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queryTables/queryTable4.xml" ContentType="application/vnd.openxmlformats-officedocument.spreadsheetml.queryTable+xml"/>
  <Override PartName="/xl/tables/table6.xml" ContentType="application/vnd.openxmlformats-officedocument.spreadsheetml.table+xml"/>
  <Override PartName="/xl/queryTables/queryTable5.xml" ContentType="application/vnd.openxmlformats-officedocument.spreadsheetml.queryTable+xml"/>
  <Override PartName="/xl/tables/table7.xml" ContentType="application/vnd.openxmlformats-officedocument.spreadsheetml.table+xml"/>
  <Override PartName="/xl/queryTables/queryTable6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queryTables/queryTable7.xml" ContentType="application/vnd.openxmlformats-officedocument.spreadsheetml.queryTable+xml"/>
  <Override PartName="/xl/tables/table9.xml" ContentType="application/vnd.openxmlformats-officedocument.spreadsheetml.table+xml"/>
  <Override PartName="/xl/queryTables/queryTable8.xml" ContentType="application/vnd.openxmlformats-officedocument.spreadsheetml.queryTable+xml"/>
  <Override PartName="/xl/tables/table10.xml" ContentType="application/vnd.openxmlformats-officedocument.spreadsheetml.table+xml"/>
  <Override PartName="/xl/queryTables/queryTable9.xml" ContentType="application/vnd.openxmlformats-officedocument.spreadsheetml.query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slicers/slicer1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tables/table13.xml" ContentType="application/vnd.openxmlformats-officedocument.spreadsheetml.table+xml"/>
  <Override PartName="/xl/queryTables/queryTable10.xml" ContentType="application/vnd.openxmlformats-officedocument.spreadsheetml.queryTable+xml"/>
  <Override PartName="/xl/tables/table14.xml" ContentType="application/vnd.openxmlformats-officedocument.spreadsheetml.table+xml"/>
  <Override PartName="/xl/queryTables/queryTable11.xml" ContentType="application/vnd.openxmlformats-officedocument.spreadsheetml.queryTable+xml"/>
  <Override PartName="/xl/tables/table15.xml" ContentType="application/vnd.openxmlformats-officedocument.spreadsheetml.table+xml"/>
  <Override PartName="/xl/queryTables/queryTable12.xml" ContentType="application/vnd.openxmlformats-officedocument.spreadsheetml.query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tables/table16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tables/table17.xml" ContentType="application/vnd.openxmlformats-officedocument.spreadsheetml.table+xml"/>
  <Override PartName="/xl/drawings/drawing16.xml" ContentType="application/vnd.openxmlformats-officedocument.drawing+xml"/>
  <Override PartName="/xl/tables/table18.xml" ContentType="application/vnd.openxmlformats-officedocument.spreadsheetml.table+xml"/>
  <Override PartName="/xl/drawings/drawing17.xml" ContentType="application/vnd.openxmlformats-officedocument.drawing+xml"/>
  <Override PartName="/xl/tables/table19.xml" ContentType="application/vnd.openxmlformats-officedocument.spreadsheetml.table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tables/table20.xml" ContentType="application/vnd.openxmlformats-officedocument.spreadsheetml.table+xml"/>
  <Override PartName="/xl/drawings/drawing24.xml" ContentType="application/vnd.openxmlformats-officedocument.drawing+xml"/>
  <Override PartName="/xl/tables/table21.xml" ContentType="application/vnd.openxmlformats-officedocument.spreadsheetml.table+xml"/>
  <Override PartName="/xl/queryTables/queryTable13.xml" ContentType="application/vnd.openxmlformats-officedocument.spreadsheetml.queryTable+xml"/>
  <Override PartName="/xl/tables/table22.xml" ContentType="application/vnd.openxmlformats-officedocument.spreadsheetml.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essica.meza\Documents\2024\01. Base de datos\"/>
    </mc:Choice>
  </mc:AlternateContent>
  <xr:revisionPtr revIDLastSave="0" documentId="13_ncr:1_{0A10670C-738D-4AA4-8303-760BE229334F}" xr6:coauthVersionLast="47" xr6:coauthVersionMax="47" xr10:uidLastSave="{00000000-0000-0000-0000-000000000000}"/>
  <bookViews>
    <workbookView xWindow="-108" yWindow="-108" windowWidth="23256" windowHeight="12576" tabRatio="717" xr2:uid="{00000000-000D-0000-FFFF-FFFF00000000}"/>
  </bookViews>
  <sheets>
    <sheet name="1 - Tabla de Contenidos" sheetId="45" r:id="rId1"/>
    <sheet name="1.1 - BD" sheetId="35" state="hidden" r:id="rId2"/>
    <sheet name="2 - Ind. Int. (Base)" sheetId="33" r:id="rId3"/>
    <sheet name="2 - Indicadores Internacionales" sheetId="10" r:id="rId4"/>
    <sheet name="3 - Producción agregada (BD)" sheetId="16" r:id="rId5"/>
    <sheet name="3 - Producción agregada" sheetId="3" r:id="rId6"/>
    <sheet name="3 - Visual Prod. Agregada" sheetId="7" r:id="rId7"/>
    <sheet name="4 - Empleo y Remuneracion(BD)" sheetId="18" r:id="rId8"/>
    <sheet name="4 - Empleo y Remuneraciones" sheetId="4" r:id="rId9"/>
    <sheet name="4 - Visual Empleo y Remun." sheetId="11" r:id="rId10"/>
    <sheet name="5 - Sección Monetaria (BD)" sheetId="5" r:id="rId11"/>
    <sheet name="5 - Sección Monetaria" sheetId="19" r:id="rId12"/>
    <sheet name="5 - Visual Sección Monetaria" sheetId="12" r:id="rId13"/>
    <sheet name="S2.3.1" sheetId="24" r:id="rId14"/>
    <sheet name="S2.3.2" sheetId="25" r:id="rId15"/>
    <sheet name="S2.3.3" sheetId="26" r:id="rId16"/>
    <sheet name="S2.3.4" sheetId="27" r:id="rId17"/>
    <sheet name="Aceite" sheetId="28" r:id="rId18"/>
    <sheet name="Arroz" sheetId="29" r:id="rId19"/>
    <sheet name="Medicamentos" sheetId="30" r:id="rId20"/>
    <sheet name="Alimentos y Bebidas" sheetId="31" r:id="rId21"/>
    <sheet name="Resumen Variación" sheetId="32" r:id="rId22"/>
    <sheet name="06 - Macroprecios (Recope)" sheetId="6" r:id="rId23"/>
    <sheet name="06 - Macroprecios (CBA) (TC)" sheetId="41" r:id="rId24"/>
    <sheet name="06 - Macroprecios" sheetId="20" r:id="rId25"/>
    <sheet name="06 - Visual Macroprecios" sheetId="13" r:id="rId26"/>
  </sheets>
  <definedNames>
    <definedName name="DatosExternos_1" localSheetId="23" hidden="1">'06 - Macroprecios (CBA) (TC)'!$A$10:$C$15267</definedName>
    <definedName name="DatosExternos_1" localSheetId="1" hidden="1">'1.1 - BD'!$D$9:$E$121</definedName>
    <definedName name="DatosExternos_1" localSheetId="7" hidden="1">'4 - Empleo y Remuneracion(BD)'!$A$10:$BE$32</definedName>
    <definedName name="DatosExternos_1" localSheetId="10" hidden="1">'5 - Sección Monetaria (BD)'!$E$10:$G$15914</definedName>
    <definedName name="DatosExternos_2" localSheetId="4" hidden="1">'3 - Producción agregada (BD)'!$B$37:$F$442</definedName>
    <definedName name="DatosExternos_2" localSheetId="7" hidden="1">'4 - Empleo y Remuneracion(BD)'!$H$92:$I$260</definedName>
    <definedName name="DatosExternos_2" localSheetId="10" hidden="1">'5 - Sección Monetaria (BD)'!$B$10:$C$54</definedName>
    <definedName name="DatosExternos_3" localSheetId="3" hidden="1">'2 - Indicadores Internacionales'!#REF!</definedName>
    <definedName name="DatosExternos_3" localSheetId="4" hidden="1">'3 - Producción agregada (BD)'!$H$37:$M$443</definedName>
    <definedName name="DatosExternos_3" localSheetId="7" hidden="1">'4 - Empleo y Remuneracion(BD)'!$B$92:$F$581</definedName>
    <definedName name="DatosExternos_3" localSheetId="10" hidden="1">'5 - Sección Monetaria (BD)'!$I$10:$P$462</definedName>
    <definedName name="DatosExternos_4" localSheetId="2" hidden="1">'2 - Ind. Int. (Base)'!$B$10:$D$8118</definedName>
    <definedName name="DatosExternos_4" localSheetId="4" hidden="1">'3 - Producción agregada (BD)'!$A$12:$AI$30</definedName>
    <definedName name="DatosExternos_5" localSheetId="2" hidden="1">'2 - Ind. Int. (Base)'!$F$10:$G$39</definedName>
    <definedName name="prime_rate">#REF!</definedName>
    <definedName name="SegmentaciónDeDatos_Actividades">#N/A</definedName>
  </definedNames>
  <calcPr calcId="191028"/>
  <pivotCaches>
    <pivotCache cacheId="8344" r:id="rId27"/>
    <pivotCache cacheId="8345" r:id="rId28"/>
    <pivotCache cacheId="8346" r:id="rId29"/>
    <pivotCache cacheId="8347" r:id="rId30"/>
    <pivotCache cacheId="8348" r:id="rId31"/>
    <pivotCache cacheId="8349" r:id="rId32"/>
    <pivotCache cacheId="8350" r:id="rId33"/>
    <pivotCache cacheId="8351" r:id="rId34"/>
    <pivotCache cacheId="8352" r:id="rId35"/>
    <pivotCache cacheId="8353" r:id="rId36"/>
    <pivotCache cacheId="8354" r:id="rId37"/>
    <pivotCache cacheId="8355" r:id="rId38"/>
    <pivotCache cacheId="8356" r:id="rId39"/>
    <pivotCache cacheId="8357" r:id="rId40"/>
  </pivotCaches>
  <extLst>
    <ext xmlns:x14="http://schemas.microsoft.com/office/spreadsheetml/2009/9/main" uri="{BBE1A952-AA13-448e-AADC-164F8A28A991}">
      <x14:slicerCaches>
        <x14:slicerCache r:id="rId4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26" i="31" l="1"/>
  <c r="AJ27" i="31"/>
  <c r="AJ28" i="31"/>
  <c r="AJ29" i="31"/>
  <c r="AU18" i="31"/>
  <c r="AU19" i="31"/>
  <c r="AU20" i="31"/>
  <c r="AU21" i="31"/>
  <c r="AU10" i="31"/>
  <c r="AU11" i="31"/>
  <c r="AU12" i="31"/>
  <c r="AU13" i="31"/>
  <c r="AJ26" i="30"/>
  <c r="AJ27" i="30"/>
  <c r="AJ28" i="30"/>
  <c r="AJ29" i="30"/>
  <c r="AU18" i="30"/>
  <c r="AU19" i="30"/>
  <c r="AU20" i="30"/>
  <c r="AU21" i="30"/>
  <c r="AU10" i="30"/>
  <c r="AU11" i="30"/>
  <c r="AU12" i="30"/>
  <c r="AU13" i="30"/>
  <c r="AI20" i="29"/>
  <c r="AI21" i="29"/>
  <c r="AT15" i="29"/>
  <c r="AT16" i="29"/>
  <c r="AT10" i="29"/>
  <c r="AT11" i="29"/>
  <c r="AM12" i="28"/>
  <c r="AJ26" i="28"/>
  <c r="AJ27" i="28"/>
  <c r="AJ28" i="28"/>
  <c r="AJ29" i="28"/>
  <c r="AU18" i="28"/>
  <c r="AU19" i="28"/>
  <c r="AU20" i="28"/>
  <c r="AU21" i="28"/>
  <c r="AU10" i="28"/>
  <c r="AU11" i="28"/>
  <c r="AU12" i="28"/>
  <c r="AU13" i="28"/>
  <c r="AI29" i="31"/>
  <c r="AH29" i="31"/>
  <c r="AG29" i="31"/>
  <c r="AF29" i="31"/>
  <c r="AE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AI28" i="31"/>
  <c r="AH28" i="31"/>
  <c r="AG28" i="31"/>
  <c r="AF28" i="31"/>
  <c r="AE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AI27" i="31"/>
  <c r="AH27" i="31"/>
  <c r="AG27" i="31"/>
  <c r="AF27" i="31"/>
  <c r="AE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AI26" i="31"/>
  <c r="AH26" i="31"/>
  <c r="AG26" i="31"/>
  <c r="AF26" i="31"/>
  <c r="AE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AT21" i="31"/>
  <c r="AS21" i="31"/>
  <c r="AR21" i="31"/>
  <c r="AQ21" i="31"/>
  <c r="AP21" i="31"/>
  <c r="AO21" i="31"/>
  <c r="AN21" i="31"/>
  <c r="AM21" i="31"/>
  <c r="AL21" i="31"/>
  <c r="AK21" i="31"/>
  <c r="AJ21" i="31"/>
  <c r="AI21" i="31"/>
  <c r="AH21" i="31"/>
  <c r="AG21" i="31"/>
  <c r="AF21" i="31"/>
  <c r="AE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AT20" i="31"/>
  <c r="AS20" i="31"/>
  <c r="AR20" i="31"/>
  <c r="AQ20" i="31"/>
  <c r="AP20" i="31"/>
  <c r="AO20" i="31"/>
  <c r="AN20" i="31"/>
  <c r="AM20" i="31"/>
  <c r="AL20" i="31"/>
  <c r="AK20" i="31"/>
  <c r="AJ20" i="31"/>
  <c r="AI20" i="31"/>
  <c r="AH20" i="31"/>
  <c r="AG20" i="31"/>
  <c r="AF20" i="31"/>
  <c r="AE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AT19" i="31"/>
  <c r="AS19" i="31"/>
  <c r="AR19" i="31"/>
  <c r="AQ19" i="31"/>
  <c r="AP19" i="31"/>
  <c r="AO19" i="31"/>
  <c r="AN19" i="31"/>
  <c r="AM19" i="31"/>
  <c r="AL19" i="31"/>
  <c r="AK19" i="31"/>
  <c r="AJ19" i="31"/>
  <c r="AI19" i="31"/>
  <c r="AH19" i="31"/>
  <c r="AG19" i="31"/>
  <c r="AF19" i="31"/>
  <c r="AE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AT18" i="31"/>
  <c r="AS18" i="31"/>
  <c r="AR18" i="31"/>
  <c r="AQ18" i="31"/>
  <c r="AP18" i="31"/>
  <c r="AO18" i="31"/>
  <c r="AN18" i="31"/>
  <c r="AM18" i="31"/>
  <c r="AL18" i="31"/>
  <c r="AK18" i="31"/>
  <c r="AJ18" i="31"/>
  <c r="AI18" i="31"/>
  <c r="AH18" i="31"/>
  <c r="AG18" i="31"/>
  <c r="AF18" i="31"/>
  <c r="AE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AT13" i="31"/>
  <c r="AS13" i="31"/>
  <c r="AR13" i="31"/>
  <c r="AQ13" i="31"/>
  <c r="AP13" i="31"/>
  <c r="AO13" i="31"/>
  <c r="AN13" i="31"/>
  <c r="AM13" i="31"/>
  <c r="AL13" i="31"/>
  <c r="AK13" i="31"/>
  <c r="AJ13" i="31"/>
  <c r="AI13" i="31"/>
  <c r="AH13" i="31"/>
  <c r="AG13" i="31"/>
  <c r="AF13" i="31"/>
  <c r="AE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AT12" i="31"/>
  <c r="AS12" i="31"/>
  <c r="AR12" i="31"/>
  <c r="AQ12" i="31"/>
  <c r="AP12" i="31"/>
  <c r="AO12" i="31"/>
  <c r="AN12" i="31"/>
  <c r="AM12" i="31"/>
  <c r="AL12" i="31"/>
  <c r="AK12" i="31"/>
  <c r="AJ12" i="31"/>
  <c r="AI12" i="31"/>
  <c r="AH12" i="31"/>
  <c r="AG12" i="31"/>
  <c r="AF12" i="31"/>
  <c r="AE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AT11" i="31"/>
  <c r="AS11" i="31"/>
  <c r="AR11" i="31"/>
  <c r="AQ11" i="31"/>
  <c r="AP11" i="31"/>
  <c r="AO11" i="31"/>
  <c r="AN11" i="31"/>
  <c r="AM11" i="31"/>
  <c r="AL11" i="31"/>
  <c r="AK11" i="31"/>
  <c r="AJ11" i="31"/>
  <c r="AI11" i="31"/>
  <c r="AH11" i="31"/>
  <c r="AG11" i="31"/>
  <c r="AF11" i="31"/>
  <c r="AE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AT10" i="31"/>
  <c r="AS10" i="31"/>
  <c r="AR10" i="31"/>
  <c r="AQ10" i="31"/>
  <c r="AP10" i="31"/>
  <c r="AO10" i="31"/>
  <c r="AN10" i="31"/>
  <c r="AM10" i="31"/>
  <c r="AL10" i="31"/>
  <c r="AK10" i="31"/>
  <c r="AJ10" i="31"/>
  <c r="AI10" i="31"/>
  <c r="AH10" i="31"/>
  <c r="AG10" i="31"/>
  <c r="AF10" i="31"/>
  <c r="AE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AI29" i="30"/>
  <c r="AH29" i="30"/>
  <c r="AG29" i="30"/>
  <c r="AF29" i="30"/>
  <c r="AE29" i="30"/>
  <c r="AD29" i="30"/>
  <c r="AC29" i="30"/>
  <c r="AB29" i="30"/>
  <c r="AA29" i="30"/>
  <c r="Z29" i="30"/>
  <c r="Y29" i="30"/>
  <c r="X29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AI28" i="30"/>
  <c r="AH28" i="30"/>
  <c r="AG28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AI27" i="30"/>
  <c r="AH27" i="30"/>
  <c r="AG27" i="30"/>
  <c r="AF27" i="30"/>
  <c r="AE27" i="30"/>
  <c r="AD27" i="30"/>
  <c r="AC27" i="30"/>
  <c r="AB27" i="30"/>
  <c r="AA27" i="30"/>
  <c r="Z27" i="30"/>
  <c r="Y27" i="30"/>
  <c r="X27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AI26" i="30"/>
  <c r="AH26" i="30"/>
  <c r="AG26" i="30"/>
  <c r="AF26" i="30"/>
  <c r="AE26" i="30"/>
  <c r="AD26" i="30"/>
  <c r="AC26" i="30"/>
  <c r="AB26" i="30"/>
  <c r="AA26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AT21" i="30"/>
  <c r="AS21" i="30"/>
  <c r="AR21" i="30"/>
  <c r="AQ21" i="30"/>
  <c r="AP21" i="30"/>
  <c r="AO21" i="30"/>
  <c r="AN21" i="30"/>
  <c r="AM21" i="30"/>
  <c r="AL21" i="30"/>
  <c r="AK21" i="30"/>
  <c r="AJ21" i="30"/>
  <c r="AI21" i="30"/>
  <c r="AH21" i="30"/>
  <c r="AG21" i="30"/>
  <c r="AF21" i="30"/>
  <c r="AE21" i="30"/>
  <c r="AD21" i="30"/>
  <c r="AC21" i="30"/>
  <c r="AB21" i="30"/>
  <c r="AA21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AT20" i="30"/>
  <c r="AS20" i="30"/>
  <c r="AR20" i="30"/>
  <c r="AQ20" i="30"/>
  <c r="AP20" i="30"/>
  <c r="AO20" i="30"/>
  <c r="AN20" i="30"/>
  <c r="AM20" i="30"/>
  <c r="AL20" i="30"/>
  <c r="AK20" i="30"/>
  <c r="AJ20" i="30"/>
  <c r="AI20" i="30"/>
  <c r="AH20" i="30"/>
  <c r="AG20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AT19" i="30"/>
  <c r="AS19" i="30"/>
  <c r="AR19" i="30"/>
  <c r="AQ19" i="30"/>
  <c r="AP19" i="30"/>
  <c r="AO19" i="30"/>
  <c r="AN19" i="30"/>
  <c r="AM19" i="30"/>
  <c r="AL19" i="30"/>
  <c r="AK19" i="30"/>
  <c r="AJ19" i="30"/>
  <c r="AI19" i="30"/>
  <c r="AH19" i="30"/>
  <c r="AG1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AT18" i="30"/>
  <c r="AS18" i="30"/>
  <c r="AR18" i="30"/>
  <c r="AQ18" i="30"/>
  <c r="AP18" i="30"/>
  <c r="AO18" i="30"/>
  <c r="AN18" i="30"/>
  <c r="AM18" i="30"/>
  <c r="AL18" i="30"/>
  <c r="AK18" i="30"/>
  <c r="AJ18" i="30"/>
  <c r="AI18" i="30"/>
  <c r="AH18" i="30"/>
  <c r="AG18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AT12" i="30"/>
  <c r="AS12" i="30"/>
  <c r="AR12" i="30"/>
  <c r="AQ12" i="30"/>
  <c r="AP12" i="30"/>
  <c r="AO12" i="30"/>
  <c r="AN12" i="30"/>
  <c r="AM12" i="30"/>
  <c r="AL12" i="30"/>
  <c r="AK12" i="30"/>
  <c r="AJ12" i="30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AT11" i="30"/>
  <c r="AS11" i="30"/>
  <c r="AR11" i="30"/>
  <c r="AQ11" i="30"/>
  <c r="AP11" i="30"/>
  <c r="AO11" i="30"/>
  <c r="AN11" i="30"/>
  <c r="AM11" i="30"/>
  <c r="AL11" i="30"/>
  <c r="AK11" i="30"/>
  <c r="AJ11" i="30"/>
  <c r="AI11" i="30"/>
  <c r="AH11" i="30"/>
  <c r="AG11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AT10" i="30"/>
  <c r="AS10" i="30"/>
  <c r="AR10" i="30"/>
  <c r="AQ10" i="30"/>
  <c r="AP10" i="30"/>
  <c r="AO10" i="30"/>
  <c r="AN10" i="30"/>
  <c r="AM10" i="30"/>
  <c r="AL10" i="30"/>
  <c r="AK10" i="30"/>
  <c r="AJ10" i="30"/>
  <c r="AI10" i="30"/>
  <c r="AH10" i="30"/>
  <c r="AG10" i="30"/>
  <c r="AF10" i="30"/>
  <c r="AE10" i="30"/>
  <c r="AD10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AI29" i="28"/>
  <c r="AH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AI27" i="28"/>
  <c r="AH27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AI26" i="28"/>
  <c r="AH26" i="28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AT21" i="28"/>
  <c r="AS21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AT20" i="28"/>
  <c r="AS20" i="28"/>
  <c r="AR20" i="28"/>
  <c r="AQ20" i="28"/>
  <c r="AP20" i="28"/>
  <c r="AO20" i="28"/>
  <c r="AN20" i="28"/>
  <c r="AM20" i="28"/>
  <c r="AL20" i="28"/>
  <c r="AK20" i="28"/>
  <c r="AJ20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AT19" i="28"/>
  <c r="AS19" i="28"/>
  <c r="AR19" i="28"/>
  <c r="AQ19" i="28"/>
  <c r="AP19" i="28"/>
  <c r="AO19" i="28"/>
  <c r="AN19" i="28"/>
  <c r="AM19" i="28"/>
  <c r="AL19" i="28"/>
  <c r="AK19" i="28"/>
  <c r="AJ19" i="28"/>
  <c r="AI19" i="28"/>
  <c r="AH19" i="28"/>
  <c r="AG19" i="28"/>
  <c r="AF19" i="28"/>
  <c r="AE19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AT18" i="28"/>
  <c r="AS18" i="28"/>
  <c r="AR18" i="28"/>
  <c r="AQ18" i="28"/>
  <c r="AP18" i="28"/>
  <c r="AO18" i="28"/>
  <c r="AN18" i="28"/>
  <c r="AM18" i="28"/>
  <c r="AL18" i="28"/>
  <c r="AK18" i="28"/>
  <c r="AJ18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AT13" i="28"/>
  <c r="AS13" i="28"/>
  <c r="AR13" i="28"/>
  <c r="AQ13" i="28"/>
  <c r="AP13" i="28"/>
  <c r="AO13" i="28"/>
  <c r="AN13" i="28"/>
  <c r="AM13" i="28"/>
  <c r="AL13" i="28"/>
  <c r="AK13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AT12" i="28"/>
  <c r="AS12" i="28"/>
  <c r="AR12" i="28"/>
  <c r="AQ12" i="28"/>
  <c r="AP12" i="28"/>
  <c r="AO12" i="28"/>
  <c r="AN12" i="28"/>
  <c r="AL12" i="28"/>
  <c r="AK12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AT11" i="28"/>
  <c r="AS11" i="28"/>
  <c r="AR11" i="28"/>
  <c r="AQ11" i="28"/>
  <c r="AP11" i="28"/>
  <c r="AO11" i="28"/>
  <c r="AN11" i="28"/>
  <c r="AM11" i="28"/>
  <c r="AL11" i="28"/>
  <c r="AK11" i="28"/>
  <c r="AJ11" i="28"/>
  <c r="AI11" i="28"/>
  <c r="AH11" i="28"/>
  <c r="AG11" i="28"/>
  <c r="AF11" i="28"/>
  <c r="AE11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AT10" i="28"/>
  <c r="AS10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AN60" i="18" s="1"/>
  <c r="BC58" i="18"/>
  <c r="BA57" i="18"/>
  <c r="I57" i="18"/>
  <c r="AJ56" i="18"/>
  <c r="H56" i="18"/>
  <c r="AJ55" i="18"/>
  <c r="G55" i="18"/>
  <c r="AM54" i="18"/>
  <c r="R54" i="18"/>
  <c r="AZ53" i="18"/>
  <c r="AE53" i="18"/>
  <c r="J53" i="18"/>
  <c r="AR52" i="18"/>
  <c r="W52" i="18"/>
  <c r="B52" i="18"/>
  <c r="AJ51" i="18"/>
  <c r="O51" i="18"/>
  <c r="AX50" i="18"/>
  <c r="AB50" i="18"/>
  <c r="G50" i="18"/>
  <c r="AP49" i="18"/>
  <c r="T49" i="18"/>
  <c r="BC48" i="18"/>
  <c r="AH48" i="18"/>
  <c r="L48" i="18"/>
  <c r="AU47" i="18"/>
  <c r="AL47" i="18"/>
  <c r="Z47" i="18"/>
  <c r="H47" i="18"/>
  <c r="BE46" i="18"/>
  <c r="AV46" i="18"/>
  <c r="AF46" i="18"/>
  <c r="Y46" i="18"/>
  <c r="Q46" i="18"/>
  <c r="F46" i="18"/>
  <c r="B46" i="18"/>
  <c r="AZ45" i="18"/>
  <c r="AO45" i="18"/>
  <c r="AK45" i="18"/>
  <c r="AD45" i="18"/>
  <c r="T45" i="18"/>
  <c r="P45" i="18"/>
  <c r="I45" i="18"/>
  <c r="BB44" i="18"/>
  <c r="AX44" i="18"/>
  <c r="AR44" i="18"/>
  <c r="AG44" i="18"/>
  <c r="AC44" i="18"/>
  <c r="V44" i="18"/>
  <c r="L44" i="18"/>
  <c r="H44" i="18"/>
  <c r="BE43" i="18"/>
  <c r="AT43" i="18"/>
  <c r="AP43" i="18"/>
  <c r="AJ43" i="18"/>
  <c r="Y43" i="18"/>
  <c r="U43" i="18"/>
  <c r="N43" i="18"/>
  <c r="D43" i="18"/>
  <c r="BD42" i="18"/>
  <c r="AW42" i="18"/>
  <c r="AL42" i="18"/>
  <c r="AH42" i="18"/>
  <c r="AB42" i="18"/>
  <c r="Q42" i="18"/>
  <c r="M42" i="18"/>
  <c r="F42" i="18"/>
  <c r="AZ41" i="18"/>
  <c r="AV41" i="18"/>
  <c r="AO41" i="18"/>
  <c r="AD41" i="18"/>
  <c r="Z41" i="18"/>
  <c r="T41" i="18"/>
  <c r="I41" i="18"/>
  <c r="E41" i="18"/>
  <c r="BB40" i="18"/>
  <c r="AR40" i="18"/>
  <c r="AN40" i="18"/>
  <c r="AG40" i="18"/>
  <c r="V40" i="18"/>
  <c r="R40" i="18"/>
  <c r="L40" i="18"/>
  <c r="BE39" i="18"/>
  <c r="BA39" i="18"/>
  <c r="AT39" i="18"/>
  <c r="AJ39" i="18"/>
  <c r="AF39" i="18"/>
  <c r="Y39" i="18"/>
  <c r="N39" i="18"/>
  <c r="J39" i="18"/>
  <c r="D39" i="18"/>
  <c r="U39" i="18" l="1"/>
  <c r="AP39" i="18"/>
  <c r="H40" i="18"/>
  <c r="AC40" i="18"/>
  <c r="AX40" i="18"/>
  <c r="P41" i="18"/>
  <c r="AK41" i="18"/>
  <c r="B42" i="18"/>
  <c r="X42" i="18"/>
  <c r="AS42" i="18"/>
  <c r="J43" i="18"/>
  <c r="AF43" i="18"/>
  <c r="BA43" i="18"/>
  <c r="R44" i="18"/>
  <c r="AN44" i="18"/>
  <c r="E45" i="18"/>
  <c r="Z45" i="18"/>
  <c r="AV45" i="18"/>
  <c r="M46" i="18"/>
  <c r="AO46" i="18"/>
  <c r="Q47" i="18"/>
  <c r="C48" i="18"/>
  <c r="AT48" i="18"/>
  <c r="AF49" i="18"/>
  <c r="S50" i="18"/>
  <c r="F51" i="18"/>
  <c r="AV51" i="18"/>
  <c r="AI52" i="18"/>
  <c r="V53" i="18"/>
  <c r="H54" i="18"/>
  <c r="AY54" i="18"/>
  <c r="AZ55" i="18"/>
  <c r="AZ56" i="18"/>
  <c r="Y58" i="18"/>
  <c r="X48" i="18"/>
  <c r="K49" i="18"/>
  <c r="BB49" i="18"/>
  <c r="AN50" i="18"/>
  <c r="AA51" i="18"/>
  <c r="N52" i="18"/>
  <c r="BD52" i="18"/>
  <c r="AQ53" i="18"/>
  <c r="AD54" i="18"/>
  <c r="W55" i="18"/>
  <c r="X56" i="18"/>
  <c r="Y57" i="18"/>
  <c r="BC59" i="18"/>
  <c r="AA59" i="18"/>
  <c r="BE60" i="18"/>
  <c r="AK57" i="18"/>
  <c r="I58" i="18"/>
  <c r="AM58" i="18"/>
  <c r="K59" i="18"/>
  <c r="AM59" i="18"/>
  <c r="L60" i="18"/>
  <c r="E39" i="18"/>
  <c r="P39" i="18"/>
  <c r="Z39" i="18"/>
  <c r="AK39" i="18"/>
  <c r="AV39" i="18"/>
  <c r="B40" i="18"/>
  <c r="M40" i="18"/>
  <c r="X40" i="18"/>
  <c r="AH40" i="18"/>
  <c r="AS40" i="18"/>
  <c r="BD40" i="18"/>
  <c r="J41" i="18"/>
  <c r="U41" i="18"/>
  <c r="AF41" i="18"/>
  <c r="AP41" i="18"/>
  <c r="BA41" i="18"/>
  <c r="H42" i="18"/>
  <c r="R42" i="18"/>
  <c r="AC42" i="18"/>
  <c r="AN42" i="18"/>
  <c r="AX42" i="18"/>
  <c r="E43" i="18"/>
  <c r="P43" i="18"/>
  <c r="Z43" i="18"/>
  <c r="AK43" i="18"/>
  <c r="AV43" i="18"/>
  <c r="B44" i="18"/>
  <c r="M44" i="18"/>
  <c r="X44" i="18"/>
  <c r="AH44" i="18"/>
  <c r="AS44" i="18"/>
  <c r="BD44" i="18"/>
  <c r="J45" i="18"/>
  <c r="U45" i="18"/>
  <c r="AF45" i="18"/>
  <c r="AP45" i="18"/>
  <c r="BA45" i="18"/>
  <c r="H46" i="18"/>
  <c r="R46" i="18"/>
  <c r="AG46" i="18"/>
  <c r="AW46" i="18"/>
  <c r="I47" i="18"/>
  <c r="AA47" i="18"/>
  <c r="AV47" i="18"/>
  <c r="N48" i="18"/>
  <c r="AI48" i="18"/>
  <c r="BD48" i="18"/>
  <c r="V49" i="18"/>
  <c r="AQ49" i="18"/>
  <c r="H50" i="18"/>
  <c r="AD50" i="18"/>
  <c r="AY50" i="18"/>
  <c r="P51" i="18"/>
  <c r="AL51" i="18"/>
  <c r="C52" i="18"/>
  <c r="X52" i="18"/>
  <c r="AT52" i="18"/>
  <c r="K53" i="18"/>
  <c r="AF53" i="18"/>
  <c r="BB53" i="18"/>
  <c r="S54" i="18"/>
  <c r="AN54" i="18"/>
  <c r="I55" i="18"/>
  <c r="AK55" i="18"/>
  <c r="I56" i="18"/>
  <c r="AM56" i="18"/>
  <c r="K57" i="18"/>
  <c r="AM57" i="18"/>
  <c r="L58" i="18"/>
  <c r="AN58" i="18"/>
  <c r="L59" i="18"/>
  <c r="AO59" i="18"/>
  <c r="Y60" i="18"/>
  <c r="I39" i="18"/>
  <c r="T39" i="18"/>
  <c r="AD39" i="18"/>
  <c r="AO39" i="18"/>
  <c r="AZ39" i="18"/>
  <c r="F40" i="18"/>
  <c r="Q40" i="18"/>
  <c r="AB40" i="18"/>
  <c r="AL40" i="18"/>
  <c r="AW40" i="18"/>
  <c r="D41" i="18"/>
  <c r="N41" i="18"/>
  <c r="Y41" i="18"/>
  <c r="AJ41" i="18"/>
  <c r="AT41" i="18"/>
  <c r="BE41" i="18"/>
  <c r="L42" i="18"/>
  <c r="V42" i="18"/>
  <c r="AG42" i="18"/>
  <c r="AR42" i="18"/>
  <c r="BB42" i="18"/>
  <c r="I43" i="18"/>
  <c r="T43" i="18"/>
  <c r="AD43" i="18"/>
  <c r="AO43" i="18"/>
  <c r="AZ43" i="18"/>
  <c r="F44" i="18"/>
  <c r="Q44" i="18"/>
  <c r="AB44" i="18"/>
  <c r="AL44" i="18"/>
  <c r="AW44" i="18"/>
  <c r="D45" i="18"/>
  <c r="N45" i="18"/>
  <c r="Y45" i="18"/>
  <c r="AJ45" i="18"/>
  <c r="AT45" i="18"/>
  <c r="BE45" i="18"/>
  <c r="L46" i="18"/>
  <c r="X46" i="18"/>
  <c r="AN46" i="18"/>
  <c r="BD46" i="18"/>
  <c r="P47" i="18"/>
  <c r="AJ47" i="18"/>
  <c r="B48" i="18"/>
  <c r="W48" i="18"/>
  <c r="AR48" i="18"/>
  <c r="J49" i="18"/>
  <c r="AE49" i="18"/>
  <c r="AZ49" i="18"/>
  <c r="R50" i="18"/>
  <c r="AM50" i="18"/>
  <c r="D51" i="18"/>
  <c r="Z51" i="18"/>
  <c r="AU51" i="18"/>
  <c r="L52" i="18"/>
  <c r="AH52" i="18"/>
  <c r="BC52" i="18"/>
  <c r="T53" i="18"/>
  <c r="AP53" i="18"/>
  <c r="G54" i="18"/>
  <c r="AB54" i="18"/>
  <c r="AX54" i="18"/>
  <c r="U55" i="18"/>
  <c r="AW55" i="18"/>
  <c r="W56" i="18"/>
  <c r="AY56" i="18"/>
  <c r="W57" i="18"/>
  <c r="AZ57" i="18"/>
  <c r="X58" i="18"/>
  <c r="AZ58" i="18"/>
  <c r="Y59" i="18"/>
  <c r="BA59" i="18"/>
  <c r="BD60" i="18"/>
  <c r="BB60" i="18"/>
  <c r="AX60" i="18"/>
  <c r="AT60" i="18"/>
  <c r="AP60" i="18"/>
  <c r="AL60" i="18"/>
  <c r="AH60" i="18"/>
  <c r="AD60" i="18"/>
  <c r="Z60" i="18"/>
  <c r="V60" i="18"/>
  <c r="R60" i="18"/>
  <c r="N60" i="18"/>
  <c r="J60" i="18"/>
  <c r="F60" i="18"/>
  <c r="B60" i="18"/>
  <c r="BB59" i="18"/>
  <c r="AX59" i="18"/>
  <c r="AT59" i="18"/>
  <c r="AP59" i="18"/>
  <c r="AL59" i="18"/>
  <c r="AH59" i="18"/>
  <c r="AD59" i="18"/>
  <c r="Z59" i="18"/>
  <c r="V59" i="18"/>
  <c r="R59" i="18"/>
  <c r="N59" i="18"/>
  <c r="J59" i="18"/>
  <c r="F59" i="18"/>
  <c r="B59" i="18"/>
  <c r="BB58" i="18"/>
  <c r="AX58" i="18"/>
  <c r="AT58" i="18"/>
  <c r="AP58" i="18"/>
  <c r="AL58" i="18"/>
  <c r="AH58" i="18"/>
  <c r="AD58" i="18"/>
  <c r="Z58" i="18"/>
  <c r="V58" i="18"/>
  <c r="R58" i="18"/>
  <c r="N58" i="18"/>
  <c r="J58" i="18"/>
  <c r="F58" i="18"/>
  <c r="B58" i="18"/>
  <c r="BB57" i="18"/>
  <c r="AX57" i="18"/>
  <c r="AT57" i="18"/>
  <c r="AP57" i="18"/>
  <c r="AL57" i="18"/>
  <c r="AH57" i="18"/>
  <c r="AD57" i="18"/>
  <c r="Z57" i="18"/>
  <c r="V57" i="18"/>
  <c r="R57" i="18"/>
  <c r="N57" i="18"/>
  <c r="J57" i="18"/>
  <c r="F57" i="18"/>
  <c r="B57" i="18"/>
  <c r="BB56" i="18"/>
  <c r="AX56" i="18"/>
  <c r="AT56" i="18"/>
  <c r="AP56" i="18"/>
  <c r="AL56" i="18"/>
  <c r="AH56" i="18"/>
  <c r="AD56" i="18"/>
  <c r="Z56" i="18"/>
  <c r="V56" i="18"/>
  <c r="R56" i="18"/>
  <c r="N56" i="18"/>
  <c r="J56" i="18"/>
  <c r="F56" i="18"/>
  <c r="B56" i="18"/>
  <c r="BB55" i="18"/>
  <c r="AX55" i="18"/>
  <c r="AT55" i="18"/>
  <c r="AP55" i="18"/>
  <c r="AL55" i="18"/>
  <c r="AH55" i="18"/>
  <c r="AD55" i="18"/>
  <c r="Z55" i="18"/>
  <c r="V55" i="18"/>
  <c r="R55" i="18"/>
  <c r="N55" i="18"/>
  <c r="J55" i="18"/>
  <c r="F55" i="18"/>
  <c r="B55" i="18"/>
  <c r="BB54" i="18"/>
  <c r="BA60" i="18"/>
  <c r="AV60" i="18"/>
  <c r="AQ60" i="18"/>
  <c r="AK60" i="18"/>
  <c r="AF60" i="18"/>
  <c r="AA60" i="18"/>
  <c r="U60" i="18"/>
  <c r="P60" i="18"/>
  <c r="K60" i="18"/>
  <c r="E60" i="18"/>
  <c r="BD59" i="18"/>
  <c r="AY59" i="18"/>
  <c r="AS59" i="18"/>
  <c r="AN59" i="18"/>
  <c r="AI59" i="18"/>
  <c r="AC59" i="18"/>
  <c r="X59" i="18"/>
  <c r="S59" i="18"/>
  <c r="M59" i="18"/>
  <c r="H59" i="18"/>
  <c r="C59" i="18"/>
  <c r="BA58" i="18"/>
  <c r="AV58" i="18"/>
  <c r="AQ58" i="18"/>
  <c r="AK58" i="18"/>
  <c r="AF58" i="18"/>
  <c r="AA58" i="18"/>
  <c r="U58" i="18"/>
  <c r="P58" i="18"/>
  <c r="K58" i="18"/>
  <c r="E58" i="18"/>
  <c r="BD57" i="18"/>
  <c r="AY57" i="18"/>
  <c r="AS57" i="18"/>
  <c r="AN57" i="18"/>
  <c r="AI57" i="18"/>
  <c r="AC57" i="18"/>
  <c r="X57" i="18"/>
  <c r="S57" i="18"/>
  <c r="M57" i="18"/>
  <c r="H57" i="18"/>
  <c r="C57" i="18"/>
  <c r="BA56" i="18"/>
  <c r="AV56" i="18"/>
  <c r="AQ56" i="18"/>
  <c r="AK56" i="18"/>
  <c r="AF56" i="18"/>
  <c r="AA56" i="18"/>
  <c r="U56" i="18"/>
  <c r="P56" i="18"/>
  <c r="K56" i="18"/>
  <c r="E56" i="18"/>
  <c r="BD55" i="18"/>
  <c r="AY55" i="18"/>
  <c r="AS55" i="18"/>
  <c r="AN55" i="18"/>
  <c r="AI55" i="18"/>
  <c r="AC55" i="18"/>
  <c r="X55" i="18"/>
  <c r="S55" i="18"/>
  <c r="M55" i="18"/>
  <c r="H55" i="18"/>
  <c r="C55" i="18"/>
  <c r="BA54" i="18"/>
  <c r="AW54" i="18"/>
  <c r="AS54" i="18"/>
  <c r="AO54" i="18"/>
  <c r="AK54" i="18"/>
  <c r="AG54" i="18"/>
  <c r="AC54" i="18"/>
  <c r="Y54" i="18"/>
  <c r="U54" i="18"/>
  <c r="Q54" i="18"/>
  <c r="M54" i="18"/>
  <c r="I54" i="18"/>
  <c r="E54" i="18"/>
  <c r="BE53" i="18"/>
  <c r="BA53" i="18"/>
  <c r="AW53" i="18"/>
  <c r="AS53" i="18"/>
  <c r="AO53" i="18"/>
  <c r="AK53" i="18"/>
  <c r="AG53" i="18"/>
  <c r="AC53" i="18"/>
  <c r="Y53" i="18"/>
  <c r="U53" i="18"/>
  <c r="Q53" i="18"/>
  <c r="M53" i="18"/>
  <c r="I53" i="18"/>
  <c r="E53" i="18"/>
  <c r="BE52" i="18"/>
  <c r="BA52" i="18"/>
  <c r="AW52" i="18"/>
  <c r="AS52" i="18"/>
  <c r="AO52" i="18"/>
  <c r="AK52" i="18"/>
  <c r="AG52" i="18"/>
  <c r="AC52" i="18"/>
  <c r="Y52" i="18"/>
  <c r="U52" i="18"/>
  <c r="Q52" i="18"/>
  <c r="M52" i="18"/>
  <c r="I52" i="18"/>
  <c r="E52" i="18"/>
  <c r="BE51" i="18"/>
  <c r="BA51" i="18"/>
  <c r="AW51" i="18"/>
  <c r="AS51" i="18"/>
  <c r="AO51" i="18"/>
  <c r="AK51" i="18"/>
  <c r="AG51" i="18"/>
  <c r="AC51" i="18"/>
  <c r="Y51" i="18"/>
  <c r="U51" i="18"/>
  <c r="Q51" i="18"/>
  <c r="M51" i="18"/>
  <c r="I51" i="18"/>
  <c r="E51" i="18"/>
  <c r="BE50" i="18"/>
  <c r="BA50" i="18"/>
  <c r="AW50" i="18"/>
  <c r="AS50" i="18"/>
  <c r="AO50" i="18"/>
  <c r="AK50" i="18"/>
  <c r="AG50" i="18"/>
  <c r="AC50" i="18"/>
  <c r="Y50" i="18"/>
  <c r="U50" i="18"/>
  <c r="Q50" i="18"/>
  <c r="M50" i="18"/>
  <c r="I50" i="18"/>
  <c r="E50" i="18"/>
  <c r="BE49" i="18"/>
  <c r="BA49" i="18"/>
  <c r="AW49" i="18"/>
  <c r="AS49" i="18"/>
  <c r="AO49" i="18"/>
  <c r="AK49" i="18"/>
  <c r="AG49" i="18"/>
  <c r="AC49" i="18"/>
  <c r="Y49" i="18"/>
  <c r="U49" i="18"/>
  <c r="Q49" i="18"/>
  <c r="M49" i="18"/>
  <c r="I49" i="18"/>
  <c r="E49" i="18"/>
  <c r="BE48" i="18"/>
  <c r="BA48" i="18"/>
  <c r="AW48" i="18"/>
  <c r="AS48" i="18"/>
  <c r="AO48" i="18"/>
  <c r="AK48" i="18"/>
  <c r="AG48" i="18"/>
  <c r="AC48" i="18"/>
  <c r="Y48" i="18"/>
  <c r="U48" i="18"/>
  <c r="Q48" i="18"/>
  <c r="M48" i="18"/>
  <c r="I48" i="18"/>
  <c r="E48" i="18"/>
  <c r="BE47" i="18"/>
  <c r="BA47" i="18"/>
  <c r="AW47" i="18"/>
  <c r="AS47" i="18"/>
  <c r="AO47" i="18"/>
  <c r="AK47" i="18"/>
  <c r="AG47" i="18"/>
  <c r="AC47" i="18"/>
  <c r="Y47" i="18"/>
  <c r="U47" i="18"/>
  <c r="AZ60" i="18"/>
  <c r="AS60" i="18"/>
  <c r="AM60" i="18"/>
  <c r="AE60" i="18"/>
  <c r="X60" i="18"/>
  <c r="Q60" i="18"/>
  <c r="I60" i="18"/>
  <c r="C60" i="18"/>
  <c r="AZ59" i="18"/>
  <c r="AR59" i="18"/>
  <c r="AK59" i="18"/>
  <c r="AE59" i="18"/>
  <c r="W59" i="18"/>
  <c r="P59" i="18"/>
  <c r="I59" i="18"/>
  <c r="BE58" i="18"/>
  <c r="AY58" i="18"/>
  <c r="AR58" i="18"/>
  <c r="AJ58" i="18"/>
  <c r="AC58" i="18"/>
  <c r="W58" i="18"/>
  <c r="O58" i="18"/>
  <c r="H58" i="18"/>
  <c r="BE57" i="18"/>
  <c r="AW57" i="18"/>
  <c r="AQ57" i="18"/>
  <c r="AJ57" i="18"/>
  <c r="AB57" i="18"/>
  <c r="U57" i="18"/>
  <c r="O57" i="18"/>
  <c r="G57" i="18"/>
  <c r="BD56" i="18"/>
  <c r="AW56" i="18"/>
  <c r="AO56" i="18"/>
  <c r="AI56" i="18"/>
  <c r="AB56" i="18"/>
  <c r="T56" i="18"/>
  <c r="M56" i="18"/>
  <c r="G56" i="18"/>
  <c r="BC55" i="18"/>
  <c r="AV55" i="18"/>
  <c r="AO55" i="18"/>
  <c r="AG55" i="18"/>
  <c r="AA55" i="18"/>
  <c r="T55" i="18"/>
  <c r="L55" i="18"/>
  <c r="E55" i="18"/>
  <c r="BC54" i="18"/>
  <c r="AV54" i="18"/>
  <c r="AQ54" i="18"/>
  <c r="AL54" i="18"/>
  <c r="AF54" i="18"/>
  <c r="AA54" i="18"/>
  <c r="V54" i="18"/>
  <c r="P54" i="18"/>
  <c r="K54" i="18"/>
  <c r="F54" i="18"/>
  <c r="BD53" i="18"/>
  <c r="AY53" i="18"/>
  <c r="AT53" i="18"/>
  <c r="AN53" i="18"/>
  <c r="AI53" i="18"/>
  <c r="AD53" i="18"/>
  <c r="X53" i="18"/>
  <c r="S53" i="18"/>
  <c r="N53" i="18"/>
  <c r="H53" i="18"/>
  <c r="C53" i="18"/>
  <c r="BB52" i="18"/>
  <c r="AV52" i="18"/>
  <c r="AQ52" i="18"/>
  <c r="AL52" i="18"/>
  <c r="AF52" i="18"/>
  <c r="AA52" i="18"/>
  <c r="V52" i="18"/>
  <c r="P52" i="18"/>
  <c r="K52" i="18"/>
  <c r="F52" i="18"/>
  <c r="BD51" i="18"/>
  <c r="AY51" i="18"/>
  <c r="AT51" i="18"/>
  <c r="AN51" i="18"/>
  <c r="AI51" i="18"/>
  <c r="AD51" i="18"/>
  <c r="X51" i="18"/>
  <c r="S51" i="18"/>
  <c r="N51" i="18"/>
  <c r="H51" i="18"/>
  <c r="C51" i="18"/>
  <c r="BB50" i="18"/>
  <c r="AV50" i="18"/>
  <c r="AQ50" i="18"/>
  <c r="AL50" i="18"/>
  <c r="AF50" i="18"/>
  <c r="AA50" i="18"/>
  <c r="V50" i="18"/>
  <c r="P50" i="18"/>
  <c r="K50" i="18"/>
  <c r="F50" i="18"/>
  <c r="BD49" i="18"/>
  <c r="AY49" i="18"/>
  <c r="AT49" i="18"/>
  <c r="AN49" i="18"/>
  <c r="AI49" i="18"/>
  <c r="AD49" i="18"/>
  <c r="X49" i="18"/>
  <c r="S49" i="18"/>
  <c r="N49" i="18"/>
  <c r="H49" i="18"/>
  <c r="C49" i="18"/>
  <c r="BB48" i="18"/>
  <c r="AV48" i="18"/>
  <c r="AQ48" i="18"/>
  <c r="AL48" i="18"/>
  <c r="AF48" i="18"/>
  <c r="AA48" i="18"/>
  <c r="V48" i="18"/>
  <c r="P48" i="18"/>
  <c r="K48" i="18"/>
  <c r="F48" i="18"/>
  <c r="BD47" i="18"/>
  <c r="AY47" i="18"/>
  <c r="AT47" i="18"/>
  <c r="AN47" i="18"/>
  <c r="AI47" i="18"/>
  <c r="AD47" i="18"/>
  <c r="X47" i="18"/>
  <c r="S47" i="18"/>
  <c r="O47" i="18"/>
  <c r="K47" i="18"/>
  <c r="G47" i="18"/>
  <c r="C47" i="18"/>
  <c r="BC46" i="18"/>
  <c r="AY46" i="18"/>
  <c r="AU46" i="18"/>
  <c r="AQ46" i="18"/>
  <c r="AM46" i="18"/>
  <c r="AI46" i="18"/>
  <c r="AE46" i="18"/>
  <c r="AA46" i="18"/>
  <c r="W46" i="18"/>
  <c r="S46" i="18"/>
  <c r="O46" i="18"/>
  <c r="K46" i="18"/>
  <c r="G46" i="18"/>
  <c r="C46" i="18"/>
  <c r="BC45" i="18"/>
  <c r="AY45" i="18"/>
  <c r="AU45" i="18"/>
  <c r="AQ45" i="18"/>
  <c r="AM45" i="18"/>
  <c r="AI45" i="18"/>
  <c r="AE45" i="18"/>
  <c r="AA45" i="18"/>
  <c r="W45" i="18"/>
  <c r="S45" i="18"/>
  <c r="O45" i="18"/>
  <c r="K45" i="18"/>
  <c r="G45" i="18"/>
  <c r="C45" i="18"/>
  <c r="BC44" i="18"/>
  <c r="AY44" i="18"/>
  <c r="AU44" i="18"/>
  <c r="AQ44" i="18"/>
  <c r="AM44" i="18"/>
  <c r="AI44" i="18"/>
  <c r="AE44" i="18"/>
  <c r="AA44" i="18"/>
  <c r="W44" i="18"/>
  <c r="S44" i="18"/>
  <c r="O44" i="18"/>
  <c r="K44" i="18"/>
  <c r="G44" i="18"/>
  <c r="C44" i="18"/>
  <c r="BC43" i="18"/>
  <c r="AY43" i="18"/>
  <c r="AU43" i="18"/>
  <c r="AQ43" i="18"/>
  <c r="AM43" i="18"/>
  <c r="AI43" i="18"/>
  <c r="AE43" i="18"/>
  <c r="AA43" i="18"/>
  <c r="W43" i="18"/>
  <c r="S43" i="18"/>
  <c r="O43" i="18"/>
  <c r="K43" i="18"/>
  <c r="G43" i="18"/>
  <c r="C43" i="18"/>
  <c r="BC42" i="18"/>
  <c r="AY42" i="18"/>
  <c r="AU42" i="18"/>
  <c r="AQ42" i="18"/>
  <c r="AM42" i="18"/>
  <c r="AI42" i="18"/>
  <c r="AE42" i="18"/>
  <c r="AA42" i="18"/>
  <c r="W42" i="18"/>
  <c r="S42" i="18"/>
  <c r="O42" i="18"/>
  <c r="K42" i="18"/>
  <c r="G42" i="18"/>
  <c r="C42" i="18"/>
  <c r="BC41" i="18"/>
  <c r="AY41" i="18"/>
  <c r="AU41" i="18"/>
  <c r="AQ41" i="18"/>
  <c r="AM41" i="18"/>
  <c r="AI41" i="18"/>
  <c r="AE41" i="18"/>
  <c r="AA41" i="18"/>
  <c r="W41" i="18"/>
  <c r="S41" i="18"/>
  <c r="O41" i="18"/>
  <c r="K41" i="18"/>
  <c r="G41" i="18"/>
  <c r="C41" i="18"/>
  <c r="BC40" i="18"/>
  <c r="AY40" i="18"/>
  <c r="AU40" i="18"/>
  <c r="AQ40" i="18"/>
  <c r="AM40" i="18"/>
  <c r="AI40" i="18"/>
  <c r="AE40" i="18"/>
  <c r="AA40" i="18"/>
  <c r="W40" i="18"/>
  <c r="S40" i="18"/>
  <c r="O40" i="18"/>
  <c r="K40" i="18"/>
  <c r="G40" i="18"/>
  <c r="C40" i="18"/>
  <c r="BC39" i="18"/>
  <c r="AY39" i="18"/>
  <c r="AU39" i="18"/>
  <c r="AQ39" i="18"/>
  <c r="AM39" i="18"/>
  <c r="AI39" i="18"/>
  <c r="AE39" i="18"/>
  <c r="AA39" i="18"/>
  <c r="W39" i="18"/>
  <c r="S39" i="18"/>
  <c r="O39" i="18"/>
  <c r="K39" i="18"/>
  <c r="G39" i="18"/>
  <c r="C39" i="18"/>
  <c r="BC56" i="18"/>
  <c r="Y55" i="18"/>
  <c r="D55" i="18"/>
  <c r="AU54" i="18"/>
  <c r="AJ54" i="18"/>
  <c r="Z54" i="18"/>
  <c r="O54" i="18"/>
  <c r="D54" i="18"/>
  <c r="AX53" i="18"/>
  <c r="AM53" i="18"/>
  <c r="AH53" i="18"/>
  <c r="W53" i="18"/>
  <c r="L53" i="18"/>
  <c r="B53" i="18"/>
  <c r="AU52" i="18"/>
  <c r="AP52" i="18"/>
  <c r="AE52" i="18"/>
  <c r="T52" i="18"/>
  <c r="O52" i="18"/>
  <c r="D52" i="18"/>
  <c r="AX51" i="18"/>
  <c r="AR51" i="18"/>
  <c r="AH51" i="18"/>
  <c r="W51" i="18"/>
  <c r="R51" i="18"/>
  <c r="G51" i="18"/>
  <c r="AZ50" i="18"/>
  <c r="AP50" i="18"/>
  <c r="AJ50" i="18"/>
  <c r="Z50" i="18"/>
  <c r="O50" i="18"/>
  <c r="D50" i="18"/>
  <c r="AX49" i="18"/>
  <c r="AM49" i="18"/>
  <c r="AH49" i="18"/>
  <c r="W49" i="18"/>
  <c r="L49" i="18"/>
  <c r="G49" i="18"/>
  <c r="AZ48" i="18"/>
  <c r="AU48" i="18"/>
  <c r="AJ48" i="18"/>
  <c r="Z48" i="18"/>
  <c r="T48" i="18"/>
  <c r="D48" i="18"/>
  <c r="AX47" i="18"/>
  <c r="AR47" i="18"/>
  <c r="AH47" i="18"/>
  <c r="W47" i="18"/>
  <c r="N47" i="18"/>
  <c r="F47" i="18"/>
  <c r="B47" i="18"/>
  <c r="AX46" i="18"/>
  <c r="AP46" i="18"/>
  <c r="AH46" i="18"/>
  <c r="Z46" i="18"/>
  <c r="V46" i="18"/>
  <c r="AY60" i="18"/>
  <c r="AR60" i="18"/>
  <c r="AJ60" i="18"/>
  <c r="AC60" i="18"/>
  <c r="W60" i="18"/>
  <c r="O60" i="18"/>
  <c r="H60" i="18"/>
  <c r="BE59" i="18"/>
  <c r="AW59" i="18"/>
  <c r="AQ59" i="18"/>
  <c r="AJ59" i="18"/>
  <c r="AB59" i="18"/>
  <c r="U59" i="18"/>
  <c r="O59" i="18"/>
  <c r="G59" i="18"/>
  <c r="BD58" i="18"/>
  <c r="AW58" i="18"/>
  <c r="AO58" i="18"/>
  <c r="AI58" i="18"/>
  <c r="AB58" i="18"/>
  <c r="T58" i="18"/>
  <c r="M58" i="18"/>
  <c r="G58" i="18"/>
  <c r="BC57" i="18"/>
  <c r="AV57" i="18"/>
  <c r="AO57" i="18"/>
  <c r="AG57" i="18"/>
  <c r="AA57" i="18"/>
  <c r="T57" i="18"/>
  <c r="L57" i="18"/>
  <c r="E57" i="18"/>
  <c r="AU56" i="18"/>
  <c r="AN56" i="18"/>
  <c r="AG56" i="18"/>
  <c r="Y56" i="18"/>
  <c r="S56" i="18"/>
  <c r="L56" i="18"/>
  <c r="D56" i="18"/>
  <c r="BA55" i="18"/>
  <c r="AU55" i="18"/>
  <c r="AM55" i="18"/>
  <c r="AF55" i="18"/>
  <c r="Q55" i="18"/>
  <c r="K55" i="18"/>
  <c r="AZ54" i="18"/>
  <c r="AP54" i="18"/>
  <c r="AE54" i="18"/>
  <c r="T54" i="18"/>
  <c r="J54" i="18"/>
  <c r="BC53" i="18"/>
  <c r="AR53" i="18"/>
  <c r="AB53" i="18"/>
  <c r="R53" i="18"/>
  <c r="G53" i="18"/>
  <c r="AZ52" i="18"/>
  <c r="AJ52" i="18"/>
  <c r="Z52" i="18"/>
  <c r="J52" i="18"/>
  <c r="BC51" i="18"/>
  <c r="AM51" i="18"/>
  <c r="AB51" i="18"/>
  <c r="L51" i="18"/>
  <c r="B51" i="18"/>
  <c r="AU50" i="18"/>
  <c r="AE50" i="18"/>
  <c r="T50" i="18"/>
  <c r="J50" i="18"/>
  <c r="BC49" i="18"/>
  <c r="AR49" i="18"/>
  <c r="AB49" i="18"/>
  <c r="R49" i="18"/>
  <c r="B49" i="18"/>
  <c r="AP48" i="18"/>
  <c r="AE48" i="18"/>
  <c r="O48" i="18"/>
  <c r="J48" i="18"/>
  <c r="BC47" i="18"/>
  <c r="AM47" i="18"/>
  <c r="AB47" i="18"/>
  <c r="R47" i="18"/>
  <c r="J47" i="18"/>
  <c r="BB46" i="18"/>
  <c r="AT46" i="18"/>
  <c r="AL46" i="18"/>
  <c r="AD46" i="18"/>
  <c r="F39" i="18"/>
  <c r="V39" i="18"/>
  <c r="AG39" i="18"/>
  <c r="AW39" i="18"/>
  <c r="I40" i="18"/>
  <c r="T40" i="18"/>
  <c r="AD40" i="18"/>
  <c r="AT40" i="18"/>
  <c r="BE40" i="18"/>
  <c r="Q41" i="18"/>
  <c r="AG41" i="18"/>
  <c r="AR41" i="18"/>
  <c r="BB41" i="18"/>
  <c r="D42" i="18"/>
  <c r="N42" i="18"/>
  <c r="T42" i="18"/>
  <c r="Y42" i="18"/>
  <c r="AD42" i="18"/>
  <c r="AJ42" i="18"/>
  <c r="AO42" i="18"/>
  <c r="AT42" i="18"/>
  <c r="AZ42" i="18"/>
  <c r="BE42" i="18"/>
  <c r="F43" i="18"/>
  <c r="L43" i="18"/>
  <c r="Q43" i="18"/>
  <c r="V43" i="18"/>
  <c r="AB43" i="18"/>
  <c r="AG43" i="18"/>
  <c r="AL43" i="18"/>
  <c r="AR43" i="18"/>
  <c r="AW43" i="18"/>
  <c r="BB43" i="18"/>
  <c r="D44" i="18"/>
  <c r="I44" i="18"/>
  <c r="N44" i="18"/>
  <c r="T44" i="18"/>
  <c r="Y44" i="18"/>
  <c r="AD44" i="18"/>
  <c r="AJ44" i="18"/>
  <c r="AO44" i="18"/>
  <c r="AT44" i="18"/>
  <c r="AZ44" i="18"/>
  <c r="BE44" i="18"/>
  <c r="F45" i="18"/>
  <c r="L45" i="18"/>
  <c r="Q45" i="18"/>
  <c r="V45" i="18"/>
  <c r="AB45" i="18"/>
  <c r="AG45" i="18"/>
  <c r="AL45" i="18"/>
  <c r="AR45" i="18"/>
  <c r="AW45" i="18"/>
  <c r="BB45" i="18"/>
  <c r="D46" i="18"/>
  <c r="I46" i="18"/>
  <c r="N46" i="18"/>
  <c r="T46" i="18"/>
  <c r="AB46" i="18"/>
  <c r="AJ46" i="18"/>
  <c r="AR46" i="18"/>
  <c r="AZ46" i="18"/>
  <c r="D47" i="18"/>
  <c r="L47" i="18"/>
  <c r="T47" i="18"/>
  <c r="AE47" i="18"/>
  <c r="AP47" i="18"/>
  <c r="AZ47" i="18"/>
  <c r="G48" i="18"/>
  <c r="R48" i="18"/>
  <c r="AB48" i="18"/>
  <c r="AM48" i="18"/>
  <c r="AX48" i="18"/>
  <c r="D49" i="18"/>
  <c r="O49" i="18"/>
  <c r="Z49" i="18"/>
  <c r="AJ49" i="18"/>
  <c r="AU49" i="18"/>
  <c r="B50" i="18"/>
  <c r="L50" i="18"/>
  <c r="W50" i="18"/>
  <c r="AH50" i="18"/>
  <c r="AR50" i="18"/>
  <c r="BC50" i="18"/>
  <c r="J51" i="18"/>
  <c r="T51" i="18"/>
  <c r="AE51" i="18"/>
  <c r="AP51" i="18"/>
  <c r="AZ51" i="18"/>
  <c r="G52" i="18"/>
  <c r="R52" i="18"/>
  <c r="AB52" i="18"/>
  <c r="AM52" i="18"/>
  <c r="AX52" i="18"/>
  <c r="D53" i="18"/>
  <c r="O53" i="18"/>
  <c r="Z53" i="18"/>
  <c r="AJ53" i="18"/>
  <c r="AU53" i="18"/>
  <c r="B54" i="18"/>
  <c r="L54" i="18"/>
  <c r="W54" i="18"/>
  <c r="AH54" i="18"/>
  <c r="AR54" i="18"/>
  <c r="BD54" i="18"/>
  <c r="O55" i="18"/>
  <c r="AB55" i="18"/>
  <c r="AQ55" i="18"/>
  <c r="BE55" i="18"/>
  <c r="O56" i="18"/>
  <c r="AC56" i="18"/>
  <c r="AR56" i="18"/>
  <c r="BE56" i="18"/>
  <c r="P57" i="18"/>
  <c r="AE57" i="18"/>
  <c r="AR57" i="18"/>
  <c r="C58" i="18"/>
  <c r="Q58" i="18"/>
  <c r="AE58" i="18"/>
  <c r="AS58" i="18"/>
  <c r="D59" i="18"/>
  <c r="Q59" i="18"/>
  <c r="AF59" i="18"/>
  <c r="AU59" i="18"/>
  <c r="D60" i="18"/>
  <c r="S60" i="18"/>
  <c r="AG60" i="18"/>
  <c r="AU60" i="18"/>
  <c r="M60" i="18"/>
  <c r="AB60" i="18"/>
  <c r="AO60" i="18"/>
  <c r="L39" i="18"/>
  <c r="Q39" i="18"/>
  <c r="AB39" i="18"/>
  <c r="AL39" i="18"/>
  <c r="AR39" i="18"/>
  <c r="BB39" i="18"/>
  <c r="D40" i="18"/>
  <c r="N40" i="18"/>
  <c r="Y40" i="18"/>
  <c r="AJ40" i="18"/>
  <c r="AO40" i="18"/>
  <c r="AZ40" i="18"/>
  <c r="F41" i="18"/>
  <c r="L41" i="18"/>
  <c r="V41" i="18"/>
  <c r="AB41" i="18"/>
  <c r="AL41" i="18"/>
  <c r="AW41" i="18"/>
  <c r="I42" i="18"/>
  <c r="B39" i="18"/>
  <c r="H39" i="18"/>
  <c r="M39" i="18"/>
  <c r="R39" i="18"/>
  <c r="X39" i="18"/>
  <c r="AC39" i="18"/>
  <c r="AH39" i="18"/>
  <c r="AN39" i="18"/>
  <c r="AS39" i="18"/>
  <c r="AX39" i="18"/>
  <c r="BD39" i="18"/>
  <c r="E40" i="18"/>
  <c r="J40" i="18"/>
  <c r="P40" i="18"/>
  <c r="U40" i="18"/>
  <c r="Z40" i="18"/>
  <c r="AF40" i="18"/>
  <c r="AK40" i="18"/>
  <c r="AP40" i="18"/>
  <c r="AV40" i="18"/>
  <c r="BA40" i="18"/>
  <c r="B41" i="18"/>
  <c r="H41" i="18"/>
  <c r="M41" i="18"/>
  <c r="R41" i="18"/>
  <c r="X41" i="18"/>
  <c r="AC41" i="18"/>
  <c r="AH41" i="18"/>
  <c r="AN41" i="18"/>
  <c r="AS41" i="18"/>
  <c r="AX41" i="18"/>
  <c r="BD41" i="18"/>
  <c r="E42" i="18"/>
  <c r="J42" i="18"/>
  <c r="P42" i="18"/>
  <c r="U42" i="18"/>
  <c r="Z42" i="18"/>
  <c r="AF42" i="18"/>
  <c r="AK42" i="18"/>
  <c r="AP42" i="18"/>
  <c r="AV42" i="18"/>
  <c r="BA42" i="18"/>
  <c r="B43" i="18"/>
  <c r="H43" i="18"/>
  <c r="M43" i="18"/>
  <c r="R43" i="18"/>
  <c r="X43" i="18"/>
  <c r="AC43" i="18"/>
  <c r="AH43" i="18"/>
  <c r="AN43" i="18"/>
  <c r="AS43" i="18"/>
  <c r="AX43" i="18"/>
  <c r="BD43" i="18"/>
  <c r="E44" i="18"/>
  <c r="J44" i="18"/>
  <c r="P44" i="18"/>
  <c r="U44" i="18"/>
  <c r="Z44" i="18"/>
  <c r="AF44" i="18"/>
  <c r="AK44" i="18"/>
  <c r="AP44" i="18"/>
  <c r="AV44" i="18"/>
  <c r="BA44" i="18"/>
  <c r="B45" i="18"/>
  <c r="H45" i="18"/>
  <c r="M45" i="18"/>
  <c r="R45" i="18"/>
  <c r="X45" i="18"/>
  <c r="AC45" i="18"/>
  <c r="AH45" i="18"/>
  <c r="AN45" i="18"/>
  <c r="AS45" i="18"/>
  <c r="AX45" i="18"/>
  <c r="BD45" i="18"/>
  <c r="E46" i="18"/>
  <c r="J46" i="18"/>
  <c r="P46" i="18"/>
  <c r="U46" i="18"/>
  <c r="AC46" i="18"/>
  <c r="AK46" i="18"/>
  <c r="AS46" i="18"/>
  <c r="BA46" i="18"/>
  <c r="E47" i="18"/>
  <c r="M47" i="18"/>
  <c r="V47" i="18"/>
  <c r="AF47" i="18"/>
  <c r="AQ47" i="18"/>
  <c r="BB47" i="18"/>
  <c r="H48" i="18"/>
  <c r="S48" i="18"/>
  <c r="AD48" i="18"/>
  <c r="AN48" i="18"/>
  <c r="AY48" i="18"/>
  <c r="F49" i="18"/>
  <c r="P49" i="18"/>
  <c r="AA49" i="18"/>
  <c r="AL49" i="18"/>
  <c r="AV49" i="18"/>
  <c r="C50" i="18"/>
  <c r="N50" i="18"/>
  <c r="X50" i="18"/>
  <c r="AI50" i="18"/>
  <c r="AT50" i="18"/>
  <c r="BD50" i="18"/>
  <c r="K51" i="18"/>
  <c r="V51" i="18"/>
  <c r="AF51" i="18"/>
  <c r="AQ51" i="18"/>
  <c r="BB51" i="18"/>
  <c r="H52" i="18"/>
  <c r="S52" i="18"/>
  <c r="AD52" i="18"/>
  <c r="AN52" i="18"/>
  <c r="AY52" i="18"/>
  <c r="F53" i="18"/>
  <c r="P53" i="18"/>
  <c r="AA53" i="18"/>
  <c r="AL53" i="18"/>
  <c r="AV53" i="18"/>
  <c r="C54" i="18"/>
  <c r="N54" i="18"/>
  <c r="X54" i="18"/>
  <c r="AI54" i="18"/>
  <c r="AT54" i="18"/>
  <c r="BE54" i="18"/>
  <c r="P55" i="18"/>
  <c r="AE55" i="18"/>
  <c r="AR55" i="18"/>
  <c r="C56" i="18"/>
  <c r="Q56" i="18"/>
  <c r="AE56" i="18"/>
  <c r="AS56" i="18"/>
  <c r="D57" i="18"/>
  <c r="Q57" i="18"/>
  <c r="AF57" i="18"/>
  <c r="AU57" i="18"/>
  <c r="D58" i="18"/>
  <c r="S58" i="18"/>
  <c r="AG58" i="18"/>
  <c r="AU58" i="18"/>
  <c r="E59" i="18"/>
  <c r="T59" i="18"/>
  <c r="AG59" i="18"/>
  <c r="AV59" i="18"/>
  <c r="G60" i="18"/>
  <c r="T60" i="18"/>
  <c r="AI60" i="18"/>
  <c r="AW60" i="18"/>
  <c r="BC60" i="1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15A11B5-68E7-4B94-B494-CE88C351BF02}" keepAlive="1" name="Consulta - Archivo de ejemplo" description="Conexión a la consulta 'Archivo de ejemplo' en el libro." type="5" refreshedVersion="0" background="1">
    <dbPr connection="Provider=Microsoft.Mashup.OleDb.1;Data Source=$Workbook$;Location=&quot;Archivo de ejemplo&quot;;Extended Properties=&quot;&quot;" command="SELECT * FROM [Archivo de ejemplo]"/>
  </connection>
  <connection id="2" xr16:uid="{E4FB8902-E60C-40F3-A1AC-892CD1DEA141}" keepAlive="1" name="Consulta - Archivo de ejemplo (2)" description="Conexión a la consulta 'Archivo de ejemplo (2)' en el libro." type="5" refreshedVersion="0" background="1">
    <dbPr connection="Provider=Microsoft.Mashup.OleDb.1;Data Source=$Workbook$;Location=&quot;Archivo de ejemplo (2)&quot;;Extended Properties=&quot;&quot;" command="SELECT * FROM [Archivo de ejemplo (2)]"/>
  </connection>
  <connection id="3" xr16:uid="{EB7B5F31-BD9F-4617-A07F-29B497A18756}" keepAlive="1" name="Consulta - Archivo de ejemplo (3)" description="Conexión a la consulta 'Archivo de ejemplo (3)' en el libro." type="5" refreshedVersion="0" background="1">
    <dbPr connection="Provider=Microsoft.Mashup.OleDb.1;Data Source=$Workbook$;Location=&quot;Archivo de ejemplo (3)&quot;;Extended Properties=&quot;&quot;" command="SELECT * FROM [Archivo de ejemplo (3)]"/>
  </connection>
  <connection id="4" xr16:uid="{366D45FC-C157-41F2-B657-CBDB6E962722}" keepAlive="1" name="Consulta - Archivo de ejemplo (4)" description="Conexión a la consulta 'Archivo de ejemplo (4)' en el libro." type="5" refreshedVersion="0" background="1">
    <dbPr connection="Provider=Microsoft.Mashup.OleDb.1;Data Source=$Workbook$;Location=&quot;Archivo de ejemplo (4)&quot;;Extended Properties=&quot;&quot;" command="SELECT * FROM [Archivo de ejemplo (4)]"/>
  </connection>
  <connection id="5" xr16:uid="{A293D9E6-A9D7-4473-827E-DF422A158297}" keepAlive="1" name="Consulta - Archivo de ejemplo (5)" description="Conexión a la consulta 'Archivo de ejemplo (5)' en el libro." type="5" refreshedVersion="0" background="1">
    <dbPr connection="Provider=Microsoft.Mashup.OleDb.1;Data Source=$Workbook$;Location=&quot;Archivo de ejemplo (5)&quot;;Extended Properties=&quot;&quot;" command="SELECT * FROM [Archivo de ejemplo (5)]"/>
  </connection>
  <connection id="6" xr16:uid="{510744DC-DE89-4FC0-B269-E12652B8AE8A}" keepAlive="1" name="Consulta - Archivo de ejemplo (6)" description="Conexión a la consulta 'Archivo de ejemplo (6)' en el libro." type="5" refreshedVersion="0" background="1">
    <dbPr connection="Provider=Microsoft.Mashup.OleDb.1;Data Source=$Workbook$;Location=&quot;Archivo de ejemplo (6)&quot;;Extended Properties=&quot;&quot;" command="SELECT * FROM [Archivo de ejemplo (6)]"/>
  </connection>
  <connection id="7" xr16:uid="{964A3897-8B62-4FC5-B3CC-6D735D340B5B}" keepAlive="1" name="Consulta - Archivo de ejemplo (7)" description="Conexión a la consulta 'Archivo de ejemplo (7)' en el libro." type="5" refreshedVersion="0" background="1">
    <dbPr connection="Provider=Microsoft.Mashup.OleDb.1;Data Source=$Workbook$;Location=&quot;Archivo de ejemplo (7)&quot;;Extended Properties=&quot;&quot;" command="SELECT * FROM [Archivo de ejemplo (7)]"/>
  </connection>
  <connection id="8" xr16:uid="{D78F1EF6-8BF3-4406-A77C-705E2966D08C}" keepAlive="1" name="Consulta - Archivo de ejemplo (8)" description="Conexión a la consulta 'Archivo de ejemplo (8)' en el libro." type="5" refreshedVersion="0" background="1">
    <dbPr connection="Provider=Microsoft.Mashup.OleDb.1;Data Source=$Workbook$;Location=&quot;Archivo de ejemplo (8)&quot;;Extended Properties=&quot;&quot;" command="SELECT * FROM [Archivo de ejemplo (8)]"/>
  </connection>
  <connection id="9" xr16:uid="{999EE427-C7AF-4FC3-8CCF-217E601FDA0A}" keepAlive="1" name="Consulta - BD_Pivot_mes" description="Conexión a la consulta 'BD_Pivot_mes' en el libro." type="5" refreshedVersion="0" background="1">
    <dbPr connection="Provider=Microsoft.Mashup.OleDb.1;Data Source=$Workbook$;Location=BD_Pivot_mes;Extended Properties=&quot;&quot;" command="SELECT * FROM [BD_Pivot_mes]"/>
  </connection>
  <connection id="10" xr16:uid="{E5913175-16B0-427C-84DE-FF3F7CFC1BEF}" keepAlive="1" name="Consulta - Cred_S_Finc" description="Conexión a la consulta 'Cred_S_Finc' en el libro." type="5" refreshedVersion="8" background="1" saveData="1">
    <dbPr connection="Provider=Microsoft.Mashup.OleDb.1;Data Source=$Workbook$;Location=Cred_S_Finc;Extended Properties=&quot;&quot;" command="SELECT * FROM [Cred_S_Finc]"/>
  </connection>
  <connection id="11" xr16:uid="{704B3508-7DBD-4E89-8AEA-0C5063BD9561}" keepAlive="1" name="Consulta - IMAE" description="Conexión a la consulta 'IMAE' en el libro." type="5" refreshedVersion="8" background="1" saveData="1">
    <dbPr connection="Provider=Microsoft.Mashup.OleDb.1;Data Source=$Workbook$;Location=IMAE;Extended Properties=&quot;&quot;" command="SELECT * FROM [IMAE]"/>
  </connection>
  <connection id="12" xr16:uid="{864EB175-E6B2-4448-918B-D9F71C143431}" keepAlive="1" name="Consulta - Inec-Empleo" description="Conexión a la consulta 'Inec-Empleo' en el libro." type="5" refreshedVersion="8" background="1" saveData="1">
    <dbPr connection="Provider=Microsoft.Mashup.OleDb.1;Data Source=$Workbook$;Location=Inec-Empleo;Extended Properties=&quot;&quot;" command="SELECT * FROM [Inec-Empleo]"/>
  </connection>
  <connection id="13" xr16:uid="{6718FBE0-616E-4C08-9CD2-025B2E568E6A}" keepAlive="1" name="Consulta - IPP_MAN" description="Conexión a la consulta 'IPP_MAN' en el libro." type="5" refreshedVersion="8" background="1" saveData="1">
    <dbPr connection="Provider=Microsoft.Mashup.OleDb.1;Data Source=$Workbook$;Location=IPP_MAN;Extended Properties=&quot;&quot;" command="SELECT * FROM [IPP_MAN]"/>
  </connection>
  <connection id="14" xr16:uid="{586AFC9D-093F-485F-9275-0498926E1115}" keepAlive="1" name="Consulta - ISMR" description="Conexión a la consulta 'ISMR' en el libro." type="5" refreshedVersion="8" background="1" saveData="1">
    <dbPr connection="Provider=Microsoft.Mashup.OleDb.1;Data Source=$Workbook$;Location=ISMR;Extended Properties=&quot;&quot;" command="SELECT * FROM [ISMR]"/>
  </connection>
  <connection id="15" xr16:uid="{FA7962DE-1863-4193-92D5-36FC9C300C2F}" keepAlive="1" name="Consulta - Parámetro1" description="Conexión a la consulta 'Parámetro1' en el libro." type="5" refreshedVersion="0" background="1">
    <dbPr connection="Provider=Microsoft.Mashup.OleDb.1;Data Source=$Workbook$;Location=Parámetro1;Extended Properties=&quot;&quot;" command="SELECT * FROM [Parámetro1]"/>
  </connection>
  <connection id="16" xr16:uid="{C94DDDEB-F4A9-411B-807B-DFA275141B28}" keepAlive="1" name="Consulta - Parámetro2" description="Conexión a la consulta 'Parámetro2' en el libro." type="5" refreshedVersion="0" background="1">
    <dbPr connection="Provider=Microsoft.Mashup.OleDb.1;Data Source=$Workbook$;Location=Parámetro2;Extended Properties=&quot;&quot;" command="SELECT * FROM [Parámetro2]"/>
  </connection>
  <connection id="17" xr16:uid="{8EDEC091-BA23-42F5-9A21-3D47E5BABE40}" keepAlive="1" name="Consulta - Parámetro3" description="Conexión a la consulta 'Parámetro3' en el libro." type="5" refreshedVersion="0" background="1">
    <dbPr connection="Provider=Microsoft.Mashup.OleDb.1;Data Source=$Workbook$;Location=Parámetro3;Extended Properties=&quot;&quot;" command="SELECT * FROM [Parámetro3]"/>
  </connection>
  <connection id="18" xr16:uid="{392991E8-85BD-4839-BC3F-F92D043E5000}" keepAlive="1" name="Consulta - Parámetro4" description="Conexión a la consulta 'Parámetro4' en el libro." type="5" refreshedVersion="0" background="1">
    <dbPr connection="Provider=Microsoft.Mashup.OleDb.1;Data Source=$Workbook$;Location=Parámetro4;Extended Properties=&quot;&quot;" command="SELECT * FROM [Parámetro4]"/>
  </connection>
  <connection id="19" xr16:uid="{15CDB3A6-2AF6-4F9B-90C2-FC40DCD42DEA}" keepAlive="1" name="Consulta - Parámetro5" description="Conexión a la consulta 'Parámetro5' en el libro." type="5" refreshedVersion="0" background="1">
    <dbPr connection="Provider=Microsoft.Mashup.OleDb.1;Data Source=$Workbook$;Location=Parámetro5;Extended Properties=&quot;&quot;" command="SELECT * FROM [Parámetro5]"/>
  </connection>
  <connection id="20" xr16:uid="{C20CDEEA-6FB2-4EAB-8C96-CE2EF2E5074A}" keepAlive="1" name="Consulta - Parámetro6" description="Conexión a la consulta 'Parámetro6' en el libro." type="5" refreshedVersion="0" background="1">
    <dbPr connection="Provider=Microsoft.Mashup.OleDb.1;Data Source=$Workbook$;Location=Parámetro6;Extended Properties=&quot;&quot;" command="SELECT * FROM [Parámetro6]"/>
  </connection>
  <connection id="21" xr16:uid="{03B057C9-DD28-47B7-9345-F8A9A0F3795D}" keepAlive="1" name="Consulta - Parámetro7" description="Conexión a la consulta 'Parámetro7' en el libro." type="5" refreshedVersion="0" background="1">
    <dbPr connection="Provider=Microsoft.Mashup.OleDb.1;Data Source=$Workbook$;Location=Parámetro7;Extended Properties=&quot;&quot;" command="SELECT * FROM [Parámetro7]"/>
  </connection>
  <connection id="22" xr16:uid="{E2615069-6873-4634-B7C8-A60DE2D60684}" keepAlive="1" name="Consulta - Parámetro8" description="Conexión a la consulta 'Parámetro8' en el libro." type="5" refreshedVersion="0" background="1">
    <dbPr connection="Provider=Microsoft.Mashup.OleDb.1;Data Source=$Workbook$;Location=Parámetro8;Extended Properties=&quot;&quot;" command="SELECT * FROM [Parámetro8]"/>
  </connection>
  <connection id="23" xr16:uid="{5C1FECEF-AE9C-4E10-B33F-65E1F032E9A2}" keepAlive="1" name="Consulta - PIB-IND" description="Conexión a la consulta 'PIB-IND' en el libro." type="5" refreshedVersion="8" background="1" saveData="1">
    <dbPr connection="Provider=Microsoft.Mashup.OleDb.1;Data Source=$Workbook$;Location=PIB-IND;Extended Properties=&quot;&quot;" command="SELECT * FROM [PIB-IND]"/>
  </connection>
  <connection id="24" xr16:uid="{A0DA9231-3414-4D6A-99FB-9D8188475CE6}" keepAlive="1" name="Consulta - Prime" description="Conexión a la consulta 'Prime' en el libro." type="5" refreshedVersion="8" background="1" saveData="1">
    <dbPr connection="Provider=Microsoft.Mashup.OleDb.1;Data Source=$Workbook$;Location=Prime;Extended Properties=&quot;&quot;" command="SELECT * FROM [Prime]"/>
  </connection>
  <connection id="25" xr16:uid="{5215BF40-19A7-4C97-90B7-264415256D1E}" keepAlive="1" name="Consulta - Prime_promedio" description="Conexión a la consulta 'Prime_promedio' en el libro." type="5" refreshedVersion="8" background="1" saveData="1">
    <dbPr connection="Provider=Microsoft.Mashup.OleDb.1;Data Source=$Workbook$;Location=Prime_promedio;Extended Properties=&quot;&quot;" command="SELECT * FROM [Prime_promedio]"/>
  </connection>
  <connection id="26" xr16:uid="{503B1E7E-4F07-4D1A-B1CE-BF00BCB30517}" keepAlive="1" name="Consulta - Tasa_desempleo" description="Conexión a la consulta 'Tasa_desempleo' en el libro." type="5" refreshedVersion="8" background="1" saveData="1">
    <dbPr connection="Provider=Microsoft.Mashup.OleDb.1;Data Source=$Workbook$;Location=Tasa_desempleo;Extended Properties=&quot;&quot;" command="SELECT * FROM [Tasa_desempleo]"/>
  </connection>
  <connection id="27" xr16:uid="{920F9212-3F49-4B67-B478-A24651C63939}" keepAlive="1" name="Consulta - Tasa_ocupación_por_industria" description="Conexión a la consulta 'Tasa_ocupación_por_industria' en el libro." type="5" refreshedVersion="8" background="1" saveData="1">
    <dbPr connection="Provider=Microsoft.Mashup.OleDb.1;Data Source=$Workbook$;Location=Tasa_ocupación_por_industria;Extended Properties=&quot;&quot;" command="SELECT * FROM [Tasa_ocupación_por_industria]"/>
  </connection>
  <connection id="28" xr16:uid="{B2A415E4-18B8-4982-BF9C-BAE677E91D2E}" keepAlive="1" name="Consulta - TBP_diario" description="Conexión a la consulta 'TBP_diario' en el libro." type="5" refreshedVersion="8" background="1" saveData="1">
    <dbPr connection="Provider=Microsoft.Mashup.OleDb.1;Data Source=$Workbook$;Location=TBP_diario;Extended Properties=&quot;&quot;" command="SELECT * FROM [TBP_diario]"/>
  </connection>
  <connection id="29" xr16:uid="{0CD5FDD0-2A68-4C0C-96A2-8582EE4405DF}" keepAlive="1" name="Consulta - TBP_promedio" description="Conexión a la consulta 'TBP_promedio' en el libro." type="5" refreshedVersion="8" background="1" saveData="1">
    <dbPr connection="Provider=Microsoft.Mashup.OleDb.1;Data Source=$Workbook$;Location=TBP_promedio;Extended Properties=&quot;&quot;" command="SELECT * FROM [TBP_promedio]"/>
  </connection>
  <connection id="30" xr16:uid="{E4BE0EFC-AEAF-42D8-A853-8D3A556EA4DA}" keepAlive="1" name="Consulta - TC" description="Conexión a la consulta 'TC' en el libro." type="5" refreshedVersion="8" background="1" saveData="1">
    <dbPr connection="Provider=Microsoft.Mashup.OleDb.1;Data Source=$Workbook$;Location=TC;Extended Properties=&quot;&quot;" command="SELECT * FROM [TC]"/>
  </connection>
  <connection id="31" xr16:uid="{304E8C8C-50A1-474D-934B-E2F3868A870B}" keepAlive="1" name="Consulta - Transformar archivo" description="Conexión a la consulta 'Transformar archivo' en el libro." type="5" refreshedVersion="0" background="1">
    <dbPr connection="Provider=Microsoft.Mashup.OleDb.1;Data Source=$Workbook$;Location=&quot;Transformar archivo&quot;;Extended Properties=&quot;&quot;" command="SELECT * FROM [Transformar archivo]"/>
  </connection>
  <connection id="32" xr16:uid="{A0C24D04-807F-4119-A69E-8D4449D2FE48}" keepAlive="1" name="Consulta - Transformar archivo (2)" description="Conexión a la consulta 'Transformar archivo (2)' en el libro." type="5" refreshedVersion="0" background="1">
    <dbPr connection="Provider=Microsoft.Mashup.OleDb.1;Data Source=$Workbook$;Location=&quot;Transformar archivo (2)&quot;;Extended Properties=&quot;&quot;" command="SELECT * FROM [Transformar archivo (2)]"/>
  </connection>
  <connection id="33" xr16:uid="{111DCF70-F895-4A2D-BAC2-5E016CDB57BD}" keepAlive="1" name="Consulta - Transformar archivo (3)" description="Conexión a la consulta 'Transformar archivo (3)' en el libro." type="5" refreshedVersion="0" background="1">
    <dbPr connection="Provider=Microsoft.Mashup.OleDb.1;Data Source=$Workbook$;Location=&quot;Transformar archivo (3)&quot;;Extended Properties=&quot;&quot;" command="SELECT * FROM [Transformar archivo (3)]"/>
  </connection>
  <connection id="34" xr16:uid="{FE9A3729-8B1D-4CBE-A9C9-37ACEFD996F1}" keepAlive="1" name="Consulta - Transformar archivo (4)" description="Conexión a la consulta 'Transformar archivo (4)' en el libro." type="5" refreshedVersion="0" background="1">
    <dbPr connection="Provider=Microsoft.Mashup.OleDb.1;Data Source=$Workbook$;Location=&quot;Transformar archivo (4)&quot;;Extended Properties=&quot;&quot;" command="SELECT * FROM [Transformar archivo (4)]"/>
  </connection>
  <connection id="35" xr16:uid="{8D713E93-C7B1-4A95-87B7-3039EB755B1E}" keepAlive="1" name="Consulta - Transformar archivo (5)" description="Conexión a la consulta 'Transformar archivo (5)' en el libro." type="5" refreshedVersion="0" background="1">
    <dbPr connection="Provider=Microsoft.Mashup.OleDb.1;Data Source=$Workbook$;Location=&quot;Transformar archivo (5)&quot;;Extended Properties=&quot;&quot;" command="SELECT * FROM [Transformar archivo (5)]"/>
  </connection>
  <connection id="36" xr16:uid="{10B21FD2-82A1-4DBD-85F6-E1EE1BCCEA3B}" keepAlive="1" name="Consulta - Transformar archivo (6)" description="Conexión a la consulta 'Transformar archivo (6)' en el libro." type="5" refreshedVersion="0" background="1">
    <dbPr connection="Provider=Microsoft.Mashup.OleDb.1;Data Source=$Workbook$;Location=&quot;Transformar archivo (6)&quot;;Extended Properties=&quot;&quot;" command="SELECT * FROM [Transformar archivo (6)]"/>
  </connection>
  <connection id="37" xr16:uid="{9EBCE64D-5A50-4AC0-9EC3-9D95443CE63B}" keepAlive="1" name="Consulta - Transformar archivo (7)" description="Conexión a la consulta 'Transformar archivo (7)' en el libro." type="5" refreshedVersion="0" background="1">
    <dbPr connection="Provider=Microsoft.Mashup.OleDb.1;Data Source=$Workbook$;Location=&quot;Transformar archivo (7)&quot;;Extended Properties=&quot;&quot;" command="SELECT * FROM [Transformar archivo (7)]"/>
  </connection>
  <connection id="38" xr16:uid="{DAFA7046-4AED-42AD-AEA5-CDD162923506}" keepAlive="1" name="Consulta - Transformar archivo (8)" description="Conexión a la consulta 'Transformar archivo (8)' en el libro." type="5" refreshedVersion="0" background="1">
    <dbPr connection="Provider=Microsoft.Mashup.OleDb.1;Data Source=$Workbook$;Location=&quot;Transformar archivo (8)&quot;;Extended Properties=&quot;&quot;" command="SELECT * FROM [Transformar archivo (8)]"/>
  </connection>
  <connection id="39" xr16:uid="{952F05D5-BABC-4232-805C-32B89BDEC9BD}" keepAlive="1" name="Consulta - Transformar archivo de ejemplo" description="Conexión a la consulta 'Transformar archivo de ejemplo' en el libro." type="5" refreshedVersion="0" background="1">
    <dbPr connection="Provider=Microsoft.Mashup.OleDb.1;Data Source=$Workbook$;Location=&quot;Transformar archivo de ejemplo&quot;;Extended Properties=&quot;&quot;" command="SELECT * FROM [Transformar archivo de ejemplo]"/>
  </connection>
  <connection id="40" xr16:uid="{07F802A0-9218-420A-9D1D-E0E08D6935F5}" keepAlive="1" name="Consulta - Transformar archivo de ejemplo (2)" description="Conexión a la consulta 'Transformar archivo de ejemplo (2)' en el libro." type="5" refreshedVersion="0" background="1">
    <dbPr connection="Provider=Microsoft.Mashup.OleDb.1;Data Source=$Workbook$;Location=&quot;Transformar archivo de ejemplo (2)&quot;;Extended Properties=&quot;&quot;" command="SELECT * FROM [Transformar archivo de ejemplo (2)]"/>
  </connection>
  <connection id="41" xr16:uid="{F6228CEB-D4A6-41BC-AB0B-0316D4DDB329}" keepAlive="1" name="Consulta - Transformar archivo de ejemplo (3)" description="Conexión a la consulta 'Transformar archivo de ejemplo (3)' en el libro." type="5" refreshedVersion="0" background="1">
    <dbPr connection="Provider=Microsoft.Mashup.OleDb.1;Data Source=$Workbook$;Location=&quot;Transformar archivo de ejemplo (3)&quot;;Extended Properties=&quot;&quot;" command="SELECT * FROM [Transformar archivo de ejemplo (3)]"/>
  </connection>
  <connection id="42" xr16:uid="{61FEF8A4-D301-4BF9-8BFB-6BAE8E871FDF}" keepAlive="1" name="Consulta - Transformar archivo de ejemplo (4)" description="Conexión a la consulta 'Transformar archivo de ejemplo (4)' en el libro." type="5" refreshedVersion="0" background="1">
    <dbPr connection="Provider=Microsoft.Mashup.OleDb.1;Data Source=$Workbook$;Location=&quot;Transformar archivo de ejemplo (4)&quot;;Extended Properties=&quot;&quot;" command="SELECT * FROM [Transformar archivo de ejemplo (4)]"/>
  </connection>
  <connection id="43" xr16:uid="{812B1471-1189-485A-9856-A5AE931AFA90}" keepAlive="1" name="Consulta - Transformar archivo de ejemplo (5)" description="Conexión a la consulta 'Transformar archivo de ejemplo (5)' en el libro." type="5" refreshedVersion="0" background="1">
    <dbPr connection="Provider=Microsoft.Mashup.OleDb.1;Data Source=$Workbook$;Location=&quot;Transformar archivo de ejemplo (5)&quot;;Extended Properties=&quot;&quot;" command="SELECT * FROM [Transformar archivo de ejemplo (5)]"/>
  </connection>
  <connection id="44" xr16:uid="{64A4BF35-C03A-4780-B8FD-13CB5CD6557D}" keepAlive="1" name="Consulta - Transformar archivo de ejemplo (6)" description="Conexión a la consulta 'Transformar archivo de ejemplo (6)' en el libro." type="5" refreshedVersion="0" background="1">
    <dbPr connection="Provider=Microsoft.Mashup.OleDb.1;Data Source=$Workbook$;Location=&quot;Transformar archivo de ejemplo (6)&quot;;Extended Properties=&quot;&quot;" command="SELECT * FROM [Transformar archivo de ejemplo (6)]"/>
  </connection>
  <connection id="45" xr16:uid="{F75FDC12-4E57-4830-92AF-7D235AC8D41E}" keepAlive="1" name="Consulta - Transformar archivo de ejemplo (7)" description="Conexión a la consulta 'Transformar archivo de ejemplo (7)' en el libro." type="5" refreshedVersion="0" background="1">
    <dbPr connection="Provider=Microsoft.Mashup.OleDb.1;Data Source=$Workbook$;Location=&quot;Transformar archivo de ejemplo (7)&quot;;Extended Properties=&quot;&quot;" command="SELECT * FROM [Transformar archivo de ejemplo (7)]"/>
  </connection>
  <connection id="46" xr16:uid="{569AD94B-19DA-4C6E-B39A-0A35C0423C6D}" keepAlive="1" name="Consulta - Transformar archivo de ejemplo (8)" description="Conexión a la consulta 'Transformar archivo de ejemplo (8)' en el libro." type="5" refreshedVersion="0" background="1">
    <dbPr connection="Provider=Microsoft.Mashup.OleDb.1;Data Source=$Workbook$;Location=&quot;Transformar archivo de ejemplo (8)&quot;;Extended Properties=&quot;&quot;" command="SELECT * FROM [Transformar archivo de ejemplo (8)]"/>
  </connection>
</connections>
</file>

<file path=xl/sharedStrings.xml><?xml version="1.0" encoding="utf-8"?>
<sst xmlns="http://schemas.openxmlformats.org/spreadsheetml/2006/main" count="4718" uniqueCount="1064">
  <si>
    <t>Dirección de Análisis Económico y Comercial (DAEC)</t>
  </si>
  <si>
    <t>Base de datos</t>
  </si>
  <si>
    <t>1- Tabla de Contenidos</t>
  </si>
  <si>
    <t>Sector</t>
  </si>
  <si>
    <t>Frecuencia
 de la serie</t>
  </si>
  <si>
    <t>Página</t>
  </si>
  <si>
    <t>Fuente</t>
  </si>
  <si>
    <t>Enlace para actualización</t>
  </si>
  <si>
    <t xml:space="preserve"> Internacional</t>
  </si>
  <si>
    <t>Prime Rate</t>
  </si>
  <si>
    <t>Diaria</t>
  </si>
  <si>
    <t>Banco Central de Costa Rica</t>
  </si>
  <si>
    <t>https://gee.bccr.fi.cr/indicadoreseconomicos/Cuadros/frmVerCatCuadro.aspx?idioma=1&amp;CodCuadro=%20794</t>
  </si>
  <si>
    <t>Producción Agregada y Sectorial</t>
  </si>
  <si>
    <t>PIB por rama de industrias</t>
  </si>
  <si>
    <t>Anual</t>
  </si>
  <si>
    <t>https://gee.bccr.fi.cr/indicadoreseconomicos/Cuadros/frmVerCatCuadro.aspx?idioma=1&amp;CodCuadro=%205784</t>
  </si>
  <si>
    <t>IPP-MAN</t>
  </si>
  <si>
    <t>Mensual</t>
  </si>
  <si>
    <t>https://gee.bccr.fi.cr/indicadoreseconomicos/Cuadros/frmVerCatCuadro.aspx?idioma=1&amp;CodCuadro=%202526</t>
  </si>
  <si>
    <t>IMAE por rama de actividad</t>
  </si>
  <si>
    <t>https://gee.bccr.fi.cr/indicadoreseconomicos/Cuadros/frmVerCatCuadro.aspx?idioma=1&amp;CodCuadro=%205919</t>
  </si>
  <si>
    <t>Empleo y Salarios</t>
  </si>
  <si>
    <t xml:space="preserve">   Encuesta continua de empleo</t>
  </si>
  <si>
    <t>Trimestral</t>
  </si>
  <si>
    <t>INEC</t>
  </si>
  <si>
    <t>https://inec.cr/estadisticas-fuentes/encuestas/encuesta-continua-empleo?documentTypes=serie</t>
  </si>
  <si>
    <t>Tasa de ocupación y cantidades por industria</t>
  </si>
  <si>
    <t>Banco Central - Datos del INEC</t>
  </si>
  <si>
    <t>https://gee.bccr.fi.cr/indicadoreseconomicos/Cuadros/frmVerCatCuadro.aspx?idioma=1&amp;CodCuadro=%201912</t>
  </si>
  <si>
    <t xml:space="preserve">Tasa desempleo </t>
  </si>
  <si>
    <t>https://gee.bccr.fi.cr/indicadoreseconomicos/Cuadros/frmVerCatCuadro.aspx?idioma=1&amp;CodCuadro=%205504</t>
  </si>
  <si>
    <t>Índice de Salarios Mínimos Reales</t>
  </si>
  <si>
    <t>Banco Central - Datos del MTSS</t>
  </si>
  <si>
    <t>https://gee.bccr.fi.cr/indicadoreseconomicos/Cuadros/frmVerCatCuadro.aspx?CodCuadro=333&amp;Idioma=1</t>
  </si>
  <si>
    <t>Cantidad de Personas Aseguradas ante la CCSS</t>
  </si>
  <si>
    <t>Caja Costarricense del Seguro Social</t>
  </si>
  <si>
    <t>https://www.ccss.sa.cr/estadisticas-actuariales</t>
  </si>
  <si>
    <t>Sección Monetaria</t>
  </si>
  <si>
    <t>Tasa Básica Pasiva (Promedio Anual)</t>
  </si>
  <si>
    <t>Diaria - Anualizada</t>
  </si>
  <si>
    <t>https://gee.bccr.fi.cr/indicadoreseconomicos/Cuadros/frmVerCatCuadro.aspx?idioma=1&amp;CodCuadro=%2017</t>
  </si>
  <si>
    <t>Crédito Sector Privado (Sistema Bancario  Nacional)</t>
  </si>
  <si>
    <t>https://gee.bccr.fi.cr/indicadoreseconomicos/Cuadros/frmVerCatCuadro.aspx?idioma=1&amp;CodCuadro=%202449</t>
  </si>
  <si>
    <t>Macroprecios</t>
  </si>
  <si>
    <t>IPC</t>
  </si>
  <si>
    <t>https://inec.cr/tematicas/listado?topics=134%252C653&amp;filtertext=Variaciones%2520del%2520%25C3%258Dndice%2520de%2520Precios%2520al%2520Consumidor</t>
  </si>
  <si>
    <t>Tipo de cambio</t>
  </si>
  <si>
    <t>https://gee.bccr.fi.cr/indicadoreseconomicos/Cuadros/frmVerCatCuadro.aspx?idioma=1&amp;CodCuadro=%20400</t>
  </si>
  <si>
    <t>Precio de combustibles</t>
  </si>
  <si>
    <t>RECOPE</t>
  </si>
  <si>
    <t>https://www.recope.go.cr/productos/precios-nacionales/historicos/</t>
  </si>
  <si>
    <t>Canasta Básica Alimentaria</t>
  </si>
  <si>
    <t>https://inec.cr/tematicas/listado?topics=134%252C135</t>
  </si>
  <si>
    <t>Actualizado al 08/10/2024</t>
  </si>
  <si>
    <t>1.1 - BD</t>
  </si>
  <si>
    <t>Mes</t>
  </si>
  <si>
    <t>Valor</t>
  </si>
  <si>
    <t>Periodo</t>
  </si>
  <si>
    <t>Ene</t>
  </si>
  <si>
    <t>3/2010</t>
  </si>
  <si>
    <t>Feb</t>
  </si>
  <si>
    <t>4/2010</t>
  </si>
  <si>
    <t>Mar</t>
  </si>
  <si>
    <t>1/2011</t>
  </si>
  <si>
    <t>Abr</t>
  </si>
  <si>
    <t>2/2011</t>
  </si>
  <si>
    <t>May</t>
  </si>
  <si>
    <t>3/2011</t>
  </si>
  <si>
    <t>Jun</t>
  </si>
  <si>
    <t>4/2011</t>
  </si>
  <si>
    <t>Jul</t>
  </si>
  <si>
    <t>1/2012</t>
  </si>
  <si>
    <t>Ago</t>
  </si>
  <si>
    <t>2/2012</t>
  </si>
  <si>
    <t>Set</t>
  </si>
  <si>
    <t>3/2012</t>
  </si>
  <si>
    <t>Oct</t>
  </si>
  <si>
    <t>4/2012</t>
  </si>
  <si>
    <t>Nov</t>
  </si>
  <si>
    <t>1/2013</t>
  </si>
  <si>
    <t>Dic</t>
  </si>
  <si>
    <t>2/2013</t>
  </si>
  <si>
    <t>3/2013</t>
  </si>
  <si>
    <t>4/2013</t>
  </si>
  <si>
    <t>1/2014</t>
  </si>
  <si>
    <t>2/2014</t>
  </si>
  <si>
    <t>3/2014</t>
  </si>
  <si>
    <t>4/2014</t>
  </si>
  <si>
    <t>1/2015</t>
  </si>
  <si>
    <t>2/2015</t>
  </si>
  <si>
    <t>3/2015</t>
  </si>
  <si>
    <t>4/2015</t>
  </si>
  <si>
    <t>1/2016</t>
  </si>
  <si>
    <t>2/2016</t>
  </si>
  <si>
    <t>3/2016</t>
  </si>
  <si>
    <t>4/2016</t>
  </si>
  <si>
    <t>1/2017</t>
  </si>
  <si>
    <t>2/2017</t>
  </si>
  <si>
    <t>3/2017</t>
  </si>
  <si>
    <t>4/2017</t>
  </si>
  <si>
    <t>1/2018</t>
  </si>
  <si>
    <t>2/2018</t>
  </si>
  <si>
    <t>3/2018</t>
  </si>
  <si>
    <t>4/2018</t>
  </si>
  <si>
    <t>1/2019</t>
  </si>
  <si>
    <t>2/2019</t>
  </si>
  <si>
    <t>3/2019</t>
  </si>
  <si>
    <t>4/2019</t>
  </si>
  <si>
    <t>1/2020</t>
  </si>
  <si>
    <t>2/2020</t>
  </si>
  <si>
    <t>3/2020</t>
  </si>
  <si>
    <t>4/2020</t>
  </si>
  <si>
    <t>1/2021</t>
  </si>
  <si>
    <t>2/2021</t>
  </si>
  <si>
    <t>3/2021</t>
  </si>
  <si>
    <t>4/2021</t>
  </si>
  <si>
    <t>1/2022</t>
  </si>
  <si>
    <t>2/2022</t>
  </si>
  <si>
    <t>3/2022</t>
  </si>
  <si>
    <t>4/2022</t>
  </si>
  <si>
    <t>1/2023</t>
  </si>
  <si>
    <t>2/2023</t>
  </si>
  <si>
    <t>3/2023</t>
  </si>
  <si>
    <t>4/2023</t>
  </si>
  <si>
    <t>1/2024</t>
  </si>
  <si>
    <t>2/2024</t>
  </si>
  <si>
    <t>2- Indicadores Internacionales</t>
  </si>
  <si>
    <t>Valor Diario</t>
  </si>
  <si>
    <t>Valor Promedio Anual</t>
  </si>
  <si>
    <t>Fecha</t>
  </si>
  <si>
    <t>Año</t>
  </si>
  <si>
    <t>Tasa Promedio</t>
  </si>
  <si>
    <t>Tasa Promedio.</t>
  </si>
  <si>
    <t>3- Producción Agregada</t>
  </si>
  <si>
    <t>Producto Interno Bruto por Sector Económico</t>
  </si>
  <si>
    <t>Volumen a precios del año anterior encadenado, referencia 2017</t>
  </si>
  <si>
    <t>Millones de colones encadenados, composición porcentual y tasas de variación</t>
  </si>
  <si>
    <t>Producto Interno Bruto por Sector Económico / Tasa de variación anual</t>
  </si>
  <si>
    <t>Tasa de vaciación anual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</si>
  <si>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</si>
  <si>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</si>
  <si>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</si>
  <si>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</si>
  <si>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</si>
  <si>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</si>
  <si>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</si>
  <si>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</si>
  <si>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</si>
  <si>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</si>
  <si>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</si>
  <si>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</si>
  <si>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</si>
  <si>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</si>
  <si>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</si>
  <si>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</si>
  <si>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</si>
  <si>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</si>
  <si>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</si>
  <si>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</si>
  <si>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</si>
  <si>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</si>
  <si>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</si>
  <si>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</si>
  <si>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</si>
  <si>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</si>
  <si>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</si>
  <si>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</si>
  <si>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</si>
  <si>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</si>
  <si>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</si>
  <si>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</si>
  <si>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</si>
  <si>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</si>
  <si>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Producto Interno Bruto a precios de mercado</t>
  </si>
  <si>
    <t>Impuestos a los productos y las importaciones</t>
  </si>
  <si>
    <t>Valor agregado a precios básicos (B1b)</t>
  </si>
  <si>
    <t>Agricultura, silvicultura y pesca (A)</t>
  </si>
  <si>
    <t>Minas y canteras (B)</t>
  </si>
  <si>
    <t>Manufactura (C)</t>
  </si>
  <si>
    <t>Electricidad, agua y servicios de saneamiento (D, E)</t>
  </si>
  <si>
    <t>Construcción (F)</t>
  </si>
  <si>
    <t>Comercio al por mayor y al por menor</t>
  </si>
  <si>
    <t>Transporte y almacenamiento (H)</t>
  </si>
  <si>
    <t>Actividades de alojamiento y servicios de comida (I)</t>
  </si>
  <si>
    <t>Información y comunicaciones (J)</t>
  </si>
  <si>
    <t>Actividades financieras y de seguros (K)</t>
  </si>
  <si>
    <t>Actividades inmobiliarias (L)</t>
  </si>
  <si>
    <t>Actividades profesionales, científicas, técnicas, administrativas y servicios de apoyo (M, N)</t>
  </si>
  <si>
    <t>Administración pública y planes de seguridad social de afiliación obligatoria (O)</t>
  </si>
  <si>
    <t>Enseñanza y actividades de la salud humana y de asistencia social (P, Q)</t>
  </si>
  <si>
    <t>Otras actividades (R, S, T, U)</t>
  </si>
  <si>
    <t>Indice de Precios al productor de la manufactura</t>
  </si>
  <si>
    <t>Indice Mensual de Actividad Económica</t>
  </si>
  <si>
    <t>Año Base: 2012</t>
  </si>
  <si>
    <t>Año Base: 2017</t>
  </si>
  <si>
    <t>Nivel y variaciones mensual e interanual</t>
  </si>
  <si>
    <t>Nivel y variaciones últimos 12 meses e interanual</t>
  </si>
  <si>
    <t>Nivel</t>
  </si>
  <si>
    <t>Variación mensual (%)</t>
  </si>
  <si>
    <t>Variación interanual (%)</t>
  </si>
  <si>
    <t>Variación acumulada (%)</t>
  </si>
  <si>
    <t>Variación de los últimos 12 meses</t>
  </si>
  <si>
    <t>Variación media</t>
  </si>
  <si>
    <t>Tasa de aceleración</t>
  </si>
  <si>
    <t>Variación interanual</t>
  </si>
  <si>
    <t>Tasa de variación anual</t>
  </si>
  <si>
    <t>Filtrar por</t>
  </si>
  <si>
    <t>Valores</t>
  </si>
  <si>
    <t xml:space="preserve">Variación mensual (%) </t>
  </si>
  <si>
    <t xml:space="preserve">Variación interanual (%) </t>
  </si>
  <si>
    <t xml:space="preserve">Variación de los últimos 12 meses </t>
  </si>
  <si>
    <t xml:space="preserve">Variación interanual </t>
  </si>
  <si>
    <t>2020.</t>
  </si>
  <si>
    <t>2021.</t>
  </si>
  <si>
    <t>2022.</t>
  </si>
  <si>
    <t>2023.</t>
  </si>
  <si>
    <t>2024.</t>
  </si>
  <si>
    <t>2025.</t>
  </si>
  <si>
    <t>Base de Datos</t>
  </si>
  <si>
    <t>4- Empleo y Remuneración</t>
  </si>
  <si>
    <t>Número de ocupados por rama de actividad económica</t>
  </si>
  <si>
    <t>Número de personas por trimestre</t>
  </si>
  <si>
    <t>Actividades</t>
  </si>
  <si>
    <t>Agricultura, ganadería, silvicultura y pesca</t>
  </si>
  <si>
    <t>Explotación de minas y canteras</t>
  </si>
  <si>
    <t>Industria manufacturera</t>
  </si>
  <si>
    <t>Suministros de electricidad, gas, vapor y aire acondicionado</t>
  </si>
  <si>
    <t>Suministros de agua, evacuación de aguas residuales y gestión de desechos y contaminación</t>
  </si>
  <si>
    <t>Construcción</t>
  </si>
  <si>
    <t>Comercio al por mayor y por menor y reparación de vehículos automotores y motocicletas</t>
  </si>
  <si>
    <t>Transporte y almacenamiento</t>
  </si>
  <si>
    <t>Actividades de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</si>
  <si>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</si>
  <si>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</si>
  <si>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</si>
  <si>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</t>
  </si>
  <si>
    <t>Actividades de servicios administrativos y de apoyo</t>
  </si>
  <si>
    <t>Administración publica y defensa; planes de seguridad social de afiliación obligatoria</t>
  </si>
  <si>
    <t>Enseñanza</t>
  </si>
  <si>
    <t>Actividades de atención de la salud humana y de asistencia social</t>
  </si>
  <si>
    <t>Actividades artísticas, de entretenimiento y recreativas</t>
  </si>
  <si>
    <t>Otras actividades de servicios</t>
  </si>
  <si>
    <t>Actividades de los hogares como empleadores</t>
  </si>
  <si>
    <t>Actividades de organizaciones y órganos extraterritoriales</t>
  </si>
  <si>
    <t>Ignorado</t>
  </si>
  <si>
    <t>Tasas de Ocupación</t>
  </si>
  <si>
    <t xml:space="preserve">Trimestral </t>
  </si>
  <si>
    <t>Metodología: se divide el valor de la tabla de arriba, entre el total de ocupados que sigue a esta tabla. (Se multiplica por cien para hacerlo un porcentaje</t>
  </si>
  <si>
    <t>Número de Ocupados</t>
  </si>
  <si>
    <t>Personas Aseguradas ante la CCSS por sector industrial</t>
  </si>
  <si>
    <t>Cantidad Anual</t>
  </si>
  <si>
    <t>Actividad</t>
  </si>
  <si>
    <t>Agricultura, ganadería, caza y selvicultura</t>
  </si>
  <si>
    <t>Pesca</t>
  </si>
  <si>
    <t>Industrias manufactureras</t>
  </si>
  <si>
    <t>Electricidad, gas y agua</t>
  </si>
  <si>
    <t>Comercio, reparación de vehículos automotores y enseres domésticos</t>
  </si>
  <si>
    <t>Hoteles y restaurantes</t>
  </si>
  <si>
    <t>Transporte, almacenamiento y comunicaciones</t>
  </si>
  <si>
    <t>Intemediación financiera</t>
  </si>
  <si>
    <t>Actividades inmobiliarias, empresariales y de alquiler</t>
  </si>
  <si>
    <t>Administración pública y defensa</t>
  </si>
  <si>
    <t>Servicios sociales y de salud</t>
  </si>
  <si>
    <t>Hogares privados con servicio doméstico</t>
  </si>
  <si>
    <t>Organizaciones extraterritoriales</t>
  </si>
  <si>
    <t xml:space="preserve">Actividad ignorada </t>
  </si>
  <si>
    <t>Total</t>
  </si>
  <si>
    <t>Indice de Salarios Mínimos Reales (ISMR)</t>
  </si>
  <si>
    <t>1984 = 100</t>
  </si>
  <si>
    <t>Tasa de desempleo</t>
  </si>
  <si>
    <t>Niveles y Variaciones</t>
  </si>
  <si>
    <t>Variación acumulada (%)/n2</t>
  </si>
  <si>
    <t>Tasa</t>
  </si>
  <si>
    <t>Ocupados por rama de actividad económica</t>
  </si>
  <si>
    <t>Suma de 1/2024</t>
  </si>
  <si>
    <t>Suma de 2/2024</t>
  </si>
  <si>
    <t>Etiquetas de fila</t>
  </si>
  <si>
    <t>Asegurados CCSS</t>
  </si>
  <si>
    <t xml:space="preserve">2020 </t>
  </si>
  <si>
    <t xml:space="preserve">2021 </t>
  </si>
  <si>
    <t xml:space="preserve">2023 </t>
  </si>
  <si>
    <t xml:space="preserve">2022 </t>
  </si>
  <si>
    <t>Total general</t>
  </si>
  <si>
    <t>Tasa de desempleo (%)</t>
  </si>
  <si>
    <t xml:space="preserve">Tasa de desempleo </t>
  </si>
  <si>
    <t>ene</t>
  </si>
  <si>
    <t xml:space="preserve">Variación acumulada (%)/n2 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</si>
  <si>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</si>
  <si>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</si>
  <si>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</si>
  <si>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</si>
  <si>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</si>
  <si>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</si>
  <si>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</si>
  <si>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</si>
  <si>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</si>
  <si>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</si>
  <si>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</si>
  <si>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5- Sección Monetaria</t>
  </si>
  <si>
    <t>Tasa Básica Pasiva</t>
  </si>
  <si>
    <t>Crédito del sistema financiero al sector privado no financiero por intermediario</t>
  </si>
  <si>
    <t>Promedio anual</t>
  </si>
  <si>
    <t>Datos diarios</t>
  </si>
  <si>
    <t>Millones de colones</t>
  </si>
  <si>
    <t>Promedio</t>
  </si>
  <si>
    <t>TBP</t>
  </si>
  <si>
    <t>Bancos públicos (MN)</t>
  </si>
  <si>
    <t>Bancos públicos (ME)</t>
  </si>
  <si>
    <t>Bancos privados (MN)</t>
  </si>
  <si>
    <t>Bancos privados (ME)</t>
  </si>
  <si>
    <t>Otros intermediarios financieros (MN)</t>
  </si>
  <si>
    <t>Otros intermediarios financieros (ME)</t>
  </si>
  <si>
    <t>Total sistema financiero nacional</t>
  </si>
  <si>
    <t xml:space="preserve">Promedio </t>
  </si>
  <si>
    <t xml:space="preserve">Bancos públicos (ME) </t>
  </si>
  <si>
    <t xml:space="preserve">Bancos privados (ME) </t>
  </si>
  <si>
    <t xml:space="preserve">Otros intermediarios financieros (ME) </t>
  </si>
  <si>
    <t>6- IPC</t>
  </si>
  <si>
    <t>Cuadro S2.3.1</t>
  </si>
  <si>
    <t>Costa Rica. Variación mensual y acumuladas del Índice de Precios al Consumidor (IPC) base diciembre 2020</t>
  </si>
  <si>
    <t>Según: mes</t>
  </si>
  <si>
    <t>Diciembre 2020 - Abril 2024</t>
  </si>
  <si>
    <t>(Porcentajes)</t>
  </si>
  <si>
    <t>Índice</t>
  </si>
  <si>
    <t>Variación Respecto al mes anterior</t>
  </si>
  <si>
    <t>Variación Acumulada en el año</t>
  </si>
  <si>
    <t>Variación Acumulada últimos doce meses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</si>
  <si>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</si>
  <si>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</si>
  <si>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</si>
  <si>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</si>
  <si>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</si>
  <si>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</si>
  <si>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</si>
  <si>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</si>
  <si>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</si>
  <si>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</si>
  <si>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</si>
  <si>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</si>
  <si>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</si>
  <si>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Cuadro S2.3.2</t>
  </si>
  <si>
    <t>Variación mensual del Índice de Precios al Consumidor (IPC) base diciembre 2020</t>
  </si>
  <si>
    <t>Por: mes</t>
  </si>
  <si>
    <t>Según: agregación de la canasta</t>
  </si>
  <si>
    <t>Enero 2021 - Agosto 2024</t>
  </si>
  <si>
    <t>Descripción del nivel</t>
  </si>
  <si>
    <t>Código</t>
  </si>
  <si>
    <t>Agregación de la canasta</t>
  </si>
  <si>
    <t>1/1/2021</t>
  </si>
  <si>
    <t>1/2/2021</t>
  </si>
  <si>
    <t>1/3/2021</t>
  </si>
  <si>
    <t>1/4/2021</t>
  </si>
  <si>
    <t>1/5/2021</t>
  </si>
  <si>
    <t>1/6/2021</t>
  </si>
  <si>
    <t>1/7/2021</t>
  </si>
  <si>
    <t>1/8/2021</t>
  </si>
  <si>
    <t>1/9/2021</t>
  </si>
  <si>
    <t>1/10/2021</t>
  </si>
  <si>
    <t>1/11/2021</t>
  </si>
  <si>
    <t>1/12/2021</t>
  </si>
  <si>
    <t>1/1/2022</t>
  </si>
  <si>
    <t>1/2/2022</t>
  </si>
  <si>
    <t>1/3/2022</t>
  </si>
  <si>
    <t>1/4/2022</t>
  </si>
  <si>
    <t>1/5/2022</t>
  </si>
  <si>
    <t>1/6/2022</t>
  </si>
  <si>
    <t>1/7/2022</t>
  </si>
  <si>
    <t>1/8/2022</t>
  </si>
  <si>
    <t>1/9/2022</t>
  </si>
  <si>
    <t>1/10/2022</t>
  </si>
  <si>
    <t>1/11/2022</t>
  </si>
  <si>
    <t>1/12/2022</t>
  </si>
  <si>
    <t>1/1/2023</t>
  </si>
  <si>
    <t>1/2/2023</t>
  </si>
  <si>
    <t>1/3/2023</t>
  </si>
  <si>
    <t>1/4/2023</t>
  </si>
  <si>
    <t>1/5/2023</t>
  </si>
  <si>
    <t>1/6/2023</t>
  </si>
  <si>
    <t>1/7/2023</t>
  </si>
  <si>
    <t>1/8/2023</t>
  </si>
  <si>
    <t>1/9/2023</t>
  </si>
  <si>
    <t>1/10/2023</t>
  </si>
  <si>
    <t>1/11/2023</t>
  </si>
  <si>
    <t>1/12/2023</t>
  </si>
  <si>
    <t>1/1/2024</t>
  </si>
  <si>
    <t>1/2/2024</t>
  </si>
  <si>
    <t>1/3/2024</t>
  </si>
  <si>
    <t>1/4/2024</t>
  </si>
  <si>
    <t>1/5/2024</t>
  </si>
  <si>
    <t>1/6/2024</t>
  </si>
  <si>
    <t>1/7/2024</t>
  </si>
  <si>
    <t>1/8/2024</t>
  </si>
  <si>
    <t>1/9/2024</t>
  </si>
  <si>
    <t>General</t>
  </si>
  <si>
    <t>Índice General</t>
  </si>
  <si>
    <t>División</t>
  </si>
  <si>
    <t>Alimentos y bebidas no alcohólicas</t>
  </si>
  <si>
    <t>Grupo</t>
  </si>
  <si>
    <t>Alimentos</t>
  </si>
  <si>
    <t>Clase</t>
  </si>
  <si>
    <t>Cereales y productos de cereales</t>
  </si>
  <si>
    <t>Subclase</t>
  </si>
  <si>
    <t>Cereales</t>
  </si>
  <si>
    <t>Artículo</t>
  </si>
  <si>
    <t>Arroz</t>
  </si>
  <si>
    <t>Avena</t>
  </si>
  <si>
    <t>Harinas de cereales</t>
  </si>
  <si>
    <t>Harina de maíz</t>
  </si>
  <si>
    <t>Harina de trigo</t>
  </si>
  <si>
    <t>Pan y productos de panadería</t>
  </si>
  <si>
    <t>Pan salado</t>
  </si>
  <si>
    <t>Pan cuadrado</t>
  </si>
  <si>
    <t>Pan dulce</t>
  </si>
  <si>
    <t>Galletas dulces</t>
  </si>
  <si>
    <t>Galletas saladas</t>
  </si>
  <si>
    <t>Repostería</t>
  </si>
  <si>
    <t>Queque</t>
  </si>
  <si>
    <t>Tortillas empacadas</t>
  </si>
  <si>
    <t>Cereales para el desayuno</t>
  </si>
  <si>
    <t>Pastas</t>
  </si>
  <si>
    <t>Productos a base de cereales y granos</t>
  </si>
  <si>
    <t>Snacks condimentados a base de maíz</t>
  </si>
  <si>
    <t>Tortillas tostadas</t>
  </si>
  <si>
    <t>Carnes</t>
  </si>
  <si>
    <t>Carnes frescas, refrigeradas o congeladas</t>
  </si>
  <si>
    <t>Bistec de res</t>
  </si>
  <si>
    <t>Carne molida de res</t>
  </si>
  <si>
    <t>Posta de res</t>
  </si>
  <si>
    <t>Costilla de res</t>
  </si>
  <si>
    <t>Hueso de res</t>
  </si>
  <si>
    <t>Chuleta de cerdo</t>
  </si>
  <si>
    <t>Posta de cerdo</t>
  </si>
  <si>
    <t>Costilla de cerdo</t>
  </si>
  <si>
    <t>Pechuga de pollo</t>
  </si>
  <si>
    <t>Muslo de pollo</t>
  </si>
  <si>
    <t>Pollo entero</t>
  </si>
  <si>
    <t>Alas de pollo</t>
  </si>
  <si>
    <t>Tortas de pollo</t>
  </si>
  <si>
    <t>Carnes secas, saladas o ahumadas</t>
  </si>
  <si>
    <t>Chuleta de cerdo ahumada</t>
  </si>
  <si>
    <t>Jamón</t>
  </si>
  <si>
    <t>Embutidos</t>
  </si>
  <si>
    <t>Mortadela</t>
  </si>
  <si>
    <t>Salchichón</t>
  </si>
  <si>
    <t>Chorizo</t>
  </si>
  <si>
    <t>Salchichas</t>
  </si>
  <si>
    <t>Pescado y otros mariscos</t>
  </si>
  <si>
    <t>Pescado fresco, refrigerado o congelado</t>
  </si>
  <si>
    <t>Filete de pescado</t>
  </si>
  <si>
    <t>Preparaciones de pescado</t>
  </si>
  <si>
    <t>Atún en conserva</t>
  </si>
  <si>
    <t>Sardina enlatada</t>
  </si>
  <si>
    <t>Productos lácteos y huevos</t>
  </si>
  <si>
    <t>Leche líquida</t>
  </si>
  <si>
    <t>Leches no líquidas</t>
  </si>
  <si>
    <t>Leche en polvo</t>
  </si>
  <si>
    <t>Leche condensada</t>
  </si>
  <si>
    <t>Quesos</t>
  </si>
  <si>
    <t>Queso fresco</t>
  </si>
  <si>
    <t>Queso procesado</t>
  </si>
  <si>
    <t>Queso mozzarella</t>
  </si>
  <si>
    <t>Queso crema</t>
  </si>
  <si>
    <t>Yogur y natilla</t>
  </si>
  <si>
    <t>Yogur</t>
  </si>
  <si>
    <t>Natilla</t>
  </si>
  <si>
    <t>Bebidas a base de leche</t>
  </si>
  <si>
    <t>Bebidas lácteas saborizadas</t>
  </si>
  <si>
    <t>Huevos</t>
  </si>
  <si>
    <t>Otros productos derivados lácteos</t>
  </si>
  <si>
    <t>Suplementos nutricionales para adultos</t>
  </si>
  <si>
    <t>Aceites y grasas</t>
  </si>
  <si>
    <t>Aceites vegetales</t>
  </si>
  <si>
    <t>Aceite</t>
  </si>
  <si>
    <t>Mantequilla</t>
  </si>
  <si>
    <t>Margarina</t>
  </si>
  <si>
    <t>Frutas y semillas</t>
  </si>
  <si>
    <t>Frutas tropicales</t>
  </si>
  <si>
    <t>Papaya</t>
  </si>
  <si>
    <t>Aguacate</t>
  </si>
  <si>
    <t>Piña</t>
  </si>
  <si>
    <t>Banano</t>
  </si>
  <si>
    <t>Frutas cítricas</t>
  </si>
  <si>
    <t>Limón ácido</t>
  </si>
  <si>
    <t>Naranja</t>
  </si>
  <si>
    <t>Frutas pomáceas</t>
  </si>
  <si>
    <t>Manzana</t>
  </si>
  <si>
    <t>Frutos rojos</t>
  </si>
  <si>
    <t>Fresas</t>
  </si>
  <si>
    <t>Otras frutas</t>
  </si>
  <si>
    <t>Sandía</t>
  </si>
  <si>
    <t>Uvas</t>
  </si>
  <si>
    <t>Frutas y semillas procesadas y otras preparaciones</t>
  </si>
  <si>
    <t>Semillas mixtas</t>
  </si>
  <si>
    <t>Vegetales, tubérculos, leguminosas y conservas</t>
  </si>
  <si>
    <t>Vegetales de hoja o tallo</t>
  </si>
  <si>
    <t>Lechuga</t>
  </si>
  <si>
    <t>Repollo</t>
  </si>
  <si>
    <t>Culantro</t>
  </si>
  <si>
    <t>Apio</t>
  </si>
  <si>
    <t>Vegetales de fruto</t>
  </si>
  <si>
    <t>Tomate</t>
  </si>
  <si>
    <t>Pepino</t>
  </si>
  <si>
    <t>Chile dulce</t>
  </si>
  <si>
    <t>Chayote</t>
  </si>
  <si>
    <t>Leguminosas verdes</t>
  </si>
  <si>
    <t>Vainica</t>
  </si>
  <si>
    <t>Otros vegetales</t>
  </si>
  <si>
    <t>Cebolla</t>
  </si>
  <si>
    <t>Ajo</t>
  </si>
  <si>
    <t>Zanahoria</t>
  </si>
  <si>
    <t>Tubérculos y plátanos</t>
  </si>
  <si>
    <t>Papa</t>
  </si>
  <si>
    <t>Yuca</t>
  </si>
  <si>
    <t>Plátano</t>
  </si>
  <si>
    <t>Leguminosas secas</t>
  </si>
  <si>
    <t>Frijoles</t>
  </si>
  <si>
    <t>Preparaciones y conservas de vegetales</t>
  </si>
  <si>
    <t>Maíz dulce</t>
  </si>
  <si>
    <t>Frijoles molidos</t>
  </si>
  <si>
    <t>Papas tostadas</t>
  </si>
  <si>
    <t>Azúcar, sustitutos y golosinas</t>
  </si>
  <si>
    <t>Azúcar de caña</t>
  </si>
  <si>
    <t>Azúcar</t>
  </si>
  <si>
    <t>Otros azúcares y sustitutos de azúcar</t>
  </si>
  <si>
    <t>Sustitutos de azúcar</t>
  </si>
  <si>
    <t>Chocolates</t>
  </si>
  <si>
    <t>Helados</t>
  </si>
  <si>
    <t>Golosinas</t>
  </si>
  <si>
    <t>Confites</t>
  </si>
  <si>
    <t>Alimentos preparados y otros productos alimenticios</t>
  </si>
  <si>
    <t>Productos alimenticios para bebé</t>
  </si>
  <si>
    <t>Leche de fórmula para bebé</t>
  </si>
  <si>
    <t>Suplementos nutricionales para bebé</t>
  </si>
  <si>
    <t>Sal, condimentos y salsas</t>
  </si>
  <si>
    <t>Sal</t>
  </si>
  <si>
    <t>Mayonesa</t>
  </si>
  <si>
    <t>Salsas preparadas a base de tomate</t>
  </si>
  <si>
    <t>Salsa de tomate</t>
  </si>
  <si>
    <t>Salsa inglesa</t>
  </si>
  <si>
    <t>Consomé</t>
  </si>
  <si>
    <t>Otros productos alimenticios</t>
  </si>
  <si>
    <t>Sopas en polvo</t>
  </si>
  <si>
    <t>Bebidas no alcohólicas</t>
  </si>
  <si>
    <t>Jugos de frutas y vegetales</t>
  </si>
  <si>
    <t>Jugos de frutas</t>
  </si>
  <si>
    <t>Mezclas para bebidas</t>
  </si>
  <si>
    <t>Café</t>
  </si>
  <si>
    <t>Té</t>
  </si>
  <si>
    <t>Bebidas gaseosas</t>
  </si>
  <si>
    <t>Bebidas alcohólicas y tabaco</t>
  </si>
  <si>
    <t>Bebidas alcohólicas</t>
  </si>
  <si>
    <t>Vino</t>
  </si>
  <si>
    <t>Cerveza</t>
  </si>
  <si>
    <t>Tabaco</t>
  </si>
  <si>
    <t>Cigarrillos</t>
  </si>
  <si>
    <t>Prendas de vestir y calzado</t>
  </si>
  <si>
    <t>Prendas de vestir y accesorios</t>
  </si>
  <si>
    <t>Prendas de vestir</t>
  </si>
  <si>
    <t>Ropa para hombre y niño</t>
  </si>
  <si>
    <t>Pantalón para hombre</t>
  </si>
  <si>
    <t>Bermudas para hombre</t>
  </si>
  <si>
    <t>Camisa para hombre</t>
  </si>
  <si>
    <t>Camiseta para hombre</t>
  </si>
  <si>
    <t>Ropa interior para hombre</t>
  </si>
  <si>
    <t>Traje entero para hombre</t>
  </si>
  <si>
    <t>Ropa para mujer y niña</t>
  </si>
  <si>
    <t>Pantalón para mujer</t>
  </si>
  <si>
    <t>Blusa para mujer</t>
  </si>
  <si>
    <t>Vestido para mujer</t>
  </si>
  <si>
    <t>Ropa interior para mujer</t>
  </si>
  <si>
    <t>Suéter para mujer</t>
  </si>
  <si>
    <t>Ropa para bebé</t>
  </si>
  <si>
    <t>Conjunto de vestir para bebé</t>
  </si>
  <si>
    <t>Calzado</t>
  </si>
  <si>
    <t>Calzado para hombre</t>
  </si>
  <si>
    <t>Zapatos para hombre</t>
  </si>
  <si>
    <t>Tenis para hombre</t>
  </si>
  <si>
    <t>Calzado para mujer</t>
  </si>
  <si>
    <t>Zapatos para mujer</t>
  </si>
  <si>
    <t>Tenis para mujer</t>
  </si>
  <si>
    <t>Sandalias para mujer</t>
  </si>
  <si>
    <t>Calzado para bebé y niños</t>
  </si>
  <si>
    <t>Zapatos para bebé y niños</t>
  </si>
  <si>
    <t>Tenis para bebé y niños</t>
  </si>
  <si>
    <t>Alquiler y servicios de la vivienda</t>
  </si>
  <si>
    <t>Alquiler de vivienda</t>
  </si>
  <si>
    <t>Mantenimiento, reparaciones y seguridad de la vivienda</t>
  </si>
  <si>
    <t>Materiales para el mantenimiento de la vivienda</t>
  </si>
  <si>
    <t>Pintura para la vivienda</t>
  </si>
  <si>
    <t>Servicios de mantenimiento y seguridad de la vivienda</t>
  </si>
  <si>
    <t>Servicio de vigilancia para la vivienda</t>
  </si>
  <si>
    <t>Suministro de agua y servicios varios de la vivienda</t>
  </si>
  <si>
    <t>Suministro de agua</t>
  </si>
  <si>
    <t>Servicios municipales</t>
  </si>
  <si>
    <t>Servicio de alcantarillado</t>
  </si>
  <si>
    <t>Otros servicios para la vivienda</t>
  </si>
  <si>
    <t>Cuota de gastos comunes en condominios</t>
  </si>
  <si>
    <t>Electricidad y gas</t>
  </si>
  <si>
    <t>Electricidad</t>
  </si>
  <si>
    <t>Gas</t>
  </si>
  <si>
    <t>Hidrocarburos licuados</t>
  </si>
  <si>
    <t>Gas licuado</t>
  </si>
  <si>
    <t>Muebles, artículos para la vivienda y servicio doméstico</t>
  </si>
  <si>
    <t>Muebles y artículos para la vivienda</t>
  </si>
  <si>
    <t>Juego de sala</t>
  </si>
  <si>
    <t>Cama</t>
  </si>
  <si>
    <t>Colchón</t>
  </si>
  <si>
    <t>Textiles para la vivienda</t>
  </si>
  <si>
    <t>Ropa de cama</t>
  </si>
  <si>
    <t>Edredón</t>
  </si>
  <si>
    <t>Electrodomésticos para la vivienda</t>
  </si>
  <si>
    <t>Electrodomésticos grandes para la vivienda</t>
  </si>
  <si>
    <t>Electrodomésticos para la cocina</t>
  </si>
  <si>
    <t>Cocina</t>
  </si>
  <si>
    <t>Refrigeradora</t>
  </si>
  <si>
    <t>Electrodomésticos de lavandería</t>
  </si>
  <si>
    <t>Lavadora de ropa</t>
  </si>
  <si>
    <t>Utensilios para la vivienda</t>
  </si>
  <si>
    <t>Utensilios de cocina</t>
  </si>
  <si>
    <t>Olla de metal</t>
  </si>
  <si>
    <t>Bienes y servicios para el mantenimiento del hogar</t>
  </si>
  <si>
    <t>Bienes no duraderos para el hogar</t>
  </si>
  <si>
    <t>Productos para la limpieza y mantenimiento del hogar</t>
  </si>
  <si>
    <t>Detergente</t>
  </si>
  <si>
    <t>Jabón para platos</t>
  </si>
  <si>
    <t>Suavizante para ropa</t>
  </si>
  <si>
    <t>Blanqueador para ropa</t>
  </si>
  <si>
    <t>Desinfectante</t>
  </si>
  <si>
    <t>Jabón para ropa</t>
  </si>
  <si>
    <t>Desodorante ambiental</t>
  </si>
  <si>
    <t>Esponja para platos</t>
  </si>
  <si>
    <t>Otros productos no duraderos del hogar</t>
  </si>
  <si>
    <t>Bolsas para basura</t>
  </si>
  <si>
    <t>Toallas de papel</t>
  </si>
  <si>
    <t>Insecticida</t>
  </si>
  <si>
    <t>Servicio doméstico</t>
  </si>
  <si>
    <t>Salud</t>
  </si>
  <si>
    <t>Medicamentos y productos relacionados a la salud</t>
  </si>
  <si>
    <t>Medicamentos</t>
  </si>
  <si>
    <t>Medicamentos y otras preparaciones farmaceúticas</t>
  </si>
  <si>
    <t>Medicamentos para tratar el dolor</t>
  </si>
  <si>
    <t>Medicamentos para tratar la hipertensión</t>
  </si>
  <si>
    <t>Medicamentos para tratar problemas vasculares</t>
  </si>
  <si>
    <t>Medicamentos para tratar la gripe</t>
  </si>
  <si>
    <t>Medicamentos para tratar las infecciones</t>
  </si>
  <si>
    <t>Medicamentos para tratar las alergias</t>
  </si>
  <si>
    <t>Medicamentos para tratar el asma</t>
  </si>
  <si>
    <t>Medicamentos para tratar la diabetes</t>
  </si>
  <si>
    <t>Medicamentos para tratar los nervios</t>
  </si>
  <si>
    <t>Medicamentos para tratar la gastritis</t>
  </si>
  <si>
    <t>Medicamentos para tratar el colesterol</t>
  </si>
  <si>
    <t>Vitaminas</t>
  </si>
  <si>
    <t>Anticonceptivos</t>
  </si>
  <si>
    <t>Medicamentos para tratar la osteoporosis</t>
  </si>
  <si>
    <t>Medicamentos para tratar la tos</t>
  </si>
  <si>
    <t>Medicamentos para tratar cardiopatías</t>
  </si>
  <si>
    <t>Medicamentos naturales</t>
  </si>
  <si>
    <t>Medicamentos macrobióticos</t>
  </si>
  <si>
    <t>Productos asistivos</t>
  </si>
  <si>
    <t>Productos asistivos para la visión</t>
  </si>
  <si>
    <t>Anteojos graduados</t>
  </si>
  <si>
    <t>Servicios de atención médica ambulatoria</t>
  </si>
  <si>
    <t>Servicios de cuidado preventivo</t>
  </si>
  <si>
    <t>Servicios de ginecología</t>
  </si>
  <si>
    <t>Servicios dentales</t>
  </si>
  <si>
    <t>Servicios de ortodoncia</t>
  </si>
  <si>
    <t>Servicios de odontología</t>
  </si>
  <si>
    <t>Otros servicios médicos ambulatorios</t>
  </si>
  <si>
    <t>Servicios médicos curativos y rehabilitativos</t>
  </si>
  <si>
    <t>Servicios de medicina general</t>
  </si>
  <si>
    <t>Servicios de pediatría</t>
  </si>
  <si>
    <t>Servicios de oftalmología</t>
  </si>
  <si>
    <t>Servicios de ortopedia</t>
  </si>
  <si>
    <t>Cirugías ambulatorias</t>
  </si>
  <si>
    <t>Servicios médicos con internamiento</t>
  </si>
  <si>
    <t>Servicios curativos y rehabilitativos con internamiento</t>
  </si>
  <si>
    <t>Cirugías con internamiento</t>
  </si>
  <si>
    <t>Otros servicios de salud</t>
  </si>
  <si>
    <t>Servicios de laboratorio e imágenes de diagnóstico</t>
  </si>
  <si>
    <t>Exámenes de laboratorio</t>
  </si>
  <si>
    <t>Ultrasonido</t>
  </si>
  <si>
    <t>Radiografía</t>
  </si>
  <si>
    <t>Transporte</t>
  </si>
  <si>
    <t>Adquisición de vehículos</t>
  </si>
  <si>
    <t>Automóviles</t>
  </si>
  <si>
    <t>Automóviles nuevos</t>
  </si>
  <si>
    <t>Motocicletas</t>
  </si>
  <si>
    <t>Bicicletas</t>
  </si>
  <si>
    <t>Productos y servicios para equipo de transporte personal</t>
  </si>
  <si>
    <t>Partes y accesorios para vehículos</t>
  </si>
  <si>
    <t>Llantas</t>
  </si>
  <si>
    <t>Partes de vehículos</t>
  </si>
  <si>
    <t>Batería para vehículo</t>
  </si>
  <si>
    <t>Combustibles y lubricantes</t>
  </si>
  <si>
    <t>Diésel</t>
  </si>
  <si>
    <t>Gasolina</t>
  </si>
  <si>
    <t>Servicios de reparación y mantenimiento de vehículos</t>
  </si>
  <si>
    <t>Cambio de aceite</t>
  </si>
  <si>
    <t>Pintado de automóvil</t>
  </si>
  <si>
    <t>Reparación de frenos</t>
  </si>
  <si>
    <t>Reparación de motor</t>
  </si>
  <si>
    <t>Lavado de automóvil</t>
  </si>
  <si>
    <t>Otros servicios relacionados a equipo de trasporte personal</t>
  </si>
  <si>
    <t>Servicio de parqueos</t>
  </si>
  <si>
    <t>Parqueo público</t>
  </si>
  <si>
    <t>Servicios de cobro de peajes</t>
  </si>
  <si>
    <t>Peajes</t>
  </si>
  <si>
    <t>Pruebas relacionadas a equipo de transporte personal</t>
  </si>
  <si>
    <t>Revisión técnica de vehículos</t>
  </si>
  <si>
    <t>Servicios de transporte de pasajeros</t>
  </si>
  <si>
    <t>Transporte por vía terrestre</t>
  </si>
  <si>
    <t>Transporte en autobús</t>
  </si>
  <si>
    <t>Transporte en taxi</t>
  </si>
  <si>
    <t>Transporte de estudiantes</t>
  </si>
  <si>
    <t>Transporte escolar</t>
  </si>
  <si>
    <t>Trasporte por vía aérea</t>
  </si>
  <si>
    <t>Transporte internacional por vía aérea</t>
  </si>
  <si>
    <t>Boleto aéreo</t>
  </si>
  <si>
    <t>Información y comunicación</t>
  </si>
  <si>
    <t>Equipo de información y comunicación</t>
  </si>
  <si>
    <t>Equipo telefónico móvil</t>
  </si>
  <si>
    <t>Teléfono celular</t>
  </si>
  <si>
    <t>Equipo para el procesamiento de información</t>
  </si>
  <si>
    <t>Computadoras y tabletas</t>
  </si>
  <si>
    <t>Computadora portatil</t>
  </si>
  <si>
    <t>Equipo de audio y video</t>
  </si>
  <si>
    <t>Televisor</t>
  </si>
  <si>
    <t>Servicios de información y comunicación</t>
  </si>
  <si>
    <t>Servicios de comunicación fija</t>
  </si>
  <si>
    <t>Telefonía fija</t>
  </si>
  <si>
    <t>Servicios de comunicación móvil</t>
  </si>
  <si>
    <t>Telefonía móvil</t>
  </si>
  <si>
    <t>Servicios de internet</t>
  </si>
  <si>
    <t>Internet residencial</t>
  </si>
  <si>
    <t>Servicios de telecomunicaciones en paquetes</t>
  </si>
  <si>
    <t>Otros servicios de información y comunicación</t>
  </si>
  <si>
    <t>Suscripciones a contenido audiovisual</t>
  </si>
  <si>
    <t>Televisión por suscripción</t>
  </si>
  <si>
    <t>Suscripción a plataformas audiovisuales</t>
  </si>
  <si>
    <t>Recreación, deporte y cultura</t>
  </si>
  <si>
    <t>Bienes para la recreación</t>
  </si>
  <si>
    <t>Juegos y juguetes</t>
  </si>
  <si>
    <t>Videojuegos y consolas</t>
  </si>
  <si>
    <t>Consola de videojuegos</t>
  </si>
  <si>
    <t>Productos de jardín y mascotas</t>
  </si>
  <si>
    <t>Mascotas y productos para mascotas</t>
  </si>
  <si>
    <t>Productos para mascotas</t>
  </si>
  <si>
    <t>Alimento para mascotas</t>
  </si>
  <si>
    <t>Champú para mascotas</t>
  </si>
  <si>
    <t>Desparasitante para mascotas</t>
  </si>
  <si>
    <t>Servicios recreacionales</t>
  </si>
  <si>
    <t>Servicios veterinarios para mascotas</t>
  </si>
  <si>
    <t>Corte de pelo para mascotas</t>
  </si>
  <si>
    <t>Servicios recreativos y deportivos</t>
  </si>
  <si>
    <t>Servicios para la recreación y el ocio</t>
  </si>
  <si>
    <t>Clubes recreativos</t>
  </si>
  <si>
    <t>Servicios para la práctica deportiva</t>
  </si>
  <si>
    <t>Gimnasio</t>
  </si>
  <si>
    <t>Servicios culturales</t>
  </si>
  <si>
    <t>Servicios de cines, teatros y similares</t>
  </si>
  <si>
    <t>Entrada al cine</t>
  </si>
  <si>
    <t>Periódicos, libros y materiales de oficina</t>
  </si>
  <si>
    <t>Libros</t>
  </si>
  <si>
    <t>Libros y textos educativos</t>
  </si>
  <si>
    <t>Textos educativos</t>
  </si>
  <si>
    <t>Otros libros</t>
  </si>
  <si>
    <t>Periódicos</t>
  </si>
  <si>
    <t>Materiales de oficina</t>
  </si>
  <si>
    <t>Cuaderno</t>
  </si>
  <si>
    <t>Lápices y lapiceros</t>
  </si>
  <si>
    <t>Paquetes vacacionales</t>
  </si>
  <si>
    <t>Paquetes turísticos al extranjero</t>
  </si>
  <si>
    <t>Paquetes turísticos en el país</t>
  </si>
  <si>
    <t>Educación</t>
  </si>
  <si>
    <t>Educación primaria y de infancia</t>
  </si>
  <si>
    <t>Educación preescolar</t>
  </si>
  <si>
    <t>Educación primaria</t>
  </si>
  <si>
    <t>Educación secundaria</t>
  </si>
  <si>
    <t>Educación post secundaria no terciaria</t>
  </si>
  <si>
    <t>Educación parauniversitaria</t>
  </si>
  <si>
    <t>Educación universitaria</t>
  </si>
  <si>
    <t>Educación no definida por nivel</t>
  </si>
  <si>
    <t>Cursos de idiomas</t>
  </si>
  <si>
    <t>Comidas fuera del hogar y servicio de alojamiento</t>
  </si>
  <si>
    <t>Comidas y bebidas fuera del hogar</t>
  </si>
  <si>
    <t>Casado</t>
  </si>
  <si>
    <t>Arroces preparados</t>
  </si>
  <si>
    <t>Gallo pinto</t>
  </si>
  <si>
    <t>Filete de pescado en restaurantes</t>
  </si>
  <si>
    <t>Pasta en restaurantes</t>
  </si>
  <si>
    <t>Pollo frito</t>
  </si>
  <si>
    <t>Pollo asado</t>
  </si>
  <si>
    <t>Comidas rápidas</t>
  </si>
  <si>
    <t>Bocas o entremeses</t>
  </si>
  <si>
    <t>Platillo con corte de carne en restaurantes</t>
  </si>
  <si>
    <t>Pizza</t>
  </si>
  <si>
    <t>Emparedado</t>
  </si>
  <si>
    <t>Empanada</t>
  </si>
  <si>
    <t>Batidos</t>
  </si>
  <si>
    <t>Bebidas calientes en restaurantes</t>
  </si>
  <si>
    <t>Bebidas frías en restaurantes</t>
  </si>
  <si>
    <t>Bebidas gaseosas en restaurantes</t>
  </si>
  <si>
    <t>Cerveza en restaurantes</t>
  </si>
  <si>
    <t>Repostería en restaurantes</t>
  </si>
  <si>
    <t>Servicios de alojamiento</t>
  </si>
  <si>
    <t>Alojamiento en hoteles, moteles y similares</t>
  </si>
  <si>
    <t>Alojamiento en hotel</t>
  </si>
  <si>
    <t>Alojamiento en hostales, cabinas y sitios de acampar</t>
  </si>
  <si>
    <t>Alojamiento en cabinas</t>
  </si>
  <si>
    <t>Servicios financieros y seguros</t>
  </si>
  <si>
    <t>Seguros</t>
  </si>
  <si>
    <t>Seguros relacionados a la salud</t>
  </si>
  <si>
    <t>Seguro de gastos médicos</t>
  </si>
  <si>
    <t>Seguros relacionados a transporte</t>
  </si>
  <si>
    <t>Seguros de equipo de transporte personal</t>
  </si>
  <si>
    <t>Seguro para automóvil</t>
  </si>
  <si>
    <t>Servicios financieros</t>
  </si>
  <si>
    <t>Cargos explícitos por servicios financieros</t>
  </si>
  <si>
    <t>Comisión por cambio de divisas</t>
  </si>
  <si>
    <t>Bienes y servicios diversos</t>
  </si>
  <si>
    <t>Cuidado personal</t>
  </si>
  <si>
    <t>Productos para el cuidado personal</t>
  </si>
  <si>
    <t>Champú para cabello</t>
  </si>
  <si>
    <t>Acondicionador para cabello</t>
  </si>
  <si>
    <t>Desodorantes</t>
  </si>
  <si>
    <t>Jabón de baño</t>
  </si>
  <si>
    <t>Jabón de manos</t>
  </si>
  <si>
    <t>Pañal desechable</t>
  </si>
  <si>
    <t>Papel higiénico</t>
  </si>
  <si>
    <t>Pasta para dientes</t>
  </si>
  <si>
    <t>Enjuague bucal</t>
  </si>
  <si>
    <t>Toallas sanitarias</t>
  </si>
  <si>
    <t>Rasuradora desechable</t>
  </si>
  <si>
    <t>Maquillaje para el rostro</t>
  </si>
  <si>
    <t>Labiales</t>
  </si>
  <si>
    <t>Crema facial</t>
  </si>
  <si>
    <t>Crema para manos</t>
  </si>
  <si>
    <t>Crema para el cabello</t>
  </si>
  <si>
    <t>Fijador para el cabello</t>
  </si>
  <si>
    <t>Perfume</t>
  </si>
  <si>
    <t>Tinte para cabello</t>
  </si>
  <si>
    <t>Toallitas húmedas</t>
  </si>
  <si>
    <t>Servicios de cuidado personal</t>
  </si>
  <si>
    <t>Servicios relacionados al cabello</t>
  </si>
  <si>
    <t>Corte de cabello</t>
  </si>
  <si>
    <t>Teñido de cabello</t>
  </si>
  <si>
    <t>Alisado de cabello</t>
  </si>
  <si>
    <t>Peinado de cabello</t>
  </si>
  <si>
    <t>Tratamientos de aseo personal</t>
  </si>
  <si>
    <t>Manicura</t>
  </si>
  <si>
    <t>Pedicura</t>
  </si>
  <si>
    <t>Otros artículos personales</t>
  </si>
  <si>
    <t>Salveque</t>
  </si>
  <si>
    <t>Bolso para mujer</t>
  </si>
  <si>
    <t>Servicios de protección social</t>
  </si>
  <si>
    <t>Servicios de cuidado de niños</t>
  </si>
  <si>
    <t>Cuidado de niños en centros infantiles</t>
  </si>
  <si>
    <t>Otros servicios varios</t>
  </si>
  <si>
    <t>Fotocopias</t>
  </si>
  <si>
    <t>Servicios de abogacía y notariado</t>
  </si>
  <si>
    <t>Servicios funerarios</t>
  </si>
  <si>
    <t>Cuadro S2.3.3</t>
  </si>
  <si>
    <t>Variación acumulada del Índice de Precios al Consumidor (IPC) base diciembre 2020</t>
  </si>
  <si>
    <t>set-23</t>
  </si>
  <si>
    <t>Cuadro S2.3.4</t>
  </si>
  <si>
    <t>Costa Rica. Variación interanual del Índice de Precios al Consumidor (IPC) base diciembre 2020</t>
  </si>
  <si>
    <t>Diciembre 2021 - Agosto 2024</t>
  </si>
  <si>
    <t>Costa Rica. Variación mensual del Índice de Precios al Consumidor (IPC) base diciembre 2020 por mes, según: agregación de la canasta, periodo Enero 2021 - Abril 2024, en porcentajes</t>
  </si>
  <si>
    <t>Costa Rica. Variación acumulada del Índice de Precios al Consumidor (IPC) base diciembre 2020 por mes, según: agregación de la canasta, periodo Enero 2021 -  2024, Abril en porcentajes</t>
  </si>
  <si>
    <t>Costa Rica. Variación interanual del Índice de Precios al Consumidor (IPC) base diciembre 2020 por mes, según: agregación de la canasta, periodo Diciembre 2021 - Abril 2024, en porcentajes</t>
  </si>
  <si>
    <t>Costa Rica. Variación acumulada del Índice de Precios al Consumidor (IPC) base diciembre 2020 por mes, según: agregación de la canasta, periodo Enero 2021 - Abril 2024, en porcentajes</t>
  </si>
  <si>
    <t>Alimentos y Bebidas</t>
  </si>
  <si>
    <t>Resumen</t>
  </si>
  <si>
    <t>Costa Rica. Variación del Índice de Precios al Consumidor (IPC) base diciembre 2020</t>
  </si>
  <si>
    <t>Detalle</t>
  </si>
  <si>
    <t xml:space="preserve">Variación (IPC) </t>
  </si>
  <si>
    <t>Acumulada</t>
  </si>
  <si>
    <t>Interanual</t>
  </si>
  <si>
    <t>Total de artículos</t>
  </si>
  <si>
    <t>Variación (-)</t>
  </si>
  <si>
    <t>Variación (+)</t>
  </si>
  <si>
    <t xml:space="preserve">Sin Variación </t>
  </si>
  <si>
    <t>Categoría Alimentos</t>
  </si>
  <si>
    <t>6- Macroprecios</t>
  </si>
  <si>
    <t>Fecha de cambio</t>
  </si>
  <si>
    <t>Nº Gaceta</t>
  </si>
  <si>
    <t>GASOLINA SÚPER Plantel</t>
  </si>
  <si>
    <t>GASOLINA SÚPER Imp Único</t>
  </si>
  <si>
    <t>GASOLINA SÚPER Cons. Final</t>
  </si>
  <si>
    <t>GASOLINA PLUS 91 Plantel</t>
  </si>
  <si>
    <t>GASOLINA PLUS 91 Imp Único</t>
  </si>
  <si>
    <t>GASOLINA PLUS 91 Cons. Final</t>
  </si>
  <si>
    <t>DIESEL 50 Plantel</t>
  </si>
  <si>
    <t>DIESEL 50 Imp Único</t>
  </si>
  <si>
    <t>DIESEL 50 Cons. Final</t>
  </si>
  <si>
    <t>KEROSENO Plantel</t>
  </si>
  <si>
    <t>KEROSENO Imp Único</t>
  </si>
  <si>
    <t>KEROSENO Cons. Final</t>
  </si>
  <si>
    <t>JET A-1 Plantel</t>
  </si>
  <si>
    <t>JET A-1 Imp Único</t>
  </si>
  <si>
    <t>JET A-1 Cons. Final</t>
  </si>
  <si>
    <t>AV-GAS Plantel</t>
  </si>
  <si>
    <t>AV-GAS Imp Único</t>
  </si>
  <si>
    <t>AV-GAS Cons. Final</t>
  </si>
  <si>
    <t>PRECIOS PESCADORES Plus91</t>
  </si>
  <si>
    <t>PRECIOS PESCADORES Diesel</t>
  </si>
  <si>
    <t>Tipo de Cambio</t>
  </si>
  <si>
    <t>TIPO CAMBIO COMPRA</t>
  </si>
  <si>
    <t>TIPO DE CAMBIO VENTA</t>
  </si>
  <si>
    <t>Costa Rica. Costo per cápita mensual total nacional de la Canasta Básica Alimentaria (CBA) 2011</t>
  </si>
  <si>
    <t>Según: subgrupo alimentos</t>
  </si>
  <si>
    <t>Enero 2011 - Agosto 2024</t>
  </si>
  <si>
    <t>(Colones corrientes)</t>
  </si>
  <si>
    <t>Subgrupo de alimentos</t>
  </si>
  <si>
    <t>1/1/2011</t>
  </si>
  <si>
    <t>1/2/2011</t>
  </si>
  <si>
    <t>1/3/2011</t>
  </si>
  <si>
    <t>1/4/2011</t>
  </si>
  <si>
    <t>1/5/2011</t>
  </si>
  <si>
    <t>1/6/2011</t>
  </si>
  <si>
    <t>1/7/2011</t>
  </si>
  <si>
    <t>1/8/2011</t>
  </si>
  <si>
    <t>1/9/2011</t>
  </si>
  <si>
    <t>1/10/2011</t>
  </si>
  <si>
    <t>1/11/2011</t>
  </si>
  <si>
    <t>1/12/2011</t>
  </si>
  <si>
    <t>1/1/2012</t>
  </si>
  <si>
    <t>1/2/2012</t>
  </si>
  <si>
    <t>1/3/2012</t>
  </si>
  <si>
    <t>1/4/2012</t>
  </si>
  <si>
    <t>1/5/2012</t>
  </si>
  <si>
    <t>1/6/2012</t>
  </si>
  <si>
    <t>1/7/2012</t>
  </si>
  <si>
    <t>1/8/2012</t>
  </si>
  <si>
    <t>1/9/2012</t>
  </si>
  <si>
    <t>1/10/2012</t>
  </si>
  <si>
    <t>1/11/2012</t>
  </si>
  <si>
    <t>1/12/2012</t>
  </si>
  <si>
    <t>1/1/2013</t>
  </si>
  <si>
    <t>1/2/2013</t>
  </si>
  <si>
    <t>1/3/2013</t>
  </si>
  <si>
    <t>1/4/2013</t>
  </si>
  <si>
    <t>1/5/2013</t>
  </si>
  <si>
    <t>1/6/2013</t>
  </si>
  <si>
    <t>1/7/2013</t>
  </si>
  <si>
    <t>1/8/2013</t>
  </si>
  <si>
    <t>1/9/2013</t>
  </si>
  <si>
    <t>1/10/2013</t>
  </si>
  <si>
    <t>1/11/2013</t>
  </si>
  <si>
    <t>1/12/2013</t>
  </si>
  <si>
    <t>1/1/2014</t>
  </si>
  <si>
    <t>1/2/2014</t>
  </si>
  <si>
    <t>1/3/2014</t>
  </si>
  <si>
    <t>1/4/2014</t>
  </si>
  <si>
    <t>1/5/2014</t>
  </si>
  <si>
    <t>1/6/2014</t>
  </si>
  <si>
    <t>1/7/2014</t>
  </si>
  <si>
    <t>1/8/2014</t>
  </si>
  <si>
    <t>1/9/2014</t>
  </si>
  <si>
    <t>1/10/2014</t>
  </si>
  <si>
    <t>1/11/2014</t>
  </si>
  <si>
    <t>1/12/2014</t>
  </si>
  <si>
    <t>1/1/2015</t>
  </si>
  <si>
    <t>1/2/2015</t>
  </si>
  <si>
    <t>1/3/2015</t>
  </si>
  <si>
    <t>1/4/2015</t>
  </si>
  <si>
    <t>1/5/2015</t>
  </si>
  <si>
    <t>1/6/2015</t>
  </si>
  <si>
    <t>1/7/2015</t>
  </si>
  <si>
    <t>1/8/2015</t>
  </si>
  <si>
    <t>1/9/2015</t>
  </si>
  <si>
    <t>1/10/2015</t>
  </si>
  <si>
    <t>1/11/2015</t>
  </si>
  <si>
    <t>1/12/2015</t>
  </si>
  <si>
    <t>1/1/2016</t>
  </si>
  <si>
    <t>1/2/2016</t>
  </si>
  <si>
    <t>1/3/2016</t>
  </si>
  <si>
    <t>1/4/2016</t>
  </si>
  <si>
    <t>1/5/2016</t>
  </si>
  <si>
    <t>1/6/2016</t>
  </si>
  <si>
    <t>1/7/2016</t>
  </si>
  <si>
    <t>1/8/2016</t>
  </si>
  <si>
    <t>1/9/2016</t>
  </si>
  <si>
    <t>1/10/2016</t>
  </si>
  <si>
    <t>1/11/2016</t>
  </si>
  <si>
    <t>1/12/2016</t>
  </si>
  <si>
    <t>1/1/2017</t>
  </si>
  <si>
    <t>1/2/2017</t>
  </si>
  <si>
    <t>1/3/2017</t>
  </si>
  <si>
    <t>1/4/2017</t>
  </si>
  <si>
    <t>1/5/2017</t>
  </si>
  <si>
    <t>1/6/2017</t>
  </si>
  <si>
    <t>1/7/2017</t>
  </si>
  <si>
    <t>1/8/2017</t>
  </si>
  <si>
    <t>1/9/2017</t>
  </si>
  <si>
    <t>1/10/2017</t>
  </si>
  <si>
    <t>1/11/2017</t>
  </si>
  <si>
    <t>1/12/2017</t>
  </si>
  <si>
    <t>1/1/2018</t>
  </si>
  <si>
    <t>1/2/2018</t>
  </si>
  <si>
    <t>1/3/2018</t>
  </si>
  <si>
    <t>1/4/2018</t>
  </si>
  <si>
    <t>1/5/2018</t>
  </si>
  <si>
    <t>1/6/2018</t>
  </si>
  <si>
    <t>1/7/2018</t>
  </si>
  <si>
    <t>1/8/2018</t>
  </si>
  <si>
    <t>1/9/2018</t>
  </si>
  <si>
    <t>1/10/2018</t>
  </si>
  <si>
    <t>1/11/2018</t>
  </si>
  <si>
    <t>1/12/2018</t>
  </si>
  <si>
    <t>1/1/2019</t>
  </si>
  <si>
    <t>1/2/2019</t>
  </si>
  <si>
    <t>1/3/2019</t>
  </si>
  <si>
    <t>1/4/2019</t>
  </si>
  <si>
    <t>1/5/2019</t>
  </si>
  <si>
    <t>1/6/2019</t>
  </si>
  <si>
    <t>1/7/2019</t>
  </si>
  <si>
    <t>1/8/2019</t>
  </si>
  <si>
    <t>1/9/2019</t>
  </si>
  <si>
    <t>1/10/2019</t>
  </si>
  <si>
    <t>1/11/2019</t>
  </si>
  <si>
    <t>1/12/2019</t>
  </si>
  <si>
    <t>1/1/2020</t>
  </si>
  <si>
    <t>1/2/2020</t>
  </si>
  <si>
    <t>1/3/2020</t>
  </si>
  <si>
    <t>1/4/2020</t>
  </si>
  <si>
    <t>1/5/2020</t>
  </si>
  <si>
    <t>1/6/2020</t>
  </si>
  <si>
    <t>1/7/2020</t>
  </si>
  <si>
    <t>1/8/2020</t>
  </si>
  <si>
    <t>1/9/2020</t>
  </si>
  <si>
    <t>1/10/2020</t>
  </si>
  <si>
    <t>1/11/2020</t>
  </si>
  <si>
    <t>1/12/2020</t>
  </si>
  <si>
    <t>CBA</t>
  </si>
  <si>
    <t>Lácteos</t>
  </si>
  <si>
    <t>Carne de res</t>
  </si>
  <si>
    <t>Carne de cerdo</t>
  </si>
  <si>
    <t>Carne de pollo</t>
  </si>
  <si>
    <t>Pescado</t>
  </si>
  <si>
    <t>Leguminosas</t>
  </si>
  <si>
    <t>Hortalizas</t>
  </si>
  <si>
    <t>Frutas</t>
  </si>
  <si>
    <t>Tubérculos y raíces</t>
  </si>
  <si>
    <t>Pan y galletas</t>
  </si>
  <si>
    <t>Cereales y otros</t>
  </si>
  <si>
    <t>Huevo</t>
  </si>
  <si>
    <t>Grasas</t>
  </si>
  <si>
    <t>Otros alimentos</t>
  </si>
  <si>
    <t>Canasta Básica Alimentaria (CBA)</t>
  </si>
  <si>
    <t xml:space="preserve">1/9/2022 </t>
  </si>
  <si>
    <t xml:space="preserve">1/9/2023 </t>
  </si>
  <si>
    <t xml:space="preserve">1/9/2024 </t>
  </si>
  <si>
    <t>Años (Fecha)</t>
  </si>
  <si>
    <t>COMPRA</t>
  </si>
  <si>
    <t>VENTA</t>
  </si>
  <si>
    <t>Años (Fecha de cambio)</t>
  </si>
  <si>
    <t>Meses (Fecha de cambio)</t>
  </si>
  <si>
    <t>(Varios elementos)</t>
  </si>
  <si>
    <t>Suma de GASOLINA SÚPER Cons. Final</t>
  </si>
  <si>
    <t>Suma de GASOLINA PLUS 91 Cons. Final</t>
  </si>
  <si>
    <t>Suma de DIESEL 50 Cons. Final</t>
  </si>
  <si>
    <t>Suma de AV-GAS Cons.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</si>
</sst>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###\ ###\ ##0;_(* \(#,##0\);_(* &quot;-&quot;_);_(@_)"/>
    <numFmt numFmtId="167" formatCode="###\ ###\ ##0"/>
    <numFmt numFmtId="168" formatCode="&quot;*&quot;###\ ###\ ##0"/>
    <numFmt numFmtId="169" formatCode="0.0"/>
    <numFmt numFmtId="170" formatCode="0.0000"/>
    <numFmt numFmtId="171" formatCode="mmm\-yyyy"/>
    <numFmt numFmtId="172" formatCode="mmmm\-yyyy"/>
    <numFmt numFmtId="173" formatCode="#,##0.000"/>
  </numFmts>
  <fonts count="4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sz val="11"/>
      <color theme="1"/>
      <name val="HendersonSansW00-BasicLight"/>
    </font>
    <font>
      <sz val="10"/>
      <name val="Garamond"/>
      <family val="1"/>
    </font>
    <font>
      <sz val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name val="Arial"/>
    </font>
    <font>
      <sz val="16"/>
      <color rgb="FFFFFF00"/>
      <name val="Arial"/>
      <family val="2"/>
    </font>
    <font>
      <b/>
      <sz val="10"/>
      <color theme="1"/>
      <name val="Comic Sans MS"/>
      <family val="4"/>
    </font>
    <font>
      <sz val="10"/>
      <color theme="1"/>
      <name val="Comic Sans MS"/>
      <family val="4"/>
    </font>
    <font>
      <sz val="16"/>
      <color rgb="FFFFFF0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u/>
      <sz val="10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b/>
      <sz val="9"/>
      <name val="Aptos Narrow"/>
      <family val="2"/>
      <scheme val="minor"/>
    </font>
    <font>
      <b/>
      <sz val="12"/>
      <name val="Aptos Narrow"/>
      <family val="2"/>
      <scheme val="minor"/>
    </font>
    <font>
      <sz val="14"/>
      <name val="Aptos Narrow"/>
      <family val="2"/>
      <scheme val="minor"/>
    </font>
    <font>
      <sz val="12"/>
      <name val="Aptos Narrow"/>
      <family val="2"/>
      <scheme val="minor"/>
    </font>
    <font>
      <sz val="10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9"/>
      <color rgb="FF666666"/>
      <name val="Aptos Narrow"/>
      <family val="2"/>
      <scheme val="minor"/>
    </font>
    <font>
      <sz val="10"/>
      <color indexed="8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0"/>
      <name val="Aptos Narrow"/>
      <family val="2"/>
      <scheme val="minor"/>
    </font>
    <font>
      <sz val="11"/>
      <color indexed="8"/>
      <name val="Garamond"/>
      <family val="2"/>
    </font>
    <font>
      <sz val="10"/>
      <color theme="2" tint="-0.249977111117893"/>
      <name val="Aptos Narrow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8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</borders>
  <cellStyleXfs count="5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20" fillId="0" borderId="0"/>
    <xf numFmtId="0" fontId="18" fillId="0" borderId="0"/>
    <xf numFmtId="0" fontId="2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8" fillId="0" borderId="0">
      <alignment wrapText="1"/>
    </xf>
    <xf numFmtId="0" fontId="20" fillId="0" borderId="0"/>
    <xf numFmtId="0" fontId="25" fillId="0" borderId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8" fillId="0" borderId="0"/>
    <xf numFmtId="0" fontId="47" fillId="0" borderId="0"/>
  </cellStyleXfs>
  <cellXfs count="169">
    <xf numFmtId="0" fontId="0" fillId="0" borderId="0" xfId="0"/>
    <xf numFmtId="0" fontId="19" fillId="0" borderId="0" xfId="0" applyFont="1"/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pivotButton="1"/>
    <xf numFmtId="0" fontId="16" fillId="0" borderId="0" xfId="0" applyFont="1"/>
    <xf numFmtId="0" fontId="1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/>
    <xf numFmtId="0" fontId="13" fillId="40" borderId="10" xfId="0" applyFont="1" applyFill="1" applyBorder="1" applyAlignment="1">
      <alignment wrapText="1"/>
    </xf>
    <xf numFmtId="0" fontId="13" fillId="40" borderId="10" xfId="0" applyFont="1" applyFill="1" applyBorder="1"/>
    <xf numFmtId="0" fontId="0" fillId="34" borderId="0" xfId="0" applyFill="1"/>
    <xf numFmtId="0" fontId="30" fillId="0" borderId="0" xfId="0" applyFont="1" applyAlignment="1">
      <alignment vertical="center"/>
    </xf>
    <xf numFmtId="0" fontId="31" fillId="0" borderId="0" xfId="0" applyFont="1"/>
    <xf numFmtId="0" fontId="31" fillId="38" borderId="10" xfId="0" applyFont="1" applyFill="1" applyBorder="1" applyAlignment="1">
      <alignment horizontal="left" indent="2"/>
    </xf>
    <xf numFmtId="0" fontId="31" fillId="38" borderId="10" xfId="0" applyFont="1" applyFill="1" applyBorder="1" applyAlignment="1">
      <alignment horizontal="center"/>
    </xf>
    <xf numFmtId="0" fontId="32" fillId="38" borderId="10" xfId="48" applyFont="1" applyFill="1" applyBorder="1" applyAlignment="1">
      <alignment horizontal="center"/>
    </xf>
    <xf numFmtId="0" fontId="31" fillId="38" borderId="10" xfId="0" applyFont="1" applyFill="1" applyBorder="1"/>
    <xf numFmtId="0" fontId="32" fillId="38" borderId="10" xfId="48" applyFont="1" applyFill="1" applyBorder="1" applyAlignment="1">
      <alignment horizontal="center" vertical="center"/>
    </xf>
    <xf numFmtId="0" fontId="33" fillId="0" borderId="0" xfId="0" applyFont="1"/>
    <xf numFmtId="0" fontId="29" fillId="39" borderId="0" xfId="0" applyFont="1" applyFill="1" applyAlignment="1">
      <alignment vertical="center" wrapText="1"/>
    </xf>
    <xf numFmtId="0" fontId="29" fillId="39" borderId="0" xfId="0" applyFont="1" applyFill="1" applyAlignment="1">
      <alignment vertical="center"/>
    </xf>
    <xf numFmtId="0" fontId="13" fillId="39" borderId="10" xfId="0" applyFont="1" applyFill="1" applyBorder="1" applyAlignment="1">
      <alignment horizontal="center" vertical="center"/>
    </xf>
    <xf numFmtId="0" fontId="13" fillId="39" borderId="10" xfId="0" applyFont="1" applyFill="1" applyBorder="1" applyAlignment="1">
      <alignment horizontal="center" vertical="center" wrapText="1"/>
    </xf>
    <xf numFmtId="0" fontId="22" fillId="38" borderId="10" xfId="48" applyFill="1" applyBorder="1" applyAlignment="1">
      <alignment horizontal="center"/>
    </xf>
    <xf numFmtId="0" fontId="34" fillId="0" borderId="0" xfId="0" applyFont="1"/>
    <xf numFmtId="49" fontId="34" fillId="0" borderId="0" xfId="42" applyNumberFormat="1" applyFont="1"/>
    <xf numFmtId="0" fontId="30" fillId="0" borderId="0" xfId="0" applyFont="1" applyAlignment="1">
      <alignment horizontal="left" vertical="center"/>
    </xf>
    <xf numFmtId="49" fontId="14" fillId="0" borderId="0" xfId="42" applyNumberFormat="1" applyFont="1"/>
    <xf numFmtId="14" fontId="0" fillId="0" borderId="0" xfId="0" applyNumberFormat="1" applyAlignment="1">
      <alignment horizontal="left"/>
    </xf>
    <xf numFmtId="0" fontId="0" fillId="33" borderId="0" xfId="43" applyNumberFormat="1" applyFont="1" applyFill="1" applyBorder="1" applyAlignment="1">
      <alignment vertical="center" wrapText="1"/>
    </xf>
    <xf numFmtId="49" fontId="24" fillId="0" borderId="0" xfId="0" applyNumberFormat="1" applyFont="1"/>
    <xf numFmtId="49" fontId="34" fillId="0" borderId="0" xfId="0" applyNumberFormat="1" applyFont="1"/>
    <xf numFmtId="10" fontId="0" fillId="0" borderId="0" xfId="49" applyNumberFormat="1" applyFont="1" applyAlignment="1">
      <alignment horizontal="right"/>
    </xf>
    <xf numFmtId="166" fontId="16" fillId="33" borderId="0" xfId="44" applyNumberFormat="1" applyFont="1" applyFill="1" applyAlignment="1">
      <alignment horizontal="center" vertical="center"/>
    </xf>
    <xf numFmtId="10" fontId="0" fillId="33" borderId="0" xfId="49" applyNumberFormat="1" applyFont="1" applyFill="1" applyAlignment="1">
      <alignment horizontal="right"/>
    </xf>
    <xf numFmtId="10" fontId="0" fillId="33" borderId="0" xfId="49" applyNumberFormat="1" applyFont="1" applyFill="1" applyAlignment="1">
      <alignment horizontal="right" vertical="center" wrapText="1"/>
    </xf>
    <xf numFmtId="10" fontId="0" fillId="33" borderId="0" xfId="49" applyNumberFormat="1" applyFont="1" applyFill="1" applyAlignment="1">
      <alignment horizontal="right" vertical="center"/>
    </xf>
    <xf numFmtId="0" fontId="16" fillId="33" borderId="0" xfId="0" applyFont="1" applyFill="1" applyAlignment="1">
      <alignment horizontal="center" vertical="center" wrapText="1"/>
    </xf>
    <xf numFmtId="166" fontId="0" fillId="33" borderId="0" xfId="44" applyNumberFormat="1" applyFont="1" applyFill="1" applyAlignment="1">
      <alignment horizontal="center" vertical="center"/>
    </xf>
    <xf numFmtId="166" fontId="16" fillId="33" borderId="0" xfId="0" applyNumberFormat="1" applyFont="1" applyFill="1" applyAlignment="1">
      <alignment horizontal="center" vertical="center"/>
    </xf>
    <xf numFmtId="167" fontId="16" fillId="33" borderId="0" xfId="0" applyNumberFormat="1" applyFont="1" applyFill="1" applyAlignment="1">
      <alignment horizontal="center" vertical="center"/>
    </xf>
    <xf numFmtId="168" fontId="0" fillId="33" borderId="0" xfId="45" applyNumberFormat="1" applyFont="1" applyFill="1" applyAlignment="1">
      <alignment horizontal="center" vertical="center"/>
    </xf>
    <xf numFmtId="167" fontId="0" fillId="33" borderId="0" xfId="44" applyNumberFormat="1" applyFont="1" applyFill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169" fontId="16" fillId="33" borderId="0" xfId="0" applyNumberFormat="1" applyFont="1" applyFill="1" applyAlignment="1">
      <alignment horizontal="center" vertical="center"/>
    </xf>
    <xf numFmtId="17" fontId="34" fillId="0" borderId="0" xfId="0" applyNumberFormat="1" applyFont="1"/>
    <xf numFmtId="173" fontId="34" fillId="0" borderId="0" xfId="0" applyNumberFormat="1" applyFont="1" applyAlignment="1">
      <alignment horizontal="center"/>
    </xf>
    <xf numFmtId="0" fontId="16" fillId="33" borderId="0" xfId="0" applyFont="1" applyFill="1" applyAlignment="1">
      <alignment horizontal="left" vertical="center" wrapText="1"/>
    </xf>
    <xf numFmtId="0" fontId="16" fillId="33" borderId="0" xfId="0" applyFont="1" applyFill="1" applyAlignment="1">
      <alignment horizontal="left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35" fillId="0" borderId="0" xfId="0" applyFont="1"/>
    <xf numFmtId="4" fontId="34" fillId="0" borderId="0" xfId="0" applyNumberFormat="1" applyFont="1"/>
    <xf numFmtId="0" fontId="38" fillId="0" borderId="10" xfId="46" applyFont="1" applyBorder="1" applyAlignment="1">
      <alignment vertical="center"/>
    </xf>
    <xf numFmtId="0" fontId="38" fillId="0" borderId="19" xfId="46" applyFont="1" applyBorder="1" applyAlignment="1">
      <alignment vertical="center"/>
    </xf>
    <xf numFmtId="0" fontId="38" fillId="0" borderId="20" xfId="46" applyFont="1" applyBorder="1" applyAlignment="1">
      <alignment vertical="center"/>
    </xf>
    <xf numFmtId="0" fontId="38" fillId="0" borderId="15" xfId="46" applyFont="1" applyBorder="1" applyAlignment="1">
      <alignment vertical="center"/>
    </xf>
    <xf numFmtId="0" fontId="39" fillId="0" borderId="0" xfId="46" applyFont="1"/>
    <xf numFmtId="0" fontId="41" fillId="0" borderId="0" xfId="46" applyFont="1" applyAlignment="1">
      <alignment vertical="center"/>
    </xf>
    <xf numFmtId="0" fontId="40" fillId="0" borderId="0" xfId="46" applyFont="1" applyAlignment="1">
      <alignment vertical="center"/>
    </xf>
    <xf numFmtId="0" fontId="16" fillId="33" borderId="0" xfId="0" applyFont="1" applyFill="1"/>
    <xf numFmtId="0" fontId="24" fillId="0" borderId="10" xfId="46" applyFont="1" applyBorder="1" applyAlignment="1">
      <alignment horizontal="center" vertical="center" wrapText="1"/>
    </xf>
    <xf numFmtId="17" fontId="24" fillId="0" borderId="10" xfId="46" applyNumberFormat="1" applyFont="1" applyBorder="1" applyAlignment="1">
      <alignment horizontal="center" vertical="center" wrapText="1"/>
    </xf>
    <xf numFmtId="0" fontId="34" fillId="0" borderId="10" xfId="46" applyFont="1" applyBorder="1" applyAlignment="1">
      <alignment horizontal="center" vertical="center"/>
    </xf>
    <xf numFmtId="4" fontId="34" fillId="0" borderId="10" xfId="47" applyNumberFormat="1" applyFont="1" applyBorder="1" applyAlignment="1">
      <alignment vertical="center"/>
    </xf>
    <xf numFmtId="0" fontId="34" fillId="0" borderId="0" xfId="46" applyFont="1" applyAlignment="1">
      <alignment horizontal="left" vertical="center"/>
    </xf>
    <xf numFmtId="4" fontId="34" fillId="0" borderId="0" xfId="47" applyNumberFormat="1" applyFont="1" applyAlignment="1">
      <alignment vertical="center"/>
    </xf>
    <xf numFmtId="4" fontId="34" fillId="0" borderId="10" xfId="47" applyNumberFormat="1" applyFont="1" applyBorder="1" applyAlignment="1">
      <alignment horizontal="center" vertical="center"/>
    </xf>
    <xf numFmtId="0" fontId="34" fillId="33" borderId="10" xfId="46" applyFont="1" applyFill="1" applyBorder="1" applyAlignment="1">
      <alignment horizontal="center" vertical="center"/>
    </xf>
    <xf numFmtId="4" fontId="34" fillId="33" borderId="10" xfId="47" applyNumberFormat="1" applyFont="1" applyFill="1" applyBorder="1" applyAlignment="1">
      <alignment horizontal="center" vertical="center"/>
    </xf>
    <xf numFmtId="4" fontId="34" fillId="0" borderId="10" xfId="47" applyNumberFormat="1" applyFont="1" applyBorder="1" applyAlignment="1">
      <alignment horizontal="right" vertical="center"/>
    </xf>
    <xf numFmtId="17" fontId="24" fillId="0" borderId="19" xfId="46" applyNumberFormat="1" applyFont="1" applyBorder="1" applyAlignment="1">
      <alignment horizontal="center" vertical="center" wrapText="1"/>
    </xf>
    <xf numFmtId="0" fontId="38" fillId="33" borderId="0" xfId="0" applyFont="1" applyFill="1" applyAlignment="1">
      <alignment horizontal="left"/>
    </xf>
    <xf numFmtId="1" fontId="40" fillId="33" borderId="0" xfId="0" applyNumberFormat="1" applyFont="1" applyFill="1" applyAlignment="1">
      <alignment horizontal="center" vertical="center"/>
    </xf>
    <xf numFmtId="170" fontId="40" fillId="33" borderId="0" xfId="0" applyNumberFormat="1" applyFont="1" applyFill="1" applyAlignment="1">
      <alignment vertical="center"/>
    </xf>
    <xf numFmtId="170" fontId="40" fillId="0" borderId="0" xfId="0" applyNumberFormat="1" applyFont="1" applyAlignment="1">
      <alignment vertical="center"/>
    </xf>
    <xf numFmtId="0" fontId="39" fillId="0" borderId="0" xfId="42" applyFont="1" applyAlignment="1">
      <alignment vertical="top"/>
    </xf>
    <xf numFmtId="0" fontId="13" fillId="40" borderId="21" xfId="0" applyFont="1" applyFill="1" applyBorder="1"/>
    <xf numFmtId="0" fontId="0" fillId="0" borderId="0" xfId="0" applyAlignment="1">
      <alignment horizontal="center"/>
    </xf>
    <xf numFmtId="14" fontId="0" fillId="0" borderId="0" xfId="0" applyNumberFormat="1"/>
    <xf numFmtId="0" fontId="13" fillId="40" borderId="21" xfId="0" applyFont="1" applyFill="1" applyBorder="1" applyAlignment="1">
      <alignment horizontal="center"/>
    </xf>
    <xf numFmtId="1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1" fontId="0" fillId="0" borderId="0" xfId="0" applyNumberFormat="1" applyAlignment="1">
      <alignment horizontal="left"/>
    </xf>
    <xf numFmtId="0" fontId="0" fillId="0" borderId="0" xfId="0" pivotButton="1" applyAlignment="1">
      <alignment horizontal="center" vertical="center"/>
    </xf>
    <xf numFmtId="0" fontId="35" fillId="0" borderId="0" xfId="0" applyFont="1" applyAlignment="1">
      <alignment vertical="center"/>
    </xf>
    <xf numFmtId="165" fontId="0" fillId="0" borderId="0" xfId="0" applyNumberFormat="1"/>
    <xf numFmtId="169" fontId="0" fillId="33" borderId="0" xfId="0" applyNumberFormat="1" applyFill="1" applyAlignment="1">
      <alignment horizontal="center" vertical="center"/>
    </xf>
    <xf numFmtId="0" fontId="0" fillId="33" borderId="0" xfId="0" applyFill="1"/>
    <xf numFmtId="0" fontId="0" fillId="33" borderId="0" xfId="0" applyFill="1" applyAlignment="1">
      <alignment horizontal="left"/>
    </xf>
    <xf numFmtId="1" fontId="0" fillId="33" borderId="0" xfId="0" applyNumberFormat="1" applyFill="1" applyAlignment="1">
      <alignment horizontal="right"/>
    </xf>
    <xf numFmtId="172" fontId="0" fillId="0" borderId="0" xfId="0" applyNumberFormat="1" applyAlignment="1">
      <alignment horizontal="right"/>
    </xf>
    <xf numFmtId="0" fontId="0" fillId="33" borderId="0" xfId="0" applyFill="1" applyAlignment="1">
      <alignment vertical="center"/>
    </xf>
    <xf numFmtId="0" fontId="0" fillId="33" borderId="0" xfId="0" applyFill="1" applyAlignment="1">
      <alignment horizontal="center" vertical="center"/>
    </xf>
    <xf numFmtId="167" fontId="0" fillId="33" borderId="0" xfId="0" applyNumberFormat="1" applyFill="1" applyAlignment="1">
      <alignment horizontal="center" vertical="center"/>
    </xf>
    <xf numFmtId="0" fontId="42" fillId="0" borderId="0" xfId="0" applyFont="1"/>
    <xf numFmtId="0" fontId="41" fillId="35" borderId="0" xfId="46" applyFont="1" applyFill="1" applyAlignment="1">
      <alignment horizontal="center" vertical="center" wrapText="1"/>
    </xf>
    <xf numFmtId="0" fontId="41" fillId="35" borderId="0" xfId="46" applyFont="1" applyFill="1" applyAlignment="1">
      <alignment vertical="center"/>
    </xf>
    <xf numFmtId="2" fontId="41" fillId="35" borderId="0" xfId="46" applyNumberFormat="1" applyFont="1" applyFill="1" applyAlignment="1">
      <alignment vertical="center"/>
    </xf>
    <xf numFmtId="10" fontId="41" fillId="35" borderId="0" xfId="49" applyNumberFormat="1" applyFont="1" applyFill="1" applyAlignment="1">
      <alignment vertical="center"/>
    </xf>
    <xf numFmtId="173" fontId="41" fillId="35" borderId="0" xfId="46" applyNumberFormat="1" applyFont="1" applyFill="1" applyAlignment="1">
      <alignment vertical="center"/>
    </xf>
    <xf numFmtId="0" fontId="41" fillId="35" borderId="0" xfId="46" applyFont="1" applyFill="1" applyAlignment="1">
      <alignment horizontal="left" vertical="center"/>
    </xf>
    <xf numFmtId="0" fontId="44" fillId="0" borderId="0" xfId="50" applyFont="1" applyAlignment="1">
      <alignment horizontal="left" vertical="center" wrapText="1"/>
    </xf>
    <xf numFmtId="173" fontId="31" fillId="0" borderId="0" xfId="0" applyNumberFormat="1" applyFont="1" applyAlignment="1">
      <alignment vertical="center"/>
    </xf>
    <xf numFmtId="2" fontId="41" fillId="0" borderId="0" xfId="50" applyNumberFormat="1" applyFont="1" applyAlignment="1">
      <alignment horizontal="right" vertical="center" wrapText="1"/>
    </xf>
    <xf numFmtId="0" fontId="45" fillId="0" borderId="0" xfId="0" applyFont="1"/>
    <xf numFmtId="0" fontId="21" fillId="35" borderId="0" xfId="0" applyFont="1" applyFill="1" applyAlignment="1">
      <alignment vertical="center"/>
    </xf>
    <xf numFmtId="0" fontId="46" fillId="0" borderId="0" xfId="0" applyFont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left" vertical="center" wrapText="1" indent="7"/>
    </xf>
    <xf numFmtId="4" fontId="0" fillId="0" borderId="0" xfId="0" applyNumberFormat="1"/>
    <xf numFmtId="0" fontId="0" fillId="0" borderId="10" xfId="0" applyBorder="1" applyAlignment="1">
      <alignment horizontal="left" vertical="center" wrapText="1" indent="9"/>
    </xf>
    <xf numFmtId="0" fontId="0" fillId="0" borderId="1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 vertical="center" wrapText="1"/>
    </xf>
    <xf numFmtId="0" fontId="0" fillId="0" borderId="10" xfId="0" applyBorder="1"/>
    <xf numFmtId="3" fontId="31" fillId="0" borderId="10" xfId="0" applyNumberFormat="1" applyFont="1" applyBorder="1"/>
    <xf numFmtId="3" fontId="31" fillId="36" borderId="10" xfId="0" applyNumberFormat="1" applyFont="1" applyFill="1" applyBorder="1"/>
    <xf numFmtId="0" fontId="0" fillId="36" borderId="10" xfId="0" applyFill="1" applyBorder="1"/>
    <xf numFmtId="0" fontId="48" fillId="38" borderId="10" xfId="0" applyFont="1" applyFill="1" applyBorder="1"/>
    <xf numFmtId="0" fontId="31" fillId="41" borderId="10" xfId="0" applyFont="1" applyFill="1" applyBorder="1"/>
    <xf numFmtId="0" fontId="29" fillId="39" borderId="0" xfId="0" applyFont="1" applyFill="1" applyAlignment="1">
      <alignment horizontal="left" vertical="center"/>
    </xf>
    <xf numFmtId="0" fontId="30" fillId="37" borderId="19" xfId="0" applyFont="1" applyFill="1" applyBorder="1" applyAlignment="1">
      <alignment horizontal="center"/>
    </xf>
    <xf numFmtId="0" fontId="30" fillId="37" borderId="20" xfId="0" applyFont="1" applyFill="1" applyBorder="1" applyAlignment="1">
      <alignment horizontal="center"/>
    </xf>
    <xf numFmtId="0" fontId="30" fillId="37" borderId="15" xfId="0" applyFont="1" applyFill="1" applyBorder="1" applyAlignment="1">
      <alignment horizontal="center"/>
    </xf>
    <xf numFmtId="0" fontId="26" fillId="39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0" fillId="0" borderId="18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6" xfId="0" applyBorder="1" applyAlignment="1">
      <alignment horizontal="left"/>
    </xf>
    <xf numFmtId="0" fontId="35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24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24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29" fillId="39" borderId="0" xfId="0" applyFont="1" applyFill="1" applyAlignment="1">
      <alignment horizontal="center" vertical="center" wrapText="1"/>
    </xf>
    <xf numFmtId="0" fontId="38" fillId="0" borderId="10" xfId="46" applyFont="1" applyBorder="1" applyAlignment="1">
      <alignment horizontal="left" vertical="center" wrapText="1"/>
    </xf>
    <xf numFmtId="0" fontId="40" fillId="0" borderId="10" xfId="46" quotePrefix="1" applyFont="1" applyBorder="1" applyAlignment="1">
      <alignment horizontal="left" vertical="center"/>
    </xf>
    <xf numFmtId="0" fontId="38" fillId="0" borderId="10" xfId="46" applyFont="1" applyBorder="1" applyAlignment="1">
      <alignment horizontal="left" vertical="center"/>
    </xf>
    <xf numFmtId="0" fontId="34" fillId="0" borderId="10" xfId="46" applyFont="1" applyBorder="1" applyAlignment="1">
      <alignment horizontal="left" vertical="center"/>
    </xf>
    <xf numFmtId="0" fontId="16" fillId="33" borderId="10" xfId="0" applyFont="1" applyFill="1" applyBorder="1" applyAlignment="1">
      <alignment horizontal="center"/>
    </xf>
    <xf numFmtId="4" fontId="24" fillId="0" borderId="14" xfId="47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33" borderId="12" xfId="0" applyFont="1" applyFill="1" applyBorder="1" applyAlignment="1">
      <alignment horizontal="center"/>
    </xf>
    <xf numFmtId="0" fontId="16" fillId="33" borderId="13" xfId="0" applyFont="1" applyFill="1" applyBorder="1" applyAlignment="1">
      <alignment horizontal="center"/>
    </xf>
    <xf numFmtId="4" fontId="24" fillId="33" borderId="12" xfId="47" applyNumberFormat="1" applyFont="1" applyFill="1" applyBorder="1" applyAlignment="1">
      <alignment horizontal="center" vertical="center"/>
    </xf>
    <xf numFmtId="4" fontId="24" fillId="33" borderId="13" xfId="47" applyNumberFormat="1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horizontal="center" wrapText="1"/>
    </xf>
    <xf numFmtId="0" fontId="16" fillId="33" borderId="0" xfId="0" applyFont="1" applyFill="1" applyAlignment="1">
      <alignment horizontal="center" wrapText="1"/>
    </xf>
    <xf numFmtId="0" fontId="16" fillId="0" borderId="12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4" fontId="24" fillId="0" borderId="12" xfId="47" applyNumberFormat="1" applyFont="1" applyBorder="1" applyAlignment="1">
      <alignment horizontal="center" vertical="center"/>
    </xf>
    <xf numFmtId="4" fontId="24" fillId="0" borderId="13" xfId="47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horizontal="center"/>
    </xf>
    <xf numFmtId="0" fontId="24" fillId="0" borderId="0" xfId="46" applyFont="1" applyAlignment="1">
      <alignment vertical="center" wrapText="1"/>
    </xf>
    <xf numFmtId="0" fontId="23" fillId="36" borderId="0" xfId="0" applyFont="1" applyFill="1" applyAlignment="1">
      <alignment horizontal="center"/>
    </xf>
    <xf numFmtId="0" fontId="38" fillId="0" borderId="0" xfId="42" applyFont="1" applyAlignment="1">
      <alignment horizontal="left"/>
    </xf>
    <xf numFmtId="0" fontId="38" fillId="33" borderId="0" xfId="0" applyFont="1" applyFill="1" applyAlignment="1">
      <alignment horizontal="center"/>
    </xf>
  </cellXfs>
  <cellStyles count="58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8" builtinId="8"/>
    <cellStyle name="Incorrecto" xfId="7" builtinId="27" customBuiltin="1"/>
    <cellStyle name="Millares" xfId="43" builtinId="3"/>
    <cellStyle name="Millares [0] 2" xfId="54" xr:uid="{A51332CC-A21C-4601-B456-157084EEFF84}"/>
    <cellStyle name="Millares 2" xfId="53" xr:uid="{829D4707-3CDC-45C7-A7E2-BAA9EAEE233E}"/>
    <cellStyle name="Millares 3" xfId="55" xr:uid="{1708D340-08E1-4FC7-A6C2-314931E0ABCB}"/>
    <cellStyle name="Neutral" xfId="8" builtinId="28" customBuiltin="1"/>
    <cellStyle name="Normal" xfId="0" builtinId="0"/>
    <cellStyle name="Normal 2" xfId="42" xr:uid="{00000000-0005-0000-0000-000022000000}"/>
    <cellStyle name="Normal 2 2" xfId="50" xr:uid="{CD9459A7-DAEE-48CF-8EF2-B47AC1B1701C}"/>
    <cellStyle name="Normal 2 3" xfId="56" xr:uid="{8AE71041-7A7C-4FBB-8678-4E28B6059FCB}"/>
    <cellStyle name="Normal 3" xfId="47" xr:uid="{7E7577CB-77D6-45AF-857F-A653CC5EDA01}"/>
    <cellStyle name="Normal 3 2" xfId="57" xr:uid="{CAEBFD1F-C71C-4810-8449-096675E8C5C9}"/>
    <cellStyle name="Normal 4" xfId="52" xr:uid="{DE33705D-B0FE-4E50-BF01-DAC4BF05C844}"/>
    <cellStyle name="Normal 5" xfId="51" xr:uid="{6960B011-908D-4C91-AB4C-0A762759B9BD}"/>
    <cellStyle name="Normal_C.02 Índice por grupo y variación mensual. Base Julio 2006. Periodo Agosto 2006 - Último mes de cálculo" xfId="46" xr:uid="{9C3390E2-5DC7-4F99-A91C-B688116321D9}"/>
    <cellStyle name="Normal_C1Total" xfId="45" xr:uid="{BBC21B77-96C7-4427-9DD1-E3D5375AF81B}"/>
    <cellStyle name="Normal_Hoja3" xfId="44" xr:uid="{ABAF0C8B-ABEB-4121-B5BB-A841D3B1B539}"/>
    <cellStyle name="Notas" xfId="15" builtinId="10" customBuiltin="1"/>
    <cellStyle name="Porcentaje" xfId="49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718"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74" formatCode="d/m/yyyy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74" formatCode="d/m/yyyy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74" formatCode="d/m/yyyy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74" formatCode="d/m/yyyy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74" formatCode="d/m/yyyy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74" formatCode="d/m/yyyy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74" formatCode="d/m/yyyy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74" formatCode="d/m/yyyy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  <numFmt numFmtId="174" formatCode="d/m/yyyy"/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name val="Aptos Narrow"/>
        <family val="2"/>
        <scheme val="minor"/>
      </font>
    </dxf>
    <dxf>
      <numFmt numFmtId="0" formatCode="General"/>
    </dxf>
    <dxf>
      <numFmt numFmtId="2" formatCode="0.00"/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numFmt numFmtId="2" formatCode="0.00"/>
    </dxf>
    <dxf>
      <numFmt numFmtId="172" formatCode="mmmm\-yyyy"/>
    </dxf>
    <dxf>
      <numFmt numFmtId="174" formatCode="d/m/yyyy"/>
    </dxf>
    <dxf>
      <numFmt numFmtId="174" formatCode="d/m/yyyy"/>
    </dxf>
    <dxf>
      <numFmt numFmtId="174" formatCode="d/m/yyyy"/>
    </dxf>
    <dxf>
      <numFmt numFmtId="174" formatCode="d/m/yyyy"/>
    </dxf>
    <dxf>
      <numFmt numFmtId="174" formatCode="d/m/yyyy"/>
    </dxf>
    <dxf>
      <numFmt numFmtId="174" formatCode="d/m/yyyy"/>
    </dxf>
    <dxf>
      <numFmt numFmtId="174" formatCode="d/m/yyyy"/>
    </dxf>
    <dxf>
      <numFmt numFmtId="174" formatCode="d/m/yyyy"/>
    </dxf>
    <dxf>
      <numFmt numFmtId="174" formatCode="d/m/yyyy"/>
    </dxf>
    <dxf>
      <numFmt numFmtId="174" formatCode="d/m/yyyy"/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numFmt numFmtId="2" formatCode="0.00"/>
    </dxf>
    <dxf>
      <numFmt numFmtId="2" formatCode="0.00"/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numFmt numFmtId="2" formatCode="0.00"/>
    </dxf>
    <dxf>
      <numFmt numFmtId="2" formatCode="0.00"/>
    </dxf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numFmt numFmtId="1" formatCode="0"/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numFmt numFmtId="2" formatCode="0.00"/>
    </dxf>
    <dxf>
      <numFmt numFmtId="2" formatCode="0.00"/>
    </dxf>
    <dxf>
      <numFmt numFmtId="2" formatCode="0.00"/>
    </dxf>
    <dxf>
      <numFmt numFmtId="171" formatCode="mmm\-yyyy"/>
    </dxf>
    <dxf>
      <font>
        <name val="HendersonSansW00-BasicLight"/>
      </font>
    </dxf>
    <dxf>
      <font>
        <name val="HendersonSansW00-BasicLight"/>
      </font>
    </dxf>
    <dxf>
      <alignment vertical="center"/>
    </dxf>
    <dxf>
      <alignment horizontal="center"/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numFmt numFmtId="2" formatCode="0.0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72" formatCode="mmmm\-yyyy"/>
    </dxf>
    <dxf>
      <numFmt numFmtId="172" formatCode="mmmm\-yyyy"/>
    </dxf>
    <dxf>
      <numFmt numFmtId="172" formatCode="mmmm\-yyyy"/>
    </dxf>
    <dxf>
      <font>
        <name val="HendersonSansW00-BasicLight"/>
      </font>
    </dxf>
    <dxf>
      <font>
        <name val="HendersonSansW00-BasicLight"/>
      </font>
    </dxf>
    <dxf>
      <font>
        <name val="HendersonSansW00-BasicLight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71" formatCode="mmm\-yyyy"/>
    </dxf>
    <dxf>
      <numFmt numFmtId="171" formatCode="mmm\-yyyy"/>
    </dxf>
    <dxf>
      <numFmt numFmtId="2" formatCode="0.00"/>
    </dxf>
    <dxf>
      <numFmt numFmtId="2" formatCode="0.00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  <dxf>
      <font>
        <name val="Aptos Narrow"/>
        <family val="2"/>
        <scheme val="minor"/>
      </font>
    </dxf>
  </dxfs>
  <tableStyles count="1" defaultTableStyle="TableStyleMedium2" defaultPivotStyle="PivotStyleLight16">
    <tableStyle name="Invisible" pivot="0" table="0" count="0" xr9:uid="{4BD748CF-0BCD-4277-8BBD-E5869D2F957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8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6.xml"/><Relationship Id="rId37" Type="http://schemas.openxmlformats.org/officeDocument/2006/relationships/pivotCacheDefinition" Target="pivotCache/pivotCacheDefinition11.xml"/><Relationship Id="rId40" Type="http://schemas.openxmlformats.org/officeDocument/2006/relationships/pivotCacheDefinition" Target="pivotCache/pivotCacheDefinition1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2.xml"/><Relationship Id="rId36" Type="http://schemas.openxmlformats.org/officeDocument/2006/relationships/pivotCacheDefinition" Target="pivotCache/pivotCacheDefinition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5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pivotCacheDefinition" Target="pivotCache/pivotCacheDefinition4.xml"/><Relationship Id="rId35" Type="http://schemas.openxmlformats.org/officeDocument/2006/relationships/pivotCacheDefinition" Target="pivotCache/pivotCacheDefinition9.xml"/><Relationship Id="rId43" Type="http://schemas.openxmlformats.org/officeDocument/2006/relationships/connections" Target="connection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7.xml"/><Relationship Id="rId38" Type="http://schemas.openxmlformats.org/officeDocument/2006/relationships/pivotCacheDefinition" Target="pivotCache/pivotCacheDefinition12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microsoft.com/office/2007/relationships/slicerCache" Target="slicerCaches/slicerCach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DAEC-MEIC.xlsx]2 - Indicadores Internacionales!TablaDinámica1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7303149606299207E-2"/>
          <c:y val="0.25865522018081066"/>
          <c:w val="0.88601574803149608"/>
          <c:h val="0.53811424613589964"/>
        </c:manualLayout>
      </c:layout>
      <c:lineChart>
        <c:grouping val="standard"/>
        <c:varyColors val="0"/>
        <c:ser>
          <c:idx val="0"/>
          <c:order val="0"/>
          <c:tx>
            <c:strRef>
              <c:f>'2 - Indicadores Internacionales'!$C$8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'2 - Indicadores Internacionales'!$B$9:$B$23</c:f>
              <c:strCach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strCache>
            </c:strRef>
          </c:cat>
          <c:val>
            <c:numRef>
              <c:f>'2 - Indicadores Internacionales'!$C$9:$C$23</c:f>
              <c:numCache>
                <c:formatCode>0.00</c:formatCode>
                <c:ptCount val="15"/>
                <c:pt idx="0">
                  <c:v>2.717041800643087</c:v>
                </c:pt>
                <c:pt idx="1">
                  <c:v>2.2972602739726029</c:v>
                </c:pt>
                <c:pt idx="2">
                  <c:v>2.2998633879781423</c:v>
                </c:pt>
                <c:pt idx="3">
                  <c:v>2.2972602739726029</c:v>
                </c:pt>
                <c:pt idx="4">
                  <c:v>2.653481012658228</c:v>
                </c:pt>
                <c:pt idx="5">
                  <c:v>3.2596525096525095</c:v>
                </c:pt>
                <c:pt idx="6">
                  <c:v>3.5115830115830118</c:v>
                </c:pt>
                <c:pt idx="7">
                  <c:v>4.0959302325581399</c:v>
                </c:pt>
                <c:pt idx="8">
                  <c:v>4.9063706563706564</c:v>
                </c:pt>
                <c:pt idx="9">
                  <c:v>5.2825670498084287</c:v>
                </c:pt>
                <c:pt idx="10">
                  <c:v>3.5419847328244272</c:v>
                </c:pt>
                <c:pt idx="11">
                  <c:v>3.25</c:v>
                </c:pt>
                <c:pt idx="12">
                  <c:v>4.8644230769230772</c:v>
                </c:pt>
                <c:pt idx="13">
                  <c:v>8.1951923076923077</c:v>
                </c:pt>
                <c:pt idx="14">
                  <c:v>8.4653465346534649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4-4841-9452-010392103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0278031"/>
        <c:axId val="1950280911"/>
      </c:lineChart>
      <c:catAx>
        <c:axId val="195027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0280911"/>
        <c:crosses val="autoZero"/>
        <c:auto val="1"/>
        <c:lblAlgn val="ctr"/>
        <c:lblOffset val="100"/>
        <c:noMultiLvlLbl val="0"/>
      </c:catAx>
      <c:valAx>
        <c:axId val="1950280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0278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DAEC-MEIC.xlsx]5 - Sección Monetaria!TablaDinámica5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layout>
            <c:manualLayout>
              <c:x val="-1.1111111111111136E-2"/>
              <c:y val="5.555555555555551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layout>
            <c:manualLayout>
              <c:x val="-5.0925337632079971E-17"/>
              <c:y val="-4.166666666666666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2409038037839374E-2"/>
          <c:y val="4.1666536979513578E-2"/>
          <c:w val="0.89995756429424445"/>
          <c:h val="0.84204505686789155"/>
        </c:manualLayout>
      </c:layout>
      <c:lineChart>
        <c:grouping val="standard"/>
        <c:varyColors val="0"/>
        <c:ser>
          <c:idx val="0"/>
          <c:order val="0"/>
          <c:tx>
            <c:strRef>
              <c:f>'5 - Sección Monetaria'!$C$11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'5 - Sección Monetaria'!$B$12:$B$17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'5 - Sección Monetaria'!$C$12:$C$17</c:f>
              <c:numCache>
                <c:formatCode>0.00</c:formatCode>
                <c:ptCount val="5"/>
                <c:pt idx="0">
                  <c:v>4.0015027322404366</c:v>
                </c:pt>
                <c:pt idx="1">
                  <c:v>3.1390410958904105</c:v>
                </c:pt>
                <c:pt idx="2">
                  <c:v>4.2706301369863011</c:v>
                </c:pt>
                <c:pt idx="3">
                  <c:v>6.1130410958904111</c:v>
                </c:pt>
                <c:pt idx="4">
                  <c:v>4.7198586572438161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FA-44CF-A44B-650FA4BA3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860703"/>
        <c:axId val="1399877023"/>
      </c:lineChart>
      <c:catAx>
        <c:axId val="139986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9877023"/>
        <c:crosses val="autoZero"/>
        <c:auto val="1"/>
        <c:lblAlgn val="ctr"/>
        <c:lblOffset val="100"/>
        <c:noMultiLvlLbl val="0"/>
      </c:catAx>
      <c:valAx>
        <c:axId val="1399877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9860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DAEC-MEIC.xlsx]5 - Sección Monetaria!TablaDinámica6</c:name>
    <c:fmtId val="32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'5 - Sección Monetaria'!$J$11</c:f>
              <c:strCache>
                <c:ptCount val="1"/>
                <c:pt idx="0">
                  <c:v>Bancos públicos (ME)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'5 - Sección Monetaria'!$I$12:$I$19</c:f>
              <c:strCache>
                <c:ptCount val="8"/>
                <c:pt idx="0">
                  <c:v>01/01/2024</c:v>
                </c:pt>
                <c:pt idx="1">
                  <c:v>01/02/2024</c:v>
                </c:pt>
                <c:pt idx="2">
                  <c:v>01/03/2024</c:v>
                </c:pt>
                <c:pt idx="3">
                  <c:v>01/04/2024</c:v>
                </c:pt>
                <c:pt idx="4">
                  <c:v>01/05/2024</c:v>
                </c:pt>
                <c:pt idx="5">
                  <c:v>01/06/2024</c:v>
                </c:pt>
                <c:pt idx="6">
                  <c:v>01/07/2024</c:v>
                </c:pt>
                <c:pt idx="7">
                  <c:v>01/08/2024</c:v>
                </c:pt>
              </c:strCache>
            </c:strRef>
          </c:cat>
          <c:val>
            <c:numRef>
              <c:f>'5 - Sección Monetaria'!$J$12:$J$19</c:f>
              <c:numCache>
                <c:formatCode>0.00</c:formatCode>
                <c:ptCount val="8"/>
                <c:pt idx="0">
                  <c:v>2047548.81215663</c:v>
                </c:pt>
                <c:pt idx="1">
                  <c:v>2041631.7722032501</c:v>
                </c:pt>
                <c:pt idx="2">
                  <c:v>2011437.9020692401</c:v>
                </c:pt>
                <c:pt idx="3">
                  <c:v>2094003.30239745</c:v>
                </c:pt>
                <c:pt idx="4">
                  <c:v>2216954.1507381601</c:v>
                </c:pt>
                <c:pt idx="5">
                  <c:v>2239870.3297595801</c:v>
                </c:pt>
                <c:pt idx="6">
                  <c:v>2249234.2406888399</c:v>
                </c:pt>
                <c:pt idx="7">
                  <c:v>2265743.88334283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2-44F3-A271-76BD53BCB7C2}"/>
            </c:ext>
          </c:extLst>
        </c:ser>
        <c:ser>
          <c:idx val="1"/>
          <c:order val="1"/>
          <c:tx>
            <c:strRef>
              <c:f>'5 - Sección Monetaria'!$K$11</c:f>
              <c:strCache>
                <c:ptCount val="1"/>
                <c:pt idx="0">
                  <c:v>Bancos privados (ME)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'5 - Sección Monetaria'!$I$12:$I$19</c:f>
              <c:strCache>
                <c:ptCount val="8"/>
                <c:pt idx="0">
                  <c:v>01/01/2024</c:v>
                </c:pt>
                <c:pt idx="1">
                  <c:v>01/02/2024</c:v>
                </c:pt>
                <c:pt idx="2">
                  <c:v>01/03/2024</c:v>
                </c:pt>
                <c:pt idx="3">
                  <c:v>01/04/2024</c:v>
                </c:pt>
                <c:pt idx="4">
                  <c:v>01/05/2024</c:v>
                </c:pt>
                <c:pt idx="5">
                  <c:v>01/06/2024</c:v>
                </c:pt>
                <c:pt idx="6">
                  <c:v>01/07/2024</c:v>
                </c:pt>
                <c:pt idx="7">
                  <c:v>01/08/2024</c:v>
                </c:pt>
              </c:strCache>
            </c:strRef>
          </c:cat>
          <c:val>
            <c:numRef>
              <c:f>'5 - Sección Monetaria'!$K$12:$K$19</c:f>
              <c:numCache>
                <c:formatCode>0.00</c:formatCode>
                <c:ptCount val="8"/>
                <c:pt idx="0">
                  <c:v>5091116.2628681101</c:v>
                </c:pt>
                <c:pt idx="1">
                  <c:v>5043717.7270123996</c:v>
                </c:pt>
                <c:pt idx="2">
                  <c:v>4961045.3925450202</c:v>
                </c:pt>
                <c:pt idx="3">
                  <c:v>5003136.0119484402</c:v>
                </c:pt>
                <c:pt idx="4">
                  <c:v>5245105.1744411699</c:v>
                </c:pt>
                <c:pt idx="5">
                  <c:v>5262610.4295138903</c:v>
                </c:pt>
                <c:pt idx="6">
                  <c:v>5257236.4251886103</c:v>
                </c:pt>
                <c:pt idx="7">
                  <c:v>5294929.8602718804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F2-44F3-A271-76BD53BCB7C2}"/>
            </c:ext>
          </c:extLst>
        </c:ser>
        <c:ser>
          <c:idx val="2"/>
          <c:order val="2"/>
          <c:tx>
            <c:strRef>
              <c:f>'5 - Sección Monetaria'!$L$11</c:f>
              <c:strCache>
                <c:ptCount val="1"/>
                <c:pt idx="0">
                  <c:v>Otros intermediarios financieros (ME)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'5 - Sección Monetaria'!$I$12:$I$19</c:f>
              <c:strCache>
                <c:ptCount val="8"/>
                <c:pt idx="0">
                  <c:v>01/01/2024</c:v>
                </c:pt>
                <c:pt idx="1">
                  <c:v>01/02/2024</c:v>
                </c:pt>
                <c:pt idx="2">
                  <c:v>01/03/2024</c:v>
                </c:pt>
                <c:pt idx="3">
                  <c:v>01/04/2024</c:v>
                </c:pt>
                <c:pt idx="4">
                  <c:v>01/05/2024</c:v>
                </c:pt>
                <c:pt idx="5">
                  <c:v>01/06/2024</c:v>
                </c:pt>
                <c:pt idx="6">
                  <c:v>01/07/2024</c:v>
                </c:pt>
                <c:pt idx="7">
                  <c:v>01/08/2024</c:v>
                </c:pt>
              </c:strCache>
            </c:strRef>
          </c:cat>
          <c:val>
            <c:numRef>
              <c:f>'5 - Sección Monetaria'!$L$12:$L$19</c:f>
              <c:numCache>
                <c:formatCode>0.00</c:formatCode>
                <c:ptCount val="8"/>
                <c:pt idx="0">
                  <c:v>402071.35984092002</c:v>
                </c:pt>
                <c:pt idx="1">
                  <c:v>405336.24260226003</c:v>
                </c:pt>
                <c:pt idx="2">
                  <c:v>399907.21832058002</c:v>
                </c:pt>
                <c:pt idx="3">
                  <c:v>404222.69424539001</c:v>
                </c:pt>
                <c:pt idx="4">
                  <c:v>424606.16270841</c:v>
                </c:pt>
                <c:pt idx="5">
                  <c:v>427364.50910487998</c:v>
                </c:pt>
                <c:pt idx="6">
                  <c:v>425108.47957019001</c:v>
                </c:pt>
                <c:pt idx="7">
                  <c:v>428613.38259728998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2-44F3-A271-76BD53BCB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379952"/>
        <c:axId val="751744368"/>
      </c:lineChart>
      <c:catAx>
        <c:axId val="50137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744368"/>
        <c:crosses val="autoZero"/>
        <c:auto val="1"/>
        <c:lblAlgn val="ctr"/>
        <c:lblOffset val="100"/>
        <c:noMultiLvlLbl val="0"/>
      </c:catAx>
      <c:valAx>
        <c:axId val="75174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37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R"/>
              <a:t>IPC últimos 12 meses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'S2.3.1'!$A$46:$B$58</c:f>
              <c:multiLvlStrCache>
                <c:ptCount val="13"/>
                <c:lvl>
                  <c:pt idx="0">
                    <c:v>Setiembre</c:v>
                  </c:pt>
                  <c:pt idx="1">
                    <c:v>Octubre</c:v>
                  </c:pt>
                  <c:pt idx="2">
                    <c:v>Noviembre</c:v>
                  </c:pt>
                  <c:pt idx="3">
                    <c:v>Diciembre</c:v>
                  </c:pt>
                  <c:pt idx="4">
                    <c:v>Enero</c:v>
                  </c:pt>
                  <c:pt idx="5">
                    <c:v>Febrero</c:v>
                  </c:pt>
                  <c:pt idx="6">
                    <c:v>Marzo</c:v>
                  </c:pt>
                  <c:pt idx="7">
                    <c:v>Abril</c:v>
                  </c:pt>
                  <c:pt idx="8">
                    <c:v>Mayo</c:v>
                  </c:pt>
                  <c:pt idx="9">
                    <c:v>Junio</c:v>
                  </c:pt>
                  <c:pt idx="10">
                    <c:v>Julio</c:v>
                  </c:pt>
                  <c:pt idx="11">
                    <c:v>Agosto</c:v>
                  </c:pt>
                  <c:pt idx="12">
                    <c:v>Setiembre</c:v>
                  </c:pt>
                </c:lvl>
                <c:lvl>
                  <c:pt idx="0">
                    <c:v>2023</c:v>
                  </c:pt>
                  <c:pt idx="1">
                    <c:v>2023</c:v>
                  </c:pt>
                  <c:pt idx="2">
                    <c:v>2023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2024</c:v>
                  </c:pt>
                  <c:pt idx="6">
                    <c:v>2024</c:v>
                  </c:pt>
                  <c:pt idx="7">
                    <c:v>2024</c:v>
                  </c:pt>
                  <c:pt idx="8">
                    <c:v>2024</c:v>
                  </c:pt>
                  <c:pt idx="9">
                    <c:v>2024</c:v>
                  </c:pt>
                  <c:pt idx="10">
                    <c:v>2024</c:v>
                  </c:pt>
                  <c:pt idx="11">
                    <c:v>2024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'S2.3.1'!$C$46:$C$58</c:f>
              <c:numCache>
                <c:formatCode>0.00</c:formatCode>
                <c:ptCount val="13"/>
                <c:pt idx="0">
                  <c:v>109.4817431239882</c:v>
                </c:pt>
                <c:pt idx="1">
                  <c:v>109.71020554847399</c:v>
                </c:pt>
                <c:pt idx="2">
                  <c:v>109.4581413491926</c:v>
                </c:pt>
                <c:pt idx="3">
                  <c:v>109.46875205890341</c:v>
                </c:pt>
                <c:pt idx="4">
                  <c:v>109.5290663461103</c:v>
                </c:pt>
                <c:pt idx="5">
                  <c:v>109.4111146006764</c:v>
                </c:pt>
                <c:pt idx="6">
                  <c:v>109.10052735770989</c:v>
                </c:pt>
                <c:pt idx="7">
                  <c:v>109.4577819158759</c:v>
                </c:pt>
                <c:pt idx="8">
                  <c:v>109.5470326940319</c:v>
                </c:pt>
                <c:pt idx="9">
                  <c:v>109.70548475794649</c:v>
                </c:pt>
                <c:pt idx="10">
                  <c:v>109.57204643379509</c:v>
                </c:pt>
                <c:pt idx="11">
                  <c:v>109.6981995720145</c:v>
                </c:pt>
                <c:pt idx="12">
                  <c:v>109.3330101849735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2-490D-8BA9-8BBE4D585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588000"/>
        <c:axId val="1055591360"/>
      </c:lineChart>
      <c:catAx>
        <c:axId val="10555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91360"/>
        <c:crosses val="autoZero"/>
        <c:auto val="1"/>
        <c:lblAlgn val="ctr"/>
        <c:lblOffset val="100"/>
        <c:noMultiLvlLbl val="0"/>
      </c:catAx>
      <c:valAx>
        <c:axId val="105559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58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interanual del Índice de Precios al Consumidor (IPC) base diciembre 2020 por mes, según: agregación de la canasta, periodo Diciembre 2021 - Abril 2024, en porcentajes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25845509821688E-2"/>
          <c:y val="0.15096143143720639"/>
          <c:w val="0.89497603669502535"/>
          <c:h val="0.75591816712178639"/>
        </c:manualLayout>
      </c:layout>
      <c:lineChart>
        <c:grouping val="standard"/>
        <c:varyColors val="0"/>
        <c:ser>
          <c:idx val="0"/>
          <c:order val="0"/>
          <c:tx>
            <c:strRef>
              <c:f>Aceite!$B$26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Aceite!$X$25:$AJ$25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Aceite!$X$26:$AJ$26</c:f>
              <c:numCache>
                <c:formatCode>#,##0.00</c:formatCode>
                <c:ptCount val="13"/>
                <c:pt idx="0">
                  <c:v>-2.2351108618109001</c:v>
                </c:pt>
                <c:pt idx="1">
                  <c:v>-1.2789415038417999</c:v>
                </c:pt>
                <c:pt idx="2">
                  <c:v>-1.6449220571556999</c:v>
                </c:pt>
                <c:pt idx="3">
                  <c:v>-1.7652922263305999</c:v>
                </c:pt>
                <c:pt idx="4">
                  <c:v>-1.8686339860414001</c:v>
                </c:pt>
                <c:pt idx="5">
                  <c:v>-1.1314060151975001</c:v>
                </c:pt>
                <c:pt idx="6">
                  <c:v>-1.1863148432438999</c:v>
                </c:pt>
                <c:pt idx="7">
                  <c:v>-0.52081297489889999</c:v>
                </c:pt>
                <c:pt idx="8">
                  <c:v>-0.33476581948989997</c:v>
                </c:pt>
                <c:pt idx="9">
                  <c:v>-3.3756986935699999E-2</c:v>
                </c:pt>
                <c:pt idx="10">
                  <c:v>3.1874554968300002E-2</c:v>
                </c:pt>
                <c:pt idx="11">
                  <c:v>0.31250425160369999</c:v>
                </c:pt>
                <c:pt idx="12">
                  <c:v>-0.14000000000000001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B-4244-B774-DE95C020111C}"/>
            </c:ext>
          </c:extLst>
        </c:ser>
        <c:ser>
          <c:idx val="1"/>
          <c:order val="1"/>
          <c:tx>
            <c:strRef>
              <c:f>Aceite!$B$27</c:f>
              <c:strCache>
                <c:ptCount val="1"/>
                <c:pt idx="0">
                  <c:v>Aceites y grasas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Aceite!$X$25:$AJ$25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Aceite!$X$27:$AJ$27</c:f>
              <c:numCache>
                <c:formatCode>#,##0.00</c:formatCode>
                <c:ptCount val="13"/>
                <c:pt idx="0">
                  <c:v>-17.982237084195699</c:v>
                </c:pt>
                <c:pt idx="1">
                  <c:v>-16.508464744843799</c:v>
                </c:pt>
                <c:pt idx="2">
                  <c:v>-19.523503656228801</c:v>
                </c:pt>
                <c:pt idx="3">
                  <c:v>-21.398520727600602</c:v>
                </c:pt>
                <c:pt idx="4">
                  <c:v>-23.993595556694</c:v>
                </c:pt>
                <c:pt idx="5">
                  <c:v>-26.828590447274699</c:v>
                </c:pt>
                <c:pt idx="6">
                  <c:v>-24.968727225228399</c:v>
                </c:pt>
                <c:pt idx="7">
                  <c:v>-24.146529319766799</c:v>
                </c:pt>
                <c:pt idx="8">
                  <c:v>-23.290106877768999</c:v>
                </c:pt>
                <c:pt idx="9">
                  <c:v>-18.8407455011208</c:v>
                </c:pt>
                <c:pt idx="10">
                  <c:v>-23.436153600020901</c:v>
                </c:pt>
                <c:pt idx="11">
                  <c:v>-22.472080558352701</c:v>
                </c:pt>
                <c:pt idx="12">
                  <c:v>-22.26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B-4244-B774-DE95C020111C}"/>
            </c:ext>
          </c:extLst>
        </c:ser>
        <c:ser>
          <c:idx val="2"/>
          <c:order val="2"/>
          <c:tx>
            <c:strRef>
              <c:f>Aceite!$B$28</c:f>
              <c:strCache>
                <c:ptCount val="1"/>
                <c:pt idx="0">
                  <c:v>Aceites vegetales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Aceite!$X$25:$AJ$25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Aceite!$X$28:$AJ$28</c:f>
              <c:numCache>
                <c:formatCode>#,##0.00</c:formatCode>
                <c:ptCount val="13"/>
                <c:pt idx="0">
                  <c:v>-23.473701561538601</c:v>
                </c:pt>
                <c:pt idx="1">
                  <c:v>-21.852302819314499</c:v>
                </c:pt>
                <c:pt idx="2">
                  <c:v>-25.7684151568846</c:v>
                </c:pt>
                <c:pt idx="3">
                  <c:v>-28.4366563049721</c:v>
                </c:pt>
                <c:pt idx="4">
                  <c:v>-31.988269566589899</c:v>
                </c:pt>
                <c:pt idx="5">
                  <c:v>-34.823232381008701</c:v>
                </c:pt>
                <c:pt idx="6">
                  <c:v>-32.500261151668802</c:v>
                </c:pt>
                <c:pt idx="7">
                  <c:v>-32.0240859141066</c:v>
                </c:pt>
                <c:pt idx="8">
                  <c:v>-30.7765347461117</c:v>
                </c:pt>
                <c:pt idx="9">
                  <c:v>-25.321328147732</c:v>
                </c:pt>
                <c:pt idx="10">
                  <c:v>-31.524489227972499</c:v>
                </c:pt>
                <c:pt idx="11">
                  <c:v>-30.768925805194701</c:v>
                </c:pt>
                <c:pt idx="12">
                  <c:v>-31.02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9-4703-8A23-603AA062B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940024"/>
        <c:axId val="496940416"/>
      </c:lineChart>
      <c:dateAx>
        <c:axId val="4969400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40416"/>
        <c:crosses val="autoZero"/>
        <c:auto val="1"/>
        <c:lblOffset val="100"/>
        <c:baseTimeUnit val="months"/>
      </c:dateAx>
      <c:valAx>
        <c:axId val="4969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40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/>
              <a:t>Costa Rica. Variación acumulada del Índice de Precios al Consumidor (IPC) base diciembre 2020 por mes, según: agregación de la canasta, periodo Enero 2021 - Abril 2024, en porcentajes</a:t>
            </a:r>
          </a:p>
        </c:rich>
      </c:tx>
      <c:layout>
        <c:manualLayout>
          <c:xMode val="edge"/>
          <c:yMode val="edge"/>
          <c:x val="0.10452432515887819"/>
          <c:y val="3.17828627416628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Aceite!$B$18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Aceite!$AI$17:$AU$17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Aceite!$AI$18:$AU$18</c:f>
              <c:numCache>
                <c:formatCode>#,##0.00</c:formatCode>
                <c:ptCount val="13"/>
                <c:pt idx="0">
                  <c:v>-1.7536343471799001</c:v>
                </c:pt>
                <c:pt idx="1">
                  <c:v>-1.5486174899991001</c:v>
                </c:pt>
                <c:pt idx="2">
                  <c:v>-1.7748140300244</c:v>
                </c:pt>
                <c:pt idx="3">
                  <c:v>-1.7652922263305999</c:v>
                </c:pt>
                <c:pt idx="4">
                  <c:v>5.5097263897200002E-2</c:v>
                </c:pt>
                <c:pt idx="5">
                  <c:v>-5.26519734107E-2</c:v>
                </c:pt>
                <c:pt idx="6">
                  <c:v>-0.33637425682479999</c:v>
                </c:pt>
                <c:pt idx="7">
                  <c:v>-1.00212552177E-2</c:v>
                </c:pt>
                <c:pt idx="8">
                  <c:v>7.1509571139E-2</c:v>
                </c:pt>
                <c:pt idx="9">
                  <c:v>0.21625595851839999</c:v>
                </c:pt>
                <c:pt idx="10">
                  <c:v>9.4359689819199996E-2</c:v>
                </c:pt>
                <c:pt idx="11">
                  <c:v>0.20960092153759999</c:v>
                </c:pt>
                <c:pt idx="12">
                  <c:v>-0.12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D-4C71-9BA7-B6EF96CFE720}"/>
            </c:ext>
          </c:extLst>
        </c:ser>
        <c:ser>
          <c:idx val="1"/>
          <c:order val="1"/>
          <c:tx>
            <c:strRef>
              <c:f>Aceite!$B$19</c:f>
              <c:strCache>
                <c:ptCount val="1"/>
                <c:pt idx="0">
                  <c:v>Aceites y grasas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Aceite!$AI$17:$AU$17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Aceite!$AI$19:$AU$19</c:f>
              <c:numCache>
                <c:formatCode>#,##0.00</c:formatCode>
                <c:ptCount val="13"/>
                <c:pt idx="0">
                  <c:v>-15.6309735296543</c:v>
                </c:pt>
                <c:pt idx="1">
                  <c:v>-15.423102612190601</c:v>
                </c:pt>
                <c:pt idx="2">
                  <c:v>-18.5917400332409</c:v>
                </c:pt>
                <c:pt idx="3">
                  <c:v>-21.398520727600602</c:v>
                </c:pt>
                <c:pt idx="4">
                  <c:v>-3.5797019683804998</c:v>
                </c:pt>
                <c:pt idx="5">
                  <c:v>-5.6750123165071003</c:v>
                </c:pt>
                <c:pt idx="6">
                  <c:v>-7.1994039446547999</c:v>
                </c:pt>
                <c:pt idx="7">
                  <c:v>-8.8767571496097002</c:v>
                </c:pt>
                <c:pt idx="8">
                  <c:v>-10.7988077430504</c:v>
                </c:pt>
                <c:pt idx="9">
                  <c:v>-11.540355658561101</c:v>
                </c:pt>
                <c:pt idx="10">
                  <c:v>-15.5474789942452</c:v>
                </c:pt>
                <c:pt idx="11">
                  <c:v>-16.957679391786598</c:v>
                </c:pt>
                <c:pt idx="12">
                  <c:v>-16.55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D-4C71-9BA7-B6EF96CFE720}"/>
            </c:ext>
          </c:extLst>
        </c:ser>
        <c:ser>
          <c:idx val="2"/>
          <c:order val="2"/>
          <c:tx>
            <c:strRef>
              <c:f>Aceite!$B$20</c:f>
              <c:strCache>
                <c:ptCount val="1"/>
                <c:pt idx="0">
                  <c:v>Aceites vegetales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Aceite!$AI$17:$AU$17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Aceite!$AI$20:$AU$20</c:f>
              <c:numCache>
                <c:formatCode>#,##0.00</c:formatCode>
                <c:ptCount val="13"/>
                <c:pt idx="0">
                  <c:v>-20.543193145257099</c:v>
                </c:pt>
                <c:pt idx="1">
                  <c:v>-20.427530150308002</c:v>
                </c:pt>
                <c:pt idx="2">
                  <c:v>-24.650162073012801</c:v>
                </c:pt>
                <c:pt idx="3">
                  <c:v>-28.4366563049721</c:v>
                </c:pt>
                <c:pt idx="4">
                  <c:v>-5.3389693294385001</c:v>
                </c:pt>
                <c:pt idx="5">
                  <c:v>-7.9710850498327996</c:v>
                </c:pt>
                <c:pt idx="6">
                  <c:v>-9.5775017791813006</c:v>
                </c:pt>
                <c:pt idx="7">
                  <c:v>-12.3974561284377</c:v>
                </c:pt>
                <c:pt idx="8">
                  <c:v>-14.886414398091199</c:v>
                </c:pt>
                <c:pt idx="9">
                  <c:v>-15.7895239728396</c:v>
                </c:pt>
                <c:pt idx="10">
                  <c:v>-21.384496787731401</c:v>
                </c:pt>
                <c:pt idx="11">
                  <c:v>-23.536820846261001</c:v>
                </c:pt>
                <c:pt idx="12">
                  <c:v>-23.41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D-4C71-9BA7-B6EF96CFE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943160"/>
        <c:axId val="496937672"/>
      </c:lineChart>
      <c:dateAx>
        <c:axId val="49694316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37672"/>
        <c:crosses val="autoZero"/>
        <c:auto val="1"/>
        <c:lblOffset val="100"/>
        <c:baseTimeUnit val="months"/>
      </c:dateAx>
      <c:valAx>
        <c:axId val="49693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43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mensual del Índice de Precios al Consumidor (IPC) base diciembre 2020 por mes, según: agregación de la canasta, periodo Enero 2021 -</a:t>
            </a:r>
            <a:r>
              <a:rPr lang="en-US" sz="900" b="1" baseline="0"/>
              <a:t>  Abril 2024</a:t>
            </a:r>
            <a:r>
              <a:rPr lang="en-US" sz="900" b="1"/>
              <a:t>, en porcentajes</a:t>
            </a:r>
          </a:p>
        </c:rich>
      </c:tx>
      <c:layout>
        <c:manualLayout>
          <c:xMode val="edge"/>
          <c:yMode val="edge"/>
          <c:x val="0.1116773493442075"/>
          <c:y val="2.71787677092849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Aceite!$B$10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Aceite!$AI$9:$AU$9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Aceite!$AI$10:$AU$10</c:f>
              <c:numCache>
                <c:formatCode>#,##0.00</c:formatCode>
                <c:ptCount val="13"/>
                <c:pt idx="0">
                  <c:v>0.1145676542152</c:v>
                </c:pt>
                <c:pt idx="1">
                  <c:v>0.2086762760317</c:v>
                </c:pt>
                <c:pt idx="2">
                  <c:v>-0.22975455931489999</c:v>
                </c:pt>
                <c:pt idx="3">
                  <c:v>9.6938515307999993E-3</c:v>
                </c:pt>
                <c:pt idx="4">
                  <c:v>5.5097263897200002E-2</c:v>
                </c:pt>
                <c:pt idx="5">
                  <c:v>-0.1076899031178</c:v>
                </c:pt>
                <c:pt idx="6">
                  <c:v>-0.2838717474911</c:v>
                </c:pt>
                <c:pt idx="7">
                  <c:v>0.32745447416099999</c:v>
                </c:pt>
                <c:pt idx="8">
                  <c:v>8.1538997587700002E-2</c:v>
                </c:pt>
                <c:pt idx="9">
                  <c:v>0.14464295382350001</c:v>
                </c:pt>
                <c:pt idx="10">
                  <c:v>-0.1216332295927</c:v>
                </c:pt>
                <c:pt idx="11">
                  <c:v>0.1151325929608</c:v>
                </c:pt>
                <c:pt idx="12">
                  <c:v>-0.33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3-484E-9768-DAD09BA58FCA}"/>
            </c:ext>
          </c:extLst>
        </c:ser>
        <c:ser>
          <c:idx val="1"/>
          <c:order val="1"/>
          <c:tx>
            <c:strRef>
              <c:f>Aceite!$B$11</c:f>
              <c:strCache>
                <c:ptCount val="1"/>
                <c:pt idx="0">
                  <c:v>Aceites y grasas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Aceite!$AI$9:$AU$9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Aceite!$AI$11:$AU$11</c:f>
              <c:numCache>
                <c:formatCode>#,##0.00</c:formatCode>
                <c:ptCount val="13"/>
                <c:pt idx="0">
                  <c:v>0.20997889059470001</c:v>
                </c:pt>
                <c:pt idx="1">
                  <c:v>0.24638297508000001</c:v>
                </c:pt>
                <c:pt idx="2">
                  <c:v>-3.7464573883825998</c:v>
                </c:pt>
                <c:pt idx="3">
                  <c:v>-3.4477836714674002</c:v>
                </c:pt>
                <c:pt idx="4">
                  <c:v>-3.5797019683804998</c:v>
                </c:pt>
                <c:pt idx="5">
                  <c:v>-2.1731008832180998</c:v>
                </c:pt>
                <c:pt idx="6">
                  <c:v>-1.6161058332314</c:v>
                </c:pt>
                <c:pt idx="7">
                  <c:v>-1.8074810682838001</c:v>
                </c:pt>
                <c:pt idx="8">
                  <c:v>-2.1092868661362001</c:v>
                </c:pt>
                <c:pt idx="9">
                  <c:v>-0.83132063232370002</c:v>
                </c:pt>
                <c:pt idx="10">
                  <c:v>-4.5298885898945001</c:v>
                </c:pt>
                <c:pt idx="11">
                  <c:v>-1.6698144481031001</c:v>
                </c:pt>
                <c:pt idx="12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3-484E-9768-DAD09BA58FCA}"/>
            </c:ext>
          </c:extLst>
        </c:ser>
        <c:ser>
          <c:idx val="2"/>
          <c:order val="2"/>
          <c:tx>
            <c:strRef>
              <c:f>Aceite!$B$12</c:f>
              <c:strCache>
                <c:ptCount val="1"/>
                <c:pt idx="0">
                  <c:v>Aceites vegetales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Aceite!$AI$9:$AU$9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Aceite!$AI$12:$AU$12</c:f>
              <c:numCache>
                <c:formatCode>#,##0.00</c:formatCode>
                <c:ptCount val="13"/>
                <c:pt idx="0">
                  <c:v>0.5285001495103</c:v>
                </c:pt>
                <c:pt idx="1">
                  <c:v>0.1455671320402</c:v>
                </c:pt>
                <c:pt idx="2">
                  <c:v>-5.3066493105985</c:v>
                </c:pt>
                <c:pt idx="3">
                  <c:v>-5.0252188141775003</c:v>
                </c:pt>
                <c:pt idx="4">
                  <c:v>-5.3389693294385001</c:v>
                </c:pt>
                <c:pt idx="5">
                  <c:v>-2.7805694716704998</c:v>
                </c:pt>
                <c:pt idx="6">
                  <c:v>-1.7455565245100999</c:v>
                </c:pt>
                <c:pt idx="7">
                  <c:v>-3.1186423785481998</c:v>
                </c:pt>
                <c:pt idx="8">
                  <c:v>-2.8411940563081002</c:v>
                </c:pt>
                <c:pt idx="9">
                  <c:v>-1.0610639516145</c:v>
                </c:pt>
                <c:pt idx="10">
                  <c:v>-6.6440341853516003</c:v>
                </c:pt>
                <c:pt idx="11">
                  <c:v>-2.7377857681813</c:v>
                </c:pt>
                <c:pt idx="12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3-484E-9768-DAD09BA58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941592"/>
        <c:axId val="496945512"/>
      </c:lineChart>
      <c:dateAx>
        <c:axId val="49694159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45512"/>
        <c:crosses val="autoZero"/>
        <c:auto val="1"/>
        <c:lblOffset val="100"/>
        <c:baseTimeUnit val="months"/>
      </c:dateAx>
      <c:valAx>
        <c:axId val="49694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41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Costa Rica. Variación interanual del Índice de Precios al Consumidor (IPC) base diciembre 2020 por mes, según: agregación de la canasta, periodo Diciembre 2021 - Abril 2024, en porcentajes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Arroz!$A$20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Arroz!$W$19:$AI$19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Arroz!$W$20:$AI$20</c:f>
              <c:numCache>
                <c:formatCode>#,##0.00</c:formatCode>
                <c:ptCount val="13"/>
                <c:pt idx="0">
                  <c:v>-2.2351108618109001</c:v>
                </c:pt>
                <c:pt idx="1">
                  <c:v>-1.2789415038417999</c:v>
                </c:pt>
                <c:pt idx="2">
                  <c:v>-1.6449220571556999</c:v>
                </c:pt>
                <c:pt idx="3">
                  <c:v>-1.7652922263305999</c:v>
                </c:pt>
                <c:pt idx="4">
                  <c:v>-1.8686339860414001</c:v>
                </c:pt>
                <c:pt idx="5">
                  <c:v>-1.1314060151975001</c:v>
                </c:pt>
                <c:pt idx="6">
                  <c:v>-1.1863148432438999</c:v>
                </c:pt>
                <c:pt idx="7">
                  <c:v>-0.52081297489889999</c:v>
                </c:pt>
                <c:pt idx="8">
                  <c:v>-0.33476581948989997</c:v>
                </c:pt>
                <c:pt idx="9">
                  <c:v>-3.3756986935699999E-2</c:v>
                </c:pt>
                <c:pt idx="10">
                  <c:v>3.1874554968300002E-2</c:v>
                </c:pt>
                <c:pt idx="11">
                  <c:v>0.31250425160369999</c:v>
                </c:pt>
                <c:pt idx="12">
                  <c:v>-0.14000000000000001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F-41F3-B5E9-B32C05A87E29}"/>
            </c:ext>
          </c:extLst>
        </c:ser>
        <c:ser>
          <c:idx val="1"/>
          <c:order val="1"/>
          <c:tx>
            <c:strRef>
              <c:f>Arroz!$A$21</c:f>
              <c:strCache>
                <c:ptCount val="1"/>
                <c:pt idx="0">
                  <c:v>Arroz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Arroz!$W$19:$AI$19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Arroz!$W$21:$AI$21</c:f>
              <c:numCache>
                <c:formatCode>0.00</c:formatCode>
                <c:ptCount val="13"/>
                <c:pt idx="0">
                  <c:v>-3.0250515552580999</c:v>
                </c:pt>
                <c:pt idx="1">
                  <c:v>-2.9689518613999</c:v>
                </c:pt>
                <c:pt idx="2">
                  <c:v>-2.1498101861409</c:v>
                </c:pt>
                <c:pt idx="3">
                  <c:v>-0.78499817716020004</c:v>
                </c:pt>
                <c:pt idx="4">
                  <c:v>0.18428455839550001</c:v>
                </c:pt>
                <c:pt idx="5">
                  <c:v>4.2819643386394999</c:v>
                </c:pt>
                <c:pt idx="6">
                  <c:v>7.2936853350888002</c:v>
                </c:pt>
                <c:pt idx="7">
                  <c:v>6.2853073217939999</c:v>
                </c:pt>
                <c:pt idx="8">
                  <c:v>6.3384550324814999</c:v>
                </c:pt>
                <c:pt idx="9">
                  <c:v>6.2740984794205001</c:v>
                </c:pt>
                <c:pt idx="10">
                  <c:v>6.0493493513647998</c:v>
                </c:pt>
                <c:pt idx="11">
                  <c:v>6.3696362029901996</c:v>
                </c:pt>
                <c:pt idx="12">
                  <c:v>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F-41F3-B5E9-B32C05A8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951000"/>
        <c:axId val="496949432"/>
      </c:lineChart>
      <c:dateAx>
        <c:axId val="496951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49432"/>
        <c:crosses val="autoZero"/>
        <c:auto val="1"/>
        <c:lblOffset val="100"/>
        <c:baseTimeUnit val="days"/>
      </c:dateAx>
      <c:valAx>
        <c:axId val="496949432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51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acumulada del Índice de Precios al Consumidor (IPC) base diciembre 2020 por mes, según: agregación de la canasta, periodo Enero 2021 -</a:t>
            </a:r>
            <a:r>
              <a:rPr lang="en-US" sz="900" b="1" baseline="0"/>
              <a:t> Abril 2024</a:t>
            </a:r>
            <a:r>
              <a:rPr lang="en-US" sz="900" b="1"/>
              <a:t>, en porcentajes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Arroz!$A$15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Arroz!$AH$14:$AT$14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Arroz!$AH$15:$AT$15</c:f>
              <c:numCache>
                <c:formatCode>#,##0.00</c:formatCode>
                <c:ptCount val="13"/>
                <c:pt idx="0">
                  <c:v>-5.8299597910158996</c:v>
                </c:pt>
                <c:pt idx="1">
                  <c:v>-5.4586410633608002</c:v>
                </c:pt>
                <c:pt idx="2">
                  <c:v>-6.3626016201036997</c:v>
                </c:pt>
                <c:pt idx="3">
                  <c:v>-5.1459767200522997</c:v>
                </c:pt>
                <c:pt idx="4">
                  <c:v>0.32393561969169998</c:v>
                </c:pt>
                <c:pt idx="5">
                  <c:v>-0.49214276704609999</c:v>
                </c:pt>
                <c:pt idx="6">
                  <c:v>-0.61123012011650002</c:v>
                </c:pt>
                <c:pt idx="7">
                  <c:v>0.4948642657224</c:v>
                </c:pt>
                <c:pt idx="8">
                  <c:v>-0.36445331500790001</c:v>
                </c:pt>
                <c:pt idx="9">
                  <c:v>-1.0395175081490999</c:v>
                </c:pt>
                <c:pt idx="10">
                  <c:v>-0.54831062484229998</c:v>
                </c:pt>
                <c:pt idx="11">
                  <c:v>0.62280085212479996</c:v>
                </c:pt>
                <c:pt idx="12">
                  <c:v>-0.69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9-4328-B3CF-2F4415D06196}"/>
            </c:ext>
          </c:extLst>
        </c:ser>
        <c:ser>
          <c:idx val="1"/>
          <c:order val="1"/>
          <c:tx>
            <c:strRef>
              <c:f>Arroz!$A$16</c:f>
              <c:strCache>
                <c:ptCount val="1"/>
                <c:pt idx="0">
                  <c:v>Arroz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Arroz!$AH$14:$AT$14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Arroz!$AH$16:$AT$16</c:f>
              <c:numCache>
                <c:formatCode>0.00</c:formatCode>
                <c:ptCount val="13"/>
                <c:pt idx="0">
                  <c:v>-2.8629687771365</c:v>
                </c:pt>
                <c:pt idx="1">
                  <c:v>-2.7395785864801998</c:v>
                </c:pt>
                <c:pt idx="2">
                  <c:v>-2.1182425961349001</c:v>
                </c:pt>
                <c:pt idx="3">
                  <c:v>-0.78499817716020004</c:v>
                </c:pt>
                <c:pt idx="4">
                  <c:v>0.91521601007940001</c:v>
                </c:pt>
                <c:pt idx="5">
                  <c:v>4.7113132685653998</c:v>
                </c:pt>
                <c:pt idx="6">
                  <c:v>5.6324286405252</c:v>
                </c:pt>
                <c:pt idx="7">
                  <c:v>4.6796266592807001</c:v>
                </c:pt>
                <c:pt idx="8">
                  <c:v>4.7554742298696997</c:v>
                </c:pt>
                <c:pt idx="9">
                  <c:v>4.2804143466728002</c:v>
                </c:pt>
                <c:pt idx="10">
                  <c:v>3.6768189542523002</c:v>
                </c:pt>
                <c:pt idx="11">
                  <c:v>3.7096462436120001</c:v>
                </c:pt>
                <c:pt idx="12">
                  <c:v>7.52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9-4328-B3CF-2F4415D06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948648"/>
        <c:axId val="496949040"/>
      </c:lineChart>
      <c:dateAx>
        <c:axId val="49694864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49040"/>
        <c:crosses val="autoZero"/>
        <c:auto val="1"/>
        <c:lblOffset val="100"/>
        <c:baseTimeUnit val="months"/>
      </c:dateAx>
      <c:valAx>
        <c:axId val="49694904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48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mensual del Índice de Precios al Consumidor (IPC) base diciembre 2020 por mes, según: agregación de la canasta, periodo Enero 2021 - Abril 2024, en porcentajes</a:t>
            </a:r>
          </a:p>
        </c:rich>
      </c:tx>
      <c:layout>
        <c:manualLayout>
          <c:xMode val="edge"/>
          <c:yMode val="edge"/>
          <c:x val="0.10637374458329199"/>
          <c:y val="3.19227935209297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92622622215921E-2"/>
          <c:y val="0.18451110454171915"/>
          <c:w val="0.89807581008242099"/>
          <c:h val="0.66216874860236952"/>
        </c:manualLayout>
      </c:layout>
      <c:lineChart>
        <c:grouping val="standard"/>
        <c:varyColors val="0"/>
        <c:ser>
          <c:idx val="0"/>
          <c:order val="0"/>
          <c:tx>
            <c:strRef>
              <c:f>Arroz!$A$10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Arroz!$AH$9:$AT$9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Arroz!$AH$10:$AT$10</c:f>
              <c:numCache>
                <c:formatCode>#,##0.00</c:formatCode>
                <c:ptCount val="13"/>
                <c:pt idx="0">
                  <c:v>0.1145676542152</c:v>
                </c:pt>
                <c:pt idx="1">
                  <c:v>0.2086762760317</c:v>
                </c:pt>
                <c:pt idx="2">
                  <c:v>-0.22975455931489999</c:v>
                </c:pt>
                <c:pt idx="3">
                  <c:v>9.6938515307999993E-3</c:v>
                </c:pt>
                <c:pt idx="4">
                  <c:v>5.5097263897200002E-2</c:v>
                </c:pt>
                <c:pt idx="5">
                  <c:v>-0.1076899031178</c:v>
                </c:pt>
                <c:pt idx="6">
                  <c:v>-0.2838717474911</c:v>
                </c:pt>
                <c:pt idx="7">
                  <c:v>0.32745447416099999</c:v>
                </c:pt>
                <c:pt idx="8">
                  <c:v>8.1538997587700002E-2</c:v>
                </c:pt>
                <c:pt idx="9">
                  <c:v>0.14464295382350001</c:v>
                </c:pt>
                <c:pt idx="10">
                  <c:v>-0.1216332295927</c:v>
                </c:pt>
                <c:pt idx="11">
                  <c:v>0.1151325929608</c:v>
                </c:pt>
                <c:pt idx="12">
                  <c:v>-0.33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F-44BC-9880-6518B49C8994}"/>
            </c:ext>
          </c:extLst>
        </c:ser>
        <c:ser>
          <c:idx val="1"/>
          <c:order val="1"/>
          <c:tx>
            <c:strRef>
              <c:f>Arroz!$A$11</c:f>
              <c:strCache>
                <c:ptCount val="1"/>
                <c:pt idx="0">
                  <c:v>Arroz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Arroz!$AH$9:$AT$9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Arroz!$AH$11:$AT$11</c:f>
              <c:numCache>
                <c:formatCode>0.00</c:formatCode>
                <c:ptCount val="13"/>
                <c:pt idx="0">
                  <c:v>0.41671327206640002</c:v>
                </c:pt>
                <c:pt idx="1">
                  <c:v>0.1270269320597</c:v>
                </c:pt>
                <c:pt idx="2">
                  <c:v>0.63883744416819999</c:v>
                </c:pt>
                <c:pt idx="3">
                  <c:v>1.3620969364840001</c:v>
                </c:pt>
                <c:pt idx="4">
                  <c:v>0.91521601007940001</c:v>
                </c:pt>
                <c:pt idx="5">
                  <c:v>3.7616698537383</c:v>
                </c:pt>
                <c:pt idx="6">
                  <c:v>0.87967130122540005</c:v>
                </c:pt>
                <c:pt idx="7">
                  <c:v>-0.90199760954749997</c:v>
                </c:pt>
                <c:pt idx="8">
                  <c:v>7.2456860049600003E-2</c:v>
                </c:pt>
                <c:pt idx="9">
                  <c:v>-0.45349408867590002</c:v>
                </c:pt>
                <c:pt idx="10">
                  <c:v>-0.57881951870070003</c:v>
                </c:pt>
                <c:pt idx="11">
                  <c:v>3.1663094692499998E-2</c:v>
                </c:pt>
                <c:pt idx="12">
                  <c:v>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F-44BC-9880-6518B49C8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276072"/>
        <c:axId val="503280384"/>
      </c:lineChart>
      <c:dateAx>
        <c:axId val="5032760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80384"/>
        <c:crosses val="autoZero"/>
        <c:auto val="1"/>
        <c:lblOffset val="100"/>
        <c:baseTimeUnit val="months"/>
      </c:dateAx>
      <c:valAx>
        <c:axId val="503280384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76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interanual del Índice de Precios al Consumidor (IPC) base diciembre 2020 por mes, según: agregación de la canasta, periodo Diciembre 2021</a:t>
            </a:r>
            <a:r>
              <a:rPr lang="en-US" sz="900" b="1" baseline="0"/>
              <a:t> - Abril 2024</a:t>
            </a:r>
            <a:r>
              <a:rPr lang="en-US" sz="900" b="1"/>
              <a:t>, en porcentajes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233486328840586E-2"/>
          <c:y val="0.14005359719645433"/>
          <c:w val="0.89610007124487845"/>
          <c:h val="0.57464959737175714"/>
        </c:manualLayout>
      </c:layout>
      <c:lineChart>
        <c:grouping val="standard"/>
        <c:varyColors val="0"/>
        <c:ser>
          <c:idx val="0"/>
          <c:order val="0"/>
          <c:tx>
            <c:strRef>
              <c:f>Medicamentos!$B$26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Medicamentos!$X$25:$AJ$25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Medicamentos!$X$26:$AJ$26</c:f>
              <c:numCache>
                <c:formatCode>#,##0.00</c:formatCode>
                <c:ptCount val="13"/>
                <c:pt idx="0">
                  <c:v>-2.2351108618109001</c:v>
                </c:pt>
                <c:pt idx="1">
                  <c:v>-1.2789415038417999</c:v>
                </c:pt>
                <c:pt idx="2">
                  <c:v>-1.6449220571556999</c:v>
                </c:pt>
                <c:pt idx="3">
                  <c:v>-1.7652922263305999</c:v>
                </c:pt>
                <c:pt idx="4">
                  <c:v>-1.8686339860414001</c:v>
                </c:pt>
                <c:pt idx="5">
                  <c:v>-1.1314060151975001</c:v>
                </c:pt>
                <c:pt idx="6">
                  <c:v>-1.1863148432438999</c:v>
                </c:pt>
                <c:pt idx="7">
                  <c:v>-0.52081297489889999</c:v>
                </c:pt>
                <c:pt idx="8">
                  <c:v>-0.33476581948989997</c:v>
                </c:pt>
                <c:pt idx="9">
                  <c:v>-3.3756986935699999E-2</c:v>
                </c:pt>
                <c:pt idx="10">
                  <c:v>3.1874554968300002E-2</c:v>
                </c:pt>
                <c:pt idx="11">
                  <c:v>0.31250425160369999</c:v>
                </c:pt>
                <c:pt idx="12">
                  <c:v>-0.14000000000000001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6-4290-947D-F067A37AFE49}"/>
            </c:ext>
          </c:extLst>
        </c:ser>
        <c:ser>
          <c:idx val="1"/>
          <c:order val="1"/>
          <c:tx>
            <c:strRef>
              <c:f>Medicamentos!$B$27</c:f>
              <c:strCache>
                <c:ptCount val="1"/>
                <c:pt idx="0">
                  <c:v>Medicamentos y productos relacionados a la salud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Medicamentos!$X$25:$AJ$25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Medicamentos!$X$27:$AJ$27</c:f>
              <c:numCache>
                <c:formatCode>#,##0.00</c:formatCode>
                <c:ptCount val="13"/>
                <c:pt idx="0">
                  <c:v>1.8764738104059999</c:v>
                </c:pt>
                <c:pt idx="1">
                  <c:v>1.5770535764272</c:v>
                </c:pt>
                <c:pt idx="2">
                  <c:v>0.87387455105290002</c:v>
                </c:pt>
                <c:pt idx="3">
                  <c:v>0.44185630519140001</c:v>
                </c:pt>
                <c:pt idx="4">
                  <c:v>0.69025496846599999</c:v>
                </c:pt>
                <c:pt idx="5">
                  <c:v>0.66684100286579995</c:v>
                </c:pt>
                <c:pt idx="6">
                  <c:v>1.1602443554769</c:v>
                </c:pt>
                <c:pt idx="7">
                  <c:v>0.69253131026299997</c:v>
                </c:pt>
                <c:pt idx="8">
                  <c:v>0.3693954630922</c:v>
                </c:pt>
                <c:pt idx="9">
                  <c:v>1.1046712954828</c:v>
                </c:pt>
                <c:pt idx="10">
                  <c:v>0.97988736759920003</c:v>
                </c:pt>
                <c:pt idx="11">
                  <c:v>1.2171640069403999</c:v>
                </c:pt>
                <c:pt idx="12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6-4290-947D-F067A37AFE49}"/>
            </c:ext>
          </c:extLst>
        </c:ser>
        <c:ser>
          <c:idx val="2"/>
          <c:order val="2"/>
          <c:tx>
            <c:strRef>
              <c:f>Medicamentos!$B$28</c:f>
              <c:strCache>
                <c:ptCount val="1"/>
                <c:pt idx="0">
                  <c:v>Medicamentos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Medicamentos!$X$25:$AJ$25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Medicamentos!$X$28:$AJ$28</c:f>
              <c:numCache>
                <c:formatCode>#,##0.00</c:formatCode>
                <c:ptCount val="13"/>
                <c:pt idx="0">
                  <c:v>1.8025878017965999</c:v>
                </c:pt>
                <c:pt idx="1">
                  <c:v>1.3926559908489999</c:v>
                </c:pt>
                <c:pt idx="2">
                  <c:v>0.4767353871667</c:v>
                </c:pt>
                <c:pt idx="3">
                  <c:v>7.3810590056000002E-3</c:v>
                </c:pt>
                <c:pt idx="4">
                  <c:v>0.4741453855844</c:v>
                </c:pt>
                <c:pt idx="5">
                  <c:v>0.5282775661893</c:v>
                </c:pt>
                <c:pt idx="6">
                  <c:v>1.0397928540070001</c:v>
                </c:pt>
                <c:pt idx="7">
                  <c:v>0.56547588428619999</c:v>
                </c:pt>
                <c:pt idx="8">
                  <c:v>8.1383851337099994E-2</c:v>
                </c:pt>
                <c:pt idx="9">
                  <c:v>1.0184475309665999</c:v>
                </c:pt>
                <c:pt idx="10">
                  <c:v>0.90844886525570001</c:v>
                </c:pt>
                <c:pt idx="11">
                  <c:v>1.2829900191188</c:v>
                </c:pt>
                <c:pt idx="12">
                  <c:v>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6-4290-947D-F067A37AFE49}"/>
            </c:ext>
          </c:extLst>
        </c:ser>
        <c:ser>
          <c:idx val="3"/>
          <c:order val="3"/>
          <c:tx>
            <c:strRef>
              <c:f>Medicamentos!$B$29</c:f>
              <c:strCache>
                <c:ptCount val="1"/>
                <c:pt idx="0">
                  <c:v>Medicamentos y otras preparaciones farmaceúticas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Medicamentos!$X$25:$AJ$25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Medicamentos!$X$29:$AJ$29</c:f>
              <c:numCache>
                <c:formatCode>#,##0.00</c:formatCode>
                <c:ptCount val="13"/>
                <c:pt idx="0">
                  <c:v>1.7839409006644</c:v>
                </c:pt>
                <c:pt idx="1">
                  <c:v>1.3611292877936001</c:v>
                </c:pt>
                <c:pt idx="2">
                  <c:v>0.41731720350160001</c:v>
                </c:pt>
                <c:pt idx="3">
                  <c:v>-5.0498310019099997E-2</c:v>
                </c:pt>
                <c:pt idx="4">
                  <c:v>0.39827295341629998</c:v>
                </c:pt>
                <c:pt idx="5">
                  <c:v>0.44073821389189999</c:v>
                </c:pt>
                <c:pt idx="6">
                  <c:v>0.99783667872820003</c:v>
                </c:pt>
                <c:pt idx="7">
                  <c:v>0.53029567425659996</c:v>
                </c:pt>
                <c:pt idx="8">
                  <c:v>5.0257567293000002E-2</c:v>
                </c:pt>
                <c:pt idx="9">
                  <c:v>0.99235837604989996</c:v>
                </c:pt>
                <c:pt idx="10">
                  <c:v>0.89616458415540001</c:v>
                </c:pt>
                <c:pt idx="11">
                  <c:v>1.2567465577299</c:v>
                </c:pt>
                <c:pt idx="12">
                  <c:v>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96-4290-947D-F067A37A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279600"/>
        <c:axId val="503283520"/>
      </c:lineChart>
      <c:dateAx>
        <c:axId val="5032796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83520"/>
        <c:crosses val="autoZero"/>
        <c:auto val="1"/>
        <c:lblOffset val="100"/>
        <c:baseTimeUnit val="months"/>
      </c:dateAx>
      <c:valAx>
        <c:axId val="50328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7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569790789138367"/>
          <c:w val="0.99186183967165553"/>
          <c:h val="0.11956492451430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DAEC-MEIC.xlsx]3 - Producción agregada!TablaDinámica2</c:name>
    <c:fmtId val="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'3 - Producción agregada'!$B$11:$B$12</c:f>
              <c:strCache>
                <c:ptCount val="1"/>
                <c:pt idx="0">
                  <c:v>Actividades profesionales, científicas, técnicas, administrativas y servicios de apoyo (M, 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'3 - Producción agregada'!$A$13:$A$18</c:f>
              <c:strCache>
                <c:ptCount val="6"/>
                <c:pt idx="0">
                  <c:v>2020.</c:v>
                </c:pt>
                <c:pt idx="1">
                  <c:v>2021.</c:v>
                </c:pt>
                <c:pt idx="2">
                  <c:v>2022.</c:v>
                </c:pt>
                <c:pt idx="3">
                  <c:v>2023.</c:v>
                </c:pt>
                <c:pt idx="4">
                  <c:v>2024.</c:v>
                </c:pt>
                <c:pt idx="5">
                  <c:v>2025.</c:v>
                </c:pt>
              </c:strCache>
            </c:strRef>
          </c:cat>
          <c:val>
            <c:numRef>
              <c:f>'3 - Producción agregada'!$B$13:$B$18</c:f>
              <c:numCache>
                <c:formatCode>0.00</c:formatCode>
                <c:ptCount val="6"/>
                <c:pt idx="0">
                  <c:v>-3.1769374400000001</c:v>
                </c:pt>
                <c:pt idx="1">
                  <c:v>4.7312696499999998</c:v>
                </c:pt>
                <c:pt idx="2">
                  <c:v>7.5548262499999996</c:v>
                </c:pt>
                <c:pt idx="3">
                  <c:v>10.88262555</c:v>
                </c:pt>
                <c:pt idx="4">
                  <c:v>6.3302835699999997</c:v>
                </c:pt>
                <c:pt idx="5">
                  <c:v>5.4135426500000001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7-4025-955C-8AD51B51A286}"/>
            </c:ext>
          </c:extLst>
        </c:ser>
        <c:ser>
          <c:idx val="1"/>
          <c:order val="1"/>
          <c:tx>
            <c:strRef>
              <c:f>'3 - Producción agregada'!$C$11:$C$12</c:f>
              <c:strCache>
                <c:ptCount val="1"/>
                <c:pt idx="0">
                  <c:v>Administración pública y planes de seguridad social de afiliación obligatoria (O)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'3 - Producción agregada'!$A$13:$A$18</c:f>
              <c:strCache>
                <c:ptCount val="6"/>
                <c:pt idx="0">
                  <c:v>2020.</c:v>
                </c:pt>
                <c:pt idx="1">
                  <c:v>2021.</c:v>
                </c:pt>
                <c:pt idx="2">
                  <c:v>2022.</c:v>
                </c:pt>
                <c:pt idx="3">
                  <c:v>2023.</c:v>
                </c:pt>
                <c:pt idx="4">
                  <c:v>2024.</c:v>
                </c:pt>
                <c:pt idx="5">
                  <c:v>2025.</c:v>
                </c:pt>
              </c:strCache>
            </c:strRef>
          </c:cat>
          <c:val>
            <c:numRef>
              <c:f>'3 - Producción agregada'!$C$13:$C$18</c:f>
              <c:numCache>
                <c:formatCode>0.00</c:formatCode>
                <c:ptCount val="6"/>
                <c:pt idx="0">
                  <c:v>-0.40229542000000001</c:v>
                </c:pt>
                <c:pt idx="1">
                  <c:v>-0.18430748999999999</c:v>
                </c:pt>
                <c:pt idx="2">
                  <c:v>0.32152195</c:v>
                </c:pt>
                <c:pt idx="3">
                  <c:v>-0.70114284000000004</c:v>
                </c:pt>
                <c:pt idx="4">
                  <c:v>0.59652817999999996</c:v>
                </c:pt>
                <c:pt idx="5">
                  <c:v>0.19432775999999999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6-40B2-8140-7DCA9424B9EA}"/>
            </c:ext>
          </c:extLst>
        </c:ser>
        <c:ser>
          <c:idx val="2"/>
          <c:order val="2"/>
          <c:tx>
            <c:strRef>
              <c:f>'3 - Producción agregada'!$D$11:$D$12</c:f>
              <c:strCache>
                <c:ptCount val="1"/>
                <c:pt idx="0">
                  <c:v>Producto Interno Bruto a precios de mercado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'3 - Producción agregada'!$A$13:$A$18</c:f>
              <c:strCache>
                <c:ptCount val="6"/>
                <c:pt idx="0">
                  <c:v>2020.</c:v>
                </c:pt>
                <c:pt idx="1">
                  <c:v>2021.</c:v>
                </c:pt>
                <c:pt idx="2">
                  <c:v>2022.</c:v>
                </c:pt>
                <c:pt idx="3">
                  <c:v>2023.</c:v>
                </c:pt>
                <c:pt idx="4">
                  <c:v>2024.</c:v>
                </c:pt>
                <c:pt idx="5">
                  <c:v>2025.</c:v>
                </c:pt>
              </c:strCache>
            </c:strRef>
          </c:cat>
          <c:val>
            <c:numRef>
              <c:f>'3 - Producción agregada'!$D$13:$D$18</c:f>
              <c:numCache>
                <c:formatCode>0.00</c:formatCode>
                <c:ptCount val="6"/>
                <c:pt idx="0">
                  <c:v>-4.2733543200000002</c:v>
                </c:pt>
                <c:pt idx="1">
                  <c:v>7.9357622499999998</c:v>
                </c:pt>
                <c:pt idx="2">
                  <c:v>4.5514917800000001</c:v>
                </c:pt>
                <c:pt idx="3">
                  <c:v>5.11192183</c:v>
                </c:pt>
                <c:pt idx="4">
                  <c:v>3.9596519799999998</c:v>
                </c:pt>
                <c:pt idx="5">
                  <c:v>4.04328325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6-40B2-8140-7DCA9424B9EA}"/>
            </c:ext>
          </c:extLst>
        </c:ser>
        <c:ser>
          <c:idx val="3"/>
          <c:order val="3"/>
          <c:tx>
            <c:strRef>
              <c:f>'3 - Producción agregada'!$E$11:$E$12</c:f>
              <c:strCache>
                <c:ptCount val="1"/>
                <c:pt idx="0">
                  <c:v>Valor agregado a precios básicos (B1b)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'3 - Producción agregada'!$A$13:$A$18</c:f>
              <c:strCache>
                <c:ptCount val="6"/>
                <c:pt idx="0">
                  <c:v>2020.</c:v>
                </c:pt>
                <c:pt idx="1">
                  <c:v>2021.</c:v>
                </c:pt>
                <c:pt idx="2">
                  <c:v>2022.</c:v>
                </c:pt>
                <c:pt idx="3">
                  <c:v>2023.</c:v>
                </c:pt>
                <c:pt idx="4">
                  <c:v>2024.</c:v>
                </c:pt>
                <c:pt idx="5">
                  <c:v>2025.</c:v>
                </c:pt>
              </c:strCache>
            </c:strRef>
          </c:cat>
          <c:val>
            <c:numRef>
              <c:f>'3 - Producción agregada'!$E$13:$E$18</c:f>
              <c:numCache>
                <c:formatCode>0.00</c:formatCode>
                <c:ptCount val="6"/>
                <c:pt idx="0">
                  <c:v>-3.7201343100000002</c:v>
                </c:pt>
                <c:pt idx="1">
                  <c:v>7.2361981000000002</c:v>
                </c:pt>
                <c:pt idx="2">
                  <c:v>4.4072469099999996</c:v>
                </c:pt>
                <c:pt idx="3">
                  <c:v>5.1115813799999996</c:v>
                </c:pt>
                <c:pt idx="4">
                  <c:v>3.9372158399999999</c:v>
                </c:pt>
                <c:pt idx="5">
                  <c:v>4.0148851900000002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6-40B2-8140-7DCA9424B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660096"/>
        <c:axId val="866663936"/>
      </c:lineChart>
      <c:catAx>
        <c:axId val="86666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663936"/>
        <c:crosses val="autoZero"/>
        <c:auto val="1"/>
        <c:lblAlgn val="ctr"/>
        <c:lblOffset val="100"/>
        <c:noMultiLvlLbl val="0"/>
      </c:catAx>
      <c:valAx>
        <c:axId val="86666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66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acumulada del Índice de Precios al Consumidor (IPC) base diciembre 2020 por mes, según: agregación de la canasta, periodo Enero 2021 - Abril 2024, en porcentajes</a:t>
            </a:r>
          </a:p>
        </c:rich>
      </c:tx>
      <c:layout>
        <c:manualLayout>
          <c:xMode val="edge"/>
          <c:yMode val="edge"/>
          <c:x val="9.7615872713089857E-2"/>
          <c:y val="3.17829158885701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854182449454891E-2"/>
          <c:y val="0.17510187449062756"/>
          <c:w val="0.8968632760637808"/>
          <c:h val="0.62997356076211741"/>
        </c:manualLayout>
      </c:layout>
      <c:lineChart>
        <c:grouping val="standard"/>
        <c:varyColors val="0"/>
        <c:ser>
          <c:idx val="0"/>
          <c:order val="0"/>
          <c:tx>
            <c:strRef>
              <c:f>Medicamentos!$B$18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Medicamentos!$AI$17:$AU$17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Medicamentos!$AI$18:$AU$18</c:f>
              <c:numCache>
                <c:formatCode>#,##0.00</c:formatCode>
                <c:ptCount val="13"/>
                <c:pt idx="0">
                  <c:v>-1.7536343471799001</c:v>
                </c:pt>
                <c:pt idx="1">
                  <c:v>-1.5486174899991001</c:v>
                </c:pt>
                <c:pt idx="2">
                  <c:v>-1.7748140300244</c:v>
                </c:pt>
                <c:pt idx="3">
                  <c:v>-1.7652922263305999</c:v>
                </c:pt>
                <c:pt idx="4">
                  <c:v>5.5097263897200002E-2</c:v>
                </c:pt>
                <c:pt idx="5">
                  <c:v>-5.26519734107E-2</c:v>
                </c:pt>
                <c:pt idx="6">
                  <c:v>-0.33637425682479999</c:v>
                </c:pt>
                <c:pt idx="7">
                  <c:v>-1.00212552177E-2</c:v>
                </c:pt>
                <c:pt idx="8">
                  <c:v>7.1509571139E-2</c:v>
                </c:pt>
                <c:pt idx="9">
                  <c:v>0.21625595851839999</c:v>
                </c:pt>
                <c:pt idx="10">
                  <c:v>9.4359689819199996E-2</c:v>
                </c:pt>
                <c:pt idx="11">
                  <c:v>0.20960092153759999</c:v>
                </c:pt>
                <c:pt idx="12">
                  <c:v>-0.12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7-4FD6-A5CC-2E20BB379D0C}"/>
            </c:ext>
          </c:extLst>
        </c:ser>
        <c:ser>
          <c:idx val="1"/>
          <c:order val="1"/>
          <c:tx>
            <c:strRef>
              <c:f>Medicamentos!$B$19</c:f>
              <c:strCache>
                <c:ptCount val="1"/>
                <c:pt idx="0">
                  <c:v>Medicamentos y productos relacionados a la salud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Medicamentos!$AI$17:$AU$17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Medicamentos!$AI$19:$AU$19</c:f>
              <c:numCache>
                <c:formatCode>#,##0.00</c:formatCode>
                <c:ptCount val="13"/>
                <c:pt idx="0">
                  <c:v>0.88164536199450005</c:v>
                </c:pt>
                <c:pt idx="1">
                  <c:v>1.0930001551848001</c:v>
                </c:pt>
                <c:pt idx="2">
                  <c:v>0.82050988262830005</c:v>
                </c:pt>
                <c:pt idx="3">
                  <c:v>0.44185630519140001</c:v>
                </c:pt>
                <c:pt idx="4">
                  <c:v>0.52649537604039998</c:v>
                </c:pt>
                <c:pt idx="5">
                  <c:v>0.60320789323169999</c:v>
                </c:pt>
                <c:pt idx="6">
                  <c:v>0.84265818405360005</c:v>
                </c:pt>
                <c:pt idx="7">
                  <c:v>0.77243806724660002</c:v>
                </c:pt>
                <c:pt idx="8">
                  <c:v>0.61844652968839997</c:v>
                </c:pt>
                <c:pt idx="9">
                  <c:v>1.3529746182929001</c:v>
                </c:pt>
                <c:pt idx="10">
                  <c:v>1.4489268907399</c:v>
                </c:pt>
                <c:pt idx="11">
                  <c:v>1.3870858150403</c:v>
                </c:pt>
                <c:pt idx="12">
                  <c:v>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7-4FD6-A5CC-2E20BB379D0C}"/>
            </c:ext>
          </c:extLst>
        </c:ser>
        <c:ser>
          <c:idx val="2"/>
          <c:order val="2"/>
          <c:tx>
            <c:strRef>
              <c:f>Medicamentos!$B$20</c:f>
              <c:strCache>
                <c:ptCount val="1"/>
                <c:pt idx="0">
                  <c:v>Medicamentos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Medicamentos!$AI$17:$AU$17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Medicamentos!$AI$20:$AU$20</c:f>
              <c:numCache>
                <c:formatCode>#,##0.00</c:formatCode>
                <c:ptCount val="13"/>
                <c:pt idx="0">
                  <c:v>0.60067372247679995</c:v>
                </c:pt>
                <c:pt idx="1">
                  <c:v>0.8571264232086</c:v>
                </c:pt>
                <c:pt idx="2">
                  <c:v>0.50152551275290003</c:v>
                </c:pt>
                <c:pt idx="3">
                  <c:v>7.3810590056000002E-3</c:v>
                </c:pt>
                <c:pt idx="4">
                  <c:v>0.65490555552630003</c:v>
                </c:pt>
                <c:pt idx="5">
                  <c:v>0.68576597339720002</c:v>
                </c:pt>
                <c:pt idx="6">
                  <c:v>0.94209132780430005</c:v>
                </c:pt>
                <c:pt idx="7">
                  <c:v>0.76835438851170001</c:v>
                </c:pt>
                <c:pt idx="8">
                  <c:v>0.56468211420500003</c:v>
                </c:pt>
                <c:pt idx="9">
                  <c:v>1.4145670192248001</c:v>
                </c:pt>
                <c:pt idx="10">
                  <c:v>1.5423123033055</c:v>
                </c:pt>
                <c:pt idx="11">
                  <c:v>1.4682839715486999</c:v>
                </c:pt>
                <c:pt idx="12">
                  <c:v>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7-4FD6-A5CC-2E20BB379D0C}"/>
            </c:ext>
          </c:extLst>
        </c:ser>
        <c:ser>
          <c:idx val="3"/>
          <c:order val="3"/>
          <c:tx>
            <c:strRef>
              <c:f>Medicamentos!$B$21</c:f>
              <c:strCache>
                <c:ptCount val="1"/>
                <c:pt idx="0">
                  <c:v>Medicamentos y otras preparaciones farmaceúticas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Medicamentos!$AI$17:$AU$17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Medicamentos!$AI$21:$AU$21</c:f>
              <c:numCache>
                <c:formatCode>#,##0.00</c:formatCode>
                <c:ptCount val="13"/>
                <c:pt idx="0">
                  <c:v>0.56178659875790005</c:v>
                </c:pt>
                <c:pt idx="1">
                  <c:v>0.82430545535900002</c:v>
                </c:pt>
                <c:pt idx="2">
                  <c:v>0.45816026295899998</c:v>
                </c:pt>
                <c:pt idx="3">
                  <c:v>-5.0498310019099997E-2</c:v>
                </c:pt>
                <c:pt idx="4">
                  <c:v>0.65742866118609999</c:v>
                </c:pt>
                <c:pt idx="5">
                  <c:v>0.65927882260549997</c:v>
                </c:pt>
                <c:pt idx="6">
                  <c:v>0.93654882711919996</c:v>
                </c:pt>
                <c:pt idx="7">
                  <c:v>0.74510325784340004</c:v>
                </c:pt>
                <c:pt idx="8">
                  <c:v>0.54872381512890001</c:v>
                </c:pt>
                <c:pt idx="9">
                  <c:v>1.3978756845328999</c:v>
                </c:pt>
                <c:pt idx="10">
                  <c:v>1.5359800776154</c:v>
                </c:pt>
                <c:pt idx="11">
                  <c:v>1.4422056508400001</c:v>
                </c:pt>
                <c:pt idx="12">
                  <c:v>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7-4FD6-A5CC-2E20BB37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275288"/>
        <c:axId val="503284304"/>
      </c:lineChart>
      <c:dateAx>
        <c:axId val="5032752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84304"/>
        <c:crosses val="autoZero"/>
        <c:auto val="1"/>
        <c:lblOffset val="100"/>
        <c:baseTimeUnit val="months"/>
      </c:dateAx>
      <c:valAx>
        <c:axId val="50328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75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388147614113885E-4"/>
          <c:y val="0.91442350268563621"/>
          <c:w val="0.99975611852385882"/>
          <c:h val="8.55764973143638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mensual del Índice de Precios al Consumidor (IPC) base diciembre 2020 por mes, según: agregación de la canasta, periodo Enero 2021 - Abril 2024, en porcentajes</a:t>
            </a:r>
          </a:p>
        </c:rich>
      </c:tx>
      <c:layout>
        <c:manualLayout>
          <c:xMode val="edge"/>
          <c:yMode val="edge"/>
          <c:x val="0.10452432515887819"/>
          <c:y val="3.17828627416628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68201852126974E-2"/>
          <c:y val="0.21579070647953846"/>
          <c:w val="0.89816074877432772"/>
          <c:h val="0.66603295920528272"/>
        </c:manualLayout>
      </c:layout>
      <c:lineChart>
        <c:grouping val="standard"/>
        <c:varyColors val="0"/>
        <c:ser>
          <c:idx val="0"/>
          <c:order val="0"/>
          <c:tx>
            <c:strRef>
              <c:f>Medicamentos!$B$10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Medicamentos!$AI$9:$AU$9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Medicamentos!$AI$10:$AU$10</c:f>
              <c:numCache>
                <c:formatCode>#,##0.00</c:formatCode>
                <c:ptCount val="13"/>
                <c:pt idx="0">
                  <c:v>0.1145676542152</c:v>
                </c:pt>
                <c:pt idx="1">
                  <c:v>0.2086762760317</c:v>
                </c:pt>
                <c:pt idx="2">
                  <c:v>-0.22975455931489999</c:v>
                </c:pt>
                <c:pt idx="3">
                  <c:v>9.6938515307999993E-3</c:v>
                </c:pt>
                <c:pt idx="4">
                  <c:v>5.5097263897200002E-2</c:v>
                </c:pt>
                <c:pt idx="5">
                  <c:v>-0.1076899031178</c:v>
                </c:pt>
                <c:pt idx="6">
                  <c:v>-0.2838717474911</c:v>
                </c:pt>
                <c:pt idx="7">
                  <c:v>0.32745447416099999</c:v>
                </c:pt>
                <c:pt idx="8">
                  <c:v>8.1538997587700002E-2</c:v>
                </c:pt>
                <c:pt idx="9">
                  <c:v>0.14464295382350001</c:v>
                </c:pt>
                <c:pt idx="10">
                  <c:v>-0.1216332295927</c:v>
                </c:pt>
                <c:pt idx="11">
                  <c:v>0.1151325929608</c:v>
                </c:pt>
                <c:pt idx="12">
                  <c:v>-0.33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D-4044-871E-6A8851F6758F}"/>
            </c:ext>
          </c:extLst>
        </c:ser>
        <c:ser>
          <c:idx val="1"/>
          <c:order val="1"/>
          <c:tx>
            <c:strRef>
              <c:f>Medicamentos!$B$11</c:f>
              <c:strCache>
                <c:ptCount val="1"/>
                <c:pt idx="0">
                  <c:v>Medicamentos y productos relacionados a la salud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Medicamentos!$AI$9:$AU$9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Medicamentos!$AI$11:$AU$11</c:f>
              <c:numCache>
                <c:formatCode>0.00</c:formatCode>
                <c:ptCount val="13"/>
                <c:pt idx="0">
                  <c:v>0.26952344586780003</c:v>
                </c:pt>
                <c:pt idx="1">
                  <c:v>0.20950767846009999</c:v>
                </c:pt>
                <c:pt idx="2">
                  <c:v>-0.2695441545292</c:v>
                </c:pt>
                <c:pt idx="3">
                  <c:v>-0.37557197228790001</c:v>
                </c:pt>
                <c:pt idx="4">
                  <c:v>0.52649537604039998</c:v>
                </c:pt>
                <c:pt idx="5">
                  <c:v>7.6310744649300002E-2</c:v>
                </c:pt>
                <c:pt idx="6">
                  <c:v>0.23801456815960001</c:v>
                </c:pt>
                <c:pt idx="7">
                  <c:v>-6.9633345720400003E-2</c:v>
                </c:pt>
                <c:pt idx="8">
                  <c:v>-0.15281116594149999</c:v>
                </c:pt>
                <c:pt idx="9">
                  <c:v>0.73001334639740001</c:v>
                </c:pt>
                <c:pt idx="10">
                  <c:v>9.4671392535200002E-2</c:v>
                </c:pt>
                <c:pt idx="11">
                  <c:v>-6.0957841147200001E-2</c:v>
                </c:pt>
                <c:pt idx="12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7D-4044-871E-6A8851F6758F}"/>
            </c:ext>
          </c:extLst>
        </c:ser>
        <c:ser>
          <c:idx val="2"/>
          <c:order val="2"/>
          <c:tx>
            <c:strRef>
              <c:f>Medicamentos!$B$12</c:f>
              <c:strCache>
                <c:ptCount val="1"/>
                <c:pt idx="0">
                  <c:v>Medicamentos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Medicamentos!$AI$9:$AU$9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Medicamentos!$AI$12:$AU$12</c:f>
              <c:numCache>
                <c:formatCode>0.00</c:formatCode>
                <c:ptCount val="13"/>
                <c:pt idx="0">
                  <c:v>0.40955284802940001</c:v>
                </c:pt>
                <c:pt idx="1">
                  <c:v>0.25492145454140003</c:v>
                </c:pt>
                <c:pt idx="2">
                  <c:v>-0.35257886385089998</c:v>
                </c:pt>
                <c:pt idx="3">
                  <c:v>-0.49167856032660001</c:v>
                </c:pt>
                <c:pt idx="4">
                  <c:v>0.65490555552630003</c:v>
                </c:pt>
                <c:pt idx="5">
                  <c:v>3.0659626275000001E-2</c:v>
                </c:pt>
                <c:pt idx="6">
                  <c:v>0.25457953458369997</c:v>
                </c:pt>
                <c:pt idx="7">
                  <c:v>-0.17211545452159999</c:v>
                </c:pt>
                <c:pt idx="8">
                  <c:v>-0.2021192819339</c:v>
                </c:pt>
                <c:pt idx="9">
                  <c:v>0.84511270473129996</c:v>
                </c:pt>
                <c:pt idx="10">
                  <c:v>0.1259634467072</c:v>
                </c:pt>
                <c:pt idx="11">
                  <c:v>-7.2903925543600007E-2</c:v>
                </c:pt>
                <c:pt idx="12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D-4044-871E-6A8851F6758F}"/>
            </c:ext>
          </c:extLst>
        </c:ser>
        <c:ser>
          <c:idx val="3"/>
          <c:order val="3"/>
          <c:tx>
            <c:strRef>
              <c:f>Medicamentos!$B$13</c:f>
              <c:strCache>
                <c:ptCount val="1"/>
                <c:pt idx="0">
                  <c:v>Medicamentos y otras preparaciones farmaceúticas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Medicamentos!$AI$9:$AU$9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Medicamentos!$AI$13:$AU$13</c:f>
              <c:numCache>
                <c:formatCode>0.00</c:formatCode>
                <c:ptCount val="13"/>
                <c:pt idx="0">
                  <c:v>0.42865188102110002</c:v>
                </c:pt>
                <c:pt idx="1">
                  <c:v>0.2610522997652</c:v>
                </c:pt>
                <c:pt idx="2">
                  <c:v>-0.36315171301830002</c:v>
                </c:pt>
                <c:pt idx="3">
                  <c:v>-0.5063387301208</c:v>
                </c:pt>
                <c:pt idx="4">
                  <c:v>0.65742866118609999</c:v>
                </c:pt>
                <c:pt idx="5">
                  <c:v>1.8380773720000001E-3</c:v>
                </c:pt>
                <c:pt idx="6">
                  <c:v>0.27545399466080001</c:v>
                </c:pt>
                <c:pt idx="7">
                  <c:v>-0.18966922437940001</c:v>
                </c:pt>
                <c:pt idx="8">
                  <c:v>-0.19492703502610001</c:v>
                </c:pt>
                <c:pt idx="9">
                  <c:v>0.84451779911729996</c:v>
                </c:pt>
                <c:pt idx="10">
                  <c:v>0.13620047969470001</c:v>
                </c:pt>
                <c:pt idx="11">
                  <c:v>-9.2355859178000002E-2</c:v>
                </c:pt>
                <c:pt idx="12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7D-4044-871E-6A8851F67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276464"/>
        <c:axId val="503279992"/>
      </c:lineChart>
      <c:dateAx>
        <c:axId val="50327646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79992"/>
        <c:crosses val="autoZero"/>
        <c:auto val="1"/>
        <c:lblOffset val="100"/>
        <c:baseTimeUnit val="months"/>
      </c:dateAx>
      <c:valAx>
        <c:axId val="50327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7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576281651009249"/>
          <c:w val="1"/>
          <c:h val="9.37264565645675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interanual del Índice de Precios al Consumidor (IPC) base diciembre 2020 por mes, según: agregación de la canasta, periodo Diciembre 2021</a:t>
            </a:r>
            <a:r>
              <a:rPr lang="en-US" sz="900" b="1" baseline="0"/>
              <a:t> - Abril 2024</a:t>
            </a:r>
            <a:r>
              <a:rPr lang="en-US" sz="900" b="1"/>
              <a:t>, en porcentajes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233486328840586E-2"/>
          <c:y val="0.14005359719645433"/>
          <c:w val="0.89610007124487845"/>
          <c:h val="0.57464959737175714"/>
        </c:manualLayout>
      </c:layout>
      <c:lineChart>
        <c:grouping val="standard"/>
        <c:varyColors val="0"/>
        <c:ser>
          <c:idx val="0"/>
          <c:order val="0"/>
          <c:tx>
            <c:strRef>
              <c:f>'Alimentos y Bebidas'!$B$26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Bebidas'!$X$26:$AJ$26</c:f>
              <c:numCache>
                <c:formatCode>#,##0.00</c:formatCode>
                <c:ptCount val="13"/>
                <c:pt idx="0">
                  <c:v>-2.2351108618109001</c:v>
                </c:pt>
                <c:pt idx="1">
                  <c:v>-1.2789415038417999</c:v>
                </c:pt>
                <c:pt idx="2">
                  <c:v>-1.6449220571556999</c:v>
                </c:pt>
                <c:pt idx="3">
                  <c:v>-1.7652922263305999</c:v>
                </c:pt>
                <c:pt idx="4">
                  <c:v>-1.8686339860414001</c:v>
                </c:pt>
                <c:pt idx="5">
                  <c:v>-1.1314060151975001</c:v>
                </c:pt>
                <c:pt idx="6">
                  <c:v>-1.1863148432438999</c:v>
                </c:pt>
                <c:pt idx="7">
                  <c:v>-0.52081297489889999</c:v>
                </c:pt>
                <c:pt idx="8">
                  <c:v>-0.33476581948989997</c:v>
                </c:pt>
                <c:pt idx="9">
                  <c:v>-3.3756986935699999E-2</c:v>
                </c:pt>
                <c:pt idx="10">
                  <c:v>3.1874554968300002E-2</c:v>
                </c:pt>
                <c:pt idx="11">
                  <c:v>0.31250425160369999</c:v>
                </c:pt>
                <c:pt idx="12">
                  <c:v>-0.14000000000000001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1-4E5F-8553-B9EE4320B0C6}"/>
            </c:ext>
          </c:extLst>
        </c:ser>
        <c:ser>
          <c:idx val="1"/>
          <c:order val="1"/>
          <c:tx>
            <c:strRef>
              <c:f>'Alimentos y Bebidas'!$B$27</c:f>
              <c:strCache>
                <c:ptCount val="1"/>
                <c:pt idx="0">
                  <c:v>Alimentos y bebidas no alcohólicas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Bebidas'!$X$27:$AJ$27</c:f>
              <c:numCache>
                <c:formatCode>#,##0.00</c:formatCode>
                <c:ptCount val="13"/>
                <c:pt idx="0">
                  <c:v>-3.0220077247452002</c:v>
                </c:pt>
                <c:pt idx="1">
                  <c:v>-3.6161579101379999</c:v>
                </c:pt>
                <c:pt idx="2">
                  <c:v>-5.2929896927794999</c:v>
                </c:pt>
                <c:pt idx="3">
                  <c:v>-5.1459767200522997</c:v>
                </c:pt>
                <c:pt idx="4">
                  <c:v>-4.7714504636303001</c:v>
                </c:pt>
                <c:pt idx="5">
                  <c:v>-3.7265527926133002</c:v>
                </c:pt>
                <c:pt idx="6">
                  <c:v>-2.7658738386118999</c:v>
                </c:pt>
                <c:pt idx="7">
                  <c:v>-0.99532201219560001</c:v>
                </c:pt>
                <c:pt idx="8">
                  <c:v>-1.4214706889294999</c:v>
                </c:pt>
                <c:pt idx="9">
                  <c:v>-1.4662311807446</c:v>
                </c:pt>
                <c:pt idx="10">
                  <c:v>-0.72762237544399999</c:v>
                </c:pt>
                <c:pt idx="11">
                  <c:v>-3.8446301730100003E-2</c:v>
                </c:pt>
                <c:pt idx="1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1-4E5F-8553-B9EE4320B0C6}"/>
            </c:ext>
          </c:extLst>
        </c:ser>
        <c:ser>
          <c:idx val="2"/>
          <c:order val="2"/>
          <c:tx>
            <c:strRef>
              <c:f>'Alimentos y Bebidas'!$B$28</c:f>
              <c:strCache>
                <c:ptCount val="1"/>
                <c:pt idx="0">
                  <c:v>Alimentos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Bebidas'!$X$28:$AJ$28</c:f>
              <c:numCache>
                <c:formatCode>#,##0.00</c:formatCode>
                <c:ptCount val="13"/>
                <c:pt idx="0">
                  <c:v>-3.2902996919330998</c:v>
                </c:pt>
                <c:pt idx="1">
                  <c:v>-3.9924571207967001</c:v>
                </c:pt>
                <c:pt idx="2">
                  <c:v>-5.8732398141982998</c:v>
                </c:pt>
                <c:pt idx="3">
                  <c:v>-5.5309027328336997</c:v>
                </c:pt>
                <c:pt idx="4">
                  <c:v>-5.2282433658959002</c:v>
                </c:pt>
                <c:pt idx="5">
                  <c:v>-4.1232317378073997</c:v>
                </c:pt>
                <c:pt idx="6">
                  <c:v>-3.0338962880551001</c:v>
                </c:pt>
                <c:pt idx="7">
                  <c:v>-1.2766542629133</c:v>
                </c:pt>
                <c:pt idx="8">
                  <c:v>-1.7774053646715999</c:v>
                </c:pt>
                <c:pt idx="9">
                  <c:v>-1.7425272577537001</c:v>
                </c:pt>
                <c:pt idx="10">
                  <c:v>-0.97505056652540001</c:v>
                </c:pt>
                <c:pt idx="11">
                  <c:v>-0.27198705992709998</c:v>
                </c:pt>
                <c:pt idx="12">
                  <c:v>-0.33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1-4E5F-8553-B9EE4320B0C6}"/>
            </c:ext>
          </c:extLst>
        </c:ser>
        <c:ser>
          <c:idx val="3"/>
          <c:order val="3"/>
          <c:tx>
            <c:strRef>
              <c:f>'Alimentos y Bebidas'!$B$29</c:f>
              <c:strCache>
                <c:ptCount val="1"/>
                <c:pt idx="0">
                  <c:v>Bebidas no alcohólicas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Bebidas'!$X$25:$AJ$25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Bebidas'!$X$29:$AJ$29</c:f>
              <c:numCache>
                <c:formatCode>#,##0.00</c:formatCode>
                <c:ptCount val="13"/>
                <c:pt idx="0">
                  <c:v>-0.28431018379959999</c:v>
                </c:pt>
                <c:pt idx="1">
                  <c:v>0.24321747190029999</c:v>
                </c:pt>
                <c:pt idx="2">
                  <c:v>0.69735361047389999</c:v>
                </c:pt>
                <c:pt idx="3">
                  <c:v>-1.1509930794356</c:v>
                </c:pt>
                <c:pt idx="4">
                  <c:v>-3.3534404767400001E-2</c:v>
                </c:pt>
                <c:pt idx="5">
                  <c:v>0.31830204176330001</c:v>
                </c:pt>
                <c:pt idx="6">
                  <c:v>-8.0678851996000001E-2</c:v>
                </c:pt>
                <c:pt idx="7">
                  <c:v>1.8048579726495</c:v>
                </c:pt>
                <c:pt idx="8">
                  <c:v>2.1060413522301999</c:v>
                </c:pt>
                <c:pt idx="9">
                  <c:v>1.2493349627892001</c:v>
                </c:pt>
                <c:pt idx="10">
                  <c:v>1.7032058131573</c:v>
                </c:pt>
                <c:pt idx="11">
                  <c:v>2.2807037633328999</c:v>
                </c:pt>
                <c:pt idx="12">
                  <c:v>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61-4E5F-8553-B9EE4320B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279600"/>
        <c:axId val="503283520"/>
      </c:lineChart>
      <c:dateAx>
        <c:axId val="5032796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83520"/>
        <c:crosses val="autoZero"/>
        <c:auto val="1"/>
        <c:lblOffset val="100"/>
        <c:baseTimeUnit val="months"/>
      </c:dateAx>
      <c:valAx>
        <c:axId val="50328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7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569790789138367"/>
          <c:w val="0.99186183967165553"/>
          <c:h val="0.11956492451430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acumulada del Índice de Precios al Consumidor (IPC) base diciembre 2020 por mes, según: agregación de la canasta, periodo Enero 2021 - Abril 2024, en porcentajes</a:t>
            </a:r>
          </a:p>
        </c:rich>
      </c:tx>
      <c:layout>
        <c:manualLayout>
          <c:xMode val="edge"/>
          <c:yMode val="edge"/>
          <c:x val="9.7615872713089857E-2"/>
          <c:y val="3.17829158885701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854182449454891E-2"/>
          <c:y val="0.17510187449062756"/>
          <c:w val="0.8968632760637808"/>
          <c:h val="0.62997356076211741"/>
        </c:manualLayout>
      </c:layout>
      <c:lineChart>
        <c:grouping val="standard"/>
        <c:varyColors val="0"/>
        <c:ser>
          <c:idx val="0"/>
          <c:order val="0"/>
          <c:tx>
            <c:strRef>
              <c:f>'Alimentos y Bebidas'!$B$18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Bebidas'!$AI$18:$AU$18</c:f>
              <c:numCache>
                <c:formatCode>#,##0.00</c:formatCode>
                <c:ptCount val="13"/>
                <c:pt idx="0">
                  <c:v>-1.7536343471799001</c:v>
                </c:pt>
                <c:pt idx="1">
                  <c:v>-1.5486174899991001</c:v>
                </c:pt>
                <c:pt idx="2">
                  <c:v>-1.7748140300244</c:v>
                </c:pt>
                <c:pt idx="3">
                  <c:v>-1.7652922263305999</c:v>
                </c:pt>
                <c:pt idx="4">
                  <c:v>5.5097263897200002E-2</c:v>
                </c:pt>
                <c:pt idx="5">
                  <c:v>-5.26519734107E-2</c:v>
                </c:pt>
                <c:pt idx="6">
                  <c:v>-0.33637425682479999</c:v>
                </c:pt>
                <c:pt idx="7">
                  <c:v>-1.00212552177E-2</c:v>
                </c:pt>
                <c:pt idx="8">
                  <c:v>7.1509571139E-2</c:v>
                </c:pt>
                <c:pt idx="9">
                  <c:v>0.21625595851839999</c:v>
                </c:pt>
                <c:pt idx="10">
                  <c:v>9.4359689819199996E-2</c:v>
                </c:pt>
                <c:pt idx="11">
                  <c:v>0.20960092153759999</c:v>
                </c:pt>
                <c:pt idx="12">
                  <c:v>-0.12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B-4D5E-AEBA-958D8F961EA8}"/>
            </c:ext>
          </c:extLst>
        </c:ser>
        <c:ser>
          <c:idx val="1"/>
          <c:order val="1"/>
          <c:tx>
            <c:strRef>
              <c:f>'Alimentos y Bebidas'!$B$19</c:f>
              <c:strCache>
                <c:ptCount val="1"/>
                <c:pt idx="0">
                  <c:v>Alimentos y bebidas no alcohólicas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Bebidas'!$AI$19:$AU$19</c:f>
              <c:numCache>
                <c:formatCode>#,##0.00</c:formatCode>
                <c:ptCount val="13"/>
                <c:pt idx="0">
                  <c:v>-5.8299597910158996</c:v>
                </c:pt>
                <c:pt idx="1">
                  <c:v>-5.4586410633608002</c:v>
                </c:pt>
                <c:pt idx="2">
                  <c:v>-6.3626016201036997</c:v>
                </c:pt>
                <c:pt idx="3">
                  <c:v>-5.1459767200522997</c:v>
                </c:pt>
                <c:pt idx="4">
                  <c:v>0.32393561969169998</c:v>
                </c:pt>
                <c:pt idx="5">
                  <c:v>-0.49214276704609999</c:v>
                </c:pt>
                <c:pt idx="6">
                  <c:v>-0.61123012011650002</c:v>
                </c:pt>
                <c:pt idx="7">
                  <c:v>0.4948642657224</c:v>
                </c:pt>
                <c:pt idx="8">
                  <c:v>-0.36445331500790001</c:v>
                </c:pt>
                <c:pt idx="9">
                  <c:v>-1.0395175081490999</c:v>
                </c:pt>
                <c:pt idx="10">
                  <c:v>-0.54831062484229998</c:v>
                </c:pt>
                <c:pt idx="11">
                  <c:v>0.62280085212479996</c:v>
                </c:pt>
                <c:pt idx="12">
                  <c:v>-0.69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B-4D5E-AEBA-958D8F961EA8}"/>
            </c:ext>
          </c:extLst>
        </c:ser>
        <c:ser>
          <c:idx val="2"/>
          <c:order val="2"/>
          <c:tx>
            <c:strRef>
              <c:f>'Alimentos y Bebidas'!$B$20</c:f>
              <c:strCache>
                <c:ptCount val="1"/>
                <c:pt idx="0">
                  <c:v>Alimentos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Bebidas'!$AI$20:$AU$20</c:f>
              <c:numCache>
                <c:formatCode>#,##0.00</c:formatCode>
                <c:ptCount val="13"/>
                <c:pt idx="0">
                  <c:v>-6.2313298015548</c:v>
                </c:pt>
                <c:pt idx="1">
                  <c:v>-5.9264479512008998</c:v>
                </c:pt>
                <c:pt idx="2">
                  <c:v>-6.9797319143032999</c:v>
                </c:pt>
                <c:pt idx="3">
                  <c:v>-5.5309027328336997</c:v>
                </c:pt>
                <c:pt idx="4">
                  <c:v>0.24404926500140001</c:v>
                </c:pt>
                <c:pt idx="5">
                  <c:v>-0.65400884055959996</c:v>
                </c:pt>
                <c:pt idx="6">
                  <c:v>-0.79465154608499999</c:v>
                </c:pt>
                <c:pt idx="7">
                  <c:v>0.24118826361170001</c:v>
                </c:pt>
                <c:pt idx="8">
                  <c:v>-0.73168096022369999</c:v>
                </c:pt>
                <c:pt idx="9">
                  <c:v>-1.3999278084739</c:v>
                </c:pt>
                <c:pt idx="10">
                  <c:v>-0.88334786257609998</c:v>
                </c:pt>
                <c:pt idx="11">
                  <c:v>0.39852728841419999</c:v>
                </c:pt>
                <c:pt idx="12">
                  <c:v>-1.07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B-4D5E-AEBA-958D8F961EA8}"/>
            </c:ext>
          </c:extLst>
        </c:ser>
        <c:ser>
          <c:idx val="3"/>
          <c:order val="3"/>
          <c:tx>
            <c:strRef>
              <c:f>'Alimentos y Bebidas'!$B$21</c:f>
              <c:strCache>
                <c:ptCount val="1"/>
                <c:pt idx="0">
                  <c:v>Bebidas no alcohólicas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Bebidas'!$AI$17:$AU$17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Bebidas'!$AI$21:$AU$21</c:f>
              <c:numCache>
                <c:formatCode>#,##0.00</c:formatCode>
                <c:ptCount val="13"/>
                <c:pt idx="0">
                  <c:v>-1.6643108800708</c:v>
                </c:pt>
                <c:pt idx="1">
                  <c:v>-0.60347201312069998</c:v>
                </c:pt>
                <c:pt idx="2">
                  <c:v>4.2331659519299999E-2</c:v>
                </c:pt>
                <c:pt idx="3">
                  <c:v>-1.1509930794356</c:v>
                </c:pt>
                <c:pt idx="4">
                  <c:v>1.1163052160878999</c:v>
                </c:pt>
                <c:pt idx="5">
                  <c:v>1.1133598977996</c:v>
                </c:pt>
                <c:pt idx="6">
                  <c:v>1.2080738377166</c:v>
                </c:pt>
                <c:pt idx="7">
                  <c:v>3.0110030003902999</c:v>
                </c:pt>
                <c:pt idx="8">
                  <c:v>3.2779712536565002</c:v>
                </c:pt>
                <c:pt idx="9">
                  <c:v>2.5352877926106001</c:v>
                </c:pt>
                <c:pt idx="10">
                  <c:v>2.7748266226862999</c:v>
                </c:pt>
                <c:pt idx="11">
                  <c:v>2.8473053228638001</c:v>
                </c:pt>
                <c:pt idx="12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4B-4D5E-AEBA-958D8F961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275288"/>
        <c:axId val="503284304"/>
      </c:lineChart>
      <c:dateAx>
        <c:axId val="5032752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84304"/>
        <c:crosses val="autoZero"/>
        <c:auto val="1"/>
        <c:lblOffset val="100"/>
        <c:baseTimeUnit val="months"/>
      </c:dateAx>
      <c:valAx>
        <c:axId val="50328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75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388147614113885E-4"/>
          <c:y val="0.91442350268563621"/>
          <c:w val="0.99975611852385882"/>
          <c:h val="8.55764973143638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Costa Rica. Variación mensual del Índice de Precios al Consumidor (IPC) base diciembre 2020 por mes, según: agregación de la canasta, periodo Enero 2021 - Abril 2024, en porcentajes</a:t>
            </a:r>
          </a:p>
        </c:rich>
      </c:tx>
      <c:layout>
        <c:manualLayout>
          <c:xMode val="edge"/>
          <c:yMode val="edge"/>
          <c:x val="0.10452432515887819"/>
          <c:y val="3.17828627416628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68201852126974E-2"/>
          <c:y val="0.21579070647953846"/>
          <c:w val="0.89816074877432772"/>
          <c:h val="0.66603295920528272"/>
        </c:manualLayout>
      </c:layout>
      <c:lineChart>
        <c:grouping val="standard"/>
        <c:varyColors val="0"/>
        <c:ser>
          <c:idx val="0"/>
          <c:order val="0"/>
          <c:tx>
            <c:strRef>
              <c:f>'Alimentos y Bebidas'!$B$10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Bebidas'!$AI$10:$AU$10</c:f>
              <c:numCache>
                <c:formatCode>#,##0.00</c:formatCode>
                <c:ptCount val="13"/>
                <c:pt idx="0">
                  <c:v>0.1145676542152</c:v>
                </c:pt>
                <c:pt idx="1">
                  <c:v>0.2086762760317</c:v>
                </c:pt>
                <c:pt idx="2">
                  <c:v>-0.22975455931489999</c:v>
                </c:pt>
                <c:pt idx="3">
                  <c:v>9.6938515307999993E-3</c:v>
                </c:pt>
                <c:pt idx="4">
                  <c:v>5.5097263897200002E-2</c:v>
                </c:pt>
                <c:pt idx="5">
                  <c:v>-0.1076899031178</c:v>
                </c:pt>
                <c:pt idx="6">
                  <c:v>-0.2838717474911</c:v>
                </c:pt>
                <c:pt idx="7">
                  <c:v>0.32745447416099999</c:v>
                </c:pt>
                <c:pt idx="8">
                  <c:v>8.1538997587700002E-2</c:v>
                </c:pt>
                <c:pt idx="9">
                  <c:v>0.14464295382350001</c:v>
                </c:pt>
                <c:pt idx="10">
                  <c:v>-0.1216332295927</c:v>
                </c:pt>
                <c:pt idx="11">
                  <c:v>0.1151325929608</c:v>
                </c:pt>
                <c:pt idx="12">
                  <c:v>-0.33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8-470C-AA2F-2269CF03B100}"/>
            </c:ext>
          </c:extLst>
        </c:ser>
        <c:ser>
          <c:idx val="1"/>
          <c:order val="1"/>
          <c:tx>
            <c:strRef>
              <c:f>'Alimentos y Bebidas'!$B$11</c:f>
              <c:strCache>
                <c:ptCount val="1"/>
                <c:pt idx="0">
                  <c:v>Alimentos y bebidas no alcohólicas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Bebidas'!$AI$11:$AU$11</c:f>
              <c:numCache>
                <c:formatCode>#,##0.00</c:formatCode>
                <c:ptCount val="13"/>
                <c:pt idx="0">
                  <c:v>-1.3735059198121</c:v>
                </c:pt>
                <c:pt idx="1">
                  <c:v>0.39430664660539999</c:v>
                </c:pt>
                <c:pt idx="2">
                  <c:v>-0.95615354688179999</c:v>
                </c:pt>
                <c:pt idx="3">
                  <c:v>1.2992937876332999</c:v>
                </c:pt>
                <c:pt idx="4">
                  <c:v>0.32393561969169998</c:v>
                </c:pt>
                <c:pt idx="5">
                  <c:v>-0.81344335396830003</c:v>
                </c:pt>
                <c:pt idx="6">
                  <c:v>-0.1196763314797</c:v>
                </c:pt>
                <c:pt idx="7">
                  <c:v>1.112896745956</c:v>
                </c:pt>
                <c:pt idx="8">
                  <c:v>-0.85508606535169995</c:v>
                </c:pt>
                <c:pt idx="9">
                  <c:v>-0.67753348639260003</c:v>
                </c:pt>
                <c:pt idx="10">
                  <c:v>0.49636670207950001</c:v>
                </c:pt>
                <c:pt idx="11">
                  <c:v>1.1775682085695001</c:v>
                </c:pt>
                <c:pt idx="12">
                  <c:v>-1.31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8-470C-AA2F-2269CF03B100}"/>
            </c:ext>
          </c:extLst>
        </c:ser>
        <c:ser>
          <c:idx val="2"/>
          <c:order val="2"/>
          <c:tx>
            <c:strRef>
              <c:f>'Alimentos y Bebidas'!$B$12</c:f>
              <c:strCache>
                <c:ptCount val="1"/>
                <c:pt idx="0">
                  <c:v>Alimentos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Bebidas'!$AI$12:$AU$12</c:f>
              <c:numCache>
                <c:formatCode>#,##0.00</c:formatCode>
                <c:ptCount val="13"/>
                <c:pt idx="0">
                  <c:v>-1.404336202031</c:v>
                </c:pt>
                <c:pt idx="1">
                  <c:v>0.32514255529989999</c:v>
                </c:pt>
                <c:pt idx="2">
                  <c:v>-1.119638772177</c:v>
                </c:pt>
                <c:pt idx="3">
                  <c:v>1.5575413953170001</c:v>
                </c:pt>
                <c:pt idx="4">
                  <c:v>0.24404926500140001</c:v>
                </c:pt>
                <c:pt idx="5">
                  <c:v>-0.89587173717110002</c:v>
                </c:pt>
                <c:pt idx="6">
                  <c:v>-0.14156857653130001</c:v>
                </c:pt>
                <c:pt idx="7">
                  <c:v>1.0441370609951</c:v>
                </c:pt>
                <c:pt idx="8">
                  <c:v>-0.97052842318370003</c:v>
                </c:pt>
                <c:pt idx="9">
                  <c:v>-0.67317232195950005</c:v>
                </c:pt>
                <c:pt idx="10">
                  <c:v>0.52391436883980003</c:v>
                </c:pt>
                <c:pt idx="11">
                  <c:v>1.2932994843418999</c:v>
                </c:pt>
                <c:pt idx="12">
                  <c:v>-1.47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8-470C-AA2F-2269CF03B100}"/>
            </c:ext>
          </c:extLst>
        </c:ser>
        <c:ser>
          <c:idx val="3"/>
          <c:order val="3"/>
          <c:tx>
            <c:strRef>
              <c:f>'Alimentos y Bebidas'!$B$13</c:f>
              <c:strCache>
                <c:ptCount val="1"/>
                <c:pt idx="0">
                  <c:v>Bebidas no alcohólicas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'Alimentos y Bebidas'!$AI$9:$AU$9</c:f>
              <c:numCache>
                <c:formatCode>mmm\-yy</c:formatCode>
                <c:ptCount val="13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</c:numCache>
            </c:numRef>
          </c:cat>
          <c:val>
            <c:numRef>
              <c:f>'Alimentos y Bebidas'!$AI$13:$AU$13</c:f>
              <c:numCache>
                <c:formatCode>#,##0.00</c:formatCode>
                <c:ptCount val="13"/>
                <c:pt idx="0">
                  <c:v>-1.0673492918820999</c:v>
                </c:pt>
                <c:pt idx="1">
                  <c:v>1.078793341913</c:v>
                </c:pt>
                <c:pt idx="2">
                  <c:v>0.64972457863440003</c:v>
                </c:pt>
                <c:pt idx="3">
                  <c:v>-1.1928197985391</c:v>
                </c:pt>
                <c:pt idx="4">
                  <c:v>1.1163052160878999</c:v>
                </c:pt>
                <c:pt idx="5">
                  <c:v>-2.9128025217999998E-3</c:v>
                </c:pt>
                <c:pt idx="6">
                  <c:v>9.3671044076400006E-2</c:v>
                </c:pt>
                <c:pt idx="7">
                  <c:v>1.7814084334464999</c:v>
                </c:pt>
                <c:pt idx="8">
                  <c:v>0.25916479355630001</c:v>
                </c:pt>
                <c:pt idx="9">
                  <c:v>-0.71911120254469996</c:v>
                </c:pt>
                <c:pt idx="10">
                  <c:v>0.2336159923403</c:v>
                </c:pt>
                <c:pt idx="11">
                  <c:v>7.0521841348999997E-2</c:v>
                </c:pt>
                <c:pt idx="1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38-470C-AA2F-2269CF03B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276464"/>
        <c:axId val="503279992"/>
      </c:lineChart>
      <c:dateAx>
        <c:axId val="50327646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79992"/>
        <c:crosses val="autoZero"/>
        <c:auto val="1"/>
        <c:lblOffset val="100"/>
        <c:baseTimeUnit val="months"/>
      </c:dateAx>
      <c:valAx>
        <c:axId val="50327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27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219856381033059"/>
          <c:w val="1"/>
          <c:h val="9.37264565645675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DAEC-MEIC.xlsx]06 - Macroprecios!TablaDinámica1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'06 - Macroprecios'!$B$33</c:f>
              <c:strCache>
                <c:ptCount val="1"/>
                <c:pt idx="0">
                  <c:v>COMPRA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'06 - Macroprecios'!$A$34:$A$44</c:f>
              <c:strCache>
                <c:ptCount val="10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</c:strCache>
            </c:strRef>
          </c:cat>
          <c:val>
            <c:numRef>
              <c:f>'06 - Macroprecios'!$B$34:$B$44</c:f>
              <c:numCache>
                <c:formatCode>0.00</c:formatCode>
                <c:ptCount val="10"/>
                <c:pt idx="0">
                  <c:v>515.09419354838701</c:v>
                </c:pt>
                <c:pt idx="1">
                  <c:v>513.1462068965518</c:v>
                </c:pt>
                <c:pt idx="2">
                  <c:v>503.5906451612903</c:v>
                </c:pt>
                <c:pt idx="3">
                  <c:v>498.57099999999997</c:v>
                </c:pt>
                <c:pt idx="4">
                  <c:v>508.99354838709689</c:v>
                </c:pt>
                <c:pt idx="5">
                  <c:v>522.25733333333335</c:v>
                </c:pt>
                <c:pt idx="6">
                  <c:v>523.1664516129033</c:v>
                </c:pt>
                <c:pt idx="7">
                  <c:v>519.86774193548376</c:v>
                </c:pt>
                <c:pt idx="8">
                  <c:v>515.99133333333339</c:v>
                </c:pt>
                <c:pt idx="9">
                  <c:v>515.97624999999994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A-434B-8760-9853ACD967F7}"/>
            </c:ext>
          </c:extLst>
        </c:ser>
        <c:ser>
          <c:idx val="1"/>
          <c:order val="1"/>
          <c:tx>
            <c:strRef>
              <c:f>'06 - Macroprecios'!$C$33</c:f>
              <c:strCache>
                <c:ptCount val="1"/>
                <c:pt idx="0">
                  <c:v>VENTA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'06 - Macroprecios'!$A$34:$A$44</c:f>
              <c:strCache>
                <c:ptCount val="10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</c:strCache>
            </c:strRef>
          </c:cat>
          <c:val>
            <c:numRef>
              <c:f>'06 - Macroprecios'!$C$34:$C$44</c:f>
              <c:numCache>
                <c:formatCode>0.00</c:formatCode>
                <c:ptCount val="10"/>
                <c:pt idx="0">
                  <c:v>521.51580645161278</c:v>
                </c:pt>
                <c:pt idx="1">
                  <c:v>519.45862068965505</c:v>
                </c:pt>
                <c:pt idx="2">
                  <c:v>510.02129032258068</c:v>
                </c:pt>
                <c:pt idx="3">
                  <c:v>504.98099999999999</c:v>
                </c:pt>
                <c:pt idx="4">
                  <c:v>515.43741935483877</c:v>
                </c:pt>
                <c:pt idx="5">
                  <c:v>528.99299999999994</c:v>
                </c:pt>
                <c:pt idx="6">
                  <c:v>529.24774193548399</c:v>
                </c:pt>
                <c:pt idx="7">
                  <c:v>525.70354838709682</c:v>
                </c:pt>
                <c:pt idx="8">
                  <c:v>522.01899999999978</c:v>
                </c:pt>
                <c:pt idx="9">
                  <c:v>521.68499999999995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A-434B-8760-9853ACD96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610543"/>
        <c:axId val="317611023"/>
      </c:lineChart>
      <c:catAx>
        <c:axId val="31761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611023"/>
        <c:crosses val="autoZero"/>
        <c:auto val="1"/>
        <c:lblAlgn val="ctr"/>
        <c:lblOffset val="100"/>
        <c:noMultiLvlLbl val="0"/>
      </c:catAx>
      <c:valAx>
        <c:axId val="31761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610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DAEC-MEIC.xlsx]06 - Macroprecios!TablaDinámica2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'06 - Macroprecios'!$B$9</c:f>
              <c:strCache>
                <c:ptCount val="1"/>
                <c:pt idx="0">
                  <c:v>1/9/2022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'06 - Macroprecios'!$A$10:$A$28</c:f>
              <c:strCache>
                <c:ptCount val="18"/>
                <c:pt idx="0">
                  <c:v>Azúcar</c:v>
                </c:pt>
                <c:pt idx="1">
                  <c:v>Bebidas no alcohólicas</c:v>
                </c:pt>
                <c:pt idx="2">
                  <c:v>Carne de cerdo</c:v>
                </c:pt>
                <c:pt idx="3">
                  <c:v>Carne de pollo</c:v>
                </c:pt>
                <c:pt idx="4">
                  <c:v>Carne de res</c:v>
                </c:pt>
                <c:pt idx="5">
                  <c:v>CBA</c:v>
                </c:pt>
                <c:pt idx="6">
                  <c:v>Cereales y otros</c:v>
                </c:pt>
                <c:pt idx="7">
                  <c:v>Embutidos</c:v>
                </c:pt>
                <c:pt idx="8">
                  <c:v>Frutas</c:v>
                </c:pt>
                <c:pt idx="9">
                  <c:v>Grasas</c:v>
                </c:pt>
                <c:pt idx="10">
                  <c:v>Hortalizas</c:v>
                </c:pt>
                <c:pt idx="11">
                  <c:v>Huevo</c:v>
                </c:pt>
                <c:pt idx="12">
                  <c:v>Lácteos</c:v>
                </c:pt>
                <c:pt idx="13">
                  <c:v>Leguminosas</c:v>
                </c:pt>
                <c:pt idx="14">
                  <c:v>Otros alimentos</c:v>
                </c:pt>
                <c:pt idx="15">
                  <c:v>Pan y galletas</c:v>
                </c:pt>
                <c:pt idx="16">
                  <c:v>Pescado</c:v>
                </c:pt>
                <c:pt idx="17">
                  <c:v>Tubérculos y raíces</c:v>
                </c:pt>
              </c:strCache>
            </c:strRef>
          </c:cat>
          <c:val>
            <c:numRef>
              <c:f>'06 - Macroprecios'!$B$10:$B$28</c:f>
              <c:numCache>
                <c:formatCode>0.00</c:formatCode>
                <c:ptCount val="18"/>
                <c:pt idx="0">
                  <c:v>2710.5320226394242</c:v>
                </c:pt>
                <c:pt idx="1">
                  <c:v>3308.0301230875339</c:v>
                </c:pt>
                <c:pt idx="2">
                  <c:v>1383.9896688241929</c:v>
                </c:pt>
                <c:pt idx="3">
                  <c:v>3078.8825048542353</c:v>
                </c:pt>
                <c:pt idx="4">
                  <c:v>5401.0980643611783</c:v>
                </c:pt>
                <c:pt idx="5">
                  <c:v>59783.0684848897</c:v>
                </c:pt>
                <c:pt idx="6">
                  <c:v>5453.5612625077147</c:v>
                </c:pt>
                <c:pt idx="7">
                  <c:v>2540.2539075608643</c:v>
                </c:pt>
                <c:pt idx="8">
                  <c:v>1599.2213436765014</c:v>
                </c:pt>
                <c:pt idx="9">
                  <c:v>4234.9660203635758</c:v>
                </c:pt>
                <c:pt idx="10">
                  <c:v>4931.100005680074</c:v>
                </c:pt>
                <c:pt idx="11">
                  <c:v>2269.0682721830131</c:v>
                </c:pt>
                <c:pt idx="12">
                  <c:v>6940.3465252852002</c:v>
                </c:pt>
                <c:pt idx="13">
                  <c:v>1855.8346622835843</c:v>
                </c:pt>
                <c:pt idx="14">
                  <c:v>1881.4217506924238</c:v>
                </c:pt>
                <c:pt idx="15">
                  <c:v>5193.6912379902487</c:v>
                </c:pt>
                <c:pt idx="16">
                  <c:v>3771.0963617269526</c:v>
                </c:pt>
                <c:pt idx="17">
                  <c:v>3229.9747511729829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F-4FE1-80F8-01580D64AFDE}"/>
            </c:ext>
          </c:extLst>
        </c:ser>
        <c:ser>
          <c:idx val="1"/>
          <c:order val="1"/>
          <c:tx>
            <c:strRef>
              <c:f>'06 - Macroprecios'!$C$9</c:f>
              <c:strCache>
                <c:ptCount val="1"/>
                <c:pt idx="0">
                  <c:v>1/9/2023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'06 - Macroprecios'!$A$10:$A$28</c:f>
              <c:strCache>
                <c:ptCount val="18"/>
                <c:pt idx="0">
                  <c:v>Azúcar</c:v>
                </c:pt>
                <c:pt idx="1">
                  <c:v>Bebidas no alcohólicas</c:v>
                </c:pt>
                <c:pt idx="2">
                  <c:v>Carne de cerdo</c:v>
                </c:pt>
                <c:pt idx="3">
                  <c:v>Carne de pollo</c:v>
                </c:pt>
                <c:pt idx="4">
                  <c:v>Carne de res</c:v>
                </c:pt>
                <c:pt idx="5">
                  <c:v>CBA</c:v>
                </c:pt>
                <c:pt idx="6">
                  <c:v>Cereales y otros</c:v>
                </c:pt>
                <c:pt idx="7">
                  <c:v>Embutidos</c:v>
                </c:pt>
                <c:pt idx="8">
                  <c:v>Frutas</c:v>
                </c:pt>
                <c:pt idx="9">
                  <c:v>Grasas</c:v>
                </c:pt>
                <c:pt idx="10">
                  <c:v>Hortalizas</c:v>
                </c:pt>
                <c:pt idx="11">
                  <c:v>Huevo</c:v>
                </c:pt>
                <c:pt idx="12">
                  <c:v>Lácteos</c:v>
                </c:pt>
                <c:pt idx="13">
                  <c:v>Leguminosas</c:v>
                </c:pt>
                <c:pt idx="14">
                  <c:v>Otros alimentos</c:v>
                </c:pt>
                <c:pt idx="15">
                  <c:v>Pan y galletas</c:v>
                </c:pt>
                <c:pt idx="16">
                  <c:v>Pescado</c:v>
                </c:pt>
                <c:pt idx="17">
                  <c:v>Tubérculos y raíces</c:v>
                </c:pt>
              </c:strCache>
            </c:strRef>
          </c:cat>
          <c:val>
            <c:numRef>
              <c:f>'06 - Macroprecios'!$C$10:$C$28</c:f>
              <c:numCache>
                <c:formatCode>0.00</c:formatCode>
                <c:ptCount val="18"/>
                <c:pt idx="0">
                  <c:v>2803.7698783328578</c:v>
                </c:pt>
                <c:pt idx="1">
                  <c:v>3300.5740422922236</c:v>
                </c:pt>
                <c:pt idx="2">
                  <c:v>1254.9483879296424</c:v>
                </c:pt>
                <c:pt idx="3">
                  <c:v>2871.6194874075236</c:v>
                </c:pt>
                <c:pt idx="4">
                  <c:v>5054.762740026953</c:v>
                </c:pt>
                <c:pt idx="5">
                  <c:v>57504.21141045785</c:v>
                </c:pt>
                <c:pt idx="6">
                  <c:v>5427.7406540998836</c:v>
                </c:pt>
                <c:pt idx="7">
                  <c:v>2472.8159461551945</c:v>
                </c:pt>
                <c:pt idx="8">
                  <c:v>1371.3713485055348</c:v>
                </c:pt>
                <c:pt idx="9">
                  <c:v>3690.272660304985</c:v>
                </c:pt>
                <c:pt idx="10">
                  <c:v>4405.9847607890515</c:v>
                </c:pt>
                <c:pt idx="11">
                  <c:v>2397.5372173438727</c:v>
                </c:pt>
                <c:pt idx="12">
                  <c:v>7137.0778155349217</c:v>
                </c:pt>
                <c:pt idx="13">
                  <c:v>1999.781695001207</c:v>
                </c:pt>
                <c:pt idx="14">
                  <c:v>2044.4806802707174</c:v>
                </c:pt>
                <c:pt idx="15">
                  <c:v>5219.7603255219738</c:v>
                </c:pt>
                <c:pt idx="16">
                  <c:v>3566.2423376706602</c:v>
                </c:pt>
                <c:pt idx="17">
                  <c:v>2485.471433270643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F-4FE1-80F8-01580D64AFDE}"/>
            </c:ext>
          </c:extLst>
        </c:ser>
        <c:ser>
          <c:idx val="2"/>
          <c:order val="2"/>
          <c:tx>
            <c:strRef>
              <c:f>'06 - Macroprecios'!$D$9</c:f>
              <c:strCache>
                <c:ptCount val="1"/>
                <c:pt idx="0">
                  <c:v>1/9/2024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'06 - Macroprecios'!$A$10:$A$28</c:f>
              <c:strCache>
                <c:ptCount val="18"/>
                <c:pt idx="0">
                  <c:v>Azúcar</c:v>
                </c:pt>
                <c:pt idx="1">
                  <c:v>Bebidas no alcohólicas</c:v>
                </c:pt>
                <c:pt idx="2">
                  <c:v>Carne de cerdo</c:v>
                </c:pt>
                <c:pt idx="3">
                  <c:v>Carne de pollo</c:v>
                </c:pt>
                <c:pt idx="4">
                  <c:v>Carne de res</c:v>
                </c:pt>
                <c:pt idx="5">
                  <c:v>CBA</c:v>
                </c:pt>
                <c:pt idx="6">
                  <c:v>Cereales y otros</c:v>
                </c:pt>
                <c:pt idx="7">
                  <c:v>Embutidos</c:v>
                </c:pt>
                <c:pt idx="8">
                  <c:v>Frutas</c:v>
                </c:pt>
                <c:pt idx="9">
                  <c:v>Grasas</c:v>
                </c:pt>
                <c:pt idx="10">
                  <c:v>Hortalizas</c:v>
                </c:pt>
                <c:pt idx="11">
                  <c:v>Huevo</c:v>
                </c:pt>
                <c:pt idx="12">
                  <c:v>Lácteos</c:v>
                </c:pt>
                <c:pt idx="13">
                  <c:v>Leguminosas</c:v>
                </c:pt>
                <c:pt idx="14">
                  <c:v>Otros alimentos</c:v>
                </c:pt>
                <c:pt idx="15">
                  <c:v>Pan y galletas</c:v>
                </c:pt>
                <c:pt idx="16">
                  <c:v>Pescado</c:v>
                </c:pt>
                <c:pt idx="17">
                  <c:v>Tubérculos y raíces</c:v>
                </c:pt>
              </c:strCache>
            </c:strRef>
          </c:cat>
          <c:val>
            <c:numRef>
              <c:f>'06 - Macroprecios'!$D$10:$D$28</c:f>
              <c:numCache>
                <c:formatCode>0.00</c:formatCode>
                <c:ptCount val="18"/>
                <c:pt idx="0">
                  <c:v>2817.7838916444116</c:v>
                </c:pt>
                <c:pt idx="1">
                  <c:v>3417.2053103496673</c:v>
                </c:pt>
                <c:pt idx="2">
                  <c:v>1311.3679814520917</c:v>
                </c:pt>
                <c:pt idx="3">
                  <c:v>2718.8233113427195</c:v>
                </c:pt>
                <c:pt idx="4">
                  <c:v>5022.2734590511</c:v>
                </c:pt>
                <c:pt idx="5">
                  <c:v>56915.727959710784</c:v>
                </c:pt>
                <c:pt idx="6">
                  <c:v>5703.9372157847647</c:v>
                </c:pt>
                <c:pt idx="7">
                  <c:v>2491.3591987290215</c:v>
                </c:pt>
                <c:pt idx="8">
                  <c:v>1532.873512825955</c:v>
                </c:pt>
                <c:pt idx="9">
                  <c:v>3078.3035774662208</c:v>
                </c:pt>
                <c:pt idx="10">
                  <c:v>4634.2575188742339</c:v>
                </c:pt>
                <c:pt idx="11">
                  <c:v>1941.627395287315</c:v>
                </c:pt>
                <c:pt idx="12">
                  <c:v>7089.2371904117254</c:v>
                </c:pt>
                <c:pt idx="13">
                  <c:v>1936.0411530500528</c:v>
                </c:pt>
                <c:pt idx="14">
                  <c:v>2096.6461422786761</c:v>
                </c:pt>
                <c:pt idx="15">
                  <c:v>5184.97755181908</c:v>
                </c:pt>
                <c:pt idx="16">
                  <c:v>3548.6470464438266</c:v>
                </c:pt>
                <c:pt idx="17">
                  <c:v>2390.3665028999312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F-4FE1-80F8-01580D64A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454127"/>
        <c:axId val="237452207"/>
      </c:barChart>
      <c:catAx>
        <c:axId val="23745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452207"/>
        <c:crosses val="autoZero"/>
        <c:auto val="1"/>
        <c:lblAlgn val="ctr"/>
        <c:lblOffset val="100"/>
        <c:noMultiLvlLbl val="0"/>
      </c:catAx>
      <c:valAx>
        <c:axId val="237452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454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DAEC-MEIC.xlsx]06 - Macroprecios!TablaDinámica4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5">
                <a:lumMod val="60000"/>
                <a:lumOff val="4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'06 - Macroprecios'!$B$51</c:f>
              <c:strCache>
                <c:ptCount val="1"/>
                <c:pt idx="0">
                  <c:v>Suma de GASOLINA SÚPER Cons. Final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'06 - Macroprecios'!$A$52:$A$62</c:f>
              <c:strCache>
                <c:ptCount val="10"/>
                <c:pt idx="0">
                  <c:v>08/01/2024</c:v>
                </c:pt>
                <c:pt idx="1">
                  <c:v>06/02/2024</c:v>
                </c:pt>
                <c:pt idx="2">
                  <c:v>05/03/2024</c:v>
                </c:pt>
                <c:pt idx="3">
                  <c:v>11/04/2024</c:v>
                </c:pt>
                <c:pt idx="4">
                  <c:v>07/05/2024</c:v>
                </c:pt>
                <c:pt idx="5">
                  <c:v>10/06/2024</c:v>
                </c:pt>
                <c:pt idx="6">
                  <c:v>12/07/2024</c:v>
                </c:pt>
                <c:pt idx="7">
                  <c:v>30/07/2024</c:v>
                </c:pt>
                <c:pt idx="8">
                  <c:v>07/08/2024</c:v>
                </c:pt>
                <c:pt idx="9">
                  <c:v>30/08/2024</c:v>
                </c:pt>
              </c:strCache>
            </c:strRef>
          </c:cat>
          <c:val>
            <c:numRef>
              <c:f>'06 - Macroprecios'!$B$52:$B$62</c:f>
              <c:numCache>
                <c:formatCode>General</c:formatCode>
                <c:ptCount val="10"/>
                <c:pt idx="0">
                  <c:v>690</c:v>
                </c:pt>
                <c:pt idx="1">
                  <c:v>716</c:v>
                </c:pt>
                <c:pt idx="2">
                  <c:v>715</c:v>
                </c:pt>
                <c:pt idx="3">
                  <c:v>728</c:v>
                </c:pt>
                <c:pt idx="4">
                  <c:v>1469</c:v>
                </c:pt>
                <c:pt idx="5">
                  <c:v>737</c:v>
                </c:pt>
                <c:pt idx="6">
                  <c:v>734</c:v>
                </c:pt>
                <c:pt idx="7">
                  <c:v>736</c:v>
                </c:pt>
                <c:pt idx="8">
                  <c:v>718</c:v>
                </c:pt>
                <c:pt idx="9">
                  <c:v>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7-410B-9A2F-1F54D3D0A09B}"/>
            </c:ext>
          </c:extLst>
        </c:ser>
        <c:ser>
          <c:idx val="1"/>
          <c:order val="1"/>
          <c:tx>
            <c:strRef>
              <c:f>'06 - Macroprecios'!$C$51</c:f>
              <c:strCache>
                <c:ptCount val="1"/>
                <c:pt idx="0">
                  <c:v>Suma de GASOLINA PLUS 91 Cons. Final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'06 - Macroprecios'!$A$52:$A$62</c:f>
              <c:strCache>
                <c:ptCount val="10"/>
                <c:pt idx="0">
                  <c:v>08/01/2024</c:v>
                </c:pt>
                <c:pt idx="1">
                  <c:v>06/02/2024</c:v>
                </c:pt>
                <c:pt idx="2">
                  <c:v>05/03/2024</c:v>
                </c:pt>
                <c:pt idx="3">
                  <c:v>11/04/2024</c:v>
                </c:pt>
                <c:pt idx="4">
                  <c:v>07/05/2024</c:v>
                </c:pt>
                <c:pt idx="5">
                  <c:v>10/06/2024</c:v>
                </c:pt>
                <c:pt idx="6">
                  <c:v>12/07/2024</c:v>
                </c:pt>
                <c:pt idx="7">
                  <c:v>30/07/2024</c:v>
                </c:pt>
                <c:pt idx="8">
                  <c:v>07/08/2024</c:v>
                </c:pt>
                <c:pt idx="9">
                  <c:v>30/08/2024</c:v>
                </c:pt>
              </c:strCache>
            </c:strRef>
          </c:cat>
          <c:val>
            <c:numRef>
              <c:f>'06 - Macroprecios'!$C$52:$C$62</c:f>
              <c:numCache>
                <c:formatCode>General</c:formatCode>
                <c:ptCount val="10"/>
                <c:pt idx="0">
                  <c:v>679</c:v>
                </c:pt>
                <c:pt idx="1">
                  <c:v>666</c:v>
                </c:pt>
                <c:pt idx="2">
                  <c:v>664</c:v>
                </c:pt>
                <c:pt idx="3">
                  <c:v>691</c:v>
                </c:pt>
                <c:pt idx="4">
                  <c:v>1411</c:v>
                </c:pt>
                <c:pt idx="5">
                  <c:v>722</c:v>
                </c:pt>
                <c:pt idx="6">
                  <c:v>706</c:v>
                </c:pt>
                <c:pt idx="7">
                  <c:v>708</c:v>
                </c:pt>
                <c:pt idx="8">
                  <c:v>686</c:v>
                </c:pt>
                <c:pt idx="9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7-410B-9A2F-1F54D3D0A09B}"/>
            </c:ext>
          </c:extLst>
        </c:ser>
        <c:ser>
          <c:idx val="2"/>
          <c:order val="2"/>
          <c:tx>
            <c:strRef>
              <c:f>'06 - Macroprecios'!$D$51</c:f>
              <c:strCache>
                <c:ptCount val="1"/>
                <c:pt idx="0">
                  <c:v>Suma de DIESEL 50 Cons. Final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'06 - Macroprecios'!$A$52:$A$62</c:f>
              <c:strCache>
                <c:ptCount val="10"/>
                <c:pt idx="0">
                  <c:v>08/01/2024</c:v>
                </c:pt>
                <c:pt idx="1">
                  <c:v>06/02/2024</c:v>
                </c:pt>
                <c:pt idx="2">
                  <c:v>05/03/2024</c:v>
                </c:pt>
                <c:pt idx="3">
                  <c:v>11/04/2024</c:v>
                </c:pt>
                <c:pt idx="4">
                  <c:v>07/05/2024</c:v>
                </c:pt>
                <c:pt idx="5">
                  <c:v>10/06/2024</c:v>
                </c:pt>
                <c:pt idx="6">
                  <c:v>12/07/2024</c:v>
                </c:pt>
                <c:pt idx="7">
                  <c:v>30/07/2024</c:v>
                </c:pt>
                <c:pt idx="8">
                  <c:v>07/08/2024</c:v>
                </c:pt>
                <c:pt idx="9">
                  <c:v>30/08/2024</c:v>
                </c:pt>
              </c:strCache>
            </c:strRef>
          </c:cat>
          <c:val>
            <c:numRef>
              <c:f>'06 - Macroprecios'!$D$52:$D$62</c:f>
              <c:numCache>
                <c:formatCode>General</c:formatCode>
                <c:ptCount val="10"/>
                <c:pt idx="0">
                  <c:v>632</c:v>
                </c:pt>
                <c:pt idx="1">
                  <c:v>609</c:v>
                </c:pt>
                <c:pt idx="2">
                  <c:v>638</c:v>
                </c:pt>
                <c:pt idx="3">
                  <c:v>638</c:v>
                </c:pt>
                <c:pt idx="4">
                  <c:v>1262</c:v>
                </c:pt>
                <c:pt idx="5">
                  <c:v>611</c:v>
                </c:pt>
                <c:pt idx="6">
                  <c:v>600</c:v>
                </c:pt>
                <c:pt idx="7">
                  <c:v>601</c:v>
                </c:pt>
                <c:pt idx="8">
                  <c:v>619</c:v>
                </c:pt>
                <c:pt idx="9">
                  <c:v>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7-410B-9A2F-1F54D3D0A09B}"/>
            </c:ext>
          </c:extLst>
        </c:ser>
        <c:ser>
          <c:idx val="3"/>
          <c:order val="3"/>
          <c:tx>
            <c:strRef>
              <c:f>'06 - Macroprecios'!$E$51</c:f>
              <c:strCache>
                <c:ptCount val="1"/>
                <c:pt idx="0">
                  <c:v>Suma de AV-GAS Cons. Final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'06 - Macroprecios'!$A$52:$A$62</c:f>
              <c:strCache>
                <c:ptCount val="10"/>
                <c:pt idx="0">
                  <c:v>08/01/2024</c:v>
                </c:pt>
                <c:pt idx="1">
                  <c:v>06/02/2024</c:v>
                </c:pt>
                <c:pt idx="2">
                  <c:v>05/03/2024</c:v>
                </c:pt>
                <c:pt idx="3">
                  <c:v>11/04/2024</c:v>
                </c:pt>
                <c:pt idx="4">
                  <c:v>07/05/2024</c:v>
                </c:pt>
                <c:pt idx="5">
                  <c:v>10/06/2024</c:v>
                </c:pt>
                <c:pt idx="6">
                  <c:v>12/07/2024</c:v>
                </c:pt>
                <c:pt idx="7">
                  <c:v>30/07/2024</c:v>
                </c:pt>
                <c:pt idx="8">
                  <c:v>07/08/2024</c:v>
                </c:pt>
                <c:pt idx="9">
                  <c:v>30/08/2024</c:v>
                </c:pt>
              </c:strCache>
            </c:strRef>
          </c:cat>
          <c:val>
            <c:numRef>
              <c:f>'06 - Macroprecios'!$E$52:$E$62</c:f>
              <c:numCache>
                <c:formatCode>General</c:formatCode>
                <c:ptCount val="10"/>
                <c:pt idx="0">
                  <c:v>801</c:v>
                </c:pt>
                <c:pt idx="1">
                  <c:v>804</c:v>
                </c:pt>
                <c:pt idx="2">
                  <c:v>854</c:v>
                </c:pt>
                <c:pt idx="3">
                  <c:v>916</c:v>
                </c:pt>
                <c:pt idx="4">
                  <c:v>1850</c:v>
                </c:pt>
                <c:pt idx="5">
                  <c:v>939</c:v>
                </c:pt>
                <c:pt idx="6">
                  <c:v>928</c:v>
                </c:pt>
                <c:pt idx="7">
                  <c:v>930</c:v>
                </c:pt>
                <c:pt idx="8">
                  <c:v>917</c:v>
                </c:pt>
                <c:pt idx="9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B7-410B-9A2F-1F54D3D0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9227295"/>
        <c:axId val="869230655"/>
      </c:lineChart>
      <c:catAx>
        <c:axId val="869227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230655"/>
        <c:crosses val="autoZero"/>
        <c:auto val="1"/>
        <c:lblAlgn val="ctr"/>
        <c:lblOffset val="100"/>
        <c:noMultiLvlLbl val="0"/>
      </c:catAx>
      <c:valAx>
        <c:axId val="869230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227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DAEC-MEIC.xlsx]3 - Producción agregada!Tabla dinámica1</c:name>
    <c:fmtId val="19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'3 - Producción agregada'!$I$12</c:f>
              <c:strCache>
                <c:ptCount val="1"/>
                <c:pt idx="0">
                  <c:v>Variación mensual (%)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'3 - Producción agregada'!$H$13:$H$20</c:f>
              <c:strCache>
                <c:ptCount val="8"/>
                <c:pt idx="0">
                  <c:v>01/01/2024</c:v>
                </c:pt>
                <c:pt idx="1">
                  <c:v>01/02/2024</c:v>
                </c:pt>
                <c:pt idx="2">
                  <c:v>01/03/2024</c:v>
                </c:pt>
                <c:pt idx="3">
                  <c:v>01/04/2024</c:v>
                </c:pt>
                <c:pt idx="4">
                  <c:v>01/05/2024</c:v>
                </c:pt>
                <c:pt idx="5">
                  <c:v>01/06/2024</c:v>
                </c:pt>
                <c:pt idx="6">
                  <c:v>01/07/2024</c:v>
                </c:pt>
                <c:pt idx="7">
                  <c:v>01/08/2024</c:v>
                </c:pt>
              </c:strCache>
            </c:strRef>
          </c:cat>
          <c:val>
            <c:numRef>
              <c:f>'3 - Producción agregada'!$I$13:$I$20</c:f>
              <c:numCache>
                <c:formatCode>0.00</c:formatCode>
                <c:ptCount val="8"/>
                <c:pt idx="0">
                  <c:v>-0.20072411000000001</c:v>
                </c:pt>
                <c:pt idx="1">
                  <c:v>0.2253135</c:v>
                </c:pt>
                <c:pt idx="2">
                  <c:v>-0.61563513999999997</c:v>
                </c:pt>
                <c:pt idx="3">
                  <c:v>-0.37555186000000002</c:v>
                </c:pt>
                <c:pt idx="4">
                  <c:v>0.13666420000000001</c:v>
                </c:pt>
                <c:pt idx="5">
                  <c:v>0.77345657000000001</c:v>
                </c:pt>
                <c:pt idx="6">
                  <c:v>-0.20612942000000001</c:v>
                </c:pt>
                <c:pt idx="7">
                  <c:v>4.7610510000000002E-2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F-44A3-94F3-2714E28FF0BE}"/>
            </c:ext>
          </c:extLst>
        </c:ser>
        <c:ser>
          <c:idx val="1"/>
          <c:order val="1"/>
          <c:tx>
            <c:strRef>
              <c:f>'3 - Producción agregada'!$J$12</c:f>
              <c:strCache>
                <c:ptCount val="1"/>
                <c:pt idx="0">
                  <c:v>Variación interanual (%)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'3 - Producción agregada'!$H$13:$H$20</c:f>
              <c:strCache>
                <c:ptCount val="8"/>
                <c:pt idx="0">
                  <c:v>01/01/2024</c:v>
                </c:pt>
                <c:pt idx="1">
                  <c:v>01/02/2024</c:v>
                </c:pt>
                <c:pt idx="2">
                  <c:v>01/03/2024</c:v>
                </c:pt>
                <c:pt idx="3">
                  <c:v>01/04/2024</c:v>
                </c:pt>
                <c:pt idx="4">
                  <c:v>01/05/2024</c:v>
                </c:pt>
                <c:pt idx="5">
                  <c:v>01/06/2024</c:v>
                </c:pt>
                <c:pt idx="6">
                  <c:v>01/07/2024</c:v>
                </c:pt>
                <c:pt idx="7">
                  <c:v>01/08/2024</c:v>
                </c:pt>
              </c:strCache>
            </c:strRef>
          </c:cat>
          <c:val>
            <c:numRef>
              <c:f>'3 - Producción agregada'!$J$13:$J$20</c:f>
              <c:numCache>
                <c:formatCode>0.00</c:formatCode>
                <c:ptCount val="8"/>
                <c:pt idx="0">
                  <c:v>-5.7180323499999997</c:v>
                </c:pt>
                <c:pt idx="1">
                  <c:v>-4.70195455</c:v>
                </c:pt>
                <c:pt idx="2">
                  <c:v>-4.2387584199999999</c:v>
                </c:pt>
                <c:pt idx="3">
                  <c:v>-3.7671207600000001</c:v>
                </c:pt>
                <c:pt idx="4">
                  <c:v>-3.66480929</c:v>
                </c:pt>
                <c:pt idx="5">
                  <c:v>-2.7734215899999999</c:v>
                </c:pt>
                <c:pt idx="6">
                  <c:v>-3.2376160500000002</c:v>
                </c:pt>
                <c:pt idx="7">
                  <c:v>-2.8048649399999999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F-44A3-94F3-2714E28FF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0553632"/>
        <c:axId val="740552672"/>
      </c:lineChart>
      <c:catAx>
        <c:axId val="74055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52672"/>
        <c:crosses val="autoZero"/>
        <c:auto val="1"/>
        <c:lblAlgn val="ctr"/>
        <c:lblOffset val="100"/>
        <c:noMultiLvlLbl val="0"/>
      </c:catAx>
      <c:valAx>
        <c:axId val="740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5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DAEC-MEIC.xlsx]3 - Producción agregada!TablaDinámica1</c:name>
    <c:fmtId val="1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'3 - Producción agregada'!$N$12</c:f>
              <c:strCache>
                <c:ptCount val="1"/>
                <c:pt idx="0">
                  <c:v>Variación de los últimos 12 meses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'3 - Producción agregada'!$M$13:$M$19</c:f>
              <c:strCache>
                <c:ptCount val="7"/>
                <c:pt idx="0">
                  <c:v>ene-24</c:v>
                </c:pt>
                <c:pt idx="1">
                  <c:v>feb-24</c:v>
                </c:pt>
                <c:pt idx="2">
                  <c:v>mar-24</c:v>
                </c:pt>
                <c:pt idx="3">
                  <c:v>abr-24</c:v>
                </c:pt>
                <c:pt idx="4">
                  <c:v>may-24</c:v>
                </c:pt>
                <c:pt idx="5">
                  <c:v>jun-24</c:v>
                </c:pt>
                <c:pt idx="6">
                  <c:v>jul-24</c:v>
                </c:pt>
              </c:strCache>
            </c:strRef>
          </c:cat>
          <c:val>
            <c:numRef>
              <c:f>'3 - Producción agregada'!$N$13:$N$19</c:f>
              <c:numCache>
                <c:formatCode>0.00</c:formatCode>
                <c:ptCount val="7"/>
                <c:pt idx="0">
                  <c:v>5.3041026499999999</c:v>
                </c:pt>
                <c:pt idx="1">
                  <c:v>5.2458460499999999</c:v>
                </c:pt>
                <c:pt idx="2">
                  <c:v>5.2009912399999996</c:v>
                </c:pt>
                <c:pt idx="3">
                  <c:v>5.1284163400000002</c:v>
                </c:pt>
                <c:pt idx="4">
                  <c:v>4.9973712800000003</c:v>
                </c:pt>
                <c:pt idx="5">
                  <c:v>4.8322844600000003</c:v>
                </c:pt>
                <c:pt idx="6">
                  <c:v>4.66318418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4-4A4F-8FA3-97EF73324492}"/>
            </c:ext>
          </c:extLst>
        </c:ser>
        <c:ser>
          <c:idx val="1"/>
          <c:order val="1"/>
          <c:tx>
            <c:strRef>
              <c:f>'3 - Producción agregada'!$O$12</c:f>
              <c:strCache>
                <c:ptCount val="1"/>
                <c:pt idx="0">
                  <c:v>Variación interanual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'3 - Producción agregada'!$M$13:$M$19</c:f>
              <c:strCache>
                <c:ptCount val="7"/>
                <c:pt idx="0">
                  <c:v>ene-24</c:v>
                </c:pt>
                <c:pt idx="1">
                  <c:v>feb-24</c:v>
                </c:pt>
                <c:pt idx="2">
                  <c:v>mar-24</c:v>
                </c:pt>
                <c:pt idx="3">
                  <c:v>abr-24</c:v>
                </c:pt>
                <c:pt idx="4">
                  <c:v>may-24</c:v>
                </c:pt>
                <c:pt idx="5">
                  <c:v>jun-24</c:v>
                </c:pt>
                <c:pt idx="6">
                  <c:v>jul-24</c:v>
                </c:pt>
              </c:strCache>
            </c:strRef>
          </c:cat>
          <c:val>
            <c:numRef>
              <c:f>'3 - Producción agregada'!$O$13:$O$19</c:f>
              <c:numCache>
                <c:formatCode>0.00</c:formatCode>
                <c:ptCount val="7"/>
                <c:pt idx="0">
                  <c:v>3.9676278699999998</c:v>
                </c:pt>
                <c:pt idx="1">
                  <c:v>4.13531286</c:v>
                </c:pt>
                <c:pt idx="2">
                  <c:v>4.4481883900000003</c:v>
                </c:pt>
                <c:pt idx="3">
                  <c:v>4.5442243600000003</c:v>
                </c:pt>
                <c:pt idx="4">
                  <c:v>4.4563706600000002</c:v>
                </c:pt>
                <c:pt idx="5">
                  <c:v>4.3171863200000002</c:v>
                </c:pt>
                <c:pt idx="6">
                  <c:v>4.1777613000000002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4-4A4F-8FA3-97EF7332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645216"/>
        <c:axId val="866647616"/>
      </c:lineChart>
      <c:catAx>
        <c:axId val="8666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647616"/>
        <c:crosses val="autoZero"/>
        <c:auto val="1"/>
        <c:lblAlgn val="ctr"/>
        <c:lblOffset val="100"/>
        <c:noMultiLvlLbl val="0"/>
      </c:catAx>
      <c:valAx>
        <c:axId val="86664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64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DAEC-MEIC.xlsx]4 - Empleo y Remuneraciones!TablaDinámica1</c:name>
    <c:fmtId val="8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'4 - Empleo y Remuneraciones'!$B$9</c:f>
              <c:strCache>
                <c:ptCount val="1"/>
                <c:pt idx="0">
                  <c:v>Suma de 1/2024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'4 - Empleo y Remuneraciones'!$A$10:$A$31</c:f>
              <c:strCache>
                <c:ptCount val="22"/>
                <c:pt idx="0">
                  <c:v>Actividades artísticas, de entretenimiento y recreativas</c:v>
                </c:pt>
                <c:pt idx="1">
                  <c:v>Actividades de alojamiento y servicios de comida</c:v>
                </c:pt>
                <c:pt idx="2">
                  <c:v>Actividades de atención de la salud humana y de asistencia social</c:v>
                </c:pt>
                <c:pt idx="3">
                  <c:v>Actividades de los hogares como empleadores</c:v>
                </c:pt>
                <c:pt idx="4">
                  <c:v>Actividades de organizaciones y órganos extraterritoriales</c:v>
                </c:pt>
                <c:pt idx="5">
                  <c:v>Actividades de servicios administrativos y de apoyo</c:v>
                </c:pt>
                <c:pt idx="6">
                  <c:v>Actividades financieras y de seguros</c:v>
                </c:pt>
                <c:pt idx="7">
                  <c:v>Actividades inmobiliarias</c:v>
                </c:pt>
                <c:pt idx="8">
                  <c:v>Actividades profesionales, científicas y técnicas</c:v>
                </c:pt>
                <c:pt idx="9">
                  <c:v>Administración publica y defensa; planes de seguridad social de afiliación obligatoria</c:v>
                </c:pt>
                <c:pt idx="10">
                  <c:v>Agricultura, ganadería, silvicultura y pesca</c:v>
                </c:pt>
                <c:pt idx="11">
                  <c:v>Comercio al por mayor y por menor y reparación de vehículos automotores y motocicletas</c:v>
                </c:pt>
                <c:pt idx="12">
                  <c:v>Construcción</c:v>
                </c:pt>
                <c:pt idx="13">
                  <c:v>Enseñanza</c:v>
                </c:pt>
                <c:pt idx="14">
                  <c:v>Explotación de minas y canteras</c:v>
                </c:pt>
                <c:pt idx="15">
                  <c:v>Ignorado</c:v>
                </c:pt>
                <c:pt idx="16">
                  <c:v>Industria manufacturera</c:v>
                </c:pt>
                <c:pt idx="17">
                  <c:v>Información y comunicaciones</c:v>
                </c:pt>
                <c:pt idx="18">
                  <c:v>Otras actividades de servicios</c:v>
                </c:pt>
                <c:pt idx="19">
                  <c:v>Suministros de agua, evacuación de aguas residuales y gestión de desechos y contaminación</c:v>
                </c:pt>
                <c:pt idx="20">
                  <c:v>Suministros de electricidad, gas, vapor y aire acondicionado</c:v>
                </c:pt>
                <c:pt idx="21">
                  <c:v>Transporte y almacenamiento</c:v>
                </c:pt>
              </c:strCache>
            </c:strRef>
          </c:cat>
          <c:val>
            <c:numRef>
              <c:f>'4 - Empleo y Remuneraciones'!$B$10:$B$31</c:f>
              <c:numCache>
                <c:formatCode>0</c:formatCode>
                <c:ptCount val="22"/>
                <c:pt idx="0">
                  <c:v>22556</c:v>
                </c:pt>
                <c:pt idx="1">
                  <c:v>137592</c:v>
                </c:pt>
                <c:pt idx="2">
                  <c:v>100167</c:v>
                </c:pt>
                <c:pt idx="3">
                  <c:v>103042</c:v>
                </c:pt>
                <c:pt idx="4">
                  <c:v>96</c:v>
                </c:pt>
                <c:pt idx="5">
                  <c:v>124207</c:v>
                </c:pt>
                <c:pt idx="6">
                  <c:v>49956</c:v>
                </c:pt>
                <c:pt idx="7">
                  <c:v>16292</c:v>
                </c:pt>
                <c:pt idx="8">
                  <c:v>64265</c:v>
                </c:pt>
                <c:pt idx="9">
                  <c:v>100582</c:v>
                </c:pt>
                <c:pt idx="10">
                  <c:v>211563</c:v>
                </c:pt>
                <c:pt idx="11">
                  <c:v>369028</c:v>
                </c:pt>
                <c:pt idx="12">
                  <c:v>129368</c:v>
                </c:pt>
                <c:pt idx="13">
                  <c:v>137462</c:v>
                </c:pt>
                <c:pt idx="14">
                  <c:v>5677</c:v>
                </c:pt>
                <c:pt idx="15">
                  <c:v>25263</c:v>
                </c:pt>
                <c:pt idx="16">
                  <c:v>244172</c:v>
                </c:pt>
                <c:pt idx="17">
                  <c:v>67118</c:v>
                </c:pt>
                <c:pt idx="18">
                  <c:v>106723</c:v>
                </c:pt>
                <c:pt idx="19">
                  <c:v>13513</c:v>
                </c:pt>
                <c:pt idx="20">
                  <c:v>16181</c:v>
                </c:pt>
                <c:pt idx="21">
                  <c:v>112747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82-4D13-B2D2-F2666C9962C8}"/>
            </c:ext>
          </c:extLst>
        </c:ser>
        <c:ser>
          <c:idx val="1"/>
          <c:order val="1"/>
          <c:tx>
            <c:strRef>
              <c:f>'4 - Empleo y Remuneraciones'!$C$9</c:f>
              <c:strCache>
                <c:ptCount val="1"/>
                <c:pt idx="0">
                  <c:v>Suma de 2/2024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'4 - Empleo y Remuneraciones'!$A$10:$A$31</c:f>
              <c:strCache>
                <c:ptCount val="22"/>
                <c:pt idx="0">
                  <c:v>Actividades artísticas, de entretenimiento y recreativas</c:v>
                </c:pt>
                <c:pt idx="1">
                  <c:v>Actividades de alojamiento y servicios de comida</c:v>
                </c:pt>
                <c:pt idx="2">
                  <c:v>Actividades de atención de la salud humana y de asistencia social</c:v>
                </c:pt>
                <c:pt idx="3">
                  <c:v>Actividades de los hogares como empleadores</c:v>
                </c:pt>
                <c:pt idx="4">
                  <c:v>Actividades de organizaciones y órganos extraterritoriales</c:v>
                </c:pt>
                <c:pt idx="5">
                  <c:v>Actividades de servicios administrativos y de apoyo</c:v>
                </c:pt>
                <c:pt idx="6">
                  <c:v>Actividades financieras y de seguros</c:v>
                </c:pt>
                <c:pt idx="7">
                  <c:v>Actividades inmobiliarias</c:v>
                </c:pt>
                <c:pt idx="8">
                  <c:v>Actividades profesionales, científicas y técnicas</c:v>
                </c:pt>
                <c:pt idx="9">
                  <c:v>Administración publica y defensa; planes de seguridad social de afiliación obligatoria</c:v>
                </c:pt>
                <c:pt idx="10">
                  <c:v>Agricultura, ganadería, silvicultura y pesca</c:v>
                </c:pt>
                <c:pt idx="11">
                  <c:v>Comercio al por mayor y por menor y reparación de vehículos automotores y motocicletas</c:v>
                </c:pt>
                <c:pt idx="12">
                  <c:v>Construcción</c:v>
                </c:pt>
                <c:pt idx="13">
                  <c:v>Enseñanza</c:v>
                </c:pt>
                <c:pt idx="14">
                  <c:v>Explotación de minas y canteras</c:v>
                </c:pt>
                <c:pt idx="15">
                  <c:v>Ignorado</c:v>
                </c:pt>
                <c:pt idx="16">
                  <c:v>Industria manufacturera</c:v>
                </c:pt>
                <c:pt idx="17">
                  <c:v>Información y comunicaciones</c:v>
                </c:pt>
                <c:pt idx="18">
                  <c:v>Otras actividades de servicios</c:v>
                </c:pt>
                <c:pt idx="19">
                  <c:v>Suministros de agua, evacuación de aguas residuales y gestión de desechos y contaminación</c:v>
                </c:pt>
                <c:pt idx="20">
                  <c:v>Suministros de electricidad, gas, vapor y aire acondicionado</c:v>
                </c:pt>
                <c:pt idx="21">
                  <c:v>Transporte y almacenamiento</c:v>
                </c:pt>
              </c:strCache>
            </c:strRef>
          </c:cat>
          <c:val>
            <c:numRef>
              <c:f>'4 - Empleo y Remuneraciones'!$C$10:$C$31</c:f>
              <c:numCache>
                <c:formatCode>0</c:formatCode>
                <c:ptCount val="22"/>
                <c:pt idx="0">
                  <c:v>25478</c:v>
                </c:pt>
                <c:pt idx="1">
                  <c:v>145135</c:v>
                </c:pt>
                <c:pt idx="2">
                  <c:v>109891</c:v>
                </c:pt>
                <c:pt idx="3">
                  <c:v>108476</c:v>
                </c:pt>
                <c:pt idx="4">
                  <c:v>2300</c:v>
                </c:pt>
                <c:pt idx="5">
                  <c:v>138759</c:v>
                </c:pt>
                <c:pt idx="6">
                  <c:v>49092</c:v>
                </c:pt>
                <c:pt idx="7">
                  <c:v>13255</c:v>
                </c:pt>
                <c:pt idx="8">
                  <c:v>71444</c:v>
                </c:pt>
                <c:pt idx="9">
                  <c:v>83780</c:v>
                </c:pt>
                <c:pt idx="10">
                  <c:v>211394</c:v>
                </c:pt>
                <c:pt idx="11">
                  <c:v>401408</c:v>
                </c:pt>
                <c:pt idx="12">
                  <c:v>125566</c:v>
                </c:pt>
                <c:pt idx="13">
                  <c:v>121173</c:v>
                </c:pt>
                <c:pt idx="14">
                  <c:v>5333</c:v>
                </c:pt>
                <c:pt idx="15">
                  <c:v>12160</c:v>
                </c:pt>
                <c:pt idx="16">
                  <c:v>238820</c:v>
                </c:pt>
                <c:pt idx="17">
                  <c:v>54727</c:v>
                </c:pt>
                <c:pt idx="18">
                  <c:v>97316</c:v>
                </c:pt>
                <c:pt idx="19">
                  <c:v>14703</c:v>
                </c:pt>
                <c:pt idx="20">
                  <c:v>16670</c:v>
                </c:pt>
                <c:pt idx="21">
                  <c:v>110596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82-4D13-B2D2-F2666C996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383871"/>
        <c:axId val="290384351"/>
      </c:barChart>
      <c:catAx>
        <c:axId val="29038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384351"/>
        <c:crosses val="autoZero"/>
        <c:auto val="1"/>
        <c:lblAlgn val="ctr"/>
        <c:lblOffset val="100"/>
        <c:noMultiLvlLbl val="0"/>
      </c:catAx>
      <c:valAx>
        <c:axId val="29038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383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DAEC-MEIC.xlsx]4 - Empleo y Remuneraciones!TablaDinámica3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'4 - Empleo y Remuneraciones'!$B$35</c:f>
              <c:strCache>
                <c:ptCount val="1"/>
                <c:pt idx="0">
                  <c:v>Suma de 1/2024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'4 - Empleo y Remuneraciones'!$A$36:$A$57</c:f>
              <c:strCache>
                <c:ptCount val="22"/>
                <c:pt idx="0">
                  <c:v>Actividades artísticas, de entretenimiento y recreativas</c:v>
                </c:pt>
                <c:pt idx="1">
                  <c:v>Actividades de alojamiento y servicios de comida</c:v>
                </c:pt>
                <c:pt idx="2">
                  <c:v>Actividades de atención de la salud humana y de asistencia social</c:v>
                </c:pt>
                <c:pt idx="3">
                  <c:v>Actividades de los hogares como empleadores</c:v>
                </c:pt>
                <c:pt idx="4">
                  <c:v>Actividades de organizaciones y órganos extraterritoriales</c:v>
                </c:pt>
                <c:pt idx="5">
                  <c:v>Actividades de servicios administrativos y de apoyo</c:v>
                </c:pt>
                <c:pt idx="6">
                  <c:v>Actividades financieras y de seguros</c:v>
                </c:pt>
                <c:pt idx="7">
                  <c:v>Actividades inmobiliarias</c:v>
                </c:pt>
                <c:pt idx="8">
                  <c:v>Actividades profesionales, científicas y técnicas</c:v>
                </c:pt>
                <c:pt idx="9">
                  <c:v>Administración publica y defensa; planes de seguridad social de afiliación obligatoria</c:v>
                </c:pt>
                <c:pt idx="10">
                  <c:v>Comercio al por mayor y por menor y reparación de vehículos automotores y motocicletas</c:v>
                </c:pt>
                <c:pt idx="11">
                  <c:v>Construcción</c:v>
                </c:pt>
                <c:pt idx="12">
                  <c:v>Enseñanza</c:v>
                </c:pt>
                <c:pt idx="13">
                  <c:v>Explotación de minas y canteras</c:v>
                </c:pt>
                <c:pt idx="14">
                  <c:v>Ignorado</c:v>
                </c:pt>
                <c:pt idx="15">
                  <c:v>Industria manufacturera</c:v>
                </c:pt>
                <c:pt idx="16">
                  <c:v>Información y comunicaciones</c:v>
                </c:pt>
                <c:pt idx="17">
                  <c:v>Otras actividades de servicios</c:v>
                </c:pt>
                <c:pt idx="18">
                  <c:v>Suministros de agua, evacuación de aguas residuales y gestión de desechos y contaminación</c:v>
                </c:pt>
                <c:pt idx="19">
                  <c:v>Suministros de electricidad, gas, vapor y aire acondicionado</c:v>
                </c:pt>
                <c:pt idx="20">
                  <c:v>Transporte y almacenamiento</c:v>
                </c:pt>
                <c:pt idx="21">
                  <c:v>Agricultura, ganadería, silvicultura y pesca</c:v>
                </c:pt>
              </c:strCache>
            </c:strRef>
          </c:cat>
          <c:val>
            <c:numRef>
              <c:f>'4 - Empleo y Remuneraciones'!$B$36:$B$57</c:f>
              <c:numCache>
                <c:formatCode>0.00</c:formatCode>
                <c:ptCount val="22"/>
                <c:pt idx="0">
                  <c:v>1.1988217998909387</c:v>
                </c:pt>
                <c:pt idx="1">
                  <c:v>7.3128342388098098</c:v>
                </c:pt>
                <c:pt idx="2">
                  <c:v>5.3237446014220469</c:v>
                </c:pt>
                <c:pt idx="3">
                  <c:v>5.4765470785760826</c:v>
                </c:pt>
                <c:pt idx="4">
                  <c:v>5.1022740197521786E-3</c:v>
                </c:pt>
                <c:pt idx="5">
                  <c:v>6.6014390538683214</c:v>
                </c:pt>
                <c:pt idx="6">
                  <c:v>2.6550958430285396</c:v>
                </c:pt>
                <c:pt idx="7">
                  <c:v>0.86589842010210916</c:v>
                </c:pt>
                <c:pt idx="8">
                  <c:v>3.4156004154101431</c:v>
                </c:pt>
                <c:pt idx="9">
                  <c:v>5.3458013068199337</c:v>
                </c:pt>
                <c:pt idx="10">
                  <c:v>19.613353926678194</c:v>
                </c:pt>
                <c:pt idx="11">
                  <c:v>6.8757394311177054</c:v>
                </c:pt>
                <c:pt idx="12">
                  <c:v>7.3059249094080627</c:v>
                </c:pt>
                <c:pt idx="13">
                  <c:v>0.30172510010555331</c:v>
                </c:pt>
                <c:pt idx="14">
                  <c:v>1.3426952975104092</c:v>
                </c:pt>
                <c:pt idx="15">
                  <c:v>12.977421374488843</c:v>
                </c:pt>
                <c:pt idx="16">
                  <c:v>3.5672336214346534</c:v>
                </c:pt>
                <c:pt idx="17">
                  <c:v>5.672187398020955</c:v>
                </c:pt>
                <c:pt idx="18">
                  <c:v>0.71819821696782493</c:v>
                </c:pt>
                <c:pt idx="19">
                  <c:v>0.85999891576677079</c:v>
                </c:pt>
                <c:pt idx="20">
                  <c:v>5.9923550927604046</c:v>
                </c:pt>
                <c:pt idx="21">
                  <c:v>11.244295817091981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B-433E-8FD9-AD6B14BA51DF}"/>
            </c:ext>
          </c:extLst>
        </c:ser>
        <c:ser>
          <c:idx val="1"/>
          <c:order val="1"/>
          <c:tx>
            <c:strRef>
              <c:f>'4 - Empleo y Remuneraciones'!$C$35</c:f>
              <c:strCache>
                <c:ptCount val="1"/>
                <c:pt idx="0">
                  <c:v>Suma de 2/2024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'4 - Empleo y Remuneraciones'!$A$36:$A$57</c:f>
              <c:strCache>
                <c:ptCount val="22"/>
                <c:pt idx="0">
                  <c:v>Actividades artísticas, de entretenimiento y recreativas</c:v>
                </c:pt>
                <c:pt idx="1">
                  <c:v>Actividades de alojamiento y servicios de comida</c:v>
                </c:pt>
                <c:pt idx="2">
                  <c:v>Actividades de atención de la salud humana y de asistencia social</c:v>
                </c:pt>
                <c:pt idx="3">
                  <c:v>Actividades de los hogares como empleadores</c:v>
                </c:pt>
                <c:pt idx="4">
                  <c:v>Actividades de organizaciones y órganos extraterritoriales</c:v>
                </c:pt>
                <c:pt idx="5">
                  <c:v>Actividades de servicios administrativos y de apoyo</c:v>
                </c:pt>
                <c:pt idx="6">
                  <c:v>Actividades financieras y de seguros</c:v>
                </c:pt>
                <c:pt idx="7">
                  <c:v>Actividades inmobiliarias</c:v>
                </c:pt>
                <c:pt idx="8">
                  <c:v>Actividades profesionales, científicas y técnicas</c:v>
                </c:pt>
                <c:pt idx="9">
                  <c:v>Administración publica y defensa; planes de seguridad social de afiliación obligatoria</c:v>
                </c:pt>
                <c:pt idx="10">
                  <c:v>Comercio al por mayor y por menor y reparación de vehículos automotores y motocicletas</c:v>
                </c:pt>
                <c:pt idx="11">
                  <c:v>Construcción</c:v>
                </c:pt>
                <c:pt idx="12">
                  <c:v>Enseñanza</c:v>
                </c:pt>
                <c:pt idx="13">
                  <c:v>Explotación de minas y canteras</c:v>
                </c:pt>
                <c:pt idx="14">
                  <c:v>Ignorado</c:v>
                </c:pt>
                <c:pt idx="15">
                  <c:v>Industria manufacturera</c:v>
                </c:pt>
                <c:pt idx="16">
                  <c:v>Información y comunicaciones</c:v>
                </c:pt>
                <c:pt idx="17">
                  <c:v>Otras actividades de servicios</c:v>
                </c:pt>
                <c:pt idx="18">
                  <c:v>Suministros de agua, evacuación de aguas residuales y gestión de desechos y contaminación</c:v>
                </c:pt>
                <c:pt idx="19">
                  <c:v>Suministros de electricidad, gas, vapor y aire acondicionado</c:v>
                </c:pt>
                <c:pt idx="20">
                  <c:v>Transporte y almacenamiento</c:v>
                </c:pt>
                <c:pt idx="21">
                  <c:v>Agricultura, ganadería, silvicultura y pesca</c:v>
                </c:pt>
              </c:strCache>
            </c:strRef>
          </c:cat>
          <c:val>
            <c:numRef>
              <c:f>'4 - Empleo y Remuneraciones'!$C$36:$C$57</c:f>
              <c:numCache>
                <c:formatCode>0.00</c:formatCode>
                <c:ptCount val="22"/>
                <c:pt idx="0">
                  <c:v>1.3541222653671459</c:v>
                </c:pt>
                <c:pt idx="1">
                  <c:v>7.7137347901742954</c:v>
                </c:pt>
                <c:pt idx="2">
                  <c:v>5.8405624406727776</c:v>
                </c:pt>
                <c:pt idx="3">
                  <c:v>5.7653570475691387</c:v>
                </c:pt>
                <c:pt idx="4">
                  <c:v>0.12224198172322927</c:v>
                </c:pt>
                <c:pt idx="5">
                  <c:v>7.3748587573624222</c:v>
                </c:pt>
                <c:pt idx="6">
                  <c:v>2.6091753768507702</c:v>
                </c:pt>
                <c:pt idx="7">
                  <c:v>0.70448585553974086</c:v>
                </c:pt>
                <c:pt idx="8">
                  <c:v>3.7971548444497358</c:v>
                </c:pt>
                <c:pt idx="9">
                  <c:v>4.4527970559878911</c:v>
                </c:pt>
                <c:pt idx="10">
                  <c:v>21.33430843459044</c:v>
                </c:pt>
                <c:pt idx="11">
                  <c:v>6.6736681204604382</c:v>
                </c:pt>
                <c:pt idx="12">
                  <c:v>6.4401859353690689</c:v>
                </c:pt>
                <c:pt idx="13">
                  <c:v>0.28344195153477464</c:v>
                </c:pt>
                <c:pt idx="14">
                  <c:v>0.64628804250194261</c:v>
                </c:pt>
                <c:pt idx="15">
                  <c:v>12.692969597887657</c:v>
                </c:pt>
                <c:pt idx="16">
                  <c:v>2.908668232072682</c:v>
                </c:pt>
                <c:pt idx="17">
                  <c:v>5.1722176927729482</c:v>
                </c:pt>
                <c:pt idx="18">
                  <c:v>0.78144515533766956</c:v>
                </c:pt>
                <c:pt idx="19">
                  <c:v>0.88598862405488354</c:v>
                </c:pt>
                <c:pt idx="20">
                  <c:v>5.8780322655053325</c:v>
                </c:pt>
                <c:pt idx="21">
                  <c:v>11.235313688869708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B-433E-8FD9-AD6B14BA5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465664"/>
        <c:axId val="950464704"/>
      </c:barChart>
      <c:catAx>
        <c:axId val="95046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464704"/>
        <c:crosses val="autoZero"/>
        <c:auto val="1"/>
        <c:lblAlgn val="ctr"/>
        <c:lblOffset val="100"/>
        <c:noMultiLvlLbl val="0"/>
      </c:catAx>
      <c:valAx>
        <c:axId val="95046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46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DAEC-MEIC.xlsx]4 - Empleo y Remuneraciones!TablaDinámica6</c:name>
    <c:fmtId val="5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'4 - Empleo y Remuneraciones'!$B$61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'4 - Empleo y Remuneraciones'!$A$62:$A$81</c:f>
              <c:strCache>
                <c:ptCount val="19"/>
                <c:pt idx="0">
                  <c:v>Actividad ignorada </c:v>
                </c:pt>
                <c:pt idx="1">
                  <c:v>Actividades inmobiliarias, empresariales y de alquiler</c:v>
                </c:pt>
                <c:pt idx="2">
                  <c:v>Administración pública y defensa</c:v>
                </c:pt>
                <c:pt idx="3">
                  <c:v>Agricultura, ganadería, caza y selvicultura</c:v>
                </c:pt>
                <c:pt idx="4">
                  <c:v>Comercio, reparación de vehículos automotores y enseres domésticos</c:v>
                </c:pt>
                <c:pt idx="5">
                  <c:v>Construcción</c:v>
                </c:pt>
                <c:pt idx="6">
                  <c:v>Electricidad, gas y agua</c:v>
                </c:pt>
                <c:pt idx="7">
                  <c:v>Enseñanza</c:v>
                </c:pt>
                <c:pt idx="8">
                  <c:v>Explotación de minas y canteras</c:v>
                </c:pt>
                <c:pt idx="9">
                  <c:v>Hogares privados con servicio doméstico</c:v>
                </c:pt>
                <c:pt idx="10">
                  <c:v>Hoteles y restaurantes</c:v>
                </c:pt>
                <c:pt idx="11">
                  <c:v>Industrias manufactureras</c:v>
                </c:pt>
                <c:pt idx="12">
                  <c:v>Intemediación financiera</c:v>
                </c:pt>
                <c:pt idx="13">
                  <c:v>Organizaciones extraterritoriales</c:v>
                </c:pt>
                <c:pt idx="14">
                  <c:v>Otras actividades de servicios</c:v>
                </c:pt>
                <c:pt idx="15">
                  <c:v>Pesca</c:v>
                </c:pt>
                <c:pt idx="16">
                  <c:v>Servicios sociales y de salud</c:v>
                </c:pt>
                <c:pt idx="17">
                  <c:v>Transporte, almacenamiento y comunicaciones</c:v>
                </c:pt>
                <c:pt idx="18">
                  <c:v>Total</c:v>
                </c:pt>
              </c:strCache>
            </c:strRef>
          </c:cat>
          <c:val>
            <c:numRef>
              <c:f>'4 - Empleo y Remuneraciones'!$B$62:$B$81</c:f>
              <c:numCache>
                <c:formatCode>General</c:formatCode>
                <c:ptCount val="19"/>
                <c:pt idx="0">
                  <c:v>85628</c:v>
                </c:pt>
                <c:pt idx="1">
                  <c:v>244915.43335354919</c:v>
                </c:pt>
                <c:pt idx="2">
                  <c:v>133954.01965773653</c:v>
                </c:pt>
                <c:pt idx="3">
                  <c:v>154215.24562282459</c:v>
                </c:pt>
                <c:pt idx="4">
                  <c:v>234912.85158474845</c:v>
                </c:pt>
                <c:pt idx="5">
                  <c:v>72967.025010547412</c:v>
                </c:pt>
                <c:pt idx="6">
                  <c:v>16349.238556059487</c:v>
                </c:pt>
                <c:pt idx="7">
                  <c:v>26629.171158105684</c:v>
                </c:pt>
                <c:pt idx="8">
                  <c:v>1588.0274100833246</c:v>
                </c:pt>
                <c:pt idx="9">
                  <c:v>21189.781655416096</c:v>
                </c:pt>
                <c:pt idx="10">
                  <c:v>53566.137986499314</c:v>
                </c:pt>
                <c:pt idx="11">
                  <c:v>152804.72964349753</c:v>
                </c:pt>
                <c:pt idx="12">
                  <c:v>46247.113015504692</c:v>
                </c:pt>
                <c:pt idx="13">
                  <c:v>418</c:v>
                </c:pt>
                <c:pt idx="14">
                  <c:v>121578.987580424</c:v>
                </c:pt>
                <c:pt idx="15">
                  <c:v>3881.0973394156736</c:v>
                </c:pt>
                <c:pt idx="16">
                  <c:v>40378.980223605104</c:v>
                </c:pt>
                <c:pt idx="17">
                  <c:v>81623.160201982915</c:v>
                </c:pt>
                <c:pt idx="18">
                  <c:v>1492846.9999999998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0-49B8-8890-709639A6DFCC}"/>
            </c:ext>
          </c:extLst>
        </c:ser>
        <c:ser>
          <c:idx val="1"/>
          <c:order val="1"/>
          <c:tx>
            <c:strRef>
              <c:f>'4 - Empleo y Remuneraciones'!$C$61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'4 - Empleo y Remuneraciones'!$A$62:$A$81</c:f>
              <c:strCache>
                <c:ptCount val="19"/>
                <c:pt idx="0">
                  <c:v>Actividad ignorada </c:v>
                </c:pt>
                <c:pt idx="1">
                  <c:v>Actividades inmobiliarias, empresariales y de alquiler</c:v>
                </c:pt>
                <c:pt idx="2">
                  <c:v>Administración pública y defensa</c:v>
                </c:pt>
                <c:pt idx="3">
                  <c:v>Agricultura, ganadería, caza y selvicultura</c:v>
                </c:pt>
                <c:pt idx="4">
                  <c:v>Comercio, reparación de vehículos automotores y enseres domésticos</c:v>
                </c:pt>
                <c:pt idx="5">
                  <c:v>Construcción</c:v>
                </c:pt>
                <c:pt idx="6">
                  <c:v>Electricidad, gas y agua</c:v>
                </c:pt>
                <c:pt idx="7">
                  <c:v>Enseñanza</c:v>
                </c:pt>
                <c:pt idx="8">
                  <c:v>Explotación de minas y canteras</c:v>
                </c:pt>
                <c:pt idx="9">
                  <c:v>Hogares privados con servicio doméstico</c:v>
                </c:pt>
                <c:pt idx="10">
                  <c:v>Hoteles y restaurantes</c:v>
                </c:pt>
                <c:pt idx="11">
                  <c:v>Industrias manufactureras</c:v>
                </c:pt>
                <c:pt idx="12">
                  <c:v>Intemediación financiera</c:v>
                </c:pt>
                <c:pt idx="13">
                  <c:v>Organizaciones extraterritoriales</c:v>
                </c:pt>
                <c:pt idx="14">
                  <c:v>Otras actividades de servicios</c:v>
                </c:pt>
                <c:pt idx="15">
                  <c:v>Pesca</c:v>
                </c:pt>
                <c:pt idx="16">
                  <c:v>Servicios sociales y de salud</c:v>
                </c:pt>
                <c:pt idx="17">
                  <c:v>Transporte, almacenamiento y comunicaciones</c:v>
                </c:pt>
                <c:pt idx="18">
                  <c:v>Total</c:v>
                </c:pt>
              </c:strCache>
            </c:strRef>
          </c:cat>
          <c:val>
            <c:numRef>
              <c:f>'4 - Empleo y Remuneraciones'!$C$62:$C$81</c:f>
              <c:numCache>
                <c:formatCode>General</c:formatCode>
                <c:ptCount val="19"/>
                <c:pt idx="0">
                  <c:v>86811</c:v>
                </c:pt>
                <c:pt idx="1">
                  <c:v>263902.41653728718</c:v>
                </c:pt>
                <c:pt idx="2">
                  <c:v>137821.1079865963</c:v>
                </c:pt>
                <c:pt idx="3">
                  <c:v>156134.03317290277</c:v>
                </c:pt>
                <c:pt idx="4">
                  <c:v>247686.68111188739</c:v>
                </c:pt>
                <c:pt idx="5">
                  <c:v>78209.40205325259</c:v>
                </c:pt>
                <c:pt idx="6">
                  <c:v>16107.052204626611</c:v>
                </c:pt>
                <c:pt idx="7">
                  <c:v>26691.277299073641</c:v>
                </c:pt>
                <c:pt idx="8">
                  <c:v>1892</c:v>
                </c:pt>
                <c:pt idx="9">
                  <c:v>21471.631701857888</c:v>
                </c:pt>
                <c:pt idx="10">
                  <c:v>58387.059689230453</c:v>
                </c:pt>
                <c:pt idx="11">
                  <c:v>166185.00829322569</c:v>
                </c:pt>
                <c:pt idx="12">
                  <c:v>45681.619656626819</c:v>
                </c:pt>
                <c:pt idx="13">
                  <c:v>422</c:v>
                </c:pt>
                <c:pt idx="14">
                  <c:v>124689.42389251152</c:v>
                </c:pt>
                <c:pt idx="15">
                  <c:v>3745.969162397143</c:v>
                </c:pt>
                <c:pt idx="16">
                  <c:v>43575.160255912648</c:v>
                </c:pt>
                <c:pt idx="17">
                  <c:v>79520.156982611399</c:v>
                </c:pt>
                <c:pt idx="18">
                  <c:v>1558933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0-413B-8AFE-CACD5FBC817E}"/>
            </c:ext>
          </c:extLst>
        </c:ser>
        <c:ser>
          <c:idx val="2"/>
          <c:order val="2"/>
          <c:tx>
            <c:strRef>
              <c:f>'4 - Empleo y Remuneraciones'!$D$61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'4 - Empleo y Remuneraciones'!$A$62:$A$81</c:f>
              <c:strCache>
                <c:ptCount val="19"/>
                <c:pt idx="0">
                  <c:v>Actividad ignorada </c:v>
                </c:pt>
                <c:pt idx="1">
                  <c:v>Actividades inmobiliarias, empresariales y de alquiler</c:v>
                </c:pt>
                <c:pt idx="2">
                  <c:v>Administración pública y defensa</c:v>
                </c:pt>
                <c:pt idx="3">
                  <c:v>Agricultura, ganadería, caza y selvicultura</c:v>
                </c:pt>
                <c:pt idx="4">
                  <c:v>Comercio, reparación de vehículos automotores y enseres domésticos</c:v>
                </c:pt>
                <c:pt idx="5">
                  <c:v>Construcción</c:v>
                </c:pt>
                <c:pt idx="6">
                  <c:v>Electricidad, gas y agua</c:v>
                </c:pt>
                <c:pt idx="7">
                  <c:v>Enseñanza</c:v>
                </c:pt>
                <c:pt idx="8">
                  <c:v>Explotación de minas y canteras</c:v>
                </c:pt>
                <c:pt idx="9">
                  <c:v>Hogares privados con servicio doméstico</c:v>
                </c:pt>
                <c:pt idx="10">
                  <c:v>Hoteles y restaurantes</c:v>
                </c:pt>
                <c:pt idx="11">
                  <c:v>Industrias manufactureras</c:v>
                </c:pt>
                <c:pt idx="12">
                  <c:v>Intemediación financiera</c:v>
                </c:pt>
                <c:pt idx="13">
                  <c:v>Organizaciones extraterritoriales</c:v>
                </c:pt>
                <c:pt idx="14">
                  <c:v>Otras actividades de servicios</c:v>
                </c:pt>
                <c:pt idx="15">
                  <c:v>Pesca</c:v>
                </c:pt>
                <c:pt idx="16">
                  <c:v>Servicios sociales y de salud</c:v>
                </c:pt>
                <c:pt idx="17">
                  <c:v>Transporte, almacenamiento y comunicaciones</c:v>
                </c:pt>
                <c:pt idx="18">
                  <c:v>Total</c:v>
                </c:pt>
              </c:strCache>
            </c:strRef>
          </c:cat>
          <c:val>
            <c:numRef>
              <c:f>'4 - Empleo y Remuneraciones'!$D$62:$D$81</c:f>
              <c:numCache>
                <c:formatCode>General</c:formatCode>
                <c:ptCount val="19"/>
                <c:pt idx="0">
                  <c:v>98580</c:v>
                </c:pt>
                <c:pt idx="1">
                  <c:v>303525.38276033686</c:v>
                </c:pt>
                <c:pt idx="2">
                  <c:v>137839.75590286532</c:v>
                </c:pt>
                <c:pt idx="3">
                  <c:v>153736.98523071752</c:v>
                </c:pt>
                <c:pt idx="4">
                  <c:v>268284.04985359986</c:v>
                </c:pt>
                <c:pt idx="5">
                  <c:v>86369.178349589245</c:v>
                </c:pt>
                <c:pt idx="6">
                  <c:v>16047.772805129498</c:v>
                </c:pt>
                <c:pt idx="7">
                  <c:v>28095.072566623363</c:v>
                </c:pt>
                <c:pt idx="8">
                  <c:v>1744</c:v>
                </c:pt>
                <c:pt idx="9">
                  <c:v>20899.609644955497</c:v>
                </c:pt>
                <c:pt idx="10">
                  <c:v>79635.976756962889</c:v>
                </c:pt>
                <c:pt idx="11">
                  <c:v>184364.89040998495</c:v>
                </c:pt>
                <c:pt idx="12">
                  <c:v>48271.319145773145</c:v>
                </c:pt>
                <c:pt idx="13">
                  <c:v>481</c:v>
                </c:pt>
                <c:pt idx="14">
                  <c:v>137929.03151642071</c:v>
                </c:pt>
                <c:pt idx="15">
                  <c:v>4230.6146413035749</c:v>
                </c:pt>
                <c:pt idx="16">
                  <c:v>47495.697310503965</c:v>
                </c:pt>
                <c:pt idx="17">
                  <c:v>84951.663105233558</c:v>
                </c:pt>
                <c:pt idx="18">
                  <c:v>1702482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0-413B-8AFE-CACD5FBC817E}"/>
            </c:ext>
          </c:extLst>
        </c:ser>
        <c:ser>
          <c:idx val="3"/>
          <c:order val="3"/>
          <c:tx>
            <c:strRef>
              <c:f>'4 - Empleo y Remuneraciones'!$E$61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'4 - Empleo y Remuneraciones'!$A$62:$A$81</c:f>
              <c:strCache>
                <c:ptCount val="19"/>
                <c:pt idx="0">
                  <c:v>Actividad ignorada </c:v>
                </c:pt>
                <c:pt idx="1">
                  <c:v>Actividades inmobiliarias, empresariales y de alquiler</c:v>
                </c:pt>
                <c:pt idx="2">
                  <c:v>Administración pública y defensa</c:v>
                </c:pt>
                <c:pt idx="3">
                  <c:v>Agricultura, ganadería, caza y selvicultura</c:v>
                </c:pt>
                <c:pt idx="4">
                  <c:v>Comercio, reparación de vehículos automotores y enseres domésticos</c:v>
                </c:pt>
                <c:pt idx="5">
                  <c:v>Construcción</c:v>
                </c:pt>
                <c:pt idx="6">
                  <c:v>Electricidad, gas y agua</c:v>
                </c:pt>
                <c:pt idx="7">
                  <c:v>Enseñanza</c:v>
                </c:pt>
                <c:pt idx="8">
                  <c:v>Explotación de minas y canteras</c:v>
                </c:pt>
                <c:pt idx="9">
                  <c:v>Hogares privados con servicio doméstico</c:v>
                </c:pt>
                <c:pt idx="10">
                  <c:v>Hoteles y restaurantes</c:v>
                </c:pt>
                <c:pt idx="11">
                  <c:v>Industrias manufactureras</c:v>
                </c:pt>
                <c:pt idx="12">
                  <c:v>Intemediación financiera</c:v>
                </c:pt>
                <c:pt idx="13">
                  <c:v>Organizaciones extraterritoriales</c:v>
                </c:pt>
                <c:pt idx="14">
                  <c:v>Otras actividades de servicios</c:v>
                </c:pt>
                <c:pt idx="15">
                  <c:v>Pesca</c:v>
                </c:pt>
                <c:pt idx="16">
                  <c:v>Servicios sociales y de salud</c:v>
                </c:pt>
                <c:pt idx="17">
                  <c:v>Transporte, almacenamiento y comunicaciones</c:v>
                </c:pt>
                <c:pt idx="18">
                  <c:v>Total</c:v>
                </c:pt>
              </c:strCache>
            </c:strRef>
          </c:cat>
          <c:val>
            <c:numRef>
              <c:f>'4 - Empleo y Remuneraciones'!$E$62:$E$81</c:f>
              <c:numCache>
                <c:formatCode>General</c:formatCode>
                <c:ptCount val="19"/>
                <c:pt idx="0">
                  <c:v>88393</c:v>
                </c:pt>
                <c:pt idx="1">
                  <c:v>291995.8349354025</c:v>
                </c:pt>
                <c:pt idx="2">
                  <c:v>139369.99151353716</c:v>
                </c:pt>
                <c:pt idx="3">
                  <c:v>153204.17739216593</c:v>
                </c:pt>
                <c:pt idx="4">
                  <c:v>254472.54487723904</c:v>
                </c:pt>
                <c:pt idx="5">
                  <c:v>77389.733966440195</c:v>
                </c:pt>
                <c:pt idx="6">
                  <c:v>16130.214561457689</c:v>
                </c:pt>
                <c:pt idx="7">
                  <c:v>27709.756543390984</c:v>
                </c:pt>
                <c:pt idx="8">
                  <c:v>1819</c:v>
                </c:pt>
                <c:pt idx="9">
                  <c:v>21193.593820774142</c:v>
                </c:pt>
                <c:pt idx="10">
                  <c:v>71294.951056464895</c:v>
                </c:pt>
                <c:pt idx="11">
                  <c:v>177198.70503911879</c:v>
                </c:pt>
                <c:pt idx="12">
                  <c:v>47087.2498005456</c:v>
                </c:pt>
                <c:pt idx="13">
                  <c:v>451</c:v>
                </c:pt>
                <c:pt idx="14">
                  <c:v>139138.0576680564</c:v>
                </c:pt>
                <c:pt idx="15">
                  <c:v>4041.3525195593988</c:v>
                </c:pt>
                <c:pt idx="16">
                  <c:v>46449.043854231008</c:v>
                </c:pt>
                <c:pt idx="17">
                  <c:v>81909.792451616231</c:v>
                </c:pt>
                <c:pt idx="18">
                  <c:v>1639248.0000000002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60-413B-8AFE-CACD5FBC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868368"/>
        <c:axId val="790874128"/>
      </c:barChart>
      <c:catAx>
        <c:axId val="79086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874128"/>
        <c:crosses val="autoZero"/>
        <c:auto val="1"/>
        <c:lblAlgn val="ctr"/>
        <c:lblOffset val="100"/>
        <c:noMultiLvlLbl val="0"/>
      </c:catAx>
      <c:valAx>
        <c:axId val="79087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86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DAEC-MEIC.xlsx]4 - Empleo y Remuneraciones!TablaDinámica4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'4 - Empleo y Remuneraciones'!$C$85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'4 - Empleo y Remuneraciones'!$B$86:$B$107</c:f>
              <c:multiLvlStrCache>
                <c:ptCount val="20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'4 - Empleo y Remuneraciones'!$C$86:$C$107</c:f>
              <c:numCache>
                <c:formatCode>0.00</c:formatCode>
                <c:ptCount val="20"/>
                <c:pt idx="0">
                  <c:v>11.78279575</c:v>
                </c:pt>
                <c:pt idx="1">
                  <c:v>10.95418856</c:v>
                </c:pt>
                <c:pt idx="2">
                  <c:v>10.60040513</c:v>
                </c:pt>
                <c:pt idx="3">
                  <c:v>9.6936845799999993</c:v>
                </c:pt>
                <c:pt idx="4">
                  <c:v>10.10123478</c:v>
                </c:pt>
                <c:pt idx="5">
                  <c:v>9.5844122400000007</c:v>
                </c:pt>
                <c:pt idx="6">
                  <c:v>9.6021609600000009</c:v>
                </c:pt>
                <c:pt idx="7">
                  <c:v>8.8027115699999996</c:v>
                </c:pt>
                <c:pt idx="8">
                  <c:v>8.0812701400000009</c:v>
                </c:pt>
                <c:pt idx="9">
                  <c:v>7.6775700799999997</c:v>
                </c:pt>
                <c:pt idx="10">
                  <c:v>7.1587154200000001</c:v>
                </c:pt>
                <c:pt idx="11">
                  <c:v>7.2974070500000003</c:v>
                </c:pt>
                <c:pt idx="12">
                  <c:v>7.9444105499999997</c:v>
                </c:pt>
                <c:pt idx="13">
                  <c:v>7.79891442</c:v>
                </c:pt>
                <c:pt idx="14">
                  <c:v>7.8173479800000001</c:v>
                </c:pt>
                <c:pt idx="15">
                  <c:v>7.9224523900000001</c:v>
                </c:pt>
                <c:pt idx="16">
                  <c:v>8.5418173599999996</c:v>
                </c:pt>
                <c:pt idx="17">
                  <c:v>8.5272619400000007</c:v>
                </c:pt>
                <c:pt idx="18">
                  <c:v>7.8269477600000004</c:v>
                </c:pt>
                <c:pt idx="19">
                  <c:v>6.73570651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2-469C-AE87-4CC8C1F21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082143"/>
        <c:axId val="1438068703"/>
      </c:lineChart>
      <c:catAx>
        <c:axId val="143808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068703"/>
        <c:crosses val="autoZero"/>
        <c:auto val="1"/>
        <c:lblAlgn val="ctr"/>
        <c:lblOffset val="100"/>
        <c:noMultiLvlLbl val="0"/>
      </c:catAx>
      <c:valAx>
        <c:axId val="143806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082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Datos DAEC-MEIC.xlsx]4 - Empleo y Remuneraciones!TablaDinámica2</c:name>
    <c:fmtId val="7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'4 - Empleo y Remuneraciones'!$G$87</c:f>
              <c:strCache>
                <c:ptCount val="1"/>
                <c:pt idx="0">
                  <c:v>Variación mensual (%)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'4 - Empleo y Remuneraciones'!$F$88:$F$96</c:f>
              <c:strCache>
                <c:ptCount val="8"/>
                <c:pt idx="0">
                  <c:v>01/01/2024</c:v>
                </c:pt>
                <c:pt idx="1">
                  <c:v>01/02/2024</c:v>
                </c:pt>
                <c:pt idx="2">
                  <c:v>01/03/2024</c:v>
                </c:pt>
                <c:pt idx="3">
                  <c:v>01/04/2024</c:v>
                </c:pt>
                <c:pt idx="4">
                  <c:v>01/05/2024</c:v>
                </c:pt>
                <c:pt idx="5">
                  <c:v>01/06/2024</c:v>
                </c:pt>
                <c:pt idx="6">
                  <c:v>01/07/2024</c:v>
                </c:pt>
                <c:pt idx="7">
                  <c:v>01/08/2024</c:v>
                </c:pt>
              </c:strCache>
            </c:strRef>
          </c:cat>
          <c:val>
            <c:numRef>
              <c:f>'4 - Empleo y Remuneraciones'!$G$88:$G$96</c:f>
              <c:numCache>
                <c:formatCode>0.00</c:formatCode>
                <c:ptCount val="8"/>
                <c:pt idx="0">
                  <c:v>1.890698</c:v>
                </c:pt>
                <c:pt idx="1">
                  <c:v>0.10780599</c:v>
                </c:pt>
                <c:pt idx="2">
                  <c:v>0.28467987</c:v>
                </c:pt>
                <c:pt idx="3">
                  <c:v>-0.32638571</c:v>
                </c:pt>
                <c:pt idx="4">
                  <c:v>-8.1472569999999994E-2</c:v>
                </c:pt>
                <c:pt idx="5">
                  <c:v>-0.14443404000000001</c:v>
                </c:pt>
                <c:pt idx="6">
                  <c:v>0.12178136000000001</c:v>
                </c:pt>
                <c:pt idx="7">
                  <c:v>-0.11500019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B-41E6-9BD3-26E80A318CAF}"/>
            </c:ext>
          </c:extLst>
        </c:ser>
        <c:ser>
          <c:idx val="1"/>
          <c:order val="1"/>
          <c:tx>
            <c:strRef>
              <c:f>'4 - Empleo y Remuneraciones'!$H$87</c:f>
              <c:strCache>
                <c:ptCount val="1"/>
                <c:pt idx="0">
                  <c:v>Variación interanual (%)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'4 - Empleo y Remuneraciones'!$F$88:$F$96</c:f>
              <c:strCache>
                <c:ptCount val="8"/>
                <c:pt idx="0">
                  <c:v>01/01/2024</c:v>
                </c:pt>
                <c:pt idx="1">
                  <c:v>01/02/2024</c:v>
                </c:pt>
                <c:pt idx="2">
                  <c:v>01/03/2024</c:v>
                </c:pt>
                <c:pt idx="3">
                  <c:v>01/04/2024</c:v>
                </c:pt>
                <c:pt idx="4">
                  <c:v>01/05/2024</c:v>
                </c:pt>
                <c:pt idx="5">
                  <c:v>01/06/2024</c:v>
                </c:pt>
                <c:pt idx="6">
                  <c:v>01/07/2024</c:v>
                </c:pt>
                <c:pt idx="7">
                  <c:v>01/08/2024</c:v>
                </c:pt>
              </c:strCache>
            </c:strRef>
          </c:cat>
          <c:val>
            <c:numRef>
              <c:f>'4 - Empleo y Remuneraciones'!$H$88:$H$96</c:f>
              <c:numCache>
                <c:formatCode>0.00</c:formatCode>
                <c:ptCount val="8"/>
                <c:pt idx="0">
                  <c:v>3.88812582</c:v>
                </c:pt>
                <c:pt idx="1">
                  <c:v>3.1134689799999999</c:v>
                </c:pt>
                <c:pt idx="2">
                  <c:v>3.1707671099999999</c:v>
                </c:pt>
                <c:pt idx="3">
                  <c:v>2.4805690899999999</c:v>
                </c:pt>
                <c:pt idx="4">
                  <c:v>2.2892664900000002</c:v>
                </c:pt>
                <c:pt idx="5">
                  <c:v>1.9812627899999999</c:v>
                </c:pt>
                <c:pt idx="6">
                  <c:v>1.9143522399999999</c:v>
                </c:pt>
                <c:pt idx="7">
                  <c:v>1.62924129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B-41E6-9BD3-26E80A318CAF}"/>
            </c:ext>
          </c:extLst>
        </c:ser>
        <c:ser>
          <c:idx val="2"/>
          <c:order val="2"/>
          <c:tx>
            <c:strRef>
              <c:f>'4 - Empleo y Remuneraciones'!$I$87</c:f>
              <c:strCache>
                <c:ptCount val="1"/>
                <c:pt idx="0">
                  <c:v>Variación acumulada (%)/n2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'4 - Empleo y Remuneraciones'!$F$88:$F$96</c:f>
              <c:strCache>
                <c:ptCount val="8"/>
                <c:pt idx="0">
                  <c:v>01/01/2024</c:v>
                </c:pt>
                <c:pt idx="1">
                  <c:v>01/02/2024</c:v>
                </c:pt>
                <c:pt idx="2">
                  <c:v>01/03/2024</c:v>
                </c:pt>
                <c:pt idx="3">
                  <c:v>01/04/2024</c:v>
                </c:pt>
                <c:pt idx="4">
                  <c:v>01/05/2024</c:v>
                </c:pt>
                <c:pt idx="5">
                  <c:v>01/06/2024</c:v>
                </c:pt>
                <c:pt idx="6">
                  <c:v>01/07/2024</c:v>
                </c:pt>
                <c:pt idx="7">
                  <c:v>01/08/2024</c:v>
                </c:pt>
              </c:strCache>
            </c:strRef>
          </c:cat>
          <c:val>
            <c:numRef>
              <c:f>'4 - Empleo y Remuneraciones'!$I$88:$I$96</c:f>
              <c:numCache>
                <c:formatCode>0.00</c:formatCode>
                <c:ptCount val="8"/>
                <c:pt idx="0">
                  <c:v>1.890698</c:v>
                </c:pt>
                <c:pt idx="1">
                  <c:v>2.0005422899999998</c:v>
                </c:pt>
                <c:pt idx="2">
                  <c:v>2.2909172999999998</c:v>
                </c:pt>
                <c:pt idx="3">
                  <c:v>1.95705437</c:v>
                </c:pt>
                <c:pt idx="4">
                  <c:v>1.87398734</c:v>
                </c:pt>
                <c:pt idx="5">
                  <c:v>1.7268466200000001</c:v>
                </c:pt>
                <c:pt idx="6">
                  <c:v>1.8507309599999999</c:v>
                </c:pt>
                <c:pt idx="7">
                  <c:v>1.73360242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B-41E6-9BD3-26E80A318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637056"/>
        <c:axId val="866639936"/>
      </c:lineChart>
      <c:catAx>
        <c:axId val="86663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639936"/>
        <c:crosses val="autoZero"/>
        <c:auto val="1"/>
        <c:lblAlgn val="ctr"/>
        <c:lblOffset val="100"/>
        <c:noMultiLvlLbl val="0"/>
      </c:catAx>
      <c:valAx>
        <c:axId val="86663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63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  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chart" Target="../charts/chart9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image" Target="../media/image1.jpeg"/><Relationship Id="rId4" Type="http://schemas.openxmlformats.org/officeDocument/2006/relationships/hyperlink" Target="#'1 - Tabla de Contenidos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1 - Tabla de Contenidos'!A1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1 - Tabla de Contenidos'!A1"/><Relationship Id="rId1" Type="http://schemas.openxmlformats.org/officeDocument/2006/relationships/chart" Target="../charts/chart10.xml"/><Relationship Id="rId4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1.jpeg"/><Relationship Id="rId4" Type="http://schemas.openxmlformats.org/officeDocument/2006/relationships/hyperlink" Target="#'1 - Tabla de Contenidos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1.jpeg"/><Relationship Id="rId4" Type="http://schemas.openxmlformats.org/officeDocument/2006/relationships/hyperlink" Target="#'1 - Tabla de Contenidos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 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1.jpeg"/><Relationship Id="rId4" Type="http://schemas.openxmlformats.org/officeDocument/2006/relationships/hyperlink" Target="#'1 - Tabla de Contenidos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.jpeg"/><Relationship Id="rId4" Type="http://schemas.openxmlformats.org/officeDocument/2006/relationships/hyperlink" Target="#'1 - Tabla de Contenidos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 - Tabla de Contenidos'!A1"/><Relationship Id="rId2" Type="http://schemas.openxmlformats.org/officeDocument/2006/relationships/image" Target="../media/image1.jpeg"/><Relationship Id="rId1" Type="http://schemas.openxmlformats.org/officeDocument/2006/relationships/hyperlink" Target="#'1 - Tabla de Contenidos  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 - Tabla de Contenidos'!A1"/><Relationship Id="rId2" Type="http://schemas.openxmlformats.org/officeDocument/2006/relationships/image" Target="../media/image1.jpeg"/><Relationship Id="rId1" Type="http://schemas.openxmlformats.org/officeDocument/2006/relationships/hyperlink" Target="#'1 - Tabla de Contenidos  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 - Tabla de Contenid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10002</xdr:colOff>
      <xdr:row>0</xdr:row>
      <xdr:rowOff>78066</xdr:rowOff>
    </xdr:from>
    <xdr:to>
      <xdr:col>2</xdr:col>
      <xdr:colOff>355600</xdr:colOff>
      <xdr:row>4</xdr:row>
      <xdr:rowOff>101600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B04108-1B44-4986-9305-7336E845A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2" y="78066"/>
          <a:ext cx="4257198" cy="110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3321844</xdr:colOff>
      <xdr:row>34</xdr:row>
      <xdr:rowOff>47625</xdr:rowOff>
    </xdr:from>
    <xdr:ext cx="184731" cy="264560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E271A9B2-3232-C4EA-5285-1F8ADB07E962}"/>
            </a:ext>
          </a:extLst>
        </xdr:cNvPr>
        <xdr:cNvSpPr txBox="1"/>
      </xdr:nvSpPr>
      <xdr:spPr>
        <a:xfrm>
          <a:off x="10572750" y="7560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R" sz="1100"/>
        </a:p>
      </xdr:txBody>
    </xdr:sp>
    <xdr:clientData/>
  </xdr:oneCellAnchor>
  <xdr:twoCellAnchor>
    <xdr:from>
      <xdr:col>0</xdr:col>
      <xdr:colOff>145577</xdr:colOff>
      <xdr:row>5</xdr:row>
      <xdr:rowOff>304119</xdr:rowOff>
    </xdr:from>
    <xdr:to>
      <xdr:col>5</xdr:col>
      <xdr:colOff>609600</xdr:colOff>
      <xdr:row>31</xdr:row>
      <xdr:rowOff>119303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3765EEA0-07BA-F245-6039-FA3B80528866}"/>
            </a:ext>
          </a:extLst>
        </xdr:cNvPr>
        <xdr:cNvGrpSpPr/>
      </xdr:nvGrpSpPr>
      <xdr:grpSpPr>
        <a:xfrm>
          <a:off x="145577" y="1609044"/>
          <a:ext cx="9246073" cy="4644359"/>
          <a:chOff x="128659" y="2055010"/>
          <a:chExt cx="8464052" cy="4979546"/>
        </a:xfrm>
      </xdr:grpSpPr>
      <xdr:grpSp>
        <xdr:nvGrpSpPr>
          <xdr:cNvPr id="7" name="Grupo 6">
            <a:extLst>
              <a:ext uri="{FF2B5EF4-FFF2-40B4-BE49-F238E27FC236}">
                <a16:creationId xmlns:a16="http://schemas.microsoft.com/office/drawing/2014/main" id="{2AADF6EE-0CE3-93AB-D6DB-B5061673BE33}"/>
              </a:ext>
            </a:extLst>
          </xdr:cNvPr>
          <xdr:cNvGrpSpPr/>
        </xdr:nvGrpSpPr>
        <xdr:grpSpPr>
          <a:xfrm>
            <a:off x="147246" y="2055010"/>
            <a:ext cx="8445465" cy="4675839"/>
            <a:chOff x="145455" y="2055098"/>
            <a:chExt cx="8460867" cy="4674159"/>
          </a:xfrm>
        </xdr:grpSpPr>
        <xdr:graphicFrame macro="">
          <xdr:nvGraphicFramePr>
            <xdr:cNvPr id="5" name="Gráfico 4">
              <a:extLst>
                <a:ext uri="{FF2B5EF4-FFF2-40B4-BE49-F238E27FC236}">
                  <a16:creationId xmlns:a16="http://schemas.microsoft.com/office/drawing/2014/main" id="{63F4C7B7-3B2E-493D-991D-63B1F818D285}"/>
                </a:ext>
              </a:extLst>
            </xdr:cNvPr>
            <xdr:cNvGraphicFramePr>
              <a:graphicFrameLocks/>
            </xdr:cNvGraphicFramePr>
          </xdr:nvGraphicFramePr>
          <xdr:xfrm>
            <a:off x="197107" y="2415792"/>
            <a:ext cx="8409215" cy="431346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671C304C-E53E-10FC-0B5D-82C21FF8A842}"/>
                </a:ext>
              </a:extLst>
            </xdr:cNvPr>
            <xdr:cNvSpPr txBox="1"/>
          </xdr:nvSpPr>
          <xdr:spPr>
            <a:xfrm>
              <a:off x="145455" y="2055098"/>
              <a:ext cx="3146652" cy="3427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s-CR" sz="1600" b="1">
                  <a:solidFill>
                    <a:sysClr val="windowText" lastClr="000000"/>
                  </a:solidFill>
                </a:rPr>
                <a:t>Número de Ocupados por Industria</a:t>
              </a:r>
            </a:p>
          </xdr:txBody>
        </xdr:sp>
      </xdr:grpSp>
      <xdr:sp macro="" textlink="">
        <xdr:nvSpPr>
          <xdr:cNvPr id="18" name="CuadroTexto 17">
            <a:extLst>
              <a:ext uri="{FF2B5EF4-FFF2-40B4-BE49-F238E27FC236}">
                <a16:creationId xmlns:a16="http://schemas.microsoft.com/office/drawing/2014/main" id="{9AF3D493-C801-5A21-4984-61A99E5B3111}"/>
              </a:ext>
            </a:extLst>
          </xdr:cNvPr>
          <xdr:cNvSpPr txBox="1"/>
        </xdr:nvSpPr>
        <xdr:spPr>
          <a:xfrm>
            <a:off x="128659" y="6769996"/>
            <a:ext cx="4805354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R" sz="1100"/>
              <a:t>Fuente:</a:t>
            </a:r>
            <a:r>
              <a:rPr lang="es-CR" sz="1100" baseline="0"/>
              <a:t> Elaboración propia con datos de la Encuesta Continua de Empleo del INEC</a:t>
            </a:r>
          </a:p>
        </xdr:txBody>
      </xdr:sp>
    </xdr:grpSp>
    <xdr:clientData/>
  </xdr:twoCellAnchor>
  <xdr:twoCellAnchor>
    <xdr:from>
      <xdr:col>0</xdr:col>
      <xdr:colOff>173830</xdr:colOff>
      <xdr:row>122</xdr:row>
      <xdr:rowOff>173832</xdr:rowOff>
    </xdr:from>
    <xdr:to>
      <xdr:col>5</xdr:col>
      <xdr:colOff>676275</xdr:colOff>
      <xdr:row>145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23B3CB2-7A06-4118-A1A5-4B2377BAE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159543</xdr:colOff>
      <xdr:row>120</xdr:row>
      <xdr:rowOff>102394</xdr:rowOff>
    </xdr:from>
    <xdr:to>
      <xdr:col>3</xdr:col>
      <xdr:colOff>840580</xdr:colOff>
      <xdr:row>122</xdr:row>
      <xdr:rowOff>64245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EE405510-08E5-4DCE-AD93-323E6AE17920}"/>
            </a:ext>
          </a:extLst>
        </xdr:cNvPr>
        <xdr:cNvSpPr txBox="1"/>
      </xdr:nvSpPr>
      <xdr:spPr>
        <a:xfrm>
          <a:off x="159543" y="22495669"/>
          <a:ext cx="3871912" cy="323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R" sz="1600" b="1">
              <a:solidFill>
                <a:sysClr val="windowText" lastClr="000000"/>
              </a:solidFill>
            </a:rPr>
            <a:t>Tasas</a:t>
          </a:r>
          <a:r>
            <a:rPr lang="es-CR" sz="1600" b="1" baseline="0">
              <a:solidFill>
                <a:sysClr val="windowText" lastClr="000000"/>
              </a:solidFill>
            </a:rPr>
            <a:t> de Ocupación</a:t>
          </a:r>
          <a:r>
            <a:rPr lang="es-CR" sz="1600" b="1">
              <a:solidFill>
                <a:sysClr val="windowText" lastClr="000000"/>
              </a:solidFill>
            </a:rPr>
            <a:t> por Industria</a:t>
          </a:r>
        </a:p>
      </xdr:txBody>
    </xdr:sp>
    <xdr:clientData/>
  </xdr:twoCellAnchor>
  <xdr:twoCellAnchor editAs="oneCell">
    <xdr:from>
      <xdr:col>5</xdr:col>
      <xdr:colOff>831056</xdr:colOff>
      <xdr:row>123</xdr:row>
      <xdr:rowOff>4763</xdr:rowOff>
    </xdr:from>
    <xdr:to>
      <xdr:col>8</xdr:col>
      <xdr:colOff>761999</xdr:colOff>
      <xdr:row>137</xdr:row>
      <xdr:rowOff>16669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0" name="Actividades">
              <a:extLst>
                <a:ext uri="{FF2B5EF4-FFF2-40B4-BE49-F238E27FC236}">
                  <a16:creationId xmlns:a16="http://schemas.microsoft.com/office/drawing/2014/main" id="{2A8A45EF-F95A-4C8F-83E6-65DB6902506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ctividad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79806" y="22750463"/>
              <a:ext cx="4312443" cy="25455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228599</xdr:colOff>
      <xdr:row>65</xdr:row>
      <xdr:rowOff>85726</xdr:rowOff>
    </xdr:from>
    <xdr:to>
      <xdr:col>5</xdr:col>
      <xdr:colOff>638175</xdr:colOff>
      <xdr:row>88</xdr:row>
      <xdr:rowOff>14288</xdr:rowOff>
    </xdr:to>
    <xdr:grpSp>
      <xdr:nvGrpSpPr>
        <xdr:cNvPr id="41" name="Grupo 40">
          <a:extLst>
            <a:ext uri="{FF2B5EF4-FFF2-40B4-BE49-F238E27FC236}">
              <a16:creationId xmlns:a16="http://schemas.microsoft.com/office/drawing/2014/main" id="{AB90B7E2-68E8-2D35-BD27-7B96EF307C02}"/>
            </a:ext>
          </a:extLst>
        </xdr:cNvPr>
        <xdr:cNvGrpSpPr/>
      </xdr:nvGrpSpPr>
      <xdr:grpSpPr>
        <a:xfrm>
          <a:off x="228599" y="12372976"/>
          <a:ext cx="9191626" cy="4090987"/>
          <a:chOff x="192550" y="13500178"/>
          <a:chExt cx="5965031" cy="4310062"/>
        </a:xfrm>
      </xdr:grpSpPr>
      <xdr:graphicFrame macro="">
        <xdr:nvGraphicFramePr>
          <xdr:cNvPr id="34" name="Gráfico 33">
            <a:extLst>
              <a:ext uri="{FF2B5EF4-FFF2-40B4-BE49-F238E27FC236}">
                <a16:creationId xmlns:a16="http://schemas.microsoft.com/office/drawing/2014/main" id="{C0E80A34-1529-4A90-B694-5A0349AE6EC3}"/>
              </a:ext>
            </a:extLst>
          </xdr:cNvPr>
          <xdr:cNvGraphicFramePr>
            <a:graphicFrameLocks/>
          </xdr:cNvGraphicFramePr>
        </xdr:nvGraphicFramePr>
        <xdr:xfrm>
          <a:off x="192550" y="13500178"/>
          <a:ext cx="5965031" cy="43100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52335</xdr:colOff>
      <xdr:row>0</xdr:row>
      <xdr:rowOff>86533</xdr:rowOff>
    </xdr:from>
    <xdr:to>
      <xdr:col>3</xdr:col>
      <xdr:colOff>1190624</xdr:colOff>
      <xdr:row>4</xdr:row>
      <xdr:rowOff>171450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9B3F2F-30BD-482E-9F42-6CB3485AC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3"/>
          <a:ext cx="4329164" cy="101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200617</xdr:colOff>
      <xdr:row>92</xdr:row>
      <xdr:rowOff>104775</xdr:rowOff>
    </xdr:from>
    <xdr:to>
      <xdr:col>5</xdr:col>
      <xdr:colOff>628650</xdr:colOff>
      <xdr:row>117</xdr:row>
      <xdr:rowOff>89732</xdr:rowOff>
    </xdr:to>
    <xdr:grpSp>
      <xdr:nvGrpSpPr>
        <xdr:cNvPr id="29" name="Grupo 28">
          <a:extLst>
            <a:ext uri="{FF2B5EF4-FFF2-40B4-BE49-F238E27FC236}">
              <a16:creationId xmlns:a16="http://schemas.microsoft.com/office/drawing/2014/main" id="{546AD278-565C-4B72-A0A4-EC0085B29A04}"/>
            </a:ext>
          </a:extLst>
        </xdr:cNvPr>
        <xdr:cNvGrpSpPr/>
      </xdr:nvGrpSpPr>
      <xdr:grpSpPr>
        <a:xfrm>
          <a:off x="200617" y="17278350"/>
          <a:ext cx="9210083" cy="4509332"/>
          <a:chOff x="10620341" y="2435612"/>
          <a:chExt cx="7165399" cy="4744640"/>
        </a:xfrm>
      </xdr:grpSpPr>
      <xdr:graphicFrame macro="">
        <xdr:nvGraphicFramePr>
          <xdr:cNvPr id="31" name="Gráfico 30">
            <a:extLst>
              <a:ext uri="{FF2B5EF4-FFF2-40B4-BE49-F238E27FC236}">
                <a16:creationId xmlns:a16="http://schemas.microsoft.com/office/drawing/2014/main" id="{416FDC88-288A-485B-8457-F9DE237F54F8}"/>
              </a:ext>
            </a:extLst>
          </xdr:cNvPr>
          <xdr:cNvGraphicFramePr>
            <a:graphicFrameLocks/>
          </xdr:cNvGraphicFramePr>
        </xdr:nvGraphicFramePr>
        <xdr:xfrm>
          <a:off x="10628382" y="2866787"/>
          <a:ext cx="7157358" cy="431346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D8EFB587-0657-4185-B0CE-7351F85A4F16}"/>
              </a:ext>
            </a:extLst>
          </xdr:cNvPr>
          <xdr:cNvSpPr txBox="1"/>
        </xdr:nvSpPr>
        <xdr:spPr>
          <a:xfrm>
            <a:off x="10620341" y="2435612"/>
            <a:ext cx="2217964" cy="3607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CR" sz="1600" b="1">
                <a:solidFill>
                  <a:sysClr val="windowText" lastClr="000000"/>
                </a:solidFill>
              </a:rPr>
              <a:t>Tasa</a:t>
            </a:r>
            <a:r>
              <a:rPr lang="es-CR" sz="1600" b="1" baseline="0">
                <a:solidFill>
                  <a:sysClr val="windowText" lastClr="000000"/>
                </a:solidFill>
              </a:rPr>
              <a:t> de Desempleo</a:t>
            </a:r>
          </a:p>
        </xdr:txBody>
      </xdr:sp>
    </xdr:grpSp>
    <xdr:clientData/>
  </xdr:twoCellAnchor>
  <xdr:twoCellAnchor>
    <xdr:from>
      <xdr:col>0</xdr:col>
      <xdr:colOff>238125</xdr:colOff>
      <xdr:row>37</xdr:row>
      <xdr:rowOff>152399</xdr:rowOff>
    </xdr:from>
    <xdr:to>
      <xdr:col>5</xdr:col>
      <xdr:colOff>638175</xdr:colOff>
      <xdr:row>59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C0950F-9DCF-4D42-BCF6-137E76BF1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161925</xdr:colOff>
      <xdr:row>34</xdr:row>
      <xdr:rowOff>47625</xdr:rowOff>
    </xdr:from>
    <xdr:to>
      <xdr:col>3</xdr:col>
      <xdr:colOff>185930</xdr:colOff>
      <xdr:row>37</xdr:row>
      <xdr:rowOff>104775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9EFF59E-BF8D-4571-9F93-E954DCAB61BE}"/>
            </a:ext>
          </a:extLst>
        </xdr:cNvPr>
        <xdr:cNvSpPr txBox="1"/>
      </xdr:nvSpPr>
      <xdr:spPr>
        <a:xfrm>
          <a:off x="161925" y="6877050"/>
          <a:ext cx="3214880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R" sz="16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Indice de salarios reales (ISMR)</a:t>
          </a:r>
          <a:endParaRPr lang="es-CR" sz="2400" b="1">
            <a:effectLst/>
          </a:endParaRPr>
        </a:p>
        <a:p>
          <a:r>
            <a:rPr lang="es-CR" sz="16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1984 = 100</a:t>
          </a:r>
          <a:endParaRPr lang="es-CR" sz="2400" b="1">
            <a:effectLst/>
          </a:endParaRPr>
        </a:p>
      </xdr:txBody>
    </xdr:sp>
    <xdr:clientData/>
  </xdr:twoCellAnchor>
  <xdr:twoCellAnchor>
    <xdr:from>
      <xdr:col>0</xdr:col>
      <xdr:colOff>161925</xdr:colOff>
      <xdr:row>62</xdr:row>
      <xdr:rowOff>9525</xdr:rowOff>
    </xdr:from>
    <xdr:to>
      <xdr:col>3</xdr:col>
      <xdr:colOff>1790700</xdr:colOff>
      <xdr:row>65</xdr:row>
      <xdr:rowOff>66675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9A41E5D7-9FFD-4D15-BC0F-545CF55ADC99}"/>
            </a:ext>
          </a:extLst>
        </xdr:cNvPr>
        <xdr:cNvSpPr txBox="1"/>
      </xdr:nvSpPr>
      <xdr:spPr>
        <a:xfrm>
          <a:off x="161925" y="11906250"/>
          <a:ext cx="4819650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R" sz="16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Personas Aseguradas ante la CCSS por sector industrial</a:t>
          </a:r>
        </a:p>
        <a:p>
          <a:r>
            <a:rPr lang="es-CR" sz="16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Cantidad anual</a:t>
          </a:r>
          <a:endParaRPr lang="es-CR" sz="2400" b="1"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52334</xdr:colOff>
      <xdr:row>0</xdr:row>
      <xdr:rowOff>86533</xdr:rowOff>
    </xdr:from>
    <xdr:to>
      <xdr:col>7</xdr:col>
      <xdr:colOff>657225</xdr:colOff>
      <xdr:row>4</xdr:row>
      <xdr:rowOff>177747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E55B0D-C8AF-42C4-AD65-C583CB4C8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3"/>
          <a:ext cx="4795891" cy="111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11907</xdr:colOff>
      <xdr:row>7</xdr:row>
      <xdr:rowOff>0</xdr:rowOff>
    </xdr:from>
    <xdr:to>
      <xdr:col>11</xdr:col>
      <xdr:colOff>1909968</xdr:colOff>
      <xdr:row>7</xdr:row>
      <xdr:rowOff>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1F926C8-1877-4452-96CA-AB4EC01EFF8A}"/>
            </a:ext>
          </a:extLst>
        </xdr:cNvPr>
        <xdr:cNvGrpSpPr/>
      </xdr:nvGrpSpPr>
      <xdr:grpSpPr>
        <a:xfrm>
          <a:off x="11907" y="1885950"/>
          <a:ext cx="8660811" cy="0"/>
          <a:chOff x="190500" y="114300"/>
          <a:chExt cx="11838064" cy="166055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87311CD-03A7-547E-D61A-0B3D1B705D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0" y="114300"/>
            <a:ext cx="7823008" cy="16605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8230B2A5-81A1-A94B-BDE9-5D6035BD8C8C}"/>
              </a:ext>
            </a:extLst>
          </xdr:cNvPr>
          <xdr:cNvSpPr txBox="1"/>
        </xdr:nvSpPr>
        <xdr:spPr>
          <a:xfrm>
            <a:off x="8313814" y="1153463"/>
            <a:ext cx="3714750" cy="4849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CR" sz="2000">
                <a:latin typeface="HendersonSansW00-BasicLight"/>
              </a:rPr>
              <a:t>5 - Sección</a:t>
            </a:r>
            <a:r>
              <a:rPr lang="es-CR" sz="2000" baseline="0">
                <a:latin typeface="HendersonSansW00-BasicLight"/>
              </a:rPr>
              <a:t> Monetaria</a:t>
            </a:r>
          </a:p>
          <a:p>
            <a:endParaRPr lang="es-CR" sz="2000"/>
          </a:p>
          <a:p>
            <a:endParaRPr lang="es-CR" sz="2000"/>
          </a:p>
          <a:p>
            <a:r>
              <a:rPr lang="es-CR" sz="2000" baseline="0"/>
              <a:t> </a:t>
            </a:r>
          </a:p>
          <a:p>
            <a:r>
              <a:rPr lang="es-CR" sz="2000" baseline="0"/>
              <a:t> </a:t>
            </a:r>
          </a:p>
          <a:p>
            <a:endParaRPr lang="es-CR" sz="1100"/>
          </a:p>
        </xdr:txBody>
      </xdr:sp>
    </xdr:grpSp>
    <xdr:clientData/>
  </xdr:twoCellAnchor>
  <xdr:twoCellAnchor>
    <xdr:from>
      <xdr:col>0</xdr:col>
      <xdr:colOff>52334</xdr:colOff>
      <xdr:row>0</xdr:row>
      <xdr:rowOff>86533</xdr:rowOff>
    </xdr:from>
    <xdr:to>
      <xdr:col>8</xdr:col>
      <xdr:colOff>988218</xdr:colOff>
      <xdr:row>4</xdr:row>
      <xdr:rowOff>177747</xdr:rowOff>
    </xdr:to>
    <xdr:pic>
      <xdr:nvPicPr>
        <xdr:cNvPr id="9" name="Imag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E228A5-F6A1-429E-B0D1-80B864C2E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3"/>
          <a:ext cx="5103072" cy="1138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216694</xdr:colOff>
      <xdr:row>5</xdr:row>
      <xdr:rowOff>288132</xdr:rowOff>
    </xdr:from>
    <xdr:to>
      <xdr:col>4</xdr:col>
      <xdr:colOff>742950</xdr:colOff>
      <xdr:row>24</xdr:row>
      <xdr:rowOff>47625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A832039C-6EB8-97AF-72C6-0D815A157AD0}"/>
            </a:ext>
          </a:extLst>
        </xdr:cNvPr>
        <xdr:cNvGrpSpPr/>
      </xdr:nvGrpSpPr>
      <xdr:grpSpPr>
        <a:xfrm>
          <a:off x="216694" y="1602582"/>
          <a:ext cx="4802981" cy="3321843"/>
          <a:chOff x="158179" y="2114923"/>
          <a:chExt cx="3924001" cy="3096447"/>
        </a:xfrm>
      </xdr:grpSpPr>
      <xdr:graphicFrame macro="">
        <xdr:nvGraphicFramePr>
          <xdr:cNvPr id="10" name="Gráfico 9">
            <a:extLst>
              <a:ext uri="{FF2B5EF4-FFF2-40B4-BE49-F238E27FC236}">
                <a16:creationId xmlns:a16="http://schemas.microsoft.com/office/drawing/2014/main" id="{E4170AD0-5537-49EA-89DB-36C27A84EE6F}"/>
              </a:ext>
            </a:extLst>
          </xdr:cNvPr>
          <xdr:cNvGraphicFramePr>
            <a:graphicFrameLocks/>
          </xdr:cNvGraphicFramePr>
        </xdr:nvGraphicFramePr>
        <xdr:xfrm>
          <a:off x="226936" y="2468170"/>
          <a:ext cx="3855244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9D2F3612-414E-0B40-6D0A-98D9491C9E49}"/>
              </a:ext>
            </a:extLst>
          </xdr:cNvPr>
          <xdr:cNvSpPr txBox="1"/>
        </xdr:nvSpPr>
        <xdr:spPr>
          <a:xfrm>
            <a:off x="158179" y="2114923"/>
            <a:ext cx="1523183" cy="3324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R" sz="1400" b="1"/>
              <a:t>Tasa Básica Pásiva</a:t>
            </a:r>
          </a:p>
        </xdr:txBody>
      </xdr:sp>
    </xdr:grpSp>
    <xdr:clientData/>
  </xdr:twoCellAnchor>
  <xdr:oneCellAnchor>
    <xdr:from>
      <xdr:col>0</xdr:col>
      <xdr:colOff>180975</xdr:colOff>
      <xdr:row>26</xdr:row>
      <xdr:rowOff>119062</xdr:rowOff>
    </xdr:from>
    <xdr:ext cx="2575192" cy="749821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3572EC4-8615-BA77-0679-213694B83225}"/>
            </a:ext>
          </a:extLst>
        </xdr:cNvPr>
        <xdr:cNvSpPr txBox="1"/>
      </xdr:nvSpPr>
      <xdr:spPr>
        <a:xfrm>
          <a:off x="180975" y="5319712"/>
          <a:ext cx="2575192" cy="7498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R" sz="1400" b="1"/>
            <a:t>Crédito del sistema financiero</a:t>
          </a:r>
        </a:p>
        <a:p>
          <a:r>
            <a:rPr lang="es-CR" sz="1400" b="1"/>
            <a:t>Millones de colones</a:t>
          </a:r>
        </a:p>
        <a:p>
          <a:r>
            <a:rPr lang="es-CR" sz="1400" b="1"/>
            <a:t>Moneda Nacional y/o Extrangera</a:t>
          </a:r>
        </a:p>
      </xdr:txBody>
    </xdr:sp>
    <xdr:clientData/>
  </xdr:oneCellAnchor>
  <xdr:twoCellAnchor>
    <xdr:from>
      <xdr:col>0</xdr:col>
      <xdr:colOff>52335</xdr:colOff>
      <xdr:row>0</xdr:row>
      <xdr:rowOff>86534</xdr:rowOff>
    </xdr:from>
    <xdr:to>
      <xdr:col>4</xdr:col>
      <xdr:colOff>23812</xdr:colOff>
      <xdr:row>4</xdr:row>
      <xdr:rowOff>180976</xdr:rowOff>
    </xdr:to>
    <xdr:pic>
      <xdr:nvPicPr>
        <xdr:cNvPr id="13" name="Imagen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40417B-1890-5657-2CDB-6445BD24A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4"/>
          <a:ext cx="4381552" cy="110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257175</xdr:colOff>
      <xdr:row>31</xdr:row>
      <xdr:rowOff>28574</xdr:rowOff>
    </xdr:from>
    <xdr:to>
      <xdr:col>8</xdr:col>
      <xdr:colOff>495300</xdr:colOff>
      <xdr:row>51</xdr:row>
      <xdr:rowOff>19049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4F23C36-98D2-4930-9CC9-841E74866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52334</xdr:colOff>
      <xdr:row>0</xdr:row>
      <xdr:rowOff>86534</xdr:rowOff>
    </xdr:from>
    <xdr:to>
      <xdr:col>5</xdr:col>
      <xdr:colOff>762000</xdr:colOff>
      <xdr:row>4</xdr:row>
      <xdr:rowOff>180976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F6A2D1-C734-45B9-A111-B0FC24361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4"/>
          <a:ext cx="4586341" cy="110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276224</xdr:colOff>
      <xdr:row>5</xdr:row>
      <xdr:rowOff>300037</xdr:rowOff>
    </xdr:from>
    <xdr:to>
      <xdr:col>16</xdr:col>
      <xdr:colOff>19049</xdr:colOff>
      <xdr:row>24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84B0D9-8841-8EF4-E48E-C9E7C23CC0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52335</xdr:colOff>
      <xdr:row>0</xdr:row>
      <xdr:rowOff>86534</xdr:rowOff>
    </xdr:from>
    <xdr:to>
      <xdr:col>3</xdr:col>
      <xdr:colOff>1866901</xdr:colOff>
      <xdr:row>4</xdr:row>
      <xdr:rowOff>180976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D86F4A-B1F2-4EBC-94FA-84C379E15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4"/>
          <a:ext cx="4672066" cy="110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52335</xdr:colOff>
      <xdr:row>0</xdr:row>
      <xdr:rowOff>86534</xdr:rowOff>
    </xdr:from>
    <xdr:to>
      <xdr:col>3</xdr:col>
      <xdr:colOff>1866901</xdr:colOff>
      <xdr:row>4</xdr:row>
      <xdr:rowOff>180976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B1251-0C8B-43F3-AED0-613FC12A1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4"/>
          <a:ext cx="4672066" cy="1115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52335</xdr:colOff>
      <xdr:row>0</xdr:row>
      <xdr:rowOff>86534</xdr:rowOff>
    </xdr:from>
    <xdr:to>
      <xdr:col>3</xdr:col>
      <xdr:colOff>1866901</xdr:colOff>
      <xdr:row>4</xdr:row>
      <xdr:rowOff>180976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867B95-6607-4AD1-AD5A-8FE2C0B01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4"/>
          <a:ext cx="4672066" cy="1115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285746</xdr:colOff>
      <xdr:row>33</xdr:row>
      <xdr:rowOff>32380</xdr:rowOff>
    </xdr:from>
    <xdr:to>
      <xdr:col>7</xdr:col>
      <xdr:colOff>685930</xdr:colOff>
      <xdr:row>53</xdr:row>
      <xdr:rowOff>1827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26E3CC-B5EA-4371-8231-88B56B235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548808</xdr:colOff>
      <xdr:row>32</xdr:row>
      <xdr:rowOff>134345</xdr:rowOff>
    </xdr:from>
    <xdr:to>
      <xdr:col>28</xdr:col>
      <xdr:colOff>381001</xdr:colOff>
      <xdr:row>53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5DE7D30-DB34-46A0-AD5C-6EF31B07B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453625</xdr:colOff>
      <xdr:row>32</xdr:row>
      <xdr:rowOff>179770</xdr:rowOff>
    </xdr:from>
    <xdr:to>
      <xdr:col>18</xdr:col>
      <xdr:colOff>323850</xdr:colOff>
      <xdr:row>53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0ED6A51-E0A5-4B36-A930-B2560B5A1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52334</xdr:colOff>
      <xdr:row>0</xdr:row>
      <xdr:rowOff>86534</xdr:rowOff>
    </xdr:from>
    <xdr:to>
      <xdr:col>5</xdr:col>
      <xdr:colOff>342899</xdr:colOff>
      <xdr:row>4</xdr:row>
      <xdr:rowOff>180976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05FBD2-8964-4525-B175-FCA00616F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4"/>
          <a:ext cx="5300715" cy="110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215308</xdr:colOff>
      <xdr:row>23</xdr:row>
      <xdr:rowOff>75045</xdr:rowOff>
    </xdr:from>
    <xdr:to>
      <xdr:col>7</xdr:col>
      <xdr:colOff>782052</xdr:colOff>
      <xdr:row>43</xdr:row>
      <xdr:rowOff>10026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5BEA61-4871-4BD8-BD03-6D05E698D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355530</xdr:colOff>
      <xdr:row>23</xdr:row>
      <xdr:rowOff>72745</xdr:rowOff>
    </xdr:from>
    <xdr:to>
      <xdr:col>18</xdr:col>
      <xdr:colOff>180474</xdr:colOff>
      <xdr:row>43</xdr:row>
      <xdr:rowOff>40105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A76819B-9137-4457-AB3F-311ACD6AB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132101</xdr:colOff>
      <xdr:row>23</xdr:row>
      <xdr:rowOff>161687</xdr:rowOff>
    </xdr:from>
    <xdr:to>
      <xdr:col>28</xdr:col>
      <xdr:colOff>681790</xdr:colOff>
      <xdr:row>43</xdr:row>
      <xdr:rowOff>120314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6DB2CA3-CABD-4B74-B46D-26F50E236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52335</xdr:colOff>
      <xdr:row>0</xdr:row>
      <xdr:rowOff>86534</xdr:rowOff>
    </xdr:from>
    <xdr:to>
      <xdr:col>5</xdr:col>
      <xdr:colOff>409575</xdr:colOff>
      <xdr:row>4</xdr:row>
      <xdr:rowOff>180976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234A315-F6AD-4D76-AF06-030C971C3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4"/>
          <a:ext cx="4653015" cy="110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52334</xdr:colOff>
      <xdr:row>0</xdr:row>
      <xdr:rowOff>86533</xdr:rowOff>
    </xdr:from>
    <xdr:to>
      <xdr:col>0</xdr:col>
      <xdr:colOff>542925</xdr:colOff>
      <xdr:row>4</xdr:row>
      <xdr:rowOff>177747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D68F7F-FAF5-466F-8760-8B8371B5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3"/>
          <a:ext cx="490591" cy="967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52334</xdr:colOff>
      <xdr:row>0</xdr:row>
      <xdr:rowOff>86533</xdr:rowOff>
    </xdr:from>
    <xdr:to>
      <xdr:col>0</xdr:col>
      <xdr:colOff>4106333</xdr:colOff>
      <xdr:row>4</xdr:row>
      <xdr:rowOff>177747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B2DC82-C483-42B4-96D2-875BB5015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3"/>
          <a:ext cx="3558699" cy="967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52333</xdr:colOff>
      <xdr:row>0</xdr:row>
      <xdr:rowOff>86533</xdr:rowOff>
    </xdr:from>
    <xdr:to>
      <xdr:col>3</xdr:col>
      <xdr:colOff>619124</xdr:colOff>
      <xdr:row>4</xdr:row>
      <xdr:rowOff>177747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F04D8-2BD7-4B87-99BB-CC269CB42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3" y="86533"/>
          <a:ext cx="3233791" cy="111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697230</xdr:colOff>
      <xdr:row>31</xdr:row>
      <xdr:rowOff>53340</xdr:rowOff>
    </xdr:from>
    <xdr:to>
      <xdr:col>8</xdr:col>
      <xdr:colOff>142240</xdr:colOff>
      <xdr:row>55</xdr:row>
      <xdr:rowOff>50799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BE1AD1-2FF3-46AA-BF5F-0CC8F5D63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393158</xdr:colOff>
      <xdr:row>31</xdr:row>
      <xdr:rowOff>35322</xdr:rowOff>
    </xdr:from>
    <xdr:to>
      <xdr:col>29</xdr:col>
      <xdr:colOff>599440</xdr:colOff>
      <xdr:row>55</xdr:row>
      <xdr:rowOff>10160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33DBF37-79EC-4CCD-B5AF-B5FAB3852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399222</xdr:colOff>
      <xdr:row>31</xdr:row>
      <xdr:rowOff>18125</xdr:rowOff>
    </xdr:from>
    <xdr:to>
      <xdr:col>18</xdr:col>
      <xdr:colOff>579120</xdr:colOff>
      <xdr:row>55</xdr:row>
      <xdr:rowOff>50800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421CEE5-5EA8-4AFF-ADF6-557F33737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52335</xdr:colOff>
      <xdr:row>0</xdr:row>
      <xdr:rowOff>86534</xdr:rowOff>
    </xdr:from>
    <xdr:to>
      <xdr:col>3</xdr:col>
      <xdr:colOff>552450</xdr:colOff>
      <xdr:row>4</xdr:row>
      <xdr:rowOff>180976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28CEFD-A1F9-46BB-AA70-61AEF5DBD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4"/>
          <a:ext cx="5281665" cy="110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265430</xdr:colOff>
      <xdr:row>31</xdr:row>
      <xdr:rowOff>78741</xdr:rowOff>
    </xdr:from>
    <xdr:to>
      <xdr:col>7</xdr:col>
      <xdr:colOff>279400</xdr:colOff>
      <xdr:row>52</xdr:row>
      <xdr:rowOff>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30A135-B265-4B21-B7B2-6961E9903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561433</xdr:colOff>
      <xdr:row>31</xdr:row>
      <xdr:rowOff>72788</xdr:rowOff>
    </xdr:from>
    <xdr:to>
      <xdr:col>26</xdr:col>
      <xdr:colOff>681990</xdr:colOff>
      <xdr:row>51</xdr:row>
      <xdr:rowOff>143510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342E3E1-DC9D-4623-90DB-50E851D35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674810</xdr:colOff>
      <xdr:row>31</xdr:row>
      <xdr:rowOff>58765</xdr:rowOff>
    </xdr:from>
    <xdr:to>
      <xdr:col>17</xdr:col>
      <xdr:colOff>266699</xdr:colOff>
      <xdr:row>52</xdr:row>
      <xdr:rowOff>25400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14F2EAD-D5BC-4CC4-B01B-A57DB009F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52335</xdr:colOff>
      <xdr:row>0</xdr:row>
      <xdr:rowOff>86534</xdr:rowOff>
    </xdr:from>
    <xdr:to>
      <xdr:col>3</xdr:col>
      <xdr:colOff>552450</xdr:colOff>
      <xdr:row>4</xdr:row>
      <xdr:rowOff>180976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71DDAA-D4C0-4B51-BB27-0A925FD69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4"/>
          <a:ext cx="5285475" cy="1115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52335</xdr:colOff>
      <xdr:row>0</xdr:row>
      <xdr:rowOff>86533</xdr:rowOff>
    </xdr:from>
    <xdr:to>
      <xdr:col>4</xdr:col>
      <xdr:colOff>866775</xdr:colOff>
      <xdr:row>4</xdr:row>
      <xdr:rowOff>171450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A0AF48-CA21-463B-BCCA-020562133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3"/>
          <a:ext cx="4281540" cy="1113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52336</xdr:colOff>
      <xdr:row>0</xdr:row>
      <xdr:rowOff>86534</xdr:rowOff>
    </xdr:from>
    <xdr:to>
      <xdr:col>3</xdr:col>
      <xdr:colOff>409575</xdr:colOff>
      <xdr:row>4</xdr:row>
      <xdr:rowOff>152400</xdr:rowOff>
    </xdr:to>
    <xdr:pic>
      <xdr:nvPicPr>
        <xdr:cNvPr id="12" name="Imagen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033ABF-CC26-43B9-BD7C-27AD958A2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6" y="86534"/>
          <a:ext cx="4824464" cy="1075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52336</xdr:colOff>
      <xdr:row>0</xdr:row>
      <xdr:rowOff>86533</xdr:rowOff>
    </xdr:from>
    <xdr:to>
      <xdr:col>4</xdr:col>
      <xdr:colOff>954</xdr:colOff>
      <xdr:row>4</xdr:row>
      <xdr:rowOff>171450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81D13-56AA-4A96-9F41-18FA96F0C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6" y="86533"/>
          <a:ext cx="4844468" cy="109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52336</xdr:colOff>
      <xdr:row>0</xdr:row>
      <xdr:rowOff>86534</xdr:rowOff>
    </xdr:from>
    <xdr:to>
      <xdr:col>5</xdr:col>
      <xdr:colOff>133350</xdr:colOff>
      <xdr:row>4</xdr:row>
      <xdr:rowOff>180976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052FA0-58E5-4116-B419-BD3B865B8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6" y="86534"/>
          <a:ext cx="4824464" cy="110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52335</xdr:colOff>
      <xdr:row>0</xdr:row>
      <xdr:rowOff>86533</xdr:rowOff>
    </xdr:from>
    <xdr:to>
      <xdr:col>6</xdr:col>
      <xdr:colOff>95249</xdr:colOff>
      <xdr:row>4</xdr:row>
      <xdr:rowOff>171450</xdr:rowOff>
    </xdr:to>
    <xdr:pic>
      <xdr:nvPicPr>
        <xdr:cNvPr id="10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89BB4A-7CAD-4D63-A8F1-59A4551EE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3"/>
          <a:ext cx="4786364" cy="109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8</xdr:row>
      <xdr:rowOff>95249</xdr:rowOff>
    </xdr:from>
    <xdr:to>
      <xdr:col>9</xdr:col>
      <xdr:colOff>533399</xdr:colOff>
      <xdr:row>28</xdr:row>
      <xdr:rowOff>142874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37A0D9-00C9-44DE-85CE-113F373A5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57150</xdr:colOff>
      <xdr:row>6</xdr:row>
      <xdr:rowOff>95250</xdr:rowOff>
    </xdr:from>
    <xdr:to>
      <xdr:col>2</xdr:col>
      <xdr:colOff>392140</xdr:colOff>
      <xdr:row>8</xdr:row>
      <xdr:rowOff>90973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2E52D99-0DF5-4667-8939-BF0A17656BCF}"/>
            </a:ext>
          </a:extLst>
        </xdr:cNvPr>
        <xdr:cNvSpPr txBox="1"/>
      </xdr:nvSpPr>
      <xdr:spPr>
        <a:xfrm>
          <a:off x="57150" y="1933575"/>
          <a:ext cx="1916140" cy="3576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R" sz="1400" b="1"/>
            <a:t>Tipo de Cambio</a:t>
          </a:r>
        </a:p>
      </xdr:txBody>
    </xdr:sp>
    <xdr:clientData/>
  </xdr:twoCellAnchor>
  <xdr:twoCellAnchor>
    <xdr:from>
      <xdr:col>0</xdr:col>
      <xdr:colOff>114300</xdr:colOff>
      <xdr:row>35</xdr:row>
      <xdr:rowOff>57150</xdr:rowOff>
    </xdr:from>
    <xdr:to>
      <xdr:col>9</xdr:col>
      <xdr:colOff>676275</xdr:colOff>
      <xdr:row>59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4174455-EDA6-4B67-8948-33D464F9D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32</xdr:row>
      <xdr:rowOff>95250</xdr:rowOff>
    </xdr:from>
    <xdr:to>
      <xdr:col>9</xdr:col>
      <xdr:colOff>762000</xdr:colOff>
      <xdr:row>34</xdr:row>
      <xdr:rowOff>90973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517F11D-B5B6-48EC-89D6-2F207ACA1470}"/>
            </a:ext>
          </a:extLst>
        </xdr:cNvPr>
        <xdr:cNvSpPr txBox="1"/>
      </xdr:nvSpPr>
      <xdr:spPr>
        <a:xfrm>
          <a:off x="85725" y="6638925"/>
          <a:ext cx="7791450" cy="3576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R" sz="1400" b="1"/>
            <a:t>Costo per cápita mensual total nacional de la Canasta Básica Alimentaria (CBA) 2011</a:t>
          </a:r>
        </a:p>
      </xdr:txBody>
    </xdr:sp>
    <xdr:clientData/>
  </xdr:twoCellAnchor>
  <xdr:twoCellAnchor>
    <xdr:from>
      <xdr:col>0</xdr:col>
      <xdr:colOff>114299</xdr:colOff>
      <xdr:row>65</xdr:row>
      <xdr:rowOff>57149</xdr:rowOff>
    </xdr:from>
    <xdr:to>
      <xdr:col>9</xdr:col>
      <xdr:colOff>685799</xdr:colOff>
      <xdr:row>87</xdr:row>
      <xdr:rowOff>104774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F1D328-F165-4756-9EF3-7C4817C65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62</xdr:row>
      <xdr:rowOff>152400</xdr:rowOff>
    </xdr:from>
    <xdr:to>
      <xdr:col>9</xdr:col>
      <xdr:colOff>714375</xdr:colOff>
      <xdr:row>64</xdr:row>
      <xdr:rowOff>148123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B3389DB-73F2-4579-8BA9-E62997B7F9AA}"/>
            </a:ext>
          </a:extLst>
        </xdr:cNvPr>
        <xdr:cNvSpPr txBox="1"/>
      </xdr:nvSpPr>
      <xdr:spPr>
        <a:xfrm>
          <a:off x="38100" y="12163425"/>
          <a:ext cx="7791450" cy="3576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R" sz="1400" b="1"/>
            <a:t>Precios RECOPE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52334</xdr:colOff>
      <xdr:row>0</xdr:row>
      <xdr:rowOff>86533</xdr:rowOff>
    </xdr:from>
    <xdr:to>
      <xdr:col>2</xdr:col>
      <xdr:colOff>35719</xdr:colOff>
      <xdr:row>4</xdr:row>
      <xdr:rowOff>177747</xdr:rowOff>
    </xdr:to>
    <xdr:pic>
      <xdr:nvPicPr>
        <xdr:cNvPr id="17" name="Imagen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D37E06-5086-43BA-A7C9-993C975BC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3"/>
          <a:ext cx="1757416" cy="972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52334</xdr:colOff>
      <xdr:row>0</xdr:row>
      <xdr:rowOff>86533</xdr:rowOff>
    </xdr:from>
    <xdr:to>
      <xdr:col>0</xdr:col>
      <xdr:colOff>542925</xdr:colOff>
      <xdr:row>4</xdr:row>
      <xdr:rowOff>177747</xdr:rowOff>
    </xdr:to>
    <xdr:pic>
      <xdr:nvPicPr>
        <xdr:cNvPr id="18" name="Imagen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B2B912-592D-49FD-B7BF-EE494DD8D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3"/>
          <a:ext cx="490591" cy="111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52334</xdr:colOff>
      <xdr:row>0</xdr:row>
      <xdr:rowOff>86533</xdr:rowOff>
    </xdr:from>
    <xdr:to>
      <xdr:col>0</xdr:col>
      <xdr:colOff>4106333</xdr:colOff>
      <xdr:row>4</xdr:row>
      <xdr:rowOff>177747</xdr:rowOff>
    </xdr:to>
    <xdr:pic>
      <xdr:nvPicPr>
        <xdr:cNvPr id="19" name="Imagen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6B3CAA-78B3-46D6-A50E-083AF8310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3"/>
          <a:ext cx="1291749" cy="111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52334</xdr:colOff>
      <xdr:row>0</xdr:row>
      <xdr:rowOff>86533</xdr:rowOff>
    </xdr:from>
    <xdr:to>
      <xdr:col>6</xdr:col>
      <xdr:colOff>914401</xdr:colOff>
      <xdr:row>4</xdr:row>
      <xdr:rowOff>177747</xdr:rowOff>
    </xdr:to>
    <xdr:pic>
      <xdr:nvPicPr>
        <xdr:cNvPr id="20" name="Imag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FBA0CD-06CE-4F31-8AA0-AD3B859B4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3"/>
          <a:ext cx="5081642" cy="111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52334</xdr:colOff>
      <xdr:row>0</xdr:row>
      <xdr:rowOff>74627</xdr:rowOff>
    </xdr:from>
    <xdr:to>
      <xdr:col>3</xdr:col>
      <xdr:colOff>1226344</xdr:colOff>
      <xdr:row>4</xdr:row>
      <xdr:rowOff>130969</xdr:rowOff>
    </xdr:to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2E2B0D-9C80-41D3-AD50-77BD646CE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74627"/>
          <a:ext cx="4555385" cy="110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142875</xdr:colOff>
      <xdr:row>7</xdr:row>
      <xdr:rowOff>0</xdr:rowOff>
    </xdr:from>
    <xdr:to>
      <xdr:col>10</xdr:col>
      <xdr:colOff>1</xdr:colOff>
      <xdr:row>26</xdr:row>
      <xdr:rowOff>92869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47A2A80-6CB0-45AE-B1C5-01DA609EC937}"/>
            </a:ext>
          </a:extLst>
        </xdr:cNvPr>
        <xdr:cNvGrpSpPr/>
      </xdr:nvGrpSpPr>
      <xdr:grpSpPr>
        <a:xfrm>
          <a:off x="4981575" y="1771650"/>
          <a:ext cx="6181726" cy="3712369"/>
          <a:chOff x="1663227" y="2476500"/>
          <a:chExt cx="4609551" cy="3681654"/>
        </a:xfrm>
      </xdr:grpSpPr>
      <xdr:grpSp>
        <xdr:nvGrpSpPr>
          <xdr:cNvPr id="7" name="Grupo 6">
            <a:extLst>
              <a:ext uri="{FF2B5EF4-FFF2-40B4-BE49-F238E27FC236}">
                <a16:creationId xmlns:a16="http://schemas.microsoft.com/office/drawing/2014/main" id="{C2505F49-21A1-BAAF-7BC5-80BABCF186A3}"/>
              </a:ext>
            </a:extLst>
          </xdr:cNvPr>
          <xdr:cNvGrpSpPr/>
        </xdr:nvGrpSpPr>
        <xdr:grpSpPr>
          <a:xfrm>
            <a:off x="1663227" y="2476500"/>
            <a:ext cx="4609551" cy="3587655"/>
            <a:chOff x="1663227" y="2476500"/>
            <a:chExt cx="4609551" cy="3587655"/>
          </a:xfrm>
        </xdr:grpSpPr>
        <xdr:graphicFrame macro="">
          <xdr:nvGraphicFramePr>
            <xdr:cNvPr id="10" name="Gráfico 1">
              <a:extLst>
                <a:ext uri="{FF2B5EF4-FFF2-40B4-BE49-F238E27FC236}">
                  <a16:creationId xmlns:a16="http://schemas.microsoft.com/office/drawing/2014/main" id="{41385038-2465-24DD-FDEB-23D31A81E588}"/>
                </a:ext>
              </a:extLst>
            </xdr:cNvPr>
            <xdr:cNvGraphicFramePr/>
          </xdr:nvGraphicFramePr>
          <xdr:xfrm>
            <a:off x="1683833" y="3320955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E927D63F-3F3D-518C-5DC0-6F809FFCE5B4}"/>
                </a:ext>
              </a:extLst>
            </xdr:cNvPr>
            <xdr:cNvSpPr txBox="1"/>
          </xdr:nvSpPr>
          <xdr:spPr>
            <a:xfrm>
              <a:off x="1663227" y="2476500"/>
              <a:ext cx="4609551" cy="9270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s-CR" sz="1400" b="1">
                  <a:solidFill>
                    <a:sysClr val="windowText" lastClr="000000"/>
                  </a:solidFill>
                  <a:latin typeface="+mn-lt"/>
                </a:rPr>
                <a:t>Prime rate</a:t>
              </a:r>
            </a:p>
            <a:p>
              <a:r>
                <a:rPr lang="es-CR" sz="1400" b="0" i="1" baseline="0">
                  <a:solidFill>
                    <a:sysClr val="windowText" lastClr="000000"/>
                  </a:solidFill>
                  <a:latin typeface="+mn-lt"/>
                </a:rPr>
                <a:t>Nota: </a:t>
              </a:r>
              <a:r>
                <a:rPr lang="es-CR" sz="1100" b="0" i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El </a:t>
              </a:r>
              <a:r>
                <a:rPr lang="es-CR" sz="1100" b="1" i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Prime rate</a:t>
              </a:r>
              <a:r>
                <a:rPr lang="es-CR" sz="1100" b="0" i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es un indicador de la tasa de interés más baja para préstamos ofrecida por los bancos a sus mejores clientes comerciales. / </a:t>
              </a:r>
              <a:r>
                <a:rPr lang="es-CR" sz="11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*Promedio a</a:t>
              </a:r>
              <a:r>
                <a:rPr lang="es-CR" sz="11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setiembre 2024</a:t>
              </a:r>
              <a:r>
                <a:rPr lang="es-CR" sz="11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.</a:t>
              </a:r>
              <a:endParaRPr lang="es-CR" sz="1400" b="1">
                <a:effectLst/>
                <a:latin typeface="+mn-lt"/>
              </a:endParaRPr>
            </a:p>
            <a:p>
              <a:endParaRPr lang="es-CR" sz="1400" b="0" i="1">
                <a:solidFill>
                  <a:sysClr val="windowText" lastClr="000000"/>
                </a:solidFill>
                <a:latin typeface="HendersonSansW00-BasicLight"/>
              </a:endParaRPr>
            </a:p>
          </xdr:txBody>
        </xdr:sp>
      </xdr:grp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190D745F-EF8B-7839-5D63-673295E8124D}"/>
              </a:ext>
            </a:extLst>
          </xdr:cNvPr>
          <xdr:cNvSpPr txBox="1"/>
        </xdr:nvSpPr>
        <xdr:spPr>
          <a:xfrm>
            <a:off x="1714500" y="5893594"/>
            <a:ext cx="1847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endParaRPr lang="es-CR" sz="1100">
              <a:latin typeface="HendersonSansW00-BasicLigh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52334</xdr:colOff>
      <xdr:row>0</xdr:row>
      <xdr:rowOff>86533</xdr:rowOff>
    </xdr:from>
    <xdr:to>
      <xdr:col>0</xdr:col>
      <xdr:colOff>542925</xdr:colOff>
      <xdr:row>4</xdr:row>
      <xdr:rowOff>177747</xdr:rowOff>
    </xdr:to>
    <xdr:pic>
      <xdr:nvPicPr>
        <xdr:cNvPr id="16" name="Imag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2030C9-D150-43BB-A070-B1805D6F8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4" y="86533"/>
          <a:ext cx="490591" cy="111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52333</xdr:colOff>
      <xdr:row>0</xdr:row>
      <xdr:rowOff>86533</xdr:rowOff>
    </xdr:from>
    <xdr:to>
      <xdr:col>0</xdr:col>
      <xdr:colOff>4781550</xdr:colOff>
      <xdr:row>4</xdr:row>
      <xdr:rowOff>177747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995159-1F2C-4DAD-8423-DC407FC8F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3" y="86533"/>
          <a:ext cx="4729217" cy="115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80908</xdr:colOff>
      <xdr:row>0</xdr:row>
      <xdr:rowOff>105583</xdr:rowOff>
    </xdr:from>
    <xdr:to>
      <xdr:col>5</xdr:col>
      <xdr:colOff>190500</xdr:colOff>
      <xdr:row>4</xdr:row>
      <xdr:rowOff>114300</xdr:rowOff>
    </xdr:to>
    <xdr:pic>
      <xdr:nvPicPr>
        <xdr:cNvPr id="12" name="Imagen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043520-B3BC-40B9-95E2-D01561336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08" y="105583"/>
          <a:ext cx="4719692" cy="1037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320465</xdr:colOff>
      <xdr:row>6</xdr:row>
      <xdr:rowOff>119496</xdr:rowOff>
    </xdr:from>
    <xdr:to>
      <xdr:col>12</xdr:col>
      <xdr:colOff>771525</xdr:colOff>
      <xdr:row>11</xdr:row>
      <xdr:rowOff>28574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F69F732-E2EE-9B85-7C9C-8478B95F4E4D}"/>
            </a:ext>
          </a:extLst>
        </xdr:cNvPr>
        <xdr:cNvSpPr/>
      </xdr:nvSpPr>
      <xdr:spPr>
        <a:xfrm>
          <a:off x="8673890" y="1700646"/>
          <a:ext cx="6432760" cy="813953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R" sz="1400" b="1">
              <a:solidFill>
                <a:sysClr val="windowText" lastClr="000000"/>
              </a:solidFill>
            </a:rPr>
            <a:t>Indice de Precios al productor de la manufactura</a:t>
          </a:r>
        </a:p>
        <a:p>
          <a:pPr algn="l"/>
          <a:r>
            <a:rPr lang="es-CR" sz="1400" b="0">
              <a:solidFill>
                <a:sysClr val="windowText" lastClr="000000"/>
              </a:solidFill>
            </a:rPr>
            <a:t>Año Base 2012</a:t>
          </a:r>
        </a:p>
        <a:p>
          <a:pPr algn="l"/>
          <a:r>
            <a:rPr lang="es-CR" sz="1400" b="0">
              <a:solidFill>
                <a:sysClr val="windowText" lastClr="000000"/>
              </a:solidFill>
            </a:rPr>
            <a:t>Variaciones mensual e interanual</a:t>
          </a:r>
        </a:p>
      </xdr:txBody>
    </xdr:sp>
    <xdr:clientData/>
  </xdr:twoCellAnchor>
  <xdr:twoCellAnchor>
    <xdr:from>
      <xdr:col>0</xdr:col>
      <xdr:colOff>80475</xdr:colOff>
      <xdr:row>34</xdr:row>
      <xdr:rowOff>101592</xdr:rowOff>
    </xdr:from>
    <xdr:to>
      <xdr:col>3</xdr:col>
      <xdr:colOff>1000125</xdr:colOff>
      <xdr:row>39</xdr:row>
      <xdr:rowOff>57152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F2178EDA-BBE4-4534-8301-8EBAA97BAECD}"/>
            </a:ext>
          </a:extLst>
        </xdr:cNvPr>
        <xdr:cNvSpPr/>
      </xdr:nvSpPr>
      <xdr:spPr>
        <a:xfrm>
          <a:off x="80475" y="6750042"/>
          <a:ext cx="6453675" cy="86043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R" sz="1600" b="1">
              <a:solidFill>
                <a:sysClr val="windowText" lastClr="000000"/>
              </a:solidFill>
            </a:rPr>
            <a:t>Índice</a:t>
          </a:r>
          <a:r>
            <a:rPr lang="es-CR" sz="1600" b="1" baseline="0">
              <a:solidFill>
                <a:sysClr val="windowText" lastClr="000000"/>
              </a:solidFill>
            </a:rPr>
            <a:t> Mensual de Actividad Económica</a:t>
          </a:r>
          <a:endParaRPr lang="es-CR" sz="1600" b="0">
            <a:solidFill>
              <a:sysClr val="windowText" lastClr="000000"/>
            </a:solidFill>
          </a:endParaRPr>
        </a:p>
        <a:p>
          <a:pPr algn="l"/>
          <a:r>
            <a:rPr lang="es-CR" sz="1600" b="0">
              <a:solidFill>
                <a:sysClr val="windowText" lastClr="000000"/>
              </a:solidFill>
            </a:rPr>
            <a:t>Año Base 2017</a:t>
          </a:r>
        </a:p>
        <a:p>
          <a:pPr algn="l"/>
          <a:r>
            <a:rPr lang="es-CR" sz="1600" b="0">
              <a:solidFill>
                <a:sysClr val="windowText" lastClr="000000"/>
              </a:solidFill>
            </a:rPr>
            <a:t>Ciclo</a:t>
          </a:r>
          <a:r>
            <a:rPr lang="es-CR" sz="1600" b="0" baseline="0">
              <a:solidFill>
                <a:sysClr val="windowText" lastClr="000000"/>
              </a:solidFill>
            </a:rPr>
            <a:t> Serie Tendencia, Variación mensual e Interanual</a:t>
          </a:r>
          <a:endParaRPr lang="es-CR" sz="16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52333</xdr:colOff>
      <xdr:row>0</xdr:row>
      <xdr:rowOff>86533</xdr:rowOff>
    </xdr:from>
    <xdr:to>
      <xdr:col>2</xdr:col>
      <xdr:colOff>1514104</xdr:colOff>
      <xdr:row>4</xdr:row>
      <xdr:rowOff>158043</xdr:rowOff>
    </xdr:to>
    <xdr:pic>
      <xdr:nvPicPr>
        <xdr:cNvPr id="25" name="Imagen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9D093D-DE85-45B1-920F-3F6D45FCB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3" y="86533"/>
          <a:ext cx="4885823" cy="108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11</xdr:row>
      <xdr:rowOff>171449</xdr:rowOff>
    </xdr:from>
    <xdr:to>
      <xdr:col>3</xdr:col>
      <xdr:colOff>990599</xdr:colOff>
      <xdr:row>31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8925C0-F9C8-45F3-A29F-C6316B83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</xdr:row>
      <xdr:rowOff>148070</xdr:rowOff>
    </xdr:from>
    <xdr:to>
      <xdr:col>3</xdr:col>
      <xdr:colOff>971550</xdr:colOff>
      <xdr:row>11</xdr:row>
      <xdr:rowOff>38100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3C52345-D77E-463E-B71E-0B4A2ED896B4}"/>
            </a:ext>
          </a:extLst>
        </xdr:cNvPr>
        <xdr:cNvSpPr/>
      </xdr:nvSpPr>
      <xdr:spPr>
        <a:xfrm>
          <a:off x="85725" y="1729220"/>
          <a:ext cx="6419850" cy="79490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R" sz="1400" b="1">
              <a:solidFill>
                <a:sysClr val="windowText" lastClr="000000"/>
              </a:solidFill>
            </a:rPr>
            <a:t>Producto Interno Bruto por Sector Económico</a:t>
          </a:r>
          <a:endParaRPr lang="es-CR" sz="1400" b="0">
            <a:solidFill>
              <a:sysClr val="windowText" lastClr="000000"/>
            </a:solidFill>
          </a:endParaRPr>
        </a:p>
        <a:p>
          <a:pPr algn="l"/>
          <a:r>
            <a:rPr lang="es-CR" sz="1400" b="0">
              <a:solidFill>
                <a:sysClr val="windowText" lastClr="000000"/>
              </a:solidFill>
            </a:rPr>
            <a:t>referencia 2017</a:t>
          </a:r>
        </a:p>
        <a:p>
          <a:pPr algn="l"/>
          <a:r>
            <a:rPr lang="es-CR" sz="1400" b="0">
              <a:solidFill>
                <a:sysClr val="windowText" lastClr="000000"/>
              </a:solidFill>
            </a:rPr>
            <a:t>Millones de colones encadenados, composición porcentual y tasas de variación</a:t>
          </a:r>
        </a:p>
      </xdr:txBody>
    </xdr:sp>
    <xdr:clientData/>
  </xdr:twoCellAnchor>
  <xdr:twoCellAnchor>
    <xdr:from>
      <xdr:col>5</xdr:col>
      <xdr:colOff>333375</xdr:colOff>
      <xdr:row>11</xdr:row>
      <xdr:rowOff>123825</xdr:rowOff>
    </xdr:from>
    <xdr:to>
      <xdr:col>12</xdr:col>
      <xdr:colOff>771525</xdr:colOff>
      <xdr:row>30</xdr:row>
      <xdr:rowOff>171450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5B85EDC-E727-42AA-9FB8-DDBDCAE09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85724</xdr:colOff>
      <xdr:row>39</xdr:row>
      <xdr:rowOff>133349</xdr:rowOff>
    </xdr:from>
    <xdr:to>
      <xdr:col>3</xdr:col>
      <xdr:colOff>1000124</xdr:colOff>
      <xdr:row>61</xdr:row>
      <xdr:rowOff>123824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E08646B3-79A0-4926-AACD-F2441EDA2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71387</xdr:colOff>
      <xdr:row>0</xdr:row>
      <xdr:rowOff>143684</xdr:rowOff>
    </xdr:from>
    <xdr:to>
      <xdr:col>0</xdr:col>
      <xdr:colOff>4991101</xdr:colOff>
      <xdr:row>4</xdr:row>
      <xdr:rowOff>142876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50EFBD-46C2-0FD5-B2D8-88DFADFEB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87" y="143684"/>
          <a:ext cx="4919714" cy="1065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52335</xdr:colOff>
      <xdr:row>0</xdr:row>
      <xdr:rowOff>86533</xdr:rowOff>
    </xdr:from>
    <xdr:to>
      <xdr:col>0</xdr:col>
      <xdr:colOff>4991101</xdr:colOff>
      <xdr:row>4</xdr:row>
      <xdr:rowOff>142875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DC026A-48F8-41F6-8477-7EA62E6E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" y="86533"/>
          <a:ext cx="4938766" cy="1085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64941319442" createdVersion="7" refreshedVersion="8" minRefreshableVersion="3" recordCount="29" xr:uid="{504A3C37-1C3C-4025-B7B4-4EB21C7CDDF3}">
  <cacheSource type="worksheet">
    <worksheetSource name="Prime_promedio"/>
  </cacheSource>
  <cacheFields count="2">
    <cacheField name="Periodo" numFmtId="0">
      <sharedItems containsSemiMixedTypes="0" containsString="0" containsNumber="1" containsInteger="1" minValue="1996" maxValue="2024" count="29"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Tasa Promedio" numFmtId="2">
      <sharedItems containsSemiMixedTypes="0" containsString="0" containsNumber="1" minValue="2.2972602739726029" maxValue="9.19762845849802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81468518519" createdVersion="8" refreshedVersion="8" minRefreshableVersion="3" recordCount="19" xr:uid="{CD480E54-046E-435D-8E7F-26406DC42559}">
  <cacheSource type="worksheet">
    <worksheetSource name="Tabla6"/>
  </cacheSource>
  <cacheFields count="11">
    <cacheField name="Actividad" numFmtId="0">
      <sharedItems count="19">
        <s v="Agricultura, ganadería, caza y selvicultura"/>
        <s v="Pesca"/>
        <s v="Explotación de minas y canteras"/>
        <s v="Industrias manufactureras"/>
        <s v="Electricidad, gas y agua"/>
        <s v="Construcción"/>
        <s v="Comercio, reparación de vehículos automotores y enseres domésticos"/>
        <s v="Hoteles y restaurantes"/>
        <s v="Transporte, almacenamiento y comunicaciones"/>
        <s v="Intemediación financiera"/>
        <s v="Actividades inmobiliarias, empresariales y de alquiler"/>
        <s v="Administración pública y defensa"/>
        <s v="Enseñanza"/>
        <s v="Servicios sociales y de salud"/>
        <s v="Otras actividades de servicios"/>
        <s v="Hogares privados con servicio doméstico"/>
        <s v="Organizaciones extraterritoriales"/>
        <s v="Actividad ignorada "/>
        <s v="Total"/>
      </sharedItems>
    </cacheField>
    <cacheField name="2014" numFmtId="0">
      <sharedItems containsSemiMixedTypes="0" containsString="0" containsNumber="1" containsInteger="1" minValue="360" maxValue="1442063"/>
    </cacheField>
    <cacheField name="2015" numFmtId="0">
      <sharedItems containsSemiMixedTypes="0" containsString="0" containsNumber="1" containsInteger="1" minValue="638" maxValue="1456744"/>
    </cacheField>
    <cacheField name="2016" numFmtId="0">
      <sharedItems containsSemiMixedTypes="0" containsString="0" containsNumber="1" containsInteger="1" minValue="661" maxValue="1498177"/>
    </cacheField>
    <cacheField name="2017" numFmtId="0">
      <sharedItems containsSemiMixedTypes="0" containsString="0" containsNumber="1" containsInteger="1" minValue="404" maxValue="1534402"/>
    </cacheField>
    <cacheField name="2018" numFmtId="0">
      <sharedItems containsSemiMixedTypes="0" containsString="0" containsNumber="1" containsInteger="1" minValue="403" maxValue="1555854"/>
    </cacheField>
    <cacheField name="2019" numFmtId="0">
      <sharedItems containsSemiMixedTypes="0" containsString="0" containsNumber="1" containsInteger="1" minValue="414" maxValue="1550981"/>
    </cacheField>
    <cacheField name="2020" numFmtId="0">
      <sharedItems containsSemiMixedTypes="0" containsString="0" containsNumber="1" minValue="418" maxValue="1492846.9999999998"/>
    </cacheField>
    <cacheField name="2021" numFmtId="0">
      <sharedItems containsSemiMixedTypes="0" containsString="0" containsNumber="1" minValue="422" maxValue="1558933"/>
    </cacheField>
    <cacheField name="2022" numFmtId="0">
      <sharedItems containsSemiMixedTypes="0" containsString="0" containsNumber="1" minValue="451" maxValue="1639248.0000000002"/>
    </cacheField>
    <cacheField name="2023" numFmtId="0">
      <sharedItems containsSemiMixedTypes="0" containsString="0" containsNumber="1" minValue="481" maxValue="17024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82868634259" createdVersion="8" refreshedVersion="8" minRefreshableVersion="3" recordCount="168" xr:uid="{E6FC2025-4B8D-4FC5-9B36-2C10DF08D40D}">
  <cacheSource type="worksheet">
    <worksheetSource name="Tasa_Desempleo"/>
  </cacheSource>
  <cacheFields count="5">
    <cacheField name="Periodo" numFmtId="14">
      <sharedItems containsSemiMixedTypes="0" containsNonDate="0" containsDate="1" containsString="0" minDate="2010-09-01T00:00:00" maxDate="2024-08-02T00:00:00" count="168"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  <fieldGroup par="4"/>
    </cacheField>
    <cacheField name="Tasa" numFmtId="2">
      <sharedItems containsSemiMixedTypes="0" containsString="0" containsNumber="1" minValue="6.73570651" maxValue="24.433871979999999"/>
    </cacheField>
    <cacheField name="Meses (Periodo)" numFmtId="0" databaseField="0">
      <fieldGroup base="0">
        <rangePr groupBy="months" startDate="2010-09-01T00:00:00" endDate="2024-08-02T00:00:00"/>
        <groupItems count="14">
          <s v="&lt;1/9/201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8/2024"/>
        </groupItems>
      </fieldGroup>
    </cacheField>
    <cacheField name="Trimestres (Periodo)" numFmtId="0" databaseField="0">
      <fieldGroup base="0">
        <rangePr groupBy="quarters" startDate="2010-09-01T00:00:00" endDate="2024-08-02T00:00:00"/>
        <groupItems count="6">
          <s v="&lt;1/9/2010"/>
          <s v="Trim.1"/>
          <s v="Trim.2"/>
          <s v="Trim.3"/>
          <s v="Trim.4"/>
          <s v="&gt;2/8/2024"/>
        </groupItems>
      </fieldGroup>
    </cacheField>
    <cacheField name="Años (Periodo)" numFmtId="0" databaseField="0">
      <fieldGroup base="0">
        <rangePr groupBy="years" startDate="2010-09-01T00:00:00" endDate="2024-08-02T00:00:00"/>
        <groupItems count="17">
          <s v="&lt;1/9/2010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8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86482986111" createdVersion="7" refreshedVersion="8" minRefreshableVersion="3" recordCount="452" xr:uid="{A50AFEAE-2273-4FE1-8509-783205EBFA91}">
  <cacheSource type="worksheet">
    <worksheetSource name="Cred_S_Finc"/>
  </cacheSource>
  <cacheFields count="8">
    <cacheField name="Periodo" numFmtId="14">
      <sharedItems containsSemiMixedTypes="0" containsNonDate="0" containsDate="1" containsString="0" minDate="1987-01-01T00:00:00" maxDate="2024-08-02T00:00:00" count="452">
        <d v="1987-01-01T00:00:00"/>
        <d v="1987-02-01T00:00:00"/>
        <d v="1987-03-01T00:00:00"/>
        <d v="1987-04-01T00:00:00"/>
        <d v="1987-05-01T00:00:00"/>
        <d v="1987-06-01T00:00:00"/>
        <d v="1987-07-01T00:00:00"/>
        <d v="1987-08-01T00:00:00"/>
        <d v="1987-09-01T00:00:00"/>
        <d v="1987-10-01T00:00:00"/>
        <d v="1987-11-01T00:00:00"/>
        <d v="1987-12-01T00:00:00"/>
        <d v="1988-01-01T00:00:00"/>
        <d v="1988-02-01T00:00:00"/>
        <d v="1988-03-01T00:00:00"/>
        <d v="1988-04-01T00:00:00"/>
        <d v="1988-05-01T00:00:00"/>
        <d v="1988-06-01T00:00:00"/>
        <d v="1988-07-01T00:00:00"/>
        <d v="1988-08-01T00:00:00"/>
        <d v="1988-09-01T00:00:00"/>
        <d v="1988-10-01T00:00:00"/>
        <d v="1988-11-01T00:00:00"/>
        <d v="1988-12-01T00:00:00"/>
        <d v="1989-01-01T00:00:00"/>
        <d v="1989-02-01T00:00:00"/>
        <d v="1989-03-01T00:00:00"/>
        <d v="1989-04-01T00:00:00"/>
        <d v="1989-05-01T00:00:00"/>
        <d v="1989-06-01T00:00:00"/>
        <d v="1989-07-01T00:00:00"/>
        <d v="1989-08-01T00:00:00"/>
        <d v="1989-09-01T00:00:00"/>
        <d v="1989-10-01T00:00:00"/>
        <d v="1989-11-01T00:00:00"/>
        <d v="1989-12-01T00:00:00"/>
        <d v="1990-01-01T00:00:00"/>
        <d v="1990-02-01T00:00:00"/>
        <d v="1990-03-01T00:00:00"/>
        <d v="1990-04-01T00:00:00"/>
        <d v="1990-05-01T00:00:00"/>
        <d v="1990-06-01T00:00:00"/>
        <d v="1990-07-01T00:00:00"/>
        <d v="1990-08-01T00:00:00"/>
        <d v="1990-09-01T00:00:00"/>
        <d v="1990-10-01T00:00:00"/>
        <d v="1990-11-01T00:00:00"/>
        <d v="1990-12-01T00:00:00"/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Bancos públicos (MN)" numFmtId="2">
      <sharedItems containsSemiMixedTypes="0" containsString="0" containsNumber="1" minValue="36900.467493999997" maxValue="8151405.5094155697"/>
    </cacheField>
    <cacheField name="Bancos públicos (ME)" numFmtId="2">
      <sharedItems containsSemiMixedTypes="0" containsString="0" containsNumber="1" minValue="137.11006424999999" maxValue="2849986.7025138098"/>
    </cacheField>
    <cacheField name="Bancos privados (MN)" numFmtId="2">
      <sharedItems containsSemiMixedTypes="0" containsString="0" containsNumber="1" minValue="6247.9753410000003" maxValue="2882653.97930574"/>
    </cacheField>
    <cacheField name="Bancos privados (ME)" numFmtId="2">
      <sharedItems containsSemiMixedTypes="0" containsString="0" containsNumber="1" minValue="315.27794234999999" maxValue="5821000.2569144499"/>
    </cacheField>
    <cacheField name="Otros intermediarios financieros (MN)" numFmtId="2">
      <sharedItems containsSemiMixedTypes="0" containsString="0" containsNumber="1" minValue="0" maxValue="5296508.0802465798"/>
    </cacheField>
    <cacheField name="Otros intermediarios financieros (ME)" numFmtId="2">
      <sharedItems containsSemiMixedTypes="0" containsString="0" containsNumber="1" minValue="0" maxValue="441994.81724556"/>
    </cacheField>
    <cacheField name="Total sistema financiero nacional" numFmtId="2">
      <sharedItems containsString="0" containsBlank="1" containsNumber="1" minValue="539130.69330598996" maxValue="24319854.6951798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509888541666" createdVersion="8" refreshedVersion="8" minRefreshableVersion="3" recordCount="18" xr:uid="{DA9CB1E2-0A9D-4625-9E7A-EDD818415A4F}">
  <cacheSource type="worksheet">
    <worksheetSource name="Can_Basica"/>
  </cacheSource>
  <cacheFields count="166">
    <cacheField name="Subgrupo de alimentos" numFmtId="0">
      <sharedItems count="18">
        <s v="CBA"/>
        <s v="Lácteos"/>
        <s v="Carne de res"/>
        <s v="Carne de cerdo"/>
        <s v="Carne de pollo"/>
        <s v="Embutidos"/>
        <s v="Pescado"/>
        <s v="Leguminosas"/>
        <s v="Hortalizas"/>
        <s v="Frutas"/>
        <s v="Tubérculos y raíces"/>
        <s v="Pan y galletas"/>
        <s v="Cereales y otros"/>
        <s v="Azúcar"/>
        <s v="Huevo"/>
        <s v="Grasas"/>
        <s v="Otros alimentos"/>
        <s v="Bebidas no alcohólicas"/>
      </sharedItems>
    </cacheField>
    <cacheField name="1/1/2011" numFmtId="2">
      <sharedItems containsSemiMixedTypes="0" containsString="0" containsNumber="1" minValue="1133.6510775980485" maxValue="40265.929162680601"/>
    </cacheField>
    <cacheField name="1/2/2011" numFmtId="2">
      <sharedItems containsSemiMixedTypes="0" containsString="0" containsNumber="1" minValue="1206.5767212480428" maxValue="39874.189639709337"/>
    </cacheField>
    <cacheField name="1/3/2011" numFmtId="2">
      <sharedItems containsSemiMixedTypes="0" containsString="0" containsNumber="1" minValue="1153.3622541655122" maxValue="39585.23490206436"/>
    </cacheField>
    <cacheField name="1/4/2011" numFmtId="2">
      <sharedItems containsSemiMixedTypes="0" containsString="0" containsNumber="1" minValue="1125.841173496952" maxValue="39103.324851685175"/>
    </cacheField>
    <cacheField name="1/5/2011" numFmtId="2">
      <sharedItems containsSemiMixedTypes="0" containsString="0" containsNumber="1" minValue="1119.2787292539088" maxValue="39136.343819614485"/>
    </cacheField>
    <cacheField name="1/6/2011" numFmtId="2">
      <sharedItems containsSemiMixedTypes="0" containsString="0" containsNumber="1" minValue="1072.4739047587266" maxValue="39186.769916377852"/>
    </cacheField>
    <cacheField name="1/7/2011" numFmtId="2">
      <sharedItems containsSemiMixedTypes="0" containsString="0" containsNumber="1" minValue="1105.6416918464793" maxValue="39427.798281573829"/>
    </cacheField>
    <cacheField name="1/8/2011" numFmtId="2">
      <sharedItems containsSemiMixedTypes="0" containsString="0" containsNumber="1" minValue="1091.5329160875049" maxValue="39847.423485595034"/>
    </cacheField>
    <cacheField name="1/9/2011" numFmtId="2">
      <sharedItems containsSemiMixedTypes="0" containsString="0" containsNumber="1" minValue="1050.6145484478893" maxValue="39356.441773727718"/>
    </cacheField>
    <cacheField name="1/10/2011" numFmtId="2">
      <sharedItems containsSemiMixedTypes="0" containsString="0" containsNumber="1" minValue="1059.217406324392" maxValue="39903.715265758001"/>
    </cacheField>
    <cacheField name="1/11/2011" numFmtId="2">
      <sharedItems containsSemiMixedTypes="0" containsString="0" containsNumber="1" minValue="1044.9057840081841" maxValue="40412.392411601439"/>
    </cacheField>
    <cacheField name="1/12/2011" numFmtId="2">
      <sharedItems containsSemiMixedTypes="0" containsString="0" containsNumber="1" minValue="1048.1181990107377" maxValue="42010.949735550676"/>
    </cacheField>
    <cacheField name="1/1/2012" numFmtId="2">
      <sharedItems containsSemiMixedTypes="0" containsString="0" containsNumber="1" minValue="1084.0440074556032" maxValue="41029.341977656804"/>
    </cacheField>
    <cacheField name="1/2/2012" numFmtId="2">
      <sharedItems containsSemiMixedTypes="0" containsString="0" containsNumber="1" minValue="1106.7269079693142" maxValue="40936.722666621805"/>
    </cacheField>
    <cacheField name="1/3/2012" numFmtId="2">
      <sharedItems containsSemiMixedTypes="0" containsString="0" containsNumber="1" minValue="1117.0381283616539" maxValue="40888.74992077519"/>
    </cacheField>
    <cacheField name="1/4/2012" numFmtId="2">
      <sharedItems containsSemiMixedTypes="0" containsString="0" containsNumber="1" minValue="1135.2069206131091" maxValue="41025.206860449151"/>
    </cacheField>
    <cacheField name="1/5/2012" numFmtId="2">
      <sharedItems containsSemiMixedTypes="0" containsString="0" containsNumber="1" minValue="1115.9493365309086" maxValue="41381.83111997677"/>
    </cacheField>
    <cacheField name="1/6/2012" numFmtId="2">
      <sharedItems containsSemiMixedTypes="0" containsString="0" containsNumber="1" minValue="1157.2597790155587" maxValue="41601.511800846369"/>
    </cacheField>
    <cacheField name="1/7/2012" numFmtId="2">
      <sharedItems containsSemiMixedTypes="0" containsString="0" containsNumber="1" minValue="1145.8138074491956" maxValue="41412.047105742626"/>
    </cacheField>
    <cacheField name="1/8/2012" numFmtId="2">
      <sharedItems containsSemiMixedTypes="0" containsString="0" containsNumber="1" minValue="1090.8837877040189" maxValue="41454.071593938323"/>
    </cacheField>
    <cacheField name="1/9/2012" numFmtId="2">
      <sharedItems containsSemiMixedTypes="0" containsString="0" containsNumber="1" minValue="1127.1838832255512" maxValue="41121.608970047899"/>
    </cacheField>
    <cacheField name="1/10/2012" numFmtId="2">
      <sharedItems containsSemiMixedTypes="0" containsString="0" containsNumber="1" minValue="1098.5669219290962" maxValue="41032.74961755221"/>
    </cacheField>
    <cacheField name="1/11/2012" numFmtId="2">
      <sharedItems containsSemiMixedTypes="0" containsString="0" containsNumber="1" minValue="1083.0782489484791" maxValue="41389.568243514565"/>
    </cacheField>
    <cacheField name="1/12/2012" numFmtId="2">
      <sharedItems containsSemiMixedTypes="0" containsString="0" containsNumber="1" minValue="1110.748107344607" maxValue="42076.467419013614"/>
    </cacheField>
    <cacheField name="1/1/2013" numFmtId="2">
      <sharedItems containsSemiMixedTypes="0" containsString="0" containsNumber="1" minValue="1119.4729837480859" maxValue="42492.968608714611"/>
    </cacheField>
    <cacheField name="1/2/2013" numFmtId="2">
      <sharedItems containsSemiMixedTypes="0" containsString="0" containsNumber="1" minValue="1156.1243999583187" maxValue="43136.952910680331"/>
    </cacheField>
    <cacheField name="1/3/2013" numFmtId="2">
      <sharedItems containsSemiMixedTypes="0" containsString="0" containsNumber="1" minValue="1144.9216538397682" maxValue="42759.257639049538"/>
    </cacheField>
    <cacheField name="1/4/2013" numFmtId="2">
      <sharedItems containsSemiMixedTypes="0" containsString="0" containsNumber="1" minValue="1129.9783705343336" maxValue="42629.008404203574"/>
    </cacheField>
    <cacheField name="1/5/2013" numFmtId="2">
      <sharedItems containsSemiMixedTypes="0" containsString="0" containsNumber="1" minValue="1129.2598957529169" maxValue="42623.839540828296"/>
    </cacheField>
    <cacheField name="1/6/2013" numFmtId="2">
      <sharedItems containsSemiMixedTypes="0" containsString="0" containsNumber="1" minValue="1136.329514924626" maxValue="42370.4619082762"/>
    </cacheField>
    <cacheField name="1/7/2013" numFmtId="2">
      <sharedItems containsSemiMixedTypes="0" containsString="0" containsNumber="1" minValue="1124.4898237114539" maxValue="42796.244089520449"/>
    </cacheField>
    <cacheField name="1/8/2013" numFmtId="2">
      <sharedItems containsSemiMixedTypes="0" containsString="0" containsNumber="1" minValue="1138.5863686513987" maxValue="42841.869268087852"/>
    </cacheField>
    <cacheField name="1/9/2013" numFmtId="2">
      <sharedItems containsSemiMixedTypes="0" containsString="0" containsNumber="1" minValue="1160.8612917969442" maxValue="42651.850501779249"/>
    </cacheField>
    <cacheField name="1/10/2013" numFmtId="2">
      <sharedItems containsSemiMixedTypes="0" containsString="0" containsNumber="1" minValue="1161.4105145087256" maxValue="42824.693854909587"/>
    </cacheField>
    <cacheField name="1/11/2013" numFmtId="2">
      <sharedItems containsSemiMixedTypes="0" containsString="0" containsNumber="1" minValue="1147.257224270209" maxValue="43421.406679784923"/>
    </cacheField>
    <cacheField name="1/12/2013" numFmtId="2">
      <sharedItems containsSemiMixedTypes="0" containsString="0" containsNumber="1" minValue="1155.2295194690241" maxValue="43468.158387215459"/>
    </cacheField>
    <cacheField name="1/1/2014" numFmtId="2">
      <sharedItems containsSemiMixedTypes="0" containsString="0" containsNumber="1" minValue="1155.3585543371341" maxValue="43426.429022574914"/>
    </cacheField>
    <cacheField name="1/2/2014" numFmtId="2">
      <sharedItems containsSemiMixedTypes="0" containsString="0" containsNumber="1" minValue="1164.2140705856427" maxValue="43045.116034544357"/>
    </cacheField>
    <cacheField name="1/3/2014" numFmtId="2">
      <sharedItems containsSemiMixedTypes="0" containsString="0" containsNumber="1" minValue="1155.960781977747" maxValue="43126.711179635087"/>
    </cacheField>
    <cacheField name="1/4/2014" numFmtId="2">
      <sharedItems containsSemiMixedTypes="0" containsString="0" containsNumber="1" minValue="1201.4597171437188" maxValue="43664.041298289689"/>
    </cacheField>
    <cacheField name="1/5/2014" numFmtId="2">
      <sharedItems containsSemiMixedTypes="0" containsString="0" containsNumber="1" minValue="1242.9527356828021" maxValue="44263.982319398223"/>
    </cacheField>
    <cacheField name="1/6/2014" numFmtId="2">
      <sharedItems containsSemiMixedTypes="0" containsString="0" containsNumber="1" minValue="1244.1562936691503" maxValue="44716.62713734329"/>
    </cacheField>
    <cacheField name="1/7/2014" numFmtId="2">
      <sharedItems containsSemiMixedTypes="0" containsString="0" containsNumber="1" minValue="1245.2406048935986" maxValue="45116.479658105469"/>
    </cacheField>
    <cacheField name="1/8/2014" numFmtId="2">
      <sharedItems containsSemiMixedTypes="0" containsString="0" containsNumber="1" minValue="1302.253437144466" maxValue="45841.291521467851"/>
    </cacheField>
    <cacheField name="1/9/2014" numFmtId="2">
      <sharedItems containsSemiMixedTypes="0" containsString="0" containsNumber="1" minValue="1305.7236406904035" maxValue="45517.465917967587"/>
    </cacheField>
    <cacheField name="1/10/2014" numFmtId="2">
      <sharedItems containsSemiMixedTypes="0" containsString="0" containsNumber="1" minValue="1297.216808956872" maxValue="45367.366706632762"/>
    </cacheField>
    <cacheField name="1/11/2014" numFmtId="2">
      <sharedItems containsSemiMixedTypes="0" containsString="0" containsNumber="1" minValue="1301.6949644422282" maxValue="46419.707618601438"/>
    </cacheField>
    <cacheField name="1/12/2014" numFmtId="2">
      <sharedItems containsSemiMixedTypes="0" containsString="0" containsNumber="1" minValue="1286.6425129643198" maxValue="46518.88442748852"/>
    </cacheField>
    <cacheField name="1/1/2015" numFmtId="2">
      <sharedItems containsSemiMixedTypes="0" containsString="0" containsNumber="1" minValue="1331.5607575666347" maxValue="46762.594294165428"/>
    </cacheField>
    <cacheField name="1/2/2015" numFmtId="2">
      <sharedItems containsSemiMixedTypes="0" containsString="0" containsNumber="1" minValue="1322.0187883365204" maxValue="46888.163123112237"/>
    </cacheField>
    <cacheField name="1/3/2015" numFmtId="2">
      <sharedItems containsSemiMixedTypes="0" containsString="0" containsNumber="1" minValue="1311.173437768721" maxValue="46676.708404779136"/>
    </cacheField>
    <cacheField name="1/4/2015" numFmtId="2">
      <sharedItems containsSemiMixedTypes="0" containsString="0" containsNumber="1" minValue="1311.0656021842319" maxValue="46660.960979153191"/>
    </cacheField>
    <cacheField name="1/5/2015" numFmtId="2">
      <sharedItems containsSemiMixedTypes="0" containsString="0" containsNumber="1" minValue="1277.39522195985" maxValue="45777.553770429513"/>
    </cacheField>
    <cacheField name="1/6/2015" numFmtId="2">
      <sharedItems containsSemiMixedTypes="0" containsString="0" containsNumber="1" minValue="1248.6443919198373" maxValue="45860.185939522969"/>
    </cacheField>
    <cacheField name="1/7/2015" numFmtId="2">
      <sharedItems containsSemiMixedTypes="0" containsString="0" containsNumber="1" minValue="1186.1314658733686" maxValue="45613.061398777376"/>
    </cacheField>
    <cacheField name="1/8/2015" numFmtId="2">
      <sharedItems containsSemiMixedTypes="0" containsString="0" containsNumber="1" minValue="1166.9176367716182" maxValue="45679.014142510627"/>
    </cacheField>
    <cacheField name="1/9/2015" numFmtId="2">
      <sharedItems containsSemiMixedTypes="0" containsString="0" containsNumber="1" minValue="1166.4614245576458" maxValue="45571.327047351158"/>
    </cacheField>
    <cacheField name="1/10/2015" numFmtId="2">
      <sharedItems containsSemiMixedTypes="0" containsString="0" containsNumber="1" minValue="1181.0206732785475" maxValue="45546.305426786217"/>
    </cacheField>
    <cacheField name="1/11/2015" numFmtId="2">
      <sharedItems containsSemiMixedTypes="0" containsString="0" containsNumber="1" minValue="1175.370386602958" maxValue="45983.933535255244"/>
    </cacheField>
    <cacheField name="1/12/2015" numFmtId="2">
      <sharedItems containsSemiMixedTypes="0" containsString="0" containsNumber="1" minValue="1160.5131110154102" maxValue="46532.473775914412"/>
    </cacheField>
    <cacheField name="1/1/2016" numFmtId="2">
      <sharedItems containsSemiMixedTypes="0" containsString="0" containsNumber="1" minValue="1179.3357926229592" maxValue="47319.804576941329"/>
    </cacheField>
    <cacheField name="1/2/2016" numFmtId="2">
      <sharedItems containsSemiMixedTypes="0" containsString="0" containsNumber="1" minValue="1166.4125557737909" maxValue="46471.529193275019"/>
    </cacheField>
    <cacheField name="1/3/2016" numFmtId="2">
      <sharedItems containsSemiMixedTypes="0" containsString="0" containsNumber="1" minValue="1162.5350891045921" maxValue="45698.300929037425"/>
    </cacheField>
    <cacheField name="1/4/2016" numFmtId="2">
      <sharedItems containsSemiMixedTypes="0" containsString="0" containsNumber="1" minValue="1166.0995176603997" maxValue="45755.29941020051"/>
    </cacheField>
    <cacheField name="1/5/2016" numFmtId="2">
      <sharedItems containsSemiMixedTypes="0" containsString="0" containsNumber="1" minValue="1154.0433640422896" maxValue="45673.443912362993"/>
    </cacheField>
    <cacheField name="1/6/2016" numFmtId="2">
      <sharedItems containsSemiMixedTypes="0" containsString="0" containsNumber="1" minValue="1142.8887881642586" maxValue="45356.08593353285"/>
    </cacheField>
    <cacheField name="1/7/2016" numFmtId="2">
      <sharedItems containsSemiMixedTypes="0" containsString="0" containsNumber="1" minValue="1130.1090634658494" maxValue="45918.894059603903"/>
    </cacheField>
    <cacheField name="1/8/2016" numFmtId="2">
      <sharedItems containsSemiMixedTypes="0" containsString="0" containsNumber="1" minValue="1139.9975498456242" maxValue="45806.482385209187"/>
    </cacheField>
    <cacheField name="1/9/2016" numFmtId="2">
      <sharedItems containsSemiMixedTypes="0" containsString="0" containsNumber="1" minValue="1148.2470874525941" maxValue="44532.89779147393"/>
    </cacheField>
    <cacheField name="1/10/2016" numFmtId="2">
      <sharedItems containsSemiMixedTypes="0" containsString="0" containsNumber="1" minValue="1154.9649763261691" maxValue="44337.534027763955"/>
    </cacheField>
    <cacheField name="1/11/2016" numFmtId="2">
      <sharedItems containsSemiMixedTypes="0" containsString="0" containsNumber="1" minValue="1148.8516941372204" maxValue="44580.923804496975"/>
    </cacheField>
    <cacheField name="1/12/2016" numFmtId="2">
      <sharedItems containsSemiMixedTypes="0" containsString="0" containsNumber="1" minValue="1189.4304468232795" maxValue="45764.056737888262"/>
    </cacheField>
    <cacheField name="1/1/2017" numFmtId="2">
      <sharedItems containsSemiMixedTypes="0" containsString="0" containsNumber="1" minValue="1195.6754726382792" maxValue="46876.741784762693"/>
    </cacheField>
    <cacheField name="1/2/2017" numFmtId="2">
      <sharedItems containsSemiMixedTypes="0" containsString="0" containsNumber="1" minValue="1185.9362502227959" maxValue="46740.524390714279"/>
    </cacheField>
    <cacheField name="1/3/2017" numFmtId="2">
      <sharedItems containsSemiMixedTypes="0" containsString="0" containsNumber="1" minValue="1179.7488496107178" maxValue="45863.070384412262"/>
    </cacheField>
    <cacheField name="1/4/2017" numFmtId="2">
      <sharedItems containsSemiMixedTypes="0" containsString="0" containsNumber="1" minValue="1188.9402873397535" maxValue="45538.284210996448"/>
    </cacheField>
    <cacheField name="1/5/2017" numFmtId="2">
      <sharedItems containsSemiMixedTypes="0" containsString="0" containsNumber="1" minValue="1186.075435640447" maxValue="45430.144773135406"/>
    </cacheField>
    <cacheField name="1/6/2017" numFmtId="2">
      <sharedItems containsSemiMixedTypes="0" containsString="0" containsNumber="1" minValue="1194.0675196527213" maxValue="46004.93748903252"/>
    </cacheField>
    <cacheField name="1/7/2017" numFmtId="2">
      <sharedItems containsSemiMixedTypes="0" containsString="0" containsNumber="1" minValue="1185.6436462769152" maxValue="46976.185389378632"/>
    </cacheField>
    <cacheField name="1/8/2017" numFmtId="2">
      <sharedItems containsSemiMixedTypes="0" containsString="0" containsNumber="1" minValue="1175.1257286753676" maxValue="46299.940563931501"/>
    </cacheField>
    <cacheField name="1/9/2017" numFmtId="2">
      <sharedItems containsSemiMixedTypes="0" containsString="0" containsNumber="1" minValue="1174.7113051000661" maxValue="45980.922487818672"/>
    </cacheField>
    <cacheField name="1/10/2017" numFmtId="2">
      <sharedItems containsSemiMixedTypes="0" containsString="0" containsNumber="1" minValue="1177.8519768089745" maxValue="46435.244603178275"/>
    </cacheField>
    <cacheField name="1/11/2017" numFmtId="2">
      <sharedItems containsSemiMixedTypes="0" containsString="0" containsNumber="1" minValue="1184.6465564133687" maxValue="46986.174542525936"/>
    </cacheField>
    <cacheField name="1/12/2017" numFmtId="2">
      <sharedItems containsSemiMixedTypes="0" containsString="0" containsNumber="1" minValue="1188.6706586343121" maxValue="47656.783114931823"/>
    </cacheField>
    <cacheField name="1/1/2018" numFmtId="2">
      <sharedItems containsSemiMixedTypes="0" containsString="0" containsNumber="1" minValue="1195.6790346686289" maxValue="48055.289535526761"/>
    </cacheField>
    <cacheField name="1/2/2018" numFmtId="2">
      <sharedItems containsSemiMixedTypes="0" containsString="0" containsNumber="1" minValue="1189.2260636560643" maxValue="47616.052216701035"/>
    </cacheField>
    <cacheField name="1/3/2018" numFmtId="2">
      <sharedItems containsSemiMixedTypes="0" containsString="0" containsNumber="1" minValue="1187.841035235572" maxValue="47631.380251180795"/>
    </cacheField>
    <cacheField name="1/4/2018" numFmtId="2">
      <sharedItems containsSemiMixedTypes="0" containsString="0" containsNumber="1" minValue="1188.7002792799944" maxValue="47253.128742191402"/>
    </cacheField>
    <cacheField name="1/5/2018" numFmtId="2">
      <sharedItems containsSemiMixedTypes="0" containsString="0" containsNumber="1" minValue="1181.9405030942585" maxValue="46844.170622119644"/>
    </cacheField>
    <cacheField name="1/6/2018" numFmtId="2">
      <sharedItems containsSemiMixedTypes="0" containsString="0" containsNumber="1" minValue="1186.9812843370166" maxValue="46745.911763871605"/>
    </cacheField>
    <cacheField name="1/7/2018" numFmtId="2">
      <sharedItems containsSemiMixedTypes="0" containsString="0" containsNumber="1" minValue="1180.4095688210275" maxValue="47060.303545098439"/>
    </cacheField>
    <cacheField name="1/8/2018" numFmtId="2">
      <sharedItems containsSemiMixedTypes="0" containsString="0" containsNumber="1" minValue="1166.3288792707203" maxValue="47052.138527601921"/>
    </cacheField>
    <cacheField name="1/9/2018" numFmtId="2">
      <sharedItems containsSemiMixedTypes="0" containsString="0" containsNumber="1" minValue="1176.2989661045901" maxValue="46927.894654215343"/>
    </cacheField>
    <cacheField name="1/10/2018" numFmtId="2">
      <sharedItems containsSemiMixedTypes="0" containsString="0" containsNumber="1" minValue="1178.4232328695718" maxValue="46850.640294071811"/>
    </cacheField>
    <cacheField name="1/11/2018" numFmtId="2">
      <sharedItems containsSemiMixedTypes="0" containsString="0" containsNumber="1" minValue="1176.175501051735" maxValue="47140.876136216626"/>
    </cacheField>
    <cacheField name="1/12/2018" numFmtId="2">
      <sharedItems containsSemiMixedTypes="0" containsString="0" containsNumber="1" minValue="1195.6435009267243" maxValue="47562.327569481145"/>
    </cacheField>
    <cacheField name="1/1/2019" numFmtId="2">
      <sharedItems containsSemiMixedTypes="0" containsString="0" containsNumber="1" minValue="1198.2084935051548" maxValue="47382.453027046016"/>
    </cacheField>
    <cacheField name="1/2/2019" numFmtId="2">
      <sharedItems containsSemiMixedTypes="0" containsString="0" containsNumber="1" minValue="1197.8847723703298" maxValue="46873.948370712744"/>
    </cacheField>
    <cacheField name="1/3/2019" numFmtId="2">
      <sharedItems containsSemiMixedTypes="0" containsString="0" containsNumber="1" minValue="1191.5386467328633" maxValue="46801.747136351914"/>
    </cacheField>
    <cacheField name="1/4/2019" numFmtId="2">
      <sharedItems containsSemiMixedTypes="0" containsString="0" containsNumber="1" minValue="1190.2579926074629" maxValue="46831.68379410739"/>
    </cacheField>
    <cacheField name="1/5/2019" numFmtId="2">
      <sharedItems containsSemiMixedTypes="0" containsString="0" containsNumber="1" minValue="1190.2119805225338" maxValue="46969.554938226764"/>
    </cacheField>
    <cacheField name="1/6/2019" numFmtId="2">
      <sharedItems containsSemiMixedTypes="0" containsString="0" containsNumber="1" minValue="1206.208693068992" maxValue="47370.365909532651"/>
    </cacheField>
    <cacheField name="1/7/2019" numFmtId="2">
      <sharedItems containsSemiMixedTypes="0" containsString="0" containsNumber="1" minValue="1207.9543681575658" maxValue="48463.256044937523"/>
    </cacheField>
    <cacheField name="1/8/2019" numFmtId="2">
      <sharedItems containsSemiMixedTypes="0" containsString="0" containsNumber="1" minValue="1211.2557483374239" maxValue="48211.002092593641"/>
    </cacheField>
    <cacheField name="1/9/2019" numFmtId="2">
      <sharedItems containsSemiMixedTypes="0" containsString="0" containsNumber="1" minValue="1204.1237042426883" maxValue="47827.067164284825"/>
    </cacheField>
    <cacheField name="1/10/2019" numFmtId="2">
      <sharedItems containsSemiMixedTypes="0" containsString="0" containsNumber="1" minValue="1211.0687018384342" maxValue="47717.631156848176"/>
    </cacheField>
    <cacheField name="1/11/2019" numFmtId="2">
      <sharedItems containsSemiMixedTypes="0" containsString="0" containsNumber="1" minValue="1211.1450990160292" maxValue="48121.190266467391"/>
    </cacheField>
    <cacheField name="1/12/2019" numFmtId="2">
      <sharedItems containsSemiMixedTypes="0" containsString="0" containsNumber="1" minValue="1209.3190698749868" maxValue="47788.49463797413"/>
    </cacheField>
    <cacheField name="1/1/2020" numFmtId="2">
      <sharedItems containsSemiMixedTypes="0" containsString="0" containsNumber="1" minValue="1197.936020398703" maxValue="47084.007380703675"/>
    </cacheField>
    <cacheField name="1/2/2020" numFmtId="2">
      <sharedItems containsSemiMixedTypes="0" containsString="0" containsNumber="1" minValue="1175.6027085687233" maxValue="47266.106243919814"/>
    </cacheField>
    <cacheField name="1/3/2020" numFmtId="2">
      <sharedItems containsSemiMixedTypes="0" containsString="0" containsNumber="1" minValue="1173.5470783662913" maxValue="47690.559923275301"/>
    </cacheField>
    <cacheField name="1/4/2020" numFmtId="2">
      <sharedItems containsSemiMixedTypes="0" containsString="0" containsNumber="1" minValue="1151.1095476227845" maxValue="47198.185334245216"/>
    </cacheField>
    <cacheField name="1/5/2020" numFmtId="2">
      <sharedItems containsSemiMixedTypes="0" containsString="0" containsNumber="1" minValue="1128.5380403484494" maxValue="46979.811630803837"/>
    </cacheField>
    <cacheField name="1/6/2020" numFmtId="2">
      <sharedItems containsSemiMixedTypes="0" containsString="0" containsNumber="1" minValue="1108.4585863204863" maxValue="47084.705210210865"/>
    </cacheField>
    <cacheField name="1/7/2020" numFmtId="2">
      <sharedItems containsSemiMixedTypes="0" containsString="0" containsNumber="1" minValue="1106.483624241883" maxValue="47563.180478123926"/>
    </cacheField>
    <cacheField name="1/8/2020" numFmtId="2">
      <sharedItems containsSemiMixedTypes="0" containsString="0" containsNumber="1" minValue="1102.731053621857" maxValue="47868.899053510235"/>
    </cacheField>
    <cacheField name="1/9/2020" numFmtId="2">
      <sharedItems containsSemiMixedTypes="0" containsString="0" containsNumber="1" minValue="1113.8129579757076" maxValue="47440.746116711307"/>
    </cacheField>
    <cacheField name="1/10/2020" numFmtId="2">
      <sharedItems containsSemiMixedTypes="0" containsString="0" containsNumber="1" minValue="1097.5484771536483" maxValue="47742.986945098579"/>
    </cacheField>
    <cacheField name="1/11/2020" numFmtId="2">
      <sharedItems containsSemiMixedTypes="0" containsString="0" containsNumber="1" minValue="1134.6241512284769" maxValue="48458.200454665799"/>
    </cacheField>
    <cacheField name="1/12/2020" numFmtId="2">
      <sharedItems containsSemiMixedTypes="0" containsString="0" containsNumber="1" minValue="1185.8286364613959" maxValue="49923.873254073471"/>
    </cacheField>
    <cacheField name="1/1/2021" numFmtId="2">
      <sharedItems containsSemiMixedTypes="0" containsString="0" containsNumber="1" minValue="1184.6494545142866" maxValue="50182.410375281266"/>
    </cacheField>
    <cacheField name="1/2/2021" numFmtId="2">
      <sharedItems containsSemiMixedTypes="0" containsString="0" containsNumber="1" minValue="1199.7178289782314" maxValue="48923.412130356301"/>
    </cacheField>
    <cacheField name="1/3/2021" numFmtId="2">
      <sharedItems containsSemiMixedTypes="0" containsString="0" containsNumber="1" minValue="1223.2784622910287" maxValue="48091.712135294074"/>
    </cacheField>
    <cacheField name="1/4/2021" numFmtId="2">
      <sharedItems containsSemiMixedTypes="0" containsString="0" containsNumber="1" minValue="1246.7624370163535" maxValue="47582.978591898638"/>
    </cacheField>
    <cacheField name="1/5/2021" numFmtId="2">
      <sharedItems containsSemiMixedTypes="0" containsString="0" containsNumber="1" minValue="1234.6783159371994" maxValue="47488.049072673057"/>
    </cacheField>
    <cacheField name="1/6/2021" numFmtId="2">
      <sharedItems containsSemiMixedTypes="0" containsString="0" containsNumber="1" minValue="1234.397066386952" maxValue="48084.134196086801"/>
    </cacheField>
    <cacheField name="1/7/2021" numFmtId="2">
      <sharedItems containsSemiMixedTypes="0" containsString="0" containsNumber="1" minValue="1242.0567497368638" maxValue="48038.826204194062"/>
    </cacheField>
    <cacheField name="1/8/2021" numFmtId="2">
      <sharedItems containsSemiMixedTypes="0" containsString="0" containsNumber="1" minValue="1245.9823850440932" maxValue="48494.888289855349"/>
    </cacheField>
    <cacheField name="1/9/2021" numFmtId="2">
      <sharedItems containsSemiMixedTypes="0" containsString="0" containsNumber="1" minValue="1239.1424707145825" maxValue="48867.542042717338"/>
    </cacheField>
    <cacheField name="1/10/2021" numFmtId="2">
      <sharedItems containsSemiMixedTypes="0" containsString="0" containsNumber="1" minValue="1260.6213602266398" maxValue="49418.564733695035"/>
    </cacheField>
    <cacheField name="1/11/2021" numFmtId="2">
      <sharedItems containsSemiMixedTypes="0" containsString="0" containsNumber="1" minValue="1271.5583471438526" maxValue="50248.794982820415"/>
    </cacheField>
    <cacheField name="1/12/2021" numFmtId="2">
      <sharedItems containsSemiMixedTypes="0" containsString="0" containsNumber="1" minValue="1311.8742094952563" maxValue="51324.415991351314"/>
    </cacheField>
    <cacheField name="1/1/2022" numFmtId="2">
      <sharedItems containsSemiMixedTypes="0" containsString="0" containsNumber="1" minValue="1348.7025591469448" maxValue="51543.102925250554"/>
    </cacheField>
    <cacheField name="1/2/2022" numFmtId="2">
      <sharedItems containsSemiMixedTypes="0" containsString="0" containsNumber="1" minValue="1336.0939567705832" maxValue="52270.40004261391"/>
    </cacheField>
    <cacheField name="1/3/2022" numFmtId="2">
      <sharedItems containsSemiMixedTypes="0" containsString="0" containsNumber="1" minValue="1322.0045871882521" maxValue="52519.494826462847"/>
    </cacheField>
    <cacheField name="1/4/2022" numFmtId="2">
      <sharedItems containsSemiMixedTypes="0" containsString="0" containsNumber="1" minValue="1321.0668058111764" maxValue="53206.187037993499"/>
    </cacheField>
    <cacheField name="1/5/2022" numFmtId="2">
      <sharedItems containsSemiMixedTypes="0" containsString="0" containsNumber="1" minValue="1307.1874518869545" maxValue="54189.276503174202"/>
    </cacheField>
    <cacheField name="1/6/2022" numFmtId="2">
      <sharedItems containsSemiMixedTypes="0" containsString="0" containsNumber="1" minValue="1317.4635229977468" maxValue="55988.113146196622"/>
    </cacheField>
    <cacheField name="1/7/2022" numFmtId="2">
      <sharedItems containsSemiMixedTypes="0" containsString="0" containsNumber="1" minValue="1330.7391622567973" maxValue="58951.072231762148"/>
    </cacheField>
    <cacheField name="1/8/2022" numFmtId="2">
      <sharedItems containsSemiMixedTypes="0" containsString="0" containsNumber="1" minValue="1335.0129375505321" maxValue="60172.848300412435"/>
    </cacheField>
    <cacheField name="1/9/2022" numFmtId="2">
      <sharedItems containsSemiMixedTypes="0" containsString="0" containsNumber="1" minValue="1383.9896688241929" maxValue="59783.0684848897"/>
    </cacheField>
    <cacheField name="1/10/2022" numFmtId="2">
      <sharedItems containsSemiMixedTypes="0" containsString="0" containsNumber="1" minValue="1428.9803658651085" maxValue="60469.633846914745"/>
    </cacheField>
    <cacheField name="1/11/2022" numFmtId="2">
      <sharedItems containsSemiMixedTypes="0" containsString="0" containsNumber="1" minValue="1481.1048778042609" maxValue="60955.704368869134"/>
    </cacheField>
    <cacheField name="1/12/2022" numFmtId="2">
      <sharedItems containsSemiMixedTypes="0" containsString="0" containsNumber="1" minValue="1499.8118007087062" maxValue="61633.911710864413"/>
    </cacheField>
    <cacheField name="1/1/2023" numFmtId="2">
      <sharedItems containsSemiMixedTypes="0" containsString="0" containsNumber="1" minValue="1488.0543410642356" maxValue="61571.848983919517"/>
    </cacheField>
    <cacheField name="1/2/2023" numFmtId="2">
      <sharedItems containsSemiMixedTypes="0" containsString="0" containsNumber="1" minValue="1440.5987661849208" maxValue="60449.583173253341"/>
    </cacheField>
    <cacheField name="1/3/2023" numFmtId="2">
      <sharedItems containsSemiMixedTypes="0" containsString="0" containsNumber="1" minValue="1405.3776505835069" maxValue="59697.185828868423"/>
    </cacheField>
    <cacheField name="1/4/2023" numFmtId="2">
      <sharedItems containsSemiMixedTypes="0" containsString="0" containsNumber="1" minValue="1352.8472094076681" maxValue="59140.879412135509"/>
    </cacheField>
    <cacheField name="1/5/2023" numFmtId="2">
      <sharedItems containsSemiMixedTypes="0" containsString="0" containsNumber="1" minValue="1333.1853118687034" maxValue="58886.914062795498"/>
    </cacheField>
    <cacheField name="1/6/2023" numFmtId="2">
      <sharedItems containsSemiMixedTypes="0" containsString="0" containsNumber="1" minValue="1313.920076693571" maxValue="58545.695588710383"/>
    </cacheField>
    <cacheField name="1/7/2023" numFmtId="2">
      <sharedItems containsSemiMixedTypes="0" containsString="0" containsNumber="1" minValue="1278.3315288916622" maxValue="58390.263327385037"/>
    </cacheField>
    <cacheField name="1/8/2023" numFmtId="2">
      <sharedItems containsSemiMixedTypes="0" containsString="0" containsNumber="1" minValue="1270.43135879994" maxValue="58590.715667186232"/>
    </cacheField>
    <cacheField name="1/9/2023" numFmtId="2">
      <sharedItems containsSemiMixedTypes="0" containsString="0" containsNumber="1" minValue="1254.9483879296424" maxValue="57504.21141045785"/>
    </cacheField>
    <cacheField name="1/10/2023" numFmtId="2">
      <sharedItems containsSemiMixedTypes="0" containsString="0" containsNumber="1" minValue="1283.3942460949665" maxValue="57583.967856693846"/>
    </cacheField>
    <cacheField name="1/11/2023" numFmtId="2">
      <sharedItems containsSemiMixedTypes="0" containsString="0" containsNumber="1" minValue="1277.8223945819091" maxValue="56833.430225829259"/>
    </cacheField>
    <cacheField name="1/12/2023" numFmtId="2">
      <sharedItems containsSemiMixedTypes="0" containsString="0" containsNumber="1" minValue="1298.5575225455111" maxValue="57697.831988856546"/>
    </cacheField>
    <cacheField name="1/1/2024" numFmtId="2">
      <sharedItems containsSemiMixedTypes="0" containsString="0" containsNumber="1" minValue="1327.9346588989113" maxValue="57833.053824754577"/>
    </cacheField>
    <cacheField name="1/2/2024" numFmtId="2">
      <sharedItems containsSemiMixedTypes="0" containsString="0" containsNumber="1" minValue="1334.7322768767608" maxValue="57365.037858042437"/>
    </cacheField>
    <cacheField name="1/3/2024" numFmtId="2">
      <sharedItems containsSemiMixedTypes="0" containsString="0" containsNumber="1" minValue="1345.1783169480702" maxValue="57317.00145242353"/>
    </cacheField>
    <cacheField name="1/4/2024" numFmtId="2">
      <sharedItems containsSemiMixedTypes="0" containsString="0" containsNumber="1" minValue="1359.580854822769" maxValue="58013.860225286255"/>
    </cacheField>
    <cacheField name="1/5/2024" numFmtId="2">
      <sharedItems containsSemiMixedTypes="0" containsString="0" containsNumber="1" minValue="1355.6585058202886" maxValue="57336.959347264034"/>
    </cacheField>
    <cacheField name="1/6/2024" numFmtId="2">
      <sharedItems containsSemiMixedTypes="0" containsString="0" containsNumber="1" minValue="1346.9455591636399" maxValue="56956.291664596567"/>
    </cacheField>
    <cacheField name="1/7/2024" numFmtId="2">
      <sharedItems containsSemiMixedTypes="0" containsString="0" containsNumber="1" minValue="1338.3383027101984" maxValue="57231.80902840817"/>
    </cacheField>
    <cacheField name="1/8/2024" numFmtId="2">
      <sharedItems containsSemiMixedTypes="0" containsString="0" containsNumber="1" minValue="1321.9823485447914" maxValue="57922.848869189344"/>
    </cacheField>
    <cacheField name="1/9/2024" numFmtId="2">
      <sharedItems containsSemiMixedTypes="0" containsString="0" containsNumber="1" minValue="1311.3679814520917" maxValue="56915.7279597107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587324652777" createdVersion="8" refreshedVersion="8" minRefreshableVersion="3" recordCount="416" xr:uid="{118BE78B-3FE9-49C5-8349-589AC2F62CE4}">
  <cacheSource type="worksheet">
    <worksheetSource name="Recope_P_Consumidor"/>
  </cacheSource>
  <cacheFields count="25">
    <cacheField name="Fecha de cambio" numFmtId="14">
      <sharedItems containsSemiMixedTypes="0" containsNonDate="0" containsDate="1" containsString="0" minDate="1994-01-12T00:00:00" maxDate="2024-08-31T00:00:00" count="415">
        <d v="1994-01-12T00:00:00"/>
        <d v="1994-07-26T00:00:00"/>
        <d v="1994-11-24T00:00:00"/>
        <d v="1995-11-18T00:00:00"/>
        <d v="1996-06-25T00:00:00"/>
        <d v="1996-08-07T00:00:00"/>
        <d v="1996-09-20T00:00:00"/>
        <d v="1997-03-05T00:00:00"/>
        <d v="1997-04-07T00:00:00"/>
        <d v="1997-07-02T00:00:00"/>
        <d v="1997-08-29T00:00:00"/>
        <d v="1998-01-19T00:00:00"/>
        <d v="1998-02-16T00:00:00"/>
        <d v="1998-03-23T00:00:00"/>
        <d v="1998-06-30T00:00:00"/>
        <d v="1998-07-10T00:00:00"/>
        <d v="1998-08-25T00:00:00"/>
        <d v="1998-09-18T00:00:00"/>
        <d v="1998-11-16T00:00:00"/>
        <d v="1998-12-17T00:00:00"/>
        <d v="1999-02-12T00:00:00"/>
        <d v="1999-03-18T00:00:00"/>
        <d v="1999-04-13T00:00:00"/>
        <d v="1999-05-21T00:00:00"/>
        <d v="1999-06-24T00:00:00"/>
        <d v="1999-07-27T00:00:00"/>
        <d v="1999-08-24T00:00:00"/>
        <d v="1999-09-14T00:00:00"/>
        <d v="1999-10-07T00:00:00"/>
        <d v="1999-10-28T00:00:00"/>
        <d v="1999-11-24T00:00:00"/>
        <d v="1999-12-16T00:00:00"/>
        <d v="2000-02-03T00:00:00"/>
        <d v="2000-03-02T00:00:00"/>
        <d v="2000-05-18T00:00:00"/>
        <d v="2000-04-12T00:00:00"/>
        <d v="2000-06-01T00:00:00"/>
        <d v="2000-09-08T00:00:00"/>
        <d v="2000-10-10T00:00:00"/>
        <d v="2000-11-24T00:00:00"/>
        <d v="2001-01-08T00:00:00"/>
        <d v="2001-02-06T00:00:00"/>
        <d v="2001-03-05T00:00:00"/>
        <d v="2001-04-02T00:00:00"/>
        <d v="2001-04-30T00:00:00"/>
        <d v="2001-07-10T00:00:00"/>
        <d v="2001-08-01T00:00:00"/>
        <d v="2001-08-08T00:00:00"/>
        <d v="2001-09-13T00:00:00"/>
        <d v="2001-10-10T00:00:00"/>
        <d v="2001-10-11T00:00:00"/>
        <d v="2001-11-06T00:00:00"/>
        <d v="2001-12-04T00:00:00"/>
        <d v="2002-01-04T00:00:00"/>
        <d v="2002-02-06T00:00:00"/>
        <d v="2002-02-13T00:00:00"/>
        <d v="2002-03-16T00:00:00"/>
        <d v="2002-04-04T00:00:00"/>
        <d v="2002-04-23T00:00:00"/>
        <d v="2002-05-14T00:00:00"/>
        <d v="2002-08-06T00:00:00"/>
        <d v="2002-09-20T00:00:00"/>
        <d v="2002-11-05T00:00:00"/>
        <d v="2002-12-04T00:00:00"/>
        <d v="2003-01-18T00:00:00"/>
        <d v="2003-02-18T00:00:00"/>
        <d v="2003-03-21T00:00:00"/>
        <d v="2003-04-24T00:00:00"/>
        <d v="2003-05-22T00:00:00"/>
        <d v="2003-06-28T00:00:00"/>
        <d v="2003-07-30T00:00:00"/>
        <d v="2003-08-15T00:00:00"/>
        <d v="2003-10-11T00:00:00"/>
        <d v="2003-11-12T00:00:00"/>
        <d v="2004-01-22T00:00:00"/>
        <d v="2004-02-04T00:00:00"/>
        <d v="2004-02-25T00:00:00"/>
        <d v="2004-04-27T00:00:00"/>
        <d v="2004-05-07T00:00:00"/>
        <d v="2004-06-01T00:00:00"/>
        <d v="2004-07-16T00:00:00"/>
        <d v="2004-08-10T00:00:00"/>
        <d v="2004-09-14T00:00:00"/>
        <d v="2004-10-27T00:00:00"/>
        <d v="2004-11-09T00:00:00"/>
        <d v="2004-12-23T00:00:00"/>
        <d v="2005-02-04T00:00:00"/>
        <d v="2005-03-24T00:00:00"/>
        <d v="2005-04-30T00:00:00"/>
        <d v="2005-05-10T00:00:00"/>
        <d v="2005-05-20T00:00:00"/>
        <d v="2005-07-08T00:00:00"/>
        <d v="2005-07-12T00:00:00"/>
        <d v="2005-08-19T00:00:00"/>
        <d v="2005-09-07T00:00:00"/>
        <d v="2005-09-23T00:00:00"/>
        <d v="2005-10-29T00:00:00"/>
        <d v="2005-11-09T00:00:00"/>
        <d v="2005-11-10T00:00:00"/>
        <d v="2005-11-17T00:00:00"/>
        <d v="2005-11-30T00:00:00"/>
        <d v="2005-12-22T00:00:00"/>
        <d v="2006-01-27T00:00:00"/>
        <d v="2006-02-17T00:00:00"/>
        <d v="2006-03-03T00:00:00"/>
        <d v="2006-03-29T00:00:00"/>
        <d v="2006-04-01T00:00:00"/>
        <d v="2006-05-13T00:00:00"/>
        <d v="2006-07-04T00:00:00"/>
        <d v="2006-07-15T00:00:00"/>
        <d v="2006-08-10T00:00:00"/>
        <d v="2006-08-30T00:00:00"/>
        <d v="2006-09-07T00:00:00"/>
        <d v="2006-09-14T00:00:00"/>
        <d v="2006-09-22T00:00:00"/>
        <d v="2006-09-26T00:00:00"/>
        <d v="2006-10-04T00:00:00"/>
        <d v="2006-10-10T00:00:00"/>
        <d v="2006-10-27T00:00:00"/>
        <d v="2006-11-02T00:00:00"/>
        <d v="2006-11-04T00:00:00"/>
        <d v="2006-11-07T00:00:00"/>
        <d v="2006-11-14T00:00:00"/>
        <d v="2006-11-30T00:00:00"/>
        <d v="2006-12-05T00:00:00"/>
        <d v="2006-12-16T00:00:00"/>
        <d v="2006-12-20T00:00:00"/>
        <d v="2007-01-10T00:00:00"/>
        <d v="2007-01-18T00:00:00"/>
        <d v="2007-01-24T00:00:00"/>
        <d v="2007-01-26T00:00:00"/>
        <d v="2007-02-06T00:00:00"/>
        <d v="2007-02-22T00:00:00"/>
        <d v="2007-02-28T00:00:00"/>
        <d v="2007-03-09T00:00:00"/>
        <d v="2007-03-16T00:00:00"/>
        <d v="2007-03-23T00:00:00"/>
        <d v="2007-03-31T00:00:00"/>
        <d v="2007-04-12T00:00:00"/>
        <d v="2007-04-14T00:00:00"/>
        <d v="2007-04-26T00:00:00"/>
        <d v="2007-04-28T00:00:00"/>
        <d v="2007-05-18T00:00:00"/>
        <d v="2007-06-07T00:00:00"/>
        <d v="2007-08-09T00:00:00"/>
        <d v="2007-08-18T00:00:00"/>
        <d v="2007-09-21T00:00:00"/>
        <d v="2007-10-13T00:00:00"/>
        <d v="2007-11-09T00:00:00"/>
        <d v="2007-11-17T00:00:00"/>
        <d v="2007-11-24T00:00:00"/>
        <d v="2007-12-11T00:00:00"/>
        <d v="2008-01-22T00:00:00"/>
        <d v="2008-02-14T00:00:00"/>
        <d v="2008-02-23T00:00:00"/>
        <d v="2008-03-06T00:00:00"/>
        <d v="2008-04-22T00:00:00"/>
        <d v="2008-05-17T00:00:00"/>
        <d v="2008-06-10T00:00:00"/>
        <d v="2008-07-15T00:00:00"/>
        <d v="2008-08-13T00:00:00"/>
        <d v="2008-08-30T00:00:00"/>
        <d v="2008-09-11T00:00:00"/>
        <d v="2008-10-14T00:00:00"/>
        <d v="2008-11-06T00:00:00"/>
        <d v="2008-11-22T00:00:00"/>
        <d v="2008-11-25T00:00:00"/>
        <d v="2008-12-12T00:00:00"/>
        <d v="2009-01-20T00:00:00"/>
        <d v="2009-02-13T00:00:00"/>
        <d v="2009-02-21T00:00:00"/>
        <d v="2009-03-20T00:00:00"/>
        <d v="2009-04-15T00:00:00"/>
        <d v="2009-05-23T00:00:00"/>
        <d v="2009-06-13T00:00:00"/>
        <d v="2009-07-17T00:00:00"/>
        <d v="2009-08-12T00:00:00"/>
        <d v="2009-09-18T00:00:00"/>
        <d v="2009-10-08T00:00:00"/>
        <d v="2009-11-06T00:00:00"/>
        <d v="2009-12-12T00:00:00"/>
        <d v="2010-02-17T00:00:00"/>
        <d v="2010-03-18T00:00:00"/>
        <d v="2010-04-21T00:00:00"/>
        <d v="2010-05-06T00:00:00"/>
        <d v="2010-05-22T00:00:00"/>
        <d v="2010-06-16T00:00:00"/>
        <d v="2010-07-16T00:00:00"/>
        <d v="2010-08-13T00:00:00"/>
        <d v="2010-08-18T00:00:00"/>
        <d v="2010-09-15T00:00:00"/>
        <d v="2010-10-08T00:00:00"/>
        <d v="2010-11-18T00:00:00"/>
        <d v="2010-12-10T00:00:00"/>
        <d v="2010-12-21T00:00:00"/>
        <d v="2011-01-25T00:00:00"/>
        <d v="2011-02-22T00:00:00"/>
        <d v="2011-02-26T00:00:00"/>
        <d v="2011-03-25T00:00:00"/>
        <d v="2011-04-16T00:00:00"/>
        <d v="2011-05-19T00:00:00"/>
        <d v="2011-05-24T00:00:00"/>
        <d v="2011-06-11T00:00:00"/>
        <d v="2011-07-13T00:00:00"/>
        <d v="2011-08-13T00:00:00"/>
        <d v="2011-09-17T00:00:00"/>
        <d v="2011-09-22T00:00:00"/>
        <d v="2011-12-27T00:00:00"/>
        <d v="2012-02-02T00:00:00"/>
        <d v="2012-03-22T00:00:00"/>
        <d v="2012-04-27T00:00:00"/>
        <d v="2012-07-07T00:00:00"/>
        <d v="2012-08-17T00:00:00"/>
        <d v="2012-09-01T00:00:00"/>
        <d v="2012-09-27T00:00:00"/>
        <d v="2012-10-25T00:00:00"/>
        <d v="2012-11-13T00:00:00"/>
        <d v="2012-11-24T00:00:00"/>
        <d v="2012-12-25T00:00:00"/>
        <d v="2013-02-06T00:00:00"/>
        <d v="2013-02-26T00:00:00"/>
        <d v="2013-03-01T00:00:00"/>
        <d v="2013-03-26T00:00:00"/>
        <d v="2013-04-04T00:00:00"/>
        <d v="2013-05-01T00:00:00"/>
        <d v="2013-05-21T00:00:00"/>
        <d v="2013-05-31T00:00:00"/>
        <d v="2013-06-12T00:00:00"/>
        <d v="2013-06-22T00:00:00"/>
        <d v="2013-06-29T00:00:00"/>
        <d v="2013-07-06T00:00:00"/>
        <d v="2013-08-06T00:00:00"/>
        <d v="2013-09-04T00:00:00"/>
        <d v="2013-10-02T00:00:00"/>
        <d v="2013-10-04T00:00:00"/>
        <d v="2013-11-01T00:00:00"/>
        <d v="2013-11-27T00:00:00"/>
        <d v="2013-11-30T00:00:00"/>
        <d v="2014-01-22T00:00:00"/>
        <d v="2014-02-07T00:00:00"/>
        <d v="2014-02-14T00:00:00"/>
        <d v="2014-03-08T00:00:00"/>
        <d v="2014-04-05T00:00:00"/>
        <d v="2014-05-15T00:00:00"/>
        <d v="2014-05-22T00:00:00"/>
        <d v="2014-05-29T00:00:00"/>
        <d v="2014-06-13T00:00:00"/>
        <d v="2014-07-04T00:00:00"/>
        <d v="2014-08-01T00:00:00"/>
        <d v="2014-08-28T00:00:00"/>
        <d v="2014-09-20T00:00:00"/>
        <d v="2014-10-03T00:00:00"/>
        <d v="2014-10-30T00:00:00"/>
        <d v="2014-11-08T00:00:00"/>
        <d v="2014-12-05T00:00:00"/>
        <d v="2015-01-15T00:00:00"/>
        <d v="2015-01-28T00:00:00"/>
        <d v="2015-02-06T00:00:00"/>
        <d v="2015-03-10T00:00:00"/>
        <d v="2015-04-09T00:00:00"/>
        <d v="2015-04-29T00:00:00"/>
        <d v="2015-05-29T00:00:00"/>
        <d v="2015-07-03T00:00:00"/>
        <d v="2015-07-31T00:00:00"/>
        <d v="2015-08-07T00:00:00"/>
        <d v="2015-08-28T00:00:00"/>
        <d v="2015-09-03T00:00:00"/>
        <d v="2015-10-01T00:00:00"/>
        <d v="2015-10-22T00:00:00"/>
        <d v="2015-10-29T00:00:00"/>
        <d v="2015-11-06T00:00:00"/>
        <d v="2016-02-05T00:00:00"/>
        <d v="2016-02-10T00:00:00"/>
        <d v="2016-03-03T00:00:00"/>
        <d v="2016-04-06T00:00:00"/>
        <d v="2016-04-29T00:00:00"/>
        <d v="2016-05-06T00:00:00"/>
        <d v="2016-06-03T00:00:00"/>
        <d v="2016-07-01T00:00:00"/>
        <d v="2016-07-30T00:00:00"/>
        <d v="2016-08-06T00:00:00"/>
        <d v="2016-09-01T00:00:00"/>
        <d v="2016-09-29T00:00:00"/>
        <d v="2016-11-25T00:00:00"/>
        <d v="2016-11-28T00:00:00"/>
        <d v="2017-01-05T00:00:00"/>
        <d v="2017-02-02T00:00:00"/>
        <d v="2017-02-06T00:00:00"/>
        <d v="2017-03-01T00:00:00"/>
        <d v="2017-03-14T00:00:00"/>
        <d v="2017-03-30T00:00:00"/>
        <d v="2017-05-05T00:00:00"/>
        <d v="2017-05-31T00:00:00"/>
        <d v="2017-06-29T00:00:00"/>
        <d v="2017-08-01T00:00:00"/>
        <d v="2017-08-07T00:00:00"/>
        <d v="2017-08-30T00:00:00"/>
        <d v="2017-09-27T00:00:00"/>
        <d v="2017-10-31T00:00:00"/>
        <d v="2017-11-07T00:00:00"/>
        <d v="2017-11-28T00:00:00"/>
        <d v="2017-12-21T00:00:00"/>
        <d v="2018-01-31T00:00:00"/>
        <d v="2018-02-06T00:00:00"/>
        <d v="2018-03-01T00:00:00"/>
        <d v="2018-04-04T00:00:00"/>
        <d v="2018-05-03T00:00:00"/>
        <d v="2018-05-31T00:00:00"/>
        <d v="2018-06-28T00:00:00"/>
        <d v="2018-08-01T00:00:00"/>
        <d v="2018-09-03T00:00:00"/>
        <d v="2018-10-03T00:00:00"/>
        <d v="2018-11-02T00:00:00"/>
        <d v="2018-11-14T00:00:00"/>
        <d v="2018-11-28T00:00:00"/>
        <d v="2019-01-09T00:00:00"/>
        <d v="2019-01-31T00:00:00"/>
        <d v="2019-02-07T00:00:00"/>
        <d v="2019-02-27T00:00:00"/>
        <d v="2019-03-29T00:00:00"/>
        <d v="2019-05-03T00:00:00"/>
        <d v="2019-05-30T00:00:00"/>
        <d v="2019-06-12T00:00:00"/>
        <d v="2019-07-03T00:00:00"/>
        <d v="2019-07-18T00:00:00"/>
        <d v="2019-08-05T00:00:00"/>
        <d v="2019-08-13T00:00:00"/>
        <d v="2019-08-28T00:00:00"/>
        <d v="2019-10-02T00:00:00"/>
        <d v="2019-11-04T00:00:00"/>
        <d v="2019-11-08T00:00:00"/>
        <d v="2019-11-27T00:00:00"/>
        <d v="2019-12-19T00:00:00"/>
        <d v="2020-01-13T00:00:00"/>
        <d v="2020-01-31T00:00:00"/>
        <d v="2020-03-04T00:00:00"/>
        <d v="2020-03-28T00:00:00"/>
        <d v="2020-04-28T00:00:00"/>
        <d v="2020-05-08T00:00:00"/>
        <d v="2020-05-15T00:00:00"/>
        <d v="2020-05-28T00:00:00"/>
        <d v="2020-06-20T00:00:00"/>
        <d v="2020-07-01T00:00:00"/>
        <d v="2020-07-16T00:00:00"/>
        <d v="2020-07-25T00:00:00"/>
        <d v="2020-08-03T00:00:00"/>
        <d v="2020-09-02T00:00:00"/>
        <d v="2020-09-30T00:00:00"/>
        <d v="2020-10-27T00:00:00"/>
        <d v="2020-11-06T00:00:00"/>
        <d v="2020-12-01T00:00:00"/>
        <d v="2020-12-16T00:00:00"/>
        <d v="2021-01-11T00:00:00"/>
        <d v="2021-01-28T00:00:00"/>
        <d v="2021-02-09T00:00:00"/>
        <d v="2021-03-02T00:00:00"/>
        <d v="2021-04-06T00:00:00"/>
        <d v="2021-04-27T00:00:00"/>
        <d v="2021-05-01T00:00:00"/>
        <d v="2021-06-02T00:00:00"/>
        <d v="2021-06-14T00:00:00"/>
        <d v="2021-06-29T00:00:00"/>
        <d v="2021-07-28T00:00:00"/>
        <d v="2021-08-12T00:00:00"/>
        <d v="2021-08-31T00:00:00"/>
        <d v="2021-09-29T00:00:00"/>
        <d v="2021-10-27T00:00:00"/>
        <d v="2021-11-12T00:00:00"/>
        <d v="2021-12-01T00:00:00"/>
        <d v="2021-12-23T00:00:00"/>
        <d v="2022-01-14T00:00:00"/>
        <d v="2022-02-01T00:00:00"/>
        <d v="2022-02-10T00:00:00"/>
        <d v="2022-03-01T00:00:00"/>
        <d v="2022-03-31T00:00:00"/>
        <d v="2022-05-04T00:00:00"/>
        <d v="2022-05-17T00:00:00"/>
        <d v="2022-06-08T00:00:00"/>
        <d v="2022-06-16T00:00:00"/>
        <d v="2022-06-27T00:00:00"/>
        <d v="2022-07-02T00:00:00"/>
        <d v="2022-08-04T00:00:00"/>
        <d v="2022-08-12T00:00:00"/>
        <d v="2022-09-01T00:00:00"/>
        <d v="2022-10-03T00:00:00"/>
        <d v="2022-10-31T00:00:00"/>
        <d v="2022-11-09T00:00:00"/>
        <d v="2022-12-08T00:00:00"/>
        <d v="2023-01-16T00:00:00"/>
        <d v="2023-02-03T00:00:00"/>
        <d v="2023-02-14T00:00:00"/>
        <d v="2023-03-08T00:00:00"/>
        <d v="2023-03-24T00:00:00"/>
        <d v="2023-03-31T00:00:00"/>
        <d v="2023-05-09T00:00:00"/>
        <d v="2023-05-11T00:00:00"/>
        <d v="2023-06-06T00:00:00"/>
        <d v="2023-07-03T00:00:00"/>
        <d v="2023-08-09T00:00:00"/>
        <d v="2023-08-15T00:00:00"/>
        <d v="2023-09-06T00:00:00"/>
        <d v="2023-10-04T00:00:00"/>
        <d v="2023-11-08T00:00:00"/>
        <d v="2023-12-06T00:00:00"/>
        <d v="2023-12-15T00:00:00"/>
        <d v="2024-01-08T00:00:00"/>
        <d v="2024-02-06T00:00:00"/>
        <d v="2024-03-05T00:00:00"/>
        <d v="2024-04-11T00:00:00"/>
        <d v="2024-05-07T00:00:00"/>
        <d v="2024-06-10T00:00:00"/>
        <d v="2024-07-12T00:00:00"/>
        <d v="2024-07-30T00:00:00"/>
        <d v="2024-08-07T00:00:00"/>
        <d v="2024-08-30T00:00:00"/>
      </sharedItems>
      <fieldGroup par="24"/>
    </cacheField>
    <cacheField name="Nº Gaceta" numFmtId="0">
      <sharedItems containsSemiMixedTypes="0" containsString="0" containsNumber="1" containsInteger="1" minValue="1" maxValue="294"/>
    </cacheField>
    <cacheField name="GASOLINA SÚPER Plantel" numFmtId="0">
      <sharedItems containsString="0" containsBlank="1" containsNumber="1" minValue="51.312199999999997" maxValue="753.78"/>
    </cacheField>
    <cacheField name="GASOLINA SÚPER Imp Único" numFmtId="0">
      <sharedItems containsString="0" containsBlank="1" containsNumber="1" minValue="9.9489999999999998" maxValue="384.25"/>
    </cacheField>
    <cacheField name="GASOLINA SÚPER Cons. Final" numFmtId="0">
      <sharedItems containsSemiMixedTypes="0" containsString="0" containsNumber="1" minValue="50" maxValue="1104"/>
    </cacheField>
    <cacheField name="GASOLINA PLUS 91 Plantel" numFmtId="0">
      <sharedItems containsString="0" containsBlank="1" containsNumber="1" minValue="49.151200000000003" maxValue="743.19"/>
    </cacheField>
    <cacheField name="GASOLINA PLUS 91 Imp Único" numFmtId="0">
      <sharedItems containsString="0" containsBlank="1" containsNumber="1" minValue="9.5180000000000007" maxValue="362.88"/>
    </cacheField>
    <cacheField name="GASOLINA PLUS 91 Cons. Final" numFmtId="0">
      <sharedItems containsSemiMixedTypes="0" containsString="0" containsNumber="1" minValue="45.1" maxValue="1081"/>
    </cacheField>
    <cacheField name="DIESEL 50 Plantel" numFmtId="0">
      <sharedItems containsString="0" containsBlank="1" containsNumber="1" minValue="40.901200000000003" maxValue="783.09"/>
    </cacheField>
    <cacheField name="DIESEL 50 Imp Único" numFmtId="0">
      <sharedItems containsString="0" containsBlank="1" containsNumber="1" minValue="6.71" maxValue="157.75"/>
    </cacheField>
    <cacheField name="DIESEL 50 Cons. Final" numFmtId="0">
      <sharedItems containsSemiMixedTypes="0" containsString="0" containsNumber="1" minValue="37.5" maxValue="1012"/>
    </cacheField>
    <cacheField name="KEROSENO Plantel" numFmtId="0">
      <sharedItems containsString="0" containsBlank="1" containsNumber="1" minValue="51.432200000000002" maxValue="839.93"/>
    </cacheField>
    <cacheField name="KEROSENO Imp Único" numFmtId="0">
      <sharedItems containsString="0" containsBlank="1" containsNumber="1" minValue="0" maxValue="76"/>
    </cacheField>
    <cacheField name="KEROSENO Cons. Final" numFmtId="0">
      <sharedItems containsString="0" containsBlank="1" containsNumber="1" minValue="38.4" maxValue="987"/>
    </cacheField>
    <cacheField name="JET A-1 Plantel" numFmtId="0">
      <sharedItems containsString="0" containsBlank="1" containsNumber="1" minValue="35.212000000000003" maxValue="862.56"/>
    </cacheField>
    <cacheField name="JET A-1 Imp Único" numFmtId="0">
      <sharedItems containsString="0" containsBlank="1" containsNumber="1" minValue="6.7869999999999999" maxValue="160"/>
    </cacheField>
    <cacheField name="JET A-1 Cons. Final" numFmtId="0">
      <sharedItems containsString="0" containsBlank="1" containsNumber="1" minValue="37.183" maxValue="1040"/>
    </cacheField>
    <cacheField name="AV-GAS Plantel" numFmtId="0">
      <sharedItems containsString="0" containsBlank="1" containsNumber="1" minValue="53.188000000000002" maxValue="1030.17"/>
    </cacheField>
    <cacheField name="AV-GAS Imp Único" numFmtId="0">
      <sharedItems containsString="0" containsBlank="1" containsNumber="1" minValue="11.523" maxValue="328.5"/>
    </cacheField>
    <cacheField name="AV-GAS Cons. Final" numFmtId="0">
      <sharedItems containsString="0" containsBlank="1" containsNumber="1" minValue="88.34" maxValue="1314"/>
    </cacheField>
    <cacheField name="PRECIOS PESCADORES Plus91" numFmtId="0">
      <sharedItems containsSemiMixedTypes="0" containsString="0" containsNumber="1" minValue="26.463000000000001" maxValue="703"/>
    </cacheField>
    <cacheField name="PRECIOS PESCADORES Diesel" numFmtId="0">
      <sharedItems containsSemiMixedTypes="0" containsString="0" containsNumber="1" minValue="25.466999999999999" maxValue="734.22"/>
    </cacheField>
    <cacheField name="Meses (Fecha de cambio)" numFmtId="0" databaseField="0">
      <fieldGroup base="0">
        <rangePr groupBy="months" startDate="1994-01-12T00:00:00" endDate="2024-08-31T00:00:00"/>
        <groupItems count="14">
          <s v="&lt;12/1/199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31/8/2024"/>
        </groupItems>
      </fieldGroup>
    </cacheField>
    <cacheField name="Trimestres (Fecha de cambio)" numFmtId="0" databaseField="0">
      <fieldGroup base="0">
        <rangePr groupBy="quarters" startDate="1994-01-12T00:00:00" endDate="2024-08-31T00:00:00"/>
        <groupItems count="6">
          <s v="&lt;12/1/1994"/>
          <s v="Trim.1"/>
          <s v="Trim.2"/>
          <s v="Trim.3"/>
          <s v="Trim.4"/>
          <s v="&gt;31/8/2024"/>
        </groupItems>
      </fieldGroup>
    </cacheField>
    <cacheField name="Años (Fecha de cambio)" numFmtId="0" databaseField="0">
      <fieldGroup base="0">
        <rangePr groupBy="years" startDate="1994-01-12T00:00:00" endDate="2024-08-31T00:00:00"/>
        <groupItems count="33">
          <s v="&lt;12/1/1994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31/8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64942245373" createdVersion="7" refreshedVersion="8" minRefreshableVersion="3" recordCount="22" xr:uid="{5EB74862-CDA8-4867-9002-A30C5835A324}">
  <cacheSource type="worksheet">
    <worksheetSource name="Tasa_ocupación_por_industria"/>
  </cacheSource>
  <cacheFields count="57">
    <cacheField name="Actividades" numFmtId="0">
      <sharedItems count="22">
        <s v="Agricultura, ganadería, silvicultura y pesca"/>
        <s v="Explotación de minas y canteras"/>
        <s v="Industria manufacturera"/>
        <s v="Suministros de electricidad, gas, vapor y aire acondicionado"/>
        <s v="Suministros de agua, evacuación de aguas residuales y gestión de desechos y contaminación"/>
        <s v="Construcción"/>
        <s v="Comercio al por mayor y por menor y reparación de vehículos automotores y motocicletas"/>
        <s v="Transporte y almacenamiento"/>
        <s v="Actividades de alojamiento y servicios de comida"/>
        <s v="Información y comunicaciones"/>
        <s v="Actividades financieras y de seguros"/>
        <s v="Actividades inmobiliarias"/>
        <s v="Actividades profesionales, científicas y técnicas"/>
        <s v="Actividades de servicios administrativos y de apoyo"/>
        <s v="Administración publica y defensa; planes de seguridad social de afiliación obligatoria"/>
        <s v="Enseñanza"/>
        <s v="Actividades de atención de la salud humana y de asistencia social"/>
        <s v="Actividades artísticas, de entretenimiento y recreativas"/>
        <s v="Otras actividades de servicios"/>
        <s v="Actividades de los hogares como empleadores"/>
        <s v="Actividades de organizaciones y órganos extraterritoriales"/>
        <s v="Ignorado"/>
      </sharedItems>
    </cacheField>
    <cacheField name="3/2010" numFmtId="0">
      <sharedItems containsSemiMixedTypes="0" containsString="0" containsNumber="1" containsInteger="1" minValue="1378" maxValue="405335"/>
    </cacheField>
    <cacheField name="4/2010" numFmtId="0">
      <sharedItems containsSemiMixedTypes="0" containsString="0" containsNumber="1" containsInteger="1" minValue="1457" maxValue="381716"/>
    </cacheField>
    <cacheField name="1/2011" numFmtId="0">
      <sharedItems containsSemiMixedTypes="0" containsString="0" containsNumber="1" containsInteger="1" minValue="2081" maxValue="373513"/>
    </cacheField>
    <cacheField name="2/2011" numFmtId="0">
      <sharedItems containsSemiMixedTypes="0" containsString="0" containsNumber="1" containsInteger="1" minValue="0" maxValue="384979"/>
    </cacheField>
    <cacheField name="3/2011" numFmtId="0">
      <sharedItems containsSemiMixedTypes="0" containsString="0" containsNumber="1" containsInteger="1" minValue="1150" maxValue="374960"/>
    </cacheField>
    <cacheField name="4/2011" numFmtId="0">
      <sharedItems containsSemiMixedTypes="0" containsString="0" containsNumber="1" containsInteger="1" minValue="89" maxValue="383079"/>
    </cacheField>
    <cacheField name="1/2012" numFmtId="0">
      <sharedItems containsSemiMixedTypes="0" containsString="0" containsNumber="1" containsInteger="1" minValue="1366" maxValue="398484"/>
    </cacheField>
    <cacheField name="2/2012" numFmtId="0">
      <sharedItems containsSemiMixedTypes="0" containsString="0" containsNumber="1" containsInteger="1" minValue="1115" maxValue="372001"/>
    </cacheField>
    <cacheField name="3/2012" numFmtId="0">
      <sharedItems containsSemiMixedTypes="0" containsString="0" containsNumber="1" containsInteger="1" minValue="2372" maxValue="394896"/>
    </cacheField>
    <cacheField name="4/2012" numFmtId="0">
      <sharedItems containsSemiMixedTypes="0" containsString="0" containsNumber="1" containsInteger="1" minValue="1067" maxValue="426550"/>
    </cacheField>
    <cacheField name="1/2013" numFmtId="0">
      <sharedItems containsSemiMixedTypes="0" containsString="0" containsNumber="1" containsInteger="1" minValue="52" maxValue="398960"/>
    </cacheField>
    <cacheField name="2/2013" numFmtId="0">
      <sharedItems containsSemiMixedTypes="0" containsString="0" containsNumber="1" containsInteger="1" minValue="3221" maxValue="432264"/>
    </cacheField>
    <cacheField name="3/2013" numFmtId="0">
      <sharedItems containsSemiMixedTypes="0" containsString="0" containsNumber="1" containsInteger="1" minValue="1589" maxValue="429001"/>
    </cacheField>
    <cacheField name="4/2013" numFmtId="0">
      <sharedItems containsSemiMixedTypes="0" containsString="0" containsNumber="1" containsInteger="1" minValue="0" maxValue="450160"/>
    </cacheField>
    <cacheField name="1/2014" numFmtId="0">
      <sharedItems containsSemiMixedTypes="0" containsString="0" containsNumber="1" containsInteger="1" minValue="530" maxValue="437668"/>
    </cacheField>
    <cacheField name="2/2014" numFmtId="0">
      <sharedItems containsSemiMixedTypes="0" containsString="0" containsNumber="1" containsInteger="1" minValue="769" maxValue="408543"/>
    </cacheField>
    <cacheField name="3/2014" numFmtId="0">
      <sharedItems containsSemiMixedTypes="0" containsString="0" containsNumber="1" containsInteger="1" minValue="61" maxValue="408086"/>
    </cacheField>
    <cacheField name="4/2014" numFmtId="0">
      <sharedItems containsSemiMixedTypes="0" containsString="0" containsNumber="1" containsInteger="1" minValue="939" maxValue="372467"/>
    </cacheField>
    <cacheField name="1/2015" numFmtId="0">
      <sharedItems containsSemiMixedTypes="0" containsString="0" containsNumber="1" containsInteger="1" minValue="64" maxValue="364386"/>
    </cacheField>
    <cacheField name="2/2015" numFmtId="0">
      <sharedItems containsSemiMixedTypes="0" containsString="0" containsNumber="1" containsInteger="1" minValue="1215" maxValue="353651"/>
    </cacheField>
    <cacheField name="3/2015" numFmtId="0">
      <sharedItems containsSemiMixedTypes="0" containsString="0" containsNumber="1" containsInteger="1" minValue="662" maxValue="373618"/>
    </cacheField>
    <cacheField name="4/2015" numFmtId="0">
      <sharedItems containsSemiMixedTypes="0" containsString="0" containsNumber="1" containsInteger="1" minValue="1315" maxValue="382770"/>
    </cacheField>
    <cacheField name="1/2016" numFmtId="0">
      <sharedItems containsSemiMixedTypes="0" containsString="0" containsNumber="1" containsInteger="1" minValue="1776" maxValue="376235"/>
    </cacheField>
    <cacheField name="2/2016" numFmtId="0">
      <sharedItems containsSemiMixedTypes="0" containsString="0" containsNumber="1" containsInteger="1" minValue="804" maxValue="370046"/>
    </cacheField>
    <cacheField name="3/2016" numFmtId="0">
      <sharedItems containsSemiMixedTypes="0" containsString="0" containsNumber="1" containsInteger="1" minValue="1411" maxValue="373279"/>
    </cacheField>
    <cacheField name="4/2016" numFmtId="0">
      <sharedItems containsSemiMixedTypes="0" containsString="0" containsNumber="1" containsInteger="1" minValue="0" maxValue="384718"/>
    </cacheField>
    <cacheField name="1/2017" numFmtId="0">
      <sharedItems containsSemiMixedTypes="0" containsString="0" containsNumber="1" containsInteger="1" minValue="0" maxValue="383788"/>
    </cacheField>
    <cacheField name="2/2017" numFmtId="0">
      <sharedItems containsSemiMixedTypes="0" containsString="0" containsNumber="1" containsInteger="1" minValue="959" maxValue="404602"/>
    </cacheField>
    <cacheField name="3/2017" numFmtId="0">
      <sharedItems containsSemiMixedTypes="0" containsString="0" containsNumber="1" containsInteger="1" minValue="236" maxValue="373737"/>
    </cacheField>
    <cacheField name="4/2017" numFmtId="0">
      <sharedItems containsSemiMixedTypes="0" containsString="0" containsNumber="1" containsInteger="1" minValue="275" maxValue="348532"/>
    </cacheField>
    <cacheField name="1/2018" numFmtId="0">
      <sharedItems containsSemiMixedTypes="0" containsString="0" containsNumber="1" containsInteger="1" minValue="1147" maxValue="370613"/>
    </cacheField>
    <cacheField name="2/2018" numFmtId="0">
      <sharedItems containsSemiMixedTypes="0" containsString="0" containsNumber="1" containsInteger="1" minValue="1550" maxValue="374536"/>
    </cacheField>
    <cacheField name="3/2018" numFmtId="0">
      <sharedItems containsSemiMixedTypes="0" containsString="0" containsNumber="1" containsInteger="1" minValue="1594" maxValue="358605"/>
    </cacheField>
    <cacheField name="4/2018" numFmtId="0">
      <sharedItems containsSemiMixedTypes="0" containsString="0" containsNumber="1" containsInteger="1" minValue="800" maxValue="367144"/>
    </cacheField>
    <cacheField name="1/2019" numFmtId="0">
      <sharedItems containsSemiMixedTypes="0" containsString="0" containsNumber="1" containsInteger="1" minValue="1124" maxValue="355167"/>
    </cacheField>
    <cacheField name="2/2019" numFmtId="0">
      <sharedItems containsSemiMixedTypes="0" containsString="0" containsNumber="1" containsInteger="1" minValue="1837" maxValue="350986"/>
    </cacheField>
    <cacheField name="3/2019" numFmtId="0">
      <sharedItems containsSemiMixedTypes="0" containsString="0" containsNumber="1" containsInteger="1" minValue="2208" maxValue="344629"/>
    </cacheField>
    <cacheField name="4/2019" numFmtId="0">
      <sharedItems containsSemiMixedTypes="0" containsString="0" containsNumber="1" containsInteger="1" minValue="768" maxValue="343299"/>
    </cacheField>
    <cacheField name="1/2020" numFmtId="0">
      <sharedItems containsSemiMixedTypes="0" containsString="0" containsNumber="1" containsInteger="1" minValue="2477" maxValue="356913"/>
    </cacheField>
    <cacheField name="2/2020" numFmtId="0">
      <sharedItems containsSemiMixedTypes="0" containsString="0" containsNumber="1" containsInteger="1" minValue="0" maxValue="279412"/>
    </cacheField>
    <cacheField name="3/2020" numFmtId="0">
      <sharedItems containsSemiMixedTypes="0" containsString="0" containsNumber="1" containsInteger="1" minValue="0" maxValue="288086"/>
    </cacheField>
    <cacheField name="4/2020" numFmtId="0">
      <sharedItems containsSemiMixedTypes="0" containsString="0" containsNumber="1" containsInteger="1" minValue="0" maxValue="309382"/>
    </cacheField>
    <cacheField name="1/2021" numFmtId="0">
      <sharedItems containsSemiMixedTypes="0" containsString="0" containsNumber="1" containsInteger="1" minValue="0" maxValue="335035"/>
    </cacheField>
    <cacheField name="2/2021" numFmtId="0">
      <sharedItems containsSemiMixedTypes="0" containsString="0" containsNumber="1" containsInteger="1" minValue="0" maxValue="329638"/>
    </cacheField>
    <cacheField name="3/2021" numFmtId="0">
      <sharedItems containsSemiMixedTypes="0" containsString="0" containsNumber="1" containsInteger="1" minValue="0" maxValue="356038"/>
    </cacheField>
    <cacheField name="4/2021" numFmtId="0">
      <sharedItems containsSemiMixedTypes="0" containsString="0" containsNumber="1" containsInteger="1" minValue="1106" maxValue="345224"/>
    </cacheField>
    <cacheField name="1/2022" numFmtId="0">
      <sharedItems containsSemiMixedTypes="0" containsString="0" containsNumber="1" containsInteger="1" minValue="0" maxValue="353476"/>
    </cacheField>
    <cacheField name="2/2022" numFmtId="0">
      <sharedItems containsSemiMixedTypes="0" containsString="0" containsNumber="1" containsInteger="1" minValue="1119" maxValue="384734"/>
    </cacheField>
    <cacheField name="3/2022" numFmtId="0">
      <sharedItems containsSemiMixedTypes="0" containsString="0" containsNumber="1" containsInteger="1" minValue="1392" maxValue="383488"/>
    </cacheField>
    <cacheField name="4/2022" numFmtId="0">
      <sharedItems containsSemiMixedTypes="0" containsString="0" containsNumber="1" containsInteger="1" minValue="1499" maxValue="378079"/>
    </cacheField>
    <cacheField name="1/2023" numFmtId="0">
      <sharedItems containsSemiMixedTypes="0" containsString="0" containsNumber="1" containsInteger="1" minValue="928" maxValue="368305"/>
    </cacheField>
    <cacheField name="2/2023" numFmtId="0">
      <sharedItems containsSemiMixedTypes="0" containsString="0" containsNumber="1" containsInteger="1" minValue="1036" maxValue="377069"/>
    </cacheField>
    <cacheField name="3/2023" numFmtId="0">
      <sharedItems containsSemiMixedTypes="0" containsString="0" containsNumber="1" containsInteger="1" minValue="0" maxValue="356665"/>
    </cacheField>
    <cacheField name="4/2023" numFmtId="0">
      <sharedItems containsSemiMixedTypes="0" containsString="0" containsNumber="1" containsInteger="1" minValue="1174" maxValue="348784"/>
    </cacheField>
    <cacheField name="1/2024" numFmtId="0">
      <sharedItems containsSemiMixedTypes="0" containsString="0" containsNumber="1" containsInteger="1" minValue="96" maxValue="369028"/>
    </cacheField>
    <cacheField name="2/2024" numFmtId="0">
      <sharedItems containsSemiMixedTypes="0" containsString="0" containsNumber="1" containsInteger="1" minValue="2300" maxValue="4014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64943749997" createdVersion="7" refreshedVersion="8" minRefreshableVersion="3" recordCount="18" xr:uid="{43AA39F7-B0D4-44D7-8C63-54EC2E7E912C}">
  <cacheSource type="worksheet">
    <worksheetSource name="PIB_IND"/>
  </cacheSource>
  <cacheFields count="35">
    <cacheField name="Tasa de vaciación anual" numFmtId="0">
      <sharedItems count="18">
        <s v="Producto Interno Bruto a precios de mercado"/>
        <s v="Impuestos a los productos y las importaciones"/>
        <s v="Valor agregado a precios básicos (B1b)"/>
        <s v="Agricultura, silvicultura y pesca (A)"/>
        <s v="Minas y canteras (B)"/>
        <s v="Manufactura (C)"/>
        <s v="Electricidad, agua y servicios de saneamiento (D, E)"/>
        <s v="Construcción (F)"/>
        <s v="Comercio al por mayor y al por menor"/>
        <s v="Transporte y almacenamiento (H)"/>
        <s v="Actividades de alojamiento y servicios de comida (I)"/>
        <s v="Información y comunicaciones (J)"/>
        <s v="Actividades financieras y de seguros (K)"/>
        <s v="Actividades inmobiliarias (L)"/>
        <s v="Actividades profesionales, científicas, técnicas, administrativas y servicios de apoyo (M, N)"/>
        <s v="Administración pública y planes de seguridad social de afiliación obligatoria (O)"/>
        <s v="Enseñanza y actividades de la salud humana y de asistencia social (P, Q)"/>
        <s v="Otras actividades (R, S, T, U)"/>
      </sharedItems>
    </cacheField>
    <cacheField name="1992" numFmtId="2">
      <sharedItems containsSemiMixedTypes="0" containsString="0" containsNumber="1" minValue="2.2995428000000002" maxValue="19.752724879999999"/>
    </cacheField>
    <cacheField name="1993" numFmtId="2">
      <sharedItems containsSemiMixedTypes="0" containsString="0" containsNumber="1" minValue="-13.737095460000001" maxValue="15.96442096"/>
    </cacheField>
    <cacheField name="1994" numFmtId="2">
      <sharedItems containsSemiMixedTypes="0" containsString="0" containsNumber="1" minValue="-1.34531321" maxValue="13.529217149999999"/>
    </cacheField>
    <cacheField name="1995" numFmtId="2">
      <sharedItems containsSemiMixedTypes="0" containsString="0" containsNumber="1" minValue="-4.5931225199999997" maxValue="12.792019"/>
    </cacheField>
    <cacheField name="1996" numFmtId="2">
      <sharedItems containsSemiMixedTypes="0" containsString="0" containsNumber="1" minValue="-18.656840880000001" maxValue="11.697038729999999"/>
    </cacheField>
    <cacheField name="1997" numFmtId="2">
      <sharedItems containsSemiMixedTypes="0" containsString="0" containsNumber="1" minValue="-1.5304083799999999" maxValue="14.53197587"/>
    </cacheField>
    <cacheField name="1998" numFmtId="2">
      <sharedItems containsSemiMixedTypes="0" containsString="0" containsNumber="1" minValue="-0.86546487999999999" maxValue="18.732420189999999"/>
    </cacheField>
    <cacheField name="1999" numFmtId="2">
      <sharedItems containsSemiMixedTypes="0" containsString="0" containsNumber="1" minValue="-6.0799109800000002" maxValue="25.108594750000002"/>
    </cacheField>
    <cacheField name="2000" numFmtId="2">
      <sharedItems containsSemiMixedTypes="0" containsString="0" containsNumber="1" minValue="-1.3194023399999999" maxValue="22.271753910000001"/>
    </cacheField>
    <cacheField name="2001" numFmtId="2">
      <sharedItems containsSemiMixedTypes="0" containsString="0" containsNumber="1" minValue="-0.56592545000000005" maxValue="23.868453880000001"/>
    </cacheField>
    <cacheField name="2002" numFmtId="2">
      <sharedItems containsSemiMixedTypes="0" containsString="0" containsNumber="1" minValue="-2.49778089" maxValue="19.273475439999999"/>
    </cacheField>
    <cacheField name="2003" numFmtId="2">
      <sharedItems containsSemiMixedTypes="0" containsString="0" containsNumber="1" minValue="-0.50141420999999997" maxValue="22.225063410000001"/>
    </cacheField>
    <cacheField name="2004" numFmtId="2">
      <sharedItems containsSemiMixedTypes="0" containsString="0" containsNumber="1" minValue="1.73126811" maxValue="19.618498030000001"/>
    </cacheField>
    <cacheField name="2005" numFmtId="2">
      <sharedItems containsSemiMixedTypes="0" containsString="0" containsNumber="1" minValue="-3.98671138" maxValue="13.96625993"/>
    </cacheField>
    <cacheField name="2006" numFmtId="2">
      <sharedItems containsSemiMixedTypes="0" containsString="0" containsNumber="1" minValue="0.68980611000000003" maxValue="18.184706210000002"/>
    </cacheField>
    <cacheField name="2007" numFmtId="2">
      <sharedItems containsSemiMixedTypes="0" containsString="0" containsNumber="1" minValue="1.56468648" maxValue="21.883031809999999"/>
    </cacheField>
    <cacheField name="2008" numFmtId="2">
      <sharedItems containsSemiMixedTypes="0" containsString="0" containsNumber="1" minValue="-3.2394040999999998" maxValue="20.26334172"/>
    </cacheField>
    <cacheField name="2009" numFmtId="2">
      <sharedItems containsSemiMixedTypes="0" containsString="0" containsNumber="1" minValue="-17.128729580000002" maxValue="12.39684707"/>
    </cacheField>
    <cacheField name="2010" numFmtId="2">
      <sharedItems containsSemiMixedTypes="0" containsString="0" containsNumber="1" minValue="-5.1471167900000001" maxValue="18.910743459999999"/>
    </cacheField>
    <cacheField name="2011" numFmtId="2">
      <sharedItems containsSemiMixedTypes="0" containsString="0" containsNumber="1" minValue="-9.0761481499999999" maxValue="13.32740115"/>
    </cacheField>
    <cacheField name="2012" numFmtId="2">
      <sharedItems containsSemiMixedTypes="0" containsString="0" containsNumber="1" minValue="0.74519769999999996" maxValue="13.47381599"/>
    </cacheField>
    <cacheField name="2013" numFmtId="2">
      <sharedItems containsSemiMixedTypes="0" containsString="0" containsNumber="1" minValue="-14.040205500000001" maxValue="11.40567527"/>
    </cacheField>
    <cacheField name="2014" numFmtId="2">
      <sharedItems containsSemiMixedTypes="0" containsString="0" containsNumber="1" minValue="0.24369272" maxValue="8.5422700799999998"/>
    </cacheField>
    <cacheField name="2015" numFmtId="2">
      <sharedItems containsSemiMixedTypes="0" containsString="0" containsNumber="1" minValue="-4.0903199499999996" maxValue="11.095556459999999"/>
    </cacheField>
    <cacheField name="2016" numFmtId="2">
      <sharedItems containsSemiMixedTypes="0" containsString="0" containsNumber="1" minValue="-1.5480382500000001" maxValue="11.710205910000001"/>
    </cacheField>
    <cacheField name="2017" numFmtId="2">
      <sharedItems containsSemiMixedTypes="0" containsString="0" containsNumber="1" minValue="-4.7915658099999998" maxValue="15.45677759"/>
    </cacheField>
    <cacheField name="2018" numFmtId="2">
      <sharedItems containsSemiMixedTypes="0" containsString="0" containsNumber="1" minValue="-0.94084513999999997" maxValue="13.35772019"/>
    </cacheField>
    <cacheField name="2019" numFmtId="2">
      <sharedItems containsSemiMixedTypes="0" containsString="0" containsNumber="1" minValue="-12.74353771" maxValue="9.93192144"/>
    </cacheField>
    <cacheField name="2020" numFmtId="2">
      <sharedItems containsSemiMixedTypes="0" containsString="0" containsNumber="1" minValue="-36.253199029999998" maxValue="6.7146536299999999"/>
    </cacheField>
    <cacheField name="2021" numFmtId="2">
      <sharedItems containsSemiMixedTypes="0" containsString="0" containsNumber="1" minValue="-0.73609031000000003" maxValue="18.21662091"/>
    </cacheField>
    <cacheField name="2022" numFmtId="2">
      <sharedItems containsSemiMixedTypes="0" containsString="0" containsNumber="1" minValue="-4.9164032500000001" maxValue="13.9753974"/>
    </cacheField>
    <cacheField name="2023" numFmtId="2">
      <sharedItems containsSemiMixedTypes="0" containsString="0" containsNumber="1" minValue="-0.70114284000000004" maxValue="13.49861361"/>
    </cacheField>
    <cacheField name="2024" numFmtId="2">
      <sharedItems containsSemiMixedTypes="0" containsString="0" containsNumber="1" minValue="-0.36593457000000001" maxValue="6.8323886099999998"/>
    </cacheField>
    <cacheField name="2025" numFmtId="2">
      <sharedItems containsSemiMixedTypes="0" containsString="0" containsNumber="1" minValue="0.19432775999999999" maxValue="6.5745472700000001"/>
    </cacheField>
  </cacheFields>
  <extLst>
    <ext xmlns:x14="http://schemas.microsoft.com/office/spreadsheetml/2009/9/main" uri="{725AE2AE-9491-48be-B2B4-4EB974FC3084}">
      <x14:pivotCacheDefinition pivotCacheId="210208396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64944444444" createdVersion="7" refreshedVersion="8" minRefreshableVersion="3" recordCount="403" xr:uid="{525DA729-067C-4E21-B75E-47362A13815B}">
  <cacheSource type="worksheet">
    <worksheetSource name="IMAE_2"/>
  </cacheSource>
  <cacheFields count="6">
    <cacheField name="Periodo" numFmtId="14">
      <sharedItems containsSemiMixedTypes="0" containsNonDate="0" containsDate="1" containsString="0" minDate="1991-01-01T00:00:00" maxDate="2024-07-02T00:00:00" count="40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</cacheField>
    <cacheField name="Nivel" numFmtId="2">
      <sharedItems containsSemiMixedTypes="0" containsString="0" containsNumber="1" minValue="31.187402349999999" maxValue="123.16898069"/>
    </cacheField>
    <cacheField name="Variación de los últimos 12 meses" numFmtId="2">
      <sharedItems containsString="0" containsBlank="1" containsNumber="1" minValue="-6.5142751700000003" maxValue="10.24035437"/>
    </cacheField>
    <cacheField name="Variación media" numFmtId="2">
      <sharedItems containsString="0" containsBlank="1" containsNumber="1" minValue="-5.9487024599999998" maxValue="10.32017899"/>
    </cacheField>
    <cacheField name="Tasa de aceleración" numFmtId="2">
      <sharedItems containsString="0" containsBlank="1" containsNumber="1" minValue="-9.6488450100000005" maxValue="11.17751618"/>
    </cacheField>
    <cacheField name="Variación interanual" numFmtId="2">
      <sharedItems containsString="0" containsBlank="1" containsNumber="1" minValue="-8.8201778500000003" maxValue="12.746467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6494513889" createdVersion="7" refreshedVersion="8" minRefreshableVersion="3" recordCount="405" xr:uid="{44EE4134-384C-4E9E-B2D1-A3EB25086409}">
  <cacheSource type="worksheet">
    <worksheetSource name="IPP_MAN"/>
  </cacheSource>
  <cacheFields count="5">
    <cacheField name="Periodo" numFmtId="14">
      <sharedItems containsSemiMixedTypes="0" containsNonDate="0" containsDate="1" containsString="0" minDate="1991-01-01T00:00:00" maxDate="2024-09-02T00:00:00" count="40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Nivel" numFmtId="2">
      <sharedItems containsSemiMixedTypes="0" containsString="0" containsNumber="1" minValue="8.6502214199999994" maxValue="150.04091227000001"/>
    </cacheField>
    <cacheField name="Variación mensual (%)" numFmtId="2">
      <sharedItems containsString="0" containsBlank="1" containsNumber="1" minValue="-4.5970748600000002" maxValue="5.0329433799999999"/>
    </cacheField>
    <cacheField name="Variación interanual (%)" numFmtId="2">
      <sharedItems containsString="0" containsBlank="1" containsNumber="1" minValue="-6.7963794000000002" maxValue="34.832133349999999"/>
    </cacheField>
    <cacheField name="Variación acumulada (%)" numFmtId="2">
      <sharedItems containsString="0" containsBlank="1" containsNumber="1" minValue="-5.8437747900000003" maxValue="27.59697703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65480439816" createdVersion="7" refreshedVersion="8" minRefreshableVersion="3" recordCount="44" xr:uid="{DDF55D88-7723-47B2-8D1F-E6ADDEE5F84D}">
  <cacheSource type="worksheet">
    <worksheetSource name="TBP_promedio"/>
  </cacheSource>
  <cacheFields count="2">
    <cacheField name="Año" numFmtId="0">
      <sharedItems containsSemiMixedTypes="0" containsString="0" containsNumber="1" containsInteger="1" minValue="1981" maxValue="2024" count="44"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romedio" numFmtId="2">
      <sharedItems containsSemiMixedTypes="0" containsString="0" containsNumber="1" minValue="3.1390410958904105" maxValue="31.871232876712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65481134263" createdVersion="8" refreshedVersion="8" minRefreshableVersion="3" recordCount="489" xr:uid="{BE242ECB-7605-4DD6-BC66-7BDB00D18199}">
  <cacheSource type="worksheet">
    <worksheetSource name="ISMR"/>
  </cacheSource>
  <cacheFields count="5">
    <cacheField name="Periodo" numFmtId="14">
      <sharedItems containsSemiMixedTypes="0" containsNonDate="0" containsDate="1" containsString="0" minDate="1984-01-01T00:00:00" maxDate="2024-09-02T00:00:00" count="489">
        <d v="1984-01-01T00:00:00"/>
        <d v="1984-02-01T00:00:00"/>
        <d v="1984-03-01T00:00:00"/>
        <d v="1984-04-01T00:00:00"/>
        <d v="1984-05-01T00:00:00"/>
        <d v="1984-06-01T00:00:00"/>
        <d v="1984-07-01T00:00:00"/>
        <d v="1984-08-01T00:00:00"/>
        <d v="1984-09-01T00:00:00"/>
        <d v="1984-10-01T00:00:00"/>
        <d v="1984-11-01T00:00:00"/>
        <d v="1984-12-01T00:00:00"/>
        <d v="1985-01-01T00:00:00"/>
        <d v="1985-02-01T00:00:00"/>
        <d v="1985-03-01T00:00:00"/>
        <d v="1985-04-01T00:00:00"/>
        <d v="1985-05-01T00:00:00"/>
        <d v="1985-06-01T00:00:00"/>
        <d v="1985-07-01T00:00:00"/>
        <d v="1985-08-01T00:00:00"/>
        <d v="1985-09-01T00:00:00"/>
        <d v="1985-10-01T00:00:00"/>
        <d v="1985-11-01T00:00:00"/>
        <d v="1985-12-01T00:00:00"/>
        <d v="1986-01-01T00:00:00"/>
        <d v="1986-02-01T00:00:00"/>
        <d v="1986-03-01T00:00:00"/>
        <d v="1986-04-01T00:00:00"/>
        <d v="1986-05-01T00:00:00"/>
        <d v="1986-06-01T00:00:00"/>
        <d v="1986-07-01T00:00:00"/>
        <d v="1986-08-01T00:00:00"/>
        <d v="1986-09-01T00:00:00"/>
        <d v="1986-10-01T00:00:00"/>
        <d v="1986-11-01T00:00:00"/>
        <d v="1986-12-01T00:00:00"/>
        <d v="1987-01-01T00:00:00"/>
        <d v="1987-02-01T00:00:00"/>
        <d v="1987-03-01T00:00:00"/>
        <d v="1987-04-01T00:00:00"/>
        <d v="1987-05-01T00:00:00"/>
        <d v="1987-06-01T00:00:00"/>
        <d v="1987-07-01T00:00:00"/>
        <d v="1987-08-01T00:00:00"/>
        <d v="1987-09-01T00:00:00"/>
        <d v="1987-10-01T00:00:00"/>
        <d v="1987-11-01T00:00:00"/>
        <d v="1987-12-01T00:00:00"/>
        <d v="1988-01-01T00:00:00"/>
        <d v="1988-02-01T00:00:00"/>
        <d v="1988-03-01T00:00:00"/>
        <d v="1988-04-01T00:00:00"/>
        <d v="1988-05-01T00:00:00"/>
        <d v="1988-06-01T00:00:00"/>
        <d v="1988-07-01T00:00:00"/>
        <d v="1988-08-01T00:00:00"/>
        <d v="1988-09-01T00:00:00"/>
        <d v="1988-10-01T00:00:00"/>
        <d v="1988-11-01T00:00:00"/>
        <d v="1988-12-01T00:00:00"/>
        <d v="1989-01-01T00:00:00"/>
        <d v="1989-02-01T00:00:00"/>
        <d v="1989-03-01T00:00:00"/>
        <d v="1989-04-01T00:00:00"/>
        <d v="1989-05-01T00:00:00"/>
        <d v="1989-06-01T00:00:00"/>
        <d v="1989-07-01T00:00:00"/>
        <d v="1989-08-01T00:00:00"/>
        <d v="1989-09-01T00:00:00"/>
        <d v="1989-10-01T00:00:00"/>
        <d v="1989-11-01T00:00:00"/>
        <d v="1989-12-01T00:00:00"/>
        <d v="1990-01-01T00:00:00"/>
        <d v="1990-02-01T00:00:00"/>
        <d v="1990-03-01T00:00:00"/>
        <d v="1990-04-01T00:00:00"/>
        <d v="1990-05-01T00:00:00"/>
        <d v="1990-06-01T00:00:00"/>
        <d v="1990-07-01T00:00:00"/>
        <d v="1990-08-01T00:00:00"/>
        <d v="1990-09-01T00:00:00"/>
        <d v="1990-10-01T00:00:00"/>
        <d v="1990-11-01T00:00:00"/>
        <d v="1990-12-01T00:00:00"/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Nivel" numFmtId="2">
      <sharedItems containsSemiMixedTypes="0" containsString="0" containsNumber="1" minValue="90.35720852" maxValue="144.75151274000001"/>
    </cacheField>
    <cacheField name="Variación mensual (%)" numFmtId="2">
      <sharedItems containsString="0" containsBlank="1" containsNumber="1" minValue="-3.7539582600000001" maxValue="13.02255594"/>
    </cacheField>
    <cacheField name="Variación interanual (%)" numFmtId="2">
      <sharedItems containsString="0" containsBlank="1" containsNumber="1" minValue="-7.7207863999999997" maxValue="10.35372317"/>
    </cacheField>
    <cacheField name="Variación acumulada (%)/n2" numFmtId="2">
      <sharedItems containsString="0" containsBlank="1" containsNumber="1" minValue="-7.1893985100000002" maxValue="11.922606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65481597224" createdVersion="8" refreshedVersion="8" minRefreshableVersion="3" recordCount="22" xr:uid="{80824E72-2B35-4801-9EF8-B706E134F55F}">
  <cacheSource type="worksheet">
    <worksheetSource name="Tabla29"/>
  </cacheSource>
  <cacheFields count="57">
    <cacheField name="Actividades" numFmtId="0">
      <sharedItems count="22">
        <s v="Agricultura, ganadería, silvicultura y pesca"/>
        <s v="Explotación de minas y canteras"/>
        <s v="Industria manufacturera"/>
        <s v="Suministros de electricidad, gas, vapor y aire acondicionado"/>
        <s v="Suministros de agua, evacuación de aguas residuales y gestión de desechos y contaminación"/>
        <s v="Construcción"/>
        <s v="Comercio al por mayor y por menor y reparación de vehículos automotores y motocicletas"/>
        <s v="Transporte y almacenamiento"/>
        <s v="Actividades de alojamiento y servicios de comida"/>
        <s v="Información y comunicaciones"/>
        <s v="Actividades financieras y de seguros"/>
        <s v="Actividades inmobiliarias"/>
        <s v="Actividades profesionales, científicas y técnicas"/>
        <s v="Actividades de servicios administrativos y de apoyo"/>
        <s v="Administración publica y defensa; planes de seguridad social de afiliación obligatoria"/>
        <s v="Enseñanza"/>
        <s v="Actividades de atención de la salud humana y de asistencia social"/>
        <s v="Actividades artísticas, de entretenimiento y recreativas"/>
        <s v="Otras actividades de servicios"/>
        <s v="Actividades de los hogares como empleadores"/>
        <s v="Actividades de organizaciones y órganos extraterritoriales"/>
        <s v="Ignorado"/>
      </sharedItems>
    </cacheField>
    <cacheField name="3/2010" numFmtId="2">
      <sharedItems containsSemiMixedTypes="0" containsString="0" containsNumber="1" minValue="7.3238891658526054E-2" maxValue="21.543023331210929"/>
    </cacheField>
    <cacheField name="4/2010" numFmtId="2">
      <sharedItems containsSemiMixedTypes="0" containsString="0" containsNumber="1" minValue="7.7437637987280455E-2" maxValue="20.287704476288777"/>
    </cacheField>
    <cacheField name="1/2011" numFmtId="2">
      <sharedItems containsSemiMixedTypes="0" containsString="0" containsNumber="1" minValue="0.11060241911566961" maxValue="19.851725791038493"/>
    </cacheField>
    <cacheField name="2/2011" numFmtId="2">
      <sharedItems containsSemiMixedTypes="0" containsString="0" containsNumber="1" minValue="0" maxValue="20.461128644272645"/>
    </cacheField>
    <cacheField name="3/2011" numFmtId="2">
      <sharedItems containsSemiMixedTypes="0" containsString="0" containsNumber="1" minValue="6.1120990861614634E-2" maxValue="19.928631942148716"/>
    </cacheField>
    <cacheField name="4/2011" numFmtId="2">
      <sharedItems containsSemiMixedTypes="0" containsString="0" containsNumber="1" minValue="4.7302332058119156E-3" maxValue="20.360146137631716"/>
    </cacheField>
    <cacheField name="1/2012" numFmtId="2">
      <sharedItems containsSemiMixedTypes="0" containsString="0" containsNumber="1" minValue="7.2601107406057033E-2" maxValue="21.178901671738824"/>
    </cacheField>
    <cacheField name="2/2012" numFmtId="2">
      <sharedItems containsSemiMixedTypes="0" containsString="0" containsNumber="1" minValue="5.9260786791913322E-2" maxValue="19.771364975227396"/>
    </cacheField>
    <cacheField name="3/2012" numFmtId="2">
      <sharedItems containsSemiMixedTypes="0" containsString="0" containsNumber="1" minValue="0.1260686872380434" maxValue="20.988204180250587"/>
    </cacheField>
    <cacheField name="4/2012" numFmtId="2">
      <sharedItems containsSemiMixedTypes="0" containsString="0" containsNumber="1" minValue="5.6709649782037228E-2" maxValue="22.670572740888456"/>
    </cacheField>
    <cacheField name="1/2013" numFmtId="2">
      <sharedItems containsSemiMixedTypes="0" containsString="0" containsNumber="1" minValue="2.7637317606990968E-3" maxValue="21.204200447086759"/>
    </cacheField>
    <cacheField name="2/2013" numFmtId="2">
      <sharedItems containsSemiMixedTypes="0" containsString="0" containsNumber="1" minValue="0.17119192310022674" maxValue="22.97426434243912"/>
    </cacheField>
    <cacheField name="3/2013" numFmtId="2">
      <sharedItems containsSemiMixedTypes="0" containsString="0" containsNumber="1" minValue="8.4453264764439706E-2" maxValue="22.800840174455253"/>
    </cacheField>
    <cacheField name="4/2013" numFmtId="2">
      <sharedItems containsSemiMixedTypes="0" containsString="0" containsNumber="1" minValue="0" maxValue="23.925413257621255"/>
    </cacheField>
    <cacheField name="1/2014" numFmtId="2">
      <sharedItems containsSemiMixedTypes="0" containsString="0" containsNumber="1" minValue="2.8168804484048484E-2" maxValue="23.261479850801003"/>
    </cacheField>
    <cacheField name="2/2014" numFmtId="2">
      <sharedItems containsSemiMixedTypes="0" containsString="0" containsNumber="1" minValue="4.0871340845723178E-2" maxValue="21.713524321370979"/>
    </cacheField>
    <cacheField name="3/2014" numFmtId="2">
      <sharedItems containsSemiMixedTypes="0" containsString="0" containsNumber="1" minValue="3.2420699500508633E-3" maxValue="21.689235371089453"/>
    </cacheField>
    <cacheField name="4/2014" numFmtId="2">
      <sharedItems containsSemiMixedTypes="0" containsString="0" containsNumber="1" minValue="4.9906617755700995E-2" maxValue="19.796132263698276"/>
    </cacheField>
    <cacheField name="1/2015" numFmtId="2">
      <sharedItems containsSemiMixedTypes="0" containsString="0" containsNumber="1" minValue="3.4015160131681188E-3" maxValue="19.366637718348095"/>
    </cacheField>
    <cacheField name="2/2015" numFmtId="2">
      <sharedItems containsSemiMixedTypes="0" containsString="0" containsNumber="1" minValue="6.457565556248851E-2" maxValue="18.79608655582685"/>
    </cacheField>
    <cacheField name="3/2015" numFmtId="2">
      <sharedItems containsSemiMixedTypes="0" containsString="0" containsNumber="1" minValue="3.5184431261207731E-2" maxValue="19.857306403247598"/>
    </cacheField>
    <cacheField name="4/2015" numFmtId="2">
      <sharedItems containsSemiMixedTypes="0" containsString="0" containsNumber="1" minValue="6.9890524333063683E-2" maxValue="20.343723193130639"/>
    </cacheField>
    <cacheField name="1/2016" numFmtId="2">
      <sharedItems containsSemiMixedTypes="0" containsString="0" containsNumber="1" minValue="9.4392069365415304E-2" maxValue="19.996396518973551"/>
    </cacheField>
    <cacheField name="2/2016" numFmtId="2">
      <sharedItems containsSemiMixedTypes="0" containsString="0" containsNumber="1" minValue="4.2731544915424496E-2" maxValue="19.66745929076265"/>
    </cacheField>
    <cacheField name="3/2016" numFmtId="2">
      <sharedItems containsSemiMixedTypes="0" containsString="0" containsNumber="1" minValue="7.4992798352815873E-2" maxValue="19.839288998115347"/>
    </cacheField>
    <cacheField name="4/2016" numFmtId="2">
      <sharedItems containsSemiMixedTypes="0" containsString="0" containsNumber="1" minValue="0" maxValue="20.447256836781445"/>
    </cacheField>
    <cacheField name="1/2017" numFmtId="2">
      <sharedItems containsSemiMixedTypes="0" containsString="0" containsNumber="1" minValue="0" maxValue="20.397828557215096"/>
    </cacheField>
    <cacheField name="2/2017" numFmtId="2">
      <sharedItems containsSemiMixedTypes="0" containsString="0" containsNumber="1" minValue="5.0969591509816031E-2" maxValue="21.504065343122612"/>
    </cacheField>
    <cacheField name="3/2017" numFmtId="2">
      <sharedItems containsSemiMixedTypes="0" containsString="0" containsNumber="1" minValue="1.2543090298557439E-2" maxValue="19.863631097084582"/>
    </cacheField>
    <cacheField name="4/2017" numFmtId="2">
      <sharedItems containsSemiMixedTypes="0" containsString="0" containsNumber="1" minValue="1.4615889119081762E-2" maxValue="18.524018423461104"/>
    </cacheField>
    <cacheField name="1/2018" numFmtId="2">
      <sharedItems containsSemiMixedTypes="0" containsString="0" containsNumber="1" minValue="6.0961544798497372E-2" maxValue="19.697594596691815"/>
    </cacheField>
    <cacheField name="2/2018" numFmtId="2">
      <sharedItems containsSemiMixedTypes="0" containsString="0" containsNumber="1" minValue="8.2380465943915376E-2" maxValue="19.906096898561479"/>
    </cacheField>
    <cacheField name="3/2018" numFmtId="2">
      <sharedItems containsSemiMixedTypes="0" containsString="0" containsNumber="1" minValue="8.471900820296846E-2" maxValue="19.059385154721145"/>
    </cacheField>
    <cacheField name="4/2018" numFmtId="2">
      <sharedItems containsSemiMixedTypes="0" containsString="0" containsNumber="1" minValue="4.2518950164601485E-2" maxValue="19.513221799040558"/>
    </cacheField>
    <cacheField name="1/2019" numFmtId="2">
      <sharedItems containsSemiMixedTypes="0" containsString="0" containsNumber="1" minValue="5.9739124981265088E-2" maxValue="18.876659966388772"/>
    </cacheField>
    <cacheField name="2/2019" numFmtId="2">
      <sharedItems containsSemiMixedTypes="0" containsString="0" containsNumber="1" minValue="9.7634139315466162E-2" maxValue="18.654445303091023"/>
    </cacheField>
    <cacheField name="3/2019" numFmtId="2">
      <sharedItems containsSemiMixedTypes="0" containsString="0" containsNumber="1" minValue="0.1173523024543001" maxValue="18.316579095345556"/>
    </cacheField>
    <cacheField name="4/2019" numFmtId="2">
      <sharedItems containsSemiMixedTypes="0" containsString="0" containsNumber="1" minValue="4.0818192158017429E-2" maxValue="18.245891340696907"/>
    </cacheField>
    <cacheField name="1/2020" numFmtId="2">
      <sharedItems containsSemiMixedTypes="0" containsString="0" containsNumber="1" minValue="0.13164929944714734" maxValue="18.969457575123013"/>
    </cacheField>
    <cacheField name="2/2020" numFmtId="2">
      <sharedItems containsSemiMixedTypes="0" containsString="0" containsNumber="1" minValue="0" maxValue="14.850381129239537"/>
    </cacheField>
    <cacheField name="3/2020" numFmtId="2">
      <sharedItems containsSemiMixedTypes="0" containsString="0" containsNumber="1" minValue="0" maxValue="15.311392846399229"/>
    </cacheField>
    <cacheField name="4/2020" numFmtId="2">
      <sharedItems containsSemiMixedTypes="0" containsString="0" containsNumber="1" minValue="0" maxValue="16.443247299780921"/>
    </cacheField>
    <cacheField name="1/2021" numFmtId="2">
      <sharedItems containsSemiMixedTypes="0" containsString="0" containsNumber="1" minValue="0" maxValue="17.806670585496573"/>
    </cacheField>
    <cacheField name="2/2021" numFmtId="2">
      <sharedItems containsSemiMixedTypes="0" containsString="0" containsNumber="1" minValue="0" maxValue="17.51982711794863"/>
    </cacheField>
    <cacheField name="3/2021" numFmtId="2">
      <sharedItems containsSemiMixedTypes="0" containsString="0" containsNumber="1" minValue="0" maxValue="18.92295247338048"/>
    </cacheField>
    <cacheField name="4/2021" numFmtId="2">
      <sharedItems containsSemiMixedTypes="0" containsString="0" containsNumber="1" minValue="5.878244860256155E-2" maxValue="18.348202564530482"/>
    </cacheField>
    <cacheField name="1/2022" numFmtId="2">
      <sharedItems containsSemiMixedTypes="0" containsString="0" containsNumber="1" minValue="0" maxValue="18.786785535478341"/>
    </cacheField>
    <cacheField name="2/2022" numFmtId="2">
      <sharedItems containsSemiMixedTypes="0" containsString="0" containsNumber="1" minValue="5.9473381542736327E-2" maxValue="20.448107215784734"/>
    </cacheField>
    <cacheField name="3/2022" numFmtId="2">
      <sharedItems containsSemiMixedTypes="0" containsString="0" containsNumber="1" minValue="7.3982973286406586E-2" maxValue="20.381883950903369"/>
    </cacheField>
    <cacheField name="4/2022" numFmtId="2">
      <sharedItems containsSemiMixedTypes="0" containsString="0" containsNumber="1" minValue="7.966988287092204E-2" maxValue="20.094402699102957"/>
    </cacheField>
    <cacheField name="1/2023" numFmtId="2">
      <sharedItems containsSemiMixedTypes="0" containsString="0" containsNumber="1" minValue="4.9321982190937717E-2" maxValue="19.574927425466939"/>
    </cacheField>
    <cacheField name="2/2023" numFmtId="2">
      <sharedItems containsSemiMixedTypes="0" containsString="0" containsNumber="1" minValue="5.5062040463158921E-2" maxValue="20.040722524520145"/>
    </cacheField>
    <cacheField name="3/2023" numFmtId="2">
      <sharedItems containsSemiMixedTypes="0" containsString="0" containsNumber="1" minValue="0" maxValue="18.956276700571987"/>
    </cacheField>
    <cacheField name="4/2023" numFmtId="2">
      <sharedItems containsSemiMixedTypes="0" containsString="0" containsNumber="1" minValue="6.2396559366552674E-2" maxValue="18.537411892762957"/>
    </cacheField>
    <cacheField name="1/2024" numFmtId="2">
      <sharedItems containsSemiMixedTypes="0" containsString="0" containsNumber="1" minValue="5.1022740197521786E-3" maxValue="19.613353926678194"/>
    </cacheField>
    <cacheField name="2/2024" numFmtId="2">
      <sharedItems containsSemiMixedTypes="0" containsString="0" containsNumber="1" minValue="0.12224198172322927" maxValue="21.33430843459044"/>
    </cacheField>
  </cacheFields>
  <extLst>
    <ext xmlns:x14="http://schemas.microsoft.com/office/spreadsheetml/2009/9/main" uri="{725AE2AE-9491-48be-B2B4-4EB974FC3084}">
      <x14:pivotCacheDefinition pivotCacheId="1386511858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éssica Meza Campos" refreshedDate="45573.465482870371" createdVersion="8" refreshedVersion="8" minRefreshableVersion="3" recordCount="15257" xr:uid="{DD7F02D1-F577-470B-927E-0128575FD378}">
  <cacheSource type="worksheet">
    <worksheetSource name="TC"/>
  </cacheSource>
  <cacheFields count="6">
    <cacheField name="Fecha" numFmtId="14">
      <sharedItems containsSemiMixedTypes="0" containsNonDate="0" containsDate="1" containsString="0" minDate="1983-01-01T00:00:00" maxDate="2024-10-09T00:00:00" count="15257">
        <d v="1983-01-01T00:00:00"/>
        <d v="1983-01-02T00:00:00"/>
        <d v="1983-01-03T00:00:00"/>
        <d v="1983-01-04T00:00:00"/>
        <d v="1983-01-05T00:00:00"/>
        <d v="1983-01-06T00:00:00"/>
        <d v="1983-01-07T00:00:00"/>
        <d v="1983-01-08T00:00:00"/>
        <d v="1983-01-09T00:00:00"/>
        <d v="1983-01-10T00:00:00"/>
        <d v="1983-01-11T00:00:00"/>
        <d v="1983-01-12T00:00:00"/>
        <d v="1983-01-13T00:00:00"/>
        <d v="1983-01-14T00:00:00"/>
        <d v="1983-01-15T00:00:00"/>
        <d v="1983-01-16T00:00:00"/>
        <d v="1983-01-17T00:00:00"/>
        <d v="1983-01-18T00:00:00"/>
        <d v="1983-01-19T00:00:00"/>
        <d v="1983-01-20T00:00:00"/>
        <d v="1983-01-21T00:00:00"/>
        <d v="1983-01-22T00:00:00"/>
        <d v="1983-01-23T00:00:00"/>
        <d v="1983-01-24T00:00:00"/>
        <d v="1983-01-25T00:00:00"/>
        <d v="1983-01-26T00:00:00"/>
        <d v="1983-01-27T00:00:00"/>
        <d v="1983-01-28T00:00:00"/>
        <d v="1983-01-29T00:00:00"/>
        <d v="1983-01-30T00:00:00"/>
        <d v="1983-01-31T00:00:00"/>
        <d v="1983-02-01T00:00:00"/>
        <d v="1983-02-02T00:00:00"/>
        <d v="1983-02-03T00:00:00"/>
        <d v="1983-02-04T00:00:00"/>
        <d v="1983-02-05T00:00:00"/>
        <d v="1983-02-06T00:00:00"/>
        <d v="1983-02-07T00:00:00"/>
        <d v="1983-02-08T00:00:00"/>
        <d v="1983-02-09T00:00:00"/>
        <d v="1983-02-10T00:00:00"/>
        <d v="1983-02-11T00:00:00"/>
        <d v="1983-02-12T00:00:00"/>
        <d v="1983-02-13T00:00:00"/>
        <d v="1983-02-14T00:00:00"/>
        <d v="1983-02-15T00:00:00"/>
        <d v="1983-02-16T00:00:00"/>
        <d v="1983-02-17T00:00:00"/>
        <d v="1983-02-18T00:00:00"/>
        <d v="1983-02-19T00:00:00"/>
        <d v="1983-02-20T00:00:00"/>
        <d v="1983-02-21T00:00:00"/>
        <d v="1983-02-22T00:00:00"/>
        <d v="1983-02-23T00:00:00"/>
        <d v="1983-02-24T00:00:00"/>
        <d v="1983-02-25T00:00:00"/>
        <d v="1983-02-26T00:00:00"/>
        <d v="1983-02-27T00:00:00"/>
        <d v="1983-02-28T00:00:00"/>
        <d v="1983-03-01T00:00:00"/>
        <d v="1983-03-02T00:00:00"/>
        <d v="1983-03-03T00:00:00"/>
        <d v="1983-03-04T00:00:00"/>
        <d v="1983-03-05T00:00:00"/>
        <d v="1983-03-06T00:00:00"/>
        <d v="1983-03-07T00:00:00"/>
        <d v="1983-03-08T00:00:00"/>
        <d v="1983-03-09T00:00:00"/>
        <d v="1983-03-10T00:00:00"/>
        <d v="1983-03-11T00:00:00"/>
        <d v="1983-03-12T00:00:00"/>
        <d v="1983-03-13T00:00:00"/>
        <d v="1983-03-14T00:00:00"/>
        <d v="1983-03-15T00:00:00"/>
        <d v="1983-03-16T00:00:00"/>
        <d v="1983-03-17T00:00:00"/>
        <d v="1983-03-18T00:00:00"/>
        <d v="1983-03-19T00:00:00"/>
        <d v="1983-03-20T00:00:00"/>
        <d v="1983-03-21T00:00:00"/>
        <d v="1983-03-22T00:00:00"/>
        <d v="1983-03-23T00:00:00"/>
        <d v="1983-03-24T00:00:00"/>
        <d v="1983-03-25T00:00:00"/>
        <d v="1983-03-26T00:00:00"/>
        <d v="1983-03-27T00:00:00"/>
        <d v="1983-03-28T00:00:00"/>
        <d v="1983-03-29T00:00:00"/>
        <d v="1983-03-30T00:00:00"/>
        <d v="1983-03-31T00:00:00"/>
        <d v="1983-04-01T00:00:00"/>
        <d v="1983-04-02T00:00:00"/>
        <d v="1983-04-03T00:00:00"/>
        <d v="1983-04-04T00:00:00"/>
        <d v="1983-04-05T00:00:00"/>
        <d v="1983-04-06T00:00:00"/>
        <d v="1983-04-07T00:00:00"/>
        <d v="1983-04-08T00:00:00"/>
        <d v="1983-04-09T00:00:00"/>
        <d v="1983-04-10T00:00:00"/>
        <d v="1983-04-11T00:00:00"/>
        <d v="1983-04-12T00:00:00"/>
        <d v="1983-04-13T00:00:00"/>
        <d v="1983-04-14T00:00:00"/>
        <d v="1983-04-15T00:00:00"/>
        <d v="1983-04-16T00:00:00"/>
        <d v="1983-04-17T00:00:00"/>
        <d v="1983-04-18T00:00:00"/>
        <d v="1983-04-19T00:00:00"/>
        <d v="1983-04-20T00:00:00"/>
        <d v="1983-04-21T00:00:00"/>
        <d v="1983-04-22T00:00:00"/>
        <d v="1983-04-23T00:00:00"/>
        <d v="1983-04-24T00:00:00"/>
        <d v="1983-04-25T00:00:00"/>
        <d v="1983-04-26T00:00:00"/>
        <d v="1983-04-27T00:00:00"/>
        <d v="1983-04-28T00:00:00"/>
        <d v="1983-04-29T00:00:00"/>
        <d v="1983-04-30T00:00:00"/>
        <d v="1983-05-01T00:00:00"/>
        <d v="1983-05-02T00:00:00"/>
        <d v="1983-05-03T00:00:00"/>
        <d v="1983-05-04T00:00:00"/>
        <d v="1983-05-05T00:00:00"/>
        <d v="1983-05-06T00:00:00"/>
        <d v="1983-05-07T00:00:00"/>
        <d v="1983-05-08T00:00:00"/>
        <d v="1983-05-09T00:00:00"/>
        <d v="1983-05-10T00:00:00"/>
        <d v="1983-05-11T00:00:00"/>
        <d v="1983-05-12T00:00:00"/>
        <d v="1983-05-13T00:00:00"/>
        <d v="1983-05-14T00:00:00"/>
        <d v="1983-05-15T00:00:00"/>
        <d v="1983-05-16T00:00:00"/>
        <d v="1983-05-17T00:00:00"/>
        <d v="1983-05-18T00:00:00"/>
        <d v="1983-05-19T00:00:00"/>
        <d v="1983-05-20T00:00:00"/>
        <d v="1983-05-21T00:00:00"/>
        <d v="1983-05-22T00:00:00"/>
        <d v="1983-05-23T00:00:00"/>
        <d v="1983-05-24T00:00:00"/>
        <d v="1983-05-25T00:00:00"/>
        <d v="1983-05-26T00:00:00"/>
        <d v="1983-05-27T00:00:00"/>
        <d v="1983-05-28T00:00:00"/>
        <d v="1983-05-29T00:00:00"/>
        <d v="1983-05-30T00:00:00"/>
        <d v="1983-05-31T00:00:00"/>
        <d v="1983-06-01T00:00:00"/>
        <d v="1983-06-02T00:00:00"/>
        <d v="1983-06-03T00:00:00"/>
        <d v="1983-06-04T00:00:00"/>
        <d v="1983-06-05T00:00:00"/>
        <d v="1983-06-06T00:00:00"/>
        <d v="1983-06-07T00:00:00"/>
        <d v="1983-06-08T00:00:00"/>
        <d v="1983-06-09T00:00:00"/>
        <d v="1983-06-10T00:00:00"/>
        <d v="1983-06-11T00:00:00"/>
        <d v="1983-06-12T00:00:00"/>
        <d v="1983-06-13T00:00:00"/>
        <d v="1983-06-14T00:00:00"/>
        <d v="1983-06-15T00:00:00"/>
        <d v="1983-06-16T00:00:00"/>
        <d v="1983-06-17T00:00:00"/>
        <d v="1983-06-18T00:00:00"/>
        <d v="1983-06-19T00:00:00"/>
        <d v="1983-06-20T00:00:00"/>
        <d v="1983-06-21T00:00:00"/>
        <d v="1983-06-22T00:00:00"/>
        <d v="1983-06-23T00:00:00"/>
        <d v="1983-06-24T00:00:00"/>
        <d v="1983-06-25T00:00:00"/>
        <d v="1983-06-26T00:00:00"/>
        <d v="1983-06-27T00:00:00"/>
        <d v="1983-06-28T00:00:00"/>
        <d v="1983-06-29T00:00:00"/>
        <d v="1983-06-30T00:00:00"/>
        <d v="1983-07-01T00:00:00"/>
        <d v="1983-07-02T00:00:00"/>
        <d v="1983-07-03T00:00:00"/>
        <d v="1983-07-04T00:00:00"/>
        <d v="1983-07-05T00:00:00"/>
        <d v="1983-07-06T00:00:00"/>
        <d v="1983-07-07T00:00:00"/>
        <d v="1983-07-08T00:00:00"/>
        <d v="1983-07-09T00:00:00"/>
        <d v="1983-07-10T00:00:00"/>
        <d v="1983-07-11T00:00:00"/>
        <d v="1983-07-12T00:00:00"/>
        <d v="1983-07-13T00:00:00"/>
        <d v="1983-07-14T00:00:00"/>
        <d v="1983-07-15T00:00:00"/>
        <d v="1983-07-16T00:00:00"/>
        <d v="1983-07-17T00:00:00"/>
        <d v="1983-07-18T00:00:00"/>
        <d v="1983-07-19T00:00:00"/>
        <d v="1983-07-20T00:00:00"/>
        <d v="1983-07-21T00:00:00"/>
        <d v="1983-07-22T00:00:00"/>
        <d v="1983-07-23T00:00:00"/>
        <d v="1983-07-24T00:00:00"/>
        <d v="1983-07-25T00:00:00"/>
        <d v="1983-07-26T00:00:00"/>
        <d v="1983-07-27T00:00:00"/>
        <d v="1983-07-28T00:00:00"/>
        <d v="1983-07-29T00:00:00"/>
        <d v="1983-07-30T00:00:00"/>
        <d v="1983-07-31T00:00:00"/>
        <d v="1983-08-01T00:00:00"/>
        <d v="1983-08-02T00:00:00"/>
        <d v="1983-08-03T00:00:00"/>
        <d v="1983-08-04T00:00:00"/>
        <d v="1983-08-05T00:00:00"/>
        <d v="1983-08-06T00:00:00"/>
        <d v="1983-08-07T00:00:00"/>
        <d v="1983-08-08T00:00:00"/>
        <d v="1983-08-09T00:00:00"/>
        <d v="1983-08-10T00:00:00"/>
        <d v="1983-08-11T00:00:00"/>
        <d v="1983-08-12T00:00:00"/>
        <d v="1983-08-13T00:00:00"/>
        <d v="1983-08-14T00:00:00"/>
        <d v="1983-08-15T00:00:00"/>
        <d v="1983-08-16T00:00:00"/>
        <d v="1983-08-17T00:00:00"/>
        <d v="1983-08-18T00:00:00"/>
        <d v="1983-08-19T00:00:00"/>
        <d v="1983-08-20T00:00:00"/>
        <d v="1983-08-21T00:00:00"/>
        <d v="1983-08-22T00:00:00"/>
        <d v="1983-08-23T00:00:00"/>
        <d v="1983-08-24T00:00:00"/>
        <d v="1983-08-25T00:00:00"/>
        <d v="1983-08-26T00:00:00"/>
        <d v="1983-08-27T00:00:00"/>
        <d v="1983-08-28T00:00:00"/>
        <d v="1983-08-29T00:00:00"/>
        <d v="1983-08-30T00:00:00"/>
        <d v="1983-08-31T00:00:00"/>
        <d v="1983-09-01T00:00:00"/>
        <d v="1983-09-02T00:00:00"/>
        <d v="1983-09-03T00:00:00"/>
        <d v="1983-09-04T00:00:00"/>
        <d v="1983-09-05T00:00:00"/>
        <d v="1983-09-06T00:00:00"/>
        <d v="1983-09-07T00:00:00"/>
        <d v="1983-09-08T00:00:00"/>
        <d v="1983-09-09T00:00:00"/>
        <d v="1983-09-10T00:00:00"/>
        <d v="1983-09-11T00:00:00"/>
        <d v="1983-09-12T00:00:00"/>
        <d v="1983-09-13T00:00:00"/>
        <d v="1983-09-14T00:00:00"/>
        <d v="1983-09-15T00:00:00"/>
        <d v="1983-09-16T00:00:00"/>
        <d v="1983-09-17T00:00:00"/>
        <d v="1983-09-18T00:00:00"/>
        <d v="1983-09-19T00:00:00"/>
        <d v="1983-09-20T00:00:00"/>
        <d v="1983-09-21T00:00:00"/>
        <d v="1983-09-22T00:00:00"/>
        <d v="1983-09-23T00:00:00"/>
        <d v="1983-09-24T00:00:00"/>
        <d v="1983-09-25T00:00:00"/>
        <d v="1983-09-26T00:00:00"/>
        <d v="1983-09-27T00:00:00"/>
        <d v="1983-09-28T00:00:00"/>
        <d v="1983-09-29T00:00:00"/>
        <d v="1983-09-30T00:00:00"/>
        <d v="1983-10-01T00:00:00"/>
        <d v="1983-10-02T00:00:00"/>
        <d v="1983-10-03T00:00:00"/>
        <d v="1983-10-04T00:00:00"/>
        <d v="1983-10-05T00:00:00"/>
        <d v="1983-10-06T00:00:00"/>
        <d v="1983-10-07T00:00:00"/>
        <d v="1983-10-08T00:00:00"/>
        <d v="1983-10-09T00:00:00"/>
        <d v="1983-10-10T00:00:00"/>
        <d v="1983-10-11T00:00:00"/>
        <d v="1983-10-12T00:00:00"/>
        <d v="1983-10-13T00:00:00"/>
        <d v="1983-10-14T00:00:00"/>
        <d v="1983-10-15T00:00:00"/>
        <d v="1983-10-16T00:00:00"/>
        <d v="1983-10-17T00:00:00"/>
        <d v="1983-10-18T00:00:00"/>
        <d v="1983-10-19T00:00:00"/>
        <d v="1983-10-20T00:00:00"/>
        <d v="1983-10-21T00:00:00"/>
        <d v="1983-10-22T00:00:00"/>
        <d v="1983-10-23T00:00:00"/>
        <d v="1983-10-24T00:00:00"/>
        <d v="1983-10-25T00:00:00"/>
        <d v="1983-10-26T00:00:00"/>
        <d v="1983-10-27T00:00:00"/>
        <d v="1983-10-28T00:00:00"/>
        <d v="1983-10-29T00:00:00"/>
        <d v="1983-10-30T00:00:00"/>
        <d v="1983-10-31T00:00:00"/>
        <d v="1983-11-01T00:00:00"/>
        <d v="1983-11-02T00:00:00"/>
        <d v="1983-11-03T00:00:00"/>
        <d v="1983-11-04T00:00:00"/>
        <d v="1983-11-05T00:00:00"/>
        <d v="1983-11-06T00:00:00"/>
        <d v="1983-11-07T00:00:00"/>
        <d v="1983-11-08T00:00:00"/>
        <d v="1983-11-09T00:00:00"/>
        <d v="1983-11-10T00:00:00"/>
        <d v="1983-11-11T00:00:00"/>
        <d v="1983-11-12T00:00:00"/>
        <d v="1983-11-13T00:00:00"/>
        <d v="1983-11-14T00:00:00"/>
        <d v="1983-11-15T00:00:00"/>
        <d v="1983-11-16T00:00:00"/>
        <d v="1983-11-17T00:00:00"/>
        <d v="1983-11-18T00:00:00"/>
        <d v="1983-11-19T00:00:00"/>
        <d v="1983-11-20T00:00:00"/>
        <d v="1983-11-21T00:00:00"/>
        <d v="1983-11-22T00:00:00"/>
        <d v="1983-11-23T00:00:00"/>
        <d v="1983-11-24T00:00:00"/>
        <d v="1983-11-25T00:00:00"/>
        <d v="1983-11-26T00:00:00"/>
        <d v="1983-11-27T00:00:00"/>
        <d v="1983-11-28T00:00:00"/>
        <d v="1983-11-29T00:00:00"/>
        <d v="1983-11-30T00:00:00"/>
        <d v="1983-12-01T00:00:00"/>
        <d v="1983-12-02T00:00:00"/>
        <d v="1983-12-03T00:00:00"/>
        <d v="1983-12-04T00:00:00"/>
        <d v="1983-12-05T00:00:00"/>
        <d v="1983-12-06T00:00:00"/>
        <d v="1983-12-07T00:00:00"/>
        <d v="1983-12-08T00:00:00"/>
        <d v="1983-12-09T00:00:00"/>
        <d v="1983-12-10T00:00:00"/>
        <d v="1983-12-11T00:00:00"/>
        <d v="1983-12-12T00:00:00"/>
        <d v="1983-12-13T00:00:00"/>
        <d v="1983-12-14T00:00:00"/>
        <d v="1983-12-15T00:00:00"/>
        <d v="1983-12-16T00:00:00"/>
        <d v="1983-12-17T00:00:00"/>
        <d v="1983-12-18T00:00:00"/>
        <d v="1983-12-19T00:00:00"/>
        <d v="1983-12-20T00:00:00"/>
        <d v="1983-12-21T00:00:00"/>
        <d v="1983-12-22T00:00:00"/>
        <d v="1983-12-23T00:00:00"/>
        <d v="1983-12-24T00:00:00"/>
        <d v="1983-12-25T00:00:00"/>
        <d v="1983-12-26T00:00:00"/>
        <d v="1983-12-27T00:00:00"/>
        <d v="1983-12-28T00:00:00"/>
        <d v="1983-12-29T00:00:00"/>
        <d v="1983-12-30T00:00:00"/>
        <d v="1983-12-31T00:00:00"/>
        <d v="1984-01-01T00:00:00"/>
        <d v="1984-01-02T00:00:00"/>
        <d v="1984-01-03T00:00:00"/>
        <d v="1984-01-04T00:00:00"/>
        <d v="1984-01-05T00:00:00"/>
        <d v="1984-01-06T00:00:00"/>
        <d v="1984-01-07T00:00:00"/>
        <d v="1984-01-08T00:00:00"/>
        <d v="1984-01-09T00:00:00"/>
        <d v="1984-01-10T00:00:00"/>
        <d v="1984-01-11T00:00:00"/>
        <d v="1984-01-12T00:00:00"/>
        <d v="1984-01-13T00:00:00"/>
        <d v="1984-01-14T00:00:00"/>
        <d v="1984-01-15T00:00:00"/>
        <d v="1984-01-16T00:00:00"/>
        <d v="1984-01-17T00:00:00"/>
        <d v="1984-01-18T00:00:00"/>
        <d v="1984-01-19T00:00:00"/>
        <d v="1984-01-20T00:00:00"/>
        <d v="1984-01-21T00:00:00"/>
        <d v="1984-01-22T00:00:00"/>
        <d v="1984-01-23T00:00:00"/>
        <d v="1984-01-24T00:00:00"/>
        <d v="1984-01-25T00:00:00"/>
        <d v="1984-01-26T00:00:00"/>
        <d v="1984-01-27T00:00:00"/>
        <d v="1984-01-28T00:00:00"/>
        <d v="1984-01-29T00:00:00"/>
        <d v="1984-01-30T00:00:00"/>
        <d v="1984-01-31T00:00:00"/>
        <d v="1984-02-01T00:00:00"/>
        <d v="1984-02-02T00:00:00"/>
        <d v="1984-02-03T00:00:00"/>
        <d v="1984-02-04T00:00:00"/>
        <d v="1984-02-05T00:00:00"/>
        <d v="1984-02-06T00:00:00"/>
        <d v="1984-02-07T00:00:00"/>
        <d v="1984-02-08T00:00:00"/>
        <d v="1984-02-09T00:00:00"/>
        <d v="1984-02-10T00:00:00"/>
        <d v="1984-02-11T00:00:00"/>
        <d v="1984-02-12T00:00:00"/>
        <d v="1984-02-13T00:00:00"/>
        <d v="1984-02-14T00:00:00"/>
        <d v="1984-02-15T00:00:00"/>
        <d v="1984-02-16T00:00:00"/>
        <d v="1984-02-17T00:00:00"/>
        <d v="1984-02-18T00:00:00"/>
        <d v="1984-02-19T00:00:00"/>
        <d v="1984-02-20T00:00:00"/>
        <d v="1984-02-21T00:00:00"/>
        <d v="1984-02-22T00:00:00"/>
        <d v="1984-02-23T00:00:00"/>
        <d v="1984-02-24T00:00:00"/>
        <d v="1984-02-25T00:00:00"/>
        <d v="1984-02-26T00:00:00"/>
        <d v="1984-02-27T00:00:00"/>
        <d v="1984-02-28T00:00:00"/>
        <d v="1984-02-29T00:00:00"/>
        <d v="1984-03-01T00:00:00"/>
        <d v="1984-03-02T00:00:00"/>
        <d v="1984-03-03T00:00:00"/>
        <d v="1984-03-04T00:00:00"/>
        <d v="1984-03-05T00:00:00"/>
        <d v="1984-03-06T00:00:00"/>
        <d v="1984-03-07T00:00:00"/>
        <d v="1984-03-08T00:00:00"/>
        <d v="1984-03-09T00:00:00"/>
        <d v="1984-03-10T00:00:00"/>
        <d v="1984-03-11T00:00:00"/>
        <d v="1984-03-12T00:00:00"/>
        <d v="1984-03-13T00:00:00"/>
        <d v="1984-03-14T00:00:00"/>
        <d v="1984-03-15T00:00:00"/>
        <d v="1984-03-16T00:00:00"/>
        <d v="1984-03-17T00:00:00"/>
        <d v="1984-03-18T00:00:00"/>
        <d v="1984-03-19T00:00:00"/>
        <d v="1984-03-20T00:00:00"/>
        <d v="1984-03-21T00:00:00"/>
        <d v="1984-03-22T00:00:00"/>
        <d v="1984-03-23T00:00:00"/>
        <d v="1984-03-24T00:00:00"/>
        <d v="1984-03-25T00:00:00"/>
        <d v="1984-03-26T00:00:00"/>
        <d v="1984-03-27T00:00:00"/>
        <d v="1984-03-28T00:00:00"/>
        <d v="1984-03-29T00:00:00"/>
        <d v="1984-03-30T00:00:00"/>
        <d v="1984-03-31T00:00:00"/>
        <d v="1984-04-01T00:00:00"/>
        <d v="1984-04-02T00:00:00"/>
        <d v="1984-04-03T00:00:00"/>
        <d v="1984-04-04T00:00:00"/>
        <d v="1984-04-05T00:00:00"/>
        <d v="1984-04-06T00:00:00"/>
        <d v="1984-04-07T00:00:00"/>
        <d v="1984-04-08T00:00:00"/>
        <d v="1984-04-09T00:00:00"/>
        <d v="1984-04-10T00:00:00"/>
        <d v="1984-04-11T00:00:00"/>
        <d v="1984-04-12T00:00:00"/>
        <d v="1984-04-13T00:00:00"/>
        <d v="1984-04-14T00:00:00"/>
        <d v="1984-04-15T00:00:00"/>
        <d v="1984-04-16T00:00:00"/>
        <d v="1984-04-17T00:00:00"/>
        <d v="1984-04-18T00:00:00"/>
        <d v="1984-04-19T00:00:00"/>
        <d v="1984-04-20T00:00:00"/>
        <d v="1984-04-21T00:00:00"/>
        <d v="1984-04-22T00:00:00"/>
        <d v="1984-04-23T00:00:00"/>
        <d v="1984-04-24T00:00:00"/>
        <d v="1984-04-25T00:00:00"/>
        <d v="1984-04-26T00:00:00"/>
        <d v="1984-04-27T00:00:00"/>
        <d v="1984-04-28T00:00:00"/>
        <d v="1984-04-29T00:00:00"/>
        <d v="1984-04-30T00:00:00"/>
        <d v="1984-05-01T00:00:00"/>
        <d v="1984-05-02T00:00:00"/>
        <d v="1984-05-03T00:00:00"/>
        <d v="1984-05-04T00:00:00"/>
        <d v="1984-05-05T00:00:00"/>
        <d v="1984-05-06T00:00:00"/>
        <d v="1984-05-07T00:00:00"/>
        <d v="1984-05-08T00:00:00"/>
        <d v="1984-05-09T00:00:00"/>
        <d v="1984-05-10T00:00:00"/>
        <d v="1984-05-11T00:00:00"/>
        <d v="1984-05-12T00:00:00"/>
        <d v="1984-05-13T00:00:00"/>
        <d v="1984-05-14T00:00:00"/>
        <d v="1984-05-15T00:00:00"/>
        <d v="1984-05-16T00:00:00"/>
        <d v="1984-05-17T00:00:00"/>
        <d v="1984-05-18T00:00:00"/>
        <d v="1984-05-19T00:00:00"/>
        <d v="1984-05-20T00:00:00"/>
        <d v="1984-05-21T00:00:00"/>
        <d v="1984-05-22T00:00:00"/>
        <d v="1984-05-23T00:00:00"/>
        <d v="1984-05-24T00:00:00"/>
        <d v="1984-05-25T00:00:00"/>
        <d v="1984-05-26T00:00:00"/>
        <d v="1984-05-27T00:00:00"/>
        <d v="1984-05-28T00:00:00"/>
        <d v="1984-05-29T00:00:00"/>
        <d v="1984-05-30T00:00:00"/>
        <d v="1984-05-31T00:00:00"/>
        <d v="1984-06-01T00:00:00"/>
        <d v="1984-06-02T00:00:00"/>
        <d v="1984-06-03T00:00:00"/>
        <d v="1984-06-04T00:00:00"/>
        <d v="1984-06-05T00:00:00"/>
        <d v="1984-06-06T00:00:00"/>
        <d v="1984-06-07T00:00:00"/>
        <d v="1984-06-08T00:00:00"/>
        <d v="1984-06-09T00:00:00"/>
        <d v="1984-06-10T00:00:00"/>
        <d v="1984-06-11T00:00:00"/>
        <d v="1984-06-12T00:00:00"/>
        <d v="1984-06-13T00:00:00"/>
        <d v="1984-06-14T00:00:00"/>
        <d v="1984-06-15T00:00:00"/>
        <d v="1984-06-16T00:00:00"/>
        <d v="1984-06-17T00:00:00"/>
        <d v="1984-06-18T00:00:00"/>
        <d v="1984-06-19T00:00:00"/>
        <d v="1984-06-20T00:00:00"/>
        <d v="1984-06-21T00:00:00"/>
        <d v="1984-06-22T00:00:00"/>
        <d v="1984-06-23T00:00:00"/>
        <d v="1984-06-24T00:00:00"/>
        <d v="1984-06-25T00:00:00"/>
        <d v="1984-06-26T00:00:00"/>
        <d v="1984-06-27T00:00:00"/>
        <d v="1984-06-28T00:00:00"/>
        <d v="1984-06-29T00:00:00"/>
        <d v="1984-06-30T00:00:00"/>
        <d v="1984-07-01T00:00:00"/>
        <d v="1984-07-02T00:00:00"/>
        <d v="1984-07-03T00:00:00"/>
        <d v="1984-07-04T00:00:00"/>
        <d v="1984-07-05T00:00:00"/>
        <d v="1984-07-06T00:00:00"/>
        <d v="1984-07-07T00:00:00"/>
        <d v="1984-07-08T00:00:00"/>
        <d v="1984-07-09T00:00:00"/>
        <d v="1984-07-10T00:00:00"/>
        <d v="1984-07-11T00:00:00"/>
        <d v="1984-07-12T00:00:00"/>
        <d v="1984-07-13T00:00:00"/>
        <d v="1984-07-14T00:00:00"/>
        <d v="1984-07-15T00:00:00"/>
        <d v="1984-07-16T00:00:00"/>
        <d v="1984-07-17T00:00:00"/>
        <d v="1984-07-18T00:00:00"/>
        <d v="1984-07-19T00:00:00"/>
        <d v="1984-07-20T00:00:00"/>
        <d v="1984-07-21T00:00:00"/>
        <d v="1984-07-22T00:00:00"/>
        <d v="1984-07-23T00:00:00"/>
        <d v="1984-07-24T00:00:00"/>
        <d v="1984-07-25T00:00:00"/>
        <d v="1984-07-26T00:00:00"/>
        <d v="1984-07-27T00:00:00"/>
        <d v="1984-07-28T00:00:00"/>
        <d v="1984-07-29T00:00:00"/>
        <d v="1984-07-30T00:00:00"/>
        <d v="1984-07-31T00:00:00"/>
        <d v="1984-08-01T00:00:00"/>
        <d v="1984-08-02T00:00:00"/>
        <d v="1984-08-03T00:00:00"/>
        <d v="1984-08-04T00:00:00"/>
        <d v="1984-08-05T00:00:00"/>
        <d v="1984-08-06T00:00:00"/>
        <d v="1984-08-07T00:00:00"/>
        <d v="1984-08-08T00:00:00"/>
        <d v="1984-08-09T00:00:00"/>
        <d v="1984-08-10T00:00:00"/>
        <d v="1984-08-11T00:00:00"/>
        <d v="1984-08-12T00:00:00"/>
        <d v="1984-08-13T00:00:00"/>
        <d v="1984-08-14T00:00:00"/>
        <d v="1984-08-15T00:00:00"/>
        <d v="1984-08-16T00:00:00"/>
        <d v="1984-08-17T00:00:00"/>
        <d v="1984-08-18T00:00:00"/>
        <d v="1984-08-19T00:00:00"/>
        <d v="1984-08-20T00:00:00"/>
        <d v="1984-08-21T00:00:00"/>
        <d v="1984-08-22T00:00:00"/>
        <d v="1984-08-23T00:00:00"/>
        <d v="1984-08-24T00:00:00"/>
        <d v="1984-08-25T00:00:00"/>
        <d v="1984-08-26T00:00:00"/>
        <d v="1984-08-27T00:00:00"/>
        <d v="1984-08-28T00:00:00"/>
        <d v="1984-08-29T00:00:00"/>
        <d v="1984-08-30T00:00:00"/>
        <d v="1984-08-31T00:00:00"/>
        <d v="1984-09-01T00:00:00"/>
        <d v="1984-09-02T00:00:00"/>
        <d v="1984-09-03T00:00:00"/>
        <d v="1984-09-04T00:00:00"/>
        <d v="1984-09-05T00:00:00"/>
        <d v="1984-09-06T00:00:00"/>
        <d v="1984-09-07T00:00:00"/>
        <d v="1984-09-08T00:00:00"/>
        <d v="1984-09-09T00:00:00"/>
        <d v="1984-09-10T00:00:00"/>
        <d v="1984-09-11T00:00:00"/>
        <d v="1984-09-12T00:00:00"/>
        <d v="1984-09-13T00:00:00"/>
        <d v="1984-09-14T00:00:00"/>
        <d v="1984-09-15T00:00:00"/>
        <d v="1984-09-16T00:00:00"/>
        <d v="1984-09-17T00:00:00"/>
        <d v="1984-09-18T00:00:00"/>
        <d v="1984-09-19T00:00:00"/>
        <d v="1984-09-20T00:00:00"/>
        <d v="1984-09-21T00:00:00"/>
        <d v="1984-09-22T00:00:00"/>
        <d v="1984-09-23T00:00:00"/>
        <d v="1984-09-24T00:00:00"/>
        <d v="1984-09-25T00:00:00"/>
        <d v="1984-09-26T00:00:00"/>
        <d v="1984-09-27T00:00:00"/>
        <d v="1984-09-28T00:00:00"/>
        <d v="1984-09-29T00:00:00"/>
        <d v="1984-09-30T00:00:00"/>
        <d v="1984-10-01T00:00:00"/>
        <d v="1984-10-02T00:00:00"/>
        <d v="1984-10-03T00:00:00"/>
        <d v="1984-10-04T00:00:00"/>
        <d v="1984-10-05T00:00:00"/>
        <d v="1984-10-06T00:00:00"/>
        <d v="1984-10-07T00:00:00"/>
        <d v="1984-10-08T00:00:00"/>
        <d v="1984-10-09T00:00:00"/>
        <d v="1984-10-10T00:00:00"/>
        <d v="1984-10-11T00:00:00"/>
        <d v="1984-10-12T00:00:00"/>
        <d v="1984-10-13T00:00:00"/>
        <d v="1984-10-14T00:00:00"/>
        <d v="1984-10-15T00:00:00"/>
        <d v="1984-10-16T00:00:00"/>
        <d v="1984-10-17T00:00:00"/>
        <d v="1984-10-18T00:00:00"/>
        <d v="1984-10-19T00:00:00"/>
        <d v="1984-10-20T00:00:00"/>
        <d v="1984-10-21T00:00:00"/>
        <d v="1984-10-22T00:00:00"/>
        <d v="1984-10-23T00:00:00"/>
        <d v="1984-10-24T00:00:00"/>
        <d v="1984-10-25T00:00:00"/>
        <d v="1984-10-26T00:00:00"/>
        <d v="1984-10-27T00:00:00"/>
        <d v="1984-10-28T00:00:00"/>
        <d v="1984-10-29T00:00:00"/>
        <d v="1984-10-30T00:00:00"/>
        <d v="1984-10-31T00:00:00"/>
        <d v="1984-11-01T00:00:00"/>
        <d v="1984-11-02T00:00:00"/>
        <d v="1984-11-03T00:00:00"/>
        <d v="1984-11-04T00:00:00"/>
        <d v="1984-11-05T00:00:00"/>
        <d v="1984-11-06T00:00:00"/>
        <d v="1984-11-07T00:00:00"/>
        <d v="1984-11-08T00:00:00"/>
        <d v="1984-11-09T00:00:00"/>
        <d v="1984-11-10T00:00:00"/>
        <d v="1984-11-11T00:00:00"/>
        <d v="1984-11-12T00:00:00"/>
        <d v="1984-11-13T00:00:00"/>
        <d v="1984-11-14T00:00:00"/>
        <d v="1984-11-15T00:00:00"/>
        <d v="1984-11-16T00:00:00"/>
        <d v="1984-11-17T00:00:00"/>
        <d v="1984-11-18T00:00:00"/>
        <d v="1984-11-19T00:00:00"/>
        <d v="1984-11-20T00:00:00"/>
        <d v="1984-11-21T00:00:00"/>
        <d v="1984-11-22T00:00:00"/>
        <d v="1984-11-23T00:00:00"/>
        <d v="1984-11-24T00:00:00"/>
        <d v="1984-11-25T00:00:00"/>
        <d v="1984-11-26T00:00:00"/>
        <d v="1984-11-27T00:00:00"/>
        <d v="1984-11-28T00:00:00"/>
        <d v="1984-11-29T00:00:00"/>
        <d v="1984-11-30T00:00:00"/>
        <d v="1984-12-01T00:00:00"/>
        <d v="1984-12-02T00:00:00"/>
        <d v="1984-12-03T00:00:00"/>
        <d v="1984-12-04T00:00:00"/>
        <d v="1984-12-05T00:00:00"/>
        <d v="1984-12-06T00:00:00"/>
        <d v="1984-12-07T00:00:00"/>
        <d v="1984-12-08T00:00:00"/>
        <d v="1984-12-09T00:00:00"/>
        <d v="1984-12-10T00:00:00"/>
        <d v="1984-12-11T00:00:00"/>
        <d v="1984-12-12T00:00:00"/>
        <d v="1984-12-13T00:00:00"/>
        <d v="1984-12-14T00:00:00"/>
        <d v="1984-12-15T00:00:00"/>
        <d v="1984-12-16T00:00:00"/>
        <d v="1984-12-17T00:00:00"/>
        <d v="1984-12-18T00:00:00"/>
        <d v="1984-12-19T00:00:00"/>
        <d v="1984-12-20T00:00:00"/>
        <d v="1984-12-21T00:00:00"/>
        <d v="1984-12-22T00:00:00"/>
        <d v="1984-12-23T00:00:00"/>
        <d v="1984-12-24T00:00:00"/>
        <d v="1984-12-25T00:00:00"/>
        <d v="1984-12-26T00:00:00"/>
        <d v="1984-12-27T00:00:00"/>
        <d v="1984-12-28T00:00:00"/>
        <d v="1984-12-29T00:00:00"/>
        <d v="1984-12-30T00:00:00"/>
        <d v="1984-12-31T00:00:00"/>
        <d v="1985-01-01T00:00:00"/>
        <d v="1985-01-02T00:00:00"/>
        <d v="1985-01-03T00:00:00"/>
        <d v="1985-01-04T00:00:00"/>
        <d v="1985-01-05T00:00:00"/>
        <d v="1985-01-06T00:00:00"/>
        <d v="1985-01-07T00:00:00"/>
        <d v="1985-01-08T00:00:00"/>
        <d v="1985-01-09T00:00:00"/>
        <d v="1985-01-10T00:00:00"/>
        <d v="1985-01-11T00:00:00"/>
        <d v="1985-01-12T00:00:00"/>
        <d v="1985-01-13T00:00:00"/>
        <d v="1985-01-14T00:00:00"/>
        <d v="1985-01-15T00:00:00"/>
        <d v="1985-01-16T00:00:00"/>
        <d v="1985-01-17T00:00:00"/>
        <d v="1985-01-18T00:00:00"/>
        <d v="1985-01-19T00:00:00"/>
        <d v="1985-01-20T00:00:00"/>
        <d v="1985-01-21T00:00:00"/>
        <d v="1985-01-22T00:00:00"/>
        <d v="1985-01-23T00:00:00"/>
        <d v="1985-01-24T00:00:00"/>
        <d v="1985-01-25T00:00:00"/>
        <d v="1985-01-26T00:00:00"/>
        <d v="1985-01-27T00:00:00"/>
        <d v="1985-01-28T00:00:00"/>
        <d v="1985-01-29T00:00:00"/>
        <d v="1985-01-30T00:00:00"/>
        <d v="1985-01-31T00:00:00"/>
        <d v="1985-02-01T00:00:00"/>
        <d v="1985-02-02T00:00:00"/>
        <d v="1985-02-03T00:00:00"/>
        <d v="1985-02-04T00:00:00"/>
        <d v="1985-02-05T00:00:00"/>
        <d v="1985-02-06T00:00:00"/>
        <d v="1985-02-07T00:00:00"/>
        <d v="1985-02-08T00:00:00"/>
        <d v="1985-02-09T00:00:00"/>
        <d v="1985-02-10T00:00:00"/>
        <d v="1985-02-11T00:00:00"/>
        <d v="1985-02-12T00:00:00"/>
        <d v="1985-02-13T00:00:00"/>
        <d v="1985-02-14T00:00:00"/>
        <d v="1985-02-15T00:00:00"/>
        <d v="1985-02-16T00:00:00"/>
        <d v="1985-02-17T00:00:00"/>
        <d v="1985-02-18T00:00:00"/>
        <d v="1985-02-19T00:00:00"/>
        <d v="1985-02-20T00:00:00"/>
        <d v="1985-02-21T00:00:00"/>
        <d v="1985-02-22T00:00:00"/>
        <d v="1985-02-23T00:00:00"/>
        <d v="1985-02-24T00:00:00"/>
        <d v="1985-02-25T00:00:00"/>
        <d v="1985-02-26T00:00:00"/>
        <d v="1985-02-27T00:00:00"/>
        <d v="1985-02-28T00:00:00"/>
        <d v="1985-03-01T00:00:00"/>
        <d v="1985-03-02T00:00:00"/>
        <d v="1985-03-03T00:00:00"/>
        <d v="1985-03-04T00:00:00"/>
        <d v="1985-03-05T00:00:00"/>
        <d v="1985-03-06T00:00:00"/>
        <d v="1985-03-07T00:00:00"/>
        <d v="1985-03-08T00:00:00"/>
        <d v="1985-03-09T00:00:00"/>
        <d v="1985-03-10T00:00:00"/>
        <d v="1985-03-11T00:00:00"/>
        <d v="1985-03-12T00:00:00"/>
        <d v="1985-03-13T00:00:00"/>
        <d v="1985-03-14T00:00:00"/>
        <d v="1985-03-15T00:00:00"/>
        <d v="1985-03-16T00:00:00"/>
        <d v="1985-03-17T00:00:00"/>
        <d v="1985-03-18T00:00:00"/>
        <d v="1985-03-19T00:00:00"/>
        <d v="1985-03-20T00:00:00"/>
        <d v="1985-03-21T00:00:00"/>
        <d v="1985-03-22T00:00:00"/>
        <d v="1985-03-23T00:00:00"/>
        <d v="1985-03-24T00:00:00"/>
        <d v="1985-03-25T00:00:00"/>
        <d v="1985-03-26T00:00:00"/>
        <d v="1985-03-27T00:00:00"/>
        <d v="1985-03-28T00:00:00"/>
        <d v="1985-03-29T00:00:00"/>
        <d v="1985-03-30T00:00:00"/>
        <d v="1985-03-31T00:00:00"/>
        <d v="1985-04-01T00:00:00"/>
        <d v="1985-04-02T00:00:00"/>
        <d v="1985-04-03T00:00:00"/>
        <d v="1985-04-04T00:00:00"/>
        <d v="1985-04-05T00:00:00"/>
        <d v="1985-04-06T00:00:00"/>
        <d v="1985-04-07T00:00:00"/>
        <d v="1985-04-08T00:00:00"/>
        <d v="1985-04-09T00:00:00"/>
        <d v="1985-04-10T00:00:00"/>
        <d v="1985-04-11T00:00:00"/>
        <d v="1985-04-12T00:00:00"/>
        <d v="1985-04-13T00:00:00"/>
        <d v="1985-04-14T00:00:00"/>
        <d v="1985-04-15T00:00:00"/>
        <d v="1985-04-16T00:00:00"/>
        <d v="1985-04-17T00:00:00"/>
        <d v="1985-04-18T00:00:00"/>
        <d v="1985-04-19T00:00:00"/>
        <d v="1985-04-20T00:00:00"/>
        <d v="1985-04-21T00:00:00"/>
        <d v="1985-04-22T00:00:00"/>
        <d v="1985-04-23T00:00:00"/>
        <d v="1985-04-24T00:00:00"/>
        <d v="1985-04-25T00:00:00"/>
        <d v="1985-04-26T00:00:00"/>
        <d v="1985-04-27T00:00:00"/>
        <d v="1985-04-28T00:00:00"/>
        <d v="1985-04-29T00:00:00"/>
        <d v="1985-04-30T00:00:00"/>
        <d v="1985-05-01T00:00:00"/>
        <d v="1985-05-02T00:00:00"/>
        <d v="1985-05-03T00:00:00"/>
        <d v="1985-05-04T00:00:00"/>
        <d v="1985-05-05T00:00:00"/>
        <d v="1985-05-06T00:00:00"/>
        <d v="1985-05-07T00:00:00"/>
        <d v="1985-05-08T00:00:00"/>
        <d v="1985-05-09T00:00:00"/>
        <d v="1985-05-10T00:00:00"/>
        <d v="1985-05-11T00:00:00"/>
        <d v="1985-05-12T00:00:00"/>
        <d v="1985-05-13T00:00:00"/>
        <d v="1985-05-14T00:00:00"/>
        <d v="1985-05-15T00:00:00"/>
        <d v="1985-05-16T00:00:00"/>
        <d v="1985-05-17T00:00:00"/>
        <d v="1985-05-18T00:00:00"/>
        <d v="1985-05-19T00:00:00"/>
        <d v="1985-05-20T00:00:00"/>
        <d v="1985-05-21T00:00:00"/>
        <d v="1985-05-22T00:00:00"/>
        <d v="1985-05-23T00:00:00"/>
        <d v="1985-05-24T00:00:00"/>
        <d v="1985-05-25T00:00:00"/>
        <d v="1985-05-26T00:00:00"/>
        <d v="1985-05-27T00:00:00"/>
        <d v="1985-05-28T00:00:00"/>
        <d v="1985-05-29T00:00:00"/>
        <d v="1985-05-30T00:00:00"/>
        <d v="1985-05-31T00:00:00"/>
        <d v="1985-06-01T00:00:00"/>
        <d v="1985-06-02T00:00:00"/>
        <d v="1985-06-03T00:00:00"/>
        <d v="1985-06-04T00:00:00"/>
        <d v="1985-06-05T00:00:00"/>
        <d v="1985-06-06T00:00:00"/>
        <d v="1985-06-07T00:00:00"/>
        <d v="1985-06-08T00:00:00"/>
        <d v="1985-06-09T00:00:00"/>
        <d v="1985-06-10T00:00:00"/>
        <d v="1985-06-11T00:00:00"/>
        <d v="1985-06-12T00:00:00"/>
        <d v="1985-06-13T00:00:00"/>
        <d v="1985-06-14T00:00:00"/>
        <d v="1985-06-15T00:00:00"/>
        <d v="1985-06-16T00:00:00"/>
        <d v="1985-06-17T00:00:00"/>
        <d v="1985-06-18T00:00:00"/>
        <d v="1985-06-19T00:00:00"/>
        <d v="1985-06-20T00:00:00"/>
        <d v="1985-06-21T00:00:00"/>
        <d v="1985-06-22T00:00:00"/>
        <d v="1985-06-23T00:00:00"/>
        <d v="1985-06-24T00:00:00"/>
        <d v="1985-06-25T00:00:00"/>
        <d v="1985-06-26T00:00:00"/>
        <d v="1985-06-27T00:00:00"/>
        <d v="1985-06-28T00:00:00"/>
        <d v="1985-06-29T00:00:00"/>
        <d v="1985-06-30T00:00:00"/>
        <d v="1985-07-01T00:00:00"/>
        <d v="1985-07-02T00:00:00"/>
        <d v="1985-07-03T00:00:00"/>
        <d v="1985-07-04T00:00:00"/>
        <d v="1985-07-05T00:00:00"/>
        <d v="1985-07-06T00:00:00"/>
        <d v="1985-07-07T00:00:00"/>
        <d v="1985-07-08T00:00:00"/>
        <d v="1985-07-09T00:00:00"/>
        <d v="1985-07-10T00:00:00"/>
        <d v="1985-07-11T00:00:00"/>
        <d v="1985-07-12T00:00:00"/>
        <d v="1985-07-13T00:00:00"/>
        <d v="1985-07-14T00:00:00"/>
        <d v="1985-07-15T00:00:00"/>
        <d v="1985-07-16T00:00:00"/>
        <d v="1985-07-17T00:00:00"/>
        <d v="1985-07-18T00:00:00"/>
        <d v="1985-07-19T00:00:00"/>
        <d v="1985-07-20T00:00:00"/>
        <d v="1985-07-21T00:00:00"/>
        <d v="1985-07-22T00:00:00"/>
        <d v="1985-07-23T00:00:00"/>
        <d v="1985-07-24T00:00:00"/>
        <d v="1985-07-25T00:00:00"/>
        <d v="1985-07-26T00:00:00"/>
        <d v="1985-07-27T00:00:00"/>
        <d v="1985-07-28T00:00:00"/>
        <d v="1985-07-29T00:00:00"/>
        <d v="1985-07-30T00:00:00"/>
        <d v="1985-07-31T00:00:00"/>
        <d v="1985-08-01T00:00:00"/>
        <d v="1985-08-02T00:00:00"/>
        <d v="1985-08-03T00:00:00"/>
        <d v="1985-08-04T00:00:00"/>
        <d v="1985-08-05T00:00:00"/>
        <d v="1985-08-06T00:00:00"/>
        <d v="1985-08-07T00:00:00"/>
        <d v="1985-08-08T00:00:00"/>
        <d v="1985-08-09T00:00:00"/>
        <d v="1985-08-10T00:00:00"/>
        <d v="1985-08-11T00:00:00"/>
        <d v="1985-08-12T00:00:00"/>
        <d v="1985-08-13T00:00:00"/>
        <d v="1985-08-14T00:00:00"/>
        <d v="1985-08-15T00:00:00"/>
        <d v="1985-08-16T00:00:00"/>
        <d v="1985-08-17T00:00:00"/>
        <d v="1985-08-18T00:00:00"/>
        <d v="1985-08-19T00:00:00"/>
        <d v="1985-08-20T00:00:00"/>
        <d v="1985-08-21T00:00:00"/>
        <d v="1985-08-22T00:00:00"/>
        <d v="1985-08-23T00:00:00"/>
        <d v="1985-08-24T00:00:00"/>
        <d v="1985-08-25T00:00:00"/>
        <d v="1985-08-26T00:00:00"/>
        <d v="1985-08-27T00:00:00"/>
        <d v="1985-08-28T00:00:00"/>
        <d v="1985-08-29T00:00:00"/>
        <d v="1985-08-30T00:00:00"/>
        <d v="1985-08-31T00:00:00"/>
        <d v="1985-09-01T00:00:00"/>
        <d v="1985-09-02T00:00:00"/>
        <d v="1985-09-03T00:00:00"/>
        <d v="1985-09-04T00:00:00"/>
        <d v="1985-09-05T00:00:00"/>
        <d v="1985-09-06T00:00:00"/>
        <d v="1985-09-07T00:00:00"/>
        <d v="1985-09-08T00:00:00"/>
        <d v="1985-09-09T00:00:00"/>
        <d v="1985-09-10T00:00:00"/>
        <d v="1985-09-11T00:00:00"/>
        <d v="1985-09-12T00:00:00"/>
        <d v="1985-09-13T00:00:00"/>
        <d v="1985-09-14T00:00:00"/>
        <d v="1985-09-15T00:00:00"/>
        <d v="1985-09-16T00:00:00"/>
        <d v="1985-09-17T00:00:00"/>
        <d v="1985-09-18T00:00:00"/>
        <d v="1985-09-19T00:00:00"/>
        <d v="1985-09-20T00:00:00"/>
        <d v="1985-09-21T00:00:00"/>
        <d v="1985-09-22T00:00:00"/>
        <d v="1985-09-23T00:00:00"/>
        <d v="1985-09-24T00:00:00"/>
        <d v="1985-09-25T00:00:00"/>
        <d v="1985-09-26T00:00:00"/>
        <d v="1985-09-27T00:00:00"/>
        <d v="1985-09-28T00:00:00"/>
        <d v="1985-09-29T00:00:00"/>
        <d v="1985-09-30T00:00:00"/>
        <d v="1985-10-01T00:00:00"/>
        <d v="1985-10-02T00:00:00"/>
        <d v="1985-10-03T00:00:00"/>
        <d v="1985-10-04T00:00:00"/>
        <d v="1985-10-05T00:00:00"/>
        <d v="1985-10-06T00:00:00"/>
        <d v="1985-10-07T00:00:00"/>
        <d v="1985-10-08T00:00:00"/>
        <d v="1985-10-09T00:00:00"/>
        <d v="1985-10-10T00:00:00"/>
        <d v="1985-10-11T00:00:00"/>
        <d v="1985-10-12T00:00:00"/>
        <d v="1985-10-13T00:00:00"/>
        <d v="1985-10-14T00:00:00"/>
        <d v="1985-10-15T00:00:00"/>
        <d v="1985-10-16T00:00:00"/>
        <d v="1985-10-17T00:00:00"/>
        <d v="1985-10-18T00:00:00"/>
        <d v="1985-10-19T00:00:00"/>
        <d v="1985-10-20T00:00:00"/>
        <d v="1985-10-21T00:00:00"/>
        <d v="1985-10-22T00:00:00"/>
        <d v="1985-10-23T00:00:00"/>
        <d v="1985-10-24T00:00:00"/>
        <d v="1985-10-25T00:00:00"/>
        <d v="1985-10-26T00:00:00"/>
        <d v="1985-10-27T00:00:00"/>
        <d v="1985-10-28T00:00:00"/>
        <d v="1985-10-29T00:00:00"/>
        <d v="1985-10-30T00:00:00"/>
        <d v="1985-10-31T00:00:00"/>
        <d v="1985-11-01T00:00:00"/>
        <d v="1985-11-02T00:00:00"/>
        <d v="1985-11-03T00:00:00"/>
        <d v="1985-11-04T00:00:00"/>
        <d v="1985-11-05T00:00:00"/>
        <d v="1985-11-06T00:00:00"/>
        <d v="1985-11-07T00:00:00"/>
        <d v="1985-11-08T00:00:00"/>
        <d v="1985-11-09T00:00:00"/>
        <d v="1985-11-10T00:00:00"/>
        <d v="1985-11-11T00:00:00"/>
        <d v="1985-11-12T00:00:00"/>
        <d v="1985-11-13T00:00:00"/>
        <d v="1985-11-14T00:00:00"/>
        <d v="1985-11-15T00:00:00"/>
        <d v="1985-11-16T00:00:00"/>
        <d v="1985-11-17T00:00:00"/>
        <d v="1985-11-18T00:00:00"/>
        <d v="1985-11-19T00:00:00"/>
        <d v="1985-11-20T00:00:00"/>
        <d v="1985-11-21T00:00:00"/>
        <d v="1985-11-22T00:00:00"/>
        <d v="1985-11-23T00:00:00"/>
        <d v="1985-11-24T00:00:00"/>
        <d v="1985-11-25T00:00:00"/>
        <d v="1985-11-26T00:00:00"/>
        <d v="1985-11-27T00:00:00"/>
        <d v="1985-11-28T00:00:00"/>
        <d v="1985-11-29T00:00:00"/>
        <d v="1985-11-30T00:00:00"/>
        <d v="1985-12-01T00:00:00"/>
        <d v="1985-12-02T00:00:00"/>
        <d v="1985-12-03T00:00:00"/>
        <d v="1985-12-04T00:00:00"/>
        <d v="1985-12-05T00:00:00"/>
        <d v="1985-12-06T00:00:00"/>
        <d v="1985-12-07T00:00:00"/>
        <d v="1985-12-08T00:00:00"/>
        <d v="1985-12-09T00:00:00"/>
        <d v="1985-12-10T00:00:00"/>
        <d v="1985-12-11T00:00:00"/>
        <d v="1985-12-12T00:00:00"/>
        <d v="1985-12-13T00:00:00"/>
        <d v="1985-12-14T00:00:00"/>
        <d v="1985-12-15T00:00:00"/>
        <d v="1985-12-16T00:00:00"/>
        <d v="1985-12-17T00:00:00"/>
        <d v="1985-12-18T00:00:00"/>
        <d v="1985-12-19T00:00:00"/>
        <d v="1985-12-20T00:00:00"/>
        <d v="1985-12-21T00:00:00"/>
        <d v="1985-12-22T00:00:00"/>
        <d v="1985-12-23T00:00:00"/>
        <d v="1985-12-24T00:00:00"/>
        <d v="1985-12-25T00:00:00"/>
        <d v="1985-12-26T00:00:00"/>
        <d v="1985-12-27T00:00:00"/>
        <d v="1985-12-28T00:00:00"/>
        <d v="1985-12-29T00:00:00"/>
        <d v="1985-12-30T00:00:00"/>
        <d v="1985-12-31T00:00:00"/>
        <d v="1986-01-01T00:00:00"/>
        <d v="1986-01-02T00:00:00"/>
        <d v="1986-01-03T00:00:00"/>
        <d v="1986-01-04T00:00:00"/>
        <d v="1986-01-05T00:00:00"/>
        <d v="1986-01-06T00:00:00"/>
        <d v="1986-01-07T00:00:00"/>
        <d v="1986-01-08T00:00:00"/>
        <d v="1986-01-09T00:00:00"/>
        <d v="1986-01-10T00:00:00"/>
        <d v="1986-01-11T00:00:00"/>
        <d v="1986-01-12T00:00:00"/>
        <d v="1986-01-13T00:00:00"/>
        <d v="1986-01-14T00:00:00"/>
        <d v="1986-01-15T00:00:00"/>
        <d v="1986-01-16T00:00:00"/>
        <d v="1986-01-17T00:00:00"/>
        <d v="1986-01-18T00:00:00"/>
        <d v="1986-01-19T00:00:00"/>
        <d v="1986-01-20T00:00:00"/>
        <d v="1986-01-21T00:00:00"/>
        <d v="1986-01-22T00:00:00"/>
        <d v="1986-01-23T00:00:00"/>
        <d v="1986-01-24T00:00:00"/>
        <d v="1986-01-25T00:00:00"/>
        <d v="1986-01-26T00:00:00"/>
        <d v="1986-01-27T00:00:00"/>
        <d v="1986-01-28T00:00:00"/>
        <d v="1986-01-29T00:00:00"/>
        <d v="1986-01-30T00:00:00"/>
        <d v="1986-01-31T00:00:00"/>
        <d v="1986-02-01T00:00:00"/>
        <d v="1986-02-02T00:00:00"/>
        <d v="1986-02-03T00:00:00"/>
        <d v="1986-02-04T00:00:00"/>
        <d v="1986-02-05T00:00:00"/>
        <d v="1986-02-06T00:00:00"/>
        <d v="1986-02-07T00:00:00"/>
        <d v="1986-02-08T00:00:00"/>
        <d v="1986-02-09T00:00:00"/>
        <d v="1986-02-10T00:00:00"/>
        <d v="1986-02-11T00:00:00"/>
        <d v="1986-02-12T00:00:00"/>
        <d v="1986-02-13T00:00:00"/>
        <d v="1986-02-14T00:00:00"/>
        <d v="1986-02-15T00:00:00"/>
        <d v="1986-02-16T00:00:00"/>
        <d v="1986-02-17T00:00:00"/>
        <d v="1986-02-18T00:00:00"/>
        <d v="1986-02-19T00:00:00"/>
        <d v="1986-02-20T00:00:00"/>
        <d v="1986-02-21T00:00:00"/>
        <d v="1986-02-22T00:00:00"/>
        <d v="1986-02-23T00:00:00"/>
        <d v="1986-02-24T00:00:00"/>
        <d v="1986-02-25T00:00:00"/>
        <d v="1986-02-26T00:00:00"/>
        <d v="1986-02-27T00:00:00"/>
        <d v="1986-02-28T00:00:00"/>
        <d v="1986-03-01T00:00:00"/>
        <d v="1986-03-02T00:00:00"/>
        <d v="1986-03-03T00:00:00"/>
        <d v="1986-03-04T00:00:00"/>
        <d v="1986-03-05T00:00:00"/>
        <d v="1986-03-06T00:00:00"/>
        <d v="1986-03-07T00:00:00"/>
        <d v="1986-03-08T00:00:00"/>
        <d v="1986-03-09T00:00:00"/>
        <d v="1986-03-10T00:00:00"/>
        <d v="1986-03-11T00:00:00"/>
        <d v="1986-03-12T00:00:00"/>
        <d v="1986-03-13T00:00:00"/>
        <d v="1986-03-14T00:00:00"/>
        <d v="1986-03-15T00:00:00"/>
        <d v="1986-03-16T00:00:00"/>
        <d v="1986-03-17T00:00:00"/>
        <d v="1986-03-18T00:00:00"/>
        <d v="1986-03-19T00:00:00"/>
        <d v="1986-03-20T00:00:00"/>
        <d v="1986-03-21T00:00:00"/>
        <d v="1986-03-22T00:00:00"/>
        <d v="1986-03-23T00:00:00"/>
        <d v="1986-03-24T00:00:00"/>
        <d v="1986-03-25T00:00:00"/>
        <d v="1986-03-26T00:00:00"/>
        <d v="1986-03-27T00:00:00"/>
        <d v="1986-03-28T00:00:00"/>
        <d v="1986-03-29T00:00:00"/>
        <d v="1986-03-30T00:00:00"/>
        <d v="1986-03-31T00:00:00"/>
        <d v="1986-04-01T00:00:00"/>
        <d v="1986-04-02T00:00:00"/>
        <d v="1986-04-03T00:00:00"/>
        <d v="1986-04-04T00:00:00"/>
        <d v="1986-04-05T00:00:00"/>
        <d v="1986-04-06T00:00:00"/>
        <d v="1986-04-07T00:00:00"/>
        <d v="1986-04-08T00:00:00"/>
        <d v="1986-04-09T00:00:00"/>
        <d v="1986-04-10T00:00:00"/>
        <d v="1986-04-11T00:00:00"/>
        <d v="1986-04-12T00:00:00"/>
        <d v="1986-04-13T00:00:00"/>
        <d v="1986-04-14T00:00:00"/>
        <d v="1986-04-15T00:00:00"/>
        <d v="1986-04-16T00:00:00"/>
        <d v="1986-04-17T00:00:00"/>
        <d v="1986-04-18T00:00:00"/>
        <d v="1986-04-19T00:00:00"/>
        <d v="1986-04-20T00:00:00"/>
        <d v="1986-04-21T00:00:00"/>
        <d v="1986-04-22T00:00:00"/>
        <d v="1986-04-23T00:00:00"/>
        <d v="1986-04-24T00:00:00"/>
        <d v="1986-04-25T00:00:00"/>
        <d v="1986-04-26T00:00:00"/>
        <d v="1986-04-27T00:00:00"/>
        <d v="1986-04-28T00:00:00"/>
        <d v="1986-04-29T00:00:00"/>
        <d v="1986-04-30T00:00:00"/>
        <d v="1986-05-01T00:00:00"/>
        <d v="1986-05-02T00:00:00"/>
        <d v="1986-05-03T00:00:00"/>
        <d v="1986-05-04T00:00:00"/>
        <d v="1986-05-05T00:00:00"/>
        <d v="1986-05-06T00:00:00"/>
        <d v="1986-05-07T00:00:00"/>
        <d v="1986-05-08T00:00:00"/>
        <d v="1986-05-09T00:00:00"/>
        <d v="1986-05-10T00:00:00"/>
        <d v="1986-05-11T00:00:00"/>
        <d v="1986-05-12T00:00:00"/>
        <d v="1986-05-13T00:00:00"/>
        <d v="1986-05-14T00:00:00"/>
        <d v="1986-05-15T00:00:00"/>
        <d v="1986-05-16T00:00:00"/>
        <d v="1986-05-17T00:00:00"/>
        <d v="1986-05-18T00:00:00"/>
        <d v="1986-05-19T00:00:00"/>
        <d v="1986-05-20T00:00:00"/>
        <d v="1986-05-21T00:00:00"/>
        <d v="1986-05-22T00:00:00"/>
        <d v="1986-05-23T00:00:00"/>
        <d v="1986-05-24T00:00:00"/>
        <d v="1986-05-25T00:00:00"/>
        <d v="1986-05-26T00:00:00"/>
        <d v="1986-05-27T00:00:00"/>
        <d v="1986-05-28T00:00:00"/>
        <d v="1986-05-29T00:00:00"/>
        <d v="1986-05-30T00:00:00"/>
        <d v="1986-05-31T00:00:00"/>
        <d v="1986-06-01T00:00:00"/>
        <d v="1986-06-02T00:00:00"/>
        <d v="1986-06-03T00:00:00"/>
        <d v="1986-06-04T00:00:00"/>
        <d v="1986-06-05T00:00:00"/>
        <d v="1986-06-06T00:00:00"/>
        <d v="1986-06-07T00:00:00"/>
        <d v="1986-06-08T00:00:00"/>
        <d v="1986-06-09T00:00:00"/>
        <d v="1986-06-10T00:00:00"/>
        <d v="1986-06-11T00:00:00"/>
        <d v="1986-06-12T00:00:00"/>
        <d v="1986-06-13T00:00:00"/>
        <d v="1986-06-14T00:00:00"/>
        <d v="1986-06-15T00:00:00"/>
        <d v="1986-06-16T00:00:00"/>
        <d v="1986-06-17T00:00:00"/>
        <d v="1986-06-18T00:00:00"/>
        <d v="1986-06-19T00:00:00"/>
        <d v="1986-06-20T00:00:00"/>
        <d v="1986-06-21T00:00:00"/>
        <d v="1986-06-22T00:00:00"/>
        <d v="1986-06-23T00:00:00"/>
        <d v="1986-06-24T00:00:00"/>
        <d v="1986-06-25T00:00:00"/>
        <d v="1986-06-26T00:00:00"/>
        <d v="1986-06-27T00:00:00"/>
        <d v="1986-06-28T00:00:00"/>
        <d v="1986-06-29T00:00:00"/>
        <d v="1986-06-30T00:00:00"/>
        <d v="1986-07-01T00:00:00"/>
        <d v="1986-07-02T00:00:00"/>
        <d v="1986-07-03T00:00:00"/>
        <d v="1986-07-04T00:00:00"/>
        <d v="1986-07-05T00:00:00"/>
        <d v="1986-07-06T00:00:00"/>
        <d v="1986-07-07T00:00:00"/>
        <d v="1986-07-08T00:00:00"/>
        <d v="1986-07-09T00:00:00"/>
        <d v="1986-07-10T00:00:00"/>
        <d v="1986-07-11T00:00:00"/>
        <d v="1986-07-12T00:00:00"/>
        <d v="1986-07-13T00:00:00"/>
        <d v="1986-07-14T00:00:00"/>
        <d v="1986-07-15T00:00:00"/>
        <d v="1986-07-16T00:00:00"/>
        <d v="1986-07-17T00:00:00"/>
        <d v="1986-07-18T00:00:00"/>
        <d v="1986-07-19T00:00:00"/>
        <d v="1986-07-20T00:00:00"/>
        <d v="1986-07-21T00:00:00"/>
        <d v="1986-07-22T00:00:00"/>
        <d v="1986-07-23T00:00:00"/>
        <d v="1986-07-24T00:00:00"/>
        <d v="1986-07-25T00:00:00"/>
        <d v="1986-07-26T00:00:00"/>
        <d v="1986-07-27T00:00:00"/>
        <d v="1986-07-28T00:00:00"/>
        <d v="1986-07-29T00:00:00"/>
        <d v="1986-07-30T00:00:00"/>
        <d v="1986-07-31T00:00:00"/>
        <d v="1986-08-01T00:00:00"/>
        <d v="1986-08-02T00:00:00"/>
        <d v="1986-08-03T00:00:00"/>
        <d v="1986-08-04T00:00:00"/>
        <d v="1986-08-05T00:00:00"/>
        <d v="1986-08-06T00:00:00"/>
        <d v="1986-08-07T00:00:00"/>
        <d v="1986-08-08T00:00:00"/>
        <d v="1986-08-09T00:00:00"/>
        <d v="1986-08-10T00:00:00"/>
        <d v="1986-08-11T00:00:00"/>
        <d v="1986-08-12T00:00:00"/>
        <d v="1986-08-13T00:00:00"/>
        <d v="1986-08-14T00:00:00"/>
        <d v="1986-08-15T00:00:00"/>
        <d v="1986-08-16T00:00:00"/>
        <d v="1986-08-17T00:00:00"/>
        <d v="1986-08-18T00:00:00"/>
        <d v="1986-08-19T00:00:00"/>
        <d v="1986-08-20T00:00:00"/>
        <d v="1986-08-21T00:00:00"/>
        <d v="1986-08-22T00:00:00"/>
        <d v="1986-08-23T00:00:00"/>
        <d v="1986-08-24T00:00:00"/>
        <d v="1986-08-25T00:00:00"/>
        <d v="1986-08-26T00:00:00"/>
        <d v="1986-08-27T00:00:00"/>
        <d v="1986-08-28T00:00:00"/>
        <d v="1986-08-29T00:00:00"/>
        <d v="1986-08-30T00:00:00"/>
        <d v="1986-08-31T00:00:00"/>
        <d v="1986-09-01T00:00:00"/>
        <d v="1986-09-02T00:00:00"/>
        <d v="1986-09-03T00:00:00"/>
        <d v="1986-09-04T00:00:00"/>
        <d v="1986-09-05T00:00:00"/>
        <d v="1986-09-06T00:00:00"/>
        <d v="1986-09-07T00:00:00"/>
        <d v="1986-09-08T00:00:00"/>
        <d v="1986-09-09T00:00:00"/>
        <d v="1986-09-10T00:00:00"/>
        <d v="1986-09-11T00:00:00"/>
        <d v="1986-09-12T00:00:00"/>
        <d v="1986-09-13T00:00:00"/>
        <d v="1986-09-14T00:00:00"/>
        <d v="1986-09-15T00:00:00"/>
        <d v="1986-09-16T00:00:00"/>
        <d v="1986-09-17T00:00:00"/>
        <d v="1986-09-18T00:00:00"/>
        <d v="1986-09-19T00:00:00"/>
        <d v="1986-09-20T00:00:00"/>
        <d v="1986-09-21T00:00:00"/>
        <d v="1986-09-22T00:00:00"/>
        <d v="1986-09-23T00:00:00"/>
        <d v="1986-09-24T00:00:00"/>
        <d v="1986-09-25T00:00:00"/>
        <d v="1986-09-26T00:00:00"/>
        <d v="1986-09-27T00:00:00"/>
        <d v="1986-09-28T00:00:00"/>
        <d v="1986-09-29T00:00:00"/>
        <d v="1986-09-30T00:00:00"/>
        <d v="1986-10-01T00:00:00"/>
        <d v="1986-10-02T00:00:00"/>
        <d v="1986-10-03T00:00:00"/>
        <d v="1986-10-04T00:00:00"/>
        <d v="1986-10-05T00:00:00"/>
        <d v="1986-10-06T00:00:00"/>
        <d v="1986-10-07T00:00:00"/>
        <d v="1986-10-08T00:00:00"/>
        <d v="1986-10-09T00:00:00"/>
        <d v="1986-10-10T00:00:00"/>
        <d v="1986-10-11T00:00:00"/>
        <d v="1986-10-12T00:00:00"/>
        <d v="1986-10-13T00:00:00"/>
        <d v="1986-10-14T00:00:00"/>
        <d v="1986-10-15T00:00:00"/>
        <d v="1986-10-16T00:00:00"/>
        <d v="1986-10-17T00:00:00"/>
        <d v="1986-10-18T00:00:00"/>
        <d v="1986-10-19T00:00:00"/>
        <d v="1986-10-20T00:00:00"/>
        <d v="1986-10-21T00:00:00"/>
        <d v="1986-10-22T00:00:00"/>
        <d v="1986-10-23T00:00:00"/>
        <d v="1986-10-24T00:00:00"/>
        <d v="1986-10-25T00:00:00"/>
        <d v="1986-10-26T00:00:00"/>
        <d v="1986-10-27T00:00:00"/>
        <d v="1986-10-28T00:00:00"/>
        <d v="1986-10-29T00:00:00"/>
        <d v="1986-10-30T00:00:00"/>
        <d v="1986-10-31T00:00:00"/>
        <d v="1986-11-01T00:00:00"/>
        <d v="1986-11-02T00:00:00"/>
        <d v="1986-11-03T00:00:00"/>
        <d v="1986-11-04T00:00:00"/>
        <d v="1986-11-05T00:00:00"/>
        <d v="1986-11-06T00:00:00"/>
        <d v="1986-11-07T00:00:00"/>
        <d v="1986-11-08T00:00:00"/>
        <d v="1986-11-09T00:00:00"/>
        <d v="1986-11-10T00:00:00"/>
        <d v="1986-11-11T00:00:00"/>
        <d v="1986-11-12T00:00:00"/>
        <d v="1986-11-13T00:00:00"/>
        <d v="1986-11-14T00:00:00"/>
        <d v="1986-11-15T00:00:00"/>
        <d v="1986-11-16T00:00:00"/>
        <d v="1986-11-17T00:00:00"/>
        <d v="1986-11-18T00:00:00"/>
        <d v="1986-11-19T00:00:00"/>
        <d v="1986-11-20T00:00:00"/>
        <d v="1986-11-21T00:00:00"/>
        <d v="1986-11-22T00:00:00"/>
        <d v="1986-11-23T00:00:00"/>
        <d v="1986-11-24T00:00:00"/>
        <d v="1986-11-25T00:00:00"/>
        <d v="1986-11-26T00:00:00"/>
        <d v="1986-11-27T00:00:00"/>
        <d v="1986-11-28T00:00:00"/>
        <d v="1986-11-29T00:00:00"/>
        <d v="1986-11-30T00:00:00"/>
        <d v="1986-12-01T00:00:00"/>
        <d v="1986-12-02T00:00:00"/>
        <d v="1986-12-03T00:00:00"/>
        <d v="1986-12-04T00:00:00"/>
        <d v="1986-12-05T00:00:00"/>
        <d v="1986-12-06T00:00:00"/>
        <d v="1986-12-07T00:00:00"/>
        <d v="1986-12-08T00:00:00"/>
        <d v="1986-12-09T00:00:00"/>
        <d v="1986-12-10T00:00:00"/>
        <d v="1986-12-11T00:00:00"/>
        <d v="1986-12-12T00:00:00"/>
        <d v="1986-12-13T00:00:00"/>
        <d v="1986-12-14T00:00:00"/>
        <d v="1986-12-15T00:00:00"/>
        <d v="1986-12-16T00:00:00"/>
        <d v="1986-12-17T00:00:00"/>
        <d v="1986-12-18T00:00:00"/>
        <d v="1986-12-19T00:00:00"/>
        <d v="1986-12-20T00:00:00"/>
        <d v="1986-12-21T00:00:00"/>
        <d v="1986-12-22T00:00:00"/>
        <d v="1986-12-23T00:00:00"/>
        <d v="1986-12-24T00:00:00"/>
        <d v="1986-12-25T00:00:00"/>
        <d v="1986-12-26T00:00:00"/>
        <d v="1986-12-27T00:00:00"/>
        <d v="1986-12-28T00:00:00"/>
        <d v="1986-12-29T00:00:00"/>
        <d v="1986-12-30T00:00:00"/>
        <d v="1986-12-31T00:00:00"/>
        <d v="1987-01-01T00:00:00"/>
        <d v="1987-01-02T00:00:00"/>
        <d v="1987-01-03T00:00:00"/>
        <d v="1987-01-04T00:00:00"/>
        <d v="1987-01-05T00:00:00"/>
        <d v="1987-01-06T00:00:00"/>
        <d v="1987-01-07T00:00:00"/>
        <d v="1987-01-08T00:00:00"/>
        <d v="1987-01-09T00:00:00"/>
        <d v="1987-01-10T00:00:00"/>
        <d v="1987-01-11T00:00:00"/>
        <d v="1987-01-12T00:00:00"/>
        <d v="1987-01-13T00:00:00"/>
        <d v="1987-01-14T00:00:00"/>
        <d v="1987-01-15T00:00:00"/>
        <d v="1987-01-16T00:00:00"/>
        <d v="1987-01-17T00:00:00"/>
        <d v="1987-01-18T00:00:00"/>
        <d v="1987-01-19T00:00:00"/>
        <d v="1987-01-20T00:00:00"/>
        <d v="1987-01-21T00:00:00"/>
        <d v="1987-01-22T00:00:00"/>
        <d v="1987-01-23T00:00:00"/>
        <d v="1987-01-24T00:00:00"/>
        <d v="1987-01-25T00:00:00"/>
        <d v="1987-01-26T00:00:00"/>
        <d v="1987-01-27T00:00:00"/>
        <d v="1987-01-28T00:00:00"/>
        <d v="1987-01-29T00:00:00"/>
        <d v="1987-01-30T00:00:00"/>
        <d v="1987-01-31T00:00:00"/>
        <d v="1987-02-01T00:00:00"/>
        <d v="1987-02-02T00:00:00"/>
        <d v="1987-02-03T00:00:00"/>
        <d v="1987-02-04T00:00:00"/>
        <d v="1987-02-05T00:00:00"/>
        <d v="1987-02-06T00:00:00"/>
        <d v="1987-02-07T00:00:00"/>
        <d v="1987-02-08T00:00:00"/>
        <d v="1987-02-09T00:00:00"/>
        <d v="1987-02-10T00:00:00"/>
        <d v="1987-02-11T00:00:00"/>
        <d v="1987-02-12T00:00:00"/>
        <d v="1987-02-13T00:00:00"/>
        <d v="1987-02-14T00:00:00"/>
        <d v="1987-02-15T00:00:00"/>
        <d v="1987-02-16T00:00:00"/>
        <d v="1987-02-17T00:00:00"/>
        <d v="1987-02-18T00:00:00"/>
        <d v="1987-02-19T00:00:00"/>
        <d v="1987-02-20T00:00:00"/>
        <d v="1987-02-21T00:00:00"/>
        <d v="1987-02-22T00:00:00"/>
        <d v="1987-02-23T00:00:00"/>
        <d v="1987-02-24T00:00:00"/>
        <d v="1987-02-25T00:00:00"/>
        <d v="1987-02-26T00:00:00"/>
        <d v="1987-02-27T00:00:00"/>
        <d v="1987-02-28T00:00:00"/>
        <d v="1987-03-01T00:00:00"/>
        <d v="1987-03-02T00:00:00"/>
        <d v="1987-03-03T00:00:00"/>
        <d v="1987-03-04T00:00:00"/>
        <d v="1987-03-05T00:00:00"/>
        <d v="1987-03-06T00:00:00"/>
        <d v="1987-03-07T00:00:00"/>
        <d v="1987-03-08T00:00:00"/>
        <d v="1987-03-09T00:00:00"/>
        <d v="1987-03-10T00:00:00"/>
        <d v="1987-03-11T00:00:00"/>
        <d v="1987-03-12T00:00:00"/>
        <d v="1987-03-13T00:00:00"/>
        <d v="1987-03-14T00:00:00"/>
        <d v="1987-03-15T00:00:00"/>
        <d v="1987-03-16T00:00:00"/>
        <d v="1987-03-17T00:00:00"/>
        <d v="1987-03-18T00:00:00"/>
        <d v="1987-03-19T00:00:00"/>
        <d v="1987-03-20T00:00:00"/>
        <d v="1987-03-21T00:00:00"/>
        <d v="1987-03-22T00:00:00"/>
        <d v="1987-03-23T00:00:00"/>
        <d v="1987-03-24T00:00:00"/>
        <d v="1987-03-25T00:00:00"/>
        <d v="1987-03-26T00:00:00"/>
        <d v="1987-03-27T00:00:00"/>
        <d v="1987-03-28T00:00:00"/>
        <d v="1987-03-29T00:00:00"/>
        <d v="1987-03-30T00:00:00"/>
        <d v="1987-03-31T00:00:00"/>
        <d v="1987-04-01T00:00:00"/>
        <d v="1987-04-02T00:00:00"/>
        <d v="1987-04-03T00:00:00"/>
        <d v="1987-04-04T00:00:00"/>
        <d v="1987-04-05T00:00:00"/>
        <d v="1987-04-06T00:00:00"/>
        <d v="1987-04-07T00:00:00"/>
        <d v="1987-04-08T00:00:00"/>
        <d v="1987-04-09T00:00:00"/>
        <d v="1987-04-10T00:00:00"/>
        <d v="1987-04-11T00:00:00"/>
        <d v="1987-04-12T00:00:00"/>
        <d v="1987-04-13T00:00:00"/>
        <d v="1987-04-14T00:00:00"/>
        <d v="1987-04-15T00:00:00"/>
        <d v="1987-04-16T00:00:00"/>
        <d v="1987-04-17T00:00:00"/>
        <d v="1987-04-18T00:00:00"/>
        <d v="1987-04-19T00:00:00"/>
        <d v="1987-04-20T00:00:00"/>
        <d v="1987-04-21T00:00:00"/>
        <d v="1987-04-22T00:00:00"/>
        <d v="1987-04-23T00:00:00"/>
        <d v="1987-04-24T00:00:00"/>
        <d v="1987-04-25T00:00:00"/>
        <d v="1987-04-26T00:00:00"/>
        <d v="1987-04-27T00:00:00"/>
        <d v="1987-04-28T00:00:00"/>
        <d v="1987-04-29T00:00:00"/>
        <d v="1987-04-30T00:00:00"/>
        <d v="1987-05-01T00:00:00"/>
        <d v="1987-05-02T00:00:00"/>
        <d v="1987-05-03T00:00:00"/>
        <d v="1987-05-04T00:00:00"/>
        <d v="1987-05-05T00:00:00"/>
        <d v="1987-05-06T00:00:00"/>
        <d v="1987-05-07T00:00:00"/>
        <d v="1987-05-08T00:00:00"/>
        <d v="1987-05-09T00:00:00"/>
        <d v="1987-05-10T00:00:00"/>
        <d v="1987-05-11T00:00:00"/>
        <d v="1987-05-12T00:00:00"/>
        <d v="1987-05-13T00:00:00"/>
        <d v="1987-05-14T00:00:00"/>
        <d v="1987-05-15T00:00:00"/>
        <d v="1987-05-16T00:00:00"/>
        <d v="1987-05-17T00:00:00"/>
        <d v="1987-05-18T00:00:00"/>
        <d v="1987-05-19T00:00:00"/>
        <d v="1987-05-20T00:00:00"/>
        <d v="1987-05-21T00:00:00"/>
        <d v="1987-05-22T00:00:00"/>
        <d v="1987-05-23T00:00:00"/>
        <d v="1987-05-24T00:00:00"/>
        <d v="1987-05-25T00:00:00"/>
        <d v="1987-05-26T00:00:00"/>
        <d v="1987-05-27T00:00:00"/>
        <d v="1987-05-28T00:00:00"/>
        <d v="1987-05-29T00:00:00"/>
        <d v="1987-05-30T00:00:00"/>
        <d v="1987-05-31T00:00:00"/>
        <d v="1987-06-01T00:00:00"/>
        <d v="1987-06-02T00:00:00"/>
        <d v="1987-06-03T00:00:00"/>
        <d v="1987-06-04T00:00:00"/>
        <d v="1987-06-05T00:00:00"/>
        <d v="1987-06-06T00:00:00"/>
        <d v="1987-06-07T00:00:00"/>
        <d v="1987-06-08T00:00:00"/>
        <d v="1987-06-09T00:00:00"/>
        <d v="1987-06-10T00:00:00"/>
        <d v="1987-06-11T00:00:00"/>
        <d v="1987-06-12T00:00:00"/>
        <d v="1987-06-13T00:00:00"/>
        <d v="1987-06-14T00:00:00"/>
        <d v="1987-06-15T00:00:00"/>
        <d v="1987-06-16T00:00:00"/>
        <d v="1987-06-17T00:00:00"/>
        <d v="1987-06-18T00:00:00"/>
        <d v="1987-06-19T00:00:00"/>
        <d v="1987-06-20T00:00:00"/>
        <d v="1987-06-21T00:00:00"/>
        <d v="1987-06-22T00:00:00"/>
        <d v="1987-06-23T00:00:00"/>
        <d v="1987-06-24T00:00:00"/>
        <d v="1987-06-25T00:00:00"/>
        <d v="1987-06-26T00:00:00"/>
        <d v="1987-06-27T00:00:00"/>
        <d v="1987-06-28T00:00:00"/>
        <d v="1987-06-29T00:00:00"/>
        <d v="1987-06-30T00:00:00"/>
        <d v="1987-07-01T00:00:00"/>
        <d v="1987-07-02T00:00:00"/>
        <d v="1987-07-03T00:00:00"/>
        <d v="1987-07-04T00:00:00"/>
        <d v="1987-07-05T00:00:00"/>
        <d v="1987-07-06T00:00:00"/>
        <d v="1987-07-07T00:00:00"/>
        <d v="1987-07-08T00:00:00"/>
        <d v="1987-07-09T00:00:00"/>
        <d v="1987-07-10T00:00:00"/>
        <d v="1987-07-11T00:00:00"/>
        <d v="1987-07-12T00:00:00"/>
        <d v="1987-07-13T00:00:00"/>
        <d v="1987-07-14T00:00:00"/>
        <d v="1987-07-15T00:00:00"/>
        <d v="1987-07-16T00:00:00"/>
        <d v="1987-07-17T00:00:00"/>
        <d v="1987-07-18T00:00:00"/>
        <d v="1987-07-19T00:00:00"/>
        <d v="1987-07-20T00:00:00"/>
        <d v="1987-07-21T00:00:00"/>
        <d v="1987-07-22T00:00:00"/>
        <d v="1987-07-23T00:00:00"/>
        <d v="1987-07-24T00:00:00"/>
        <d v="1987-07-25T00:00:00"/>
        <d v="1987-07-26T00:00:00"/>
        <d v="1987-07-27T00:00:00"/>
        <d v="1987-07-28T00:00:00"/>
        <d v="1987-07-29T00:00:00"/>
        <d v="1987-07-30T00:00:00"/>
        <d v="1987-07-31T00:00:00"/>
        <d v="1987-08-01T00:00:00"/>
        <d v="1987-08-02T00:00:00"/>
        <d v="1987-08-03T00:00:00"/>
        <d v="1987-08-04T00:00:00"/>
        <d v="1987-08-05T00:00:00"/>
        <d v="1987-08-06T00:00:00"/>
        <d v="1987-08-07T00:00:00"/>
        <d v="1987-08-08T00:00:00"/>
        <d v="1987-08-09T00:00:00"/>
        <d v="1987-08-10T00:00:00"/>
        <d v="1987-08-11T00:00:00"/>
        <d v="1987-08-12T00:00:00"/>
        <d v="1987-08-13T00:00:00"/>
        <d v="1987-08-14T00:00:00"/>
        <d v="1987-08-15T00:00:00"/>
        <d v="1987-08-16T00:00:00"/>
        <d v="1987-08-17T00:00:00"/>
        <d v="1987-08-18T00:00:00"/>
        <d v="1987-08-19T00:00:00"/>
        <d v="1987-08-20T00:00:00"/>
        <d v="1987-08-21T00:00:00"/>
        <d v="1987-08-22T00:00:00"/>
        <d v="1987-08-23T00:00:00"/>
        <d v="1987-08-24T00:00:00"/>
        <d v="1987-08-25T00:00:00"/>
        <d v="1987-08-26T00:00:00"/>
        <d v="1987-08-27T00:00:00"/>
        <d v="1987-08-28T00:00:00"/>
        <d v="1987-08-29T00:00:00"/>
        <d v="1987-08-30T00:00:00"/>
        <d v="1987-08-31T00:00:00"/>
        <d v="1987-09-01T00:00:00"/>
        <d v="1987-09-02T00:00:00"/>
        <d v="1987-09-03T00:00:00"/>
        <d v="1987-09-04T00:00:00"/>
        <d v="1987-09-05T00:00:00"/>
        <d v="1987-09-06T00:00:00"/>
        <d v="1987-09-07T00:00:00"/>
        <d v="1987-09-08T00:00:00"/>
        <d v="1987-09-09T00:00:00"/>
        <d v="1987-09-10T00:00:00"/>
        <d v="1987-09-11T00:00:00"/>
        <d v="1987-09-12T00:00:00"/>
        <d v="1987-09-13T00:00:00"/>
        <d v="1987-09-14T00:00:00"/>
        <d v="1987-09-15T00:00:00"/>
        <d v="1987-09-16T00:00:00"/>
        <d v="1987-09-17T00:00:00"/>
        <d v="1987-09-18T00:00:00"/>
        <d v="1987-09-19T00:00:00"/>
        <d v="1987-09-20T00:00:00"/>
        <d v="1987-09-21T00:00:00"/>
        <d v="1987-09-22T00:00:00"/>
        <d v="1987-09-23T00:00:00"/>
        <d v="1987-09-24T00:00:00"/>
        <d v="1987-09-25T00:00:00"/>
        <d v="1987-09-26T00:00:00"/>
        <d v="1987-09-27T00:00:00"/>
        <d v="1987-09-28T00:00:00"/>
        <d v="1987-09-29T00:00:00"/>
        <d v="1987-09-30T00:00:00"/>
        <d v="1987-10-01T00:00:00"/>
        <d v="1987-10-02T00:00:00"/>
        <d v="1987-10-03T00:00:00"/>
        <d v="1987-10-04T00:00:00"/>
        <d v="1987-10-05T00:00:00"/>
        <d v="1987-10-06T00:00:00"/>
        <d v="1987-10-07T00:00:00"/>
        <d v="1987-10-08T00:00:00"/>
        <d v="1987-10-09T00:00:00"/>
        <d v="1987-10-10T00:00:00"/>
        <d v="1987-10-11T00:00:00"/>
        <d v="1987-10-12T00:00:00"/>
        <d v="1987-10-13T00:00:00"/>
        <d v="1987-10-14T00:00:00"/>
        <d v="1987-10-15T00:00:00"/>
        <d v="1987-10-16T00:00:00"/>
        <d v="1987-10-17T00:00:00"/>
        <d v="1987-10-18T00:00:00"/>
        <d v="1987-10-19T00:00:00"/>
        <d v="1987-10-20T00:00:00"/>
        <d v="1987-10-21T00:00:00"/>
        <d v="1987-10-22T00:00:00"/>
        <d v="1987-10-23T00:00:00"/>
        <d v="1987-10-24T00:00:00"/>
        <d v="1987-10-25T00:00:00"/>
        <d v="1987-10-26T00:00:00"/>
        <d v="1987-10-27T00:00:00"/>
        <d v="1987-10-28T00:00:00"/>
        <d v="1987-10-29T00:00:00"/>
        <d v="1987-10-30T00:00:00"/>
        <d v="1987-10-31T00:00:00"/>
        <d v="1987-11-01T00:00:00"/>
        <d v="1987-11-02T00:00:00"/>
        <d v="1987-11-03T00:00:00"/>
        <d v="1987-11-04T00:00:00"/>
        <d v="1987-11-05T00:00:00"/>
        <d v="1987-11-06T00:00:00"/>
        <d v="1987-11-07T00:00:00"/>
        <d v="1987-11-08T00:00:00"/>
        <d v="1987-11-09T00:00:00"/>
        <d v="1987-11-10T00:00:00"/>
        <d v="1987-11-11T00:00:00"/>
        <d v="1987-11-12T00:00:00"/>
        <d v="1987-11-13T00:00:00"/>
        <d v="1987-11-14T00:00:00"/>
        <d v="1987-11-15T00:00:00"/>
        <d v="1987-11-16T00:00:00"/>
        <d v="1987-11-17T00:00:00"/>
        <d v="1987-11-18T00:00:00"/>
        <d v="1987-11-19T00:00:00"/>
        <d v="1987-11-20T00:00:00"/>
        <d v="1987-11-21T00:00:00"/>
        <d v="1987-11-22T00:00:00"/>
        <d v="1987-11-23T00:00:00"/>
        <d v="1987-11-24T00:00:00"/>
        <d v="1987-11-25T00:00:00"/>
        <d v="1987-11-26T00:00:00"/>
        <d v="1987-11-27T00:00:00"/>
        <d v="1987-11-28T00:00:00"/>
        <d v="1987-11-29T00:00:00"/>
        <d v="1987-11-30T00:00:00"/>
        <d v="1987-12-01T00:00:00"/>
        <d v="1987-12-02T00:00:00"/>
        <d v="1987-12-03T00:00:00"/>
        <d v="1987-12-04T00:00:00"/>
        <d v="1987-12-05T00:00:00"/>
        <d v="1987-12-06T00:00:00"/>
        <d v="1987-12-07T00:00:00"/>
        <d v="1987-12-08T00:00:00"/>
        <d v="1987-12-09T00:00:00"/>
        <d v="1987-12-10T00:00:00"/>
        <d v="1987-12-11T00:00:00"/>
        <d v="1987-12-12T00:00:00"/>
        <d v="1987-12-13T00:00:00"/>
        <d v="1987-12-14T00:00:00"/>
        <d v="1987-12-15T00:00:00"/>
        <d v="1987-12-16T00:00:00"/>
        <d v="1987-12-17T00:00:00"/>
        <d v="1987-12-18T00:00:00"/>
        <d v="1987-12-19T00:00:00"/>
        <d v="1987-12-20T00:00:00"/>
        <d v="1987-12-21T00:00:00"/>
        <d v="1987-12-22T00:00:00"/>
        <d v="1987-12-23T00:00:00"/>
        <d v="1987-12-24T00:00:00"/>
        <d v="1987-12-25T00:00:00"/>
        <d v="1987-12-26T00:00:00"/>
        <d v="1987-12-27T00:00:00"/>
        <d v="1987-12-28T00:00:00"/>
        <d v="1987-12-29T00:00:00"/>
        <d v="1987-12-30T00:00:00"/>
        <d v="1987-12-31T00:00:00"/>
        <d v="1988-01-01T00:00:00"/>
        <d v="1988-01-02T00:00:00"/>
        <d v="1988-01-03T00:00:00"/>
        <d v="1988-01-04T00:00:00"/>
        <d v="1988-01-05T00:00:00"/>
        <d v="1988-01-06T00:00:00"/>
        <d v="1988-01-07T00:00:00"/>
        <d v="1988-01-08T00:00:00"/>
        <d v="1988-01-09T00:00:00"/>
        <d v="1988-01-10T00:00:00"/>
        <d v="1988-01-11T00:00:00"/>
        <d v="1988-01-12T00:00:00"/>
        <d v="1988-01-13T00:00:00"/>
        <d v="1988-01-14T00:00:00"/>
        <d v="1988-01-15T00:00:00"/>
        <d v="1988-01-16T00:00:00"/>
        <d v="1988-01-17T00:00:00"/>
        <d v="1988-01-18T00:00:00"/>
        <d v="1988-01-19T00:00:00"/>
        <d v="1988-01-20T00:00:00"/>
        <d v="1988-01-21T00:00:00"/>
        <d v="1988-01-22T00:00:00"/>
        <d v="1988-01-23T00:00:00"/>
        <d v="1988-01-24T00:00:00"/>
        <d v="1988-01-25T00:00:00"/>
        <d v="1988-01-26T00:00:00"/>
        <d v="1988-01-27T00:00:00"/>
        <d v="1988-01-28T00:00:00"/>
        <d v="1988-01-29T00:00:00"/>
        <d v="1988-01-30T00:00:00"/>
        <d v="1988-01-31T00:00:00"/>
        <d v="1988-02-01T00:00:00"/>
        <d v="1988-02-02T00:00:00"/>
        <d v="1988-02-03T00:00:00"/>
        <d v="1988-02-04T00:00:00"/>
        <d v="1988-02-05T00:00:00"/>
        <d v="1988-02-06T00:00:00"/>
        <d v="1988-02-07T00:00:00"/>
        <d v="1988-02-08T00:00:00"/>
        <d v="1988-02-09T00:00:00"/>
        <d v="1988-02-10T00:00:00"/>
        <d v="1988-02-11T00:00:00"/>
        <d v="1988-02-12T00:00:00"/>
        <d v="1988-02-13T00:00:00"/>
        <d v="1988-02-14T00:00:00"/>
        <d v="1988-02-15T00:00:00"/>
        <d v="1988-02-16T00:00:00"/>
        <d v="1988-02-17T00:00:00"/>
        <d v="1988-02-18T00:00:00"/>
        <d v="1988-02-19T00:00:00"/>
        <d v="1988-02-20T00:00:00"/>
        <d v="1988-02-21T00:00:00"/>
        <d v="1988-02-22T00:00:00"/>
        <d v="1988-02-23T00:00:00"/>
        <d v="1988-02-24T00:00:00"/>
        <d v="1988-02-25T00:00:00"/>
        <d v="1988-02-26T00:00:00"/>
        <d v="1988-02-27T00:00:00"/>
        <d v="1988-02-28T00:00:00"/>
        <d v="1988-02-29T00:00:00"/>
        <d v="1988-03-01T00:00:00"/>
        <d v="1988-03-02T00:00:00"/>
        <d v="1988-03-03T00:00:00"/>
        <d v="1988-03-04T00:00:00"/>
        <d v="1988-03-05T00:00:00"/>
        <d v="1988-03-06T00:00:00"/>
        <d v="1988-03-07T00:00:00"/>
        <d v="1988-03-08T00:00:00"/>
        <d v="1988-03-09T00:00:00"/>
        <d v="1988-03-10T00:00:00"/>
        <d v="1988-03-11T00:00:00"/>
        <d v="1988-03-12T00:00:00"/>
        <d v="1988-03-13T00:00:00"/>
        <d v="1988-03-14T00:00:00"/>
        <d v="1988-03-15T00:00:00"/>
        <d v="1988-03-16T00:00:00"/>
        <d v="1988-03-17T00:00:00"/>
        <d v="1988-03-18T00:00:00"/>
        <d v="1988-03-19T00:00:00"/>
        <d v="1988-03-20T00:00:00"/>
        <d v="1988-03-21T00:00:00"/>
        <d v="1988-03-22T00:00:00"/>
        <d v="1988-03-23T00:00:00"/>
        <d v="1988-03-24T00:00:00"/>
        <d v="1988-03-25T00:00:00"/>
        <d v="1988-03-26T00:00:00"/>
        <d v="1988-03-27T00:00:00"/>
        <d v="1988-03-28T00:00:00"/>
        <d v="1988-03-29T00:00:00"/>
        <d v="1988-03-30T00:00:00"/>
        <d v="1988-03-31T00:00:00"/>
        <d v="1988-04-01T00:00:00"/>
        <d v="1988-04-02T00:00:00"/>
        <d v="1988-04-03T00:00:00"/>
        <d v="1988-04-04T00:00:00"/>
        <d v="1988-04-05T00:00:00"/>
        <d v="1988-04-06T00:00:00"/>
        <d v="1988-04-07T00:00:00"/>
        <d v="1988-04-08T00:00:00"/>
        <d v="1988-04-09T00:00:00"/>
        <d v="1988-04-10T00:00:00"/>
        <d v="1988-04-11T00:00:00"/>
        <d v="1988-04-12T00:00:00"/>
        <d v="1988-04-13T00:00:00"/>
        <d v="1988-04-14T00:00:00"/>
        <d v="1988-04-15T00:00:00"/>
        <d v="1988-04-16T00:00:00"/>
        <d v="1988-04-17T00:00:00"/>
        <d v="1988-04-18T00:00:00"/>
        <d v="1988-04-19T00:00:00"/>
        <d v="1988-04-20T00:00:00"/>
        <d v="1988-04-21T00:00:00"/>
        <d v="1988-04-22T00:00:00"/>
        <d v="1988-04-23T00:00:00"/>
        <d v="1988-04-24T00:00:00"/>
        <d v="1988-04-25T00:00:00"/>
        <d v="1988-04-26T00:00:00"/>
        <d v="1988-04-27T00:00:00"/>
        <d v="1988-04-28T00:00:00"/>
        <d v="1988-04-29T00:00:00"/>
        <d v="1988-04-30T00:00:00"/>
        <d v="1988-05-01T00:00:00"/>
        <d v="1988-05-02T00:00:00"/>
        <d v="1988-05-03T00:00:00"/>
        <d v="1988-05-04T00:00:00"/>
        <d v="1988-05-05T00:00:00"/>
        <d v="1988-05-06T00:00:00"/>
        <d v="1988-05-07T00:00:00"/>
        <d v="1988-05-08T00:00:00"/>
        <d v="1988-05-09T00:00:00"/>
        <d v="1988-05-10T00:00:00"/>
        <d v="1988-05-11T00:00:00"/>
        <d v="1988-05-12T00:00:00"/>
        <d v="1988-05-13T00:00:00"/>
        <d v="1988-05-14T00:00:00"/>
        <d v="1988-05-15T00:00:00"/>
        <d v="1988-05-16T00:00:00"/>
        <d v="1988-05-17T00:00:00"/>
        <d v="1988-05-18T00:00:00"/>
        <d v="1988-05-19T00:00:00"/>
        <d v="1988-05-20T00:00:00"/>
        <d v="1988-05-21T00:00:00"/>
        <d v="1988-05-22T00:00:00"/>
        <d v="1988-05-23T00:00:00"/>
        <d v="1988-05-24T00:00:00"/>
        <d v="1988-05-25T00:00:00"/>
        <d v="1988-05-26T00:00:00"/>
        <d v="1988-05-27T00:00:00"/>
        <d v="1988-05-28T00:00:00"/>
        <d v="1988-05-29T00:00:00"/>
        <d v="1988-05-30T00:00:00"/>
        <d v="1988-05-31T00:00:00"/>
        <d v="1988-06-01T00:00:00"/>
        <d v="1988-06-02T00:00:00"/>
        <d v="1988-06-03T00:00:00"/>
        <d v="1988-06-04T00:00:00"/>
        <d v="1988-06-05T00:00:00"/>
        <d v="1988-06-06T00:00:00"/>
        <d v="1988-06-07T00:00:00"/>
        <d v="1988-06-08T00:00:00"/>
        <d v="1988-06-09T00:00:00"/>
        <d v="1988-06-10T00:00:00"/>
        <d v="1988-06-11T00:00:00"/>
        <d v="1988-06-12T00:00:00"/>
        <d v="1988-06-13T00:00:00"/>
        <d v="1988-06-14T00:00:00"/>
        <d v="1988-06-15T00:00:00"/>
        <d v="1988-06-16T00:00:00"/>
        <d v="1988-06-17T00:00:00"/>
        <d v="1988-06-18T00:00:00"/>
        <d v="1988-06-19T00:00:00"/>
        <d v="1988-06-20T00:00:00"/>
        <d v="1988-06-21T00:00:00"/>
        <d v="1988-06-22T00:00:00"/>
        <d v="1988-06-23T00:00:00"/>
        <d v="1988-06-24T00:00:00"/>
        <d v="1988-06-25T00:00:00"/>
        <d v="1988-06-26T00:00:00"/>
        <d v="1988-06-27T00:00:00"/>
        <d v="1988-06-28T00:00:00"/>
        <d v="1988-06-29T00:00:00"/>
        <d v="1988-06-30T00:00:00"/>
        <d v="1988-07-01T00:00:00"/>
        <d v="1988-07-02T00:00:00"/>
        <d v="1988-07-03T00:00:00"/>
        <d v="1988-07-04T00:00:00"/>
        <d v="1988-07-05T00:00:00"/>
        <d v="1988-07-06T00:00:00"/>
        <d v="1988-07-07T00:00:00"/>
        <d v="1988-07-08T00:00:00"/>
        <d v="1988-07-09T00:00:00"/>
        <d v="1988-07-10T00:00:00"/>
        <d v="1988-07-11T00:00:00"/>
        <d v="1988-07-12T00:00:00"/>
        <d v="1988-07-13T00:00:00"/>
        <d v="1988-07-14T00:00:00"/>
        <d v="1988-07-15T00:00:00"/>
        <d v="1988-07-16T00:00:00"/>
        <d v="1988-07-17T00:00:00"/>
        <d v="1988-07-18T00:00:00"/>
        <d v="1988-07-19T00:00:00"/>
        <d v="1988-07-20T00:00:00"/>
        <d v="1988-07-21T00:00:00"/>
        <d v="1988-07-22T00:00:00"/>
        <d v="1988-07-23T00:00:00"/>
        <d v="1988-07-24T00:00:00"/>
        <d v="1988-07-25T00:00:00"/>
        <d v="1988-07-26T00:00:00"/>
        <d v="1988-07-27T00:00:00"/>
        <d v="1988-07-28T00:00:00"/>
        <d v="1988-07-29T00:00:00"/>
        <d v="1988-07-30T00:00:00"/>
        <d v="1988-07-31T00:00:00"/>
        <d v="1988-08-01T00:00:00"/>
        <d v="1988-08-02T00:00:00"/>
        <d v="1988-08-03T00:00:00"/>
        <d v="1988-08-04T00:00:00"/>
        <d v="1988-08-05T00:00:00"/>
        <d v="1988-08-06T00:00:00"/>
        <d v="1988-08-07T00:00:00"/>
        <d v="1988-08-08T00:00:00"/>
        <d v="1988-08-09T00:00:00"/>
        <d v="1988-08-10T00:00:00"/>
        <d v="1988-08-11T00:00:00"/>
        <d v="1988-08-12T00:00:00"/>
        <d v="1988-08-13T00:00:00"/>
        <d v="1988-08-14T00:00:00"/>
        <d v="1988-08-15T00:00:00"/>
        <d v="1988-08-16T00:00:00"/>
        <d v="1988-08-17T00:00:00"/>
        <d v="1988-08-18T00:00:00"/>
        <d v="1988-08-19T00:00:00"/>
        <d v="1988-08-20T00:00:00"/>
        <d v="1988-08-21T00:00:00"/>
        <d v="1988-08-22T00:00:00"/>
        <d v="1988-08-23T00:00:00"/>
        <d v="1988-08-24T00:00:00"/>
        <d v="1988-08-25T00:00:00"/>
        <d v="1988-08-26T00:00:00"/>
        <d v="1988-08-27T00:00:00"/>
        <d v="1988-08-28T00:00:00"/>
        <d v="1988-08-29T00:00:00"/>
        <d v="1988-08-30T00:00:00"/>
        <d v="1988-08-31T00:00:00"/>
        <d v="1988-09-01T00:00:00"/>
        <d v="1988-09-02T00:00:00"/>
        <d v="1988-09-03T00:00:00"/>
        <d v="1988-09-04T00:00:00"/>
        <d v="1988-09-05T00:00:00"/>
        <d v="1988-09-06T00:00:00"/>
        <d v="1988-09-07T00:00:00"/>
        <d v="1988-09-08T00:00:00"/>
        <d v="1988-09-09T00:00:00"/>
        <d v="1988-09-10T00:00:00"/>
        <d v="1988-09-11T00:00:00"/>
        <d v="1988-09-12T00:00:00"/>
        <d v="1988-09-13T00:00:00"/>
        <d v="1988-09-14T00:00:00"/>
        <d v="1988-09-15T00:00:00"/>
        <d v="1988-09-16T00:00:00"/>
        <d v="1988-09-17T00:00:00"/>
        <d v="1988-09-18T00:00:00"/>
        <d v="1988-09-19T00:00:00"/>
        <d v="1988-09-20T00:00:00"/>
        <d v="1988-09-21T00:00:00"/>
        <d v="1988-09-22T00:00:00"/>
        <d v="1988-09-23T00:00:00"/>
        <d v="1988-09-24T00:00:00"/>
        <d v="1988-09-25T00:00:00"/>
        <d v="1988-09-26T00:00:00"/>
        <d v="1988-09-27T00:00:00"/>
        <d v="1988-09-28T00:00:00"/>
        <d v="1988-09-29T00:00:00"/>
        <d v="1988-09-30T00:00:00"/>
        <d v="1988-10-01T00:00:00"/>
        <d v="1988-10-02T00:00:00"/>
        <d v="1988-10-03T00:00:00"/>
        <d v="1988-10-04T00:00:00"/>
        <d v="1988-10-05T00:00:00"/>
        <d v="1988-10-06T00:00:00"/>
        <d v="1988-10-07T00:00:00"/>
        <d v="1988-10-08T00:00:00"/>
        <d v="1988-10-09T00:00:00"/>
        <d v="1988-10-10T00:00:00"/>
        <d v="1988-10-11T00:00:00"/>
        <d v="1988-10-12T00:00:00"/>
        <d v="1988-10-13T00:00:00"/>
        <d v="1988-10-14T00:00:00"/>
        <d v="1988-10-15T00:00:00"/>
        <d v="1988-10-16T00:00:00"/>
        <d v="1988-10-17T00:00:00"/>
        <d v="1988-10-18T00:00:00"/>
        <d v="1988-10-19T00:00:00"/>
        <d v="1988-10-20T00:00:00"/>
        <d v="1988-10-21T00:00:00"/>
        <d v="1988-10-22T00:00:00"/>
        <d v="1988-10-23T00:00:00"/>
        <d v="1988-10-24T00:00:00"/>
        <d v="1988-10-25T00:00:00"/>
        <d v="1988-10-26T00:00:00"/>
        <d v="1988-10-27T00:00:00"/>
        <d v="1988-10-28T00:00:00"/>
        <d v="1988-10-29T00:00:00"/>
        <d v="1988-10-30T00:00:00"/>
        <d v="1988-10-31T00:00:00"/>
        <d v="1988-11-01T00:00:00"/>
        <d v="1988-11-02T00:00:00"/>
        <d v="1988-11-03T00:00:00"/>
        <d v="1988-11-04T00:00:00"/>
        <d v="1988-11-05T00:00:00"/>
        <d v="1988-11-06T00:00:00"/>
        <d v="1988-11-07T00:00:00"/>
        <d v="1988-11-08T00:00:00"/>
        <d v="1988-11-09T00:00:00"/>
        <d v="1988-11-10T00:00:00"/>
        <d v="1988-11-11T00:00:00"/>
        <d v="1988-11-12T00:00:00"/>
        <d v="1988-11-13T00:00:00"/>
        <d v="1988-11-14T00:00:00"/>
        <d v="1988-11-15T00:00:00"/>
        <d v="1988-11-16T00:00:00"/>
        <d v="1988-11-17T00:00:00"/>
        <d v="1988-11-18T00:00:00"/>
        <d v="1988-11-19T00:00:00"/>
        <d v="1988-11-20T00:00:00"/>
        <d v="1988-11-21T00:00:00"/>
        <d v="1988-11-22T00:00:00"/>
        <d v="1988-11-23T00:00:00"/>
        <d v="1988-11-24T00:00:00"/>
        <d v="1988-11-25T00:00:00"/>
        <d v="1988-11-26T00:00:00"/>
        <d v="1988-11-27T00:00:00"/>
        <d v="1988-11-28T00:00:00"/>
        <d v="1988-11-29T00:00:00"/>
        <d v="1988-11-30T00:00:00"/>
        <d v="1988-12-01T00:00:00"/>
        <d v="1988-12-02T00:00:00"/>
        <d v="1988-12-03T00:00:00"/>
        <d v="1988-12-04T00:00:00"/>
        <d v="1988-12-05T00:00:00"/>
        <d v="1988-12-06T00:00:00"/>
        <d v="1988-12-07T00:00:00"/>
        <d v="1988-12-08T00:00:00"/>
        <d v="1988-12-09T00:00:00"/>
        <d v="1988-12-10T00:00:00"/>
        <d v="1988-12-11T00:00:00"/>
        <d v="1988-12-12T00:00:00"/>
        <d v="1988-12-13T00:00:00"/>
        <d v="1988-12-14T00:00:00"/>
        <d v="1988-12-15T00:00:00"/>
        <d v="1988-12-16T00:00:00"/>
        <d v="1988-12-17T00:00:00"/>
        <d v="1988-12-18T00:00:00"/>
        <d v="1988-12-19T00:00:00"/>
        <d v="1988-12-20T00:00:00"/>
        <d v="1988-12-21T00:00:00"/>
        <d v="1988-12-22T00:00:00"/>
        <d v="1988-12-23T00:00:00"/>
        <d v="1988-12-24T00:00:00"/>
        <d v="1988-12-25T00:00:00"/>
        <d v="1988-12-26T00:00:00"/>
        <d v="1988-12-27T00:00:00"/>
        <d v="1988-12-28T00:00:00"/>
        <d v="1988-12-29T00:00:00"/>
        <d v="1988-12-30T00:00:00"/>
        <d v="1988-12-31T00:00:00"/>
        <d v="1989-01-01T00:00:00"/>
        <d v="1989-01-02T00:00:00"/>
        <d v="1989-01-03T00:00:00"/>
        <d v="1989-01-04T00:00:00"/>
        <d v="1989-01-05T00:00:00"/>
        <d v="1989-01-06T00:00:00"/>
        <d v="1989-01-07T00:00:00"/>
        <d v="1989-01-08T00:00:00"/>
        <d v="1989-01-09T00:00:00"/>
        <d v="1989-01-10T00:00:00"/>
        <d v="1989-01-11T00:00:00"/>
        <d v="1989-01-12T00:00:00"/>
        <d v="1989-01-13T00:00:00"/>
        <d v="1989-01-14T00:00:00"/>
        <d v="1989-01-15T00:00:00"/>
        <d v="1989-01-16T00:00:00"/>
        <d v="1989-01-17T00:00:00"/>
        <d v="1989-01-18T00:00:00"/>
        <d v="1989-01-19T00:00:00"/>
        <d v="1989-01-20T00:00:00"/>
        <d v="1989-01-21T00:00:00"/>
        <d v="1989-01-22T00:00:00"/>
        <d v="1989-01-23T00:00:00"/>
        <d v="1989-01-24T00:00:00"/>
        <d v="1989-01-25T00:00:00"/>
        <d v="1989-01-26T00:00:00"/>
        <d v="1989-01-27T00:00:00"/>
        <d v="1989-01-28T00:00:00"/>
        <d v="1989-01-29T00:00:00"/>
        <d v="1989-01-30T00:00:00"/>
        <d v="1989-01-31T00:00:00"/>
        <d v="1989-02-01T00:00:00"/>
        <d v="1989-02-02T00:00:00"/>
        <d v="1989-02-03T00:00:00"/>
        <d v="1989-02-04T00:00:00"/>
        <d v="1989-02-05T00:00:00"/>
        <d v="1989-02-06T00:00:00"/>
        <d v="1989-02-07T00:00:00"/>
        <d v="1989-02-08T00:00:00"/>
        <d v="1989-02-09T00:00:00"/>
        <d v="1989-02-10T00:00:00"/>
        <d v="1989-02-11T00:00:00"/>
        <d v="1989-02-12T00:00:00"/>
        <d v="1989-02-13T00:00:00"/>
        <d v="1989-02-14T00:00:00"/>
        <d v="1989-02-15T00:00:00"/>
        <d v="1989-02-16T00:00:00"/>
        <d v="1989-02-17T00:00:00"/>
        <d v="1989-02-18T00:00:00"/>
        <d v="1989-02-19T00:00:00"/>
        <d v="1989-02-20T00:00:00"/>
        <d v="1989-02-21T00:00:00"/>
        <d v="1989-02-22T00:00:00"/>
        <d v="1989-02-23T00:00:00"/>
        <d v="1989-02-24T00:00:00"/>
        <d v="1989-02-25T00:00:00"/>
        <d v="1989-02-26T00:00:00"/>
        <d v="1989-02-27T00:00:00"/>
        <d v="1989-02-28T00:00:00"/>
        <d v="1989-03-01T00:00:00"/>
        <d v="1989-03-02T00:00:00"/>
        <d v="1989-03-03T00:00:00"/>
        <d v="1989-03-04T00:00:00"/>
        <d v="1989-03-05T00:00:00"/>
        <d v="1989-03-06T00:00:00"/>
        <d v="1989-03-07T00:00:00"/>
        <d v="1989-03-08T00:00:00"/>
        <d v="1989-03-09T00:00:00"/>
        <d v="1989-03-10T00:00:00"/>
        <d v="1989-03-11T00:00:00"/>
        <d v="1989-03-12T00:00:00"/>
        <d v="1989-03-13T00:00:00"/>
        <d v="1989-03-14T00:00:00"/>
        <d v="1989-03-15T00:00:00"/>
        <d v="1989-03-16T00:00:00"/>
        <d v="1989-03-17T00:00:00"/>
        <d v="1989-03-18T00:00:00"/>
        <d v="1989-03-19T00:00:00"/>
        <d v="1989-03-20T00:00:00"/>
        <d v="1989-03-21T00:00:00"/>
        <d v="1989-03-22T00:00:00"/>
        <d v="1989-03-23T00:00:00"/>
        <d v="1989-03-24T00:00:00"/>
        <d v="1989-03-25T00:00:00"/>
        <d v="1989-03-26T00:00:00"/>
        <d v="1989-03-27T00:00:00"/>
        <d v="1989-03-28T00:00:00"/>
        <d v="1989-03-29T00:00:00"/>
        <d v="1989-03-30T00:00:00"/>
        <d v="1989-03-31T00:00:00"/>
        <d v="1989-04-01T00:00:00"/>
        <d v="1989-04-02T00:00:00"/>
        <d v="1989-04-03T00:00:00"/>
        <d v="1989-04-04T00:00:00"/>
        <d v="1989-04-05T00:00:00"/>
        <d v="1989-04-06T00:00:00"/>
        <d v="1989-04-07T00:00:00"/>
        <d v="1989-04-08T00:00:00"/>
        <d v="1989-04-09T00:00:00"/>
        <d v="1989-04-10T00:00:00"/>
        <d v="1989-04-11T00:00:00"/>
        <d v="1989-04-12T00:00:00"/>
        <d v="1989-04-13T00:00:00"/>
        <d v="1989-04-14T00:00:00"/>
        <d v="1989-04-15T00:00:00"/>
        <d v="1989-04-16T00:00:00"/>
        <d v="1989-04-17T00:00:00"/>
        <d v="1989-04-18T00:00:00"/>
        <d v="1989-04-19T00:00:00"/>
        <d v="1989-04-20T00:00:00"/>
        <d v="1989-04-21T00:00:00"/>
        <d v="1989-04-22T00:00:00"/>
        <d v="1989-04-23T00:00:00"/>
        <d v="1989-04-24T00:00:00"/>
        <d v="1989-04-25T00:00:00"/>
        <d v="1989-04-26T00:00:00"/>
        <d v="1989-04-27T00:00:00"/>
        <d v="1989-04-28T00:00:00"/>
        <d v="1989-04-29T00:00:00"/>
        <d v="1989-04-30T00:00:00"/>
        <d v="1989-05-01T00:00:00"/>
        <d v="1989-05-02T00:00:00"/>
        <d v="1989-05-03T00:00:00"/>
        <d v="1989-05-04T00:00:00"/>
        <d v="1989-05-05T00:00:00"/>
        <d v="1989-05-06T00:00:00"/>
        <d v="1989-05-07T00:00:00"/>
        <d v="1989-05-08T00:00:00"/>
        <d v="1989-05-09T00:00:00"/>
        <d v="1989-05-10T00:00:00"/>
        <d v="1989-05-11T00:00:00"/>
        <d v="1989-05-12T00:00:00"/>
        <d v="1989-05-13T00:00:00"/>
        <d v="1989-05-14T00:00:00"/>
        <d v="1989-05-15T00:00:00"/>
        <d v="1989-05-16T00:00:00"/>
        <d v="1989-05-17T00:00:00"/>
        <d v="1989-05-18T00:00:00"/>
        <d v="1989-05-19T00:00:00"/>
        <d v="1989-05-20T00:00:00"/>
        <d v="1989-05-21T00:00:00"/>
        <d v="1989-05-22T00:00:00"/>
        <d v="1989-05-23T00:00:00"/>
        <d v="1989-05-24T00:00:00"/>
        <d v="1989-05-25T00:00:00"/>
        <d v="1989-05-26T00:00:00"/>
        <d v="1989-05-27T00:00:00"/>
        <d v="1989-05-28T00:00:00"/>
        <d v="1989-05-29T00:00:00"/>
        <d v="1989-05-30T00:00:00"/>
        <d v="1989-05-31T00:00:00"/>
        <d v="1989-06-01T00:00:00"/>
        <d v="1989-06-02T00:00:00"/>
        <d v="1989-06-03T00:00:00"/>
        <d v="1989-06-04T00:00:00"/>
        <d v="1989-06-05T00:00:00"/>
        <d v="1989-06-06T00:00:00"/>
        <d v="1989-06-07T00:00:00"/>
        <d v="1989-06-08T00:00:00"/>
        <d v="1989-06-09T00:00:00"/>
        <d v="1989-06-10T00:00:00"/>
        <d v="1989-06-11T00:00:00"/>
        <d v="1989-06-12T00:00:00"/>
        <d v="1989-06-13T00:00:00"/>
        <d v="1989-06-14T00:00:00"/>
        <d v="1989-06-15T00:00:00"/>
        <d v="1989-06-16T00:00:00"/>
        <d v="1989-06-17T00:00:00"/>
        <d v="1989-06-18T00:00:00"/>
        <d v="1989-06-19T00:00:00"/>
        <d v="1989-06-20T00:00:00"/>
        <d v="1989-06-21T00:00:00"/>
        <d v="1989-06-22T00:00:00"/>
        <d v="1989-06-23T00:00:00"/>
        <d v="1989-06-24T00:00:00"/>
        <d v="1989-06-25T00:00:00"/>
        <d v="1989-06-26T00:00:00"/>
        <d v="1989-06-27T00:00:00"/>
        <d v="1989-06-28T00:00:00"/>
        <d v="1989-06-29T00:00:00"/>
        <d v="1989-06-30T00:00:00"/>
        <d v="1989-07-01T00:00:00"/>
        <d v="1989-07-02T00:00:00"/>
        <d v="1989-07-03T00:00:00"/>
        <d v="1989-07-04T00:00:00"/>
        <d v="1989-07-05T00:00:00"/>
        <d v="1989-07-06T00:00:00"/>
        <d v="1989-07-07T00:00:00"/>
        <d v="1989-07-08T00:00:00"/>
        <d v="1989-07-09T00:00:00"/>
        <d v="1989-07-10T00:00:00"/>
        <d v="1989-07-11T00:00:00"/>
        <d v="1989-07-12T00:00:00"/>
        <d v="1989-07-13T00:00:00"/>
        <d v="1989-07-14T00:00:00"/>
        <d v="1989-07-15T00:00:00"/>
        <d v="1989-07-16T00:00:00"/>
        <d v="1989-07-17T00:00:00"/>
        <d v="1989-07-18T00:00:00"/>
        <d v="1989-07-19T00:00:00"/>
        <d v="1989-07-20T00:00:00"/>
        <d v="1989-07-21T00:00:00"/>
        <d v="1989-07-22T00:00:00"/>
        <d v="1989-07-23T00:00:00"/>
        <d v="1989-07-24T00:00:00"/>
        <d v="1989-07-25T00:00:00"/>
        <d v="1989-07-26T00:00:00"/>
        <d v="1989-07-27T00:00:00"/>
        <d v="1989-07-28T00:00:00"/>
        <d v="1989-07-29T00:00:00"/>
        <d v="1989-07-30T00:00:00"/>
        <d v="1989-07-31T00:00:00"/>
        <d v="1989-08-01T00:00:00"/>
        <d v="1989-08-02T00:00:00"/>
        <d v="1989-08-03T00:00:00"/>
        <d v="1989-08-04T00:00:00"/>
        <d v="1989-08-05T00:00:00"/>
        <d v="1989-08-06T00:00:00"/>
        <d v="1989-08-07T00:00:00"/>
        <d v="1989-08-08T00:00:00"/>
        <d v="1989-08-09T00:00:00"/>
        <d v="1989-08-10T00:00:00"/>
        <d v="1989-08-11T00:00:00"/>
        <d v="1989-08-12T00:00:00"/>
        <d v="1989-08-13T00:00:00"/>
        <d v="1989-08-14T00:00:00"/>
        <d v="1989-08-15T00:00:00"/>
        <d v="1989-08-16T00:00:00"/>
        <d v="1989-08-17T00:00:00"/>
        <d v="1989-08-18T00:00:00"/>
        <d v="1989-08-19T00:00:00"/>
        <d v="1989-08-20T00:00:00"/>
        <d v="1989-08-21T00:00:00"/>
        <d v="1989-08-22T00:00:00"/>
        <d v="1989-08-23T00:00:00"/>
        <d v="1989-08-24T00:00:00"/>
        <d v="1989-08-25T00:00:00"/>
        <d v="1989-08-26T00:00:00"/>
        <d v="1989-08-27T00:00:00"/>
        <d v="1989-08-28T00:00:00"/>
        <d v="1989-08-29T00:00:00"/>
        <d v="1989-08-30T00:00:00"/>
        <d v="1989-08-31T00:00:00"/>
        <d v="1989-09-01T00:00:00"/>
        <d v="1989-09-02T00:00:00"/>
        <d v="1989-09-03T00:00:00"/>
        <d v="1989-09-04T00:00:00"/>
        <d v="1989-09-05T00:00:00"/>
        <d v="1989-09-06T00:00:00"/>
        <d v="1989-09-07T00:00:00"/>
        <d v="1989-09-08T00:00:00"/>
        <d v="1989-09-09T00:00:00"/>
        <d v="1989-09-10T00:00:00"/>
        <d v="1989-09-11T00:00:00"/>
        <d v="1989-09-12T00:00:00"/>
        <d v="1989-09-13T00:00:00"/>
        <d v="1989-09-14T00:00:00"/>
        <d v="1989-09-15T00:00:00"/>
        <d v="1989-09-16T00:00:00"/>
        <d v="1989-09-17T00:00:00"/>
        <d v="1989-09-18T00:00:00"/>
        <d v="1989-09-19T00:00:00"/>
        <d v="1989-09-20T00:00:00"/>
        <d v="1989-09-21T00:00:00"/>
        <d v="1989-09-22T00:00:00"/>
        <d v="1989-09-23T00:00:00"/>
        <d v="1989-09-24T00:00:00"/>
        <d v="1989-09-25T00:00:00"/>
        <d v="1989-09-26T00:00:00"/>
        <d v="1989-09-27T00:00:00"/>
        <d v="1989-09-28T00:00:00"/>
        <d v="1989-09-29T00:00:00"/>
        <d v="1989-09-30T00:00:00"/>
        <d v="1989-10-01T00:00:00"/>
        <d v="1989-10-02T00:00:00"/>
        <d v="1989-10-03T00:00:00"/>
        <d v="1989-10-04T00:00:00"/>
        <d v="1989-10-05T00:00:00"/>
        <d v="1989-10-06T00:00:00"/>
        <d v="1989-10-07T00:00:00"/>
        <d v="1989-10-08T00:00:00"/>
        <d v="1989-10-09T00:00:00"/>
        <d v="1989-10-10T00:00:00"/>
        <d v="1989-10-11T00:00:00"/>
        <d v="1989-10-12T00:00:00"/>
        <d v="1989-10-13T00:00:00"/>
        <d v="1989-10-14T00:00:00"/>
        <d v="1989-10-15T00:00:00"/>
        <d v="1989-10-16T00:00:00"/>
        <d v="1989-10-17T00:00:00"/>
        <d v="1989-10-18T00:00:00"/>
        <d v="1989-10-19T00:00:00"/>
        <d v="1989-10-20T00:00:00"/>
        <d v="1989-10-21T00:00:00"/>
        <d v="1989-10-22T00:00:00"/>
        <d v="1989-10-23T00:00:00"/>
        <d v="1989-10-24T00:00:00"/>
        <d v="1989-10-25T00:00:00"/>
        <d v="1989-10-26T00:00:00"/>
        <d v="1989-10-27T00:00:00"/>
        <d v="1989-10-28T00:00:00"/>
        <d v="1989-10-29T00:00:00"/>
        <d v="1989-10-30T00:00:00"/>
        <d v="1989-10-31T00:00:00"/>
        <d v="1989-11-01T00:00:00"/>
        <d v="1989-11-02T00:00:00"/>
        <d v="1989-11-03T00:00:00"/>
        <d v="1989-11-04T00:00:00"/>
        <d v="1989-11-05T00:00:00"/>
        <d v="1989-11-06T00:00:00"/>
        <d v="1989-11-07T00:00:00"/>
        <d v="1989-11-08T00:00:00"/>
        <d v="1989-11-09T00:00:00"/>
        <d v="1989-11-10T00:00:00"/>
        <d v="1989-11-11T00:00:00"/>
        <d v="1989-11-12T00:00:00"/>
        <d v="1989-11-13T00:00:00"/>
        <d v="1989-11-14T00:00:00"/>
        <d v="1989-11-15T00:00:00"/>
        <d v="1989-11-16T00:00:00"/>
        <d v="1989-11-17T00:00:00"/>
        <d v="1989-11-18T00:00:00"/>
        <d v="1989-11-19T00:00:00"/>
        <d v="1989-11-20T00:00:00"/>
        <d v="1989-11-21T00:00:00"/>
        <d v="1989-11-22T00:00:00"/>
        <d v="1989-11-23T00:00:00"/>
        <d v="1989-11-24T00:00:00"/>
        <d v="1989-11-25T00:00:00"/>
        <d v="1989-11-26T00:00:00"/>
        <d v="1989-11-27T00:00:00"/>
        <d v="1989-11-28T00:00:00"/>
        <d v="1989-11-29T00:00:00"/>
        <d v="1989-11-30T00:00:00"/>
        <d v="1989-12-01T00:00:00"/>
        <d v="1989-12-02T00:00:00"/>
        <d v="1989-12-03T00:00:00"/>
        <d v="1989-12-04T00:00:00"/>
        <d v="1989-12-05T00:00:00"/>
        <d v="1989-12-06T00:00:00"/>
        <d v="1989-12-07T00:00:00"/>
        <d v="1989-12-08T00:00:00"/>
        <d v="1989-12-09T00:00:00"/>
        <d v="1989-12-10T00:00:00"/>
        <d v="1989-12-11T00:00:00"/>
        <d v="1989-12-12T00:00:00"/>
        <d v="1989-12-13T00:00:00"/>
        <d v="1989-12-14T00:00:00"/>
        <d v="1989-12-15T00:00:00"/>
        <d v="1989-12-16T00:00:00"/>
        <d v="1989-12-17T00:00:00"/>
        <d v="1989-12-18T00:00:00"/>
        <d v="1989-12-19T00:00:00"/>
        <d v="1989-12-20T00:00:00"/>
        <d v="1989-12-21T00:00:00"/>
        <d v="1989-12-22T00:00:00"/>
        <d v="1989-12-23T00:00:00"/>
        <d v="1989-12-24T00:00:00"/>
        <d v="1989-12-25T00:00:00"/>
        <d v="1989-12-26T00:00:00"/>
        <d v="1989-12-27T00:00:00"/>
        <d v="1989-12-28T00:00:00"/>
        <d v="1989-12-29T00:00:00"/>
        <d v="1989-12-30T00:00:00"/>
        <d v="1989-12-31T00:00:00"/>
        <d v="1990-01-01T00:00:00"/>
        <d v="1990-01-02T00:00:00"/>
        <d v="1990-01-03T00:00:00"/>
        <d v="1990-01-04T00:00:00"/>
        <d v="1990-01-05T00:00:00"/>
        <d v="1990-01-06T00:00:00"/>
        <d v="1990-01-07T00:00:00"/>
        <d v="1990-01-08T00:00:00"/>
        <d v="1990-01-09T00:00:00"/>
        <d v="1990-01-10T00:00:00"/>
        <d v="1990-01-11T00:00:00"/>
        <d v="1990-01-12T00:00:00"/>
        <d v="1990-01-13T00:00:00"/>
        <d v="1990-01-14T00:00:00"/>
        <d v="1990-01-15T00:00:00"/>
        <d v="1990-01-16T00:00:00"/>
        <d v="1990-01-17T00:00:00"/>
        <d v="1990-01-18T00:00:00"/>
        <d v="1990-01-19T00:00:00"/>
        <d v="1990-01-20T00:00:00"/>
        <d v="1990-01-21T00:00:00"/>
        <d v="1990-01-22T00:00:00"/>
        <d v="1990-01-23T00:00:00"/>
        <d v="1990-01-24T00:00:00"/>
        <d v="1990-01-25T00:00:00"/>
        <d v="1990-01-26T00:00:00"/>
        <d v="1990-01-27T00:00:00"/>
        <d v="1990-01-28T00:00:00"/>
        <d v="1990-01-29T00:00:00"/>
        <d v="1990-01-30T00:00:00"/>
        <d v="1990-01-31T00:00:00"/>
        <d v="1990-02-01T00:00:00"/>
        <d v="1990-02-02T00:00:00"/>
        <d v="1990-02-03T00:00:00"/>
        <d v="1990-02-04T00:00:00"/>
        <d v="1990-02-05T00:00:00"/>
        <d v="1990-02-06T00:00:00"/>
        <d v="1990-02-07T00:00:00"/>
        <d v="1990-02-08T00:00:00"/>
        <d v="1990-02-09T00:00:00"/>
        <d v="1990-02-10T00:00:00"/>
        <d v="1990-02-11T00:00:00"/>
        <d v="1990-02-12T00:00:00"/>
        <d v="1990-02-13T00:00:00"/>
        <d v="1990-02-14T00:00:00"/>
        <d v="1990-02-15T00:00:00"/>
        <d v="1990-02-16T00:00:00"/>
        <d v="1990-02-17T00:00:00"/>
        <d v="1990-02-18T00:00:00"/>
        <d v="1990-02-19T00:00:00"/>
        <d v="1990-02-20T00:00:00"/>
        <d v="1990-02-21T00:00:00"/>
        <d v="1990-02-22T00:00:00"/>
        <d v="1990-02-23T00:00:00"/>
        <d v="1990-02-24T00:00:00"/>
        <d v="1990-02-25T00:00:00"/>
        <d v="1990-02-26T00:00:00"/>
        <d v="1990-02-27T00:00:00"/>
        <d v="1990-02-28T00:00:00"/>
        <d v="1990-03-01T00:00:00"/>
        <d v="1990-03-02T00:00:00"/>
        <d v="1990-03-03T00:00:00"/>
        <d v="1990-03-04T00:00:00"/>
        <d v="1990-03-05T00:00:00"/>
        <d v="1990-03-06T00:00:00"/>
        <d v="1990-03-07T00:00:00"/>
        <d v="1990-03-08T00:00:00"/>
        <d v="1990-03-09T00:00:00"/>
        <d v="1990-03-10T00:00:00"/>
        <d v="1990-03-11T00:00:00"/>
        <d v="1990-03-12T00:00:00"/>
        <d v="1990-03-13T00:00:00"/>
        <d v="1990-03-14T00:00:00"/>
        <d v="1990-03-15T00:00:00"/>
        <d v="1990-03-16T00:00:00"/>
        <d v="1990-03-17T00:00:00"/>
        <d v="1990-03-18T00:00:00"/>
        <d v="1990-03-19T00:00:00"/>
        <d v="1990-03-20T00:00:00"/>
        <d v="1990-03-21T00:00:00"/>
        <d v="1990-03-22T00:00:00"/>
        <d v="1990-03-23T00:00:00"/>
        <d v="1990-03-24T00:00:00"/>
        <d v="1990-03-25T00:00:00"/>
        <d v="1990-03-26T00:00:00"/>
        <d v="1990-03-27T00:00:00"/>
        <d v="1990-03-28T00:00:00"/>
        <d v="1990-03-29T00:00:00"/>
        <d v="1990-03-30T00:00:00"/>
        <d v="1990-03-31T00:00:00"/>
        <d v="1990-04-01T00:00:00"/>
        <d v="1990-04-02T00:00:00"/>
        <d v="1990-04-03T00:00:00"/>
        <d v="1990-04-04T00:00:00"/>
        <d v="1990-04-05T00:00:00"/>
        <d v="1990-04-06T00:00:00"/>
        <d v="1990-04-07T00:00:00"/>
        <d v="1990-04-08T00:00:00"/>
        <d v="1990-04-09T00:00:00"/>
        <d v="1990-04-10T00:00:00"/>
        <d v="1990-04-11T00:00:00"/>
        <d v="1990-04-12T00:00:00"/>
        <d v="1990-04-13T00:00:00"/>
        <d v="1990-04-14T00:00:00"/>
        <d v="1990-04-15T00:00:00"/>
        <d v="1990-04-16T00:00:00"/>
        <d v="1990-04-17T00:00:00"/>
        <d v="1990-04-18T00:00:00"/>
        <d v="1990-04-19T00:00:00"/>
        <d v="1990-04-20T00:00:00"/>
        <d v="1990-04-21T00:00:00"/>
        <d v="1990-04-22T00:00:00"/>
        <d v="1990-04-23T00:00:00"/>
        <d v="1990-04-24T00:00:00"/>
        <d v="1990-04-25T00:00:00"/>
        <d v="1990-04-26T00:00:00"/>
        <d v="1990-04-27T00:00:00"/>
        <d v="1990-04-28T00:00:00"/>
        <d v="1990-04-29T00:00:00"/>
        <d v="1990-04-30T00:00:00"/>
        <d v="1990-05-01T00:00:00"/>
        <d v="1990-05-02T00:00:00"/>
        <d v="1990-05-03T00:00:00"/>
        <d v="1990-05-04T00:00:00"/>
        <d v="1990-05-05T00:00:00"/>
        <d v="1990-05-06T00:00:00"/>
        <d v="1990-05-07T00:00:00"/>
        <d v="1990-05-08T00:00:00"/>
        <d v="1990-05-09T00:00:00"/>
        <d v="1990-05-10T00:00:00"/>
        <d v="1990-05-11T00:00:00"/>
        <d v="1990-05-12T00:00:00"/>
        <d v="1990-05-13T00:00:00"/>
        <d v="1990-05-14T00:00:00"/>
        <d v="1990-05-15T00:00:00"/>
        <d v="1990-05-16T00:00:00"/>
        <d v="1990-05-17T00:00:00"/>
        <d v="1990-05-18T00:00:00"/>
        <d v="1990-05-19T00:00:00"/>
        <d v="1990-05-20T00:00:00"/>
        <d v="1990-05-21T00:00:00"/>
        <d v="1990-05-22T00:00:00"/>
        <d v="1990-05-23T00:00:00"/>
        <d v="1990-05-24T00:00:00"/>
        <d v="1990-05-25T00:00:00"/>
        <d v="1990-05-26T00:00:00"/>
        <d v="1990-05-27T00:00:00"/>
        <d v="1990-05-28T00:00:00"/>
        <d v="1990-05-29T00:00:00"/>
        <d v="1990-05-30T00:00:00"/>
        <d v="1990-05-31T00:00:00"/>
        <d v="1990-06-01T00:00:00"/>
        <d v="1990-06-02T00:00:00"/>
        <d v="1990-06-03T00:00:00"/>
        <d v="1990-06-04T00:00:00"/>
        <d v="1990-06-05T00:00:00"/>
        <d v="1990-06-06T00:00:00"/>
        <d v="1990-06-07T00:00:00"/>
        <d v="1990-06-08T00:00:00"/>
        <d v="1990-06-09T00:00:00"/>
        <d v="1990-06-10T00:00:00"/>
        <d v="1990-06-11T00:00:00"/>
        <d v="1990-06-12T00:00:00"/>
        <d v="1990-06-13T00:00:00"/>
        <d v="1990-06-14T00:00:00"/>
        <d v="1990-06-15T00:00:00"/>
        <d v="1990-06-16T00:00:00"/>
        <d v="1990-06-17T00:00:00"/>
        <d v="1990-06-18T00:00:00"/>
        <d v="1990-06-19T00:00:00"/>
        <d v="1990-06-20T00:00:00"/>
        <d v="1990-06-21T00:00:00"/>
        <d v="1990-06-22T00:00:00"/>
        <d v="1990-06-23T00:00:00"/>
        <d v="1990-06-24T00:00:00"/>
        <d v="1990-06-25T00:00:00"/>
        <d v="1990-06-26T00:00:00"/>
        <d v="1990-06-27T00:00:00"/>
        <d v="1990-06-28T00:00:00"/>
        <d v="1990-06-29T00:00:00"/>
        <d v="1990-06-30T00:00:00"/>
        <d v="1990-07-01T00:00:00"/>
        <d v="1990-07-02T00:00:00"/>
        <d v="1990-07-03T00:00:00"/>
        <d v="1990-07-04T00:00:00"/>
        <d v="1990-07-05T00:00:00"/>
        <d v="1990-07-06T00:00:00"/>
        <d v="1990-07-07T00:00:00"/>
        <d v="1990-07-08T00:00:00"/>
        <d v="1990-07-09T00:00:00"/>
        <d v="1990-07-10T00:00:00"/>
        <d v="1990-07-11T00:00:00"/>
        <d v="1990-07-12T00:00:00"/>
        <d v="1990-07-13T00:00:00"/>
        <d v="1990-07-14T00:00:00"/>
        <d v="1990-07-15T00:00:00"/>
        <d v="1990-07-16T00:00:00"/>
        <d v="1990-07-17T00:00:00"/>
        <d v="1990-07-18T00:00:00"/>
        <d v="1990-07-19T00:00:00"/>
        <d v="1990-07-20T00:00:00"/>
        <d v="1990-07-21T00:00:00"/>
        <d v="1990-07-22T00:00:00"/>
        <d v="1990-07-23T00:00:00"/>
        <d v="1990-07-24T00:00:00"/>
        <d v="1990-07-25T00:00:00"/>
        <d v="1990-07-26T00:00:00"/>
        <d v="1990-07-27T00:00:00"/>
        <d v="1990-07-28T00:00:00"/>
        <d v="1990-07-29T00:00:00"/>
        <d v="1990-07-30T00:00:00"/>
        <d v="1990-07-31T00:00:00"/>
        <d v="1990-08-01T00:00:00"/>
        <d v="1990-08-02T00:00:00"/>
        <d v="1990-08-03T00:00:00"/>
        <d v="1990-08-04T00:00:00"/>
        <d v="1990-08-05T00:00:00"/>
        <d v="1990-08-06T00:00:00"/>
        <d v="1990-08-07T00:00:00"/>
        <d v="1990-08-08T00:00:00"/>
        <d v="1990-08-09T00:00:00"/>
        <d v="1990-08-10T00:00:00"/>
        <d v="1990-08-11T00:00:00"/>
        <d v="1990-08-12T00:00:00"/>
        <d v="1990-08-13T00:00:00"/>
        <d v="1990-08-14T00:00:00"/>
        <d v="1990-08-15T00:00:00"/>
        <d v="1990-08-16T00:00:00"/>
        <d v="1990-08-17T00:00:00"/>
        <d v="1990-08-18T00:00:00"/>
        <d v="1990-08-19T00:00:00"/>
        <d v="1990-08-20T00:00:00"/>
        <d v="1990-08-21T00:00:00"/>
        <d v="1990-08-22T00:00:00"/>
        <d v="1990-08-23T00:00:00"/>
        <d v="1990-08-24T00:00:00"/>
        <d v="1990-08-25T00:00:00"/>
        <d v="1990-08-26T00:00:00"/>
        <d v="1990-08-27T00:00:00"/>
        <d v="1990-08-28T00:00:00"/>
        <d v="1990-08-29T00:00:00"/>
        <d v="1990-08-30T00:00:00"/>
        <d v="1990-08-31T00:00:00"/>
        <d v="1990-09-01T00:00:00"/>
        <d v="1990-09-02T00:00:00"/>
        <d v="1990-09-03T00:00:00"/>
        <d v="1990-09-04T00:00:00"/>
        <d v="1990-09-05T00:00:00"/>
        <d v="1990-09-06T00:00:00"/>
        <d v="1990-09-07T00:00:00"/>
        <d v="1990-09-08T00:00:00"/>
        <d v="1990-09-09T00:00:00"/>
        <d v="1990-09-10T00:00:00"/>
        <d v="1990-09-11T00:00:00"/>
        <d v="1990-09-12T00:00:00"/>
        <d v="1990-09-13T00:00:00"/>
        <d v="1990-09-14T00:00:00"/>
        <d v="1990-09-15T00:00:00"/>
        <d v="1990-09-16T00:00:00"/>
        <d v="1990-09-17T00:00:00"/>
        <d v="1990-09-18T00:00:00"/>
        <d v="1990-09-19T00:00:00"/>
        <d v="1990-09-20T00:00:00"/>
        <d v="1990-09-21T00:00:00"/>
        <d v="1990-09-22T00:00:00"/>
        <d v="1990-09-23T00:00:00"/>
        <d v="1990-09-24T00:00:00"/>
        <d v="1990-09-25T00:00:00"/>
        <d v="1990-09-26T00:00:00"/>
        <d v="1990-09-27T00:00:00"/>
        <d v="1990-09-28T00:00:00"/>
        <d v="1990-09-29T00:00:00"/>
        <d v="1990-09-30T00:00:00"/>
        <d v="1990-10-01T00:00:00"/>
        <d v="1990-10-02T00:00:00"/>
        <d v="1990-10-03T00:00:00"/>
        <d v="1990-10-04T00:00:00"/>
        <d v="1990-10-05T00:00:00"/>
        <d v="1990-10-06T00:00:00"/>
        <d v="1990-10-07T00:00:00"/>
        <d v="1990-10-08T00:00:00"/>
        <d v="1990-10-09T00:00:00"/>
        <d v="1990-10-10T00:00:00"/>
        <d v="1990-10-11T00:00:00"/>
        <d v="1990-10-12T00:00:00"/>
        <d v="1990-10-13T00:00:00"/>
        <d v="1990-10-14T00:00:00"/>
        <d v="1990-10-15T00:00:00"/>
        <d v="1990-10-16T00:00:00"/>
        <d v="1990-10-17T00:00:00"/>
        <d v="1990-10-18T00:00:00"/>
        <d v="1990-10-19T00:00:00"/>
        <d v="1990-10-20T00:00:00"/>
        <d v="1990-10-21T00:00:00"/>
        <d v="1990-10-22T00:00:00"/>
        <d v="1990-10-23T00:00:00"/>
        <d v="1990-10-24T00:00:00"/>
        <d v="1990-10-25T00:00:00"/>
        <d v="1990-10-26T00:00:00"/>
        <d v="1990-10-27T00:00:00"/>
        <d v="1990-10-28T00:00:00"/>
        <d v="1990-10-29T00:00:00"/>
        <d v="1990-10-30T00:00:00"/>
        <d v="1990-10-31T00:00:00"/>
        <d v="1990-11-01T00:00:00"/>
        <d v="1990-11-02T00:00:00"/>
        <d v="1990-11-03T00:00:00"/>
        <d v="1990-11-04T00:00:00"/>
        <d v="1990-11-05T00:00:00"/>
        <d v="1990-11-06T00:00:00"/>
        <d v="1990-11-07T00:00:00"/>
        <d v="1990-11-08T00:00:00"/>
        <d v="1990-11-09T00:00:00"/>
        <d v="1990-11-10T00:00:00"/>
        <d v="1990-11-11T00:00:00"/>
        <d v="1990-11-12T00:00:00"/>
        <d v="1990-11-13T00:00:00"/>
        <d v="1990-11-14T00:00:00"/>
        <d v="1990-11-15T00:00:00"/>
        <d v="1990-11-16T00:00:00"/>
        <d v="1990-11-17T00:00:00"/>
        <d v="1990-11-18T00:00:00"/>
        <d v="1990-11-19T00:00:00"/>
        <d v="1990-11-20T00:00:00"/>
        <d v="1990-11-21T00:00:00"/>
        <d v="1990-11-22T00:00:00"/>
        <d v="1990-11-23T00:00:00"/>
        <d v="1990-11-24T00:00:00"/>
        <d v="1990-11-25T00:00:00"/>
        <d v="1990-11-26T00:00:00"/>
        <d v="1990-11-27T00:00:00"/>
        <d v="1990-11-28T00:00:00"/>
        <d v="1990-11-29T00:00:00"/>
        <d v="1990-11-30T00:00:00"/>
        <d v="1990-12-01T00:00:00"/>
        <d v="1990-12-02T00:00:00"/>
        <d v="1990-12-03T00:00:00"/>
        <d v="1990-12-04T00:00:00"/>
        <d v="1990-12-05T00:00:00"/>
        <d v="1990-12-06T00:00:00"/>
        <d v="1990-12-07T00:00:00"/>
        <d v="1990-12-08T00:00:00"/>
        <d v="1990-12-09T00:00:00"/>
        <d v="1990-12-10T00:00:00"/>
        <d v="1990-12-11T00:00:00"/>
        <d v="1990-12-12T00:00:00"/>
        <d v="1990-12-13T00:00:00"/>
        <d v="1990-12-14T00:00:00"/>
        <d v="1990-12-15T00:00:00"/>
        <d v="1990-12-16T00:00:00"/>
        <d v="1990-12-17T00:00:00"/>
        <d v="1990-12-18T00:00:00"/>
        <d v="1990-12-19T00:00:00"/>
        <d v="1990-12-20T00:00:00"/>
        <d v="1990-12-21T00:00:00"/>
        <d v="1990-12-22T00:00:00"/>
        <d v="1990-12-23T00:00:00"/>
        <d v="1990-12-24T00:00:00"/>
        <d v="1990-12-25T00:00:00"/>
        <d v="1990-12-26T00:00:00"/>
        <d v="1990-12-27T00:00:00"/>
        <d v="1990-12-28T00:00:00"/>
        <d v="1990-12-29T00:00:00"/>
        <d v="1990-12-30T00:00:00"/>
        <d v="1990-12-31T00:00:00"/>
        <d v="1991-01-01T00:00:00"/>
        <d v="1991-01-02T00:00:00"/>
        <d v="1991-01-03T00:00:00"/>
        <d v="1991-01-04T00:00:00"/>
        <d v="1991-01-05T00:00:00"/>
        <d v="1991-01-06T00:00:00"/>
        <d v="1991-01-07T00:00:00"/>
        <d v="1991-01-08T00:00:00"/>
        <d v="1991-01-09T00:00:00"/>
        <d v="1991-01-10T00:00:00"/>
        <d v="1991-01-11T00:00:00"/>
        <d v="1991-01-12T00:00:00"/>
        <d v="1991-01-13T00:00:00"/>
        <d v="1991-01-14T00:00:00"/>
        <d v="1991-01-15T00:00:00"/>
        <d v="1991-01-16T00:00:00"/>
        <d v="1991-01-17T00:00:00"/>
        <d v="1991-01-18T00:00:00"/>
        <d v="1991-01-19T00:00:00"/>
        <d v="1991-01-20T00:00:00"/>
        <d v="1991-01-21T00:00:00"/>
        <d v="1991-01-22T00:00:00"/>
        <d v="1991-01-23T00:00:00"/>
        <d v="1991-01-24T00:00:00"/>
        <d v="1991-01-25T00:00:00"/>
        <d v="1991-01-26T00:00:00"/>
        <d v="1991-01-27T00:00:00"/>
        <d v="1991-01-28T00:00:00"/>
        <d v="1991-01-29T00:00:00"/>
        <d v="1991-01-30T00:00:00"/>
        <d v="1991-01-31T00:00:00"/>
        <d v="1991-02-01T00:00:00"/>
        <d v="1991-02-02T00:00:00"/>
        <d v="1991-02-03T00:00:00"/>
        <d v="1991-02-04T00:00:00"/>
        <d v="1991-02-05T00:00:00"/>
        <d v="1991-02-06T00:00:00"/>
        <d v="1991-02-07T00:00:00"/>
        <d v="1991-02-08T00:00:00"/>
        <d v="1991-02-09T00:00:00"/>
        <d v="1991-02-10T00:00:00"/>
        <d v="1991-02-11T00:00:00"/>
        <d v="1991-02-12T00:00:00"/>
        <d v="1991-02-13T00:00:00"/>
        <d v="1991-02-14T00:00:00"/>
        <d v="1991-02-15T00:00:00"/>
        <d v="1991-02-16T00:00:00"/>
        <d v="1991-02-17T00:00:00"/>
        <d v="1991-02-18T00:00:00"/>
        <d v="1991-02-19T00:00:00"/>
        <d v="1991-02-20T00:00:00"/>
        <d v="1991-02-21T00:00:00"/>
        <d v="1991-02-22T00:00:00"/>
        <d v="1991-02-23T00:00:00"/>
        <d v="1991-02-24T00:00:00"/>
        <d v="1991-02-25T00:00:00"/>
        <d v="1991-02-26T00:00:00"/>
        <d v="1991-02-27T00:00:00"/>
        <d v="1991-02-28T00:00:00"/>
        <d v="1991-03-01T00:00:00"/>
        <d v="1991-03-02T00:00:00"/>
        <d v="1991-03-03T00:00:00"/>
        <d v="1991-03-04T00:00:00"/>
        <d v="1991-03-05T00:00:00"/>
        <d v="1991-03-06T00:00:00"/>
        <d v="1991-03-07T00:00:00"/>
        <d v="1991-03-08T00:00:00"/>
        <d v="1991-03-09T00:00:00"/>
        <d v="1991-03-10T00:00:00"/>
        <d v="1991-03-11T00:00:00"/>
        <d v="1991-03-12T00:00:00"/>
        <d v="1991-03-13T00:00:00"/>
        <d v="1991-03-14T00:00:00"/>
        <d v="1991-03-15T00:00:00"/>
        <d v="1991-03-16T00:00:00"/>
        <d v="1991-03-17T00:00:00"/>
        <d v="1991-03-18T00:00:00"/>
        <d v="1991-03-19T00:00:00"/>
        <d v="1991-03-20T00:00:00"/>
        <d v="1991-03-21T00:00:00"/>
        <d v="1991-03-22T00:00:00"/>
        <d v="1991-03-23T00:00:00"/>
        <d v="1991-03-24T00:00:00"/>
        <d v="1991-03-25T00:00:00"/>
        <d v="1991-03-26T00:00:00"/>
        <d v="1991-03-27T00:00:00"/>
        <d v="1991-03-28T00:00:00"/>
        <d v="1991-03-29T00:00:00"/>
        <d v="1991-03-30T00:00:00"/>
        <d v="1991-03-31T00:00:00"/>
        <d v="1991-04-01T00:00:00"/>
        <d v="1991-04-02T00:00:00"/>
        <d v="1991-04-03T00:00:00"/>
        <d v="1991-04-04T00:00:00"/>
        <d v="1991-04-05T00:00:00"/>
        <d v="1991-04-06T00:00:00"/>
        <d v="1991-04-07T00:00:00"/>
        <d v="1991-04-08T00:00:00"/>
        <d v="1991-04-09T00:00:00"/>
        <d v="1991-04-10T00:00:00"/>
        <d v="1991-04-11T00:00:00"/>
        <d v="1991-04-12T00:00:00"/>
        <d v="1991-04-13T00:00:00"/>
        <d v="1991-04-14T00:00:00"/>
        <d v="1991-04-15T00:00:00"/>
        <d v="1991-04-16T00:00:00"/>
        <d v="1991-04-17T00:00:00"/>
        <d v="1991-04-18T00:00:00"/>
        <d v="1991-04-19T00:00:00"/>
        <d v="1991-04-20T00:00:00"/>
        <d v="1991-04-21T00:00:00"/>
        <d v="1991-04-22T00:00:00"/>
        <d v="1991-04-23T00:00:00"/>
        <d v="1991-04-24T00:00:00"/>
        <d v="1991-04-25T00:00:00"/>
        <d v="1991-04-26T00:00:00"/>
        <d v="1991-04-27T00:00:00"/>
        <d v="1991-04-28T00:00:00"/>
        <d v="1991-04-29T00:00:00"/>
        <d v="1991-04-30T00:00:00"/>
        <d v="1991-05-01T00:00:00"/>
        <d v="1991-05-02T00:00:00"/>
        <d v="1991-05-03T00:00:00"/>
        <d v="1991-05-04T00:00:00"/>
        <d v="1991-05-05T00:00:00"/>
        <d v="1991-05-06T00:00:00"/>
        <d v="1991-05-07T00:00:00"/>
        <d v="1991-05-08T00:00:00"/>
        <d v="1991-05-09T00:00:00"/>
        <d v="1991-05-10T00:00:00"/>
        <d v="1991-05-11T00:00:00"/>
        <d v="1991-05-12T00:00:00"/>
        <d v="1991-05-13T00:00:00"/>
        <d v="1991-05-14T00:00:00"/>
        <d v="1991-05-15T00:00:00"/>
        <d v="1991-05-16T00:00:00"/>
        <d v="1991-05-17T00:00:00"/>
        <d v="1991-05-18T00:00:00"/>
        <d v="1991-05-19T00:00:00"/>
        <d v="1991-05-20T00:00:00"/>
        <d v="1991-05-21T00:00:00"/>
        <d v="1991-05-22T00:00:00"/>
        <d v="1991-05-23T00:00:00"/>
        <d v="1991-05-24T00:00:00"/>
        <d v="1991-05-25T00:00:00"/>
        <d v="1991-05-26T00:00:00"/>
        <d v="1991-05-27T00:00:00"/>
        <d v="1991-05-28T00:00:00"/>
        <d v="1991-05-29T00:00:00"/>
        <d v="1991-05-30T00:00:00"/>
        <d v="1991-05-31T00:00:00"/>
        <d v="1991-06-01T00:00:00"/>
        <d v="1991-06-02T00:00:00"/>
        <d v="1991-06-03T00:00:00"/>
        <d v="1991-06-04T00:00:00"/>
        <d v="1991-06-05T00:00:00"/>
        <d v="1991-06-06T00:00:00"/>
        <d v="1991-06-07T00:00:00"/>
        <d v="1991-06-08T00:00:00"/>
        <d v="1991-06-09T00:00:00"/>
        <d v="1991-06-10T00:00:00"/>
        <d v="1991-06-11T00:00:00"/>
        <d v="1991-06-12T00:00:00"/>
        <d v="1991-06-13T00:00:00"/>
        <d v="1991-06-14T00:00:00"/>
        <d v="1991-06-15T00:00:00"/>
        <d v="1991-06-16T00:00:00"/>
        <d v="1991-06-17T00:00:00"/>
        <d v="1991-06-18T00:00:00"/>
        <d v="1991-06-19T00:00:00"/>
        <d v="1991-06-20T00:00:00"/>
        <d v="1991-06-21T00:00:00"/>
        <d v="1991-06-22T00:00:00"/>
        <d v="1991-06-23T00:00:00"/>
        <d v="1991-06-24T00:00:00"/>
        <d v="1991-06-25T00:00:00"/>
        <d v="1991-06-26T00:00:00"/>
        <d v="1991-06-27T00:00:00"/>
        <d v="1991-06-28T00:00:00"/>
        <d v="1991-06-29T00:00:00"/>
        <d v="1991-06-30T00:00:00"/>
        <d v="1991-07-01T00:00:00"/>
        <d v="1991-07-02T00:00:00"/>
        <d v="1991-07-03T00:00:00"/>
        <d v="1991-07-04T00:00:00"/>
        <d v="1991-07-05T00:00:00"/>
        <d v="1991-07-06T00:00:00"/>
        <d v="1991-07-07T00:00:00"/>
        <d v="1991-07-08T00:00:00"/>
        <d v="1991-07-09T00:00:00"/>
        <d v="1991-07-10T00:00:00"/>
        <d v="1991-07-11T00:00:00"/>
        <d v="1991-07-12T00:00:00"/>
        <d v="1991-07-13T00:00:00"/>
        <d v="1991-07-14T00:00:00"/>
        <d v="1991-07-15T00:00:00"/>
        <d v="1991-07-16T00:00:00"/>
        <d v="1991-07-17T00:00:00"/>
        <d v="1991-07-18T00:00:00"/>
        <d v="1991-07-19T00:00:00"/>
        <d v="1991-07-20T00:00:00"/>
        <d v="1991-07-21T00:00:00"/>
        <d v="1991-07-22T00:00:00"/>
        <d v="1991-07-23T00:00:00"/>
        <d v="1991-07-24T00:00:00"/>
        <d v="1991-07-25T00:00:00"/>
        <d v="1991-07-26T00:00:00"/>
        <d v="1991-07-27T00:00:00"/>
        <d v="1991-07-28T00:00:00"/>
        <d v="1991-07-29T00:00:00"/>
        <d v="1991-07-30T00:00:00"/>
        <d v="1991-07-31T00:00:00"/>
        <d v="1991-08-01T00:00:00"/>
        <d v="1991-08-02T00:00:00"/>
        <d v="1991-08-03T00:00:00"/>
        <d v="1991-08-04T00:00:00"/>
        <d v="1991-08-05T00:00:00"/>
        <d v="1991-08-06T00:00:00"/>
        <d v="1991-08-07T00:00:00"/>
        <d v="1991-08-08T00:00:00"/>
        <d v="1991-08-09T00:00:00"/>
        <d v="1991-08-10T00:00:00"/>
        <d v="1991-08-11T00:00:00"/>
        <d v="1991-08-12T00:00:00"/>
        <d v="1991-08-13T00:00:00"/>
        <d v="1991-08-14T00:00:00"/>
        <d v="1991-08-15T00:00:00"/>
        <d v="1991-08-16T00:00:00"/>
        <d v="1991-08-17T00:00:00"/>
        <d v="1991-08-18T00:00:00"/>
        <d v="1991-08-19T00:00:00"/>
        <d v="1991-08-20T00:00:00"/>
        <d v="1991-08-21T00:00:00"/>
        <d v="1991-08-22T00:00:00"/>
        <d v="1991-08-23T00:00:00"/>
        <d v="1991-08-24T00:00:00"/>
        <d v="1991-08-25T00:00:00"/>
        <d v="1991-08-26T00:00:00"/>
        <d v="1991-08-27T00:00:00"/>
        <d v="1991-08-28T00:00:00"/>
        <d v="1991-08-29T00:00:00"/>
        <d v="1991-08-30T00:00:00"/>
        <d v="1991-08-31T00:00:00"/>
        <d v="1991-09-01T00:00:00"/>
        <d v="1991-09-02T00:00:00"/>
        <d v="1991-09-03T00:00:00"/>
        <d v="1991-09-04T00:00:00"/>
        <d v="1991-09-05T00:00:00"/>
        <d v="1991-09-06T00:00:00"/>
        <d v="1991-09-07T00:00:00"/>
        <d v="1991-09-08T00:00:00"/>
        <d v="1991-09-09T00:00:00"/>
        <d v="1991-09-10T00:00:00"/>
        <d v="1991-09-11T00:00:00"/>
        <d v="1991-09-12T00:00:00"/>
        <d v="1991-09-13T00:00:00"/>
        <d v="1991-09-14T00:00:00"/>
        <d v="1991-09-15T00:00:00"/>
        <d v="1991-09-16T00:00:00"/>
        <d v="1991-09-17T00:00:00"/>
        <d v="1991-09-18T00:00:00"/>
        <d v="1991-09-19T00:00:00"/>
        <d v="1991-09-20T00:00:00"/>
        <d v="1991-09-21T00:00:00"/>
        <d v="1991-09-22T00:00:00"/>
        <d v="1991-09-23T00:00:00"/>
        <d v="1991-09-24T00:00:00"/>
        <d v="1991-09-25T00:00:00"/>
        <d v="1991-09-26T00:00:00"/>
        <d v="1991-09-27T00:00:00"/>
        <d v="1991-09-28T00:00:00"/>
        <d v="1991-09-29T00:00:00"/>
        <d v="1991-09-30T00:00:00"/>
        <d v="1991-10-01T00:00:00"/>
        <d v="1991-10-02T00:00:00"/>
        <d v="1991-10-03T00:00:00"/>
        <d v="1991-10-04T00:00:00"/>
        <d v="1991-10-05T00:00:00"/>
        <d v="1991-10-06T00:00:00"/>
        <d v="1991-10-07T00:00:00"/>
        <d v="1991-10-08T00:00:00"/>
        <d v="1991-10-09T00:00:00"/>
        <d v="1991-10-10T00:00:00"/>
        <d v="1991-10-11T00:00:00"/>
        <d v="1991-10-12T00:00:00"/>
        <d v="1991-10-13T00:00:00"/>
        <d v="1991-10-14T00:00:00"/>
        <d v="1991-10-15T00:00:00"/>
        <d v="1991-10-16T00:00:00"/>
        <d v="1991-10-17T00:00:00"/>
        <d v="1991-10-18T00:00:00"/>
        <d v="1991-10-19T00:00:00"/>
        <d v="1991-10-20T00:00:00"/>
        <d v="1991-10-21T00:00:00"/>
        <d v="1991-10-22T00:00:00"/>
        <d v="1991-10-23T00:00:00"/>
        <d v="1991-10-24T00:00:00"/>
        <d v="1991-10-25T00:00:00"/>
        <d v="1991-10-26T00:00:00"/>
        <d v="1991-10-27T00:00:00"/>
        <d v="1991-10-28T00:00:00"/>
        <d v="1991-10-29T00:00:00"/>
        <d v="1991-10-30T00:00:00"/>
        <d v="1991-10-31T00:00:00"/>
        <d v="1991-11-01T00:00:00"/>
        <d v="1991-11-02T00:00:00"/>
        <d v="1991-11-03T00:00:00"/>
        <d v="1991-11-04T00:00:00"/>
        <d v="1991-11-05T00:00:00"/>
        <d v="1991-11-06T00:00:00"/>
        <d v="1991-11-07T00:00:00"/>
        <d v="1991-11-08T00:00:00"/>
        <d v="1991-11-09T00:00:00"/>
        <d v="1991-11-10T00:00:00"/>
        <d v="1991-11-11T00:00:00"/>
        <d v="1991-11-12T00:00:00"/>
        <d v="1991-11-13T00:00:00"/>
        <d v="1991-11-14T00:00:00"/>
        <d v="1991-11-15T00:00:00"/>
        <d v="1991-11-16T00:00:00"/>
        <d v="1991-11-17T00:00:00"/>
        <d v="1991-11-18T00:00:00"/>
        <d v="1991-11-19T00:00:00"/>
        <d v="1991-11-20T00:00:00"/>
        <d v="1991-11-21T00:00:00"/>
        <d v="1991-11-22T00:00:00"/>
        <d v="1991-11-23T00:00:00"/>
        <d v="1991-11-24T00:00:00"/>
        <d v="1991-11-25T00:00:00"/>
        <d v="1991-11-26T00:00:00"/>
        <d v="1991-11-27T00:00:00"/>
        <d v="1991-11-28T00:00:00"/>
        <d v="1991-11-29T00:00:00"/>
        <d v="1991-11-30T00:00:00"/>
        <d v="1991-12-01T00:00:00"/>
        <d v="1991-12-02T00:00:00"/>
        <d v="1991-12-03T00:00:00"/>
        <d v="1991-12-04T00:00:00"/>
        <d v="1991-12-05T00:00:00"/>
        <d v="1991-12-06T00:00:00"/>
        <d v="1991-12-07T00:00:00"/>
        <d v="1991-12-08T00:00:00"/>
        <d v="1991-12-09T00:00:00"/>
        <d v="1991-12-10T00:00:00"/>
        <d v="1991-12-11T00:00:00"/>
        <d v="1991-12-12T00:00:00"/>
        <d v="1991-12-13T00:00:00"/>
        <d v="1991-12-14T00:00:00"/>
        <d v="1991-12-15T00:00:00"/>
        <d v="1991-12-16T00:00:00"/>
        <d v="1991-12-17T00:00:00"/>
        <d v="1991-12-18T00:00:00"/>
        <d v="1991-12-19T00:00:00"/>
        <d v="1991-12-20T00:00:00"/>
        <d v="1991-12-21T00:00:00"/>
        <d v="1991-12-22T00:00:00"/>
        <d v="1991-12-23T00:00:00"/>
        <d v="1991-12-24T00:00:00"/>
        <d v="1991-12-25T00:00:00"/>
        <d v="1991-12-26T00:00:00"/>
        <d v="1991-12-27T00:00:00"/>
        <d v="1991-12-28T00:00:00"/>
        <d v="1991-12-29T00:00:00"/>
        <d v="1991-12-30T00:00:00"/>
        <d v="1991-12-31T00:00:00"/>
        <d v="1992-01-01T00:00:00"/>
        <d v="1992-01-02T00:00:00"/>
        <d v="1992-01-03T00:00:00"/>
        <d v="1992-01-04T00:00:00"/>
        <d v="1992-01-05T00:00:00"/>
        <d v="1992-01-06T00:00:00"/>
        <d v="1992-01-07T00:00:00"/>
        <d v="1992-01-08T00:00:00"/>
        <d v="1992-01-09T00:00:00"/>
        <d v="1992-01-10T00:00:00"/>
        <d v="1992-01-11T00:00:00"/>
        <d v="1992-01-12T00:00:00"/>
        <d v="1992-01-13T00:00:00"/>
        <d v="1992-01-14T00:00:00"/>
        <d v="1992-01-15T00:00:00"/>
        <d v="1992-01-16T00:00:00"/>
        <d v="1992-01-17T00:00:00"/>
        <d v="1992-01-18T00:00:00"/>
        <d v="1992-01-19T00:00:00"/>
        <d v="1992-01-20T00:00:00"/>
        <d v="1992-01-21T00:00:00"/>
        <d v="1992-01-22T00:00:00"/>
        <d v="1992-01-23T00:00:00"/>
        <d v="1992-01-24T00:00:00"/>
        <d v="1992-01-25T00:00:00"/>
        <d v="1992-01-26T00:00:00"/>
        <d v="1992-01-27T00:00:00"/>
        <d v="1992-01-28T00:00:00"/>
        <d v="1992-01-29T00:00:00"/>
        <d v="1992-01-30T00:00:00"/>
        <d v="1992-01-31T00:00:00"/>
        <d v="1992-02-01T00:00:00"/>
        <d v="1992-02-02T00:00:00"/>
        <d v="1992-02-03T00:00:00"/>
        <d v="1992-02-04T00:00:00"/>
        <d v="1992-02-05T00:00:00"/>
        <d v="1992-02-06T00:00:00"/>
        <d v="1992-02-07T00:00:00"/>
        <d v="1992-02-08T00:00:00"/>
        <d v="1992-02-09T00:00:00"/>
        <d v="1992-02-10T00:00:00"/>
        <d v="1992-02-11T00:00:00"/>
        <d v="1992-02-12T00:00:00"/>
        <d v="1992-02-13T00:00:00"/>
        <d v="1992-02-14T00:00:00"/>
        <d v="1992-02-15T00:00:00"/>
        <d v="1992-02-16T00:00:00"/>
        <d v="1992-02-17T00:00:00"/>
        <d v="1992-02-18T00:00:00"/>
        <d v="1992-02-19T00:00:00"/>
        <d v="1992-02-20T00:00:00"/>
        <d v="1992-02-21T00:00:00"/>
        <d v="1992-02-22T00:00:00"/>
        <d v="1992-02-23T00:00:00"/>
        <d v="1992-02-24T00:00:00"/>
        <d v="1992-02-25T00:00:00"/>
        <d v="1992-02-26T00:00:00"/>
        <d v="1992-02-27T00:00:00"/>
        <d v="1992-02-28T00:00:00"/>
        <d v="1992-02-29T00:00:00"/>
        <d v="1992-03-01T00:00:00"/>
        <d v="1992-03-02T00:00:00"/>
        <d v="1992-03-03T00:00:00"/>
        <d v="1992-03-04T00:00:00"/>
        <d v="1992-03-05T00:00:00"/>
        <d v="1992-03-06T00:00:00"/>
        <d v="1992-03-07T00:00:00"/>
        <d v="1992-03-08T00:00:00"/>
        <d v="1992-03-09T00:00:00"/>
        <d v="1992-03-10T00:00:00"/>
        <d v="1992-03-11T00:00:00"/>
        <d v="1992-03-12T00:00:00"/>
        <d v="1992-03-13T00:00:00"/>
        <d v="1992-03-14T00:00:00"/>
        <d v="1992-03-15T00:00:00"/>
        <d v="1992-03-16T00:00:00"/>
        <d v="1992-03-17T00:00:00"/>
        <d v="1992-03-18T00:00:00"/>
        <d v="1992-03-19T00:00:00"/>
        <d v="1992-03-20T00:00:00"/>
        <d v="1992-03-21T00:00:00"/>
        <d v="1992-03-22T00:00:00"/>
        <d v="1992-03-23T00:00:00"/>
        <d v="1992-03-24T00:00:00"/>
        <d v="1992-03-25T00:00:00"/>
        <d v="1992-03-26T00:00:00"/>
        <d v="1992-03-27T00:00:00"/>
        <d v="1992-03-28T00:00:00"/>
        <d v="1992-03-29T00:00:00"/>
        <d v="1992-03-30T00:00:00"/>
        <d v="1992-03-31T00:00:00"/>
        <d v="1992-04-01T00:00:00"/>
        <d v="1992-04-02T00:00:00"/>
        <d v="1992-04-03T00:00:00"/>
        <d v="1992-04-04T00:00:00"/>
        <d v="1992-04-05T00:00:00"/>
        <d v="1992-04-06T00:00:00"/>
        <d v="1992-04-07T00:00:00"/>
        <d v="1992-04-08T00:00:00"/>
        <d v="1992-04-09T00:00:00"/>
        <d v="1992-04-10T00:00:00"/>
        <d v="1992-04-11T00:00:00"/>
        <d v="1992-04-12T00:00:00"/>
        <d v="1992-04-13T00:00:00"/>
        <d v="1992-04-14T00:00:00"/>
        <d v="1992-04-15T00:00:00"/>
        <d v="1992-04-16T00:00:00"/>
        <d v="1992-04-17T00:00:00"/>
        <d v="1992-04-18T00:00:00"/>
        <d v="1992-04-19T00:00:00"/>
        <d v="1992-04-20T00:00:00"/>
        <d v="1992-04-21T00:00:00"/>
        <d v="1992-04-22T00:00:00"/>
        <d v="1992-04-23T00:00:00"/>
        <d v="1992-04-24T00:00:00"/>
        <d v="1992-04-25T00:00:00"/>
        <d v="1992-04-26T00:00:00"/>
        <d v="1992-04-27T00:00:00"/>
        <d v="1992-04-28T00:00:00"/>
        <d v="1992-04-29T00:00:00"/>
        <d v="1992-04-30T00:00:00"/>
        <d v="1992-05-01T00:00:00"/>
        <d v="1992-05-02T00:00:00"/>
        <d v="1992-05-03T00:00:00"/>
        <d v="1992-05-04T00:00:00"/>
        <d v="1992-05-05T00:00:00"/>
        <d v="1992-05-06T00:00:00"/>
        <d v="1992-05-07T00:00:00"/>
        <d v="1992-05-08T00:00:00"/>
        <d v="1992-05-09T00:00:00"/>
        <d v="1992-05-10T00:00:00"/>
        <d v="1992-05-11T00:00:00"/>
        <d v="1992-05-12T00:00:00"/>
        <d v="1992-05-13T00:00:00"/>
        <d v="1992-05-14T00:00:00"/>
        <d v="1992-05-15T00:00:00"/>
        <d v="1992-05-16T00:00:00"/>
        <d v="1992-05-17T00:00:00"/>
        <d v="1992-05-18T00:00:00"/>
        <d v="1992-05-19T00:00:00"/>
        <d v="1992-05-20T00:00:00"/>
        <d v="1992-05-21T00:00:00"/>
        <d v="1992-05-22T00:00:00"/>
        <d v="1992-05-23T00:00:00"/>
        <d v="1992-05-24T00:00:00"/>
        <d v="1992-05-25T00:00:00"/>
        <d v="1992-05-26T00:00:00"/>
        <d v="1992-05-27T00:00:00"/>
        <d v="1992-05-28T00:00:00"/>
        <d v="1992-05-29T00:00:00"/>
        <d v="1992-05-30T00:00:00"/>
        <d v="1992-05-31T00:00:00"/>
        <d v="1992-06-01T00:00:00"/>
        <d v="1992-06-02T00:00:00"/>
        <d v="1992-06-03T00:00:00"/>
        <d v="1992-06-04T00:00:00"/>
        <d v="1992-06-05T00:00:00"/>
        <d v="1992-06-06T00:00:00"/>
        <d v="1992-06-07T00:00:00"/>
        <d v="1992-06-08T00:00:00"/>
        <d v="1992-06-09T00:00:00"/>
        <d v="1992-06-10T00:00:00"/>
        <d v="1992-06-11T00:00:00"/>
        <d v="1992-06-12T00:00:00"/>
        <d v="1992-06-13T00:00:00"/>
        <d v="1992-06-14T00:00:00"/>
        <d v="1992-06-15T00:00:00"/>
        <d v="1992-06-16T00:00:00"/>
        <d v="1992-06-17T00:00:00"/>
        <d v="1992-06-18T00:00:00"/>
        <d v="1992-06-19T00:00:00"/>
        <d v="1992-06-20T00:00:00"/>
        <d v="1992-06-21T00:00:00"/>
        <d v="1992-06-22T00:00:00"/>
        <d v="1992-06-23T00:00:00"/>
        <d v="1992-06-24T00:00:00"/>
        <d v="1992-06-25T00:00:00"/>
        <d v="1992-06-26T00:00:00"/>
        <d v="1992-06-27T00:00:00"/>
        <d v="1992-06-28T00:00:00"/>
        <d v="1992-06-29T00:00:00"/>
        <d v="1992-06-30T00:00:00"/>
        <d v="1992-07-01T00:00:00"/>
        <d v="1992-07-02T00:00:00"/>
        <d v="1992-07-03T00:00:00"/>
        <d v="1992-07-04T00:00:00"/>
        <d v="1992-07-05T00:00:00"/>
        <d v="1992-07-06T00:00:00"/>
        <d v="1992-07-07T00:00:00"/>
        <d v="1992-07-08T00:00:00"/>
        <d v="1992-07-09T00:00:00"/>
        <d v="1992-07-10T00:00:00"/>
        <d v="1992-07-11T00:00:00"/>
        <d v="1992-07-12T00:00:00"/>
        <d v="1992-07-13T00:00:00"/>
        <d v="1992-07-14T00:00:00"/>
        <d v="1992-07-15T00:00:00"/>
        <d v="1992-07-16T00:00:00"/>
        <d v="1992-07-17T00:00:00"/>
        <d v="1992-07-18T00:00:00"/>
        <d v="1992-07-19T00:00:00"/>
        <d v="1992-07-20T00:00:00"/>
        <d v="1992-07-21T00:00:00"/>
        <d v="1992-07-22T00:00:00"/>
        <d v="1992-07-23T00:00:00"/>
        <d v="1992-07-24T00:00:00"/>
        <d v="1992-07-25T00:00:00"/>
        <d v="1992-07-26T00:00:00"/>
        <d v="1992-07-27T00:00:00"/>
        <d v="1992-07-28T00:00:00"/>
        <d v="1992-07-29T00:00:00"/>
        <d v="1992-07-30T00:00:00"/>
        <d v="1992-07-31T00:00:00"/>
        <d v="1992-08-01T00:00:00"/>
        <d v="1992-08-02T00:00:00"/>
        <d v="1992-08-03T00:00:00"/>
        <d v="1992-08-04T00:00:00"/>
        <d v="1992-08-05T00:00:00"/>
        <d v="1992-08-06T00:00:00"/>
        <d v="1992-08-07T00:00:00"/>
        <d v="1992-08-08T00:00:00"/>
        <d v="1992-08-09T00:00:00"/>
        <d v="1992-08-10T00:00:00"/>
        <d v="1992-08-11T00:00:00"/>
        <d v="1992-08-12T00:00:00"/>
        <d v="1992-08-13T00:00:00"/>
        <d v="1992-08-14T00:00:00"/>
        <d v="1992-08-15T00:00:00"/>
        <d v="1992-08-16T00:00:00"/>
        <d v="1992-08-17T00:00:00"/>
        <d v="1992-08-18T00:00:00"/>
        <d v="1992-08-19T00:00:00"/>
        <d v="1992-08-20T00:00:00"/>
        <d v="1992-08-21T00:00:00"/>
        <d v="1992-08-22T00:00:00"/>
        <d v="1992-08-23T00:00:00"/>
        <d v="1992-08-24T00:00:00"/>
        <d v="1992-08-25T00:00:00"/>
        <d v="1992-08-26T00:00:00"/>
        <d v="1992-08-27T00:00:00"/>
        <d v="1992-08-28T00:00:00"/>
        <d v="1992-08-29T00:00:00"/>
        <d v="1992-08-30T00:00:00"/>
        <d v="1992-08-31T00:00:00"/>
        <d v="1992-09-01T00:00:00"/>
        <d v="1992-09-02T00:00:00"/>
        <d v="1992-09-03T00:00:00"/>
        <d v="1992-09-04T00:00:00"/>
        <d v="1992-09-05T00:00:00"/>
        <d v="1992-09-06T00:00:00"/>
        <d v="1992-09-07T00:00:00"/>
        <d v="1992-09-08T00:00:00"/>
        <d v="1992-09-09T00:00:00"/>
        <d v="1992-09-10T00:00:00"/>
        <d v="1992-09-11T00:00:00"/>
        <d v="1992-09-12T00:00:00"/>
        <d v="1992-09-13T00:00:00"/>
        <d v="1992-09-14T00:00:00"/>
        <d v="1992-09-15T00:00:00"/>
        <d v="1992-09-16T00:00:00"/>
        <d v="1992-09-17T00:00:00"/>
        <d v="1992-09-18T00:00:00"/>
        <d v="1992-09-19T00:00:00"/>
        <d v="1992-09-20T00:00:00"/>
        <d v="1992-09-21T00:00:00"/>
        <d v="1992-09-22T00:00:00"/>
        <d v="1992-09-23T00:00:00"/>
        <d v="1992-09-24T00:00:00"/>
        <d v="1992-09-25T00:00:00"/>
        <d v="1992-09-26T00:00:00"/>
        <d v="1992-09-27T00:00:00"/>
        <d v="1992-09-28T00:00:00"/>
        <d v="1992-09-29T00:00:00"/>
        <d v="1992-09-30T00:00:00"/>
        <d v="1992-10-01T00:00:00"/>
        <d v="1992-10-02T00:00:00"/>
        <d v="1992-10-03T00:00:00"/>
        <d v="1992-10-04T00:00:00"/>
        <d v="1992-10-05T00:00:00"/>
        <d v="1992-10-06T00:00:00"/>
        <d v="1992-10-07T00:00:00"/>
        <d v="1992-10-08T00:00:00"/>
        <d v="1992-10-09T00:00:00"/>
        <d v="1992-10-10T00:00:00"/>
        <d v="1992-10-11T00:00:00"/>
        <d v="1992-10-12T00:00:00"/>
        <d v="1992-10-13T00:00:00"/>
        <d v="1992-10-14T00:00:00"/>
        <d v="1992-10-15T00:00:00"/>
        <d v="1992-10-16T00:00:00"/>
        <d v="1992-10-17T00:00:00"/>
        <d v="1992-10-18T00:00:00"/>
        <d v="1992-10-19T00:00:00"/>
        <d v="1992-10-20T00:00:00"/>
        <d v="1992-10-21T00:00:00"/>
        <d v="1992-10-22T00:00:00"/>
        <d v="1992-10-23T00:00:00"/>
        <d v="1992-10-24T00:00:00"/>
        <d v="1992-10-25T00:00:00"/>
        <d v="1992-10-26T00:00:00"/>
        <d v="1992-10-27T00:00:00"/>
        <d v="1992-10-28T00:00:00"/>
        <d v="1992-10-29T00:00:00"/>
        <d v="1992-10-30T00:00:00"/>
        <d v="1992-10-31T00:00:00"/>
        <d v="1992-11-01T00:00:00"/>
        <d v="1992-11-02T00:00:00"/>
        <d v="1992-11-03T00:00:00"/>
        <d v="1992-11-04T00:00:00"/>
        <d v="1992-11-05T00:00:00"/>
        <d v="1992-11-06T00:00:00"/>
        <d v="1992-11-07T00:00:00"/>
        <d v="1992-11-08T00:00:00"/>
        <d v="1992-11-09T00:00:00"/>
        <d v="1992-11-10T00:00:00"/>
        <d v="1992-11-11T00:00:00"/>
        <d v="1992-11-12T00:00:00"/>
        <d v="1992-11-13T00:00:00"/>
        <d v="1992-11-14T00:00:00"/>
        <d v="1992-11-15T00:00:00"/>
        <d v="1992-11-16T00:00:00"/>
        <d v="1992-11-17T00:00:00"/>
        <d v="1992-11-18T00:00:00"/>
        <d v="1992-11-19T00:00:00"/>
        <d v="1992-11-20T00:00:00"/>
        <d v="1992-11-21T00:00:00"/>
        <d v="1992-11-22T00:00:00"/>
        <d v="1992-11-23T00:00:00"/>
        <d v="1992-11-24T00:00:00"/>
        <d v="1992-11-25T00:00:00"/>
        <d v="1992-11-26T00:00:00"/>
        <d v="1992-11-27T00:00:00"/>
        <d v="1992-11-28T00:00:00"/>
        <d v="1992-11-29T00:00:00"/>
        <d v="1992-11-30T00:00:00"/>
        <d v="1992-12-01T00:00:00"/>
        <d v="1992-12-02T00:00:00"/>
        <d v="1992-12-03T00:00:00"/>
        <d v="1992-12-04T00:00:00"/>
        <d v="1992-12-05T00:00:00"/>
        <d v="1992-12-06T00:00:00"/>
        <d v="1992-12-07T00:00:00"/>
        <d v="1992-12-08T00:00:00"/>
        <d v="1992-12-09T00:00:00"/>
        <d v="1992-12-10T00:00:00"/>
        <d v="1992-12-11T00:00:00"/>
        <d v="1992-12-12T00:00:00"/>
        <d v="1992-12-13T00:00:00"/>
        <d v="1992-12-14T00:00:00"/>
        <d v="1992-12-15T00:00:00"/>
        <d v="1992-12-16T00:00:00"/>
        <d v="1992-12-17T00:00:00"/>
        <d v="1992-12-18T00:00:00"/>
        <d v="1992-12-19T00:00:00"/>
        <d v="1992-12-20T00:00:00"/>
        <d v="1992-12-21T00:00:00"/>
        <d v="1992-12-22T00:00:00"/>
        <d v="1992-12-23T00:00:00"/>
        <d v="1992-12-24T00:00:00"/>
        <d v="1992-12-25T00:00:00"/>
        <d v="1992-12-26T00:00:00"/>
        <d v="1992-12-27T00:00:00"/>
        <d v="1992-12-28T00:00:00"/>
        <d v="1992-12-29T00:00:00"/>
        <d v="1992-12-30T00:00:00"/>
        <d v="1992-12-31T00:00:00"/>
        <d v="1993-01-01T00:00:00"/>
        <d v="1993-01-02T00:00:00"/>
        <d v="1993-01-03T00:00:00"/>
        <d v="1993-01-04T00:00:00"/>
        <d v="1993-01-05T00:00:00"/>
        <d v="1993-01-06T00:00:00"/>
        <d v="1993-01-07T00:00:00"/>
        <d v="1993-01-08T00:00:00"/>
        <d v="1993-01-09T00:00:00"/>
        <d v="1993-01-10T00:00:00"/>
        <d v="1993-01-11T00:00:00"/>
        <d v="1993-01-12T00:00:00"/>
        <d v="1993-01-13T00:00:00"/>
        <d v="1993-01-14T00:00:00"/>
        <d v="1993-01-15T00:00:00"/>
        <d v="1993-01-16T00:00:00"/>
        <d v="1993-01-17T00:00:00"/>
        <d v="1993-01-18T00:00:00"/>
        <d v="1993-01-19T00:00:00"/>
        <d v="1993-01-20T00:00:00"/>
        <d v="1993-01-21T00:00:00"/>
        <d v="1993-01-22T00:00:00"/>
        <d v="1993-01-23T00:00:00"/>
        <d v="1993-01-24T00:00:00"/>
        <d v="1993-01-25T00:00:00"/>
        <d v="1993-01-26T00:00:00"/>
        <d v="1993-01-27T00:00:00"/>
        <d v="1993-01-28T00:00:00"/>
        <d v="1993-01-29T00:00:00"/>
        <d v="1993-01-30T00:00:00"/>
        <d v="1993-01-31T00:00:00"/>
        <d v="1993-02-01T00:00:00"/>
        <d v="1993-02-02T00:00:00"/>
        <d v="1993-02-03T00:00:00"/>
        <d v="1993-02-04T00:00:00"/>
        <d v="1993-02-05T00:00:00"/>
        <d v="1993-02-06T00:00:00"/>
        <d v="1993-02-07T00:00:00"/>
        <d v="1993-02-08T00:00:00"/>
        <d v="1993-02-09T00:00:00"/>
        <d v="1993-02-10T00:00:00"/>
        <d v="1993-02-11T00:00:00"/>
        <d v="1993-02-12T00:00:00"/>
        <d v="1993-02-13T00:00:00"/>
        <d v="1993-02-14T00:00:00"/>
        <d v="1993-02-15T00:00:00"/>
        <d v="1993-02-16T00:00:00"/>
        <d v="1993-02-17T00:00:00"/>
        <d v="1993-02-18T00:00:00"/>
        <d v="1993-02-19T00:00:00"/>
        <d v="1993-02-20T00:00:00"/>
        <d v="1993-02-21T00:00:00"/>
        <d v="1993-02-22T00:00:00"/>
        <d v="1993-02-23T00:00:00"/>
        <d v="1993-02-24T00:00:00"/>
        <d v="1993-02-25T00:00:00"/>
        <d v="1993-02-26T00:00:00"/>
        <d v="1993-02-27T00:00:00"/>
        <d v="1993-02-28T00:00:00"/>
        <d v="1993-03-01T00:00:00"/>
        <d v="1993-03-02T00:00:00"/>
        <d v="1993-03-03T00:00:00"/>
        <d v="1993-03-04T00:00:00"/>
        <d v="1993-03-05T00:00:00"/>
        <d v="1993-03-06T00:00:00"/>
        <d v="1993-03-07T00:00:00"/>
        <d v="1993-03-08T00:00:00"/>
        <d v="1993-03-09T00:00:00"/>
        <d v="1993-03-10T00:00:00"/>
        <d v="1993-03-11T00:00:00"/>
        <d v="1993-03-12T00:00:00"/>
        <d v="1993-03-13T00:00:00"/>
        <d v="1993-03-14T00:00:00"/>
        <d v="1993-03-15T00:00:00"/>
        <d v="1993-03-16T00:00:00"/>
        <d v="1993-03-17T00:00:00"/>
        <d v="1993-03-18T00:00:00"/>
        <d v="1993-03-19T00:00:00"/>
        <d v="1993-03-20T00:00:00"/>
        <d v="1993-03-21T00:00:00"/>
        <d v="1993-03-22T00:00:00"/>
        <d v="1993-03-23T00:00:00"/>
        <d v="1993-03-24T00:00:00"/>
        <d v="1993-03-25T00:00:00"/>
        <d v="1993-03-26T00:00:00"/>
        <d v="1993-03-27T00:00:00"/>
        <d v="1993-03-28T00:00:00"/>
        <d v="1993-03-29T00:00:00"/>
        <d v="1993-03-30T00:00:00"/>
        <d v="1993-03-31T00:00:00"/>
        <d v="1993-04-01T00:00:00"/>
        <d v="1993-04-02T00:00:00"/>
        <d v="1993-04-03T00:00:00"/>
        <d v="1993-04-04T00:00:00"/>
        <d v="1993-04-05T00:00:00"/>
        <d v="1993-04-06T00:00:00"/>
        <d v="1993-04-07T00:00:00"/>
        <d v="1993-04-08T00:00:00"/>
        <d v="1993-04-09T00:00:00"/>
        <d v="1993-04-10T00:00:00"/>
        <d v="1993-04-11T00:00:00"/>
        <d v="1993-04-12T00:00:00"/>
        <d v="1993-04-13T00:00:00"/>
        <d v="1993-04-14T00:00:00"/>
        <d v="1993-04-15T00:00:00"/>
        <d v="1993-04-16T00:00:00"/>
        <d v="1993-04-17T00:00:00"/>
        <d v="1993-04-18T00:00:00"/>
        <d v="1993-04-19T00:00:00"/>
        <d v="1993-04-20T00:00:00"/>
        <d v="1993-04-21T00:00:00"/>
        <d v="1993-04-22T00:00:00"/>
        <d v="1993-04-23T00:00:00"/>
        <d v="1993-04-24T00:00:00"/>
        <d v="1993-04-25T00:00:00"/>
        <d v="1993-04-26T00:00:00"/>
        <d v="1993-04-27T00:00:00"/>
        <d v="1993-04-28T00:00:00"/>
        <d v="1993-04-29T00:00:00"/>
        <d v="1993-04-30T00:00:00"/>
        <d v="1993-05-01T00:00:00"/>
        <d v="1993-05-02T00:00:00"/>
        <d v="1993-05-03T00:00:00"/>
        <d v="1993-05-04T00:00:00"/>
        <d v="1993-05-05T00:00:00"/>
        <d v="1993-05-06T00:00:00"/>
        <d v="1993-05-07T00:00:00"/>
        <d v="1993-05-08T00:00:00"/>
        <d v="1993-05-09T00:00:00"/>
        <d v="1993-05-10T00:00:00"/>
        <d v="1993-05-11T00:00:00"/>
        <d v="1993-05-12T00:00:00"/>
        <d v="1993-05-13T00:00:00"/>
        <d v="1993-05-14T00:00:00"/>
        <d v="1993-05-15T00:00:00"/>
        <d v="1993-05-16T00:00:00"/>
        <d v="1993-05-17T00:00:00"/>
        <d v="1993-05-18T00:00:00"/>
        <d v="1993-05-19T00:00:00"/>
        <d v="1993-05-20T00:00:00"/>
        <d v="1993-05-21T00:00:00"/>
        <d v="1993-05-22T00:00:00"/>
        <d v="1993-05-23T00:00:00"/>
        <d v="1993-05-24T00:00:00"/>
        <d v="1993-05-25T00:00:00"/>
        <d v="1993-05-26T00:00:00"/>
        <d v="1993-05-27T00:00:00"/>
        <d v="1993-05-28T00:00:00"/>
        <d v="1993-05-29T00:00:00"/>
        <d v="1993-05-30T00:00:00"/>
        <d v="1993-05-31T00:00:00"/>
        <d v="1993-06-01T00:00:00"/>
        <d v="1993-06-02T00:00:00"/>
        <d v="1993-06-03T00:00:00"/>
        <d v="1993-06-04T00:00:00"/>
        <d v="1993-06-05T00:00:00"/>
        <d v="1993-06-06T00:00:00"/>
        <d v="1993-06-07T00:00:00"/>
        <d v="1993-06-08T00:00:00"/>
        <d v="1993-06-09T00:00:00"/>
        <d v="1993-06-10T00:00:00"/>
        <d v="1993-06-11T00:00:00"/>
        <d v="1993-06-12T00:00:00"/>
        <d v="1993-06-13T00:00:00"/>
        <d v="1993-06-14T00:00:00"/>
        <d v="1993-06-15T00:00:00"/>
        <d v="1993-06-16T00:00:00"/>
        <d v="1993-06-17T00:00:00"/>
        <d v="1993-06-18T00:00:00"/>
        <d v="1993-06-19T00:00:00"/>
        <d v="1993-06-20T00:00:00"/>
        <d v="1993-06-21T00:00:00"/>
        <d v="1993-06-22T00:00:00"/>
        <d v="1993-06-23T00:00:00"/>
        <d v="1993-06-24T00:00:00"/>
        <d v="1993-06-25T00:00:00"/>
        <d v="1993-06-26T00:00:00"/>
        <d v="1993-06-27T00:00:00"/>
        <d v="1993-06-28T00:00:00"/>
        <d v="1993-06-29T00:00:00"/>
        <d v="1993-06-30T00:00:00"/>
        <d v="1993-07-01T00:00:00"/>
        <d v="1993-07-02T00:00:00"/>
        <d v="1993-07-03T00:00:00"/>
        <d v="1993-07-04T00:00:00"/>
        <d v="1993-07-05T00:00:00"/>
        <d v="1993-07-06T00:00:00"/>
        <d v="1993-07-07T00:00:00"/>
        <d v="1993-07-08T00:00:00"/>
        <d v="1993-07-09T00:00:00"/>
        <d v="1993-07-10T00:00:00"/>
        <d v="1993-07-11T00:00:00"/>
        <d v="1993-07-12T00:00:00"/>
        <d v="1993-07-13T00:00:00"/>
        <d v="1993-07-14T00:00:00"/>
        <d v="1993-07-15T00:00:00"/>
        <d v="1993-07-16T00:00:00"/>
        <d v="1993-07-17T00:00:00"/>
        <d v="1993-07-18T00:00:00"/>
        <d v="1993-07-19T00:00:00"/>
        <d v="1993-07-20T00:00:00"/>
        <d v="1993-07-21T00:00:00"/>
        <d v="1993-07-22T00:00:00"/>
        <d v="1993-07-23T00:00:00"/>
        <d v="1993-07-24T00:00:00"/>
        <d v="1993-07-25T00:00:00"/>
        <d v="1993-07-26T00:00:00"/>
        <d v="1993-07-27T00:00:00"/>
        <d v="1993-07-28T00:00:00"/>
        <d v="1993-07-29T00:00:00"/>
        <d v="1993-07-30T00:00:00"/>
        <d v="1993-07-31T00:00:00"/>
        <d v="1993-08-01T00:00:00"/>
        <d v="1993-08-02T00:00:00"/>
        <d v="1993-08-03T00:00:00"/>
        <d v="1993-08-04T00:00:00"/>
        <d v="1993-08-05T00:00:00"/>
        <d v="1993-08-06T00:00:00"/>
        <d v="1993-08-07T00:00:00"/>
        <d v="1993-08-08T00:00:00"/>
        <d v="1993-08-09T00:00:00"/>
        <d v="1993-08-10T00:00:00"/>
        <d v="1993-08-11T00:00:00"/>
        <d v="1993-08-12T00:00:00"/>
        <d v="1993-08-13T00:00:00"/>
        <d v="1993-08-14T00:00:00"/>
        <d v="1993-08-15T00:00:00"/>
        <d v="1993-08-16T00:00:00"/>
        <d v="1993-08-17T00:00:00"/>
        <d v="1993-08-18T00:00:00"/>
        <d v="1993-08-19T00:00:00"/>
        <d v="1993-08-20T00:00:00"/>
        <d v="1993-08-21T00:00:00"/>
        <d v="1993-08-22T00:00:00"/>
        <d v="1993-08-23T00:00:00"/>
        <d v="1993-08-24T00:00:00"/>
        <d v="1993-08-25T00:00:00"/>
        <d v="1993-08-26T00:00:00"/>
        <d v="1993-08-27T00:00:00"/>
        <d v="1993-08-28T00:00:00"/>
        <d v="1993-08-29T00:00:00"/>
        <d v="1993-08-30T00:00:00"/>
        <d v="1993-08-31T00:00:00"/>
        <d v="1993-09-01T00:00:00"/>
        <d v="1993-09-02T00:00:00"/>
        <d v="1993-09-03T00:00:00"/>
        <d v="1993-09-04T00:00:00"/>
        <d v="1993-09-05T00:00:00"/>
        <d v="1993-09-06T00:00:00"/>
        <d v="1993-09-07T00:00:00"/>
        <d v="1993-09-08T00:00:00"/>
        <d v="1993-09-09T00:00:00"/>
        <d v="1993-09-10T00:00:00"/>
        <d v="1993-09-11T00:00:00"/>
        <d v="1993-09-12T00:00:00"/>
        <d v="1993-09-13T00:00:00"/>
        <d v="1993-09-14T00:00:00"/>
        <d v="1993-09-15T00:00:00"/>
        <d v="1993-09-16T00:00:00"/>
        <d v="1993-09-17T00:00:00"/>
        <d v="1993-09-18T00:00:00"/>
        <d v="1993-09-19T00:00:00"/>
        <d v="1993-09-20T00:00:00"/>
        <d v="1993-09-21T00:00:00"/>
        <d v="1993-09-22T00:00:00"/>
        <d v="1993-09-23T00:00:00"/>
        <d v="1993-09-24T00:00:00"/>
        <d v="1993-09-25T00:00:00"/>
        <d v="1993-09-26T00:00:00"/>
        <d v="1993-09-27T00:00:00"/>
        <d v="1993-09-28T00:00:00"/>
        <d v="1993-09-29T00:00:00"/>
        <d v="1993-09-30T00:00:00"/>
        <d v="1993-10-01T00:00:00"/>
        <d v="1993-10-02T00:00:00"/>
        <d v="1993-10-03T00:00:00"/>
        <d v="1993-10-04T00:00:00"/>
        <d v="1993-10-05T00:00:00"/>
        <d v="1993-10-06T00:00:00"/>
        <d v="1993-10-07T00:00:00"/>
        <d v="1993-10-08T00:00:00"/>
        <d v="1993-10-09T00:00:00"/>
        <d v="1993-10-10T00:00:00"/>
        <d v="1993-10-11T00:00:00"/>
        <d v="1993-10-12T00:00:00"/>
        <d v="1993-10-13T00:00:00"/>
        <d v="1993-10-14T00:00:00"/>
        <d v="1993-10-15T00:00:00"/>
        <d v="1993-10-16T00:00:00"/>
        <d v="1993-10-17T00:00:00"/>
        <d v="1993-10-18T00:00:00"/>
        <d v="1993-10-19T00:00:00"/>
        <d v="1993-10-20T00:00:00"/>
        <d v="1993-10-21T00:00:00"/>
        <d v="1993-10-22T00:00:00"/>
        <d v="1993-10-23T00:00:00"/>
        <d v="1993-10-24T00:00:00"/>
        <d v="1993-10-25T00:00:00"/>
        <d v="1993-10-26T00:00:00"/>
        <d v="1993-10-27T00:00:00"/>
        <d v="1993-10-28T00:00:00"/>
        <d v="1993-10-29T00:00:00"/>
        <d v="1993-10-30T00:00:00"/>
        <d v="1993-10-31T00:00:00"/>
        <d v="1993-11-01T00:00:00"/>
        <d v="1993-11-02T00:00:00"/>
        <d v="1993-11-03T00:00:00"/>
        <d v="1993-11-04T00:00:00"/>
        <d v="1993-11-05T00:00:00"/>
        <d v="1993-11-06T00:00:00"/>
        <d v="1993-11-07T00:00:00"/>
        <d v="1993-11-08T00:00:00"/>
        <d v="1993-11-09T00:00:00"/>
        <d v="1993-11-10T00:00:00"/>
        <d v="1993-11-11T00:00:00"/>
        <d v="1993-11-12T00:00:00"/>
        <d v="1993-11-13T00:00:00"/>
        <d v="1993-11-14T00:00:00"/>
        <d v="1993-11-15T00:00:00"/>
        <d v="1993-11-16T00:00:00"/>
        <d v="1993-11-17T00:00:00"/>
        <d v="1993-11-18T00:00:00"/>
        <d v="1993-11-19T00:00:00"/>
        <d v="1993-11-20T00:00:00"/>
        <d v="1993-11-21T00:00:00"/>
        <d v="1993-11-22T00:00:00"/>
        <d v="1993-11-23T00:00:00"/>
        <d v="1993-11-24T00:00:00"/>
        <d v="1993-11-25T00:00:00"/>
        <d v="1993-11-26T00:00:00"/>
        <d v="1993-11-27T00:00:00"/>
        <d v="1993-11-28T00:00:00"/>
        <d v="1993-11-29T00:00:00"/>
        <d v="1993-11-30T00:00:00"/>
        <d v="1993-12-01T00:00:00"/>
        <d v="1993-12-02T00:00:00"/>
        <d v="1993-12-03T00:00:00"/>
        <d v="1993-12-04T00:00:00"/>
        <d v="1993-12-05T00:00:00"/>
        <d v="1993-12-06T00:00:00"/>
        <d v="1993-12-07T00:00:00"/>
        <d v="1993-12-08T00:00:00"/>
        <d v="1993-12-09T00:00:00"/>
        <d v="1993-12-10T00:00:00"/>
        <d v="1993-12-11T00:00:00"/>
        <d v="1993-12-12T00:00:00"/>
        <d v="1993-12-13T00:00:00"/>
        <d v="1993-12-14T00:00:00"/>
        <d v="1993-12-15T00:00:00"/>
        <d v="1993-12-16T00:00:00"/>
        <d v="1993-12-17T00:00:00"/>
        <d v="1993-12-18T00:00:00"/>
        <d v="1993-12-19T00:00:00"/>
        <d v="1993-12-20T00:00:00"/>
        <d v="1993-12-21T00:00:00"/>
        <d v="1993-12-22T00:00:00"/>
        <d v="1993-12-23T00:00:00"/>
        <d v="1993-12-24T00:00:00"/>
        <d v="1993-12-25T00:00:00"/>
        <d v="1993-12-26T00:00:00"/>
        <d v="1993-12-27T00:00:00"/>
        <d v="1993-12-28T00:00:00"/>
        <d v="1993-12-29T00:00:00"/>
        <d v="1993-12-30T00:00:00"/>
        <d v="1993-12-31T00:00:00"/>
        <d v="1994-01-01T00:00:00"/>
        <d v="1994-01-02T00:00:00"/>
        <d v="1994-01-03T00:00:00"/>
        <d v="1994-01-04T00:00:00"/>
        <d v="1994-01-05T00:00:00"/>
        <d v="1994-01-06T00:00:00"/>
        <d v="1994-01-07T00:00:00"/>
        <d v="1994-01-08T00:00:00"/>
        <d v="1994-01-09T00:00:00"/>
        <d v="1994-01-10T00:00:00"/>
        <d v="1994-01-11T00:00:00"/>
        <d v="1994-01-12T00:00:00"/>
        <d v="1994-01-13T00:00:00"/>
        <d v="1994-01-14T00:00:00"/>
        <d v="1994-01-15T00:00:00"/>
        <d v="1994-01-16T00:00:00"/>
        <d v="1994-01-17T00:00:00"/>
        <d v="1994-01-18T00:00:00"/>
        <d v="1994-01-19T00:00:00"/>
        <d v="1994-01-20T00:00:00"/>
        <d v="1994-01-21T00:00:00"/>
        <d v="1994-01-22T00:00:00"/>
        <d v="1994-01-23T00:00:00"/>
        <d v="1994-01-24T00:00:00"/>
        <d v="1994-01-25T00:00:00"/>
        <d v="1994-01-26T00:00:00"/>
        <d v="1994-01-27T00:00:00"/>
        <d v="1994-01-28T00:00:00"/>
        <d v="1994-01-29T00:00:00"/>
        <d v="1994-01-30T00:00:00"/>
        <d v="1994-01-31T00:00:00"/>
        <d v="1994-02-01T00:00:00"/>
        <d v="1994-02-02T00:00:00"/>
        <d v="1994-02-03T00:00:00"/>
        <d v="1994-02-04T00:00:00"/>
        <d v="1994-02-05T00:00:00"/>
        <d v="1994-02-06T00:00:00"/>
        <d v="1994-02-07T00:00:00"/>
        <d v="1994-02-08T00:00:00"/>
        <d v="1994-02-09T00:00:00"/>
        <d v="1994-02-10T00:00:00"/>
        <d v="1994-02-11T00:00:00"/>
        <d v="1994-02-12T00:00:00"/>
        <d v="1994-02-13T00:00:00"/>
        <d v="1994-02-14T00:00:00"/>
        <d v="1994-02-15T00:00:00"/>
        <d v="1994-02-16T00:00:00"/>
        <d v="1994-02-17T00:00:00"/>
        <d v="1994-02-18T00:00:00"/>
        <d v="1994-02-19T00:00:00"/>
        <d v="1994-02-20T00:00:00"/>
        <d v="1994-02-21T00:00:00"/>
        <d v="1994-02-22T00:00:00"/>
        <d v="1994-02-23T00:00:00"/>
        <d v="1994-02-24T00:00:00"/>
        <d v="1994-02-25T00:00:00"/>
        <d v="1994-02-26T00:00:00"/>
        <d v="1994-02-27T00:00:00"/>
        <d v="1994-02-28T00:00:00"/>
        <d v="1994-03-01T00:00:00"/>
        <d v="1994-03-02T00:00:00"/>
        <d v="1994-03-03T00:00:00"/>
        <d v="1994-03-04T00:00:00"/>
        <d v="1994-03-05T00:00:00"/>
        <d v="1994-03-06T00:00:00"/>
        <d v="1994-03-07T00:00:00"/>
        <d v="1994-03-08T00:00:00"/>
        <d v="1994-03-09T00:00:00"/>
        <d v="1994-03-10T00:00:00"/>
        <d v="1994-03-11T00:00:00"/>
        <d v="1994-03-12T00:00:00"/>
        <d v="1994-03-13T00:00:00"/>
        <d v="1994-03-14T00:00:00"/>
        <d v="1994-03-15T00:00:00"/>
        <d v="1994-03-16T00:00:00"/>
        <d v="1994-03-17T00:00:00"/>
        <d v="1994-03-18T00:00:00"/>
        <d v="1994-03-19T00:00:00"/>
        <d v="1994-03-20T00:00:00"/>
        <d v="1994-03-21T00:00:00"/>
        <d v="1994-03-22T00:00:00"/>
        <d v="1994-03-23T00:00:00"/>
        <d v="1994-03-24T00:00:00"/>
        <d v="1994-03-25T00:00:00"/>
        <d v="1994-03-26T00:00:00"/>
        <d v="1994-03-27T00:00:00"/>
        <d v="1994-03-28T00:00:00"/>
        <d v="1994-03-29T00:00:00"/>
        <d v="1994-03-30T00:00:00"/>
        <d v="1994-03-31T00:00:00"/>
        <d v="1994-04-01T00:00:00"/>
        <d v="1994-04-02T00:00:00"/>
        <d v="1994-04-03T00:00:00"/>
        <d v="1994-04-04T00:00:00"/>
        <d v="1994-04-05T00:00:00"/>
        <d v="1994-04-06T00:00:00"/>
        <d v="1994-04-07T00:00:00"/>
        <d v="1994-04-08T00:00:00"/>
        <d v="1994-04-09T00:00:00"/>
        <d v="1994-04-10T00:00:00"/>
        <d v="1994-04-11T00:00:00"/>
        <d v="1994-04-12T00:00:00"/>
        <d v="1994-04-13T00:00:00"/>
        <d v="1994-04-14T00:00:00"/>
        <d v="1994-04-15T00:00:00"/>
        <d v="1994-04-16T00:00:00"/>
        <d v="1994-04-17T00:00:00"/>
        <d v="1994-04-18T00:00:00"/>
        <d v="1994-04-19T00:00:00"/>
        <d v="1994-04-20T00:00:00"/>
        <d v="1994-04-21T00:00:00"/>
        <d v="1994-04-22T00:00:00"/>
        <d v="1994-04-23T00:00:00"/>
        <d v="1994-04-24T00:00:00"/>
        <d v="1994-04-25T00:00:00"/>
        <d v="1994-04-26T00:00:00"/>
        <d v="1994-04-27T00:00:00"/>
        <d v="1994-04-28T00:00:00"/>
        <d v="1994-04-29T00:00:00"/>
        <d v="1994-04-30T00:00:00"/>
        <d v="1994-05-01T00:00:00"/>
        <d v="1994-05-02T00:00:00"/>
        <d v="1994-05-03T00:00:00"/>
        <d v="1994-05-04T00:00:00"/>
        <d v="1994-05-05T00:00:00"/>
        <d v="1994-05-06T00:00:00"/>
        <d v="1994-05-07T00:00:00"/>
        <d v="1994-05-08T00:00:00"/>
        <d v="1994-05-09T00:00:00"/>
        <d v="1994-05-10T00:00:00"/>
        <d v="1994-05-11T00:00:00"/>
        <d v="1994-05-12T00:00:00"/>
        <d v="1994-05-13T00:00:00"/>
        <d v="1994-05-14T00:00:00"/>
        <d v="1994-05-15T00:00:00"/>
        <d v="1994-05-16T00:00:00"/>
        <d v="1994-05-17T00:00:00"/>
        <d v="1994-05-18T00:00:00"/>
        <d v="1994-05-19T00:00:00"/>
        <d v="1994-05-20T00:00:00"/>
        <d v="1994-05-21T00:00:00"/>
        <d v="1994-05-22T00:00:00"/>
        <d v="1994-05-23T00:00:00"/>
        <d v="1994-05-24T00:00:00"/>
        <d v="1994-05-25T00:00:00"/>
        <d v="1994-05-26T00:00:00"/>
        <d v="1994-05-27T00:00:00"/>
        <d v="1994-05-28T00:00:00"/>
        <d v="1994-05-29T00:00:00"/>
        <d v="1994-05-30T00:00:00"/>
        <d v="1994-05-31T00:00:00"/>
        <d v="1994-06-01T00:00:00"/>
        <d v="1994-06-02T00:00:00"/>
        <d v="1994-06-03T00:00:00"/>
        <d v="1994-06-04T00:00:00"/>
        <d v="1994-06-05T00:00:00"/>
        <d v="1994-06-06T00:00:00"/>
        <d v="1994-06-07T00:00:00"/>
        <d v="1994-06-08T00:00:00"/>
        <d v="1994-06-09T00:00:00"/>
        <d v="1994-06-10T00:00:00"/>
        <d v="1994-06-11T00:00:00"/>
        <d v="1994-06-12T00:00:00"/>
        <d v="1994-06-13T00:00:00"/>
        <d v="1994-06-14T00:00:00"/>
        <d v="1994-06-15T00:00:00"/>
        <d v="1994-06-16T00:00:00"/>
        <d v="1994-06-17T00:00:00"/>
        <d v="1994-06-18T00:00:00"/>
        <d v="1994-06-19T00:00:00"/>
        <d v="1994-06-20T00:00:00"/>
        <d v="1994-06-21T00:00:00"/>
        <d v="1994-06-22T00:00:00"/>
        <d v="1994-06-23T00:00:00"/>
        <d v="1994-06-24T00:00:00"/>
        <d v="1994-06-25T00:00:00"/>
        <d v="1994-06-26T00:00:00"/>
        <d v="1994-06-27T00:00:00"/>
        <d v="1994-06-28T00:00:00"/>
        <d v="1994-06-29T00:00:00"/>
        <d v="1994-06-30T00:00:00"/>
        <d v="1994-07-01T00:00:00"/>
        <d v="1994-07-02T00:00:00"/>
        <d v="1994-07-03T00:00:00"/>
        <d v="1994-07-04T00:00:00"/>
        <d v="1994-07-05T00:00:00"/>
        <d v="1994-07-06T00:00:00"/>
        <d v="1994-07-07T00:00:00"/>
        <d v="1994-07-08T00:00:00"/>
        <d v="1994-07-09T00:00:00"/>
        <d v="1994-07-10T00:00:00"/>
        <d v="1994-07-11T00:00:00"/>
        <d v="1994-07-12T00:00:00"/>
        <d v="1994-07-13T00:00:00"/>
        <d v="1994-07-14T00:00:00"/>
        <d v="1994-07-15T00:00:00"/>
        <d v="1994-07-16T00:00:00"/>
        <d v="1994-07-17T00:00:00"/>
        <d v="1994-07-18T00:00:00"/>
        <d v="1994-07-19T00:00:00"/>
        <d v="1994-07-20T00:00:00"/>
        <d v="1994-07-21T00:00:00"/>
        <d v="1994-07-22T00:00:00"/>
        <d v="1994-07-23T00:00:00"/>
        <d v="1994-07-24T00:00:00"/>
        <d v="1994-07-25T00:00:00"/>
        <d v="1994-07-26T00:00:00"/>
        <d v="1994-07-27T00:00:00"/>
        <d v="1994-07-28T00:00:00"/>
        <d v="1994-07-29T00:00:00"/>
        <d v="1994-07-30T00:00:00"/>
        <d v="1994-07-31T00:00:00"/>
        <d v="1994-08-01T00:00:00"/>
        <d v="1994-08-02T00:00:00"/>
        <d v="1994-08-03T00:00:00"/>
        <d v="1994-08-04T00:00:00"/>
        <d v="1994-08-05T00:00:00"/>
        <d v="1994-08-06T00:00:00"/>
        <d v="1994-08-07T00:00:00"/>
        <d v="1994-08-08T00:00:00"/>
        <d v="1994-08-09T00:00:00"/>
        <d v="1994-08-10T00:00:00"/>
        <d v="1994-08-11T00:00:00"/>
        <d v="1994-08-12T00:00:00"/>
        <d v="1994-08-13T00:00:00"/>
        <d v="1994-08-14T00:00:00"/>
        <d v="1994-08-15T00:00:00"/>
        <d v="1994-08-16T00:00:00"/>
        <d v="1994-08-17T00:00:00"/>
        <d v="1994-08-18T00:00:00"/>
        <d v="1994-08-19T00:00:00"/>
        <d v="1994-08-20T00:00:00"/>
        <d v="1994-08-21T00:00:00"/>
        <d v="1994-08-22T00:00:00"/>
        <d v="1994-08-23T00:00:00"/>
        <d v="1994-08-24T00:00:00"/>
        <d v="1994-08-25T00:00:00"/>
        <d v="1994-08-26T00:00:00"/>
        <d v="1994-08-27T00:00:00"/>
        <d v="1994-08-28T00:00:00"/>
        <d v="1994-08-29T00:00:00"/>
        <d v="1994-08-30T00:00:00"/>
        <d v="1994-08-31T00:00:00"/>
        <d v="1994-09-01T00:00:00"/>
        <d v="1994-09-02T00:00:00"/>
        <d v="1994-09-03T00:00:00"/>
        <d v="1994-09-04T00:00:00"/>
        <d v="1994-09-05T00:00:00"/>
        <d v="1994-09-06T00:00:00"/>
        <d v="1994-09-07T00:00:00"/>
        <d v="1994-09-08T00:00:00"/>
        <d v="1994-09-09T00:00:00"/>
        <d v="1994-09-10T00:00:00"/>
        <d v="1994-09-11T00:00:00"/>
        <d v="1994-09-12T00:00:00"/>
        <d v="1994-09-13T00:00:00"/>
        <d v="1994-09-14T00:00:00"/>
        <d v="1994-09-15T00:00:00"/>
        <d v="1994-09-16T00:00:00"/>
        <d v="1994-09-17T00:00:00"/>
        <d v="1994-09-18T00:00:00"/>
        <d v="1994-09-19T00:00:00"/>
        <d v="1994-09-20T00:00:00"/>
        <d v="1994-09-21T00:00:00"/>
        <d v="1994-09-22T00:00:00"/>
        <d v="1994-09-23T00:00:00"/>
        <d v="1994-09-24T00:00:00"/>
        <d v="1994-09-25T00:00:00"/>
        <d v="1994-09-26T00:00:00"/>
        <d v="1994-09-27T00:00:00"/>
        <d v="1994-09-28T00:00:00"/>
        <d v="1994-09-29T00:00:00"/>
        <d v="1994-09-30T00:00:00"/>
        <d v="1994-10-01T00:00:00"/>
        <d v="1994-10-02T00:00:00"/>
        <d v="1994-10-03T00:00:00"/>
        <d v="1994-10-04T00:00:00"/>
        <d v="1994-10-05T00:00:00"/>
        <d v="1994-10-06T00:00:00"/>
        <d v="1994-10-07T00:00:00"/>
        <d v="1994-10-08T00:00:00"/>
        <d v="1994-10-09T00:00:00"/>
        <d v="1994-10-10T00:00:00"/>
        <d v="1994-10-11T00:00:00"/>
        <d v="1994-10-12T00:00:00"/>
        <d v="1994-10-13T00:00:00"/>
        <d v="1994-10-14T00:00:00"/>
        <d v="1994-10-15T00:00:00"/>
        <d v="1994-10-16T00:00:00"/>
        <d v="1994-10-17T00:00:00"/>
        <d v="1994-10-18T00:00:00"/>
        <d v="1994-10-19T00:00:00"/>
        <d v="1994-10-20T00:00:00"/>
        <d v="1994-10-21T00:00:00"/>
        <d v="1994-10-22T00:00:00"/>
        <d v="1994-10-23T00:00:00"/>
        <d v="1994-10-24T00:00:00"/>
        <d v="1994-10-25T00:00:00"/>
        <d v="1994-10-26T00:00:00"/>
        <d v="1994-10-27T00:00:00"/>
        <d v="1994-10-28T00:00:00"/>
        <d v="1994-10-29T00:00:00"/>
        <d v="1994-10-30T00:00:00"/>
        <d v="1994-10-31T00:00:00"/>
        <d v="1994-11-01T00:00:00"/>
        <d v="1994-11-02T00:00:00"/>
        <d v="1994-11-03T00:00:00"/>
        <d v="1994-11-04T00:00:00"/>
        <d v="1994-11-05T00:00:00"/>
        <d v="1994-11-06T00:00:00"/>
        <d v="1994-11-07T00:00:00"/>
        <d v="1994-11-08T00:00:00"/>
        <d v="1994-11-09T00:00:00"/>
        <d v="1994-11-10T00:00:00"/>
        <d v="1994-11-11T00:00:00"/>
        <d v="1994-11-12T00:00:00"/>
        <d v="1994-11-13T00:00:00"/>
        <d v="1994-11-14T00:00:00"/>
        <d v="1994-11-15T00:00:00"/>
        <d v="1994-11-16T00:00:00"/>
        <d v="1994-11-17T00:00:00"/>
        <d v="1994-11-18T00:00:00"/>
        <d v="1994-11-19T00:00:00"/>
        <d v="1994-11-20T00:00:00"/>
        <d v="1994-11-21T00:00:00"/>
        <d v="1994-11-22T00:00:00"/>
        <d v="1994-11-23T00:00:00"/>
        <d v="1994-11-24T00:00:00"/>
        <d v="1994-11-25T00:00:00"/>
        <d v="1994-11-26T00:00:00"/>
        <d v="1994-11-27T00:00:00"/>
        <d v="1994-11-28T00:00:00"/>
        <d v="1994-11-29T00:00:00"/>
        <d v="1994-11-30T00:00:00"/>
        <d v="1994-12-01T00:00:00"/>
        <d v="1994-12-02T00:00:00"/>
        <d v="1994-12-03T00:00:00"/>
        <d v="1994-12-04T00:00:00"/>
        <d v="1994-12-05T00:00:00"/>
        <d v="1994-12-06T00:00:00"/>
        <d v="1994-12-07T00:00:00"/>
        <d v="1994-12-08T00:00:00"/>
        <d v="1994-12-09T00:00:00"/>
        <d v="1994-12-10T00:00:00"/>
        <d v="1994-12-11T00:00:00"/>
        <d v="1994-12-12T00:00:00"/>
        <d v="1994-12-13T00:00:00"/>
        <d v="1994-12-14T00:00:00"/>
        <d v="1994-12-15T00:00:00"/>
        <d v="1994-12-16T00:00:00"/>
        <d v="1994-12-17T00:00:00"/>
        <d v="1994-12-18T00:00:00"/>
        <d v="1994-12-19T00:00:00"/>
        <d v="1994-12-20T00:00:00"/>
        <d v="1994-12-21T00:00:00"/>
        <d v="1994-12-22T00:00:00"/>
        <d v="1994-12-23T00:00:00"/>
        <d v="1994-12-24T00:00:00"/>
        <d v="1994-12-25T00:00:00"/>
        <d v="1994-12-26T00:00:00"/>
        <d v="1994-12-27T00:00:00"/>
        <d v="1994-12-28T00:00:00"/>
        <d v="1994-12-29T00:00:00"/>
        <d v="1994-12-30T00:00:00"/>
        <d v="1994-12-31T00:00:00"/>
        <d v="1995-01-01T00:00:00"/>
        <d v="1995-01-02T00:00:00"/>
        <d v="1995-01-03T00:00:00"/>
        <d v="1995-01-04T00:00:00"/>
        <d v="1995-01-05T00:00:00"/>
        <d v="1995-01-06T00:00:00"/>
        <d v="1995-01-07T00:00:00"/>
        <d v="1995-01-08T00:00:00"/>
        <d v="1995-01-09T00:00:00"/>
        <d v="1995-01-10T00:00:00"/>
        <d v="1995-01-11T00:00:00"/>
        <d v="1995-01-12T00:00:00"/>
        <d v="1995-01-13T00:00:00"/>
        <d v="1995-01-14T00:00:00"/>
        <d v="1995-01-15T00:00:00"/>
        <d v="1995-01-16T00:00:00"/>
        <d v="1995-01-17T00:00:00"/>
        <d v="1995-01-18T00:00:00"/>
        <d v="1995-01-19T00:00:00"/>
        <d v="1995-01-20T00:00:00"/>
        <d v="1995-01-21T00:00:00"/>
        <d v="1995-01-22T00:00:00"/>
        <d v="1995-01-23T00:00:00"/>
        <d v="1995-01-24T00:00:00"/>
        <d v="1995-01-25T00:00:00"/>
        <d v="1995-01-26T00:00:00"/>
        <d v="1995-01-27T00:00:00"/>
        <d v="1995-01-28T00:00:00"/>
        <d v="1995-01-29T00:00:00"/>
        <d v="1995-01-30T00:00:00"/>
        <d v="1995-01-31T00:00:00"/>
        <d v="1995-02-01T00:00:00"/>
        <d v="1995-02-02T00:00:00"/>
        <d v="1995-02-03T00:00:00"/>
        <d v="1995-02-04T00:00:00"/>
        <d v="1995-02-05T00:00:00"/>
        <d v="1995-02-06T00:00:00"/>
        <d v="1995-02-07T00:00:00"/>
        <d v="1995-02-08T00:00:00"/>
        <d v="1995-02-09T00:00:00"/>
        <d v="1995-02-10T00:00:00"/>
        <d v="1995-02-11T00:00:00"/>
        <d v="1995-02-12T00:00:00"/>
        <d v="1995-02-13T00:00:00"/>
        <d v="1995-02-14T00:00:00"/>
        <d v="1995-02-15T00:00:00"/>
        <d v="1995-02-16T00:00:00"/>
        <d v="1995-02-17T00:00:00"/>
        <d v="1995-02-18T00:00:00"/>
        <d v="1995-02-19T00:00:00"/>
        <d v="1995-02-20T00:00:00"/>
        <d v="1995-02-21T00:00:00"/>
        <d v="1995-02-22T00:00:00"/>
        <d v="1995-02-23T00:00:00"/>
        <d v="1995-02-24T00:00:00"/>
        <d v="1995-02-25T00:00:00"/>
        <d v="1995-02-26T00:00:00"/>
        <d v="1995-02-27T00:00:00"/>
        <d v="1995-02-28T00:00:00"/>
        <d v="1995-03-01T00:00:00"/>
        <d v="1995-03-02T00:00:00"/>
        <d v="1995-03-03T00:00:00"/>
        <d v="1995-03-04T00:00:00"/>
        <d v="1995-03-05T00:00:00"/>
        <d v="1995-03-06T00:00:00"/>
        <d v="1995-03-07T00:00:00"/>
        <d v="1995-03-08T00:00:00"/>
        <d v="1995-03-09T00:00:00"/>
        <d v="1995-03-10T00:00:00"/>
        <d v="1995-03-11T00:00:00"/>
        <d v="1995-03-12T00:00:00"/>
        <d v="1995-03-13T00:00:00"/>
        <d v="1995-03-14T00:00:00"/>
        <d v="1995-03-15T00:00:00"/>
        <d v="1995-03-16T00:00:00"/>
        <d v="1995-03-17T00:00:00"/>
        <d v="1995-03-18T00:00:00"/>
        <d v="1995-03-19T00:00:00"/>
        <d v="1995-03-20T00:00:00"/>
        <d v="1995-03-21T00:00:00"/>
        <d v="1995-03-22T00:00:00"/>
        <d v="1995-03-23T00:00:00"/>
        <d v="1995-03-24T00:00:00"/>
        <d v="1995-03-25T00:00:00"/>
        <d v="1995-03-26T00:00:00"/>
        <d v="1995-03-27T00:00:00"/>
        <d v="1995-03-28T00:00:00"/>
        <d v="1995-03-29T00:00:00"/>
        <d v="1995-03-30T00:00:00"/>
        <d v="1995-03-31T00:00:00"/>
        <d v="1995-04-01T00:00:00"/>
        <d v="1995-04-02T00:00:00"/>
        <d v="1995-04-03T00:00:00"/>
        <d v="1995-04-04T00:00:00"/>
        <d v="1995-04-05T00:00:00"/>
        <d v="1995-04-06T00:00:00"/>
        <d v="1995-04-07T00:00:00"/>
        <d v="1995-04-08T00:00:00"/>
        <d v="1995-04-09T00:00:00"/>
        <d v="1995-04-10T00:00:00"/>
        <d v="1995-04-11T00:00:00"/>
        <d v="1995-04-12T00:00:00"/>
        <d v="1995-04-13T00:00:00"/>
        <d v="1995-04-14T00:00:00"/>
        <d v="1995-04-15T00:00:00"/>
        <d v="1995-04-16T00:00:00"/>
        <d v="1995-04-17T00:00:00"/>
        <d v="1995-04-18T00:00:00"/>
        <d v="1995-04-19T00:00:00"/>
        <d v="1995-04-20T00:00:00"/>
        <d v="1995-04-21T00:00:00"/>
        <d v="1995-04-22T00:00:00"/>
        <d v="1995-04-23T00:00:00"/>
        <d v="1995-04-24T00:00:00"/>
        <d v="1995-04-25T00:00:00"/>
        <d v="1995-04-26T00:00:00"/>
        <d v="1995-04-27T00:00:00"/>
        <d v="1995-04-28T00:00:00"/>
        <d v="1995-04-29T00:00:00"/>
        <d v="1995-04-30T00:00:00"/>
        <d v="1995-05-01T00:00:00"/>
        <d v="1995-05-02T00:00:00"/>
        <d v="1995-05-03T00:00:00"/>
        <d v="1995-05-04T00:00:00"/>
        <d v="1995-05-05T00:00:00"/>
        <d v="1995-05-06T00:00:00"/>
        <d v="1995-05-07T00:00:00"/>
        <d v="1995-05-08T00:00:00"/>
        <d v="1995-05-09T00:00:00"/>
        <d v="1995-05-10T00:00:00"/>
        <d v="1995-05-11T00:00:00"/>
        <d v="1995-05-12T00:00:00"/>
        <d v="1995-05-13T00:00:00"/>
        <d v="1995-05-14T00:00:00"/>
        <d v="1995-05-15T00:00:00"/>
        <d v="1995-05-16T00:00:00"/>
        <d v="1995-05-17T00:00:00"/>
        <d v="1995-05-18T00:00:00"/>
        <d v="1995-05-19T00:00:00"/>
        <d v="1995-05-20T00:00:00"/>
        <d v="1995-05-21T00:00:00"/>
        <d v="1995-05-22T00:00:00"/>
        <d v="1995-05-23T00:00:00"/>
        <d v="1995-05-24T00:00:00"/>
        <d v="1995-05-25T00:00:00"/>
        <d v="1995-05-26T00:00:00"/>
        <d v="1995-05-27T00:00:00"/>
        <d v="1995-05-28T00:00:00"/>
        <d v="1995-05-29T00:00:00"/>
        <d v="1995-05-30T00:00:00"/>
        <d v="1995-05-31T00:00:00"/>
        <d v="1995-06-01T00:00:00"/>
        <d v="1995-06-02T00:00:00"/>
        <d v="1995-06-03T00:00:00"/>
        <d v="1995-06-04T00:00:00"/>
        <d v="1995-06-05T00:00:00"/>
        <d v="1995-06-06T00:00:00"/>
        <d v="1995-06-07T00:00:00"/>
        <d v="1995-06-08T00:00:00"/>
        <d v="1995-06-09T00:00:00"/>
        <d v="1995-06-10T00:00:00"/>
        <d v="1995-06-11T00:00:00"/>
        <d v="1995-06-12T00:00:00"/>
        <d v="1995-06-13T00:00:00"/>
        <d v="1995-06-14T00:00:00"/>
        <d v="1995-06-15T00:00:00"/>
        <d v="1995-06-16T00:00:00"/>
        <d v="1995-06-17T00:00:00"/>
        <d v="1995-06-18T00:00:00"/>
        <d v="1995-06-19T00:00:00"/>
        <d v="1995-06-20T00:00:00"/>
        <d v="1995-06-21T00:00:00"/>
        <d v="1995-06-22T00:00:00"/>
        <d v="1995-06-23T00:00:00"/>
        <d v="1995-06-24T00:00:00"/>
        <d v="1995-06-25T00:00:00"/>
        <d v="1995-06-26T00:00:00"/>
        <d v="1995-06-27T00:00:00"/>
        <d v="1995-06-28T00:00:00"/>
        <d v="1995-06-29T00:00:00"/>
        <d v="1995-06-30T00:00:00"/>
        <d v="1995-07-01T00:00:00"/>
        <d v="1995-07-02T00:00:00"/>
        <d v="1995-07-03T00:00:00"/>
        <d v="1995-07-04T00:00:00"/>
        <d v="1995-07-05T00:00:00"/>
        <d v="1995-07-06T00:00:00"/>
        <d v="1995-07-07T00:00:00"/>
        <d v="1995-07-08T00:00:00"/>
        <d v="1995-07-09T00:00:00"/>
        <d v="1995-07-10T00:00:00"/>
        <d v="1995-07-11T00:00:00"/>
        <d v="1995-07-12T00:00:00"/>
        <d v="1995-07-13T00:00:00"/>
        <d v="1995-07-14T00:00:00"/>
        <d v="1995-07-15T00:00:00"/>
        <d v="1995-07-16T00:00:00"/>
        <d v="1995-07-17T00:00:00"/>
        <d v="1995-07-18T00:00:00"/>
        <d v="1995-07-19T00:00:00"/>
        <d v="1995-07-20T00:00:00"/>
        <d v="1995-07-21T00:00:00"/>
        <d v="1995-07-22T00:00:00"/>
        <d v="1995-07-23T00:00:00"/>
        <d v="1995-07-24T00:00:00"/>
        <d v="1995-07-25T00:00:00"/>
        <d v="1995-07-26T00:00:00"/>
        <d v="1995-07-27T00:00:00"/>
        <d v="1995-07-28T00:00:00"/>
        <d v="1995-07-29T00:00:00"/>
        <d v="1995-07-30T00:00:00"/>
        <d v="1995-07-31T00:00:00"/>
        <d v="1995-08-01T00:00:00"/>
        <d v="1995-08-02T00:00:00"/>
        <d v="1995-08-03T00:00:00"/>
        <d v="1995-08-04T00:00:00"/>
        <d v="1995-08-05T00:00:00"/>
        <d v="1995-08-06T00:00:00"/>
        <d v="1995-08-07T00:00:00"/>
        <d v="1995-08-08T00:00:00"/>
        <d v="1995-08-09T00:00:00"/>
        <d v="1995-08-10T00:00:00"/>
        <d v="1995-08-11T00:00:00"/>
        <d v="1995-08-12T00:00:00"/>
        <d v="1995-08-13T00:00:00"/>
        <d v="1995-08-14T00:00:00"/>
        <d v="1995-08-15T00:00:00"/>
        <d v="1995-08-16T00:00:00"/>
        <d v="1995-08-17T00:00:00"/>
        <d v="1995-08-18T00:00:00"/>
        <d v="1995-08-19T00:00:00"/>
        <d v="1995-08-20T00:00:00"/>
        <d v="1995-08-21T00:00:00"/>
        <d v="1995-08-22T00:00:00"/>
        <d v="1995-08-23T00:00:00"/>
        <d v="1995-08-24T00:00:00"/>
        <d v="1995-08-25T00:00:00"/>
        <d v="1995-08-26T00:00:00"/>
        <d v="1995-08-27T00:00:00"/>
        <d v="1995-08-28T00:00:00"/>
        <d v="1995-08-29T00:00:00"/>
        <d v="1995-08-30T00:00:00"/>
        <d v="1995-08-31T00:00:00"/>
        <d v="1995-09-01T00:00:00"/>
        <d v="1995-09-02T00:00:00"/>
        <d v="1995-09-03T00:00:00"/>
        <d v="1995-09-04T00:00:00"/>
        <d v="1995-09-05T00:00:00"/>
        <d v="1995-09-06T00:00:00"/>
        <d v="1995-09-07T00:00:00"/>
        <d v="1995-09-08T00:00:00"/>
        <d v="1995-09-09T00:00:00"/>
        <d v="1995-09-10T00:00:00"/>
        <d v="1995-09-11T00:00:00"/>
        <d v="1995-09-12T00:00:00"/>
        <d v="1995-09-13T00:00:00"/>
        <d v="1995-09-14T00:00:00"/>
        <d v="1995-09-15T00:00:00"/>
        <d v="1995-09-16T00:00:00"/>
        <d v="1995-09-17T00:00:00"/>
        <d v="1995-09-18T00:00:00"/>
        <d v="1995-09-19T00:00:00"/>
        <d v="1995-09-20T00:00:00"/>
        <d v="1995-09-21T00:00:00"/>
        <d v="1995-09-22T00:00:00"/>
        <d v="1995-09-23T00:00:00"/>
        <d v="1995-09-24T00:00:00"/>
        <d v="1995-09-25T00:00:00"/>
        <d v="1995-09-26T00:00:00"/>
        <d v="1995-09-27T00:00:00"/>
        <d v="1995-09-28T00:00:00"/>
        <d v="1995-09-29T00:00:00"/>
        <d v="1995-09-30T00:00:00"/>
        <d v="1995-10-01T00:00:00"/>
        <d v="1995-10-02T00:00:00"/>
        <d v="1995-10-03T00:00:00"/>
        <d v="1995-10-04T00:00:00"/>
        <d v="1995-10-05T00:00:00"/>
        <d v="1995-10-06T00:00:00"/>
        <d v="1995-10-07T00:00:00"/>
        <d v="1995-10-08T00:00:00"/>
        <d v="1995-10-09T00:00:00"/>
        <d v="1995-10-10T00:00:00"/>
        <d v="1995-10-11T00:00:00"/>
        <d v="1995-10-12T00:00:00"/>
        <d v="1995-10-13T00:00:00"/>
        <d v="1995-10-14T00:00:00"/>
        <d v="1995-10-15T00:00:00"/>
        <d v="1995-10-16T00:00:00"/>
        <d v="1995-10-17T00:00:00"/>
        <d v="1995-10-18T00:00:00"/>
        <d v="1995-10-19T00:00:00"/>
        <d v="1995-10-20T00:00:00"/>
        <d v="1995-10-21T00:00:00"/>
        <d v="1995-10-22T00:00:00"/>
        <d v="1995-10-23T00:00:00"/>
        <d v="1995-10-24T00:00:00"/>
        <d v="1995-10-25T00:00:00"/>
        <d v="1995-10-26T00:00:00"/>
        <d v="1995-10-27T00:00:00"/>
        <d v="1995-10-28T00:00:00"/>
        <d v="1995-10-29T00:00:00"/>
        <d v="1995-10-30T00:00:00"/>
        <d v="1995-10-31T00:00:00"/>
        <d v="1995-11-01T00:00:00"/>
        <d v="1995-11-02T00:00:00"/>
        <d v="1995-11-03T00:00:00"/>
        <d v="1995-11-04T00:00:00"/>
        <d v="1995-11-05T00:00:00"/>
        <d v="1995-11-06T00:00:00"/>
        <d v="1995-11-07T00:00:00"/>
        <d v="1995-11-08T00:00:00"/>
        <d v="1995-11-09T00:00:00"/>
        <d v="1995-11-10T00:00:00"/>
        <d v="1995-11-11T00:00:00"/>
        <d v="1995-11-12T00:00:00"/>
        <d v="1995-11-13T00:00:00"/>
        <d v="1995-11-14T00:00:00"/>
        <d v="1995-11-15T00:00:00"/>
        <d v="1995-11-16T00:00:00"/>
        <d v="1995-11-17T00:00:00"/>
        <d v="1995-11-18T00:00:00"/>
        <d v="1995-11-19T00:00:00"/>
        <d v="1995-11-20T00:00:00"/>
        <d v="1995-11-21T00:00:00"/>
        <d v="1995-11-22T00:00:00"/>
        <d v="1995-11-23T00:00:00"/>
        <d v="1995-11-24T00:00:00"/>
        <d v="1995-11-25T00:00:00"/>
        <d v="1995-11-26T00:00:00"/>
        <d v="1995-11-27T00:00:00"/>
        <d v="1995-11-28T00:00:00"/>
        <d v="1995-11-29T00:00:00"/>
        <d v="1995-11-30T00:00:00"/>
        <d v="1995-12-01T00:00:00"/>
        <d v="1995-12-02T00:00:00"/>
        <d v="1995-12-03T00:00:00"/>
        <d v="1995-12-04T00:00:00"/>
        <d v="1995-12-05T00:00:00"/>
        <d v="1995-12-06T00:00:00"/>
        <d v="1995-12-07T00:00:00"/>
        <d v="1995-12-08T00:00:00"/>
        <d v="1995-12-09T00:00:00"/>
        <d v="1995-12-10T00:00:00"/>
        <d v="1995-12-11T00:00:00"/>
        <d v="1995-12-12T00:00:00"/>
        <d v="1995-12-13T00:00:00"/>
        <d v="1995-12-14T00:00:00"/>
        <d v="1995-12-15T00:00:00"/>
        <d v="1995-12-16T00:00:00"/>
        <d v="1995-12-17T00:00:00"/>
        <d v="1995-12-18T00:00:00"/>
        <d v="1995-12-19T00:00:00"/>
        <d v="1995-12-20T00:00:00"/>
        <d v="1995-12-21T00:00:00"/>
        <d v="1995-12-22T00:00:00"/>
        <d v="1995-12-23T00:00:00"/>
        <d v="1995-12-24T00:00:00"/>
        <d v="1995-12-25T00:00:00"/>
        <d v="1995-12-26T00:00:00"/>
        <d v="1995-12-27T00:00:00"/>
        <d v="1995-12-28T00:00:00"/>
        <d v="1995-12-29T00:00:00"/>
        <d v="1995-12-30T00:00:00"/>
        <d v="1995-12-31T00:00:00"/>
        <d v="1996-01-01T00:00:00"/>
        <d v="1996-01-02T00:00:00"/>
        <d v="1996-01-03T00:00:00"/>
        <d v="1996-01-04T00:00:00"/>
        <d v="1996-01-05T00:00:00"/>
        <d v="1996-01-06T00:00:00"/>
        <d v="1996-01-07T00:00:00"/>
        <d v="1996-01-08T00:00:00"/>
        <d v="1996-01-09T00:00:00"/>
        <d v="1996-01-10T00:00:00"/>
        <d v="1996-01-11T00:00:00"/>
        <d v="1996-01-12T00:00:00"/>
        <d v="1996-01-13T00:00:00"/>
        <d v="1996-01-14T00:00:00"/>
        <d v="1996-01-15T00:00:00"/>
        <d v="1996-01-16T00:00:00"/>
        <d v="1996-01-17T00:00:00"/>
        <d v="1996-01-18T00:00:00"/>
        <d v="1996-01-19T00:00:00"/>
        <d v="1996-01-20T00:00:00"/>
        <d v="1996-01-21T00:00:00"/>
        <d v="1996-01-22T00:00:00"/>
        <d v="1996-01-23T00:00:00"/>
        <d v="1996-01-24T00:00:00"/>
        <d v="1996-01-25T00:00:00"/>
        <d v="1996-01-26T00:00:00"/>
        <d v="1996-01-27T00:00:00"/>
        <d v="1996-01-28T00:00:00"/>
        <d v="1996-01-29T00:00:00"/>
        <d v="1996-01-30T00:00:00"/>
        <d v="1996-01-31T00:00:00"/>
        <d v="1996-02-01T00:00:00"/>
        <d v="1996-02-02T00:00:00"/>
        <d v="1996-02-03T00:00:00"/>
        <d v="1996-02-04T00:00:00"/>
        <d v="1996-02-05T00:00:00"/>
        <d v="1996-02-06T00:00:00"/>
        <d v="1996-02-07T00:00:00"/>
        <d v="1996-02-08T00:00:00"/>
        <d v="1996-02-09T00:00:00"/>
        <d v="1996-02-10T00:00:00"/>
        <d v="1996-02-11T00:00:00"/>
        <d v="1996-02-12T00:00:00"/>
        <d v="1996-02-13T00:00:00"/>
        <d v="1996-02-14T00:00:00"/>
        <d v="1996-02-15T00:00:00"/>
        <d v="1996-02-16T00:00:00"/>
        <d v="1996-02-17T00:00:00"/>
        <d v="1996-02-18T00:00:00"/>
        <d v="1996-02-19T00:00:00"/>
        <d v="1996-02-20T00:00:00"/>
        <d v="1996-02-21T00:00:00"/>
        <d v="1996-02-22T00:00:00"/>
        <d v="1996-02-23T00:00:00"/>
        <d v="1996-02-24T00:00:00"/>
        <d v="1996-02-25T00:00:00"/>
        <d v="1996-02-26T00:00:00"/>
        <d v="1996-02-27T00:00:00"/>
        <d v="1996-02-28T00:00:00"/>
        <d v="1996-02-29T00:00:00"/>
        <d v="1996-03-01T00:00:00"/>
        <d v="1996-03-02T00:00:00"/>
        <d v="1996-03-03T00:00:00"/>
        <d v="1996-03-04T00:00:00"/>
        <d v="1996-03-05T00:00:00"/>
        <d v="1996-03-06T00:00:00"/>
        <d v="1996-03-07T00:00:00"/>
        <d v="1996-03-08T00:00:00"/>
        <d v="1996-03-09T00:00:00"/>
        <d v="1996-03-10T00:00:00"/>
        <d v="1996-03-11T00:00:00"/>
        <d v="1996-03-12T00:00:00"/>
        <d v="1996-03-13T00:00:00"/>
        <d v="1996-03-14T00:00:00"/>
        <d v="1996-03-15T00:00:00"/>
        <d v="1996-03-16T00:00:00"/>
        <d v="1996-03-17T00:00:00"/>
        <d v="1996-03-18T00:00:00"/>
        <d v="1996-03-19T00:00:00"/>
        <d v="1996-03-20T00:00:00"/>
        <d v="1996-03-21T00:00:00"/>
        <d v="1996-03-22T00:00:00"/>
        <d v="1996-03-23T00:00:00"/>
        <d v="1996-03-24T00:00:00"/>
        <d v="1996-03-25T00:00:00"/>
        <d v="1996-03-26T00:00:00"/>
        <d v="1996-03-27T00:00:00"/>
        <d v="1996-03-28T00:00:00"/>
        <d v="1996-03-29T00:00:00"/>
        <d v="1996-03-30T00:00:00"/>
        <d v="1996-03-31T00:00:00"/>
        <d v="1996-04-01T00:00:00"/>
        <d v="1996-04-02T00:00:00"/>
        <d v="1996-04-03T00:00:00"/>
        <d v="1996-04-04T00:00:00"/>
        <d v="1996-04-05T00:00:00"/>
        <d v="1996-04-06T00:00:00"/>
        <d v="1996-04-07T00:00:00"/>
        <d v="1996-04-08T00:00:00"/>
        <d v="1996-04-09T00:00:00"/>
        <d v="1996-04-10T00:00:00"/>
        <d v="1996-04-11T00:00:00"/>
        <d v="1996-04-12T00:00:00"/>
        <d v="1996-04-13T00:00:00"/>
        <d v="1996-04-14T00:00:00"/>
        <d v="1996-04-15T00:00:00"/>
        <d v="1996-04-16T00:00:00"/>
        <d v="1996-04-17T00:00:00"/>
        <d v="1996-04-18T00:00:00"/>
        <d v="1996-04-19T00:00:00"/>
        <d v="1996-04-20T00:00:00"/>
        <d v="1996-04-21T00:00:00"/>
        <d v="1996-04-22T00:00:00"/>
        <d v="1996-04-23T00:00:00"/>
        <d v="1996-04-24T00:00:00"/>
        <d v="1996-04-25T00:00:00"/>
        <d v="1996-04-26T00:00:00"/>
        <d v="1996-04-27T00:00:00"/>
        <d v="1996-04-28T00:00:00"/>
        <d v="1996-04-29T00:00:00"/>
        <d v="1996-04-30T00:00:00"/>
        <d v="1996-05-01T00:00:00"/>
        <d v="1996-05-02T00:00:00"/>
        <d v="1996-05-03T00:00:00"/>
        <d v="1996-05-04T00:00:00"/>
        <d v="1996-05-05T00:00:00"/>
        <d v="1996-05-06T00:00:00"/>
        <d v="1996-05-07T00:00:00"/>
        <d v="1996-05-08T00:00:00"/>
        <d v="1996-05-09T00:00:00"/>
        <d v="1996-05-10T00:00:00"/>
        <d v="1996-05-11T00:00:00"/>
        <d v="1996-05-12T00:00:00"/>
        <d v="1996-05-13T00:00:00"/>
        <d v="1996-05-14T00:00:00"/>
        <d v="1996-05-15T00:00:00"/>
        <d v="1996-05-16T00:00:00"/>
        <d v="1996-05-17T00:00:00"/>
        <d v="1996-05-18T00:00:00"/>
        <d v="1996-05-19T00:00:00"/>
        <d v="1996-05-20T00:00:00"/>
        <d v="1996-05-21T00:00:00"/>
        <d v="1996-05-22T00:00:00"/>
        <d v="1996-05-23T00:00:00"/>
        <d v="1996-05-24T00:00:00"/>
        <d v="1996-05-25T00:00:00"/>
        <d v="1996-05-26T00:00:00"/>
        <d v="1996-05-27T00:00:00"/>
        <d v="1996-05-28T00:00:00"/>
        <d v="1996-05-29T00:00:00"/>
        <d v="1996-05-30T00:00:00"/>
        <d v="1996-05-31T00:00:00"/>
        <d v="1996-06-01T00:00:00"/>
        <d v="1996-06-02T00:00:00"/>
        <d v="1996-06-03T00:00:00"/>
        <d v="1996-06-04T00:00:00"/>
        <d v="1996-06-05T00:00:00"/>
        <d v="1996-06-06T00:00:00"/>
        <d v="1996-06-07T00:00:00"/>
        <d v="1996-06-08T00:00:00"/>
        <d v="1996-06-09T00:00:00"/>
        <d v="1996-06-10T00:00:00"/>
        <d v="1996-06-11T00:00:00"/>
        <d v="1996-06-12T00:00:00"/>
        <d v="1996-06-13T00:00:00"/>
        <d v="1996-06-14T00:00:00"/>
        <d v="1996-06-15T00:00:00"/>
        <d v="1996-06-16T00:00:00"/>
        <d v="1996-06-17T00:00:00"/>
        <d v="1996-06-18T00:00:00"/>
        <d v="1996-06-19T00:00:00"/>
        <d v="1996-06-20T00:00:00"/>
        <d v="1996-06-21T00:00:00"/>
        <d v="1996-06-22T00:00:00"/>
        <d v="1996-06-23T00:00:00"/>
        <d v="1996-06-24T00:00:00"/>
        <d v="1996-06-25T00:00:00"/>
        <d v="1996-06-26T00:00:00"/>
        <d v="1996-06-27T00:00:00"/>
        <d v="1996-06-28T00:00:00"/>
        <d v="1996-06-29T00:00:00"/>
        <d v="1996-06-30T00:00:00"/>
        <d v="1996-07-01T00:00:00"/>
        <d v="1996-07-02T00:00:00"/>
        <d v="1996-07-03T00:00:00"/>
        <d v="1996-07-04T00:00:00"/>
        <d v="1996-07-05T00:00:00"/>
        <d v="1996-07-06T00:00:00"/>
        <d v="1996-07-07T00:00:00"/>
        <d v="1996-07-08T00:00:00"/>
        <d v="1996-07-09T00:00:00"/>
        <d v="1996-07-10T00:00:00"/>
        <d v="1996-07-11T00:00:00"/>
        <d v="1996-07-12T00:00:00"/>
        <d v="1996-07-13T00:00:00"/>
        <d v="1996-07-14T00:00:00"/>
        <d v="1996-07-15T00:00:00"/>
        <d v="1996-07-16T00:00:00"/>
        <d v="1996-07-17T00:00:00"/>
        <d v="1996-07-18T00:00:00"/>
        <d v="1996-07-19T00:00:00"/>
        <d v="1996-07-20T00:00:00"/>
        <d v="1996-07-21T00:00:00"/>
        <d v="1996-07-22T00:00:00"/>
        <d v="1996-07-23T00:00:00"/>
        <d v="1996-07-24T00:00:00"/>
        <d v="1996-07-25T00:00:00"/>
        <d v="1996-07-26T00:00:00"/>
        <d v="1996-07-27T00:00:00"/>
        <d v="1996-07-28T00:00:00"/>
        <d v="1996-07-29T00:00:00"/>
        <d v="1996-07-30T00:00:00"/>
        <d v="1996-07-31T00:00:00"/>
        <d v="1996-08-01T00:00:00"/>
        <d v="1996-08-02T00:00:00"/>
        <d v="1996-08-03T00:00:00"/>
        <d v="1996-08-04T00:00:00"/>
        <d v="1996-08-05T00:00:00"/>
        <d v="1996-08-06T00:00:00"/>
        <d v="1996-08-07T00:00:00"/>
        <d v="1996-08-08T00:00:00"/>
        <d v="1996-08-09T00:00:00"/>
        <d v="1996-08-10T00:00:00"/>
        <d v="1996-08-11T00:00:00"/>
        <d v="1996-08-12T00:00:00"/>
        <d v="1996-08-13T00:00:00"/>
        <d v="1996-08-14T00:00:00"/>
        <d v="1996-08-15T00:00:00"/>
        <d v="1996-08-16T00:00:00"/>
        <d v="1996-08-17T00:00:00"/>
        <d v="1996-08-18T00:00:00"/>
        <d v="1996-08-19T00:00:00"/>
        <d v="1996-08-20T00:00:00"/>
        <d v="1996-08-21T00:00:00"/>
        <d v="1996-08-22T00:00:00"/>
        <d v="1996-08-23T00:00:00"/>
        <d v="1996-08-24T00:00:00"/>
        <d v="1996-08-25T00:00:00"/>
        <d v="1996-08-26T00:00:00"/>
        <d v="1996-08-27T00:00:00"/>
        <d v="1996-08-28T00:00:00"/>
        <d v="1996-08-29T00:00:00"/>
        <d v="1996-08-30T00:00:00"/>
        <d v="1996-08-31T00:00:00"/>
        <d v="1996-09-01T00:00:00"/>
        <d v="1996-09-02T00:00:00"/>
        <d v="1996-09-03T00:00:00"/>
        <d v="1996-09-04T00:00:00"/>
        <d v="1996-09-05T00:00:00"/>
        <d v="1996-09-06T00:00:00"/>
        <d v="1996-09-07T00:00:00"/>
        <d v="1996-09-08T00:00:00"/>
        <d v="1996-09-09T00:00:00"/>
        <d v="1996-09-10T00:00:00"/>
        <d v="1996-09-11T00:00:00"/>
        <d v="1996-09-12T00:00:00"/>
        <d v="1996-09-13T00:00:00"/>
        <d v="1996-09-14T00:00:00"/>
        <d v="1996-09-15T00:00:00"/>
        <d v="1996-09-16T00:00:00"/>
        <d v="1996-09-17T00:00:00"/>
        <d v="1996-09-18T00:00:00"/>
        <d v="1996-09-19T00:00:00"/>
        <d v="1996-09-20T00:00:00"/>
        <d v="1996-09-21T00:00:00"/>
        <d v="1996-09-22T00:00:00"/>
        <d v="1996-09-23T00:00:00"/>
        <d v="1996-09-24T00:00:00"/>
        <d v="1996-09-25T00:00:00"/>
        <d v="1996-09-26T00:00:00"/>
        <d v="1996-09-27T00:00:00"/>
        <d v="1996-09-28T00:00:00"/>
        <d v="1996-09-29T00:00:00"/>
        <d v="1996-09-30T00:00:00"/>
        <d v="1996-10-01T00:00:00"/>
        <d v="1996-10-02T00:00:00"/>
        <d v="1996-10-03T00:00:00"/>
        <d v="1996-10-04T00:00:00"/>
        <d v="1996-10-05T00:00:00"/>
        <d v="1996-10-06T00:00:00"/>
        <d v="1996-10-07T00:00:00"/>
        <d v="1996-10-08T00:00:00"/>
        <d v="1996-10-09T00:00:00"/>
        <d v="1996-10-10T00:00:00"/>
        <d v="1996-10-11T00:00:00"/>
        <d v="1996-10-12T00:00:00"/>
        <d v="1996-10-13T00:00:00"/>
        <d v="1996-10-14T00:00:00"/>
        <d v="1996-10-15T00:00:00"/>
        <d v="1996-10-16T00:00:00"/>
        <d v="1996-10-17T00:00:00"/>
        <d v="1996-10-18T00:00:00"/>
        <d v="1996-10-19T00:00:00"/>
        <d v="1996-10-20T00:00:00"/>
        <d v="1996-10-21T00:00:00"/>
        <d v="1996-10-22T00:00:00"/>
        <d v="1996-10-23T00:00:00"/>
        <d v="1996-10-24T00:00:00"/>
        <d v="1996-10-25T00:00:00"/>
        <d v="1996-10-26T00:00:00"/>
        <d v="1996-10-27T00:00:00"/>
        <d v="1996-10-28T00:00:00"/>
        <d v="1996-10-29T00:00:00"/>
        <d v="1996-10-30T00:00:00"/>
        <d v="1996-10-31T00:00:00"/>
        <d v="1996-11-01T00:00:00"/>
        <d v="1996-11-02T00:00:00"/>
        <d v="1996-11-03T00:00:00"/>
        <d v="1996-11-04T00:00:00"/>
        <d v="1996-11-05T00:00:00"/>
        <d v="1996-11-06T00:00:00"/>
        <d v="1996-11-07T00:00:00"/>
        <d v="1996-11-08T00:00:00"/>
        <d v="1996-11-09T00:00:00"/>
        <d v="1996-11-10T00:00:00"/>
        <d v="1996-11-11T00:00:00"/>
        <d v="1996-11-12T00:00:00"/>
        <d v="1996-11-13T00:00:00"/>
        <d v="1996-11-14T00:00:00"/>
        <d v="1996-11-15T00:00:00"/>
        <d v="1996-11-16T00:00:00"/>
        <d v="1996-11-17T00:00:00"/>
        <d v="1996-11-18T00:00:00"/>
        <d v="1996-11-19T00:00:00"/>
        <d v="1996-11-20T00:00:00"/>
        <d v="1996-11-21T00:00:00"/>
        <d v="1996-11-22T00:00:00"/>
        <d v="1996-11-23T00:00:00"/>
        <d v="1996-11-24T00:00:00"/>
        <d v="1996-11-25T00:00:00"/>
        <d v="1996-11-26T00:00:00"/>
        <d v="1996-11-27T00:00:00"/>
        <d v="1996-11-28T00:00:00"/>
        <d v="1996-11-29T00:00:00"/>
        <d v="1996-11-30T00:00:00"/>
        <d v="1996-12-01T00:00:00"/>
        <d v="1996-12-02T00:00:00"/>
        <d v="1996-12-03T00:00:00"/>
        <d v="1996-12-04T00:00:00"/>
        <d v="1996-12-05T00:00:00"/>
        <d v="1996-12-06T00:00:00"/>
        <d v="1996-12-07T00:00:00"/>
        <d v="1996-12-08T00:00:00"/>
        <d v="1996-12-09T00:00:00"/>
        <d v="1996-12-10T00:00:00"/>
        <d v="1996-12-11T00:00:00"/>
        <d v="1996-12-12T00:00:00"/>
        <d v="1996-12-13T00:00:00"/>
        <d v="1996-12-14T00:00:00"/>
        <d v="1996-12-15T00:00:00"/>
        <d v="1996-12-16T00:00:00"/>
        <d v="1996-12-17T00:00:00"/>
        <d v="1996-12-18T00:00:00"/>
        <d v="1996-12-19T00:00:00"/>
        <d v="1996-12-20T00:00:00"/>
        <d v="1996-12-21T00:00:00"/>
        <d v="1996-12-22T00:00:00"/>
        <d v="1996-12-23T00:00:00"/>
        <d v="1996-12-24T00:00:00"/>
        <d v="1996-12-25T00:00:00"/>
        <d v="1996-12-26T00:00:00"/>
        <d v="1996-12-27T00:00:00"/>
        <d v="1996-12-28T00:00:00"/>
        <d v="1996-12-29T00:00:00"/>
        <d v="1996-12-30T00:00:00"/>
        <d v="1996-12-31T00:00:00"/>
        <d v="1997-01-01T00:00:00"/>
        <d v="1997-01-02T00:00:00"/>
        <d v="1997-01-03T00:00:00"/>
        <d v="1997-01-04T00:00:00"/>
        <d v="1997-01-05T00:00:00"/>
        <d v="1997-01-06T00:00:00"/>
        <d v="1997-01-07T00:00:00"/>
        <d v="1997-01-08T00:00:00"/>
        <d v="1997-01-09T00:00:00"/>
        <d v="1997-01-10T00:00:00"/>
        <d v="1997-01-11T00:00:00"/>
        <d v="1997-01-12T00:00:00"/>
        <d v="1997-01-13T00:00:00"/>
        <d v="1997-01-14T00:00:00"/>
        <d v="1997-01-15T00:00:00"/>
        <d v="1997-01-16T00:00:00"/>
        <d v="1997-01-17T00:00:00"/>
        <d v="1997-01-18T00:00:00"/>
        <d v="1997-01-19T00:00:00"/>
        <d v="1997-01-20T00:00:00"/>
        <d v="1997-01-21T00:00:00"/>
        <d v="1997-01-22T00:00:00"/>
        <d v="1997-01-23T00:00:00"/>
        <d v="1997-01-24T00:00:00"/>
        <d v="1997-01-25T00:00:00"/>
        <d v="1997-01-26T00:00:00"/>
        <d v="1997-01-27T00:00:00"/>
        <d v="1997-01-28T00:00:00"/>
        <d v="1997-01-29T00:00:00"/>
        <d v="1997-01-30T00:00:00"/>
        <d v="1997-01-31T00:00:00"/>
        <d v="1997-02-01T00:00:00"/>
        <d v="1997-02-02T00:00:00"/>
        <d v="1997-02-03T00:00:00"/>
        <d v="1997-02-04T00:00:00"/>
        <d v="1997-02-05T00:00:00"/>
        <d v="1997-02-06T00:00:00"/>
        <d v="1997-02-07T00:00:00"/>
        <d v="1997-02-08T00:00:00"/>
        <d v="1997-02-09T00:00:00"/>
        <d v="1997-02-10T00:00:00"/>
        <d v="1997-02-11T00:00:00"/>
        <d v="1997-02-12T00:00:00"/>
        <d v="1997-02-13T00:00:00"/>
        <d v="1997-02-14T00:00:00"/>
        <d v="1997-02-15T00:00:00"/>
        <d v="1997-02-16T00:00:00"/>
        <d v="1997-02-17T00:00:00"/>
        <d v="1997-02-18T00:00:00"/>
        <d v="1997-02-19T00:00:00"/>
        <d v="1997-02-20T00:00:00"/>
        <d v="1997-02-21T00:00:00"/>
        <d v="1997-02-22T00:00:00"/>
        <d v="1997-02-23T00:00:00"/>
        <d v="1997-02-24T00:00:00"/>
        <d v="1997-02-25T00:00:00"/>
        <d v="1997-02-26T00:00:00"/>
        <d v="1997-02-27T00:00:00"/>
        <d v="1997-02-28T00:00:00"/>
        <d v="1997-03-01T00:00:00"/>
        <d v="1997-03-02T00:00:00"/>
        <d v="1997-03-03T00:00:00"/>
        <d v="1997-03-04T00:00:00"/>
        <d v="1997-03-05T00:00:00"/>
        <d v="1997-03-06T00:00:00"/>
        <d v="1997-03-07T00:00:00"/>
        <d v="1997-03-08T00:00:00"/>
        <d v="1997-03-09T00:00:00"/>
        <d v="1997-03-10T00:00:00"/>
        <d v="1997-03-11T00:00:00"/>
        <d v="1997-03-12T00:00:00"/>
        <d v="1997-03-13T00:00:00"/>
        <d v="1997-03-14T00:00:00"/>
        <d v="1997-03-15T00:00:00"/>
        <d v="1997-03-16T00:00:00"/>
        <d v="1997-03-17T00:00:00"/>
        <d v="1997-03-18T00:00:00"/>
        <d v="1997-03-19T00:00:00"/>
        <d v="1997-03-20T00:00:00"/>
        <d v="1997-03-21T00:00:00"/>
        <d v="1997-03-22T00:00:00"/>
        <d v="1997-03-23T00:00:00"/>
        <d v="1997-03-24T00:00:00"/>
        <d v="1997-03-25T00:00:00"/>
        <d v="1997-03-26T00:00:00"/>
        <d v="1997-03-27T00:00:00"/>
        <d v="1997-03-28T00:00:00"/>
        <d v="1997-03-29T00:00:00"/>
        <d v="1997-03-30T00:00:00"/>
        <d v="1997-03-31T00:00:00"/>
        <d v="1997-04-01T00:00:00"/>
        <d v="1997-04-02T00:00:00"/>
        <d v="1997-04-03T00:00:00"/>
        <d v="1997-04-04T00:00:00"/>
        <d v="1997-04-05T00:00:00"/>
        <d v="1997-04-06T00:00:00"/>
        <d v="1997-04-07T00:00:00"/>
        <d v="1997-04-08T00:00:00"/>
        <d v="1997-04-09T00:00:00"/>
        <d v="1997-04-10T00:00:00"/>
        <d v="1997-04-11T00:00:00"/>
        <d v="1997-04-12T00:00:00"/>
        <d v="1997-04-13T00:00:00"/>
        <d v="1997-04-14T00:00:00"/>
        <d v="1997-04-15T00:00:00"/>
        <d v="1997-04-16T00:00:00"/>
        <d v="1997-04-17T00:00:00"/>
        <d v="1997-04-18T00:00:00"/>
        <d v="1997-04-19T00:00:00"/>
        <d v="1997-04-20T00:00:00"/>
        <d v="1997-04-21T00:00:00"/>
        <d v="1997-04-22T00:00:00"/>
        <d v="1997-04-23T00:00:00"/>
        <d v="1997-04-24T00:00:00"/>
        <d v="1997-04-25T00:00:00"/>
        <d v="1997-04-26T00:00:00"/>
        <d v="1997-04-27T00:00:00"/>
        <d v="1997-04-28T00:00:00"/>
        <d v="1997-04-29T00:00:00"/>
        <d v="1997-04-30T00:00:00"/>
        <d v="1997-05-01T00:00:00"/>
        <d v="1997-05-02T00:00:00"/>
        <d v="1997-05-03T00:00:00"/>
        <d v="1997-05-04T00:00:00"/>
        <d v="1997-05-05T00:00:00"/>
        <d v="1997-05-06T00:00:00"/>
        <d v="1997-05-07T00:00:00"/>
        <d v="1997-05-08T00:00:00"/>
        <d v="1997-05-09T00:00:00"/>
        <d v="1997-05-10T00:00:00"/>
        <d v="1997-05-11T00:00:00"/>
        <d v="1997-05-12T00:00:00"/>
        <d v="1997-05-13T00:00:00"/>
        <d v="1997-05-14T00:00:00"/>
        <d v="1997-05-15T00:00:00"/>
        <d v="1997-05-16T00:00:00"/>
        <d v="1997-05-17T00:00:00"/>
        <d v="1997-05-18T00:00:00"/>
        <d v="1997-05-19T00:00:00"/>
        <d v="1997-05-20T00:00:00"/>
        <d v="1997-05-21T00:00:00"/>
        <d v="1997-05-22T00:00:00"/>
        <d v="1997-05-23T00:00:00"/>
        <d v="1997-05-24T00:00:00"/>
        <d v="1997-05-25T00:00:00"/>
        <d v="1997-05-26T00:00:00"/>
        <d v="1997-05-27T00:00:00"/>
        <d v="1997-05-28T00:00:00"/>
        <d v="1997-05-29T00:00:00"/>
        <d v="1997-05-30T00:00:00"/>
        <d v="1997-05-31T00:00:00"/>
        <d v="1997-06-01T00:00:00"/>
        <d v="1997-06-02T00:00:00"/>
        <d v="1997-06-03T00:00:00"/>
        <d v="1997-06-04T00:00:00"/>
        <d v="1997-06-05T00:00:00"/>
        <d v="1997-06-06T00:00:00"/>
        <d v="1997-06-07T00:00:00"/>
        <d v="1997-06-08T00:00:00"/>
        <d v="1997-06-09T00:00:00"/>
        <d v="1997-06-10T00:00:00"/>
        <d v="1997-06-11T00:00:00"/>
        <d v="1997-06-12T00:00:00"/>
        <d v="1997-06-13T00:00:00"/>
        <d v="1997-06-14T00:00:00"/>
        <d v="1997-06-15T00:00:00"/>
        <d v="1997-06-16T00:00:00"/>
        <d v="1997-06-17T00:00:00"/>
        <d v="1997-06-18T00:00:00"/>
        <d v="1997-06-19T00:00:00"/>
        <d v="1997-06-20T00:00:00"/>
        <d v="1997-06-21T00:00:00"/>
        <d v="1997-06-22T00:00:00"/>
        <d v="1997-06-23T00:00:00"/>
        <d v="1997-06-24T00:00:00"/>
        <d v="1997-06-25T00:00:00"/>
        <d v="1997-06-26T00:00:00"/>
        <d v="1997-06-27T00:00:00"/>
        <d v="1997-06-28T00:00:00"/>
        <d v="1997-06-29T00:00:00"/>
        <d v="1997-06-30T00:00:00"/>
        <d v="1997-07-01T00:00:00"/>
        <d v="1997-07-02T00:00:00"/>
        <d v="1997-07-03T00:00:00"/>
        <d v="1997-07-04T00:00:00"/>
        <d v="1997-07-05T00:00:00"/>
        <d v="1997-07-06T00:00:00"/>
        <d v="1997-07-07T00:00:00"/>
        <d v="1997-07-08T00:00:00"/>
        <d v="1997-07-09T00:00:00"/>
        <d v="1997-07-10T00:00:00"/>
        <d v="1997-07-11T00:00:00"/>
        <d v="1997-07-12T00:00:00"/>
        <d v="1997-07-13T00:00:00"/>
        <d v="1997-07-14T00:00:00"/>
        <d v="1997-07-15T00:00:00"/>
        <d v="1997-07-16T00:00:00"/>
        <d v="1997-07-17T00:00:00"/>
        <d v="1997-07-18T00:00:00"/>
        <d v="1997-07-19T00:00:00"/>
        <d v="1997-07-20T00:00:00"/>
        <d v="1997-07-21T00:00:00"/>
        <d v="1997-07-22T00:00:00"/>
        <d v="1997-07-23T00:00:00"/>
        <d v="1997-07-24T00:00:00"/>
        <d v="1997-07-25T00:00:00"/>
        <d v="1997-07-26T00:00:00"/>
        <d v="1997-07-27T00:00:00"/>
        <d v="1997-07-28T00:00:00"/>
        <d v="1997-07-29T00:00:00"/>
        <d v="1997-07-30T00:00:00"/>
        <d v="1997-07-31T00:00:00"/>
        <d v="1997-08-01T00:00:00"/>
        <d v="1997-08-02T00:00:00"/>
        <d v="1997-08-03T00:00:00"/>
        <d v="1997-08-04T00:00:00"/>
        <d v="1997-08-05T00:00:00"/>
        <d v="1997-08-06T00:00:00"/>
        <d v="1997-08-07T00:00:00"/>
        <d v="1997-08-08T00:00:00"/>
        <d v="1997-08-09T00:00:00"/>
        <d v="1997-08-10T00:00:00"/>
        <d v="1997-08-11T00:00:00"/>
        <d v="1997-08-12T00:00:00"/>
        <d v="1997-08-13T00:00:00"/>
        <d v="1997-08-14T00:00:00"/>
        <d v="1997-08-15T00:00:00"/>
        <d v="1997-08-16T00:00:00"/>
        <d v="1997-08-17T00:00:00"/>
        <d v="1997-08-18T00:00:00"/>
        <d v="1997-08-19T00:00:00"/>
        <d v="1997-08-20T00:00:00"/>
        <d v="1997-08-21T00:00:00"/>
        <d v="1997-08-22T00:00:00"/>
        <d v="1997-08-23T00:00:00"/>
        <d v="1997-08-24T00:00:00"/>
        <d v="1997-08-25T00:00:00"/>
        <d v="1997-08-26T00:00:00"/>
        <d v="1997-08-27T00:00:00"/>
        <d v="1997-08-28T00:00:00"/>
        <d v="1997-08-29T00:00:00"/>
        <d v="1997-08-30T00:00:00"/>
        <d v="1997-08-31T00:00:00"/>
        <d v="1997-09-01T00:00:00"/>
        <d v="1997-09-02T00:00:00"/>
        <d v="1997-09-03T00:00:00"/>
        <d v="1997-09-04T00:00:00"/>
        <d v="1997-09-05T00:00:00"/>
        <d v="1997-09-06T00:00:00"/>
        <d v="1997-09-07T00:00:00"/>
        <d v="1997-09-08T00:00:00"/>
        <d v="1997-09-09T00:00:00"/>
        <d v="1997-09-10T00:00:00"/>
        <d v="1997-09-11T00:00:00"/>
        <d v="1997-09-12T00:00:00"/>
        <d v="1997-09-13T00:00:00"/>
        <d v="1997-09-14T00:00:00"/>
        <d v="1997-09-15T00:00:00"/>
        <d v="1997-09-16T00:00:00"/>
        <d v="1997-09-17T00:00:00"/>
        <d v="1997-09-18T00:00:00"/>
        <d v="1997-09-19T00:00:00"/>
        <d v="1997-09-20T00:00:00"/>
        <d v="1997-09-21T00:00:00"/>
        <d v="1997-09-22T00:00:00"/>
        <d v="1997-09-23T00:00:00"/>
        <d v="1997-09-24T00:00:00"/>
        <d v="1997-09-25T00:00:00"/>
        <d v="1997-09-26T00:00:00"/>
        <d v="1997-09-27T00:00:00"/>
        <d v="1997-09-28T00:00:00"/>
        <d v="1997-09-29T00:00:00"/>
        <d v="1997-09-30T00:00:00"/>
        <d v="1997-10-01T00:00:00"/>
        <d v="1997-10-02T00:00:00"/>
        <d v="1997-10-03T00:00:00"/>
        <d v="1997-10-04T00:00:00"/>
        <d v="1997-10-05T00:00:00"/>
        <d v="1997-10-06T00:00:00"/>
        <d v="1997-10-07T00:00:00"/>
        <d v="1997-10-08T00:00:00"/>
        <d v="1997-10-09T00:00:00"/>
        <d v="1997-10-10T00:00:00"/>
        <d v="1997-10-11T00:00:00"/>
        <d v="1997-10-12T00:00:00"/>
        <d v="1997-10-13T00:00:00"/>
        <d v="1997-10-14T00:00:00"/>
        <d v="1997-10-15T00:00:00"/>
        <d v="1997-10-16T00:00:00"/>
        <d v="1997-10-17T00:00:00"/>
        <d v="1997-10-18T00:00:00"/>
        <d v="1997-10-19T00:00:00"/>
        <d v="1997-10-20T00:00:00"/>
        <d v="1997-10-21T00:00:00"/>
        <d v="1997-10-22T00:00:00"/>
        <d v="1997-10-23T00:00:00"/>
        <d v="1997-10-24T00:00:00"/>
        <d v="1997-10-25T00:00:00"/>
        <d v="1997-10-26T00:00:00"/>
        <d v="1997-10-27T00:00:00"/>
        <d v="1997-10-28T00:00:00"/>
        <d v="1997-10-29T00:00:00"/>
        <d v="1997-10-30T00:00:00"/>
        <d v="1997-10-31T00:00:00"/>
        <d v="1997-11-01T00:00:00"/>
        <d v="1997-11-02T00:00:00"/>
        <d v="1997-11-03T00:00:00"/>
        <d v="1997-11-04T00:00:00"/>
        <d v="1997-11-05T00:00:00"/>
        <d v="1997-11-06T00:00:00"/>
        <d v="1997-11-07T00:00:00"/>
        <d v="1997-11-08T00:00:00"/>
        <d v="1997-11-09T00:00:00"/>
        <d v="1997-11-10T00:00:00"/>
        <d v="1997-11-11T00:00:00"/>
        <d v="1997-11-12T00:00:00"/>
        <d v="1997-11-13T00:00:00"/>
        <d v="1997-11-14T00:00:00"/>
        <d v="1997-11-15T00:00:00"/>
        <d v="1997-11-16T00:00:00"/>
        <d v="1997-11-17T00:00:00"/>
        <d v="1997-11-18T00:00:00"/>
        <d v="1997-11-19T00:00:00"/>
        <d v="1997-11-20T00:00:00"/>
        <d v="1997-11-21T00:00:00"/>
        <d v="1997-11-22T00:00:00"/>
        <d v="1997-11-23T00:00:00"/>
        <d v="1997-11-24T00:00:00"/>
        <d v="1997-11-25T00:00:00"/>
        <d v="1997-11-26T00:00:00"/>
        <d v="1997-11-27T00:00:00"/>
        <d v="1997-11-28T00:00:00"/>
        <d v="1997-11-29T00:00:00"/>
        <d v="1997-11-30T00:00:00"/>
        <d v="1997-12-01T00:00:00"/>
        <d v="1997-12-02T00:00:00"/>
        <d v="1997-12-03T00:00:00"/>
        <d v="1997-12-04T00:00:00"/>
        <d v="1997-12-05T00:00:00"/>
        <d v="1997-12-06T00:00:00"/>
        <d v="1997-12-07T00:00:00"/>
        <d v="1997-12-08T00:00:00"/>
        <d v="1997-12-09T00:00:00"/>
        <d v="1997-12-10T00:00:00"/>
        <d v="1997-12-11T00:00:00"/>
        <d v="1997-12-12T00:00:00"/>
        <d v="1997-12-13T00:00:00"/>
        <d v="1997-12-14T00:00:00"/>
        <d v="1997-12-15T00:00:00"/>
        <d v="1997-12-16T00:00:00"/>
        <d v="1997-12-17T00:00:00"/>
        <d v="1997-12-18T00:00:00"/>
        <d v="1997-12-19T00:00:00"/>
        <d v="1997-12-20T00:00:00"/>
        <d v="1997-12-21T00:00:00"/>
        <d v="1997-12-22T00:00:00"/>
        <d v="1997-12-23T00:00:00"/>
        <d v="1997-12-24T00:00:00"/>
        <d v="1997-12-25T00:00:00"/>
        <d v="1997-12-26T00:00:00"/>
        <d v="1997-12-27T00:00:00"/>
        <d v="1997-12-28T00:00:00"/>
        <d v="1997-12-29T00:00:00"/>
        <d v="1997-12-30T00:00:00"/>
        <d v="1997-12-31T00:00:00"/>
        <d v="1998-01-01T00:00:00"/>
        <d v="1998-01-02T00:00:00"/>
        <d v="1998-01-03T00:00:00"/>
        <d v="1998-01-04T00:00:00"/>
        <d v="1998-01-05T00:00:00"/>
        <d v="1998-01-06T00:00:00"/>
        <d v="1998-01-07T00:00:00"/>
        <d v="1998-01-08T00:00:00"/>
        <d v="1998-01-09T00:00:00"/>
        <d v="1998-01-10T00:00:00"/>
        <d v="1998-01-11T00:00:00"/>
        <d v="1998-01-12T00:00:00"/>
        <d v="1998-01-13T00:00:00"/>
        <d v="1998-01-14T00:00:00"/>
        <d v="1998-01-15T00:00:00"/>
        <d v="1998-01-16T00:00:00"/>
        <d v="1998-01-17T00:00:00"/>
        <d v="1998-01-18T00:00:00"/>
        <d v="1998-01-19T00:00:00"/>
        <d v="1998-01-20T00:00:00"/>
        <d v="1998-01-21T00:00:00"/>
        <d v="1998-01-22T00:00:00"/>
        <d v="1998-01-23T00:00:00"/>
        <d v="1998-01-24T00:00:00"/>
        <d v="1998-01-25T00:00:00"/>
        <d v="1998-01-26T00:00:00"/>
        <d v="1998-01-27T00:00:00"/>
        <d v="1998-01-28T00:00:00"/>
        <d v="1998-01-29T00:00:00"/>
        <d v="1998-01-30T00:00:00"/>
        <d v="1998-01-31T00:00:00"/>
        <d v="1998-02-01T00:00:00"/>
        <d v="1998-02-02T00:00:00"/>
        <d v="1998-02-03T00:00:00"/>
        <d v="1998-02-04T00:00:00"/>
        <d v="1998-02-05T00:00:00"/>
        <d v="1998-02-06T00:00:00"/>
        <d v="1998-02-07T00:00:00"/>
        <d v="1998-02-08T00:00:00"/>
        <d v="1998-02-09T00:00:00"/>
        <d v="1998-02-10T00:00:00"/>
        <d v="1998-02-11T00:00:00"/>
        <d v="1998-02-12T00:00:00"/>
        <d v="1998-02-13T00:00:00"/>
        <d v="1998-02-14T00:00:00"/>
        <d v="1998-02-15T00:00:00"/>
        <d v="1998-02-16T00:00:00"/>
        <d v="1998-02-17T00:00:00"/>
        <d v="1998-02-18T00:00:00"/>
        <d v="1998-02-19T00:00:00"/>
        <d v="1998-02-20T00:00:00"/>
        <d v="1998-02-21T00:00:00"/>
        <d v="1998-02-22T00:00:00"/>
        <d v="1998-02-23T00:00:00"/>
        <d v="1998-02-24T00:00:00"/>
        <d v="1998-02-25T00:00:00"/>
        <d v="1998-02-26T00:00:00"/>
        <d v="1998-02-27T00:00:00"/>
        <d v="1998-02-28T00:00:00"/>
        <d v="1998-03-01T00:00:00"/>
        <d v="1998-03-02T00:00:00"/>
        <d v="1998-03-03T00:00:00"/>
        <d v="1998-03-04T00:00:00"/>
        <d v="1998-03-05T00:00:00"/>
        <d v="1998-03-06T00:00:00"/>
        <d v="1998-03-07T00:00:00"/>
        <d v="1998-03-08T00:00:00"/>
        <d v="1998-03-09T00:00:00"/>
        <d v="1998-03-10T00:00:00"/>
        <d v="1998-03-11T00:00:00"/>
        <d v="1998-03-12T00:00:00"/>
        <d v="1998-03-13T00:00:00"/>
        <d v="1998-03-14T00:00:00"/>
        <d v="1998-03-15T00:00:00"/>
        <d v="1998-03-16T00:00:00"/>
        <d v="1998-03-17T00:00:00"/>
        <d v="1998-03-18T00:00:00"/>
        <d v="1998-03-19T00:00:00"/>
        <d v="1998-03-20T00:00:00"/>
        <d v="1998-03-21T00:00:00"/>
        <d v="1998-03-22T00:00:00"/>
        <d v="1998-03-23T00:00:00"/>
        <d v="1998-03-24T00:00:00"/>
        <d v="1998-03-25T00:00:00"/>
        <d v="1998-03-26T00:00:00"/>
        <d v="1998-03-27T00:00:00"/>
        <d v="1998-03-28T00:00:00"/>
        <d v="1998-03-29T00:00:00"/>
        <d v="1998-03-30T00:00:00"/>
        <d v="1998-03-31T00:00:00"/>
        <d v="1998-04-01T00:00:00"/>
        <d v="1998-04-02T00:00:00"/>
        <d v="1998-04-03T00:00:00"/>
        <d v="1998-04-04T00:00:00"/>
        <d v="1998-04-05T00:00:00"/>
        <d v="1998-04-06T00:00:00"/>
        <d v="1998-04-07T00:00:00"/>
        <d v="1998-04-08T00:00:00"/>
        <d v="1998-04-09T00:00:00"/>
        <d v="1998-04-10T00:00:00"/>
        <d v="1998-04-11T00:00:00"/>
        <d v="1998-04-12T00:00:00"/>
        <d v="1998-04-13T00:00:00"/>
        <d v="1998-04-14T00:00:00"/>
        <d v="1998-04-15T00:00:00"/>
        <d v="1998-04-16T00:00:00"/>
        <d v="1998-04-17T00:00:00"/>
        <d v="1998-04-18T00:00:00"/>
        <d v="1998-04-19T00:00:00"/>
        <d v="1998-04-20T00:00:00"/>
        <d v="1998-04-21T00:00:00"/>
        <d v="1998-04-22T00:00:00"/>
        <d v="1998-04-23T00:00:00"/>
        <d v="1998-04-24T00:00:00"/>
        <d v="1998-04-25T00:00:00"/>
        <d v="1998-04-26T00:00:00"/>
        <d v="1998-04-27T00:00:00"/>
        <d v="1998-04-28T00:00:00"/>
        <d v="1998-04-29T00:00:00"/>
        <d v="1998-04-30T00:00:00"/>
        <d v="1998-05-01T00:00:00"/>
        <d v="1998-05-02T00:00:00"/>
        <d v="1998-05-03T00:00:00"/>
        <d v="1998-05-04T00:00:00"/>
        <d v="1998-05-05T00:00:00"/>
        <d v="1998-05-06T00:00:00"/>
        <d v="1998-05-07T00:00:00"/>
        <d v="1998-05-08T00:00:00"/>
        <d v="1998-05-09T00:00:00"/>
        <d v="1998-05-10T00:00:00"/>
        <d v="1998-05-11T00:00:00"/>
        <d v="1998-05-12T00:00:00"/>
        <d v="1998-05-13T00:00:00"/>
        <d v="1998-05-14T00:00:00"/>
        <d v="1998-05-15T00:00:00"/>
        <d v="1998-05-16T00:00:00"/>
        <d v="1998-05-17T00:00:00"/>
        <d v="1998-05-18T00:00:00"/>
        <d v="1998-05-19T00:00:00"/>
        <d v="1998-05-20T00:00:00"/>
        <d v="1998-05-21T00:00:00"/>
        <d v="1998-05-22T00:00:00"/>
        <d v="1998-05-23T00:00:00"/>
        <d v="1998-05-24T00:00:00"/>
        <d v="1998-05-25T00:00:00"/>
        <d v="1998-05-26T00:00:00"/>
        <d v="1998-05-27T00:00:00"/>
        <d v="1998-05-28T00:00:00"/>
        <d v="1998-05-29T00:00:00"/>
        <d v="1998-05-30T00:00:00"/>
        <d v="1998-05-31T00:00:00"/>
        <d v="1998-06-01T00:00:00"/>
        <d v="1998-06-02T00:00:00"/>
        <d v="1998-06-03T00:00:00"/>
        <d v="1998-06-04T00:00:00"/>
        <d v="1998-06-05T00:00:00"/>
        <d v="1998-06-06T00:00:00"/>
        <d v="1998-06-07T00:00:00"/>
        <d v="1998-06-08T00:00:00"/>
        <d v="1998-06-09T00:00:00"/>
        <d v="1998-06-10T00:00:00"/>
        <d v="1998-06-11T00:00:00"/>
        <d v="1998-06-12T00:00:00"/>
        <d v="1998-06-13T00:00:00"/>
        <d v="1998-06-14T00:00:00"/>
        <d v="1998-06-15T00:00:00"/>
        <d v="1998-06-16T00:00:00"/>
        <d v="1998-06-17T00:00:00"/>
        <d v="1998-06-18T00:00:00"/>
        <d v="1998-06-19T00:00:00"/>
        <d v="1998-06-20T00:00:00"/>
        <d v="1998-06-21T00:00:00"/>
        <d v="1998-06-22T00:00:00"/>
        <d v="1998-06-23T00:00:00"/>
        <d v="1998-06-24T00:00:00"/>
        <d v="1998-06-25T00:00:00"/>
        <d v="1998-06-26T00:00:00"/>
        <d v="1998-06-27T00:00:00"/>
        <d v="1998-06-28T00:00:00"/>
        <d v="1998-06-29T00:00:00"/>
        <d v="1998-06-30T00:00:00"/>
        <d v="1998-07-01T00:00:00"/>
        <d v="1998-07-02T00:00:00"/>
        <d v="1998-07-03T00:00:00"/>
        <d v="1998-07-04T00:00:00"/>
        <d v="1998-07-05T00:00:00"/>
        <d v="1998-07-06T00:00:00"/>
        <d v="1998-07-07T00:00:00"/>
        <d v="1998-07-08T00:00:00"/>
        <d v="1998-07-09T00:00:00"/>
        <d v="1998-07-10T00:00:00"/>
        <d v="1998-07-11T00:00:00"/>
        <d v="1998-07-12T00:00:00"/>
        <d v="1998-07-13T00:00:00"/>
        <d v="1998-07-14T00:00:00"/>
        <d v="1998-07-15T00:00:00"/>
        <d v="1998-07-16T00:00:00"/>
        <d v="1998-07-17T00:00:00"/>
        <d v="1998-07-18T00:00:00"/>
        <d v="1998-07-19T00:00:00"/>
        <d v="1998-07-20T00:00:00"/>
        <d v="1998-07-21T00:00:00"/>
        <d v="1998-07-22T00:00:00"/>
        <d v="1998-07-23T00:00:00"/>
        <d v="1998-07-24T00:00:00"/>
        <d v="1998-07-25T00:00:00"/>
        <d v="1998-07-26T00:00:00"/>
        <d v="1998-07-27T00:00:00"/>
        <d v="1998-07-28T00:00:00"/>
        <d v="1998-07-29T00:00:00"/>
        <d v="1998-07-30T00:00:00"/>
        <d v="1998-07-31T00:00:00"/>
        <d v="1998-08-01T00:00:00"/>
        <d v="1998-08-02T00:00:00"/>
        <d v="1998-08-03T00:00:00"/>
        <d v="1998-08-04T00:00:00"/>
        <d v="1998-08-05T00:00:00"/>
        <d v="1998-08-06T00:00:00"/>
        <d v="1998-08-07T00:00:00"/>
        <d v="1998-08-08T00:00:00"/>
        <d v="1998-08-09T00:00:00"/>
        <d v="1998-08-10T00:00:00"/>
        <d v="1998-08-11T00:00:00"/>
        <d v="1998-08-12T00:00:00"/>
        <d v="1998-08-13T00:00:00"/>
        <d v="1998-08-14T00:00:00"/>
        <d v="1998-08-15T00:00:00"/>
        <d v="1998-08-16T00:00:00"/>
        <d v="1998-08-17T00:00:00"/>
        <d v="1998-08-18T00:00:00"/>
        <d v="1998-08-19T00:00:00"/>
        <d v="1998-08-20T00:00:00"/>
        <d v="1998-08-21T00:00:00"/>
        <d v="1998-08-22T00:00:00"/>
        <d v="1998-08-23T00:00:00"/>
        <d v="1998-08-24T00:00:00"/>
        <d v="1998-08-25T00:00:00"/>
        <d v="1998-08-26T00:00:00"/>
        <d v="1998-08-27T00:00:00"/>
        <d v="1998-08-28T00:00:00"/>
        <d v="1998-08-29T00:00:00"/>
        <d v="1998-08-30T00:00:00"/>
        <d v="1998-08-31T00:00:00"/>
        <d v="1998-09-01T00:00:00"/>
        <d v="1998-09-02T00:00:00"/>
        <d v="1998-09-03T00:00:00"/>
        <d v="1998-09-04T00:00:00"/>
        <d v="1998-09-05T00:00:00"/>
        <d v="1998-09-06T00:00:00"/>
        <d v="1998-09-07T00:00:00"/>
        <d v="1998-09-08T00:00:00"/>
        <d v="1998-09-09T00:00:00"/>
        <d v="1998-09-10T00:00:00"/>
        <d v="1998-09-11T00:00:00"/>
        <d v="1998-09-12T00:00:00"/>
        <d v="1998-09-13T00:00:00"/>
        <d v="1998-09-14T00:00:00"/>
        <d v="1998-09-15T00:00:00"/>
        <d v="1998-09-16T00:00:00"/>
        <d v="1998-09-17T00:00:00"/>
        <d v="1998-09-18T00:00:00"/>
        <d v="1998-09-19T00:00:00"/>
        <d v="1998-09-20T00:00:00"/>
        <d v="1998-09-21T00:00:00"/>
        <d v="1998-09-22T00:00:00"/>
        <d v="1998-09-23T00:00:00"/>
        <d v="1998-09-24T00:00:00"/>
        <d v="1998-09-25T00:00:00"/>
        <d v="1998-09-26T00:00:00"/>
        <d v="1998-09-27T00:00:00"/>
        <d v="1998-09-28T00:00:00"/>
        <d v="1998-09-29T00:00:00"/>
        <d v="1998-09-30T00:00:00"/>
        <d v="1998-10-01T00:00:00"/>
        <d v="1998-10-02T00:00:00"/>
        <d v="1998-10-03T00:00:00"/>
        <d v="1998-10-04T00:00:00"/>
        <d v="1998-10-05T00:00:00"/>
        <d v="1998-10-06T00:00:00"/>
        <d v="1998-10-07T00:00:00"/>
        <d v="1998-10-08T00:00:00"/>
        <d v="1998-10-09T00:00:00"/>
        <d v="1998-10-10T00:00:00"/>
        <d v="1998-10-11T00:00:00"/>
        <d v="1998-10-12T00:00:00"/>
        <d v="1998-10-13T00:00:00"/>
        <d v="1998-10-14T00:00:00"/>
        <d v="1998-10-15T00:00:00"/>
        <d v="1998-10-16T00:00:00"/>
        <d v="1998-10-17T00:00:00"/>
        <d v="1998-10-18T00:00:00"/>
        <d v="1998-10-19T00:00:00"/>
        <d v="1998-10-20T00:00:00"/>
        <d v="1998-10-21T00:00:00"/>
        <d v="1998-10-22T00:00:00"/>
        <d v="1998-10-23T00:00:00"/>
        <d v="1998-10-24T00:00:00"/>
        <d v="1998-10-25T00:00:00"/>
        <d v="1998-10-26T00:00:00"/>
        <d v="1998-10-27T00:00:00"/>
        <d v="1998-10-28T00:00:00"/>
        <d v="1998-10-29T00:00:00"/>
        <d v="1998-10-30T00:00:00"/>
        <d v="1998-10-31T00:00:00"/>
        <d v="1998-11-01T00:00:00"/>
        <d v="1998-11-02T00:00:00"/>
        <d v="1998-11-03T00:00:00"/>
        <d v="1998-11-04T00:00:00"/>
        <d v="1998-11-05T00:00:00"/>
        <d v="1998-11-06T00:00:00"/>
        <d v="1998-11-07T00:00:00"/>
        <d v="1998-11-08T00:00:00"/>
        <d v="1998-11-09T00:00:00"/>
        <d v="1998-11-10T00:00:00"/>
        <d v="1998-11-11T00:00:00"/>
        <d v="1998-11-12T00:00:00"/>
        <d v="1998-11-13T00:00:00"/>
        <d v="1998-11-14T00:00:00"/>
        <d v="1998-11-15T00:00:00"/>
        <d v="1998-11-16T00:00:00"/>
        <d v="1998-11-17T00:00:00"/>
        <d v="1998-11-18T00:00:00"/>
        <d v="1998-11-19T00:00:00"/>
        <d v="1998-11-20T00:00:00"/>
        <d v="1998-11-21T00:00:00"/>
        <d v="1998-11-22T00:00:00"/>
        <d v="1998-11-23T00:00:00"/>
        <d v="1998-11-24T00:00:00"/>
        <d v="1998-11-25T00:00:00"/>
        <d v="1998-11-26T00:00:00"/>
        <d v="1998-11-27T00:00:00"/>
        <d v="1998-11-28T00:00:00"/>
        <d v="1998-11-29T00:00:00"/>
        <d v="1998-11-30T00:00:00"/>
        <d v="1998-12-01T00:00:00"/>
        <d v="1998-12-02T00:00:00"/>
        <d v="1998-12-03T00:00:00"/>
        <d v="1998-12-04T00:00:00"/>
        <d v="1998-12-05T00:00:00"/>
        <d v="1998-12-06T00:00:00"/>
        <d v="1998-12-07T00:00:00"/>
        <d v="1998-12-08T00:00:00"/>
        <d v="1998-12-09T00:00:00"/>
        <d v="1998-12-10T00:00:00"/>
        <d v="1998-12-11T00:00:00"/>
        <d v="1998-12-12T00:00:00"/>
        <d v="1998-12-13T00:00:00"/>
        <d v="1998-12-14T00:00:00"/>
        <d v="1998-12-15T00:00:00"/>
        <d v="1998-12-16T00:00:00"/>
        <d v="1998-12-17T00:00:00"/>
        <d v="1998-12-18T00:00:00"/>
        <d v="1998-12-19T00:00:00"/>
        <d v="1998-12-20T00:00:00"/>
        <d v="1998-12-21T00:00:00"/>
        <d v="1998-12-22T00:00:00"/>
        <d v="1998-12-23T00:00:00"/>
        <d v="1998-12-24T00:00:00"/>
        <d v="1998-12-25T00:00:00"/>
        <d v="1998-12-26T00:00:00"/>
        <d v="1998-12-27T00:00:00"/>
        <d v="1998-12-28T00:00:00"/>
        <d v="1998-12-29T00:00:00"/>
        <d v="1998-12-30T00:00:00"/>
        <d v="1998-12-31T00:00:00"/>
        <d v="1999-01-01T00:00:00"/>
        <d v="1999-01-02T00:00:00"/>
        <d v="1999-01-03T00:00:00"/>
        <d v="1999-01-04T00:00:00"/>
        <d v="1999-01-05T00:00:00"/>
        <d v="1999-01-06T00:00:00"/>
        <d v="1999-01-07T00:00:00"/>
        <d v="1999-01-08T00:00:00"/>
        <d v="1999-01-09T00:00:00"/>
        <d v="1999-01-10T00:00:00"/>
        <d v="1999-01-11T00:00:00"/>
        <d v="1999-01-12T00:00:00"/>
        <d v="1999-01-13T00:00:00"/>
        <d v="1999-01-14T00:00:00"/>
        <d v="1999-01-15T00:00:00"/>
        <d v="1999-01-16T00:00:00"/>
        <d v="1999-01-17T00:00:00"/>
        <d v="1999-01-18T00:00:00"/>
        <d v="1999-01-19T00:00:00"/>
        <d v="1999-01-20T00:00:00"/>
        <d v="1999-01-21T00:00:00"/>
        <d v="1999-01-22T00:00:00"/>
        <d v="1999-01-23T00:00:00"/>
        <d v="1999-01-24T00:00:00"/>
        <d v="1999-01-25T00:00:00"/>
        <d v="1999-01-26T00:00:00"/>
        <d v="1999-01-27T00:00:00"/>
        <d v="1999-01-28T00:00:00"/>
        <d v="1999-01-29T00:00:00"/>
        <d v="1999-01-30T00:00:00"/>
        <d v="1999-01-31T00:00:00"/>
        <d v="1999-02-01T00:00:00"/>
        <d v="1999-02-02T00:00:00"/>
        <d v="1999-02-03T00:00:00"/>
        <d v="1999-02-04T00:00:00"/>
        <d v="1999-02-05T00:00:00"/>
        <d v="1999-02-06T00:00:00"/>
        <d v="1999-02-07T00:00:00"/>
        <d v="1999-02-08T00:00:00"/>
        <d v="1999-02-09T00:00:00"/>
        <d v="1999-02-10T00:00:00"/>
        <d v="1999-02-11T00:00:00"/>
        <d v="1999-02-12T00:00:00"/>
        <d v="1999-02-13T00:00:00"/>
        <d v="1999-02-14T00:00:00"/>
        <d v="1999-02-15T00:00:00"/>
        <d v="1999-02-16T00:00:00"/>
        <d v="1999-02-17T00:00:00"/>
        <d v="1999-02-18T00:00:00"/>
        <d v="1999-02-19T00:00:00"/>
        <d v="1999-02-20T00:00:00"/>
        <d v="1999-02-21T00:00:00"/>
        <d v="1999-02-22T00:00:00"/>
        <d v="1999-02-23T00:00:00"/>
        <d v="1999-02-24T00:00:00"/>
        <d v="1999-02-25T00:00:00"/>
        <d v="1999-02-26T00:00:00"/>
        <d v="1999-02-27T00:00:00"/>
        <d v="1999-02-28T00:00:00"/>
        <d v="1999-03-01T00:00:00"/>
        <d v="1999-03-02T00:00:00"/>
        <d v="1999-03-03T00:00:00"/>
        <d v="1999-03-04T00:00:00"/>
        <d v="1999-03-05T00:00:00"/>
        <d v="1999-03-06T00:00:00"/>
        <d v="1999-03-07T00:00:00"/>
        <d v="1999-03-08T00:00:00"/>
        <d v="1999-03-09T00:00:00"/>
        <d v="1999-03-10T00:00:00"/>
        <d v="1999-03-11T00:00:00"/>
        <d v="1999-03-12T00:00:00"/>
        <d v="1999-03-13T00:00:00"/>
        <d v="1999-03-14T00:00:00"/>
        <d v="1999-03-15T00:00:00"/>
        <d v="1999-03-16T00:00:00"/>
        <d v="1999-03-17T00:00:00"/>
        <d v="1999-03-18T00:00:00"/>
        <d v="1999-03-19T00:00:00"/>
        <d v="1999-03-20T00:00:00"/>
        <d v="1999-03-21T00:00:00"/>
        <d v="1999-03-22T00:00:00"/>
        <d v="1999-03-23T00:00:00"/>
        <d v="1999-03-24T00:00:00"/>
        <d v="1999-03-25T00:00:00"/>
        <d v="1999-03-26T00:00:00"/>
        <d v="1999-03-27T00:00:00"/>
        <d v="1999-03-28T00:00:00"/>
        <d v="1999-03-29T00:00:00"/>
        <d v="1999-03-30T00:00:00"/>
        <d v="1999-03-31T00:00:00"/>
        <d v="1999-04-01T00:00:00"/>
        <d v="1999-04-02T00:00:00"/>
        <d v="1999-04-03T00:00:00"/>
        <d v="1999-04-04T00:00:00"/>
        <d v="1999-04-05T00:00:00"/>
        <d v="1999-04-06T00:00:00"/>
        <d v="1999-04-07T00:00:00"/>
        <d v="1999-04-08T00:00:00"/>
        <d v="1999-04-09T00:00:00"/>
        <d v="1999-04-10T00:00:00"/>
        <d v="1999-04-11T00:00:00"/>
        <d v="1999-04-12T00:00:00"/>
        <d v="1999-04-13T00:00:00"/>
        <d v="1999-04-14T00:00:00"/>
        <d v="1999-04-15T00:00:00"/>
        <d v="1999-04-16T00:00:00"/>
        <d v="1999-04-17T00:00:00"/>
        <d v="1999-04-18T00:00:00"/>
        <d v="1999-04-19T00:00:00"/>
        <d v="1999-04-20T00:00:00"/>
        <d v="1999-04-21T00:00:00"/>
        <d v="1999-04-22T00:00:00"/>
        <d v="1999-04-23T00:00:00"/>
        <d v="1999-04-24T00:00:00"/>
        <d v="1999-04-25T00:00:00"/>
        <d v="1999-04-26T00:00:00"/>
        <d v="1999-04-27T00:00:00"/>
        <d v="1999-04-28T00:00:00"/>
        <d v="1999-04-29T00:00:00"/>
        <d v="1999-04-30T00:00:00"/>
        <d v="1999-05-01T00:00:00"/>
        <d v="1999-05-02T00:00:00"/>
        <d v="1999-05-03T00:00:00"/>
        <d v="1999-05-04T00:00:00"/>
        <d v="1999-05-05T00:00:00"/>
        <d v="1999-05-06T00:00:00"/>
        <d v="1999-05-07T00:00:00"/>
        <d v="1999-05-08T00:00:00"/>
        <d v="1999-05-09T00:00:00"/>
        <d v="1999-05-10T00:00:00"/>
        <d v="1999-05-11T00:00:00"/>
        <d v="1999-05-12T00:00:00"/>
        <d v="1999-05-13T00:00:00"/>
        <d v="1999-05-14T00:00:00"/>
        <d v="1999-05-15T00:00:00"/>
        <d v="1999-05-16T00:00:00"/>
        <d v="1999-05-17T00:00:00"/>
        <d v="1999-05-18T00:00:00"/>
        <d v="1999-05-19T00:00:00"/>
        <d v="1999-05-20T00:00:00"/>
        <d v="1999-05-21T00:00:00"/>
        <d v="1999-05-22T00:00:00"/>
        <d v="1999-05-23T00:00:00"/>
        <d v="1999-05-24T00:00:00"/>
        <d v="1999-05-25T00:00:00"/>
        <d v="1999-05-26T00:00:00"/>
        <d v="1999-05-27T00:00:00"/>
        <d v="1999-05-28T00:00:00"/>
        <d v="1999-05-29T00:00:00"/>
        <d v="1999-05-30T00:00:00"/>
        <d v="1999-05-31T00:00:00"/>
        <d v="1999-06-01T00:00:00"/>
        <d v="1999-06-02T00:00:00"/>
        <d v="1999-06-03T00:00:00"/>
        <d v="1999-06-04T00:00:00"/>
        <d v="1999-06-05T00:00:00"/>
        <d v="1999-06-06T00:00:00"/>
        <d v="1999-06-07T00:00:00"/>
        <d v="1999-06-08T00:00:00"/>
        <d v="1999-06-09T00:00:00"/>
        <d v="1999-06-10T00:00:00"/>
        <d v="1999-06-11T00:00:00"/>
        <d v="1999-06-12T00:00:00"/>
        <d v="1999-06-13T00:00:00"/>
        <d v="1999-06-14T00:00:00"/>
        <d v="1999-06-15T00:00:00"/>
        <d v="1999-06-16T00:00:00"/>
        <d v="1999-06-17T00:00:00"/>
        <d v="1999-06-18T00:00:00"/>
        <d v="1999-06-19T00:00:00"/>
        <d v="1999-06-20T00:00:00"/>
        <d v="1999-06-21T00:00:00"/>
        <d v="1999-06-22T00:00:00"/>
        <d v="1999-06-23T00:00:00"/>
        <d v="1999-06-24T00:00:00"/>
        <d v="1999-06-25T00:00:00"/>
        <d v="1999-06-26T00:00:00"/>
        <d v="1999-06-27T00:00:00"/>
        <d v="1999-06-28T00:00:00"/>
        <d v="1999-06-29T00:00:00"/>
        <d v="1999-06-30T00:00:00"/>
        <d v="1999-07-01T00:00:00"/>
        <d v="1999-07-02T00:00:00"/>
        <d v="1999-07-03T00:00:00"/>
        <d v="1999-07-04T00:00:00"/>
        <d v="1999-07-05T00:00:00"/>
        <d v="1999-07-06T00:00:00"/>
        <d v="1999-07-07T00:00:00"/>
        <d v="1999-07-08T00:00:00"/>
        <d v="1999-07-09T00:00:00"/>
        <d v="1999-07-10T00:00:00"/>
        <d v="1999-07-11T00:00:00"/>
        <d v="1999-07-12T00:00:00"/>
        <d v="1999-07-13T00:00:00"/>
        <d v="1999-07-14T00:00:00"/>
        <d v="1999-07-15T00:00:00"/>
        <d v="1999-07-16T00:00:00"/>
        <d v="1999-07-17T00:00:00"/>
        <d v="1999-07-18T00:00:00"/>
        <d v="1999-07-19T00:00:00"/>
        <d v="1999-07-20T00:00:00"/>
        <d v="1999-07-21T00:00:00"/>
        <d v="1999-07-22T00:00:00"/>
        <d v="1999-07-23T00:00:00"/>
        <d v="1999-07-24T00:00:00"/>
        <d v="1999-07-25T00:00:00"/>
        <d v="1999-07-26T00:00:00"/>
        <d v="1999-07-27T00:00:00"/>
        <d v="1999-07-28T00:00:00"/>
        <d v="1999-07-29T00:00:00"/>
        <d v="1999-07-30T00:00:00"/>
        <d v="1999-07-31T00:00:00"/>
        <d v="1999-08-01T00:00:00"/>
        <d v="1999-08-02T00:00:00"/>
        <d v="1999-08-03T00:00:00"/>
        <d v="1999-08-04T00:00:00"/>
        <d v="1999-08-05T00:00:00"/>
        <d v="1999-08-06T00:00:00"/>
        <d v="1999-08-07T00:00:00"/>
        <d v="1999-08-08T00:00:00"/>
        <d v="1999-08-09T00:00:00"/>
        <d v="1999-08-10T00:00:00"/>
        <d v="1999-08-11T00:00:00"/>
        <d v="1999-08-12T00:00:00"/>
        <d v="1999-08-13T00:00:00"/>
        <d v="1999-08-14T00:00:00"/>
        <d v="1999-08-15T00:00:00"/>
        <d v="1999-08-16T00:00:00"/>
        <d v="1999-08-17T00:00:00"/>
        <d v="1999-08-18T00:00:00"/>
        <d v="1999-08-19T00:00:00"/>
        <d v="1999-08-20T00:00:00"/>
        <d v="1999-08-21T00:00:00"/>
        <d v="1999-08-22T00:00:00"/>
        <d v="1999-08-23T00:00:00"/>
        <d v="1999-08-24T00:00:00"/>
        <d v="1999-08-25T00:00:00"/>
        <d v="1999-08-26T00:00:00"/>
        <d v="1999-08-27T00:00:00"/>
        <d v="1999-08-28T00:00:00"/>
        <d v="1999-08-29T00:00:00"/>
        <d v="1999-08-30T00:00:00"/>
        <d v="1999-08-31T00:00:00"/>
        <d v="1999-09-01T00:00:00"/>
        <d v="1999-09-02T00:00:00"/>
        <d v="1999-09-03T00:00:00"/>
        <d v="1999-09-04T00:00:00"/>
        <d v="1999-09-05T00:00:00"/>
        <d v="1999-09-06T00:00:00"/>
        <d v="1999-09-07T00:00:00"/>
        <d v="1999-09-08T00:00:00"/>
        <d v="1999-09-09T00:00:00"/>
        <d v="1999-09-10T00:00:00"/>
        <d v="1999-09-11T00:00:00"/>
        <d v="1999-09-12T00:00:00"/>
        <d v="1999-09-13T00:00:00"/>
        <d v="1999-09-14T00:00:00"/>
        <d v="1999-09-15T00:00:00"/>
        <d v="1999-09-16T00:00:00"/>
        <d v="1999-09-17T00:00:00"/>
        <d v="1999-09-18T00:00:00"/>
        <d v="1999-09-19T00:00:00"/>
        <d v="1999-09-20T00:00:00"/>
        <d v="1999-09-21T00:00:00"/>
        <d v="1999-09-22T00:00:00"/>
        <d v="1999-09-23T00:00:00"/>
        <d v="1999-09-24T00:00:00"/>
        <d v="1999-09-25T00:00:00"/>
        <d v="1999-09-26T00:00:00"/>
        <d v="1999-09-27T00:00:00"/>
        <d v="1999-09-28T00:00:00"/>
        <d v="1999-09-29T00:00:00"/>
        <d v="1999-09-30T00:00:00"/>
        <d v="1999-10-01T00:00:00"/>
        <d v="1999-10-02T00:00:00"/>
        <d v="1999-10-03T00:00:00"/>
        <d v="1999-10-04T00:00:00"/>
        <d v="1999-10-05T00:00:00"/>
        <d v="1999-10-06T00:00:00"/>
        <d v="1999-10-07T00:00:00"/>
        <d v="1999-10-08T00:00:00"/>
        <d v="1999-10-09T00:00:00"/>
        <d v="1999-10-10T00:00:00"/>
        <d v="1999-10-11T00:00:00"/>
        <d v="1999-10-12T00:00:00"/>
        <d v="1999-10-13T00:00:00"/>
        <d v="1999-10-14T00:00:00"/>
        <d v="1999-10-15T00:00:00"/>
        <d v="1999-10-16T00:00:00"/>
        <d v="1999-10-17T00:00:00"/>
        <d v="1999-10-18T00:00:00"/>
        <d v="1999-10-19T00:00:00"/>
        <d v="1999-10-20T00:00:00"/>
        <d v="1999-10-21T00:00:00"/>
        <d v="1999-10-22T00:00:00"/>
        <d v="1999-10-23T00:00:00"/>
        <d v="1999-10-24T00:00:00"/>
        <d v="1999-10-25T00:00:00"/>
        <d v="1999-10-26T00:00:00"/>
        <d v="1999-10-27T00:00:00"/>
        <d v="1999-10-28T00:00:00"/>
        <d v="1999-10-29T00:00:00"/>
        <d v="1999-10-30T00:00:00"/>
        <d v="1999-10-31T00:00:00"/>
        <d v="1999-11-01T00:00:00"/>
        <d v="1999-11-02T00:00:00"/>
        <d v="1999-11-03T00:00:00"/>
        <d v="1999-11-04T00:00:00"/>
        <d v="1999-11-05T00:00:00"/>
        <d v="1999-11-06T00:00:00"/>
        <d v="1999-11-07T00:00:00"/>
        <d v="1999-11-08T00:00:00"/>
        <d v="1999-11-09T00:00:00"/>
        <d v="1999-11-10T00:00:00"/>
        <d v="1999-11-11T00:00:00"/>
        <d v="1999-11-12T00:00:00"/>
        <d v="1999-11-13T00:00:00"/>
        <d v="1999-11-14T00:00:00"/>
        <d v="1999-11-15T00:00:00"/>
        <d v="1999-11-16T00:00:00"/>
        <d v="1999-11-17T00:00:00"/>
        <d v="1999-11-18T00:00:00"/>
        <d v="1999-11-19T00:00:00"/>
        <d v="1999-11-20T00:00:00"/>
        <d v="1999-11-21T00:00:00"/>
        <d v="1999-11-22T00:00:00"/>
        <d v="1999-11-23T00:00:00"/>
        <d v="1999-11-24T00:00:00"/>
        <d v="1999-11-25T00:00:00"/>
        <d v="1999-11-26T00:00:00"/>
        <d v="1999-11-27T00:00:00"/>
        <d v="1999-11-28T00:00:00"/>
        <d v="1999-11-29T00:00:00"/>
        <d v="1999-11-30T00:00:00"/>
        <d v="1999-12-01T00:00:00"/>
        <d v="1999-12-02T00:00:00"/>
        <d v="1999-12-03T00:00:00"/>
        <d v="1999-12-04T00:00:00"/>
        <d v="1999-12-05T00:00:00"/>
        <d v="1999-12-06T00:00:00"/>
        <d v="1999-12-07T00:00:00"/>
        <d v="1999-12-08T00:00:00"/>
        <d v="1999-12-09T00:00:00"/>
        <d v="1999-12-10T00:00:00"/>
        <d v="1999-12-11T00:00:00"/>
        <d v="1999-12-12T00:00:00"/>
        <d v="1999-12-13T00:00:00"/>
        <d v="1999-12-14T00:00:00"/>
        <d v="1999-12-15T00:00:00"/>
        <d v="1999-12-16T00:00:00"/>
        <d v="1999-12-17T00:00:00"/>
        <d v="1999-12-18T00:00:00"/>
        <d v="1999-12-19T00:00:00"/>
        <d v="1999-12-20T00:00:00"/>
        <d v="1999-12-21T00:00:00"/>
        <d v="1999-12-22T00:00:00"/>
        <d v="1999-12-23T00:00:00"/>
        <d v="1999-12-24T00:00:00"/>
        <d v="1999-12-25T00:00:00"/>
        <d v="1999-12-26T00:00:00"/>
        <d v="1999-12-27T00:00:00"/>
        <d v="1999-12-28T00:00:00"/>
        <d v="1999-12-29T00:00:00"/>
        <d v="1999-12-30T00:00:00"/>
        <d v="1999-12-31T00:00:00"/>
        <d v="2000-01-01T00:00:00"/>
        <d v="2000-01-02T00:00:00"/>
        <d v="2000-01-03T00:00:00"/>
        <d v="2000-01-04T00:00:00"/>
        <d v="2000-01-05T00:00:00"/>
        <d v="2000-01-06T00:00:00"/>
        <d v="2000-01-07T00:00:00"/>
        <d v="2000-01-08T00:00:00"/>
        <d v="2000-01-09T00:00:00"/>
        <d v="2000-01-10T00:00:00"/>
        <d v="2000-01-11T00:00:00"/>
        <d v="2000-01-12T00:00:00"/>
        <d v="2000-01-13T00:00:00"/>
        <d v="2000-01-14T00:00:00"/>
        <d v="2000-01-15T00:00:00"/>
        <d v="2000-01-16T00:00:00"/>
        <d v="2000-01-17T00:00:00"/>
        <d v="2000-01-18T00:00:00"/>
        <d v="2000-01-19T00:00:00"/>
        <d v="2000-01-20T00:00:00"/>
        <d v="2000-01-21T00:00:00"/>
        <d v="2000-01-22T00:00:00"/>
        <d v="2000-01-23T00:00:00"/>
        <d v="2000-01-24T00:00:00"/>
        <d v="2000-01-25T00:00:00"/>
        <d v="2000-01-26T00:00:00"/>
        <d v="2000-01-27T00:00:00"/>
        <d v="2000-01-28T00:00:00"/>
        <d v="2000-01-29T00:00:00"/>
        <d v="2000-01-30T00:00:00"/>
        <d v="2000-01-31T00:00:00"/>
        <d v="2000-02-01T00:00:00"/>
        <d v="2000-02-02T00:00:00"/>
        <d v="2000-02-03T00:00:00"/>
        <d v="2000-02-04T00:00:00"/>
        <d v="2000-02-05T00:00:00"/>
        <d v="2000-02-06T00:00:00"/>
        <d v="2000-02-07T00:00:00"/>
        <d v="2000-02-08T00:00:00"/>
        <d v="2000-02-09T00:00:00"/>
        <d v="2000-02-10T00:00:00"/>
        <d v="2000-02-11T00:00:00"/>
        <d v="2000-02-12T00:00:00"/>
        <d v="2000-02-13T00:00:00"/>
        <d v="2000-02-14T00:00:00"/>
        <d v="2000-02-15T00:00:00"/>
        <d v="2000-02-16T00:00:00"/>
        <d v="2000-02-17T00:00:00"/>
        <d v="2000-02-18T00:00:00"/>
        <d v="2000-02-19T00:00:00"/>
        <d v="2000-02-20T00:00:00"/>
        <d v="2000-02-21T00:00:00"/>
        <d v="2000-02-22T00:00:00"/>
        <d v="2000-02-23T00:00:00"/>
        <d v="2000-02-24T00:00:00"/>
        <d v="2000-02-25T00:00:00"/>
        <d v="2000-02-26T00:00:00"/>
        <d v="2000-02-27T00:00:00"/>
        <d v="2000-02-28T00:00:00"/>
        <d v="2000-02-29T00:00:00"/>
        <d v="2000-03-01T00:00:00"/>
        <d v="2000-03-02T00:00:00"/>
        <d v="2000-03-03T00:00:00"/>
        <d v="2000-03-04T00:00:00"/>
        <d v="2000-03-05T00:00:00"/>
        <d v="2000-03-06T00:00:00"/>
        <d v="2000-03-07T00:00:00"/>
        <d v="2000-03-08T00:00:00"/>
        <d v="2000-03-09T00:00:00"/>
        <d v="2000-03-10T00:00:00"/>
        <d v="2000-03-11T00:00:00"/>
        <d v="2000-03-12T00:00:00"/>
        <d v="2000-03-13T00:00:00"/>
        <d v="2000-03-14T00:00:00"/>
        <d v="2000-03-15T00:00:00"/>
        <d v="2000-03-16T00:00:00"/>
        <d v="2000-03-17T00:00:00"/>
        <d v="2000-03-18T00:00:00"/>
        <d v="2000-03-19T00:00:00"/>
        <d v="2000-03-20T00:00:00"/>
        <d v="2000-03-21T00:00:00"/>
        <d v="2000-03-22T00:00:00"/>
        <d v="2000-03-23T00:00:00"/>
        <d v="2000-03-24T00:00:00"/>
        <d v="2000-03-25T00:00:00"/>
        <d v="2000-03-26T00:00:00"/>
        <d v="2000-03-27T00:00:00"/>
        <d v="2000-03-28T00:00:00"/>
        <d v="2000-03-29T00:00:00"/>
        <d v="2000-03-30T00:00:00"/>
        <d v="2000-03-31T00:00:00"/>
        <d v="2000-04-01T00:00:00"/>
        <d v="2000-04-02T00:00:00"/>
        <d v="2000-04-03T00:00:00"/>
        <d v="2000-04-04T00:00:00"/>
        <d v="2000-04-05T00:00:00"/>
        <d v="2000-04-06T00:00:00"/>
        <d v="2000-04-07T00:00:00"/>
        <d v="2000-04-08T00:00:00"/>
        <d v="2000-04-09T00:00:00"/>
        <d v="2000-04-10T00:00:00"/>
        <d v="2000-04-11T00:00:00"/>
        <d v="2000-04-12T00:00:00"/>
        <d v="2000-04-13T00:00:00"/>
        <d v="2000-04-14T00:00:00"/>
        <d v="2000-04-15T00:00:00"/>
        <d v="2000-04-16T00:00:00"/>
        <d v="2000-04-17T00:00:00"/>
        <d v="2000-04-18T00:00:00"/>
        <d v="2000-04-19T00:00:00"/>
        <d v="2000-04-20T00:00:00"/>
        <d v="2000-04-21T00:00:00"/>
        <d v="2000-04-22T00:00:00"/>
        <d v="2000-04-23T00:00:00"/>
        <d v="2000-04-24T00:00:00"/>
        <d v="2000-04-25T00:00:00"/>
        <d v="2000-04-26T00:00:00"/>
        <d v="2000-04-27T00:00:00"/>
        <d v="2000-04-28T00:00:00"/>
        <d v="2000-04-29T00:00:00"/>
        <d v="2000-04-30T00:00:00"/>
        <d v="2000-05-01T00:00:00"/>
        <d v="2000-05-02T00:00:00"/>
        <d v="2000-05-03T00:00:00"/>
        <d v="2000-05-04T00:00:00"/>
        <d v="2000-05-05T00:00:00"/>
        <d v="2000-05-06T00:00:00"/>
        <d v="2000-05-07T00:00:00"/>
        <d v="2000-05-08T00:00:00"/>
        <d v="2000-05-09T00:00:00"/>
        <d v="2000-05-10T00:00:00"/>
        <d v="2000-05-11T00:00:00"/>
        <d v="2000-05-12T00:00:00"/>
        <d v="2000-05-13T00:00:00"/>
        <d v="2000-05-14T00:00:00"/>
        <d v="2000-05-15T00:00:00"/>
        <d v="2000-05-16T00:00:00"/>
        <d v="2000-05-17T00:00:00"/>
        <d v="2000-05-18T00:00:00"/>
        <d v="2000-05-19T00:00:00"/>
        <d v="2000-05-20T00:00:00"/>
        <d v="2000-05-21T00:00:00"/>
        <d v="2000-05-22T00:00:00"/>
        <d v="2000-05-23T00:00:00"/>
        <d v="2000-05-24T00:00:00"/>
        <d v="2000-05-25T00:00:00"/>
        <d v="2000-05-26T00:00:00"/>
        <d v="2000-05-27T00:00:00"/>
        <d v="2000-05-28T00:00:00"/>
        <d v="2000-05-29T00:00:00"/>
        <d v="2000-05-30T00:00:00"/>
        <d v="2000-05-31T00:00:00"/>
        <d v="2000-06-01T00:00:00"/>
        <d v="2000-06-02T00:00:00"/>
        <d v="2000-06-03T00:00:00"/>
        <d v="2000-06-04T00:00:00"/>
        <d v="2000-06-05T00:00:00"/>
        <d v="2000-06-06T00:00:00"/>
        <d v="2000-06-07T00:00:00"/>
        <d v="2000-06-08T00:00:00"/>
        <d v="2000-06-09T00:00:00"/>
        <d v="2000-06-10T00:00:00"/>
        <d v="2000-06-11T00:00:00"/>
        <d v="2000-06-12T00:00:00"/>
        <d v="2000-06-13T00:00:00"/>
        <d v="2000-06-14T00:00:00"/>
        <d v="2000-06-15T00:00:00"/>
        <d v="2000-06-16T00:00:00"/>
        <d v="2000-06-17T00:00:00"/>
        <d v="2000-06-18T00:00:00"/>
        <d v="2000-06-19T00:00:00"/>
        <d v="2000-06-20T00:00:00"/>
        <d v="2000-06-21T00:00:00"/>
        <d v="2000-06-22T00:00:00"/>
        <d v="2000-06-23T00:00:00"/>
        <d v="2000-06-24T00:00:00"/>
        <d v="2000-06-25T00:00:00"/>
        <d v="2000-06-26T00:00:00"/>
        <d v="2000-06-27T00:00:00"/>
        <d v="2000-06-28T00:00:00"/>
        <d v="2000-06-29T00:00:00"/>
        <d v="2000-06-30T00:00:00"/>
        <d v="2000-07-01T00:00:00"/>
        <d v="2000-07-02T00:00:00"/>
        <d v="2000-07-03T00:00:00"/>
        <d v="2000-07-04T00:00:00"/>
        <d v="2000-07-05T00:00:00"/>
        <d v="2000-07-06T00:00:00"/>
        <d v="2000-07-07T00:00:00"/>
        <d v="2000-07-08T00:00:00"/>
        <d v="2000-07-09T00:00:00"/>
        <d v="2000-07-10T00:00:00"/>
        <d v="2000-07-11T00:00:00"/>
        <d v="2000-07-12T00:00:00"/>
        <d v="2000-07-13T00:00:00"/>
        <d v="2000-07-14T00:00:00"/>
        <d v="2000-07-15T00:00:00"/>
        <d v="2000-07-16T00:00:00"/>
        <d v="2000-07-17T00:00:00"/>
        <d v="2000-07-18T00:00:00"/>
        <d v="2000-07-19T00:00:00"/>
        <d v="2000-07-20T00:00:00"/>
        <d v="2000-07-21T00:00:00"/>
        <d v="2000-07-22T00:00:00"/>
        <d v="2000-07-23T00:00:00"/>
        <d v="2000-07-24T00:00:00"/>
        <d v="2000-07-25T00:00:00"/>
        <d v="2000-07-26T00:00:00"/>
        <d v="2000-07-27T00:00:00"/>
        <d v="2000-07-28T00:00:00"/>
        <d v="2000-07-29T00:00:00"/>
        <d v="2000-07-30T00:00:00"/>
        <d v="2000-07-31T00:00:00"/>
        <d v="2000-08-01T00:00:00"/>
        <d v="2000-08-02T00:00:00"/>
        <d v="2000-08-03T00:00:00"/>
        <d v="2000-08-04T00:00:00"/>
        <d v="2000-08-05T00:00:00"/>
        <d v="2000-08-06T00:00:00"/>
        <d v="2000-08-07T00:00:00"/>
        <d v="2000-08-08T00:00:00"/>
        <d v="2000-08-09T00:00:00"/>
        <d v="2000-08-10T00:00:00"/>
        <d v="2000-08-11T00:00:00"/>
        <d v="2000-08-12T00:00:00"/>
        <d v="2000-08-13T00:00:00"/>
        <d v="2000-08-14T00:00:00"/>
        <d v="2000-08-15T00:00:00"/>
        <d v="2000-08-16T00:00:00"/>
        <d v="2000-08-17T00:00:00"/>
        <d v="2000-08-18T00:00:00"/>
        <d v="2000-08-19T00:00:00"/>
        <d v="2000-08-20T00:00:00"/>
        <d v="2000-08-21T00:00:00"/>
        <d v="2000-08-22T00:00:00"/>
        <d v="2000-08-23T00:00:00"/>
        <d v="2000-08-24T00:00:00"/>
        <d v="2000-08-25T00:00:00"/>
        <d v="2000-08-26T00:00:00"/>
        <d v="2000-08-27T00:00:00"/>
        <d v="2000-08-28T00:00:00"/>
        <d v="2000-08-29T00:00:00"/>
        <d v="2000-08-30T00:00:00"/>
        <d v="2000-08-31T00:00:00"/>
        <d v="2000-09-01T00:00:00"/>
        <d v="2000-09-02T00:00:00"/>
        <d v="2000-09-03T00:00:00"/>
        <d v="2000-09-04T00:00:00"/>
        <d v="2000-09-05T00:00:00"/>
        <d v="2000-09-06T00:00:00"/>
        <d v="2000-09-07T00:00:00"/>
        <d v="2000-09-08T00:00:00"/>
        <d v="2000-09-09T00:00:00"/>
        <d v="2000-09-10T00:00:00"/>
        <d v="2000-09-11T00:00:00"/>
        <d v="2000-09-12T00:00:00"/>
        <d v="2000-09-13T00:00:00"/>
        <d v="2000-09-14T00:00:00"/>
        <d v="2000-09-15T00:00:00"/>
        <d v="2000-09-16T00:00:00"/>
        <d v="2000-09-17T00:00:00"/>
        <d v="2000-09-18T00:00:00"/>
        <d v="2000-09-19T00:00:00"/>
        <d v="2000-09-20T00:00:00"/>
        <d v="2000-09-21T00:00:00"/>
        <d v="2000-09-22T00:00:00"/>
        <d v="2000-09-23T00:00:00"/>
        <d v="2000-09-24T00:00:00"/>
        <d v="2000-09-25T00:00:00"/>
        <d v="2000-09-26T00:00:00"/>
        <d v="2000-09-27T00:00:00"/>
        <d v="2000-09-28T00:00:00"/>
        <d v="2000-09-29T00:00:00"/>
        <d v="2000-09-30T00:00:00"/>
        <d v="2000-10-01T00:00:00"/>
        <d v="2000-10-02T00:00:00"/>
        <d v="2000-10-03T00:00:00"/>
        <d v="2000-10-04T00:00:00"/>
        <d v="2000-10-05T00:00:00"/>
        <d v="2000-10-06T00:00:00"/>
        <d v="2000-10-07T00:00:00"/>
        <d v="2000-10-08T00:00:00"/>
        <d v="2000-10-09T00:00:00"/>
        <d v="2000-10-10T00:00:00"/>
        <d v="2000-10-11T00:00:00"/>
        <d v="2000-10-12T00:00:00"/>
        <d v="2000-10-13T00:00:00"/>
        <d v="2000-10-14T00:00:00"/>
        <d v="2000-10-15T00:00:00"/>
        <d v="2000-10-16T00:00:00"/>
        <d v="2000-10-17T00:00:00"/>
        <d v="2000-10-18T00:00:00"/>
        <d v="2000-10-19T00:00:00"/>
        <d v="2000-10-20T00:00:00"/>
        <d v="2000-10-21T00:00:00"/>
        <d v="2000-10-22T00:00:00"/>
        <d v="2000-10-23T00:00:00"/>
        <d v="2000-10-24T00:00:00"/>
        <d v="2000-10-25T00:00:00"/>
        <d v="2000-10-26T00:00:00"/>
        <d v="2000-10-27T00:00:00"/>
        <d v="2000-10-28T00:00:00"/>
        <d v="2000-10-29T00:00:00"/>
        <d v="2000-10-30T00:00:00"/>
        <d v="2000-10-31T00:00:00"/>
        <d v="2000-11-01T00:00:00"/>
        <d v="2000-11-02T00:00:00"/>
        <d v="2000-11-03T00:00:00"/>
        <d v="2000-11-04T00:00:00"/>
        <d v="2000-11-05T00:00:00"/>
        <d v="2000-11-06T00:00:00"/>
        <d v="2000-11-07T00:00:00"/>
        <d v="2000-11-08T00:00:00"/>
        <d v="2000-11-09T00:00:00"/>
        <d v="2000-11-10T00:00:00"/>
        <d v="2000-11-11T00:00:00"/>
        <d v="2000-11-12T00:00:00"/>
        <d v="2000-11-13T00:00:00"/>
        <d v="2000-11-14T00:00:00"/>
        <d v="2000-11-15T00:00:00"/>
        <d v="2000-11-16T00:00:00"/>
        <d v="2000-11-17T00:00:00"/>
        <d v="2000-11-18T00:00:00"/>
        <d v="2000-11-19T00:00:00"/>
        <d v="2000-11-20T00:00:00"/>
        <d v="2000-11-21T00:00:00"/>
        <d v="2000-11-22T00:00:00"/>
        <d v="2000-11-23T00:00:00"/>
        <d v="2000-11-24T00:00:00"/>
        <d v="2000-11-25T00:00:00"/>
        <d v="2000-11-26T00:00:00"/>
        <d v="2000-11-27T00:00:00"/>
        <d v="2000-11-28T00:00:00"/>
        <d v="2000-11-29T00:00:00"/>
        <d v="2000-11-30T00:00:00"/>
        <d v="2000-12-01T00:00:00"/>
        <d v="2000-12-02T00:00:00"/>
        <d v="2000-12-03T00:00:00"/>
        <d v="2000-12-04T00:00:00"/>
        <d v="2000-12-05T00:00:00"/>
        <d v="2000-12-06T00:00:00"/>
        <d v="2000-12-07T00:00:00"/>
        <d v="2000-12-08T00:00:00"/>
        <d v="2000-12-09T00:00:00"/>
        <d v="2000-12-10T00:00:00"/>
        <d v="2000-12-11T00:00:00"/>
        <d v="2000-12-12T00:00:00"/>
        <d v="2000-12-13T00:00:00"/>
        <d v="2000-12-14T00:00:00"/>
        <d v="2000-12-15T00:00:00"/>
        <d v="2000-12-16T00:00:00"/>
        <d v="2000-12-17T00:00:00"/>
        <d v="2000-12-18T00:00:00"/>
        <d v="2000-12-19T00:00:00"/>
        <d v="2000-12-20T00:00:00"/>
        <d v="2000-12-21T00:00:00"/>
        <d v="2000-12-22T00:00:00"/>
        <d v="2000-12-23T00:00:00"/>
        <d v="2000-12-24T00:00:00"/>
        <d v="2000-12-25T00:00:00"/>
        <d v="2000-12-26T00:00:00"/>
        <d v="2000-12-27T00:00:00"/>
        <d v="2000-12-28T00:00:00"/>
        <d v="2000-12-29T00:00:00"/>
        <d v="2000-12-30T00:00:00"/>
        <d v="2000-12-31T00:00:00"/>
        <d v="2001-01-01T00:00:00"/>
        <d v="2001-01-02T00:00:00"/>
        <d v="2001-01-03T00:00:00"/>
        <d v="2001-01-04T00:00:00"/>
        <d v="2001-01-05T00:00:00"/>
        <d v="2001-01-06T00:00:00"/>
        <d v="2001-01-07T00:00:00"/>
        <d v="2001-01-08T00:00:00"/>
        <d v="2001-01-09T00:00:00"/>
        <d v="2001-01-10T00:00:00"/>
        <d v="2001-01-11T00:00:00"/>
        <d v="2001-01-12T00:00:00"/>
        <d v="2001-01-13T00:00:00"/>
        <d v="2001-01-14T00:00:00"/>
        <d v="2001-01-15T00:00:00"/>
        <d v="2001-01-16T00:00:00"/>
        <d v="2001-01-17T00:00:00"/>
        <d v="2001-01-18T00:00:00"/>
        <d v="2001-01-19T00:00:00"/>
        <d v="2001-01-20T00:00:00"/>
        <d v="2001-01-21T00:00:00"/>
        <d v="2001-01-22T00:00:00"/>
        <d v="2001-01-23T00:00:00"/>
        <d v="2001-01-24T00:00:00"/>
        <d v="2001-01-25T00:00:00"/>
        <d v="2001-01-26T00:00:00"/>
        <d v="2001-01-27T00:00:00"/>
        <d v="2001-01-28T00:00:00"/>
        <d v="2001-01-29T00:00:00"/>
        <d v="2001-01-30T00:00:00"/>
        <d v="2001-01-31T00:00:00"/>
        <d v="2001-02-01T00:00:00"/>
        <d v="2001-02-02T00:00:00"/>
        <d v="2001-02-03T00:00:00"/>
        <d v="2001-02-04T00:00:00"/>
        <d v="2001-02-05T00:00:00"/>
        <d v="2001-02-06T00:00:00"/>
        <d v="2001-02-07T00:00:00"/>
        <d v="2001-02-08T00:00:00"/>
        <d v="2001-02-09T00:00:00"/>
        <d v="2001-02-10T00:00:00"/>
        <d v="2001-02-11T00:00:00"/>
        <d v="2001-02-12T00:00:00"/>
        <d v="2001-02-13T00:00:00"/>
        <d v="2001-02-14T00:00:00"/>
        <d v="2001-02-15T00:00:00"/>
        <d v="2001-02-16T00:00:00"/>
        <d v="2001-02-17T00:00:00"/>
        <d v="2001-02-18T00:00:00"/>
        <d v="2001-02-19T00:00:00"/>
        <d v="2001-02-20T00:00:00"/>
        <d v="2001-02-21T00:00:00"/>
        <d v="2001-02-22T00:00:00"/>
        <d v="2001-02-23T00:00:00"/>
        <d v="2001-02-24T00:00:00"/>
        <d v="2001-02-25T00:00:00"/>
        <d v="2001-02-26T00:00:00"/>
        <d v="2001-02-27T00:00:00"/>
        <d v="2001-02-28T00:00:00"/>
        <d v="2001-03-01T00:00:00"/>
        <d v="2001-03-02T00:00:00"/>
        <d v="2001-03-03T00:00:00"/>
        <d v="2001-03-04T00:00:00"/>
        <d v="2001-03-05T00:00:00"/>
        <d v="2001-03-06T00:00:00"/>
        <d v="2001-03-07T00:00:00"/>
        <d v="2001-03-08T00:00:00"/>
        <d v="2001-03-09T00:00:00"/>
        <d v="2001-03-10T00:00:00"/>
        <d v="2001-03-11T00:00:00"/>
        <d v="2001-03-12T00:00:00"/>
        <d v="2001-03-13T00:00:00"/>
        <d v="2001-03-14T00:00:00"/>
        <d v="2001-03-15T00:00:00"/>
        <d v="2001-03-16T00:00:00"/>
        <d v="2001-03-17T00:00:00"/>
        <d v="2001-03-18T00:00:00"/>
        <d v="2001-03-19T00:00:00"/>
        <d v="2001-03-20T00:00:00"/>
        <d v="2001-03-21T00:00:00"/>
        <d v="2001-03-22T00:00:00"/>
        <d v="2001-03-23T00:00:00"/>
        <d v="2001-03-24T00:00:00"/>
        <d v="2001-03-25T00:00:00"/>
        <d v="2001-03-26T00:00:00"/>
        <d v="2001-03-27T00:00:00"/>
        <d v="2001-03-28T00:00:00"/>
        <d v="2001-03-29T00:00:00"/>
        <d v="2001-03-30T00:00:00"/>
        <d v="2001-03-31T00:00:00"/>
        <d v="2001-04-01T00:00:00"/>
        <d v="2001-04-02T00:00:00"/>
        <d v="2001-04-03T00:00:00"/>
        <d v="2001-04-04T00:00:00"/>
        <d v="2001-04-05T00:00:00"/>
        <d v="2001-04-06T00:00:00"/>
        <d v="2001-04-07T00:00:00"/>
        <d v="2001-04-08T00:00:00"/>
        <d v="2001-04-09T00:00:00"/>
        <d v="2001-04-10T00:00:00"/>
        <d v="2001-04-11T00:00:00"/>
        <d v="2001-04-12T00:00:00"/>
        <d v="2001-04-13T00:00:00"/>
        <d v="2001-04-14T00:00:00"/>
        <d v="2001-04-15T00:00:00"/>
        <d v="2001-04-16T00:00:00"/>
        <d v="2001-04-17T00:00:00"/>
        <d v="2001-04-18T00:00:00"/>
        <d v="2001-04-19T00:00:00"/>
        <d v="2001-04-20T00:00:00"/>
        <d v="2001-04-21T00:00:00"/>
        <d v="2001-04-22T00:00:00"/>
        <d v="2001-04-23T00:00:00"/>
        <d v="2001-04-24T00:00:00"/>
        <d v="2001-04-25T00:00:00"/>
        <d v="2001-04-26T00:00:00"/>
        <d v="2001-04-27T00:00:00"/>
        <d v="2001-04-28T00:00:00"/>
        <d v="2001-04-29T00:00:00"/>
        <d v="2001-04-30T00:00:00"/>
        <d v="2001-05-01T00:00:00"/>
        <d v="2001-05-02T00:00:00"/>
        <d v="2001-05-03T00:00:00"/>
        <d v="2001-05-04T00:00:00"/>
        <d v="2001-05-05T00:00:00"/>
        <d v="2001-05-06T00:00:00"/>
        <d v="2001-05-07T00:00:00"/>
        <d v="2001-05-08T00:00:00"/>
        <d v="2001-05-09T00:00:00"/>
        <d v="2001-05-10T00:00:00"/>
        <d v="2001-05-11T00:00:00"/>
        <d v="2001-05-12T00:00:00"/>
        <d v="2001-05-13T00:00:00"/>
        <d v="2001-05-14T00:00:00"/>
        <d v="2001-05-15T00:00:00"/>
        <d v="2001-05-16T00:00:00"/>
        <d v="2001-05-17T00:00:00"/>
        <d v="2001-05-18T00:00:00"/>
        <d v="2001-05-19T00:00:00"/>
        <d v="2001-05-20T00:00:00"/>
        <d v="2001-05-21T00:00:00"/>
        <d v="2001-05-22T00:00:00"/>
        <d v="2001-05-23T00:00:00"/>
        <d v="2001-05-24T00:00:00"/>
        <d v="2001-05-25T00:00:00"/>
        <d v="2001-05-26T00:00:00"/>
        <d v="2001-05-27T00:00:00"/>
        <d v="2001-05-28T00:00:00"/>
        <d v="2001-05-29T00:00:00"/>
        <d v="2001-05-30T00:00:00"/>
        <d v="2001-05-31T00:00:00"/>
        <d v="2001-06-01T00:00:00"/>
        <d v="2001-06-02T00:00:00"/>
        <d v="2001-06-03T00:00:00"/>
        <d v="2001-06-04T00:00:00"/>
        <d v="2001-06-05T00:00:00"/>
        <d v="2001-06-06T00:00:00"/>
        <d v="2001-06-07T00:00:00"/>
        <d v="2001-06-08T00:00:00"/>
        <d v="2001-06-09T00:00:00"/>
        <d v="2001-06-10T00:00:00"/>
        <d v="2001-06-11T00:00:00"/>
        <d v="2001-06-12T00:00:00"/>
        <d v="2001-06-13T00:00:00"/>
        <d v="2001-06-14T00:00:00"/>
        <d v="2001-06-15T00:00:00"/>
        <d v="2001-06-16T00:00:00"/>
        <d v="2001-06-17T00:00:00"/>
        <d v="2001-06-18T00:00:00"/>
        <d v="2001-06-19T00:00:00"/>
        <d v="2001-06-20T00:00:00"/>
        <d v="2001-06-21T00:00:00"/>
        <d v="2001-06-22T00:00:00"/>
        <d v="2001-06-23T00:00:00"/>
        <d v="2001-06-24T00:00:00"/>
        <d v="2001-06-25T00:00:00"/>
        <d v="2001-06-26T00:00:00"/>
        <d v="2001-06-27T00:00:00"/>
        <d v="2001-06-28T00:00:00"/>
        <d v="2001-06-29T00:00:00"/>
        <d v="2001-06-30T00:00:00"/>
        <d v="2001-07-01T00:00:00"/>
        <d v="2001-07-02T00:00:00"/>
        <d v="2001-07-03T00:00:00"/>
        <d v="2001-07-04T00:00:00"/>
        <d v="2001-07-05T00:00:00"/>
        <d v="2001-07-06T00:00:00"/>
        <d v="2001-07-07T00:00:00"/>
        <d v="2001-07-08T00:00:00"/>
        <d v="2001-07-09T00:00:00"/>
        <d v="2001-07-10T00:00:00"/>
        <d v="2001-07-11T00:00:00"/>
        <d v="2001-07-12T00:00:00"/>
        <d v="2001-07-13T00:00:00"/>
        <d v="2001-07-14T00:00:00"/>
        <d v="2001-07-15T00:00:00"/>
        <d v="2001-07-16T00:00:00"/>
        <d v="2001-07-17T00:00:00"/>
        <d v="2001-07-18T00:00:00"/>
        <d v="2001-07-19T00:00:00"/>
        <d v="2001-07-20T00:00:00"/>
        <d v="2001-07-21T00:00:00"/>
        <d v="2001-07-22T00:00:00"/>
        <d v="2001-07-23T00:00:00"/>
        <d v="2001-07-24T00:00:00"/>
        <d v="2001-07-25T00:00:00"/>
        <d v="2001-07-26T00:00:00"/>
        <d v="2001-07-27T00:00:00"/>
        <d v="2001-07-28T00:00:00"/>
        <d v="2001-07-29T00:00:00"/>
        <d v="2001-07-30T00:00:00"/>
        <d v="2001-07-31T00:00:00"/>
        <d v="2001-08-01T00:00:00"/>
        <d v="2001-08-02T00:00:00"/>
        <d v="2001-08-03T00:00:00"/>
        <d v="2001-08-04T00:00:00"/>
        <d v="2001-08-05T00:00:00"/>
        <d v="2001-08-06T00:00:00"/>
        <d v="2001-08-07T00:00:00"/>
        <d v="2001-08-08T00:00:00"/>
        <d v="2001-08-09T00:00:00"/>
        <d v="2001-08-10T00:00:00"/>
        <d v="2001-08-11T00:00:00"/>
        <d v="2001-08-12T00:00:00"/>
        <d v="2001-08-13T00:00:00"/>
        <d v="2001-08-14T00:00:00"/>
        <d v="2001-08-15T00:00:00"/>
        <d v="2001-08-16T00:00:00"/>
        <d v="2001-08-17T00:00:00"/>
        <d v="2001-08-18T00:00:00"/>
        <d v="2001-08-19T00:00:00"/>
        <d v="2001-08-20T00:00:00"/>
        <d v="2001-08-21T00:00:00"/>
        <d v="2001-08-22T00:00:00"/>
        <d v="2001-08-23T00:00:00"/>
        <d v="2001-08-24T00:00:00"/>
        <d v="2001-08-25T00:00:00"/>
        <d v="2001-08-26T00:00:00"/>
        <d v="2001-08-27T00:00:00"/>
        <d v="2001-08-28T00:00:00"/>
        <d v="2001-08-29T00:00:00"/>
        <d v="2001-08-30T00:00:00"/>
        <d v="2001-08-31T00:00:00"/>
        <d v="2001-09-01T00:00:00"/>
        <d v="2001-09-02T00:00:00"/>
        <d v="2001-09-03T00:00:00"/>
        <d v="2001-09-04T00:00:00"/>
        <d v="2001-09-05T00:00:00"/>
        <d v="2001-09-06T00:00:00"/>
        <d v="2001-09-07T00:00:00"/>
        <d v="2001-09-08T00:00:00"/>
        <d v="2001-09-09T00:00:00"/>
        <d v="2001-09-10T00:00:00"/>
        <d v="2001-09-11T00:00:00"/>
        <d v="2001-09-12T00:00:00"/>
        <d v="2001-09-13T00:00:00"/>
        <d v="2001-09-14T00:00:00"/>
        <d v="2001-09-15T00:00:00"/>
        <d v="2001-09-16T00:00:00"/>
        <d v="2001-09-17T00:00:00"/>
        <d v="2001-09-18T00:00:00"/>
        <d v="2001-09-19T00:00:00"/>
        <d v="2001-09-20T00:00:00"/>
        <d v="2001-09-21T00:00:00"/>
        <d v="2001-09-22T00:00:00"/>
        <d v="2001-09-23T00:00:00"/>
        <d v="2001-09-24T00:00:00"/>
        <d v="2001-09-25T00:00:00"/>
        <d v="2001-09-26T00:00:00"/>
        <d v="2001-09-27T00:00:00"/>
        <d v="2001-09-28T00:00:00"/>
        <d v="2001-09-29T00:00:00"/>
        <d v="2001-09-30T00:00:00"/>
        <d v="2001-10-01T00:00:00"/>
        <d v="2001-10-02T00:00:00"/>
        <d v="2001-10-03T00:00:00"/>
        <d v="2001-10-04T00:00:00"/>
        <d v="2001-10-05T00:00:00"/>
        <d v="2001-10-06T00:00:00"/>
        <d v="2001-10-07T00:00:00"/>
        <d v="2001-10-08T00:00:00"/>
        <d v="2001-10-09T00:00:00"/>
        <d v="2001-10-10T00:00:00"/>
        <d v="2001-10-11T00:00:00"/>
        <d v="2001-10-12T00:00:00"/>
        <d v="2001-10-13T00:00:00"/>
        <d v="2001-10-14T00:00:00"/>
        <d v="2001-10-15T00:00:00"/>
        <d v="2001-10-16T00:00:00"/>
        <d v="2001-10-17T00:00:00"/>
        <d v="2001-10-18T00:00:00"/>
        <d v="2001-10-19T00:00:00"/>
        <d v="2001-10-20T00:00:00"/>
        <d v="2001-10-21T00:00:00"/>
        <d v="2001-10-22T00:00:00"/>
        <d v="2001-10-23T00:00:00"/>
        <d v="2001-10-24T00:00:00"/>
        <d v="2001-10-25T00:00:00"/>
        <d v="2001-10-26T00:00:00"/>
        <d v="2001-10-27T00:00:00"/>
        <d v="2001-10-28T00:00:00"/>
        <d v="2001-10-29T00:00:00"/>
        <d v="2001-10-30T00:00:00"/>
        <d v="2001-10-31T00:00:00"/>
        <d v="2001-11-01T00:00:00"/>
        <d v="2001-11-02T00:00:00"/>
        <d v="2001-11-03T00:00:00"/>
        <d v="2001-11-04T00:00:00"/>
        <d v="2001-11-05T00:00:00"/>
        <d v="2001-11-06T00:00:00"/>
        <d v="2001-11-07T00:00:00"/>
        <d v="2001-11-08T00:00:00"/>
        <d v="2001-11-09T00:00:00"/>
        <d v="2001-11-10T00:00:00"/>
        <d v="2001-11-11T00:00:00"/>
        <d v="2001-11-12T00:00:00"/>
        <d v="2001-11-13T00:00:00"/>
        <d v="2001-11-14T00:00:00"/>
        <d v="2001-11-15T00:00:00"/>
        <d v="2001-11-16T00:00:00"/>
        <d v="2001-11-17T00:00:00"/>
        <d v="2001-11-18T00:00:00"/>
        <d v="2001-11-19T00:00:00"/>
        <d v="2001-11-20T00:00:00"/>
        <d v="2001-11-21T00:00:00"/>
        <d v="2001-11-22T00:00:00"/>
        <d v="2001-11-23T00:00:00"/>
        <d v="2001-11-24T00:00:00"/>
        <d v="2001-11-25T00:00:00"/>
        <d v="2001-11-26T00:00:00"/>
        <d v="2001-11-27T00:00:00"/>
        <d v="2001-11-28T00:00:00"/>
        <d v="2001-11-29T00:00:00"/>
        <d v="2001-11-30T00:00:00"/>
        <d v="2001-12-01T00:00:00"/>
        <d v="2001-12-02T00:00:00"/>
        <d v="2001-12-03T00:00:00"/>
        <d v="2001-12-04T00:00:00"/>
        <d v="2001-12-05T00:00:00"/>
        <d v="2001-12-06T00:00:00"/>
        <d v="2001-12-07T00:00:00"/>
        <d v="2001-12-08T00:00:00"/>
        <d v="2001-12-09T00:00:00"/>
        <d v="2001-12-10T00:00:00"/>
        <d v="2001-12-11T00:00:00"/>
        <d v="2001-12-12T00:00:00"/>
        <d v="2001-12-13T00:00:00"/>
        <d v="2001-12-14T00:00:00"/>
        <d v="2001-12-15T00:00:00"/>
        <d v="2001-12-16T00:00:00"/>
        <d v="2001-12-17T00:00:00"/>
        <d v="2001-12-18T00:00:00"/>
        <d v="2001-12-19T00:00:00"/>
        <d v="2001-12-20T00:00:00"/>
        <d v="2001-12-21T00:00:00"/>
        <d v="2001-12-22T00:00:00"/>
        <d v="2001-12-23T00:00:00"/>
        <d v="2001-12-24T00:00:00"/>
        <d v="2001-12-25T00:00:00"/>
        <d v="2001-12-26T00:00:00"/>
        <d v="2001-12-27T00:00:00"/>
        <d v="2001-12-28T00:00:00"/>
        <d v="2001-12-29T00:00:00"/>
        <d v="2001-12-30T00:00:00"/>
        <d v="2001-12-31T00:00:00"/>
        <d v="2002-01-01T00:00:00"/>
        <d v="2002-01-02T00:00:00"/>
        <d v="2002-01-03T00:00:00"/>
        <d v="2002-01-04T00:00:00"/>
        <d v="2002-01-05T00:00:00"/>
        <d v="2002-01-06T00:00:00"/>
        <d v="2002-01-07T00:00:00"/>
        <d v="2002-01-08T00:00:00"/>
        <d v="2002-01-09T00:00:00"/>
        <d v="2002-01-10T00:00:00"/>
        <d v="2002-01-11T00:00:00"/>
        <d v="2002-01-12T00:00:00"/>
        <d v="2002-01-13T00:00:00"/>
        <d v="2002-01-14T00:00:00"/>
        <d v="2002-01-15T00:00:00"/>
        <d v="2002-01-16T00:00:00"/>
        <d v="2002-01-17T00:00:00"/>
        <d v="2002-01-18T00:00:00"/>
        <d v="2002-01-19T00:00:00"/>
        <d v="2002-01-20T00:00:00"/>
        <d v="2002-01-21T00:00:00"/>
        <d v="2002-01-22T00:00:00"/>
        <d v="2002-01-23T00:00:00"/>
        <d v="2002-01-24T00:00:00"/>
        <d v="2002-01-25T00:00:00"/>
        <d v="2002-01-26T00:00:00"/>
        <d v="2002-01-27T00:00:00"/>
        <d v="2002-01-28T00:00:00"/>
        <d v="2002-01-29T00:00:00"/>
        <d v="2002-01-30T00:00:00"/>
        <d v="2002-01-31T00:00:00"/>
        <d v="2002-02-01T00:00:00"/>
        <d v="2002-02-02T00:00:00"/>
        <d v="2002-02-03T00:00:00"/>
        <d v="2002-02-04T00:00:00"/>
        <d v="2002-02-05T00:00:00"/>
        <d v="2002-02-06T00:00:00"/>
        <d v="2002-02-07T00:00:00"/>
        <d v="2002-02-08T00:00:00"/>
        <d v="2002-02-09T00:00:00"/>
        <d v="2002-02-10T00:00:00"/>
        <d v="2002-02-11T00:00:00"/>
        <d v="2002-02-12T00:00:00"/>
        <d v="2002-02-13T00:00:00"/>
        <d v="2002-02-14T00:00:00"/>
        <d v="2002-02-15T00:00:00"/>
        <d v="2002-02-16T00:00:00"/>
        <d v="2002-02-17T00:00:00"/>
        <d v="2002-02-18T00:00:00"/>
        <d v="2002-02-19T00:00:00"/>
        <d v="2002-02-20T00:00:00"/>
        <d v="2002-02-21T00:00:00"/>
        <d v="2002-02-22T00:00:00"/>
        <d v="2002-02-23T00:00:00"/>
        <d v="2002-02-24T00:00:00"/>
        <d v="2002-02-25T00:00:00"/>
        <d v="2002-02-26T00:00:00"/>
        <d v="2002-02-27T00:00:00"/>
        <d v="2002-02-28T00:00:00"/>
        <d v="2002-03-01T00:00:00"/>
        <d v="2002-03-02T00:00:00"/>
        <d v="2002-03-03T00:00:00"/>
        <d v="2002-03-04T00:00:00"/>
        <d v="2002-03-05T00:00:00"/>
        <d v="2002-03-06T00:00:00"/>
        <d v="2002-03-07T00:00:00"/>
        <d v="2002-03-08T00:00:00"/>
        <d v="2002-03-09T00:00:00"/>
        <d v="2002-03-10T00:00:00"/>
        <d v="2002-03-11T00:00:00"/>
        <d v="2002-03-12T00:00:00"/>
        <d v="2002-03-13T00:00:00"/>
        <d v="2002-03-14T00:00:00"/>
        <d v="2002-03-15T00:00:00"/>
        <d v="2002-03-16T00:00:00"/>
        <d v="2002-03-17T00:00:00"/>
        <d v="2002-03-18T00:00:00"/>
        <d v="2002-03-19T00:00:00"/>
        <d v="2002-03-20T00:00:00"/>
        <d v="2002-03-21T00:00:00"/>
        <d v="2002-03-22T00:00:00"/>
        <d v="2002-03-23T00:00:00"/>
        <d v="2002-03-24T00:00:00"/>
        <d v="2002-03-25T00:00:00"/>
        <d v="2002-03-26T00:00:00"/>
        <d v="2002-03-27T00:00:00"/>
        <d v="2002-03-28T00:00:00"/>
        <d v="2002-03-29T00:00:00"/>
        <d v="2002-03-30T00:00:00"/>
        <d v="2002-03-31T00:00:00"/>
        <d v="2002-04-01T00:00:00"/>
        <d v="2002-04-02T00:00:00"/>
        <d v="2002-04-03T00:00:00"/>
        <d v="2002-04-04T00:00:00"/>
        <d v="2002-04-05T00:00:00"/>
        <d v="2002-04-06T00:00:00"/>
        <d v="2002-04-07T00:00:00"/>
        <d v="2002-04-08T00:00:00"/>
        <d v="2002-04-09T00:00:00"/>
        <d v="2002-04-10T00:00:00"/>
        <d v="2002-04-11T00:00:00"/>
        <d v="2002-04-12T00:00:00"/>
        <d v="2002-04-13T00:00:00"/>
        <d v="2002-04-14T00:00:00"/>
        <d v="2002-04-15T00:00:00"/>
        <d v="2002-04-16T00:00:00"/>
        <d v="2002-04-17T00:00:00"/>
        <d v="2002-04-18T00:00:00"/>
        <d v="2002-04-19T00:00:00"/>
        <d v="2002-04-20T00:00:00"/>
        <d v="2002-04-21T00:00:00"/>
        <d v="2002-04-22T00:00:00"/>
        <d v="2002-04-23T00:00:00"/>
        <d v="2002-04-24T00:00:00"/>
        <d v="2002-04-25T00:00:00"/>
        <d v="2002-04-26T00:00:00"/>
        <d v="2002-04-27T00:00:00"/>
        <d v="2002-04-28T00:00:00"/>
        <d v="2002-04-29T00:00:00"/>
        <d v="2002-04-30T00:00:00"/>
        <d v="2002-05-01T00:00:00"/>
        <d v="2002-05-02T00:00:00"/>
        <d v="2002-05-03T00:00:00"/>
        <d v="2002-05-04T00:00:00"/>
        <d v="2002-05-05T00:00:00"/>
        <d v="2002-05-06T00:00:00"/>
        <d v="2002-05-07T00:00:00"/>
        <d v="2002-05-08T00:00:00"/>
        <d v="2002-05-09T00:00:00"/>
        <d v="2002-05-10T00:00:00"/>
        <d v="2002-05-11T00:00:00"/>
        <d v="2002-05-12T00:00:00"/>
        <d v="2002-05-13T00:00:00"/>
        <d v="2002-05-14T00:00:00"/>
        <d v="2002-05-15T00:00:00"/>
        <d v="2002-05-16T00:00:00"/>
        <d v="2002-05-17T00:00:00"/>
        <d v="2002-05-18T00:00:00"/>
        <d v="2002-05-19T00:00:00"/>
        <d v="2002-05-20T00:00:00"/>
        <d v="2002-05-21T00:00:00"/>
        <d v="2002-05-22T00:00:00"/>
        <d v="2002-05-23T00:00:00"/>
        <d v="2002-05-24T00:00:00"/>
        <d v="2002-05-25T00:00:00"/>
        <d v="2002-05-26T00:00:00"/>
        <d v="2002-05-27T00:00:00"/>
        <d v="2002-05-28T00:00:00"/>
        <d v="2002-05-29T00:00:00"/>
        <d v="2002-05-30T00:00:00"/>
        <d v="2002-05-31T00:00:00"/>
        <d v="2002-06-01T00:00:00"/>
        <d v="2002-06-02T00:00:00"/>
        <d v="2002-06-03T00:00:00"/>
        <d v="2002-06-04T00:00:00"/>
        <d v="2002-06-05T00:00:00"/>
        <d v="2002-06-06T00:00:00"/>
        <d v="2002-06-07T00:00:00"/>
        <d v="2002-06-08T00:00:00"/>
        <d v="2002-06-09T00:00:00"/>
        <d v="2002-06-10T00:00:00"/>
        <d v="2002-06-11T00:00:00"/>
        <d v="2002-06-12T00:00:00"/>
        <d v="2002-06-13T00:00:00"/>
        <d v="2002-06-14T00:00:00"/>
        <d v="2002-06-15T00:00:00"/>
        <d v="2002-06-16T00:00:00"/>
        <d v="2002-06-17T00:00:00"/>
        <d v="2002-06-18T00:00:00"/>
        <d v="2002-06-19T00:00:00"/>
        <d v="2002-06-20T00:00:00"/>
        <d v="2002-06-21T00:00:00"/>
        <d v="2002-06-22T00:00:00"/>
        <d v="2002-06-23T00:00:00"/>
        <d v="2002-06-24T00:00:00"/>
        <d v="2002-06-25T00:00:00"/>
        <d v="2002-06-26T00:00:00"/>
        <d v="2002-06-27T00:00:00"/>
        <d v="2002-06-28T00:00:00"/>
        <d v="2002-06-29T00:00:00"/>
        <d v="2002-06-30T00:00:00"/>
        <d v="2002-07-01T00:00:00"/>
        <d v="2002-07-02T00:00:00"/>
        <d v="2002-07-03T00:00:00"/>
        <d v="2002-07-04T00:00:00"/>
        <d v="2002-07-05T00:00:00"/>
        <d v="2002-07-06T00:00:00"/>
        <d v="2002-07-07T00:00:00"/>
        <d v="2002-07-08T00:00:00"/>
        <d v="2002-07-09T00:00:00"/>
        <d v="2002-07-10T00:00:00"/>
        <d v="2002-07-11T00:00:00"/>
        <d v="2002-07-12T00:00:00"/>
        <d v="2002-07-13T00:00:00"/>
        <d v="2002-07-14T00:00:00"/>
        <d v="2002-07-15T00:00:00"/>
        <d v="2002-07-16T00:00:00"/>
        <d v="2002-07-17T00:00:00"/>
        <d v="2002-07-18T00:00:00"/>
        <d v="2002-07-19T00:00:00"/>
        <d v="2002-07-20T00:00:00"/>
        <d v="2002-07-21T00:00:00"/>
        <d v="2002-07-22T00:00:00"/>
        <d v="2002-07-23T00:00:00"/>
        <d v="2002-07-24T00:00:00"/>
        <d v="2002-07-25T00:00:00"/>
        <d v="2002-07-26T00:00:00"/>
        <d v="2002-07-27T00:00:00"/>
        <d v="2002-07-28T00:00:00"/>
        <d v="2002-07-29T00:00:00"/>
        <d v="2002-07-30T00:00:00"/>
        <d v="2002-07-31T00:00:00"/>
        <d v="2002-08-01T00:00:00"/>
        <d v="2002-08-02T00:00:00"/>
        <d v="2002-08-03T00:00:00"/>
        <d v="2002-08-04T00:00:00"/>
        <d v="2002-08-05T00:00:00"/>
        <d v="2002-08-06T00:00:00"/>
        <d v="2002-08-07T00:00:00"/>
        <d v="2002-08-08T00:00:00"/>
        <d v="2002-08-09T00:00:00"/>
        <d v="2002-08-10T00:00:00"/>
        <d v="2002-08-11T00:00:00"/>
        <d v="2002-08-12T00:00:00"/>
        <d v="2002-08-13T00:00:00"/>
        <d v="2002-08-14T00:00:00"/>
        <d v="2002-08-15T00:00:00"/>
        <d v="2002-08-16T00:00:00"/>
        <d v="2002-08-17T00:00:00"/>
        <d v="2002-08-18T00:00:00"/>
        <d v="2002-08-19T00:00:00"/>
        <d v="2002-08-20T00:00:00"/>
        <d v="2002-08-21T00:00:00"/>
        <d v="2002-08-22T00:00:00"/>
        <d v="2002-08-23T00:00:00"/>
        <d v="2002-08-24T00:00:00"/>
        <d v="2002-08-25T00:00:00"/>
        <d v="2002-08-26T00:00:00"/>
        <d v="2002-08-27T00:00:00"/>
        <d v="2002-08-28T00:00:00"/>
        <d v="2002-08-29T00:00:00"/>
        <d v="2002-08-30T00:00:00"/>
        <d v="2002-08-31T00:00:00"/>
        <d v="2002-09-01T00:00:00"/>
        <d v="2002-09-02T00:00:00"/>
        <d v="2002-09-03T00:00:00"/>
        <d v="2002-09-04T00:00:00"/>
        <d v="2002-09-05T00:00:00"/>
        <d v="2002-09-06T00:00:00"/>
        <d v="2002-09-07T00:00:00"/>
        <d v="2002-09-08T00:00:00"/>
        <d v="2002-09-09T00:00:00"/>
        <d v="2002-09-10T00:00:00"/>
        <d v="2002-09-11T00:00:00"/>
        <d v="2002-09-12T00:00:00"/>
        <d v="2002-09-13T00:00:00"/>
        <d v="2002-09-14T00:00:00"/>
        <d v="2002-09-15T00:00:00"/>
        <d v="2002-09-16T00:00:00"/>
        <d v="2002-09-17T00:00:00"/>
        <d v="2002-09-18T00:00:00"/>
        <d v="2002-09-19T00:00:00"/>
        <d v="2002-09-20T00:00:00"/>
        <d v="2002-09-21T00:00:00"/>
        <d v="2002-09-22T00:00:00"/>
        <d v="2002-09-23T00:00:00"/>
        <d v="2002-09-24T00:00:00"/>
        <d v="2002-09-25T00:00:00"/>
        <d v="2002-09-26T00:00:00"/>
        <d v="2002-09-27T00:00:00"/>
        <d v="2002-09-28T00:00:00"/>
        <d v="2002-09-29T00:00:00"/>
        <d v="2002-09-30T00:00:00"/>
        <d v="2002-10-01T00:00:00"/>
        <d v="2002-10-02T00:00:00"/>
        <d v="2002-10-03T00:00:00"/>
        <d v="2002-10-04T00:00:00"/>
        <d v="2002-10-05T00:00:00"/>
        <d v="2002-10-06T00:00:00"/>
        <d v="2002-10-07T00:00:00"/>
        <d v="2002-10-08T00:00:00"/>
        <d v="2002-10-09T00:00:00"/>
        <d v="2002-10-10T00:00:00"/>
        <d v="2002-10-11T00:00:00"/>
        <d v="2002-10-12T00:00:00"/>
        <d v="2002-10-13T00:00:00"/>
        <d v="2002-10-14T00:00:00"/>
        <d v="2002-10-15T00:00:00"/>
        <d v="2002-10-16T00:00:00"/>
        <d v="2002-10-17T00:00:00"/>
        <d v="2002-10-18T00:00:00"/>
        <d v="2002-10-19T00:00:00"/>
        <d v="2002-10-20T00:00:00"/>
        <d v="2002-10-21T00:00:00"/>
        <d v="2002-10-22T00:00:00"/>
        <d v="2002-10-23T00:00:00"/>
        <d v="2002-10-24T00:00:00"/>
        <d v="2002-10-25T00:00:00"/>
        <d v="2002-10-26T00:00:00"/>
        <d v="2002-10-27T00:00:00"/>
        <d v="2002-10-28T00:00:00"/>
        <d v="2002-10-29T00:00:00"/>
        <d v="2002-10-30T00:00:00"/>
        <d v="2002-10-31T00:00:00"/>
        <d v="2002-11-01T00:00:00"/>
        <d v="2002-11-02T00:00:00"/>
        <d v="2002-11-03T00:00:00"/>
        <d v="2002-11-04T00:00:00"/>
        <d v="2002-11-05T00:00:00"/>
        <d v="2002-11-06T00:00:00"/>
        <d v="2002-11-07T00:00:00"/>
        <d v="2002-11-08T00:00:00"/>
        <d v="2002-11-09T00:00:00"/>
        <d v="2002-11-10T00:00:00"/>
        <d v="2002-11-11T00:00:00"/>
        <d v="2002-11-12T00:00:00"/>
        <d v="2002-11-13T00:00:00"/>
        <d v="2002-11-14T00:00:00"/>
        <d v="2002-11-15T00:00:00"/>
        <d v="2002-11-16T00:00:00"/>
        <d v="2002-11-17T00:00:00"/>
        <d v="2002-11-18T00:00:00"/>
        <d v="2002-11-19T00:00:00"/>
        <d v="2002-11-20T00:00:00"/>
        <d v="2002-11-21T00:00:00"/>
        <d v="2002-11-22T00:00:00"/>
        <d v="2002-11-23T00:00:00"/>
        <d v="2002-11-24T00:00:00"/>
        <d v="2002-11-25T00:00:00"/>
        <d v="2002-11-26T00:00:00"/>
        <d v="2002-11-27T00:00:00"/>
        <d v="2002-11-28T00:00:00"/>
        <d v="2002-11-29T00:00:00"/>
        <d v="2002-11-30T00:00:00"/>
        <d v="2002-12-01T00:00:00"/>
        <d v="2002-12-02T00:00:00"/>
        <d v="2002-12-03T00:00:00"/>
        <d v="2002-12-04T00:00:00"/>
        <d v="2002-12-05T00:00:00"/>
        <d v="2002-12-06T00:00:00"/>
        <d v="2002-12-07T00:00:00"/>
        <d v="2002-12-08T00:00:00"/>
        <d v="2002-12-09T00:00:00"/>
        <d v="2002-12-10T00:00:00"/>
        <d v="2002-12-11T00:00:00"/>
        <d v="2002-12-12T00:00:00"/>
        <d v="2002-12-13T00:00:00"/>
        <d v="2002-12-14T00:00:00"/>
        <d v="2002-12-15T00:00:00"/>
        <d v="2002-12-16T00:00:00"/>
        <d v="2002-12-17T00:00:00"/>
        <d v="2002-12-18T00:00:00"/>
        <d v="2002-12-19T00:00:00"/>
        <d v="2002-12-20T00:00:00"/>
        <d v="2002-12-21T00:00:00"/>
        <d v="2002-12-22T00:00:00"/>
        <d v="2002-12-23T00:00:00"/>
        <d v="2002-12-24T00:00:00"/>
        <d v="2002-12-25T00:00:00"/>
        <d v="2002-12-26T00:00:00"/>
        <d v="2002-12-27T00:00:00"/>
        <d v="2002-12-28T00:00:00"/>
        <d v="2002-12-29T00:00:00"/>
        <d v="2002-12-30T00:00:00"/>
        <d v="2002-12-31T00:00:00"/>
        <d v="2003-01-01T00:00:00"/>
        <d v="2003-01-02T00:00:00"/>
        <d v="2003-01-03T00:00:00"/>
        <d v="2003-01-04T00:00:00"/>
        <d v="2003-01-05T00:00:00"/>
        <d v="2003-01-06T00:00:00"/>
        <d v="2003-01-07T00:00:00"/>
        <d v="2003-01-08T00:00:00"/>
        <d v="2003-01-09T00:00:00"/>
        <d v="2003-01-10T00:00:00"/>
        <d v="2003-01-11T00:00:00"/>
        <d v="2003-01-12T00:00:00"/>
        <d v="2003-01-13T00:00:00"/>
        <d v="2003-01-14T00:00:00"/>
        <d v="2003-01-15T00:00:00"/>
        <d v="2003-01-16T00:00:00"/>
        <d v="2003-01-17T00:00:00"/>
        <d v="2003-01-18T00:00:00"/>
        <d v="2003-01-19T00:00:00"/>
        <d v="2003-01-20T00:00:00"/>
        <d v="2003-01-21T00:00:00"/>
        <d v="2003-01-22T00:00:00"/>
        <d v="2003-01-23T00:00:00"/>
        <d v="2003-01-24T00:00:00"/>
        <d v="2003-01-25T00:00:00"/>
        <d v="2003-01-26T00:00:00"/>
        <d v="2003-01-27T00:00:00"/>
        <d v="2003-01-28T00:00:00"/>
        <d v="2003-01-29T00:00:00"/>
        <d v="2003-01-30T00:00:00"/>
        <d v="2003-01-31T00:00:00"/>
        <d v="2003-02-01T00:00:00"/>
        <d v="2003-02-02T00:00:00"/>
        <d v="2003-02-03T00:00:00"/>
        <d v="2003-02-04T00:00:00"/>
        <d v="2003-02-05T00:00:00"/>
        <d v="2003-02-06T00:00:00"/>
        <d v="2003-02-07T00:00:00"/>
        <d v="2003-02-08T00:00:00"/>
        <d v="2003-02-09T00:00:00"/>
        <d v="2003-02-10T00:00:00"/>
        <d v="2003-02-11T00:00:00"/>
        <d v="2003-02-12T00:00:00"/>
        <d v="2003-02-13T00:00:00"/>
        <d v="2003-02-14T00:00:00"/>
        <d v="2003-02-15T00:00:00"/>
        <d v="2003-02-16T00:00:00"/>
        <d v="2003-02-17T00:00:00"/>
        <d v="2003-02-18T00:00:00"/>
        <d v="2003-02-19T00:00:00"/>
        <d v="2003-02-20T00:00:00"/>
        <d v="2003-02-21T00:00:00"/>
        <d v="2003-02-22T00:00:00"/>
        <d v="2003-02-23T00:00:00"/>
        <d v="2003-02-24T00:00:00"/>
        <d v="2003-02-25T00:00:00"/>
        <d v="2003-02-26T00:00:00"/>
        <d v="2003-02-27T00:00:00"/>
        <d v="2003-02-28T00:00:00"/>
        <d v="2003-03-01T00:00:00"/>
        <d v="2003-03-02T00:00:00"/>
        <d v="2003-03-03T00:00:00"/>
        <d v="2003-03-04T00:00:00"/>
        <d v="2003-03-05T00:00:00"/>
        <d v="2003-03-06T00:00:00"/>
        <d v="2003-03-07T00:00:00"/>
        <d v="2003-03-08T00:00:00"/>
        <d v="2003-03-09T00:00:00"/>
        <d v="2003-03-10T00:00:00"/>
        <d v="2003-03-11T00:00:00"/>
        <d v="2003-03-12T00:00:00"/>
        <d v="2003-03-13T00:00:00"/>
        <d v="2003-03-14T00:00:00"/>
        <d v="2003-03-15T00:00:00"/>
        <d v="2003-03-16T00:00:00"/>
        <d v="2003-03-17T00:00:00"/>
        <d v="2003-03-18T00:00:00"/>
        <d v="2003-03-19T00:00:00"/>
        <d v="2003-03-20T00:00:00"/>
        <d v="2003-03-21T00:00:00"/>
        <d v="2003-03-22T00:00:00"/>
        <d v="2003-03-23T00:00:00"/>
        <d v="2003-03-24T00:00:00"/>
        <d v="2003-03-25T00:00:00"/>
        <d v="2003-03-26T00:00:00"/>
        <d v="2003-03-27T00:00:00"/>
        <d v="2003-03-28T00:00:00"/>
        <d v="2003-03-29T00:00:00"/>
        <d v="2003-03-30T00:00:00"/>
        <d v="2003-03-31T00:00:00"/>
        <d v="2003-04-01T00:00:00"/>
        <d v="2003-04-02T00:00:00"/>
        <d v="2003-04-03T00:00:00"/>
        <d v="2003-04-04T00:00:00"/>
        <d v="2003-04-05T00:00:00"/>
        <d v="2003-04-06T00:00:00"/>
        <d v="2003-04-07T00:00:00"/>
        <d v="2003-04-08T00:00:00"/>
        <d v="2003-04-09T00:00:00"/>
        <d v="2003-04-10T00:00:00"/>
        <d v="2003-04-11T00:00:00"/>
        <d v="2003-04-12T00:00:00"/>
        <d v="2003-04-13T00:00:00"/>
        <d v="2003-04-14T00:00:00"/>
        <d v="2003-04-15T00:00:00"/>
        <d v="2003-04-16T00:00:00"/>
        <d v="2003-04-17T00:00:00"/>
        <d v="2003-04-18T00:00:00"/>
        <d v="2003-04-19T00:00:00"/>
        <d v="2003-04-20T00:00:00"/>
        <d v="2003-04-21T00:00:00"/>
        <d v="2003-04-22T00:00:00"/>
        <d v="2003-04-23T00:00:00"/>
        <d v="2003-04-24T00:00:00"/>
        <d v="2003-04-25T00:00:00"/>
        <d v="2003-04-26T00:00:00"/>
        <d v="2003-04-27T00:00:00"/>
        <d v="2003-04-28T00:00:00"/>
        <d v="2003-04-29T00:00:00"/>
        <d v="2003-04-30T00:00:00"/>
        <d v="2003-05-01T00:00:00"/>
        <d v="2003-05-02T00:00:00"/>
        <d v="2003-05-03T00:00:00"/>
        <d v="2003-05-04T00:00:00"/>
        <d v="2003-05-05T00:00:00"/>
        <d v="2003-05-06T00:00:00"/>
        <d v="2003-05-07T00:00:00"/>
        <d v="2003-05-08T00:00:00"/>
        <d v="2003-05-09T00:00:00"/>
        <d v="2003-05-10T00:00:00"/>
        <d v="2003-05-11T00:00:00"/>
        <d v="2003-05-12T00:00:00"/>
        <d v="2003-05-13T00:00:00"/>
        <d v="2003-05-14T00:00:00"/>
        <d v="2003-05-15T00:00:00"/>
        <d v="2003-05-16T00:00:00"/>
        <d v="2003-05-17T00:00:00"/>
        <d v="2003-05-18T00:00:00"/>
        <d v="2003-05-19T00:00:00"/>
        <d v="2003-05-20T00:00:00"/>
        <d v="2003-05-21T00:00:00"/>
        <d v="2003-05-22T00:00:00"/>
        <d v="2003-05-23T00:00:00"/>
        <d v="2003-05-24T00:00:00"/>
        <d v="2003-05-25T00:00:00"/>
        <d v="2003-05-26T00:00:00"/>
        <d v="2003-05-27T00:00:00"/>
        <d v="2003-05-28T00:00:00"/>
        <d v="2003-05-29T00:00:00"/>
        <d v="2003-05-30T00:00:00"/>
        <d v="2003-05-31T00:00:00"/>
        <d v="2003-06-01T00:00:00"/>
        <d v="2003-06-02T00:00:00"/>
        <d v="2003-06-03T00:00:00"/>
        <d v="2003-06-04T00:00:00"/>
        <d v="2003-06-05T00:00:00"/>
        <d v="2003-06-06T00:00:00"/>
        <d v="2003-06-07T00:00:00"/>
        <d v="2003-06-08T00:00:00"/>
        <d v="2003-06-09T00:00:00"/>
        <d v="2003-06-10T00:00:00"/>
        <d v="2003-06-11T00:00:00"/>
        <d v="2003-06-12T00:00:00"/>
        <d v="2003-06-13T00:00:00"/>
        <d v="2003-06-14T00:00:00"/>
        <d v="2003-06-15T00:00:00"/>
        <d v="2003-06-16T00:00:00"/>
        <d v="2003-06-17T00:00:00"/>
        <d v="2003-06-18T00:00:00"/>
        <d v="2003-06-19T00:00:00"/>
        <d v="2003-06-20T00:00:00"/>
        <d v="2003-06-21T00:00:00"/>
        <d v="2003-06-22T00:00:00"/>
        <d v="2003-06-23T00:00:00"/>
        <d v="2003-06-24T00:00:00"/>
        <d v="2003-06-25T00:00:00"/>
        <d v="2003-06-26T00:00:00"/>
        <d v="2003-06-27T00:00:00"/>
        <d v="2003-06-28T00:00:00"/>
        <d v="2003-06-29T00:00:00"/>
        <d v="2003-06-30T00:00:00"/>
        <d v="2003-07-01T00:00:00"/>
        <d v="2003-07-02T00:00:00"/>
        <d v="2003-07-03T00:00:00"/>
        <d v="2003-07-04T00:00:00"/>
        <d v="2003-07-05T00:00:00"/>
        <d v="2003-07-06T00:00:00"/>
        <d v="2003-07-07T00:00:00"/>
        <d v="2003-07-08T00:00:00"/>
        <d v="2003-07-09T00:00:00"/>
        <d v="2003-07-10T00:00:00"/>
        <d v="2003-07-11T00:00:00"/>
        <d v="2003-07-12T00:00:00"/>
        <d v="2003-07-13T00:00:00"/>
        <d v="2003-07-14T00:00:00"/>
        <d v="2003-07-15T00:00:00"/>
        <d v="2003-07-16T00:00:00"/>
        <d v="2003-07-17T00:00:00"/>
        <d v="2003-07-18T00:00:00"/>
        <d v="2003-07-19T00:00:00"/>
        <d v="2003-07-20T00:00:00"/>
        <d v="2003-07-21T00:00:00"/>
        <d v="2003-07-22T00:00:00"/>
        <d v="2003-07-23T00:00:00"/>
        <d v="2003-07-24T00:00:00"/>
        <d v="2003-07-25T00:00:00"/>
        <d v="2003-07-26T00:00:00"/>
        <d v="2003-07-27T00:00:00"/>
        <d v="2003-07-28T00:00:00"/>
        <d v="2003-07-29T00:00:00"/>
        <d v="2003-07-30T00:00:00"/>
        <d v="2003-07-31T00:00:00"/>
        <d v="2003-08-01T00:00:00"/>
        <d v="2003-08-02T00:00:00"/>
        <d v="2003-08-03T00:00:00"/>
        <d v="2003-08-04T00:00:00"/>
        <d v="2003-08-05T00:00:00"/>
        <d v="2003-08-06T00:00:00"/>
        <d v="2003-08-07T00:00:00"/>
        <d v="2003-08-08T00:00:00"/>
        <d v="2003-08-09T00:00:00"/>
        <d v="2003-08-10T00:00:00"/>
        <d v="2003-08-11T00:00:00"/>
        <d v="2003-08-12T00:00:00"/>
        <d v="2003-08-13T00:00:00"/>
        <d v="2003-08-14T00:00:00"/>
        <d v="2003-08-15T00:00:00"/>
        <d v="2003-08-16T00:00:00"/>
        <d v="2003-08-17T00:00:00"/>
        <d v="2003-08-18T00:00:00"/>
        <d v="2003-08-19T00:00:00"/>
        <d v="2003-08-20T00:00:00"/>
        <d v="2003-08-21T00:00:00"/>
        <d v="2003-08-22T00:00:00"/>
        <d v="2003-08-23T00:00:00"/>
        <d v="2003-08-24T00:00:00"/>
        <d v="2003-08-25T00:00:00"/>
        <d v="2003-08-26T00:00:00"/>
        <d v="2003-08-27T00:00:00"/>
        <d v="2003-08-28T00:00:00"/>
        <d v="2003-08-29T00:00:00"/>
        <d v="2003-08-30T00:00:00"/>
        <d v="2003-08-31T00:00:00"/>
        <d v="2003-09-01T00:00:00"/>
        <d v="2003-09-02T00:00:00"/>
        <d v="2003-09-03T00:00:00"/>
        <d v="2003-09-04T00:00:00"/>
        <d v="2003-09-05T00:00:00"/>
        <d v="2003-09-06T00:00:00"/>
        <d v="2003-09-07T00:00:00"/>
        <d v="2003-09-08T00:00:00"/>
        <d v="2003-09-09T00:00:00"/>
        <d v="2003-09-10T00:00:00"/>
        <d v="2003-09-11T00:00:00"/>
        <d v="2003-09-12T00:00:00"/>
        <d v="2003-09-13T00:00:00"/>
        <d v="2003-09-14T00:00:00"/>
        <d v="2003-09-15T00:00:00"/>
        <d v="2003-09-16T00:00:00"/>
        <d v="2003-09-17T00:00:00"/>
        <d v="2003-09-18T00:00:00"/>
        <d v="2003-09-19T00:00:00"/>
        <d v="2003-09-20T00:00:00"/>
        <d v="2003-09-21T00:00:00"/>
        <d v="2003-09-22T00:00:00"/>
        <d v="2003-09-23T00:00:00"/>
        <d v="2003-09-24T00:00:00"/>
        <d v="2003-09-25T00:00:00"/>
        <d v="2003-09-26T00:00:00"/>
        <d v="2003-09-27T00:00:00"/>
        <d v="2003-09-28T00:00:00"/>
        <d v="2003-09-29T00:00:00"/>
        <d v="2003-09-30T00:00:00"/>
        <d v="2003-10-01T00:00:00"/>
        <d v="2003-10-02T00:00:00"/>
        <d v="2003-10-03T00:00:00"/>
        <d v="2003-10-04T00:00:00"/>
        <d v="2003-10-05T00:00:00"/>
        <d v="2003-10-06T00:00:00"/>
        <d v="2003-10-07T00:00:00"/>
        <d v="2003-10-08T00:00:00"/>
        <d v="2003-10-09T00:00:00"/>
        <d v="2003-10-10T00:00:00"/>
        <d v="2003-10-11T00:00:00"/>
        <d v="2003-10-12T00:00:00"/>
        <d v="2003-10-13T00:00:00"/>
        <d v="2003-10-14T00:00:00"/>
        <d v="2003-10-15T00:00:00"/>
        <d v="2003-10-16T00:00:00"/>
        <d v="2003-10-17T00:00:00"/>
        <d v="2003-10-18T00:00:00"/>
        <d v="2003-10-19T00:00:00"/>
        <d v="2003-10-20T00:00:00"/>
        <d v="2003-10-21T00:00:00"/>
        <d v="2003-10-22T00:00:00"/>
        <d v="2003-10-23T00:00:00"/>
        <d v="2003-10-24T00:00:00"/>
        <d v="2003-10-25T00:00:00"/>
        <d v="2003-10-26T00:00:00"/>
        <d v="2003-10-27T00:00:00"/>
        <d v="2003-10-28T00:00:00"/>
        <d v="2003-10-29T00:00:00"/>
        <d v="2003-10-30T00:00:00"/>
        <d v="2003-10-31T00:00:00"/>
        <d v="2003-11-01T00:00:00"/>
        <d v="2003-11-02T00:00:00"/>
        <d v="2003-11-03T00:00:00"/>
        <d v="2003-11-04T00:00:00"/>
        <d v="2003-11-05T00:00:00"/>
        <d v="2003-11-06T00:00:00"/>
        <d v="2003-11-07T00:00:00"/>
        <d v="2003-11-08T00:00:00"/>
        <d v="2003-11-09T00:00:00"/>
        <d v="2003-11-10T00:00:00"/>
        <d v="2003-11-11T00:00:00"/>
        <d v="2003-11-12T00:00:00"/>
        <d v="2003-11-13T00:00:00"/>
        <d v="2003-11-14T00:00:00"/>
        <d v="2003-11-15T00:00:00"/>
        <d v="2003-11-16T00:00:00"/>
        <d v="2003-11-17T00:00:00"/>
        <d v="2003-11-18T00:00:00"/>
        <d v="2003-11-19T00:00:00"/>
        <d v="2003-11-20T00:00:00"/>
        <d v="2003-11-21T00:00:00"/>
        <d v="2003-11-22T00:00:00"/>
        <d v="2003-11-23T00:00:00"/>
        <d v="2003-11-24T00:00:00"/>
        <d v="2003-11-25T00:00:00"/>
        <d v="2003-11-26T00:00:00"/>
        <d v="2003-11-27T00:00:00"/>
        <d v="2003-11-28T00:00:00"/>
        <d v="2003-11-29T00:00:00"/>
        <d v="2003-11-30T00:00:00"/>
        <d v="2003-12-01T00:00:00"/>
        <d v="2003-12-02T00:00:00"/>
        <d v="2003-12-03T00:00:00"/>
        <d v="2003-12-04T00:00:00"/>
        <d v="2003-12-05T00:00:00"/>
        <d v="2003-12-06T00:00:00"/>
        <d v="2003-12-07T00:00:00"/>
        <d v="2003-12-08T00:00:00"/>
        <d v="2003-12-09T00:00:00"/>
        <d v="2003-12-10T00:00:00"/>
        <d v="2003-12-11T00:00:00"/>
        <d v="2003-12-12T00:00:00"/>
        <d v="2003-12-13T00:00:00"/>
        <d v="2003-12-14T00:00:00"/>
        <d v="2003-12-15T00:00:00"/>
        <d v="2003-12-16T00:00:00"/>
        <d v="2003-12-17T00:00:00"/>
        <d v="2003-12-18T00:00:00"/>
        <d v="2003-12-19T00:00:00"/>
        <d v="2003-12-20T00:00:00"/>
        <d v="2003-12-21T00:00:00"/>
        <d v="2003-12-22T00:00:00"/>
        <d v="2003-12-23T00:00:00"/>
        <d v="2003-12-24T00:00:00"/>
        <d v="2003-12-25T00:00:00"/>
        <d v="2003-12-26T00:00:00"/>
        <d v="2003-12-27T00:00:00"/>
        <d v="2003-12-28T00:00:00"/>
        <d v="2003-12-29T00:00:00"/>
        <d v="2003-12-30T00:00:00"/>
        <d v="2003-12-31T00:00:00"/>
        <d v="2004-01-01T00:00:00"/>
        <d v="2004-01-02T00:00:00"/>
        <d v="2004-01-03T00:00:00"/>
        <d v="2004-01-04T00:00:00"/>
        <d v="2004-01-05T00:00:00"/>
        <d v="2004-01-06T00:00:00"/>
        <d v="2004-01-07T00:00:00"/>
        <d v="2004-01-08T00:00:00"/>
        <d v="2004-01-09T00:00:00"/>
        <d v="2004-01-10T00:00:00"/>
        <d v="2004-01-11T00:00:00"/>
        <d v="2004-01-12T00:00:00"/>
        <d v="2004-01-13T00:00:00"/>
        <d v="2004-01-14T00:00:00"/>
        <d v="2004-01-15T00:00:00"/>
        <d v="2004-01-16T00:00:00"/>
        <d v="2004-01-17T00:00:00"/>
        <d v="2004-01-18T00:00:00"/>
        <d v="2004-01-19T00:00:00"/>
        <d v="2004-01-20T00:00:00"/>
        <d v="2004-01-21T00:00:00"/>
        <d v="2004-01-22T00:00:00"/>
        <d v="2004-01-23T00:00:00"/>
        <d v="2004-01-24T00:00:00"/>
        <d v="2004-01-25T00:00:00"/>
        <d v="2004-01-26T00:00:00"/>
        <d v="2004-01-27T00:00:00"/>
        <d v="2004-01-28T00:00:00"/>
        <d v="2004-01-29T00:00:00"/>
        <d v="2004-01-30T00:00:00"/>
        <d v="2004-01-31T00:00:00"/>
        <d v="2004-02-01T00:00:00"/>
        <d v="2004-02-02T00:00:00"/>
        <d v="2004-02-03T00:00:00"/>
        <d v="2004-02-04T00:00:00"/>
        <d v="2004-02-05T00:00:00"/>
        <d v="2004-02-06T00:00:00"/>
        <d v="2004-02-07T00:00:00"/>
        <d v="2004-02-08T00:00:00"/>
        <d v="2004-02-09T00:00:00"/>
        <d v="2004-02-10T00:00:00"/>
        <d v="2004-02-11T00:00:00"/>
        <d v="2004-02-12T00:00:00"/>
        <d v="2004-02-13T00:00:00"/>
        <d v="2004-02-14T00:00:00"/>
        <d v="2004-02-15T00:00:00"/>
        <d v="2004-02-16T00:00:00"/>
        <d v="2004-02-17T00:00:00"/>
        <d v="2004-02-18T00:00:00"/>
        <d v="2004-02-19T00:00:00"/>
        <d v="2004-02-20T00:00:00"/>
        <d v="2004-02-21T00:00:00"/>
        <d v="2004-02-22T00:00:00"/>
        <d v="2004-02-23T00:00:00"/>
        <d v="2004-02-24T00:00:00"/>
        <d v="2004-02-25T00:00:00"/>
        <d v="2004-02-26T00:00:00"/>
        <d v="2004-02-27T00:00:00"/>
        <d v="2004-02-28T00:00:00"/>
        <d v="2004-02-29T00:00:00"/>
        <d v="2004-03-01T00:00:00"/>
        <d v="2004-03-02T00:00:00"/>
        <d v="2004-03-03T00:00:00"/>
        <d v="2004-03-04T00:00:00"/>
        <d v="2004-03-05T00:00:00"/>
        <d v="2004-03-06T00:00:00"/>
        <d v="2004-03-07T00:00:00"/>
        <d v="2004-03-08T00:00:00"/>
        <d v="2004-03-09T00:00:00"/>
        <d v="2004-03-10T00:00:00"/>
        <d v="2004-03-11T00:00:00"/>
        <d v="2004-03-12T00:00:00"/>
        <d v="2004-03-13T00:00:00"/>
        <d v="2004-03-14T00:00:00"/>
        <d v="2004-03-15T00:00:00"/>
        <d v="2004-03-16T00:00:00"/>
        <d v="2004-03-17T00:00:00"/>
        <d v="2004-03-18T00:00:00"/>
        <d v="2004-03-19T00:00:00"/>
        <d v="2004-03-20T00:00:00"/>
        <d v="2004-03-21T00:00:00"/>
        <d v="2004-03-22T00:00:00"/>
        <d v="2004-03-23T00:00:00"/>
        <d v="2004-03-24T00:00:00"/>
        <d v="2004-03-25T00:00:00"/>
        <d v="2004-03-26T00:00:00"/>
        <d v="2004-03-27T00:00:00"/>
        <d v="2004-03-28T00:00:00"/>
        <d v="2004-03-29T00:00:00"/>
        <d v="2004-03-30T00:00:00"/>
        <d v="2004-03-31T00:00:00"/>
        <d v="2004-04-01T00:00:00"/>
        <d v="2004-04-02T00:00:00"/>
        <d v="2004-04-03T00:00:00"/>
        <d v="2004-04-04T00:00:00"/>
        <d v="2004-04-05T00:00:00"/>
        <d v="2004-04-06T00:00:00"/>
        <d v="2004-04-07T00:00:00"/>
        <d v="2004-04-08T00:00:00"/>
        <d v="2004-04-09T00:00:00"/>
        <d v="2004-04-10T00:00:00"/>
        <d v="2004-04-11T00:00:00"/>
        <d v="2004-04-12T00:00:00"/>
        <d v="2004-04-13T00:00:00"/>
        <d v="2004-04-14T00:00:00"/>
        <d v="2004-04-15T00:00:00"/>
        <d v="2004-04-16T00:00:00"/>
        <d v="2004-04-17T00:00:00"/>
        <d v="2004-04-18T00:00:00"/>
        <d v="2004-04-19T00:00:00"/>
        <d v="2004-04-20T00:00:00"/>
        <d v="2004-04-21T00:00:00"/>
        <d v="2004-04-22T00:00:00"/>
        <d v="2004-04-23T00:00:00"/>
        <d v="2004-04-24T00:00:00"/>
        <d v="2004-04-25T00:00:00"/>
        <d v="2004-04-26T00:00:00"/>
        <d v="2004-04-27T00:00:00"/>
        <d v="2004-04-28T00:00:00"/>
        <d v="2004-04-29T00:00:00"/>
        <d v="2004-04-30T00:00:00"/>
        <d v="2004-05-01T00:00:00"/>
        <d v="2004-05-02T00:00:00"/>
        <d v="2004-05-03T00:00:00"/>
        <d v="2004-05-04T00:00:00"/>
        <d v="2004-05-05T00:00:00"/>
        <d v="2004-05-06T00:00:00"/>
        <d v="2004-05-07T00:00:00"/>
        <d v="2004-05-08T00:00:00"/>
        <d v="2004-05-09T00:00:00"/>
        <d v="2004-05-10T00:00:00"/>
        <d v="2004-05-11T00:00:00"/>
        <d v="2004-05-12T00:00:00"/>
        <d v="2004-05-13T00:00:00"/>
        <d v="2004-05-14T00:00:00"/>
        <d v="2004-05-15T00:00:00"/>
        <d v="2004-05-16T00:00:00"/>
        <d v="2004-05-17T00:00:00"/>
        <d v="2004-05-18T00:00:00"/>
        <d v="2004-05-19T00:00:00"/>
        <d v="2004-05-20T00:00:00"/>
        <d v="2004-05-21T00:00:00"/>
        <d v="2004-05-22T00:00:00"/>
        <d v="2004-05-23T00:00:00"/>
        <d v="2004-05-24T00:00:00"/>
        <d v="2004-05-25T00:00:00"/>
        <d v="2004-05-26T00:00:00"/>
        <d v="2004-05-27T00:00:00"/>
        <d v="2004-05-28T00:00:00"/>
        <d v="2004-05-29T00:00:00"/>
        <d v="2004-05-30T00:00:00"/>
        <d v="2004-05-31T00:00:00"/>
        <d v="2004-06-01T00:00:00"/>
        <d v="2004-06-02T00:00:00"/>
        <d v="2004-06-03T00:00:00"/>
        <d v="2004-06-04T00:00:00"/>
        <d v="2004-06-05T00:00:00"/>
        <d v="2004-06-06T00:00:00"/>
        <d v="2004-06-07T00:00:00"/>
        <d v="2004-06-08T00:00:00"/>
        <d v="2004-06-09T00:00:00"/>
        <d v="2004-06-10T00:00:00"/>
        <d v="2004-06-11T00:00:00"/>
        <d v="2004-06-12T00:00:00"/>
        <d v="2004-06-13T00:00:00"/>
        <d v="2004-06-14T00:00:00"/>
        <d v="2004-06-15T00:00:00"/>
        <d v="2004-06-16T00:00:00"/>
        <d v="2004-06-17T00:00:00"/>
        <d v="2004-06-18T00:00:00"/>
        <d v="2004-06-19T00:00:00"/>
        <d v="2004-06-20T00:00:00"/>
        <d v="2004-06-21T00:00:00"/>
        <d v="2004-06-22T00:00:00"/>
        <d v="2004-06-23T00:00:00"/>
        <d v="2004-06-24T00:00:00"/>
        <d v="2004-06-25T00:00:00"/>
        <d v="2004-06-26T00:00:00"/>
        <d v="2004-06-27T00:00:00"/>
        <d v="2004-06-28T00:00:00"/>
        <d v="2004-06-29T00:00:00"/>
        <d v="2004-06-30T00:00:00"/>
        <d v="2004-07-01T00:00:00"/>
        <d v="2004-07-02T00:00:00"/>
        <d v="2004-07-03T00:00:00"/>
        <d v="2004-07-04T00:00:00"/>
        <d v="2004-07-05T00:00:00"/>
        <d v="2004-07-06T00:00:00"/>
        <d v="2004-07-07T00:00:00"/>
        <d v="2004-07-08T00:00:00"/>
        <d v="2004-07-09T00:00:00"/>
        <d v="2004-07-10T00:00:00"/>
        <d v="2004-07-11T00:00:00"/>
        <d v="2004-07-12T00:00:00"/>
        <d v="2004-07-13T00:00:00"/>
        <d v="2004-07-14T00:00:00"/>
        <d v="2004-07-15T00:00:00"/>
        <d v="2004-07-16T00:00:00"/>
        <d v="2004-07-17T00:00:00"/>
        <d v="2004-07-18T00:00:00"/>
        <d v="2004-07-19T00:00:00"/>
        <d v="2004-07-20T00:00:00"/>
        <d v="2004-07-21T00:00:00"/>
        <d v="2004-07-22T00:00:00"/>
        <d v="2004-07-23T00:00:00"/>
        <d v="2004-07-24T00:00:00"/>
        <d v="2004-07-25T00:00:00"/>
        <d v="2004-07-26T00:00:00"/>
        <d v="2004-07-27T00:00:00"/>
        <d v="2004-07-28T00:00:00"/>
        <d v="2004-07-29T00:00:00"/>
        <d v="2004-07-30T00:00:00"/>
        <d v="2004-07-31T00:00:00"/>
        <d v="2004-08-01T00:00:00"/>
        <d v="2004-08-02T00:00:00"/>
        <d v="2004-08-03T00:00:00"/>
        <d v="2004-08-04T00:00:00"/>
        <d v="2004-08-05T00:00:00"/>
        <d v="2004-08-06T00:00:00"/>
        <d v="2004-08-07T00:00:00"/>
        <d v="2004-08-08T00:00:00"/>
        <d v="2004-08-09T00:00:00"/>
        <d v="2004-08-10T00:00:00"/>
        <d v="2004-08-11T00:00:00"/>
        <d v="2004-08-12T00:00:00"/>
        <d v="2004-08-13T00:00:00"/>
        <d v="2004-08-14T00:00:00"/>
        <d v="2004-08-15T00:00:00"/>
        <d v="2004-08-16T00:00:00"/>
        <d v="2004-08-17T00:00:00"/>
        <d v="2004-08-18T00:00:00"/>
        <d v="2004-08-19T00:00:00"/>
        <d v="2004-08-20T00:00:00"/>
        <d v="2004-08-21T00:00:00"/>
        <d v="2004-08-22T00:00:00"/>
        <d v="2004-08-23T00:00:00"/>
        <d v="2004-08-24T00:00:00"/>
        <d v="2004-08-25T00:00:00"/>
        <d v="2004-08-26T00:00:00"/>
        <d v="2004-08-27T00:00:00"/>
        <d v="2004-08-28T00:00:00"/>
        <d v="2004-08-29T00:00:00"/>
        <d v="2004-08-30T00:00:00"/>
        <d v="2004-08-31T00:00:00"/>
        <d v="2004-09-01T00:00:00"/>
        <d v="2004-09-02T00:00:00"/>
        <d v="2004-09-03T00:00:00"/>
        <d v="2004-09-04T00:00:00"/>
        <d v="2004-09-05T00:00:00"/>
        <d v="2004-09-06T00:00:00"/>
        <d v="2004-09-07T00:00:00"/>
        <d v="2004-09-08T00:00:00"/>
        <d v="2004-09-09T00:00:00"/>
        <d v="2004-09-10T00:00:00"/>
        <d v="2004-09-11T00:00:00"/>
        <d v="2004-09-12T00:00:00"/>
        <d v="2004-09-13T00:00:00"/>
        <d v="2004-09-14T00:00:00"/>
        <d v="2004-09-15T00:00:00"/>
        <d v="2004-09-16T00:00:00"/>
        <d v="2004-09-17T00:00:00"/>
        <d v="2004-09-18T00:00:00"/>
        <d v="2004-09-19T00:00:00"/>
        <d v="2004-09-20T00:00:00"/>
        <d v="2004-09-21T00:00:00"/>
        <d v="2004-09-22T00:00:00"/>
        <d v="2004-09-23T00:00:00"/>
        <d v="2004-09-24T00:00:00"/>
        <d v="2004-09-25T00:00:00"/>
        <d v="2004-09-26T00:00:00"/>
        <d v="2004-09-27T00:00:00"/>
        <d v="2004-09-28T00:00:00"/>
        <d v="2004-09-29T00:00:00"/>
        <d v="2004-09-30T00:00:00"/>
        <d v="2004-10-01T00:00:00"/>
        <d v="2004-10-02T00:00:00"/>
        <d v="2004-10-03T00:00:00"/>
        <d v="2004-10-04T00:00:00"/>
        <d v="2004-10-05T00:00:00"/>
        <d v="2004-10-06T00:00:00"/>
        <d v="2004-10-07T00:00:00"/>
        <d v="2004-10-08T00:00:00"/>
        <d v="2004-10-09T00:00:00"/>
        <d v="2004-10-10T00:00:00"/>
        <d v="2004-10-11T00:00:00"/>
        <d v="2004-10-12T00:00:00"/>
        <d v="2004-10-13T00:00:00"/>
        <d v="2004-10-14T00:00:00"/>
        <d v="2004-10-15T00:00:00"/>
        <d v="2004-10-16T00:00:00"/>
        <d v="2004-10-17T00:00:00"/>
        <d v="2004-10-18T00:00:00"/>
        <d v="2004-10-19T00:00:00"/>
        <d v="2004-10-20T00:00:00"/>
        <d v="2004-10-21T00:00:00"/>
        <d v="2004-10-22T00:00:00"/>
        <d v="2004-10-23T00:00:00"/>
        <d v="2004-10-24T00:00:00"/>
        <d v="2004-10-25T00:00:00"/>
        <d v="2004-10-26T00:00:00"/>
        <d v="2004-10-27T00:00:00"/>
        <d v="2004-10-28T00:00:00"/>
        <d v="2004-10-29T00:00:00"/>
        <d v="2004-10-30T00:00:00"/>
        <d v="2004-10-31T00:00:00"/>
        <d v="2004-11-01T00:00:00"/>
        <d v="2004-11-02T00:00:00"/>
        <d v="2004-11-03T00:00:00"/>
        <d v="2004-11-04T00:00:00"/>
        <d v="2004-11-05T00:00:00"/>
        <d v="2004-11-06T00:00:00"/>
        <d v="2004-11-07T00:00:00"/>
        <d v="2004-11-08T00:00:00"/>
        <d v="2004-11-09T00:00:00"/>
        <d v="2004-11-10T00:00:00"/>
        <d v="2004-11-11T00:00:00"/>
        <d v="2004-11-12T00:00:00"/>
        <d v="2004-11-13T00:00:00"/>
        <d v="2004-11-14T00:00:00"/>
        <d v="2004-11-15T00:00:00"/>
        <d v="2004-11-16T00:00:00"/>
        <d v="2004-11-17T00:00:00"/>
        <d v="2004-11-18T00:00:00"/>
        <d v="2004-11-19T00:00:00"/>
        <d v="2004-11-20T00:00:00"/>
        <d v="2004-11-21T00:00:00"/>
        <d v="2004-11-22T00:00:00"/>
        <d v="2004-11-23T00:00:00"/>
        <d v="2004-11-24T00:00:00"/>
        <d v="2004-11-25T00:00:00"/>
        <d v="2004-11-26T00:00:00"/>
        <d v="2004-11-27T00:00:00"/>
        <d v="2004-11-28T00:00:00"/>
        <d v="2004-11-29T00:00:00"/>
        <d v="2004-11-30T00:00:00"/>
        <d v="2004-12-01T00:00:00"/>
        <d v="2004-12-02T00:00:00"/>
        <d v="2004-12-03T00:00:00"/>
        <d v="2004-12-04T00:00:00"/>
        <d v="2004-12-05T00:00:00"/>
        <d v="2004-12-06T00:00:00"/>
        <d v="2004-12-07T00:00:00"/>
        <d v="2004-12-08T00:00:00"/>
        <d v="2004-12-09T00:00:00"/>
        <d v="2004-12-10T00:00:00"/>
        <d v="2004-12-11T00:00:00"/>
        <d v="2004-12-12T00:00:00"/>
        <d v="2004-12-13T00:00:00"/>
        <d v="2004-12-14T00:00:00"/>
        <d v="2004-12-15T00:00:00"/>
        <d v="2004-12-16T00:00:00"/>
        <d v="2004-12-17T00:00:00"/>
        <d v="2004-12-18T00:00:00"/>
        <d v="2004-12-19T00:00:00"/>
        <d v="2004-12-20T00:00:00"/>
        <d v="2004-12-21T00:00:00"/>
        <d v="2004-12-22T00:00:00"/>
        <d v="2004-12-23T00:00:00"/>
        <d v="2004-12-24T00:00:00"/>
        <d v="2004-12-25T00:00:00"/>
        <d v="2004-12-26T00:00:00"/>
        <d v="2004-12-27T00:00:00"/>
        <d v="2004-12-28T00:00:00"/>
        <d v="2004-12-29T00:00:00"/>
        <d v="2004-12-30T00:00:00"/>
        <d v="2004-12-31T00:00:00"/>
        <d v="2005-01-01T00:00:00"/>
        <d v="2005-01-02T00:00:00"/>
        <d v="2005-01-03T00:00:00"/>
        <d v="2005-01-04T00:00:00"/>
        <d v="2005-01-05T00:00:00"/>
        <d v="2005-01-06T00:00:00"/>
        <d v="2005-01-07T00:00:00"/>
        <d v="2005-01-08T00:00:00"/>
        <d v="2005-01-09T00:00:00"/>
        <d v="2005-01-10T00:00:00"/>
        <d v="2005-01-11T00:00:00"/>
        <d v="2005-01-12T00:00:00"/>
        <d v="2005-01-13T00:00:00"/>
        <d v="2005-01-14T00:00:00"/>
        <d v="2005-01-15T00:00:00"/>
        <d v="2005-01-16T00:00:00"/>
        <d v="2005-01-17T00:00:00"/>
        <d v="2005-01-18T00:00:00"/>
        <d v="2005-01-19T00:00:00"/>
        <d v="2005-01-20T00:00:00"/>
        <d v="2005-01-21T00:00:00"/>
        <d v="2005-01-22T00:00:00"/>
        <d v="2005-01-23T00:00:00"/>
        <d v="2005-01-24T00:00:00"/>
        <d v="2005-01-25T00:00:00"/>
        <d v="2005-01-26T00:00:00"/>
        <d v="2005-01-27T00:00:00"/>
        <d v="2005-01-28T00:00:00"/>
        <d v="2005-01-29T00:00:00"/>
        <d v="2005-01-30T00:00:00"/>
        <d v="2005-01-31T00:00:00"/>
        <d v="2005-02-01T00:00:00"/>
        <d v="2005-02-02T00:00:00"/>
        <d v="2005-02-03T00:00:00"/>
        <d v="2005-02-04T00:00:00"/>
        <d v="2005-02-05T00:00:00"/>
        <d v="2005-02-06T00:00:00"/>
        <d v="2005-02-07T00:00:00"/>
        <d v="2005-02-08T00:00:00"/>
        <d v="2005-02-09T00:00:00"/>
        <d v="2005-02-10T00:00:00"/>
        <d v="2005-02-11T00:00:00"/>
        <d v="2005-02-12T00:00:00"/>
        <d v="2005-02-13T00:00:00"/>
        <d v="2005-02-14T00:00:00"/>
        <d v="2005-02-15T00:00:00"/>
        <d v="2005-02-16T00:00:00"/>
        <d v="2005-02-17T00:00:00"/>
        <d v="2005-02-18T00:00:00"/>
        <d v="2005-02-19T00:00:00"/>
        <d v="2005-02-20T00:00:00"/>
        <d v="2005-02-21T00:00:00"/>
        <d v="2005-02-22T00:00:00"/>
        <d v="2005-02-23T00:00:00"/>
        <d v="2005-02-24T00:00:00"/>
        <d v="2005-02-25T00:00:00"/>
        <d v="2005-02-26T00:00:00"/>
        <d v="2005-02-27T00:00:00"/>
        <d v="2005-02-28T00:00:00"/>
        <d v="2005-03-01T00:00:00"/>
        <d v="2005-03-02T00:00:00"/>
        <d v="2005-03-03T00:00:00"/>
        <d v="2005-03-04T00:00:00"/>
        <d v="2005-03-05T00:00:00"/>
        <d v="2005-03-06T00:00:00"/>
        <d v="2005-03-07T00:00:00"/>
        <d v="2005-03-08T00:00:00"/>
        <d v="2005-03-09T00:00:00"/>
        <d v="2005-03-10T00:00:00"/>
        <d v="2005-03-11T00:00:00"/>
        <d v="2005-03-12T00:00:00"/>
        <d v="2005-03-13T00:00:00"/>
        <d v="2005-03-14T00:00:00"/>
        <d v="2005-03-15T00:00:00"/>
        <d v="2005-03-16T00:00:00"/>
        <d v="2005-03-17T00:00:00"/>
        <d v="2005-03-18T00:00:00"/>
        <d v="2005-03-19T00:00:00"/>
        <d v="2005-03-20T00:00:00"/>
        <d v="2005-03-21T00:00:00"/>
        <d v="2005-03-22T00:00:00"/>
        <d v="2005-03-23T00:00:00"/>
        <d v="2005-03-24T00:00:00"/>
        <d v="2005-03-25T00:00:00"/>
        <d v="2005-03-26T00:00:00"/>
        <d v="2005-03-27T00:00:00"/>
        <d v="2005-03-28T00:00:00"/>
        <d v="2005-03-29T00:00:00"/>
        <d v="2005-03-30T00:00:00"/>
        <d v="2005-03-31T00:00:00"/>
        <d v="2005-04-01T00:00:00"/>
        <d v="2005-04-02T00:00:00"/>
        <d v="2005-04-03T00:00:00"/>
        <d v="2005-04-04T00:00:00"/>
        <d v="2005-04-05T00:00:00"/>
        <d v="2005-04-06T00:00:00"/>
        <d v="2005-04-07T00:00:00"/>
        <d v="2005-04-08T00:00:00"/>
        <d v="2005-04-09T00:00:00"/>
        <d v="2005-04-10T00:00:00"/>
        <d v="2005-04-11T00:00:00"/>
        <d v="2005-04-12T00:00:00"/>
        <d v="2005-04-13T00:00:00"/>
        <d v="2005-04-14T00:00:00"/>
        <d v="2005-04-15T00:00:00"/>
        <d v="2005-04-16T00:00:00"/>
        <d v="2005-04-17T00:00:00"/>
        <d v="2005-04-18T00:00:00"/>
        <d v="2005-04-19T00:00:00"/>
        <d v="2005-04-20T00:00:00"/>
        <d v="2005-04-21T00:00:00"/>
        <d v="2005-04-22T00:00:00"/>
        <d v="2005-04-23T00:00:00"/>
        <d v="2005-04-24T00:00:00"/>
        <d v="2005-04-25T00:00:00"/>
        <d v="2005-04-26T00:00:00"/>
        <d v="2005-04-27T00:00:00"/>
        <d v="2005-04-28T00:00:00"/>
        <d v="2005-04-29T00:00:00"/>
        <d v="2005-04-30T00:00:00"/>
        <d v="2005-05-01T00:00:00"/>
        <d v="2005-05-02T00:00:00"/>
        <d v="2005-05-03T00:00:00"/>
        <d v="2005-05-04T00:00:00"/>
        <d v="2005-05-05T00:00:00"/>
        <d v="2005-05-06T00:00:00"/>
        <d v="2005-05-07T00:00:00"/>
        <d v="2005-05-08T00:00:00"/>
        <d v="2005-05-09T00:00:00"/>
        <d v="2005-05-10T00:00:00"/>
        <d v="2005-05-11T00:00:00"/>
        <d v="2005-05-12T00:00:00"/>
        <d v="2005-05-13T00:00:00"/>
        <d v="2005-05-14T00:00:00"/>
        <d v="2005-05-15T00:00:00"/>
        <d v="2005-05-16T00:00:00"/>
        <d v="2005-05-17T00:00:00"/>
        <d v="2005-05-18T00:00:00"/>
        <d v="2005-05-19T00:00:00"/>
        <d v="2005-05-20T00:00:00"/>
        <d v="2005-05-21T00:00:00"/>
        <d v="2005-05-22T00:00:00"/>
        <d v="2005-05-23T00:00:00"/>
        <d v="2005-05-24T00:00:00"/>
        <d v="2005-05-25T00:00:00"/>
        <d v="2005-05-26T00:00:00"/>
        <d v="2005-05-27T00:00:00"/>
        <d v="2005-05-28T00:00:00"/>
        <d v="2005-05-29T00:00:00"/>
        <d v="2005-05-30T00:00:00"/>
        <d v="2005-05-31T00:00:00"/>
        <d v="2005-06-01T00:00:00"/>
        <d v="2005-06-02T00:00:00"/>
        <d v="2005-06-03T00:00:00"/>
        <d v="2005-06-04T00:00:00"/>
        <d v="2005-06-05T00:00:00"/>
        <d v="2005-06-06T00:00:00"/>
        <d v="2005-06-07T00:00:00"/>
        <d v="2005-06-08T00:00:00"/>
        <d v="2005-06-09T00:00:00"/>
        <d v="2005-06-10T00:00:00"/>
        <d v="2005-06-11T00:00:00"/>
        <d v="2005-06-12T00:00:00"/>
        <d v="2005-06-13T00:00:00"/>
        <d v="2005-06-14T00:00:00"/>
        <d v="2005-06-15T00:00:00"/>
        <d v="2005-06-16T00:00:00"/>
        <d v="2005-06-17T00:00:00"/>
        <d v="2005-06-18T00:00:00"/>
        <d v="2005-06-19T00:00:00"/>
        <d v="2005-06-20T00:00:00"/>
        <d v="2005-06-21T00:00:00"/>
        <d v="2005-06-22T00:00:00"/>
        <d v="2005-06-23T00:00:00"/>
        <d v="2005-06-24T00:00:00"/>
        <d v="2005-06-25T00:00:00"/>
        <d v="2005-06-26T00:00:00"/>
        <d v="2005-06-27T00:00:00"/>
        <d v="2005-06-28T00:00:00"/>
        <d v="2005-06-29T00:00:00"/>
        <d v="2005-06-30T00:00:00"/>
        <d v="2005-07-01T00:00:00"/>
        <d v="2005-07-02T00:00:00"/>
        <d v="2005-07-03T00:00:00"/>
        <d v="2005-07-04T00:00:00"/>
        <d v="2005-07-05T00:00:00"/>
        <d v="2005-07-06T00:00:00"/>
        <d v="2005-07-07T00:00:00"/>
        <d v="2005-07-08T00:00:00"/>
        <d v="2005-07-09T00:00:00"/>
        <d v="2005-07-10T00:00:00"/>
        <d v="2005-07-11T00:00:00"/>
        <d v="2005-07-12T00:00:00"/>
        <d v="2005-07-13T00:00:00"/>
        <d v="2005-07-14T00:00:00"/>
        <d v="2005-07-15T00:00:00"/>
        <d v="2005-07-16T00:00:00"/>
        <d v="2005-07-17T00:00:00"/>
        <d v="2005-07-18T00:00:00"/>
        <d v="2005-07-19T00:00:00"/>
        <d v="2005-07-20T00:00:00"/>
        <d v="2005-07-21T00:00:00"/>
        <d v="2005-07-22T00:00:00"/>
        <d v="2005-07-23T00:00:00"/>
        <d v="2005-07-24T00:00:00"/>
        <d v="2005-07-25T00:00:00"/>
        <d v="2005-07-26T00:00:00"/>
        <d v="2005-07-27T00:00:00"/>
        <d v="2005-07-28T00:00:00"/>
        <d v="2005-07-29T00:00:00"/>
        <d v="2005-07-30T00:00:00"/>
        <d v="2005-07-31T00:00:00"/>
        <d v="2005-08-01T00:00:00"/>
        <d v="2005-08-02T00:00:00"/>
        <d v="2005-08-03T00:00:00"/>
        <d v="2005-08-04T00:00:00"/>
        <d v="2005-08-05T00:00:00"/>
        <d v="2005-08-06T00:00:00"/>
        <d v="2005-08-07T00:00:00"/>
        <d v="2005-08-08T00:00:00"/>
        <d v="2005-08-09T00:00:00"/>
        <d v="2005-08-10T00:00:00"/>
        <d v="2005-08-11T00:00:00"/>
        <d v="2005-08-12T00:00:00"/>
        <d v="2005-08-13T00:00:00"/>
        <d v="2005-08-14T00:00:00"/>
        <d v="2005-08-15T00:00:00"/>
        <d v="2005-08-16T00:00:00"/>
        <d v="2005-08-17T00:00:00"/>
        <d v="2005-08-18T00:00:00"/>
        <d v="2005-08-19T00:00:00"/>
        <d v="2005-08-20T00:00:00"/>
        <d v="2005-08-21T00:00:00"/>
        <d v="2005-08-22T00:00:00"/>
        <d v="2005-08-23T00:00:00"/>
        <d v="2005-08-24T00:00:00"/>
        <d v="2005-08-25T00:00:00"/>
        <d v="2005-08-26T00:00:00"/>
        <d v="2005-08-27T00:00:00"/>
        <d v="2005-08-28T00:00:00"/>
        <d v="2005-08-29T00:00:00"/>
        <d v="2005-08-30T00:00:00"/>
        <d v="2005-08-31T00:00:00"/>
        <d v="2005-09-01T00:00:00"/>
        <d v="2005-09-02T00:00:00"/>
        <d v="2005-09-03T00:00:00"/>
        <d v="2005-09-04T00:00:00"/>
        <d v="2005-09-05T00:00:00"/>
        <d v="2005-09-06T00:00:00"/>
        <d v="2005-09-07T00:00:00"/>
        <d v="2005-09-08T00:00:00"/>
        <d v="2005-09-09T00:00:00"/>
        <d v="2005-09-10T00:00:00"/>
        <d v="2005-09-11T00:00:00"/>
        <d v="2005-09-12T00:00:00"/>
        <d v="2005-09-13T00:00:00"/>
        <d v="2005-09-14T00:00:00"/>
        <d v="2005-09-15T00:00:00"/>
        <d v="2005-09-16T00:00:00"/>
        <d v="2005-09-17T00:00:00"/>
        <d v="2005-09-18T00:00:00"/>
        <d v="2005-09-19T00:00:00"/>
        <d v="2005-09-20T00:00:00"/>
        <d v="2005-09-21T00:00:00"/>
        <d v="2005-09-22T00:00:00"/>
        <d v="2005-09-23T00:00:00"/>
        <d v="2005-09-24T00:00:00"/>
        <d v="2005-09-25T00:00:00"/>
        <d v="2005-09-26T00:00:00"/>
        <d v="2005-09-27T00:00:00"/>
        <d v="2005-09-28T00:00:00"/>
        <d v="2005-09-29T00:00:00"/>
        <d v="2005-09-30T00:00:00"/>
        <d v="2005-10-01T00:00:00"/>
        <d v="2005-10-02T00:00:00"/>
        <d v="2005-10-03T00:00:00"/>
        <d v="2005-10-04T00:00:00"/>
        <d v="2005-10-05T00:00:00"/>
        <d v="2005-10-06T00:00:00"/>
        <d v="2005-10-07T00:00:00"/>
        <d v="2005-10-08T00:00:00"/>
        <d v="2005-10-09T00:00:00"/>
        <d v="2005-10-10T00:00:00"/>
        <d v="2005-10-11T00:00:00"/>
        <d v="2005-10-12T00:00:00"/>
        <d v="2005-10-13T00:00:00"/>
        <d v="2005-10-14T00:00:00"/>
        <d v="2005-10-15T00:00:00"/>
        <d v="2005-10-16T00:00:00"/>
        <d v="2005-10-17T00:00:00"/>
        <d v="2005-10-18T00:00:00"/>
        <d v="2005-10-19T00:00:00"/>
        <d v="2005-10-20T00:00:00"/>
        <d v="2005-10-21T00:00:00"/>
        <d v="2005-10-22T00:00:00"/>
        <d v="2005-10-23T00:00:00"/>
        <d v="2005-10-24T00:00:00"/>
        <d v="2005-10-25T00:00:00"/>
        <d v="2005-10-26T00:00:00"/>
        <d v="2005-10-27T00:00:00"/>
        <d v="2005-10-28T00:00:00"/>
        <d v="2005-10-29T00:00:00"/>
        <d v="2005-10-30T00:00:00"/>
        <d v="2005-10-31T00:00:00"/>
        <d v="2005-11-01T00:00:00"/>
        <d v="2005-11-02T00:00:00"/>
        <d v="2005-11-03T00:00:00"/>
        <d v="2005-11-04T00:00:00"/>
        <d v="2005-11-05T00:00:00"/>
        <d v="2005-11-06T00:00:00"/>
        <d v="2005-11-07T00:00:00"/>
        <d v="2005-11-08T00:00:00"/>
        <d v="2005-11-09T00:00:00"/>
        <d v="2005-11-10T00:00:00"/>
        <d v="2005-11-11T00:00:00"/>
        <d v="2005-11-12T00:00:00"/>
        <d v="2005-11-13T00:00:00"/>
        <d v="2005-11-14T00:00:00"/>
        <d v="2005-11-15T00:00:00"/>
        <d v="2005-11-16T00:00:00"/>
        <d v="2005-11-17T00:00:00"/>
        <d v="2005-11-18T00:00:00"/>
        <d v="2005-11-19T00:00:00"/>
        <d v="2005-11-20T00:00:00"/>
        <d v="2005-11-21T00:00:00"/>
        <d v="2005-11-22T00:00:00"/>
        <d v="2005-11-23T00:00:00"/>
        <d v="2005-11-24T00:00:00"/>
        <d v="2005-11-25T00:00:00"/>
        <d v="2005-11-26T00:00:00"/>
        <d v="2005-11-27T00:00:00"/>
        <d v="2005-11-28T00:00:00"/>
        <d v="2005-11-29T00:00:00"/>
        <d v="2005-11-30T00:00:00"/>
        <d v="2005-12-01T00:00:00"/>
        <d v="2005-12-02T00:00:00"/>
        <d v="2005-12-03T00:00:00"/>
        <d v="2005-12-04T00:00:00"/>
        <d v="2005-12-05T00:00:00"/>
        <d v="2005-12-06T00:00:00"/>
        <d v="2005-12-07T00:00:00"/>
        <d v="2005-12-08T00:00:00"/>
        <d v="2005-12-09T00:00:00"/>
        <d v="2005-12-10T00:00:00"/>
        <d v="2005-12-11T00:00:00"/>
        <d v="2005-12-12T00:00:00"/>
        <d v="2005-12-13T00:00:00"/>
        <d v="2005-12-14T00:00:00"/>
        <d v="2005-12-15T00:00:00"/>
        <d v="2005-12-16T00:00:00"/>
        <d v="2005-12-17T00:00:00"/>
        <d v="2005-12-18T00:00:00"/>
        <d v="2005-12-19T00:00:00"/>
        <d v="2005-12-20T00:00:00"/>
        <d v="2005-12-21T00:00:00"/>
        <d v="2005-12-22T00:00:00"/>
        <d v="2005-12-23T00:00:00"/>
        <d v="2005-12-24T00:00:00"/>
        <d v="2005-12-25T00:00:00"/>
        <d v="2005-12-26T00:00:00"/>
        <d v="2005-12-27T00:00:00"/>
        <d v="2005-12-28T00:00:00"/>
        <d v="2005-12-29T00:00:00"/>
        <d v="2005-12-30T00:00:00"/>
        <d v="2005-12-31T00:00:00"/>
        <d v="2006-01-01T00:00:00"/>
        <d v="2006-01-02T00:00:00"/>
        <d v="2006-01-03T00:00:00"/>
        <d v="2006-01-04T00:00:00"/>
        <d v="2006-01-05T00:00:00"/>
        <d v="2006-01-06T00:00:00"/>
        <d v="2006-01-07T00:00:00"/>
        <d v="2006-01-08T00:00:00"/>
        <d v="2006-01-09T00:00:00"/>
        <d v="2006-01-10T00:00:00"/>
        <d v="2006-01-11T00:00:00"/>
        <d v="2006-01-12T00:00:00"/>
        <d v="2006-01-13T00:00:00"/>
        <d v="2006-01-14T00:00:00"/>
        <d v="2006-01-15T00:00:00"/>
        <d v="2006-01-16T00:00:00"/>
        <d v="2006-01-17T00:00:00"/>
        <d v="2006-01-18T00:00:00"/>
        <d v="2006-01-19T00:00:00"/>
        <d v="2006-01-20T00:00:00"/>
        <d v="2006-01-21T00:00:00"/>
        <d v="2006-01-22T00:00:00"/>
        <d v="2006-01-23T00:00:00"/>
        <d v="2006-01-24T00:00:00"/>
        <d v="2006-01-25T00:00:00"/>
        <d v="2006-01-26T00:00:00"/>
        <d v="2006-01-27T00:00:00"/>
        <d v="2006-01-28T00:00:00"/>
        <d v="2006-01-29T00:00:00"/>
        <d v="2006-01-30T00:00:00"/>
        <d v="2006-01-31T00:00:00"/>
        <d v="2006-02-01T00:00:00"/>
        <d v="2006-02-02T00:00:00"/>
        <d v="2006-02-03T00:00:00"/>
        <d v="2006-02-04T00:00:00"/>
        <d v="2006-02-05T00:00:00"/>
        <d v="2006-02-06T00:00:00"/>
        <d v="2006-02-07T00:00:00"/>
        <d v="2006-02-08T00:00:00"/>
        <d v="2006-02-09T00:00:00"/>
        <d v="2006-02-10T00:00:00"/>
        <d v="2006-02-11T00:00:00"/>
        <d v="2006-02-12T00:00:00"/>
        <d v="2006-02-13T00:00:00"/>
        <d v="2006-02-14T00:00:00"/>
        <d v="2006-02-15T00:00:00"/>
        <d v="2006-02-16T00:00:00"/>
        <d v="2006-02-17T00:00:00"/>
        <d v="2006-02-18T00:00:00"/>
        <d v="2006-02-19T00:00:00"/>
        <d v="2006-02-20T00:00:00"/>
        <d v="2006-02-21T00:00:00"/>
        <d v="2006-02-22T00:00:00"/>
        <d v="2006-02-23T00:00:00"/>
        <d v="2006-02-24T00:00:00"/>
        <d v="2006-02-25T00:00:00"/>
        <d v="2006-02-26T00:00:00"/>
        <d v="2006-02-27T00:00:00"/>
        <d v="2006-02-28T00:00:00"/>
        <d v="2006-03-01T00:00:00"/>
        <d v="2006-03-02T00:00:00"/>
        <d v="2006-03-03T00:00:00"/>
        <d v="2006-03-04T00:00:00"/>
        <d v="2006-03-05T00:00:00"/>
        <d v="2006-03-06T00:00:00"/>
        <d v="2006-03-07T00:00:00"/>
        <d v="2006-03-08T00:00:00"/>
        <d v="2006-03-09T00:00:00"/>
        <d v="2006-03-10T00:00:00"/>
        <d v="2006-03-11T00:00:00"/>
        <d v="2006-03-12T00:00:00"/>
        <d v="2006-03-13T00:00:00"/>
        <d v="2006-03-14T00:00:00"/>
        <d v="2006-03-15T00:00:00"/>
        <d v="2006-03-16T00:00:00"/>
        <d v="2006-03-17T00:00:00"/>
        <d v="2006-03-18T00:00:00"/>
        <d v="2006-03-19T00:00:00"/>
        <d v="2006-03-20T00:00:00"/>
        <d v="2006-03-21T00:00:00"/>
        <d v="2006-03-22T00:00:00"/>
        <d v="2006-03-23T00:00:00"/>
        <d v="2006-03-24T00:00:00"/>
        <d v="2006-03-25T00:00:00"/>
        <d v="2006-03-26T00:00:00"/>
        <d v="2006-03-27T00:00:00"/>
        <d v="2006-03-28T00:00:00"/>
        <d v="2006-03-29T00:00:00"/>
        <d v="2006-03-30T00:00:00"/>
        <d v="2006-03-31T00:00:00"/>
        <d v="2006-04-01T00:00:00"/>
        <d v="2006-04-02T00:00:00"/>
        <d v="2006-04-03T00:00:00"/>
        <d v="2006-04-04T00:00:00"/>
        <d v="2006-04-05T00:00:00"/>
        <d v="2006-04-06T00:00:00"/>
        <d v="2006-04-07T00:00:00"/>
        <d v="2006-04-08T00:00:00"/>
        <d v="2006-04-09T00:00:00"/>
        <d v="2006-04-10T00:00:00"/>
        <d v="2006-04-11T00:00:00"/>
        <d v="2006-04-12T00:00:00"/>
        <d v="2006-04-13T00:00:00"/>
        <d v="2006-04-14T00:00:00"/>
        <d v="2006-04-15T00:00:00"/>
        <d v="2006-04-16T00:00:00"/>
        <d v="2006-04-17T00:00:00"/>
        <d v="2006-04-18T00:00:00"/>
        <d v="2006-04-19T00:00:00"/>
        <d v="2006-04-20T00:00:00"/>
        <d v="2006-04-21T00:00:00"/>
        <d v="2006-04-22T00:00:00"/>
        <d v="2006-04-23T00:00:00"/>
        <d v="2006-04-24T00:00:00"/>
        <d v="2006-04-25T00:00:00"/>
        <d v="2006-04-26T00:00:00"/>
        <d v="2006-04-27T00:00:00"/>
        <d v="2006-04-28T00:00:00"/>
        <d v="2006-04-29T00:00:00"/>
        <d v="2006-04-30T00:00:00"/>
        <d v="2006-05-01T00:00:00"/>
        <d v="2006-05-02T00:00:00"/>
        <d v="2006-05-03T00:00:00"/>
        <d v="2006-05-04T00:00:00"/>
        <d v="2006-05-05T00:00:00"/>
        <d v="2006-05-06T00:00:00"/>
        <d v="2006-05-07T00:00:00"/>
        <d v="2006-05-08T00:00:00"/>
        <d v="2006-05-09T00:00:00"/>
        <d v="2006-05-10T00:00:00"/>
        <d v="2006-05-11T00:00:00"/>
        <d v="2006-05-12T00:00:00"/>
        <d v="2006-05-13T00:00:00"/>
        <d v="2006-05-14T00:00:00"/>
        <d v="2006-05-15T00:00:00"/>
        <d v="2006-05-16T00:00:00"/>
        <d v="2006-05-17T00:00:00"/>
        <d v="2006-05-18T00:00:00"/>
        <d v="2006-05-19T00:00:00"/>
        <d v="2006-05-20T00:00:00"/>
        <d v="2006-05-21T00:00:00"/>
        <d v="2006-05-22T00:00:00"/>
        <d v="2006-05-23T00:00:00"/>
        <d v="2006-05-24T00:00:00"/>
        <d v="2006-05-25T00:00:00"/>
        <d v="2006-05-26T00:00:00"/>
        <d v="2006-05-27T00:00:00"/>
        <d v="2006-05-28T00:00:00"/>
        <d v="2006-05-29T00:00:00"/>
        <d v="2006-05-30T00:00:00"/>
        <d v="2006-05-31T00:00:00"/>
        <d v="2006-06-01T00:00:00"/>
        <d v="2006-06-02T00:00:00"/>
        <d v="2006-06-03T00:00:00"/>
        <d v="2006-06-04T00:00:00"/>
        <d v="2006-06-05T00:00:00"/>
        <d v="2006-06-06T00:00:00"/>
        <d v="2006-06-07T00:00:00"/>
        <d v="2006-06-08T00:00:00"/>
        <d v="2006-06-09T00:00:00"/>
        <d v="2006-06-10T00:00:00"/>
        <d v="2006-06-11T00:00:00"/>
        <d v="2006-06-12T00:00:00"/>
        <d v="2006-06-13T00:00:00"/>
        <d v="2006-06-14T00:00:00"/>
        <d v="2006-06-15T00:00:00"/>
        <d v="2006-06-16T00:00:00"/>
        <d v="2006-06-17T00:00:00"/>
        <d v="2006-06-18T00:00:00"/>
        <d v="2006-06-19T00:00:00"/>
        <d v="2006-06-20T00:00:00"/>
        <d v="2006-06-21T00:00:00"/>
        <d v="2006-06-22T00:00:00"/>
        <d v="2006-06-23T00:00:00"/>
        <d v="2006-06-24T00:00:00"/>
        <d v="2006-06-25T00:00:00"/>
        <d v="2006-06-26T00:00:00"/>
        <d v="2006-06-27T00:00:00"/>
        <d v="2006-06-28T00:00:00"/>
        <d v="2006-06-29T00:00:00"/>
        <d v="2006-06-30T00:00:00"/>
        <d v="2006-07-01T00:00:00"/>
        <d v="2006-07-02T00:00:00"/>
        <d v="2006-07-03T00:00:00"/>
        <d v="2006-07-04T00:00:00"/>
        <d v="2006-07-05T00:00:00"/>
        <d v="2006-07-06T00:00:00"/>
        <d v="2006-07-07T00:00:00"/>
        <d v="2006-07-08T00:00:00"/>
        <d v="2006-07-09T00:00:00"/>
        <d v="2006-07-10T00:00:00"/>
        <d v="2006-07-11T00:00:00"/>
        <d v="2006-07-12T00:00:00"/>
        <d v="2006-07-13T00:00:00"/>
        <d v="2006-07-14T00:00:00"/>
        <d v="2006-07-15T00:00:00"/>
        <d v="2006-07-16T00:00:00"/>
        <d v="2006-07-17T00:00:00"/>
        <d v="2006-07-18T00:00:00"/>
        <d v="2006-07-19T00:00:00"/>
        <d v="2006-07-20T00:00:00"/>
        <d v="2006-07-21T00:00:00"/>
        <d v="2006-07-22T00:00:00"/>
        <d v="2006-07-23T00:00:00"/>
        <d v="2006-07-24T00:00:00"/>
        <d v="2006-07-25T00:00:00"/>
        <d v="2006-07-26T00:00:00"/>
        <d v="2006-07-27T00:00:00"/>
        <d v="2006-07-28T00:00:00"/>
        <d v="2006-07-29T00:00:00"/>
        <d v="2006-07-30T00:00:00"/>
        <d v="2006-07-31T00:00:00"/>
        <d v="2006-08-01T00:00:00"/>
        <d v="2006-08-02T00:00:00"/>
        <d v="2006-08-03T00:00:00"/>
        <d v="2006-08-04T00:00:00"/>
        <d v="2006-08-05T00:00:00"/>
        <d v="2006-08-06T00:00:00"/>
        <d v="2006-08-07T00:00:00"/>
        <d v="2006-08-08T00:00:00"/>
        <d v="2006-08-09T00:00:00"/>
        <d v="2006-08-10T00:00:00"/>
        <d v="2006-08-11T00:00:00"/>
        <d v="2006-08-12T00:00:00"/>
        <d v="2006-08-13T00:00:00"/>
        <d v="2006-08-14T00:00:00"/>
        <d v="2006-08-15T00:00:00"/>
        <d v="2006-08-16T00:00:00"/>
        <d v="2006-08-17T00:00:00"/>
        <d v="2006-08-18T00:00:00"/>
        <d v="2006-08-19T00:00:00"/>
        <d v="2006-08-20T00:00:00"/>
        <d v="2006-08-21T00:00:00"/>
        <d v="2006-08-22T00:00:00"/>
        <d v="2006-08-23T00:00:00"/>
        <d v="2006-08-24T00:00:00"/>
        <d v="2006-08-25T00:00:00"/>
        <d v="2006-08-26T00:00:00"/>
        <d v="2006-08-27T00:00:00"/>
        <d v="2006-08-28T00:00:00"/>
        <d v="2006-08-29T00:00:00"/>
        <d v="2006-08-30T00:00:00"/>
        <d v="2006-08-31T00:00:00"/>
        <d v="2006-09-01T00:00:00"/>
        <d v="2006-09-02T00:00:00"/>
        <d v="2006-09-03T00:00:00"/>
        <d v="2006-09-04T00:00:00"/>
        <d v="2006-09-05T00:00:00"/>
        <d v="2006-09-06T00:00:00"/>
        <d v="2006-09-07T00:00:00"/>
        <d v="2006-09-08T00:00:00"/>
        <d v="2006-09-09T00:00:00"/>
        <d v="2006-09-10T00:00:00"/>
        <d v="2006-09-11T00:00:00"/>
        <d v="2006-09-12T00:00:00"/>
        <d v="2006-09-13T00:00:00"/>
        <d v="2006-09-14T00:00:00"/>
        <d v="2006-09-15T00:00:00"/>
        <d v="2006-09-16T00:00:00"/>
        <d v="2006-09-17T00:00:00"/>
        <d v="2006-09-18T00:00:00"/>
        <d v="2006-09-19T00:00:00"/>
        <d v="2006-09-20T00:00:00"/>
        <d v="2006-09-21T00:00:00"/>
        <d v="2006-09-22T00:00:00"/>
        <d v="2006-09-23T00:00:00"/>
        <d v="2006-09-24T00:00:00"/>
        <d v="2006-09-25T00:00:00"/>
        <d v="2006-09-26T00:00:00"/>
        <d v="2006-09-27T00:00:00"/>
        <d v="2006-09-28T00:00:00"/>
        <d v="2006-09-29T00:00:00"/>
        <d v="2006-09-30T00:00:00"/>
        <d v="2006-10-01T00:00:00"/>
        <d v="2006-10-02T00:00:00"/>
        <d v="2006-10-03T00:00:00"/>
        <d v="2006-10-04T00:00:00"/>
        <d v="2006-10-05T00:00:00"/>
        <d v="2006-10-06T00:00:00"/>
        <d v="2006-10-07T00:00:00"/>
        <d v="2006-10-08T00:00:00"/>
        <d v="2006-10-09T00:00:00"/>
        <d v="2006-10-10T00:00:00"/>
        <d v="2006-10-11T00:00:00"/>
        <d v="2006-10-12T00:00:00"/>
        <d v="2006-10-13T00:00:00"/>
        <d v="2006-10-14T00:00:00"/>
        <d v="2006-10-15T00:00:00"/>
        <d v="2006-10-16T00:00:00"/>
        <d v="2006-10-17T00:00:00"/>
        <d v="2006-10-18T00:00:00"/>
        <d v="2006-10-19T00:00:00"/>
        <d v="2006-10-20T00:00:00"/>
        <d v="2006-10-21T00:00:00"/>
        <d v="2006-10-22T00:00:00"/>
        <d v="2006-10-23T00:00:00"/>
        <d v="2006-10-24T00:00:00"/>
        <d v="2006-10-25T00:00:00"/>
        <d v="2006-10-26T00:00:00"/>
        <d v="2006-10-27T00:00:00"/>
        <d v="2006-10-28T00:00:00"/>
        <d v="2006-10-29T00:00:00"/>
        <d v="2006-10-30T00:00:00"/>
        <d v="2006-10-31T00:00:00"/>
        <d v="2006-11-01T00:00:00"/>
        <d v="2006-11-02T00:00:00"/>
        <d v="2006-11-03T00:00:00"/>
        <d v="2006-11-04T00:00:00"/>
        <d v="2006-11-05T00:00:00"/>
        <d v="2006-11-06T00:00:00"/>
        <d v="2006-11-07T00:00:00"/>
        <d v="2006-11-08T00:00:00"/>
        <d v="2006-11-09T00:00:00"/>
        <d v="2006-11-10T00:00:00"/>
        <d v="2006-11-11T00:00:00"/>
        <d v="2006-11-12T00:00:00"/>
        <d v="2006-11-13T00:00:00"/>
        <d v="2006-11-14T00:00:00"/>
        <d v="2006-11-15T00:00:00"/>
        <d v="2006-11-16T00:00:00"/>
        <d v="2006-11-17T00:00:00"/>
        <d v="2006-11-18T00:00:00"/>
        <d v="2006-11-19T00:00:00"/>
        <d v="2006-11-20T00:00:00"/>
        <d v="2006-11-21T00:00:00"/>
        <d v="2006-11-22T00:00:00"/>
        <d v="2006-11-23T00:00:00"/>
        <d v="2006-11-24T00:00:00"/>
        <d v="2006-11-25T00:00:00"/>
        <d v="2006-11-26T00:00:00"/>
        <d v="2006-11-27T00:00:00"/>
        <d v="2006-11-28T00:00:00"/>
        <d v="2006-11-29T00:00:00"/>
        <d v="2006-11-30T00:00:00"/>
        <d v="2006-12-01T00:00:00"/>
        <d v="2006-12-02T00:00:00"/>
        <d v="2006-12-03T00:00:00"/>
        <d v="2006-12-04T00:00:00"/>
        <d v="2006-12-05T00:00:00"/>
        <d v="2006-12-06T00:00:00"/>
        <d v="2006-12-07T00:00:00"/>
        <d v="2006-12-08T00:00:00"/>
        <d v="2006-12-09T00:00:00"/>
        <d v="2006-12-10T00:00:00"/>
        <d v="2006-12-11T00:00:00"/>
        <d v="2006-12-12T00:00:00"/>
        <d v="2006-12-13T00:00:00"/>
        <d v="2006-12-14T00:00:00"/>
        <d v="2006-12-15T00:00:00"/>
        <d v="2006-12-16T00:00:00"/>
        <d v="2006-12-17T00:00:00"/>
        <d v="2006-12-18T00:00:00"/>
        <d v="2006-12-19T00:00:00"/>
        <d v="2006-12-20T00:00:00"/>
        <d v="2006-12-21T00:00:00"/>
        <d v="2006-12-22T00:00:00"/>
        <d v="2006-12-23T00:00:00"/>
        <d v="2006-12-24T00:00:00"/>
        <d v="2006-12-25T00:00:00"/>
        <d v="2006-12-26T00:00:00"/>
        <d v="2006-12-27T00:00:00"/>
        <d v="2006-12-28T00:00:00"/>
        <d v="2006-12-29T00:00:00"/>
        <d v="2006-12-30T00:00:00"/>
        <d v="2006-12-31T00:00:00"/>
        <d v="2007-01-01T00:00:00"/>
        <d v="2007-01-02T00:00:00"/>
        <d v="2007-01-03T00:00:00"/>
        <d v="2007-01-04T00:00:00"/>
        <d v="2007-01-05T00:00:00"/>
        <d v="2007-01-06T00:00:00"/>
        <d v="2007-01-07T00:00:00"/>
        <d v="2007-01-08T00:00:00"/>
        <d v="2007-01-09T00:00:00"/>
        <d v="2007-01-10T00:00:00"/>
        <d v="2007-01-11T00:00:00"/>
        <d v="2007-01-12T00:00:00"/>
        <d v="2007-01-13T00:00:00"/>
        <d v="2007-01-14T00:00:00"/>
        <d v="2007-01-15T00:00:00"/>
        <d v="2007-01-16T00:00:00"/>
        <d v="2007-01-17T00:00:00"/>
        <d v="2007-01-18T00:00:00"/>
        <d v="2007-01-19T00:00:00"/>
        <d v="2007-01-20T00:00:00"/>
        <d v="2007-01-21T00:00:00"/>
        <d v="2007-01-22T00:00:00"/>
        <d v="2007-01-23T00:00:00"/>
        <d v="2007-01-24T00:00:00"/>
        <d v="2007-01-25T00:00:00"/>
        <d v="2007-01-26T00:00:00"/>
        <d v="2007-01-27T00:00:00"/>
        <d v="2007-01-28T00:00:00"/>
        <d v="2007-01-29T00:00:00"/>
        <d v="2007-01-30T00:00:00"/>
        <d v="2007-01-31T00:00:00"/>
        <d v="2007-02-01T00:00:00"/>
        <d v="2007-02-02T00:00:00"/>
        <d v="2007-02-03T00:00:00"/>
        <d v="2007-02-04T00:00:00"/>
        <d v="2007-02-05T00:00:00"/>
        <d v="2007-02-06T00:00:00"/>
        <d v="2007-02-07T00:00:00"/>
        <d v="2007-02-08T00:00:00"/>
        <d v="2007-02-09T00:00:00"/>
        <d v="2007-02-10T00:00:00"/>
        <d v="2007-02-11T00:00:00"/>
        <d v="2007-02-12T00:00:00"/>
        <d v="2007-02-13T00:00:00"/>
        <d v="2007-02-14T00:00:00"/>
        <d v="2007-02-15T00:00:00"/>
        <d v="2007-02-16T00:00:00"/>
        <d v="2007-02-17T00:00:00"/>
        <d v="2007-02-18T00:00:00"/>
        <d v="2007-02-19T00:00:00"/>
        <d v="2007-02-20T00:00:00"/>
        <d v="2007-02-21T00:00:00"/>
        <d v="2007-02-22T00:00:00"/>
        <d v="2007-02-23T00:00:00"/>
        <d v="2007-02-24T00:00:00"/>
        <d v="2007-02-25T00:00:00"/>
        <d v="2007-02-26T00:00:00"/>
        <d v="2007-02-27T00:00:00"/>
        <d v="2007-02-28T00:00:00"/>
        <d v="2007-03-01T00:00:00"/>
        <d v="2007-03-02T00:00:00"/>
        <d v="2007-03-03T00:00:00"/>
        <d v="2007-03-04T00:00:00"/>
        <d v="2007-03-05T00:00:00"/>
        <d v="2007-03-06T00:00:00"/>
        <d v="2007-03-07T00:00:00"/>
        <d v="2007-03-08T00:00:00"/>
        <d v="2007-03-09T00:00:00"/>
        <d v="2007-03-10T00:00:00"/>
        <d v="2007-03-11T00:00:00"/>
        <d v="2007-03-12T00:00:00"/>
        <d v="2007-03-13T00:00:00"/>
        <d v="2007-03-14T00:00:00"/>
        <d v="2007-03-15T00:00:00"/>
        <d v="2007-03-16T00:00:00"/>
        <d v="2007-03-17T00:00:00"/>
        <d v="2007-03-18T00:00:00"/>
        <d v="2007-03-19T00:00:00"/>
        <d v="2007-03-20T00:00:00"/>
        <d v="2007-03-21T00:00:00"/>
        <d v="2007-03-22T00:00:00"/>
        <d v="2007-03-23T00:00:00"/>
        <d v="2007-03-24T00:00:00"/>
        <d v="2007-03-25T00:00:00"/>
        <d v="2007-03-26T00:00:00"/>
        <d v="2007-03-27T00:00:00"/>
        <d v="2007-03-28T00:00:00"/>
        <d v="2007-03-29T00:00:00"/>
        <d v="2007-03-30T00:00:00"/>
        <d v="2007-03-31T00:00:00"/>
        <d v="2007-04-01T00:00:00"/>
        <d v="2007-04-02T00:00:00"/>
        <d v="2007-04-03T00:00:00"/>
        <d v="2007-04-04T00:00:00"/>
        <d v="2007-04-05T00:00:00"/>
        <d v="2007-04-06T00:00:00"/>
        <d v="2007-04-07T00:00:00"/>
        <d v="2007-04-08T00:00:00"/>
        <d v="2007-04-09T00:00:00"/>
        <d v="2007-04-10T00:00:00"/>
        <d v="2007-04-11T00:00:00"/>
        <d v="2007-04-12T00:00:00"/>
        <d v="2007-04-13T00:00:00"/>
        <d v="2007-04-14T00:00:00"/>
        <d v="2007-04-15T00:00:00"/>
        <d v="2007-04-16T00:00:00"/>
        <d v="2007-04-17T00:00:00"/>
        <d v="2007-04-18T00:00:00"/>
        <d v="2007-04-19T00:00:00"/>
        <d v="2007-04-20T00:00:00"/>
        <d v="2007-04-21T00:00:00"/>
        <d v="2007-04-22T00:00:00"/>
        <d v="2007-04-23T00:00:00"/>
        <d v="2007-04-24T00:00:00"/>
        <d v="2007-04-25T00:00:00"/>
        <d v="2007-04-26T00:00:00"/>
        <d v="2007-04-27T00:00:00"/>
        <d v="2007-04-28T00:00:00"/>
        <d v="2007-04-29T00:00:00"/>
        <d v="2007-04-30T00:00:00"/>
        <d v="2007-05-01T00:00:00"/>
        <d v="2007-05-02T00:00:00"/>
        <d v="2007-05-03T00:00:00"/>
        <d v="2007-05-04T00:00:00"/>
        <d v="2007-05-05T00:00:00"/>
        <d v="2007-05-06T00:00:00"/>
        <d v="2007-05-07T00:00:00"/>
        <d v="2007-05-08T00:00:00"/>
        <d v="2007-05-09T00:00:00"/>
        <d v="2007-05-10T00:00:00"/>
        <d v="2007-05-11T00:00:00"/>
        <d v="2007-05-12T00:00:00"/>
        <d v="2007-05-13T00:00:00"/>
        <d v="2007-05-14T00:00:00"/>
        <d v="2007-05-15T00:00:00"/>
        <d v="2007-05-16T00:00:00"/>
        <d v="2007-05-17T00:00:00"/>
        <d v="2007-05-18T00:00:00"/>
        <d v="2007-05-19T00:00:00"/>
        <d v="2007-05-20T00:00:00"/>
        <d v="2007-05-21T00:00:00"/>
        <d v="2007-05-22T00:00:00"/>
        <d v="2007-05-23T00:00:00"/>
        <d v="2007-05-24T00:00:00"/>
        <d v="2007-05-25T00:00:00"/>
        <d v="2007-05-26T00:00:00"/>
        <d v="2007-05-27T00:00:00"/>
        <d v="2007-05-28T00:00:00"/>
        <d v="2007-05-29T00:00:00"/>
        <d v="2007-05-30T00:00:00"/>
        <d v="2007-05-31T00:00:00"/>
        <d v="2007-06-01T00:00:00"/>
        <d v="2007-06-02T00:00:00"/>
        <d v="2007-06-03T00:00:00"/>
        <d v="2007-06-04T00:00:00"/>
        <d v="2007-06-05T00:00:00"/>
        <d v="2007-06-06T00:00:00"/>
        <d v="2007-06-07T00:00:00"/>
        <d v="2007-06-08T00:00:00"/>
        <d v="2007-06-09T00:00:00"/>
        <d v="2007-06-10T00:00:00"/>
        <d v="2007-06-11T00:00:00"/>
        <d v="2007-06-12T00:00:00"/>
        <d v="2007-06-13T00:00:00"/>
        <d v="2007-06-14T00:00:00"/>
        <d v="2007-06-15T00:00:00"/>
        <d v="2007-06-16T00:00:00"/>
        <d v="2007-06-17T00:00:00"/>
        <d v="2007-06-18T00:00:00"/>
        <d v="2007-06-19T00:00:00"/>
        <d v="2007-06-20T00:00:00"/>
        <d v="2007-06-21T00:00:00"/>
        <d v="2007-06-22T00:00:00"/>
        <d v="2007-06-23T00:00:00"/>
        <d v="2007-06-24T00:00:00"/>
        <d v="2007-06-25T00:00:00"/>
        <d v="2007-06-26T00:00:00"/>
        <d v="2007-06-27T00:00:00"/>
        <d v="2007-06-28T00:00:00"/>
        <d v="2007-06-29T00:00:00"/>
        <d v="2007-06-30T00:00:00"/>
        <d v="2007-07-01T00:00:00"/>
        <d v="2007-07-02T00:00:00"/>
        <d v="2007-07-03T00:00:00"/>
        <d v="2007-07-04T00:00:00"/>
        <d v="2007-07-05T00:00:00"/>
        <d v="2007-07-06T00:00:00"/>
        <d v="2007-07-07T00:00:00"/>
        <d v="2007-07-08T00:00:00"/>
        <d v="2007-07-09T00:00:00"/>
        <d v="2007-07-10T00:00:00"/>
        <d v="2007-07-11T00:00:00"/>
        <d v="2007-07-12T00:00:00"/>
        <d v="2007-07-13T00:00:00"/>
        <d v="2007-07-14T00:00:00"/>
        <d v="2007-07-15T00:00:00"/>
        <d v="2007-07-16T00:00:00"/>
        <d v="2007-07-17T00:00:00"/>
        <d v="2007-07-18T00:00:00"/>
        <d v="2007-07-19T00:00:00"/>
        <d v="2007-07-20T00:00:00"/>
        <d v="2007-07-21T00:00:00"/>
        <d v="2007-07-22T00:00:00"/>
        <d v="2007-07-23T00:00:00"/>
        <d v="2007-07-24T00:00:00"/>
        <d v="2007-07-25T00:00:00"/>
        <d v="2007-07-26T00:00:00"/>
        <d v="2007-07-27T00:00:00"/>
        <d v="2007-07-28T00:00:00"/>
        <d v="2007-07-29T00:00:00"/>
        <d v="2007-07-30T00:00:00"/>
        <d v="2007-07-31T00:00:00"/>
        <d v="2007-08-01T00:00:00"/>
        <d v="2007-08-02T00:00:00"/>
        <d v="2007-08-03T00:00:00"/>
        <d v="2007-08-04T00:00:00"/>
        <d v="2007-08-05T00:00:00"/>
        <d v="2007-08-06T00:00:00"/>
        <d v="2007-08-07T00:00:00"/>
        <d v="2007-08-08T00:00:00"/>
        <d v="2007-08-09T00:00:00"/>
        <d v="2007-08-10T00:00:00"/>
        <d v="2007-08-11T00:00:00"/>
        <d v="2007-08-12T00:00:00"/>
        <d v="2007-08-13T00:00:00"/>
        <d v="2007-08-14T00:00:00"/>
        <d v="2007-08-15T00:00:00"/>
        <d v="2007-08-16T00:00:00"/>
        <d v="2007-08-17T00:00:00"/>
        <d v="2007-08-18T00:00:00"/>
        <d v="2007-08-19T00:00:00"/>
        <d v="2007-08-20T00:00:00"/>
        <d v="2007-08-21T00:00:00"/>
        <d v="2007-08-22T00:00:00"/>
        <d v="2007-08-23T00:00:00"/>
        <d v="2007-08-24T00:00:00"/>
        <d v="2007-08-25T00:00:00"/>
        <d v="2007-08-26T00:00:00"/>
        <d v="2007-08-27T00:00:00"/>
        <d v="2007-08-28T00:00:00"/>
        <d v="2007-08-29T00:00:00"/>
        <d v="2007-08-30T00:00:00"/>
        <d v="2007-08-31T00:00:00"/>
        <d v="2007-09-01T00:00:00"/>
        <d v="2007-09-02T00:00:00"/>
        <d v="2007-09-03T00:00:00"/>
        <d v="2007-09-04T00:00:00"/>
        <d v="2007-09-05T00:00:00"/>
        <d v="2007-09-06T00:00:00"/>
        <d v="2007-09-07T00:00:00"/>
        <d v="2007-09-08T00:00:00"/>
        <d v="2007-09-09T00:00:00"/>
        <d v="2007-09-10T00:00:00"/>
        <d v="2007-09-11T00:00:00"/>
        <d v="2007-09-12T00:00:00"/>
        <d v="2007-09-13T00:00:00"/>
        <d v="2007-09-14T00:00:00"/>
        <d v="2007-09-15T00:00:00"/>
        <d v="2007-09-16T00:00:00"/>
        <d v="2007-09-17T00:00:00"/>
        <d v="2007-09-18T00:00:00"/>
        <d v="2007-09-19T00:00:00"/>
        <d v="2007-09-20T00:00:00"/>
        <d v="2007-09-21T00:00:00"/>
        <d v="2007-09-22T00:00:00"/>
        <d v="2007-09-23T00:00:00"/>
        <d v="2007-09-24T00:00:00"/>
        <d v="2007-09-25T00:00:00"/>
        <d v="2007-09-26T00:00:00"/>
        <d v="2007-09-27T00:00:00"/>
        <d v="2007-09-28T00:00:00"/>
        <d v="2007-09-29T00:00:00"/>
        <d v="2007-09-30T00:00:00"/>
        <d v="2007-10-01T00:00:00"/>
        <d v="2007-10-02T00:00:00"/>
        <d v="2007-10-03T00:00:00"/>
        <d v="2007-10-04T00:00:00"/>
        <d v="2007-10-05T00:00:00"/>
        <d v="2007-10-06T00:00:00"/>
        <d v="2007-10-07T00:00:00"/>
        <d v="2007-10-08T00:00:00"/>
        <d v="2007-10-09T00:00:00"/>
        <d v="2007-10-10T00:00:00"/>
        <d v="2007-10-11T00:00:00"/>
        <d v="2007-10-12T00:00:00"/>
        <d v="2007-10-13T00:00:00"/>
        <d v="2007-10-14T00:00:00"/>
        <d v="2007-10-15T00:00:00"/>
        <d v="2007-10-16T00:00:00"/>
        <d v="2007-10-17T00:00:00"/>
        <d v="2007-10-18T00:00:00"/>
        <d v="2007-10-19T00:00:00"/>
        <d v="2007-10-20T00:00:00"/>
        <d v="2007-10-21T00:00:00"/>
        <d v="2007-10-22T00:00:00"/>
        <d v="2007-10-23T00:00:00"/>
        <d v="2007-10-24T00:00:00"/>
        <d v="2007-10-25T00:00:00"/>
        <d v="2007-10-26T00:00:00"/>
        <d v="2007-10-27T00:00:00"/>
        <d v="2007-10-28T00:00:00"/>
        <d v="2007-10-29T00:00:00"/>
        <d v="2007-10-30T00:00:00"/>
        <d v="2007-10-31T00:00:00"/>
        <d v="2007-11-01T00:00:00"/>
        <d v="2007-11-02T00:00:00"/>
        <d v="2007-11-03T00:00:00"/>
        <d v="2007-11-04T00:00:00"/>
        <d v="2007-11-05T00:00:00"/>
        <d v="2007-11-06T00:00:00"/>
        <d v="2007-11-07T00:00:00"/>
        <d v="2007-11-08T00:00:00"/>
        <d v="2007-11-09T00:00:00"/>
        <d v="2007-11-10T00:00:00"/>
        <d v="2007-11-11T00:00:00"/>
        <d v="2007-11-12T00:00:00"/>
        <d v="2007-11-13T00:00:00"/>
        <d v="2007-11-14T00:00:00"/>
        <d v="2007-11-15T00:00:00"/>
        <d v="2007-11-16T00:00:00"/>
        <d v="2007-11-17T00:00:00"/>
        <d v="2007-11-18T00:00:00"/>
        <d v="2007-11-19T00:00:00"/>
        <d v="2007-11-20T00:00:00"/>
        <d v="2007-11-21T00:00:00"/>
        <d v="2007-11-22T00:00:00"/>
        <d v="2007-11-23T00:00:00"/>
        <d v="2007-11-24T00:00:00"/>
        <d v="2007-11-25T00:00:00"/>
        <d v="2007-11-26T00:00:00"/>
        <d v="2007-11-27T00:00:00"/>
        <d v="2007-11-28T00:00:00"/>
        <d v="2007-11-29T00:00:00"/>
        <d v="2007-11-30T00:00:00"/>
        <d v="2007-12-01T00:00:00"/>
        <d v="2007-12-02T00:00:00"/>
        <d v="2007-12-03T00:00:00"/>
        <d v="2007-12-04T00:00:00"/>
        <d v="2007-12-05T00:00:00"/>
        <d v="2007-12-06T00:00:00"/>
        <d v="2007-12-07T00:00:00"/>
        <d v="2007-12-08T00:00:00"/>
        <d v="2007-12-09T00:00:00"/>
        <d v="2007-12-10T00:00:00"/>
        <d v="2007-12-11T00:00:00"/>
        <d v="2007-12-12T00:00:00"/>
        <d v="2007-12-13T00:00:00"/>
        <d v="2007-12-14T00:00:00"/>
        <d v="2007-12-15T00:00:00"/>
        <d v="2007-12-16T00:00:00"/>
        <d v="2007-12-17T00:00:00"/>
        <d v="2007-12-18T00:00:00"/>
        <d v="2007-12-19T00:00:00"/>
        <d v="2007-12-20T00:00:00"/>
        <d v="2007-12-21T00:00:00"/>
        <d v="2007-12-22T00:00:00"/>
        <d v="2007-12-23T00:00:00"/>
        <d v="2007-12-24T00:00:00"/>
        <d v="2007-12-25T00:00:00"/>
        <d v="2007-12-26T00:00:00"/>
        <d v="2007-12-27T00:00:00"/>
        <d v="2007-12-28T00:00:00"/>
        <d v="2007-12-29T00:00:00"/>
        <d v="2007-12-30T00:00:00"/>
        <d v="2007-12-31T00:00:00"/>
        <d v="2008-01-01T00:00:00"/>
        <d v="2008-01-02T00:00:00"/>
        <d v="2008-01-03T00:00:00"/>
        <d v="2008-01-04T00:00:00"/>
        <d v="2008-01-05T00:00:00"/>
        <d v="2008-01-06T00:00:00"/>
        <d v="2008-01-07T00:00:00"/>
        <d v="2008-01-08T00:00:00"/>
        <d v="2008-01-09T00:00:00"/>
        <d v="2008-01-10T00:00:00"/>
        <d v="2008-01-11T00:00:00"/>
        <d v="2008-01-12T00:00:00"/>
        <d v="2008-01-13T00:00:00"/>
        <d v="2008-01-14T00:00:00"/>
        <d v="2008-01-15T00:00:00"/>
        <d v="2008-01-16T00:00:00"/>
        <d v="2008-01-17T00:00:00"/>
        <d v="2008-01-18T00:00:00"/>
        <d v="2008-01-19T00:00:00"/>
        <d v="2008-01-20T00:00:00"/>
        <d v="2008-01-21T00:00:00"/>
        <d v="2008-01-22T00:00:00"/>
        <d v="2008-01-23T00:00:00"/>
        <d v="2008-01-24T00:00:00"/>
        <d v="2008-01-25T00:00:00"/>
        <d v="2008-01-26T00:00:00"/>
        <d v="2008-01-27T00:00:00"/>
        <d v="2008-01-28T00:00:00"/>
        <d v="2008-01-29T00:00:00"/>
        <d v="2008-01-30T00:00:00"/>
        <d v="2008-01-31T00:00:00"/>
        <d v="2008-02-01T00:00:00"/>
        <d v="2008-02-02T00:00:00"/>
        <d v="2008-02-03T00:00:00"/>
        <d v="2008-02-04T00:00:00"/>
        <d v="2008-02-05T00:00:00"/>
        <d v="2008-02-06T00:00:00"/>
        <d v="2008-02-07T00:00:00"/>
        <d v="2008-02-08T00:00:00"/>
        <d v="2008-02-09T00:00:00"/>
        <d v="2008-02-10T00:00:00"/>
        <d v="2008-02-11T00:00:00"/>
        <d v="2008-02-12T00:00:00"/>
        <d v="2008-02-13T00:00:00"/>
        <d v="2008-02-14T00:00:00"/>
        <d v="2008-02-15T00:00:00"/>
        <d v="2008-02-16T00:00:00"/>
        <d v="2008-02-17T00:00:00"/>
        <d v="2008-02-18T00:00:00"/>
        <d v="2008-02-19T00:00:00"/>
        <d v="2008-02-20T00:00:00"/>
        <d v="2008-02-21T00:00:00"/>
        <d v="2008-02-22T00:00:00"/>
        <d v="2008-02-23T00:00:00"/>
        <d v="2008-02-24T00:00:00"/>
        <d v="2008-02-25T00:00:00"/>
        <d v="2008-02-26T00:00:00"/>
        <d v="2008-02-27T00:00:00"/>
        <d v="2008-02-28T00:00:00"/>
        <d v="2008-02-29T00:00:00"/>
        <d v="2008-03-01T00:00:00"/>
        <d v="2008-03-02T00:00:00"/>
        <d v="2008-03-03T00:00:00"/>
        <d v="2008-03-04T00:00:00"/>
        <d v="2008-03-05T00:00:00"/>
        <d v="2008-03-06T00:00:00"/>
        <d v="2008-03-07T00:00:00"/>
        <d v="2008-03-08T00:00:00"/>
        <d v="2008-03-09T00:00:00"/>
        <d v="2008-03-10T00:00:00"/>
        <d v="2008-03-11T00:00:00"/>
        <d v="2008-03-12T00:00:00"/>
        <d v="2008-03-13T00:00:00"/>
        <d v="2008-03-14T00:00:00"/>
        <d v="2008-03-15T00:00:00"/>
        <d v="2008-03-16T00:00:00"/>
        <d v="2008-03-17T00:00:00"/>
        <d v="2008-03-18T00:00:00"/>
        <d v="2008-03-19T00:00:00"/>
        <d v="2008-03-20T00:00:00"/>
        <d v="2008-03-21T00:00:00"/>
        <d v="2008-03-22T00:00:00"/>
        <d v="2008-03-23T00:00:00"/>
        <d v="2008-03-24T00:00:00"/>
        <d v="2008-03-25T00:00:00"/>
        <d v="2008-03-26T00:00:00"/>
        <d v="2008-03-27T00:00:00"/>
        <d v="2008-03-28T00:00:00"/>
        <d v="2008-03-29T00:00:00"/>
        <d v="2008-03-30T00:00:00"/>
        <d v="2008-03-31T00:00:00"/>
        <d v="2008-04-01T00:00:00"/>
        <d v="2008-04-02T00:00:00"/>
        <d v="2008-04-03T00:00:00"/>
        <d v="2008-04-04T00:00:00"/>
        <d v="2008-04-05T00:00:00"/>
        <d v="2008-04-06T00:00:00"/>
        <d v="2008-04-07T00:00:00"/>
        <d v="2008-04-08T00:00:00"/>
        <d v="2008-04-09T00:00:00"/>
        <d v="2008-04-10T00:00:00"/>
        <d v="2008-04-11T00:00:00"/>
        <d v="2008-04-12T00:00:00"/>
        <d v="2008-04-13T00:00:00"/>
        <d v="2008-04-14T00:00:00"/>
        <d v="2008-04-15T00:00:00"/>
        <d v="2008-04-16T00:00:00"/>
        <d v="2008-04-17T00:00:00"/>
        <d v="2008-04-18T00:00:00"/>
        <d v="2008-04-19T00:00:00"/>
        <d v="2008-04-20T00:00:00"/>
        <d v="2008-04-21T00:00:00"/>
        <d v="2008-04-22T00:00:00"/>
        <d v="2008-04-23T00:00:00"/>
        <d v="2008-04-24T00:00:00"/>
        <d v="2008-04-25T00:00:00"/>
        <d v="2008-04-26T00:00:00"/>
        <d v="2008-04-27T00:00:00"/>
        <d v="2008-04-28T00:00:00"/>
        <d v="2008-04-29T00:00:00"/>
        <d v="2008-04-30T00:00:00"/>
        <d v="2008-05-01T00:00:00"/>
        <d v="2008-05-02T00:00:00"/>
        <d v="2008-05-03T00:00:00"/>
        <d v="2008-05-04T00:00:00"/>
        <d v="2008-05-05T00:00:00"/>
        <d v="2008-05-06T00:00:00"/>
        <d v="2008-05-07T00:00:00"/>
        <d v="2008-05-08T00:00:00"/>
        <d v="2008-05-09T00:00:00"/>
        <d v="2008-05-10T00:00:00"/>
        <d v="2008-05-11T00:00:00"/>
        <d v="2008-05-12T00:00:00"/>
        <d v="2008-05-13T00:00:00"/>
        <d v="2008-05-14T00:00:00"/>
        <d v="2008-05-15T00:00:00"/>
        <d v="2008-05-16T00:00:00"/>
        <d v="2008-05-17T00:00:00"/>
        <d v="2008-05-18T00:00:00"/>
        <d v="2008-05-19T00:00:00"/>
        <d v="2008-05-20T00:00:00"/>
        <d v="2008-05-21T00:00:00"/>
        <d v="2008-05-22T00:00:00"/>
        <d v="2008-05-23T00:00:00"/>
        <d v="2008-05-24T00:00:00"/>
        <d v="2008-05-25T00:00:00"/>
        <d v="2008-05-26T00:00:00"/>
        <d v="2008-05-27T00:00:00"/>
        <d v="2008-05-28T00:00:00"/>
        <d v="2008-05-29T00:00:00"/>
        <d v="2008-05-30T00:00:00"/>
        <d v="2008-05-31T00:00:00"/>
        <d v="2008-06-01T00:00:00"/>
        <d v="2008-06-02T00:00:00"/>
        <d v="2008-06-03T00:00:00"/>
        <d v="2008-06-04T00:00:00"/>
        <d v="2008-06-05T00:00:00"/>
        <d v="2008-06-06T00:00:00"/>
        <d v="2008-06-07T00:00:00"/>
        <d v="2008-06-08T00:00:00"/>
        <d v="2008-06-09T00:00:00"/>
        <d v="2008-06-10T00:00:00"/>
        <d v="2008-06-11T00:00:00"/>
        <d v="2008-06-12T00:00:00"/>
        <d v="2008-06-13T00:00:00"/>
        <d v="2008-06-14T00:00:00"/>
        <d v="2008-06-15T00:00:00"/>
        <d v="2008-06-16T00:00:00"/>
        <d v="2008-06-17T00:00:00"/>
        <d v="2008-06-18T00:00:00"/>
        <d v="2008-06-19T00:00:00"/>
        <d v="2008-06-20T00:00:00"/>
        <d v="2008-06-21T00:00:00"/>
        <d v="2008-06-22T00:00:00"/>
        <d v="2008-06-23T00:00:00"/>
        <d v="2008-06-24T00:00:00"/>
        <d v="2008-06-25T00:00:00"/>
        <d v="2008-06-26T00:00:00"/>
        <d v="2008-06-27T00:00:00"/>
        <d v="2008-06-28T00:00:00"/>
        <d v="2008-06-29T00:00:00"/>
        <d v="2008-06-30T00:00:00"/>
        <d v="2008-07-01T00:00:00"/>
        <d v="2008-07-02T00:00:00"/>
        <d v="2008-07-03T00:00:00"/>
        <d v="2008-07-04T00:00:00"/>
        <d v="2008-07-05T00:00:00"/>
        <d v="2008-07-06T00:00:00"/>
        <d v="2008-07-07T00:00:00"/>
        <d v="2008-07-08T00:00:00"/>
        <d v="2008-07-09T00:00:00"/>
        <d v="2008-07-10T00:00:00"/>
        <d v="2008-07-11T00:00:00"/>
        <d v="2008-07-12T00:00:00"/>
        <d v="2008-07-13T00:00:00"/>
        <d v="2008-07-14T00:00:00"/>
        <d v="2008-07-15T00:00:00"/>
        <d v="2008-07-16T00:00:00"/>
        <d v="2008-07-17T00:00:00"/>
        <d v="2008-07-18T00:00:00"/>
        <d v="2008-07-19T00:00:00"/>
        <d v="2008-07-20T00:00:00"/>
        <d v="2008-07-21T00:00:00"/>
        <d v="2008-07-22T00:00:00"/>
        <d v="2008-07-23T00:00:00"/>
        <d v="2008-07-24T00:00:00"/>
        <d v="2008-07-25T00:00:00"/>
        <d v="2008-07-26T00:00:00"/>
        <d v="2008-07-27T00:00:00"/>
        <d v="2008-07-28T00:00:00"/>
        <d v="2008-07-29T00:00:00"/>
        <d v="2008-07-30T00:00:00"/>
        <d v="2008-07-31T00:00:00"/>
        <d v="2008-08-01T00:00:00"/>
        <d v="2008-08-02T00:00:00"/>
        <d v="2008-08-03T00:00:00"/>
        <d v="2008-08-04T00:00:00"/>
        <d v="2008-08-05T00:00:00"/>
        <d v="2008-08-06T00:00:00"/>
        <d v="2008-08-07T00:00:00"/>
        <d v="2008-08-08T00:00:00"/>
        <d v="2008-08-09T00:00:00"/>
        <d v="2008-08-10T00:00:00"/>
        <d v="2008-08-11T00:00:00"/>
        <d v="2008-08-12T00:00:00"/>
        <d v="2008-08-13T00:00:00"/>
        <d v="2008-08-14T00:00:00"/>
        <d v="2008-08-15T00:00:00"/>
        <d v="2008-08-16T00:00:00"/>
        <d v="2008-08-17T00:00:00"/>
        <d v="2008-08-18T00:00:00"/>
        <d v="2008-08-19T00:00:00"/>
        <d v="2008-08-20T00:00:00"/>
        <d v="2008-08-21T00:00:00"/>
        <d v="2008-08-22T00:00:00"/>
        <d v="2008-08-23T00:00:00"/>
        <d v="2008-08-24T00:00:00"/>
        <d v="2008-08-25T00:00:00"/>
        <d v="2008-08-26T00:00:00"/>
        <d v="2008-08-27T00:00:00"/>
        <d v="2008-08-28T00:00:00"/>
        <d v="2008-08-29T00:00:00"/>
        <d v="2008-08-30T00:00:00"/>
        <d v="2008-08-31T00:00:00"/>
        <d v="2008-09-01T00:00:00"/>
        <d v="2008-09-02T00:00:00"/>
        <d v="2008-09-03T00:00:00"/>
        <d v="2008-09-04T00:00:00"/>
        <d v="2008-09-05T00:00:00"/>
        <d v="2008-09-06T00:00:00"/>
        <d v="2008-09-07T00:00:00"/>
        <d v="2008-09-08T00:00:00"/>
        <d v="2008-09-09T00:00:00"/>
        <d v="2008-09-10T00:00:00"/>
        <d v="2008-09-11T00:00:00"/>
        <d v="2008-09-12T00:00:00"/>
        <d v="2008-09-13T00:00:00"/>
        <d v="2008-09-14T00:00:00"/>
        <d v="2008-09-15T00:00:00"/>
        <d v="2008-09-16T00:00:00"/>
        <d v="2008-09-17T00:00:00"/>
        <d v="2008-09-18T00:00:00"/>
        <d v="2008-09-19T00:00:00"/>
        <d v="2008-09-20T00:00:00"/>
        <d v="2008-09-21T00:00:00"/>
        <d v="2008-09-22T00:00:00"/>
        <d v="2008-09-23T00:00:00"/>
        <d v="2008-09-24T00:00:00"/>
        <d v="2008-09-25T00:00:00"/>
        <d v="2008-09-26T00:00:00"/>
        <d v="2008-09-27T00:00:00"/>
        <d v="2008-09-28T00:00:00"/>
        <d v="2008-09-29T00:00:00"/>
        <d v="2008-09-30T00:00:00"/>
        <d v="2008-10-01T00:00:00"/>
        <d v="2008-10-02T00:00:00"/>
        <d v="2008-10-03T00:00:00"/>
        <d v="2008-10-04T00:00:00"/>
        <d v="2008-10-05T00:00:00"/>
        <d v="2008-10-06T00:00:00"/>
        <d v="2008-10-07T00:00:00"/>
        <d v="2008-10-08T00:00:00"/>
        <d v="2008-10-09T00:00:00"/>
        <d v="2008-10-10T00:00:00"/>
        <d v="2008-10-11T00:00:00"/>
        <d v="2008-10-12T00:00:00"/>
        <d v="2008-10-13T00:00:00"/>
        <d v="2008-10-14T00:00:00"/>
        <d v="2008-10-15T00:00:00"/>
        <d v="2008-10-16T00:00:00"/>
        <d v="2008-10-17T00:00:00"/>
        <d v="2008-10-18T00:00:00"/>
        <d v="2008-10-19T00:00:00"/>
        <d v="2008-10-20T00:00:00"/>
        <d v="2008-10-21T00:00:00"/>
        <d v="2008-10-22T00:00:00"/>
        <d v="2008-10-23T00:00:00"/>
        <d v="2008-10-24T00:00:00"/>
        <d v="2008-10-25T00:00:00"/>
        <d v="2008-10-26T00:00:00"/>
        <d v="2008-10-27T00:00:00"/>
        <d v="2008-10-28T00:00:00"/>
        <d v="2008-10-29T00:00:00"/>
        <d v="2008-10-30T00:00:00"/>
        <d v="2008-10-31T00:00:00"/>
        <d v="2008-11-01T00:00:00"/>
        <d v="2008-11-02T00:00:00"/>
        <d v="2008-11-03T00:00:00"/>
        <d v="2008-11-04T00:00:00"/>
        <d v="2008-11-05T00:00:00"/>
        <d v="2008-11-06T00:00:00"/>
        <d v="2008-11-07T00:00:00"/>
        <d v="2008-11-08T00:00:00"/>
        <d v="2008-11-09T00:00:00"/>
        <d v="2008-11-10T00:00:00"/>
        <d v="2008-11-11T00:00:00"/>
        <d v="2008-11-12T00:00:00"/>
        <d v="2008-11-13T00:00:00"/>
        <d v="2008-11-14T00:00:00"/>
        <d v="2008-11-15T00:00:00"/>
        <d v="2008-11-16T00:00:00"/>
        <d v="2008-11-17T00:00:00"/>
        <d v="2008-11-18T00:00:00"/>
        <d v="2008-11-19T00:00:00"/>
        <d v="2008-11-20T00:00:00"/>
        <d v="2008-11-21T00:00:00"/>
        <d v="2008-11-22T00:00:00"/>
        <d v="2008-11-23T00:00:00"/>
        <d v="2008-11-24T00:00:00"/>
        <d v="2008-11-25T00:00:00"/>
        <d v="2008-11-26T00:00:00"/>
        <d v="2008-11-27T00:00:00"/>
        <d v="2008-11-28T00:00:00"/>
        <d v="2008-11-29T00:00:00"/>
        <d v="2008-11-30T00:00:00"/>
        <d v="2008-12-01T00:00:00"/>
        <d v="2008-12-02T00:00:00"/>
        <d v="2008-12-03T00:00:00"/>
        <d v="2008-12-04T00:00:00"/>
        <d v="2008-12-05T00:00:00"/>
        <d v="2008-12-06T00:00:00"/>
        <d v="2008-12-07T00:00:00"/>
        <d v="2008-12-08T00:00:00"/>
        <d v="2008-12-09T00:00:00"/>
        <d v="2008-12-10T00:00:00"/>
        <d v="2008-12-11T00:00:00"/>
        <d v="2008-12-12T00:00:00"/>
        <d v="2008-12-13T00:00:00"/>
        <d v="2008-12-14T00:00:00"/>
        <d v="2008-12-15T00:00:00"/>
        <d v="2008-12-16T00:00:00"/>
        <d v="2008-12-17T00:00:00"/>
        <d v="2008-12-18T00:00:00"/>
        <d v="2008-12-19T00:00:00"/>
        <d v="2008-12-20T00:00:00"/>
        <d v="2008-12-21T00:00:00"/>
        <d v="2008-12-22T00:00:00"/>
        <d v="2008-12-23T00:00:00"/>
        <d v="2008-12-24T00:00:00"/>
        <d v="2008-12-25T00:00:00"/>
        <d v="2008-12-26T00:00:00"/>
        <d v="2008-12-27T00:00:00"/>
        <d v="2008-12-28T00:00:00"/>
        <d v="2008-12-29T00:00:00"/>
        <d v="2008-12-30T00:00:00"/>
        <d v="2008-12-31T00:00:00"/>
        <d v="2009-01-01T00:00:00"/>
        <d v="2009-01-02T00:00:00"/>
        <d v="2009-01-03T00:00:00"/>
        <d v="2009-01-04T00:00:00"/>
        <d v="2009-01-05T00:00:00"/>
        <d v="2009-01-06T00:00:00"/>
        <d v="2009-01-07T00:00:00"/>
        <d v="2009-01-08T00:00:00"/>
        <d v="2009-01-09T00:00:00"/>
        <d v="2009-01-10T00:00:00"/>
        <d v="2009-01-11T00:00:00"/>
        <d v="2009-01-12T00:00:00"/>
        <d v="2009-01-13T00:00:00"/>
        <d v="2009-01-14T00:00:00"/>
        <d v="2009-01-15T00:00:00"/>
        <d v="2009-01-16T00:00:00"/>
        <d v="2009-01-17T00:00:00"/>
        <d v="2009-01-18T00:00:00"/>
        <d v="2009-01-19T00:00:00"/>
        <d v="2009-01-20T00:00:00"/>
        <d v="2009-01-21T00:00:00"/>
        <d v="2009-01-22T00:00:00"/>
        <d v="2009-01-23T00:00:00"/>
        <d v="2009-01-24T00:00:00"/>
        <d v="2009-01-25T00:00:00"/>
        <d v="2009-01-26T00:00:00"/>
        <d v="2009-01-27T00:00:00"/>
        <d v="2009-01-28T00:00:00"/>
        <d v="2009-01-29T00:00:00"/>
        <d v="2009-01-30T00:00:00"/>
        <d v="2009-01-31T00:00:00"/>
        <d v="2009-02-01T00:00:00"/>
        <d v="2009-02-02T00:00:00"/>
        <d v="2009-02-03T00:00:00"/>
        <d v="2009-02-04T00:00:00"/>
        <d v="2009-02-05T00:00:00"/>
        <d v="2009-02-06T00:00:00"/>
        <d v="2009-02-07T00:00:00"/>
        <d v="2009-02-08T00:00:00"/>
        <d v="2009-02-09T00:00:00"/>
        <d v="2009-02-10T00:00:00"/>
        <d v="2009-02-11T00:00:00"/>
        <d v="2009-02-12T00:00:00"/>
        <d v="2009-02-13T00:00:00"/>
        <d v="2009-02-14T00:00:00"/>
        <d v="2009-02-15T00:00:00"/>
        <d v="2009-02-16T00:00:00"/>
        <d v="2009-02-17T00:00:00"/>
        <d v="2009-02-18T00:00:00"/>
        <d v="2009-02-19T00:00:00"/>
        <d v="2009-02-20T00:00:00"/>
        <d v="2009-02-21T00:00:00"/>
        <d v="2009-02-22T00:00:00"/>
        <d v="2009-02-23T00:00:00"/>
        <d v="2009-02-24T00:00:00"/>
        <d v="2009-02-25T00:00:00"/>
        <d v="2009-02-26T00:00:00"/>
        <d v="2009-02-27T00:00:00"/>
        <d v="2009-02-28T00:00:00"/>
        <d v="2009-03-01T00:00:00"/>
        <d v="2009-03-02T00:00:00"/>
        <d v="2009-03-03T00:00:00"/>
        <d v="2009-03-04T00:00:00"/>
        <d v="2009-03-05T00:00:00"/>
        <d v="2009-03-06T00:00:00"/>
        <d v="2009-03-07T00:00:00"/>
        <d v="2009-03-08T00:00:00"/>
        <d v="2009-03-09T00:00:00"/>
        <d v="2009-03-10T00:00:00"/>
        <d v="2009-03-11T00:00:00"/>
        <d v="2009-03-12T00:00:00"/>
        <d v="2009-03-13T00:00:00"/>
        <d v="2009-03-14T00:00:00"/>
        <d v="2009-03-15T00:00:00"/>
        <d v="2009-03-16T00:00:00"/>
        <d v="2009-03-17T00:00:00"/>
        <d v="2009-03-18T00:00:00"/>
        <d v="2009-03-19T00:00:00"/>
        <d v="2009-03-20T00:00:00"/>
        <d v="2009-03-21T00:00:00"/>
        <d v="2009-03-22T00:00:00"/>
        <d v="2009-03-23T00:00:00"/>
        <d v="2009-03-24T00:00:00"/>
        <d v="2009-03-25T00:00:00"/>
        <d v="2009-03-26T00:00:00"/>
        <d v="2009-03-27T00:00:00"/>
        <d v="2009-03-28T00:00:00"/>
        <d v="2009-03-29T00:00:00"/>
        <d v="2009-03-30T00:00:00"/>
        <d v="2009-03-31T00:00:00"/>
        <d v="2009-04-01T00:00:00"/>
        <d v="2009-04-02T00:00:00"/>
        <d v="2009-04-03T00:00:00"/>
        <d v="2009-04-04T00:00:00"/>
        <d v="2009-04-05T00:00:00"/>
        <d v="2009-04-06T00:00:00"/>
        <d v="2009-04-07T00:00:00"/>
        <d v="2009-04-08T00:00:00"/>
        <d v="2009-04-09T00:00:00"/>
        <d v="2009-04-10T00:00:00"/>
        <d v="2009-04-11T00:00:00"/>
        <d v="2009-04-12T00:00:00"/>
        <d v="2009-04-13T00:00:00"/>
        <d v="2009-04-14T00:00:00"/>
        <d v="2009-04-15T00:00:00"/>
        <d v="2009-04-16T00:00:00"/>
        <d v="2009-04-17T00:00:00"/>
        <d v="2009-04-18T00:00:00"/>
        <d v="2009-04-19T00:00:00"/>
        <d v="2009-04-20T00:00:00"/>
        <d v="2009-04-21T00:00:00"/>
        <d v="2009-04-22T00:00:00"/>
        <d v="2009-04-23T00:00:00"/>
        <d v="2009-04-24T00:00:00"/>
        <d v="2009-04-25T00:00:00"/>
        <d v="2009-04-26T00:00:00"/>
        <d v="2009-04-27T00:00:00"/>
        <d v="2009-04-28T00:00:00"/>
        <d v="2009-04-29T00:00:00"/>
        <d v="2009-04-30T00:00:00"/>
        <d v="2009-05-01T00:00:00"/>
        <d v="2009-05-02T00:00:00"/>
        <d v="2009-05-03T00:00:00"/>
        <d v="2009-05-04T00:00:00"/>
        <d v="2009-05-05T00:00:00"/>
        <d v="2009-05-06T00:00:00"/>
        <d v="2009-05-07T00:00:00"/>
        <d v="2009-05-08T00:00:00"/>
        <d v="2009-05-09T00:00:00"/>
        <d v="2009-05-10T00:00:00"/>
        <d v="2009-05-11T00:00:00"/>
        <d v="2009-05-12T00:00:00"/>
        <d v="2009-05-13T00:00:00"/>
        <d v="2009-05-14T00:00:00"/>
        <d v="2009-05-15T00:00:00"/>
        <d v="2009-05-16T00:00:00"/>
        <d v="2009-05-17T00:00:00"/>
        <d v="2009-05-18T00:00:00"/>
        <d v="2009-05-19T00:00:00"/>
        <d v="2009-05-20T00:00:00"/>
        <d v="2009-05-21T00:00:00"/>
        <d v="2009-05-22T00:00:00"/>
        <d v="2009-05-23T00:00:00"/>
        <d v="2009-05-24T00:00:00"/>
        <d v="2009-05-25T00:00:00"/>
        <d v="2009-05-26T00:00:00"/>
        <d v="2009-05-27T00:00:00"/>
        <d v="2009-05-28T00:00:00"/>
        <d v="2009-05-29T00:00:00"/>
        <d v="2009-05-30T00:00:00"/>
        <d v="2009-05-31T00:00:00"/>
        <d v="2009-06-01T00:00:00"/>
        <d v="2009-06-02T00:00:00"/>
        <d v="2009-06-03T00:00:00"/>
        <d v="2009-06-04T00:00:00"/>
        <d v="2009-06-05T00:00:00"/>
        <d v="2009-06-06T00:00:00"/>
        <d v="2009-06-07T00:00:00"/>
        <d v="2009-06-08T00:00:00"/>
        <d v="2009-06-09T00:00:00"/>
        <d v="2009-06-10T00:00:00"/>
        <d v="2009-06-11T00:00:00"/>
        <d v="2009-06-12T00:00:00"/>
        <d v="2009-06-13T00:00:00"/>
        <d v="2009-06-14T00:00:00"/>
        <d v="2009-06-15T00:00:00"/>
        <d v="2009-06-16T00:00:00"/>
        <d v="2009-06-17T00:00:00"/>
        <d v="2009-06-18T00:00:00"/>
        <d v="2009-06-19T00:00:00"/>
        <d v="2009-06-20T00:00:00"/>
        <d v="2009-06-21T00:00:00"/>
        <d v="2009-06-22T00:00:00"/>
        <d v="2009-06-23T00:00:00"/>
        <d v="2009-06-24T00:00:00"/>
        <d v="2009-06-25T00:00:00"/>
        <d v="2009-06-26T00:00:00"/>
        <d v="2009-06-27T00:00:00"/>
        <d v="2009-06-28T00:00:00"/>
        <d v="2009-06-29T00:00:00"/>
        <d v="2009-06-30T00:00:00"/>
        <d v="2009-07-01T00:00:00"/>
        <d v="2009-07-02T00:00:00"/>
        <d v="2009-07-03T00:00:00"/>
        <d v="2009-07-04T00:00:00"/>
        <d v="2009-07-05T00:00:00"/>
        <d v="2009-07-06T00:00:00"/>
        <d v="2009-07-07T00:00:00"/>
        <d v="2009-07-08T00:00:00"/>
        <d v="2009-07-09T00:00:00"/>
        <d v="2009-07-10T00:00:00"/>
        <d v="2009-07-11T00:00:00"/>
        <d v="2009-07-12T00:00:00"/>
        <d v="2009-07-13T00:00:00"/>
        <d v="2009-07-14T00:00:00"/>
        <d v="2009-07-15T00:00:00"/>
        <d v="2009-07-16T00:00:00"/>
        <d v="2009-07-17T00:00:00"/>
        <d v="2009-07-18T00:00:00"/>
        <d v="2009-07-19T00:00:00"/>
        <d v="2009-07-20T00:00:00"/>
        <d v="2009-07-21T00:00:00"/>
        <d v="2009-07-22T00:00:00"/>
        <d v="2009-07-23T00:00:00"/>
        <d v="2009-07-24T00:00:00"/>
        <d v="2009-07-25T00:00:00"/>
        <d v="2009-07-26T00:00:00"/>
        <d v="2009-07-27T00:00:00"/>
        <d v="2009-07-28T00:00:00"/>
        <d v="2009-07-29T00:00:00"/>
        <d v="2009-07-30T00:00:00"/>
        <d v="2009-07-31T00:00:00"/>
        <d v="2009-08-01T00:00:00"/>
        <d v="2009-08-02T00:00:00"/>
        <d v="2009-08-03T00:00:00"/>
        <d v="2009-08-04T00:00:00"/>
        <d v="2009-08-05T00:00:00"/>
        <d v="2009-08-06T00:00:00"/>
        <d v="2009-08-07T00:00:00"/>
        <d v="2009-08-08T00:00:00"/>
        <d v="2009-08-09T00:00:00"/>
        <d v="2009-08-10T00:00:00"/>
        <d v="2009-08-11T00:00:00"/>
        <d v="2009-08-12T00:00:00"/>
        <d v="2009-08-13T00:00:00"/>
        <d v="2009-08-14T00:00:00"/>
        <d v="2009-08-15T00:00:00"/>
        <d v="2009-08-16T00:00:00"/>
        <d v="2009-08-17T00:00:00"/>
        <d v="2009-08-18T00:00:00"/>
        <d v="2009-08-19T00:00:00"/>
        <d v="2009-08-20T00:00:00"/>
        <d v="2009-08-21T00:00:00"/>
        <d v="2009-08-22T00:00:00"/>
        <d v="2009-08-23T00:00:00"/>
        <d v="2009-08-24T00:00:00"/>
        <d v="2009-08-25T00:00:00"/>
        <d v="2009-08-26T00:00:00"/>
        <d v="2009-08-27T00:00:00"/>
        <d v="2009-08-28T00:00:00"/>
        <d v="2009-08-29T00:00:00"/>
        <d v="2009-08-30T00:00:00"/>
        <d v="2009-08-31T00:00:00"/>
        <d v="2009-09-01T00:00:00"/>
        <d v="2009-09-02T00:00:00"/>
        <d v="2009-09-03T00:00:00"/>
        <d v="2009-09-04T00:00:00"/>
        <d v="2009-09-05T00:00:00"/>
        <d v="2009-09-06T00:00:00"/>
        <d v="2009-09-07T00:00:00"/>
        <d v="2009-09-08T00:00:00"/>
        <d v="2009-09-09T00:00:00"/>
        <d v="2009-09-10T00:00:00"/>
        <d v="2009-09-11T00:00:00"/>
        <d v="2009-09-12T00:00:00"/>
        <d v="2009-09-13T00:00:00"/>
        <d v="2009-09-14T00:00:00"/>
        <d v="2009-09-15T00:00:00"/>
        <d v="2009-09-16T00:00:00"/>
        <d v="2009-09-17T00:00:00"/>
        <d v="2009-09-18T00:00:00"/>
        <d v="2009-09-19T00:00:00"/>
        <d v="2009-09-20T00:00:00"/>
        <d v="2009-09-21T00:00:00"/>
        <d v="2009-09-22T00:00:00"/>
        <d v="2009-09-23T00:00:00"/>
        <d v="2009-09-24T00:00:00"/>
        <d v="2009-09-25T00:00:00"/>
        <d v="2009-09-26T00:00:00"/>
        <d v="2009-09-27T00:00:00"/>
        <d v="2009-09-28T00:00:00"/>
        <d v="2009-09-29T00:00:00"/>
        <d v="2009-09-30T00:00:00"/>
        <d v="2009-10-01T00:00:00"/>
        <d v="2009-10-02T00:00:00"/>
        <d v="2009-10-03T00:00:00"/>
        <d v="2009-10-04T00:00:00"/>
        <d v="2009-10-05T00:00:00"/>
        <d v="2009-10-06T00:00:00"/>
        <d v="2009-10-07T00:00:00"/>
        <d v="2009-10-08T00:00:00"/>
        <d v="2009-10-09T00:00:00"/>
        <d v="2009-10-10T00:00:00"/>
        <d v="2009-10-11T00:00:00"/>
        <d v="2009-10-12T00:00:00"/>
        <d v="2009-10-13T00:00:00"/>
        <d v="2009-10-14T00:00:00"/>
        <d v="2009-10-15T00:00:00"/>
        <d v="2009-10-16T00:00:00"/>
        <d v="2009-10-17T00:00:00"/>
        <d v="2009-10-18T00:00:00"/>
        <d v="2009-10-19T00:00:00"/>
        <d v="2009-10-20T00:00:00"/>
        <d v="2009-10-21T00:00:00"/>
        <d v="2009-10-22T00:00:00"/>
        <d v="2009-10-23T00:00:00"/>
        <d v="2009-10-24T00:00:00"/>
        <d v="2009-10-25T00:00:00"/>
        <d v="2009-10-26T00:00:00"/>
        <d v="2009-10-27T00:00:00"/>
        <d v="2009-10-28T00:00:00"/>
        <d v="2009-10-29T00:00:00"/>
        <d v="2009-10-30T00:00:00"/>
        <d v="2009-10-31T00:00:00"/>
        <d v="2009-11-01T00:00:00"/>
        <d v="2009-11-02T00:00:00"/>
        <d v="2009-11-03T00:00:00"/>
        <d v="2009-11-04T00:00:00"/>
        <d v="2009-11-05T00:00:00"/>
        <d v="2009-11-06T00:00:00"/>
        <d v="2009-11-07T00:00:00"/>
        <d v="2009-11-08T00:00:00"/>
        <d v="2009-11-09T00:00:00"/>
        <d v="2009-11-10T00:00:00"/>
        <d v="2009-11-11T00:00:00"/>
        <d v="2009-11-12T00:00:00"/>
        <d v="2009-11-13T00:00:00"/>
        <d v="2009-11-14T00:00:00"/>
        <d v="2009-11-15T00:00:00"/>
        <d v="2009-11-16T00:00:00"/>
        <d v="2009-11-17T00:00:00"/>
        <d v="2009-11-18T00:00:00"/>
        <d v="2009-11-19T00:00:00"/>
        <d v="2009-11-20T00:00:00"/>
        <d v="2009-11-21T00:00:00"/>
        <d v="2009-11-22T00:00:00"/>
        <d v="2009-11-23T00:00:00"/>
        <d v="2009-11-24T00:00:00"/>
        <d v="2009-11-25T00:00:00"/>
        <d v="2009-11-26T00:00:00"/>
        <d v="2009-11-27T00:00:00"/>
        <d v="2009-11-28T00:00:00"/>
        <d v="2009-11-29T00:00:00"/>
        <d v="2009-11-30T00:00:00"/>
        <d v="2009-12-01T00:00:00"/>
        <d v="2009-12-02T00:00:00"/>
        <d v="2009-12-03T00:00:00"/>
        <d v="2009-12-04T00:00:00"/>
        <d v="2009-12-05T00:00:00"/>
        <d v="2009-12-06T00:00:00"/>
        <d v="2009-12-07T00:00:00"/>
        <d v="2009-12-08T00:00:00"/>
        <d v="2009-12-09T00:00:00"/>
        <d v="2009-12-10T00:00:00"/>
        <d v="2009-12-11T00:00:00"/>
        <d v="2009-12-12T00:00:00"/>
        <d v="2009-12-13T00:00:00"/>
        <d v="2009-12-14T00:00:00"/>
        <d v="2009-12-15T00:00:00"/>
        <d v="2009-12-16T00:00:00"/>
        <d v="2009-12-17T00:00:00"/>
        <d v="2009-12-18T00:00:00"/>
        <d v="2009-12-19T00:00:00"/>
        <d v="2009-12-20T00:00:00"/>
        <d v="2009-12-21T00:00:00"/>
        <d v="2009-12-22T00:00:00"/>
        <d v="2009-12-23T00:00:00"/>
        <d v="2009-12-24T00:00:00"/>
        <d v="2009-12-25T00:00:00"/>
        <d v="2009-12-26T00:00:00"/>
        <d v="2009-12-27T00:00:00"/>
        <d v="2009-12-28T00:00:00"/>
        <d v="2009-12-29T00:00:00"/>
        <d v="2009-12-30T00:00:00"/>
        <d v="2009-12-31T00:00:00"/>
        <d v="2010-01-01T00:00:00"/>
        <d v="2010-01-02T00:00:00"/>
        <d v="2010-01-03T00:00:00"/>
        <d v="2010-01-04T00:00:00"/>
        <d v="2010-01-05T00:00:00"/>
        <d v="2010-01-06T00:00:00"/>
        <d v="2010-01-07T00:00:00"/>
        <d v="2010-01-08T00:00:00"/>
        <d v="2010-01-09T00:00:00"/>
        <d v="2010-01-10T00:00:00"/>
        <d v="2010-01-11T00:00:00"/>
        <d v="2010-01-12T00:00:00"/>
        <d v="2010-01-13T00:00:00"/>
        <d v="2010-01-14T00:00:00"/>
        <d v="2010-01-15T00:00:00"/>
        <d v="2010-01-16T00:00:00"/>
        <d v="2010-01-17T00:00:00"/>
        <d v="2010-01-18T00:00:00"/>
        <d v="2010-01-19T00:00:00"/>
        <d v="2010-01-20T00:00:00"/>
        <d v="2010-01-21T00:00:00"/>
        <d v="2010-01-22T00:00:00"/>
        <d v="2010-01-23T00:00:00"/>
        <d v="2010-01-24T00:00:00"/>
        <d v="2010-01-25T00:00:00"/>
        <d v="2010-01-26T00:00:00"/>
        <d v="2010-01-27T00:00:00"/>
        <d v="2010-01-28T00:00:00"/>
        <d v="2010-01-29T00:00:00"/>
        <d v="2010-01-30T00:00:00"/>
        <d v="2010-01-31T00:00:00"/>
        <d v="2010-02-01T00:00:00"/>
        <d v="2010-02-02T00:00:00"/>
        <d v="2010-02-03T00:00:00"/>
        <d v="2010-02-04T00:00:00"/>
        <d v="2010-02-05T00:00:00"/>
        <d v="2010-02-06T00:00:00"/>
        <d v="2010-02-07T00:00:00"/>
        <d v="2010-02-08T00:00:00"/>
        <d v="2010-02-09T00:00:00"/>
        <d v="2010-02-10T00:00:00"/>
        <d v="2010-02-11T00:00:00"/>
        <d v="2010-02-12T00:00:00"/>
        <d v="2010-02-13T00:00:00"/>
        <d v="2010-02-14T00:00:00"/>
        <d v="2010-02-15T00:00:00"/>
        <d v="2010-02-16T00:00:00"/>
        <d v="2010-02-17T00:00:00"/>
        <d v="2010-02-18T00:00:00"/>
        <d v="2010-02-19T00:00:00"/>
        <d v="2010-02-20T00:00:00"/>
        <d v="2010-02-21T00:00:00"/>
        <d v="2010-02-22T00:00:00"/>
        <d v="2010-02-23T00:00:00"/>
        <d v="2010-02-24T00:00:00"/>
        <d v="2010-02-25T00:00:00"/>
        <d v="2010-02-26T00:00:00"/>
        <d v="2010-02-27T00:00:00"/>
        <d v="2010-02-28T00:00:00"/>
        <d v="2010-03-01T00:00:00"/>
        <d v="2010-03-02T00:00:00"/>
        <d v="2010-03-03T00:00:00"/>
        <d v="2010-03-04T00:00:00"/>
        <d v="2010-03-05T00:00:00"/>
        <d v="2010-03-06T00:00:00"/>
        <d v="2010-03-07T00:00:00"/>
        <d v="2010-03-08T00:00:00"/>
        <d v="2010-03-09T00:00:00"/>
        <d v="2010-03-10T00:00:00"/>
        <d v="2010-03-11T00:00:00"/>
        <d v="2010-03-12T00:00:00"/>
        <d v="2010-03-13T00:00:00"/>
        <d v="2010-03-14T00:00:00"/>
        <d v="2010-03-15T00:00:00"/>
        <d v="2010-03-16T00:00:00"/>
        <d v="2010-03-17T00:00:00"/>
        <d v="2010-03-18T00:00:00"/>
        <d v="2010-03-19T00:00:00"/>
        <d v="2010-03-20T00:00:00"/>
        <d v="2010-03-21T00:00:00"/>
        <d v="2010-03-22T00:00:00"/>
        <d v="2010-03-23T00:00:00"/>
        <d v="2010-03-24T00:00:00"/>
        <d v="2010-03-25T00:00:00"/>
        <d v="2010-03-26T00:00:00"/>
        <d v="2010-03-27T00:00:00"/>
        <d v="2010-03-28T00:00:00"/>
        <d v="2010-03-29T00:00:00"/>
        <d v="2010-03-30T00:00:00"/>
        <d v="2010-03-31T00:00:00"/>
        <d v="2010-04-01T00:00:00"/>
        <d v="2010-04-02T00:00:00"/>
        <d v="2010-04-03T00:00:00"/>
        <d v="2010-04-04T00:00:00"/>
        <d v="2010-04-05T00:00:00"/>
        <d v="2010-04-06T00:00:00"/>
        <d v="2010-04-07T00:00:00"/>
        <d v="2010-04-08T00:00:00"/>
        <d v="2010-04-09T00:00:00"/>
        <d v="2010-04-10T00:00:00"/>
        <d v="2010-04-11T00:00:00"/>
        <d v="2010-04-12T00:00:00"/>
        <d v="2010-04-13T00:00:00"/>
        <d v="2010-04-14T00:00:00"/>
        <d v="2010-04-15T00:00:00"/>
        <d v="2010-04-16T00:00:00"/>
        <d v="2010-04-17T00:00:00"/>
        <d v="2010-04-18T00:00:00"/>
        <d v="2010-04-19T00:00:00"/>
        <d v="2010-04-20T00:00:00"/>
        <d v="2010-04-21T00:00:00"/>
        <d v="2010-04-22T00:00:00"/>
        <d v="2010-04-23T00:00:00"/>
        <d v="2010-04-24T00:00:00"/>
        <d v="2010-04-25T00:00:00"/>
        <d v="2010-04-26T00:00:00"/>
        <d v="2010-04-27T00:00:00"/>
        <d v="2010-04-28T00:00:00"/>
        <d v="2010-04-29T00:00:00"/>
        <d v="2010-04-30T00:00:00"/>
        <d v="2010-05-01T00:00:00"/>
        <d v="2010-05-02T00:00:00"/>
        <d v="2010-05-03T00:00:00"/>
        <d v="2010-05-04T00:00:00"/>
        <d v="2010-05-05T00:00:00"/>
        <d v="2010-05-06T00:00:00"/>
        <d v="2010-05-07T00:00:00"/>
        <d v="2010-05-08T00:00:00"/>
        <d v="2010-05-09T00:00:00"/>
        <d v="2010-05-10T00:00:00"/>
        <d v="2010-05-11T00:00:00"/>
        <d v="2010-05-12T00:00:00"/>
        <d v="2010-05-13T00:00:00"/>
        <d v="2010-05-14T00:00:00"/>
        <d v="2010-05-15T00:00:00"/>
        <d v="2010-05-16T00:00:00"/>
        <d v="2010-05-17T00:00:00"/>
        <d v="2010-05-18T00:00:00"/>
        <d v="2010-05-19T00:00:00"/>
        <d v="2010-05-20T00:00:00"/>
        <d v="2010-05-21T00:00:00"/>
        <d v="2010-05-22T00:00:00"/>
        <d v="2010-05-23T00:00:00"/>
        <d v="2010-05-24T00:00:00"/>
        <d v="2010-05-25T00:00:00"/>
        <d v="2010-05-26T00:00:00"/>
        <d v="2010-05-27T00:00:00"/>
        <d v="2010-05-28T00:00:00"/>
        <d v="2010-05-29T00:00:00"/>
        <d v="2010-05-30T00:00:00"/>
        <d v="2010-05-31T00:00:00"/>
        <d v="2010-06-01T00:00:00"/>
        <d v="2010-06-02T00:00:00"/>
        <d v="2010-06-03T00:00:00"/>
        <d v="2010-06-04T00:00:00"/>
        <d v="2010-06-05T00:00:00"/>
        <d v="2010-06-06T00:00:00"/>
        <d v="2010-06-07T00:00:00"/>
        <d v="2010-06-08T00:00:00"/>
        <d v="2010-06-09T00:00:00"/>
        <d v="2010-06-10T00:00:00"/>
        <d v="2010-06-11T00:00:00"/>
        <d v="2010-06-12T00:00:00"/>
        <d v="2010-06-13T00:00:00"/>
        <d v="2010-06-14T00:00:00"/>
        <d v="2010-06-15T00:00:00"/>
        <d v="2010-06-16T00:00:00"/>
        <d v="2010-06-17T00:00:00"/>
        <d v="2010-06-18T00:00:00"/>
        <d v="2010-06-19T00:00:00"/>
        <d v="2010-06-20T00:00:00"/>
        <d v="2010-06-21T00:00:00"/>
        <d v="2010-06-22T00:00:00"/>
        <d v="2010-06-23T00:00:00"/>
        <d v="2010-06-24T00:00:00"/>
        <d v="2010-06-25T00:00:00"/>
        <d v="2010-06-26T00:00:00"/>
        <d v="2010-06-27T00:00:00"/>
        <d v="2010-06-28T00:00:00"/>
        <d v="2010-06-29T00:00:00"/>
        <d v="2010-06-30T00:00:00"/>
        <d v="2010-07-01T00:00:00"/>
        <d v="2010-07-02T00:00:00"/>
        <d v="2010-07-03T00:00:00"/>
        <d v="2010-07-04T00:00:00"/>
        <d v="2010-07-05T00:00:00"/>
        <d v="2010-07-06T00:00:00"/>
        <d v="2010-07-07T00:00:00"/>
        <d v="2010-07-08T00:00:00"/>
        <d v="2010-07-09T00:00:00"/>
        <d v="2010-07-10T00:00:00"/>
        <d v="2010-07-11T00:00:00"/>
        <d v="2010-07-12T00:00:00"/>
        <d v="2010-07-13T00:00:00"/>
        <d v="2010-07-14T00:00:00"/>
        <d v="2010-07-15T00:00:00"/>
        <d v="2010-07-16T00:00:00"/>
        <d v="2010-07-17T00:00:00"/>
        <d v="2010-07-18T00:00:00"/>
        <d v="2010-07-19T00:00:00"/>
        <d v="2010-07-20T00:00:00"/>
        <d v="2010-07-21T00:00:00"/>
        <d v="2010-07-22T00:00:00"/>
        <d v="2010-07-23T00:00:00"/>
        <d v="2010-07-24T00:00:00"/>
        <d v="2010-07-25T00:00:00"/>
        <d v="2010-07-26T00:00:00"/>
        <d v="2010-07-27T00:00:00"/>
        <d v="2010-07-28T00:00:00"/>
        <d v="2010-07-29T00:00:00"/>
        <d v="2010-07-30T00:00:00"/>
        <d v="2010-07-31T00:00:00"/>
        <d v="2010-08-01T00:00:00"/>
        <d v="2010-08-02T00:00:00"/>
        <d v="2010-08-03T00:00:00"/>
        <d v="2010-08-04T00:00:00"/>
        <d v="2010-08-05T00:00:00"/>
        <d v="2010-08-06T00:00:00"/>
        <d v="2010-08-07T00:00:00"/>
        <d v="2010-08-08T00:00:00"/>
        <d v="2010-08-09T00:00:00"/>
        <d v="2010-08-10T00:00:00"/>
        <d v="2010-08-11T00:00:00"/>
        <d v="2010-08-12T00:00:00"/>
        <d v="2010-08-13T00:00:00"/>
        <d v="2010-08-14T00:00:00"/>
        <d v="2010-08-15T00:00:00"/>
        <d v="2010-08-16T00:00:00"/>
        <d v="2010-08-17T00:00:00"/>
        <d v="2010-08-18T00:00:00"/>
        <d v="2010-08-19T00:00:00"/>
        <d v="2010-08-20T00:00:00"/>
        <d v="2010-08-21T00:00:00"/>
        <d v="2010-08-22T00:00:00"/>
        <d v="2010-08-23T00:00:00"/>
        <d v="2010-08-24T00:00:00"/>
        <d v="2010-08-25T00:00:00"/>
        <d v="2010-08-26T00:00:00"/>
        <d v="2010-08-27T00:00:00"/>
        <d v="2010-08-28T00:00:00"/>
        <d v="2010-08-29T00:00:00"/>
        <d v="2010-08-30T00:00:00"/>
        <d v="2010-08-31T00:00:00"/>
        <d v="2010-09-01T00:00:00"/>
        <d v="2010-09-02T00:00:00"/>
        <d v="2010-09-03T00:00:00"/>
        <d v="2010-09-04T00:00:00"/>
        <d v="2010-09-05T00:00:00"/>
        <d v="2010-09-06T00:00:00"/>
        <d v="2010-09-07T00:00:00"/>
        <d v="2010-09-08T00:00:00"/>
        <d v="2010-09-09T00:00:00"/>
        <d v="2010-09-10T00:00:00"/>
        <d v="2010-09-11T00:00:00"/>
        <d v="2010-09-12T00:00:00"/>
        <d v="2010-09-13T00:00:00"/>
        <d v="2010-09-14T00:00:00"/>
        <d v="2010-09-15T00:00:00"/>
        <d v="2010-09-16T00:00:00"/>
        <d v="2010-09-17T00:00:00"/>
        <d v="2010-09-18T00:00:00"/>
        <d v="2010-09-19T00:00:00"/>
        <d v="2010-09-20T00:00:00"/>
        <d v="2010-09-21T00:00:00"/>
        <d v="2010-09-22T00:00:00"/>
        <d v="2010-09-23T00:00:00"/>
        <d v="2010-09-24T00:00:00"/>
        <d v="2010-09-25T00:00:00"/>
        <d v="2010-09-26T00:00:00"/>
        <d v="2010-09-27T00:00:00"/>
        <d v="2010-09-28T00:00:00"/>
        <d v="2010-09-29T00:00:00"/>
        <d v="2010-09-30T00:00:00"/>
        <d v="2010-10-01T00:00:00"/>
        <d v="2010-10-02T00:00:00"/>
        <d v="2010-10-03T00:00:00"/>
        <d v="2010-10-04T00:00:00"/>
        <d v="2010-10-05T00:00:00"/>
        <d v="2010-10-06T00:00:00"/>
        <d v="2010-10-07T00:00:00"/>
        <d v="2010-10-08T00:00:00"/>
        <d v="2010-10-09T00:00:00"/>
        <d v="2010-10-10T00:00:00"/>
        <d v="2010-10-11T00:00:00"/>
        <d v="2010-10-12T00:00:00"/>
        <d v="2010-10-13T00:00:00"/>
        <d v="2010-10-14T00:00:00"/>
        <d v="2010-10-15T00:00:00"/>
        <d v="2010-10-16T00:00:00"/>
        <d v="2010-10-17T00:00:00"/>
        <d v="2010-10-18T00:00:00"/>
        <d v="2010-10-19T00:00:00"/>
        <d v="2010-10-20T00:00:00"/>
        <d v="2010-10-21T00:00:00"/>
        <d v="2010-10-22T00:00:00"/>
        <d v="2010-10-23T00:00:00"/>
        <d v="2010-10-24T00:00:00"/>
        <d v="2010-10-25T00:00:00"/>
        <d v="2010-10-26T00:00:00"/>
        <d v="2010-10-27T00:00:00"/>
        <d v="2010-10-28T00:00:00"/>
        <d v="2010-10-29T00:00:00"/>
        <d v="2010-10-30T00:00:00"/>
        <d v="2010-10-31T00:00:00"/>
        <d v="2010-11-01T00:00:00"/>
        <d v="2010-11-02T00:00:00"/>
        <d v="2010-11-03T00:00:00"/>
        <d v="2010-11-04T00:00:00"/>
        <d v="2010-11-05T00:00:00"/>
        <d v="2010-11-06T00:00:00"/>
        <d v="2010-11-07T00:00:00"/>
        <d v="2010-11-08T00:00:00"/>
        <d v="2010-11-09T00:00:00"/>
        <d v="2010-11-10T00:00:00"/>
        <d v="2010-11-11T00:00:00"/>
        <d v="2010-11-12T00:00:00"/>
        <d v="2010-11-13T00:00:00"/>
        <d v="2010-11-14T00:00:00"/>
        <d v="2010-11-15T00:00:00"/>
        <d v="2010-11-16T00:00:00"/>
        <d v="2010-11-17T00:00:00"/>
        <d v="2010-11-18T00:00:00"/>
        <d v="2010-11-19T00:00:00"/>
        <d v="2010-11-20T00:00:00"/>
        <d v="2010-11-21T00:00:00"/>
        <d v="2010-11-22T00:00:00"/>
        <d v="2010-11-23T00:00:00"/>
        <d v="2010-11-24T00:00:00"/>
        <d v="2010-11-25T00:00:00"/>
        <d v="2010-11-26T00:00:00"/>
        <d v="2010-11-27T00:00:00"/>
        <d v="2010-11-28T00:00:00"/>
        <d v="2010-11-29T00:00:00"/>
        <d v="2010-11-30T00:00:00"/>
        <d v="2010-12-01T00:00:00"/>
        <d v="2010-12-02T00:00:00"/>
        <d v="2010-12-03T00:00:00"/>
        <d v="2010-12-04T00:00:00"/>
        <d v="2010-12-05T00:00:00"/>
        <d v="2010-12-06T00:00:00"/>
        <d v="2010-12-07T00:00:00"/>
        <d v="2010-12-08T00:00:00"/>
        <d v="2010-12-09T00:00:00"/>
        <d v="2010-12-10T00:00:00"/>
        <d v="2010-12-11T00:00:00"/>
        <d v="2010-12-12T00:00:00"/>
        <d v="2010-12-13T00:00:00"/>
        <d v="2010-12-14T00:00:00"/>
        <d v="2010-12-15T00:00:00"/>
        <d v="2010-12-16T00:00:00"/>
        <d v="2010-12-17T00:00:00"/>
        <d v="2010-12-18T00:00:00"/>
        <d v="2010-12-19T00:00:00"/>
        <d v="2010-12-20T00:00:00"/>
        <d v="2010-12-21T00:00:00"/>
        <d v="2010-12-22T00:00:00"/>
        <d v="2010-12-23T00:00:00"/>
        <d v="2010-12-24T00:00:00"/>
        <d v="2010-12-25T00:00:00"/>
        <d v="2010-12-26T00:00:00"/>
        <d v="2010-12-27T00:00:00"/>
        <d v="2010-12-28T00:00:00"/>
        <d v="2010-12-29T00:00:00"/>
        <d v="2010-12-30T00:00:00"/>
        <d v="2010-12-31T00:00:00"/>
        <d v="2011-01-01T00:00:00"/>
        <d v="2011-01-02T00:00:00"/>
        <d v="2011-01-03T00:00:00"/>
        <d v="2011-01-04T00:00:00"/>
        <d v="2011-01-05T00:00:00"/>
        <d v="2011-01-06T00:00:00"/>
        <d v="2011-01-07T00:00:00"/>
        <d v="2011-01-08T00:00:00"/>
        <d v="2011-01-09T00:00:00"/>
        <d v="2011-01-10T00:00:00"/>
        <d v="2011-01-11T00:00:00"/>
        <d v="2011-01-12T00:00:00"/>
        <d v="2011-01-13T00:00:00"/>
        <d v="2011-01-14T00:00:00"/>
        <d v="2011-01-15T00:00:00"/>
        <d v="2011-01-16T00:00:00"/>
        <d v="2011-01-17T00:00:00"/>
        <d v="2011-01-18T00:00:00"/>
        <d v="2011-01-19T00:00:00"/>
        <d v="2011-01-20T00:00:00"/>
        <d v="2011-01-21T00:00:00"/>
        <d v="2011-01-22T00:00:00"/>
        <d v="2011-01-23T00:00:00"/>
        <d v="2011-01-24T00:00:00"/>
        <d v="2011-01-25T00:00:00"/>
        <d v="2011-01-26T00:00:00"/>
        <d v="2011-01-27T00:00:00"/>
        <d v="2011-01-28T00:00:00"/>
        <d v="2011-01-29T00:00:00"/>
        <d v="2011-01-30T00:00:00"/>
        <d v="2011-01-31T00:00:00"/>
        <d v="2011-02-01T00:00:00"/>
        <d v="2011-02-02T00:00:00"/>
        <d v="2011-02-03T00:00:00"/>
        <d v="2011-02-04T00:00:00"/>
        <d v="2011-02-05T00:00:00"/>
        <d v="2011-02-06T00:00:00"/>
        <d v="2011-02-07T00:00:00"/>
        <d v="2011-02-08T00:00:00"/>
        <d v="2011-02-09T00:00:00"/>
        <d v="2011-02-10T00:00:00"/>
        <d v="2011-02-11T00:00:00"/>
        <d v="2011-02-12T00:00:00"/>
        <d v="2011-02-13T00:00:00"/>
        <d v="2011-02-14T00:00:00"/>
        <d v="2011-02-15T00:00:00"/>
        <d v="2011-02-16T00:00:00"/>
        <d v="2011-02-17T00:00:00"/>
        <d v="2011-02-18T00:00:00"/>
        <d v="2011-02-19T00:00:00"/>
        <d v="2011-02-20T00:00:00"/>
        <d v="2011-02-21T00:00:00"/>
        <d v="2011-02-22T00:00:00"/>
        <d v="2011-02-23T00:00:00"/>
        <d v="2011-02-24T00:00:00"/>
        <d v="2011-02-25T00:00:00"/>
        <d v="2011-02-26T00:00:00"/>
        <d v="2011-02-27T00:00:00"/>
        <d v="2011-02-28T00:00:00"/>
        <d v="2011-03-01T00:00:00"/>
        <d v="2011-03-02T00:00:00"/>
        <d v="2011-03-03T00:00:00"/>
        <d v="2011-03-04T00:00:00"/>
        <d v="2011-03-05T00:00:00"/>
        <d v="2011-03-06T00:00:00"/>
        <d v="2011-03-07T00:00:00"/>
        <d v="2011-03-08T00:00:00"/>
        <d v="2011-03-09T00:00:00"/>
        <d v="2011-03-10T00:00:00"/>
        <d v="2011-03-11T00:00:00"/>
        <d v="2011-03-12T00:00:00"/>
        <d v="2011-03-13T00:00:00"/>
        <d v="2011-03-14T00:00:00"/>
        <d v="2011-03-15T00:00:00"/>
        <d v="2011-03-16T00:00:00"/>
        <d v="2011-03-17T00:00:00"/>
        <d v="2011-03-18T00:00:00"/>
        <d v="2011-03-19T00:00:00"/>
        <d v="2011-03-20T00:00:00"/>
        <d v="2011-03-21T00:00:00"/>
        <d v="2011-03-22T00:00:00"/>
        <d v="2011-03-23T00:00:00"/>
        <d v="2011-03-24T00:00:00"/>
        <d v="2011-03-25T00:00:00"/>
        <d v="2011-03-26T00:00:00"/>
        <d v="2011-03-27T00:00:00"/>
        <d v="2011-03-28T00:00:00"/>
        <d v="2011-03-29T00:00:00"/>
        <d v="2011-03-30T00:00:00"/>
        <d v="2011-03-31T00:00:00"/>
        <d v="2011-04-01T00:00:00"/>
        <d v="2011-04-02T00:00:00"/>
        <d v="2011-04-03T00:00:00"/>
        <d v="2011-04-04T00:00:00"/>
        <d v="2011-04-05T00:00:00"/>
        <d v="2011-04-06T00:00:00"/>
        <d v="2011-04-07T00:00:00"/>
        <d v="2011-04-08T00:00:00"/>
        <d v="2011-04-09T00:00:00"/>
        <d v="2011-04-10T00:00:00"/>
        <d v="2011-04-11T00:00:00"/>
        <d v="2011-04-12T00:00:00"/>
        <d v="2011-04-13T00:00:00"/>
        <d v="2011-04-14T00:00:00"/>
        <d v="2011-04-15T00:00:00"/>
        <d v="2011-04-16T00:00:00"/>
        <d v="2011-04-17T00:00:00"/>
        <d v="2011-04-18T00:00:00"/>
        <d v="2011-04-19T00:00:00"/>
        <d v="2011-04-20T00:00:00"/>
        <d v="2011-04-21T00:00:00"/>
        <d v="2011-04-22T00:00:00"/>
        <d v="2011-04-23T00:00:00"/>
        <d v="2011-04-24T00:00:00"/>
        <d v="2011-04-25T00:00:00"/>
        <d v="2011-04-26T00:00:00"/>
        <d v="2011-04-27T00:00:00"/>
        <d v="2011-04-28T00:00:00"/>
        <d v="2011-04-29T00:00:00"/>
        <d v="2011-04-30T00:00:00"/>
        <d v="2011-05-01T00:00:00"/>
        <d v="2011-05-02T00:00:00"/>
        <d v="2011-05-03T00:00:00"/>
        <d v="2011-05-04T00:00:00"/>
        <d v="2011-05-05T00:00:00"/>
        <d v="2011-05-06T00:00:00"/>
        <d v="2011-05-07T00:00:00"/>
        <d v="2011-05-08T00:00:00"/>
        <d v="2011-05-09T00:00:00"/>
        <d v="2011-05-10T00:00:00"/>
        <d v="2011-05-11T00:00:00"/>
        <d v="2011-05-12T00:00:00"/>
        <d v="2011-05-13T00:00:00"/>
        <d v="2011-05-14T00:00:00"/>
        <d v="2011-05-15T00:00:00"/>
        <d v="2011-05-16T00:00:00"/>
        <d v="2011-05-17T00:00:00"/>
        <d v="2011-05-18T00:00:00"/>
        <d v="2011-05-19T00:00:00"/>
        <d v="2011-05-20T00:00:00"/>
        <d v="2011-05-21T00:00:00"/>
        <d v="2011-05-22T00:00:00"/>
        <d v="2011-05-23T00:00:00"/>
        <d v="2011-05-24T00:00:00"/>
        <d v="2011-05-25T00:00:00"/>
        <d v="2011-05-26T00:00:00"/>
        <d v="2011-05-27T00:00:00"/>
        <d v="2011-05-28T00:00:00"/>
        <d v="2011-05-29T00:00:00"/>
        <d v="2011-05-30T00:00:00"/>
        <d v="2011-05-31T00:00:00"/>
        <d v="2011-06-01T00:00:00"/>
        <d v="2011-06-02T00:00:00"/>
        <d v="2011-06-03T00:00:00"/>
        <d v="2011-06-04T00:00:00"/>
        <d v="2011-06-05T00:00:00"/>
        <d v="2011-06-06T00:00:00"/>
        <d v="2011-06-07T00:00:00"/>
        <d v="2011-06-08T00:00:00"/>
        <d v="2011-06-09T00:00:00"/>
        <d v="2011-06-10T00:00:00"/>
        <d v="2011-06-11T00:00:00"/>
        <d v="2011-06-12T00:00:00"/>
        <d v="2011-06-13T00:00:00"/>
        <d v="2011-06-14T00:00:00"/>
        <d v="2011-06-15T00:00:00"/>
        <d v="2011-06-16T00:00:00"/>
        <d v="2011-06-17T00:00:00"/>
        <d v="2011-06-18T00:00:00"/>
        <d v="2011-06-19T00:00:00"/>
        <d v="2011-06-20T00:00:00"/>
        <d v="2011-06-21T00:00:00"/>
        <d v="2011-06-22T00:00:00"/>
        <d v="2011-06-23T00:00:00"/>
        <d v="2011-06-24T00:00:00"/>
        <d v="2011-06-25T00:00:00"/>
        <d v="2011-06-26T00:00:00"/>
        <d v="2011-06-27T00:00:00"/>
        <d v="2011-06-28T00:00:00"/>
        <d v="2011-06-29T00:00:00"/>
        <d v="2011-06-30T00:00:00"/>
        <d v="2011-07-01T00:00:00"/>
        <d v="2011-07-02T00:00:00"/>
        <d v="2011-07-03T00:00:00"/>
        <d v="2011-07-04T00:00:00"/>
        <d v="2011-07-05T00:00:00"/>
        <d v="2011-07-06T00:00:00"/>
        <d v="2011-07-07T00:00:00"/>
        <d v="2011-07-08T00:00:00"/>
        <d v="2011-07-09T00:00:00"/>
        <d v="2011-07-10T00:00:00"/>
        <d v="2011-07-11T00:00:00"/>
        <d v="2011-07-12T00:00:00"/>
        <d v="2011-07-13T00:00:00"/>
        <d v="2011-07-14T00:00:00"/>
        <d v="2011-07-15T00:00:00"/>
        <d v="2011-07-16T00:00:00"/>
        <d v="2011-07-17T00:00:00"/>
        <d v="2011-07-18T00:00:00"/>
        <d v="2011-07-19T00:00:00"/>
        <d v="2011-07-20T00:00:00"/>
        <d v="2011-07-21T00:00:00"/>
        <d v="2011-07-22T00:00:00"/>
        <d v="2011-07-23T00:00:00"/>
        <d v="2011-07-24T00:00:00"/>
        <d v="2011-07-25T00:00:00"/>
        <d v="2011-07-26T00:00:00"/>
        <d v="2011-07-27T00:00:00"/>
        <d v="2011-07-28T00:00:00"/>
        <d v="2011-07-29T00:00:00"/>
        <d v="2011-07-30T00:00:00"/>
        <d v="2011-07-31T00:00:00"/>
        <d v="2011-08-01T00:00:00"/>
        <d v="2011-08-02T00:00:00"/>
        <d v="2011-08-03T00:00:00"/>
        <d v="2011-08-04T00:00:00"/>
        <d v="2011-08-05T00:00:00"/>
        <d v="2011-08-06T00:00:00"/>
        <d v="2011-08-07T00:00:00"/>
        <d v="2011-08-08T00:00:00"/>
        <d v="2011-08-09T00:00:00"/>
        <d v="2011-08-10T00:00:00"/>
        <d v="2011-08-11T00:00:00"/>
        <d v="2011-08-12T00:00:00"/>
        <d v="2011-08-13T00:00:00"/>
        <d v="2011-08-14T00:00:00"/>
        <d v="2011-08-15T00:00:00"/>
        <d v="2011-08-16T00:00:00"/>
        <d v="2011-08-17T00:00:00"/>
        <d v="2011-08-18T00:00:00"/>
        <d v="2011-08-19T00:00:00"/>
        <d v="2011-08-20T00:00:00"/>
        <d v="2011-08-21T00:00:00"/>
        <d v="2011-08-22T00:00:00"/>
        <d v="2011-08-23T00:00:00"/>
        <d v="2011-08-24T00:00:00"/>
        <d v="2011-08-25T00:00:00"/>
        <d v="2011-08-26T00:00:00"/>
        <d v="2011-08-27T00:00:00"/>
        <d v="2011-08-28T00:00:00"/>
        <d v="2011-08-29T00:00:00"/>
        <d v="2011-08-30T00:00:00"/>
        <d v="2011-08-31T00:00:00"/>
        <d v="2011-09-01T00:00:00"/>
        <d v="2011-09-02T00:00:00"/>
        <d v="2011-09-03T00:00:00"/>
        <d v="2011-09-04T00:00:00"/>
        <d v="2011-09-05T00:00:00"/>
        <d v="2011-09-06T00:00:00"/>
        <d v="2011-09-07T00:00:00"/>
        <d v="2011-09-08T00:00:00"/>
        <d v="2011-09-09T00:00:00"/>
        <d v="2011-09-10T00:00:00"/>
        <d v="2011-09-11T00:00:00"/>
        <d v="2011-09-12T00:00:00"/>
        <d v="2011-09-13T00:00:00"/>
        <d v="2011-09-14T00:00:00"/>
        <d v="2011-09-15T00:00:00"/>
        <d v="2011-09-16T00:00:00"/>
        <d v="2011-09-17T00:00:00"/>
        <d v="2011-09-18T00:00:00"/>
        <d v="2011-09-19T00:00:00"/>
        <d v="2011-09-20T00:00:00"/>
        <d v="2011-09-21T00:00:00"/>
        <d v="2011-09-22T00:00:00"/>
        <d v="2011-09-23T00:00:00"/>
        <d v="2011-09-24T00:00:00"/>
        <d v="2011-09-25T00:00:00"/>
        <d v="2011-09-26T00:00:00"/>
        <d v="2011-09-27T00:00:00"/>
        <d v="2011-09-28T00:00:00"/>
        <d v="2011-09-29T00:00:00"/>
        <d v="2011-09-30T00:00:00"/>
        <d v="2011-10-01T00:00:00"/>
        <d v="2011-10-02T00:00:00"/>
        <d v="2011-10-03T00:00:00"/>
        <d v="2011-10-04T00:00:00"/>
        <d v="2011-10-05T00:00:00"/>
        <d v="2011-10-06T00:00:00"/>
        <d v="2011-10-07T00:00:00"/>
        <d v="2011-10-08T00:00:00"/>
        <d v="2011-10-09T00:00:00"/>
        <d v="2011-10-10T00:00:00"/>
        <d v="2011-10-11T00:00:00"/>
        <d v="2011-10-12T00:00:00"/>
        <d v="2011-10-13T00:00:00"/>
        <d v="2011-10-14T00:00:00"/>
        <d v="2011-10-15T00:00:00"/>
        <d v="2011-10-16T00:00:00"/>
        <d v="2011-10-17T00:00:00"/>
        <d v="2011-10-18T00:00:00"/>
        <d v="2011-10-19T00:00:00"/>
        <d v="2011-10-20T00:00:00"/>
        <d v="2011-10-21T00:00:00"/>
        <d v="2011-10-22T00:00:00"/>
        <d v="2011-10-23T00:00:00"/>
        <d v="2011-10-24T00:00:00"/>
        <d v="2011-10-25T00:00:00"/>
        <d v="2011-10-26T00:00:00"/>
        <d v="2011-10-27T00:00:00"/>
        <d v="2011-10-28T00:00:00"/>
        <d v="2011-10-29T00:00:00"/>
        <d v="2011-10-30T00:00:00"/>
        <d v="2011-10-31T00:00:00"/>
        <d v="2011-11-01T00:00:00"/>
        <d v="2011-11-02T00:00:00"/>
        <d v="2011-11-03T00:00:00"/>
        <d v="2011-11-04T00:00:00"/>
        <d v="2011-11-05T00:00:00"/>
        <d v="2011-11-06T00:00:00"/>
        <d v="2011-11-07T00:00:00"/>
        <d v="2011-11-08T00:00:00"/>
        <d v="2011-11-09T00:00:00"/>
        <d v="2011-11-10T00:00:00"/>
        <d v="2011-11-11T00:00:00"/>
        <d v="2011-11-12T00:00:00"/>
        <d v="2011-11-13T00:00:00"/>
        <d v="2011-11-14T00:00:00"/>
        <d v="2011-11-15T00:00:00"/>
        <d v="2011-11-16T00:00:00"/>
        <d v="2011-11-17T00:00:00"/>
        <d v="2011-11-18T00:00:00"/>
        <d v="2011-11-19T00:00:00"/>
        <d v="2011-11-20T00:00:00"/>
        <d v="2011-11-21T00:00:00"/>
        <d v="2011-11-22T00:00:00"/>
        <d v="2011-11-23T00:00:00"/>
        <d v="2011-11-24T00:00:00"/>
        <d v="2011-11-25T00:00:00"/>
        <d v="2011-11-26T00:00:00"/>
        <d v="2011-11-27T00:00:00"/>
        <d v="2011-11-28T00:00:00"/>
        <d v="2011-11-29T00:00:00"/>
        <d v="2011-11-30T00:00:00"/>
        <d v="2011-12-01T00:00:00"/>
        <d v="2011-12-02T00:00:00"/>
        <d v="2011-12-03T00:00:00"/>
        <d v="2011-12-04T00:00:00"/>
        <d v="2011-12-05T00:00:00"/>
        <d v="2011-12-06T00:00:00"/>
        <d v="2011-12-07T00:00:00"/>
        <d v="2011-12-08T00:00:00"/>
        <d v="2011-12-09T00:00:00"/>
        <d v="2011-12-10T00:00:00"/>
        <d v="2011-12-11T00:00:00"/>
        <d v="2011-12-12T00:00:00"/>
        <d v="2011-12-13T00:00:00"/>
        <d v="2011-12-14T00:00:00"/>
        <d v="2011-12-15T00:00:00"/>
        <d v="2011-12-16T00:00:00"/>
        <d v="2011-12-17T00:00:00"/>
        <d v="2011-12-18T00:00:00"/>
        <d v="2011-12-19T00:00:00"/>
        <d v="2011-12-20T00:00:00"/>
        <d v="2011-12-21T00:00:00"/>
        <d v="2011-12-22T00:00:00"/>
        <d v="2011-12-23T00:00:00"/>
        <d v="2011-12-24T00:00:00"/>
        <d v="2011-12-25T00:00:00"/>
        <d v="2011-12-26T00:00:00"/>
        <d v="2011-12-27T00:00:00"/>
        <d v="2011-12-28T00:00:00"/>
        <d v="2011-12-29T00:00:00"/>
        <d v="2011-12-30T00:00:00"/>
        <d v="2011-12-31T00:00:00"/>
        <d v="2012-01-01T00:00:00"/>
        <d v="2012-01-02T00:00:00"/>
        <d v="2012-01-03T00:00:00"/>
        <d v="2012-01-04T00:00:00"/>
        <d v="2012-01-05T00:00:00"/>
        <d v="2012-01-06T00:00:00"/>
        <d v="2012-01-07T00:00:00"/>
        <d v="2012-01-08T00:00:00"/>
        <d v="2012-01-09T00:00:00"/>
        <d v="2012-01-10T00:00:00"/>
        <d v="2012-01-11T00:00:00"/>
        <d v="2012-01-12T00:00:00"/>
        <d v="2012-01-13T00:00:00"/>
        <d v="2012-01-14T00:00:00"/>
        <d v="2012-01-15T00:00:00"/>
        <d v="2012-01-16T00:00:00"/>
        <d v="2012-01-17T00:00:00"/>
        <d v="2012-01-18T00:00:00"/>
        <d v="2012-01-19T00:00:00"/>
        <d v="2012-01-20T00:00:00"/>
        <d v="2012-01-21T00:00:00"/>
        <d v="2012-01-22T00:00:00"/>
        <d v="2012-01-23T00:00:00"/>
        <d v="2012-01-24T00:00:00"/>
        <d v="2012-01-25T00:00:00"/>
        <d v="2012-01-26T00:00:00"/>
        <d v="2012-01-27T00:00:00"/>
        <d v="2012-01-28T00:00:00"/>
        <d v="2012-01-29T00:00:00"/>
        <d v="2012-01-30T00:00:00"/>
        <d v="2012-01-31T00:00:00"/>
        <d v="2012-02-01T00:00:00"/>
        <d v="2012-02-02T00:00:00"/>
        <d v="2012-02-03T00:00:00"/>
        <d v="2012-02-04T00:00:00"/>
        <d v="2012-02-05T00:00:00"/>
        <d v="2012-02-06T00:00:00"/>
        <d v="2012-02-07T00:00:00"/>
        <d v="2012-02-08T00:00:00"/>
        <d v="2012-02-09T00:00:00"/>
        <d v="2012-02-10T00:00:00"/>
        <d v="2012-02-11T00:00:00"/>
        <d v="2012-02-12T00:00:00"/>
        <d v="2012-02-13T00:00:00"/>
        <d v="2012-02-14T00:00:00"/>
        <d v="2012-02-15T00:00:00"/>
        <d v="2012-02-16T00:00:00"/>
        <d v="2012-02-17T00:00:00"/>
        <d v="2012-02-18T00:00:00"/>
        <d v="2012-02-19T00:00:00"/>
        <d v="2012-02-20T00:00:00"/>
        <d v="2012-02-21T00:00:00"/>
        <d v="2012-02-22T00:00:00"/>
        <d v="2012-02-23T00:00:00"/>
        <d v="2012-02-24T00:00:00"/>
        <d v="2012-02-25T00:00:00"/>
        <d v="2012-02-26T00:00:00"/>
        <d v="2012-02-27T00:00:00"/>
        <d v="2012-02-28T00:00:00"/>
        <d v="2012-02-29T00:00:00"/>
        <d v="2012-03-01T00:00:00"/>
        <d v="2012-03-02T00:00:00"/>
        <d v="2012-03-03T00:00:00"/>
        <d v="2012-03-04T00:00:00"/>
        <d v="2012-03-05T00:00:00"/>
        <d v="2012-03-06T00:00:00"/>
        <d v="2012-03-07T00:00:00"/>
        <d v="2012-03-08T00:00:00"/>
        <d v="2012-03-09T00:00:00"/>
        <d v="2012-03-10T00:00:00"/>
        <d v="2012-03-11T00:00:00"/>
        <d v="2012-03-12T00:00:00"/>
        <d v="2012-03-13T00:00:00"/>
        <d v="2012-03-14T00:00:00"/>
        <d v="2012-03-15T00:00:00"/>
        <d v="2012-03-16T00:00:00"/>
        <d v="2012-03-17T00:00:00"/>
        <d v="2012-03-18T00:00:00"/>
        <d v="2012-03-19T00:00:00"/>
        <d v="2012-03-20T00:00:00"/>
        <d v="2012-03-21T00:00:00"/>
        <d v="2012-03-22T00:00:00"/>
        <d v="2012-03-23T00:00:00"/>
        <d v="2012-03-24T00:00:00"/>
        <d v="2012-03-25T00:00:00"/>
        <d v="2012-03-26T00:00:00"/>
        <d v="2012-03-27T00:00:00"/>
        <d v="2012-03-28T00:00:00"/>
        <d v="2012-03-29T00:00:00"/>
        <d v="2012-03-30T00:00:00"/>
        <d v="2012-03-31T00:00:00"/>
        <d v="2012-04-01T00:00:00"/>
        <d v="2012-04-02T00:00:00"/>
        <d v="2012-04-03T00:00:00"/>
        <d v="2012-04-04T00:00:00"/>
        <d v="2012-04-05T00:00:00"/>
        <d v="2012-04-06T00:00:00"/>
        <d v="2012-04-07T00:00:00"/>
        <d v="2012-04-08T00:00:00"/>
        <d v="2012-04-09T00:00:00"/>
        <d v="2012-04-10T00:00:00"/>
        <d v="2012-04-11T00:00:00"/>
        <d v="2012-04-12T00:00:00"/>
        <d v="2012-04-13T00:00:00"/>
        <d v="2012-04-14T00:00:00"/>
        <d v="2012-04-15T00:00:00"/>
        <d v="2012-04-16T00:00:00"/>
        <d v="2012-04-17T00:00:00"/>
        <d v="2012-04-18T00:00:00"/>
        <d v="2012-04-19T00:00:00"/>
        <d v="2012-04-20T00:00:00"/>
        <d v="2012-04-21T00:00:00"/>
        <d v="2012-04-22T00:00:00"/>
        <d v="2012-04-23T00:00:00"/>
        <d v="2012-04-24T00:00:00"/>
        <d v="2012-04-25T00:00:00"/>
        <d v="2012-04-26T00:00:00"/>
        <d v="2012-04-27T00:00:00"/>
        <d v="2012-04-28T00:00:00"/>
        <d v="2012-04-29T00:00:00"/>
        <d v="2012-04-30T00:00:00"/>
        <d v="2012-05-01T00:00:00"/>
        <d v="2012-05-02T00:00:00"/>
        <d v="2012-05-03T00:00:00"/>
        <d v="2012-05-04T00:00:00"/>
        <d v="2012-05-05T00:00:00"/>
        <d v="2012-05-06T00:00:00"/>
        <d v="2012-05-07T00:00:00"/>
        <d v="2012-05-08T00:00:00"/>
        <d v="2012-05-09T00:00:00"/>
        <d v="2012-05-10T00:00:00"/>
        <d v="2012-05-11T00:00:00"/>
        <d v="2012-05-12T00:00:00"/>
        <d v="2012-05-13T00:00:00"/>
        <d v="2012-05-14T00:00:00"/>
        <d v="2012-05-15T00:00:00"/>
        <d v="2012-05-16T00:00:00"/>
        <d v="2012-05-17T00:00:00"/>
        <d v="2012-05-18T00:00:00"/>
        <d v="2012-05-19T00:00:00"/>
        <d v="2012-05-20T00:00:00"/>
        <d v="2012-05-21T00:00:00"/>
        <d v="2012-05-22T00:00:00"/>
        <d v="2012-05-23T00:00:00"/>
        <d v="2012-05-24T00:00:00"/>
        <d v="2012-05-25T00:00:00"/>
        <d v="2012-05-26T00:00:00"/>
        <d v="2012-05-27T00:00:00"/>
        <d v="2012-05-28T00:00:00"/>
        <d v="2012-05-29T00:00:00"/>
        <d v="2012-05-30T00:00:00"/>
        <d v="2012-05-31T00:00:00"/>
        <d v="2012-06-01T00:00:00"/>
        <d v="2012-06-02T00:00:00"/>
        <d v="2012-06-03T00:00:00"/>
        <d v="2012-06-04T00:00:00"/>
        <d v="2012-06-05T00:00:00"/>
        <d v="2012-06-06T00:00:00"/>
        <d v="2012-06-07T00:00:00"/>
        <d v="2012-06-08T00:00:00"/>
        <d v="2012-06-09T00:00:00"/>
        <d v="2012-06-10T00:00:00"/>
        <d v="2012-06-11T00:00:00"/>
        <d v="2012-06-12T00:00:00"/>
        <d v="2012-06-13T00:00:00"/>
        <d v="2012-06-14T00:00:00"/>
        <d v="2012-06-15T00:00:00"/>
        <d v="2012-06-16T00:00:00"/>
        <d v="2012-06-17T00:00:00"/>
        <d v="2012-06-18T00:00:00"/>
        <d v="2012-06-19T00:00:00"/>
        <d v="2012-06-20T00:00:00"/>
        <d v="2012-06-21T00:00:00"/>
        <d v="2012-06-22T00:00:00"/>
        <d v="2012-06-23T00:00:00"/>
        <d v="2012-06-24T00:00:00"/>
        <d v="2012-06-25T00:00:00"/>
        <d v="2012-06-26T00:00:00"/>
        <d v="2012-06-27T00:00:00"/>
        <d v="2012-06-28T00:00:00"/>
        <d v="2012-06-29T00:00:00"/>
        <d v="2012-06-30T00:00:00"/>
        <d v="2012-07-01T00:00:00"/>
        <d v="2012-07-02T00:00:00"/>
        <d v="2012-07-03T00:00:00"/>
        <d v="2012-07-04T00:00:00"/>
        <d v="2012-07-05T00:00:00"/>
        <d v="2012-07-06T00:00:00"/>
        <d v="2012-07-07T00:00:00"/>
        <d v="2012-07-08T00:00:00"/>
        <d v="2012-07-09T00:00:00"/>
        <d v="2012-07-10T00:00:00"/>
        <d v="2012-07-11T00:00:00"/>
        <d v="2012-07-12T00:00:00"/>
        <d v="2012-07-13T00:00:00"/>
        <d v="2012-07-14T00:00:00"/>
        <d v="2012-07-15T00:00:00"/>
        <d v="2012-07-16T00:00:00"/>
        <d v="2012-07-17T00:00:00"/>
        <d v="2012-07-18T00:00:00"/>
        <d v="2012-07-19T00:00:00"/>
        <d v="2012-07-20T00:00:00"/>
        <d v="2012-07-21T00:00:00"/>
        <d v="2012-07-22T00:00:00"/>
        <d v="2012-07-23T00:00:00"/>
        <d v="2012-07-24T00:00:00"/>
        <d v="2012-07-25T00:00:00"/>
        <d v="2012-07-26T00:00:00"/>
        <d v="2012-07-27T00:00:00"/>
        <d v="2012-07-28T00:00:00"/>
        <d v="2012-07-29T00:00:00"/>
        <d v="2012-07-30T00:00:00"/>
        <d v="2012-07-31T00:00:00"/>
        <d v="2012-08-01T00:00:00"/>
        <d v="2012-08-02T00:00:00"/>
        <d v="2012-08-03T00:00:00"/>
        <d v="2012-08-04T00:00:00"/>
        <d v="2012-08-05T00:00:00"/>
        <d v="2012-08-06T00:00:00"/>
        <d v="2012-08-07T00:00:00"/>
        <d v="2012-08-08T00:00:00"/>
        <d v="2012-08-09T00:00:00"/>
        <d v="2012-08-10T00:00:00"/>
        <d v="2012-08-11T00:00:00"/>
        <d v="2012-08-12T00:00:00"/>
        <d v="2012-08-13T00:00:00"/>
        <d v="2012-08-14T00:00:00"/>
        <d v="2012-08-15T00:00:00"/>
        <d v="2012-08-16T00:00:00"/>
        <d v="2012-08-17T00:00:00"/>
        <d v="2012-08-18T00:00:00"/>
        <d v="2012-08-19T00:00:00"/>
        <d v="2012-08-20T00:00:00"/>
        <d v="2012-08-21T00:00:00"/>
        <d v="2012-08-22T00:00:00"/>
        <d v="2012-08-23T00:00:00"/>
        <d v="2012-08-24T00:00:00"/>
        <d v="2012-08-25T00:00:00"/>
        <d v="2012-08-26T00:00:00"/>
        <d v="2012-08-27T00:00:00"/>
        <d v="2012-08-28T00:00:00"/>
        <d v="2012-08-29T00:00:00"/>
        <d v="2012-08-30T00:00:00"/>
        <d v="2012-08-31T00:00:00"/>
        <d v="2012-09-01T00:00:00"/>
        <d v="2012-09-02T00:00:00"/>
        <d v="2012-09-03T00:00:00"/>
        <d v="2012-09-04T00:00:00"/>
        <d v="2012-09-05T00:00:00"/>
        <d v="2012-09-06T00:00:00"/>
        <d v="2012-09-07T00:00:00"/>
        <d v="2012-09-08T00:00:00"/>
        <d v="2012-09-09T00:00:00"/>
        <d v="2012-09-10T00:00:00"/>
        <d v="2012-09-11T00:00:00"/>
        <d v="2012-09-12T00:00:00"/>
        <d v="2012-09-13T00:00:00"/>
        <d v="2012-09-14T00:00:00"/>
        <d v="2012-09-15T00:00:00"/>
        <d v="2012-09-16T00:00:00"/>
        <d v="2012-09-17T00:00:00"/>
        <d v="2012-09-18T00:00:00"/>
        <d v="2012-09-19T00:00:00"/>
        <d v="2012-09-20T00:00:00"/>
        <d v="2012-09-21T00:00:00"/>
        <d v="2012-09-22T00:00:00"/>
        <d v="2012-09-23T00:00:00"/>
        <d v="2012-09-24T00:00:00"/>
        <d v="2012-09-25T00:00:00"/>
        <d v="2012-09-26T00:00:00"/>
        <d v="2012-09-27T00:00:00"/>
        <d v="2012-09-28T00:00:00"/>
        <d v="2012-09-29T00:00:00"/>
        <d v="2012-09-30T00:00:00"/>
        <d v="2012-10-01T00:00:00"/>
        <d v="2012-10-02T00:00:00"/>
        <d v="2012-10-03T00:00:00"/>
        <d v="2012-10-04T00:00:00"/>
        <d v="2012-10-05T00:00:00"/>
        <d v="2012-10-06T00:00:00"/>
        <d v="2012-10-07T00:00:00"/>
        <d v="2012-10-08T00:00:00"/>
        <d v="2012-10-09T00:00:00"/>
        <d v="2012-10-10T00:00:00"/>
        <d v="2012-10-11T00:00:00"/>
        <d v="2012-10-12T00:00:00"/>
        <d v="2012-10-13T00:00:00"/>
        <d v="2012-10-14T00:00:00"/>
        <d v="2012-10-15T00:00:00"/>
        <d v="2012-10-16T00:00:00"/>
        <d v="2012-10-17T00:00:00"/>
        <d v="2012-10-18T00:00:00"/>
        <d v="2012-10-19T00:00:00"/>
        <d v="2012-10-20T00:00:00"/>
        <d v="2012-10-21T00:00:00"/>
        <d v="2012-10-22T00:00:00"/>
        <d v="2012-10-23T00:00:00"/>
        <d v="2012-10-24T00:00:00"/>
        <d v="2012-10-25T00:00:00"/>
        <d v="2012-10-26T00:00:00"/>
        <d v="2012-10-27T00:00:00"/>
        <d v="2012-10-28T00:00:00"/>
        <d v="2012-10-29T00:00:00"/>
        <d v="2012-10-30T00:00:00"/>
        <d v="2012-10-31T00:00:00"/>
        <d v="2012-11-01T00:00:00"/>
        <d v="2012-11-02T00:00:00"/>
        <d v="2012-11-03T00:00:00"/>
        <d v="2012-11-04T00:00:00"/>
        <d v="2012-11-05T00:00:00"/>
        <d v="2012-11-06T00:00:00"/>
        <d v="2012-11-07T00:00:00"/>
        <d v="2012-11-08T00:00:00"/>
        <d v="2012-11-09T00:00:00"/>
        <d v="2012-11-10T00:00:00"/>
        <d v="2012-11-11T00:00:00"/>
        <d v="2012-11-12T00:00:00"/>
        <d v="2012-11-13T00:00:00"/>
        <d v="2012-11-14T00:00:00"/>
        <d v="2012-11-15T00:00:00"/>
        <d v="2012-11-16T00:00:00"/>
        <d v="2012-11-17T00:00:00"/>
        <d v="2012-11-18T00:00:00"/>
        <d v="2012-11-19T00:00:00"/>
        <d v="2012-11-20T00:00:00"/>
        <d v="2012-11-21T00:00:00"/>
        <d v="2012-11-22T00:00:00"/>
        <d v="2012-11-23T00:00:00"/>
        <d v="2012-11-24T00:00:00"/>
        <d v="2012-11-25T00:00:00"/>
        <d v="2012-11-26T00:00:00"/>
        <d v="2012-11-27T00:00:00"/>
        <d v="2012-11-28T00:00:00"/>
        <d v="2012-11-29T00:00:00"/>
        <d v="2012-11-30T00:00:00"/>
        <d v="2012-12-01T00:00:00"/>
        <d v="2012-12-02T00:00:00"/>
        <d v="2012-12-03T00:00:00"/>
        <d v="2012-12-04T00:00:00"/>
        <d v="2012-12-05T00:00:00"/>
        <d v="2012-12-06T00:00:00"/>
        <d v="2012-12-07T00:00:00"/>
        <d v="2012-12-08T00:00:00"/>
        <d v="2012-12-09T00:00:00"/>
        <d v="2012-12-10T00:00:00"/>
        <d v="2012-12-11T00:00:00"/>
        <d v="2012-12-12T00:00:00"/>
        <d v="2012-12-13T00:00:00"/>
        <d v="2012-12-14T00:00:00"/>
        <d v="2012-12-15T00:00:00"/>
        <d v="2012-12-16T00:00:00"/>
        <d v="2012-12-17T00:00:00"/>
        <d v="2012-12-18T00:00:00"/>
        <d v="2012-12-19T00:00:00"/>
        <d v="2012-12-20T00:00:00"/>
        <d v="2012-12-21T00:00:00"/>
        <d v="2012-12-22T00:00:00"/>
        <d v="2012-12-23T00:00:00"/>
        <d v="2012-12-24T00:00:00"/>
        <d v="2012-12-25T00:00:00"/>
        <d v="2012-12-26T00:00:00"/>
        <d v="2012-12-27T00:00:00"/>
        <d v="2012-12-28T00:00:00"/>
        <d v="2012-12-29T00:00:00"/>
        <d v="2012-12-30T00:00:00"/>
        <d v="2012-12-31T00:00:00"/>
        <d v="2013-01-01T00:00:00"/>
        <d v="2013-01-02T00:00:00"/>
        <d v="2013-01-03T00:00:00"/>
        <d v="2013-01-04T00:00:00"/>
        <d v="2013-01-05T00:00:00"/>
        <d v="2013-01-06T00:00:00"/>
        <d v="2013-01-07T00:00:00"/>
        <d v="2013-01-08T00:00:00"/>
        <d v="2013-01-09T00:00:00"/>
        <d v="2013-01-10T00:00:00"/>
        <d v="2013-01-11T00:00:00"/>
        <d v="2013-01-12T00:00:00"/>
        <d v="2013-01-13T00:00:00"/>
        <d v="2013-01-14T00:00:00"/>
        <d v="2013-01-15T00:00:00"/>
        <d v="2013-01-16T00:00:00"/>
        <d v="2013-01-17T00:00:00"/>
        <d v="2013-01-18T00:00:00"/>
        <d v="2013-01-19T00:00:00"/>
        <d v="2013-01-20T00:00:00"/>
        <d v="2013-01-21T00:00:00"/>
        <d v="2013-01-22T00:00:00"/>
        <d v="2013-01-23T00:00:00"/>
        <d v="2013-01-24T00:00:00"/>
        <d v="2013-01-25T00:00:00"/>
        <d v="2013-01-26T00:00:00"/>
        <d v="2013-01-27T00:00:00"/>
        <d v="2013-01-28T00:00:00"/>
        <d v="2013-01-29T00:00:00"/>
        <d v="2013-01-30T00:00:00"/>
        <d v="2013-01-31T00:00:00"/>
        <d v="2013-02-01T00:00:00"/>
        <d v="2013-02-02T00:00:00"/>
        <d v="2013-02-03T00:00:00"/>
        <d v="2013-02-04T00:00:00"/>
        <d v="2013-02-05T00:00:00"/>
        <d v="2013-02-06T00:00:00"/>
        <d v="2013-02-07T00:00:00"/>
        <d v="2013-02-08T00:00:00"/>
        <d v="2013-02-09T00:00:00"/>
        <d v="2013-02-10T00:00:00"/>
        <d v="2013-02-11T00:00:00"/>
        <d v="2013-02-12T00:00:00"/>
        <d v="2013-02-13T00:00:00"/>
        <d v="2013-02-14T00:00:00"/>
        <d v="2013-02-15T00:00:00"/>
        <d v="2013-02-16T00:00:00"/>
        <d v="2013-02-17T00:00:00"/>
        <d v="2013-02-18T00:00:00"/>
        <d v="2013-02-19T00:00:00"/>
        <d v="2013-02-20T00:00:00"/>
        <d v="2013-02-21T00:00:00"/>
        <d v="2013-02-22T00:00:00"/>
        <d v="2013-02-23T00:00:00"/>
        <d v="2013-02-24T00:00:00"/>
        <d v="2013-02-25T00:00:00"/>
        <d v="2013-02-26T00:00:00"/>
        <d v="2013-02-27T00:00:00"/>
        <d v="2013-02-28T00:00:00"/>
        <d v="2013-03-01T00:00:00"/>
        <d v="2013-03-02T00:00:00"/>
        <d v="2013-03-03T00:00:00"/>
        <d v="2013-03-04T00:00:00"/>
        <d v="2013-03-05T00:00:00"/>
        <d v="2013-03-06T00:00:00"/>
        <d v="2013-03-07T00:00:00"/>
        <d v="2013-03-08T00:00:00"/>
        <d v="2013-03-09T00:00:00"/>
        <d v="2013-03-10T00:00:00"/>
        <d v="2013-03-11T00:00:00"/>
        <d v="2013-03-12T00:00:00"/>
        <d v="2013-03-13T00:00:00"/>
        <d v="2013-03-14T00:00:00"/>
        <d v="2013-03-15T00:00:00"/>
        <d v="2013-03-16T00:00:00"/>
        <d v="2013-03-17T00:00:00"/>
        <d v="2013-03-18T00:00:00"/>
        <d v="2013-03-19T00:00:00"/>
        <d v="2013-03-20T00:00:00"/>
        <d v="2013-03-21T00:00:00"/>
        <d v="2013-03-22T00:00:00"/>
        <d v="2013-03-23T00:00:00"/>
        <d v="2013-03-24T00:00:00"/>
        <d v="2013-03-25T00:00:00"/>
        <d v="2013-03-26T00:00:00"/>
        <d v="2013-03-27T00:00:00"/>
        <d v="2013-03-28T00:00:00"/>
        <d v="2013-03-29T00:00:00"/>
        <d v="2013-03-30T00:00:00"/>
        <d v="2013-03-31T00:00:00"/>
        <d v="2013-04-01T00:00:00"/>
        <d v="2013-04-02T00:00:00"/>
        <d v="2013-04-03T00:00:00"/>
        <d v="2013-04-04T00:00:00"/>
        <d v="2013-04-05T00:00:00"/>
        <d v="2013-04-06T00:00:00"/>
        <d v="2013-04-07T00:00:00"/>
        <d v="2013-04-08T00:00:00"/>
        <d v="2013-04-09T00:00:00"/>
        <d v="2013-04-10T00:00:00"/>
        <d v="2013-04-11T00:00:00"/>
        <d v="2013-04-12T00:00:00"/>
        <d v="2013-04-13T00:00:00"/>
        <d v="2013-04-14T00:00:00"/>
        <d v="2013-04-15T00:00:00"/>
        <d v="2013-04-16T00:00:00"/>
        <d v="2013-04-17T00:00:00"/>
        <d v="2013-04-18T00:00:00"/>
        <d v="2013-04-19T00:00:00"/>
        <d v="2013-04-20T00:00:00"/>
        <d v="2013-04-21T00:00:00"/>
        <d v="2013-04-22T00:00:00"/>
        <d v="2013-04-23T00:00:00"/>
        <d v="2013-04-24T00:00:00"/>
        <d v="2013-04-25T00:00:00"/>
        <d v="2013-04-26T00:00:00"/>
        <d v="2013-04-27T00:00:00"/>
        <d v="2013-04-28T00:00:00"/>
        <d v="2013-04-29T00:00:00"/>
        <d v="2013-04-30T00:00:00"/>
        <d v="2013-05-01T00:00:00"/>
        <d v="2013-05-02T00:00:00"/>
        <d v="2013-05-03T00:00:00"/>
        <d v="2013-05-04T00:00:00"/>
        <d v="2013-05-05T00:00:00"/>
        <d v="2013-05-06T00:00:00"/>
        <d v="2013-05-07T00:00:00"/>
        <d v="2013-05-08T00:00:00"/>
        <d v="2013-05-09T00:00:00"/>
        <d v="2013-05-10T00:00:00"/>
        <d v="2013-05-11T00:00:00"/>
        <d v="2013-05-12T00:00:00"/>
        <d v="2013-05-13T00:00:00"/>
        <d v="2013-05-14T00:00:00"/>
        <d v="2013-05-15T00:00:00"/>
        <d v="2013-05-16T00:00:00"/>
        <d v="2013-05-17T00:00:00"/>
        <d v="2013-05-18T00:00:00"/>
        <d v="2013-05-19T00:00:00"/>
        <d v="2013-05-20T00:00:00"/>
        <d v="2013-05-21T00:00:00"/>
        <d v="2013-05-22T00:00:00"/>
        <d v="2013-05-23T00:00:00"/>
        <d v="2013-05-24T00:00:00"/>
        <d v="2013-05-25T00:00:00"/>
        <d v="2013-05-26T00:00:00"/>
        <d v="2013-05-27T00:00:00"/>
        <d v="2013-05-28T00:00:00"/>
        <d v="2013-05-29T00:00:00"/>
        <d v="2013-05-30T00:00:00"/>
        <d v="2013-05-31T00:00:00"/>
        <d v="2013-06-01T00:00:00"/>
        <d v="2013-06-02T00:00:00"/>
        <d v="2013-06-03T00:00:00"/>
        <d v="2013-06-04T00:00:00"/>
        <d v="2013-06-05T00:00:00"/>
        <d v="2013-06-06T00:00:00"/>
        <d v="2013-06-07T00:00:00"/>
        <d v="2013-06-08T00:00:00"/>
        <d v="2013-06-09T00:00:00"/>
        <d v="2013-06-10T00:00:00"/>
        <d v="2013-06-11T00:00:00"/>
        <d v="2013-06-12T00:00:00"/>
        <d v="2013-06-13T00:00:00"/>
        <d v="2013-06-14T00:00:00"/>
        <d v="2013-06-15T00:00:00"/>
        <d v="2013-06-16T00:00:00"/>
        <d v="2013-06-17T00:00:00"/>
        <d v="2013-06-18T00:00:00"/>
        <d v="2013-06-19T00:00:00"/>
        <d v="2013-06-20T00:00:00"/>
        <d v="2013-06-21T00:00:00"/>
        <d v="2013-06-22T00:00:00"/>
        <d v="2013-06-23T00:00:00"/>
        <d v="2013-06-24T00:00:00"/>
        <d v="2013-06-25T00:00:00"/>
        <d v="2013-06-26T00:00:00"/>
        <d v="2013-06-27T00:00:00"/>
        <d v="2013-06-28T00:00:00"/>
        <d v="2013-06-29T00:00:00"/>
        <d v="2013-06-30T00:00:00"/>
        <d v="2013-07-01T00:00:00"/>
        <d v="2013-07-02T00:00:00"/>
        <d v="2013-07-03T00:00:00"/>
        <d v="2013-07-04T00:00:00"/>
        <d v="2013-07-05T00:00:00"/>
        <d v="2013-07-06T00:00:00"/>
        <d v="2013-07-07T00:00:00"/>
        <d v="2013-07-08T00:00:00"/>
        <d v="2013-07-09T00:00:00"/>
        <d v="2013-07-10T00:00:00"/>
        <d v="2013-07-11T00:00:00"/>
        <d v="2013-07-12T00:00:00"/>
        <d v="2013-07-13T00:00:00"/>
        <d v="2013-07-14T00:00:00"/>
        <d v="2013-07-15T00:00:00"/>
        <d v="2013-07-16T00:00:00"/>
        <d v="2013-07-17T00:00:00"/>
        <d v="2013-07-18T00:00:00"/>
        <d v="2013-07-19T00:00:00"/>
        <d v="2013-07-20T00:00:00"/>
        <d v="2013-07-21T00:00:00"/>
        <d v="2013-07-22T00:00:00"/>
        <d v="2013-07-23T00:00:00"/>
        <d v="2013-07-24T00:00:00"/>
        <d v="2013-07-25T00:00:00"/>
        <d v="2013-07-26T00:00:00"/>
        <d v="2013-07-27T00:00:00"/>
        <d v="2013-07-28T00:00:00"/>
        <d v="2013-07-29T00:00:00"/>
        <d v="2013-07-30T00:00:00"/>
        <d v="2013-07-31T00:00:00"/>
        <d v="2013-08-01T00:00:00"/>
        <d v="2013-08-02T00:00:00"/>
        <d v="2013-08-03T00:00:00"/>
        <d v="2013-08-04T00:00:00"/>
        <d v="2013-08-05T00:00:00"/>
        <d v="2013-08-06T00:00:00"/>
        <d v="2013-08-07T00:00:00"/>
        <d v="2013-08-08T00:00:00"/>
        <d v="2013-08-09T00:00:00"/>
        <d v="2013-08-10T00:00:00"/>
        <d v="2013-08-11T00:00:00"/>
        <d v="2013-08-12T00:00:00"/>
        <d v="2013-08-13T00:00:00"/>
        <d v="2013-08-14T00:00:00"/>
        <d v="2013-08-15T00:00:00"/>
        <d v="2013-08-16T00:00:00"/>
        <d v="2013-08-17T00:00:00"/>
        <d v="2013-08-18T00:00:00"/>
        <d v="2013-08-19T00:00:00"/>
        <d v="2013-08-20T00:00:00"/>
        <d v="2013-08-21T00:00:00"/>
        <d v="2013-08-22T00:00:00"/>
        <d v="2013-08-23T00:00:00"/>
        <d v="2013-08-24T00:00:00"/>
        <d v="2013-08-25T00:00:00"/>
        <d v="2013-08-26T00:00:00"/>
        <d v="2013-08-27T00:00:00"/>
        <d v="2013-08-28T00:00:00"/>
        <d v="2013-08-29T00:00:00"/>
        <d v="2013-08-30T00:00:00"/>
        <d v="2013-08-31T00:00:00"/>
        <d v="2013-09-01T00:00:00"/>
        <d v="2013-09-02T00:00:00"/>
        <d v="2013-09-03T00:00:00"/>
        <d v="2013-09-04T00:00:00"/>
        <d v="2013-09-05T00:00:00"/>
        <d v="2013-09-06T00:00:00"/>
        <d v="2013-09-07T00:00:00"/>
        <d v="2013-09-08T00:00:00"/>
        <d v="2013-09-09T00:00:00"/>
        <d v="2013-09-10T00:00:00"/>
        <d v="2013-09-11T00:00:00"/>
        <d v="2013-09-12T00:00:00"/>
        <d v="2013-09-13T00:00:00"/>
        <d v="2013-09-14T00:00:00"/>
        <d v="2013-09-15T00:00:00"/>
        <d v="2013-09-16T00:00:00"/>
        <d v="2013-09-17T00:00:00"/>
        <d v="2013-09-18T00:00:00"/>
        <d v="2013-09-19T00:00:00"/>
        <d v="2013-09-20T00:00:00"/>
        <d v="2013-09-21T00:00:00"/>
        <d v="2013-09-22T00:00:00"/>
        <d v="2013-09-23T00:00:00"/>
        <d v="2013-09-24T00:00:00"/>
        <d v="2013-09-25T00:00:00"/>
        <d v="2013-09-26T00:00:00"/>
        <d v="2013-09-27T00:00:00"/>
        <d v="2013-09-28T00:00:00"/>
        <d v="2013-09-29T00:00:00"/>
        <d v="2013-09-30T00:00:00"/>
        <d v="2013-10-01T00:00:00"/>
        <d v="2013-10-02T00:00:00"/>
        <d v="2013-10-03T00:00:00"/>
        <d v="2013-10-04T00:00:00"/>
        <d v="2013-10-05T00:00:00"/>
        <d v="2013-10-06T00:00:00"/>
        <d v="2013-10-07T00:00:00"/>
        <d v="2013-10-08T00:00:00"/>
        <d v="2013-10-09T00:00:00"/>
        <d v="2013-10-10T00:00:00"/>
        <d v="2013-10-11T00:00:00"/>
        <d v="2013-10-12T00:00:00"/>
        <d v="2013-10-13T00:00:00"/>
        <d v="2013-10-14T00:00:00"/>
        <d v="2013-10-15T00:00:00"/>
        <d v="2013-10-16T00:00:00"/>
        <d v="2013-10-17T00:00:00"/>
        <d v="2013-10-18T00:00:00"/>
        <d v="2013-10-19T00:00:00"/>
        <d v="2013-10-20T00:00:00"/>
        <d v="2013-10-21T00:00:00"/>
        <d v="2013-10-22T00:00:00"/>
        <d v="2013-10-23T00:00:00"/>
        <d v="2013-10-24T00:00:00"/>
        <d v="2013-10-25T00:00:00"/>
        <d v="2013-10-26T00:00:00"/>
        <d v="2013-10-27T00:00:00"/>
        <d v="2013-10-28T00:00:00"/>
        <d v="2013-10-29T00:00:00"/>
        <d v="2013-10-30T00:00:00"/>
        <d v="2013-10-31T00:00:00"/>
        <d v="2013-11-01T00:00:00"/>
        <d v="2013-11-02T00:00:00"/>
        <d v="2013-11-03T00:00:00"/>
        <d v="2013-11-04T00:00:00"/>
        <d v="2013-11-05T00:00:00"/>
        <d v="2013-11-06T00:00:00"/>
        <d v="2013-11-07T00:00:00"/>
        <d v="2013-11-08T00:00:00"/>
        <d v="2013-11-09T00:00:00"/>
        <d v="2013-11-10T00:00:00"/>
        <d v="2013-11-11T00:00:00"/>
        <d v="2013-11-12T00:00:00"/>
        <d v="2013-11-13T00:00:00"/>
        <d v="2013-11-14T00:00:00"/>
        <d v="2013-11-15T00:00:00"/>
        <d v="2013-11-16T00:00:00"/>
        <d v="2013-11-17T00:00:00"/>
        <d v="2013-11-18T00:00:00"/>
        <d v="2013-11-19T00:00:00"/>
        <d v="2013-11-20T00:00:00"/>
        <d v="2013-11-21T00:00:00"/>
        <d v="2013-11-22T00:00:00"/>
        <d v="2013-11-23T00:00:00"/>
        <d v="2013-11-24T00:00:00"/>
        <d v="2013-11-25T00:00:00"/>
        <d v="2013-11-26T00:00:00"/>
        <d v="2013-11-27T00:00:00"/>
        <d v="2013-11-28T00:00:00"/>
        <d v="2013-11-29T00:00:00"/>
        <d v="2013-11-30T00:00:00"/>
        <d v="2013-12-01T00:00:00"/>
        <d v="2013-12-02T00:00:00"/>
        <d v="2013-12-03T00:00:00"/>
        <d v="2013-12-04T00:00:00"/>
        <d v="2013-12-05T00:00:00"/>
        <d v="2013-12-06T00:00:00"/>
        <d v="2013-12-07T00:00:00"/>
        <d v="2013-12-08T00:00:00"/>
        <d v="2013-12-09T00:00:00"/>
        <d v="2013-12-10T00:00:00"/>
        <d v="2013-12-11T00:00:00"/>
        <d v="2013-12-12T00:00:00"/>
        <d v="2013-12-13T00:00:00"/>
        <d v="2013-12-14T00:00:00"/>
        <d v="2013-12-15T00:00:00"/>
        <d v="2013-12-16T00:00:00"/>
        <d v="2013-12-17T00:00:00"/>
        <d v="2013-12-18T00:00:00"/>
        <d v="2013-12-19T00:00:00"/>
        <d v="2013-12-20T00:00:00"/>
        <d v="2013-12-21T00:00:00"/>
        <d v="2013-12-22T00:00:00"/>
        <d v="2013-12-23T00:00:00"/>
        <d v="2013-12-24T00:00:00"/>
        <d v="2013-12-25T00:00:00"/>
        <d v="2013-12-26T00:00:00"/>
        <d v="2013-12-27T00:00:00"/>
        <d v="2013-12-28T00:00:00"/>
        <d v="2013-12-29T00:00:00"/>
        <d v="2013-12-30T00:00:00"/>
        <d v="2013-12-31T00:00:00"/>
        <d v="2014-01-01T00:00:00"/>
        <d v="2014-01-02T00:00:00"/>
        <d v="2014-01-03T00:00:00"/>
        <d v="2014-01-04T00:00:00"/>
        <d v="2014-01-05T00:00:00"/>
        <d v="2014-01-06T00:00:00"/>
        <d v="2014-01-07T00:00:00"/>
        <d v="2014-01-08T00:00:00"/>
        <d v="2014-01-09T00:00:00"/>
        <d v="2014-01-10T00:00:00"/>
        <d v="2014-01-11T00:00:00"/>
        <d v="2014-01-12T00:00:00"/>
        <d v="2014-01-13T00:00:00"/>
        <d v="2014-01-14T00:00:00"/>
        <d v="2014-01-15T00:00:00"/>
        <d v="2014-01-16T00:00:00"/>
        <d v="2014-01-17T00:00:00"/>
        <d v="2014-01-18T00:00:00"/>
        <d v="2014-01-19T00:00:00"/>
        <d v="2014-01-20T00:00:00"/>
        <d v="2014-01-21T00:00:00"/>
        <d v="2014-01-22T00:00:00"/>
        <d v="2014-01-23T00:00:00"/>
        <d v="2014-01-24T00:00:00"/>
        <d v="2014-01-25T00:00:00"/>
        <d v="2014-01-26T00:00:00"/>
        <d v="2014-01-27T00:00:00"/>
        <d v="2014-01-28T00:00:00"/>
        <d v="2014-01-29T00:00:00"/>
        <d v="2014-01-30T00:00:00"/>
        <d v="2014-01-31T00:00:00"/>
        <d v="2014-02-01T00:00:00"/>
        <d v="2014-02-02T00:00:00"/>
        <d v="2014-02-03T00:00:00"/>
        <d v="2014-02-04T00:00:00"/>
        <d v="2014-02-05T00:00:00"/>
        <d v="2014-02-06T00:00:00"/>
        <d v="2014-02-07T00:00:00"/>
        <d v="2014-02-08T00:00:00"/>
        <d v="2014-02-09T00:00:00"/>
        <d v="2014-02-10T00:00:00"/>
        <d v="2014-02-11T00:00:00"/>
        <d v="2014-02-12T00:00:00"/>
        <d v="2014-02-13T00:00:00"/>
        <d v="2014-02-14T00:00:00"/>
        <d v="2014-02-15T00:00:00"/>
        <d v="2014-02-16T00:00:00"/>
        <d v="2014-02-17T00:00:00"/>
        <d v="2014-02-18T00:00:00"/>
        <d v="2014-02-19T00:00:00"/>
        <d v="2014-02-20T00:00:00"/>
        <d v="2014-02-21T00:00:00"/>
        <d v="2014-02-22T00:00:00"/>
        <d v="2014-02-23T00:00:00"/>
        <d v="2014-02-24T00:00:00"/>
        <d v="2014-02-25T00:00:00"/>
        <d v="2014-02-26T00:00:00"/>
        <d v="2014-02-27T00:00:00"/>
        <d v="2014-02-28T00:00:00"/>
        <d v="2014-03-01T00:00:00"/>
        <d v="2014-03-02T00:00:00"/>
        <d v="2014-03-03T00:00:00"/>
        <d v="2014-03-04T00:00:00"/>
        <d v="2014-03-05T00:00:00"/>
        <d v="2014-03-06T00:00:00"/>
        <d v="2014-03-07T00:00:00"/>
        <d v="2014-03-08T00:00:00"/>
        <d v="2014-03-09T00:00:00"/>
        <d v="2014-03-10T00:00:00"/>
        <d v="2014-03-11T00:00:00"/>
        <d v="2014-03-12T00:00:00"/>
        <d v="2014-03-13T00:00:00"/>
        <d v="2014-03-14T00:00:00"/>
        <d v="2014-03-15T00:00:00"/>
        <d v="2014-03-16T00:00:00"/>
        <d v="2014-03-17T00:00:00"/>
        <d v="2014-03-18T00:00:00"/>
        <d v="2014-03-19T00:00:00"/>
        <d v="2014-03-20T00:00:00"/>
        <d v="2014-03-21T00:00:00"/>
        <d v="2014-03-22T00:00:00"/>
        <d v="2014-03-23T00:00:00"/>
        <d v="2014-03-24T00:00:00"/>
        <d v="2014-03-25T00:00:00"/>
        <d v="2014-03-26T00:00:00"/>
        <d v="2014-03-27T00:00:00"/>
        <d v="2014-03-28T00:00:00"/>
        <d v="2014-03-29T00:00:00"/>
        <d v="2014-03-30T00:00:00"/>
        <d v="2014-03-31T00:00:00"/>
        <d v="2014-04-01T00:00:00"/>
        <d v="2014-04-02T00:00:00"/>
        <d v="2014-04-03T00:00:00"/>
        <d v="2014-04-04T00:00:00"/>
        <d v="2014-04-05T00:00:00"/>
        <d v="2014-04-06T00:00:00"/>
        <d v="2014-04-07T00:00:00"/>
        <d v="2014-04-08T00:00:00"/>
        <d v="2014-04-09T00:00:00"/>
        <d v="2014-04-10T00:00:00"/>
        <d v="2014-04-11T00:00:00"/>
        <d v="2014-04-12T00:00:00"/>
        <d v="2014-04-13T00:00:00"/>
        <d v="2014-04-14T00:00:00"/>
        <d v="2014-04-15T00:00:00"/>
        <d v="2014-04-16T00:00:00"/>
        <d v="2014-04-17T00:00:00"/>
        <d v="2014-04-18T00:00:00"/>
        <d v="2014-04-19T00:00:00"/>
        <d v="2014-04-20T00:00:00"/>
        <d v="2014-04-21T00:00:00"/>
        <d v="2014-04-22T00:00:00"/>
        <d v="2014-04-23T00:00:00"/>
        <d v="2014-04-24T00:00:00"/>
        <d v="2014-04-25T00:00:00"/>
        <d v="2014-04-26T00:00:00"/>
        <d v="2014-04-27T00:00:00"/>
        <d v="2014-04-28T00:00:00"/>
        <d v="2014-04-29T00:00:00"/>
        <d v="2014-04-30T00:00:00"/>
        <d v="2014-05-01T00:00:00"/>
        <d v="2014-05-02T00:00:00"/>
        <d v="2014-05-03T00:00:00"/>
        <d v="2014-05-04T00:00:00"/>
        <d v="2014-05-05T00:00:00"/>
        <d v="2014-05-06T00:00:00"/>
        <d v="2014-05-07T00:00:00"/>
        <d v="2014-05-08T00:00:00"/>
        <d v="2014-05-09T00:00:00"/>
        <d v="2014-05-10T00:00:00"/>
        <d v="2014-05-11T00:00:00"/>
        <d v="2014-05-12T00:00:00"/>
        <d v="2014-05-13T00:00:00"/>
        <d v="2014-05-14T00:00:00"/>
        <d v="2014-05-15T00:00:00"/>
        <d v="2014-05-16T00:00:00"/>
        <d v="2014-05-17T00:00:00"/>
        <d v="2014-05-18T00:00:00"/>
        <d v="2014-05-19T00:00:00"/>
        <d v="2014-05-20T00:00:00"/>
        <d v="2014-05-21T00:00:00"/>
        <d v="2014-05-22T00:00:00"/>
        <d v="2014-05-23T00:00:00"/>
        <d v="2014-05-24T00:00:00"/>
        <d v="2014-05-25T00:00:00"/>
        <d v="2014-05-26T00:00:00"/>
        <d v="2014-05-27T00:00:00"/>
        <d v="2014-05-28T00:00:00"/>
        <d v="2014-05-29T00:00:00"/>
        <d v="2014-05-30T00:00:00"/>
        <d v="2014-05-31T00:00:00"/>
        <d v="2014-06-01T00:00:00"/>
        <d v="2014-06-02T00:00:00"/>
        <d v="2014-06-03T00:00:00"/>
        <d v="2014-06-04T00:00:00"/>
        <d v="2014-06-05T00:00:00"/>
        <d v="2014-06-06T00:00:00"/>
        <d v="2014-06-07T00:00:00"/>
        <d v="2014-06-08T00:00:00"/>
        <d v="2014-06-09T00:00:00"/>
        <d v="2014-06-10T00:00:00"/>
        <d v="2014-06-11T00:00:00"/>
        <d v="2014-06-12T00:00:00"/>
        <d v="2014-06-13T00:00:00"/>
        <d v="2014-06-14T00:00:00"/>
        <d v="2014-06-15T00:00:00"/>
        <d v="2014-06-16T00:00:00"/>
        <d v="2014-06-17T00:00:00"/>
        <d v="2014-06-18T00:00:00"/>
        <d v="2014-06-19T00:00:00"/>
        <d v="2014-06-20T00:00:00"/>
        <d v="2014-06-21T00:00:00"/>
        <d v="2014-06-22T00:00:00"/>
        <d v="2014-06-23T00:00:00"/>
        <d v="2014-06-24T00:00:00"/>
        <d v="2014-06-25T00:00:00"/>
        <d v="2014-06-26T00:00:00"/>
        <d v="2014-06-27T00:00:00"/>
        <d v="2014-06-28T00:00:00"/>
        <d v="2014-06-29T00:00:00"/>
        <d v="2014-06-30T00:00:00"/>
        <d v="2014-07-01T00:00:00"/>
        <d v="2014-07-02T00:00:00"/>
        <d v="2014-07-03T00:00:00"/>
        <d v="2014-07-04T00:00:00"/>
        <d v="2014-07-05T00:00:00"/>
        <d v="2014-07-06T00:00:00"/>
        <d v="2014-07-07T00:00:00"/>
        <d v="2014-07-08T00:00:00"/>
        <d v="2014-07-09T00:00:00"/>
        <d v="2014-07-10T00:00:00"/>
        <d v="2014-07-11T00:00:00"/>
        <d v="2014-07-12T00:00:00"/>
        <d v="2014-07-13T00:00:00"/>
        <d v="2014-07-14T00:00:00"/>
        <d v="2014-07-15T00:00:00"/>
        <d v="2014-07-16T00:00:00"/>
        <d v="2014-07-17T00:00:00"/>
        <d v="2014-07-18T00:00:00"/>
        <d v="2014-07-19T00:00:00"/>
        <d v="2014-07-20T00:00:00"/>
        <d v="2014-07-21T00:00:00"/>
        <d v="2014-07-22T00:00:00"/>
        <d v="2014-07-23T00:00:00"/>
        <d v="2014-07-24T00:00:00"/>
        <d v="2014-07-25T00:00:00"/>
        <d v="2014-07-26T00:00:00"/>
        <d v="2014-07-27T00:00:00"/>
        <d v="2014-07-28T00:00:00"/>
        <d v="2014-07-29T00:00:00"/>
        <d v="2014-07-30T00:00:00"/>
        <d v="2014-07-31T00:00:00"/>
        <d v="2014-08-01T00:00:00"/>
        <d v="2014-08-02T00:00:00"/>
        <d v="2014-08-03T00:00:00"/>
        <d v="2014-08-04T00:00:00"/>
        <d v="2014-08-05T00:00:00"/>
        <d v="2014-08-06T00:00:00"/>
        <d v="2014-08-07T00:00:00"/>
        <d v="2014-08-08T00:00:00"/>
        <d v="2014-08-09T00:00:00"/>
        <d v="2014-08-10T00:00:00"/>
        <d v="2014-08-11T00:00:00"/>
        <d v="2014-08-12T00:00:00"/>
        <d v="2014-08-13T00:00:00"/>
        <d v="2014-08-14T00:00:00"/>
        <d v="2014-08-15T00:00:00"/>
        <d v="2014-08-16T00:00:00"/>
        <d v="2014-08-17T00:00:00"/>
        <d v="2014-08-18T00:00:00"/>
        <d v="2014-08-19T00:00:00"/>
        <d v="2014-08-20T00:00:00"/>
        <d v="2014-08-21T00:00:00"/>
        <d v="2014-08-22T00:00:00"/>
        <d v="2014-08-23T00:00:00"/>
        <d v="2014-08-24T00:00:00"/>
        <d v="2014-08-25T00:00:00"/>
        <d v="2014-08-26T00:00:00"/>
        <d v="2014-08-27T00:00:00"/>
        <d v="2014-08-28T00:00:00"/>
        <d v="2014-08-29T00:00:00"/>
        <d v="2014-08-30T00:00:00"/>
        <d v="2014-08-31T00:00:00"/>
        <d v="2014-09-01T00:00:00"/>
        <d v="2014-09-02T00:00:00"/>
        <d v="2014-09-03T00:00:00"/>
        <d v="2014-09-04T00:00:00"/>
        <d v="2014-09-05T00:00:00"/>
        <d v="2014-09-06T00:00:00"/>
        <d v="2014-09-07T00:00:00"/>
        <d v="2014-09-08T00:00:00"/>
        <d v="2014-09-09T00:00:00"/>
        <d v="2014-09-10T00:00:00"/>
        <d v="2014-09-11T00:00:00"/>
        <d v="2014-09-12T00:00:00"/>
        <d v="2014-09-13T00:00:00"/>
        <d v="2014-09-14T00:00:00"/>
        <d v="2014-09-15T00:00:00"/>
        <d v="2014-09-16T00:00:00"/>
        <d v="2014-09-17T00:00:00"/>
        <d v="2014-09-18T00:00:00"/>
        <d v="2014-09-19T00:00:00"/>
        <d v="2014-09-20T00:00:00"/>
        <d v="2014-09-21T00:00:00"/>
        <d v="2014-09-22T00:00:00"/>
        <d v="2014-09-23T00:00:00"/>
        <d v="2014-09-24T00:00:00"/>
        <d v="2014-09-25T00:00:00"/>
        <d v="2014-09-26T00:00:00"/>
        <d v="2014-09-27T00:00:00"/>
        <d v="2014-09-28T00:00:00"/>
        <d v="2014-09-29T00:00:00"/>
        <d v="2014-09-30T00:00:00"/>
        <d v="2014-10-01T00:00:00"/>
        <d v="2014-10-02T00:00:00"/>
        <d v="2014-10-03T00:00:00"/>
        <d v="2014-10-04T00:00:00"/>
        <d v="2014-10-05T00:00:00"/>
        <d v="2014-10-06T00:00:00"/>
        <d v="2014-10-07T00:00:00"/>
        <d v="2014-10-08T00:00:00"/>
        <d v="2014-10-09T00:00:00"/>
        <d v="2014-10-10T00:00:00"/>
        <d v="2014-10-11T00:00:00"/>
        <d v="2014-10-12T00:00:00"/>
        <d v="2014-10-13T00:00:00"/>
        <d v="2014-10-14T00:00:00"/>
        <d v="2014-10-15T00:00:00"/>
        <d v="2014-10-16T00:00:00"/>
        <d v="2014-10-17T00:00:00"/>
        <d v="2014-10-18T00:00:00"/>
        <d v="2014-10-19T00:00:00"/>
        <d v="2014-10-20T00:00:00"/>
        <d v="2014-10-21T00:00:00"/>
        <d v="2014-10-22T00:00:00"/>
        <d v="2014-10-23T00:00:00"/>
        <d v="2014-10-24T00:00:00"/>
        <d v="2014-10-25T00:00:00"/>
        <d v="2014-10-26T00:00:00"/>
        <d v="2014-10-27T00:00:00"/>
        <d v="2014-10-28T00:00:00"/>
        <d v="2014-10-29T00:00:00"/>
        <d v="2014-10-30T00:00:00"/>
        <d v="2014-10-31T00:00:00"/>
        <d v="2014-11-01T00:00:00"/>
        <d v="2014-11-02T00:00:00"/>
        <d v="2014-11-03T00:00:00"/>
        <d v="2014-11-04T00:00:00"/>
        <d v="2014-11-05T00:00:00"/>
        <d v="2014-11-06T00:00:00"/>
        <d v="2014-11-07T00:00:00"/>
        <d v="2014-11-08T00:00:00"/>
        <d v="2014-11-09T00:00:00"/>
        <d v="2014-11-10T00:00:00"/>
        <d v="2014-11-11T00:00:00"/>
        <d v="2014-11-12T00:00:00"/>
        <d v="2014-11-13T00:00:00"/>
        <d v="2014-11-14T00:00:00"/>
        <d v="2014-11-15T00:00:00"/>
        <d v="2014-11-16T00:00:00"/>
        <d v="2014-11-17T00:00:00"/>
        <d v="2014-11-18T00:00:00"/>
        <d v="2014-11-19T00:00:00"/>
        <d v="2014-11-20T00:00:00"/>
        <d v="2014-11-21T00:00:00"/>
        <d v="2014-11-22T00:00:00"/>
        <d v="2014-11-23T00:00:00"/>
        <d v="2014-11-24T00:00:00"/>
        <d v="2014-11-25T00:00:00"/>
        <d v="2014-11-26T00:00:00"/>
        <d v="2014-11-27T00:00:00"/>
        <d v="2014-11-28T00:00:00"/>
        <d v="2014-11-29T00:00:00"/>
        <d v="2014-11-30T00:00:00"/>
        <d v="2014-12-01T00:00:00"/>
        <d v="2014-12-02T00:00:00"/>
        <d v="2014-12-03T00:00:00"/>
        <d v="2014-12-04T00:00:00"/>
        <d v="2014-12-05T00:00:00"/>
        <d v="2014-12-06T00:00:00"/>
        <d v="2014-12-07T00:00:00"/>
        <d v="2014-12-08T00:00:00"/>
        <d v="2014-12-09T00:00:00"/>
        <d v="2014-12-10T00:00:00"/>
        <d v="2014-12-11T00:00:00"/>
        <d v="2014-12-12T00:00:00"/>
        <d v="2014-12-13T00:00:00"/>
        <d v="2014-12-14T00:00:00"/>
        <d v="2014-12-15T00:00:00"/>
        <d v="2014-12-16T00:00:00"/>
        <d v="2014-12-17T00:00:00"/>
        <d v="2014-12-18T00:00:00"/>
        <d v="2014-12-19T00:00:00"/>
        <d v="2014-12-20T00:00:00"/>
        <d v="2014-12-21T00:00:00"/>
        <d v="2014-12-22T00:00:00"/>
        <d v="2014-12-23T00:00:00"/>
        <d v="2014-12-24T00:00:00"/>
        <d v="2014-12-25T00:00:00"/>
        <d v="2014-12-26T00:00:00"/>
        <d v="2014-12-27T00:00:00"/>
        <d v="2014-12-28T00:00:00"/>
        <d v="2014-12-29T00:00:00"/>
        <d v="2014-12-30T00:00:00"/>
        <d v="2014-12-31T00:00:00"/>
        <d v="2015-01-01T00:00:00"/>
        <d v="2015-01-02T00:00:00"/>
        <d v="2015-01-03T00:00:00"/>
        <d v="2015-01-04T00:00:00"/>
        <d v="2015-01-05T00:00:00"/>
        <d v="2015-01-06T00:00:00"/>
        <d v="2015-01-07T00:00:00"/>
        <d v="2015-01-08T00:00:00"/>
        <d v="2015-01-09T00:00:00"/>
        <d v="2015-01-10T00:00:00"/>
        <d v="2015-01-11T00:00:00"/>
        <d v="2015-01-12T00:00:00"/>
        <d v="2015-01-13T00:00:00"/>
        <d v="2015-01-14T00:00:00"/>
        <d v="2015-01-15T00:00:00"/>
        <d v="2015-01-16T00:00:00"/>
        <d v="2015-01-17T00:00:00"/>
        <d v="2015-01-18T00:00:00"/>
        <d v="2015-01-19T00:00:00"/>
        <d v="2015-01-20T00:00:00"/>
        <d v="2015-01-21T00:00:00"/>
        <d v="2015-01-22T00:00:00"/>
        <d v="2015-01-23T00:00:00"/>
        <d v="2015-01-24T00:00:00"/>
        <d v="2015-01-25T00:00:00"/>
        <d v="2015-01-26T00:00:00"/>
        <d v="2015-01-27T00:00:00"/>
        <d v="2015-01-28T00:00:00"/>
        <d v="2015-01-29T00:00:00"/>
        <d v="2015-01-30T00:00:00"/>
        <d v="2015-01-31T00:00:00"/>
        <d v="2015-02-01T00:00:00"/>
        <d v="2015-02-02T00:00:00"/>
        <d v="2015-02-03T00:00:00"/>
        <d v="2015-02-04T00:00:00"/>
        <d v="2015-02-05T00:00:00"/>
        <d v="2015-02-06T00:00:00"/>
        <d v="2015-02-07T00:00:00"/>
        <d v="2015-02-08T00:00:00"/>
        <d v="2015-02-09T00:00:00"/>
        <d v="2015-02-10T00:00:00"/>
        <d v="2015-02-11T00:00:00"/>
        <d v="2015-02-12T00:00:00"/>
        <d v="2015-02-13T00:00:00"/>
        <d v="2015-02-14T00:00:00"/>
        <d v="2015-02-15T00:00:00"/>
        <d v="2015-02-16T00:00:00"/>
        <d v="2015-02-17T00:00:00"/>
        <d v="2015-02-18T00:00:00"/>
        <d v="2015-02-19T00:00:00"/>
        <d v="2015-02-20T00:00:00"/>
        <d v="2015-02-21T00:00:00"/>
        <d v="2015-02-22T00:00:00"/>
        <d v="2015-02-23T00:00:00"/>
        <d v="2015-02-24T00:00:00"/>
        <d v="2015-02-25T00:00:00"/>
        <d v="2015-02-26T00:00:00"/>
        <d v="2015-02-27T00:00:00"/>
        <d v="2015-02-28T00:00:00"/>
        <d v="2015-03-01T00:00:00"/>
        <d v="2015-03-02T00:00:00"/>
        <d v="2015-03-03T00:00:00"/>
        <d v="2015-03-04T00:00:00"/>
        <d v="2015-03-05T00:00:00"/>
        <d v="2015-03-06T00:00:00"/>
        <d v="2015-03-07T00:00:00"/>
        <d v="2015-03-08T00:00:00"/>
        <d v="2015-03-09T00:00:00"/>
        <d v="2015-03-10T00:00:00"/>
        <d v="2015-03-11T00:00:00"/>
        <d v="2015-03-12T00:00:00"/>
        <d v="2015-03-13T00:00:00"/>
        <d v="2015-03-14T00:00:00"/>
        <d v="2015-03-15T00:00:00"/>
        <d v="2015-03-16T00:00:00"/>
        <d v="2015-03-17T00:00:00"/>
        <d v="2015-03-18T00:00:00"/>
        <d v="2015-03-19T00:00:00"/>
        <d v="2015-03-20T00:00:00"/>
        <d v="2015-03-21T00:00:00"/>
        <d v="2015-03-22T00:00:00"/>
        <d v="2015-03-23T00:00:00"/>
        <d v="2015-03-24T00:00:00"/>
        <d v="2015-03-25T00:00:00"/>
        <d v="2015-03-26T00:00:00"/>
        <d v="2015-03-27T00:00:00"/>
        <d v="2015-03-28T00:00:00"/>
        <d v="2015-03-29T00:00:00"/>
        <d v="2015-03-30T00:00:00"/>
        <d v="2015-03-31T00:00:00"/>
        <d v="2015-04-01T00:00:00"/>
        <d v="2015-04-02T00:00:00"/>
        <d v="2015-04-03T00:00:00"/>
        <d v="2015-04-04T00:00:00"/>
        <d v="2015-04-05T00:00:00"/>
        <d v="2015-04-06T00:00:00"/>
        <d v="2015-04-07T00:00:00"/>
        <d v="2015-04-08T00:00:00"/>
        <d v="2015-04-09T00:00:00"/>
        <d v="2015-04-10T00:00:00"/>
        <d v="2015-04-11T00:00:00"/>
        <d v="2015-04-12T00:00:00"/>
        <d v="2015-04-13T00:00:00"/>
        <d v="2015-04-14T00:00:00"/>
        <d v="2015-04-15T00:00:00"/>
        <d v="2015-04-16T00:00:00"/>
        <d v="2015-04-17T00:00:00"/>
        <d v="2015-04-18T00:00:00"/>
        <d v="2015-04-19T00:00:00"/>
        <d v="2015-04-20T00:00:00"/>
        <d v="2015-04-21T00:00:00"/>
        <d v="2015-04-22T00:00:00"/>
        <d v="2015-04-23T00:00:00"/>
        <d v="2015-04-24T00:00:00"/>
        <d v="2015-04-25T00:00:00"/>
        <d v="2015-04-26T00:00:00"/>
        <d v="2015-04-27T00:00:00"/>
        <d v="2015-04-28T00:00:00"/>
        <d v="2015-04-29T00:00:00"/>
        <d v="2015-04-30T00:00:00"/>
        <d v="2015-05-01T00:00:00"/>
        <d v="2015-05-02T00:00:00"/>
        <d v="2015-05-03T00:00:00"/>
        <d v="2015-05-04T00:00:00"/>
        <d v="2015-05-05T00:00:00"/>
        <d v="2015-05-06T00:00:00"/>
        <d v="2015-05-07T00:00:00"/>
        <d v="2015-05-08T00:00:00"/>
        <d v="2015-05-09T00:00:00"/>
        <d v="2015-05-10T00:00:00"/>
        <d v="2015-05-11T00:00:00"/>
        <d v="2015-05-12T00:00:00"/>
        <d v="2015-05-13T00:00:00"/>
        <d v="2015-05-14T00:00:00"/>
        <d v="2015-05-15T00:00:00"/>
        <d v="2015-05-16T00:00:00"/>
        <d v="2015-05-17T00:00:00"/>
        <d v="2015-05-18T00:00:00"/>
        <d v="2015-05-19T00:00:00"/>
        <d v="2015-05-20T00:00:00"/>
        <d v="2015-05-21T00:00:00"/>
        <d v="2015-05-22T00:00:00"/>
        <d v="2015-05-23T00:00:00"/>
        <d v="2015-05-24T00:00:00"/>
        <d v="2015-05-25T00:00:00"/>
        <d v="2015-05-26T00:00:00"/>
        <d v="2015-05-27T00:00:00"/>
        <d v="2015-05-28T00:00:00"/>
        <d v="2015-05-29T00:00:00"/>
        <d v="2015-05-30T00:00:00"/>
        <d v="2015-05-31T00:00:00"/>
        <d v="2015-06-01T00:00:00"/>
        <d v="2015-06-02T00:00:00"/>
        <d v="2015-06-03T00:00:00"/>
        <d v="2015-06-04T00:00:00"/>
        <d v="2015-06-05T00:00:00"/>
        <d v="2015-06-06T00:00:00"/>
        <d v="2015-06-07T00:00:00"/>
        <d v="2015-06-08T00:00:00"/>
        <d v="2015-06-09T00:00:00"/>
        <d v="2015-06-10T00:00:00"/>
        <d v="2015-06-11T00:00:00"/>
        <d v="2015-06-12T00:00:00"/>
        <d v="2015-06-13T00:00:00"/>
        <d v="2015-06-14T00:00:00"/>
        <d v="2015-06-15T00:00:00"/>
        <d v="2015-06-16T00:00:00"/>
        <d v="2015-06-17T00:00:00"/>
        <d v="2015-06-18T00:00:00"/>
        <d v="2015-06-19T00:00:00"/>
        <d v="2015-06-20T00:00:00"/>
        <d v="2015-06-21T00:00:00"/>
        <d v="2015-06-22T00:00:00"/>
        <d v="2015-06-23T00:00:00"/>
        <d v="2015-06-24T00:00:00"/>
        <d v="2015-06-25T00:00:00"/>
        <d v="2015-06-26T00:00:00"/>
        <d v="2015-06-27T00:00:00"/>
        <d v="2015-06-28T00:00:00"/>
        <d v="2015-06-29T00:00:00"/>
        <d v="2015-06-30T00:00:00"/>
        <d v="2015-07-01T00:00:00"/>
        <d v="2015-07-02T00:00:00"/>
        <d v="2015-07-03T00:00:00"/>
        <d v="2015-07-04T00:00:00"/>
        <d v="2015-07-05T00:00:00"/>
        <d v="2015-07-06T00:00:00"/>
        <d v="2015-07-07T00:00:00"/>
        <d v="2015-07-08T00:00:00"/>
        <d v="2015-07-09T00:00:00"/>
        <d v="2015-07-10T00:00:00"/>
        <d v="2015-07-11T00:00:00"/>
        <d v="2015-07-12T00:00:00"/>
        <d v="2015-07-13T00:00:00"/>
        <d v="2015-07-14T00:00:00"/>
        <d v="2015-07-15T00:00:00"/>
        <d v="2015-07-16T00:00:00"/>
        <d v="2015-07-17T00:00:00"/>
        <d v="2015-07-18T00:00:00"/>
        <d v="2015-07-19T00:00:00"/>
        <d v="2015-07-20T00:00:00"/>
        <d v="2015-07-21T00:00:00"/>
        <d v="2015-07-22T00:00:00"/>
        <d v="2015-07-23T00:00:00"/>
        <d v="2015-07-24T00:00:00"/>
        <d v="2015-07-25T00:00:00"/>
        <d v="2015-07-26T00:00:00"/>
        <d v="2015-07-27T00:00:00"/>
        <d v="2015-07-28T00:00:00"/>
        <d v="2015-07-29T00:00:00"/>
        <d v="2015-07-30T00:00:00"/>
        <d v="2015-07-31T00:00:00"/>
        <d v="2015-08-01T00:00:00"/>
        <d v="2015-08-02T00:00:00"/>
        <d v="2015-08-03T00:00:00"/>
        <d v="2015-08-04T00:00:00"/>
        <d v="2015-08-05T00:00:00"/>
        <d v="2015-08-06T00:00:00"/>
        <d v="2015-08-07T00:00:00"/>
        <d v="2015-08-08T00:00:00"/>
        <d v="2015-08-09T00:00:00"/>
        <d v="2015-08-10T00:00:00"/>
        <d v="2015-08-11T00:00:00"/>
        <d v="2015-08-12T00:00:00"/>
        <d v="2015-08-13T00:00:00"/>
        <d v="2015-08-14T00:00:00"/>
        <d v="2015-08-15T00:00:00"/>
        <d v="2015-08-16T00:00:00"/>
        <d v="2015-08-17T00:00:00"/>
        <d v="2015-08-18T00:00:00"/>
        <d v="2015-08-19T00:00:00"/>
        <d v="2015-08-20T00:00:00"/>
        <d v="2015-08-21T00:00:00"/>
        <d v="2015-08-22T00:00:00"/>
        <d v="2015-08-23T00:00:00"/>
        <d v="2015-08-24T00:00:00"/>
        <d v="2015-08-25T00:00:00"/>
        <d v="2015-08-26T00:00:00"/>
        <d v="2015-08-27T00:00:00"/>
        <d v="2015-08-28T00:00:00"/>
        <d v="2015-08-29T00:00:00"/>
        <d v="2015-08-30T00:00:00"/>
        <d v="2015-08-31T00:00:00"/>
        <d v="2015-09-01T00:00:00"/>
        <d v="2015-09-02T00:00:00"/>
        <d v="2015-09-03T00:00:00"/>
        <d v="2015-09-04T00:00:00"/>
        <d v="2015-09-05T00:00:00"/>
        <d v="2015-09-06T00:00:00"/>
        <d v="2015-09-07T00:00:00"/>
        <d v="2015-09-08T00:00:00"/>
        <d v="2015-09-09T00:00:00"/>
        <d v="2015-09-10T00:00:00"/>
        <d v="2015-09-11T00:00:00"/>
        <d v="2015-09-12T00:00:00"/>
        <d v="2015-09-13T00:00:00"/>
        <d v="2015-09-14T00:00:00"/>
        <d v="2015-09-15T00:00:00"/>
        <d v="2015-09-16T00:00:00"/>
        <d v="2015-09-17T00:00:00"/>
        <d v="2015-09-18T00:00:00"/>
        <d v="2015-09-19T00:00:00"/>
        <d v="2015-09-20T00:00:00"/>
        <d v="2015-09-21T00:00:00"/>
        <d v="2015-09-22T00:00:00"/>
        <d v="2015-09-23T00:00:00"/>
        <d v="2015-09-24T00:00:00"/>
        <d v="2015-09-25T00:00:00"/>
        <d v="2015-09-26T00:00:00"/>
        <d v="2015-09-27T00:00:00"/>
        <d v="2015-09-28T00:00:00"/>
        <d v="2015-09-29T00:00:00"/>
        <d v="2015-09-30T00:00:00"/>
        <d v="2015-10-01T00:00:00"/>
        <d v="2015-10-02T00:00:00"/>
        <d v="2015-10-03T00:00:00"/>
        <d v="2015-10-04T00:00:00"/>
        <d v="2015-10-05T00:00:00"/>
        <d v="2015-10-06T00:00:00"/>
        <d v="2015-10-07T00:00:00"/>
        <d v="2015-10-08T00:00:00"/>
        <d v="2015-10-09T00:00:00"/>
        <d v="2015-10-10T00:00:00"/>
        <d v="2015-10-11T00:00:00"/>
        <d v="2015-10-12T00:00:00"/>
        <d v="2015-10-13T00:00:00"/>
        <d v="2015-10-14T00:00:00"/>
        <d v="2015-10-15T00:00:00"/>
        <d v="2015-10-16T00:00:00"/>
        <d v="2015-10-17T00:00:00"/>
        <d v="2015-10-18T00:00:00"/>
        <d v="2015-10-19T00:00:00"/>
        <d v="2015-10-20T00:00:00"/>
        <d v="2015-10-21T00:00:00"/>
        <d v="2015-10-22T00:00:00"/>
        <d v="2015-10-23T00:00:00"/>
        <d v="2015-10-24T00:00:00"/>
        <d v="2015-10-25T00:00:00"/>
        <d v="2015-10-26T00:00:00"/>
        <d v="2015-10-27T00:00:00"/>
        <d v="2015-10-28T00:00:00"/>
        <d v="2015-10-29T00:00:00"/>
        <d v="2015-10-30T00:00:00"/>
        <d v="2015-10-31T00:00:00"/>
        <d v="2015-11-01T00:00:00"/>
        <d v="2015-11-02T00:00:00"/>
        <d v="2015-11-03T00:00:00"/>
        <d v="2015-11-04T00:00:00"/>
        <d v="2015-11-05T00:00:00"/>
        <d v="2015-11-06T00:00:00"/>
        <d v="2015-11-07T00:00:00"/>
        <d v="2015-11-08T00:00:00"/>
        <d v="2015-11-09T00:00:00"/>
        <d v="2015-11-10T00:00:00"/>
        <d v="2015-11-11T00:00:00"/>
        <d v="2015-11-12T00:00:00"/>
        <d v="2015-11-13T00:00:00"/>
        <d v="2015-11-14T00:00:00"/>
        <d v="2015-11-15T00:00:00"/>
        <d v="2015-11-16T00:00:00"/>
        <d v="2015-11-17T00:00:00"/>
        <d v="2015-11-18T00:00:00"/>
        <d v="2015-11-19T00:00:00"/>
        <d v="2015-11-20T00:00:00"/>
        <d v="2015-11-21T00:00:00"/>
        <d v="2015-11-22T00:00:00"/>
        <d v="2015-11-23T00:00:00"/>
        <d v="2015-11-24T00:00:00"/>
        <d v="2015-11-25T00:00:00"/>
        <d v="2015-11-26T00:00:00"/>
        <d v="2015-11-27T00:00:00"/>
        <d v="2015-11-28T00:00:00"/>
        <d v="2015-11-29T00:00:00"/>
        <d v="2015-11-30T00:00:00"/>
        <d v="2015-12-01T00:00:00"/>
        <d v="2015-12-02T00:00:00"/>
        <d v="2015-12-03T00:00:00"/>
        <d v="2015-12-04T00:00:00"/>
        <d v="2015-12-05T00:00:00"/>
        <d v="2015-12-06T00:00:00"/>
        <d v="2015-12-07T00:00:00"/>
        <d v="2015-12-08T00:00:00"/>
        <d v="2015-12-09T00:00:00"/>
        <d v="2015-12-10T00:00:00"/>
        <d v="2015-12-11T00:00:00"/>
        <d v="2015-12-12T00:00:00"/>
        <d v="2015-12-13T00:00:00"/>
        <d v="2015-12-14T00:00:00"/>
        <d v="2015-12-15T00:00:00"/>
        <d v="2015-12-16T00:00:00"/>
        <d v="2015-12-17T00:00:00"/>
        <d v="2015-12-18T00:00:00"/>
        <d v="2015-12-19T00:00:00"/>
        <d v="2015-12-20T00:00:00"/>
        <d v="2015-12-21T00:00:00"/>
        <d v="2015-12-22T00:00:00"/>
        <d v="2015-12-23T00:00:00"/>
        <d v="2015-12-24T00:00:00"/>
        <d v="2015-12-25T00:00:00"/>
        <d v="2015-12-26T00:00:00"/>
        <d v="2015-12-27T00:00:00"/>
        <d v="2015-12-28T00:00:00"/>
        <d v="2015-12-29T00:00:00"/>
        <d v="2015-12-30T00:00:00"/>
        <d v="2015-12-31T00:00:00"/>
        <d v="2016-01-01T00:00:00"/>
        <d v="2016-01-02T00:00:00"/>
        <d v="2016-01-03T00:00:00"/>
        <d v="2016-01-04T00:00:00"/>
        <d v="2016-01-05T00:00:00"/>
        <d v="2016-01-06T00:00:00"/>
        <d v="2016-01-07T00:00:00"/>
        <d v="2016-01-08T00:00:00"/>
        <d v="2016-01-09T00:00:00"/>
        <d v="2016-01-10T00:00:00"/>
        <d v="2016-01-11T00:00:00"/>
        <d v="2016-01-12T00:00:00"/>
        <d v="2016-01-13T00:00:00"/>
        <d v="2016-01-14T00:00:00"/>
        <d v="2016-01-15T00:00:00"/>
        <d v="2016-01-16T00:00:00"/>
        <d v="2016-01-17T00:00:00"/>
        <d v="2016-01-18T00:00:00"/>
        <d v="2016-01-19T00:00:00"/>
        <d v="2016-01-20T00:00:00"/>
        <d v="2016-01-21T00:00:00"/>
        <d v="2016-01-22T00:00:00"/>
        <d v="2016-01-23T00:00:00"/>
        <d v="2016-01-24T00:00:00"/>
        <d v="2016-01-25T00:00:00"/>
        <d v="2016-01-26T00:00:00"/>
        <d v="2016-01-27T00:00:00"/>
        <d v="2016-01-28T00:00:00"/>
        <d v="2016-01-29T00:00:00"/>
        <d v="2016-01-30T00:00:00"/>
        <d v="2016-01-31T00:00:00"/>
        <d v="2016-02-01T00:00:00"/>
        <d v="2016-02-02T00:00:00"/>
        <d v="2016-02-03T00:00:00"/>
        <d v="2016-02-04T00:00:00"/>
        <d v="2016-02-05T00:00:00"/>
        <d v="2016-02-06T00:00:00"/>
        <d v="2016-02-07T00:00:00"/>
        <d v="2016-02-08T00:00:00"/>
        <d v="2016-02-09T00:00:00"/>
        <d v="2016-02-10T00:00:00"/>
        <d v="2016-02-11T00:00:00"/>
        <d v="2016-02-12T00:00:00"/>
        <d v="2016-02-13T00:00:00"/>
        <d v="2016-02-14T00:00:00"/>
        <d v="2016-02-15T00:00:00"/>
        <d v="2016-02-16T00:00:00"/>
        <d v="2016-02-17T00:00:00"/>
        <d v="2016-02-18T00:00:00"/>
        <d v="2016-02-19T00:00:00"/>
        <d v="2016-02-20T00:00:00"/>
        <d v="2016-02-21T00:00:00"/>
        <d v="2016-02-22T00:00:00"/>
        <d v="2016-02-23T00:00:00"/>
        <d v="2016-02-24T00:00:00"/>
        <d v="2016-02-25T00:00:00"/>
        <d v="2016-02-26T00:00:00"/>
        <d v="2016-02-27T00:00:00"/>
        <d v="2016-02-28T00:00:00"/>
        <d v="2016-02-29T00:00:00"/>
        <d v="2016-03-01T00:00:00"/>
        <d v="2016-03-02T00:00:00"/>
        <d v="2016-03-03T00:00:00"/>
        <d v="2016-03-04T00:00:00"/>
        <d v="2016-03-05T00:00:00"/>
        <d v="2016-03-06T00:00:00"/>
        <d v="2016-03-07T00:00:00"/>
        <d v="2016-03-08T00:00:00"/>
        <d v="2016-03-09T00:00:00"/>
        <d v="2016-03-10T00:00:00"/>
        <d v="2016-03-11T00:00:00"/>
        <d v="2016-03-12T00:00:00"/>
        <d v="2016-03-13T00:00:00"/>
        <d v="2016-03-14T00:00:00"/>
        <d v="2016-03-15T00:00:00"/>
        <d v="2016-03-16T00:00:00"/>
        <d v="2016-03-17T00:00:00"/>
        <d v="2016-03-18T00:00:00"/>
        <d v="2016-03-19T00:00:00"/>
        <d v="2016-03-20T00:00:00"/>
        <d v="2016-03-21T00:00:00"/>
        <d v="2016-03-22T00:00:00"/>
        <d v="2016-03-23T00:00:00"/>
        <d v="2016-03-24T00:00:00"/>
        <d v="2016-03-25T00:00:00"/>
        <d v="2016-03-26T00:00:00"/>
        <d v="2016-03-27T00:00:00"/>
        <d v="2016-03-28T00:00:00"/>
        <d v="2016-03-29T00:00:00"/>
        <d v="2016-03-30T00:00:00"/>
        <d v="2016-03-31T00:00:00"/>
        <d v="2016-04-01T00:00:00"/>
        <d v="2016-04-02T00:00:00"/>
        <d v="2016-04-03T00:00:00"/>
        <d v="2016-04-04T00:00:00"/>
        <d v="2016-04-05T00:00:00"/>
        <d v="2016-04-06T00:00:00"/>
        <d v="2016-04-07T00:00:00"/>
        <d v="2016-04-08T00:00:00"/>
        <d v="2016-04-09T00:00:00"/>
        <d v="2016-04-10T00:00:00"/>
        <d v="2016-04-11T00:00:00"/>
        <d v="2016-04-12T00:00:00"/>
        <d v="2016-04-13T00:00:00"/>
        <d v="2016-04-14T00:00:00"/>
        <d v="2016-04-15T00:00:00"/>
        <d v="2016-04-16T00:00:00"/>
        <d v="2016-04-17T00:00:00"/>
        <d v="2016-04-18T00:00:00"/>
        <d v="2016-04-19T00:00:00"/>
        <d v="2016-04-20T00:00:00"/>
        <d v="2016-04-21T00:00:00"/>
        <d v="2016-04-22T00:00:00"/>
        <d v="2016-04-23T00:00:00"/>
        <d v="2016-04-24T00:00:00"/>
        <d v="2016-04-25T00:00:00"/>
        <d v="2016-04-26T00:00:00"/>
        <d v="2016-04-27T00:00:00"/>
        <d v="2016-04-28T00:00:00"/>
        <d v="2016-04-29T00:00:00"/>
        <d v="2016-04-30T00:00:00"/>
        <d v="2016-05-01T00:00:00"/>
        <d v="2016-05-02T00:00:00"/>
        <d v="2016-05-03T00:00:00"/>
        <d v="2016-05-04T00:00:00"/>
        <d v="2016-05-05T00:00:00"/>
        <d v="2016-05-06T00:00:00"/>
        <d v="2016-05-07T00:00:00"/>
        <d v="2016-05-08T00:00:00"/>
        <d v="2016-05-09T00:00:00"/>
        <d v="2016-05-10T00:00:00"/>
        <d v="2016-05-11T00:00:00"/>
        <d v="2016-05-12T00:00:00"/>
        <d v="2016-05-13T00:00:00"/>
        <d v="2016-05-14T00:00:00"/>
        <d v="2016-05-15T00:00:00"/>
        <d v="2016-05-16T00:00:00"/>
        <d v="2016-05-17T00:00:00"/>
        <d v="2016-05-18T00:00:00"/>
        <d v="2016-05-19T00:00:00"/>
        <d v="2016-05-20T00:00:00"/>
        <d v="2016-05-21T00:00:00"/>
        <d v="2016-05-22T00:00:00"/>
        <d v="2016-05-23T00:00:00"/>
        <d v="2016-05-24T00:00:00"/>
        <d v="2016-05-25T00:00:00"/>
        <d v="2016-05-26T00:00:00"/>
        <d v="2016-05-27T00:00:00"/>
        <d v="2016-05-28T00:00:00"/>
        <d v="2016-05-29T00:00:00"/>
        <d v="2016-05-30T00:00:00"/>
        <d v="2016-05-31T00:00:00"/>
        <d v="2016-06-01T00:00:00"/>
        <d v="2016-06-02T00:00:00"/>
        <d v="2016-06-03T00:00:00"/>
        <d v="2016-06-04T00:00:00"/>
        <d v="2016-06-05T00:00:00"/>
        <d v="2016-06-06T00:00:00"/>
        <d v="2016-06-07T00:00:00"/>
        <d v="2016-06-08T00:00:00"/>
        <d v="2016-06-09T00:00:00"/>
        <d v="2016-06-10T00:00:00"/>
        <d v="2016-06-11T00:00:00"/>
        <d v="2016-06-12T00:00:00"/>
        <d v="2016-06-13T00:00:00"/>
        <d v="2016-06-14T00:00:00"/>
        <d v="2016-06-15T00:00:00"/>
        <d v="2016-06-16T00:00:00"/>
        <d v="2016-06-17T00:00:00"/>
        <d v="2016-06-18T00:00:00"/>
        <d v="2016-06-19T00:00:00"/>
        <d v="2016-06-20T00:00:00"/>
        <d v="2016-06-21T00:00:00"/>
        <d v="2016-06-22T00:00:00"/>
        <d v="2016-06-23T00:00:00"/>
        <d v="2016-06-24T00:00:00"/>
        <d v="2016-06-25T00:00:00"/>
        <d v="2016-06-26T00:00:00"/>
        <d v="2016-06-27T00:00:00"/>
        <d v="2016-06-28T00:00:00"/>
        <d v="2016-06-29T00:00:00"/>
        <d v="2016-06-30T00:00:00"/>
        <d v="2016-07-01T00:00:00"/>
        <d v="2016-07-02T00:00:00"/>
        <d v="2016-07-03T00:00:00"/>
        <d v="2016-07-04T00:00:00"/>
        <d v="2016-07-05T00:00:00"/>
        <d v="2016-07-06T00:00:00"/>
        <d v="2016-07-07T00:00:00"/>
        <d v="2016-07-08T00:00:00"/>
        <d v="2016-07-09T00:00:00"/>
        <d v="2016-07-10T00:00:00"/>
        <d v="2016-07-11T00:00:00"/>
        <d v="2016-07-12T00:00:00"/>
        <d v="2016-07-13T00:00:00"/>
        <d v="2016-07-14T00:00:00"/>
        <d v="2016-07-15T00:00:00"/>
        <d v="2016-07-16T00:00:00"/>
        <d v="2016-07-17T00:00:00"/>
        <d v="2016-07-18T00:00:00"/>
        <d v="2016-07-19T00:00:00"/>
        <d v="2016-07-20T00:00:00"/>
        <d v="2016-07-21T00:00:00"/>
        <d v="2016-07-22T00:00:00"/>
        <d v="2016-07-23T00:00:00"/>
        <d v="2016-07-24T00:00:00"/>
        <d v="2016-07-25T00:00:00"/>
        <d v="2016-07-26T00:00:00"/>
        <d v="2016-07-27T00:00:00"/>
        <d v="2016-07-28T00:00:00"/>
        <d v="2016-07-29T00:00:00"/>
        <d v="2016-07-30T00:00:00"/>
        <d v="2016-07-31T00:00:00"/>
        <d v="2016-08-01T00:00:00"/>
        <d v="2016-08-02T00:00:00"/>
        <d v="2016-08-03T00:00:00"/>
        <d v="2016-08-04T00:00:00"/>
        <d v="2016-08-05T00:00:00"/>
        <d v="2016-08-06T00:00:00"/>
        <d v="2016-08-07T00:00:00"/>
        <d v="2016-08-08T00:00:00"/>
        <d v="2016-08-09T00:00:00"/>
        <d v="2016-08-10T00:00:00"/>
        <d v="2016-08-11T00:00:00"/>
        <d v="2016-08-12T00:00:00"/>
        <d v="2016-08-13T00:00:00"/>
        <d v="2016-08-14T00:00:00"/>
        <d v="2016-08-15T00:00:00"/>
        <d v="2016-08-16T00:00:00"/>
        <d v="2016-08-17T00:00:00"/>
        <d v="2016-08-18T00:00:00"/>
        <d v="2016-08-19T00:00:00"/>
        <d v="2016-08-20T00:00:00"/>
        <d v="2016-08-21T00:00:00"/>
        <d v="2016-08-22T00:00:00"/>
        <d v="2016-08-23T00:00:00"/>
        <d v="2016-08-24T00:00:00"/>
        <d v="2016-08-25T00:00:00"/>
        <d v="2016-08-26T00:00:00"/>
        <d v="2016-08-27T00:00:00"/>
        <d v="2016-08-28T00:00:00"/>
        <d v="2016-08-29T00:00:00"/>
        <d v="2016-08-30T00:00:00"/>
        <d v="2016-08-31T00:00:00"/>
        <d v="2016-09-01T00:00:00"/>
        <d v="2016-09-02T00:00:00"/>
        <d v="2016-09-03T00:00:00"/>
        <d v="2016-09-04T00:00:00"/>
        <d v="2016-09-05T00:00:00"/>
        <d v="2016-09-06T00:00:00"/>
        <d v="2016-09-07T00:00:00"/>
        <d v="2016-09-08T00:00:00"/>
        <d v="2016-09-09T00:00:00"/>
        <d v="2016-09-10T00:00:00"/>
        <d v="2016-09-11T00:00:00"/>
        <d v="2016-09-12T00:00:00"/>
        <d v="2016-09-13T00:00:00"/>
        <d v="2016-09-14T00:00:00"/>
        <d v="2016-09-15T00:00:00"/>
        <d v="2016-09-16T00:00:00"/>
        <d v="2016-09-17T00:00:00"/>
        <d v="2016-09-18T00:00:00"/>
        <d v="2016-09-19T00:00:00"/>
        <d v="2016-09-20T00:00:00"/>
        <d v="2016-09-21T00:00:00"/>
        <d v="2016-09-22T00:00:00"/>
        <d v="2016-09-23T00:00:00"/>
        <d v="2016-09-24T00:00:00"/>
        <d v="2016-09-25T00:00:00"/>
        <d v="2016-09-26T00:00:00"/>
        <d v="2016-09-27T00:00:00"/>
        <d v="2016-09-28T00:00:00"/>
        <d v="2016-09-29T00:00:00"/>
        <d v="2016-09-30T00:00:00"/>
        <d v="2016-10-01T00:00:00"/>
        <d v="2016-10-02T00:00:00"/>
        <d v="2016-10-03T00:00:00"/>
        <d v="2016-10-04T00:00:00"/>
        <d v="2016-10-05T00:00:00"/>
        <d v="2016-10-06T00:00:00"/>
        <d v="2016-10-07T00:00:00"/>
        <d v="2016-10-08T00:00:00"/>
        <d v="2016-10-09T00:00:00"/>
        <d v="2016-10-10T00:00:00"/>
        <d v="2016-10-11T00:00:00"/>
        <d v="2016-10-12T00:00:00"/>
        <d v="2016-10-13T00:00:00"/>
        <d v="2016-10-14T00:00:00"/>
        <d v="2016-10-15T00:00:00"/>
        <d v="2016-10-16T00:00:00"/>
        <d v="2016-10-17T00:00:00"/>
        <d v="2016-10-18T00:00:00"/>
        <d v="2016-10-19T00:00:00"/>
        <d v="2016-10-20T00:00:00"/>
        <d v="2016-10-21T00:00:00"/>
        <d v="2016-10-22T00:00:00"/>
        <d v="2016-10-23T00:00:00"/>
        <d v="2016-10-24T00:00:00"/>
        <d v="2016-10-25T00:00:00"/>
        <d v="2016-10-26T00:00:00"/>
        <d v="2016-10-27T00:00:00"/>
        <d v="2016-10-28T00:00:00"/>
        <d v="2016-10-29T00:00:00"/>
        <d v="2016-10-30T00:00:00"/>
        <d v="2016-10-31T00:00:00"/>
        <d v="2016-11-01T00:00:00"/>
        <d v="2016-11-02T00:00:00"/>
        <d v="2016-11-03T00:00:00"/>
        <d v="2016-11-04T00:00:00"/>
        <d v="2016-11-05T00:00:00"/>
        <d v="2016-11-06T00:00:00"/>
        <d v="2016-11-07T00:00:00"/>
        <d v="2016-11-08T00:00:00"/>
        <d v="2016-11-09T00:00:00"/>
        <d v="2016-11-10T00:00:00"/>
        <d v="2016-11-11T00:00:00"/>
        <d v="2016-11-12T00:00:00"/>
        <d v="2016-11-13T00:00:00"/>
        <d v="2016-11-14T00:00:00"/>
        <d v="2016-11-15T00:00:00"/>
        <d v="2016-11-16T00:00:00"/>
        <d v="2016-11-17T00:00:00"/>
        <d v="2016-11-18T00:00:00"/>
        <d v="2016-11-19T00:00:00"/>
        <d v="2016-11-20T00:00:00"/>
        <d v="2016-11-21T00:00:00"/>
        <d v="2016-11-22T00:00:00"/>
        <d v="2016-11-23T00:00:00"/>
        <d v="2016-11-24T00:00:00"/>
        <d v="2016-11-25T00:00:00"/>
        <d v="2016-11-26T00:00:00"/>
        <d v="2016-11-27T00:00:00"/>
        <d v="2016-11-28T00:00:00"/>
        <d v="2016-11-29T00:00:00"/>
        <d v="2016-11-30T00:00:00"/>
        <d v="2016-12-01T00:00:00"/>
        <d v="2016-12-02T00:00:00"/>
        <d v="2016-12-03T00:00:00"/>
        <d v="2016-12-04T00:00:00"/>
        <d v="2016-12-05T00:00:00"/>
        <d v="2016-12-06T00:00:00"/>
        <d v="2016-12-07T00:00:00"/>
        <d v="2016-12-08T00:00:00"/>
        <d v="2016-12-09T00:00:00"/>
        <d v="2016-12-10T00:00:00"/>
        <d v="2016-12-11T00:00:00"/>
        <d v="2016-12-12T00:00:00"/>
        <d v="2016-12-13T00:00:00"/>
        <d v="2016-12-14T00:00:00"/>
        <d v="2016-12-15T00:00:00"/>
        <d v="2016-12-16T00:00:00"/>
        <d v="2016-12-17T00:00:00"/>
        <d v="2016-12-18T00:00:00"/>
        <d v="2016-12-19T00:00:00"/>
        <d v="2016-12-20T00:00:00"/>
        <d v="2016-12-21T00:00:00"/>
        <d v="2016-12-22T00:00:00"/>
        <d v="2016-12-23T00:00:00"/>
        <d v="2016-12-24T00:00:00"/>
        <d v="2016-12-25T00:00:00"/>
        <d v="2016-12-26T00:00:00"/>
        <d v="2016-12-27T00:00:00"/>
        <d v="2016-12-28T00:00:00"/>
        <d v="2016-12-29T00:00:00"/>
        <d v="2016-12-30T00:00:00"/>
        <d v="2016-12-31T00:00:00"/>
        <d v="2017-01-01T00:00:00"/>
        <d v="2017-01-02T00:00:00"/>
        <d v="2017-01-03T00:00:00"/>
        <d v="2017-01-04T00:00:00"/>
        <d v="2017-01-05T00:00:00"/>
        <d v="2017-01-06T00:00:00"/>
        <d v="2017-01-07T00:00:00"/>
        <d v="2017-01-08T00:00:00"/>
        <d v="2017-01-09T00:00:00"/>
        <d v="2017-01-10T00:00:00"/>
        <d v="2017-01-11T00:00:00"/>
        <d v="2017-01-12T00:00:00"/>
        <d v="2017-01-13T00:00:00"/>
        <d v="2017-01-14T00:00:00"/>
        <d v="2017-01-15T00:00:00"/>
        <d v="2017-01-16T00:00:00"/>
        <d v="2017-01-17T00:00:00"/>
        <d v="2017-01-18T00:00:00"/>
        <d v="2017-01-19T00:00:00"/>
        <d v="2017-01-20T00:00:00"/>
        <d v="2017-01-21T00:00:00"/>
        <d v="2017-01-22T00:00:00"/>
        <d v="2017-01-23T00:00:00"/>
        <d v="2017-01-24T00:00:00"/>
        <d v="2017-01-25T00:00:00"/>
        <d v="2017-01-26T00:00:00"/>
        <d v="2017-01-27T00:00:00"/>
        <d v="2017-01-28T00:00:00"/>
        <d v="2017-01-29T00:00:00"/>
        <d v="2017-01-30T00:00:00"/>
        <d v="2017-01-31T00:00:00"/>
        <d v="2017-02-01T00:00:00"/>
        <d v="2017-02-02T00:00:00"/>
        <d v="2017-02-03T00:00:00"/>
        <d v="2017-02-04T00:00:00"/>
        <d v="2017-02-05T00:00:00"/>
        <d v="2017-02-06T00:00:00"/>
        <d v="2017-02-07T00:00:00"/>
        <d v="2017-02-08T00:00:00"/>
        <d v="2017-02-09T00:00:00"/>
        <d v="2017-02-10T00:00:00"/>
        <d v="2017-02-11T00:00:00"/>
        <d v="2017-02-12T00:00:00"/>
        <d v="2017-02-13T00:00:00"/>
        <d v="2017-02-14T00:00:00"/>
        <d v="2017-02-15T00:00:00"/>
        <d v="2017-02-16T00:00:00"/>
        <d v="2017-02-17T00:00:00"/>
        <d v="2017-02-18T00:00:00"/>
        <d v="2017-02-19T00:00:00"/>
        <d v="2017-02-20T00:00:00"/>
        <d v="2017-02-21T00:00:00"/>
        <d v="2017-02-22T00:00:00"/>
        <d v="2017-02-23T00:00:00"/>
        <d v="2017-02-24T00:00:00"/>
        <d v="2017-02-25T00:00:00"/>
        <d v="2017-02-26T00:00:00"/>
        <d v="2017-02-27T00:00:00"/>
        <d v="2017-02-28T00:00:00"/>
        <d v="2017-03-01T00:00:00"/>
        <d v="2017-03-02T00:00:00"/>
        <d v="2017-03-03T00:00:00"/>
        <d v="2017-03-04T00:00:00"/>
        <d v="2017-03-05T00:00:00"/>
        <d v="2017-03-06T00:00:00"/>
        <d v="2017-03-07T00:00:00"/>
        <d v="2017-03-08T00:00:00"/>
        <d v="2017-03-09T00:00:00"/>
        <d v="2017-03-10T00:00:00"/>
        <d v="2017-03-11T00:00:00"/>
        <d v="2017-03-12T00:00:00"/>
        <d v="2017-03-13T00:00:00"/>
        <d v="2017-03-14T00:00:00"/>
        <d v="2017-03-15T00:00:00"/>
        <d v="2017-03-16T00:00:00"/>
        <d v="2017-03-17T00:00:00"/>
        <d v="2017-03-18T00:00:00"/>
        <d v="2017-03-19T00:00:00"/>
        <d v="2017-03-20T00:00:00"/>
        <d v="2017-03-21T00:00:00"/>
        <d v="2017-03-22T00:00:00"/>
        <d v="2017-03-23T00:00:00"/>
        <d v="2017-03-24T00:00:00"/>
        <d v="2017-03-25T00:00:00"/>
        <d v="2017-03-26T00:00:00"/>
        <d v="2017-03-27T00:00:00"/>
        <d v="2017-03-28T00:00:00"/>
        <d v="2017-03-29T00:00:00"/>
        <d v="2017-03-30T00:00:00"/>
        <d v="2017-03-31T00:00:00"/>
        <d v="2017-04-01T00:00:00"/>
        <d v="2017-04-02T00:00:00"/>
        <d v="2017-04-03T00:00:00"/>
        <d v="2017-04-04T00:00:00"/>
        <d v="2017-04-05T00:00:00"/>
        <d v="2017-04-06T00:00:00"/>
        <d v="2017-04-07T00:00:00"/>
        <d v="2017-04-08T00:00:00"/>
        <d v="2017-04-09T00:00:00"/>
        <d v="2017-04-10T00:00:00"/>
        <d v="2017-04-11T00:00:00"/>
        <d v="2017-04-12T00:00:00"/>
        <d v="2017-04-13T00:00:00"/>
        <d v="2017-04-14T00:00:00"/>
        <d v="2017-04-15T00:00:00"/>
        <d v="2017-04-16T00:00:00"/>
        <d v="2017-04-17T00:00:00"/>
        <d v="2017-04-18T00:00:00"/>
        <d v="2017-04-19T00:00:00"/>
        <d v="2017-04-20T00:00:00"/>
        <d v="2017-04-21T00:00:00"/>
        <d v="2017-04-22T00:00:00"/>
        <d v="2017-04-23T00:00:00"/>
        <d v="2017-04-24T00:00:00"/>
        <d v="2017-04-25T00:00:00"/>
        <d v="2017-04-26T00:00:00"/>
        <d v="2017-04-27T00:00:00"/>
        <d v="2017-04-28T00:00:00"/>
        <d v="2017-04-29T00:00:00"/>
        <d v="2017-04-30T00:00:00"/>
        <d v="2017-05-01T00:00:00"/>
        <d v="2017-05-02T00:00:00"/>
        <d v="2017-05-03T00:00:00"/>
        <d v="2017-05-04T00:00:00"/>
        <d v="2017-05-05T00:00:00"/>
        <d v="2017-05-06T00:00:00"/>
        <d v="2017-05-07T00:00:00"/>
        <d v="2017-05-08T00:00:00"/>
        <d v="2017-05-09T00:00:00"/>
        <d v="2017-05-10T00:00:00"/>
        <d v="2017-05-11T00:00:00"/>
        <d v="2017-05-12T00:00:00"/>
        <d v="2017-05-13T00:00:00"/>
        <d v="2017-05-14T00:00:00"/>
        <d v="2017-05-15T00:00:00"/>
        <d v="2017-05-16T00:00:00"/>
        <d v="2017-05-17T00:00:00"/>
        <d v="2017-05-18T00:00:00"/>
        <d v="2017-05-19T00:00:00"/>
        <d v="2017-05-20T00:00:00"/>
        <d v="2017-05-21T00:00:00"/>
        <d v="2017-05-22T00:00:00"/>
        <d v="2017-05-23T00:00:00"/>
        <d v="2017-05-24T00:00:00"/>
        <d v="2017-05-25T00:00:00"/>
        <d v="2017-05-26T00:00:00"/>
        <d v="2017-05-27T00:00:00"/>
        <d v="2017-05-28T00:00:00"/>
        <d v="2017-05-29T00:00:00"/>
        <d v="2017-05-30T00:00:00"/>
        <d v="2017-05-31T00:00:00"/>
        <d v="2017-06-01T00:00:00"/>
        <d v="2017-06-02T00:00:00"/>
        <d v="2017-06-03T00:00:00"/>
        <d v="2017-06-04T00:00:00"/>
        <d v="2017-06-05T00:00:00"/>
        <d v="2017-06-06T00:00:00"/>
        <d v="2017-06-07T00:00:00"/>
        <d v="2017-06-08T00:00:00"/>
        <d v="2017-06-09T00:00:00"/>
        <d v="2017-06-10T00:00:00"/>
        <d v="2017-06-11T00:00:00"/>
        <d v="2017-06-12T00:00:00"/>
        <d v="2017-06-13T00:00:00"/>
        <d v="2017-06-14T00:00:00"/>
        <d v="2017-06-15T00:00:00"/>
        <d v="2017-06-16T00:00:00"/>
        <d v="2017-06-17T00:00:00"/>
        <d v="2017-06-18T00:00:00"/>
        <d v="2017-06-19T00:00:00"/>
        <d v="2017-06-20T00:00:00"/>
        <d v="2017-06-21T00:00:00"/>
        <d v="2017-06-22T00:00:00"/>
        <d v="2017-06-23T00:00:00"/>
        <d v="2017-06-24T00:00:00"/>
        <d v="2017-06-25T00:00:00"/>
        <d v="2017-06-26T00:00:00"/>
        <d v="2017-06-27T00:00:00"/>
        <d v="2017-06-28T00:00:00"/>
        <d v="2017-06-29T00:00:00"/>
        <d v="2017-06-30T00:00:00"/>
        <d v="2017-07-01T00:00:00"/>
        <d v="2017-07-02T00:00:00"/>
        <d v="2017-07-03T00:00:00"/>
        <d v="2017-07-04T00:00:00"/>
        <d v="2017-07-05T00:00:00"/>
        <d v="2017-07-06T00:00:00"/>
        <d v="2017-07-07T00:00:00"/>
        <d v="2017-07-08T00:00:00"/>
        <d v="2017-07-09T00:00:00"/>
        <d v="2017-07-10T00:00:00"/>
        <d v="2017-07-11T00:00:00"/>
        <d v="2017-07-12T00:00:00"/>
        <d v="2017-07-13T00:00:00"/>
        <d v="2017-07-14T00:00:00"/>
        <d v="2017-07-15T00:00:00"/>
        <d v="2017-07-16T00:00:00"/>
        <d v="2017-07-17T00:00:00"/>
        <d v="2017-07-18T00:00:00"/>
        <d v="2017-07-19T00:00:00"/>
        <d v="2017-07-20T00:00:00"/>
        <d v="2017-07-21T00:00:00"/>
        <d v="2017-07-22T00:00:00"/>
        <d v="2017-07-23T00:00:00"/>
        <d v="2017-07-24T00:00:00"/>
        <d v="2017-07-25T00:00:00"/>
        <d v="2017-07-26T00:00:00"/>
        <d v="2017-07-27T00:00:00"/>
        <d v="2017-07-28T00:00:00"/>
        <d v="2017-07-29T00:00:00"/>
        <d v="2017-07-30T00:00:00"/>
        <d v="2017-07-31T00:00:00"/>
        <d v="2017-08-01T00:00:00"/>
        <d v="2017-08-02T00:00:00"/>
        <d v="2017-08-03T00:00:00"/>
        <d v="2017-08-04T00:00:00"/>
        <d v="2017-08-05T00:00:00"/>
        <d v="2017-08-06T00:00:00"/>
        <d v="2017-08-07T00:00:00"/>
        <d v="2017-08-08T00:00:00"/>
        <d v="2017-08-09T00:00:00"/>
        <d v="2017-08-10T00:00:00"/>
        <d v="2017-08-11T00:00:00"/>
        <d v="2017-08-12T00:00:00"/>
        <d v="2017-08-13T00:00:00"/>
        <d v="2017-08-14T00:00:00"/>
        <d v="2017-08-15T00:00:00"/>
        <d v="2017-08-16T00:00:00"/>
        <d v="2017-08-17T00:00:00"/>
        <d v="2017-08-18T00:00:00"/>
        <d v="2017-08-19T00:00:00"/>
        <d v="2017-08-20T00:00:00"/>
        <d v="2017-08-21T00:00:00"/>
        <d v="2017-08-22T00:00:00"/>
        <d v="2017-08-23T00:00:00"/>
        <d v="2017-08-24T00:00:00"/>
        <d v="2017-08-25T00:00:00"/>
        <d v="2017-08-26T00:00:00"/>
        <d v="2017-08-27T00:00:00"/>
        <d v="2017-08-28T00:00:00"/>
        <d v="2017-08-29T00:00:00"/>
        <d v="2017-08-30T00:00:00"/>
        <d v="2017-08-31T00:00:00"/>
        <d v="2017-09-01T00:00:00"/>
        <d v="2017-09-02T00:00:00"/>
        <d v="2017-09-03T00:00:00"/>
        <d v="2017-09-04T00:00:00"/>
        <d v="2017-09-05T00:00:00"/>
        <d v="2017-09-06T00:00:00"/>
        <d v="2017-09-07T00:00:00"/>
        <d v="2017-09-08T00:00:00"/>
        <d v="2017-09-09T00:00:00"/>
        <d v="2017-09-10T00:00:00"/>
        <d v="2017-09-11T00:00:00"/>
        <d v="2017-09-12T00:00:00"/>
        <d v="2017-09-13T00:00:00"/>
        <d v="2017-09-14T00:00:00"/>
        <d v="2017-09-15T00:00:00"/>
        <d v="2017-09-16T00:00:00"/>
        <d v="2017-09-17T00:00:00"/>
        <d v="2017-09-18T00:00:00"/>
        <d v="2017-09-19T00:00:00"/>
        <d v="2017-09-20T00:00:00"/>
        <d v="2017-09-21T00:00:00"/>
        <d v="2017-09-22T00:00:00"/>
        <d v="2017-09-23T00:00:00"/>
        <d v="2017-09-24T00:00:00"/>
        <d v="2017-09-25T00:00:00"/>
        <d v="2017-09-26T00:00:00"/>
        <d v="2017-09-27T00:00:00"/>
        <d v="2017-09-28T00:00:00"/>
        <d v="2017-09-29T00:00:00"/>
        <d v="2017-09-30T00:00:00"/>
        <d v="2017-10-01T00:00:00"/>
        <d v="2017-10-02T00:00:00"/>
        <d v="2017-10-03T00:00:00"/>
        <d v="2017-10-04T00:00:00"/>
        <d v="2017-10-05T00:00:00"/>
        <d v="2017-10-06T00:00:00"/>
        <d v="2017-10-07T00:00:00"/>
        <d v="2017-10-08T00:00:00"/>
        <d v="2017-10-09T00:00:00"/>
        <d v="2017-10-10T00:00:00"/>
        <d v="2017-10-11T00:00:00"/>
        <d v="2017-10-12T00:00:00"/>
        <d v="2017-10-13T00:00:00"/>
        <d v="2017-10-14T00:00:00"/>
        <d v="2017-10-15T00:00:00"/>
        <d v="2017-10-16T00:00:00"/>
        <d v="2017-10-17T00:00:00"/>
        <d v="2017-10-18T00:00:00"/>
        <d v="2017-10-19T00:00:00"/>
        <d v="2017-10-20T00:00:00"/>
        <d v="2017-10-21T00:00:00"/>
        <d v="2017-10-22T00:00:00"/>
        <d v="2017-10-23T00:00:00"/>
        <d v="2017-10-24T00:00:00"/>
        <d v="2017-10-25T00:00:00"/>
        <d v="2017-10-26T00:00:00"/>
        <d v="2017-10-27T00:00:00"/>
        <d v="2017-10-28T00:00:00"/>
        <d v="2017-10-29T00:00:00"/>
        <d v="2017-10-30T00:00:00"/>
        <d v="2017-10-31T00:00:00"/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11-08T00:00:00"/>
        <d v="2017-11-09T00:00:00"/>
        <d v="2017-11-10T00:00:00"/>
        <d v="2017-11-11T00:00:00"/>
        <d v="2017-11-12T00:00:00"/>
        <d v="2017-11-13T00:00:00"/>
        <d v="2017-11-14T00:00:00"/>
        <d v="2017-11-15T00:00:00"/>
        <d v="2017-11-16T00:00:00"/>
        <d v="2017-11-17T00:00:00"/>
        <d v="2017-11-18T00:00:00"/>
        <d v="2017-11-19T00:00:00"/>
        <d v="2017-11-20T00:00:00"/>
        <d v="2017-11-21T00:00:00"/>
        <d v="2017-11-22T00:00:00"/>
        <d v="2017-11-23T00:00:00"/>
        <d v="2017-11-24T00:00:00"/>
        <d v="2017-11-25T00:00:00"/>
        <d v="2017-11-26T00:00:00"/>
        <d v="2017-11-27T00:00:00"/>
        <d v="2017-11-28T00:00:00"/>
        <d v="2017-11-29T00:00:00"/>
        <d v="2017-11-30T00:00:00"/>
        <d v="2017-12-01T00:00:00"/>
        <d v="2017-12-02T00:00:00"/>
        <d v="2017-12-03T00:00:00"/>
        <d v="2017-12-04T00:00:00"/>
        <d v="2017-12-05T00:00:00"/>
        <d v="2017-12-06T00:00:00"/>
        <d v="2017-12-07T00:00:00"/>
        <d v="2017-12-08T00:00:00"/>
        <d v="2017-12-09T00:00:00"/>
        <d v="2017-12-10T00:00:00"/>
        <d v="2017-12-11T00:00:00"/>
        <d v="2017-12-12T00:00:00"/>
        <d v="2017-12-13T00:00:00"/>
        <d v="2017-12-14T00:00:00"/>
        <d v="2017-12-15T00:00:00"/>
        <d v="2017-12-16T00:00:00"/>
        <d v="2017-12-17T00:00:00"/>
        <d v="2017-12-18T00:00:00"/>
        <d v="2017-12-19T00:00:00"/>
        <d v="2017-12-20T00:00:00"/>
        <d v="2017-12-21T00:00:00"/>
        <d v="2017-12-22T00:00:00"/>
        <d v="2017-12-23T00:00:00"/>
        <d v="2017-12-24T00:00:00"/>
        <d v="2017-12-25T00:00:00"/>
        <d v="2017-12-26T00:00:00"/>
        <d v="2017-12-27T00:00:00"/>
        <d v="2017-12-28T00:00:00"/>
        <d v="2017-12-29T00:00:00"/>
        <d v="2017-12-30T00:00:00"/>
        <d v="2017-12-31T00:00:00"/>
        <d v="2018-01-01T00:00:00"/>
        <d v="2018-01-02T00:00:00"/>
        <d v="2018-01-03T00:00:00"/>
        <d v="2018-01-04T00:00:00"/>
        <d v="2018-01-05T00:00:00"/>
        <d v="2018-01-06T00:00:00"/>
        <d v="2018-01-07T00:00:00"/>
        <d v="2018-01-08T00:00:00"/>
        <d v="2018-01-09T00:00:00"/>
        <d v="2018-01-10T00:00:00"/>
        <d v="2018-01-11T00:00:00"/>
        <d v="2018-01-12T00:00:00"/>
        <d v="2018-01-13T00:00:00"/>
        <d v="2018-01-14T00:00:00"/>
        <d v="2018-01-15T00:00:00"/>
        <d v="2018-01-16T00:00:00"/>
        <d v="2018-01-17T00:00:00"/>
        <d v="2018-01-18T00:00:00"/>
        <d v="2018-01-19T00:00:00"/>
        <d v="2018-01-20T00:00:00"/>
        <d v="2018-01-21T00:00:00"/>
        <d v="2018-01-22T00:00:00"/>
        <d v="2018-01-23T00:00:00"/>
        <d v="2018-01-24T00:00:00"/>
        <d v="2018-01-25T00:00:00"/>
        <d v="2018-01-26T00:00:00"/>
        <d v="2018-01-27T00:00:00"/>
        <d v="2018-01-28T00:00:00"/>
        <d v="2018-01-29T00:00:00"/>
        <d v="2018-01-30T00:00:00"/>
        <d v="2018-01-31T00:00:00"/>
        <d v="2018-02-01T00:00:00"/>
        <d v="2018-02-02T00:00:00"/>
        <d v="2018-02-03T00:00:00"/>
        <d v="2018-02-04T00:00:00"/>
        <d v="2018-02-05T00:00:00"/>
        <d v="2018-02-06T00:00:00"/>
        <d v="2018-02-07T00:00:00"/>
        <d v="2018-02-08T00:00:00"/>
        <d v="2018-02-09T00:00:00"/>
        <d v="2018-02-10T00:00:00"/>
        <d v="2018-02-11T00:00:00"/>
        <d v="2018-02-12T00:00:00"/>
        <d v="2018-02-13T00:00:00"/>
        <d v="2018-02-14T00:00:00"/>
        <d v="2018-02-15T00:00:00"/>
        <d v="2018-02-16T00:00:00"/>
        <d v="2018-02-17T00:00:00"/>
        <d v="2018-02-18T00:00:00"/>
        <d v="2018-02-19T00:00:00"/>
        <d v="2018-02-20T00:00:00"/>
        <d v="2018-02-21T00:00:00"/>
        <d v="2018-02-22T00:00:00"/>
        <d v="2018-02-23T00:00:00"/>
        <d v="2018-02-24T00:00:00"/>
        <d v="2018-02-25T00:00:00"/>
        <d v="2018-02-26T00:00:00"/>
        <d v="2018-02-27T00:00:00"/>
        <d v="2018-02-28T00:00:00"/>
        <d v="2018-03-01T00:00:00"/>
        <d v="2018-03-02T00:00:00"/>
        <d v="2018-03-03T00:00:00"/>
        <d v="2018-03-04T00:00:00"/>
        <d v="2018-03-05T00:00:00"/>
        <d v="2018-03-06T00:00:00"/>
        <d v="2018-03-07T00:00:00"/>
        <d v="2018-03-08T00:00:00"/>
        <d v="2018-03-09T00:00:00"/>
        <d v="2018-03-10T00:00:00"/>
        <d v="2018-03-11T00:00:00"/>
        <d v="2018-03-12T00:00:00"/>
        <d v="2018-03-13T00:00:00"/>
        <d v="2018-03-14T00:00:00"/>
        <d v="2018-03-15T00:00:00"/>
        <d v="2018-03-16T00:00:00"/>
        <d v="2018-03-17T00:00:00"/>
        <d v="2018-03-18T00:00:00"/>
        <d v="2018-03-19T00:00:00"/>
        <d v="2018-03-20T00:00:00"/>
        <d v="2018-03-21T00:00:00"/>
        <d v="2018-03-22T00:00:00"/>
        <d v="2018-03-23T00:00:00"/>
        <d v="2018-03-24T00:00:00"/>
        <d v="2018-03-25T00:00:00"/>
        <d v="2018-03-26T00:00:00"/>
        <d v="2018-03-27T00:00:00"/>
        <d v="2018-03-28T00:00:00"/>
        <d v="2018-03-29T00:00:00"/>
        <d v="2018-03-30T00:00:00"/>
        <d v="2018-03-31T00:00:00"/>
        <d v="2018-04-01T00:00:00"/>
        <d v="2018-04-02T00:00:00"/>
        <d v="2018-04-03T00:00:00"/>
        <d v="2018-04-04T00:00:00"/>
        <d v="2018-04-05T00:00:00"/>
        <d v="2018-04-06T00:00:00"/>
        <d v="2018-04-07T00:00:00"/>
        <d v="2018-04-08T00:00:00"/>
        <d v="2018-04-09T00:00:00"/>
        <d v="2018-04-10T00:00:00"/>
        <d v="2018-04-11T00:00:00"/>
        <d v="2018-04-12T00:00:00"/>
        <d v="2018-04-13T00:00:00"/>
        <d v="2018-04-14T00:00:00"/>
        <d v="2018-04-15T00:00:00"/>
        <d v="2018-04-16T00:00:00"/>
        <d v="2018-04-17T00:00:00"/>
        <d v="2018-04-18T00:00:00"/>
        <d v="2018-04-19T00:00:00"/>
        <d v="2018-04-20T00:00:00"/>
        <d v="2018-04-21T00:00:00"/>
        <d v="2018-04-22T00:00:00"/>
        <d v="2018-04-23T00:00:00"/>
        <d v="2018-04-24T00:00:00"/>
        <d v="2018-04-25T00:00:00"/>
        <d v="2018-04-26T00:00:00"/>
        <d v="2018-04-27T00:00:00"/>
        <d v="2018-04-28T00:00:00"/>
        <d v="2018-04-29T00:00:00"/>
        <d v="2018-04-30T00:00:00"/>
        <d v="2018-05-01T00:00:00"/>
        <d v="2018-05-02T00:00:00"/>
        <d v="2018-05-03T00:00:00"/>
        <d v="2018-05-04T00:00:00"/>
        <d v="2018-05-05T00:00:00"/>
        <d v="2018-05-06T00:00:00"/>
        <d v="2018-05-07T00:00:00"/>
        <d v="2018-05-08T00:00:00"/>
        <d v="2018-05-09T00:00:00"/>
        <d v="2018-05-10T00:00:00"/>
        <d v="2018-05-11T00:00:00"/>
        <d v="2018-05-12T00:00:00"/>
        <d v="2018-05-13T00:00:00"/>
        <d v="2018-05-14T00:00:00"/>
        <d v="2018-05-15T00:00:00"/>
        <d v="2018-05-16T00:00:00"/>
        <d v="2018-05-17T00:00:00"/>
        <d v="2018-05-18T00:00:00"/>
        <d v="2018-05-19T00:00:00"/>
        <d v="2018-05-20T00:00:00"/>
        <d v="2018-05-21T00:00:00"/>
        <d v="2018-05-22T00:00:00"/>
        <d v="2018-05-23T00:00:00"/>
        <d v="2018-05-24T00:00:00"/>
        <d v="2018-05-25T00:00:00"/>
        <d v="2018-05-26T00:00:00"/>
        <d v="2018-05-27T00:00:00"/>
        <d v="2018-05-28T00:00:00"/>
        <d v="2018-05-29T00:00:00"/>
        <d v="2018-05-30T00:00:00"/>
        <d v="2018-05-31T00:00:00"/>
        <d v="2018-06-01T00:00:00"/>
        <d v="2018-06-02T00:00:00"/>
        <d v="2018-06-03T00:00:00"/>
        <d v="2018-06-04T00:00:00"/>
        <d v="2018-06-05T00:00:00"/>
        <d v="2018-06-06T00:00:00"/>
        <d v="2018-06-07T00:00:00"/>
        <d v="2018-06-08T00:00:00"/>
        <d v="2018-06-09T00:00:00"/>
        <d v="2018-06-10T00:00:00"/>
        <d v="2018-06-11T00:00:00"/>
        <d v="2018-06-12T00:00:00"/>
        <d v="2018-06-13T00:00:00"/>
        <d v="2018-06-14T00:00:00"/>
        <d v="2018-06-15T00:00:00"/>
        <d v="2018-06-16T00:00:00"/>
        <d v="2018-06-17T00:00:00"/>
        <d v="2018-06-18T00:00:00"/>
        <d v="2018-06-19T00:00:00"/>
        <d v="2018-06-20T00:00:00"/>
        <d v="2018-06-21T00:00:00"/>
        <d v="2018-06-22T00:00:00"/>
        <d v="2018-06-23T00:00:00"/>
        <d v="2018-06-24T00:00:00"/>
        <d v="2018-06-25T00:00:00"/>
        <d v="2018-06-26T00:00:00"/>
        <d v="2018-06-27T00:00:00"/>
        <d v="2018-06-28T00:00:00"/>
        <d v="2018-06-29T00:00:00"/>
        <d v="2018-06-30T00:00:00"/>
        <d v="2018-07-01T00:00:00"/>
        <d v="2018-07-02T00:00:00"/>
        <d v="2018-07-03T00:00:00"/>
        <d v="2018-07-04T00:00:00"/>
        <d v="2018-07-05T00:00:00"/>
        <d v="2018-07-06T00:00:00"/>
        <d v="2018-07-07T00:00:00"/>
        <d v="2018-07-08T00:00:00"/>
        <d v="2018-07-09T00:00:00"/>
        <d v="2018-07-10T00:00:00"/>
        <d v="2018-07-11T00:00:00"/>
        <d v="2018-07-12T00:00:00"/>
        <d v="2018-07-13T00:00:00"/>
        <d v="2018-07-14T00:00:00"/>
        <d v="2018-07-15T00:00:00"/>
        <d v="2018-07-16T00:00:00"/>
        <d v="2018-07-17T00:00:00"/>
        <d v="2018-07-18T00:00:00"/>
        <d v="2018-07-19T00:00:00"/>
        <d v="2018-07-20T00:00:00"/>
        <d v="2018-07-21T00:00:00"/>
        <d v="2018-07-22T00:00:00"/>
        <d v="2018-07-23T00:00:00"/>
        <d v="2018-07-24T00:00:00"/>
        <d v="2018-07-25T00:00:00"/>
        <d v="2018-07-26T00:00:00"/>
        <d v="2018-07-27T00:00:00"/>
        <d v="2018-07-28T00:00:00"/>
        <d v="2018-07-29T00:00:00"/>
        <d v="2018-07-30T00:00:00"/>
        <d v="2018-07-31T00:00:00"/>
        <d v="2018-08-01T00:00:00"/>
        <d v="2018-08-02T00:00:00"/>
        <d v="2018-08-03T00:00:00"/>
        <d v="2018-08-04T00:00:00"/>
        <d v="2018-08-05T00:00:00"/>
        <d v="2018-08-06T00:00:00"/>
        <d v="2018-08-07T00:00:00"/>
        <d v="2018-08-08T00:00:00"/>
        <d v="2018-08-09T00:00:00"/>
        <d v="2018-08-10T00:00:00"/>
        <d v="2018-08-11T00:00:00"/>
        <d v="2018-08-12T00:00:00"/>
        <d v="2018-08-13T00:00:00"/>
        <d v="2018-08-14T00:00:00"/>
        <d v="2018-08-15T00:00:00"/>
        <d v="2018-08-16T00:00:00"/>
        <d v="2018-08-17T00:00:00"/>
        <d v="2018-08-18T00:00:00"/>
        <d v="2018-08-19T00:00:00"/>
        <d v="2018-08-20T00:00:00"/>
        <d v="2018-08-21T00:00:00"/>
        <d v="2018-08-22T00:00:00"/>
        <d v="2018-08-23T00:00:00"/>
        <d v="2018-08-24T00:00:00"/>
        <d v="2018-08-25T00:00:00"/>
        <d v="2018-08-26T00:00:00"/>
        <d v="2018-08-27T00:00:00"/>
        <d v="2018-08-28T00:00:00"/>
        <d v="2018-08-29T00:00:00"/>
        <d v="2018-08-30T00:00:00"/>
        <d v="2018-08-31T00:00:00"/>
        <d v="2018-09-01T00:00:00"/>
        <d v="2018-09-02T00:00:00"/>
        <d v="2018-09-03T00:00:00"/>
        <d v="2018-09-04T00:00:00"/>
        <d v="2018-09-05T00:00:00"/>
        <d v="2018-09-06T00:00:00"/>
        <d v="2018-09-07T00:00:00"/>
        <d v="2018-09-08T00:00:00"/>
        <d v="2018-09-09T00:00:00"/>
        <d v="2018-09-10T00:00:00"/>
        <d v="2018-09-11T00:00:00"/>
        <d v="2018-09-12T00:00:00"/>
        <d v="2018-09-13T00:00:00"/>
        <d v="2018-09-14T00:00:00"/>
        <d v="2018-09-15T00:00:00"/>
        <d v="2018-09-16T00:00:00"/>
        <d v="2018-09-17T00:00:00"/>
        <d v="2018-09-18T00:00:00"/>
        <d v="2018-09-19T00:00:00"/>
        <d v="2018-09-20T00:00:00"/>
        <d v="2018-09-21T00:00:00"/>
        <d v="2018-09-22T00:00:00"/>
        <d v="2018-09-23T00:00:00"/>
        <d v="2018-09-24T00:00:00"/>
        <d v="2018-09-25T00:00:00"/>
        <d v="2018-09-26T00:00:00"/>
        <d v="2018-09-27T00:00:00"/>
        <d v="2018-09-28T00:00:00"/>
        <d v="2018-09-29T00:00:00"/>
        <d v="2018-09-30T00:00:00"/>
        <d v="2018-10-01T00:00:00"/>
        <d v="2018-10-02T00:00:00"/>
        <d v="2018-10-03T00:00:00"/>
        <d v="2018-10-04T00:00:00"/>
        <d v="2018-10-05T00:00:00"/>
        <d v="2018-10-06T00:00:00"/>
        <d v="2018-10-07T00:00:00"/>
        <d v="2018-10-08T00:00:00"/>
        <d v="2018-10-09T00:00:00"/>
        <d v="2018-10-10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8T00:00:00"/>
        <d v="2018-10-19T00:00:00"/>
        <d v="2018-10-20T00:00:00"/>
        <d v="2018-10-21T00:00:00"/>
        <d v="2018-10-22T00:00:00"/>
        <d v="2018-10-23T00:00:00"/>
        <d v="2018-10-24T00:00:00"/>
        <d v="2018-10-25T00:00:00"/>
        <d v="2018-10-26T00:00:00"/>
        <d v="2018-10-27T00:00:00"/>
        <d v="2018-10-28T00:00:00"/>
        <d v="2018-10-29T00:00:00"/>
        <d v="2018-10-30T00:00:00"/>
        <d v="2018-10-31T00:00:00"/>
        <d v="2018-11-01T00:00:00"/>
        <d v="2018-11-02T00:00:00"/>
        <d v="2018-11-03T00:00:00"/>
        <d v="2018-11-04T00:00:00"/>
        <d v="2018-11-05T00:00:00"/>
        <d v="2018-11-06T00:00:00"/>
        <d v="2018-11-07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5T00:00:00"/>
        <d v="2018-11-16T00:00:00"/>
        <d v="2018-11-17T00:00:00"/>
        <d v="2018-11-18T00:00:00"/>
        <d v="2018-11-19T00:00:00"/>
        <d v="2018-11-20T00:00:00"/>
        <d v="2018-11-21T00:00:00"/>
        <d v="2018-11-22T00:00:00"/>
        <d v="2018-11-23T00:00:00"/>
        <d v="2018-11-24T00:00:00"/>
        <d v="2018-11-25T00:00:00"/>
        <d v="2018-11-26T00:00:00"/>
        <d v="2018-11-27T00:00:00"/>
        <d v="2018-11-28T00:00:00"/>
        <d v="2018-11-29T00:00:00"/>
        <d v="2018-11-30T00:00:00"/>
        <d v="2018-12-01T00:00:00"/>
        <d v="2018-12-02T00:00:00"/>
        <d v="2018-12-03T00:00:00"/>
        <d v="2018-12-04T00:00:00"/>
        <d v="2018-12-05T00:00:00"/>
        <d v="2018-12-06T00:00:00"/>
        <d v="2018-12-07T00:00:00"/>
        <d v="2018-12-08T00:00:00"/>
        <d v="2018-12-09T00:00:00"/>
        <d v="2018-12-10T00:00:00"/>
        <d v="2018-12-11T00:00:00"/>
        <d v="2018-12-12T00:00:00"/>
        <d v="2018-12-13T00:00:00"/>
        <d v="2018-12-14T00:00:00"/>
        <d v="2018-12-15T00:00:00"/>
        <d v="2018-12-16T00:00:00"/>
        <d v="2018-12-17T00:00:00"/>
        <d v="2018-12-18T00:00:00"/>
        <d v="2018-12-19T00:00:00"/>
        <d v="2018-12-20T00:00:00"/>
        <d v="2018-12-21T00:00:00"/>
        <d v="2018-12-22T00:00:00"/>
        <d v="2018-12-23T00:00:00"/>
        <d v="2018-12-24T00:00:00"/>
        <d v="2018-12-25T00:00:00"/>
        <d v="2018-12-26T00:00:00"/>
        <d v="2018-12-27T00:00:00"/>
        <d v="2018-12-28T00:00:00"/>
        <d v="2018-12-29T00:00:00"/>
        <d v="2018-12-30T00:00:00"/>
        <d v="2018-12-31T00:00:00"/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0T00:00:00"/>
        <d v="2022-08-31T00:00:00"/>
        <d v="2022-09-01T00:00:00"/>
        <d v="2022-09-02T00:00:00"/>
        <d v="2022-09-03T00:00:00"/>
        <d v="2022-09-04T00:00:00"/>
        <d v="2022-09-05T00:00:00"/>
        <d v="2022-09-06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1T00:00:00"/>
        <d v="2022-10-12T00:00:00"/>
        <d v="2022-10-13T00:00:00"/>
        <d v="2022-10-14T00:00:00"/>
        <d v="2022-10-15T00:00:00"/>
        <d v="2022-10-16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2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  <d v="2022-12-31T00:00:00"/>
        <d v="2023-01-01T00:00:00"/>
        <d v="2023-01-02T00:00:00"/>
        <d v="2023-01-03T00:00:00"/>
        <d v="2023-01-04T00:00:00"/>
        <d v="2023-01-05T00:00:00"/>
        <d v="2023-01-06T00:00:00"/>
        <d v="2023-01-07T00:00:00"/>
        <d v="2023-01-08T00:00:00"/>
        <d v="2023-01-09T00:00:00"/>
        <d v="2023-01-10T00:00:00"/>
        <d v="2023-01-11T00:00:00"/>
        <d v="2023-01-12T00:00:00"/>
        <d v="2023-01-13T00:00:00"/>
        <d v="2023-01-14T00:00:00"/>
        <d v="2023-01-15T00:00:00"/>
        <d v="2023-01-16T00:00:00"/>
        <d v="2023-01-17T00:00:00"/>
        <d v="2023-01-18T00:00:00"/>
        <d v="2023-01-19T00:00:00"/>
        <d v="2023-01-20T00:00:00"/>
        <d v="2023-01-21T00:00:00"/>
        <d v="2023-01-22T00:00:00"/>
        <d v="2023-01-23T00:00:00"/>
        <d v="2023-01-24T00:00:00"/>
        <d v="2023-01-25T00:00:00"/>
        <d v="2023-01-26T00:00:00"/>
        <d v="2023-01-27T00:00:00"/>
        <d v="2023-01-28T00:00:00"/>
        <d v="2023-01-29T00:00:00"/>
        <d v="2023-01-30T00:00:00"/>
        <d v="2023-01-31T00:00:00"/>
        <d v="2023-02-01T00:00:00"/>
        <d v="2023-02-02T00:00:00"/>
        <d v="2023-02-03T00:00:00"/>
        <d v="2023-02-04T00:00:00"/>
        <d v="2023-02-05T00:00:00"/>
        <d v="2023-02-06T00:00:00"/>
        <d v="2023-02-07T00:00:00"/>
        <d v="2023-02-08T00:00:00"/>
        <d v="2023-02-09T00:00:00"/>
        <d v="2023-02-10T00:00:00"/>
        <d v="2023-02-11T00:00:00"/>
        <d v="2023-02-12T00:00:00"/>
        <d v="2023-02-13T00:00:00"/>
        <d v="2023-02-14T00:00:00"/>
        <d v="2023-02-15T00:00:00"/>
        <d v="2023-02-16T00:00:00"/>
        <d v="2023-02-17T00:00:00"/>
        <d v="2023-02-18T00:00:00"/>
        <d v="2023-02-19T00:00:00"/>
        <d v="2023-02-20T00:00:00"/>
        <d v="2023-02-21T00:00:00"/>
        <d v="2023-02-22T00:00:00"/>
        <d v="2023-02-23T00:00:00"/>
        <d v="2023-02-24T00:00:00"/>
        <d v="2023-02-25T00:00:00"/>
        <d v="2023-02-26T00:00:00"/>
        <d v="2023-02-27T00:00:00"/>
        <d v="2023-02-28T00:00:00"/>
        <d v="2023-03-01T00:00:00"/>
        <d v="2023-03-02T00:00:00"/>
        <d v="2023-03-03T00:00:00"/>
        <d v="2023-03-04T00:00:00"/>
        <d v="2023-03-05T00:00:00"/>
        <d v="2023-03-06T00:00:00"/>
        <d v="2023-03-07T00:00:00"/>
        <d v="2023-03-08T00:00:00"/>
        <d v="2023-03-09T00:00:00"/>
        <d v="2023-03-10T00:00:00"/>
        <d v="2023-03-11T00:00:00"/>
        <d v="2023-03-12T00:00:00"/>
        <d v="2023-03-13T00:00:00"/>
        <d v="2023-03-14T00:00:00"/>
        <d v="2023-03-15T00:00:00"/>
        <d v="2023-03-16T00:00:00"/>
        <d v="2023-03-17T00:00:00"/>
        <d v="2023-03-18T00:00:00"/>
        <d v="2023-03-19T00:00:00"/>
        <d v="2023-03-20T00:00:00"/>
        <d v="2023-03-21T00:00:00"/>
        <d v="2023-03-22T00:00:00"/>
        <d v="2023-03-23T00:00:00"/>
        <d v="2023-03-24T00:00:00"/>
        <d v="2023-03-25T00:00:00"/>
        <d v="2023-03-26T00:00:00"/>
        <d v="2023-03-27T00:00:00"/>
        <d v="2023-03-28T00:00:00"/>
        <d v="2023-03-29T00:00:00"/>
        <d v="2023-03-30T00:00:00"/>
        <d v="2023-03-31T00:00:00"/>
        <d v="2023-04-01T00:00:00"/>
        <d v="2023-04-02T00:00:00"/>
        <d v="2023-04-03T00:00:00"/>
        <d v="2023-04-04T00:00:00"/>
        <d v="2023-04-05T00:00:00"/>
        <d v="2023-04-06T00:00:00"/>
        <d v="2023-04-07T00:00:00"/>
        <d v="2023-04-08T00:00:00"/>
        <d v="2023-04-09T00:00:00"/>
        <d v="2023-04-10T00:00:00"/>
        <d v="2023-04-11T00:00:00"/>
        <d v="2023-04-12T00:00:00"/>
        <d v="2023-04-13T00:00:00"/>
        <d v="2023-04-14T00:00:00"/>
        <d v="2023-04-15T00:00:00"/>
        <d v="2023-04-16T00:00:00"/>
        <d v="2023-04-17T00:00:00"/>
        <d v="2023-04-18T00:00:00"/>
        <d v="2023-04-19T00:00:00"/>
        <d v="2023-04-20T00:00:00"/>
        <d v="2023-04-21T00:00:00"/>
        <d v="2023-04-22T00:00:00"/>
        <d v="2023-04-23T00:00:00"/>
        <d v="2023-04-24T00:00:00"/>
        <d v="2023-04-25T00:00:00"/>
        <d v="2023-04-26T00:00:00"/>
        <d v="2023-04-27T00:00:00"/>
        <d v="2023-04-28T00:00:00"/>
        <d v="2023-04-29T00:00:00"/>
        <d v="2023-04-30T00:00:00"/>
        <d v="2023-05-01T00:00:00"/>
        <d v="2023-05-02T00:00:00"/>
        <d v="2023-05-03T00:00:00"/>
        <d v="2023-05-04T00:00:00"/>
        <d v="2023-05-05T00:00:00"/>
        <d v="2023-05-06T00:00:00"/>
        <d v="2023-05-07T00:00:00"/>
        <d v="2023-05-08T00:00:00"/>
        <d v="2023-05-09T00:00:00"/>
        <d v="2023-05-10T00:00:00"/>
        <d v="2023-05-11T00:00:00"/>
        <d v="2023-05-12T00:00:00"/>
        <d v="2023-05-13T00:00:00"/>
        <d v="2023-05-14T00:00:00"/>
        <d v="2023-05-15T00:00:00"/>
        <d v="2023-05-16T00:00:00"/>
        <d v="2023-05-17T00:00:00"/>
        <d v="2023-05-18T00:00:00"/>
        <d v="2023-05-19T00:00:00"/>
        <d v="2023-05-20T00:00:00"/>
        <d v="2023-05-21T00:00:00"/>
        <d v="2023-05-22T00:00:00"/>
        <d v="2023-05-23T00:00:00"/>
        <d v="2023-05-24T00:00:00"/>
        <d v="2023-05-25T00:00:00"/>
        <d v="2023-05-26T00:00:00"/>
        <d v="2023-05-27T00:00:00"/>
        <d v="2023-05-28T00:00:00"/>
        <d v="2023-05-29T00:00:00"/>
        <d v="2023-05-30T00:00:00"/>
        <d v="2023-05-31T00:00:00"/>
        <d v="2023-06-01T00:00:00"/>
        <d v="2023-06-02T00:00:00"/>
        <d v="2023-06-03T00:00:00"/>
        <d v="2023-06-04T00:00:00"/>
        <d v="2023-06-05T00:00:00"/>
        <d v="2023-06-06T00:00:00"/>
        <d v="2023-06-07T00:00:00"/>
        <d v="2023-06-08T00:00:00"/>
        <d v="2023-06-09T00:00:00"/>
        <d v="2023-06-10T00:00:00"/>
        <d v="2023-06-11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5T00:00:00"/>
        <d v="2023-06-26T00:00:00"/>
        <d v="2023-06-27T00:00:00"/>
        <d v="2023-06-28T00:00:00"/>
        <d v="2023-06-29T00:00:00"/>
        <d v="2023-06-30T00:00:00"/>
        <d v="2023-07-01T00:00:00"/>
        <d v="2023-07-02T00:00:00"/>
        <d v="2023-07-03T00:00:00"/>
        <d v="2023-07-04T00:00:00"/>
        <d v="2023-07-05T00:00:00"/>
        <d v="2023-07-06T00:00:00"/>
        <d v="2023-07-07T00:00:00"/>
        <d v="2023-07-08T00:00:00"/>
        <d v="2023-07-09T00:00:00"/>
        <d v="2023-07-10T00:00:00"/>
        <d v="2023-07-11T00:00:00"/>
        <d v="2023-07-12T00:00:00"/>
        <d v="2023-07-13T00:00:00"/>
        <d v="2023-07-14T00:00:00"/>
        <d v="2023-07-15T00:00:00"/>
        <d v="2023-07-16T00:00:00"/>
        <d v="2023-07-17T00:00:00"/>
        <d v="2023-07-18T00:00:00"/>
        <d v="2023-07-19T00:00:00"/>
        <d v="2023-07-20T00:00:00"/>
        <d v="2023-07-21T00:00:00"/>
        <d v="2023-07-22T00:00:00"/>
        <d v="2023-07-23T00:00:00"/>
        <d v="2023-07-24T00:00:00"/>
        <d v="2023-07-25T00:00:00"/>
        <d v="2023-07-26T00:00:00"/>
        <d v="2023-07-27T00:00:00"/>
        <d v="2023-07-28T00:00:00"/>
        <d v="2023-07-29T00:00:00"/>
        <d v="2023-07-30T00:00:00"/>
        <d v="2023-07-31T00:00:00"/>
        <d v="2023-08-01T00:00:00"/>
        <d v="2023-08-02T00:00:00"/>
        <d v="2023-08-03T00:00:00"/>
        <d v="2023-08-04T00:00:00"/>
        <d v="2023-08-05T00:00:00"/>
        <d v="2023-08-06T00:00:00"/>
        <d v="2023-08-07T00:00:00"/>
        <d v="2023-08-08T00:00:00"/>
        <d v="2023-08-09T00:00:00"/>
        <d v="2023-08-10T00:00:00"/>
        <d v="2023-08-11T00:00:00"/>
        <d v="2023-08-12T00:00:00"/>
        <d v="2023-08-13T00:00:00"/>
        <d v="2023-08-14T00:00:00"/>
        <d v="2023-08-15T00:00:00"/>
        <d v="2023-08-16T00:00:00"/>
        <d v="2023-08-17T00:00:00"/>
        <d v="2023-08-18T00:00:00"/>
        <d v="2023-08-19T00:00:00"/>
        <d v="2023-08-20T00:00:00"/>
        <d v="2023-08-21T00:00:00"/>
        <d v="2023-08-22T00:00:00"/>
        <d v="2023-08-23T00:00:00"/>
        <d v="2023-08-24T00:00:00"/>
        <d v="2023-08-25T00:00:00"/>
        <d v="2023-08-26T00:00:00"/>
        <d v="2023-08-27T00:00:00"/>
        <d v="2023-08-28T00:00:00"/>
        <d v="2023-08-29T00:00:00"/>
        <d v="2023-08-30T00:00:00"/>
        <d v="2023-08-31T00:00:00"/>
        <d v="2023-09-01T00:00:00"/>
        <d v="2023-09-02T00:00:00"/>
        <d v="2023-09-03T00:00:00"/>
        <d v="2023-09-04T00:00:00"/>
        <d v="2023-09-05T00:00:00"/>
        <d v="2023-09-06T00:00:00"/>
        <d v="2023-09-07T00:00:00"/>
        <d v="2023-09-08T00:00:00"/>
        <d v="2023-09-09T00:00:00"/>
        <d v="2023-09-10T00:00:00"/>
        <d v="2023-09-11T00:00:00"/>
        <d v="2023-09-12T00:00:00"/>
        <d v="2023-09-13T00:00:00"/>
        <d v="2023-09-14T00:00:00"/>
        <d v="2023-09-15T00:00:00"/>
        <d v="2023-09-16T00:00:00"/>
        <d v="2023-09-17T00:00:00"/>
        <d v="2023-09-18T00:00:00"/>
        <d v="2023-09-19T00:00:00"/>
        <d v="2023-09-20T00:00:00"/>
        <d v="2023-09-21T00:00:00"/>
        <d v="2023-09-22T00:00:00"/>
        <d v="2023-09-23T00:00:00"/>
        <d v="2023-09-24T00:00:00"/>
        <d v="2023-09-25T00:00:00"/>
        <d v="2023-09-26T00:00:00"/>
        <d v="2023-09-27T00:00:00"/>
        <d v="2023-09-28T00:00:00"/>
        <d v="2023-09-29T00:00:00"/>
        <d v="2023-09-30T00:00:00"/>
        <d v="2023-10-01T00:00:00"/>
        <d v="2023-10-02T00:00:00"/>
        <d v="2023-10-03T00:00:00"/>
        <d v="2023-10-04T00:00:00"/>
        <d v="2023-10-05T00:00:00"/>
        <d v="2023-10-06T00:00:00"/>
        <d v="2023-10-07T00:00:00"/>
        <d v="2023-10-08T00:00:00"/>
        <d v="2023-10-09T00:00:00"/>
        <d v="2023-10-10T00:00:00"/>
        <d v="2023-10-11T00:00:00"/>
        <d v="2023-10-12T00:00:00"/>
        <d v="2023-10-13T00:00:00"/>
        <d v="2023-10-14T00:00:00"/>
        <d v="2023-10-15T00:00:00"/>
        <d v="2023-10-16T00:00:00"/>
        <d v="2023-10-17T00:00:00"/>
        <d v="2023-10-18T00:00:00"/>
        <d v="2023-10-19T00:00:00"/>
        <d v="2023-10-20T00:00:00"/>
        <d v="2023-10-21T00:00:00"/>
        <d v="2023-10-22T00:00:00"/>
        <d v="2023-10-23T00:00:00"/>
        <d v="2023-10-24T00:00:00"/>
        <d v="2023-10-25T00:00:00"/>
        <d v="2023-10-26T00:00:00"/>
        <d v="2023-10-27T00:00:00"/>
        <d v="2023-10-28T00:00:00"/>
        <d v="2023-10-29T00:00:00"/>
        <d v="2023-10-30T00:00:00"/>
        <d v="2023-10-31T00:00:00"/>
        <d v="2023-11-01T00:00:00"/>
        <d v="2023-11-02T00:00:00"/>
        <d v="2023-11-03T00:00:00"/>
        <d v="2023-11-04T00:00:00"/>
        <d v="2023-11-05T00:00:00"/>
        <d v="2023-11-06T00:00:00"/>
        <d v="2023-11-07T00:00:00"/>
        <d v="2023-11-08T00:00:00"/>
        <d v="2023-11-09T00:00:00"/>
        <d v="2023-11-10T00:00:00"/>
        <d v="2023-11-11T00:00:00"/>
        <d v="2023-11-12T00:00:00"/>
        <d v="2023-11-13T00:00:00"/>
        <d v="2023-11-14T00:00:00"/>
        <d v="2023-11-15T00:00:00"/>
        <d v="2023-11-16T00:00:00"/>
        <d v="2023-11-17T00:00:00"/>
        <d v="2023-11-18T00:00:00"/>
        <d v="2023-11-19T00:00:00"/>
        <d v="2023-11-20T00:00:00"/>
        <d v="2023-11-21T00:00:00"/>
        <d v="2023-11-22T00:00:00"/>
        <d v="2023-11-23T00:00:00"/>
        <d v="2023-11-24T00:00:00"/>
        <d v="2023-11-25T00:00:00"/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  <d v="2024-09-01T00:00:00"/>
        <d v="2024-09-02T00:00:00"/>
        <d v="2024-09-03T00:00:00"/>
        <d v="2024-09-04T00:00:00"/>
        <d v="2024-09-05T00:00:00"/>
        <d v="2024-09-06T00:00:00"/>
        <d v="2024-09-07T00:00:00"/>
        <d v="2024-09-08T00:00:00"/>
        <d v="2024-09-09T00:00:00"/>
        <d v="2024-09-10T00:00:00"/>
        <d v="2024-09-11T00:00:00"/>
        <d v="2024-09-12T00:00:00"/>
        <d v="2024-09-13T00:00:00"/>
        <d v="2024-09-14T00:00:00"/>
        <d v="2024-09-15T00:00:00"/>
        <d v="2024-09-16T00:00:00"/>
        <d v="2024-09-17T00:00:00"/>
        <d v="2024-09-18T00:00:00"/>
        <d v="2024-09-19T00:00:00"/>
        <d v="2024-09-20T00:00:00"/>
        <d v="2024-09-21T00:00:00"/>
        <d v="2024-09-22T00:00:00"/>
        <d v="2024-09-23T00:00:00"/>
        <d v="2024-09-24T00:00:00"/>
        <d v="2024-09-25T00:00:00"/>
        <d v="2024-09-26T00:00:00"/>
        <d v="2024-09-27T00:00:00"/>
        <d v="2024-09-28T00:00:00"/>
        <d v="2024-09-29T00:00:00"/>
        <d v="2024-09-30T00:00:00"/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</sharedItems>
      <fieldGroup par="5"/>
    </cacheField>
    <cacheField name="TIPO CAMBIO COMPRA" numFmtId="0">
      <sharedItems containsSemiMixedTypes="0" containsString="0" containsNumber="1" minValue="42.1" maxValue="691.76"/>
    </cacheField>
    <cacheField name="TIPO DE CAMBIO VENTA" numFmtId="0">
      <sharedItems containsSemiMixedTypes="0" containsString="0" containsNumber="1" minValue="42.6" maxValue="698.44"/>
    </cacheField>
    <cacheField name="Meses (Fecha)" numFmtId="0" databaseField="0">
      <fieldGroup base="0">
        <rangePr groupBy="months" startDate="1983-01-01T00:00:00" endDate="2024-10-09T00:00:00"/>
        <groupItems count="14">
          <s v="&lt;1/1/198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9/10/2024"/>
        </groupItems>
      </fieldGroup>
    </cacheField>
    <cacheField name="Trimestres (Fecha)" numFmtId="0" databaseField="0">
      <fieldGroup base="0">
        <rangePr groupBy="quarters" startDate="1983-01-01T00:00:00" endDate="2024-10-09T00:00:00"/>
        <groupItems count="6">
          <s v="&lt;1/1/1983"/>
          <s v="Trim.1"/>
          <s v="Trim.2"/>
          <s v="Trim.3"/>
          <s v="Trim.4"/>
          <s v="&gt;9/10/2024"/>
        </groupItems>
      </fieldGroup>
    </cacheField>
    <cacheField name="Años (Fecha)" numFmtId="0" databaseField="0">
      <fieldGroup base="0">
        <rangePr groupBy="years" startDate="1983-01-01T00:00:00" endDate="2024-10-09T00:00:00"/>
        <groupItems count="44">
          <s v="&lt;1/1/1983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9/10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x v="0"/>
    <n v="5.8619505494505493"/>
  </r>
  <r>
    <x v="1"/>
    <n v="7.1864686468646868"/>
  </r>
  <r>
    <x v="2"/>
    <n v="8.3633720930232567"/>
  </r>
  <r>
    <x v="3"/>
    <n v="5.8693502824858754"/>
  </r>
  <r>
    <x v="4"/>
    <n v="9.1976284584980235"/>
  </r>
  <r>
    <x v="5"/>
    <n v="6.7780632411067181"/>
  </r>
  <r>
    <x v="6"/>
    <n v="4.6763565891472867"/>
  </r>
  <r>
    <x v="7"/>
    <n v="4.12109375"/>
  </r>
  <r>
    <x v="8"/>
    <n v="4.3465250965250961"/>
  </r>
  <r>
    <x v="9"/>
    <n v="6.1891891891891895"/>
  </r>
  <r>
    <x v="10"/>
    <n v="7.9568627450980394"/>
  </r>
  <r>
    <x v="11"/>
    <n v="8.0535019455252925"/>
  </r>
  <r>
    <x v="12"/>
    <n v="5.0359922178988326"/>
  </r>
  <r>
    <x v="13"/>
    <n v="3.25"/>
  </r>
  <r>
    <x v="14"/>
    <n v="2.717041800643087"/>
  </r>
  <r>
    <x v="15"/>
    <n v="2.2972602739726029"/>
  </r>
  <r>
    <x v="16"/>
    <n v="2.2998633879781423"/>
  </r>
  <r>
    <x v="17"/>
    <n v="2.2972602739726029"/>
  </r>
  <r>
    <x v="18"/>
    <n v="2.653481012658228"/>
  </r>
  <r>
    <x v="19"/>
    <n v="3.2596525096525095"/>
  </r>
  <r>
    <x v="20"/>
    <n v="3.5115830115830118"/>
  </r>
  <r>
    <x v="21"/>
    <n v="4.0959302325581399"/>
  </r>
  <r>
    <x v="22"/>
    <n v="4.9063706563706564"/>
  </r>
  <r>
    <x v="23"/>
    <n v="5.2825670498084287"/>
  </r>
  <r>
    <x v="24"/>
    <n v="3.5419847328244272"/>
  </r>
  <r>
    <x v="25"/>
    <n v="3.25"/>
  </r>
  <r>
    <x v="26"/>
    <n v="4.8644230769230772"/>
  </r>
  <r>
    <x v="27"/>
    <n v="8.1951923076923077"/>
  </r>
  <r>
    <x v="28"/>
    <n v="8.4653465346534649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">
  <r>
    <x v="0"/>
    <n v="159462"/>
    <n v="163350"/>
    <n v="160228"/>
    <n v="162182"/>
    <n v="159045"/>
    <n v="151712"/>
    <n v="154215.24562282459"/>
    <n v="156134.03317290277"/>
    <n v="153204.17739216593"/>
    <n v="153736.98523071752"/>
  </r>
  <r>
    <x v="1"/>
    <n v="5141"/>
    <n v="4846"/>
    <n v="4657"/>
    <n v="4563"/>
    <n v="4305"/>
    <n v="4572"/>
    <n v="3881.0973394156736"/>
    <n v="3745.969162397143"/>
    <n v="4041.3525195593988"/>
    <n v="4230.6146413035749"/>
  </r>
  <r>
    <x v="2"/>
    <n v="1936"/>
    <n v="2044"/>
    <n v="2052"/>
    <n v="2059"/>
    <n v="1879"/>
    <n v="1643"/>
    <n v="1588.0274100833246"/>
    <n v="1892"/>
    <n v="1819"/>
    <n v="1744"/>
  </r>
  <r>
    <x v="3"/>
    <n v="149450"/>
    <n v="150416"/>
    <n v="151869"/>
    <n v="154227"/>
    <n v="156686"/>
    <n v="155205"/>
    <n v="152804.72964349753"/>
    <n v="166185.00829322569"/>
    <n v="177198.70503911879"/>
    <n v="184364.89040998495"/>
  </r>
  <r>
    <x v="4"/>
    <n v="16480"/>
    <n v="16367"/>
    <n v="16480"/>
    <n v="16514"/>
    <n v="16635"/>
    <n v="16449"/>
    <n v="16349.238556059487"/>
    <n v="16107.052204626611"/>
    <n v="16130.214561457689"/>
    <n v="16047.772805129498"/>
  </r>
  <r>
    <x v="5"/>
    <n v="83859"/>
    <n v="83019"/>
    <n v="84085"/>
    <n v="86722"/>
    <n v="89031"/>
    <n v="78472"/>
    <n v="72967.025010547412"/>
    <n v="78209.40205325259"/>
    <n v="77389.733966440195"/>
    <n v="86369.178349589245"/>
  </r>
  <r>
    <x v="6"/>
    <n v="219728"/>
    <n v="230004"/>
    <n v="239189"/>
    <n v="250857"/>
    <n v="252227"/>
    <n v="249318"/>
    <n v="234912.85158474845"/>
    <n v="247686.68111188739"/>
    <n v="254472.54487723904"/>
    <n v="268284.04985359986"/>
  </r>
  <r>
    <x v="7"/>
    <n v="58169"/>
    <n v="60340"/>
    <n v="63673"/>
    <n v="65767"/>
    <n v="67884"/>
    <n v="70725"/>
    <n v="53566.137986499314"/>
    <n v="58387.059689230453"/>
    <n v="71294.951056464895"/>
    <n v="79635.976756962889"/>
  </r>
  <r>
    <x v="8"/>
    <n v="84462"/>
    <n v="85340"/>
    <n v="87567"/>
    <n v="88552"/>
    <n v="89453"/>
    <n v="88692"/>
    <n v="81623.160201982915"/>
    <n v="79520.156982611399"/>
    <n v="81909.792451616231"/>
    <n v="84951.663105233558"/>
  </r>
  <r>
    <x v="9"/>
    <n v="45393"/>
    <n v="47268"/>
    <n v="47873"/>
    <n v="48401"/>
    <n v="47932"/>
    <n v="48769"/>
    <n v="46247.113015504692"/>
    <n v="45681.619656626819"/>
    <n v="47087.2498005456"/>
    <n v="48271.319145773145"/>
  </r>
  <r>
    <x v="10"/>
    <n v="182827"/>
    <n v="194629"/>
    <n v="209208"/>
    <n v="217293"/>
    <n v="226739"/>
    <n v="240116"/>
    <n v="244915.43335354919"/>
    <n v="263902.41653728718"/>
    <n v="291995.8349354025"/>
    <n v="303525.38276033686"/>
  </r>
  <r>
    <x v="11"/>
    <n v="130189"/>
    <n v="130947"/>
    <n v="130901"/>
    <n v="134414"/>
    <n v="133635"/>
    <n v="134086"/>
    <n v="133954.01965773653"/>
    <n v="137821.1079865963"/>
    <n v="139369.99151353716"/>
    <n v="137839.75590286532"/>
  </r>
  <r>
    <x v="12"/>
    <n v="27760"/>
    <n v="28091"/>
    <n v="28591"/>
    <n v="30462"/>
    <n v="30286"/>
    <n v="29884"/>
    <n v="26629.171158105684"/>
    <n v="26691.277299073641"/>
    <n v="27709.756543390984"/>
    <n v="28095.072566623363"/>
  </r>
  <r>
    <x v="13"/>
    <n v="30849"/>
    <n v="32921"/>
    <n v="34345"/>
    <n v="35566"/>
    <n v="39406"/>
    <n v="40883"/>
    <n v="40378.980223605104"/>
    <n v="43575.160255912648"/>
    <n v="46449.043854231008"/>
    <n v="47495.697310503965"/>
  </r>
  <r>
    <x v="14"/>
    <n v="103318"/>
    <n v="110149"/>
    <n v="117885"/>
    <n v="123112"/>
    <n v="127919"/>
    <n v="127889"/>
    <n v="121578.987580424"/>
    <n v="124689.42389251152"/>
    <n v="139138.0576680564"/>
    <n v="137929.03151642071"/>
  </r>
  <r>
    <x v="15"/>
    <n v="19194"/>
    <n v="20053"/>
    <n v="20351"/>
    <n v="19560"/>
    <n v="21406"/>
    <n v="21782"/>
    <n v="21189.781655416096"/>
    <n v="21471.631701857888"/>
    <n v="21193.593820774142"/>
    <n v="20899.609644955497"/>
  </r>
  <r>
    <x v="16"/>
    <n v="360"/>
    <n v="638"/>
    <n v="661"/>
    <n v="404"/>
    <n v="403"/>
    <n v="414"/>
    <n v="418"/>
    <n v="422"/>
    <n v="451"/>
    <n v="481"/>
  </r>
  <r>
    <x v="17"/>
    <n v="123486"/>
    <n v="96322"/>
    <n v="98562"/>
    <n v="93747"/>
    <n v="90983"/>
    <n v="90370"/>
    <n v="85628"/>
    <n v="86811"/>
    <n v="88393"/>
    <n v="98580"/>
  </r>
  <r>
    <x v="18"/>
    <n v="1442063"/>
    <n v="1456744"/>
    <n v="1498177"/>
    <n v="1534402"/>
    <n v="1555854"/>
    <n v="1550981"/>
    <n v="1492846.9999999998"/>
    <n v="1558933"/>
    <n v="1639248.0000000002"/>
    <n v="1702482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">
  <r>
    <x v="0"/>
    <n v="8.6168585699999998"/>
  </r>
  <r>
    <x v="1"/>
    <n v="8.1974246399999995"/>
  </r>
  <r>
    <x v="2"/>
    <n v="8.9156274500000006"/>
  </r>
  <r>
    <x v="3"/>
    <n v="9.2133198200000006"/>
  </r>
  <r>
    <x v="4"/>
    <n v="9.9251793799999994"/>
  </r>
  <r>
    <x v="5"/>
    <n v="9.65077827"/>
  </r>
  <r>
    <x v="6"/>
    <n v="9.8080335099999996"/>
  </r>
  <r>
    <x v="7"/>
    <n v="9.6736706600000009"/>
  </r>
  <r>
    <x v="8"/>
    <n v="9.6455146700000007"/>
  </r>
  <r>
    <x v="9"/>
    <n v="9.9642160299999993"/>
  </r>
  <r>
    <x v="10"/>
    <n v="10.01480027"/>
  </r>
  <r>
    <x v="11"/>
    <n v="10.644026029999999"/>
  </r>
  <r>
    <x v="12"/>
    <n v="10.930071849999999"/>
  </r>
  <r>
    <x v="13"/>
    <n v="11.0028752"/>
  </r>
  <r>
    <x v="14"/>
    <n v="10.35180897"/>
  </r>
  <r>
    <x v="15"/>
    <n v="10.49158235"/>
  </r>
  <r>
    <x v="16"/>
    <n v="10.562239079999999"/>
  </r>
  <r>
    <x v="17"/>
    <n v="10.689478769999999"/>
  </r>
  <r>
    <x v="18"/>
    <n v="10.55849815"/>
  </r>
  <r>
    <x v="19"/>
    <n v="10.20137038"/>
  </r>
  <r>
    <x v="20"/>
    <n v="10.0434068"/>
  </r>
  <r>
    <x v="21"/>
    <n v="10.28278502"/>
  </r>
  <r>
    <x v="22"/>
    <n v="10.327888339999999"/>
  </r>
  <r>
    <x v="23"/>
    <n v="10.54523696"/>
  </r>
  <r>
    <x v="24"/>
    <n v="9.9966398900000009"/>
  </r>
  <r>
    <x v="25"/>
    <n v="9.6818646899999994"/>
  </r>
  <r>
    <x v="26"/>
    <n v="9.5156916700000007"/>
  </r>
  <r>
    <x v="27"/>
    <n v="9.8490934299999999"/>
  </r>
  <r>
    <x v="28"/>
    <n v="10.01010698"/>
  </r>
  <r>
    <x v="29"/>
    <n v="9.9227761300000008"/>
  </r>
  <r>
    <x v="30"/>
    <n v="9.7357356599999996"/>
  </r>
  <r>
    <x v="31"/>
    <n v="9.7259710800000008"/>
  </r>
  <r>
    <x v="32"/>
    <n v="10.193443"/>
  </r>
  <r>
    <x v="33"/>
    <n v="10.5440524"/>
  </r>
  <r>
    <x v="34"/>
    <n v="10.14977612"/>
  </r>
  <r>
    <x v="35"/>
    <n v="9.5215698300000007"/>
  </r>
  <r>
    <x v="36"/>
    <n v="8.9536173899999998"/>
  </r>
  <r>
    <x v="37"/>
    <n v="9.0072999500000002"/>
  </r>
  <r>
    <x v="38"/>
    <n v="9.0668005800000007"/>
  </r>
  <r>
    <x v="39"/>
    <n v="8.3112448000000008"/>
  </r>
  <r>
    <x v="40"/>
    <n v="8.8564140299999998"/>
  </r>
  <r>
    <x v="41"/>
    <n v="9.49247424"/>
  </r>
  <r>
    <x v="42"/>
    <n v="9.7788722900000007"/>
  </r>
  <r>
    <x v="43"/>
    <n v="9.2313770999999996"/>
  </r>
  <r>
    <x v="44"/>
    <n v="8.7895742600000002"/>
  </r>
  <r>
    <x v="45"/>
    <n v="9.07726349"/>
  </r>
  <r>
    <x v="46"/>
    <n v="9.4959498500000006"/>
  </r>
  <r>
    <x v="47"/>
    <n v="9.7057181799999999"/>
  </r>
  <r>
    <x v="48"/>
    <n v="9.9556534600000006"/>
  </r>
  <r>
    <x v="49"/>
    <n v="10.020497560000001"/>
  </r>
  <r>
    <x v="50"/>
    <n v="9.7339828700000002"/>
  </r>
  <r>
    <x v="51"/>
    <n v="9.6577513100000001"/>
  </r>
  <r>
    <x v="52"/>
    <n v="10.01774331"/>
  </r>
  <r>
    <x v="53"/>
    <n v="10.31381784"/>
  </r>
  <r>
    <x v="54"/>
    <n v="10.14831253"/>
  </r>
  <r>
    <x v="55"/>
    <n v="9.7853352099999995"/>
  </r>
  <r>
    <x v="56"/>
    <n v="9.6611960099999994"/>
  </r>
  <r>
    <x v="57"/>
    <n v="9.4535799300000001"/>
  </r>
  <r>
    <x v="58"/>
    <n v="9.1008372000000008"/>
  </r>
  <r>
    <x v="59"/>
    <n v="9.0392239599999993"/>
  </r>
  <r>
    <x v="60"/>
    <n v="9.2464007400000003"/>
  </r>
  <r>
    <x v="61"/>
    <n v="9.6743874200000004"/>
  </r>
  <r>
    <x v="62"/>
    <n v="9.7559556300000008"/>
  </r>
  <r>
    <x v="63"/>
    <n v="9.6036013800000006"/>
  </r>
  <r>
    <x v="64"/>
    <n v="9.5"/>
  </r>
  <r>
    <x v="65"/>
    <n v="9.6"/>
  </r>
  <r>
    <x v="66"/>
    <n v="9.5013662799999992"/>
  </r>
  <r>
    <x v="67"/>
    <n v="9.5"/>
  </r>
  <r>
    <x v="68"/>
    <n v="9.6"/>
  </r>
  <r>
    <x v="69"/>
    <n v="9.4"/>
  </r>
  <r>
    <x v="70"/>
    <n v="9.3135096500000003"/>
  </r>
  <r>
    <x v="71"/>
    <n v="9.1596670800000002"/>
  </r>
  <r>
    <x v="72"/>
    <n v="9.6999999999999993"/>
  </r>
  <r>
    <x v="73"/>
    <n v="9.4"/>
  </r>
  <r>
    <x v="74"/>
    <n v="9.6"/>
  </r>
  <r>
    <x v="75"/>
    <n v="9.5407299200000004"/>
  </r>
  <r>
    <x v="76"/>
    <n v="9.4352423400000003"/>
  </r>
  <r>
    <x v="77"/>
    <n v="9.3879039399999993"/>
  </r>
  <r>
    <x v="78"/>
    <n v="9.1298454400000004"/>
  </r>
  <r>
    <x v="79"/>
    <n v="9.0427981800000001"/>
  </r>
  <r>
    <x v="80"/>
    <n v="8.5102539299999993"/>
  </r>
  <r>
    <x v="81"/>
    <n v="8.4966515099999995"/>
  </r>
  <r>
    <x v="82"/>
    <n v="8.64318119"/>
  </r>
  <r>
    <x v="83"/>
    <n v="9.2675281199999997"/>
  </r>
  <r>
    <x v="84"/>
    <n v="9.3675165099999997"/>
  </r>
  <r>
    <x v="85"/>
    <n v="10.25068263"/>
  </r>
  <r>
    <x v="86"/>
    <n v="9.6623936300000004"/>
  </r>
  <r>
    <x v="87"/>
    <n v="9.2928841200000001"/>
  </r>
  <r>
    <x v="88"/>
    <n v="9.04159969"/>
  </r>
  <r>
    <x v="89"/>
    <n v="9.4245654200000004"/>
  </r>
  <r>
    <x v="90"/>
    <n v="10.25529223"/>
  </r>
  <r>
    <x v="91"/>
    <n v="9.6917464399999993"/>
  </r>
  <r>
    <x v="92"/>
    <n v="9.2773413199999997"/>
  </r>
  <r>
    <x v="93"/>
    <n v="8.6733889299999998"/>
  </r>
  <r>
    <x v="94"/>
    <n v="8.7579577799999999"/>
  </r>
  <r>
    <x v="95"/>
    <n v="9.3354017700000007"/>
  </r>
  <r>
    <x v="96"/>
    <n v="10.17607362"/>
  </r>
  <r>
    <x v="97"/>
    <n v="10.470781280000001"/>
  </r>
  <r>
    <x v="98"/>
    <n v="11.737603829999999"/>
  </r>
  <r>
    <x v="99"/>
    <n v="11.951430459999999"/>
  </r>
  <r>
    <x v="100"/>
    <n v="12.395832199999999"/>
  </r>
  <r>
    <x v="101"/>
    <n v="11.704564080000001"/>
  </r>
  <r>
    <x v="102"/>
    <n v="11.285699409999999"/>
  </r>
  <r>
    <x v="103"/>
    <n v="11.295550240000001"/>
  </r>
  <r>
    <x v="104"/>
    <n v="11.31060437"/>
  </r>
  <r>
    <x v="105"/>
    <n v="11.924438479999999"/>
  </r>
  <r>
    <x v="106"/>
    <n v="11.53885004"/>
  </r>
  <r>
    <x v="107"/>
    <n v="11.340204930000001"/>
  </r>
  <r>
    <x v="108"/>
    <n v="11.394501869999999"/>
  </r>
  <r>
    <x v="109"/>
    <n v="12.21485434"/>
  </r>
  <r>
    <x v="110"/>
    <n v="12.53307087"/>
  </r>
  <r>
    <x v="111"/>
    <n v="12.41692858"/>
  </r>
  <r>
    <x v="112"/>
    <n v="12.29868753"/>
  </r>
  <r>
    <x v="113"/>
    <n v="12.210042530000001"/>
  </r>
  <r>
    <x v="114"/>
    <n v="12.45488295"/>
  </r>
  <r>
    <x v="115"/>
    <n v="15.66719805"/>
  </r>
  <r>
    <x v="116"/>
    <n v="20.097628090000001"/>
  </r>
  <r>
    <x v="117"/>
    <n v="24.007915950000001"/>
  </r>
  <r>
    <x v="118"/>
    <n v="24.433871979999999"/>
  </r>
  <r>
    <x v="119"/>
    <n v="23.168069859999999"/>
  </r>
  <r>
    <x v="120"/>
    <n v="21.984823859999999"/>
  </r>
  <r>
    <x v="121"/>
    <n v="21.886249639999999"/>
  </r>
  <r>
    <x v="122"/>
    <n v="21.319796539999999"/>
  </r>
  <r>
    <x v="123"/>
    <n v="19.979916630000002"/>
  </r>
  <r>
    <x v="124"/>
    <n v="19.06779903"/>
  </r>
  <r>
    <x v="125"/>
    <n v="18.493579690000001"/>
  </r>
  <r>
    <x v="126"/>
    <n v="18.69114368"/>
  </r>
  <r>
    <x v="127"/>
    <n v="17.289536980000001"/>
  </r>
  <r>
    <x v="128"/>
    <n v="17.6966836"/>
  </r>
  <r>
    <x v="129"/>
    <n v="18.064881979999999"/>
  </r>
  <r>
    <x v="130"/>
    <n v="17.446633760000001"/>
  </r>
  <r>
    <x v="131"/>
    <n v="16.401706749999999"/>
  </r>
  <r>
    <x v="132"/>
    <n v="15.297894879999999"/>
  </r>
  <r>
    <x v="133"/>
    <n v="15.001727320000001"/>
  </r>
  <r>
    <x v="134"/>
    <n v="14.41275783"/>
  </r>
  <r>
    <x v="135"/>
    <n v="13.679567499999999"/>
  </r>
  <r>
    <x v="136"/>
    <n v="13.09826691"/>
  </r>
  <r>
    <x v="137"/>
    <n v="13.266063900000001"/>
  </r>
  <r>
    <x v="138"/>
    <n v="13.576721320000001"/>
  </r>
  <r>
    <x v="139"/>
    <n v="13.26719531"/>
  </r>
  <r>
    <x v="140"/>
    <n v="11.965033330000001"/>
  </r>
  <r>
    <x v="141"/>
    <n v="11.67793183"/>
  </r>
  <r>
    <x v="142"/>
    <n v="11.848309479999999"/>
  </r>
  <r>
    <x v="143"/>
    <n v="11.8360802"/>
  </r>
  <r>
    <x v="144"/>
    <n v="11.95124062"/>
  </r>
  <r>
    <x v="145"/>
    <n v="11.43762688"/>
  </r>
  <r>
    <x v="146"/>
    <n v="11.60761478"/>
  </r>
  <r>
    <x v="147"/>
    <n v="11.66942938"/>
  </r>
  <r>
    <x v="148"/>
    <n v="11.78279575"/>
  </r>
  <r>
    <x v="149"/>
    <n v="10.95418856"/>
  </r>
  <r>
    <x v="150"/>
    <n v="10.60040513"/>
  </r>
  <r>
    <x v="151"/>
    <n v="9.6936845799999993"/>
  </r>
  <r>
    <x v="152"/>
    <n v="10.10123478"/>
  </r>
  <r>
    <x v="153"/>
    <n v="9.5844122400000007"/>
  </r>
  <r>
    <x v="154"/>
    <n v="9.6021609600000009"/>
  </r>
  <r>
    <x v="155"/>
    <n v="8.8027115699999996"/>
  </r>
  <r>
    <x v="156"/>
    <n v="8.0812701400000009"/>
  </r>
  <r>
    <x v="157"/>
    <n v="7.6775700799999997"/>
  </r>
  <r>
    <x v="158"/>
    <n v="7.1587154200000001"/>
  </r>
  <r>
    <x v="159"/>
    <n v="7.2974070500000003"/>
  </r>
  <r>
    <x v="160"/>
    <n v="7.9444105499999997"/>
  </r>
  <r>
    <x v="161"/>
    <n v="7.79891442"/>
  </r>
  <r>
    <x v="162"/>
    <n v="7.8173479800000001"/>
  </r>
  <r>
    <x v="163"/>
    <n v="7.9224523900000001"/>
  </r>
  <r>
    <x v="164"/>
    <n v="8.5418173599999996"/>
  </r>
  <r>
    <x v="165"/>
    <n v="8.5272619400000007"/>
  </r>
  <r>
    <x v="166"/>
    <n v="7.8269477600000004"/>
  </r>
  <r>
    <x v="167"/>
    <n v="6.73570651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2">
  <r>
    <x v="0"/>
    <n v="36900.467493999997"/>
    <n v="849.04789200000005"/>
    <n v="6247.9753410000003"/>
    <n v="345.60335040000001"/>
    <n v="0"/>
    <n v="0"/>
    <m/>
  </r>
  <r>
    <x v="1"/>
    <n v="37584.038638400001"/>
    <n v="866.51089024999999"/>
    <n v="6332.8725290000002"/>
    <n v="315.27794234999999"/>
    <n v="0"/>
    <n v="0"/>
    <m/>
  </r>
  <r>
    <x v="2"/>
    <n v="38380.453415000004"/>
    <n v="845.16697650000003"/>
    <n v="6478.0316949999997"/>
    <n v="322.94791350000003"/>
    <n v="0"/>
    <n v="0"/>
    <m/>
  </r>
  <r>
    <x v="3"/>
    <n v="38699.396724500002"/>
    <n v="847.88596199999995"/>
    <n v="7313.0982590000003"/>
    <n v="382.51905449999998"/>
    <n v="0"/>
    <n v="0"/>
    <m/>
  </r>
  <r>
    <x v="4"/>
    <n v="39354.877211200001"/>
    <n v="859.02583360000006"/>
    <n v="7575.2564119999997"/>
    <n v="362.74054319999999"/>
    <n v="0"/>
    <n v="0"/>
    <m/>
  </r>
  <r>
    <x v="5"/>
    <n v="39752.375004000001"/>
    <n v="870.53158399999995"/>
    <n v="7945.363738"/>
    <n v="439.82967400000001"/>
    <n v="0"/>
    <n v="0"/>
    <m/>
  </r>
  <r>
    <x v="6"/>
    <n v="40608.110606000002"/>
    <n v="866.21360279999999"/>
    <n v="8143.1614220000001"/>
    <n v="433.81436919999999"/>
    <n v="0"/>
    <n v="0"/>
    <m/>
  </r>
  <r>
    <x v="7"/>
    <n v="39646.736833000003"/>
    <n v="901.94302764999998"/>
    <n v="8367.7405629999994"/>
    <n v="460.14747625000001"/>
    <n v="0"/>
    <n v="0"/>
    <m/>
  </r>
  <r>
    <x v="8"/>
    <n v="40083.008578000001"/>
    <n v="932.81103629999996"/>
    <n v="8658.4681290000008"/>
    <n v="522.61691625000003"/>
    <n v="0"/>
    <n v="0"/>
    <m/>
  </r>
  <r>
    <x v="9"/>
    <n v="40857.706086999999"/>
    <n v="956.77355175000002"/>
    <n v="9712.1377929999999"/>
    <n v="521.1154325"/>
    <n v="0"/>
    <n v="0"/>
    <m/>
  </r>
  <r>
    <x v="10"/>
    <n v="41364.451244000003"/>
    <n v="963.69297900000004"/>
    <n v="9972.6446300000007"/>
    <n v="538.82549100000006"/>
    <n v="0"/>
    <n v="0"/>
    <m/>
  </r>
  <r>
    <x v="11"/>
    <n v="42382.685468000003"/>
    <n v="1086.52286875"/>
    <n v="10377.08409"/>
    <n v="618.27864999999997"/>
    <n v="0"/>
    <n v="0"/>
    <m/>
  </r>
  <r>
    <x v="12"/>
    <n v="42302.460183800002"/>
    <n v="1080.9191899499999"/>
    <n v="10555.234388999999"/>
    <n v="670.08623724999995"/>
    <n v="0"/>
    <n v="0"/>
    <m/>
  </r>
  <r>
    <x v="13"/>
    <n v="43180.446333599997"/>
    <n v="1104.7480152000001"/>
    <n v="10473.188746"/>
    <n v="681.98690520000002"/>
    <n v="0"/>
    <n v="0"/>
    <m/>
  </r>
  <r>
    <x v="14"/>
    <n v="43269.265203499999"/>
    <n v="1074.0713760000001"/>
    <n v="10615.993474999999"/>
    <n v="789.7099455"/>
    <n v="0"/>
    <n v="0"/>
    <m/>
  </r>
  <r>
    <x v="15"/>
    <n v="43969.126682900001"/>
    <n v="1073.47626605"/>
    <n v="11377.075038999999"/>
    <n v="774.41201205000004"/>
    <n v="0"/>
    <n v="0"/>
    <m/>
  </r>
  <r>
    <x v="16"/>
    <n v="44457.763478000001"/>
    <n v="1121.0972857500001"/>
    <n v="11744.983939"/>
    <n v="882.95529724999994"/>
    <n v="0"/>
    <n v="0"/>
    <m/>
  </r>
  <r>
    <x v="17"/>
    <n v="43980.785723100002"/>
    <n v="1005.0768441"/>
    <n v="11702.818099"/>
    <n v="856.27933380000002"/>
    <n v="0"/>
    <n v="0"/>
    <m/>
  </r>
  <r>
    <x v="18"/>
    <n v="43808.703651900003"/>
    <n v="1145.6250766000001"/>
    <n v="12071.732153000001"/>
    <n v="896.95911850000005"/>
    <n v="0"/>
    <n v="0"/>
    <m/>
  </r>
  <r>
    <x v="19"/>
    <n v="43841.088580000003"/>
    <n v="1001.5966785000001"/>
    <n v="12246.825724"/>
    <n v="804.18901749999998"/>
    <n v="0"/>
    <n v="0"/>
    <m/>
  </r>
  <r>
    <x v="20"/>
    <n v="44844.033340800001"/>
    <n v="1044.4252283999999"/>
    <n v="12352.66438"/>
    <n v="831.04705079999997"/>
    <n v="0"/>
    <n v="0"/>
    <m/>
  </r>
  <r>
    <x v="21"/>
    <n v="44568.217297000003"/>
    <n v="1129.5858599999999"/>
    <n v="12695.847991000001"/>
    <n v="791.53885200000002"/>
    <n v="0"/>
    <n v="0"/>
    <m/>
  </r>
  <r>
    <x v="22"/>
    <n v="45681.450427950003"/>
    <n v="1233.5642962500001"/>
    <n v="12954.270275999999"/>
    <n v="833.17499980000002"/>
    <n v="0"/>
    <n v="0"/>
    <m/>
  </r>
  <r>
    <x v="23"/>
    <n v="45597.466999999997"/>
    <n v="977.97789299999999"/>
    <n v="14094.757313"/>
    <n v="1432.9877939999999"/>
    <n v="0"/>
    <n v="0"/>
    <m/>
  </r>
  <r>
    <x v="24"/>
    <n v="45884.931156250001"/>
    <n v="933.15871249999998"/>
    <n v="13971.460193000001"/>
    <n v="2144.1699382500001"/>
    <n v="0"/>
    <n v="0"/>
    <m/>
  </r>
  <r>
    <x v="25"/>
    <n v="46237.989862499999"/>
    <n v="902.73997870000005"/>
    <n v="13890.470767000001"/>
    <n v="1474.3793917999999"/>
    <n v="0"/>
    <n v="0"/>
    <m/>
  </r>
  <r>
    <x v="26"/>
    <n v="46504.761210500001"/>
    <n v="912.67718300000001"/>
    <n v="13958.695787000001"/>
    <n v="1310.8158195000001"/>
    <n v="0"/>
    <n v="0"/>
    <m/>
  </r>
  <r>
    <x v="27"/>
    <n v="47055.858694549999"/>
    <n v="916.95874125"/>
    <n v="14154.8693"/>
    <n v="1525.0232642000001"/>
    <n v="0"/>
    <n v="0"/>
    <m/>
  </r>
  <r>
    <x v="28"/>
    <n v="47924.730247400003"/>
    <n v="935.85629644999995"/>
    <n v="14603.831165"/>
    <n v="1541.1522911500001"/>
    <n v="0"/>
    <n v="0"/>
    <m/>
  </r>
  <r>
    <x v="29"/>
    <n v="49394.5525366"/>
    <n v="928.93968465"/>
    <n v="14693.93823"/>
    <n v="1289.5995487499999"/>
    <n v="0"/>
    <n v="0"/>
    <m/>
  </r>
  <r>
    <x v="30"/>
    <n v="49766.180557699998"/>
    <n v="947.4881795"/>
    <n v="14817.627146000001"/>
    <n v="1567.7541168"/>
    <n v="0"/>
    <n v="0"/>
    <m/>
  </r>
  <r>
    <x v="31"/>
    <n v="50676.962075800002"/>
    <n v="985.31517259999998"/>
    <n v="14853.505454"/>
    <n v="1615.7072975999999"/>
    <n v="0"/>
    <n v="0"/>
    <m/>
  </r>
  <r>
    <x v="32"/>
    <n v="50400.355882299998"/>
    <n v="1000.95469975"/>
    <n v="15117.119435000001"/>
    <n v="1787.48998295"/>
    <n v="0"/>
    <n v="0"/>
    <m/>
  </r>
  <r>
    <x v="33"/>
    <n v="51366.438993800002"/>
    <n v="1001.35921635"/>
    <n v="15385.527"/>
    <n v="2073.8247898499999"/>
    <n v="0"/>
    <n v="0"/>
    <m/>
  </r>
  <r>
    <x v="34"/>
    <n v="50864.554175500001"/>
    <n v="873.08420850000005"/>
    <n v="16129.434225999999"/>
    <n v="2227.0473900000002"/>
    <n v="0"/>
    <n v="0"/>
    <m/>
  </r>
  <r>
    <x v="35"/>
    <n v="52596.72332135"/>
    <n v="918.34213769999997"/>
    <n v="16158.141616999999"/>
    <n v="2321.94292395"/>
    <n v="0"/>
    <n v="0"/>
    <m/>
  </r>
  <r>
    <x v="36"/>
    <n v="69951.382960000003"/>
    <n v="137.11006424999999"/>
    <n v="17104.652159000001"/>
    <n v="2206.9607319000002"/>
    <n v="0"/>
    <n v="0"/>
    <m/>
  </r>
  <r>
    <x v="37"/>
    <n v="71820.445510999998"/>
    <n v="166.26085860000001"/>
    <n v="18217.230534999999"/>
    <n v="2205.2263053000001"/>
    <n v="0"/>
    <n v="0"/>
    <m/>
  </r>
  <r>
    <x v="38"/>
    <n v="73364.904777000003"/>
    <n v="193.44388319999999"/>
    <n v="18685.068543000001"/>
    <n v="2237.51512035"/>
    <n v="0"/>
    <n v="0"/>
    <m/>
  </r>
  <r>
    <x v="39"/>
    <n v="74376.654708000002"/>
    <n v="237.86631704999999"/>
    <n v="19270.104932999999"/>
    <n v="2008.661055"/>
    <n v="0"/>
    <n v="0"/>
    <m/>
  </r>
  <r>
    <x v="40"/>
    <n v="75931.579377000002"/>
    <n v="254.8202076"/>
    <n v="19992.547770000001"/>
    <n v="2151.2938733999999"/>
    <n v="0"/>
    <n v="0"/>
    <m/>
  </r>
  <r>
    <x v="41"/>
    <n v="76997.453959000006"/>
    <n v="250.74313425"/>
    <n v="20467.452892000001"/>
    <n v="2199.1251996000001"/>
    <n v="0"/>
    <n v="0"/>
    <m/>
  </r>
  <r>
    <x v="42"/>
    <n v="78144.986105000004"/>
    <n v="191.57556779999999"/>
    <n v="20823.216692999998"/>
    <n v="2380.4961084000001"/>
    <n v="0"/>
    <n v="0"/>
    <m/>
  </r>
  <r>
    <x v="43"/>
    <n v="80022.221187999996"/>
    <n v="238.01678684999999"/>
    <n v="21090.839456999998"/>
    <n v="2643.37371945"/>
    <n v="0"/>
    <n v="0"/>
    <m/>
  </r>
  <r>
    <x v="44"/>
    <n v="79661.064889000001"/>
    <n v="145.17826514999999"/>
    <n v="21255.327128000001"/>
    <n v="2692.62086985"/>
    <n v="0"/>
    <n v="0"/>
    <m/>
  </r>
  <r>
    <x v="45"/>
    <n v="79890.200549000001"/>
    <n v="172.03223800000001"/>
    <n v="21335.345039"/>
    <n v="3445.5153061000001"/>
    <n v="0"/>
    <n v="0"/>
    <m/>
  </r>
  <r>
    <x v="46"/>
    <n v="80377.741156000004"/>
    <n v="191.7864453"/>
    <n v="21579.710448999998"/>
    <n v="3540.3692999999998"/>
    <n v="0"/>
    <n v="0"/>
    <m/>
  </r>
  <r>
    <x v="47"/>
    <n v="81149.128817000004"/>
    <n v="294.86878330000002"/>
    <n v="21650.315512000001"/>
    <n v="4464.3189947999999"/>
    <n v="0"/>
    <n v="0"/>
    <m/>
  </r>
  <r>
    <x v="48"/>
    <n v="81867.486992999999"/>
    <n v="466.47110099999998"/>
    <n v="22449.778451999999"/>
    <n v="4430.0137860000004"/>
    <n v="0"/>
    <n v="0"/>
    <m/>
  </r>
  <r>
    <x v="49"/>
    <n v="81572.991573000007"/>
    <n v="837.04444139999998"/>
    <n v="22352.507406000001"/>
    <n v="4836.0760026999997"/>
    <n v="0"/>
    <n v="0"/>
    <m/>
  </r>
  <r>
    <x v="50"/>
    <n v="81393.706090000007"/>
    <n v="870.16518159999998"/>
    <n v="22590.039913000001"/>
    <n v="4709.6365888"/>
    <n v="0"/>
    <n v="0"/>
    <m/>
  </r>
  <r>
    <x v="51"/>
    <n v="82007.435586000007"/>
    <n v="869.52239559999998"/>
    <n v="22535.526320000001"/>
    <n v="4410.8707373999996"/>
    <n v="0"/>
    <n v="0"/>
    <m/>
  </r>
  <r>
    <x v="52"/>
    <n v="82609.837379999997"/>
    <n v="823.58715870000003"/>
    <n v="22513.384741000002"/>
    <n v="4393.5427120499999"/>
    <n v="0"/>
    <n v="0"/>
    <m/>
  </r>
  <r>
    <x v="53"/>
    <n v="82688.743371000004"/>
    <n v="531.54270599999995"/>
    <n v="23253.530910000001"/>
    <n v="4197.3527550999997"/>
    <n v="0"/>
    <n v="0"/>
    <m/>
  </r>
  <r>
    <x v="54"/>
    <n v="82609.691657999996"/>
    <n v="1104.0071327999999"/>
    <n v="23417.873862"/>
    <n v="3832.1117952"/>
    <n v="0"/>
    <n v="0"/>
    <m/>
  </r>
  <r>
    <x v="55"/>
    <n v="82941.683999050001"/>
    <n v="611.44872050000004"/>
    <n v="23782.777652000001"/>
    <n v="4200.6040672500003"/>
    <n v="0"/>
    <n v="0"/>
    <m/>
  </r>
  <r>
    <x v="56"/>
    <n v="83701.831074999995"/>
    <n v="951.84752700000001"/>
    <n v="24229.064857000001"/>
    <n v="4323.8534760000002"/>
    <n v="0"/>
    <n v="0"/>
    <m/>
  </r>
  <r>
    <x v="57"/>
    <n v="84393.482533050003"/>
    <n v="917.8217406"/>
    <n v="25144.191686999999"/>
    <n v="4289.8914886499997"/>
    <n v="0"/>
    <n v="0"/>
    <m/>
  </r>
  <r>
    <x v="58"/>
    <n v="84189.187753000006"/>
    <n v="782.43873499999995"/>
    <n v="25833.858052"/>
    <n v="4018.4317775"/>
    <n v="0"/>
    <n v="0"/>
    <m/>
  </r>
  <r>
    <x v="59"/>
    <n v="87323.745748000001"/>
    <n v="653.46621570000002"/>
    <n v="26622.528435"/>
    <n v="3523.2920396999998"/>
    <n v="0"/>
    <n v="0"/>
    <m/>
  </r>
  <r>
    <x v="60"/>
    <n v="87140.970929000003"/>
    <n v="502.76330400000001"/>
    <n v="26723.609851000001"/>
    <n v="3691.3775519999999"/>
    <n v="0"/>
    <n v="0"/>
    <m/>
  </r>
  <r>
    <x v="61"/>
    <n v="87629.941770000005"/>
    <n v="617.51928799999996"/>
    <n v="26826.102937"/>
    <n v="3571.974584"/>
    <n v="0"/>
    <n v="0"/>
    <m/>
  </r>
  <r>
    <x v="62"/>
    <n v="89604.198380999995"/>
    <n v="874.00062204000005"/>
    <n v="26444.819779000001"/>
    <n v="3248.28715276"/>
    <n v="0"/>
    <n v="0"/>
    <m/>
  </r>
  <r>
    <x v="63"/>
    <n v="91509.024613000001"/>
    <n v="913.19878000000006"/>
    <n v="26578.055499999999"/>
    <n v="3067.2675800000002"/>
    <n v="0"/>
    <n v="0"/>
    <m/>
  </r>
  <r>
    <x v="64"/>
    <n v="92030.340716000006"/>
    <n v="643.48921013999995"/>
    <n v="27560.036465000001"/>
    <n v="2762.7998214600002"/>
    <n v="0"/>
    <n v="0"/>
    <m/>
  </r>
  <r>
    <x v="65"/>
    <n v="94645.794743000006"/>
    <n v="715.55621940000003"/>
    <n v="29229.452304999999"/>
    <n v="3051.4954634999999"/>
    <n v="0"/>
    <n v="0"/>
    <m/>
  </r>
  <r>
    <x v="66"/>
    <n v="97690.210751999999"/>
    <n v="861.79389749999996"/>
    <n v="31287.563316"/>
    <n v="3056.0407485000001"/>
    <n v="0"/>
    <n v="0"/>
    <m/>
  </r>
  <r>
    <x v="67"/>
    <n v="101896.70131999999"/>
    <n v="1062.5222107500001"/>
    <n v="33486.913649000002"/>
    <n v="2943.0641047499998"/>
    <n v="0"/>
    <n v="0"/>
    <m/>
  </r>
  <r>
    <x v="68"/>
    <n v="107828.02046304999"/>
    <n v="1097.4967941699999"/>
    <n v="34941.641077"/>
    <n v="3511.4100373800002"/>
    <n v="0"/>
    <n v="0"/>
    <m/>
  </r>
  <r>
    <x v="69"/>
    <n v="112997.64147596"/>
    <n v="1592.89733136"/>
    <n v="37320.180177000002"/>
    <n v="3196.6664592799998"/>
    <n v="0"/>
    <n v="0"/>
    <m/>
  </r>
  <r>
    <x v="70"/>
    <n v="116096.48609604999"/>
    <n v="3599.9448963300001"/>
    <n v="39055.327668999998"/>
    <n v="3731.8028506199998"/>
    <n v="0"/>
    <n v="0"/>
    <m/>
  </r>
  <r>
    <x v="71"/>
    <n v="121544.04382196"/>
    <n v="3721.6431449400002"/>
    <n v="41445.502525000004"/>
    <n v="4383.5828883000004"/>
    <n v="0"/>
    <n v="0"/>
    <m/>
  </r>
  <r>
    <x v="72"/>
    <n v="124391.00908998"/>
    <n v="4370.94447476"/>
    <n v="40779.079014000003"/>
    <n v="5339.46619706"/>
    <n v="0"/>
    <n v="0"/>
    <m/>
  </r>
  <r>
    <x v="73"/>
    <n v="127652.0851"/>
    <n v="4512.1765226300004"/>
    <n v="41244.410873000001"/>
    <n v="6022.4935744699997"/>
    <n v="0"/>
    <n v="0"/>
    <m/>
  </r>
  <r>
    <x v="74"/>
    <n v="132437.62988801999"/>
    <n v="4647.8554144500004"/>
    <n v="42533.028398000002"/>
    <n v="6606.8706488300004"/>
    <n v="0"/>
    <n v="0"/>
    <m/>
  </r>
  <r>
    <x v="75"/>
    <n v="133901.61093702001"/>
    <n v="5429.4064918599997"/>
    <n v="43073.228402000001"/>
    <n v="6845.4503870999997"/>
    <n v="0"/>
    <n v="0"/>
    <m/>
  </r>
  <r>
    <x v="76"/>
    <n v="137362.04306602001"/>
    <n v="5403.8905367999996"/>
    <n v="44159.706126999998"/>
    <n v="6893.3405331000004"/>
    <n v="0"/>
    <n v="0"/>
    <m/>
  </r>
  <r>
    <x v="77"/>
    <n v="140906.28857301999"/>
    <n v="5941.5974915699999"/>
    <n v="46000.418558999998"/>
    <n v="8013.9372396600002"/>
    <n v="0"/>
    <n v="0"/>
    <m/>
  </r>
  <r>
    <x v="78"/>
    <n v="142383.90760301999"/>
    <n v="6651.9813080399999"/>
    <n v="47674.690205999999"/>
    <n v="10191.52309164"/>
    <n v="0"/>
    <n v="0"/>
    <m/>
  </r>
  <r>
    <x v="79"/>
    <n v="144235.34231201999"/>
    <n v="6982.9181679000003"/>
    <n v="48966.048395999998"/>
    <n v="9564.9724135600009"/>
    <n v="0"/>
    <n v="0"/>
    <m/>
  </r>
  <r>
    <x v="80"/>
    <n v="145295.31394401999"/>
    <n v="7536.9337040399996"/>
    <n v="50356.567715999998"/>
    <n v="10319.10241188"/>
    <n v="0"/>
    <n v="0"/>
    <m/>
  </r>
  <r>
    <x v="81"/>
    <n v="145912.55728102999"/>
    <n v="8597.6552013300006"/>
    <n v="51014.577045999999"/>
    <n v="11910.723927839999"/>
    <n v="0"/>
    <n v="0"/>
    <m/>
  </r>
  <r>
    <x v="82"/>
    <n v="147253.50409502001"/>
    <n v="9829.8325813200008"/>
    <n v="51474.781701"/>
    <n v="12862.404018359999"/>
    <n v="0"/>
    <n v="0"/>
    <m/>
  </r>
  <r>
    <x v="83"/>
    <n v="151027.80168505001"/>
    <n v="10452.36937206"/>
    <n v="52898.324506999998"/>
    <n v="13630.04797539"/>
    <n v="0"/>
    <n v="0"/>
    <m/>
  </r>
  <r>
    <x v="84"/>
    <n v="152021.65681804001"/>
    <n v="10989.15306144"/>
    <n v="52265.837850999997"/>
    <n v="14085.97122352"/>
    <n v="0"/>
    <n v="0"/>
    <m/>
  </r>
  <r>
    <x v="85"/>
    <n v="150516.40530400001"/>
    <n v="11395.757604550001"/>
    <n v="52521.295668999999"/>
    <n v="14422.610992899999"/>
    <n v="0"/>
    <n v="0"/>
    <m/>
  </r>
  <r>
    <x v="86"/>
    <n v="153448.24062900001"/>
    <n v="11955.0785146"/>
    <n v="52798.182321"/>
    <n v="14990.060852000001"/>
    <n v="0"/>
    <n v="0"/>
    <m/>
  </r>
  <r>
    <x v="87"/>
    <n v="155396.44704900001"/>
    <n v="12935.93558257"/>
    <n v="53569.468360999999"/>
    <n v="15679.093656589999"/>
    <n v="0"/>
    <n v="0"/>
    <m/>
  </r>
  <r>
    <x v="88"/>
    <n v="158028.70039300001"/>
    <n v="13706.337172240001"/>
    <n v="55352.365518999999"/>
    <n v="16246.059944160001"/>
    <n v="0"/>
    <n v="0"/>
    <m/>
  </r>
  <r>
    <x v="89"/>
    <n v="160204.49298000001"/>
    <n v="14116.66201484"/>
    <n v="57454.055424999999"/>
    <n v="18143.65996366"/>
    <n v="0"/>
    <n v="0"/>
    <m/>
  </r>
  <r>
    <x v="90"/>
    <n v="160928.113996"/>
    <n v="14602.6315904"/>
    <n v="57461.258256000001"/>
    <n v="18690.5366368"/>
    <n v="0"/>
    <n v="0"/>
    <m/>
  </r>
  <r>
    <x v="91"/>
    <n v="160768.22248200001"/>
    <n v="16264.186142099999"/>
    <n v="58590.727248000003"/>
    <n v="18797.9678781"/>
    <n v="0"/>
    <n v="0"/>
    <m/>
  </r>
  <r>
    <x v="92"/>
    <n v="161908.76444599999"/>
    <n v="16370.763922689999"/>
    <n v="59501.737843000003"/>
    <n v="19484.020174429999"/>
    <n v="0"/>
    <n v="0"/>
    <m/>
  </r>
  <r>
    <x v="93"/>
    <n v="161831.838682"/>
    <n v="16826.635861589999"/>
    <n v="60669.477048000001"/>
    <n v="20287.80738387"/>
    <n v="0"/>
    <n v="0"/>
    <m/>
  </r>
  <r>
    <x v="94"/>
    <n v="164012.84716999999"/>
    <n v="16980.0991584"/>
    <n v="64110.189753999999"/>
    <n v="22693.238268000001"/>
    <n v="0"/>
    <n v="0"/>
    <m/>
  </r>
  <r>
    <x v="95"/>
    <n v="159268.74265100001"/>
    <n v="17563.473704970002"/>
    <n v="64892.886822"/>
    <n v="24725.938874219999"/>
    <n v="0"/>
    <n v="0"/>
    <m/>
  </r>
  <r>
    <x v="96"/>
    <n v="140315.803816"/>
    <n v="12778.81138336"/>
    <n v="64089.728864999997"/>
    <n v="25333.398639999999"/>
    <n v="0"/>
    <n v="0"/>
    <m/>
  </r>
  <r>
    <x v="97"/>
    <n v="142282.03318100001"/>
    <n v="13751.322018659999"/>
    <n v="63841.251203"/>
    <n v="25940.002180359999"/>
    <n v="0"/>
    <n v="0"/>
    <m/>
  </r>
  <r>
    <x v="98"/>
    <n v="143860.87845600001"/>
    <n v="14393.65455107"/>
    <n v="64179.115251000003"/>
    <n v="25415.93190362"/>
    <n v="0"/>
    <n v="0"/>
    <m/>
  </r>
  <r>
    <x v="99"/>
    <n v="145250.04190700001"/>
    <n v="14381.55344956"/>
    <n v="62845.147012000001"/>
    <n v="25716.384680079998"/>
    <n v="0"/>
    <n v="0"/>
    <m/>
  </r>
  <r>
    <x v="100"/>
    <n v="145730.67250099999"/>
    <n v="14691.59077155"/>
    <n v="62325.255433999999"/>
    <n v="26553.81225255"/>
    <n v="0"/>
    <n v="0"/>
    <m/>
  </r>
  <r>
    <x v="101"/>
    <n v="145730.85133999999"/>
    <n v="14576.670785"/>
    <n v="60797.285467000002"/>
    <n v="27885.946927000001"/>
    <n v="0"/>
    <n v="0"/>
    <m/>
  </r>
  <r>
    <x v="102"/>
    <n v="147819.360934"/>
    <n v="15227.225409410001"/>
    <n v="60829.955879000001"/>
    <n v="29538.440001489998"/>
    <n v="0"/>
    <n v="0"/>
    <m/>
  </r>
  <r>
    <x v="103"/>
    <n v="146410.067863"/>
    <n v="15281.90865542"/>
    <n v="60753.483359999998"/>
    <n v="30590.155127620001"/>
    <n v="0"/>
    <n v="0"/>
    <m/>
  </r>
  <r>
    <x v="104"/>
    <n v="146569.82485999999"/>
    <n v="13767.281324289999"/>
    <n v="61210.899989999998"/>
    <n v="36139.910184330001"/>
    <n v="0"/>
    <n v="0"/>
    <m/>
  </r>
  <r>
    <x v="105"/>
    <n v="146268.70026000001"/>
    <n v="14690.0877201"/>
    <n v="60782.353716999998"/>
    <n v="37308.663635099998"/>
    <n v="0"/>
    <n v="0"/>
    <m/>
  </r>
  <r>
    <x v="106"/>
    <n v="147237.054837"/>
    <n v="15724.39194589"/>
    <n v="61380.091933000003"/>
    <n v="39350.953953299999"/>
    <n v="0"/>
    <n v="0"/>
    <m/>
  </r>
  <r>
    <x v="107"/>
    <n v="147897.44459900001"/>
    <n v="17043.537620129999"/>
    <n v="63079.870349999997"/>
    <n v="42906.095536590001"/>
    <n v="0"/>
    <n v="0"/>
    <m/>
  </r>
  <r>
    <x v="108"/>
    <n v="148182.6305"/>
    <n v="17375.616727529999"/>
    <n v="62088.928495"/>
    <n v="43442.140178310001"/>
    <n v="0"/>
    <n v="0"/>
    <m/>
  </r>
  <r>
    <x v="109"/>
    <n v="150148.81467699999"/>
    <n v="17447.714302820001"/>
    <n v="59662.565731000002"/>
    <n v="41524.254961680002"/>
    <n v="0"/>
    <n v="0"/>
    <m/>
  </r>
  <r>
    <x v="110"/>
    <n v="152564.83692900001"/>
    <n v="17781.836857400001"/>
    <n v="60609.555461999997"/>
    <n v="42657.662772199998"/>
    <n v="0"/>
    <n v="0"/>
    <m/>
  </r>
  <r>
    <x v="111"/>
    <n v="157701.197958"/>
    <n v="16955.878449510001"/>
    <n v="60888.442497999997"/>
    <n v="43738.817683469999"/>
    <n v="0"/>
    <n v="0"/>
    <m/>
  </r>
  <r>
    <x v="112"/>
    <n v="159922.29439699999"/>
    <n v="16658.310871680002"/>
    <n v="62409.690988000002"/>
    <n v="44329.0862528"/>
    <n v="0"/>
    <n v="0"/>
    <m/>
  </r>
  <r>
    <x v="113"/>
    <n v="161613.38817699999"/>
    <n v="16516.390415499998"/>
    <n v="64029.044826999998"/>
    <n v="44091.205813250002"/>
    <n v="0"/>
    <n v="0"/>
    <m/>
  </r>
  <r>
    <x v="114"/>
    <n v="165227.93089799999"/>
    <n v="16220.84988874"/>
    <n v="66373.725634999995"/>
    <n v="43852.856969029999"/>
    <n v="0"/>
    <n v="0"/>
    <m/>
  </r>
  <r>
    <x v="115"/>
    <n v="166539.02124999999"/>
    <n v="16603.940867519999"/>
    <n v="67560.727310999995"/>
    <n v="45130.635939120002"/>
    <n v="0"/>
    <n v="0"/>
    <m/>
  </r>
  <r>
    <x v="116"/>
    <n v="172468.83660099999"/>
    <n v="17117.37143264"/>
    <n v="68957.834600999995"/>
    <n v="50246.603821919998"/>
    <n v="0"/>
    <n v="0"/>
    <m/>
  </r>
  <r>
    <x v="117"/>
    <n v="175547.49811799999"/>
    <n v="17062.461335830001"/>
    <n v="70338.056303000005"/>
    <n v="53415.494721199997"/>
    <n v="0"/>
    <n v="0"/>
    <m/>
  </r>
  <r>
    <x v="118"/>
    <n v="178876.10841799999"/>
    <n v="17405.116606"/>
    <n v="72232.449575999999"/>
    <n v="54109.181062600001"/>
    <n v="0"/>
    <n v="0"/>
    <m/>
  </r>
  <r>
    <x v="119"/>
    <n v="188840.40060699999"/>
    <n v="17811.74855348"/>
    <n v="73322.169513000001"/>
    <n v="56707.980806309999"/>
    <n v="0"/>
    <n v="0"/>
    <m/>
  </r>
  <r>
    <x v="120"/>
    <n v="190081.198573"/>
    <n v="18628.81766868"/>
    <n v="71555.736617000002"/>
    <n v="58626.375627679998"/>
    <n v="0"/>
    <n v="0"/>
    <m/>
  </r>
  <r>
    <x v="121"/>
    <n v="193134.75576900001"/>
    <n v="17531.072106209998"/>
    <n v="71201.689498000007"/>
    <n v="60407.127762390002"/>
    <n v="0"/>
    <n v="0"/>
    <m/>
  </r>
  <r>
    <x v="122"/>
    <n v="197452.631597"/>
    <n v="19586.198593609999"/>
    <n v="70115.657512000005"/>
    <n v="61488.579837240002"/>
    <n v="0"/>
    <n v="0"/>
    <m/>
  </r>
  <r>
    <x v="123"/>
    <n v="201469.51794300001"/>
    <n v="17390.0445048"/>
    <n v="72824.793552999996"/>
    <n v="61717.34558814"/>
    <n v="0"/>
    <n v="0"/>
    <m/>
  </r>
  <r>
    <x v="124"/>
    <n v="204996.962402"/>
    <n v="15608.128876999999"/>
    <n v="73371.035241999998"/>
    <n v="63672.058514600001"/>
    <n v="0"/>
    <n v="0"/>
    <m/>
  </r>
  <r>
    <x v="125"/>
    <n v="210067.58605099999"/>
    <n v="14775.33610095"/>
    <n v="75495.575723000002"/>
    <n v="66113.991743249993"/>
    <n v="0"/>
    <n v="0"/>
    <m/>
  </r>
  <r>
    <x v="126"/>
    <n v="208635.28891500001"/>
    <n v="20555.194980870001"/>
    <n v="75693.039843000006"/>
    <n v="67967.39456298"/>
    <n v="0"/>
    <n v="0"/>
    <m/>
  </r>
  <r>
    <x v="127"/>
    <n v="213938.334978"/>
    <n v="20303.059517019999"/>
    <n v="76789.082351999998"/>
    <n v="69221.659764319993"/>
    <n v="0"/>
    <n v="0"/>
    <m/>
  </r>
  <r>
    <x v="128"/>
    <n v="218934.88753599999"/>
    <n v="20730.01299236"/>
    <n v="79829.287786000001"/>
    <n v="73761.415210720006"/>
    <n v="0"/>
    <n v="0"/>
    <m/>
  </r>
  <r>
    <x v="129"/>
    <n v="224082.47938899999"/>
    <n v="18583.916763959998"/>
    <n v="82242.298590999999"/>
    <n v="77864.088160440006"/>
    <n v="0"/>
    <n v="0"/>
    <m/>
  </r>
  <r>
    <x v="130"/>
    <n v="230112.88253"/>
    <n v="19188.054613439999"/>
    <n v="82464.658660000001"/>
    <n v="81932.602411440006"/>
    <n v="0"/>
    <n v="0"/>
    <m/>
  </r>
  <r>
    <x v="131"/>
    <n v="236815.88842979999"/>
    <n v="22399.684125"/>
    <n v="84943.966797000001"/>
    <n v="87248.548492360002"/>
    <n v="92919.770600000003"/>
    <n v="2621.8348618199998"/>
    <n v="539130.69330598996"/>
  </r>
  <r>
    <x v="132"/>
    <n v="240643.52776935001"/>
    <n v="20541.130421450001"/>
    <n v="85751.348584470004"/>
    <n v="88555.444109289994"/>
    <n v="89464.742564999993"/>
    <n v="2120.0162283200002"/>
    <n v="539257.20967788005"/>
  </r>
  <r>
    <x v="133"/>
    <n v="255759.10395409999"/>
    <n v="26679.756585700001"/>
    <n v="85840.326922149994"/>
    <n v="86011.256498529998"/>
    <n v="93965.313139000005"/>
    <n v="2215.88418125"/>
    <n v="562652.64128073002"/>
  </r>
  <r>
    <x v="134"/>
    <n v="259448.61023600001"/>
    <n v="26334.629971099999"/>
    <n v="83737.322245999996"/>
    <n v="89007.411555440005"/>
    <n v="96167.252760000003"/>
    <n v="2344.4292315100001"/>
    <n v="569220.65600005002"/>
  </r>
  <r>
    <x v="135"/>
    <n v="262931.12403299997"/>
    <n v="26796.856301"/>
    <n v="83543.903901459998"/>
    <n v="90167.336681639994"/>
    <n v="97819.705474000002"/>
    <n v="2690.4287968100002"/>
    <n v="576130.35518791003"/>
  </r>
  <r>
    <x v="136"/>
    <n v="273892.51360300003"/>
    <n v="25857.418931550001"/>
    <n v="85665.184521000003"/>
    <n v="93067.715379960006"/>
    <n v="101404.92146899999"/>
    <n v="2938.22058371"/>
    <n v="595006.97448821005"/>
  </r>
  <r>
    <x v="137"/>
    <n v="291284.08031599998"/>
    <n v="29212.59912386"/>
    <n v="89976.397033810004"/>
    <n v="100029.44631646"/>
    <n v="102479.829587"/>
    <n v="2380.6947730699999"/>
    <n v="627544.0471502"/>
  </r>
  <r>
    <x v="138"/>
    <n v="297307.87033499999"/>
    <n v="31804.96342398"/>
    <n v="92406.45379"/>
    <n v="101890.15558536"/>
    <n v="109103.22047"/>
    <n v="2575.3359188700001"/>
    <n v="647268.99952320999"/>
  </r>
  <r>
    <x v="139"/>
    <n v="304040.44335299998"/>
    <n v="36462.535129110001"/>
    <n v="94317.220090439994"/>
    <n v="107692.34167829"/>
    <n v="111312.53101999999"/>
    <n v="2649.3333461900002"/>
    <n v="668655.40461702005"/>
  </r>
  <r>
    <x v="140"/>
    <n v="315117.10049699998"/>
    <n v="49193.628924490004"/>
    <n v="106958.48188089"/>
    <n v="131824.96000913001"/>
    <n v="113043.171332"/>
    <n v="2706.8628352199999"/>
    <n v="731025.20547873003"/>
  </r>
  <r>
    <x v="141"/>
    <n v="323912.49261800002"/>
    <n v="53773.336796930002"/>
    <n v="107720.4192"/>
    <n v="125081.07029295999"/>
    <n v="113720.49991899999"/>
    <n v="2430.9938390100001"/>
    <n v="738819.81266590999"/>
  </r>
  <r>
    <x v="142"/>
    <n v="334123.41390300001"/>
    <n v="62621.000273019999"/>
    <n v="110411.51066594"/>
    <n v="128467.66081887"/>
    <n v="114194.525069"/>
    <n v="2679.1491962999999"/>
    <n v="764678.25992612995"/>
  </r>
  <r>
    <x v="143"/>
    <n v="343638.43609199999"/>
    <n v="69823.070242639995"/>
    <n v="112654.166409"/>
    <n v="131517.77066561999"/>
    <n v="114526.113943"/>
    <n v="2896.8719762000001"/>
    <n v="787237.42932846001"/>
  </r>
  <r>
    <x v="144"/>
    <n v="353058.90355500003"/>
    <n v="78029.475897170007"/>
    <n v="107982.99277645"/>
    <n v="133106.88528382999"/>
    <n v="114719.233308"/>
    <n v="3211.8743798"/>
    <n v="802290.36520024994"/>
  </r>
  <r>
    <x v="145"/>
    <n v="361886.88469600002"/>
    <n v="81575.578090900002"/>
    <n v="107218.336501"/>
    <n v="137081.20248543"/>
    <n v="114739.747804"/>
    <n v="3628.4260429400001"/>
    <n v="818311.17562026996"/>
  </r>
  <r>
    <x v="146"/>
    <n v="379632.88047899998"/>
    <n v="81951.998320469997"/>
    <n v="104656.90724433999"/>
    <n v="144010.96800101001"/>
    <n v="114828.14593"/>
    <n v="3130.5885856800001"/>
    <n v="840392.48856049997"/>
  </r>
  <r>
    <x v="147"/>
    <n v="382298.405959"/>
    <n v="82947.943006949994"/>
    <n v="102896.094233"/>
    <n v="143972.53339606"/>
    <n v="114724.08937099999"/>
    <n v="3020.2264340900001"/>
    <n v="842040.29240010004"/>
  </r>
  <r>
    <x v="148"/>
    <n v="375415.71785999998"/>
    <n v="88389.313519970005"/>
    <n v="102370.890228"/>
    <n v="144031.35763896999"/>
    <n v="110366.33156399999"/>
    <n v="4639.7732316399997"/>
    <n v="837394.38404259004"/>
  </r>
  <r>
    <x v="149"/>
    <n v="378435.28779999999"/>
    <n v="89920.151734280007"/>
    <n v="100831.92697"/>
    <n v="148735.32956777001"/>
    <n v="117637.839026"/>
    <n v="4762.85596334"/>
    <n v="852504.39106139995"/>
  </r>
  <r>
    <x v="150"/>
    <n v="378186.95479699998"/>
    <n v="87915.334448430003"/>
    <n v="100707.515401"/>
    <n v="151986.3534238"/>
    <n v="119602.77918699999"/>
    <n v="5409.8709281600004"/>
    <n v="855989.80818538996"/>
  </r>
  <r>
    <x v="151"/>
    <n v="380350.960624"/>
    <n v="89618.515200049995"/>
    <n v="100438.06275383"/>
    <n v="164642.9007915"/>
    <n v="114302.07979"/>
    <n v="5741.3250188599995"/>
    <n v="867274.84417823004"/>
  </r>
  <r>
    <x v="152"/>
    <n v="382444.37612899998"/>
    <n v="87652.530810879995"/>
    <n v="102240.67505999999"/>
    <n v="168252.79459085001"/>
    <n v="121619.706762"/>
    <n v="5909.3355784699997"/>
    <n v="880300.41893120995"/>
  </r>
  <r>
    <x v="153"/>
    <n v="378672.84502900002"/>
    <n v="87748.246217459993"/>
    <n v="103120.25958694999"/>
    <n v="172043.01678367"/>
    <n v="123274.687332"/>
    <n v="6149.7537784699998"/>
    <n v="883189.80872754997"/>
  </r>
  <r>
    <x v="154"/>
    <n v="378395.16705300001"/>
    <n v="94336.299038609999"/>
    <n v="107393.548312"/>
    <n v="185079.29935135"/>
    <n v="124795.950948"/>
    <n v="6217.44306504"/>
    <n v="908398.70776799996"/>
  </r>
  <r>
    <x v="155"/>
    <n v="378012.17381399998"/>
    <n v="102867.54914438"/>
    <n v="111646.15254"/>
    <n v="187800.10361326"/>
    <n v="125017.88569900001"/>
    <n v="6013.1412481899997"/>
    <n v="923538.00605882995"/>
  </r>
  <r>
    <x v="156"/>
    <n v="371058.35315899999"/>
    <n v="112487.24504698"/>
    <n v="109402.939749"/>
    <n v="200468.70466341"/>
    <n v="125640.376708"/>
    <n v="6435.0415621299999"/>
    <n v="937673.66088851006"/>
  </r>
  <r>
    <x v="157"/>
    <n v="376650.79434999998"/>
    <n v="119775.53279123"/>
    <n v="107914.141164"/>
    <n v="210268.75219559"/>
    <n v="126365.581038"/>
    <n v="6485.9102699599998"/>
    <n v="959641.71180877998"/>
  </r>
  <r>
    <x v="158"/>
    <n v="383529.51604199997"/>
    <n v="120971.09214701"/>
    <n v="109376.013272"/>
    <n v="211474.78582503999"/>
    <n v="129222.92971500001"/>
    <n v="6949.0635443700003"/>
    <n v="973704.40054542001"/>
  </r>
  <r>
    <x v="159"/>
    <n v="388718.24720400001"/>
    <n v="123557.6337086"/>
    <n v="108250.35475100001"/>
    <n v="215620.22346067999"/>
    <n v="130660.070032"/>
    <n v="7271.0365486199998"/>
    <n v="986258.56570489996"/>
  </r>
  <r>
    <x v="160"/>
    <n v="397527.95811586"/>
    <n v="127280.94539823"/>
    <n v="108661.74881519"/>
    <n v="221608.41765295001"/>
    <n v="132222.44129799999"/>
    <n v="8131.1978532399999"/>
    <n v="1007613.70913347"/>
  </r>
  <r>
    <x v="161"/>
    <n v="403128.55753535999"/>
    <n v="136413.59285519001"/>
    <n v="111564.56806151"/>
    <n v="232192.54334234999"/>
    <n v="134653.92004200001"/>
    <n v="8632.0456615000003"/>
    <n v="1038766.22749791"/>
  </r>
  <r>
    <x v="162"/>
    <n v="406597.29924551002"/>
    <n v="137409.42022514"/>
    <n v="112318.29339727"/>
    <n v="237483.04497054001"/>
    <n v="137532.77492600001"/>
    <n v="8734.9332535100002"/>
    <n v="1052256.7660179599"/>
  </r>
  <r>
    <x v="163"/>
    <n v="407644.13716560003"/>
    <n v="141213.09375460999"/>
    <n v="113941.38052981001"/>
    <n v="242816.95185084001"/>
    <n v="139145.69124499999"/>
    <n v="9114.0979793099996"/>
    <n v="1066056.35252517"/>
  </r>
  <r>
    <x v="164"/>
    <n v="409450.98522868002"/>
    <n v="142304.88998625"/>
    <n v="116797.89481082"/>
    <n v="263920.65005976998"/>
    <n v="141107.93701699999"/>
    <n v="9424.8610226100009"/>
    <n v="1095188.21812513"/>
  </r>
  <r>
    <x v="165"/>
    <n v="419122.76021738001"/>
    <n v="164622.76293209"/>
    <n v="118862.97479988"/>
    <n v="269589.54203790001"/>
    <n v="143427.50253100001"/>
    <n v="9809.4212028799993"/>
    <n v="1137615.96372113"/>
  </r>
  <r>
    <x v="166"/>
    <n v="423299.92519793002"/>
    <n v="165915.36359096001"/>
    <n v="122783.60638637"/>
    <n v="280142.97946623003"/>
    <n v="145350.51102800001"/>
    <n v="10019.10966512"/>
    <n v="1159692.4953346101"/>
  </r>
  <r>
    <x v="167"/>
    <n v="414585.19047703"/>
    <n v="184402.46100939999"/>
    <n v="125447.52364309999"/>
    <n v="294170.83356554998"/>
    <n v="147129.00769200001"/>
    <n v="10508.36477115"/>
    <n v="1188424.3811582299"/>
  </r>
  <r>
    <x v="168"/>
    <n v="415237.96069207002"/>
    <n v="195163.43135626"/>
    <n v="125065.26335393"/>
    <n v="294602.56013910001"/>
    <n v="149904.94793600001"/>
    <n v="10560.27168801"/>
    <n v="1202715.4351653701"/>
  </r>
  <r>
    <x v="169"/>
    <n v="423681.89805199997"/>
    <n v="203499.14291818"/>
    <n v="125239.62104"/>
    <n v="295479.70280298998"/>
    <n v="151735.064354"/>
    <n v="11065.065957659999"/>
    <n v="1222881.4951248299"/>
  </r>
  <r>
    <x v="170"/>
    <n v="424318.49863400002"/>
    <n v="210040.76376912001"/>
    <n v="123199.5231454"/>
    <n v="295380.27863959002"/>
    <n v="155127.59401500001"/>
    <n v="12053.668733779999"/>
    <n v="1232301.3269368899"/>
  </r>
  <r>
    <x v="171"/>
    <n v="415214.02101000003"/>
    <n v="202966.81476394"/>
    <n v="127145.4294089"/>
    <n v="295715.90482102003"/>
    <n v="157914.30629400001"/>
    <n v="12651.92639396"/>
    <n v="1223789.4026918199"/>
  </r>
  <r>
    <x v="172"/>
    <n v="417567.18304600002"/>
    <n v="211221.25071689"/>
    <n v="130972.33761800001"/>
    <n v="305572.39400939998"/>
    <n v="162255.96976400001"/>
    <n v="13444.966628620001"/>
    <n v="1253215.1017829101"/>
  </r>
  <r>
    <x v="173"/>
    <n v="420518.97000153002"/>
    <n v="225113.18162478"/>
    <n v="131082.59139853"/>
    <n v="314227.03684084001"/>
    <n v="165725.06677400001"/>
    <n v="13872.757362390001"/>
    <n v="1282720.6040020599"/>
  </r>
  <r>
    <x v="174"/>
    <n v="423784.254457"/>
    <n v="231872.21992477999"/>
    <n v="131832.619312"/>
    <n v="317485.75580305001"/>
    <n v="169241.72308"/>
    <n v="14246.199415020001"/>
    <n v="1300643.7719918501"/>
  </r>
  <r>
    <x v="175"/>
    <n v="432080.68423900002"/>
    <n v="240282.29814950001"/>
    <n v="135808.27841694999"/>
    <n v="321875.62359649001"/>
    <n v="172555.78591000001"/>
    <n v="14669.758308529999"/>
    <n v="1329453.42862047"/>
  </r>
  <r>
    <x v="176"/>
    <n v="436425.16053499997"/>
    <n v="250889.11428795001"/>
    <n v="136948.70716699999"/>
    <n v="330684.08453478001"/>
    <n v="176784.519027"/>
    <n v="15333.2944601"/>
    <n v="1359245.88001183"/>
  </r>
  <r>
    <x v="177"/>
    <n v="444096.12413299998"/>
    <n v="254482.55485027001"/>
    <n v="141627.37087327"/>
    <n v="343894.8488564"/>
    <n v="180993.00987499999"/>
    <n v="15341.34286529"/>
    <n v="1392616.2514532299"/>
  </r>
  <r>
    <x v="178"/>
    <n v="454137.64590900001"/>
    <n v="259886.21252987999"/>
    <n v="145995.62602600001"/>
    <n v="352592.76910696999"/>
    <n v="186061.90845300001"/>
    <n v="15764.44181656"/>
    <n v="1426619.60384141"/>
  </r>
  <r>
    <x v="179"/>
    <n v="457566.62824799999"/>
    <n v="275705.47821614001"/>
    <n v="154121.06427140001"/>
    <n v="370372.94781033997"/>
    <n v="188473.371457"/>
    <n v="14698.28166379"/>
    <n v="1473118.77166667"/>
  </r>
  <r>
    <x v="180"/>
    <n v="467911.34357600001"/>
    <n v="285917.57021298999"/>
    <n v="150526.2941798"/>
    <n v="379855.17512238002"/>
    <n v="192749.03863200001"/>
    <n v="15358.174035"/>
    <n v="1504498.5957581799"/>
  </r>
  <r>
    <x v="181"/>
    <n v="477320.70795700001"/>
    <n v="289607.64828353003"/>
    <n v="148961.28613699999"/>
    <n v="379981.81106217997"/>
    <n v="196410.91910100001"/>
    <n v="15378.509351139999"/>
    <n v="1519841.8818918499"/>
  </r>
  <r>
    <x v="182"/>
    <n v="490768.67453000002"/>
    <n v="298916.88795633998"/>
    <n v="149034.198046"/>
    <n v="387936.94235184003"/>
    <n v="199058.140296"/>
    <n v="15782.24776661"/>
    <n v="1553678.0909467901"/>
  </r>
  <r>
    <x v="183"/>
    <n v="492298.68377200002"/>
    <n v="306149.54873803002"/>
    <n v="149343.166922"/>
    <n v="392318.72378652001"/>
    <n v="203356.47514299999"/>
    <n v="16246.141350649999"/>
    <n v="1571893.7397121999"/>
  </r>
  <r>
    <x v="184"/>
    <n v="500331.20750732999"/>
    <n v="311314.41122385999"/>
    <n v="149790.35245800001"/>
    <n v="404425.20255905"/>
    <n v="207698.981814"/>
    <n v="17349.54036875"/>
    <n v="1603090.6959309899"/>
  </r>
  <r>
    <x v="185"/>
    <n v="507223.93567799998"/>
    <n v="314687.37497480999"/>
    <n v="150099.948183"/>
    <n v="411744.81646182999"/>
    <n v="211392.45415400001"/>
    <n v="17411.325913199998"/>
    <n v="1624740.85536484"/>
  </r>
  <r>
    <x v="186"/>
    <n v="508443.36729099997"/>
    <n v="321401.09147654002"/>
    <n v="154756.23402800001"/>
    <n v="418549.95636125997"/>
    <n v="215136.43550600001"/>
    <n v="19281.597921929999"/>
    <n v="1649749.68258473"/>
  </r>
  <r>
    <x v="187"/>
    <n v="515034.33868599997"/>
    <n v="326779.76240020001"/>
    <n v="155854.914032"/>
    <n v="419208.61641144002"/>
    <n v="218792.54803500001"/>
    <n v="20494.709986270002"/>
    <n v="1668345.8895509101"/>
  </r>
  <r>
    <x v="188"/>
    <n v="524729.85631900001"/>
    <n v="332880.06233163999"/>
    <n v="155583.53764600001"/>
    <n v="432263.93525113002"/>
    <n v="222094.251735"/>
    <n v="21979.507147609998"/>
    <n v="1701712.1504303799"/>
  </r>
  <r>
    <x v="189"/>
    <n v="529000.43661600002"/>
    <n v="342972.05736406002"/>
    <n v="157375.44213397999"/>
    <n v="452763.17201450001"/>
    <n v="227192.372359"/>
    <n v="27118.875459629999"/>
    <n v="1748603.3559471699"/>
  </r>
  <r>
    <x v="190"/>
    <n v="534102.75433899998"/>
    <n v="346474.54815849999"/>
    <n v="163070.08691067999"/>
    <n v="466070.89729226002"/>
    <n v="231288.56216599999"/>
    <n v="23180.55464142"/>
    <n v="1776368.4035078599"/>
  </r>
  <r>
    <x v="191"/>
    <n v="535419.95288700005"/>
    <n v="356927.11419096001"/>
    <n v="164272.76718200001"/>
    <n v="472479.34646455001"/>
    <n v="235400.09940599999"/>
    <n v="24051.260147019999"/>
    <n v="1800731.54027753"/>
  </r>
  <r>
    <x v="192"/>
    <n v="550178.47537100001"/>
    <n v="365974.07748333999"/>
    <n v="162010.995306"/>
    <n v="480654.43700099998"/>
    <n v="238431.15373399999"/>
    <n v="24043.79422036"/>
    <n v="1833473.9331157"/>
  </r>
  <r>
    <x v="193"/>
    <n v="555084.68657300004"/>
    <n v="377616.36936335999"/>
    <n v="163254.14803099999"/>
    <n v="492889.35078629002"/>
    <n v="241359.025525"/>
    <n v="24634.895804259999"/>
    <n v="1867019.4760829001"/>
  </r>
  <r>
    <x v="194"/>
    <n v="553431.04622400005"/>
    <n v="370810.48638994998"/>
    <n v="161608.721846"/>
    <n v="504548.67169147998"/>
    <n v="244806.96507100001"/>
    <n v="25237.20671961"/>
    <n v="1872624.0979420401"/>
  </r>
  <r>
    <x v="195"/>
    <n v="553392.67348100001"/>
    <n v="368934.60560724"/>
    <n v="162907.24158599999"/>
    <n v="517197.62564500002"/>
    <n v="248998.88732400001"/>
    <n v="25520.348154930001"/>
    <n v="1889132.38179817"/>
  </r>
  <r>
    <x v="196"/>
    <n v="560266.70455599995"/>
    <n v="374891.56360875"/>
    <n v="163904.66443800001"/>
    <n v="522069.30497008999"/>
    <n v="252870.13409499999"/>
    <n v="25939.50852286"/>
    <n v="1912122.8801907001"/>
  </r>
  <r>
    <x v="197"/>
    <n v="550664.128517"/>
    <n v="376093.63979466999"/>
    <n v="164044.21530700001"/>
    <n v="529967.98539935995"/>
    <n v="256579.338021"/>
    <n v="25520.218103129999"/>
    <n v="1915050.52514216"/>
  </r>
  <r>
    <x v="198"/>
    <n v="557530.23245500005"/>
    <n v="373729.23890431999"/>
    <n v="166534.10693400001"/>
    <n v="552909.84603666002"/>
    <n v="261780.388458"/>
    <n v="25246.269618419999"/>
    <n v="1949911.0824064"/>
  </r>
  <r>
    <x v="199"/>
    <n v="558554.91927199997"/>
    <n v="378124.06130865001"/>
    <n v="170896.97678699999"/>
    <n v="548490.80105274997"/>
    <n v="265796.19863900001"/>
    <n v="25611.591971000002"/>
    <n v="1959655.5490304001"/>
  </r>
  <r>
    <x v="200"/>
    <n v="565825.92279099999"/>
    <n v="381923.62128922"/>
    <n v="175332.69829199999"/>
    <n v="566277.57431837998"/>
    <n v="270139.58478099998"/>
    <n v="25480.422429760001"/>
    <n v="1997160.8239013599"/>
  </r>
  <r>
    <x v="201"/>
    <n v="573103.96394599997"/>
    <n v="382540.53506112"/>
    <n v="174681.98470100001"/>
    <n v="582831.94308989996"/>
    <n v="275070.72872800002"/>
    <n v="26448.574837159998"/>
    <n v="2026858.7303631799"/>
  </r>
  <r>
    <x v="202"/>
    <n v="579448.32410299999"/>
    <n v="386200.25580476999"/>
    <n v="182777.31424499999"/>
    <n v="604407.40711346001"/>
    <n v="281390.34850899997"/>
    <n v="27723.98888873"/>
    <n v="2074128.6386639599"/>
  </r>
  <r>
    <x v="203"/>
    <n v="603133.57049199997"/>
    <n v="410597.06988313998"/>
    <n v="191490.91227500001"/>
    <n v="630862.13030548999"/>
    <n v="283037.29255900002"/>
    <n v="27746.6381516"/>
    <n v="2159048.6136662299"/>
  </r>
  <r>
    <x v="204"/>
    <n v="602808.87441000005"/>
    <n v="407909.98968088999"/>
    <n v="187133.899171"/>
    <n v="631949.06278397003"/>
    <n v="285667.57442600001"/>
    <n v="27330.282618500001"/>
    <n v="2154980.6830903599"/>
  </r>
  <r>
    <x v="205"/>
    <n v="601951.62291599996"/>
    <n v="403077.0130797"/>
    <n v="183934.34216599999"/>
    <n v="642154.25486194005"/>
    <n v="288958.62478800002"/>
    <n v="28669.11018947"/>
    <n v="2160925.96800111"/>
  </r>
  <r>
    <x v="206"/>
    <n v="622456.78349299997"/>
    <n v="403840.30102388002"/>
    <n v="182255.108542"/>
    <n v="648280.25916766003"/>
    <n v="294261.73586607003"/>
    <n v="30359.40911081"/>
    <n v="2193634.59720342"/>
  </r>
  <r>
    <x v="207"/>
    <n v="634643.82065699995"/>
    <n v="418385.69925215998"/>
    <n v="185096.29335200001"/>
    <n v="666604.18981191004"/>
    <n v="298672.006864"/>
    <n v="32297.646064789998"/>
    <n v="2247880.6560018598"/>
  </r>
  <r>
    <x v="208"/>
    <n v="649060.82059300004"/>
    <n v="398569.04399633"/>
    <n v="189842.918741"/>
    <n v="686576.90086599998"/>
    <n v="304520.22677399998"/>
    <n v="33560.687212119999"/>
    <n v="2274311.59818245"/>
  </r>
  <r>
    <x v="209"/>
    <n v="658533.66977899999"/>
    <n v="389434.71302387002"/>
    <n v="192430.080055"/>
    <n v="703495.64421100996"/>
    <n v="311147.653567"/>
    <n v="34452.705034550003"/>
    <n v="2301675.4656704301"/>
  </r>
  <r>
    <x v="210"/>
    <n v="668186.93178400001"/>
    <n v="385130.55759759003"/>
    <n v="198994.028036"/>
    <n v="712435.62293900002"/>
    <n v="311914.83734199998"/>
    <n v="33494.434432460002"/>
    <n v="2322337.4121310501"/>
  </r>
  <r>
    <x v="211"/>
    <n v="684471.34618800005"/>
    <n v="389227.77212559001"/>
    <n v="202154.59872899999"/>
    <n v="730703.00737667002"/>
    <n v="320839.67741100001"/>
    <n v="35228.655070779998"/>
    <n v="2374806.05690104"/>
  </r>
  <r>
    <x v="212"/>
    <n v="712887.19015299994"/>
    <n v="389967.26925259997"/>
    <n v="209472.68291"/>
    <n v="741172.66676765995"/>
    <n v="326993.31383100001"/>
    <n v="36474.005021290002"/>
    <n v="2429148.1279355502"/>
  </r>
  <r>
    <x v="213"/>
    <n v="733495.72359099996"/>
    <n v="410842.72573762003"/>
    <n v="206284.18693699999"/>
    <n v="730690.85820401995"/>
    <n v="335549.05055300001"/>
    <n v="37333.267390200002"/>
    <n v="2466376.8124128398"/>
  </r>
  <r>
    <x v="214"/>
    <n v="737710.66271599999"/>
    <n v="407982.18448401999"/>
    <n v="215293.719652"/>
    <n v="743265.29244224005"/>
    <n v="344976.529324"/>
    <n v="39273.893084709998"/>
    <n v="2500683.2817029702"/>
  </r>
  <r>
    <x v="215"/>
    <n v="759874.96461400006"/>
    <n v="414518.45177235"/>
    <n v="226562.78742199999"/>
    <n v="759813.45058295003"/>
    <n v="352028.21056400001"/>
    <n v="40453.310376020003"/>
    <n v="2565432.1753313201"/>
  </r>
  <r>
    <x v="216"/>
    <n v="769775.52858899999"/>
    <n v="414354.63752754999"/>
    <n v="223616.085066"/>
    <n v="767703.11102766998"/>
    <n v="356922.71412399999"/>
    <n v="40856.477543120003"/>
    <n v="2585409.5538773402"/>
  </r>
  <r>
    <x v="217"/>
    <n v="784059.89188600006"/>
    <n v="425398.15558967"/>
    <n v="216174.26701800001"/>
    <n v="777445.33555063"/>
    <n v="365409.27981400001"/>
    <n v="42217.463113730002"/>
    <n v="2622885.39297202"/>
  </r>
  <r>
    <x v="218"/>
    <n v="805678.45110399998"/>
    <n v="446730.78821314999"/>
    <n v="217039.25547199999"/>
    <n v="783824.25633179001"/>
    <n v="376359.11508700001"/>
    <n v="43405.958944539998"/>
    <n v="2685218.82515248"/>
  </r>
  <r>
    <x v="219"/>
    <n v="825903.96603500005"/>
    <n v="441352.77811612003"/>
    <n v="218385.03957399999"/>
    <n v="798718.38294617005"/>
    <n v="385623.15385200002"/>
    <n v="43763.852532249999"/>
    <n v="2725928.1730555398"/>
  </r>
  <r>
    <x v="220"/>
    <n v="874467.96742700005"/>
    <n v="454191.27406511002"/>
    <n v="221423.827445"/>
    <n v="811012.45441748004"/>
    <n v="396704.89909899997"/>
    <n v="44243.969875169998"/>
    <n v="2814225.3923287601"/>
  </r>
  <r>
    <x v="221"/>
    <n v="879702.58530000004"/>
    <n v="470323.64368275"/>
    <n v="221521.564499"/>
    <n v="824218.98380146001"/>
    <n v="407058.41924900003"/>
    <n v="45333.238554529999"/>
    <n v="2860339.4350867402"/>
  </r>
  <r>
    <x v="222"/>
    <n v="897052.72196899995"/>
    <n v="463505.72058258002"/>
    <n v="221397.35502300001"/>
    <n v="844442.69784949999"/>
    <n v="421358.52607299999"/>
    <n v="47260.230863750003"/>
    <n v="2907198.2523608301"/>
  </r>
  <r>
    <x v="223"/>
    <n v="921738.39232500002"/>
    <n v="472224.17043977999"/>
    <n v="228412.32033300001"/>
    <n v="869976.31590851001"/>
    <n v="434995.95632900001"/>
    <n v="49982.23424184"/>
    <n v="2989510.3895771299"/>
  </r>
  <r>
    <x v="224"/>
    <n v="938707.00844600005"/>
    <n v="497272.81085106998"/>
    <n v="234615.18810100001"/>
    <n v="898487.34162667999"/>
    <n v="446783.28777400003"/>
    <n v="51179.282300420004"/>
    <n v="3079225.9190991698"/>
  </r>
  <r>
    <x v="225"/>
    <n v="945838.21025899996"/>
    <n v="505657.02274038002"/>
    <n v="240851.406143"/>
    <n v="922193.71257263003"/>
    <n v="460483.26420600002"/>
    <n v="54257.360226260003"/>
    <n v="3141461.9761472601"/>
  </r>
  <r>
    <x v="226"/>
    <n v="961464.267292"/>
    <n v="518430.69659602002"/>
    <n v="253195.27381499999"/>
    <n v="959562.78840172"/>
    <n v="477134.25581300003"/>
    <n v="57086.334366989999"/>
    <n v="3239054.6162847299"/>
  </r>
  <r>
    <x v="227"/>
    <n v="982124.62750399997"/>
    <n v="534404.89245366002"/>
    <n v="274174.57370900002"/>
    <n v="998707.48614616995"/>
    <n v="488102.66018300003"/>
    <n v="58014.040234560001"/>
    <n v="3347709.2802303899"/>
  </r>
  <r>
    <x v="228"/>
    <n v="997308.07783299999"/>
    <n v="541794.51021066995"/>
    <n v="267338.651594"/>
    <n v="990450.10145016003"/>
    <n v="495156.827192"/>
    <n v="58895.501240999998"/>
    <n v="3363124.6695208298"/>
  </r>
  <r>
    <x v="229"/>
    <n v="1007719.205139"/>
    <n v="547843.32083570003"/>
    <n v="269535.78492100001"/>
    <n v="990848.62803159002"/>
    <n v="505047.95421400003"/>
    <n v="58425.704766499999"/>
    <n v="3391601.59790779"/>
  </r>
  <r>
    <x v="230"/>
    <n v="1025929.374324"/>
    <n v="589143.20166804001"/>
    <n v="272820.24732299999"/>
    <n v="1014312.4863508201"/>
    <n v="519630.25348999997"/>
    <n v="59386.154484359999"/>
    <n v="3493402.7176402202"/>
  </r>
  <r>
    <x v="231"/>
    <n v="1043899.595942"/>
    <n v="583933.31813080003"/>
    <n v="277475.90447800001"/>
    <n v="1023623.52314691"/>
    <n v="531581.24615400005"/>
    <n v="60631.184970330003"/>
    <n v="3533325.7728220401"/>
  </r>
  <r>
    <x v="232"/>
    <n v="1084457.289103"/>
    <n v="586191.78885360004"/>
    <n v="283959.691276"/>
    <n v="1049373.39952955"/>
    <n v="548271.07606600004"/>
    <n v="61738.120761120001"/>
    <n v="3626172.3655892699"/>
  </r>
  <r>
    <x v="233"/>
    <n v="1083903.564758"/>
    <n v="623357.93516168999"/>
    <n v="298724.87755799998"/>
    <n v="1060062.03734355"/>
    <n v="567143.17533370003"/>
    <n v="63453.062659800002"/>
    <n v="3708825.6528147398"/>
  </r>
  <r>
    <x v="234"/>
    <n v="1111306.0781090001"/>
    <n v="614415.18215699005"/>
    <n v="301938.95295800001"/>
    <n v="1092303.25205058"/>
    <n v="584479.43704820995"/>
    <n v="64327.319291259999"/>
    <n v="3780951.22161404"/>
  </r>
  <r>
    <x v="235"/>
    <n v="1152606.2894580001"/>
    <n v="614504.57886618003"/>
    <n v="318051.45158300002"/>
    <n v="1109733.46693186"/>
    <n v="601701.99122818001"/>
    <n v="65583.335155239998"/>
    <n v="3874362.1132224598"/>
  </r>
  <r>
    <x v="236"/>
    <n v="1198731.1888910001"/>
    <n v="616190.47818039998"/>
    <n v="326437.28218799998"/>
    <n v="1142944.4209392399"/>
    <n v="615190.19175576"/>
    <n v="66893.671890939993"/>
    <n v="3978568.2338453401"/>
  </r>
  <r>
    <x v="237"/>
    <n v="1238959.4963750001"/>
    <n v="606653.40651325998"/>
    <n v="338930.96158300003"/>
    <n v="1150637.0536945199"/>
    <n v="626145.25389718998"/>
    <n v="66341.961536229996"/>
    <n v="4039849.1335991998"/>
  </r>
  <r>
    <x v="238"/>
    <n v="1306046.7470559999"/>
    <n v="626740.90723967995"/>
    <n v="353680.82388699998"/>
    <n v="1179605.41149887"/>
    <n v="643007.28462599998"/>
    <n v="67266.378546759996"/>
    <n v="4188528.5528543098"/>
  </r>
  <r>
    <x v="239"/>
    <n v="1320184.842166"/>
    <n v="661734.49763350002"/>
    <n v="370050.26694300002"/>
    <n v="1214487.7829841899"/>
    <n v="658893.55528500001"/>
    <n v="68626.934892670004"/>
    <n v="4306158.8799043596"/>
  </r>
  <r>
    <x v="240"/>
    <n v="1325952.005905"/>
    <n v="684779.85759875004"/>
    <n v="365833.47594999999"/>
    <n v="1226104.63653715"/>
    <n v="670833.62867699994"/>
    <n v="70627.879192359993"/>
    <n v="4356312.4838602599"/>
  </r>
  <r>
    <x v="241"/>
    <n v="1377788.4611239999"/>
    <n v="698821.39486155997"/>
    <n v="369771.26417799998"/>
    <n v="1239795.26071375"/>
    <n v="678421.16172400001"/>
    <n v="73549.524333809997"/>
    <n v="4450328.0669351202"/>
  </r>
  <r>
    <x v="242"/>
    <n v="1409427.683432"/>
    <n v="738745.76758583996"/>
    <n v="371141.07712600002"/>
    <n v="1255098.23601748"/>
    <n v="698427.46617200004"/>
    <n v="76140.167460659999"/>
    <n v="4561161.3977939803"/>
  </r>
  <r>
    <x v="243"/>
    <n v="1445860.65332"/>
    <n v="761252.90962314"/>
    <n v="378956.672211"/>
    <n v="1254753.4337219801"/>
    <n v="711955.41136000003"/>
    <n v="77081.934536850007"/>
    <n v="4642042.0147729702"/>
  </r>
  <r>
    <x v="244"/>
    <n v="1501659.8896939999"/>
    <n v="785240.22879790002"/>
    <n v="383290.13069000002"/>
    <n v="1276029.16129577"/>
    <n v="734055.11989600002"/>
    <n v="78247.816421800002"/>
    <n v="4770703.3467954705"/>
  </r>
  <r>
    <x v="245"/>
    <n v="1569112.847884"/>
    <n v="801230.94815297995"/>
    <n v="393723.08257700002"/>
    <n v="1306749.82693634"/>
    <n v="759317.742188"/>
    <n v="78205.272738939995"/>
    <n v="4920520.7204772597"/>
  </r>
  <r>
    <x v="246"/>
    <n v="1611468.9836200001"/>
    <n v="821366.48331476003"/>
    <n v="403051.96211399999"/>
    <n v="1331493.2150256101"/>
    <n v="788678.40523699997"/>
    <n v="79961.930845259994"/>
    <n v="5048201.9801566303"/>
  </r>
  <r>
    <x v="247"/>
    <n v="1681571.3126640001"/>
    <n v="846732.23473192996"/>
    <n v="417507.01562700002"/>
    <n v="1335005.8956220599"/>
    <n v="817076.51520400005"/>
    <n v="81949.009224099995"/>
    <n v="5192022.9830730902"/>
  </r>
  <r>
    <x v="248"/>
    <n v="1748456.996917"/>
    <n v="903578.12072086998"/>
    <n v="429651.943187"/>
    <n v="1354613.7611334"/>
    <n v="847544.93076500006"/>
    <n v="84835.920359159994"/>
    <n v="5380862.6730824402"/>
  </r>
  <r>
    <x v="249"/>
    <n v="1836558.5470420001"/>
    <n v="939658.26625332003"/>
    <n v="456751.65402999998"/>
    <n v="1425445.0071557099"/>
    <n v="863109.04315200006"/>
    <n v="85796.741365590002"/>
    <n v="5619500.2589986203"/>
  </r>
  <r>
    <x v="250"/>
    <n v="1941630.298069"/>
    <n v="946242.19963074999"/>
    <n v="481283.17875899997"/>
    <n v="1411724.62729021"/>
    <n v="898022.19026900001"/>
    <n v="81930.485492409993"/>
    <n v="5773013.9795103697"/>
  </r>
  <r>
    <x v="251"/>
    <n v="1987117.784792"/>
    <n v="998050.43187864998"/>
    <n v="512105.54347400001"/>
    <n v="1452822.6145075399"/>
    <n v="926182.48012199998"/>
    <n v="82473.440386610004"/>
    <n v="5970933.2951608002"/>
  </r>
  <r>
    <x v="252"/>
    <n v="2005682.6280749999"/>
    <n v="1030586.2385631599"/>
    <n v="489488.04852499999"/>
    <n v="1424066.57180632"/>
    <n v="943814.33675500005"/>
    <n v="81058.836988170005"/>
    <n v="5974696.66071265"/>
  </r>
  <r>
    <x v="253"/>
    <n v="2075607.578799"/>
    <n v="1042710.68204418"/>
    <n v="498594.03423300001"/>
    <n v="1452636.22004572"/>
    <n v="981437.18621800002"/>
    <n v="80985.370720199993"/>
    <n v="6131971.0720600998"/>
  </r>
  <r>
    <x v="254"/>
    <n v="2130536.8666119999"/>
    <n v="1049561.35993438"/>
    <n v="512937.67765999999"/>
    <n v="1500490.46965842"/>
    <n v="1013545.144566"/>
    <n v="81567.967252610004"/>
    <n v="6288639.4856834104"/>
  </r>
  <r>
    <x v="255"/>
    <n v="2190344.9273950001"/>
    <n v="1077292.25415143"/>
    <n v="526484.10582000006"/>
    <n v="1529855.20813942"/>
    <n v="1050235.4503919999"/>
    <n v="82428.417557029999"/>
    <n v="6456640.3634548802"/>
  </r>
  <r>
    <x v="256"/>
    <n v="2240363.3935560002"/>
    <n v="1114587.30351043"/>
    <n v="558304.70897499996"/>
    <n v="1638823.1912946799"/>
    <n v="1084022.798349"/>
    <n v="88914.350333380004"/>
    <n v="6725015.7460184898"/>
  </r>
  <r>
    <x v="257"/>
    <n v="2293628.9672730002"/>
    <n v="1083813.5682030499"/>
    <n v="581258.32659499999"/>
    <n v="1661715.4679495301"/>
    <n v="1115841.633162"/>
    <n v="88716.218771629996"/>
    <n v="6824974.1819542097"/>
  </r>
  <r>
    <x v="258"/>
    <n v="2346836.3542574998"/>
    <n v="1131759.75694973"/>
    <n v="616355.76583520998"/>
    <n v="1786333.3399313099"/>
    <n v="1150244.1149949201"/>
    <n v="93902.823848860004"/>
    <n v="7125432.1558175199"/>
  </r>
  <r>
    <x v="259"/>
    <n v="2387953.8756896001"/>
    <n v="1133827.98468795"/>
    <n v="639336.53045649"/>
    <n v="1784789.95175098"/>
    <n v="1174032.4274236299"/>
    <n v="95437.391451219999"/>
    <n v="7215378.1614598697"/>
  </r>
  <r>
    <x v="260"/>
    <n v="2438883.6403112002"/>
    <n v="1143410.05803161"/>
    <n v="648498.79980191996"/>
    <n v="1807288.47414309"/>
    <n v="1190208.6068565"/>
    <n v="97281.856221990005"/>
    <n v="7325571.4353663102"/>
  </r>
  <r>
    <x v="261"/>
    <n v="2473080.5272520999"/>
    <n v="1165819.87797173"/>
    <n v="649216.94400293997"/>
    <n v="1838337.02708325"/>
    <n v="1203118.5386937901"/>
    <n v="97667.892272009994"/>
    <n v="7427240.8072758196"/>
  </r>
  <r>
    <x v="262"/>
    <n v="2486198.4452054002"/>
    <n v="1155752.87000789"/>
    <n v="646869.75002480997"/>
    <n v="1819349.0943714301"/>
    <n v="1206401.6089710901"/>
    <n v="94668.096344029997"/>
    <n v="7409239.8649246497"/>
  </r>
  <r>
    <x v="263"/>
    <n v="2502443.8639725"/>
    <n v="1184308.9629170699"/>
    <n v="645227.93242713995"/>
    <n v="2220275.7233255198"/>
    <n v="1204471.1619683399"/>
    <n v="100308.25816318"/>
    <n v="7857035.90277375"/>
  </r>
  <r>
    <x v="264"/>
    <n v="2512737.1173157902"/>
    <n v="1202885.5648226"/>
    <n v="629711.96058349998"/>
    <n v="2204682.8681404199"/>
    <n v="1205579.73768181"/>
    <n v="100658.50450353"/>
    <n v="7856255.7530476404"/>
  </r>
  <r>
    <x v="265"/>
    <n v="2528199.5198350502"/>
    <n v="1215960.0961985199"/>
    <n v="621974.61071737995"/>
    <n v="2217260.2922386699"/>
    <n v="1208165.6686467801"/>
    <n v="103849.48565230001"/>
    <n v="7895409.6732887002"/>
  </r>
  <r>
    <x v="266"/>
    <n v="2546916.8330037999"/>
    <n v="1230844.3730464899"/>
    <n v="610685.95347877999"/>
    <n v="2199892.6437329701"/>
    <n v="1209309.2963071801"/>
    <n v="105232.17639067001"/>
    <n v="7902881.2759598801"/>
  </r>
  <r>
    <x v="267"/>
    <n v="2567186.2193908002"/>
    <n v="1239050.39648465"/>
    <n v="604920.23741386004"/>
    <n v="2247026.0094558899"/>
    <n v="1215910.93419843"/>
    <n v="107722.45961097001"/>
    <n v="7981816.2565545999"/>
  </r>
  <r>
    <x v="268"/>
    <n v="2597416.2908351999"/>
    <n v="1245987.7301471599"/>
    <n v="592511.33466128004"/>
    <n v="2242616.0159603199"/>
    <n v="1223298.5647054401"/>
    <n v="111220.6369846"/>
    <n v="8013050.5732939998"/>
  </r>
  <r>
    <x v="269"/>
    <n v="2627487.2163064"/>
    <n v="1238457.69673596"/>
    <n v="587603.62057710998"/>
    <n v="2198875.6337023498"/>
    <n v="1231853.4995458401"/>
    <n v="113573.64415519001"/>
    <n v="7997851.3110228498"/>
  </r>
  <r>
    <x v="270"/>
    <n v="2650171.6790254"/>
    <n v="1262413.1465799999"/>
    <n v="581708.79112299997"/>
    <n v="2216925.9884414999"/>
    <n v="1245218.5285179401"/>
    <n v="118755.46901363001"/>
    <n v="8075193.6027014703"/>
  </r>
  <r>
    <x v="271"/>
    <n v="2676004.7784974999"/>
    <n v="1266285.71087712"/>
    <n v="577577.68828616"/>
    <n v="2222652.2425642498"/>
    <n v="1253530.5757249701"/>
    <n v="124224.46746027999"/>
    <n v="8120275.4634102797"/>
  </r>
  <r>
    <x v="272"/>
    <n v="2718156.9900341998"/>
    <n v="1267705.17672548"/>
    <n v="581081.38273612002"/>
    <n v="2205142.8915958898"/>
    <n v="1264179.8542919101"/>
    <n v="125329.71520902"/>
    <n v="8161596.0105926199"/>
  </r>
  <r>
    <x v="273"/>
    <n v="2745455.2415872999"/>
    <n v="1260544.06758709"/>
    <n v="583485.66445861"/>
    <n v="2189004.4319608998"/>
    <n v="1275907.57397096"/>
    <n v="124553.96889016"/>
    <n v="8178950.9484550199"/>
  </r>
  <r>
    <x v="274"/>
    <n v="2776266.9424163001"/>
    <n v="1210340.1940602199"/>
    <n v="600506.30883294996"/>
    <n v="2072103.4738950101"/>
    <n v="1289822.6549923201"/>
    <n v="119428.73361263001"/>
    <n v="8068468.3078094302"/>
  </r>
  <r>
    <x v="275"/>
    <n v="2807163.305561"/>
    <n v="1263209.6303077401"/>
    <n v="609201.61503401003"/>
    <n v="2100078.2107048798"/>
    <n v="1295577.0191267401"/>
    <n v="129174.89254686001"/>
    <n v="8204404.67328123"/>
  </r>
  <r>
    <x v="276"/>
    <n v="2813872.1191866999"/>
    <n v="1262960.6754940499"/>
    <n v="593363.62052274996"/>
    <n v="2052422.3143533"/>
    <n v="1299951.69559959"/>
    <n v="129366.55913369999"/>
    <n v="8151936.9842900904"/>
  </r>
  <r>
    <x v="277"/>
    <n v="2830561.4006781499"/>
    <n v="1247785.88970959"/>
    <n v="586744.83878708002"/>
    <n v="2020018.8470880501"/>
    <n v="1307154.8363293901"/>
    <n v="130427.61850067999"/>
    <n v="8122693.4310929403"/>
  </r>
  <r>
    <x v="278"/>
    <n v="2851616.0969476001"/>
    <n v="1168117.3773279099"/>
    <n v="595244.84138906002"/>
    <n v="1886256.9467720599"/>
    <n v="1317671.27344211"/>
    <n v="124120.88633247001"/>
    <n v="7943027.4222112102"/>
  </r>
  <r>
    <x v="279"/>
    <n v="2875522.6804101998"/>
    <n v="1129232.1743763001"/>
    <n v="602520.71788785001"/>
    <n v="1827333.27700042"/>
    <n v="1328535.9095685801"/>
    <n v="124323.46187648999"/>
    <n v="7887468.2211198397"/>
  </r>
  <r>
    <x v="280"/>
    <n v="2942495.3525713999"/>
    <n v="1187318.0006921501"/>
    <n v="610138.95933228999"/>
    <n v="1933155.9886673701"/>
    <n v="1345697.6550048201"/>
    <n v="135920.21909945001"/>
    <n v="8154726.1753674801"/>
  </r>
  <r>
    <x v="281"/>
    <n v="2993265.2066259002"/>
    <n v="1156147.56243963"/>
    <n v="607566.69521495001"/>
    <n v="1910376.9371055099"/>
    <n v="1354697.1335590901"/>
    <n v="136797.02029168"/>
    <n v="8158850.5552367596"/>
  </r>
  <r>
    <x v="282"/>
    <n v="3103053.3776766001"/>
    <n v="1123434.44693051"/>
    <n v="592388.94137108"/>
    <n v="1851676.4102266899"/>
    <n v="1297244.53125537"/>
    <n v="130160.2384862"/>
    <n v="8097957.9459464503"/>
  </r>
  <r>
    <x v="283"/>
    <n v="3133299.7720010001"/>
    <n v="1121353.3326542799"/>
    <n v="600617.48935064999"/>
    <n v="1828509.3436978699"/>
    <n v="1312505.51546409"/>
    <n v="134319.90087896999"/>
    <n v="8130605.3540468598"/>
  </r>
  <r>
    <x v="284"/>
    <n v="3184348.4990309998"/>
    <n v="1132395.36861256"/>
    <n v="597723.07746920001"/>
    <n v="1835149.1875905001"/>
    <n v="1322598.1017527699"/>
    <n v="137032.68217933999"/>
    <n v="8209246.9166353699"/>
  </r>
  <r>
    <x v="285"/>
    <n v="3212319.8633372001"/>
    <n v="1153758.56477991"/>
    <n v="600710.94270220003"/>
    <n v="1896372.2708016201"/>
    <n v="1333646.09246402"/>
    <n v="143477.98675749"/>
    <n v="8340285.7208424397"/>
  </r>
  <r>
    <x v="286"/>
    <n v="3257818.2158599002"/>
    <n v="1160055.2864083799"/>
    <n v="616215.17692990997"/>
    <n v="1946207.1401218299"/>
    <n v="1334153.05693938"/>
    <n v="118576.54226726999"/>
    <n v="8433025.41852667"/>
  </r>
  <r>
    <x v="287"/>
    <n v="3302206.201165"/>
    <n v="1210744.4875630899"/>
    <n v="612424.84946793003"/>
    <n v="1979422.7113324399"/>
    <n v="1342684.2316143201"/>
    <n v="122188.93810083"/>
    <n v="8569671.4192436095"/>
  </r>
  <r>
    <x v="288"/>
    <n v="3275632.5125537999"/>
    <n v="1198765.05636434"/>
    <n v="591945.31064944004"/>
    <n v="1958588.49079483"/>
    <n v="1351908.94917665"/>
    <n v="122598.91326299"/>
    <n v="8499439.2328020595"/>
  </r>
  <r>
    <x v="289"/>
    <n v="3298391.5004452998"/>
    <n v="1205048.6580513001"/>
    <n v="581300.61582635005"/>
    <n v="1973390.86272465"/>
    <n v="1362027.1204677599"/>
    <n v="124974.02763377001"/>
    <n v="8545132.7851491291"/>
  </r>
  <r>
    <x v="290"/>
    <n v="3343300.1127269999"/>
    <n v="1218885.32968579"/>
    <n v="578822.77187903004"/>
    <n v="1982644.5200970301"/>
    <n v="1376227.0131314101"/>
    <n v="126612.20998371999"/>
    <n v="8626491.95750398"/>
  </r>
  <r>
    <x v="291"/>
    <n v="3367151.4071058398"/>
    <n v="1230148.9094555599"/>
    <n v="561819.47533111996"/>
    <n v="2010513.7581748001"/>
    <n v="1387054.0058947201"/>
    <n v="127490.7079866"/>
    <n v="8684178.2639486399"/>
  </r>
  <r>
    <x v="292"/>
    <n v="3410386.3780950001"/>
    <n v="1238331.93311127"/>
    <n v="561138.05935840996"/>
    <n v="2054418.4037566499"/>
    <n v="1407367.5164773399"/>
    <n v="131243.55089297"/>
    <n v="8802885.8416916393"/>
  </r>
  <r>
    <x v="293"/>
    <n v="3451840.42268408"/>
    <n v="1233462.5303291001"/>
    <n v="558072.11661422998"/>
    <n v="2103059.9060129998"/>
    <n v="1427015.2968287901"/>
    <n v="132559.20794535999"/>
    <n v="8906009.4804145601"/>
  </r>
  <r>
    <x v="294"/>
    <n v="3497986.1833519"/>
    <n v="1260500.99652235"/>
    <n v="560522.62458499998"/>
    <n v="2137639.4347072202"/>
    <n v="1449433.65188732"/>
    <n v="135231.12830591001"/>
    <n v="9041314.0193596892"/>
  </r>
  <r>
    <x v="295"/>
    <n v="3548947.2447474999"/>
    <n v="1296592.43840074"/>
    <n v="565970.36522189004"/>
    <n v="2175637.5104480302"/>
    <n v="1469865.2007812301"/>
    <n v="140139.42118636999"/>
    <n v="9197152.1807857603"/>
  </r>
  <r>
    <x v="296"/>
    <n v="3613445.1742213801"/>
    <n v="1327963.5037415801"/>
    <n v="558357.97167598002"/>
    <n v="2222782.5074649202"/>
    <n v="1490534.1394869001"/>
    <n v="143244.27552011999"/>
    <n v="9356327.5721108802"/>
  </r>
  <r>
    <x v="297"/>
    <n v="3663588.4525044002"/>
    <n v="1350651.03889873"/>
    <n v="567777.31016999995"/>
    <n v="2255534.1999499998"/>
    <n v="1511617.9097901301"/>
    <n v="147146.17697325"/>
    <n v="9496315.0882865097"/>
  </r>
  <r>
    <x v="298"/>
    <n v="3707243.8768605799"/>
    <n v="1362086.2558115399"/>
    <n v="580932.35668597999"/>
    <n v="2262779.6489804699"/>
    <n v="1540975.4358612399"/>
    <n v="147391.34169981"/>
    <n v="9601408.9158996195"/>
  </r>
  <r>
    <x v="299"/>
    <n v="3730246.7722530002"/>
    <n v="1388015.7641137401"/>
    <n v="586983.22442165005"/>
    <n v="2281453.1351917"/>
    <n v="1552963.48602842"/>
    <n v="148291.47033233001"/>
    <n v="9687953.8523408398"/>
  </r>
  <r>
    <x v="300"/>
    <n v="3713797.1491004298"/>
    <n v="1412725.9361936101"/>
    <n v="576034.53917858005"/>
    <n v="2289110.41579314"/>
    <n v="1569920.8988039701"/>
    <n v="150342.16241228001"/>
    <n v="9711931.1014820095"/>
  </r>
  <r>
    <x v="301"/>
    <n v="3751730.1612555399"/>
    <n v="1434646.5597876699"/>
    <n v="583412.80548016995"/>
    <n v="2302846.7908927202"/>
    <n v="1599198.45117042"/>
    <n v="149924.63167058001"/>
    <n v="9821759.4002570994"/>
  </r>
  <r>
    <x v="302"/>
    <n v="3801720.3965972601"/>
    <n v="1429753.29124128"/>
    <n v="593641.03415149997"/>
    <n v="2329224.2003619098"/>
    <n v="1633753.65244984"/>
    <n v="150357.67901158999"/>
    <n v="9938450.2538133804"/>
  </r>
  <r>
    <x v="303"/>
    <n v="3828304.4905410698"/>
    <n v="1440876.2509512799"/>
    <n v="597186.84836816997"/>
    <n v="2329573.3949028398"/>
    <n v="1656404.3651085601"/>
    <n v="150577.45954456"/>
    <n v="10002922.809416501"/>
  </r>
  <r>
    <x v="304"/>
    <n v="3862164.0974185602"/>
    <n v="1447948.9593955099"/>
    <n v="599065.92861267005"/>
    <n v="2333091.94697682"/>
    <n v="1688851.51735311"/>
    <n v="154465.22141334999"/>
    <n v="10085587.67117"/>
  </r>
  <r>
    <x v="305"/>
    <n v="3878257.3779909899"/>
    <n v="1478592.7229492101"/>
    <n v="609822.48125562002"/>
    <n v="2335925.27305044"/>
    <n v="1717349.6492026099"/>
    <n v="158537.14517119"/>
    <n v="10178484.649620101"/>
  </r>
  <r>
    <x v="306"/>
    <n v="3904810.8929274501"/>
    <n v="1507626.54580994"/>
    <n v="617123.33451289998"/>
    <n v="2362320.7810256099"/>
    <n v="1745980.94928535"/>
    <n v="163218.41850719001"/>
    <n v="10301080.9220684"/>
  </r>
  <r>
    <x v="307"/>
    <n v="3926280.7646703799"/>
    <n v="1520682.5281038601"/>
    <n v="628611.11047106003"/>
    <n v="2400090.0369505701"/>
    <n v="1779017.3265170599"/>
    <n v="165353.39150036999"/>
    <n v="10420035.158213301"/>
  </r>
  <r>
    <x v="308"/>
    <n v="3933314.6541229598"/>
    <n v="1546937.73639357"/>
    <n v="635010.29464252002"/>
    <n v="2424849.2918766402"/>
    <n v="1804714.52768454"/>
    <n v="167211.64654684"/>
    <n v="10512038.1512671"/>
  </r>
  <r>
    <x v="309"/>
    <n v="3926034.0500397598"/>
    <n v="1608364.1925477299"/>
    <n v="636823.64788833004"/>
    <n v="2466407.9032279602"/>
    <n v="1829501.7495535801"/>
    <n v="168812.32271121"/>
    <n v="10635943.8659686"/>
  </r>
  <r>
    <x v="310"/>
    <n v="3927181.2182618598"/>
    <n v="1637189.22881024"/>
    <n v="667920.28560204001"/>
    <n v="2518141.56746139"/>
    <n v="1857783.4449470099"/>
    <n v="177868.69422604999"/>
    <n v="10786084.439308601"/>
  </r>
  <r>
    <x v="311"/>
    <n v="3947284.2856015898"/>
    <n v="1757400.00976457"/>
    <n v="691945.75622159999"/>
    <n v="2595543.3240272002"/>
    <n v="1869886.46692033"/>
    <n v="184767.07914044999"/>
    <n v="11046826.921675701"/>
  </r>
  <r>
    <x v="312"/>
    <n v="3937241.6354180002"/>
    <n v="1761832.4898930599"/>
    <n v="676775.37863009004"/>
    <n v="2591754.8793914998"/>
    <n v="1889575.32224922"/>
    <n v="181876.31633984001"/>
    <n v="11039056.0219217"/>
  </r>
  <r>
    <x v="313"/>
    <n v="3932367.54497782"/>
    <n v="1789054.7572863901"/>
    <n v="687542.75708294997"/>
    <n v="2574085.6117560202"/>
    <n v="1911561.0140459901"/>
    <n v="183072.81598662"/>
    <n v="11077684.5011358"/>
  </r>
  <r>
    <x v="314"/>
    <n v="3933542.221835"/>
    <n v="1799365.8723480401"/>
    <n v="710476.25759832002"/>
    <n v="2568042.0832379898"/>
    <n v="1928096.9500237899"/>
    <n v="185021.70540594999"/>
    <n v="11124545.0904491"/>
  </r>
  <r>
    <x v="315"/>
    <n v="3925523.2949580001"/>
    <n v="1821180.32505842"/>
    <n v="717483.76110135997"/>
    <n v="2593900.1012057299"/>
    <n v="1949239.18641786"/>
    <n v="189976.16141957999"/>
    <n v="11197302.830161"/>
  </r>
  <r>
    <x v="316"/>
    <n v="3922764.0424540001"/>
    <n v="1865220.9110791599"/>
    <n v="729776.22592074005"/>
    <n v="2607594.5521583799"/>
    <n v="1978439.3266094399"/>
    <n v="193354.22581814"/>
    <n v="11297149.2840399"/>
  </r>
  <r>
    <x v="317"/>
    <n v="3937472.3412210001"/>
    <n v="1903169.29422198"/>
    <n v="724877.02759905998"/>
    <n v="2629809.62497435"/>
    <n v="1995171.55923949"/>
    <n v="194834.63074242999"/>
    <n v="11385334.4779983"/>
  </r>
  <r>
    <x v="318"/>
    <n v="3962328.4785910002"/>
    <n v="1943227.9055315501"/>
    <n v="743118.86251364998"/>
    <n v="2656061.1957686702"/>
    <n v="2016968.21006618"/>
    <n v="199393.88051096999"/>
    <n v="11521098.532981999"/>
  </r>
  <r>
    <x v="319"/>
    <n v="3980499.0310499999"/>
    <n v="1995945.4325014299"/>
    <n v="761095.96419592004"/>
    <n v="2692411.8042815002"/>
    <n v="2041393.0063091901"/>
    <n v="201804.57303962001"/>
    <n v="11673149.8113777"/>
  </r>
  <r>
    <x v="320"/>
    <n v="4037143.6695500002"/>
    <n v="2023532.7593558"/>
    <n v="771631.81539958995"/>
    <n v="2699682.0124494"/>
    <n v="2067073.3767582001"/>
    <n v="201124.26871693999"/>
    <n v="11800187.9022299"/>
  </r>
  <r>
    <x v="321"/>
    <n v="4092826.4945640001"/>
    <n v="2073530.9891067799"/>
    <n v="782424.89144780999"/>
    <n v="2726976.6001674598"/>
    <n v="2105152.7352754199"/>
    <n v="201674.60359983001"/>
    <n v="11982586.314161301"/>
  </r>
  <r>
    <x v="322"/>
    <n v="4123666.6314829998"/>
    <n v="2142309.24464247"/>
    <n v="820052.53118256002"/>
    <n v="2766905.6260516699"/>
    <n v="2137302.3310426502"/>
    <n v="201973.25148517001"/>
    <n v="12192209.6158875"/>
  </r>
  <r>
    <x v="323"/>
    <n v="4168213.438724"/>
    <n v="2202699.9804888102"/>
    <n v="861061.34013767005"/>
    <n v="2817723.61889853"/>
    <n v="2152916.0200077202"/>
    <n v="204177.47531735001"/>
    <n v="12406791.8735741"/>
  </r>
  <r>
    <x v="324"/>
    <n v="4184348.90931392"/>
    <n v="2261368.6138122701"/>
    <n v="862034.88165581005"/>
    <n v="2880841.4281195598"/>
    <n v="2177687.8497163402"/>
    <n v="207472.96168097001"/>
    <n v="12573754.6442989"/>
  </r>
  <r>
    <x v="325"/>
    <n v="4240733.2723479997"/>
    <n v="2425885.5917839198"/>
    <n v="886108.12604298"/>
    <n v="3070247.69363068"/>
    <n v="2207650.8953932701"/>
    <n v="221566.96636342999"/>
    <n v="13052192.545562301"/>
  </r>
  <r>
    <x v="326"/>
    <n v="4367063.5861740001"/>
    <n v="2407723.1542019201"/>
    <n v="940449.13788506004"/>
    <n v="3064317.1068840502"/>
    <n v="2244387.5829842398"/>
    <n v="224721.13543492"/>
    <n v="13248661.703564201"/>
  </r>
  <r>
    <x v="327"/>
    <n v="4423489.9942819998"/>
    <n v="2423593.5799750499"/>
    <n v="981512.07173477998"/>
    <n v="3082449.59123368"/>
    <n v="2281633.29415741"/>
    <n v="225918.42771321"/>
    <n v="13418596.9590961"/>
  </r>
  <r>
    <x v="328"/>
    <n v="4459862.2701249998"/>
    <n v="2445430.7703875699"/>
    <n v="992564.94075843995"/>
    <n v="3130213.6955159199"/>
    <n v="2331445.90451378"/>
    <n v="231706.75301238001"/>
    <n v="13591224.3343131"/>
  </r>
  <r>
    <x v="329"/>
    <n v="4511583.3097470002"/>
    <n v="2409382.6586893601"/>
    <n v="1024599.70104139"/>
    <n v="3109722.3301042798"/>
    <n v="2365135.8607823602"/>
    <n v="228388.02570114"/>
    <n v="13648811.8860655"/>
  </r>
  <r>
    <x v="330"/>
    <n v="4593990.7023560004"/>
    <n v="2428441.6235926598"/>
    <n v="1034523.78156119"/>
    <n v="3111958.6381754"/>
    <n v="2403867.6252402398"/>
    <n v="226919.67499786001"/>
    <n v="13799702.045923401"/>
  </r>
  <r>
    <x v="331"/>
    <n v="4648647.4355351999"/>
    <n v="2432191.8629004201"/>
    <n v="1051857.9640553701"/>
    <n v="3143287.5463523599"/>
    <n v="2445218.6447128002"/>
    <n v="230163.44741332001"/>
    <n v="13951366.9009695"/>
  </r>
  <r>
    <x v="332"/>
    <n v="4645578.2478339998"/>
    <n v="2398228.6776875602"/>
    <n v="1070662.9520775101"/>
    <n v="3181454.4165180302"/>
    <n v="2483041.4490598501"/>
    <n v="233184.38832945001"/>
    <n v="14012150.1315064"/>
  </r>
  <r>
    <x v="333"/>
    <n v="4711454.1301579997"/>
    <n v="2385572.6766369799"/>
    <n v="1088126.4418125299"/>
    <n v="3242114.6457504402"/>
    <n v="2531837.4305806202"/>
    <n v="235584.66170135999"/>
    <n v="14194689.9866399"/>
  </r>
  <r>
    <x v="334"/>
    <n v="4794784.962599"/>
    <n v="2381162.5600843998"/>
    <n v="1122634.29208715"/>
    <n v="3299665.2170495"/>
    <n v="2571486.4021537001"/>
    <n v="239368.73274728001"/>
    <n v="14409102.166720999"/>
  </r>
  <r>
    <x v="335"/>
    <n v="4842542.5513612004"/>
    <n v="2381483.8006932102"/>
    <n v="1160722.5592954201"/>
    <n v="3362341.3073664601"/>
    <n v="2595261.8460154999"/>
    <n v="242705.81696927"/>
    <n v="14585057.881701101"/>
  </r>
  <r>
    <x v="336"/>
    <n v="4836702.7061379999"/>
    <n v="2390583.5291017699"/>
    <n v="1145746.1322255"/>
    <n v="3371573.17156009"/>
    <n v="2618774.2236937699"/>
    <n v="243553.93540329"/>
    <n v="14606933.698122401"/>
  </r>
  <r>
    <x v="337"/>
    <n v="4847544.4478510004"/>
    <n v="2371340.6676741601"/>
    <n v="1156500.02538103"/>
    <n v="3408924.3610792998"/>
    <n v="2648073.6521225199"/>
    <n v="242155.54054084999"/>
    <n v="14674538.694648899"/>
  </r>
  <r>
    <x v="338"/>
    <n v="4869231.4722819999"/>
    <n v="2387403.0866175001"/>
    <n v="1164816.88212102"/>
    <n v="3458993.9129183702"/>
    <n v="2686624.1320788101"/>
    <n v="247376.95764142001"/>
    <n v="14814446.443659101"/>
  </r>
  <r>
    <x v="339"/>
    <n v="4889102.6508459998"/>
    <n v="2376426.8787517599"/>
    <n v="1185530.0162098401"/>
    <n v="3492187.78048106"/>
    <n v="2722059.5398475998"/>
    <n v="248385.88319533001"/>
    <n v="14913692.749331599"/>
  </r>
  <r>
    <x v="340"/>
    <n v="4913508.1607889999"/>
    <n v="2412967.8064743802"/>
    <n v="1171101.0654738001"/>
    <n v="3566355.5121665099"/>
    <n v="2761874.5751325199"/>
    <n v="249817.27845858"/>
    <n v="15075624.398494801"/>
  </r>
  <r>
    <x v="341"/>
    <n v="4957956.0120120002"/>
    <n v="2415914.0291417898"/>
    <n v="1162559.37773352"/>
    <n v="3617815.7049754099"/>
    <n v="2803816.2040874199"/>
    <n v="250056.51106568999"/>
    <n v="15208117.839015801"/>
  </r>
  <r>
    <x v="342"/>
    <n v="4995949.4421181995"/>
    <n v="2444780.0955959102"/>
    <n v="1170138.7310953001"/>
    <n v="3671093.3819610202"/>
    <n v="2849945.6349097299"/>
    <n v="253278.23437468999"/>
    <n v="15385185.520054899"/>
  </r>
  <r>
    <x v="343"/>
    <n v="5012105.7592820004"/>
    <n v="2470973.5984674199"/>
    <n v="1188388.43343894"/>
    <n v="3713884.4025827502"/>
    <n v="2893680.2946331901"/>
    <n v="257540.55302019001"/>
    <n v="15536573.0414245"/>
  </r>
  <r>
    <x v="344"/>
    <n v="5049949.5798979998"/>
    <n v="2492449.0442703702"/>
    <n v="1214483.04451346"/>
    <n v="3771881.3489992898"/>
    <n v="2931317.1656490401"/>
    <n v="261835.06737494"/>
    <n v="15721915.250705101"/>
  </r>
  <r>
    <x v="345"/>
    <n v="5091954.1922479998"/>
    <n v="2522388.2772929701"/>
    <n v="1225841.9764994599"/>
    <n v="3837880.29417704"/>
    <n v="2969687.9672796298"/>
    <n v="265473.02518921997"/>
    <n v="15913225.7326863"/>
  </r>
  <r>
    <x v="346"/>
    <n v="5144522.5332730003"/>
    <n v="2538577.3121506399"/>
    <n v="1254237.8044851499"/>
    <n v="3883186.2538423999"/>
    <n v="3003964.2442046502"/>
    <n v="268038.64192104997"/>
    <n v="16092526.789876901"/>
  </r>
  <r>
    <x v="347"/>
    <n v="5165455.7664280003"/>
    <n v="2603181.5884036901"/>
    <n v="1290708.6687314899"/>
    <n v="3958024.5120565598"/>
    <n v="3025707.3555397801"/>
    <n v="275109.23101624002"/>
    <n v="16318187.1221758"/>
  </r>
  <r>
    <x v="348"/>
    <n v="5180316.1718600001"/>
    <n v="2606313.5583822299"/>
    <n v="1287724.9035864"/>
    <n v="4001485.3507469902"/>
    <n v="3051829.3095282302"/>
    <n v="274420.20196404"/>
    <n v="16402089.4960679"/>
  </r>
  <r>
    <x v="349"/>
    <n v="5188859.9263709998"/>
    <n v="2610799.9796455102"/>
    <n v="1272218.7729400899"/>
    <n v="4017492.5500890501"/>
    <n v="3087362.7195779998"/>
    <n v="277479.73473708"/>
    <n v="16454213.6833607"/>
  </r>
  <r>
    <x v="350"/>
    <n v="5215180.8678839002"/>
    <n v="2632649.3401827002"/>
    <n v="1284023.24137739"/>
    <n v="4033910.4667989099"/>
    <n v="3121734.7462250199"/>
    <n v="280069.53615412"/>
    <n v="16567568.198621999"/>
  </r>
  <r>
    <x v="351"/>
    <n v="5240928.860413"/>
    <n v="2626241.1470454899"/>
    <n v="1296388.7872536599"/>
    <n v="4083396.9460509801"/>
    <n v="3158496.3132711099"/>
    <n v="288256.17186005"/>
    <n v="16693708.2258943"/>
  </r>
  <r>
    <x v="352"/>
    <n v="5286235.875492"/>
    <n v="2675765.9645073302"/>
    <n v="1312625.1968993901"/>
    <n v="4140241.8115713699"/>
    <n v="3206532.1728771101"/>
    <n v="292712.71433102997"/>
    <n v="16914113.7356782"/>
  </r>
  <r>
    <x v="353"/>
    <n v="5354028.8135439996"/>
    <n v="2742380.8160182801"/>
    <n v="1352916.3739592"/>
    <n v="4226868.8581256"/>
    <n v="3254727.8358288798"/>
    <n v="300445.81690387003"/>
    <n v="17231368.514379799"/>
  </r>
  <r>
    <x v="354"/>
    <n v="5415235.0794938998"/>
    <n v="2738317.6156233"/>
    <n v="1361941.6293790301"/>
    <n v="4255001.9483604999"/>
    <n v="3304277.13878704"/>
    <n v="306467.82062433998"/>
    <n v="17381241.232268099"/>
  </r>
  <r>
    <x v="355"/>
    <n v="5474970.4087939998"/>
    <n v="2741947.1022005798"/>
    <n v="1390795.46851854"/>
    <n v="4307027.6956712501"/>
    <n v="3343771.1830314398"/>
    <n v="311940.12778689002"/>
    <n v="17570451.986002699"/>
  </r>
  <r>
    <x v="356"/>
    <n v="5592351.8882446997"/>
    <n v="2763156.892856"/>
    <n v="1423046.4898435699"/>
    <n v="4326427.48538954"/>
    <n v="3382943.1202505999"/>
    <n v="315364.04883632"/>
    <n v="17803289.925420702"/>
  </r>
  <r>
    <x v="357"/>
    <n v="5635393.9753339998"/>
    <n v="2772850.9352945699"/>
    <n v="1464166.8642545801"/>
    <n v="4374392.8342490699"/>
    <n v="3418325.9019400799"/>
    <n v="318935.80059593002"/>
    <n v="17984066.311668199"/>
  </r>
  <r>
    <x v="358"/>
    <n v="5690813.8464828003"/>
    <n v="2784810.7129891599"/>
    <n v="1562735.55236314"/>
    <n v="4402317.7078745402"/>
    <n v="3447947.6162207099"/>
    <n v="319454.49561734003"/>
    <n v="18208079.931547701"/>
  </r>
  <r>
    <x v="359"/>
    <n v="5772734.5497080004"/>
    <n v="2807132.5985289998"/>
    <n v="1596567.2718680501"/>
    <n v="4437753.2915976299"/>
    <n v="3468438.6871088101"/>
    <n v="320892.80730071"/>
    <n v="18403519.206112199"/>
  </r>
  <r>
    <x v="360"/>
    <n v="5818858.307209"/>
    <n v="2811718.9652493899"/>
    <n v="1587361.55923734"/>
    <n v="4435534.9468694497"/>
    <n v="3500587.7554648598"/>
    <n v="323320.46785443998"/>
    <n v="18477382.001884501"/>
  </r>
  <r>
    <x v="361"/>
    <n v="5831780.2161309998"/>
    <n v="2838704.85370667"/>
    <n v="1591551.91306759"/>
    <n v="4496984.5537270103"/>
    <n v="3545484.0052403999"/>
    <n v="330847.05892937997"/>
    <n v="18635352.600802001"/>
  </r>
  <r>
    <x v="362"/>
    <n v="5883882.775436"/>
    <n v="2847595.64824691"/>
    <n v="1608782.81227604"/>
    <n v="4523330.2783802804"/>
    <n v="3591834.85695147"/>
    <n v="328464.00925850001"/>
    <n v="18783890.3805492"/>
  </r>
  <r>
    <x v="363"/>
    <n v="5939115.0635850001"/>
    <n v="2846829.7108474402"/>
    <n v="1636586.75754044"/>
    <n v="4585684.3372805603"/>
    <n v="3629130.0747994701"/>
    <n v="329045.08840303001"/>
    <n v="18966391.032455899"/>
  </r>
  <r>
    <x v="364"/>
    <n v="6021514.0590040004"/>
    <n v="2849986.7025138098"/>
    <n v="1674131.4023863301"/>
    <n v="4627354.4369407501"/>
    <n v="3670652.8317169002"/>
    <n v="332614.78845031001"/>
    <n v="19176254.221012101"/>
  </r>
  <r>
    <x v="365"/>
    <n v="6198773.8311823998"/>
    <n v="2809009.9464237802"/>
    <n v="1723754.3275222699"/>
    <n v="4609725.5142755397"/>
    <n v="3710997.5569168902"/>
    <n v="330781.95964671002"/>
    <n v="19383043.135967601"/>
  </r>
  <r>
    <x v="366"/>
    <n v="6191705.7071770001"/>
    <n v="2808812.2055011899"/>
    <n v="1724650.6333566899"/>
    <n v="4600911.70872223"/>
    <n v="3793943.9919350701"/>
    <n v="330202.38889596"/>
    <n v="19450226.635588098"/>
  </r>
  <r>
    <x v="367"/>
    <n v="6227636.5550330002"/>
    <n v="2803647.8314864798"/>
    <n v="1744691.0527426"/>
    <n v="4664048.4377563102"/>
    <n v="3840203.79750825"/>
    <n v="335598.90283167001"/>
    <n v="19615826.577358302"/>
  </r>
  <r>
    <x v="368"/>
    <n v="6263096.5052709999"/>
    <n v="2746624.2865623999"/>
    <n v="1745128.6201220199"/>
    <n v="4666572.52785026"/>
    <n v="3876071.2977931998"/>
    <n v="336624.95601204003"/>
    <n v="19634118.193610899"/>
  </r>
  <r>
    <x v="369"/>
    <n v="6282243.0107282996"/>
    <n v="2704388.6677503302"/>
    <n v="1756910.29050231"/>
    <n v="4692014.7308801198"/>
    <n v="3905141.8233309099"/>
    <n v="336645.50788698002"/>
    <n v="19677344.031078901"/>
  </r>
  <r>
    <x v="370"/>
    <n v="6323994.5596733"/>
    <n v="2691044.3755345298"/>
    <n v="1800186.28838254"/>
    <n v="4732527.1866363296"/>
    <n v="3937449.8007629998"/>
    <n v="334415.87567779998"/>
    <n v="19819618.0866675"/>
  </r>
  <r>
    <x v="371"/>
    <n v="6351325.3083819998"/>
    <n v="2700785.6324641602"/>
    <n v="1816023.490556"/>
    <n v="4800361.8680429403"/>
    <n v="3949109.6127689299"/>
    <n v="338406.95192984998"/>
    <n v="19956012.864143901"/>
  </r>
  <r>
    <x v="372"/>
    <n v="6322215.5510139996"/>
    <n v="2724080.4826655998"/>
    <n v="1808653.0637990001"/>
    <n v="4803097.4036063999"/>
    <n v="3974527.5523506901"/>
    <n v="336759.11581410997"/>
    <n v="19969333.169249799"/>
  </r>
  <r>
    <x v="373"/>
    <n v="6322506.4635260003"/>
    <n v="2700925.3806940801"/>
    <n v="1790050.2508799999"/>
    <n v="4824361.6022584802"/>
    <n v="4005056.4047363698"/>
    <n v="337664.93724632001"/>
    <n v="19980565.0393412"/>
  </r>
  <r>
    <x v="374"/>
    <n v="6342447.0779219996"/>
    <n v="2652434.9985928"/>
    <n v="1773826.0131860001"/>
    <n v="4795314.4025792005"/>
    <n v="4039049.2685127999"/>
    <n v="337267.69387327001"/>
    <n v="19940339.4546661"/>
  </r>
  <r>
    <x v="375"/>
    <n v="6335803.140284"/>
    <n v="2624095.2575715599"/>
    <n v="1795407.4905739999"/>
    <n v="4805693.0503410799"/>
    <n v="4077859.7935514501"/>
    <n v="338396.51363962999"/>
    <n v="19977255.2459617"/>
  </r>
  <r>
    <x v="376"/>
    <n v="6343612.787486"/>
    <n v="2612074.0751385"/>
    <n v="1802308.9121069999"/>
    <n v="4840634.9234250002"/>
    <n v="4112671.2954744902"/>
    <n v="342013.37566353998"/>
    <n v="20053315.369294502"/>
  </r>
  <r>
    <x v="377"/>
    <n v="6361626.9934090003"/>
    <n v="2590575.6953895101"/>
    <n v="1815207.79786215"/>
    <n v="4871372.5644361302"/>
    <n v="4139467.1311463402"/>
    <n v="342158.26797458"/>
    <n v="20120408.450217701"/>
  </r>
  <r>
    <x v="378"/>
    <n v="6390542.7407759996"/>
    <n v="2565827.2424420998"/>
    <n v="1833113.3710479999"/>
    <n v="4929783.9930754798"/>
    <n v="4168060.8380554798"/>
    <n v="342049.48902346002"/>
    <n v="20229377.674420498"/>
  </r>
  <r>
    <x v="379"/>
    <n v="6425410.7899120003"/>
    <n v="2567722.4700788199"/>
    <n v="1841281.9757670001"/>
    <n v="5006250.5121869398"/>
    <n v="4196381.0734818401"/>
    <n v="348216.92415098997"/>
    <n v="20385263.7455776"/>
  </r>
  <r>
    <x v="380"/>
    <n v="6467625.9536880003"/>
    <n v="2600617.7758838399"/>
    <n v="1879766.748105"/>
    <n v="5125226.6274129599"/>
    <n v="4234082.8044422502"/>
    <n v="358710.43429940997"/>
    <n v="20666030.343831498"/>
  </r>
  <r>
    <x v="381"/>
    <n v="6448603.9793400001"/>
    <n v="2660847.5046815998"/>
    <n v="1965816.3560810001"/>
    <n v="5386167.3320000004"/>
    <n v="4256669.1339112902"/>
    <n v="373425.76639450999"/>
    <n v="21091530.0724084"/>
  </r>
  <r>
    <x v="382"/>
    <n v="6497946.4606269998"/>
    <n v="2601694.4072664999"/>
    <n v="2055199.078975"/>
    <n v="5311069.5862753997"/>
    <n v="4280393.1379833901"/>
    <n v="365970.22849517001"/>
    <n v="21112272.8996225"/>
  </r>
  <r>
    <x v="383"/>
    <n v="6520921.1539089996"/>
    <n v="2581625.2507414799"/>
    <n v="2077736.3954169999"/>
    <n v="5357799.1790628098"/>
    <n v="4283140.6445126003"/>
    <n v="373211.66675208998"/>
    <n v="21194434.290394999"/>
  </r>
  <r>
    <x v="384"/>
    <n v="6534805.7083310001"/>
    <n v="2565296.4156970498"/>
    <n v="2046712.2714460001"/>
    <n v="5355563.6605939502"/>
    <n v="4299248.4324050099"/>
    <n v="370034.42417555"/>
    <n v="21171660.9126486"/>
  </r>
  <r>
    <x v="385"/>
    <n v="6536093.6961540002"/>
    <n v="2522468.1091514002"/>
    <n v="2048004.2739269999"/>
    <n v="5297297.2748799501"/>
    <n v="4314707.1338221896"/>
    <n v="365264.96843801998"/>
    <n v="21083835.4563726"/>
  </r>
  <r>
    <x v="386"/>
    <n v="6550277.4844230004"/>
    <n v="2462260.30851168"/>
    <n v="2056633.999329"/>
    <n v="5209638.4979594396"/>
    <n v="4337067.9978654999"/>
    <n v="357563.64448893"/>
    <n v="20973441.932577498"/>
  </r>
  <r>
    <x v="387"/>
    <n v="6555795.6113369996"/>
    <n v="2432900.46156102"/>
    <n v="2045007.466364"/>
    <n v="5176276.0611180002"/>
    <n v="4363704.7807721896"/>
    <n v="356092.70975237997"/>
    <n v="20929777.090904601"/>
  </r>
  <r>
    <x v="388"/>
    <n v="6569294.5138050001"/>
    <n v="2384132.7742563002"/>
    <n v="2000561.3969950001"/>
    <n v="5101569.3120203298"/>
    <n v="4386354.7762788497"/>
    <n v="354112.14311251999"/>
    <n v="20796024.916467998"/>
  </r>
  <r>
    <x v="389"/>
    <n v="6577031.2839529999"/>
    <n v="2328367.67425224"/>
    <n v="1983345.2545749999"/>
    <n v="5045773.2925816802"/>
    <n v="4414802.7061997699"/>
    <n v="351272.18163732998"/>
    <n v="20700592.393199001"/>
  </r>
  <r>
    <x v="390"/>
    <n v="6422568.4703446804"/>
    <n v="2261833.20536215"/>
    <n v="2000855.9366299999"/>
    <n v="4983425.1015342902"/>
    <n v="4443545.2633505501"/>
    <n v="346217.25841374998"/>
    <n v="20458445.2356354"/>
  </r>
  <r>
    <x v="391"/>
    <n v="6451183.89785989"/>
    <n v="2221544.89573242"/>
    <n v="2011248.167778"/>
    <n v="5004488.4426282002"/>
    <n v="4470623.4589195596"/>
    <n v="347286.59347189002"/>
    <n v="20506375.456390001"/>
  </r>
  <r>
    <x v="392"/>
    <n v="6442165.6413478097"/>
    <n v="2200106.6266697701"/>
    <n v="2025580.3173130001"/>
    <n v="5132925.8090488603"/>
    <n v="4497198.4186503598"/>
    <n v="356741.83933907998"/>
    <n v="20654718.652368899"/>
  </r>
  <r>
    <x v="393"/>
    <n v="6482039.8881232003"/>
    <n v="2196706.7697751201"/>
    <n v="2061257.8132509999"/>
    <n v="5181675.4514352204"/>
    <n v="4511530.8803853001"/>
    <n v="357936.25366471999"/>
    <n v="20791147.056634601"/>
  </r>
  <r>
    <x v="394"/>
    <n v="6474544.5670034001"/>
    <n v="2120667.2260973998"/>
    <n v="2097414.5760240001"/>
    <n v="5002012.2887973003"/>
    <n v="4524902.9542326396"/>
    <n v="343617.01168756001"/>
    <n v="20563158.623842299"/>
  </r>
  <r>
    <x v="395"/>
    <n v="6474676.0936208004"/>
    <n v="2162167.2183880201"/>
    <n v="2112692.750147"/>
    <n v="5084714.4198595202"/>
    <n v="4522828.1872191597"/>
    <n v="349148.32947305002"/>
    <n v="20706226.998707499"/>
  </r>
  <r>
    <x v="396"/>
    <n v="6455742.7040636102"/>
    <n v="2160069.91754753"/>
    <n v="2083120.7117821299"/>
    <n v="5119337.6665377002"/>
    <n v="4523926.9493175596"/>
    <n v="351407.16456390999"/>
    <n v="20693605.113812398"/>
  </r>
  <r>
    <x v="397"/>
    <n v="6442788.9098619502"/>
    <n v="2121342.5916270302"/>
    <n v="2080114.7255706501"/>
    <n v="5121949.0125946701"/>
    <n v="4538220.0432842197"/>
    <n v="354988.18409974"/>
    <n v="20659403.4670383"/>
  </r>
  <r>
    <x v="398"/>
    <n v="6474278.0835625697"/>
    <n v="2156218.0207698201"/>
    <n v="2056820.7486400299"/>
    <n v="5309200.5482447501"/>
    <n v="4555402.0730332602"/>
    <n v="367010.82960254"/>
    <n v="20918930.303853001"/>
  </r>
  <r>
    <x v="399"/>
    <n v="6496100.9412634"/>
    <n v="2096536.52635585"/>
    <n v="2027135.8399938899"/>
    <n v="5132648.6619967204"/>
    <n v="4560791.1034061098"/>
    <n v="357156.06338314997"/>
    <n v="20670369.136399101"/>
  </r>
  <r>
    <x v="400"/>
    <n v="6499756.7942768503"/>
    <n v="2106077.4675897998"/>
    <n v="1994939.37552798"/>
    <n v="5178302.1276817899"/>
    <n v="4582642.3870808799"/>
    <n v="361144.96176060999"/>
    <n v="20722863.113917898"/>
  </r>
  <r>
    <x v="401"/>
    <n v="6489620.00601984"/>
    <n v="2122094.4550216398"/>
    <n v="1970732.75599595"/>
    <n v="5227833.0064983396"/>
    <n v="4600599.0117717702"/>
    <n v="368647.20012072998"/>
    <n v="20779526.435428299"/>
  </r>
  <r>
    <x v="402"/>
    <n v="6490266.7797931796"/>
    <n v="2134014.4281631098"/>
    <n v="1962578.1845768499"/>
    <n v="5251300.8703018799"/>
    <n v="4599170.4488651901"/>
    <n v="372465.20579795999"/>
    <n v="20809795.917498201"/>
  </r>
  <r>
    <x v="403"/>
    <n v="6498491.3232706599"/>
    <n v="2157628.2793883998"/>
    <n v="1963812.0178393901"/>
    <n v="5303803.9085395001"/>
    <n v="4601175.2278035199"/>
    <n v="382140.13152743998"/>
    <n v="20907050.888368901"/>
  </r>
  <r>
    <x v="404"/>
    <n v="6502807.0345083401"/>
    <n v="2187793.3047875101"/>
    <n v="2013825.1738003399"/>
    <n v="5356826.0923808496"/>
    <n v="4611575.07617216"/>
    <n v="387446.00246774999"/>
    <n v="21060272.684117001"/>
  </r>
  <r>
    <x v="405"/>
    <n v="6509445.0212478396"/>
    <n v="2209048.5235552001"/>
    <n v="2080962.0817942701"/>
    <n v="5345715.9554388402"/>
    <n v="4632133.07485299"/>
    <n v="392068.03743495001"/>
    <n v="21169372.694324099"/>
  </r>
  <r>
    <x v="406"/>
    <n v="6528577.5056595895"/>
    <n v="2183799.0998550099"/>
    <n v="2150104.05709454"/>
    <n v="5260148.4333099397"/>
    <n v="4654114.6376366401"/>
    <n v="390891.82038608001"/>
    <n v="21167635.553941801"/>
  </r>
  <r>
    <x v="407"/>
    <n v="6552336.6512332596"/>
    <n v="2194805.0339719201"/>
    <n v="2167446.7102709101"/>
    <n v="5325851.2212229297"/>
    <n v="4655306.1980067203"/>
    <n v="398829.04932271998"/>
    <n v="21294574.864028499"/>
  </r>
  <r>
    <x v="408"/>
    <n v="6540398.3073752802"/>
    <n v="2195328.0487630502"/>
    <n v="2167265.25058873"/>
    <n v="5270750.3523647804"/>
    <n v="4658559.1491161603"/>
    <n v="398508.80819729"/>
    <n v="21230809.916405302"/>
  </r>
  <r>
    <x v="409"/>
    <n v="6535480.1963037699"/>
    <n v="2196398.4307157099"/>
    <n v="2186303.6913774898"/>
    <n v="5231403.5598267699"/>
    <n v="4676308.8375309696"/>
    <n v="399589.33052204002"/>
    <n v="21225484.0462768"/>
  </r>
  <r>
    <x v="410"/>
    <n v="6539011.8271116903"/>
    <n v="2190554.0483194101"/>
    <n v="2226484.1377815302"/>
    <n v="5221116.4506047601"/>
    <n v="4688751.3834632104"/>
    <n v="400503.76613135001"/>
    <n v="21266421.6134119"/>
  </r>
  <r>
    <x v="411"/>
    <n v="6540420.7617388703"/>
    <n v="2198279.0918851802"/>
    <n v="2235910.1213753"/>
    <n v="5254714.30132108"/>
    <n v="4690209.7590293596"/>
    <n v="406355.31080166"/>
    <n v="21325889.346151501"/>
  </r>
  <r>
    <x v="412"/>
    <n v="6556000.2510978999"/>
    <n v="2166132.3127661999"/>
    <n v="2255846.1183043099"/>
    <n v="5254888.0168815898"/>
    <n v="4694003.78556561"/>
    <n v="407891.63135308999"/>
    <n v="21334762.1159687"/>
  </r>
  <r>
    <x v="413"/>
    <n v="6569555.8152647698"/>
    <n v="2149489.22556085"/>
    <n v="2298619.6793613802"/>
    <n v="5221812.4957595803"/>
    <n v="4707168.4407341797"/>
    <n v="408971.75199237"/>
    <n v="21355617.4086731"/>
  </r>
  <r>
    <x v="414"/>
    <n v="6590104.7631143304"/>
    <n v="2128112.6358222598"/>
    <n v="2300886.4988838099"/>
    <n v="5248979.4710925603"/>
    <n v="4713113.62154561"/>
    <n v="412779.16873649001"/>
    <n v="21393976.159195099"/>
  </r>
  <r>
    <x v="415"/>
    <n v="6632206.8823346598"/>
    <n v="2134239.32748937"/>
    <n v="2356525.8633680199"/>
    <n v="5260320.3523581699"/>
    <n v="4691964.1709128702"/>
    <n v="412737.85565416003"/>
    <n v="21487994.452117302"/>
  </r>
  <r>
    <x v="416"/>
    <n v="6644160.6022917498"/>
    <n v="2165589.8858876899"/>
    <n v="2383351.0998350098"/>
    <n v="5298201.6542378403"/>
    <n v="4667957.85645804"/>
    <n v="414174.89043417998"/>
    <n v="21573435.9891445"/>
  </r>
  <r>
    <x v="417"/>
    <n v="6706557.7244506199"/>
    <n v="2198647.2723852"/>
    <n v="2469697.7168495599"/>
    <n v="5394000.2526752902"/>
    <n v="4665855.5476135202"/>
    <n v="424738.55505368998"/>
    <n v="21859497.069027901"/>
  </r>
  <r>
    <x v="418"/>
    <n v="6739153.5977665205"/>
    <n v="2179563.4538193098"/>
    <n v="2530318.2250779299"/>
    <n v="5329780.07803577"/>
    <n v="4672916.1575745596"/>
    <n v="420689.36013564002"/>
    <n v="21872420.872409701"/>
  </r>
  <r>
    <x v="419"/>
    <n v="6762836.4904409498"/>
    <n v="2227225.1543495902"/>
    <n v="2594210.7493780698"/>
    <n v="5445251.4468549397"/>
    <n v="4661084.0778869698"/>
    <n v="428192.37108691997"/>
    <n v="22118800.289997399"/>
  </r>
  <r>
    <x v="420"/>
    <n v="6793750.0181309599"/>
    <n v="2243259.9952622601"/>
    <n v="2586336.92936179"/>
    <n v="5453440.6999790296"/>
    <n v="4668893.8498242497"/>
    <n v="427937.83324334997"/>
    <n v="22173619.3258016"/>
  </r>
  <r>
    <x v="421"/>
    <n v="6817486.3264065199"/>
    <n v="2247376.8827841301"/>
    <n v="2602303.31383128"/>
    <n v="5475875.67906099"/>
    <n v="4684826.5717426203"/>
    <n v="426141.33248074999"/>
    <n v="22254010.1063063"/>
  </r>
  <r>
    <x v="422"/>
    <n v="6870206.4441254996"/>
    <n v="2285565.9398632301"/>
    <n v="2640851.17708713"/>
    <n v="5608683.5290443702"/>
    <n v="4711950.6759166997"/>
    <n v="434664.05083978001"/>
    <n v="22551921.816876698"/>
  </r>
  <r>
    <x v="423"/>
    <n v="6890444.3496427396"/>
    <n v="2305740.99045547"/>
    <n v="2699977.42964355"/>
    <n v="5651363.9100902202"/>
    <n v="4728849.1428138204"/>
    <n v="430738.09812545998"/>
    <n v="22707113.920771301"/>
  </r>
  <r>
    <x v="424"/>
    <n v="6967924.5514416397"/>
    <n v="2311469.60404365"/>
    <n v="2744841.2230602"/>
    <n v="5821000.2569144499"/>
    <n v="4754755.4863176299"/>
    <n v="440062.20880004001"/>
    <n v="23040053.330577601"/>
  </r>
  <r>
    <x v="425"/>
    <n v="7078148.14466873"/>
    <n v="2302772.1222849502"/>
    <n v="2833554.6043214798"/>
    <n v="5808355.1252547596"/>
    <n v="4783915.1922661504"/>
    <n v="441994.81724556"/>
    <n v="23248740.006041601"/>
  </r>
  <r>
    <x v="426"/>
    <n v="7099763.0248326296"/>
    <n v="2227127.1587314298"/>
    <n v="2867471.4667468201"/>
    <n v="5680093.6297995197"/>
    <n v="4810100.7489326503"/>
    <n v="427257.87022425001"/>
    <n v="23111813.899267301"/>
  </r>
  <r>
    <x v="427"/>
    <n v="7169012.9791043904"/>
    <n v="2124421.6900784699"/>
    <n v="2861408.4305297099"/>
    <n v="5531734.8037814498"/>
    <n v="4841451.0951358099"/>
    <n v="414936.06613995001"/>
    <n v="22942965.064769801"/>
  </r>
  <r>
    <x v="428"/>
    <n v="7237830.4022919498"/>
    <n v="2022292.3131033301"/>
    <n v="2814585.8279449502"/>
    <n v="5439002.1482768599"/>
    <n v="4874676.8524035597"/>
    <n v="400454.11971418001"/>
    <n v="22788841.663734801"/>
  </r>
  <r>
    <x v="429"/>
    <n v="7294688.33934379"/>
    <n v="2008227.9313741999"/>
    <n v="2794893.6234755302"/>
    <n v="5450552.8020357098"/>
    <n v="4896756.5664355997"/>
    <n v="396199.32872803003"/>
    <n v="22841318.591392901"/>
  </r>
  <r>
    <x v="430"/>
    <n v="7347263.4036301598"/>
    <n v="1967067.07686526"/>
    <n v="2827655.8335068198"/>
    <n v="5344625.4579674797"/>
    <n v="4919626.4196300302"/>
    <n v="383519.88912905002"/>
    <n v="22789758.080728799"/>
  </r>
  <r>
    <x v="431"/>
    <n v="7405159.0454181004"/>
    <n v="2020032.77075249"/>
    <n v="2816889.49237626"/>
    <n v="5325279.2777826004"/>
    <n v="4918571.2179353796"/>
    <n v="382158.26979697001"/>
    <n v="22868090.0740618"/>
  </r>
  <r>
    <x v="432"/>
    <n v="7396651.5379779199"/>
    <n v="1887935.39679187"/>
    <n v="2699367.2841692902"/>
    <n v="4944723.3488163603"/>
    <n v="4923999.6482562302"/>
    <n v="355539.03125692002"/>
    <n v="22208216.247268599"/>
  </r>
  <r>
    <x v="433"/>
    <n v="7438118.9730268205"/>
    <n v="1895755.7883870299"/>
    <n v="2689136.96222942"/>
    <n v="5003009.8419894697"/>
    <n v="4943021.9366284302"/>
    <n v="362556.62699726003"/>
    <n v="22331600.129258402"/>
  </r>
  <r>
    <x v="434"/>
    <n v="7465988.85566583"/>
    <n v="1859333.6780448901"/>
    <n v="2666326.8235557801"/>
    <n v="4872793.9811182702"/>
    <n v="4968100.2825128902"/>
    <n v="356981.80415734998"/>
    <n v="22189525.425055001"/>
  </r>
  <r>
    <x v="435"/>
    <n v="7481687.7953588599"/>
    <n v="1943667.6088072399"/>
    <n v="2664021.3273500199"/>
    <n v="4929745.1004217099"/>
    <n v="4988698.4838283602"/>
    <n v="364383.03607113002"/>
    <n v="22372203.3518373"/>
  </r>
  <r>
    <x v="436"/>
    <n v="7547001.6553353602"/>
    <n v="1961705.5669865501"/>
    <n v="2665048.1619732701"/>
    <n v="4906449.0177268703"/>
    <n v="5064729.9090516903"/>
    <n v="368687.68151105999"/>
    <n v="22513621.992584798"/>
  </r>
  <r>
    <x v="437"/>
    <n v="7526216.1009766301"/>
    <n v="1975532.08839407"/>
    <n v="2698507.39102183"/>
    <n v="4962081.2071822202"/>
    <n v="5089289.1196607398"/>
    <n v="375503.366072"/>
    <n v="22627129.273307499"/>
  </r>
  <r>
    <x v="438"/>
    <n v="7581874.5185448304"/>
    <n v="1981268.7005074201"/>
    <n v="2728339.1571893198"/>
    <n v="5010101.6517104404"/>
    <n v="5107605.8443379402"/>
    <n v="381451.89137954998"/>
    <n v="22790641.763669498"/>
  </r>
  <r>
    <x v="439"/>
    <n v="7611866.8026870498"/>
    <n v="1967699.1997265001"/>
    <n v="2733236.8051573201"/>
    <n v="4937067.37514342"/>
    <n v="5135978.9996737698"/>
    <n v="381497.28662500001"/>
    <n v="22767346.469013099"/>
  </r>
  <r>
    <x v="440"/>
    <n v="7647006.8378636902"/>
    <n v="2022478.8785071601"/>
    <n v="2733156.9328332902"/>
    <n v="5022548.7985217702"/>
    <n v="5162148.9573374204"/>
    <n v="395999.64890486997"/>
    <n v="22983340.053968199"/>
  </r>
  <r>
    <x v="441"/>
    <n v="7698553.3004190195"/>
    <n v="2009586.5476297101"/>
    <n v="2741462.3512443202"/>
    <n v="5029482.4986960301"/>
    <n v="5181369.7983126203"/>
    <n v="399261.63719679997"/>
    <n v="23059716.133498501"/>
  </r>
  <r>
    <x v="442"/>
    <n v="7779826.6683273399"/>
    <n v="2032754.1117507201"/>
    <n v="2822311.5504493299"/>
    <n v="5106095.5297860298"/>
    <n v="5207697.4409892"/>
    <n v="402935.81074605999"/>
    <n v="23351621.1120487"/>
  </r>
  <r>
    <x v="443"/>
    <n v="7776058.2038332801"/>
    <n v="2038145.8617252"/>
    <n v="2821453.6284379"/>
    <n v="5070036.5650689099"/>
    <n v="5205175.8674116498"/>
    <n v="401338.05223725003"/>
    <n v="23312208.178714201"/>
  </r>
  <r>
    <x v="444"/>
    <n v="7794623.9447788503"/>
    <n v="2047548.81215663"/>
    <n v="2776858.1463947301"/>
    <n v="5091116.2628681101"/>
    <n v="5214493.1932435203"/>
    <n v="402071.35984092002"/>
    <n v="23326711.719282798"/>
  </r>
  <r>
    <x v="445"/>
    <n v="7849365.2847601799"/>
    <n v="2041631.7722032501"/>
    <n v="2787567.3232111898"/>
    <n v="5043717.7270123996"/>
    <n v="5231124.8093441296"/>
    <n v="405336.24260226003"/>
    <n v="23358743.159133401"/>
  </r>
  <r>
    <x v="446"/>
    <n v="7874910.1684764298"/>
    <n v="2011437.9020692401"/>
    <n v="2790027.6887702001"/>
    <n v="4961045.3925450202"/>
    <n v="5244498.9575764602"/>
    <n v="399907.21832058002"/>
    <n v="23281827.327757899"/>
  </r>
  <r>
    <x v="447"/>
    <n v="7919927.0328814797"/>
    <n v="2094003.30239745"/>
    <n v="2792309.6909817802"/>
    <n v="5003136.0119484402"/>
    <n v="5266849.6588312602"/>
    <n v="404222.69424539001"/>
    <n v="23480448.391285799"/>
  </r>
  <r>
    <x v="448"/>
    <n v="7962412.8956162697"/>
    <n v="2216954.1507381601"/>
    <n v="2808495.3772491999"/>
    <n v="5245105.1744411699"/>
    <n v="5283758.7951193703"/>
    <n v="424606.16270841"/>
    <n v="23941332.555872601"/>
  </r>
  <r>
    <x v="449"/>
    <n v="8035165.3409739304"/>
    <n v="2239870.3297595801"/>
    <n v="2849809.5790740801"/>
    <n v="5262610.4295138903"/>
    <n v="5296508.0802465798"/>
    <n v="427364.50910487998"/>
    <n v="24111328.268672898"/>
  </r>
  <r>
    <x v="450"/>
    <n v="8145294.7481355304"/>
    <n v="2249234.2406888399"/>
    <n v="2878363.2717404701"/>
    <n v="5257236.4251886103"/>
    <n v="5296508.0802465798"/>
    <n v="425108.47957019001"/>
    <n v="24251745.245570201"/>
  </r>
  <r>
    <x v="451"/>
    <n v="8151405.5094155697"/>
    <n v="2265743.88334283"/>
    <n v="2882653.97930574"/>
    <n v="5294929.8602718804"/>
    <n v="5296508.0802465798"/>
    <n v="428613.38259728998"/>
    <n v="24319854.695179898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40265.929162680601"/>
    <n v="39874.189639709337"/>
    <n v="39585.23490206436"/>
    <n v="39103.324851685175"/>
    <n v="39136.343819614485"/>
    <n v="39186.769916377852"/>
    <n v="39427.798281573829"/>
    <n v="39847.423485595034"/>
    <n v="39356.441773727718"/>
    <n v="39903.715265758001"/>
    <n v="40412.392411601439"/>
    <n v="42010.949735550676"/>
    <n v="41029.341977656804"/>
    <n v="40936.722666621805"/>
    <n v="40888.74992077519"/>
    <n v="41025.206860449151"/>
    <n v="41381.83111997677"/>
    <n v="41601.511800846369"/>
    <n v="41412.047105742626"/>
    <n v="41454.071593938323"/>
    <n v="41121.608970047899"/>
    <n v="41032.74961755221"/>
    <n v="41389.568243514565"/>
    <n v="42076.467419013614"/>
    <n v="42492.968608714611"/>
    <n v="43136.952910680331"/>
    <n v="42759.257639049538"/>
    <n v="42629.008404203574"/>
    <n v="42623.839540828296"/>
    <n v="42370.4619082762"/>
    <n v="42796.244089520449"/>
    <n v="42841.869268087852"/>
    <n v="42651.850501779249"/>
    <n v="42824.693854909587"/>
    <n v="43421.406679784923"/>
    <n v="43468.158387215459"/>
    <n v="43426.429022574914"/>
    <n v="43045.116034544357"/>
    <n v="43126.711179635087"/>
    <n v="43664.041298289689"/>
    <n v="44263.982319398223"/>
    <n v="44716.62713734329"/>
    <n v="45116.479658105469"/>
    <n v="45841.291521467851"/>
    <n v="45517.465917967587"/>
    <n v="45367.366706632762"/>
    <n v="46419.707618601438"/>
    <n v="46518.88442748852"/>
    <n v="46762.594294165428"/>
    <n v="46888.163123112237"/>
    <n v="46676.708404779136"/>
    <n v="46660.960979153191"/>
    <n v="45777.553770429513"/>
    <n v="45860.185939522969"/>
    <n v="45613.061398777376"/>
    <n v="45679.014142510627"/>
    <n v="45571.327047351158"/>
    <n v="45546.305426786217"/>
    <n v="45983.933535255244"/>
    <n v="46532.473775914412"/>
    <n v="47319.804576941329"/>
    <n v="46471.529193275019"/>
    <n v="45698.300929037425"/>
    <n v="45755.29941020051"/>
    <n v="45673.443912362993"/>
    <n v="45356.08593353285"/>
    <n v="45918.894059603903"/>
    <n v="45806.482385209187"/>
    <n v="44532.89779147393"/>
    <n v="44337.534027763955"/>
    <n v="44580.923804496975"/>
    <n v="45764.056737888262"/>
    <n v="46876.741784762693"/>
    <n v="46740.524390714279"/>
    <n v="45863.070384412262"/>
    <n v="45538.284210996448"/>
    <n v="45430.144773135406"/>
    <n v="46004.93748903252"/>
    <n v="46976.185389378632"/>
    <n v="46299.940563931501"/>
    <n v="45980.922487818672"/>
    <n v="46435.244603178275"/>
    <n v="46986.174542525936"/>
    <n v="47656.783114931823"/>
    <n v="48055.289535526761"/>
    <n v="47616.052216701035"/>
    <n v="47631.380251180795"/>
    <n v="47253.128742191402"/>
    <n v="46844.170622119644"/>
    <n v="46745.911763871605"/>
    <n v="47060.303545098439"/>
    <n v="47052.138527601921"/>
    <n v="46927.894654215343"/>
    <n v="46850.640294071811"/>
    <n v="47140.876136216626"/>
    <n v="47562.327569481145"/>
    <n v="47382.453027046016"/>
    <n v="46873.948370712744"/>
    <n v="46801.747136351914"/>
    <n v="46831.68379410739"/>
    <n v="46969.554938226764"/>
    <n v="47370.365909532651"/>
    <n v="48463.256044937523"/>
    <n v="48211.002092593641"/>
    <n v="47827.067164284825"/>
    <n v="47717.631156848176"/>
    <n v="48121.190266467391"/>
    <n v="47788.49463797413"/>
    <n v="47084.007380703675"/>
    <n v="47266.106243919814"/>
    <n v="47690.559923275301"/>
    <n v="47198.185334245216"/>
    <n v="46979.811630803837"/>
    <n v="47084.705210210865"/>
    <n v="47563.180478123926"/>
    <n v="47868.899053510235"/>
    <n v="47440.746116711307"/>
    <n v="47742.986945098579"/>
    <n v="48458.200454665799"/>
    <n v="49923.873254073471"/>
    <n v="50182.410375281266"/>
    <n v="48923.412130356301"/>
    <n v="48091.712135294074"/>
    <n v="47582.978591898638"/>
    <n v="47488.049072673057"/>
    <n v="48084.134196086801"/>
    <n v="48038.826204194062"/>
    <n v="48494.888289855349"/>
    <n v="48867.542042717338"/>
    <n v="49418.564733695035"/>
    <n v="50248.794982820415"/>
    <n v="51324.415991351314"/>
    <n v="51543.102925250554"/>
    <n v="52270.40004261391"/>
    <n v="52519.494826462847"/>
    <n v="53206.187037993499"/>
    <n v="54189.276503174202"/>
    <n v="55988.113146196622"/>
    <n v="58951.072231762148"/>
    <n v="60172.848300412435"/>
    <n v="59783.0684848897"/>
    <n v="60469.633846914745"/>
    <n v="60955.704368869134"/>
    <n v="61633.911710864413"/>
    <n v="61571.848983919517"/>
    <n v="60449.583173253341"/>
    <n v="59697.185828868423"/>
    <n v="59140.879412135509"/>
    <n v="58886.914062795498"/>
    <n v="58545.695588710383"/>
    <n v="58390.263327385037"/>
    <n v="58590.715667186232"/>
    <n v="57504.21141045785"/>
    <n v="57583.967856693846"/>
    <n v="56833.430225829259"/>
    <n v="57697.831988856546"/>
    <n v="57833.053824754577"/>
    <n v="57365.037858042437"/>
    <n v="57317.00145242353"/>
    <n v="58013.860225286255"/>
    <n v="57336.959347264034"/>
    <n v="56956.291664596567"/>
    <n v="57231.80902840817"/>
    <n v="57922.848869189344"/>
    <n v="56915.727959710784"/>
  </r>
  <r>
    <x v="1"/>
    <n v="4622.3219832508221"/>
    <n v="4641.9116447691458"/>
    <n v="4639.7073844602774"/>
    <n v="4630.810183533973"/>
    <n v="4660.1664886709732"/>
    <n v="4652.9943299963334"/>
    <n v="4648.8778930422768"/>
    <n v="4646.8513474188985"/>
    <n v="4643.6923372016763"/>
    <n v="4680.4023738876022"/>
    <n v="4680.5324968201157"/>
    <n v="4679.2528204813034"/>
    <n v="4672.9090405985044"/>
    <n v="4698.3669436649316"/>
    <n v="4699.3749624081256"/>
    <n v="4715.0519315671199"/>
    <n v="4742.0612819922944"/>
    <n v="4835.7158684893866"/>
    <n v="4850.9471754093738"/>
    <n v="4844.7409438871491"/>
    <n v="4778.7662748968633"/>
    <n v="4805.2860885067803"/>
    <n v="4839.2817787796494"/>
    <n v="4889.2094574837856"/>
    <n v="4915.7721753473888"/>
    <n v="4935.6041488920146"/>
    <n v="4921.0125222210609"/>
    <n v="4958.3989440396435"/>
    <n v="4934.0958664591199"/>
    <n v="4931.7048228487984"/>
    <n v="4922.6075675208431"/>
    <n v="4944.3256984287482"/>
    <n v="5006.1933404892879"/>
    <n v="4988.570804138677"/>
    <n v="5002.390378684353"/>
    <n v="5039.0602519128443"/>
    <n v="5058.7196092991508"/>
    <n v="5054.2104784745352"/>
    <n v="5080.0546227082377"/>
    <n v="5120.6721244483151"/>
    <n v="5129.12697482985"/>
    <n v="5112.5507388942096"/>
    <n v="5108.7751864789107"/>
    <n v="5105.5678079205172"/>
    <n v="5096.4520811308012"/>
    <n v="5162.9736778864562"/>
    <n v="5179.0530533751653"/>
    <n v="5203.5478652252723"/>
    <n v="5230.5308378407371"/>
    <n v="5246.0225913256163"/>
    <n v="5241.2147063709363"/>
    <n v="5278.7960204281353"/>
    <n v="5298.5977169250191"/>
    <n v="5298.2726634643577"/>
    <n v="5253.515399649199"/>
    <n v="5223.8136690598676"/>
    <n v="5222.001694536606"/>
    <n v="5253.5865270908889"/>
    <n v="5251.5461716219015"/>
    <n v="5290.8991154582773"/>
    <n v="5288.0972524523277"/>
    <n v="5256.1615999052574"/>
    <n v="5241.8553797014656"/>
    <n v="5257.6383465374029"/>
    <n v="5261.7944650051968"/>
    <n v="5233.6230547231489"/>
    <n v="5215.5475242475195"/>
    <n v="5185.5247140774063"/>
    <n v="5250.6143001622895"/>
    <n v="5269.660086958691"/>
    <n v="5262.2401511551243"/>
    <n v="5236.2756517278349"/>
    <n v="5271.9568263984493"/>
    <n v="5333.3970091367701"/>
    <n v="5355.4652349515291"/>
    <n v="5358.8104471711149"/>
    <n v="5354.1864721965894"/>
    <n v="5388.9388156133336"/>
    <n v="5396.7280228296395"/>
    <n v="5414.8264442244763"/>
    <n v="5456.4820846555476"/>
    <n v="5481.709386429704"/>
    <n v="5529.0975473204435"/>
    <n v="5531.4889545688357"/>
    <n v="5563.7596825453747"/>
    <n v="5545.6688937187719"/>
    <n v="5537.837863365201"/>
    <n v="5576.1127246672004"/>
    <n v="5605.9106537263651"/>
    <n v="5637.975337850392"/>
    <n v="5717.6931344230707"/>
    <n v="5729.3337180294511"/>
    <n v="5744.2912135140868"/>
    <n v="5758.9018050913783"/>
    <n v="5769.0376108050314"/>
    <n v="5787.8418937105926"/>
    <n v="5744.7975990251289"/>
    <n v="5718.8535012035118"/>
    <n v="5709.7360567774358"/>
    <n v="5700.6078631303953"/>
    <n v="5627.7886400075622"/>
    <n v="5615.4577106247034"/>
    <n v="5637.7593919636101"/>
    <n v="5682.6417271512155"/>
    <n v="5693.095163780743"/>
    <n v="5640.6334898454779"/>
    <n v="5655.0872623739106"/>
    <n v="5641.40724928074"/>
    <n v="5677.3883174182647"/>
    <n v="5698.8385290236138"/>
    <n v="5823.1458375744951"/>
    <n v="5828.0092477003836"/>
    <n v="5842.908447311398"/>
    <n v="5835.4769122119378"/>
    <n v="5884.4207428881928"/>
    <n v="5880.8451639968971"/>
    <n v="5854.2924526858915"/>
    <n v="5893.9619582392061"/>
    <n v="5846.9614907666073"/>
    <n v="5881.2561072136969"/>
    <n v="5868.6337172198164"/>
    <n v="5838.4445378555793"/>
    <n v="5803.9907842607108"/>
    <n v="5816.9534390682848"/>
    <n v="5823.4070896932499"/>
    <n v="5893.1247112529018"/>
    <n v="5877.0201953071592"/>
    <n v="5876.0755976727305"/>
    <n v="5973.3392576725964"/>
    <n v="6009.4374262121073"/>
    <n v="6013.3108339737246"/>
    <n v="6022.6321677392716"/>
    <n v="6019.8416578953174"/>
    <n v="6248.5140145198693"/>
    <n v="6369.0178593559749"/>
    <n v="6395.3515748947566"/>
    <n v="6587.4762429453067"/>
    <n v="6884.360104630332"/>
    <n v="6943.132657455204"/>
    <n v="6948.9088353063562"/>
    <n v="6940.3465252852002"/>
    <n v="6992.2039677145403"/>
    <n v="7030.6496355673235"/>
    <n v="7015.3761488486289"/>
    <n v="7047.4105415454505"/>
    <n v="7105.4629348189119"/>
    <n v="7154.513185696811"/>
    <n v="7160.2573977475422"/>
    <n v="7155.0954697589605"/>
    <n v="7161.8178551294222"/>
    <n v="7128.4922537381281"/>
    <n v="7125.821442724362"/>
    <n v="7137.0778155349217"/>
    <n v="7128.1944944601437"/>
    <n v="7105.0637341216225"/>
    <n v="7082.0142335258843"/>
    <n v="7097.1637323039786"/>
    <n v="7144.3343093937428"/>
    <n v="7149.7557178747575"/>
    <n v="7091.3801853391051"/>
    <n v="7021.4657951491308"/>
    <n v="6979.3343012910245"/>
    <n v="7053.9882804524968"/>
    <n v="7052.5913878083484"/>
    <n v="7089.2371904117254"/>
  </r>
  <r>
    <x v="2"/>
    <n v="2674.9892524607585"/>
    <n v="2655.1285094465861"/>
    <n v="2672.835896386533"/>
    <n v="2684.403276656637"/>
    <n v="2720.3619947327247"/>
    <n v="2717.6648928509053"/>
    <n v="2791.6617326311648"/>
    <n v="2807.6227445809759"/>
    <n v="2827.7438599223406"/>
    <n v="2902.8932650503762"/>
    <n v="2911.5635037948214"/>
    <n v="2916.9521185233243"/>
    <n v="2947.020016327745"/>
    <n v="2971.5559770826781"/>
    <n v="3003.0418080610366"/>
    <n v="3093.5560307948554"/>
    <n v="3211.0574541216597"/>
    <n v="3270.2012233431556"/>
    <n v="3305.7719977117122"/>
    <n v="3322.2377292598208"/>
    <n v="3324.985742944803"/>
    <n v="3317.1841598979181"/>
    <n v="3358.3789001115097"/>
    <n v="3374.6325838792818"/>
    <n v="3391.9134690018054"/>
    <n v="3378.947492199778"/>
    <n v="3397.8582194775099"/>
    <n v="3398.863351908511"/>
    <n v="3443.7600342208461"/>
    <n v="3442.8813579421521"/>
    <n v="3464.1719237932784"/>
    <n v="3414.8547056018651"/>
    <n v="3442.7610847118513"/>
    <n v="3425.5319773108467"/>
    <n v="3408.9968722548879"/>
    <n v="3456.2388982745961"/>
    <n v="3495.1946627208281"/>
    <n v="3449.5427514652315"/>
    <n v="3413.7748895629202"/>
    <n v="3446.3056243920455"/>
    <n v="3437.1407723493753"/>
    <n v="3550.3052631533278"/>
    <n v="3643.5243356917081"/>
    <n v="3671.5987109830539"/>
    <n v="3670.3140465013339"/>
    <n v="3679.2158284652928"/>
    <n v="3694.9319311656786"/>
    <n v="3723.4088744054188"/>
    <n v="3702.1767077781228"/>
    <n v="3730.6460433599659"/>
    <n v="3759.694957199813"/>
    <n v="3813.5545044171558"/>
    <n v="3848.1287982192198"/>
    <n v="3944.3975908935085"/>
    <n v="4030.6241168260876"/>
    <n v="4080.3516346325737"/>
    <n v="4087.5355916307972"/>
    <n v="4081.8754860237004"/>
    <n v="4063.5697128212978"/>
    <n v="4038.7749394227376"/>
    <n v="4041.3853873118228"/>
    <n v="4042.1759383016597"/>
    <n v="4012.9260447352162"/>
    <n v="4038.1048608885922"/>
    <n v="4022.1355282197019"/>
    <n v="4028.5544046583941"/>
    <n v="3977.0912070461291"/>
    <n v="3984.4223612841961"/>
    <n v="3977.4461317218456"/>
    <n v="3990.5081284216376"/>
    <n v="4046.3137790268838"/>
    <n v="4080.4091342932697"/>
    <n v="4068.8594655261272"/>
    <n v="4053.4614569308842"/>
    <n v="4025.2918741736739"/>
    <n v="4036.9311565392563"/>
    <n v="4051.5719677278666"/>
    <n v="4100.1765846280914"/>
    <n v="4090.7549114795015"/>
    <n v="4104.6136824812493"/>
    <n v="4122.4272524367816"/>
    <n v="4132.4481936929269"/>
    <n v="4112.8974188608836"/>
    <n v="4109.2186481399094"/>
    <n v="4149.0973446275575"/>
    <n v="4137.2856264962538"/>
    <n v="4127.7144895087113"/>
    <n v="4143.4161111077192"/>
    <n v="4121.7941377729685"/>
    <n v="4128.0074091960441"/>
    <n v="4120.3274610162252"/>
    <n v="4103.9430533251707"/>
    <n v="4090.8076569960031"/>
    <n v="4088.7664068717418"/>
    <n v="4089.9736773431473"/>
    <n v="4087.4879308097197"/>
    <n v="4097.600205076189"/>
    <n v="4055.735989931768"/>
    <n v="4067.8296509305105"/>
    <n v="4069.332912826058"/>
    <n v="4065.8840102966906"/>
    <n v="4151.2003133452445"/>
    <n v="4149.2898294852985"/>
    <n v="4119.0297052083288"/>
    <n v="4119.6083640786537"/>
    <n v="4085.4737677651938"/>
    <n v="4171.9903677381008"/>
    <n v="4114.6746032674446"/>
    <n v="4044.5242961940021"/>
    <n v="3982.6752798495882"/>
    <n v="3946.0447541588492"/>
    <n v="3981.1645235842998"/>
    <n v="3992.238467417541"/>
    <n v="3971.0258435928181"/>
    <n v="4018.4626278846308"/>
    <n v="4059.2563382975432"/>
    <n v="4074.9778401408303"/>
    <n v="4022.675352471867"/>
    <n v="4105.5487411744471"/>
    <n v="4125.564112650356"/>
    <n v="4082.605049413276"/>
    <n v="4079.2746522125772"/>
    <n v="4093.6201990195241"/>
    <n v="4176.5308348627086"/>
    <n v="4242.4362295814644"/>
    <n v="4279.1444948394146"/>
    <n v="4363.3798034488655"/>
    <n v="4418.1492116706922"/>
    <n v="4475.9120846525821"/>
    <n v="4587.8886939424192"/>
    <n v="4679.7995825007683"/>
    <n v="4783.0356563376836"/>
    <n v="4836.2572088847128"/>
    <n v="4867.479389129373"/>
    <n v="4819.7975164582922"/>
    <n v="4882.1108247489774"/>
    <n v="4982.6927515400803"/>
    <n v="5106.721588189982"/>
    <n v="5263.8454416369796"/>
    <n v="5345.5094902838619"/>
    <n v="5401.0980643611783"/>
    <n v="5443.813583410797"/>
    <n v="5384.6325990252162"/>
    <n v="5315.8142558685267"/>
    <n v="5244.9754769816827"/>
    <n v="5282.1734534557072"/>
    <n v="5227.9030979660693"/>
    <n v="5239.0293823879347"/>
    <n v="5232.3991795183156"/>
    <n v="5206.1229610361725"/>
    <n v="5110.8954176416291"/>
    <n v="5131.8159860707219"/>
    <n v="5054.762740026953"/>
    <n v="5110.8767927760709"/>
    <n v="5079.5332156807726"/>
    <n v="5062.7945406651415"/>
    <n v="5086.7745815152148"/>
    <n v="5133.3617977062022"/>
    <n v="5051.4642829850818"/>
    <n v="5014.7074045883228"/>
    <n v="4986.3414227579615"/>
    <n v="5012.1256082754135"/>
    <n v="5050.0500215786233"/>
    <n v="5053.0014630946889"/>
    <n v="5022.2734590511"/>
  </r>
  <r>
    <x v="3"/>
    <n v="1280.5009544950728"/>
    <n v="1233.1881113728282"/>
    <n v="1169.7590901015872"/>
    <n v="1165.8529822136627"/>
    <n v="1120.2310482289813"/>
    <n v="1095.8981507672324"/>
    <n v="1105.6416918464793"/>
    <n v="1113.0162840561584"/>
    <n v="1181.8170326634565"/>
    <n v="1241.5143700411766"/>
    <n v="1237.8793287002127"/>
    <n v="1234.8464735528028"/>
    <n v="1239.4534358021683"/>
    <n v="1220.7110594072517"/>
    <n v="1191.7219677863247"/>
    <n v="1195.4320115409018"/>
    <n v="1168.7172119735706"/>
    <n v="1162.5273747142789"/>
    <n v="1173.5609599602722"/>
    <n v="1203.0436725881132"/>
    <n v="1227.8487150511753"/>
    <n v="1238.5944384644415"/>
    <n v="1241.6902572427966"/>
    <n v="1245.8035496665855"/>
    <n v="1252.7786640418249"/>
    <n v="1250.3834429773106"/>
    <n v="1246.4463727652885"/>
    <n v="1249.5971960439711"/>
    <n v="1242.1272413449537"/>
    <n v="1224.5560653739185"/>
    <n v="1229.50660000324"/>
    <n v="1236.4116445055633"/>
    <n v="1267.3255514474008"/>
    <n v="1265.4292385784797"/>
    <n v="1274.5796619996431"/>
    <n v="1286.7910083291483"/>
    <n v="1299.7380707708696"/>
    <n v="1290.8856203997184"/>
    <n v="1305.0709723431173"/>
    <n v="1294.5797351953593"/>
    <n v="1313.4615427747283"/>
    <n v="1295.6045176498769"/>
    <n v="1308.6781030305679"/>
    <n v="1302.253437144466"/>
    <n v="1305.7236406904035"/>
    <n v="1297.216808956872"/>
    <n v="1301.6949644422282"/>
    <n v="1319.0151614689787"/>
    <n v="1331.5607575666347"/>
    <n v="1322.0187883365204"/>
    <n v="1317.2904479305016"/>
    <n v="1311.0656021842319"/>
    <n v="1277.39522195985"/>
    <n v="1248.6443919198373"/>
    <n v="1186.1314658733686"/>
    <n v="1166.9176367716182"/>
    <n v="1166.4614245576458"/>
    <n v="1181.0206732785475"/>
    <n v="1175.370386602958"/>
    <n v="1160.5131110154102"/>
    <n v="1179.3357926229592"/>
    <n v="1166.4125557737909"/>
    <n v="1162.5350891045921"/>
    <n v="1166.0995176603997"/>
    <n v="1154.0433640422896"/>
    <n v="1142.8887881642586"/>
    <n v="1130.1090634658494"/>
    <n v="1139.9975498456242"/>
    <n v="1148.2470874525941"/>
    <n v="1154.9649763261691"/>
    <n v="1148.8516941372204"/>
    <n v="1189.4304468232795"/>
    <n v="1195.6754726382792"/>
    <n v="1185.9362502227959"/>
    <n v="1179.7488496107178"/>
    <n v="1188.9402873397535"/>
    <n v="1186.075435640447"/>
    <n v="1194.0675196527213"/>
    <n v="1185.6436462769152"/>
    <n v="1175.1257286753676"/>
    <n v="1174.7113051000661"/>
    <n v="1177.8519768089745"/>
    <n v="1184.6465564133687"/>
    <n v="1188.6706586343121"/>
    <n v="1195.6790346686289"/>
    <n v="1189.2260636560643"/>
    <n v="1187.841035235572"/>
    <n v="1188.7002792799944"/>
    <n v="1181.9405030942585"/>
    <n v="1186.9812843370166"/>
    <n v="1180.4095688210275"/>
    <n v="1166.3288792707203"/>
    <n v="1176.2989661045901"/>
    <n v="1178.4232328695718"/>
    <n v="1176.175501051735"/>
    <n v="1195.6435009267243"/>
    <n v="1198.2084935051548"/>
    <n v="1197.8847723703298"/>
    <n v="1191.5386467328633"/>
    <n v="1190.2579926074629"/>
    <n v="1190.2119805225338"/>
    <n v="1206.208693068992"/>
    <n v="1207.9543681575658"/>
    <n v="1211.2557483374239"/>
    <n v="1204.1237042426883"/>
    <n v="1211.0687018384342"/>
    <n v="1211.1450990160292"/>
    <n v="1209.3190698749868"/>
    <n v="1197.936020398703"/>
    <n v="1175.6027085687233"/>
    <n v="1173.5470783662913"/>
    <n v="1151.1095476227845"/>
    <n v="1128.5380403484494"/>
    <n v="1108.4585863204863"/>
    <n v="1106.483624241883"/>
    <n v="1102.731053621857"/>
    <n v="1113.8129579757076"/>
    <n v="1097.5484771536483"/>
    <n v="1134.6241512284769"/>
    <n v="1185.8286364613959"/>
    <n v="1184.6494545142866"/>
    <n v="1199.7178289782314"/>
    <n v="1223.2784622910287"/>
    <n v="1246.7624370163535"/>
    <n v="1234.6783159371994"/>
    <n v="1234.397066386952"/>
    <n v="1242.0567497368638"/>
    <n v="1245.9823850440932"/>
    <n v="1239.1424707145825"/>
    <n v="1260.6213602266398"/>
    <n v="1271.5583471438526"/>
    <n v="1311.8742094952563"/>
    <n v="1348.7025591469448"/>
    <n v="1336.0939567705832"/>
    <n v="1322.0045871882521"/>
    <n v="1321.0668058111764"/>
    <n v="1307.1874518869545"/>
    <n v="1317.4635229977468"/>
    <n v="1330.7391622567973"/>
    <n v="1335.0129375505321"/>
    <n v="1383.9896688241929"/>
    <n v="1428.9803658651085"/>
    <n v="1481.1048778042609"/>
    <n v="1499.8118007087062"/>
    <n v="1488.0543410642356"/>
    <n v="1440.5987661849208"/>
    <n v="1405.3776505835069"/>
    <n v="1352.8472094076681"/>
    <n v="1333.1853118687034"/>
    <n v="1313.920076693571"/>
    <n v="1278.3315288916622"/>
    <n v="1270.43135879994"/>
    <n v="1254.9483879296424"/>
    <n v="1283.3942460949665"/>
    <n v="1277.8223945819091"/>
    <n v="1298.5575225455111"/>
    <n v="1327.9346588989113"/>
    <n v="1334.7322768767608"/>
    <n v="1345.1783169480702"/>
    <n v="1359.580854822769"/>
    <n v="1355.6585058202886"/>
    <n v="1346.9455591636399"/>
    <n v="1338.3383027101984"/>
    <n v="1321.9823485447914"/>
    <n v="1311.3679814520917"/>
  </r>
  <r>
    <x v="4"/>
    <n v="2548.6712911846171"/>
    <n v="2538.2417481792072"/>
    <n v="2653.25369967919"/>
    <n v="2658.2054648108037"/>
    <n v="2629.4782115946978"/>
    <n v="2581.8075994365436"/>
    <n v="2574.0638644570258"/>
    <n v="2575.7104374136434"/>
    <n v="2531.0555817134955"/>
    <n v="2585.1172941578625"/>
    <n v="2589.0324940185315"/>
    <n v="2595.0360684827729"/>
    <n v="2622.5843120444815"/>
    <n v="2589.0693350428323"/>
    <n v="2598.7629543182607"/>
    <n v="2586.9660560467751"/>
    <n v="2608.53935485273"/>
    <n v="2583.1329013929926"/>
    <n v="2582.0223032568983"/>
    <n v="2668.6733582985516"/>
    <n v="2715.8460277749532"/>
    <n v="2697.3266547571939"/>
    <n v="2707.0095441093777"/>
    <n v="2724.8922885185475"/>
    <n v="2711.5992191382129"/>
    <n v="2677.8812005397199"/>
    <n v="2688.9280448509112"/>
    <n v="2686.3032510425978"/>
    <n v="2652.5558265084082"/>
    <n v="2686.66484223924"/>
    <n v="2696.9416052958736"/>
    <n v="2743.6542604026417"/>
    <n v="2738.736619446534"/>
    <n v="2729.4354226593487"/>
    <n v="2714.3524407641025"/>
    <n v="2674.7548681629723"/>
    <n v="2694.7379561680909"/>
    <n v="2675.6981409444161"/>
    <n v="2756.1537406751977"/>
    <n v="2742.0879217029933"/>
    <n v="2766.0690955862165"/>
    <n v="2771.3664487689275"/>
    <n v="2764.2071805768555"/>
    <n v="2742.4038479567066"/>
    <n v="2672.6021048895477"/>
    <n v="2705.9771743741203"/>
    <n v="2733.92528071795"/>
    <n v="2714.9786454235809"/>
    <n v="2759.8274219926852"/>
    <n v="2719.0981340274993"/>
    <n v="2704.1962647451805"/>
    <n v="2686.318567665669"/>
    <n v="2733.7551175794747"/>
    <n v="2717.9803195850563"/>
    <n v="2664.3330499918989"/>
    <n v="2644.147047512547"/>
    <n v="2629.3810077425765"/>
    <n v="2601.1846851464643"/>
    <n v="2576.0087793634184"/>
    <n v="2597.9456361784351"/>
    <n v="2612.3094917884337"/>
    <n v="2598.8826428565922"/>
    <n v="2564.7834313235144"/>
    <n v="2591.5398973293741"/>
    <n v="2552.7970605293208"/>
    <n v="2535.8406382734188"/>
    <n v="2547.5153530076109"/>
    <n v="2540.5774932972545"/>
    <n v="2504.3357395887483"/>
    <n v="2522.3346095264151"/>
    <n v="2537.070721832974"/>
    <n v="2530.6372324795534"/>
    <n v="2535.0373565322802"/>
    <n v="2494.9890902060115"/>
    <n v="2475.239423553402"/>
    <n v="2465.3082123279346"/>
    <n v="2497.656762682077"/>
    <n v="2567.8926037935348"/>
    <n v="2581.4941663524833"/>
    <n v="2594.7425044695137"/>
    <n v="2600.2058608933544"/>
    <n v="2558.1830997502184"/>
    <n v="2484.2965970045307"/>
    <n v="2508.1545242317829"/>
    <n v="2536.0041865708449"/>
    <n v="2562.7212999083176"/>
    <n v="2558.1282281934018"/>
    <n v="2561.6633219251066"/>
    <n v="2550.9558871512163"/>
    <n v="2549.3675142256134"/>
    <n v="2505.9217491388713"/>
    <n v="2400.9068189607251"/>
    <n v="2407.2202083852776"/>
    <n v="2412.1907209786054"/>
    <n v="2453.526712601998"/>
    <n v="2442.3182614802317"/>
    <n v="2449.3069823053779"/>
    <n v="2442.4910883395082"/>
    <n v="2418.1433831412101"/>
    <n v="2412.3430343962605"/>
    <n v="2404.8047768686829"/>
    <n v="2452.7840441974472"/>
    <n v="2459.4027411528891"/>
    <n v="2484.130178055023"/>
    <n v="2509.0836897229938"/>
    <n v="2495.9587287736822"/>
    <n v="2502.7380359647414"/>
    <n v="2421.4343796627732"/>
    <n v="2389.3618731456991"/>
    <n v="2387.8328549922085"/>
    <n v="2336.7011485749204"/>
    <n v="2307.8417531276946"/>
    <n v="2310.38172183397"/>
    <n v="2356.6531313809633"/>
    <n v="2386.8265343597027"/>
    <n v="2386.3776575118113"/>
    <n v="2403.3224970117381"/>
    <n v="2384.0217324572031"/>
    <n v="2392.9472067728084"/>
    <n v="2382.6936332266682"/>
    <n v="2309.7992755173505"/>
    <n v="2341.1339961661333"/>
    <n v="2344.5945331289367"/>
    <n v="2421.7863597613764"/>
    <n v="2484.3541249192822"/>
    <n v="2497.590630854806"/>
    <n v="2517.0869382054143"/>
    <n v="2489.9126358572826"/>
    <n v="2577.1360209197655"/>
    <n v="2607.0931108858731"/>
    <n v="2681.270023010864"/>
    <n v="2785.0865446595931"/>
    <n v="2849.9150584710651"/>
    <n v="2896.5633395308082"/>
    <n v="2920.3889957909214"/>
    <n v="2951.0349643402742"/>
    <n v="2950.0699943159484"/>
    <n v="3021.8043659590285"/>
    <n v="3059.0979463862068"/>
    <n v="3083.700905933506"/>
    <n v="3078.8825048542353"/>
    <n v="3131.6247929549381"/>
    <n v="3069.626649975593"/>
    <n v="3051.5815681437048"/>
    <n v="3042.0886235774251"/>
    <n v="2986.7264221348373"/>
    <n v="2883.835603992371"/>
    <n v="2858.8749261545636"/>
    <n v="2944.8254731720776"/>
    <n v="2990.9508733169396"/>
    <n v="2932.7966527594008"/>
    <n v="2912.7408327821358"/>
    <n v="2871.6194874075236"/>
    <n v="2889.5409551735729"/>
    <n v="2794.8043922053921"/>
    <n v="2805.8985355183363"/>
    <n v="2876.8411124427403"/>
    <n v="2870.4050887465255"/>
    <n v="2752.2821509183891"/>
    <n v="2731.0752343552335"/>
    <n v="2662.0679290235062"/>
    <n v="2682.5992676464907"/>
    <n v="2661.3976878287503"/>
    <n v="2697.1689269907683"/>
    <n v="2718.8233113427195"/>
  </r>
  <r>
    <x v="5"/>
    <n v="1617.1733693195797"/>
    <n v="1627.559580575617"/>
    <n v="1638.4555628096546"/>
    <n v="1631.3054425100552"/>
    <n v="1644.117077451262"/>
    <n v="1647.8744126628139"/>
    <n v="1644.399350162053"/>
    <n v="1639.7813910639652"/>
    <n v="1649.6213114717134"/>
    <n v="1660.9052187289183"/>
    <n v="1683.2286915137038"/>
    <n v="1680.5042991295677"/>
    <n v="1695.6257169480548"/>
    <n v="1706.5688516874011"/>
    <n v="1716.0053217864588"/>
    <n v="1710.939172346491"/>
    <n v="1730.0506536319758"/>
    <n v="1736.4990844154372"/>
    <n v="1730.7619757705638"/>
    <n v="1742.0316854977714"/>
    <n v="1747.6204160131363"/>
    <n v="1740.3439587511521"/>
    <n v="1745.3353557995852"/>
    <n v="1759.2752600497138"/>
    <n v="1766.2150906026461"/>
    <n v="1758.37698524957"/>
    <n v="1775.0894479881886"/>
    <n v="1788.1384994251957"/>
    <n v="1780.0411926533623"/>
    <n v="1786.241317060083"/>
    <n v="1786.662258950777"/>
    <n v="1805.0279642583209"/>
    <n v="1805.9463078815902"/>
    <n v="1814.4622610587644"/>
    <n v="1830.270197770662"/>
    <n v="1837.3749062072179"/>
    <n v="1837.3200330563136"/>
    <n v="1836.8840025483673"/>
    <n v="1863.314745452903"/>
    <n v="1879.2224606444702"/>
    <n v="1922.9673762167411"/>
    <n v="1933.9455185838665"/>
    <n v="1939.8018336832831"/>
    <n v="1942.511603126065"/>
    <n v="1957.8748712597701"/>
    <n v="1961.3122966771775"/>
    <n v="1960.8217998403554"/>
    <n v="1978.4742249216356"/>
    <n v="1990.8927063405549"/>
    <n v="1980.8116016901949"/>
    <n v="1999.0539702638948"/>
    <n v="2005.3510567791152"/>
    <n v="2021.2356999858252"/>
    <n v="2023.2323736700164"/>
    <n v="2001.7115845172018"/>
    <n v="2007.8421216445499"/>
    <n v="1993.1726753051146"/>
    <n v="1981.9046252916687"/>
    <n v="1981.6799078204663"/>
    <n v="1981.9326067167381"/>
    <n v="1978.2235862863299"/>
    <n v="1982.6974489193892"/>
    <n v="1979.4211729099698"/>
    <n v="1992.3928150154886"/>
    <n v="1986.7572034501516"/>
    <n v="1975.2606785873559"/>
    <n v="1970.3733034193147"/>
    <n v="1970.4984378012311"/>
    <n v="1967.5943470313562"/>
    <n v="1960.149512059259"/>
    <n v="1975.7858367184695"/>
    <n v="1980.037493735754"/>
    <n v="1979.5838258244419"/>
    <n v="1992.2935051405698"/>
    <n v="1999.6376560794765"/>
    <n v="2012.3475232256681"/>
    <n v="2014.9372561897048"/>
    <n v="2015.4436939845143"/>
    <n v="2024.2739726250015"/>
    <n v="2042.5360502752396"/>
    <n v="2052.898071155365"/>
    <n v="2058.6666566373033"/>
    <n v="2059.9459380968619"/>
    <n v="2057.2089608719516"/>
    <n v="2065.3110447647332"/>
    <n v="2065.0534998460967"/>
    <n v="2073.3105473179812"/>
    <n v="2067.9669834007818"/>
    <n v="2065.377757747704"/>
    <n v="2078.4712003910436"/>
    <n v="2079.4374533598857"/>
    <n v="2087.5150685154649"/>
    <n v="2103.6306099798671"/>
    <n v="2100.5663907226681"/>
    <n v="2125.3582904092682"/>
    <n v="2118.0177074628091"/>
    <n v="2118.9037369895882"/>
    <n v="2092.6041890387769"/>
    <n v="2106.6570879204664"/>
    <n v="2085.122667798636"/>
    <n v="2090.108295500665"/>
    <n v="2086.3944576822723"/>
    <n v="2120.3628107789045"/>
    <n v="2124.4564749052879"/>
    <n v="2134.4402825642514"/>
    <n v="2118.8298845538129"/>
    <n v="2128.3819625432952"/>
    <n v="2138.1438015019885"/>
    <n v="2134.3773494828242"/>
    <n v="2127.813629161099"/>
    <n v="2123.111835005815"/>
    <n v="2139.1287042610606"/>
    <n v="2163.5458674453048"/>
    <n v="2168.3769225617871"/>
    <n v="2181.9732755969594"/>
    <n v="2172.5912747328002"/>
    <n v="2179.125421107125"/>
    <n v="2185.3973321633957"/>
    <n v="2185.5635664654919"/>
    <n v="2200.6353079977175"/>
    <n v="2183.8670237081878"/>
    <n v="2180.6292025076023"/>
    <n v="2211.8323610762964"/>
    <n v="2207.3311286192506"/>
    <n v="2210.7517196720432"/>
    <n v="2212.3871589349237"/>
    <n v="2223.5820799593521"/>
    <n v="2226.4661322887623"/>
    <n v="2250.9175473481719"/>
    <n v="2287.2298997387416"/>
    <n v="2303.8652133162673"/>
    <n v="2315.6120193660149"/>
    <n v="2312.6578023784805"/>
    <n v="2333.9237038426372"/>
    <n v="2360.0317904601416"/>
    <n v="2388.3454893972712"/>
    <n v="2424.156972898264"/>
    <n v="2433.5850308992067"/>
    <n v="2473.9990669756999"/>
    <n v="2513.9242363132935"/>
    <n v="2540.2539075608643"/>
    <n v="2587.3574716770663"/>
    <n v="2603.398848077522"/>
    <n v="2607.8152520112703"/>
    <n v="2611.3497773991853"/>
    <n v="2624.7911964868185"/>
    <n v="2627.8932540005057"/>
    <n v="2611.1815306809312"/>
    <n v="2589.6435523645359"/>
    <n v="2602.7925847956085"/>
    <n v="2580.6893400293711"/>
    <n v="2550.1384201062351"/>
    <n v="2472.8159461551945"/>
    <n v="2469.4988445409745"/>
    <n v="2461.2814451765107"/>
    <n v="2449.2177317124788"/>
    <n v="2424.2373813450554"/>
    <n v="2406.9643141124875"/>
    <n v="2423.5430993870455"/>
    <n v="2435.9236727998959"/>
    <n v="2438.0927821819341"/>
    <n v="2455.6007442909868"/>
    <n v="2451.881262367966"/>
    <n v="2465.1513758087317"/>
    <n v="2491.3591987290215"/>
  </r>
  <r>
    <x v="6"/>
    <n v="2474.9314676493759"/>
    <n v="2499.8853888842582"/>
    <n v="2522.7303173213818"/>
    <n v="2540.8507637630987"/>
    <n v="2551.7380068653119"/>
    <n v="2534.5576619417852"/>
    <n v="2529.8932725202239"/>
    <n v="2526.5267437201737"/>
    <n v="2555.2814485418376"/>
    <n v="2612.9314880249904"/>
    <n v="2630.3326997459353"/>
    <n v="2627.2333126463614"/>
    <n v="2645.7877261860917"/>
    <n v="2634.984251153594"/>
    <n v="2675.8579557398102"/>
    <n v="2736.8715763857958"/>
    <n v="2738.9034657856928"/>
    <n v="2777.4257198625537"/>
    <n v="2755.479028692474"/>
    <n v="2751.1933433581635"/>
    <n v="2765.7088068102184"/>
    <n v="2800.5615765401158"/>
    <n v="2770.3942054448808"/>
    <n v="2716.8487909760242"/>
    <n v="2767.4448959677297"/>
    <n v="2743.3240342728586"/>
    <n v="2702.3004630973519"/>
    <n v="2708.2067204757618"/>
    <n v="2660.2029575587303"/>
    <n v="2711.1627491315871"/>
    <n v="2768.9511276723811"/>
    <n v="2812.9641106020672"/>
    <n v="2777.0751740485234"/>
    <n v="2827.7346077022139"/>
    <n v="2882.5096980606613"/>
    <n v="2914.248316321793"/>
    <n v="2919.3304928734287"/>
    <n v="2904.680270738108"/>
    <n v="2892.4701360708777"/>
    <n v="2867.9083392304492"/>
    <n v="2877.5100821873712"/>
    <n v="2900.0772759499087"/>
    <n v="2885.8179246380296"/>
    <n v="2872.2731349642945"/>
    <n v="2903.3979663596342"/>
    <n v="2948.0608188861561"/>
    <n v="2947.6458817088151"/>
    <n v="2971.0847858179509"/>
    <n v="3067.6035072017344"/>
    <n v="3151.722488558119"/>
    <n v="3207.9927959928555"/>
    <n v="3213.8048567598016"/>
    <n v="3102.8533130939786"/>
    <n v="3126.8736948126439"/>
    <n v="3000.9485723396197"/>
    <n v="2981.4701696674065"/>
    <n v="2798.593376615343"/>
    <n v="2891.9757718294327"/>
    <n v="2888.7131206513386"/>
    <n v="2857.2780817867088"/>
    <n v="2877.7277555801402"/>
    <n v="2831.4898958652284"/>
    <n v="2820.4629317555109"/>
    <n v="2862.997440543164"/>
    <n v="2856.5686586961992"/>
    <n v="2836.2008697101546"/>
    <n v="2835.6192485654201"/>
    <n v="2812.3304556560465"/>
    <n v="2799.0796712018396"/>
    <n v="2808.9397253716097"/>
    <n v="2826.6490055050317"/>
    <n v="2857.8455968297358"/>
    <n v="2951.517149811868"/>
    <n v="2951.4327316784629"/>
    <n v="2936.3013588209906"/>
    <n v="2933.1069960662962"/>
    <n v="2964.8465317057144"/>
    <n v="2989.6692049351768"/>
    <n v="2972.7260281271965"/>
    <n v="2924.3788431257744"/>
    <n v="2978.2955188944288"/>
    <n v="2986.2616776590876"/>
    <n v="3040.7574892568564"/>
    <n v="3068.3343754381031"/>
    <n v="3053.6814721805663"/>
    <n v="3086.6543084653176"/>
    <n v="3064.0717580878922"/>
    <n v="3102.1957631712885"/>
    <n v="3100.4480031818402"/>
    <n v="3161.5599678113103"/>
    <n v="3201.9719862390475"/>
    <n v="3193.6244900974275"/>
    <n v="3171.5678881346212"/>
    <n v="3179.4258596039344"/>
    <n v="3234.3239545931656"/>
    <n v="3274.0538072948157"/>
    <n v="3245.0261035937119"/>
    <n v="3255.2219994702327"/>
    <n v="3282.9958781865316"/>
    <n v="3349.1016760078537"/>
    <n v="3407.3815154880949"/>
    <n v="3388.0598125258948"/>
    <n v="3406.5586754152082"/>
    <n v="3302.4581924968011"/>
    <n v="3381.9535058590336"/>
    <n v="3399.6984028018724"/>
    <n v="3372.78613883448"/>
    <n v="3377.1167319532979"/>
    <n v="3316.116976225187"/>
    <n v="3306.0752531326743"/>
    <n v="3310.0585544177084"/>
    <n v="3274.9729578795414"/>
    <n v="3298.143014437288"/>
    <n v="3369.9634756338091"/>
    <n v="3397.395632975582"/>
    <n v="3382.5749638324714"/>
    <n v="3295.6192705608128"/>
    <n v="3321.1685118238693"/>
    <n v="3253.2651525287156"/>
    <n v="3296.5659655046256"/>
    <n v="3270.1265570779042"/>
    <n v="3275.5700153705352"/>
    <n v="3218.5795268305164"/>
    <n v="3235.5975000140616"/>
    <n v="3235.1121535682119"/>
    <n v="3234.2906418329412"/>
    <n v="3238.052358202101"/>
    <n v="3253.9387823381494"/>
    <n v="3277.0974244555837"/>
    <n v="3275.1666716658851"/>
    <n v="3295.6010538496321"/>
    <n v="3363.6761133236942"/>
    <n v="3407.4548306190036"/>
    <n v="3559.147268292134"/>
    <n v="3556.3240942529874"/>
    <n v="3532.9807862151511"/>
    <n v="3538.5189596365162"/>
    <n v="3720.9944961613701"/>
    <n v="3759.031475449533"/>
    <n v="3731.1584790510597"/>
    <n v="3771.0963617269526"/>
    <n v="3756.0928805064905"/>
    <n v="3732.4541709810892"/>
    <n v="3695.8935715178009"/>
    <n v="3698.4434245183284"/>
    <n v="3643.6683734280005"/>
    <n v="3698.8641607821564"/>
    <n v="3653.5067898645548"/>
    <n v="3624.1601435130742"/>
    <n v="3596.4560402247671"/>
    <n v="3624.759121937152"/>
    <n v="3595.8179756334785"/>
    <n v="3566.2423376706602"/>
    <n v="3556.7591010279239"/>
    <n v="3603.4237241946962"/>
    <n v="3607.3647593002261"/>
    <n v="3617.4529339744877"/>
    <n v="3541.2841553719222"/>
    <n v="3519.2061772202683"/>
    <n v="3509.4239832764179"/>
    <n v="3540.5617457378921"/>
    <n v="3508.2874271772434"/>
    <n v="3599.364401147533"/>
    <n v="3537.4223937919251"/>
    <n v="3548.6470464438266"/>
  </r>
  <r>
    <x v="7"/>
    <n v="1245.0704145697885"/>
    <n v="1268.3763158079396"/>
    <n v="1269.967664774736"/>
    <n v="1289.4479676504252"/>
    <n v="1259.5198029143107"/>
    <n v="1258.5292181824248"/>
    <n v="1252.5662413908426"/>
    <n v="1252.046948192748"/>
    <n v="1221.4111103118098"/>
    <n v="1211.6098058805255"/>
    <n v="1171.5170939026495"/>
    <n v="1145.5468644666207"/>
    <n v="1147.0717983673094"/>
    <n v="1133.9591917915959"/>
    <n v="1151.6431518136683"/>
    <n v="1161.7241852642196"/>
    <n v="1148.4146705274077"/>
    <n v="1161.6168551086985"/>
    <n v="1156.5965242139159"/>
    <n v="1162.6088539377506"/>
    <n v="1137.6238724032514"/>
    <n v="1138.8481176685339"/>
    <n v="1143.342159455286"/>
    <n v="1179.2242268916223"/>
    <n v="1187.5378430577225"/>
    <n v="1166.0830487309654"/>
    <n v="1144.9216538397682"/>
    <n v="1129.9783705343336"/>
    <n v="1129.2598957529169"/>
    <n v="1136.329514924626"/>
    <n v="1124.4898237114539"/>
    <n v="1149.0034015823246"/>
    <n v="1160.8612917969442"/>
    <n v="1161.4105145087256"/>
    <n v="1147.257224270209"/>
    <n v="1155.2295194690241"/>
    <n v="1155.3585543371341"/>
    <n v="1164.2140705856427"/>
    <n v="1155.960781977747"/>
    <n v="1201.4597171437188"/>
    <n v="1254.2796729230263"/>
    <n v="1294.0557269543763"/>
    <n v="1325.701867300329"/>
    <n v="1371.3689207483803"/>
    <n v="1487.6651924408479"/>
    <n v="1585.1939474626727"/>
    <n v="1599.8497199539661"/>
    <n v="1590.3802450943335"/>
    <n v="1597.4233126921458"/>
    <n v="1554.6258683761189"/>
    <n v="1514.1414012317596"/>
    <n v="1504.1041546630449"/>
    <n v="1496.2403417309395"/>
    <n v="1495.4672781542199"/>
    <n v="1444.2386481514914"/>
    <n v="1442.3941515109982"/>
    <n v="1469.2293774647653"/>
    <n v="1470.6547693405428"/>
    <n v="1456.2493531737066"/>
    <n v="1450.0387775859299"/>
    <n v="1432.7718662886973"/>
    <n v="1398.6164809794127"/>
    <n v="1363.9795964046168"/>
    <n v="1299.3667961271713"/>
    <n v="1282.9684128545282"/>
    <n v="1252.4853943186943"/>
    <n v="1247.0588055457292"/>
    <n v="1256.8016968285397"/>
    <n v="1258.4765533538095"/>
    <n v="1258.4517238799053"/>
    <n v="1265.6253713214694"/>
    <n v="1273.4933709302795"/>
    <n v="1261.8279259187352"/>
    <n v="1266.9464076795509"/>
    <n v="1275.9665508648891"/>
    <n v="1286.5123171788475"/>
    <n v="1312.4384257692266"/>
    <n v="1315.9671328405605"/>
    <n v="1323.2482085302349"/>
    <n v="1305.9825165767259"/>
    <n v="1297.985003376275"/>
    <n v="1288.8148466859889"/>
    <n v="1300.8531101975"/>
    <n v="1307.2193177952345"/>
    <n v="1304.3737269446228"/>
    <n v="1318.0536995643279"/>
    <n v="1320.9221168504532"/>
    <n v="1323.8693383787668"/>
    <n v="1319.3944163041388"/>
    <n v="1316.7233290329978"/>
    <n v="1319.8761303938027"/>
    <n v="1316.7068882903131"/>
    <n v="1309.9140452426118"/>
    <n v="1319.9134496858642"/>
    <n v="1328.9337212935263"/>
    <n v="1323.1919464111688"/>
    <n v="1293.4032012753516"/>
    <n v="1289.4878611311574"/>
    <n v="1325.6868807496733"/>
    <n v="1343.4751642210749"/>
    <n v="1345.5992746915854"/>
    <n v="1351.7993729736766"/>
    <n v="1351.1467192363689"/>
    <n v="1342.5632062139157"/>
    <n v="1342.5830500887205"/>
    <n v="1338.1890917220858"/>
    <n v="1363.519639676445"/>
    <n v="1350.4704365273392"/>
    <n v="1357.4799007409624"/>
    <n v="1334.7728721594281"/>
    <n v="1353.4856137400395"/>
    <n v="1367.1018837471165"/>
    <n v="1372.6117602859999"/>
    <n v="1369.1637589414706"/>
    <n v="1411.3900454572947"/>
    <n v="1429.2420814943594"/>
    <n v="1440.4892170458752"/>
    <n v="1415.9982077854736"/>
    <n v="1425.4558973366325"/>
    <n v="1412.2074927790475"/>
    <n v="1423.677607301639"/>
    <n v="1404.758803621643"/>
    <n v="1409.7878398804237"/>
    <n v="1428.0174201672685"/>
    <n v="1424.7905350271158"/>
    <n v="1459.654078209423"/>
    <n v="1453.620225249623"/>
    <n v="1467.0105220160458"/>
    <n v="1494.9800900205428"/>
    <n v="1494.5724039499041"/>
    <n v="1489.8037656179185"/>
    <n v="1521.2646724790125"/>
    <n v="1540.5284822003709"/>
    <n v="1594.5995210595866"/>
    <n v="1623.5112538180788"/>
    <n v="1649.9881112967289"/>
    <n v="1669.0175860051725"/>
    <n v="1728.821782706721"/>
    <n v="1774.3603930069773"/>
    <n v="1777.136897156216"/>
    <n v="1855.8346622835843"/>
    <n v="1904.881460765348"/>
    <n v="1927.4100108275954"/>
    <n v="1941.5238567561128"/>
    <n v="1970.0384446962705"/>
    <n v="2014.0088355267267"/>
    <n v="2052.8568336137077"/>
    <n v="2051.0553872889559"/>
    <n v="2021.5308847084018"/>
    <n v="2018.9240525118107"/>
    <n v="2014.8207758135309"/>
    <n v="2017.0685658036709"/>
    <n v="1999.781695001207"/>
    <n v="1968.5240562917047"/>
    <n v="1968.4154023979618"/>
    <n v="1979.5219136985002"/>
    <n v="1950.4099009519252"/>
    <n v="1897.7775999263763"/>
    <n v="1962.42438094617"/>
    <n v="1975.5048213443515"/>
    <n v="1944.292395859416"/>
    <n v="1958.7775474938487"/>
    <n v="1927.5820034540575"/>
    <n v="1938.5991133759185"/>
    <n v="1936.0411530500528"/>
  </r>
  <r>
    <x v="8"/>
    <n v="3479.1607584486428"/>
    <n v="3505.7743558737734"/>
    <n v="3137.3627223437566"/>
    <n v="2570.4326575858086"/>
    <n v="2404.3667921029164"/>
    <n v="2591.5686315751459"/>
    <n v="2841.989170482444"/>
    <n v="3284.0468153616421"/>
    <n v="2835.2013489895398"/>
    <n v="2989.6028133519408"/>
    <n v="3412.908934155103"/>
    <n v="4706.4521489712488"/>
    <n v="3569.8603185834991"/>
    <n v="3326.0588940335924"/>
    <n v="3271.9456651723349"/>
    <n v="3221.3837458991625"/>
    <n v="3543.7547570999045"/>
    <n v="3669.2778634190681"/>
    <n v="3460.0727231597052"/>
    <n v="3153.2526695924139"/>
    <n v="2831.0109646322262"/>
    <n v="2807.5672748864727"/>
    <n v="2910.8947630095299"/>
    <n v="3347.1021541825939"/>
    <n v="3468.5871416526898"/>
    <n v="3866.4142360069336"/>
    <n v="3526.9755666200913"/>
    <n v="3426.9041183449694"/>
    <n v="3544.7607789272142"/>
    <n v="3226.6441700900805"/>
    <n v="3435.2362297702475"/>
    <n v="3462.628359085923"/>
    <n v="3237.3575562273732"/>
    <n v="3304.2474838858916"/>
    <n v="3620.122095183191"/>
    <n v="3485.0537979945766"/>
    <n v="3425.0648930540774"/>
    <n v="3316.1688873088292"/>
    <n v="3336.7992725452077"/>
    <n v="3561.8144037645498"/>
    <n v="3770.387346076297"/>
    <n v="3856.7526822973341"/>
    <n v="4099.6314357587662"/>
    <n v="4640.0634750104145"/>
    <n v="4258.1237161944127"/>
    <n v="3835.1126713794251"/>
    <n v="4448.1497592994265"/>
    <n v="4358.3387122212389"/>
    <n v="4152.8405377608651"/>
    <n v="4197.1863091155301"/>
    <n v="3905.9585376906207"/>
    <n v="3763.2027785053506"/>
    <n v="3350.9497452530077"/>
    <n v="3395.2152605944202"/>
    <n v="3525.7960070248355"/>
    <n v="3689.0170749886356"/>
    <n v="3667.7159130753862"/>
    <n v="3456.5822791310366"/>
    <n v="3846.8002801047151"/>
    <n v="4260.806343592576"/>
    <n v="5032.440292769601"/>
    <n v="4514.3749519770163"/>
    <n v="4099.6405939773213"/>
    <n v="4141.322000866302"/>
    <n v="4201.3717231892051"/>
    <n v="4394.9630728175016"/>
    <n v="5027.5461938440876"/>
    <n v="4915.7915732940637"/>
    <n v="3715.3043637017909"/>
    <n v="3489.1185202599108"/>
    <n v="3652.7086190627278"/>
    <n v="4538.5426593484244"/>
    <n v="5375.58615932256"/>
    <n v="5082.49667981936"/>
    <n v="4149.1111186305579"/>
    <n v="3815.4450755743746"/>
    <n v="3684.9852671392582"/>
    <n v="4092.0508388981198"/>
    <n v="4965.3297965234096"/>
    <n v="4284.5768208713807"/>
    <n v="3826.5517598299571"/>
    <n v="4215.6343690996309"/>
    <n v="4464.4785359566558"/>
    <n v="4559.576968143032"/>
    <n v="4371.8126410491523"/>
    <n v="4274.9144444893473"/>
    <n v="4588.1825484319024"/>
    <n v="4120.2377429036378"/>
    <n v="3790.795922847803"/>
    <n v="3686.9737950334538"/>
    <n v="3833.9229808015916"/>
    <n v="4006.4213452011873"/>
    <n v="3928.2798947219881"/>
    <n v="3853.4860210395336"/>
    <n v="3872.3534524549877"/>
    <n v="4061.6592544673249"/>
    <n v="4027.8607591157852"/>
    <n v="3852.8430929856659"/>
    <n v="3851.9328444764533"/>
    <n v="3845.546408649614"/>
    <n v="3880.2220343766458"/>
    <n v="4045.4511501832717"/>
    <n v="4769.7132485326656"/>
    <n v="4644.5766913193356"/>
    <n v="4275.5713148148725"/>
    <n v="4411.5385734394913"/>
    <n v="4700.1973563345391"/>
    <n v="4555.1994066287098"/>
    <n v="3973.6123692712026"/>
    <n v="4083.1901737164317"/>
    <n v="4113.4235780898989"/>
    <n v="3636.5430852564136"/>
    <n v="3570.4804622774591"/>
    <n v="3823.387253286915"/>
    <n v="3975.3533668549298"/>
    <n v="4100.7012430342256"/>
    <n v="3783.6441906876371"/>
    <n v="4056.8802350622768"/>
    <n v="4658.1905603854302"/>
    <n v="5685.1659180344104"/>
    <n v="5958.4277867452165"/>
    <n v="4876.7221765321547"/>
    <n v="4409.6035337306157"/>
    <n v="4086.07082038116"/>
    <n v="4007.5848348494874"/>
    <n v="4248.5900179539831"/>
    <n v="3865.1268629041515"/>
    <n v="3867.1747353533219"/>
    <n v="3691.9355236534243"/>
    <n v="3771.2858205815751"/>
    <n v="3831.9462892821966"/>
    <n v="3980.5101622493817"/>
    <n v="3739.2541950603809"/>
    <n v="3859.4451885913436"/>
    <n v="3846.9281214695397"/>
    <n v="3642.5106942470379"/>
    <n v="3805.0537580176392"/>
    <n v="4157.5419524902172"/>
    <n v="5643.4642535516377"/>
    <n v="5985.4528167680792"/>
    <n v="4931.100005680074"/>
    <n v="4827.9426091786954"/>
    <n v="5265.6353456023444"/>
    <n v="5899.3060867361346"/>
    <n v="5655.2864883554921"/>
    <n v="4827.523390367076"/>
    <n v="4671.9294316912656"/>
    <n v="4344.2561916620589"/>
    <n v="4066.0281553913501"/>
    <n v="3866.008619930004"/>
    <n v="3894.7399965608506"/>
    <n v="4641.5824638445165"/>
    <n v="4405.9847607890515"/>
    <n v="4770.9559431416283"/>
    <n v="4623.0335896121269"/>
    <n v="5610.6656799272141"/>
    <n v="5779.6522072363878"/>
    <n v="5259.3065988782573"/>
    <n v="5123.252720044833"/>
    <n v="5403.8655322543"/>
    <n v="5005.6657984633566"/>
    <n v="4943.0327186009927"/>
    <n v="5329.2516258037576"/>
    <n v="5957.1760096469352"/>
    <n v="4634.2575188742339"/>
  </r>
  <r>
    <x v="9"/>
    <n v="1133.6510775980485"/>
    <n v="1206.5767212480428"/>
    <n v="1153.3622541655122"/>
    <n v="1125.841173496952"/>
    <n v="1119.2787292539088"/>
    <n v="1072.4739047587266"/>
    <n v="1112.8857970359288"/>
    <n v="1091.5329160875049"/>
    <n v="1050.6145484478893"/>
    <n v="1059.217406324392"/>
    <n v="1044.9057840081841"/>
    <n v="1048.1181990107377"/>
    <n v="1084.0440074556032"/>
    <n v="1106.7269079693142"/>
    <n v="1117.0381283616539"/>
    <n v="1135.2069206131091"/>
    <n v="1115.9493365309086"/>
    <n v="1157.2597790155587"/>
    <n v="1145.8138074491956"/>
    <n v="1090.8837877040189"/>
    <n v="1127.1838832255512"/>
    <n v="1098.5669219290962"/>
    <n v="1083.0782489484791"/>
    <n v="1110.748107344607"/>
    <n v="1119.4729837480859"/>
    <n v="1156.1243999583187"/>
    <n v="1154.1819243473922"/>
    <n v="1175.102828426116"/>
    <n v="1150.6376356119347"/>
    <n v="1158.262981614504"/>
    <n v="1177.2496732823161"/>
    <n v="1138.5863686513987"/>
    <n v="1169.9646069741839"/>
    <n v="1195.3655931543683"/>
    <n v="1166.5066325328339"/>
    <n v="1174.0515561662178"/>
    <n v="1183.9296757001996"/>
    <n v="1204.9109599487356"/>
    <n v="1211.3593037676469"/>
    <n v="1226.3058405189654"/>
    <n v="1242.9527356828021"/>
    <n v="1244.1562936691503"/>
    <n v="1245.2406048935986"/>
    <n v="1442.3846975663721"/>
    <n v="1478.6528425328288"/>
    <n v="1375.4645920265393"/>
    <n v="1349.1286372511024"/>
    <n v="1286.6425129643198"/>
    <n v="1449.0465551601123"/>
    <n v="1329.6145725038448"/>
    <n v="1311.173437768721"/>
    <n v="1323.4156226741686"/>
    <n v="1307.20608800321"/>
    <n v="1373.8294234062498"/>
    <n v="1367.8000031608144"/>
    <n v="1339.711366789973"/>
    <n v="1360.8529406773914"/>
    <n v="1382.1974807425936"/>
    <n v="1386.4982961002543"/>
    <n v="1385.3260126666421"/>
    <n v="1392.2366078203604"/>
    <n v="1372.441935646601"/>
    <n v="1351.5979375455486"/>
    <n v="1357.0020188792423"/>
    <n v="1380.7877376154916"/>
    <n v="1401.3287428020551"/>
    <n v="1440.7244171809082"/>
    <n v="1445.2922608831259"/>
    <n v="1443.7169927548412"/>
    <n v="1449.213462498544"/>
    <n v="1401.2640250434265"/>
    <n v="1437.852210873715"/>
    <n v="1481.1012148089055"/>
    <n v="1460.6128117215753"/>
    <n v="1436.8420335021319"/>
    <n v="1424.4243285009213"/>
    <n v="1448.4230413294199"/>
    <n v="1480.3646950499026"/>
    <n v="1490.5634044136123"/>
    <n v="1455.9772457051004"/>
    <n v="1463.6680745825847"/>
    <n v="1437.6149938992917"/>
    <n v="1473.2659459838126"/>
    <n v="1509.3327094915635"/>
    <n v="1460.6596261100769"/>
    <n v="1448.7591436745631"/>
    <n v="1446.6033362750527"/>
    <n v="1438.8790335150397"/>
    <n v="1421.9356199701972"/>
    <n v="1424.1549919018344"/>
    <n v="1442.7442098926463"/>
    <n v="1444.9926886192561"/>
    <n v="1458.9279979525597"/>
    <n v="1446.1517137763076"/>
    <n v="1413.9037172046737"/>
    <n v="1432.304189223079"/>
    <n v="1448.2670394945821"/>
    <n v="1338.6787614810655"/>
    <n v="1319.5344138900552"/>
    <n v="1285.9364561637472"/>
    <n v="1331.7189438725411"/>
    <n v="1406.1284214595908"/>
    <n v="1459.7512522874795"/>
    <n v="1430.3982646115364"/>
    <n v="1456.1239798402646"/>
    <n v="1440.1570375470251"/>
    <n v="1414.2314203963269"/>
    <n v="1394.5966082114664"/>
    <n v="1419.0860406126162"/>
    <n v="1410.6573686885249"/>
    <n v="1417.291291858151"/>
    <n v="1386.937212817099"/>
    <n v="1381.5151243753112"/>
    <n v="1350.0500139932415"/>
    <n v="1390.0913089577057"/>
    <n v="1490.7333035771485"/>
    <n v="1489.6699776337962"/>
    <n v="1483.0701469771618"/>
    <n v="1476.2622721992921"/>
    <n v="1509.7646495434519"/>
    <n v="1540.4296298376105"/>
    <n v="1495.0897827775525"/>
    <n v="1451.3244603693854"/>
    <n v="1433.5933601287679"/>
    <n v="1444.4616723969698"/>
    <n v="1441.3011837908984"/>
    <n v="1425.1181339867899"/>
    <n v="1435.9164856017419"/>
    <n v="1416.7220302623766"/>
    <n v="1388.4530658621409"/>
    <n v="1411.7541802212552"/>
    <n v="1430.5211105587678"/>
    <n v="1417.7407762006105"/>
    <n v="1488.2978453670139"/>
    <n v="1498.6502503744373"/>
    <n v="1498.6865211959298"/>
    <n v="1479.4365496877781"/>
    <n v="1486.3978096978622"/>
    <n v="1560.8248763138988"/>
    <n v="1613.0636798832802"/>
    <n v="1599.2213436765014"/>
    <n v="1613.4940209133902"/>
    <n v="1600.6910057859868"/>
    <n v="1619.8611233074744"/>
    <n v="1647.4322578821766"/>
    <n v="1475.9441498928729"/>
    <n v="1406.5703163357916"/>
    <n v="1447.9153367926974"/>
    <n v="1424.4908031193581"/>
    <n v="1378.9624509260482"/>
    <n v="1368.6002337165169"/>
    <n v="1372.9847345176247"/>
    <n v="1371.3713485055348"/>
    <n v="1395.6035683008777"/>
    <n v="1398.1210808701953"/>
    <n v="1412.7050152474001"/>
    <n v="1446.7911231113424"/>
    <n v="1418.5542245810398"/>
    <n v="1408.7130982513427"/>
    <n v="1476.8554656415656"/>
    <n v="1514.4840926164911"/>
    <n v="1427.45584427685"/>
    <n v="1460.9365497221143"/>
    <n v="1490.7143114550599"/>
    <n v="1532.873512825955"/>
  </r>
  <r>
    <x v="10"/>
    <n v="2363.3464282929262"/>
    <n v="2022.4714927096388"/>
    <n v="1783.6944602134274"/>
    <n v="1648.3480802963513"/>
    <n v="1596.6821485198707"/>
    <n v="1511.3818929493229"/>
    <n v="1514.6941466351768"/>
    <n v="1545.5659744859813"/>
    <n v="1501.4427558955013"/>
    <n v="1461.5985317159721"/>
    <n v="1498.0552224495855"/>
    <n v="1575.8215159375552"/>
    <n v="1609.3581324313598"/>
    <n v="1701.9787845409389"/>
    <n v="1598.9200642068276"/>
    <n v="1586.7848673545077"/>
    <n v="1503.20080542598"/>
    <n v="1438.9835566982649"/>
    <n v="1503.5804512460597"/>
    <n v="1483.2268512438006"/>
    <n v="1442.4150242654202"/>
    <n v="1478.1842449877404"/>
    <n v="1555.4641966396455"/>
    <n v="1664.8076133220095"/>
    <n v="1837.1798859673586"/>
    <n v="2058.400569786932"/>
    <n v="1977.7561663622268"/>
    <n v="1869.6450128097244"/>
    <n v="1855.0550368127249"/>
    <n v="1978.1765732810609"/>
    <n v="2036.1700968036278"/>
    <n v="1924.7442045546907"/>
    <n v="1832.6969444736669"/>
    <n v="1883.454578307143"/>
    <n v="2102.6695691141899"/>
    <n v="2122.8268449244356"/>
    <n v="2072.1158415157715"/>
    <n v="1982.4521500381993"/>
    <n v="1850.2509824130384"/>
    <n v="1938.526637312571"/>
    <n v="2013.6515609158691"/>
    <n v="2191.4092680971567"/>
    <n v="2235.4294493429888"/>
    <n v="2074.9097009243123"/>
    <n v="1897.5155511694925"/>
    <n v="1840.9594925676399"/>
    <n v="1878.8712638856148"/>
    <n v="1912.9130462524981"/>
    <n v="2057.8090448201965"/>
    <n v="2297.8920147490517"/>
    <n v="2310.822259514518"/>
    <n v="2374.5883484772958"/>
    <n v="2104.5350096330721"/>
    <n v="2044.4655352439565"/>
    <n v="2081.6286753017148"/>
    <n v="2037.9730795320761"/>
    <n v="2037.5384549006631"/>
    <n v="2122.3666609907882"/>
    <n v="2234.2033782356848"/>
    <n v="2355.9964524297684"/>
    <n v="2343.6474726639508"/>
    <n v="2259.2134124004515"/>
    <n v="2175.9693590285192"/>
    <n v="2166.1208808457577"/>
    <n v="2236.8052302447563"/>
    <n v="2115.6783798459192"/>
    <n v="2163.5425519833489"/>
    <n v="2157.6029255295443"/>
    <n v="2031.3702910694537"/>
    <n v="2005.2479850885097"/>
    <n v="2027.1038734850283"/>
    <n v="2134.0746679233694"/>
    <n v="2245.1432529752906"/>
    <n v="2355.6125317800816"/>
    <n v="2400.3410409291942"/>
    <n v="2410.4071431480133"/>
    <n v="2291.93629412162"/>
    <n v="2225.267276510649"/>
    <n v="2312.741022803948"/>
    <n v="2261.5622661207562"/>
    <n v="2214.4459655546584"/>
    <n v="2221.7686287713427"/>
    <n v="2361.0900261741149"/>
    <n v="2732.5163177027534"/>
    <n v="3223.3681654088259"/>
    <n v="2916.2926448214675"/>
    <n v="2597.1784761000235"/>
    <n v="2496.5649451966833"/>
    <n v="2421.7859230200484"/>
    <n v="2353.4822998055715"/>
    <n v="2337.2060870179675"/>
    <n v="2297.2222851326828"/>
    <n v="2208.6967986312229"/>
    <n v="2245.3406296156304"/>
    <n v="2394.1518667409173"/>
    <n v="2502.1939971386155"/>
    <n v="2462.7023260745009"/>
    <n v="2398.6667142165629"/>
    <n v="2368.0723628844603"/>
    <n v="2446.7473613365514"/>
    <n v="2548.9212896237177"/>
    <n v="2535.8687471125381"/>
    <n v="2759.7846457028486"/>
    <n v="2534.462584064891"/>
    <n v="2306.0439546849748"/>
    <n v="2172.7976910738253"/>
    <n v="2198.2058655478477"/>
    <n v="2174.4860594369475"/>
    <n v="2271.9979279459862"/>
    <n v="2396.8955855062159"/>
    <n v="2518.6622962663064"/>
    <n v="2497.9520992240978"/>
    <n v="2390.4839132358061"/>
    <n v="2323.89901162349"/>
    <n v="2248.2235804495226"/>
    <n v="2215.7445589915073"/>
    <n v="2138.3979986865779"/>
    <n v="2192.6451339615996"/>
    <n v="2250.8460072571979"/>
    <n v="2467.929356665185"/>
    <n v="2810.3111917782571"/>
    <n v="2762.1596640552834"/>
    <n v="2382.3110797970812"/>
    <n v="2018.6302983102214"/>
    <n v="1839.2027315760797"/>
    <n v="1839.3219582930603"/>
    <n v="1715.2709718962915"/>
    <n v="1911.6814624515814"/>
    <n v="1764.8474561922915"/>
    <n v="1819.3194028060368"/>
    <n v="1972.9015461956667"/>
    <n v="2190.8044288347087"/>
    <n v="2343.8866898232118"/>
    <n v="2247.0095096043674"/>
    <n v="2102.0410972528625"/>
    <n v="2058.2255550554182"/>
    <n v="2056.4409265696308"/>
    <n v="2060.3360891001666"/>
    <n v="2631.7886557304828"/>
    <n v="2900.1202672101017"/>
    <n v="3229.9747511729829"/>
    <n v="3554.9932742051246"/>
    <n v="3476.4200603130594"/>
    <n v="3292.4277500737812"/>
    <n v="3471.4913382805275"/>
    <n v="3409.4708866985643"/>
    <n v="3161.941383188916"/>
    <n v="3194.6374118023641"/>
    <n v="3212.8856160025753"/>
    <n v="3356.9377293814068"/>
    <n v="3374.7238247845448"/>
    <n v="3072.477078855637"/>
    <n v="2485.471433270643"/>
    <n v="2102.7744483523429"/>
    <n v="1803.6558559883385"/>
    <n v="1816.9339219110088"/>
    <n v="1937.235614159513"/>
    <n v="2146.7003958335804"/>
    <n v="2379.9031411813921"/>
    <n v="2871.7633189352309"/>
    <n v="2882.7501192867312"/>
    <n v="2753.5891666009752"/>
    <n v="2601.8905968596123"/>
    <n v="2349.1791619891478"/>
    <n v="2390.3665028999312"/>
  </r>
  <r>
    <x v="11"/>
    <n v="3059.0196011789612"/>
    <n v="3058.4687431515708"/>
    <n v="3175.0657277529581"/>
    <n v="3227.3991455137329"/>
    <n v="3249.1529041510635"/>
    <n v="3248.2442708702742"/>
    <n v="3258.032461190518"/>
    <n v="3261.4010562127614"/>
    <n v="3273.4912169909458"/>
    <n v="3309.4009484558487"/>
    <n v="3304.9178507543902"/>
    <n v="3322.5407195957905"/>
    <n v="3329.1844832145716"/>
    <n v="3355.7533553728435"/>
    <n v="3356.8469814335576"/>
    <n v="3356.8169747432189"/>
    <n v="3356.8064361700604"/>
    <n v="3362.5594159212869"/>
    <n v="3355.9506641322541"/>
    <n v="3407.9055350212607"/>
    <n v="3436.4039691681528"/>
    <n v="3479.516689418781"/>
    <n v="3498.4797968046605"/>
    <n v="3514.4685893821334"/>
    <n v="3510.4345192495771"/>
    <n v="3522.966976489944"/>
    <n v="3539.3151912814037"/>
    <n v="3550.1992215784435"/>
    <n v="3542.4235100400347"/>
    <n v="3561.8425086323205"/>
    <n v="3569.0309088425761"/>
    <n v="3561.0294026570768"/>
    <n v="3558.539066355062"/>
    <n v="3557.5170747415823"/>
    <n v="3567.7399158811559"/>
    <n v="3566.1666593508626"/>
    <n v="3560.1553362035138"/>
    <n v="3559.7795810953971"/>
    <n v="3584.7274524255463"/>
    <n v="3656.8884417176396"/>
    <n v="3683.8399766689031"/>
    <n v="3684.0392553463721"/>
    <n v="3702.6897366163325"/>
    <n v="3705.3154399407385"/>
    <n v="3725.6034171729498"/>
    <n v="3724.5042932552051"/>
    <n v="3730.4547434785386"/>
    <n v="3728.9658732575003"/>
    <n v="3745.7162197674675"/>
    <n v="3766.4129741129545"/>
    <n v="3766.585622347543"/>
    <n v="3777.9905571542122"/>
    <n v="3772.4664100221726"/>
    <n v="3779.2565315061206"/>
    <n v="3754.200613291167"/>
    <n v="3740.8188301007385"/>
    <n v="3750.1672998689201"/>
    <n v="3757.7316187692477"/>
    <n v="3748.8629073556481"/>
    <n v="3744.0230713496758"/>
    <n v="3767.662708941893"/>
    <n v="3775.7881794263053"/>
    <n v="3764.6505867516435"/>
    <n v="3762.3119288269909"/>
    <n v="3772.5325509018157"/>
    <n v="3764.373009161292"/>
    <n v="3748.1217134455669"/>
    <n v="3750.1708283197454"/>
    <n v="3763.5941820966209"/>
    <n v="3757.0547961507873"/>
    <n v="3761.6510969488254"/>
    <n v="3767.8693340622626"/>
    <n v="3767.1074031221533"/>
    <n v="3776.1912240965494"/>
    <n v="3777.6028764649845"/>
    <n v="3777.0636144279415"/>
    <n v="3762.7859919636348"/>
    <n v="3770.5627271301246"/>
    <n v="3784.7207259237925"/>
    <n v="3799.339127821996"/>
    <n v="3789.9266335993179"/>
    <n v="3795.927063336947"/>
    <n v="3780.103431840168"/>
    <n v="3792.1561967617863"/>
    <n v="3803.3204248459383"/>
    <n v="3813.763869488288"/>
    <n v="3832.6709998222068"/>
    <n v="3840.4546486341719"/>
    <n v="3850.4723953179091"/>
    <n v="3849.5968130836363"/>
    <n v="3873.5389705141106"/>
    <n v="3875.5270865148877"/>
    <n v="3884.3991259486156"/>
    <n v="3870.7258524391636"/>
    <n v="3878.3493795627619"/>
    <n v="3920.7148655774963"/>
    <n v="3934.938092860074"/>
    <n v="3943.1779264429451"/>
    <n v="3951.2849218469755"/>
    <n v="3973.6289680791569"/>
    <n v="4022.4021516621624"/>
    <n v="4040.0489604218028"/>
    <n v="4040.9034974960673"/>
    <n v="4044.9442972010324"/>
    <n v="4068.7937761692237"/>
    <n v="4079.5630018803795"/>
    <n v="4083.4525708364099"/>
    <n v="4085.7754044866638"/>
    <n v="4086.4625597527238"/>
    <n v="4069.9908057877551"/>
    <n v="4074.5318995511016"/>
    <n v="4069.7693861641724"/>
    <n v="4078.2811397188948"/>
    <n v="4080.2646513462241"/>
    <n v="4073.5052564735233"/>
    <n v="4092.0796307500441"/>
    <n v="4085.0889805030702"/>
    <n v="4091.2183559285272"/>
    <n v="4101.1293727534812"/>
    <n v="4126.6904224335103"/>
    <n v="4124.3891457171558"/>
    <n v="4131.4677757200343"/>
    <n v="4113.7674779828967"/>
    <n v="4106.600495668672"/>
    <n v="4106.6352532259971"/>
    <n v="4097.830389086078"/>
    <n v="4125.4888910600121"/>
    <n v="4173.1776159314086"/>
    <n v="4246.3813669876872"/>
    <n v="4290.3341033627094"/>
    <n v="4311.90163874671"/>
    <n v="4372.5947109673816"/>
    <n v="4409.2195411439552"/>
    <n v="4431.6882413361209"/>
    <n v="4505.8689233304704"/>
    <n v="4671.231683903975"/>
    <n v="4784.6095933501065"/>
    <n v="4834.2291630115888"/>
    <n v="4904.3051164198105"/>
    <n v="5153.5070938744311"/>
    <n v="5193.6912379902487"/>
    <n v="5229.8999757794609"/>
    <n v="5247.1526889415627"/>
    <n v="5297.8435348343482"/>
    <n v="5301.7634428308274"/>
    <n v="5203.2670724801046"/>
    <n v="5164.9609510829014"/>
    <n v="5165.4476104278647"/>
    <n v="5201.1130121229198"/>
    <n v="5214.5267048752785"/>
    <n v="5220.8290147445268"/>
    <n v="5222.5074012121113"/>
    <n v="5219.7603255219738"/>
    <n v="5233.1410866417446"/>
    <n v="5218.0010811027641"/>
    <n v="5203.5203645108468"/>
    <n v="5189.6902348215126"/>
    <n v="5175.8295079010359"/>
    <n v="5187.185887041137"/>
    <n v="5179.7985814577096"/>
    <n v="5199.0604641183754"/>
    <n v="5208.5578959176346"/>
    <n v="5185.4479075534246"/>
    <n v="5186.4865793994213"/>
    <n v="5184.97755181908"/>
  </r>
  <r>
    <x v="12"/>
    <n v="4510.686762440062"/>
    <n v="4502.1625808005074"/>
    <n v="4509.6395726990213"/>
    <n v="4561.0862432877475"/>
    <n v="4494.1696427531215"/>
    <n v="4450.4341018156847"/>
    <n v="4447.8899049477659"/>
    <n v="4415.8476232786325"/>
    <n v="4372.3688153048261"/>
    <n v="4367.1926767703671"/>
    <n v="4317.1906576320998"/>
    <n v="4313.7495616052438"/>
    <n v="4342.6043837426178"/>
    <n v="4350.3255597223069"/>
    <n v="4354.8540940979865"/>
    <n v="4375.158668354441"/>
    <n v="4352.5607392319507"/>
    <n v="4348.0295631401696"/>
    <n v="4326.43011642891"/>
    <n v="4328.0671272211084"/>
    <n v="4328.5883494134532"/>
    <n v="4308.2410825217903"/>
    <n v="4338.0349096455948"/>
    <n v="4316.3790645812924"/>
    <n v="4341.7343381311794"/>
    <n v="4364.9215227475397"/>
    <n v="4405.6705088645904"/>
    <n v="4433.2104851112927"/>
    <n v="4423.5483970083933"/>
    <n v="4340.0760300049387"/>
    <n v="4317.9020560505469"/>
    <n v="4310.770348767317"/>
    <n v="4317.3410268391717"/>
    <n v="4321.3583749224399"/>
    <n v="4321.8056722257361"/>
    <n v="4333.1915603928801"/>
    <n v="4355.918129327225"/>
    <n v="4364.311937631388"/>
    <n v="4394.4052936722219"/>
    <n v="4399.5516401853765"/>
    <n v="4453.9509272569403"/>
    <n v="4499.2326921712611"/>
    <n v="4508.1028090299187"/>
    <n v="4512.4175978778276"/>
    <n v="4507.5292370761781"/>
    <n v="4524.5075615526812"/>
    <n v="4537.6851157557739"/>
    <n v="4561.1695923036887"/>
    <n v="4563.5699591546963"/>
    <n v="4571.7753005942668"/>
    <n v="4560.4284534851085"/>
    <n v="4560.0170353306512"/>
    <n v="4518.0542549415368"/>
    <n v="4492.3676076151751"/>
    <n v="4458.7896862373509"/>
    <n v="4457.6374209487894"/>
    <n v="4465.6731733741262"/>
    <n v="4450.6707708478461"/>
    <n v="4453.3938218676158"/>
    <n v="4462.0731086256992"/>
    <n v="4453.1912388159217"/>
    <n v="4457.0202472788214"/>
    <n v="4463.2240462839291"/>
    <n v="4462.9458858806884"/>
    <n v="4445.2366391689056"/>
    <n v="4423.0277769901595"/>
    <n v="4423.8496677579087"/>
    <n v="4419.7883879636292"/>
    <n v="4388.9913837339682"/>
    <n v="4368.9926121220142"/>
    <n v="4368.4450497061935"/>
    <n v="4398.3581997961637"/>
    <n v="4404.4843093833433"/>
    <n v="4391.0003616782915"/>
    <n v="4386.4438284265752"/>
    <n v="4389.2256291773938"/>
    <n v="4400.4193197198547"/>
    <n v="4415.4517198243766"/>
    <n v="4423.6888085632327"/>
    <n v="4427.0666311515379"/>
    <n v="4421.9540433891871"/>
    <n v="4418.8870875627008"/>
    <n v="4415.750348306412"/>
    <n v="4429.8642138759769"/>
    <n v="4442.8844265277885"/>
    <n v="4421.7558698411094"/>
    <n v="4427.4123315317192"/>
    <n v="4435.4374615081006"/>
    <n v="4439.2004716834936"/>
    <n v="4413.8092672522007"/>
    <n v="4438.597851520356"/>
    <n v="4448.5343613837167"/>
    <n v="4439.3273183966921"/>
    <n v="4435.0045094004372"/>
    <n v="4439.6591776470104"/>
    <n v="4484.0083332378545"/>
    <n v="4475.0754304055899"/>
    <n v="4468.2891330115253"/>
    <n v="4458.6138264227502"/>
    <n v="4461.8939263787925"/>
    <n v="4472.627075037617"/>
    <n v="4491.9041101460934"/>
    <n v="4498.8499674599043"/>
    <n v="4521.5799945919243"/>
    <n v="4525.4611806244566"/>
    <n v="4534.7440010099217"/>
    <n v="4539.7495827502071"/>
    <n v="4546.5124929912381"/>
    <n v="4581.3531878750027"/>
    <n v="4578.4902719651145"/>
    <n v="4594.3219176787743"/>
    <n v="4577.6352062575006"/>
    <n v="4578.305519655436"/>
    <n v="4557.1829412135194"/>
    <n v="4569.7063088807445"/>
    <n v="4586.8787866472485"/>
    <n v="4586.5782517714988"/>
    <n v="4585.8250976398986"/>
    <n v="4582.4687490242713"/>
    <n v="4577.5337836860435"/>
    <n v="4513.0416350778787"/>
    <n v="4508.1697148854182"/>
    <n v="4506.4664906934449"/>
    <n v="4533.8104558945815"/>
    <n v="4529.2991059974147"/>
    <n v="4538.1139885028442"/>
    <n v="4578.8698953395333"/>
    <n v="4587.7898671813173"/>
    <n v="4794.3433031106579"/>
    <n v="4868.180656938287"/>
    <n v="4961.2368067940588"/>
    <n v="4986.9356076412669"/>
    <n v="4988.1275216842823"/>
    <n v="4989.4929525437146"/>
    <n v="5024.737917730662"/>
    <n v="5226.8094269990197"/>
    <n v="5302.5253066547957"/>
    <n v="5332.4479864306913"/>
    <n v="5389.3250915154931"/>
    <n v="5416.8752215943932"/>
    <n v="5453.5612625077147"/>
    <n v="5470.2942331740605"/>
    <n v="5472.0197082967843"/>
    <n v="5478.0725446606302"/>
    <n v="5476.2068432206052"/>
    <n v="5446.0709216295782"/>
    <n v="5389.6904743392752"/>
    <n v="5408.5032494731986"/>
    <n v="5433.6866383627566"/>
    <n v="5419.6072063769734"/>
    <n v="5420.4726526308432"/>
    <n v="5434.961209960994"/>
    <n v="5427.7406540998836"/>
    <n v="5401.0967037679293"/>
    <n v="5406.1568480836268"/>
    <n v="5467.1714823528046"/>
    <n v="5471.3967270788089"/>
    <n v="5565.199067155474"/>
    <n v="5568.6529643549893"/>
    <n v="5586.676509215974"/>
    <n v="5594.5259676480864"/>
    <n v="5585.77359876421"/>
    <n v="5581.0848056481682"/>
    <n v="5595.230417775545"/>
    <n v="5703.9372157847647"/>
  </r>
  <r>
    <x v="13"/>
    <n v="1860.9316835072082"/>
    <n v="1853.7331871434722"/>
    <n v="1863.3780518389181"/>
    <n v="1891.5324277498535"/>
    <n v="1895.8431040092657"/>
    <n v="1908.3106914188306"/>
    <n v="1915.9843880215667"/>
    <n v="1924.6545567911394"/>
    <n v="1958.1600794370947"/>
    <n v="1963.4777412670735"/>
    <n v="1976.3495979209119"/>
    <n v="1977.2521717443333"/>
    <n v="1985.6215805654874"/>
    <n v="1996.8240529673126"/>
    <n v="1984.6560122730193"/>
    <n v="1974.9254321797287"/>
    <n v="1996.0750381973853"/>
    <n v="1995.9617618615293"/>
    <n v="2002.7185874802619"/>
    <n v="2010.6368685145862"/>
    <n v="2012.068303756575"/>
    <n v="2013.225031512864"/>
    <n v="2018.0209111243212"/>
    <n v="2030.2782193785029"/>
    <n v="2047.157192917944"/>
    <n v="2059.1764171322989"/>
    <n v="2058.2095727028691"/>
    <n v="2088.8795045374836"/>
    <n v="2113.4924434337172"/>
    <n v="2105.604245656898"/>
    <n v="2106.7441852557877"/>
    <n v="2101.8728888162586"/>
    <n v="2096.1409509593482"/>
    <n v="2100.6400939062014"/>
    <n v="2103.5003394766263"/>
    <n v="2114.551111289843"/>
    <n v="2137.2407428175725"/>
    <n v="2123.0532887055874"/>
    <n v="2131.5428847677217"/>
    <n v="2203.1538553643686"/>
    <n v="2216.6395792559847"/>
    <n v="2227.1772493862491"/>
    <n v="2243.9788521526489"/>
    <n v="2251.0413358442356"/>
    <n v="2270.3307960766051"/>
    <n v="2282.2185896853662"/>
    <n v="2290.5884555500861"/>
    <n v="2289.1382813280661"/>
    <n v="2296.1327926077252"/>
    <n v="2298.8705025359855"/>
    <n v="2308.4200492193991"/>
    <n v="2314.93942147385"/>
    <n v="2313.2415857982551"/>
    <n v="2311.7744316623944"/>
    <n v="2303.2836868156242"/>
    <n v="2305.0325118498631"/>
    <n v="2306.0644108584247"/>
    <n v="2304.0708898909038"/>
    <n v="2308.932312920077"/>
    <n v="2305.8916581719573"/>
    <n v="2308.9698467636013"/>
    <n v="2307.5156335150282"/>
    <n v="2314.526177610961"/>
    <n v="2321.5616210445132"/>
    <n v="2314.045944482185"/>
    <n v="2305.6628819053267"/>
    <n v="2303.2165434381677"/>
    <n v="2302.6718060954722"/>
    <n v="2308.2676922608962"/>
    <n v="2314.7456815249093"/>
    <n v="2306.2545642911928"/>
    <n v="2310.4709080888406"/>
    <n v="2316.8684040108619"/>
    <n v="2315.2815855113149"/>
    <n v="2319.0280727719883"/>
    <n v="2323.5305962382786"/>
    <n v="2319.4373748836351"/>
    <n v="2314.6327056506384"/>
    <n v="2309.1210834522749"/>
    <n v="2317.9218496441217"/>
    <n v="2336.060193034642"/>
    <n v="2342.7840877524022"/>
    <n v="2351.482855919985"/>
    <n v="2350.7693836906233"/>
    <n v="2349.6576189395269"/>
    <n v="2338.2887805075206"/>
    <n v="2346.7329750844519"/>
    <n v="2353.6888944789398"/>
    <n v="2356.5785496760755"/>
    <n v="2351.1472418342919"/>
    <n v="2367.9803341819729"/>
    <n v="2374.550020217674"/>
    <n v="2371.0571881406968"/>
    <n v="2380.9752588070269"/>
    <n v="2380.4805569884848"/>
    <n v="2377.0804798485187"/>
    <n v="2380.2173685853318"/>
    <n v="2374.1678066072564"/>
    <n v="2376.2312589318672"/>
    <n v="2380.0198243124332"/>
    <n v="2383.3816464095867"/>
    <n v="2389.7878545205003"/>
    <n v="2400.7669960939893"/>
    <n v="2407.3164423772632"/>
    <n v="2417.0776687861107"/>
    <n v="2429.7334367727162"/>
    <n v="2431.2679490969376"/>
    <n v="2432.0237889272048"/>
    <n v="2428.4740202187813"/>
    <n v="2415.5921695619395"/>
    <n v="2422.3363109711345"/>
    <n v="2430.0401343058256"/>
    <n v="2427.8142830741263"/>
    <n v="2417.5587871216671"/>
    <n v="2417.0709120976462"/>
    <n v="2420.7616743537528"/>
    <n v="2421.0540712296461"/>
    <n v="2440.2173774126695"/>
    <n v="2433.8956835725767"/>
    <n v="2434.2097428729039"/>
    <n v="2416.8675429584591"/>
    <n v="2430.0179010497141"/>
    <n v="2402.76805780734"/>
    <n v="2417.0900866344764"/>
    <n v="2425.0478728098888"/>
    <n v="2399.296577809776"/>
    <n v="2402.8294700216643"/>
    <n v="2428.864964259034"/>
    <n v="2437.4336194272983"/>
    <n v="2442.5108963066432"/>
    <n v="2430.360229228113"/>
    <n v="2458.4023322174339"/>
    <n v="2525.4441289038505"/>
    <n v="2599.0839963459425"/>
    <n v="2597.2623910359807"/>
    <n v="2595.5663704528852"/>
    <n v="2637.6328441695741"/>
    <n v="2688.3640355917332"/>
    <n v="2703.9461180465109"/>
    <n v="2726.740387223168"/>
    <n v="2710.5320226394242"/>
    <n v="2730.9876232988408"/>
    <n v="2726.5358080189876"/>
    <n v="2728.3949000617145"/>
    <n v="2750.4182239946776"/>
    <n v="2801.2833992773931"/>
    <n v="2815.0141080857529"/>
    <n v="2821.6841952532673"/>
    <n v="2815.5613200811058"/>
    <n v="2793.5854659869487"/>
    <n v="2795.0883431848424"/>
    <n v="2808.1394436507235"/>
    <n v="2803.7698783328578"/>
    <n v="2787.0250524610701"/>
    <n v="2772.1422166674861"/>
    <n v="2789.3860186685315"/>
    <n v="2798.0556729776977"/>
    <n v="2804.0556869480233"/>
    <n v="2798.227313437701"/>
    <n v="2806.583212061284"/>
    <n v="2807.2658995117717"/>
    <n v="2795.4910583470191"/>
    <n v="2738.3853057077276"/>
    <n v="2818.7956131172323"/>
    <n v="2817.7838916444116"/>
  </r>
  <r>
    <x v="14"/>
    <n v="1621.9535944787137"/>
    <n v="1335.2493546264429"/>
    <n v="1340.1170210533955"/>
    <n v="1328.3881489685334"/>
    <n v="1606.4046824675961"/>
    <n v="1734.7395950530829"/>
    <n v="1597.1328526273032"/>
    <n v="1599.0140292247311"/>
    <n v="1626.2453623370438"/>
    <n v="1714.3900458784613"/>
    <n v="1824.0116535181628"/>
    <n v="2062.6221152089684"/>
    <n v="1996.7224540404964"/>
    <n v="1950.346615777526"/>
    <n v="1946.1782316720673"/>
    <n v="1945.0970955668481"/>
    <n v="1894.6422966465141"/>
    <n v="1791.2864819580736"/>
    <n v="1723.4474116944652"/>
    <n v="1945.8931956331055"/>
    <n v="1957.969406596103"/>
    <n v="1830.6321212897028"/>
    <n v="1891.1558670087861"/>
    <n v="1942.6146261576471"/>
    <n v="1912.7329264931375"/>
    <n v="1879.5419812462801"/>
    <n v="1882.6660110585158"/>
    <n v="1795.5963456640775"/>
    <n v="1787.178852537907"/>
    <n v="1753.8931659733444"/>
    <n v="1833.81142908833"/>
    <n v="1884.5392516010334"/>
    <n v="1906.4535228919381"/>
    <n v="1909.7030713211636"/>
    <n v="1956.4331617256696"/>
    <n v="2026.0054877015436"/>
    <n v="1929.5146940651239"/>
    <n v="1854.9889247847257"/>
    <n v="1855.8465100095716"/>
    <n v="1797.1291096511443"/>
    <n v="1797.5652032067862"/>
    <n v="1761.3028143681668"/>
    <n v="1713.6556297909021"/>
    <n v="1841.8073202795072"/>
    <n v="1906.8640108154814"/>
    <n v="2045.0280862278132"/>
    <n v="2363.5225851754699"/>
    <n v="2469.118244089957"/>
    <n v="2385.1598487278643"/>
    <n v="2282.4296663488944"/>
    <n v="2302.4923646056163"/>
    <n v="2260.711508274896"/>
    <n v="2178.70889242266"/>
    <n v="2138.6084824542531"/>
    <n v="2105.0739162272903"/>
    <n v="2122.1243652755966"/>
    <n v="2170.2700808274499"/>
    <n v="2155.0233671843607"/>
    <n v="2182.5648065848541"/>
    <n v="2230.3209686227956"/>
    <n v="2212.482790967927"/>
    <n v="2117.9887590893773"/>
    <n v="1990.9361622438946"/>
    <n v="1951.9220129125806"/>
    <n v="1843.415073111089"/>
    <n v="1619.0763986316308"/>
    <n v="1554.8709146819181"/>
    <n v="1548.4385316833977"/>
    <n v="1585.1164603917725"/>
    <n v="1602.0034851399"/>
    <n v="1614.038291449473"/>
    <n v="1649.9848779507402"/>
    <n v="1630.6338538414998"/>
    <n v="1626.0566162839277"/>
    <n v="1646.8404068749969"/>
    <n v="1624.4563056405468"/>
    <n v="1685.5565025364265"/>
    <n v="1686.3014074929215"/>
    <n v="1674.8625303414847"/>
    <n v="1733.9740316724246"/>
    <n v="1762.618829478967"/>
    <n v="1816.8163942362278"/>
    <n v="1963.561433898702"/>
    <n v="2053.5940298695923"/>
    <n v="2043.2453926777098"/>
    <n v="2039.5869152898217"/>
    <n v="2047.7938724942355"/>
    <n v="2105.6168635132099"/>
    <n v="2084.9570052397316"/>
    <n v="2038.2898223303773"/>
    <n v="2034.3509876682842"/>
    <n v="2027.1719438154719"/>
    <n v="2032.9309934245616"/>
    <n v="1975.2655209699651"/>
    <n v="1978.9533419104982"/>
    <n v="1958.8831347844043"/>
    <n v="1907.8664121703023"/>
    <n v="1879.7195455891997"/>
    <n v="1786.4335781908089"/>
    <n v="1673.7707542971607"/>
    <n v="1597.8952243589424"/>
    <n v="1582.4061012431266"/>
    <n v="1593.3069478291927"/>
    <n v="1775.2232655383802"/>
    <n v="1803.4720943668801"/>
    <n v="1738.0986699954774"/>
    <n v="1730.0997868417192"/>
    <n v="1731.1970608886293"/>
    <n v="1660.656111986631"/>
    <n v="1692.0887155830656"/>
    <n v="1834.0452306841464"/>
    <n v="1876.4998715565916"/>
    <n v="1789.7566946721995"/>
    <n v="1709.9127827503321"/>
    <n v="1840.2526192638356"/>
    <n v="1885.6656007630543"/>
    <n v="1893.5693867162468"/>
    <n v="1879.6298886861716"/>
    <n v="1888.8455840851582"/>
    <n v="1889.7071199692991"/>
    <n v="1793.1100898215791"/>
    <n v="1678.7780516482537"/>
    <n v="1787.8789126903721"/>
    <n v="1634.0318005891459"/>
    <n v="1630.5457147710979"/>
    <n v="1605.9950671551676"/>
    <n v="1636.8028679059209"/>
    <n v="1632.7178363074622"/>
    <n v="1705.9923030514929"/>
    <n v="1752.5171748806761"/>
    <n v="1987.0579164644055"/>
    <n v="2107.981709961909"/>
    <n v="1998.5504558212565"/>
    <n v="1857.0209695359667"/>
    <n v="1866.2321993614405"/>
    <n v="1988.7863688048224"/>
    <n v="2041.3922261023754"/>
    <n v="2078.7371721696654"/>
    <n v="2108.4385906742496"/>
    <n v="2195.6161802551292"/>
    <n v="2269.0682721830131"/>
    <n v="2369.947846847956"/>
    <n v="2463.4717893975671"/>
    <n v="2700.9314291701885"/>
    <n v="2677.5630376007907"/>
    <n v="2635.6427752582013"/>
    <n v="2583.3695079342897"/>
    <n v="2455.6257913876989"/>
    <n v="2555.5114128993082"/>
    <n v="2543.9318234228272"/>
    <n v="2525.4451118990874"/>
    <n v="2375.0321611789295"/>
    <n v="2397.5372173438727"/>
    <n v="2404.4634821782111"/>
    <n v="2322.9768225483426"/>
    <n v="2231.1370426965268"/>
    <n v="2022.9741909445115"/>
    <n v="1930.0084430991074"/>
    <n v="1919.2586317926016"/>
    <n v="1810.8056928767437"/>
    <n v="1720.2428562838018"/>
    <n v="1673.4885681553865"/>
    <n v="1670.9604294158949"/>
    <n v="1898.435500126312"/>
    <n v="1941.627395287315"/>
  </r>
  <r>
    <x v="15"/>
    <n v="2198.9054528541583"/>
    <n v="2284.8884865760451"/>
    <n v="2334.2597368014813"/>
    <n v="2351.2110901926362"/>
    <n v="2352.9049925625518"/>
    <n v="2347.2317545173091"/>
    <n v="2353.7475938251514"/>
    <n v="2347.9702887158128"/>
    <n v="2316.955179112038"/>
    <n v="2318.8181720148823"/>
    <n v="2308.6175100865398"/>
    <n v="2291.1817132698361"/>
    <n v="2314.1814427338641"/>
    <n v="2333.4445400372747"/>
    <n v="2339.9790888249013"/>
    <n v="2330.9701628726807"/>
    <n v="2352.392376770807"/>
    <n v="2381.2095878365799"/>
    <n v="2400.1466118456756"/>
    <n v="2415.7489721318652"/>
    <n v="2411.3102434936254"/>
    <n v="2396.2932404956591"/>
    <n v="2414.0599933829535"/>
    <n v="2414.5751890725733"/>
    <n v="2393.5110076054616"/>
    <n v="2398.8665148874934"/>
    <n v="2405.4732034555509"/>
    <n v="2428.1907300159542"/>
    <n v="2424.6632130249691"/>
    <n v="2399.2543324320231"/>
    <n v="2415.5124302507011"/>
    <n v="2433.5941567845398"/>
    <n v="2420.7778287073161"/>
    <n v="2410.0622902372925"/>
    <n v="2396.3224661537379"/>
    <n v="2395.204186921058"/>
    <n v="2404.7779832004253"/>
    <n v="2391.4237100893238"/>
    <n v="2397.9338597232254"/>
    <n v="2402.2327375360856"/>
    <n v="2430.8857837139954"/>
    <n v="2430.5203644049907"/>
    <n v="2406.4953247925077"/>
    <n v="2362.8011072200143"/>
    <n v="2359.0979937028728"/>
    <n v="2379.9870898893514"/>
    <n v="2384.449502579103"/>
    <n v="2379.5576603592317"/>
    <n v="2378.7837304953146"/>
    <n v="2375.8420345851623"/>
    <n v="2383.0929949848351"/>
    <n v="2403.4192868881619"/>
    <n v="2383.7943113984743"/>
    <n v="2379.32803837457"/>
    <n v="2362.3525356784339"/>
    <n v="2360.7065928033608"/>
    <n v="2350.5890581847407"/>
    <n v="2342.4198730354456"/>
    <n v="2326.6183943112346"/>
    <n v="2316.9041346199519"/>
    <n v="2305.2383580157975"/>
    <n v="2302.5651753155621"/>
    <n v="2304.1833206196602"/>
    <n v="2292.0430278419376"/>
    <n v="2273.0065111622539"/>
    <n v="2253.2757388659438"/>
    <n v="2253.2871554169678"/>
    <n v="2263.7078543539342"/>
    <n v="2278.365763484705"/>
    <n v="2279.319522219278"/>
    <n v="2289.0721850102136"/>
    <n v="2278.1961637162094"/>
    <n v="2284.9964547556001"/>
    <n v="2332.8640900604973"/>
    <n v="2356.4778969286904"/>
    <n v="2331.8316956832841"/>
    <n v="2318.5513384587166"/>
    <n v="2317.2075731708942"/>
    <n v="2307.1692413745955"/>
    <n v="2314.2133940144649"/>
    <n v="2328.8702656690793"/>
    <n v="2349.2106145090384"/>
    <n v="2333.1779048518861"/>
    <n v="2336.7137529355196"/>
    <n v="2345.5379438180353"/>
    <n v="2330.2918212588288"/>
    <n v="2332.17057621606"/>
    <n v="2347.4965566622141"/>
    <n v="2366.8793806224076"/>
    <n v="2380.0178512055036"/>
    <n v="2400.9583686566921"/>
    <n v="2380.8232120985867"/>
    <n v="2370.1124176714593"/>
    <n v="2368.1084032978961"/>
    <n v="2370.8328759628102"/>
    <n v="2362.1235698928222"/>
    <n v="2359.0695356381689"/>
    <n v="2344.3478741940753"/>
    <n v="2346.0177345887805"/>
    <n v="2359.310020061374"/>
    <n v="2386.5915145503031"/>
    <n v="2400.79356728823"/>
    <n v="2384.8656619100188"/>
    <n v="2375.522546350066"/>
    <n v="2382.5280058702938"/>
    <n v="2400.2309598835614"/>
    <n v="2386.0557224338036"/>
    <n v="2376.2403746241885"/>
    <n v="2333.0275523422997"/>
    <n v="2387.3726052145103"/>
    <n v="2428.4853983346452"/>
    <n v="2445.6008800902582"/>
    <n v="2436.2415404655922"/>
    <n v="2423.6361699736144"/>
    <n v="2426.9566471901144"/>
    <n v="2423.7501761776434"/>
    <n v="2422.3159195835997"/>
    <n v="2436.9778232394001"/>
    <n v="2467.2597647084863"/>
    <n v="2486.3026897091308"/>
    <n v="2450.4933139851282"/>
    <n v="2485.581219376546"/>
    <n v="2504.9147244173064"/>
    <n v="2573.8154231186832"/>
    <n v="2606.0174092173593"/>
    <n v="2828.1194612312547"/>
    <n v="3066.6227417594764"/>
    <n v="3143.9605483338819"/>
    <n v="3163.5923812501455"/>
    <n v="3143.3369251486974"/>
    <n v="3132.7338698727945"/>
    <n v="3181.0801774156289"/>
    <n v="3190.839375012205"/>
    <n v="3212.5475716922583"/>
    <n v="3303.9509029432011"/>
    <n v="3480.4959853373643"/>
    <n v="3599.936808034603"/>
    <n v="4043.127365406669"/>
    <n v="4279.2287737514125"/>
    <n v="4276.4042816642914"/>
    <n v="4234.9660203635758"/>
    <n v="4190.6492044638771"/>
    <n v="4205.8096815488971"/>
    <n v="4180.8562284911714"/>
    <n v="4178.6684080447258"/>
    <n v="4216.3363839802842"/>
    <n v="4084.4313285537246"/>
    <n v="4004.6837032024832"/>
    <n v="3909.8204663883903"/>
    <n v="3709.4497067619304"/>
    <n v="3742.4217845492321"/>
    <n v="3680.3151965205498"/>
    <n v="3690.272660304985"/>
    <n v="3697.5250834697899"/>
    <n v="3599.1966161328019"/>
    <n v="3517.8267698780619"/>
    <n v="3409.8906793583187"/>
    <n v="3357.367861095534"/>
    <n v="3336.0641986091155"/>
    <n v="3299.8486259439887"/>
    <n v="3187.7847536534541"/>
    <n v="3155.9314654026275"/>
    <n v="3102.7720872650775"/>
    <n v="3068.8727980216427"/>
    <n v="3078.3035774662208"/>
  </r>
  <r>
    <x v="16"/>
    <n v="1350.1166552448547"/>
    <n v="1365.8507109024999"/>
    <n v="1369.8818188582866"/>
    <n v="1364.366826705859"/>
    <n v="1383.5152430072344"/>
    <n v="1399.0934223460195"/>
    <n v="1403.9576280272638"/>
    <n v="1401.9678894817366"/>
    <n v="1399.8310584279257"/>
    <n v="1410.6138053887557"/>
    <n v="1413.1081176734197"/>
    <n v="1412.4550635761425"/>
    <n v="1422.0411979334392"/>
    <n v="1435.6553178008"/>
    <n v="1436.8782855774662"/>
    <n v="1443.996980530666"/>
    <n v="1439.9868040801516"/>
    <n v="1454.0830257341788"/>
    <n v="1457.7748792870307"/>
    <n v="1451.6307215418046"/>
    <n v="1437.8314191307995"/>
    <n v="1446.2827269048489"/>
    <n v="1439.4253891167741"/>
    <n v="1429.8216172490211"/>
    <n v="1435.9432327476184"/>
    <n v="1437.9787532199457"/>
    <n v="1443.1722877818599"/>
    <n v="1449.3737820103502"/>
    <n v="1457.869719872238"/>
    <n v="1443.6072658905955"/>
    <n v="1460.7283962972551"/>
    <n v="1468.6808118638469"/>
    <n v="1460.1287331032802"/>
    <n v="1466.8283054149788"/>
    <n v="1448.4497727626679"/>
    <n v="1432.6956191046306"/>
    <n v="1434.3715604684121"/>
    <n v="1433.2696875416918"/>
    <n v="1451.6716882006529"/>
    <n v="1485.6706957332206"/>
    <n v="1510.3810676679589"/>
    <n v="1510.3185011275982"/>
    <n v="1520.9846694756984"/>
    <n v="1527.7063114344255"/>
    <n v="1545.0602969829924"/>
    <n v="1543.3668923709486"/>
    <n v="1531.8277290902652"/>
    <n v="1542.0756134131025"/>
    <n v="1539.4163634164279"/>
    <n v="1546.6738399672809"/>
    <n v="1567.9654545954909"/>
    <n v="1569.1336627692651"/>
    <n v="1579.0557263950086"/>
    <n v="1585.3534125950428"/>
    <n v="1566.3874988340481"/>
    <n v="1557.6852344917284"/>
    <n v="1568.6041145039842"/>
    <n v="1574.5565670207952"/>
    <n v="1572.9612751667621"/>
    <n v="1568.0954211773503"/>
    <n v="1565.3821961025369"/>
    <n v="1562.2549871851361"/>
    <n v="1566.2375841287621"/>
    <n v="1575.2580934657512"/>
    <n v="1574.7489934070866"/>
    <n v="1560.3135720562182"/>
    <n v="1567.9902759976248"/>
    <n v="1583.0729445270781"/>
    <n v="1582.9800253231388"/>
    <n v="1572.3937113710131"/>
    <n v="1565.2986591936547"/>
    <n v="1563.7273837152295"/>
    <n v="1568.1661910069529"/>
    <n v="1574.4673334517142"/>
    <n v="1581.7754593848933"/>
    <n v="1603.0477824032755"/>
    <n v="1587.7222895100065"/>
    <n v="1593.4691373810506"/>
    <n v="1589.9769806013312"/>
    <n v="1600.9117788065296"/>
    <n v="1611.4829245351752"/>
    <n v="1612.5792363683556"/>
    <n v="1609.8714156981828"/>
    <n v="1609.2522614335744"/>
    <n v="1619.9655845580428"/>
    <n v="1608.3783596724786"/>
    <n v="1613.863629721619"/>
    <n v="1616.0772531986781"/>
    <n v="1624.9689965604016"/>
    <n v="1638.1666320300083"/>
    <n v="1638.2636187955736"/>
    <n v="1641.0369056790234"/>
    <n v="1646.8545587501794"/>
    <n v="1640.564167784948"/>
    <n v="1643.6103167989738"/>
    <n v="1642.9962003055714"/>
    <n v="1649.4243701269224"/>
    <n v="1649.1351157015301"/>
    <n v="1660.8833068091003"/>
    <n v="1653.1866072990342"/>
    <n v="1628.1574028508307"/>
    <n v="1634.1880767434743"/>
    <n v="1632.2457352161009"/>
    <n v="1628.7446668729481"/>
    <n v="1638.0902080494084"/>
    <n v="1651.8241980870871"/>
    <n v="1655.5167973109328"/>
    <n v="1648.6798252023495"/>
    <n v="1642.7986954842286"/>
    <n v="1642.7184289496645"/>
    <n v="1640.7770896527609"/>
    <n v="1646.2810299108328"/>
    <n v="1648.2643709368588"/>
    <n v="1639.9949626933048"/>
    <n v="1645.9967468290874"/>
    <n v="1644.2519814045063"/>
    <n v="1655.6784850294398"/>
    <n v="1653.1595698678275"/>
    <n v="1649.5351415619411"/>
    <n v="1659.6573725957569"/>
    <n v="1658.0308605345049"/>
    <n v="1654.9298766334455"/>
    <n v="1644.5573023223496"/>
    <n v="1655.5942833003392"/>
    <n v="1651.8893045105156"/>
    <n v="1659.6938135016712"/>
    <n v="1686.4125713347644"/>
    <n v="1684.3008800528337"/>
    <n v="1701.3304967477104"/>
    <n v="1702.2431914766885"/>
    <n v="1715.0819919824257"/>
    <n v="1719.1422822265013"/>
    <n v="1743.1748340493536"/>
    <n v="1771.5665585683705"/>
    <n v="1777.7537541675174"/>
    <n v="1806.049155820245"/>
    <n v="1817.8116460182009"/>
    <n v="1834.8247650614262"/>
    <n v="1853.9050703907772"/>
    <n v="1866.1315700815628"/>
    <n v="1881.4217506924238"/>
    <n v="1910.6280887280259"/>
    <n v="1936.4399144692002"/>
    <n v="1955.0673896077465"/>
    <n v="1957.7803281418901"/>
    <n v="1994.6072715632613"/>
    <n v="2009.5413974152227"/>
    <n v="2015.9842201601255"/>
    <n v="2012.6008076135122"/>
    <n v="2013.36774975106"/>
    <n v="2025.7637065854769"/>
    <n v="2043.7028816577831"/>
    <n v="2044.4806802707174"/>
    <n v="2049.332674706036"/>
    <n v="2043.4678332439535"/>
    <n v="2045.6347334506511"/>
    <n v="2043.0971142731851"/>
    <n v="2025.4245670112741"/>
    <n v="2034.5200129148038"/>
    <n v="2045.0630181021093"/>
    <n v="2053.705444963914"/>
    <n v="2069.7296349707772"/>
    <n v="2074.8872745744775"/>
    <n v="2087.5541683882393"/>
    <n v="2096.6461422786761"/>
  </r>
  <r>
    <x v="17"/>
    <n v="2224.4984157070098"/>
    <n v="2274.722707641758"/>
    <n v="2351.763920804236"/>
    <n v="2433.8429767490447"/>
    <n v="2448.4129503287022"/>
    <n v="2433.9653852354163"/>
    <n v="2434.3802927306415"/>
    <n v="2413.866439508537"/>
    <n v="2411.5087269585902"/>
    <n v="2414.029308818865"/>
    <n v="2408.2407749070703"/>
    <n v="2421.3845693480685"/>
    <n v="2405.2719306815206"/>
    <n v="2424.3930285696224"/>
    <n v="2445.0452472416891"/>
    <n v="2454.3250483886277"/>
    <n v="2478.7184369377806"/>
    <n v="2475.7417379351564"/>
    <n v="2480.9718880038549"/>
    <n v="2472.2962785070326"/>
    <n v="2438.4275504715915"/>
    <n v="2436.0952890191102"/>
    <n v="2435.5219668907403"/>
    <n v="2415.7860808776659"/>
    <n v="2432.9540230442312"/>
    <n v="2481.9611863424198"/>
    <n v="2489.2804823349657"/>
    <n v="2492.4200422351569"/>
    <n v="2482.1669390608231"/>
    <n v="2483.5599651800385"/>
    <n v="2450.5277769312024"/>
    <n v="2449.1816899242372"/>
    <n v="2453.5508954257784"/>
    <n v="2462.9421630614647"/>
    <n v="2477.5005809245986"/>
    <n v="2454.7137946918101"/>
    <n v="2462.9407869967727"/>
    <n v="2438.6415722444608"/>
    <n v="2445.3740433192525"/>
    <n v="2440.5320137484168"/>
    <n v="2443.1726220853843"/>
    <n v="2453.8125265205185"/>
    <n v="2463.7647148524188"/>
    <n v="2474.8670725265201"/>
    <n v="2474.6581529714476"/>
    <n v="2476.2668849690463"/>
    <n v="2487.1071953318897"/>
    <n v="2490.0750889417359"/>
    <n v="2514.103990842144"/>
    <n v="2516.5203929252284"/>
    <n v="2516.18468683234"/>
    <n v="2500.5479947082008"/>
    <n v="2491.3355370677987"/>
    <n v="2505.1189035711413"/>
    <n v="2506.2459388572297"/>
    <n v="2521.3712349303"/>
    <n v="2527.4764532272161"/>
    <n v="2538.4833811719418"/>
    <n v="2529.9606305533171"/>
    <n v="2525.6543364937515"/>
    <n v="2528.7019317490117"/>
    <n v="2525.9293488393823"/>
    <n v="2521.3715149122881"/>
    <n v="2516.6722655351477"/>
    <n v="2514.4288162828298"/>
    <n v="2513.532532021376"/>
    <n v="2512.4301205598294"/>
    <n v="2529.7925637688986"/>
    <n v="2529.3968061442674"/>
    <n v="2534.4354888453959"/>
    <n v="2532.5508806090647"/>
    <n v="2536.8514055935952"/>
    <n v="2538.1965188853401"/>
    <n v="2547.4847053159237"/>
    <n v="2560.9567024435646"/>
    <n v="2556.8951003535412"/>
    <n v="2548.6145015612028"/>
    <n v="2537.4738524759096"/>
    <n v="2543.1428391599748"/>
    <n v="2542.1916482948368"/>
    <n v="2542.3387016332917"/>
    <n v="2540.0862899781287"/>
    <n v="2520.8979867455773"/>
    <n v="2512.7118413472713"/>
    <n v="2526.9312192893367"/>
    <n v="2519.3569760024657"/>
    <n v="2528.9454669443066"/>
    <n v="2534.7508206498678"/>
    <n v="2540.7749982030773"/>
    <n v="2551.1870065503117"/>
    <n v="2567.1026526573096"/>
    <n v="2557.4997624501639"/>
    <n v="2583.5777722203156"/>
    <n v="2596.8303511171339"/>
    <n v="2591.2519828476325"/>
    <n v="2591.8084969094007"/>
    <n v="2589.7853708042549"/>
    <n v="2572.6429989976341"/>
    <n v="2580.1553038719817"/>
    <n v="2601.4021565417756"/>
    <n v="2585.8591621086043"/>
    <n v="2591.8845159957837"/>
    <n v="2590.5935562194004"/>
    <n v="2581.6981072982699"/>
    <n v="2569.0172207412679"/>
    <n v="2569.0915198581351"/>
    <n v="2576.7647087716668"/>
    <n v="2591.2173445081676"/>
    <n v="2569.3541816085617"/>
    <n v="2575.4989920592661"/>
    <n v="2580.5900883502982"/>
    <n v="2581.5978107395463"/>
    <n v="2570.3012633122025"/>
    <n v="2579.7000055652843"/>
    <n v="2589.0712477225811"/>
    <n v="2594.7135643233596"/>
    <n v="2603.109198341816"/>
    <n v="2602.5917442283858"/>
    <n v="2605.4011128447855"/>
    <n v="2602.1609427302701"/>
    <n v="2593.9504940730112"/>
    <n v="2580.9669309655928"/>
    <n v="2582.4363889958468"/>
    <n v="2590.7624483632894"/>
    <n v="2591.8350049196733"/>
    <n v="2615.2829564507083"/>
    <n v="2621.4854478760708"/>
    <n v="2651.7686274950088"/>
    <n v="2656.4386662504307"/>
    <n v="2718.3739297100187"/>
    <n v="2758.6116946197562"/>
    <n v="2793.2620858778137"/>
    <n v="2871.5078079555515"/>
    <n v="2977.9260158838133"/>
    <n v="3024.9931714720778"/>
    <n v="3116.9467194724666"/>
    <n v="3205.3168853412581"/>
    <n v="3258.3559156922192"/>
    <n v="3271.639542200488"/>
    <n v="3303.5850202631823"/>
    <n v="3308.0301230875339"/>
    <n v="3325.8424474310241"/>
    <n v="3332.2515742361397"/>
    <n v="3353.3342700664689"/>
    <n v="3352.8779857852278"/>
    <n v="3342.0069400700718"/>
    <n v="3358.4931436061565"/>
    <n v="3355.3890784415921"/>
    <n v="3354.3758159101499"/>
    <n v="3358.3336875896221"/>
    <n v="3351.3935679182359"/>
    <n v="3335.1785138668165"/>
    <n v="3300.5740422922236"/>
    <n v="3335.2613233088632"/>
    <n v="3356.3339732207596"/>
    <n v="3317.4817232474243"/>
    <n v="3353.4559593609802"/>
    <n v="3353.7319634051005"/>
    <n v="3357.3693585158321"/>
    <n v="3415.0041122712405"/>
    <n v="3422.9933741879286"/>
    <n v="3399.5712582214519"/>
    <n v="3403.5904863182827"/>
    <n v="3404.4872998546321"/>
    <n v="3417.2053103496673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6">
  <r>
    <x v="0"/>
    <n v="7"/>
    <m/>
    <m/>
    <n v="50"/>
    <m/>
    <m/>
    <n v="45.1"/>
    <m/>
    <m/>
    <n v="37.5"/>
    <m/>
    <m/>
    <n v="38.4"/>
    <m/>
    <m/>
    <n v="37.183"/>
    <m/>
    <n v="53.994999999999997"/>
    <m/>
    <n v="26.463000000000001"/>
    <n v="25.466999999999999"/>
  </r>
  <r>
    <x v="1"/>
    <n v="141"/>
    <m/>
    <m/>
    <n v="54.2"/>
    <m/>
    <m/>
    <n v="49"/>
    <m/>
    <m/>
    <n v="40.700000000000003"/>
    <m/>
    <m/>
    <n v="41.7"/>
    <m/>
    <m/>
    <n v="40.340000000000003"/>
    <m/>
    <n v="58.579000000000001"/>
    <m/>
    <n v="26.463000000000001"/>
    <n v="25.466999999999999"/>
  </r>
  <r>
    <x v="2"/>
    <n v="223"/>
    <m/>
    <m/>
    <n v="63"/>
    <m/>
    <m/>
    <n v="56.9"/>
    <m/>
    <m/>
    <n v="47.3"/>
    <m/>
    <m/>
    <n v="48.5"/>
    <m/>
    <m/>
    <n v="46.923999999999999"/>
    <m/>
    <n v="68.138000000000005"/>
    <m/>
    <n v="26.463000000000001"/>
    <n v="25.466999999999999"/>
  </r>
  <r>
    <x v="3"/>
    <n v="219"/>
    <n v="66.450999999999993"/>
    <n v="9.9489999999999998"/>
    <n v="76.400000000000006"/>
    <n v="63.281999999999996"/>
    <n v="9.5180000000000007"/>
    <n v="72.8"/>
    <n v="44.79"/>
    <n v="6.71"/>
    <n v="51.5"/>
    <n v="51.436999999999998"/>
    <n v="0"/>
    <n v="51.4"/>
    <n v="45.246000000000002"/>
    <n v="6.7869999999999999"/>
    <n v="52.03"/>
    <n v="76.819999999999993"/>
    <n v="11.523"/>
    <n v="88.34"/>
    <n v="42.152999999999999"/>
    <n v="27.641999999999999"/>
  </r>
  <r>
    <x v="4"/>
    <n v="119"/>
    <n v="80.403000000000006"/>
    <n v="12.097"/>
    <n v="92.5"/>
    <n v="76.509"/>
    <n v="11.491"/>
    <n v="88"/>
    <n v="53.786999999999999"/>
    <n v="8.1129999999999995"/>
    <n v="61.9"/>
    <n v="62"/>
    <n v="0"/>
    <n v="62"/>
    <n v="53.234999999999999"/>
    <n v="7.9850000000000003"/>
    <n v="61.22"/>
    <n v="93.619"/>
    <n v="14.042999999999999"/>
    <n v="107.66200000000001"/>
    <n v="48.631999999999998"/>
    <n v="33.491"/>
  </r>
  <r>
    <x v="5"/>
    <n v="149"/>
    <n v="80.403000000000006"/>
    <n v="12.097"/>
    <n v="92.5"/>
    <n v="76.509"/>
    <n v="11.491"/>
    <n v="88"/>
    <n v="53.786999999999999"/>
    <n v="8.1129999999999995"/>
    <n v="61.9"/>
    <n v="62"/>
    <n v="0"/>
    <n v="62"/>
    <n v="53.234999999999999"/>
    <n v="7.9850000000000003"/>
    <n v="61.22"/>
    <n v="93.619"/>
    <n v="14.042999999999999"/>
    <n v="107.66200000000001"/>
    <n v="31.324999999999999"/>
    <n v="33.491"/>
  </r>
  <r>
    <x v="6"/>
    <n v="179"/>
    <n v="86.394599999999997"/>
    <n v="13.0054"/>
    <n v="99.4"/>
    <n v="82.174400000000006"/>
    <n v="12.3256"/>
    <n v="94.5"/>
    <n v="57.5565"/>
    <n v="8.6434999999999995"/>
    <n v="66.2"/>
    <n v="66.400000000000006"/>
    <n v="0"/>
    <n v="66.400000000000006"/>
    <n v="57.115000000000002"/>
    <n v="8.5670000000000002"/>
    <n v="65.682000000000002"/>
    <n v="101.511"/>
    <n v="15.228"/>
    <n v="116.739"/>
    <n v="31.324999999999999"/>
    <n v="33.491"/>
  </r>
  <r>
    <x v="7"/>
    <n v="45"/>
    <n v="101.4367"/>
    <n v="15.263299999999999"/>
    <n v="116.7"/>
    <n v="96.452200000000005"/>
    <n v="14.447800000000001"/>
    <n v="110.9"/>
    <n v="68.375900000000001"/>
    <n v="10.2241"/>
    <n v="78.599999999999994"/>
    <n v="71"/>
    <n v="0"/>
    <n v="71"/>
    <n v="60.559199999999997"/>
    <n v="9.0838000000000001"/>
    <n v="69.643000000000001"/>
    <n v="107.7362"/>
    <n v="16.159800000000001"/>
    <n v="123.896"/>
    <n v="31.324999999999999"/>
    <n v="33.491"/>
  </r>
  <r>
    <x v="8"/>
    <n v="66"/>
    <n v="97.976200000000006"/>
    <n v="12.723800000000001"/>
    <n v="110.7"/>
    <n v="93.177700000000002"/>
    <n v="12.122299999999999"/>
    <n v="105.3"/>
    <n v="66.160700000000006"/>
    <n v="8.6393000000000004"/>
    <n v="74.8"/>
    <n v="68.7"/>
    <n v="0"/>
    <n v="68.7"/>
    <n v="58.374200000000002"/>
    <n v="7.5888"/>
    <n v="65.962999999999994"/>
    <n v="103.78749999999999"/>
    <n v="13.4925"/>
    <n v="117.28"/>
    <n v="31.324999999999999"/>
    <n v="33.491"/>
  </r>
  <r>
    <x v="9"/>
    <n v="126"/>
    <n v="94.961200000000005"/>
    <n v="12.338800000000001"/>
    <n v="107.3"/>
    <n v="90.327699999999993"/>
    <n v="11.7723"/>
    <n v="102.1"/>
    <n v="64.231499999999997"/>
    <n v="8.3684999999999992"/>
    <n v="72.599999999999994"/>
    <n v="66.7"/>
    <n v="0"/>
    <n v="66.7"/>
    <n v="56.472099999999998"/>
    <n v="7.3410000000000002"/>
    <n v="63.814"/>
    <n v="100.349"/>
    <n v="13.045999999999999"/>
    <n v="113.395"/>
    <n v="31.324999999999999"/>
    <n v="33.491"/>
  </r>
  <r>
    <x v="10"/>
    <n v="166"/>
    <n v="68.331199999999995"/>
    <n v="42.068800000000003"/>
    <n v="110.4"/>
    <n v="65.142200000000003"/>
    <n v="39.857799999999997"/>
    <n v="105"/>
    <n v="52.971200000000003"/>
    <n v="21.628799999999998"/>
    <n v="74.599999999999994"/>
    <n v="68.5"/>
    <n v="0"/>
    <n v="65.5"/>
    <n v="50.951000000000001"/>
    <n v="14.821"/>
    <n v="65.772000000000006"/>
    <n v="77.421000000000006"/>
    <n v="39.512999999999998"/>
    <n v="116.934"/>
    <n v="31.324999999999999"/>
    <n v="33.491"/>
  </r>
  <r>
    <x v="11"/>
    <n v="11"/>
    <n v="65.510199999999998"/>
    <n v="40.097999999999999"/>
    <n v="105.6"/>
    <n v="62.475200000000001"/>
    <n v="38.024799999999999"/>
    <n v="100.5"/>
    <n v="50.8872"/>
    <n v="20.6128"/>
    <n v="71.5"/>
    <n v="65.7"/>
    <n v="0"/>
    <n v="65.7"/>
    <n v="48.628999999999998"/>
    <n v="14.125999999999999"/>
    <n v="62.755000000000003"/>
    <n v="73.846000000000004"/>
    <n v="37.634999999999998"/>
    <n v="111.48099999999999"/>
    <n v="44.761000000000003"/>
    <n v="39.630000000000003"/>
  </r>
  <r>
    <x v="12"/>
    <n v="32"/>
    <n v="63.758200000000002"/>
    <n v="38.941800000000001"/>
    <n v="102.7"/>
    <n v="60.818199999999997"/>
    <n v="36.881799999999998"/>
    <n v="97.7"/>
    <n v="49.593200000000003"/>
    <n v="20.006799999999998"/>
    <n v="69.599999999999994"/>
    <n v="63.9"/>
    <n v="0"/>
    <n v="63.9"/>
    <n v="47.186999999999998"/>
    <n v="13.694000000000001"/>
    <n v="60.881"/>
    <n v="71.625"/>
    <n v="36.469000000000001"/>
    <n v="108.09399999999999"/>
    <n v="44.761000000000003"/>
    <n v="39.630000000000003"/>
  </r>
  <r>
    <x v="13"/>
    <n v="57"/>
    <n v="61.981200000000001"/>
    <n v="37.6188"/>
    <n v="99.6"/>
    <n v="59.1372"/>
    <n v="35.662799999999997"/>
    <n v="94.8"/>
    <n v="48.281199999999998"/>
    <n v="19.418800000000001"/>
    <n v="67.7"/>
    <n v="62.1"/>
    <n v="0"/>
    <n v="62.1"/>
    <n v="45.725000000000001"/>
    <n v="13.255000000000001"/>
    <n v="58.98"/>
    <n v="69.373999999999995"/>
    <n v="35.284999999999997"/>
    <n v="104.65900000000001"/>
    <n v="44.761000000000003"/>
    <n v="39.630000000000003"/>
  </r>
  <r>
    <x v="14"/>
    <n v="125"/>
    <n v="60.2652"/>
    <n v="36.434800000000003"/>
    <n v="96.7"/>
    <n v="57.514200000000002"/>
    <n v="34.585799999999999"/>
    <n v="92.1"/>
    <n v="47.014200000000002"/>
    <n v="18.785799999999998"/>
    <n v="65.8"/>
    <n v="60.4"/>
    <n v="0"/>
    <n v="60.4"/>
    <n v="44.311999999999998"/>
    <n v="12.788"/>
    <n v="57.1"/>
    <n v="67.198999999999998"/>
    <n v="34.100999999999999"/>
    <n v="101.3"/>
    <n v="44.761000000000003"/>
    <n v="39.630000000000003"/>
  </r>
  <r>
    <x v="15"/>
    <n v="133"/>
    <n v="60.2652"/>
    <n v="50.934800000000003"/>
    <n v="111.2"/>
    <n v="57.514200000000002"/>
    <n v="48.385800000000003"/>
    <n v="105.9"/>
    <n v="47.014200000000002"/>
    <n v="28.6858"/>
    <n v="75.7"/>
    <n v="60.4"/>
    <n v="9.1"/>
    <n v="69.5"/>
    <n v="44.311999999999998"/>
    <n v="21.388000000000002"/>
    <n v="65.7"/>
    <n v="67.198999999999998"/>
    <n v="49.301000000000002"/>
    <n v="116.5"/>
    <n v="44.761000000000003"/>
    <n v="39.630000000000003"/>
  </r>
  <r>
    <x v="16"/>
    <n v="165"/>
    <n v="60.2652"/>
    <n v="50.934800000000003"/>
    <n v="111.2"/>
    <n v="57.514200000000002"/>
    <n v="48.385800000000003"/>
    <n v="105.9"/>
    <n v="47.014200000000002"/>
    <n v="28.6858"/>
    <n v="75.7"/>
    <n v="60.4"/>
    <n v="9.1"/>
    <n v="69.5"/>
    <n v="44.311999999999998"/>
    <n v="21.388000000000002"/>
    <n v="65.7"/>
    <n v="67.198999999999998"/>
    <n v="49.301000000000002"/>
    <n v="116.5"/>
    <n v="51.475000000000001"/>
    <n v="45.575000000000003"/>
  </r>
  <r>
    <x v="17"/>
    <n v="182"/>
    <n v="60.554200000000002"/>
    <n v="50.0458"/>
    <n v="110.6"/>
    <n v="57.891199999999998"/>
    <n v="47.508800000000001"/>
    <n v="105.4"/>
    <n v="47.727200000000003"/>
    <n v="28.372800000000002"/>
    <n v="76.099999999999994"/>
    <n v="60.7012"/>
    <n v="9.0988000000000007"/>
    <n v="69.8"/>
    <n v="42.973999999999997"/>
    <n v="20.725999999999999"/>
    <n v="63.7"/>
    <n v="65.138999999999996"/>
    <n v="47.761000000000003"/>
    <n v="112.9"/>
    <n v="44.040999999999997"/>
    <n v="36.805999999999997"/>
  </r>
  <r>
    <x v="18"/>
    <n v="222"/>
    <n v="58.516199999999998"/>
    <n v="48.083799999999997"/>
    <n v="106.6"/>
    <n v="55.964199999999998"/>
    <n v="45.635800000000003"/>
    <n v="101.6"/>
    <n v="46.222200000000001"/>
    <n v="27.377800000000001"/>
    <n v="73.599999999999994"/>
    <n v="58.657200000000003"/>
    <n v="8.8428000000000004"/>
    <n v="67.5"/>
    <n v="41.296999999999997"/>
    <n v="19.902999999999999"/>
    <n v="61.2"/>
    <n v="62.555999999999997"/>
    <n v="45.844000000000001"/>
    <n v="108.4"/>
    <n v="44.040999999999997"/>
    <n v="36.805999999999997"/>
  </r>
  <r>
    <x v="19"/>
    <n v="245"/>
    <n v="51.312199999999997"/>
    <n v="41.287799999999997"/>
    <n v="92.6"/>
    <n v="49.151200000000003"/>
    <n v="39.148800000000001"/>
    <n v="88.3"/>
    <n v="40.901200000000003"/>
    <n v="23.698799999999999"/>
    <n v="64.599999999999994"/>
    <n v="51.432200000000002"/>
    <n v="7.6677999999999997"/>
    <n v="59.1"/>
    <n v="35.366999999999997"/>
    <n v="16.933"/>
    <n v="52.3"/>
    <n v="53.426000000000002"/>
    <n v="38.973999999999997"/>
    <n v="92.4"/>
    <n v="44.040999999999997"/>
    <n v="36.805999999999997"/>
  </r>
  <r>
    <x v="20"/>
    <n v="30"/>
    <n v="55.217199999999998"/>
    <n v="43.582799999999999"/>
    <n v="98.8"/>
    <n v="52.9602"/>
    <n v="41.439799999999998"/>
    <n v="94.4"/>
    <n v="44.345199999999998"/>
    <n v="25.254799999999999"/>
    <n v="69.599999999999994"/>
    <n v="55.342199999999998"/>
    <n v="8.2577999999999996"/>
    <n v="63.6"/>
    <n v="36.817999999999998"/>
    <n v="17.681999999999999"/>
    <n v="54.5"/>
    <n v="55.66"/>
    <n v="40.640099999999997"/>
    <n v="96.3"/>
    <n v="44.040999999999997"/>
    <n v="36.805999999999997"/>
  </r>
  <r>
    <x v="21"/>
    <n v="54"/>
    <n v="53.266199999999998"/>
    <n v="41.733800000000002"/>
    <n v="95"/>
    <n v="51.115200000000002"/>
    <n v="39.684800000000003"/>
    <n v="90.8"/>
    <n v="42.904200000000003"/>
    <n v="24.2958"/>
    <n v="67.2"/>
    <n v="53.385199999999998"/>
    <n v="8.0147999999999993"/>
    <n v="61.4"/>
    <n v="35.212000000000003"/>
    <n v="16.888000000000002"/>
    <n v="52.1"/>
    <n v="53.188000000000002"/>
    <n v="38.811999999999998"/>
    <n v="92"/>
    <n v="44.040999999999997"/>
    <n v="36.805999999999997"/>
  </r>
  <r>
    <x v="22"/>
    <n v="70"/>
    <n v="65.361199999999997"/>
    <n v="53.138800000000003"/>
    <n v="118.5"/>
    <n v="62.554200000000002"/>
    <n v="50.5458"/>
    <n v="113.1"/>
    <n v="51.837200000000003"/>
    <n v="30.462800000000001"/>
    <n v="82.3"/>
    <n v="65.517200000000003"/>
    <n v="9.7827999999999999"/>
    <n v="75.3"/>
    <n v="45.167999999999999"/>
    <n v="21.832000000000001"/>
    <n v="67"/>
    <n v="68.516000000000005"/>
    <n v="50.384"/>
    <n v="118.9"/>
    <n v="44.040999999999997"/>
    <n v="36.805999999999997"/>
  </r>
  <r>
    <x v="23"/>
    <n v="98"/>
    <n v="69.533199999999994"/>
    <n v="57.166800000000002"/>
    <n v="126.7"/>
    <n v="66.499200000000002"/>
    <n v="54.300800000000002"/>
    <n v="120.8"/>
    <n v="54.918199999999999"/>
    <n v="32.581800000000001"/>
    <n v="87.5"/>
    <n v="69.7012"/>
    <n v="10.498799999999999"/>
    <n v="80.2"/>
    <n v="48.601999999999997"/>
    <n v="23.498000000000001"/>
    <n v="72.099999999999994"/>
    <n v="73.804000000000002"/>
    <n v="54.295999999999999"/>
    <n v="128.1"/>
    <n v="44.040999999999997"/>
    <n v="36.805999999999997"/>
  </r>
  <r>
    <x v="24"/>
    <n v="122"/>
    <n v="66.957999999999998"/>
    <n v="54.841999999999999"/>
    <n v="121.8"/>
    <n v="64.05"/>
    <n v="52.15"/>
    <n v="116.2"/>
    <n v="52.95"/>
    <n v="31.25"/>
    <n v="84.2"/>
    <n v="67.119"/>
    <n v="10.081"/>
    <n v="77.2"/>
    <n v="46.69"/>
    <n v="22.61"/>
    <n v="69.3"/>
    <n v="70.858999999999995"/>
    <n v="52.140999999999998"/>
    <n v="123"/>
    <n v="44.040999999999997"/>
    <n v="36.805999999999997"/>
  </r>
  <r>
    <x v="25"/>
    <n v="145"/>
    <n v="74.212000000000003"/>
    <n v="61.787999999999997"/>
    <n v="136"/>
    <n v="70.911000000000001"/>
    <n v="58.609000000000002"/>
    <n v="129.52000000000001"/>
    <n v="58.308"/>
    <n v="34.991999999999997"/>
    <n v="93.3"/>
    <n v="74.394999999999996"/>
    <n v="11.205"/>
    <n v="85.6"/>
    <n v="52.661000000000001"/>
    <n v="25.539000000000001"/>
    <n v="78.2"/>
    <n v="80.052999999999997"/>
    <n v="59.046999999999997"/>
    <n v="139.1"/>
    <n v="44.040999999999997"/>
    <n v="36.805999999999997"/>
  </r>
  <r>
    <x v="26"/>
    <n v="164"/>
    <n v="80.087000000000003"/>
    <n v="67.313000000000002"/>
    <n v="147.4"/>
    <n v="76.466999999999999"/>
    <n v="63.933"/>
    <n v="140.4"/>
    <n v="62.646999999999998"/>
    <n v="37.953000000000003"/>
    <n v="100.6"/>
    <n v="80.287999999999997"/>
    <n v="12.012"/>
    <n v="92.3"/>
    <n v="57.497"/>
    <n v="27.902999999999999"/>
    <n v="85.4"/>
    <n v="87.498000000000005"/>
    <n v="64.701999999999998"/>
    <n v="152.19999999999999"/>
    <n v="44.040999999999997"/>
    <n v="36.805999999999997"/>
  </r>
  <r>
    <x v="27"/>
    <n v="179"/>
    <n v="83.727000000000004"/>
    <n v="70.772999999999996"/>
    <n v="154.5"/>
    <n v="79.909000000000006"/>
    <n v="67.191000000000003"/>
    <n v="147.1"/>
    <n v="65.334999999999994"/>
    <n v="39.865000000000002"/>
    <n v="105.2"/>
    <n v="83.938999999999993"/>
    <n v="12.561"/>
    <n v="96.5"/>
    <n v="60.493000000000002"/>
    <n v="29.407"/>
    <n v="89.9"/>
    <n v="92.111000000000004"/>
    <n v="68.088999999999999"/>
    <n v="160.19999999999999"/>
    <n v="44.040999999999997"/>
    <n v="36.805999999999997"/>
  </r>
  <r>
    <x v="28"/>
    <n v="195"/>
    <n v="87.637"/>
    <n v="74.462999999999994"/>
    <n v="162.1"/>
    <n v="83.606999999999999"/>
    <n v="70.692999999999998"/>
    <n v="154.30000000000001"/>
    <n v="68.222999999999999"/>
    <n v="41.777000000000001"/>
    <n v="110"/>
    <n v="87.86"/>
    <n v="13.14"/>
    <n v="101"/>
    <n v="63.710999999999999"/>
    <n v="30.989000000000001"/>
    <n v="94.7"/>
    <n v="97.066999999999993"/>
    <n v="71.832999999999998"/>
    <n v="168.9"/>
    <n v="44.040999999999997"/>
    <n v="36.805999999999997"/>
  </r>
  <r>
    <x v="29"/>
    <n v="209"/>
    <n v="83.498000000000005"/>
    <n v="70.402000000000001"/>
    <n v="153.9"/>
    <n v="79.703999999999994"/>
    <n v="66.796000000000006"/>
    <n v="146.5"/>
    <n v="65.22"/>
    <n v="39.68"/>
    <n v="104.9"/>
    <n v="83.709000000000003"/>
    <n v="12.590999999999999"/>
    <n v="96.3"/>
    <n v="64.813000000000002"/>
    <n v="30.587"/>
    <n v="95.4"/>
    <n v="95.867999999999995"/>
    <n v="69.031999999999996"/>
    <n v="164.89999999999998"/>
    <n v="54.898000000000003"/>
    <n v="47.99"/>
  </r>
  <r>
    <x v="30"/>
    <n v="228"/>
    <n v="86.596999999999994"/>
    <n v="73.403000000000006"/>
    <n v="160"/>
    <n v="82.635000000000005"/>
    <n v="69.564999999999998"/>
    <n v="152.19999999999999"/>
    <n v="67.509"/>
    <n v="41.191000000000003"/>
    <n v="108.7"/>
    <n v="86.816999999999993"/>
    <n v="12.983000000000001"/>
    <n v="99.8"/>
    <n v="67.364000000000004"/>
    <n v="31.936"/>
    <n v="99.300000000000011"/>
    <n v="99.796000000000006"/>
    <n v="72.004000000000005"/>
    <n v="171.8"/>
    <n v="54.898000000000003"/>
    <n v="47.99"/>
  </r>
  <r>
    <x v="31"/>
    <n v="244"/>
    <n v="91.852000000000004"/>
    <n v="78.347999999999999"/>
    <n v="170.2"/>
    <n v="87.603999999999999"/>
    <n v="74.296000000000006"/>
    <n v="161.9"/>
    <n v="71.39"/>
    <n v="43.91"/>
    <n v="115.3"/>
    <n v="92.087000000000003"/>
    <n v="13.813000000000001"/>
    <n v="105.9"/>
    <n v="71.688999999999993"/>
    <n v="34.011000000000003"/>
    <n v="105.7"/>
    <n v="106.455"/>
    <n v="77.045000000000002"/>
    <n v="183.5"/>
    <n v="54.897599999999997"/>
    <n v="47.99"/>
  </r>
  <r>
    <x v="32"/>
    <n v="24"/>
    <n v="95.272999999999996"/>
    <n v="81.626999999999995"/>
    <n v="176.89999999999998"/>
    <n v="90.84"/>
    <n v="77.36"/>
    <n v="168.2"/>
    <n v="73.917000000000002"/>
    <n v="45.683"/>
    <n v="119.6"/>
    <n v="95.519000000000005"/>
    <n v="14.281000000000001"/>
    <n v="109.8"/>
    <n v="74.506"/>
    <n v="35.393999999999998"/>
    <n v="109.9"/>
    <n v="110.791"/>
    <n v="80.308999999999997"/>
    <n v="191.1"/>
    <n v="54.897599999999997"/>
    <n v="47.99"/>
  </r>
  <r>
    <x v="33"/>
    <n v="44"/>
    <n v="103.65"/>
    <n v="89.55"/>
    <n v="193.2"/>
    <n v="98.762"/>
    <n v="84.938000000000002"/>
    <n v="183.7"/>
    <n v="80.102999999999994"/>
    <n v="49.896999999999998"/>
    <n v="130"/>
    <n v="103.92100000000001"/>
    <n v="15.579000000000001"/>
    <n v="119.5"/>
    <n v="81.400999999999996"/>
    <n v="38.798999999999999"/>
    <n v="120.2"/>
    <n v="121.407"/>
    <n v="88.293000000000006"/>
    <n v="209.7"/>
    <n v="59.066000000000003"/>
    <n v="61.83"/>
  </r>
  <r>
    <x v="34"/>
    <n v="95"/>
    <n v="100.765"/>
    <n v="86.034999999999997"/>
    <n v="186.8"/>
    <n v="96.103999999999999"/>
    <n v="81.596000000000004"/>
    <n v="177.7"/>
    <n v="79.260000000000005"/>
    <n v="48.84"/>
    <n v="128.1"/>
    <n v="101.024"/>
    <n v="15.176"/>
    <n v="116.2"/>
    <n v="77.98"/>
    <n v="37.119999999999997"/>
    <n v="115.1"/>
    <n v="116.14"/>
    <n v="84.26"/>
    <n v="200.4"/>
    <n v="59.066000000000003"/>
    <n v="64.83"/>
  </r>
  <r>
    <x v="35"/>
    <n v="72"/>
    <n v="99.492999999999995"/>
    <n v="85.606999999999999"/>
    <n v="185.1"/>
    <n v="94.831999999999994"/>
    <n v="81.168000000000006"/>
    <n v="176"/>
    <n v="77.988"/>
    <n v="48.512"/>
    <n v="126.5"/>
    <n v="99.751999999999995"/>
    <n v="14.948"/>
    <n v="114.7"/>
    <n v="77.98"/>
    <n v="37.119999999999997"/>
    <n v="115.1"/>
    <n v="116.14"/>
    <n v="84.26"/>
    <n v="200.4"/>
    <n v="59.066000000000003"/>
    <n v="64.83"/>
  </r>
  <r>
    <x v="36"/>
    <n v="105"/>
    <n v="105.312"/>
    <n v="90.287999999999997"/>
    <n v="195.6"/>
    <n v="100.40300000000001"/>
    <n v="85.697000000000003"/>
    <n v="186.1"/>
    <n v="82.668000000000006"/>
    <n v="51.231999999999999"/>
    <n v="133.9"/>
    <n v="105.584"/>
    <n v="15.816000000000001"/>
    <n v="121.4"/>
    <n v="81.721999999999994"/>
    <n v="38.978000000000002"/>
    <n v="120.7"/>
    <n v="121.902"/>
    <n v="88.597999999999999"/>
    <n v="210.5"/>
    <n v="59.066000000000003"/>
    <n v="64.83"/>
  </r>
  <r>
    <x v="37"/>
    <n v="173"/>
    <n v="109.86799999999999"/>
    <n v="94.632000000000005"/>
    <n v="204.5"/>
    <n v="104.712"/>
    <n v="89.787999999999997"/>
    <n v="194.5"/>
    <n v="86.082999999999998"/>
    <n v="53.517000000000003"/>
    <n v="139.6"/>
    <n v="110.154"/>
    <n v="16.545999999999999"/>
    <n v="126.7"/>
    <n v="85.471999999999994"/>
    <n v="40.828000000000003"/>
    <n v="126.3"/>
    <n v="127.676"/>
    <n v="93.024000000000001"/>
    <n v="220.7"/>
    <n v="56.066000000000003"/>
    <n v="64.83"/>
  </r>
  <r>
    <x v="38"/>
    <n v="194"/>
    <n v="109.86799999999999"/>
    <n v="95.632000000000005"/>
    <n v="205.5"/>
    <n v="104.712"/>
    <n v="89.787999999999997"/>
    <n v="194.5"/>
    <n v="86.082999999999998"/>
    <n v="54.517000000000003"/>
    <n v="140.6"/>
    <n v="110.154"/>
    <n v="16.545999999999999"/>
    <n v="126.7"/>
    <n v="85.471999999999994"/>
    <n v="40.828000000000003"/>
    <n v="126.3"/>
    <n v="127.676"/>
    <n v="93.024000000000001"/>
    <n v="220.7"/>
    <n v="56.066000000000003"/>
    <n v="64.83"/>
  </r>
  <r>
    <x v="39"/>
    <n v="226"/>
    <n v="120.858"/>
    <n v="93.742000000000004"/>
    <n v="214.6"/>
    <n v="115.10599999999999"/>
    <n v="88.894000000000005"/>
    <n v="204"/>
    <n v="94.322000000000003"/>
    <n v="54.078000000000003"/>
    <n v="148.4"/>
    <n v="121.17700000000001"/>
    <n v="18.222999999999999"/>
    <n v="139.4"/>
    <n v="94.519000000000005"/>
    <n v="42.481000000000002"/>
    <n v="137"/>
    <n v="141.60499999999999"/>
    <n v="93.394999999999996"/>
    <n v="235"/>
    <n v="56.066000000000003"/>
    <n v="64.83"/>
  </r>
  <r>
    <x v="40"/>
    <n v="5"/>
    <n v="107.351"/>
    <n v="89.649000000000001"/>
    <n v="197"/>
    <n v="102.33199999999999"/>
    <n v="85.067999999999998"/>
    <n v="187.4"/>
    <n v="84.197000000000003"/>
    <n v="51.103000000000002"/>
    <n v="135.30000000000001"/>
    <n v="107.629"/>
    <n v="16.170999999999999"/>
    <n v="123.8"/>
    <n v="83.400999999999996"/>
    <n v="39.198999999999998"/>
    <n v="122.6"/>
    <n v="124.48699999999999"/>
    <n v="88.313000000000002"/>
    <n v="212.8"/>
    <n v="56.066000000000003"/>
    <n v="64.83"/>
  </r>
  <r>
    <x v="41"/>
    <n v="26"/>
    <n v="118.80500000000001"/>
    <n v="93.094999999999999"/>
    <n v="211.9"/>
    <n v="113.164"/>
    <n v="88.236000000000004"/>
    <n v="201.4"/>
    <n v="92.783000000000001"/>
    <n v="53.616999999999997"/>
    <n v="146.4"/>
    <n v="119.11799999999999"/>
    <n v="17.882000000000001"/>
    <n v="137"/>
    <n v="92.828999999999994"/>
    <n v="41.970999999999997"/>
    <n v="134.79999999999998"/>
    <n v="139.00299999999999"/>
    <n v="92.596999999999994"/>
    <n v="231.59999999999997"/>
    <n v="85.980999999999995"/>
    <n v="80.212999999999994"/>
  </r>
  <r>
    <x v="42"/>
    <n v="45"/>
    <n v="116.663"/>
    <n v="92.436999999999998"/>
    <n v="209.1"/>
    <n v="111.319"/>
    <n v="87.680999999999997"/>
    <n v="199"/>
    <n v="92.012"/>
    <n v="53.387999999999998"/>
    <n v="145.4"/>
    <n v="116.96"/>
    <n v="17.54"/>
    <n v="134.5"/>
    <n v="88.724000000000004"/>
    <n v="40.776000000000003"/>
    <n v="129.5"/>
    <n v="132.46600000000001"/>
    <n v="90.634"/>
    <n v="223.1"/>
    <n v="85.980999999999995"/>
    <n v="80.212999999999994"/>
  </r>
  <r>
    <x v="43"/>
    <n v="65"/>
    <n v="109.36799999999999"/>
    <n v="92.231999999999999"/>
    <n v="201.6"/>
    <n v="104.56399999999999"/>
    <n v="87.736000000000004"/>
    <n v="192.3"/>
    <n v="87.210999999999999"/>
    <n v="53.189"/>
    <n v="140.4"/>
    <n v="109.634"/>
    <n v="16.466000000000001"/>
    <n v="126.1"/>
    <n v="83.191000000000003"/>
    <n v="39.709000000000003"/>
    <n v="122.9"/>
    <n v="122.506"/>
    <n v="89.093999999999994"/>
    <n v="211.6"/>
    <n v="85.980999999999995"/>
    <n v="80.212999999999994"/>
  </r>
  <r>
    <x v="44"/>
    <n v="82"/>
    <n v="115.681"/>
    <n v="92.119"/>
    <n v="207.8"/>
    <n v="110.547"/>
    <n v="87.453000000000003"/>
    <n v="198"/>
    <n v="91.997"/>
    <n v="53.402999999999999"/>
    <n v="145.4"/>
    <n v="115.96599999999999"/>
    <n v="17.434000000000001"/>
    <n v="133.4"/>
    <n v="88.424999999999997"/>
    <n v="40.674999999999997"/>
    <n v="129.1"/>
    <n v="130.45099999999999"/>
    <n v="90.049000000000007"/>
    <n v="220.5"/>
    <n v="86.87"/>
    <n v="89.116"/>
  </r>
  <r>
    <x v="45"/>
    <n v="132"/>
    <n v="113.45"/>
    <n v="94.35"/>
    <n v="207.8"/>
    <n v="108.523"/>
    <n v="89.477000000000004"/>
    <n v="198"/>
    <n v="90.947999999999993"/>
    <n v="54.451999999999998"/>
    <n v="145.39999999999998"/>
    <n v="113.708"/>
    <n v="17.091999999999999"/>
    <n v="130.80000000000001"/>
    <n v="86.971999999999994"/>
    <n v="41.128"/>
    <n v="128.1"/>
    <n v="126.896"/>
    <n v="90.903999999999996"/>
    <n v="217.8"/>
    <n v="86.87"/>
    <n v="89.116"/>
  </r>
  <r>
    <x v="46"/>
    <n v="146"/>
    <n v="111.95099999999999"/>
    <n v="83.248999999999995"/>
    <n v="195.2"/>
    <n v="107.123"/>
    <n v="79.977000000000004"/>
    <n v="187.1"/>
    <n v="89.638000000000005"/>
    <n v="46.962000000000003"/>
    <n v="136.60000000000002"/>
    <n v="113.708"/>
    <n v="22.992000000000001"/>
    <n v="136.69999999999999"/>
    <n v="79.775000000000006"/>
    <n v="48.024999999999999"/>
    <n v="127.8"/>
    <n v="124.679"/>
    <n v="80.021000000000001"/>
    <n v="204.7"/>
    <n v="74.134"/>
    <n v="76.180999999999997"/>
  </r>
  <r>
    <x v="47"/>
    <n v="150"/>
    <n v="104.739"/>
    <n v="89.760999999999996"/>
    <n v="194.5"/>
    <n v="100.28100000000001"/>
    <n v="86.519000000000005"/>
    <n v="186.8"/>
    <n v="84.135000000000005"/>
    <n v="50.765000000000001"/>
    <n v="134.9"/>
    <n v="106.36199999999999"/>
    <n v="24.738"/>
    <n v="131.1"/>
    <n v="74.221999999999994"/>
    <n v="51.777999999999999"/>
    <n v="126"/>
    <n v="115.687"/>
    <n v="86.212999999999994"/>
    <n v="201.9"/>
    <n v="74.134"/>
    <n v="76.180999999999997"/>
  </r>
  <r>
    <x v="48"/>
    <n v="175"/>
    <n v="110.57299999999999"/>
    <n v="89.727000000000004"/>
    <n v="200.3"/>
    <n v="105.816"/>
    <n v="86.483999999999995"/>
    <n v="192.3"/>
    <n v="88.587000000000003"/>
    <n v="50.713000000000001"/>
    <n v="139.30000000000001"/>
    <n v="112.30500000000001"/>
    <n v="24.795000000000002"/>
    <n v="137.10000000000002"/>
    <n v="78.713999999999999"/>
    <n v="51.786000000000001"/>
    <n v="130.5"/>
    <n v="122.962"/>
    <n v="86.238"/>
    <n v="209.2"/>
    <n v="74.134"/>
    <n v="76.180999999999997"/>
  </r>
  <r>
    <x v="49"/>
    <n v="194"/>
    <n v="110.57299999999999"/>
    <n v="89.727000000000004"/>
    <n v="200.3"/>
    <n v="105.816"/>
    <n v="86.483999999999995"/>
    <n v="192.3"/>
    <n v="88.587000000000003"/>
    <n v="50.713000000000001"/>
    <n v="139.30000000000001"/>
    <n v="112.30500000000001"/>
    <n v="24.795000000000002"/>
    <n v="137.10000000000002"/>
    <n v="78.713999999999999"/>
    <n v="51.786000000000001"/>
    <n v="130.5"/>
    <n v="122.962"/>
    <n v="86.238"/>
    <n v="209.2"/>
    <n v="61.994"/>
    <n v="65.143000000000001"/>
  </r>
  <r>
    <x v="50"/>
    <n v="195"/>
    <n v="105.858"/>
    <n v="89.742000000000004"/>
    <n v="195.6"/>
    <n v="101.342"/>
    <n v="86.457999999999998"/>
    <n v="187.8"/>
    <n v="84.989000000000004"/>
    <n v="50.710999999999999"/>
    <n v="135.69999999999999"/>
    <n v="107.502"/>
    <n v="24.797999999999998"/>
    <n v="132.29999999999998"/>
    <n v="75.082999999999998"/>
    <n v="51.716999999999999"/>
    <n v="126.8"/>
    <n v="117.08199999999999"/>
    <n v="86.218000000000004"/>
    <n v="203.3"/>
    <n v="61.994"/>
    <n v="65.143000000000001"/>
  </r>
  <r>
    <x v="51"/>
    <n v="212"/>
    <n v="93.778999999999996"/>
    <n v="91.521000000000001"/>
    <n v="185.3"/>
    <n v="89.882999999999996"/>
    <n v="88.216999999999999"/>
    <n v="178.1"/>
    <n v="75.772999999999996"/>
    <n v="51.726999999999997"/>
    <n v="127.5"/>
    <n v="95.197000000000003"/>
    <n v="25.202999999999999"/>
    <n v="120.4"/>
    <n v="65.781999999999996"/>
    <n v="52.718000000000004"/>
    <n v="118.5"/>
    <n v="102.02"/>
    <n v="87.98"/>
    <n v="190"/>
    <n v="64.837000000000003"/>
    <n v="53.11"/>
  </r>
  <r>
    <x v="52"/>
    <n v="233"/>
    <n v="86.936999999999998"/>
    <n v="91.462999999999994"/>
    <n v="178.39999999999998"/>
    <n v="83.391999999999996"/>
    <n v="88.207999999999998"/>
    <n v="171.6"/>
    <n v="70.552000000000007"/>
    <n v="51.747999999999998"/>
    <n v="122.3"/>
    <n v="88.227999999999994"/>
    <n v="25.271999999999998"/>
    <n v="113.5"/>
    <n v="60.512999999999998"/>
    <n v="52.786999999999999"/>
    <n v="113.3"/>
    <n v="93.489000000000004"/>
    <n v="88.010999999999996"/>
    <n v="181.5"/>
    <n v="64.837000000000003"/>
    <n v="53.11"/>
  </r>
  <r>
    <x v="53"/>
    <n v="2"/>
    <n v="83.575000000000003"/>
    <n v="91.525000000000006"/>
    <n v="175.10000000000002"/>
    <n v="80.201999999999998"/>
    <n v="88.298000000000002"/>
    <n v="168.5"/>
    <n v="67.986000000000004"/>
    <n v="51.713999999999999"/>
    <n v="119.7"/>
    <n v="84.802000000000007"/>
    <n v="25.297999999999998"/>
    <n v="110.1"/>
    <n v="57.923999999999999"/>
    <n v="52.776000000000003"/>
    <n v="110.7"/>
    <n v="89.296000000000006"/>
    <n v="88.004000000000005"/>
    <n v="177.3"/>
    <n v="64.837000000000003"/>
    <n v="53.11"/>
  </r>
  <r>
    <x v="54"/>
    <n v="26"/>
    <n v="90.819000000000003"/>
    <n v="91.480999999999995"/>
    <n v="182.3"/>
    <n v="87.126999999999995"/>
    <n v="88.272999999999996"/>
    <n v="175.39999999999998"/>
    <n v="73.757000000000005"/>
    <n v="51.743000000000002"/>
    <n v="125.5"/>
    <n v="92.162999999999997"/>
    <n v="25.236999999999998"/>
    <n v="117.4"/>
    <n v="63.247"/>
    <n v="52.753"/>
    <n v="116"/>
    <n v="97.582999999999998"/>
    <n v="88.016999999999996"/>
    <n v="185.6"/>
    <n v="64.837000000000003"/>
    <n v="53.11"/>
  </r>
  <r>
    <x v="55"/>
    <n v="30"/>
    <n v="90.819000000000003"/>
    <n v="93.281000000000006"/>
    <n v="184.1"/>
    <n v="87.126999999999995"/>
    <n v="89.772999999999996"/>
    <n v="176.89999999999998"/>
    <n v="73.757000000000005"/>
    <n v="52.743000000000002"/>
    <n v="126.5"/>
    <n v="92.162999999999997"/>
    <n v="25.736999999999998"/>
    <n v="117.9"/>
    <n v="63.247"/>
    <n v="53.753"/>
    <n v="117"/>
    <n v="97.582999999999998"/>
    <n v="89.716999999999999"/>
    <n v="187.3"/>
    <n v="64.837000000000003"/>
    <n v="53.11"/>
  </r>
  <r>
    <x v="56"/>
    <n v="53"/>
    <n v="96.042000000000002"/>
    <n v="93.257999999999996"/>
    <n v="189.3"/>
    <n v="92.081999999999994"/>
    <n v="89.718000000000004"/>
    <n v="181.8"/>
    <n v="77.742000000000004"/>
    <n v="52.758000000000003"/>
    <n v="130.5"/>
    <n v="97.483000000000004"/>
    <n v="25.716999999999999"/>
    <n v="123.2"/>
    <n v="67.269000000000005"/>
    <n v="53.731000000000002"/>
    <n v="121"/>
    <n v="104.096"/>
    <n v="89.703999999999994"/>
    <n v="193.8"/>
    <n v="64.837000000000003"/>
    <n v="54.655000000000001"/>
  </r>
  <r>
    <x v="57"/>
    <n v="64"/>
    <n v="98.775000000000006"/>
    <n v="93.224999999999994"/>
    <n v="192"/>
    <n v="94.676000000000002"/>
    <n v="89.724000000000004"/>
    <n v="184.4"/>
    <n v="79.834999999999994"/>
    <n v="52.765000000000001"/>
    <n v="132.6"/>
    <n v="100.26600000000001"/>
    <n v="25.734000000000002"/>
    <n v="126"/>
    <n v="69.349999999999994"/>
    <n v="53.75"/>
    <n v="123.1"/>
    <n v="107.46599999999999"/>
    <n v="89.733999999999995"/>
    <n v="197.2"/>
    <n v="64.837000000000003"/>
    <n v="54.655000000000001"/>
  </r>
  <r>
    <x v="58"/>
    <n v="76"/>
    <n v="117.81100000000001"/>
    <n v="93.289000000000001"/>
    <n v="211.1"/>
    <n v="112.736"/>
    <n v="89.763999999999996"/>
    <n v="202.5"/>
    <n v="94.36"/>
    <n v="52.74"/>
    <n v="147.1"/>
    <n v="119.658"/>
    <n v="25.742000000000001"/>
    <n v="145.4"/>
    <n v="84.007999999999996"/>
    <n v="53.792000000000002"/>
    <n v="137.80000000000001"/>
    <n v="131.20400000000001"/>
    <n v="89.796000000000006"/>
    <n v="221"/>
    <n v="64.837000000000003"/>
    <n v="54.655000000000001"/>
  </r>
  <r>
    <x v="59"/>
    <n v="90"/>
    <n v="117.81100000000001"/>
    <n v="95.489000000000004"/>
    <n v="213.3"/>
    <n v="112.736"/>
    <n v="91.763999999999996"/>
    <n v="204.5"/>
    <n v="94.36"/>
    <n v="54.04"/>
    <n v="148.4"/>
    <n v="119.658"/>
    <n v="26.242000000000001"/>
    <n v="145.9"/>
    <n v="84.007999999999996"/>
    <n v="54.991999999999997"/>
    <n v="139"/>
    <n v="131.20400000000001"/>
    <n v="91.796000000000006"/>
    <n v="223"/>
    <n v="64.837000000000003"/>
    <n v="54.655000000000001"/>
  </r>
  <r>
    <x v="60"/>
    <n v="148"/>
    <n v="123.432"/>
    <n v="96.968000000000004"/>
    <n v="220.4"/>
    <n v="118.07"/>
    <n v="93.03"/>
    <n v="211.1"/>
    <n v="98.649000000000001"/>
    <n v="54.750999999999998"/>
    <n v="153.4"/>
    <n v="125.384"/>
    <n v="26.716000000000001"/>
    <n v="152.1"/>
    <n v="88.337000000000003"/>
    <n v="55.762999999999998"/>
    <n v="144.1"/>
    <n v="138.21299999999999"/>
    <n v="92.986999999999995"/>
    <n v="231.2"/>
    <n v="64.837000000000003"/>
    <n v="54.655000000000001"/>
  </r>
  <r>
    <x v="61"/>
    <n v="180"/>
    <n v="128.142"/>
    <n v="96.957999999999998"/>
    <n v="225.1"/>
    <n v="122.53700000000001"/>
    <n v="92.962999999999994"/>
    <n v="215.5"/>
    <n v="102.24299999999999"/>
    <n v="54.756999999999998"/>
    <n v="157"/>
    <n v="130.18100000000001"/>
    <n v="26.719000000000001"/>
    <n v="156.9"/>
    <n v="95.259"/>
    <n v="55.741"/>
    <n v="151"/>
    <n v="147.381"/>
    <n v="93.019000000000005"/>
    <n v="240.4"/>
    <n v="76.658000000000001"/>
    <n v="67.587000000000003"/>
  </r>
  <r>
    <x v="62"/>
    <n v="212"/>
    <n v="139.06800000000001"/>
    <n v="100.032"/>
    <n v="239.1"/>
    <n v="132.904"/>
    <n v="95.796000000000006"/>
    <n v="228.7"/>
    <n v="110.58"/>
    <n v="56.52"/>
    <n v="167.1"/>
    <n v="141.31200000000001"/>
    <n v="27.488"/>
    <n v="168.8"/>
    <n v="103.673"/>
    <n v="57.527000000000001"/>
    <n v="161.19999999999999"/>
    <n v="161.006"/>
    <n v="95.793999999999997"/>
    <n v="256.8"/>
    <n v="114.054"/>
    <n v="91.73"/>
  </r>
  <r>
    <x v="63"/>
    <n v="233"/>
    <n v="128.625"/>
    <n v="99.974999999999994"/>
    <n v="228.6"/>
    <n v="123.107"/>
    <n v="95.793000000000006"/>
    <n v="218.9"/>
    <n v="103.126"/>
    <n v="56.473999999999997"/>
    <n v="159.6"/>
    <n v="130.63300000000001"/>
    <n v="27.466999999999999"/>
    <n v="158.10000000000002"/>
    <n v="93.96"/>
    <n v="57.54"/>
    <n v="151.5"/>
    <n v="145.27699999999999"/>
    <n v="95.722999999999999"/>
    <n v="241"/>
    <n v="102.086"/>
    <n v="82.105000000000004"/>
  </r>
  <r>
    <x v="64"/>
    <n v="12"/>
    <n v="135.48500000000001"/>
    <n v="100.015"/>
    <n v="235.5"/>
    <n v="129.61600000000001"/>
    <n v="95.784000000000006"/>
    <n v="225.40000000000003"/>
    <n v="108.361"/>
    <n v="56.539000000000001"/>
    <n v="164.9"/>
    <m/>
    <m/>
    <m/>
    <m/>
    <m/>
    <m/>
    <m/>
    <m/>
    <m/>
    <n v="108.959"/>
    <n v="87.34"/>
  </r>
  <r>
    <x v="65"/>
    <n v="33"/>
    <n v="160.886"/>
    <n v="102.514"/>
    <n v="263.39999999999998"/>
    <n v="153.714"/>
    <n v="97.986000000000004"/>
    <n v="251.7"/>
    <n v="127.742"/>
    <n v="57.957999999999998"/>
    <n v="185.7"/>
    <m/>
    <m/>
    <m/>
    <m/>
    <m/>
    <m/>
    <m/>
    <m/>
    <m/>
    <n v="132.69300000000001"/>
    <n v="106.721"/>
  </r>
  <r>
    <x v="66"/>
    <n v="56"/>
    <n v="173.45699999999999"/>
    <n v="102.54300000000001"/>
    <n v="276"/>
    <n v="165.64"/>
    <n v="97.96"/>
    <n v="263.59999999999997"/>
    <n v="137.334"/>
    <n v="57.966000000000001"/>
    <n v="195.3"/>
    <m/>
    <m/>
    <m/>
    <m/>
    <m/>
    <m/>
    <m/>
    <m/>
    <m/>
    <n v="144.619"/>
    <n v="116.313"/>
  </r>
  <r>
    <x v="67"/>
    <n v="77"/>
    <n v="142.017"/>
    <n v="102.483"/>
    <n v="244.5"/>
    <n v="135.81299999999999"/>
    <n v="97.986999999999995"/>
    <n v="233.8"/>
    <n v="113.345"/>
    <n v="57.954999999999998"/>
    <n v="171.3"/>
    <m/>
    <m/>
    <m/>
    <m/>
    <m/>
    <m/>
    <m/>
    <m/>
    <m/>
    <n v="114.792"/>
    <n v="92.323999999999998"/>
  </r>
  <r>
    <x v="68"/>
    <n v="96"/>
    <n v="133.851"/>
    <n v="104.749"/>
    <n v="238.6"/>
    <n v="128.178"/>
    <n v="100.02200000000001"/>
    <n v="228.2"/>
    <n v="107.633"/>
    <n v="59.267000000000003"/>
    <n v="166.9"/>
    <m/>
    <m/>
    <m/>
    <m/>
    <m/>
    <m/>
    <m/>
    <m/>
    <m/>
    <n v="107.157"/>
    <n v="86.611999999999995"/>
  </r>
  <r>
    <x v="69"/>
    <n v="123"/>
    <n v="145.08799999999999"/>
    <n v="104.712"/>
    <n v="249.8"/>
    <n v="138.85"/>
    <n v="100.05"/>
    <n v="238.9"/>
    <n v="116.259"/>
    <n v="59.241"/>
    <n v="175.5"/>
    <m/>
    <m/>
    <m/>
    <m/>
    <m/>
    <m/>
    <m/>
    <m/>
    <m/>
    <n v="117.82899999999999"/>
    <n v="95.238"/>
  </r>
  <r>
    <x v="70"/>
    <n v="144"/>
    <n v="145.31"/>
    <n v="104.79"/>
    <n v="250.1"/>
    <n v="139.072"/>
    <n v="100.02800000000001"/>
    <n v="239.1"/>
    <n v="116.48099999999999"/>
    <n v="59.219000000000001"/>
    <n v="175.7"/>
    <m/>
    <m/>
    <m/>
    <m/>
    <m/>
    <m/>
    <m/>
    <m/>
    <m/>
    <n v="117.82899999999999"/>
    <n v="95.238"/>
  </r>
  <r>
    <x v="71"/>
    <n v="156"/>
    <n v="152.91300000000001"/>
    <n v="106.98699999999999"/>
    <n v="259.89999999999998"/>
    <n v="146.29300000000001"/>
    <n v="102.20699999999999"/>
    <n v="248.5"/>
    <n v="122.318"/>
    <n v="60.481999999999999"/>
    <n v="182.8"/>
    <m/>
    <m/>
    <m/>
    <m/>
    <m/>
    <m/>
    <m/>
    <m/>
    <m/>
    <n v="125.05"/>
    <n v="101.075"/>
  </r>
  <r>
    <x v="72"/>
    <n v="195"/>
    <n v="164.65700000000001"/>
    <n v="107.04300000000001"/>
    <n v="271.70000000000005"/>
    <n v="157.447"/>
    <n v="102.253"/>
    <n v="259.7"/>
    <n v="131.333"/>
    <n v="60.466999999999999"/>
    <n v="191.8"/>
    <m/>
    <m/>
    <m/>
    <m/>
    <m/>
    <m/>
    <m/>
    <m/>
    <m/>
    <n v="136.20400000000001"/>
    <n v="110.09"/>
  </r>
  <r>
    <x v="73"/>
    <n v="217"/>
    <n v="157.93899999999999"/>
    <n v="108.461"/>
    <n v="266.39999999999998"/>
    <n v="151.066"/>
    <n v="103.73399999999999"/>
    <n v="254.8"/>
    <n v="126.175"/>
    <n v="61.225000000000001"/>
    <n v="187.4"/>
    <m/>
    <m/>
    <m/>
    <m/>
    <m/>
    <m/>
    <m/>
    <m/>
    <m/>
    <n v="129.82300000000001"/>
    <n v="104.932"/>
  </r>
  <r>
    <x v="74"/>
    <n v="14"/>
    <n v="164.17500000000001"/>
    <n v="108.52500000000001"/>
    <n v="272.70000000000005"/>
    <n v="156.988"/>
    <n v="103.712"/>
    <n v="260.7"/>
    <n v="130.96199999999999"/>
    <n v="61.238"/>
    <n v="192.2"/>
    <m/>
    <m/>
    <m/>
    <m/>
    <m/>
    <m/>
    <m/>
    <m/>
    <m/>
    <n v="135.745"/>
    <n v="109.71899999999999"/>
  </r>
  <r>
    <x v="75"/>
    <n v="23"/>
    <n v="164.17500000000001"/>
    <n v="111.72499999999999"/>
    <n v="275.89999999999998"/>
    <n v="156.988"/>
    <n v="106.712"/>
    <n v="263.7"/>
    <n v="130.96199999999999"/>
    <n v="63.037999999999997"/>
    <n v="194"/>
    <m/>
    <m/>
    <m/>
    <m/>
    <m/>
    <m/>
    <m/>
    <m/>
    <m/>
    <n v="135.745"/>
    <n v="109.71899999999999"/>
  </r>
  <r>
    <x v="76"/>
    <n v="38"/>
    <n v="181.952"/>
    <n v="111.748"/>
    <n v="293.7"/>
    <n v="173.94300000000001"/>
    <n v="106.75700000000001"/>
    <n v="280.70000000000005"/>
    <n v="144.93899999999999"/>
    <n v="62.960999999999999"/>
    <n v="207.9"/>
    <m/>
    <m/>
    <m/>
    <m/>
    <m/>
    <m/>
    <m/>
    <m/>
    <m/>
    <n v="151.28100000000001"/>
    <n v="122.277"/>
  </r>
  <r>
    <x v="77"/>
    <n v="80"/>
    <n v="189.249"/>
    <n v="111.751"/>
    <n v="301"/>
    <n v="180.87299999999999"/>
    <n v="106.727"/>
    <n v="287.60000000000002"/>
    <n v="150.53899999999999"/>
    <n v="62.960999999999999"/>
    <n v="213.5"/>
    <m/>
    <m/>
    <m/>
    <m/>
    <m/>
    <m/>
    <m/>
    <m/>
    <m/>
    <n v="158.21100000000001"/>
    <n v="127.877"/>
  </r>
  <r>
    <x v="78"/>
    <n v="88"/>
    <n v="189.249"/>
    <n v="114.95099999999999"/>
    <n v="304.2"/>
    <n v="180.87299999999999"/>
    <n v="110.027"/>
    <n v="290.89999999999998"/>
    <n v="150.53899999999999"/>
    <n v="64.960999999999999"/>
    <n v="215.5"/>
    <m/>
    <m/>
    <m/>
    <m/>
    <m/>
    <m/>
    <m/>
    <m/>
    <m/>
    <n v="158.21100000000001"/>
    <n v="127.877"/>
  </r>
  <r>
    <x v="79"/>
    <n v="105"/>
    <n v="200.04"/>
    <n v="114.96"/>
    <n v="315"/>
    <n v="191.12200000000001"/>
    <n v="109.97799999999999"/>
    <n v="301.10000000000002"/>
    <n v="158.82300000000001"/>
    <n v="64.977000000000004"/>
    <n v="223.8"/>
    <m/>
    <m/>
    <m/>
    <n v="145.26"/>
    <n v="66.040000000000006"/>
    <n v="211.3"/>
    <m/>
    <m/>
    <m/>
    <n v="168.46"/>
    <n v="136.161"/>
  </r>
  <r>
    <x v="80"/>
    <n v="138"/>
    <n v="200.33869999999999"/>
    <n v="114.96129999999999"/>
    <n v="315.29999999999995"/>
    <n v="191.42070000000001"/>
    <n v="109.97929999999999"/>
    <n v="301.39999999999998"/>
    <n v="159.1217"/>
    <n v="64.978300000000004"/>
    <n v="224.1"/>
    <m/>
    <m/>
    <m/>
    <n v="145.495"/>
    <n v="66.004999999999995"/>
    <n v="211.5"/>
    <m/>
    <m/>
    <m/>
    <n v="168.46"/>
    <n v="136.161"/>
  </r>
  <r>
    <x v="81"/>
    <n v="154"/>
    <n v="208.87870000000001"/>
    <n v="118.0213"/>
    <n v="326.89999999999998"/>
    <n v="199.5317"/>
    <n v="112.9683"/>
    <n v="312.5"/>
    <n v="165.67769999999999"/>
    <n v="66.722300000000004"/>
    <n v="232.4"/>
    <m/>
    <m/>
    <m/>
    <n v="151.94399999999999"/>
    <n v="67.756"/>
    <n v="219.7"/>
    <m/>
    <m/>
    <m/>
    <n v="176.571"/>
    <n v="142.71700000000001"/>
  </r>
  <r>
    <x v="82"/>
    <n v="179"/>
    <n v="231.78370000000001"/>
    <n v="118"/>
    <n v="349.8"/>
    <n v="221.28469999999999"/>
    <n v="113"/>
    <n v="334"/>
    <n v="183.26070000000001"/>
    <n v="66.75"/>
    <n v="250"/>
    <m/>
    <m/>
    <m/>
    <n v="169.239"/>
    <n v="67.760999999999996"/>
    <n v="237"/>
    <m/>
    <m/>
    <m/>
    <n v="198.32400000000001"/>
    <n v="160.30000000000001"/>
  </r>
  <r>
    <x v="83"/>
    <n v="209"/>
    <n v="243.40969999999999"/>
    <n v="118"/>
    <n v="361.4"/>
    <n v="232.32570000000001"/>
    <n v="113"/>
    <n v="345.3"/>
    <n v="192.18369999999999"/>
    <n v="66.75"/>
    <n v="258.89999999999998"/>
    <m/>
    <m/>
    <m/>
    <n v="178.017"/>
    <n v="67.783000000000001"/>
    <n v="245.8"/>
    <m/>
    <m/>
    <m/>
    <n v="209.36500000000001"/>
    <n v="169.22300000000001"/>
  </r>
  <r>
    <x v="84"/>
    <n v="218"/>
    <n v="243.40969999999999"/>
    <n v="121.5"/>
    <n v="364.9"/>
    <n v="232.32570000000001"/>
    <n v="116.5"/>
    <n v="348.8"/>
    <n v="192.18369999999999"/>
    <n v="68.75"/>
    <n v="260.89999999999998"/>
    <m/>
    <m/>
    <m/>
    <n v="178.017"/>
    <n v="69.783000000000001"/>
    <n v="247.8"/>
    <m/>
    <m/>
    <m/>
    <n v="209.36500000000001"/>
    <n v="169.22300000000001"/>
  </r>
  <r>
    <x v="85"/>
    <n v="250"/>
    <n v="233.97800000000001"/>
    <n v="121.5"/>
    <n v="355"/>
    <n v="223.5"/>
    <n v="116.5"/>
    <n v="340"/>
    <n v="185.553"/>
    <n v="68.75"/>
    <n v="254"/>
    <m/>
    <m/>
    <m/>
    <n v="168.99100000000001"/>
    <n v="70.009"/>
    <n v="239"/>
    <m/>
    <m/>
    <m/>
    <n v="197.91900000000001"/>
    <n v="159.97200000000001"/>
  </r>
  <r>
    <x v="86"/>
    <n v="24"/>
    <n v="244.40299999999999"/>
    <n v="125.25"/>
    <n v="370"/>
    <n v="233.40100000000001"/>
    <n v="120"/>
    <n v="353"/>
    <n v="193.55600000000001"/>
    <n v="70.75"/>
    <n v="264"/>
    <n v="218.58"/>
    <n v="34.5"/>
    <n v="279"/>
    <n v="176.863"/>
    <n v="72.137"/>
    <n v="249"/>
    <n v="267.56299999999999"/>
    <n v="120"/>
    <n v="279"/>
    <n v="207.82"/>
    <n v="167.97499999999999"/>
  </r>
  <r>
    <x v="87"/>
    <n v="58"/>
    <n v="255.25800000000001"/>
    <n v="125.25"/>
    <n v="381"/>
    <n v="243.71"/>
    <n v="120"/>
    <n v="364"/>
    <n v="201.88800000000001"/>
    <n v="70.75"/>
    <n v="273"/>
    <n v="299.423"/>
    <n v="34.5"/>
    <n v="290"/>
    <n v="185.059"/>
    <n v="71.941000000000003"/>
    <n v="257"/>
    <n v="280.83600000000001"/>
    <n v="120"/>
    <n v="412"/>
    <n v="218.12899999999999"/>
    <n v="176.30699999999999"/>
  </r>
  <r>
    <x v="88"/>
    <n v="82"/>
    <n v="295.21899999999999"/>
    <n v="125.25"/>
    <n v="420"/>
    <n v="281.66300000000001"/>
    <n v="120"/>
    <n v="402"/>
    <n v="232.56399999999999"/>
    <n v="70.75"/>
    <n v="303"/>
    <n v="269.33999999999997"/>
    <n v="34.5"/>
    <n v="329"/>
    <n v="215.23400000000001"/>
    <n v="71.766000000000005"/>
    <n v="287"/>
    <n v="329.69900000000001"/>
    <n v="120"/>
    <n v="461"/>
    <n v="256.08199999999999"/>
    <n v="206.983"/>
  </r>
  <r>
    <x v="89"/>
    <n v="88"/>
    <n v="295.21899999999999"/>
    <n v="129"/>
    <n v="424"/>
    <n v="281.66300000000001"/>
    <n v="123.5"/>
    <n v="405"/>
    <n v="232.56399999999999"/>
    <n v="72.75"/>
    <n v="305"/>
    <n v="269.33999999999997"/>
    <n v="35.5"/>
    <n v="330"/>
    <n v="215.23400000000001"/>
    <n v="73.766000000000005"/>
    <n v="289"/>
    <n v="329.69900000000001"/>
    <n v="123.5"/>
    <n v="465"/>
    <n v="256.08199999999999"/>
    <n v="206.983"/>
  </r>
  <r>
    <x v="90"/>
    <n v="96"/>
    <n v="269.96499999999997"/>
    <n v="129"/>
    <n v="399"/>
    <n v="257.678"/>
    <n v="123.5"/>
    <n v="381"/>
    <n v="213.178"/>
    <n v="72.75"/>
    <n v="286"/>
    <n v="244.114"/>
    <n v="35.5"/>
    <n v="305"/>
    <n v="196.16499999999999"/>
    <n v="73.834999999999994"/>
    <n v="270"/>
    <n v="298.81900000000002"/>
    <n v="123.5"/>
    <n v="434"/>
    <n v="232.09700000000001"/>
    <n v="187.59700000000001"/>
  </r>
  <r>
    <x v="91"/>
    <n v="131"/>
    <n v="269.96499999999997"/>
    <n v="129"/>
    <n v="399"/>
    <n v="257.678"/>
    <n v="123.5"/>
    <n v="381"/>
    <n v="213.178"/>
    <n v="72.75"/>
    <n v="286"/>
    <n v="244.114"/>
    <n v="35.5"/>
    <n v="305"/>
    <m/>
    <m/>
    <m/>
    <n v="298.81900000000002"/>
    <n v="123.5"/>
    <n v="435"/>
    <n v="232.09700000000001"/>
    <n v="187.59700000000001"/>
  </r>
  <r>
    <x v="92"/>
    <n v="133"/>
    <n v="265.02800000000002"/>
    <n v="129"/>
    <n v="394"/>
    <n v="252.99"/>
    <n v="123.5"/>
    <n v="376"/>
    <n v="209.38900000000001"/>
    <n v="72.75"/>
    <n v="282"/>
    <n v="244.114"/>
    <n v="35.5"/>
    <n v="305"/>
    <n v="197.66300000000001"/>
    <n v="74.337000000000003"/>
    <n v="272"/>
    <n v="298.81900000000002"/>
    <n v="123.5"/>
    <n v="435"/>
    <n v="227.40899999999999"/>
    <n v="183.80799999999999"/>
  </r>
  <r>
    <x v="93"/>
    <n v="158"/>
    <n v="301.02300000000002"/>
    <n v="132.75"/>
    <n v="434"/>
    <n v="278.91899999999998"/>
    <n v="127"/>
    <n v="406"/>
    <n v="222.268"/>
    <n v="74.75"/>
    <n v="297"/>
    <n v="244.114"/>
    <n v="36.5"/>
    <n v="306"/>
    <n v="197.66300000000001"/>
    <n v="76.337000000000003"/>
    <n v="274"/>
    <n v="330.45400000000001"/>
    <n v="127"/>
    <n v="471"/>
    <n v="253.33799999999999"/>
    <n v="196.68700000000001"/>
  </r>
  <r>
    <x v="94"/>
    <n v="171"/>
    <n v="301.02300000000002"/>
    <n v="132.75"/>
    <n v="434"/>
    <n v="278.91899999999998"/>
    <n v="127"/>
    <n v="406"/>
    <n v="222.268"/>
    <n v="74.75"/>
    <n v="297"/>
    <n v="255.852"/>
    <n v="36.5"/>
    <n v="318"/>
    <n v="193.209"/>
    <n v="76"/>
    <n v="282"/>
    <n v="330.45400000000001"/>
    <n v="127"/>
    <n v="471"/>
    <n v="253.33799999999999"/>
    <n v="196.68700000000001"/>
  </r>
  <r>
    <x v="95"/>
    <n v="182"/>
    <n v="346.07900000000001"/>
    <n v="132.75"/>
    <n v="479"/>
    <n v="318.51600000000002"/>
    <n v="127"/>
    <n v="446"/>
    <n v="243.15600000000001"/>
    <n v="74.75"/>
    <n v="318"/>
    <n v="323.15899999999999"/>
    <n v="36.5"/>
    <n v="385"/>
    <n v="242.90899999999999"/>
    <n v="76"/>
    <n v="332"/>
    <n v="364.101"/>
    <n v="127"/>
    <n v="385"/>
    <n v="292.935"/>
    <n v="217.57"/>
  </r>
  <r>
    <x v="96"/>
    <n v="208"/>
    <n v="371.22399999999999"/>
    <n v="132.75"/>
    <n v="504"/>
    <n v="336.03"/>
    <n v="127"/>
    <n v="463"/>
    <n v="237.32900000000001"/>
    <n v="74.75"/>
    <n v="337"/>
    <n v="353.83600000000001"/>
    <n v="36.5"/>
    <n v="416"/>
    <n v="273.44400000000002"/>
    <n v="76"/>
    <n v="362"/>
    <n v="416.46600000000001"/>
    <n v="127"/>
    <n v="556"/>
    <n v="310.79000000000002"/>
    <n v="237.32900000000001"/>
  </r>
  <r>
    <x v="97"/>
    <n v="215"/>
    <n v="299.72800000000001"/>
    <n v="132.75"/>
    <n v="458"/>
    <n v="283.56400000000002"/>
    <n v="127"/>
    <n v="436"/>
    <n v="237.32900000000001"/>
    <n v="74.75"/>
    <n v="337"/>
    <n v="326.78199999999998"/>
    <n v="36.5"/>
    <n v="389"/>
    <n v="245.63"/>
    <n v="76"/>
    <n v="334"/>
    <n v="338.59"/>
    <n v="127"/>
    <n v="478"/>
    <n v="292.935"/>
    <n v="217.57499999999999"/>
  </r>
  <r>
    <x v="98"/>
    <n v="216"/>
    <n v="299.72800000000001"/>
    <n v="132.75"/>
    <n v="458"/>
    <n v="283.56400000000002"/>
    <n v="127"/>
    <n v="436"/>
    <n v="237.32900000000001"/>
    <n v="74.75"/>
    <n v="337"/>
    <n v="326.78199999999998"/>
    <n v="36.5"/>
    <n v="389"/>
    <n v="245.63"/>
    <n v="76"/>
    <n v="334"/>
    <n v="338.59"/>
    <n v="127"/>
    <n v="478"/>
    <n v="283.56400000000002"/>
    <n v="237.32900000000001"/>
  </r>
  <r>
    <x v="99"/>
    <n v="221"/>
    <n v="299.72800000000001"/>
    <n v="136.25"/>
    <n v="461"/>
    <n v="283.56400000000002"/>
    <n v="130.196"/>
    <n v="439"/>
    <n v="237.32900000000001"/>
    <n v="76.75"/>
    <n v="339"/>
    <n v="326.78199999999998"/>
    <n v="37.5"/>
    <n v="390"/>
    <n v="245.63"/>
    <n v="78"/>
    <n v="336"/>
    <n v="338.59"/>
    <n v="130.5"/>
    <n v="482"/>
    <n v="283.56400000000002"/>
    <n v="237.32900000000001"/>
  </r>
  <r>
    <x v="100"/>
    <n v="230"/>
    <n v="279.39299999999997"/>
    <n v="136.25"/>
    <n v="441"/>
    <n v="264.05599999999998"/>
    <n v="130.5"/>
    <n v="420"/>
    <n v="221.79"/>
    <n v="76.75"/>
    <n v="324"/>
    <n v="300.08"/>
    <n v="37.5"/>
    <n v="363"/>
    <n v="218.696"/>
    <n v="78"/>
    <n v="310"/>
    <n v="316.73500000000001"/>
    <n v="130.5"/>
    <n v="460"/>
    <n v="264.05599999999998"/>
    <n v="221.79"/>
  </r>
  <r>
    <x v="101"/>
    <n v="246"/>
    <n v="260.73200000000003"/>
    <n v="136.25"/>
    <n v="422"/>
    <n v="246.49799999999999"/>
    <n v="130.5"/>
    <n v="402"/>
    <n v="200.761"/>
    <n v="76.75"/>
    <n v="303"/>
    <n v="271.56400000000002"/>
    <n v="37.5"/>
    <n v="334"/>
    <n v="191.64"/>
    <n v="78"/>
    <n v="282"/>
    <n v="297.26600000000002"/>
    <n v="130.5"/>
    <n v="441"/>
    <n v="246.49799999999999"/>
    <n v="200.761"/>
  </r>
  <r>
    <x v="102"/>
    <n v="19"/>
    <n v="291.99900000000002"/>
    <n v="136.25"/>
    <n v="457"/>
    <n v="276.39999999999998"/>
    <n v="130.5"/>
    <n v="436"/>
    <n v="213.17"/>
    <n v="76.75"/>
    <n v="319"/>
    <n v="289.61099999999999"/>
    <n v="37.5"/>
    <n v="356"/>
    <n v="206.535"/>
    <n v="78"/>
    <n v="297"/>
    <n v="343.72699999999998"/>
    <n v="130.5"/>
    <n v="487"/>
    <n v="276.39999999999998"/>
    <n v="213.17"/>
  </r>
  <r>
    <x v="103"/>
    <n v="34"/>
    <n v="318.95800000000003"/>
    <n v="140.25"/>
    <n v="488"/>
    <n v="302.779"/>
    <n v="134.5"/>
    <n v="466"/>
    <n v="226.44200000000001"/>
    <n v="79"/>
    <n v="335"/>
    <n v="305.68"/>
    <n v="38.75"/>
    <n v="373"/>
    <n v="220.482"/>
    <n v="80.25"/>
    <n v="314"/>
    <n v="379.714"/>
    <n v="134.5"/>
    <n v="527"/>
    <n v="302.779"/>
    <n v="226.44200000000001"/>
  </r>
  <r>
    <x v="104"/>
    <n v="44"/>
    <n v="293.32400000000001"/>
    <n v="140.25"/>
    <n v="463"/>
    <n v="276.45100000000002"/>
    <n v="134.5"/>
    <n v="440"/>
    <n v="205.364"/>
    <n v="79"/>
    <n v="313"/>
    <n v="305.68"/>
    <n v="38.75"/>
    <n v="373"/>
    <n v="220.482"/>
    <n v="80.25"/>
    <n v="314"/>
    <n v="353.03899999999999"/>
    <n v="134.5"/>
    <n v="500"/>
    <n v="276.45100000000002"/>
    <n v="205.364"/>
  </r>
  <r>
    <x v="105"/>
    <n v="62"/>
    <n v="293.32400000000001"/>
    <n v="140.25"/>
    <n v="462"/>
    <n v="276.45100000000002"/>
    <n v="134.5"/>
    <n v="439"/>
    <n v="205.364"/>
    <n v="79"/>
    <n v="313"/>
    <n v="305.68"/>
    <n v="38.75"/>
    <n v="373"/>
    <n v="220.482"/>
    <n v="80.25"/>
    <n v="313"/>
    <n v="353.03899999999999"/>
    <n v="134.5"/>
    <n v="500"/>
    <n v="276.45100000000002"/>
    <n v="205.364"/>
  </r>
  <r>
    <x v="106"/>
    <n v="65"/>
    <n v="306.72899999999998"/>
    <n v="140.25"/>
    <n v="475"/>
    <n v="289.69499999999999"/>
    <n v="134.5"/>
    <n v="453"/>
    <n v="218.298"/>
    <n v="79"/>
    <n v="326"/>
    <n v="305.68"/>
    <n v="38.75"/>
    <n v="373"/>
    <n v="220.482"/>
    <n v="80.25"/>
    <n v="313"/>
    <n v="370.30599999999998"/>
    <n v="134.5"/>
    <n v="517"/>
    <n v="289.69499999999999"/>
    <n v="218.298"/>
  </r>
  <r>
    <x v="107"/>
    <n v="91"/>
    <n v="357.49"/>
    <n v="140.25"/>
    <n v="526"/>
    <n v="341.21600000000001"/>
    <n v="134.5"/>
    <n v="504"/>
    <n v="237.10499999999999"/>
    <n v="79"/>
    <n v="344"/>
    <n v="320.98200000000003"/>
    <n v="38.75"/>
    <n v="388"/>
    <n v="248.79"/>
    <n v="80.25"/>
    <n v="342"/>
    <n v="460.19900000000001"/>
    <n v="134.5"/>
    <n v="607"/>
    <n v="341.21600000000001"/>
    <n v="237.10499999999999"/>
  </r>
  <r>
    <x v="108"/>
    <n v="127"/>
    <n v="383.80700000000002"/>
    <n v="143.5"/>
    <n v="556"/>
    <n v="368.505"/>
    <n v="137.5"/>
    <n v="534"/>
    <n v="271.04500000000002"/>
    <n v="80.75"/>
    <n v="380"/>
    <n v="353.77300000000002"/>
    <n v="39.5"/>
    <n v="422"/>
    <n v="281.60500000000002"/>
    <n v="82"/>
    <n v="376"/>
    <n v="493.19600000000003"/>
    <n v="137.5"/>
    <n v="643"/>
    <n v="368.505"/>
    <n v="271.04500000000002"/>
  </r>
  <r>
    <x v="109"/>
    <n v="136"/>
    <n v="402.74"/>
    <n v="143.5"/>
    <n v="575"/>
    <n v="383.9"/>
    <n v="137.5"/>
    <n v="550"/>
    <n v="271.04500000000002"/>
    <n v="80.75"/>
    <n v="380"/>
    <n v="353.77300000000002"/>
    <n v="39.5"/>
    <n v="422"/>
    <n v="281.60500000000002"/>
    <n v="82"/>
    <n v="376"/>
    <n v="517.39200000000005"/>
    <n v="137.5"/>
    <n v="667"/>
    <n v="383.9"/>
    <n v="271.04500000000002"/>
  </r>
  <r>
    <x v="110"/>
    <n v="152"/>
    <n v="420.47300000000001"/>
    <n v="147.75"/>
    <n v="597"/>
    <n v="403.197"/>
    <n v="141.5"/>
    <n v="573"/>
    <n v="271.04500000000002"/>
    <n v="83.25"/>
    <n v="383"/>
    <n v="353.77300000000002"/>
    <n v="40.75"/>
    <n v="423"/>
    <n v="281.60500000000002"/>
    <n v="84.5"/>
    <n v="379"/>
    <n v="543.07899999999995"/>
    <n v="141.5"/>
    <n v="697"/>
    <n v="403.197"/>
    <n v="271.04500000000002"/>
  </r>
  <r>
    <x v="111"/>
    <n v="165"/>
    <n v="403.47800000000001"/>
    <n v="147.75"/>
    <n v="580"/>
    <n v="383.04599999999999"/>
    <n v="141.5"/>
    <n v="553"/>
    <n v="271.04500000000002"/>
    <n v="83.25"/>
    <n v="383"/>
    <n v="370.36700000000002"/>
    <n v="40.75"/>
    <n v="439"/>
    <n v="298.17500000000001"/>
    <n v="84.5"/>
    <n v="395"/>
    <n v="575.226"/>
    <n v="141.5"/>
    <n v="729"/>
    <n v="403.197"/>
    <n v="271.04500000000002"/>
  </r>
  <r>
    <x v="112"/>
    <n v="171"/>
    <n v="371.42700000000002"/>
    <n v="147.5"/>
    <n v="548"/>
    <n v="350.61"/>
    <n v="141.5"/>
    <n v="520"/>
    <n v="271.04500000000002"/>
    <n v="83.25"/>
    <n v="383"/>
    <n v="370.36700000000002"/>
    <n v="40.75"/>
    <n v="439"/>
    <n v="298.17500000000001"/>
    <n v="84.5"/>
    <n v="395"/>
    <n v="475.53699999999998"/>
    <n v="141.5"/>
    <n v="630"/>
    <n v="383.04599999999999"/>
    <n v="271.04500000000002"/>
  </r>
  <r>
    <x v="113"/>
    <n v="176"/>
    <n v="352.21"/>
    <n v="147.75"/>
    <n v="528"/>
    <n v="331.06799999999998"/>
    <n v="141.5"/>
    <n v="501"/>
    <n v="271.04500000000002"/>
    <n v="83.25"/>
    <n v="383"/>
    <n v="352.01799999999997"/>
    <n v="40.75"/>
    <n v="421"/>
    <n v="280.084"/>
    <n v="84.5"/>
    <n v="377"/>
    <n v="454.16300000000001"/>
    <n v="141.5"/>
    <n v="608"/>
    <n v="350.61"/>
    <n v="271.04500000000002"/>
  </r>
  <r>
    <x v="114"/>
    <n v="181"/>
    <n v="352.21"/>
    <n v="147.75"/>
    <n v="528"/>
    <n v="331.06799999999998"/>
    <n v="141.5"/>
    <n v="501"/>
    <n v="252.2"/>
    <n v="83.25"/>
    <n v="364"/>
    <n v="352.01799999999997"/>
    <n v="40.75"/>
    <n v="421"/>
    <n v="280.084"/>
    <n v="84.5"/>
    <n v="377"/>
    <n v="454.16300000000001"/>
    <n v="141.5"/>
    <n v="608"/>
    <n v="331.06799999999998"/>
    <n v="271.04500000000002"/>
  </r>
  <r>
    <x v="115"/>
    <n v="183"/>
    <n v="337.10399999999998"/>
    <n v="147.75"/>
    <n v="513"/>
    <n v="315.06799999999998"/>
    <n v="141.5"/>
    <n v="485"/>
    <n v="252.2"/>
    <n v="83.25"/>
    <n v="364"/>
    <n v="334.14499999999998"/>
    <n v="40.75"/>
    <n v="403"/>
    <n v="263.19499999999999"/>
    <n v="84.5"/>
    <n v="360"/>
    <n v="454.16300000000001"/>
    <n v="141.5"/>
    <n v="608"/>
    <n v="331.06799999999998"/>
    <n v="271.04500000000002"/>
  </r>
  <r>
    <x v="116"/>
    <n v="189"/>
    <n v="322.42599999999999"/>
    <n v="147.75"/>
    <n v="499"/>
    <n v="298.685"/>
    <n v="141.5"/>
    <n v="469"/>
    <n v="230.465"/>
    <n v="83.25"/>
    <n v="342"/>
    <n v="308.59500000000003"/>
    <n v="40.75"/>
    <n v="378"/>
    <n v="239.423"/>
    <n v="84.5"/>
    <n v="337"/>
    <n v="433.69"/>
    <n v="141.5"/>
    <n v="588"/>
    <n v="315.06799999999998"/>
    <n v="252.2"/>
  </r>
  <r>
    <x v="117"/>
    <n v="193"/>
    <n v="322.42599999999999"/>
    <n v="147.75"/>
    <n v="499"/>
    <n v="298.685"/>
    <n v="141.5"/>
    <n v="469"/>
    <n v="230.465"/>
    <n v="83.25"/>
    <n v="342"/>
    <n v="308.59500000000003"/>
    <n v="40.75"/>
    <n v="378"/>
    <n v="239.423"/>
    <n v="84.5"/>
    <n v="337"/>
    <n v="433.69"/>
    <n v="141.5"/>
    <n v="588"/>
    <n v="298.685"/>
    <n v="230.465"/>
  </r>
  <r>
    <x v="118"/>
    <n v="205"/>
    <n v="322.42599999999999"/>
    <n v="147.75"/>
    <n v="499"/>
    <n v="298.685"/>
    <n v="141.5"/>
    <n v="469"/>
    <n v="230.465"/>
    <n v="83.25"/>
    <n v="342"/>
    <n v="308.59500000000003"/>
    <n v="40.75"/>
    <n v="378"/>
    <m/>
    <m/>
    <m/>
    <n v="433.69"/>
    <n v="141.5"/>
    <n v="588"/>
    <n v="298.685"/>
    <n v="230.465"/>
  </r>
  <r>
    <x v="119"/>
    <n v="209"/>
    <n v="322.42599999999999"/>
    <n v="147.75"/>
    <n v="501"/>
    <n v="298.685"/>
    <n v="141.5"/>
    <n v="471"/>
    <n v="230.465"/>
    <n v="83.25"/>
    <n v="345"/>
    <n v="308.59500000000003"/>
    <n v="40.75"/>
    <n v="381"/>
    <n v="239.423"/>
    <n v="84.5"/>
    <n v="337"/>
    <n v="433.69"/>
    <n v="141.5"/>
    <n v="588"/>
    <n v="298.685"/>
    <n v="230.465"/>
  </r>
  <r>
    <x v="120"/>
    <n v="211"/>
    <n v="322.42599999999999"/>
    <n v="147.75"/>
    <n v="501"/>
    <n v="298.685"/>
    <n v="141.5"/>
    <n v="471"/>
    <n v="230.465"/>
    <n v="83.319699999999997"/>
    <n v="345"/>
    <n v="308.59500000000003"/>
    <n v="40.75"/>
    <n v="381"/>
    <n v="239.423"/>
    <n v="84.5"/>
    <n v="337"/>
    <n v="413.73"/>
    <n v="141.5"/>
    <n v="568"/>
    <n v="298.685"/>
    <n v="230.465"/>
  </r>
  <r>
    <x v="121"/>
    <n v="212"/>
    <n v="322.42599999999999"/>
    <n v="150.25"/>
    <n v="504"/>
    <n v="298.685"/>
    <n v="143.75"/>
    <n v="474"/>
    <n v="230.465"/>
    <n v="84.319699999999997"/>
    <n v="346"/>
    <n v="308.59500000000003"/>
    <n v="41.5"/>
    <n v="381"/>
    <n v="239.423"/>
    <n v="86"/>
    <n v="338"/>
    <n v="413.73"/>
    <n v="143.75"/>
    <n v="570"/>
    <n v="298.685"/>
    <n v="230.465"/>
  </r>
  <r>
    <x v="122"/>
    <n v="217"/>
    <n v="322.42599999999999"/>
    <n v="150.25"/>
    <n v="504"/>
    <n v="298.685"/>
    <n v="143.75"/>
    <n v="474"/>
    <n v="230.465"/>
    <n v="84.5"/>
    <n v="346"/>
    <n v="308.59500000000003"/>
    <n v="41.5"/>
    <n v="381"/>
    <n v="239.423"/>
    <n v="86"/>
    <n v="338"/>
    <n v="413.73"/>
    <n v="143.75"/>
    <n v="570"/>
    <n v="298.685"/>
    <n v="230.465"/>
  </r>
  <r>
    <x v="123"/>
    <n v="220"/>
    <n v="322.42599999999999"/>
    <n v="150.25"/>
    <n v="504"/>
    <n v="298.685"/>
    <n v="143.75"/>
    <n v="474"/>
    <n v="230.465"/>
    <n v="84.5"/>
    <n v="346"/>
    <n v="308.59500000000003"/>
    <n v="41.5"/>
    <n v="381"/>
    <n v="239.423"/>
    <n v="86"/>
    <n v="338"/>
    <n v="413.73"/>
    <n v="143.75"/>
    <n v="570"/>
    <n v="298.685"/>
    <n v="230.465"/>
  </r>
  <r>
    <x v="124"/>
    <n v="232"/>
    <n v="322.42599999999999"/>
    <n v="150.25"/>
    <n v="504"/>
    <n v="298.685"/>
    <n v="143.75"/>
    <n v="474"/>
    <n v="230.465"/>
    <n v="84.5"/>
    <n v="347"/>
    <n v="308.59500000000003"/>
    <n v="41.5"/>
    <n v="382"/>
    <n v="239.423"/>
    <n v="86"/>
    <n v="338"/>
    <n v="413.73"/>
    <n v="143.75"/>
    <n v="570"/>
    <n v="298.685"/>
    <n v="230.465"/>
  </r>
  <r>
    <x v="125"/>
    <n v="241"/>
    <n v="322.42599999999999"/>
    <n v="150.25"/>
    <n v="504"/>
    <n v="298.685"/>
    <n v="143.75"/>
    <n v="474"/>
    <n v="230.465"/>
    <n v="84.5"/>
    <n v="347"/>
    <n v="308.59500000000003"/>
    <n v="41.5"/>
    <n v="382"/>
    <n v="239.423"/>
    <n v="86"/>
    <n v="338"/>
    <n v="436.75700000000001"/>
    <n v="143.75"/>
    <n v="593"/>
    <n v="298.685"/>
    <n v="230.465"/>
  </r>
  <r>
    <x v="126"/>
    <n v="243"/>
    <n v="333.95"/>
    <n v="150.25"/>
    <n v="516"/>
    <n v="310.59899999999999"/>
    <n v="143.75"/>
    <n v="486"/>
    <n v="230.465"/>
    <n v="84.5"/>
    <n v="347"/>
    <n v="321.67899999999997"/>
    <n v="41.5"/>
    <n v="395"/>
    <n v="251.22800000000001"/>
    <n v="86"/>
    <n v="350"/>
    <n v="436.75700000000001"/>
    <n v="143.75"/>
    <n v="593"/>
    <n v="310.59899999999999"/>
    <n v="230.465"/>
  </r>
  <r>
    <x v="127"/>
    <n v="6"/>
    <n v="305.80099999999999"/>
    <n v="150.25"/>
    <n v="488"/>
    <n v="284.45"/>
    <n v="143.75"/>
    <n v="460"/>
    <n v="247.465"/>
    <n v="84.5"/>
    <n v="364"/>
    <n v="313.67899999999997"/>
    <n v="41.5"/>
    <n v="387"/>
    <n v="299.22800000000001"/>
    <n v="86"/>
    <n v="398"/>
    <n v="348.52100000000002"/>
    <n v="143.75"/>
    <n v="505"/>
    <n v="284.45"/>
    <n v="247.465"/>
  </r>
  <r>
    <x v="128"/>
    <n v="12"/>
    <n v="293.46199999999999"/>
    <n v="150.25"/>
    <n v="475"/>
    <n v="271.34899999999999"/>
    <n v="143.75"/>
    <n v="447"/>
    <n v="233.065"/>
    <n v="84.5"/>
    <n v="349"/>
    <n v="296.93900000000002"/>
    <n v="41.5"/>
    <n v="370"/>
    <n v="280.27699999999999"/>
    <n v="86"/>
    <n v="379"/>
    <n v="348.52100000000002"/>
    <n v="143.75"/>
    <n v="505"/>
    <n v="271.34899999999999"/>
    <n v="233.065"/>
  </r>
  <r>
    <x v="129"/>
    <n v="16"/>
    <n v="293.46199999999999"/>
    <n v="150.25"/>
    <n v="475"/>
    <n v="271.34899999999999"/>
    <n v="143.75"/>
    <n v="447"/>
    <n v="233.065"/>
    <n v="84.5"/>
    <n v="349"/>
    <n v="296.93900000000002"/>
    <n v="41.5"/>
    <n v="370"/>
    <n v="280.27699999999999"/>
    <n v="86"/>
    <n v="379"/>
    <n v="324.82100000000003"/>
    <n v="143.75"/>
    <n v="481"/>
    <n v="271.34899999999999"/>
    <n v="233.065"/>
  </r>
  <r>
    <x v="130"/>
    <n v="18"/>
    <n v="270.53699999999998"/>
    <n v="150.25"/>
    <n v="453"/>
    <n v="249.803"/>
    <n v="143.75"/>
    <n v="425"/>
    <n v="218.68100000000001"/>
    <n v="84.5"/>
    <n v="335"/>
    <n v="282.46100000000001"/>
    <n v="41.5"/>
    <n v="356"/>
    <n v="268.71800000000002"/>
    <n v="86"/>
    <n v="368"/>
    <n v="324.82100000000003"/>
    <n v="143.75"/>
    <n v="481"/>
    <n v="249.803"/>
    <n v="218.68100000000001"/>
  </r>
  <r>
    <x v="131"/>
    <n v="25"/>
    <n v="270.53699999999998"/>
    <n v="150.25"/>
    <n v="453"/>
    <n v="249.803"/>
    <n v="143.75"/>
    <n v="425"/>
    <n v="218.68100000000001"/>
    <n v="84.5"/>
    <n v="335"/>
    <n v="282.46100000000001"/>
    <n v="41.5"/>
    <n v="356"/>
    <n v="268.71800000000002"/>
    <n v="86"/>
    <n v="368"/>
    <n v="304.274"/>
    <n v="143.75"/>
    <n v="461"/>
    <n v="249.803"/>
    <n v="218.68100000000001"/>
  </r>
  <r>
    <x v="132"/>
    <n v="37"/>
    <n v="280.82299999999998"/>
    <n v="150.25"/>
    <n v="463"/>
    <n v="260.86099999999999"/>
    <n v="143.75"/>
    <n v="436"/>
    <n v="230.286"/>
    <n v="84.5"/>
    <n v="347"/>
    <n v="295.57799999999997"/>
    <n v="41.5"/>
    <n v="369"/>
    <n v="279.17"/>
    <n v="86"/>
    <n v="378"/>
    <n v="322.36700000000002"/>
    <n v="143.75"/>
    <n v="479"/>
    <n v="260.86099999999999"/>
    <n v="230.286"/>
  </r>
  <r>
    <x v="133"/>
    <n v="41"/>
    <n v="280.82299999999998"/>
    <n v="153.5"/>
    <n v="466"/>
    <n v="260.86099999999999"/>
    <n v="147"/>
    <n v="440"/>
    <n v="230.286"/>
    <n v="86.5"/>
    <n v="349"/>
    <n v="295.57799999999997"/>
    <n v="42.5"/>
    <n v="370"/>
    <n v="279.17"/>
    <n v="88"/>
    <n v="380"/>
    <n v="322.36700000000002"/>
    <n v="147"/>
    <n v="482"/>
    <n v="260.86099999999999"/>
    <n v="230.286"/>
  </r>
  <r>
    <x v="134"/>
    <n v="48"/>
    <n v="297.339"/>
    <n v="153.5"/>
    <n v="483"/>
    <n v="279.86"/>
    <n v="147"/>
    <n v="459"/>
    <n v="230.286"/>
    <n v="86.5"/>
    <n v="349"/>
    <n v="295.57799999999997"/>
    <n v="42.5"/>
    <n v="370"/>
    <n v="279.17"/>
    <n v="88"/>
    <n v="380"/>
    <n v="351.31700000000001"/>
    <n v="147"/>
    <n v="511"/>
    <n v="279.86"/>
    <n v="230.286"/>
  </r>
  <r>
    <x v="135"/>
    <n v="53"/>
    <n v="297.339"/>
    <n v="153.5"/>
    <n v="483"/>
    <n v="279.86"/>
    <n v="147"/>
    <n v="459"/>
    <n v="243.673"/>
    <n v="86.5"/>
    <n v="362"/>
    <n v="311.06099999999998"/>
    <n v="42.5"/>
    <n v="385"/>
    <n v="292.66500000000002"/>
    <n v="88"/>
    <n v="394"/>
    <n v="351.31700000000001"/>
    <n v="147"/>
    <n v="511"/>
    <n v="279.86"/>
    <n v="243.673"/>
  </r>
  <r>
    <x v="136"/>
    <n v="58"/>
    <n v="331.97399999999999"/>
    <n v="153.5"/>
    <n v="517"/>
    <n v="314.10899999999998"/>
    <n v="147"/>
    <n v="493"/>
    <n v="243.673"/>
    <n v="86.5"/>
    <n v="362"/>
    <n v="311.06099999999998"/>
    <n v="42.5"/>
    <n v="385"/>
    <n v="292.66500000000002"/>
    <n v="88"/>
    <n v="394"/>
    <n v="393.16500000000002"/>
    <n v="147"/>
    <n v="553"/>
    <n v="314.10899999999998"/>
    <n v="243.673"/>
  </r>
  <r>
    <x v="137"/>
    <n v="64"/>
    <n v="331.97399999999999"/>
    <n v="153.30359999999999"/>
    <n v="517"/>
    <n v="314.10899999999998"/>
    <n v="147"/>
    <n v="493"/>
    <n v="243.673"/>
    <n v="86.5"/>
    <n v="362"/>
    <n v="311.06099999999998"/>
    <n v="42.5"/>
    <n v="385"/>
    <n v="292.66500000000002"/>
    <n v="88"/>
    <n v="393.52699999999999"/>
    <n v="393.16500000000002"/>
    <n v="147"/>
    <n v="553"/>
    <n v="314.10899999999998"/>
    <n v="243.673"/>
  </r>
  <r>
    <x v="138"/>
    <n v="70"/>
    <n v="347.79300000000001"/>
    <n v="153.5"/>
    <n v="533"/>
    <n v="329.91699999999997"/>
    <n v="147"/>
    <n v="509"/>
    <n v="243.673"/>
    <n v="86.5"/>
    <n v="362"/>
    <n v="311.06099999999998"/>
    <n v="42.5"/>
    <n v="385"/>
    <n v="292.66500000000002"/>
    <n v="88"/>
    <n v="394"/>
    <n v="421.51499999999999"/>
    <n v="147"/>
    <n v="581"/>
    <n v="314.10899999999998"/>
    <n v="243.673"/>
  </r>
  <r>
    <x v="139"/>
    <n v="72"/>
    <n v="347.79300000000001"/>
    <n v="153.5"/>
    <n v="533"/>
    <n v="329.91699999999997"/>
    <n v="147"/>
    <n v="509"/>
    <n v="243.673"/>
    <n v="86.5"/>
    <n v="362"/>
    <n v="311.06099999999998"/>
    <n v="42.5"/>
    <n v="385"/>
    <n v="292.66500000000002"/>
    <n v="88"/>
    <n v="394"/>
    <n v="421.51499999999999"/>
    <n v="147"/>
    <n v="581"/>
    <n v="329.91699999999997"/>
    <n v="247.673"/>
  </r>
  <r>
    <x v="140"/>
    <n v="79"/>
    <n v="382.37900000000002"/>
    <n v="153.5"/>
    <n v="568"/>
    <n v="329.91699999999997"/>
    <n v="147"/>
    <n v="509"/>
    <n v="256.72899999999998"/>
    <n v="86.5"/>
    <n v="375"/>
    <n v="382.84500000000003"/>
    <n v="42.5"/>
    <n v="403"/>
    <n v="308.51"/>
    <n v="88"/>
    <n v="409"/>
    <n v="481.839"/>
    <n v="147"/>
    <n v="642"/>
    <n v="329.91699999999997"/>
    <n v="256.72899999999998"/>
  </r>
  <r>
    <x v="141"/>
    <n v="81"/>
    <n v="382.37900000000002"/>
    <n v="153.5"/>
    <n v="568"/>
    <n v="370.036"/>
    <n v="147"/>
    <n v="549"/>
    <n v="256.72899999999998"/>
    <n v="86.5"/>
    <n v="375"/>
    <n v="328.84500000000003"/>
    <n v="42.5"/>
    <n v="403"/>
    <n v="308.51"/>
    <n v="88"/>
    <n v="409"/>
    <n v="481.839"/>
    <n v="147"/>
    <n v="642"/>
    <n v="370.036"/>
    <n v="256.72899999999998"/>
  </r>
  <r>
    <x v="142"/>
    <n v="94"/>
    <n v="399.15100000000001"/>
    <n v="155"/>
    <n v="584"/>
    <n v="370.036"/>
    <n v="147"/>
    <n v="549"/>
    <n v="271.98200000000003"/>
    <n v="86.5"/>
    <n v="390"/>
    <n v="350.678"/>
    <n v="42.5"/>
    <n v="425"/>
    <n v="328.75200000000001"/>
    <n v="88"/>
    <n v="430"/>
    <n v="481.839"/>
    <n v="147"/>
    <n v="642"/>
    <n v="370.036"/>
    <n v="271.98200000000003"/>
  </r>
  <r>
    <x v="143"/>
    <n v="108"/>
    <n v="399.15100000000001"/>
    <n v="156.75"/>
    <n v="588"/>
    <n v="370.036"/>
    <n v="150"/>
    <n v="552"/>
    <n v="271.98200000000003"/>
    <n v="88.25"/>
    <n v="392"/>
    <n v="350.678"/>
    <n v="43.25"/>
    <n v="426"/>
    <n v="328.75200000000001"/>
    <n v="89.75"/>
    <n v="431"/>
    <n v="481.839"/>
    <n v="150"/>
    <n v="645"/>
    <n v="370.036"/>
    <n v="271.98200000000003"/>
  </r>
  <r>
    <x v="144"/>
    <n v="151"/>
    <n v="431.15"/>
    <n v="156.75"/>
    <n v="620"/>
    <n v="402.04"/>
    <n v="150"/>
    <n v="584"/>
    <n v="304.33"/>
    <n v="88.25"/>
    <n v="424"/>
    <n v="360.6"/>
    <n v="43.25"/>
    <n v="436"/>
    <n v="350.31"/>
    <n v="89.75"/>
    <n v="453"/>
    <n v="535.02"/>
    <n v="150"/>
    <n v="698"/>
    <n v="402.04"/>
    <n v="304.33"/>
  </r>
  <r>
    <x v="145"/>
    <n v="158"/>
    <n v="431.15"/>
    <n v="160.75"/>
    <n v="624"/>
    <n v="402.04"/>
    <n v="153.75"/>
    <n v="588"/>
    <n v="304.33"/>
    <n v="90.5"/>
    <n v="427"/>
    <n v="360.6"/>
    <n v="44.25"/>
    <n v="437"/>
    <n v="350.31"/>
    <n v="92"/>
    <n v="455"/>
    <n v="535.02"/>
    <n v="153.75"/>
    <n v="702"/>
    <n v="402.04"/>
    <n v="304.33"/>
  </r>
  <r>
    <x v="146"/>
    <n v="181"/>
    <n v="431.15"/>
    <n v="160.75"/>
    <n v="627"/>
    <n v="402.04"/>
    <n v="153.75"/>
    <n v="591"/>
    <n v="304.33"/>
    <n v="90.5"/>
    <n v="430"/>
    <n v="360.6"/>
    <n v="44.25"/>
    <n v="440"/>
    <n v="350.31"/>
    <n v="92"/>
    <n v="455"/>
    <n v="535.02"/>
    <n v="153.75"/>
    <n v="702"/>
    <n v="402.04"/>
    <n v="304.33"/>
  </r>
  <r>
    <x v="147"/>
    <n v="197"/>
    <n v="346.94900000000001"/>
    <n v="160.75"/>
    <n v="543"/>
    <n v="337.94200000000001"/>
    <n v="153.75"/>
    <n v="527"/>
    <n v="336.21600000000001"/>
    <n v="90.5"/>
    <n v="462"/>
    <n v="353.17899999999997"/>
    <n v="44.25"/>
    <n v="433"/>
    <n v="353.17899999999997"/>
    <n v="92"/>
    <n v="458"/>
    <n v="422.10199999999998"/>
    <n v="153.75"/>
    <n v="589"/>
    <n v="337.94200000000001"/>
    <n v="336.21600000000001"/>
  </r>
  <r>
    <x v="148"/>
    <n v="215"/>
    <n v="352.041"/>
    <n v="160.75"/>
    <n v="548"/>
    <n v="346.20699999999999"/>
    <n v="153.75"/>
    <n v="535"/>
    <n v="359.899"/>
    <n v="90.5"/>
    <n v="486"/>
    <n v="374.74200000000002"/>
    <n v="44.25"/>
    <n v="454"/>
    <n v="374.74200000000002"/>
    <n v="92"/>
    <n v="589"/>
    <n v="422.755"/>
    <n v="153.75"/>
    <n v="589"/>
    <n v="346.20699999999999"/>
    <n v="359.899"/>
  </r>
  <r>
    <x v="149"/>
    <n v="221"/>
    <n v="352.041"/>
    <n v="160.75"/>
    <n v="548"/>
    <n v="346.20699999999999"/>
    <n v="153.75"/>
    <n v="536"/>
    <n v="359.899"/>
    <n v="90.5"/>
    <n v="486"/>
    <n v="374.74200000000002"/>
    <n v="44.25"/>
    <n v="455"/>
    <n v="374.74200000000002"/>
    <n v="92"/>
    <n v="480"/>
    <n v="422.755"/>
    <n v="153.75"/>
    <n v="455"/>
    <n v="346.20699999999999"/>
    <n v="359.899"/>
  </r>
  <r>
    <x v="150"/>
    <n v="226"/>
    <n v="352.041"/>
    <n v="164.5"/>
    <n v="552"/>
    <n v="346.20699999999999"/>
    <n v="157.25"/>
    <n v="539"/>
    <n v="359.899"/>
    <n v="92.5"/>
    <n v="488"/>
    <n v="374.74200000000002"/>
    <n v="45.25"/>
    <n v="456"/>
    <n v="374.74200000000002"/>
    <n v="94"/>
    <n v="482"/>
    <n v="422.755"/>
    <n v="157.25"/>
    <n v="593"/>
    <n v="346.20699999999999"/>
    <n v="359.899"/>
  </r>
  <r>
    <x v="151"/>
    <n v="237"/>
    <n v="374.03300000000002"/>
    <n v="164.5"/>
    <n v="574"/>
    <n v="365.69400000000002"/>
    <n v="157.25"/>
    <n v="559"/>
    <n v="385.12"/>
    <n v="92.5"/>
    <n v="513"/>
    <n v="400.29899999999998"/>
    <n v="45.25"/>
    <n v="481"/>
    <n v="400.29899999999998"/>
    <n v="94"/>
    <n v="507"/>
    <n v="448.29500000000002"/>
    <n v="157.25"/>
    <n v="619"/>
    <n v="365.69400000000002"/>
    <n v="385.12"/>
  </r>
  <r>
    <x v="152"/>
    <n v="14"/>
    <n v="361.57299999999998"/>
    <n v="164.5"/>
    <n v="562"/>
    <n v="357.89499999999998"/>
    <n v="157.25"/>
    <n v="551"/>
    <n v="392.46499999999997"/>
    <n v="92.5"/>
    <n v="521"/>
    <n v="404.649"/>
    <n v="45.25"/>
    <n v="486"/>
    <n v="404.649"/>
    <n v="94"/>
    <n v="512"/>
    <n v="427.03100000000001"/>
    <n v="94"/>
    <n v="512"/>
    <n v="357.89499999999998"/>
    <n v="392.46499999999997"/>
  </r>
  <r>
    <x v="153"/>
    <n v="31"/>
    <n v="372.53800000000001"/>
    <n v="164.5"/>
    <n v="573"/>
    <n v="367.49599999999998"/>
    <n v="157.25"/>
    <n v="560"/>
    <n v="395.94099999999997"/>
    <n v="92.5"/>
    <n v="524"/>
    <n v="405.92099999999999"/>
    <n v="45.25"/>
    <n v="487"/>
    <n v="405.92099999999999"/>
    <n v="94"/>
    <n v="513"/>
    <n v="439.30900000000003"/>
    <n v="157.96879999999999"/>
    <n v="610"/>
    <n v="367.49599999999998"/>
    <n v="395.94099999999997"/>
  </r>
  <r>
    <x v="154"/>
    <n v="38"/>
    <n v="372.53800000000001"/>
    <n v="169.5"/>
    <n v="578"/>
    <n v="367.49599999999998"/>
    <n v="162"/>
    <n v="565"/>
    <n v="395.94099999999997"/>
    <n v="95.25"/>
    <n v="527"/>
    <n v="405.92099999999999"/>
    <n v="46.5"/>
    <n v="488"/>
    <n v="405.92099999999999"/>
    <n v="96.75"/>
    <n v="516"/>
    <n v="439.30900000000003"/>
    <n v="162"/>
    <n v="614"/>
    <n v="367.49599999999998"/>
    <n v="395.94099999999997"/>
  </r>
  <r>
    <x v="155"/>
    <n v="46"/>
    <n v="359.79399999999998"/>
    <n v="169.5"/>
    <n v="565"/>
    <n v="355.29700000000003"/>
    <n v="162"/>
    <n v="553"/>
    <n v="380"/>
    <n v="95.25"/>
    <n v="511"/>
    <n v="393.78500000000003"/>
    <n v="46.5"/>
    <n v="476"/>
    <n v="393.78500000000003"/>
    <n v="96.75"/>
    <n v="504"/>
    <n v="428.517"/>
    <n v="162"/>
    <n v="603"/>
    <n v="355.29700000000003"/>
    <n v="355.29700000000003"/>
  </r>
  <r>
    <x v="156"/>
    <n v="76"/>
    <n v="396.15"/>
    <n v="169.5"/>
    <n v="601"/>
    <n v="390.012"/>
    <n v="162"/>
    <n v="588"/>
    <n v="424.92200000000003"/>
    <n v="95.25"/>
    <n v="556"/>
    <n v="443.63600000000002"/>
    <n v="46.5"/>
    <n v="526"/>
    <n v="443.63600000000002"/>
    <n v="96.75"/>
    <n v="553"/>
    <n v="466.39600000000002"/>
    <n v="162"/>
    <n v="641"/>
    <n v="390.012"/>
    <n v="424.92200000000003"/>
  </r>
  <r>
    <x v="157"/>
    <n v="94"/>
    <n v="412.16199999999998"/>
    <n v="173.25"/>
    <n v="621"/>
    <n v="402.49099999999999"/>
    <n v="165.75"/>
    <n v="604"/>
    <n v="453.327"/>
    <n v="97.5"/>
    <n v="587"/>
    <n v="474.92399999999998"/>
    <n v="47.5"/>
    <n v="558"/>
    <n v="474.92399999999998"/>
    <n v="99"/>
    <n v="587"/>
    <n v="485.85700000000003"/>
    <n v="165.75"/>
    <n v="665"/>
    <n v="402.49099999999999"/>
    <n v="453.327"/>
  </r>
  <r>
    <x v="158"/>
    <n v="110"/>
    <n v="447.48599999999999"/>
    <n v="173.25"/>
    <n v="656"/>
    <n v="442.17899999999997"/>
    <n v="165.75"/>
    <n v="644"/>
    <n v="489.07"/>
    <n v="97.5"/>
    <n v="622"/>
    <n v="515.39700000000005"/>
    <n v="47.5"/>
    <n v="599"/>
    <n v="515.39700000000005"/>
    <n v="99"/>
    <n v="627"/>
    <n v="528.69600000000003"/>
    <n v="165.75"/>
    <n v="707"/>
    <n v="442.17899999999997"/>
    <n v="489.07"/>
  </r>
  <r>
    <x v="159"/>
    <n v="135"/>
    <n v="504.827"/>
    <n v="173.25"/>
    <n v="716"/>
    <n v="500.82"/>
    <n v="165.75"/>
    <n v="704"/>
    <n v="574.47900000000004"/>
    <n v="97.5"/>
    <n v="710"/>
    <n v="589.58399999999995"/>
    <n v="47.5"/>
    <n v="675"/>
    <n v="589.58399999999995"/>
    <n v="99"/>
    <n v="703"/>
    <n v="618.04499999999996"/>
    <n v="165.75"/>
    <n v="798"/>
    <n v="500.82"/>
    <n v="574.47900000000004"/>
  </r>
  <r>
    <x v="160"/>
    <n v="155"/>
    <n v="520.61900000000003"/>
    <n v="173.25"/>
    <n v="732"/>
    <n v="517.31399999999996"/>
    <n v="165.75"/>
    <n v="721"/>
    <n v="590.79499999999996"/>
    <n v="97.5"/>
    <n v="726"/>
    <n v="607.71900000000005"/>
    <n v="47.5"/>
    <n v="693"/>
    <n v="607.71900000000005"/>
    <n v="99"/>
    <n v="721"/>
    <n v="634.90899999999999"/>
    <n v="165.75"/>
    <n v="815"/>
    <n v="517.31399999999996"/>
    <n v="590.79499999999996"/>
  </r>
  <r>
    <x v="161"/>
    <n v="167"/>
    <n v="520.61900000000003"/>
    <n v="178.5"/>
    <n v="737"/>
    <n v="517.31399999999996"/>
    <n v="170.75"/>
    <n v="726"/>
    <n v="590.79499999999996"/>
    <n v="100.5"/>
    <n v="729"/>
    <n v="607.71900000000005"/>
    <n v="49"/>
    <n v="694"/>
    <n v="607.71900000000005"/>
    <n v="102"/>
    <n v="724"/>
    <n v="634.90899999999999"/>
    <n v="170.75"/>
    <n v="820"/>
    <n v="517.31399999999996"/>
    <n v="590.79499999999996"/>
  </r>
  <r>
    <x v="162"/>
    <n v="175"/>
    <n v="519.41600000000005"/>
    <n v="178.5"/>
    <n v="736"/>
    <n v="512.58000000000004"/>
    <n v="170.75"/>
    <n v="721"/>
    <n v="587.87099999999998"/>
    <n v="100.5"/>
    <n v="726"/>
    <n v="607.202"/>
    <n v="49"/>
    <n v="694"/>
    <n v="607.202"/>
    <n v="102"/>
    <n v="723"/>
    <n v="643.9"/>
    <n v="170.75"/>
    <n v="829"/>
    <n v="512.58000000000004"/>
    <n v="587.87099999999998"/>
  </r>
  <r>
    <x v="163"/>
    <n v="197"/>
    <n v="506.11900000000003"/>
    <n v="178.5"/>
    <n v="722"/>
    <n v="499.49099999999999"/>
    <n v="170.75"/>
    <n v="708"/>
    <n v="512.053"/>
    <n v="100.5"/>
    <n v="650"/>
    <n v="540.745"/>
    <n v="49"/>
    <n v="628"/>
    <n v="540.745"/>
    <n v="102"/>
    <n v="657"/>
    <n v="629.54600000000005"/>
    <n v="170.75"/>
    <n v="814"/>
    <n v="499.49099999999999"/>
    <n v="512.053"/>
  </r>
  <r>
    <x v="164"/>
    <n v="214"/>
    <n v="466.75700000000001"/>
    <n v="178.5"/>
    <n v="687"/>
    <n v="452.43599999999998"/>
    <n v="170.75"/>
    <n v="665"/>
    <n v="466.74599999999998"/>
    <n v="100.5"/>
    <n v="609"/>
    <n v="520.928"/>
    <n v="49"/>
    <n v="612"/>
    <n v="520.928"/>
    <n v="102"/>
    <n v="637"/>
    <n v="596.06399999999996"/>
    <n v="170.75"/>
    <n v="781"/>
    <n v="452.43599999999998"/>
    <n v="466.74599999999998"/>
  </r>
  <r>
    <x v="165"/>
    <n v="226"/>
    <n v="466.75700000000001"/>
    <n v="183.75"/>
    <n v="692"/>
    <n v="452.43599999999998"/>
    <n v="175.75"/>
    <n v="670"/>
    <n v="466.74599999999998"/>
    <n v="103.5"/>
    <n v="612"/>
    <n v="520.928"/>
    <n v="50.5"/>
    <n v="613"/>
    <n v="520.928"/>
    <n v="105"/>
    <n v="640"/>
    <n v="596.06399999999996"/>
    <n v="175.75"/>
    <n v="786"/>
    <n v="452.43599999999998"/>
    <n v="466.74599999999998"/>
  </r>
  <r>
    <x v="166"/>
    <n v="227"/>
    <n v="414.69400000000002"/>
    <n v="183.75"/>
    <n v="640"/>
    <n v="406.33800000000002"/>
    <n v="175.75"/>
    <n v="624"/>
    <n v="463.34699999999998"/>
    <n v="103.5"/>
    <n v="609"/>
    <n v="476.56"/>
    <n v="50.5"/>
    <n v="569"/>
    <n v="487.52"/>
    <n v="105"/>
    <n v="607"/>
    <n v="435.52499999999998"/>
    <n v="175.75"/>
    <n v="625"/>
    <n v="406.33800000000002"/>
    <n v="463.34699999999998"/>
  </r>
  <r>
    <x v="167"/>
    <n v="240"/>
    <n v="262.798"/>
    <n v="183.75"/>
    <n v="488"/>
    <n v="256.39999999999998"/>
    <n v="175.75"/>
    <n v="474"/>
    <n v="377.08499999999998"/>
    <n v="103.5"/>
    <n v="522"/>
    <n v="384.17700000000002"/>
    <n v="50.5"/>
    <n v="477"/>
    <n v="395.137"/>
    <n v="105"/>
    <n v="514"/>
    <n v="291.14100000000002"/>
    <n v="175.75"/>
    <n v="481"/>
    <n v="256.39999999999998"/>
    <n v="377.08499999999998"/>
  </r>
  <r>
    <x v="168"/>
    <n v="12"/>
    <n v="190.46600000000001"/>
    <n v="183.75"/>
    <n v="416"/>
    <n v="190.78899999999999"/>
    <n v="175.75"/>
    <n v="408"/>
    <n v="281.541"/>
    <n v="103.5"/>
    <n v="427"/>
    <n v="288.29000000000002"/>
    <n v="50.5"/>
    <n v="381"/>
    <n v="293.74"/>
    <n v="105"/>
    <n v="413"/>
    <n v="449.36900000000003"/>
    <n v="175.75"/>
    <n v="639"/>
    <n v="190.78899999999999"/>
    <n v="281.541"/>
  </r>
  <r>
    <x v="169"/>
    <n v="30"/>
    <n v="205.946"/>
    <n v="183.75"/>
    <n v="432"/>
    <n v="208.554"/>
    <n v="175.75"/>
    <n v="426"/>
    <n v="284.68900000000002"/>
    <n v="103.5"/>
    <n v="430"/>
    <n v="299.35300000000001"/>
    <n v="50.5"/>
    <n v="392"/>
    <n v="304.803"/>
    <n v="105"/>
    <n v="424"/>
    <n v="436.77600000000001"/>
    <n v="175.75"/>
    <n v="627"/>
    <n v="208.554"/>
    <n v="284.68900000000002"/>
  </r>
  <r>
    <x v="170"/>
    <n v="36"/>
    <n v="205.946"/>
    <n v="187.25"/>
    <n v="435"/>
    <n v="208.554"/>
    <n v="179"/>
    <n v="429"/>
    <n v="284.68900000000002"/>
    <n v="105.5"/>
    <n v="432"/>
    <n v="299.35300000000001"/>
    <n v="51.5"/>
    <n v="393"/>
    <n v="304.803"/>
    <n v="107"/>
    <n v="426"/>
    <n v="436.77600000000001"/>
    <n v="179"/>
    <n v="630"/>
    <n v="208.554"/>
    <n v="284.68900000000002"/>
  </r>
  <r>
    <x v="171"/>
    <n v="55"/>
    <n v="257.73700000000002"/>
    <n v="187.25"/>
    <n v="487"/>
    <n v="253.44800000000001"/>
    <n v="179"/>
    <n v="474"/>
    <n v="267.85399999999998"/>
    <n v="105.5"/>
    <n v="415"/>
    <n v="264.048"/>
    <n v="51.5"/>
    <n v="357"/>
    <n v="269.49799999999999"/>
    <n v="107"/>
    <n v="391"/>
    <n v="486.68700000000001"/>
    <n v="179"/>
    <n v="680"/>
    <n v="253.44800000000001"/>
    <n v="267.85399999999998"/>
  </r>
  <r>
    <x v="172"/>
    <n v="71"/>
    <n v="255.19300000000001"/>
    <n v="187.25"/>
    <n v="484"/>
    <n v="253.19900000000001"/>
    <n v="179"/>
    <n v="474"/>
    <n v="238.518"/>
    <n v="105.5"/>
    <n v="386"/>
    <n v="239.441"/>
    <n v="51.5"/>
    <n v="333"/>
    <n v="244.89099999999999"/>
    <n v="107"/>
    <n v="366"/>
    <n v="496.584"/>
    <n v="179"/>
    <n v="690"/>
    <n v="253.19900000000001"/>
    <n v="238.518"/>
  </r>
  <r>
    <x v="173"/>
    <n v="98"/>
    <n v="221.321"/>
    <n v="188.75"/>
    <n v="452"/>
    <n v="212.62100000000001"/>
    <n v="180.5"/>
    <n v="435"/>
    <n v="205.87100000000001"/>
    <n v="106.5"/>
    <n v="354"/>
    <n v="223.69800000000001"/>
    <n v="52"/>
    <n v="318"/>
    <n v="190.27799999999999"/>
    <n v="108"/>
    <n v="312"/>
    <n v="463.93299999999999"/>
    <n v="180.5"/>
    <n v="659"/>
    <n v="212.62100000000001"/>
    <n v="205.87100000000001"/>
  </r>
  <r>
    <x v="174"/>
    <n v="113"/>
    <n v="261.83499999999998"/>
    <n v="188.75"/>
    <n v="492"/>
    <n v="250.042"/>
    <n v="180.5"/>
    <n v="472"/>
    <n v="252.00800000000001"/>
    <n v="106.5"/>
    <n v="400"/>
    <n v="261.46800000000002"/>
    <n v="52"/>
    <n v="355"/>
    <n v="228.048"/>
    <n v="108"/>
    <n v="350"/>
    <n v="508.52699999999999"/>
    <n v="180.5"/>
    <n v="703"/>
    <n v="250.042"/>
    <n v="252.00800000000001"/>
  </r>
  <r>
    <x v="175"/>
    <n v="137"/>
    <n v="339.15300000000002"/>
    <n v="188.75"/>
    <n v="570"/>
    <n v="328.84199999999998"/>
    <n v="180.5"/>
    <n v="551"/>
    <n v="313.71199999999999"/>
    <n v="106.5"/>
    <n v="462"/>
    <n v="324.24099999999999"/>
    <n v="52"/>
    <n v="418"/>
    <n v="291.43099999999998"/>
    <n v="108"/>
    <n v="414"/>
    <n v="562.601"/>
    <n v="180.5"/>
    <n v="757"/>
    <n v="328.84199999999998"/>
    <n v="313.71199999999999"/>
  </r>
  <r>
    <x v="176"/>
    <n v="155"/>
    <n v="335.15100000000001"/>
    <n v="189.5"/>
    <n v="567"/>
    <n v="325.60599999999999"/>
    <n v="181.25"/>
    <n v="549"/>
    <n v="323.39600000000002"/>
    <n v="107"/>
    <n v="472"/>
    <n v="324.58"/>
    <n v="52.25"/>
    <n v="419"/>
    <n v="325.19"/>
    <n v="108.5"/>
    <n v="448"/>
    <n v="556.57799999999997"/>
    <n v="181.25"/>
    <n v="752"/>
    <n v="325.60599999999999"/>
    <n v="323.39600000000002"/>
  </r>
  <r>
    <x v="177"/>
    <n v="181"/>
    <n v="369.54599999999999"/>
    <n v="189.5"/>
    <n v="601"/>
    <n v="358.42"/>
    <n v="181.25"/>
    <n v="582"/>
    <n v="356.73500000000001"/>
    <n v="107"/>
    <n v="506"/>
    <n v="348.846"/>
    <n v="52.25"/>
    <n v="443"/>
    <n v="349.45600000000002"/>
    <n v="108.5"/>
    <n v="472"/>
    <n v="570.09699999999998"/>
    <n v="181.25"/>
    <n v="765"/>
    <n v="358.42"/>
    <n v="356.73500000000001"/>
  </r>
  <r>
    <x v="178"/>
    <n v="195"/>
    <n v="343.35700000000003"/>
    <n v="189.5"/>
    <n v="575"/>
    <n v="335.14600000000002"/>
    <n v="181.25"/>
    <n v="558"/>
    <n v="335.5"/>
    <n v="107"/>
    <n v="484"/>
    <n v="327.209"/>
    <n v="52.25"/>
    <n v="421"/>
    <n v="327.81900000000002"/>
    <n v="108.5"/>
    <n v="450"/>
    <n v="559.70899999999995"/>
    <n v="181.25"/>
    <n v="755"/>
    <n v="335.14600000000002"/>
    <n v="335.5"/>
  </r>
  <r>
    <x v="179"/>
    <n v="215"/>
    <n v="329.584"/>
    <n v="192.75"/>
    <n v="564"/>
    <n v="320.97800000000001"/>
    <n v="184.25"/>
    <n v="547"/>
    <n v="337.31599999999997"/>
    <n v="108.75"/>
    <n v="488"/>
    <n v="330.04700000000003"/>
    <n v="53.25"/>
    <n v="425"/>
    <n v="330.65699999999998"/>
    <n v="110.25"/>
    <n v="455"/>
    <n v="543.05999999999995"/>
    <n v="184.25"/>
    <n v="741"/>
    <n v="320.97800000000001"/>
    <n v="337.31599999999997"/>
  </r>
  <r>
    <x v="180"/>
    <n v="241"/>
    <n v="353.548"/>
    <n v="192.75"/>
    <n v="588"/>
    <n v="346.41300000000001"/>
    <n v="184.25"/>
    <n v="573"/>
    <n v="360.72899999999998"/>
    <n v="108.75"/>
    <n v="511"/>
    <n v="353.75099999999998"/>
    <n v="53.25"/>
    <n v="449"/>
    <n v="354.36099999999999"/>
    <n v="110.25"/>
    <n v="479"/>
    <n v="556.88099999999997"/>
    <n v="184.25"/>
    <n v="755"/>
    <n v="346.41300000000001"/>
    <n v="360.72899999999998"/>
  </r>
  <r>
    <x v="181"/>
    <n v="32"/>
    <n v="390.28300000000002"/>
    <n v="194.75"/>
    <n v="627"/>
    <n v="370.863"/>
    <n v="186.25"/>
    <n v="599"/>
    <n v="382.34100000000001"/>
    <n v="110"/>
    <n v="534"/>
    <n v="378.51799999999997"/>
    <n v="53.75"/>
    <n v="474"/>
    <n v="383.81799999999998"/>
    <n v="111.5"/>
    <n v="509"/>
    <n v="573.42499999999995"/>
    <n v="186.25"/>
    <n v="774"/>
    <n v="370.863"/>
    <n v="382.34100000000001"/>
  </r>
  <r>
    <x v="182"/>
    <n v="53"/>
    <n v="356.44299999999998"/>
    <n v="194.75"/>
    <n v="593"/>
    <n v="337.54399999999998"/>
    <n v="186.25"/>
    <n v="566"/>
    <n v="342.19299999999998"/>
    <n v="110"/>
    <n v="494"/>
    <n v="338.11900000000003"/>
    <n v="53.75"/>
    <n v="434"/>
    <n v="343.41899999999998"/>
    <n v="111.5"/>
    <n v="469"/>
    <n v="572.36599999999999"/>
    <n v="186.25"/>
    <n v="773"/>
    <n v="337.54399999999998"/>
    <n v="342.19299999999998"/>
  </r>
  <r>
    <x v="183"/>
    <n v="75"/>
    <n v="391.64800000000002"/>
    <n v="194.75"/>
    <n v="628"/>
    <n v="368.74900000000002"/>
    <n v="186.25"/>
    <n v="597"/>
    <n v="361.733"/>
    <n v="110"/>
    <n v="514"/>
    <n v="356.18799999999999"/>
    <n v="53.75"/>
    <n v="452"/>
    <n v="361.488"/>
    <n v="111.5"/>
    <n v="487"/>
    <n v="593.20600000000002"/>
    <n v="186.25"/>
    <n v="794"/>
    <n v="368.74900000000002"/>
    <n v="361.733"/>
  </r>
  <r>
    <x v="184"/>
    <n v="86"/>
    <n v="381.17899999999997"/>
    <n v="194.75"/>
    <n v="618"/>
    <n v="358.98500000000001"/>
    <n v="186.25"/>
    <n v="587"/>
    <n v="361.964"/>
    <n v="110"/>
    <n v="514"/>
    <n v="358.80200000000002"/>
    <n v="53.75"/>
    <n v="454"/>
    <n v="364.10199999999998"/>
    <n v="111.5"/>
    <n v="490"/>
    <n v="579.48299999999995"/>
    <n v="186.25"/>
    <n v="780"/>
    <n v="358.98500000000001"/>
    <n v="361.964"/>
  </r>
  <r>
    <x v="185"/>
    <n v="98"/>
    <n v="381.17899999999997"/>
    <n v="199.75"/>
    <n v="623"/>
    <n v="358.98500000000001"/>
    <n v="191"/>
    <n v="592"/>
    <n v="361.964"/>
    <n v="112.75"/>
    <n v="517"/>
    <n v="358.80200000000002"/>
    <n v="55.25"/>
    <n v="456"/>
    <n v="364.10199999999998"/>
    <n v="114.25"/>
    <n v="492"/>
    <n v="579.48299999999995"/>
    <n v="191"/>
    <n v="785"/>
    <n v="358.98500000000001"/>
    <n v="361.964"/>
  </r>
  <r>
    <x v="186"/>
    <n v="115"/>
    <n v="376.08499999999998"/>
    <n v="199.75"/>
    <n v="618"/>
    <n v="353.185"/>
    <n v="191"/>
    <n v="586"/>
    <n v="363.44200000000001"/>
    <n v="112.75"/>
    <n v="518"/>
    <n v="356.45100000000002"/>
    <n v="55.25"/>
    <n v="454"/>
    <n v="361.75099999999998"/>
    <n v="114.25"/>
    <n v="490"/>
    <n v="576.75300000000004"/>
    <n v="191"/>
    <n v="782"/>
    <n v="353.185"/>
    <n v="363.44200000000001"/>
  </r>
  <r>
    <x v="187"/>
    <n v="137"/>
    <n v="362.17899999999997"/>
    <n v="199.75"/>
    <n v="604"/>
    <n v="329.28800000000001"/>
    <n v="191"/>
    <n v="562"/>
    <n v="341.08100000000002"/>
    <n v="112.75"/>
    <n v="496"/>
    <n v="342.00400000000002"/>
    <n v="55.25"/>
    <n v="439"/>
    <n v="360.72399999999999"/>
    <n v="114.25"/>
    <n v="489"/>
    <n v="550.98900000000003"/>
    <n v="191"/>
    <n v="756"/>
    <n v="329.28800000000001"/>
    <n v="341.08100000000002"/>
  </r>
  <r>
    <x v="188"/>
    <n v="156"/>
    <n v="345.01799999999997"/>
    <n v="199.75"/>
    <n v="587"/>
    <n v="328.60899999999998"/>
    <n v="191"/>
    <n v="561"/>
    <n v="329.59300000000002"/>
    <n v="112.75"/>
    <n v="484"/>
    <n v="333.80700000000002"/>
    <n v="55.25"/>
    <n v="431"/>
    <n v="347.22699999999998"/>
    <n v="114.25"/>
    <n v="476"/>
    <n v="542.149"/>
    <n v="191"/>
    <n v="747.28219999999999"/>
    <n v="328.60899999999998"/>
    <n v="329.59300000000002"/>
  </r>
  <r>
    <x v="189"/>
    <n v="159"/>
    <n v="345.01799999999997"/>
    <n v="201.5"/>
    <n v="588"/>
    <n v="328.60899999999998"/>
    <n v="192.5"/>
    <n v="563"/>
    <n v="329.59300000000002"/>
    <n v="113.75"/>
    <n v="485"/>
    <n v="333.80700000000002"/>
    <n v="55.75"/>
    <n v="431"/>
    <n v="347.22699999999998"/>
    <n v="115.25"/>
    <n v="477"/>
    <n v="542.149"/>
    <n v="192.5"/>
    <n v="749"/>
    <n v="328.60899999999998"/>
    <n v="329.59300000000002"/>
  </r>
  <r>
    <x v="190"/>
    <n v="179"/>
    <n v="343.31799999999998"/>
    <n v="201.5"/>
    <n v="587"/>
    <n v="327.19499999999999"/>
    <n v="192.5"/>
    <n v="562"/>
    <n v="342.45299999999997"/>
    <n v="113.75"/>
    <n v="498"/>
    <n v="346.12200000000001"/>
    <n v="55.75"/>
    <n v="444"/>
    <n v="359.54199999999997"/>
    <n v="115.25"/>
    <n v="489"/>
    <n v="529.80700000000002"/>
    <n v="192.5"/>
    <n v="736"/>
    <n v="327.19499999999999"/>
    <n v="342.45299999999997"/>
  </r>
  <r>
    <x v="191"/>
    <n v="195"/>
    <n v="329.46600000000001"/>
    <n v="201.5"/>
    <n v="573"/>
    <n v="314.10399999999998"/>
    <n v="192.5"/>
    <n v="548"/>
    <n v="331.60399999999998"/>
    <n v="113.75"/>
    <n v="487"/>
    <n v="334.99599999999998"/>
    <n v="55.75"/>
    <n v="433"/>
    <n v="348.416"/>
    <n v="115.25"/>
    <n v="478"/>
    <n v="523.55600000000004"/>
    <n v="192.5"/>
    <n v="730"/>
    <n v="314.10399999999998"/>
    <n v="331.60399999999998"/>
  </r>
  <r>
    <x v="192"/>
    <n v="223"/>
    <n v="346.02699999999999"/>
    <n v="201.5"/>
    <n v="589"/>
    <n v="328.08499999999998"/>
    <n v="192.5"/>
    <n v="562"/>
    <n v="352.05200000000002"/>
    <n v="113.75"/>
    <n v="508"/>
    <n v="355"/>
    <n v="55.75"/>
    <n v="453"/>
    <n v="368.42"/>
    <n v="115.25"/>
    <n v="498"/>
    <n v="529.03700000000003"/>
    <n v="192.5"/>
    <n v="736"/>
    <n v="328.08499999999998"/>
    <n v="352.05200000000002"/>
  </r>
  <r>
    <x v="193"/>
    <n v="239"/>
    <n v="346.02699999999999"/>
    <n v="202.5"/>
    <n v="590"/>
    <n v="328.08499999999998"/>
    <n v="193.25"/>
    <n v="563"/>
    <n v="352.05200000000002"/>
    <n v="114.25"/>
    <n v="508"/>
    <n v="355"/>
    <n v="56"/>
    <n v="453"/>
    <n v="368.42"/>
    <n v="115.75"/>
    <n v="498"/>
    <n v="529.03700000000003"/>
    <n v="193.25"/>
    <n v="736"/>
    <n v="328.08499999999998"/>
    <n v="352.05200000000002"/>
  </r>
  <r>
    <x v="194"/>
    <n v="246"/>
    <n v="356.82600000000002"/>
    <n v="202.5"/>
    <n v="601"/>
    <n v="337.88400000000001"/>
    <n v="193.25"/>
    <n v="573"/>
    <n v="369.18"/>
    <n v="114.25"/>
    <n v="525"/>
    <n v="372.03100000000001"/>
    <n v="56"/>
    <n v="470"/>
    <n v="385.45100000000002"/>
    <n v="115.75"/>
    <n v="515"/>
    <n v="540.375"/>
    <n v="193.25"/>
    <n v="748"/>
    <n v="337.88400000000001"/>
    <n v="369.18"/>
  </r>
  <r>
    <x v="195"/>
    <n v="16"/>
    <n v="364.01900000000001"/>
    <n v="202.5"/>
    <n v="608"/>
    <n v="354.58300000000003"/>
    <n v="193.25"/>
    <n v="590"/>
    <n v="371.32499999999999"/>
    <n v="114.25"/>
    <n v="527"/>
    <n v="378.67399999999998"/>
    <n v="56"/>
    <n v="477"/>
    <n v="378.98399999999998"/>
    <n v="115.75"/>
    <n v="509"/>
    <n v="552.99599999999998"/>
    <n v="193.25"/>
    <n v="760"/>
    <n v="354.58300000000003"/>
    <n v="371.32499999999999"/>
  </r>
  <r>
    <x v="196"/>
    <n v="36"/>
    <n v="376.154"/>
    <n v="202.5"/>
    <n v="621"/>
    <n v="369.62"/>
    <n v="193.25"/>
    <n v="605"/>
    <n v="387.78300000000002"/>
    <n v="114.25"/>
    <n v="544"/>
    <n v="395.68900000000002"/>
    <n v="56"/>
    <n v="494"/>
    <n v="395.99900000000002"/>
    <n v="115.75"/>
    <n v="526"/>
    <n v="570.08299999999997"/>
    <n v="193.25"/>
    <n v="777"/>
    <n v="369.62"/>
    <n v="387.78300000000002"/>
  </r>
  <r>
    <x v="197"/>
    <n v="40"/>
    <n v="376.154"/>
    <n v="206.25"/>
    <n v="624"/>
    <n v="369.62"/>
    <n v="197"/>
    <n v="608"/>
    <n v="387.78300000000002"/>
    <n v="116.5"/>
    <n v="546"/>
    <n v="395.68900000000002"/>
    <n v="57"/>
    <n v="495"/>
    <n v="395.99900000000002"/>
    <n v="118"/>
    <n v="528"/>
    <n v="570.08299999999997"/>
    <n v="197"/>
    <n v="781"/>
    <n v="369.62"/>
    <n v="387.78300000000002"/>
  </r>
  <r>
    <x v="198"/>
    <n v="59"/>
    <n v="378.94400000000002"/>
    <n v="206.25"/>
    <n v="627"/>
    <n v="371.34300000000002"/>
    <n v="197"/>
    <n v="610"/>
    <n v="420.113"/>
    <n v="116.5"/>
    <n v="578"/>
    <n v="428.399"/>
    <n v="57"/>
    <n v="527"/>
    <n v="428.709"/>
    <n v="118"/>
    <n v="561"/>
    <n v="574.91"/>
    <n v="197"/>
    <n v="786"/>
    <n v="371.34300000000002"/>
    <n v="420.113"/>
  </r>
  <r>
    <x v="199"/>
    <n v="74"/>
    <n v="432.96199999999999"/>
    <n v="206.25"/>
    <n v="681"/>
    <n v="425.21800000000002"/>
    <n v="197"/>
    <n v="664"/>
    <n v="458.69099999999997"/>
    <n v="116.5"/>
    <n v="617"/>
    <n v="467.62400000000002"/>
    <n v="57"/>
    <n v="566"/>
    <n v="467.93400000000003"/>
    <n v="118"/>
    <n v="600"/>
    <n v="614.654"/>
    <n v="197"/>
    <n v="826"/>
    <n v="425.21800000000002"/>
    <n v="458.69099999999997"/>
  </r>
  <r>
    <x v="200"/>
    <n v="95"/>
    <n v="460.70100000000002"/>
    <n v="206.25"/>
    <n v="709"/>
    <n v="447.94400000000002"/>
    <n v="197"/>
    <n v="687"/>
    <n v="472.87200000000001"/>
    <n v="116.5"/>
    <n v="631"/>
    <n v="479.73899999999998"/>
    <n v="57"/>
    <n v="579"/>
    <n v="480.04899999999998"/>
    <n v="118"/>
    <n v="612"/>
    <n v="642.15800000000002"/>
    <n v="197"/>
    <n v="853"/>
    <n v="447.94400000000002"/>
    <n v="472.87200000000001"/>
  </r>
  <r>
    <x v="201"/>
    <n v="98"/>
    <n v="460.70100000000002"/>
    <n v="209"/>
    <n v="712"/>
    <n v="447.94400000000002"/>
    <n v="199.75"/>
    <n v="690"/>
    <n v="472.87200000000001"/>
    <n v="118"/>
    <n v="633"/>
    <n v="479.73899999999998"/>
    <n v="57.75"/>
    <n v="579"/>
    <n v="480.04899999999998"/>
    <n v="119.5"/>
    <n v="614"/>
    <n v="642.15800000000002"/>
    <n v="199.75"/>
    <n v="856"/>
    <n v="447.94400000000002"/>
    <n v="472.87200000000001"/>
  </r>
  <r>
    <x v="202"/>
    <n v="112"/>
    <n v="489.60399999999998"/>
    <n v="209"/>
    <n v="740"/>
    <n v="484.12200000000001"/>
    <n v="199.75"/>
    <n v="726"/>
    <n v="466.69499999999999"/>
    <n v="118"/>
    <n v="627"/>
    <n v="480.98599999999999"/>
    <n v="57.75"/>
    <n v="581"/>
    <n v="481.29599999999999"/>
    <n v="119.5"/>
    <n v="615"/>
    <n v="704.01599999999996"/>
    <n v="199.75"/>
    <n v="918"/>
    <n v="484.12200000000001"/>
    <n v="466.69499999999999"/>
  </r>
  <r>
    <x v="203"/>
    <n v="134"/>
    <n v="461.584"/>
    <n v="209"/>
    <n v="712"/>
    <n v="449.17"/>
    <n v="199.75"/>
    <n v="691"/>
    <n v="493.00200000000001"/>
    <n v="118"/>
    <n v="653"/>
    <n v="473.97199999999998"/>
    <n v="57.75"/>
    <n v="574"/>
    <n v="487.42200000000003"/>
    <n v="119.5"/>
    <n v="621"/>
    <n v="704.80499999999995"/>
    <n v="199.75"/>
    <n v="919"/>
    <n v="449.17"/>
    <n v="493.00200000000001"/>
  </r>
  <r>
    <x v="204"/>
    <n v="155"/>
    <n v="454.86399999999998"/>
    <n v="209"/>
    <n v="706"/>
    <n v="441.43799999999999"/>
    <n v="199.75"/>
    <n v="683"/>
    <n v="475.666"/>
    <n v="118"/>
    <n v="636"/>
    <n v="451.75"/>
    <n v="57.75"/>
    <n v="551"/>
    <n v="465.2"/>
    <n v="119.5"/>
    <n v="599"/>
    <n v="694.78499999999997"/>
    <n v="199.75"/>
    <n v="909"/>
    <n v="441.43799999999999"/>
    <n v="475.666"/>
  </r>
  <r>
    <x v="205"/>
    <n v="178"/>
    <n v="454.86399999999998"/>
    <n v="212"/>
    <n v="709"/>
    <n v="441.43799999999999"/>
    <n v="202.5"/>
    <n v="686"/>
    <n v="475.666"/>
    <n v="119.75"/>
    <n v="637"/>
    <n v="451.75"/>
    <n v="58.5"/>
    <n v="552"/>
    <n v="465.2"/>
    <n v="121.25"/>
    <n v="601"/>
    <n v="694.78499999999997"/>
    <n v="202.5"/>
    <n v="911"/>
    <n v="441.43799999999999"/>
    <n v="475.666"/>
  </r>
  <r>
    <x v="206"/>
    <n v="181"/>
    <n v="410.91699999999997"/>
    <n v="212"/>
    <n v="666"/>
    <n v="396.613"/>
    <n v="202.5"/>
    <n v="642"/>
    <n v="436.12099999999998"/>
    <n v="119.75"/>
    <n v="599"/>
    <n v="417.08100000000002"/>
    <n v="58.5"/>
    <n v="519"/>
    <n v="429.21699999999998"/>
    <n v="121.25"/>
    <n v="565"/>
    <n v="615.2867"/>
    <n v="202.5"/>
    <n v="202.5"/>
    <n v="396.613"/>
    <n v="436.12099999999998"/>
  </r>
  <r>
    <x v="207"/>
    <n v="248"/>
    <n v="392.29399999999998"/>
    <n v="213"/>
    <n v="656"/>
    <n v="380.69499999999999"/>
    <n v="203.5"/>
    <n v="635"/>
    <n v="452.97800000000001"/>
    <n v="120.25"/>
    <n v="624"/>
    <n v="428.86"/>
    <n v="58.75"/>
    <n v="538"/>
    <n v="440.995"/>
    <n v="121.75"/>
    <n v="578"/>
    <n v="596.06600000000003"/>
    <n v="203.5"/>
    <n v="814"/>
    <n v="380.69499999999999"/>
    <n v="452.97800000000001"/>
  </r>
  <r>
    <x v="208"/>
    <n v="23"/>
    <n v="351.74599999999998"/>
    <n v="213"/>
    <n v="615"/>
    <n v="346.37299999999999"/>
    <n v="203.5"/>
    <n v="600"/>
    <n v="403.70499999999998"/>
    <n v="120.25"/>
    <n v="575"/>
    <n v="408.05500000000001"/>
    <n v="58.75"/>
    <n v="517"/>
    <n v="404.28"/>
    <n v="121.75"/>
    <n v="541"/>
    <n v="485.08600000000001"/>
    <n v="203.5"/>
    <n v="703"/>
    <n v="346.37299999999999"/>
    <n v="403.70499999999998"/>
  </r>
  <r>
    <x v="209"/>
    <n v="58"/>
    <n v="457.50400000000002"/>
    <n v="216"/>
    <n v="724"/>
    <n v="448.94499999999999"/>
    <n v="206.5"/>
    <n v="706"/>
    <n v="472.32"/>
    <n v="122"/>
    <n v="645"/>
    <n v="482.01100000000002"/>
    <n v="59.5"/>
    <n v="592"/>
    <n v="479.55099999999999"/>
    <n v="123.5"/>
    <n v="618"/>
    <n v="590.91300000000001"/>
    <n v="206.5"/>
    <n v="812"/>
    <n v="448.94499999999999"/>
    <n v="472.32"/>
  </r>
  <r>
    <x v="210"/>
    <n v="81"/>
    <n v="479.85"/>
    <n v="216"/>
    <n v="746"/>
    <n v="477.48"/>
    <n v="206.5"/>
    <n v="735"/>
    <n v="494.50299999999999"/>
    <n v="122"/>
    <n v="667"/>
    <n v="497.33499999999998"/>
    <n v="59.5"/>
    <n v="607"/>
    <n v="494.875"/>
    <n v="123.5"/>
    <n v="633"/>
    <n v="599.11800000000005"/>
    <n v="206.5"/>
    <n v="820"/>
    <n v="477.48"/>
    <n v="494.50299999999999"/>
  </r>
  <r>
    <x v="211"/>
    <n v="131"/>
    <n v="474.32900000000001"/>
    <n v="217.75"/>
    <n v="743"/>
    <n v="437.97199999999998"/>
    <n v="208.25"/>
    <n v="697"/>
    <n v="430.09"/>
    <n v="123"/>
    <n v="604"/>
    <n v="424.625"/>
    <n v="60"/>
    <n v="535"/>
    <n v="428.64499999999998"/>
    <n v="124.5"/>
    <n v="568"/>
    <n v="619.74"/>
    <n v="208.25"/>
    <n v="843"/>
    <n v="437.97199999999998"/>
    <n v="430.09"/>
  </r>
  <r>
    <x v="212"/>
    <n v="157"/>
    <n v="454.21"/>
    <n v="217.75"/>
    <n v="723"/>
    <n v="421.928"/>
    <n v="208.25"/>
    <n v="681"/>
    <n v="435.64699999999999"/>
    <n v="123"/>
    <n v="609"/>
    <n v="426.815"/>
    <n v="60"/>
    <n v="537"/>
    <n v="430.83499999999998"/>
    <n v="124.5"/>
    <n v="570"/>
    <n v="601.58699999999999"/>
    <n v="208.25"/>
    <n v="825"/>
    <n v="421.928"/>
    <n v="435.64699999999999"/>
  </r>
  <r>
    <x v="213"/>
    <n v="168"/>
    <n v="454.21"/>
    <n v="221.75"/>
    <n v="727"/>
    <n v="421.928"/>
    <n v="212"/>
    <n v="684"/>
    <n v="435.64699999999999"/>
    <n v="125.25"/>
    <n v="611"/>
    <n v="426.815"/>
    <n v="61"/>
    <n v="538"/>
    <n v="430.83499999999998"/>
    <n v="126.75"/>
    <n v="572"/>
    <n v="601.58699999999999"/>
    <n v="212"/>
    <n v="828"/>
    <n v="421.928"/>
    <n v="435.64699999999999"/>
  </r>
  <r>
    <x v="214"/>
    <n v="186"/>
    <n v="484.01100000000002"/>
    <n v="221.75"/>
    <n v="756"/>
    <n v="455.54300000000001"/>
    <n v="212"/>
    <n v="718"/>
    <n v="460.649"/>
    <n v="125.25"/>
    <n v="636"/>
    <n v="456.50099999999998"/>
    <n v="61"/>
    <n v="568"/>
    <n v="460.52100000000002"/>
    <n v="126.75"/>
    <n v="602"/>
    <n v="669.80399999999997"/>
    <n v="212"/>
    <n v="897"/>
    <n v="455.54300000000001"/>
    <n v="460.649"/>
  </r>
  <r>
    <x v="215"/>
    <n v="205"/>
    <n v="513.86800000000005"/>
    <n v="221.75"/>
    <n v="786"/>
    <n v="485.92700000000002"/>
    <n v="212"/>
    <n v="748"/>
    <n v="493.02"/>
    <n v="125.25"/>
    <n v="669"/>
    <n v="485.13400000000001"/>
    <n v="61"/>
    <n v="597"/>
    <n v="489.154"/>
    <n v="126.75"/>
    <n v="631"/>
    <n v="690.16800000000001"/>
    <n v="212"/>
    <n v="917"/>
    <n v="485.92700000000002"/>
    <n v="493.02"/>
  </r>
  <r>
    <x v="216"/>
    <n v="218"/>
    <n v="496.851"/>
    <n v="221.75"/>
    <n v="769"/>
    <n v="473.60500000000002"/>
    <n v="212"/>
    <n v="736"/>
    <n v="491.26499999999999"/>
    <n v="125.25"/>
    <n v="667"/>
    <n v="476.18599999999998"/>
    <n v="61"/>
    <n v="588"/>
    <n v="480.20600000000002"/>
    <n v="126.75"/>
    <n v="622"/>
    <n v="686.197"/>
    <n v="212"/>
    <n v="913"/>
    <n v="473.60500000000002"/>
    <n v="491.26499999999999"/>
  </r>
  <r>
    <x v="217"/>
    <n v="227"/>
    <n v="415.86799999999999"/>
    <n v="221.75"/>
    <n v="688"/>
    <n v="402.43200000000002"/>
    <n v="212"/>
    <n v="665"/>
    <n v="464.49599999999998"/>
    <n v="125.25"/>
    <n v="640"/>
    <n v="447.25299999999999"/>
    <n v="61"/>
    <n v="559"/>
    <n v="451.27300000000002"/>
    <n v="126.75"/>
    <n v="593"/>
    <n v="673.01499999999999"/>
    <n v="212"/>
    <n v="900"/>
    <n v="402.43200000000002"/>
    <n v="464.49599999999998"/>
  </r>
  <r>
    <x v="218"/>
    <n v="248"/>
    <n v="403.00299999999999"/>
    <n v="221.75"/>
    <n v="675"/>
    <n v="380.10899999999998"/>
    <n v="212"/>
    <n v="643"/>
    <n v="456.01900000000001"/>
    <n v="125.25"/>
    <n v="632"/>
    <n v="447.12700000000001"/>
    <n v="61"/>
    <n v="559"/>
    <n v="455.30700000000002"/>
    <n v="126.75"/>
    <n v="597"/>
    <n v="715.64800000000002"/>
    <n v="212"/>
    <n v="943"/>
    <n v="380.10899999999998"/>
    <n v="456.01900000000001"/>
  </r>
  <r>
    <x v="219"/>
    <n v="25"/>
    <n v="445.31700000000001"/>
    <n v="221.75"/>
    <n v="718"/>
    <n v="415.34399999999999"/>
    <n v="212"/>
    <n v="678"/>
    <n v="464.63900000000001"/>
    <n v="125.25"/>
    <n v="640"/>
    <n v="462.29399999999998"/>
    <n v="61"/>
    <n v="574"/>
    <n v="470.47399999999999"/>
    <n v="126.75"/>
    <n v="612"/>
    <n v="719.43899999999996"/>
    <n v="212"/>
    <n v="946"/>
    <n v="415.34399999999999"/>
    <n v="464.63900000000001"/>
  </r>
  <r>
    <x v="220"/>
    <n v="39"/>
    <n v="445.31700000000001"/>
    <n v="222.5"/>
    <n v="718"/>
    <n v="415.34399999999999"/>
    <n v="212.5"/>
    <n v="678"/>
    <n v="464.63900000000001"/>
    <n v="125.5"/>
    <n v="641"/>
    <n v="462.29399999999998"/>
    <n v="61.25"/>
    <n v="574"/>
    <n v="470.47399999999999"/>
    <n v="127"/>
    <n v="612"/>
    <n v="719.43899999999996"/>
    <n v="212.5"/>
    <n v="947"/>
    <n v="415.34399999999999"/>
    <n v="464.63900000000001"/>
  </r>
  <r>
    <x v="221"/>
    <n v="48"/>
    <n v="462.12299999999999"/>
    <n v="222.5"/>
    <n v="735"/>
    <n v="430.30099999999999"/>
    <n v="212.5"/>
    <n v="693"/>
    <n v="479.69400000000002"/>
    <n v="125.5"/>
    <n v="656"/>
    <n v="482.16899999999998"/>
    <n v="61.25"/>
    <n v="594"/>
    <n v="490.34899999999999"/>
    <n v="127"/>
    <n v="632"/>
    <n v="724.81"/>
    <n v="212.5"/>
    <n v="952"/>
    <n v="430.30099999999999"/>
    <n v="479.69400000000002"/>
  </r>
  <r>
    <x v="222"/>
    <n v="59"/>
    <n v="462.12299999999999"/>
    <n v="226"/>
    <n v="739"/>
    <n v="430.30099999999999"/>
    <n v="215.75"/>
    <n v="697"/>
    <n v="479.69400000000002"/>
    <n v="127.5"/>
    <n v="658"/>
    <n v="482.16899999999998"/>
    <n v="62.25"/>
    <n v="595"/>
    <n v="490.34899999999999"/>
    <n v="129"/>
    <n v="634"/>
    <n v="724.81"/>
    <n v="215.75"/>
    <n v="955"/>
    <n v="430.30099999999999"/>
    <n v="479.69400000000002"/>
  </r>
  <r>
    <x v="223"/>
    <n v="64"/>
    <n v="490.88799999999998"/>
    <n v="226"/>
    <n v="767"/>
    <n v="454.75799999999998"/>
    <n v="215.75"/>
    <n v="721"/>
    <n v="472.00799999999998"/>
    <n v="127.5"/>
    <n v="650"/>
    <n v="463.613"/>
    <n v="62.25"/>
    <n v="576"/>
    <n v="471.79300000000001"/>
    <n v="129"/>
    <n v="616"/>
    <n v="730.923"/>
    <n v="215.75"/>
    <n v="962"/>
    <n v="454.75799999999998"/>
    <n v="472.00799999999998"/>
  </r>
  <r>
    <x v="224"/>
    <n v="82"/>
    <n v="462.11700000000002"/>
    <n v="226"/>
    <n v="739"/>
    <n v="433.18700000000001"/>
    <n v="215.75"/>
    <n v="699"/>
    <n v="460.13099999999997"/>
    <n v="127.5"/>
    <n v="638"/>
    <n v="445.74799999999999"/>
    <n v="62.25"/>
    <n v="559"/>
    <n v="453.928"/>
    <n v="129"/>
    <n v="598"/>
    <n v="713.74800000000005"/>
    <n v="215.75"/>
    <n v="944"/>
    <n v="433.18700000000001"/>
    <n v="460.13099999999997"/>
  </r>
  <r>
    <x v="225"/>
    <n v="95"/>
    <n v="462.11700000000002"/>
    <n v="231.5"/>
    <n v="744"/>
    <n v="433.18700000000001"/>
    <n v="221"/>
    <n v="705"/>
    <n v="460.13099999999997"/>
    <n v="130.75"/>
    <n v="641"/>
    <n v="445.74799999999999"/>
    <n v="63.75"/>
    <n v="560"/>
    <n v="453.928"/>
    <n v="132.25"/>
    <n v="601"/>
    <n v="713.74800000000005"/>
    <n v="221"/>
    <n v="950"/>
    <n v="433.18700000000001"/>
    <n v="460.13099999999997"/>
  </r>
  <r>
    <x v="226"/>
    <n v="99"/>
    <n v="460.149"/>
    <n v="231.5"/>
    <n v="742"/>
    <n v="430.584"/>
    <n v="221"/>
    <n v="702"/>
    <n v="438.16800000000001"/>
    <n v="130.75"/>
    <n v="619"/>
    <n v="414.59500000000003"/>
    <n v="63.75"/>
    <n v="529"/>
    <n v="422.77499999999998"/>
    <n v="132.25"/>
    <n v="570"/>
    <n v="715.81200000000001"/>
    <n v="221"/>
    <n v="952"/>
    <n v="430.584"/>
    <n v="438.16800000000001"/>
  </r>
  <r>
    <x v="227"/>
    <n v="111"/>
    <n v="460.11599999999999"/>
    <n v="231.5"/>
    <n v="742"/>
    <n v="430.55200000000002"/>
    <n v="221"/>
    <n v="702"/>
    <n v="438.13600000000002"/>
    <n v="130.75"/>
    <n v="619"/>
    <n v="414.56400000000002"/>
    <n v="63.75"/>
    <n v="529"/>
    <n v="422.74400000000003"/>
    <n v="132.25"/>
    <n v="570"/>
    <n v="715.75599999999997"/>
    <n v="221"/>
    <n v="952"/>
    <n v="430.584"/>
    <n v="438.16800000000001"/>
  </r>
  <r>
    <x v="228"/>
    <n v="119"/>
    <n v="460.11599999999999"/>
    <n v="231.5"/>
    <n v="738"/>
    <n v="430.55200000000002"/>
    <n v="221"/>
    <n v="698"/>
    <n v="438.13600000000002"/>
    <n v="130.75"/>
    <n v="615"/>
    <n v="414.56400000000002"/>
    <n v="63.75"/>
    <n v="525"/>
    <n v="432.62700000000001"/>
    <n v="132.25"/>
    <n v="580"/>
    <n v="719.13800000000003"/>
    <n v="221"/>
    <n v="955"/>
    <n v="430.55200000000002"/>
    <n v="438.13600000000002"/>
  </r>
  <r>
    <x v="229"/>
    <n v="124"/>
    <n v="460.11599999999999"/>
    <n v="231.5"/>
    <n v="747"/>
    <n v="430.55200000000002"/>
    <n v="221"/>
    <n v="707"/>
    <n v="438.13600000000002"/>
    <n v="130.75"/>
    <n v="624"/>
    <n v="414.56400000000002"/>
    <n v="63.75"/>
    <n v="533"/>
    <n v="442.29300000000001"/>
    <n v="132.25"/>
    <n v="589"/>
    <n v="716.98199999999997"/>
    <n v="221"/>
    <n v="953"/>
    <n v="430.55200000000002"/>
    <n v="438.13600000000002"/>
  </r>
  <r>
    <x v="230"/>
    <n v="129"/>
    <n v="452.89100000000002"/>
    <n v="231.5"/>
    <n v="739"/>
    <n v="430.798"/>
    <n v="221"/>
    <n v="707"/>
    <n v="425.48500000000001"/>
    <n v="130.75"/>
    <n v="611"/>
    <n v="419.68599999999998"/>
    <n v="63.75"/>
    <n v="538"/>
    <n v="417.286"/>
    <n v="132.25"/>
    <n v="564"/>
    <n v="746.98"/>
    <n v="221"/>
    <n v="983"/>
    <n v="430.798"/>
    <n v="425.48500000000001"/>
  </r>
  <r>
    <x v="231"/>
    <n v="148"/>
    <n v="450.27"/>
    <n v="233.25"/>
    <n v="738"/>
    <n v="430.08800000000002"/>
    <n v="222.75"/>
    <n v="708"/>
    <n v="436.03199999999998"/>
    <n v="131.75"/>
    <n v="623"/>
    <n v="430.01499999999999"/>
    <n v="64.25"/>
    <n v="549"/>
    <n v="427.61500000000001"/>
    <n v="133.25"/>
    <n v="576"/>
    <n v="738.80499999999995"/>
    <n v="222.75"/>
    <n v="976"/>
    <n v="430.08800000000002"/>
    <n v="436.03199999999998"/>
  </r>
  <r>
    <x v="232"/>
    <n v="168"/>
    <n v="466.88200000000001"/>
    <n v="233.25"/>
    <n v="755"/>
    <n v="451.41699999999997"/>
    <n v="222.75"/>
    <n v="729"/>
    <n v="445.875"/>
    <n v="131.75"/>
    <n v="633"/>
    <n v="443.71100000000001"/>
    <n v="64.25"/>
    <n v="563"/>
    <n v="441.31099999999998"/>
    <n v="133.25"/>
    <n v="589"/>
    <n v="746.66399999999999"/>
    <n v="222.75"/>
    <n v="984"/>
    <n v="451.41699999999997"/>
    <n v="445.875"/>
  </r>
  <r>
    <x v="233"/>
    <n v="188"/>
    <n v="463.971"/>
    <n v="233.25"/>
    <n v="752"/>
    <n v="450.96"/>
    <n v="222.75"/>
    <n v="729"/>
    <n v="447.04"/>
    <n v="131.75"/>
    <n v="634"/>
    <n v="444.14400000000001"/>
    <n v="64.25"/>
    <n v="563"/>
    <n v="433.72"/>
    <n v="133.25"/>
    <n v="582"/>
    <n v="650.11500000000001"/>
    <n v="222.75"/>
    <n v="888"/>
    <n v="392.88"/>
    <n v="418.86799999999999"/>
  </r>
  <r>
    <x v="234"/>
    <n v="190"/>
    <n v="432.56299999999999"/>
    <n v="233.25"/>
    <n v="721"/>
    <n v="423.87799999999999"/>
    <n v="222.75"/>
    <n v="702"/>
    <n v="462.48099999999999"/>
    <n v="131.75"/>
    <n v="649"/>
    <n v="458.15199999999999"/>
    <n v="64.25"/>
    <n v="577"/>
    <n v="447.72899999999998"/>
    <n v="133.25"/>
    <n v="596"/>
    <n v="642.846"/>
    <n v="222.75"/>
    <n v="880"/>
    <n v="365.79899999999998"/>
    <n v="434.31"/>
  </r>
  <r>
    <x v="235"/>
    <n v="210"/>
    <n v="403.23399999999998"/>
    <n v="233.25"/>
    <n v="691"/>
    <n v="396.42599999999999"/>
    <n v="222.75"/>
    <n v="674"/>
    <n v="444.89699999999999"/>
    <n v="131.75"/>
    <n v="632"/>
    <n v="441.25799999999998"/>
    <n v="64.25"/>
    <n v="560"/>
    <n v="430.40300000000002"/>
    <n v="133.25"/>
    <n v="579"/>
    <n v="633.048"/>
    <n v="222.75"/>
    <n v="871"/>
    <n v="333.54899999999998"/>
    <n v="402.23200000000003"/>
  </r>
  <r>
    <x v="236"/>
    <n v="228"/>
    <n v="403.23399999999998"/>
    <n v="234.5"/>
    <n v="693"/>
    <n v="396.42599999999999"/>
    <n v="224"/>
    <n v="675"/>
    <n v="444.89699999999999"/>
    <n v="132.5"/>
    <n v="632"/>
    <n v="441.25799999999998"/>
    <n v="64.5"/>
    <n v="561"/>
    <n v="430.40300000000002"/>
    <n v="134"/>
    <n v="579"/>
    <n v="633.048"/>
    <n v="224"/>
    <n v="872"/>
    <n v="333.54899999999998"/>
    <n v="402.23200000000003"/>
  </r>
  <r>
    <x v="237"/>
    <n v="231"/>
    <n v="377.89499999999998"/>
    <n v="234.5"/>
    <n v="667"/>
    <n v="371.83199999999999"/>
    <n v="224"/>
    <n v="651"/>
    <n v="431.346"/>
    <n v="132.5"/>
    <n v="619"/>
    <n v="433.73"/>
    <n v="64.5"/>
    <n v="553"/>
    <n v="423.101"/>
    <n v="134"/>
    <n v="572"/>
    <n v="641.86099999999999"/>
    <n v="224"/>
    <n v="881"/>
    <n v="329.48700000000002"/>
    <n v="390.28300000000002"/>
  </r>
  <r>
    <x v="238"/>
    <n v="14"/>
    <n v="382.42099999999999"/>
    <n v="234.5"/>
    <n v="672"/>
    <n v="368.67"/>
    <n v="224"/>
    <n v="648"/>
    <n v="444.91399999999999"/>
    <n v="132.5"/>
    <n v="632"/>
    <n v="442.34199999999998"/>
    <n v="64.5"/>
    <n v="562"/>
    <n v="445.44400000000002"/>
    <n v="134"/>
    <n v="594"/>
    <n v="698.86099999999999"/>
    <n v="224"/>
    <n v="936"/>
    <n v="355.34100000000001"/>
    <n v="403.35"/>
  </r>
  <r>
    <x v="239"/>
    <n v="26"/>
    <n v="395.97899999999998"/>
    <n v="234.5"/>
    <n v="685"/>
    <n v="382.96300000000002"/>
    <n v="224"/>
    <n v="662"/>
    <n v="443.15"/>
    <n v="132.5"/>
    <n v="631"/>
    <n v="445.608"/>
    <n v="64.5"/>
    <n v="565"/>
    <n v="448.935"/>
    <n v="134"/>
    <n v="598"/>
    <n v="698.404"/>
    <n v="224"/>
    <n v="937"/>
    <n v="342.19799999999998"/>
    <n v="402.30099999999999"/>
  </r>
  <r>
    <x v="240"/>
    <n v="31"/>
    <n v="395.97899999999998"/>
    <n v="234.25"/>
    <n v="685"/>
    <n v="382.96300000000002"/>
    <n v="223.75"/>
    <n v="662"/>
    <n v="443.15"/>
    <n v="132.5"/>
    <n v="631"/>
    <n v="445.608"/>
    <n v="64.5"/>
    <n v="565"/>
    <n v="448.935"/>
    <n v="134"/>
    <n v="598"/>
    <n v="698.404"/>
    <n v="223.75"/>
    <n v="937"/>
    <n v="342.19799999999998"/>
    <n v="402.30099999999999"/>
  </r>
  <r>
    <x v="241"/>
    <n v="47"/>
    <n v="421.50799999999998"/>
    <n v="234.25"/>
    <n v="711"/>
    <n v="408.649"/>
    <n v="223.75"/>
    <n v="687"/>
    <n v="462.31099999999998"/>
    <n v="132.5"/>
    <n v="650"/>
    <n v="460.21499999999997"/>
    <n v="64.5"/>
    <n v="580"/>
    <n v="463.51600000000002"/>
    <n v="134"/>
    <n v="612"/>
    <n v="728.12900000000002"/>
    <n v="223.75"/>
    <n v="967"/>
    <n v="382.85700000000003"/>
    <n v="423.56"/>
  </r>
  <r>
    <x v="242"/>
    <n v="67"/>
    <n v="467.07600000000002"/>
    <n v="234.25"/>
    <n v="756"/>
    <n v="444.60599999999999"/>
    <n v="223.75"/>
    <n v="723"/>
    <n v="487.55500000000001"/>
    <n v="132.5"/>
    <n v="675"/>
    <n v="486.84699999999998"/>
    <n v="64.5"/>
    <n v="606"/>
    <n v="490.31099999999998"/>
    <n v="134"/>
    <n v="639"/>
    <n v="764.245"/>
    <n v="223.75"/>
    <n v="1003"/>
    <n v="402.48399999999998"/>
    <n v="429.60500000000002"/>
  </r>
  <r>
    <x v="243"/>
    <n v="91"/>
    <n v="483.69499999999999"/>
    <n v="234.25"/>
    <n v="773"/>
    <n v="473.137"/>
    <n v="223.75"/>
    <n v="752"/>
    <n v="486.83199999999999"/>
    <n v="132.5"/>
    <n v="674"/>
    <n v="481.529"/>
    <n v="64.5"/>
    <n v="601"/>
    <n v="485.02100000000002"/>
    <n v="134"/>
    <n v="634"/>
    <n v="783.66899999999998"/>
    <n v="223.75"/>
    <n v="1022"/>
    <n v="425.10500000000002"/>
    <n v="429.18700000000001"/>
  </r>
  <r>
    <x v="244"/>
    <n v="96"/>
    <n v="483.69499999999999"/>
    <n v="239"/>
    <n v="778"/>
    <n v="473.137"/>
    <n v="228.25"/>
    <n v="756"/>
    <n v="486.83199999999999"/>
    <n v="135.25"/>
    <n v="677"/>
    <n v="481.529"/>
    <n v="65.75"/>
    <n v="602"/>
    <n v="485.02100000000002"/>
    <n v="136.75"/>
    <n v="637"/>
    <n v="783.66899999999998"/>
    <n v="228.25"/>
    <n v="1027"/>
    <n v="425.10500000000002"/>
    <n v="429.18700000000001"/>
  </r>
  <r>
    <x v="245"/>
    <n v="101"/>
    <n v="492.12099999999998"/>
    <n v="239"/>
    <n v="786"/>
    <n v="476.94200000000001"/>
    <n v="228.25"/>
    <n v="760"/>
    <n v="498.42899999999997"/>
    <n v="135.25"/>
    <n v="689"/>
    <n v="490.69"/>
    <n v="65.75"/>
    <n v="611"/>
    <n v="494.13099999999997"/>
    <n v="136.75"/>
    <n v="646"/>
    <n v="793.10299999999995"/>
    <n v="228.25"/>
    <n v="1036"/>
    <n v="418.44099999999997"/>
    <n v="450.45"/>
  </r>
  <r>
    <x v="246"/>
    <n v="112"/>
    <n v="492.12099999999998"/>
    <n v="239"/>
    <n v="787"/>
    <n v="476.94200000000001"/>
    <n v="228.25"/>
    <n v="761"/>
    <n v="498.42899999999997"/>
    <n v="135.25"/>
    <n v="689"/>
    <n v="490.69"/>
    <n v="65.75"/>
    <n v="612"/>
    <n v="494.13099999999997"/>
    <n v="136.75"/>
    <n v="646"/>
    <n v="793.10299999999995"/>
    <n v="228.25"/>
    <n v="1037"/>
    <n v="418.44099999999997"/>
    <n v="450.45"/>
  </r>
  <r>
    <x v="247"/>
    <n v="127"/>
    <n v="521.71100000000001"/>
    <n v="239"/>
    <n v="816"/>
    <n v="504.52699999999999"/>
    <n v="228.25"/>
    <n v="788"/>
    <n v="485.012"/>
    <n v="135.25"/>
    <n v="676"/>
    <n v="478.70299999999997"/>
    <n v="65.75"/>
    <n v="600"/>
    <n v="480.851"/>
    <n v="136.75"/>
    <n v="633"/>
    <n v="818.15300000000002"/>
    <n v="228.25"/>
    <n v="1062"/>
    <n v="422.32100000000003"/>
    <n v="427.70100000000002"/>
  </r>
  <r>
    <x v="248"/>
    <n v="146"/>
    <n v="515.51800000000003"/>
    <n v="239"/>
    <n v="810"/>
    <n v="497.83300000000003"/>
    <n v="228.25"/>
    <n v="782"/>
    <n v="476.38299999999998"/>
    <n v="135.25"/>
    <n v="667"/>
    <n v="469.18099999999998"/>
    <n v="65.75"/>
    <n v="591"/>
    <n v="471.404"/>
    <n v="136.75"/>
    <n v="623"/>
    <n v="794.90300000000002"/>
    <n v="228.25"/>
    <n v="1038"/>
    <n v="422.863"/>
    <n v="423.017"/>
  </r>
  <r>
    <x v="249"/>
    <n v="164"/>
    <n v="478.84300000000002"/>
    <n v="239"/>
    <n v="774"/>
    <n v="467.87400000000002"/>
    <n v="228.25"/>
    <n v="752"/>
    <n v="474.96"/>
    <n v="135.25"/>
    <n v="666"/>
    <n v="474.10500000000002"/>
    <n v="65.75"/>
    <n v="596"/>
    <n v="476.541"/>
    <n v="136.75"/>
    <n v="629"/>
    <n v="803.57899999999995"/>
    <n v="228.25"/>
    <n v="1047"/>
    <n v="395.79599999999999"/>
    <n v="426.97199999999998"/>
  </r>
  <r>
    <x v="250"/>
    <n v="180"/>
    <n v="478.84300000000002"/>
    <n v="244"/>
    <n v="779"/>
    <n v="467.87400000000002"/>
    <n v="233"/>
    <n v="757"/>
    <n v="474.96"/>
    <n v="138"/>
    <n v="669"/>
    <n v="474.10500000000002"/>
    <n v="67"/>
    <n v="597"/>
    <n v="476.541"/>
    <n v="139.5"/>
    <n v="631"/>
    <n v="803.57899999999995"/>
    <n v="233"/>
    <n v="1052"/>
    <n v="395.79599999999999"/>
    <n v="426.97199999999998"/>
  </r>
  <r>
    <x v="251"/>
    <n v="189"/>
    <n v="477.19"/>
    <n v="244"/>
    <n v="777"/>
    <n v="455.36900000000003"/>
    <n v="233"/>
    <n v="744"/>
    <n v="464.41"/>
    <n v="138"/>
    <n v="658"/>
    <n v="471.00599999999997"/>
    <n v="67"/>
    <n v="594"/>
    <n v="473.18799999999999"/>
    <n v="139.5"/>
    <n v="628"/>
    <n v="804.90800000000002"/>
    <n v="233"/>
    <n v="1053"/>
    <n v="385.12400000000002"/>
    <n v="407.10899999999998"/>
  </r>
  <r>
    <x v="252"/>
    <n v="208"/>
    <n v="454.95100000000002"/>
    <n v="244"/>
    <n v="755"/>
    <n v="428.70100000000002"/>
    <n v="233"/>
    <n v="717"/>
    <n v="440.66"/>
    <n v="138"/>
    <n v="634"/>
    <n v="437.49"/>
    <n v="67"/>
    <n v="560"/>
    <n v="439.56099999999998"/>
    <n v="139.5"/>
    <n v="594"/>
    <n v="812.68899999999996"/>
    <n v="233"/>
    <n v="1061"/>
    <n v="359.733"/>
    <n v="379.56400000000002"/>
  </r>
  <r>
    <x v="253"/>
    <n v="215"/>
    <n v="454.95100000000002"/>
    <n v="246.75"/>
    <n v="757"/>
    <n v="428.70100000000002"/>
    <n v="235.5"/>
    <n v="720"/>
    <n v="440.66"/>
    <n v="139.5"/>
    <n v="636"/>
    <n v="437.49"/>
    <n v="67.75"/>
    <n v="561"/>
    <n v="439.56099999999998"/>
    <n v="141"/>
    <n v="596"/>
    <n v="812.68899999999996"/>
    <n v="235.5"/>
    <n v="1063"/>
    <n v="359.733"/>
    <n v="379.56400000000002"/>
  </r>
  <r>
    <x v="254"/>
    <n v="234"/>
    <n v="386.548"/>
    <n v="246.75"/>
    <n v="689"/>
    <n v="363.99400000000003"/>
    <n v="235.5"/>
    <n v="655"/>
    <n v="412.11399999999998"/>
    <n v="139.5"/>
    <n v="607"/>
    <n v="406.71800000000002"/>
    <n v="67.75"/>
    <n v="530"/>
    <n v="408.49900000000002"/>
    <n v="141"/>
    <n v="565"/>
    <n v="824.34299999999996"/>
    <n v="235.5"/>
    <n v="1075"/>
    <n v="285.55799999999999"/>
    <n v="342.02600000000001"/>
  </r>
  <r>
    <x v="255"/>
    <n v="9"/>
    <n v="277.69299999999998"/>
    <n v="246.75"/>
    <n v="580"/>
    <n v="260.517"/>
    <n v="235.5"/>
    <n v="552"/>
    <n v="326.60500000000002"/>
    <n v="139.5"/>
    <n v="522"/>
    <n v="341.154"/>
    <n v="67.75"/>
    <n v="465"/>
    <n v="332.22399999999999"/>
    <n v="141"/>
    <n v="488"/>
    <n v="884.52599999999995"/>
    <n v="235.5"/>
    <n v="1135"/>
    <n v="234.523"/>
    <n v="272.54199999999997"/>
  </r>
  <r>
    <x v="256"/>
    <n v="18"/>
    <n v="234.41300000000001"/>
    <n v="246.75"/>
    <n v="537"/>
    <n v="212.00899999999999"/>
    <n v="235.5"/>
    <n v="503.70699999999999"/>
    <n v="278.69400000000002"/>
    <n v="139.5"/>
    <n v="474"/>
    <n v="289.21100000000001"/>
    <n v="67.75"/>
    <n v="413"/>
    <n v="280.33600000000001"/>
    <n v="141"/>
    <n v="437"/>
    <n v="928.51900000000001"/>
    <n v="235.5"/>
    <n v="1179"/>
    <n v="190.88900000000001"/>
    <n v="248.67599999999999"/>
  </r>
  <r>
    <x v="257"/>
    <n v="25"/>
    <n v="234.41300000000001"/>
    <n v="246.25"/>
    <n v="536"/>
    <n v="212.00899999999999"/>
    <n v="235"/>
    <n v="503"/>
    <n v="278.69400000000002"/>
    <n v="139.25"/>
    <n v="474"/>
    <n v="289.21100000000001"/>
    <n v="67.25"/>
    <n v="412"/>
    <n v="280.33600000000001"/>
    <n v="140.75"/>
    <n v="436"/>
    <n v="928.51900000000001"/>
    <n v="235"/>
    <n v="1179"/>
    <n v="190.88900000000001"/>
    <n v="248.67599999999999"/>
  </r>
  <r>
    <x v="258"/>
    <n v="47"/>
    <n v="268.39800000000002"/>
    <n v="246.25"/>
    <n v="570"/>
    <n v="253.81899999999999"/>
    <n v="235"/>
    <n v="545"/>
    <n v="298.31900000000002"/>
    <n v="139.25"/>
    <n v="493"/>
    <n v="299.80599999999998"/>
    <n v="67.25"/>
    <n v="423"/>
    <n v="290.89999999999998"/>
    <n v="140.75"/>
    <n v="447"/>
    <n v="506.05"/>
    <n v="235"/>
    <n v="757"/>
    <n v="231.86199999999999"/>
    <n v="258.71300000000002"/>
  </r>
  <r>
    <x v="259"/>
    <n v="67"/>
    <n v="299.339"/>
    <n v="246.25"/>
    <n v="601"/>
    <n v="283.40800000000002"/>
    <n v="235"/>
    <n v="574"/>
    <n v="305.25900000000001"/>
    <n v="139.25"/>
    <n v="500"/>
    <n v="302.79599999999999"/>
    <n v="67.25"/>
    <n v="426"/>
    <n v="293.92"/>
    <n v="140.75"/>
    <n v="450"/>
    <n v="553.15499999999997"/>
    <n v="235"/>
    <n v="803"/>
    <n v="264.23"/>
    <n v="259.73899999999998"/>
  </r>
  <r>
    <x v="260"/>
    <n v="82"/>
    <n v="297.56900000000002"/>
    <n v="246.25"/>
    <n v="600"/>
    <n v="283.83699999999999"/>
    <n v="235"/>
    <n v="575"/>
    <n v="282.79399999999998"/>
    <n v="139.25"/>
    <n v="478"/>
    <n v="282.61"/>
    <n v="67.25"/>
    <n v="406"/>
    <n v="273.78199999999998"/>
    <n v="140.75"/>
    <n v="430"/>
    <n v="541.36099999999999"/>
    <n v="235"/>
    <n v="792"/>
    <n v="251.56800000000001"/>
    <n v="242.56"/>
  </r>
  <r>
    <x v="261"/>
    <n v="102"/>
    <n v="340.35899999999998"/>
    <n v="246.25"/>
    <n v="643"/>
    <n v="319.31400000000002"/>
    <n v="235"/>
    <n v="610"/>
    <n v="318.52999999999997"/>
    <n v="139.25"/>
    <n v="514"/>
    <n v="317.51400000000001"/>
    <n v="67.25"/>
    <n v="441"/>
    <n v="308.70800000000003"/>
    <n v="140.75"/>
    <n v="465"/>
    <n v="568.27099999999996"/>
    <n v="235"/>
    <n v="819"/>
    <n v="297.93"/>
    <n v="281.95800000000003"/>
  </r>
  <r>
    <x v="262"/>
    <n v="127"/>
    <n v="369.26499999999999"/>
    <n v="246.25"/>
    <n v="672"/>
    <n v="344.584"/>
    <n v="235"/>
    <n v="636"/>
    <n v="302.423"/>
    <n v="139.25"/>
    <n v="498"/>
    <n v="305.47199999999998"/>
    <n v="67.25"/>
    <n v="429"/>
    <n v="287.06099999999998"/>
    <n v="140.75"/>
    <n v="443"/>
    <n v="496.99200000000002"/>
    <n v="235"/>
    <n v="747"/>
    <n v="305.714"/>
    <n v="270.02"/>
  </r>
  <r>
    <x v="263"/>
    <n v="147"/>
    <n v="373.565"/>
    <n v="246.25"/>
    <n v="676"/>
    <n v="347.63"/>
    <n v="235"/>
    <n v="639"/>
    <n v="281.495"/>
    <n v="139.25"/>
    <n v="477"/>
    <n v="282.09100000000001"/>
    <n v="67.25"/>
    <n v="406"/>
    <n v="263.79000000000002"/>
    <n v="140.75"/>
    <n v="420"/>
    <n v="508.76900000000001"/>
    <n v="235"/>
    <n v="759"/>
    <n v="286.44"/>
    <n v="251.93100000000001"/>
  </r>
  <r>
    <x v="264"/>
    <n v="152"/>
    <n v="373.565"/>
    <n v="246.5"/>
    <n v="676"/>
    <n v="347.63"/>
    <n v="235.25"/>
    <n v="639"/>
    <n v="281.495"/>
    <n v="139.25"/>
    <n v="477"/>
    <n v="282.09100000000001"/>
    <n v="67.25"/>
    <n v="406"/>
    <n v="263.79000000000002"/>
    <n v="140.75"/>
    <n v="420"/>
    <n v="508.76900000000001"/>
    <n v="235.25"/>
    <n v="759"/>
    <n v="286.44"/>
    <n v="251.93100000000001"/>
  </r>
  <r>
    <x v="265"/>
    <n v="167"/>
    <n v="376.79"/>
    <n v="246.5"/>
    <n v="679"/>
    <n v="350.63099999999997"/>
    <n v="235.25"/>
    <n v="642"/>
    <n v="283.97500000000002"/>
    <n v="139.25"/>
    <n v="479"/>
    <n v="284.45499999999998"/>
    <n v="65.25"/>
    <n v="408"/>
    <n v="266.15699999999998"/>
    <n v="140.75"/>
    <n v="422"/>
    <n v="513.50099999999998"/>
    <n v="235.25"/>
    <n v="764"/>
    <n v="286.435"/>
    <n v="252.6"/>
  </r>
  <r>
    <x v="266"/>
    <n v="171"/>
    <n v="332.81"/>
    <n v="246.5"/>
    <n v="635"/>
    <n v="311.58999999999997"/>
    <n v="235.25"/>
    <n v="603"/>
    <n v="255.68"/>
    <n v="139.25"/>
    <n v="451"/>
    <n v="258.8"/>
    <n v="67.25"/>
    <n v="382"/>
    <n v="240.57"/>
    <n v="140.75"/>
    <n v="397"/>
    <n v="510.88"/>
    <n v="235.25"/>
    <n v="761"/>
    <n v="258.55"/>
    <n v="224.02"/>
  </r>
  <r>
    <x v="267"/>
    <n v="190"/>
    <n v="260.75"/>
    <n v="246.5"/>
    <n v="563"/>
    <n v="248.33"/>
    <n v="235.25"/>
    <n v="540"/>
    <n v="262.95"/>
    <n v="139.25"/>
    <n v="458"/>
    <n v="264.95999999999998"/>
    <n v="67.25"/>
    <n v="388"/>
    <n v="246.72"/>
    <n v="140.75"/>
    <n v="403"/>
    <n v="438.08"/>
    <n v="235.25"/>
    <n v="689"/>
    <n v="196.26"/>
    <n v="228.4"/>
  </r>
  <r>
    <x v="268"/>
    <n v="204"/>
    <n v="259.41000000000003"/>
    <n v="246.5"/>
    <n v="562"/>
    <n v="247.05"/>
    <n v="235.25"/>
    <n v="538"/>
    <n v="261.58999999999997"/>
    <n v="139.25"/>
    <n v="457"/>
    <n v="263.66000000000003"/>
    <n v="67.25"/>
    <n v="387"/>
    <n v="245.42"/>
    <n v="140.75"/>
    <n v="401"/>
    <n v="435.63"/>
    <n v="235.25"/>
    <n v="686"/>
    <n v="195.83"/>
    <n v="227.94"/>
  </r>
  <r>
    <x v="269"/>
    <n v="209"/>
    <n v="258.77"/>
    <n v="246.5"/>
    <n v="561"/>
    <n v="246.65"/>
    <n v="235.25"/>
    <n v="538"/>
    <n v="254.09"/>
    <n v="139.25"/>
    <n v="450"/>
    <n v="261.56"/>
    <n v="67.25"/>
    <n v="385"/>
    <n v="243.09"/>
    <n v="140.75"/>
    <n v="399"/>
    <n v="430.37"/>
    <n v="235.25"/>
    <n v="681"/>
    <n v="208.15"/>
    <n v="218.33"/>
  </r>
  <r>
    <x v="270"/>
    <n v="216"/>
    <n v="258.77"/>
    <n v="244.5"/>
    <n v="559"/>
    <n v="246.65"/>
    <n v="233.5"/>
    <n v="536"/>
    <n v="254.09"/>
    <n v="138.25"/>
    <n v="449"/>
    <n v="261.56"/>
    <n v="66.75"/>
    <n v="384"/>
    <n v="243.09"/>
    <n v="139.75"/>
    <n v="398"/>
    <n v="430.37"/>
    <n v="233.5"/>
    <n v="679"/>
    <n v="208.15"/>
    <n v="218.33"/>
  </r>
  <r>
    <x v="271"/>
    <n v="25"/>
    <n v="258.77"/>
    <n v="244.25"/>
    <n v="559"/>
    <n v="246.65"/>
    <n v="233.25"/>
    <n v="536"/>
    <n v="254.09"/>
    <n v="138"/>
    <n v="448"/>
    <n v="261.56"/>
    <n v="66.75"/>
    <n v="384"/>
    <n v="243.09"/>
    <n v="139.5"/>
    <n v="398"/>
    <n v="430.37"/>
    <n v="233.25"/>
    <n v="679"/>
    <n v="208.15"/>
    <n v="218.33"/>
  </r>
  <r>
    <x v="272"/>
    <n v="28"/>
    <n v="258.64999999999998"/>
    <n v="244.25"/>
    <n v="559"/>
    <n v="249.57"/>
    <n v="233.25"/>
    <n v="539"/>
    <n v="258.43"/>
    <n v="138"/>
    <n v="453"/>
    <n v="249.82"/>
    <n v="66.75"/>
    <n v="373"/>
    <n v="290.72000000000003"/>
    <n v="139.5"/>
    <n v="445"/>
    <n v="648.59"/>
    <n v="233.25"/>
    <n v="897"/>
    <n v="199.7"/>
    <n v="207.21"/>
  </r>
  <r>
    <x v="273"/>
    <n v="31"/>
    <n v="144.58000000000001"/>
    <n v="244.25"/>
    <n v="445"/>
    <n v="134.76"/>
    <n v="233.25"/>
    <n v="424"/>
    <n v="151.29"/>
    <n v="138"/>
    <n v="345"/>
    <n v="189.49"/>
    <n v="66.75"/>
    <n v="312"/>
    <n v="242.87"/>
    <n v="139.5"/>
    <n v="398"/>
    <n v="445.72"/>
    <n v="233.25"/>
    <n v="694"/>
    <n v="112.57"/>
    <n v="100.86"/>
  </r>
  <r>
    <x v="274"/>
    <n v="65"/>
    <n v="162.54"/>
    <n v="244.25"/>
    <n v="463"/>
    <n v="156.13"/>
    <n v="233.25"/>
    <n v="446"/>
    <n v="163.84"/>
    <n v="138"/>
    <n v="358"/>
    <n v="194.42"/>
    <n v="66.75"/>
    <n v="317"/>
    <n v="247.55"/>
    <n v="139.5"/>
    <n v="402"/>
    <n v="464.36"/>
    <n v="233.25"/>
    <n v="713"/>
    <n v="175.42"/>
    <n v="164.76"/>
  </r>
  <r>
    <x v="275"/>
    <n v="81"/>
    <n v="202.51"/>
    <n v="244.25"/>
    <n v="503"/>
    <n v="194.45"/>
    <n v="233.25"/>
    <n v="484"/>
    <n v="154.49"/>
    <n v="138"/>
    <n v="349"/>
    <n v="194.4"/>
    <n v="66.75"/>
    <n v="317"/>
    <n v="192.05"/>
    <n v="139.5"/>
    <n v="347"/>
    <n v="556.49"/>
    <n v="233.25"/>
    <n v="805"/>
    <n v="208.13"/>
    <n v="160.87"/>
  </r>
  <r>
    <x v="276"/>
    <n v="86"/>
    <n v="202.51"/>
    <n v="243.5"/>
    <n v="502"/>
    <n v="194.45"/>
    <n v="232.75"/>
    <n v="483"/>
    <n v="154.49"/>
    <n v="137.75"/>
    <n v="348"/>
    <n v="194.4"/>
    <n v="66.5"/>
    <n v="317"/>
    <n v="192.05"/>
    <n v="139.25"/>
    <n v="347"/>
    <n v="556.49"/>
    <n v="232.75"/>
    <n v="804"/>
    <n v="208.13"/>
    <n v="160.87"/>
  </r>
  <r>
    <x v="277"/>
    <n v="106"/>
    <n v="218.8"/>
    <n v="243.5"/>
    <n v="518"/>
    <n v="209.36"/>
    <n v="232.75"/>
    <n v="498"/>
    <n v="186.1"/>
    <n v="137.75"/>
    <n v="380"/>
    <n v="220.71"/>
    <n v="66.5"/>
    <n v="343"/>
    <n v="218.31"/>
    <n v="139.25"/>
    <n v="373"/>
    <n v="570.61"/>
    <n v="232.75"/>
    <n v="819"/>
    <n v="204.09"/>
    <n v="216.32"/>
  </r>
  <r>
    <x v="278"/>
    <n v="126"/>
    <n v="302.61"/>
    <n v="243.5"/>
    <n v="602"/>
    <n v="285.81"/>
    <n v="232.75"/>
    <n v="575"/>
    <n v="256.89"/>
    <n v="137.75"/>
    <n v="451"/>
    <n v="247.27"/>
    <n v="66.5"/>
    <n v="370"/>
    <n v="336.34"/>
    <n v="139.25"/>
    <n v="491"/>
    <n v="696.15"/>
    <n v="232.75"/>
    <n v="944"/>
    <n v="242.19"/>
    <n v="228"/>
  </r>
  <r>
    <x v="279"/>
    <n v="146"/>
    <n v="289.39999999999998"/>
    <n v="243.5"/>
    <n v="589"/>
    <n v="272.94"/>
    <n v="232.75"/>
    <n v="562"/>
    <n v="253.46"/>
    <n v="137.75"/>
    <n v="447"/>
    <n v="246.41"/>
    <n v="66.5"/>
    <n v="369"/>
    <n v="335.44"/>
    <n v="139.25"/>
    <n v="490"/>
    <n v="681.66"/>
    <n v="232.75"/>
    <n v="930"/>
    <n v="228.79"/>
    <n v="218.69"/>
  </r>
  <r>
    <x v="280"/>
    <n v="150"/>
    <n v="289.39999999999998"/>
    <n v="244.25"/>
    <n v="590"/>
    <n v="272.5"/>
    <n v="233.5"/>
    <n v="563"/>
    <n v="253.46"/>
    <n v="138"/>
    <n v="448"/>
    <n v="246.41"/>
    <n v="66.75"/>
    <n v="369"/>
    <n v="335.44"/>
    <n v="139.75"/>
    <n v="490"/>
    <n v="681.66"/>
    <n v="233.5"/>
    <n v="930"/>
    <n v="228.79"/>
    <n v="218.69"/>
  </r>
  <r>
    <x v="281"/>
    <n v="167"/>
    <n v="265.94"/>
    <n v="244.25"/>
    <n v="566"/>
    <n v="251.66"/>
    <n v="233.5"/>
    <n v="541"/>
    <n v="248.75"/>
    <n v="138"/>
    <n v="443"/>
    <n v="221.13"/>
    <n v="66.75"/>
    <n v="344"/>
    <n v="305.02999999999997"/>
    <n v="139.75"/>
    <n v="460"/>
    <n v="623.62"/>
    <n v="233.5"/>
    <n v="872"/>
    <n v="210.08"/>
    <n v="195.18"/>
  </r>
  <r>
    <x v="282"/>
    <n v="186"/>
    <n v="278.99"/>
    <n v="244.25"/>
    <n v="579"/>
    <n v="264.37"/>
    <n v="233.5"/>
    <n v="554"/>
    <n v="272.99"/>
    <n v="138"/>
    <n v="467"/>
    <n v="245.49"/>
    <n v="66.75"/>
    <n v="368"/>
    <n v="329.31"/>
    <n v="139.75"/>
    <n v="484"/>
    <n v="646.55999999999995"/>
    <n v="233.5"/>
    <n v="895"/>
    <n v="242.72"/>
    <n v="228.93"/>
  </r>
  <r>
    <x v="283"/>
    <n v="226"/>
    <n v="278.99"/>
    <n v="245.5"/>
    <n v="581"/>
    <n v="264.37"/>
    <n v="233.5"/>
    <n v="555"/>
    <n v="272.99"/>
    <n v="138.75"/>
    <n v="468"/>
    <n v="245.49"/>
    <n v="67"/>
    <n v="369"/>
    <n v="329.31"/>
    <n v="140.5"/>
    <n v="485"/>
    <n v="646.55999999999995"/>
    <n v="234.75"/>
    <n v="897"/>
    <n v="242.72"/>
    <n v="228.93"/>
  </r>
  <r>
    <x v="284"/>
    <n v="228"/>
    <n v="260.24"/>
    <n v="245.5"/>
    <n v="562"/>
    <n v="234.43"/>
    <n v="234.75"/>
    <n v="525"/>
    <n v="232.29"/>
    <n v="138.75"/>
    <n v="427"/>
    <n v="245.93"/>
    <n v="67"/>
    <n v="369"/>
    <n v="288.23"/>
    <n v="140.5"/>
    <n v="444"/>
    <n v="606.82000000000005"/>
    <n v="234.75"/>
    <n v="857"/>
    <n v="197.66"/>
    <n v="218"/>
  </r>
  <r>
    <x v="285"/>
    <n v="4"/>
    <n v="290.69"/>
    <n v="245.5"/>
    <n v="592"/>
    <n v="270.60000000000002"/>
    <n v="234.75"/>
    <n v="562"/>
    <n v="280.27999999999997"/>
    <n v="138.75"/>
    <n v="475"/>
    <n v="257.63"/>
    <n v="67"/>
    <n v="381"/>
    <n v="307.58"/>
    <n v="140.5"/>
    <n v="463"/>
    <n v="635.02"/>
    <n v="234.75"/>
    <n v="885"/>
    <n v="220.8"/>
    <n v="255.71"/>
  </r>
  <r>
    <x v="286"/>
    <n v="24"/>
    <n v="317.41000000000003"/>
    <n v="245.5"/>
    <n v="619"/>
    <n v="299.05"/>
    <n v="234.75"/>
    <n v="590"/>
    <n v="294.06"/>
    <n v="138.75"/>
    <n v="489"/>
    <n v="274.94"/>
    <n v="67"/>
    <n v="398"/>
    <n v="324.93"/>
    <n v="140.5"/>
    <n v="481"/>
    <n v="667.74"/>
    <n v="234.75"/>
    <n v="918"/>
    <n v="244.29"/>
    <n v="253.61"/>
  </r>
  <r>
    <x v="287"/>
    <n v="26"/>
    <n v="317.41000000000003"/>
    <n v="246.25"/>
    <n v="620"/>
    <n v="299.05"/>
    <n v="325.5"/>
    <n v="591"/>
    <n v="294.06"/>
    <n v="139"/>
    <n v="489"/>
    <n v="274.94"/>
    <n v="67.25"/>
    <n v="398"/>
    <n v="324.93"/>
    <n v="141"/>
    <n v="481"/>
    <n v="667.74"/>
    <n v="235.5"/>
    <n v="918"/>
    <n v="244.29"/>
    <n v="253.61"/>
  </r>
  <r>
    <x v="288"/>
    <n v="43"/>
    <n v="291.02999999999997"/>
    <n v="246.25"/>
    <n v="593"/>
    <n v="275.49"/>
    <n v="235.5"/>
    <n v="567"/>
    <n v="289.18"/>
    <n v="139"/>
    <n v="484"/>
    <n v="277.61"/>
    <n v="67.25"/>
    <n v="401"/>
    <n v="354.83"/>
    <n v="141"/>
    <n v="511"/>
    <n v="656.56"/>
    <n v="235.5"/>
    <n v="907"/>
    <n v="230.2"/>
    <n v="253.21"/>
  </r>
  <r>
    <x v="289"/>
    <n v="52"/>
    <n v="295.44"/>
    <n v="246.25"/>
    <n v="598"/>
    <n v="277.83999999999997"/>
    <n v="235.5"/>
    <n v="570"/>
    <n v="280.60000000000002"/>
    <n v="139"/>
    <n v="476"/>
    <n v="286.66000000000003"/>
    <n v="67.25"/>
    <n v="410"/>
    <n v="355.13"/>
    <n v="141"/>
    <n v="511"/>
    <n v="636.62"/>
    <n v="235.5"/>
    <n v="887"/>
    <n v="245.37"/>
    <n v="241.59"/>
  </r>
  <r>
    <x v="290"/>
    <n v="64"/>
    <n v="297.83999999999997"/>
    <n v="246.25"/>
    <n v="600"/>
    <n v="279.35000000000002"/>
    <n v="235.5"/>
    <n v="571"/>
    <n v="279.5"/>
    <n v="139"/>
    <n v="475"/>
    <n v="284.58999999999997"/>
    <n v="67.25"/>
    <n v="408"/>
    <n v="353.03"/>
    <n v="141"/>
    <n v="509"/>
    <n v="643.37"/>
    <n v="235.5"/>
    <n v="894"/>
    <n v="225.15"/>
    <n v="233.61"/>
  </r>
  <r>
    <x v="291"/>
    <n v="83"/>
    <n v="318.29000000000002"/>
    <n v="247.5"/>
    <n v="622"/>
    <n v="303.87"/>
    <n v="236.75"/>
    <n v="597"/>
    <n v="273.77999999999997"/>
    <n v="139.75"/>
    <n v="470"/>
    <n v="287.87"/>
    <n v="67.5"/>
    <n v="412"/>
    <n v="335.76"/>
    <n v="141.75"/>
    <n v="493"/>
    <n v="660.49"/>
    <n v="236.75"/>
    <n v="912"/>
    <n v="216.68"/>
    <n v="223.38"/>
  </r>
  <r>
    <x v="292"/>
    <n v="101"/>
    <n v="293.5"/>
    <n v="247.5"/>
    <n v="597"/>
    <n v="275.64"/>
    <n v="236.75"/>
    <n v="569"/>
    <n v="253.71"/>
    <n v="139.75"/>
    <n v="450"/>
    <n v="265.2"/>
    <n v="67.5"/>
    <n v="389"/>
    <n v="313.02999999999997"/>
    <n v="141.75"/>
    <n v="470"/>
    <n v="647.98"/>
    <n v="236.75"/>
    <n v="900"/>
    <n v="191.9"/>
    <n v="216.09"/>
  </r>
  <r>
    <x v="293"/>
    <n v="122"/>
    <n v="280.61"/>
    <n v="247.5"/>
    <n v="584"/>
    <n v="266.33999999999997"/>
    <n v="236.75"/>
    <n v="559"/>
    <n v="246.76"/>
    <n v="139.75"/>
    <n v="443"/>
    <n v="262.20999999999998"/>
    <n v="67.5"/>
    <n v="386"/>
    <n v="299.99"/>
    <n v="141.75"/>
    <n v="457"/>
    <n v="642.64"/>
    <n v="236.75"/>
    <n v="895"/>
    <n v="217.61"/>
    <n v="223.83"/>
  </r>
  <r>
    <x v="294"/>
    <n v="145"/>
    <n v="271.67"/>
    <n v="247.5"/>
    <n v="575"/>
    <n v="260.87"/>
    <n v="236.75"/>
    <n v="554"/>
    <n v="252.28"/>
    <n v="139.75"/>
    <n v="448"/>
    <n v="263.04000000000002"/>
    <n v="67.5"/>
    <n v="387"/>
    <n v="300.83"/>
    <n v="141.75"/>
    <n v="458"/>
    <n v="619.74"/>
    <n v="236.75"/>
    <n v="872"/>
    <n v="220.04"/>
    <n v="210.93"/>
  </r>
  <r>
    <x v="295"/>
    <n v="148"/>
    <n v="271.67"/>
    <n v="248.75"/>
    <n v="577"/>
    <n v="260.87"/>
    <n v="237.75"/>
    <n v="555"/>
    <n v="252.28"/>
    <n v="140.5"/>
    <n v="449"/>
    <n v="263.04000000000002"/>
    <n v="67.75"/>
    <n v="387"/>
    <n v="300.83"/>
    <n v="142.5"/>
    <n v="459"/>
    <n v="619.74"/>
    <n v="237.75"/>
    <n v="873"/>
    <n v="220.04"/>
    <n v="210.93"/>
  </r>
  <r>
    <x v="296"/>
    <n v="164"/>
    <n v="296.89"/>
    <n v="248.75"/>
    <n v="602"/>
    <n v="282.2"/>
    <n v="237.75"/>
    <n v="576"/>
    <n v="295.77"/>
    <n v="140.5"/>
    <n v="492"/>
    <n v="292.02999999999997"/>
    <n v="67.75"/>
    <n v="416"/>
    <n v="341.49"/>
    <n v="142.5"/>
    <n v="499"/>
    <n v="644.23"/>
    <n v="237.75"/>
    <n v="897"/>
    <n v="245.54"/>
    <n v="261.97000000000003"/>
  </r>
  <r>
    <x v="297"/>
    <n v="183"/>
    <n v="326.91000000000003"/>
    <n v="248.75"/>
    <n v="632"/>
    <n v="308.76"/>
    <n v="237.75"/>
    <n v="603"/>
    <n v="310.56"/>
    <n v="140.5"/>
    <n v="507"/>
    <n v="331.46"/>
    <n v="67.75"/>
    <n v="455"/>
    <n v="372.88"/>
    <n v="142.5"/>
    <n v="455"/>
    <n v="653.12"/>
    <n v="237.75"/>
    <n v="906"/>
    <n v="269.68"/>
    <n v="271.92"/>
  </r>
  <r>
    <x v="298"/>
    <n v="205"/>
    <n v="299.92"/>
    <n v="248.75"/>
    <n v="604"/>
    <n v="285.92"/>
    <n v="237.75"/>
    <n v="580"/>
    <n v="316.10000000000002"/>
    <n v="140.5"/>
    <n v="513"/>
    <n v="307.63"/>
    <n v="67.75"/>
    <n v="432"/>
    <n v="355.82"/>
    <n v="142.5"/>
    <n v="514"/>
    <n v="633.74"/>
    <n v="237.75"/>
    <n v="887"/>
    <n v="255.52"/>
    <n v="282.58"/>
  </r>
  <r>
    <x v="299"/>
    <n v="210"/>
    <n v="299.22000000000003"/>
    <n v="249.75"/>
    <n v="605"/>
    <n v="285.92"/>
    <n v="238.5"/>
    <n v="581"/>
    <n v="316.10000000000002"/>
    <n v="141"/>
    <n v="513"/>
    <n v="307.63"/>
    <n v="68"/>
    <n v="432"/>
    <n v="355.82"/>
    <n v="143"/>
    <n v="514"/>
    <n v="633.74"/>
    <n v="238.5"/>
    <n v="887"/>
    <n v="255.52"/>
    <n v="282.58"/>
  </r>
  <r>
    <x v="300"/>
    <n v="225"/>
    <n v="322.2"/>
    <n v="249.75"/>
    <n v="628"/>
    <n v="310.48"/>
    <n v="238.5"/>
    <n v="605"/>
    <n v="329"/>
    <n v="141"/>
    <n v="526"/>
    <n v="318.41000000000003"/>
    <n v="68"/>
    <n v="443"/>
    <n v="366.58"/>
    <n v="143"/>
    <n v="525"/>
    <n v="646.38"/>
    <n v="328.5"/>
    <n v="900"/>
    <n v="282.52999999999997"/>
    <n v="282.41000000000003"/>
  </r>
  <r>
    <x v="301"/>
    <n v="242"/>
    <n v="298.05"/>
    <n v="249.75"/>
    <n v="604"/>
    <n v="298.45999999999998"/>
    <n v="238.5"/>
    <n v="593"/>
    <n v="316.88"/>
    <n v="141"/>
    <n v="514"/>
    <n v="325.48"/>
    <n v="68"/>
    <n v="450"/>
    <n v="351"/>
    <n v="143"/>
    <n v="509"/>
    <n v="634.75"/>
    <n v="238.5"/>
    <n v="888"/>
    <n v="250.59"/>
    <n v="282.05"/>
  </r>
  <r>
    <x v="302"/>
    <n v="18"/>
    <n v="320.3"/>
    <n v="249.75"/>
    <n v="626"/>
    <n v="310.36"/>
    <n v="238.5"/>
    <n v="605"/>
    <n v="337.75"/>
    <n v="141"/>
    <n v="535"/>
    <n v="349.37"/>
    <n v="68"/>
    <n v="474"/>
    <n v="374.99"/>
    <n v="143"/>
    <n v="533"/>
    <n v="649.39"/>
    <n v="238.5"/>
    <n v="903"/>
    <n v="278.54000000000002"/>
    <n v="314.64"/>
  </r>
  <r>
    <x v="303"/>
    <n v="22"/>
    <n v="320.3"/>
    <n v="252.75"/>
    <n v="629"/>
    <n v="310.36"/>
    <n v="241.25"/>
    <n v="608"/>
    <n v="337.75"/>
    <n v="142.75"/>
    <n v="537"/>
    <n v="349.37"/>
    <n v="68.75"/>
    <n v="474"/>
    <n v="374.99"/>
    <n v="144.75"/>
    <n v="535"/>
    <n v="649.39"/>
    <n v="241.25"/>
    <n v="906"/>
    <n v="278.54000000000002"/>
    <n v="314.64"/>
  </r>
  <r>
    <x v="304"/>
    <n v="39"/>
    <n v="344.25"/>
    <n v="252.75"/>
    <n v="653"/>
    <n v="326.52"/>
    <n v="241.25"/>
    <n v="624"/>
    <n v="346.81"/>
    <n v="142.75"/>
    <n v="546"/>
    <n v="350.9"/>
    <n v="68.75"/>
    <n v="476"/>
    <n v="387.95"/>
    <n v="144.75"/>
    <n v="548"/>
    <n v="675.44"/>
    <n v="241.25"/>
    <n v="932"/>
    <n v="299.83999999999997"/>
    <n v="308.04000000000002"/>
  </r>
  <r>
    <x v="305"/>
    <n v="58"/>
    <n v="333.5"/>
    <n v="252.75"/>
    <n v="642"/>
    <n v="316.73"/>
    <n v="241.25"/>
    <n v="614"/>
    <n v="331.96"/>
    <n v="142.75"/>
    <n v="531"/>
    <n v="336.45"/>
    <n v="68.75"/>
    <n v="461"/>
    <n v="374.21"/>
    <n v="144.75"/>
    <n v="534"/>
    <n v="669.94"/>
    <n v="241.25"/>
    <n v="926"/>
    <n v="265"/>
    <n v="282.32"/>
  </r>
  <r>
    <x v="306"/>
    <n v="77"/>
    <n v="352.01"/>
    <n v="254.25"/>
    <n v="662"/>
    <n v="333.58"/>
    <n v="242.75"/>
    <n v="633"/>
    <n v="340.75"/>
    <n v="143.5"/>
    <n v="540"/>
    <n v="350.58"/>
    <n v="69.25"/>
    <n v="476"/>
    <n v="363.02"/>
    <n v="145.5"/>
    <n v="524"/>
    <n v="706.62"/>
    <n v="242.75"/>
    <n v="965"/>
    <n v="298.81"/>
    <n v="297.26"/>
  </r>
  <r>
    <x v="307"/>
    <n v="96"/>
    <n v="369.49"/>
    <n v="254.25"/>
    <n v="680"/>
    <n v="353.67"/>
    <n v="242.75"/>
    <n v="653"/>
    <n v="362.06"/>
    <n v="143.5"/>
    <n v="562"/>
    <n v="371.42"/>
    <n v="69.25"/>
    <n v="497"/>
    <n v="383.75"/>
    <n v="145.5"/>
    <n v="544"/>
    <n v="723.86"/>
    <n v="242.75"/>
    <n v="982"/>
    <n v="315.89999999999998"/>
    <n v="329.26"/>
  </r>
  <r>
    <x v="308"/>
    <n v="116"/>
    <n v="366.77"/>
    <n v="254.25"/>
    <n v="677"/>
    <n v="353.46"/>
    <n v="242.75"/>
    <n v="652"/>
    <n v="356.29"/>
    <n v="143.5"/>
    <n v="556"/>
    <n v="376.05"/>
    <n v="69.25"/>
    <n v="501"/>
    <n v="408.9"/>
    <n v="145.5"/>
    <n v="570"/>
    <n v="697.74"/>
    <n v="242.75"/>
    <n v="956"/>
    <n v="317.69"/>
    <n v="330.43"/>
  </r>
  <r>
    <x v="309"/>
    <n v="139"/>
    <n v="364.48"/>
    <n v="254.25"/>
    <n v="677"/>
    <n v="354.07"/>
    <n v="242.75"/>
    <n v="655"/>
    <n v="353.89"/>
    <n v="143.5"/>
    <n v="555"/>
    <n v="374.97"/>
    <n v="69.25"/>
    <n v="502"/>
    <n v="407.99"/>
    <n v="145.5"/>
    <n v="570"/>
    <n v="677.28"/>
    <n v="242.75"/>
    <n v="936"/>
    <n v="305.86"/>
    <n v="315.32"/>
  </r>
  <r>
    <x v="310"/>
    <n v="160"/>
    <n v="368.76"/>
    <n v="254.25"/>
    <n v="681"/>
    <n v="362.68"/>
    <n v="242.75"/>
    <n v="663"/>
    <n v="363.81"/>
    <n v="143.5"/>
    <n v="565"/>
    <n v="375.08"/>
    <n v="69.25"/>
    <n v="502"/>
    <n v="414.01"/>
    <n v="145.5"/>
    <n v="576"/>
    <n v="670.96"/>
    <n v="242.75"/>
    <n v="930"/>
    <n v="307.87"/>
    <n v="312.91000000000003"/>
  </r>
  <r>
    <x v="311"/>
    <n v="182"/>
    <n v="368.11"/>
    <n v="254.25"/>
    <n v="680"/>
    <n v="362.71"/>
    <n v="242.75"/>
    <n v="663"/>
    <n v="384.86"/>
    <n v="143.5"/>
    <n v="586"/>
    <n v="394.07"/>
    <n v="69.25"/>
    <n v="521"/>
    <n v="432.91"/>
    <n v="145.5"/>
    <n v="595"/>
    <n v="670.09"/>
    <n v="242.75"/>
    <n v="929"/>
    <n v="306.83"/>
    <n v="345.28"/>
  </r>
  <r>
    <x v="312"/>
    <n v="203"/>
    <n v="381.15"/>
    <n v="254.25"/>
    <n v="693"/>
    <n v="371.94"/>
    <n v="242.75"/>
    <n v="673"/>
    <n v="396.9"/>
    <n v="143.5"/>
    <n v="598"/>
    <n v="415.34"/>
    <n v="69.25"/>
    <n v="543"/>
    <n v="446.02"/>
    <n v="145.5"/>
    <n v="608"/>
    <n v="717.93"/>
    <n v="242.75"/>
    <n v="977"/>
    <n v="338.55"/>
    <n v="362.41"/>
  </r>
  <r>
    <x v="313"/>
    <n v="210"/>
    <n v="381.15"/>
    <n v="255.25"/>
    <n v="694"/>
    <n v="371.94"/>
    <n v="243.75"/>
    <n v="674"/>
    <n v="396.9"/>
    <n v="144"/>
    <n v="599"/>
    <n v="415.34"/>
    <n v="69.5"/>
    <n v="543"/>
    <n v="446.02"/>
    <n v="146.25"/>
    <n v="609"/>
    <n v="717.93"/>
    <n v="243.75"/>
    <n v="978"/>
    <n v="338.55"/>
    <n v="362.41"/>
  </r>
  <r>
    <x v="314"/>
    <n v="221"/>
    <n v="323.51"/>
    <n v="255.25"/>
    <n v="637"/>
    <n v="323.87"/>
    <n v="243.75"/>
    <n v="626"/>
    <n v="384.71"/>
    <n v="144"/>
    <n v="587"/>
    <n v="405.77"/>
    <n v="69.5"/>
    <n v="533"/>
    <n v="436.42"/>
    <n v="146.25"/>
    <n v="599"/>
    <n v="689.81"/>
    <n v="243.75"/>
    <n v="950"/>
    <n v="276.83"/>
    <n v="348.98"/>
  </r>
  <r>
    <x v="315"/>
    <n v="6"/>
    <n v="282.56"/>
    <n v="255.25"/>
    <n v="596"/>
    <n v="279.39"/>
    <n v="243.75"/>
    <n v="581"/>
    <n v="331.81"/>
    <n v="144"/>
    <n v="534"/>
    <n v="337.74"/>
    <n v="69.5"/>
    <n v="465"/>
    <n v="371.6"/>
    <n v="146.25"/>
    <n v="534"/>
    <n v="631.05999999999995"/>
    <n v="243.75"/>
    <n v="891"/>
    <n v="244.34"/>
    <n v="279.64999999999998"/>
  </r>
  <r>
    <x v="316"/>
    <n v="22"/>
    <n v="266.76"/>
    <n v="255.25"/>
    <n v="580"/>
    <n v="263.56"/>
    <n v="243.75"/>
    <n v="565"/>
    <n v="321.63"/>
    <n v="144"/>
    <n v="524"/>
    <n v="331.82"/>
    <n v="69.5"/>
    <n v="459"/>
    <n v="365.71"/>
    <n v="146.25"/>
    <n v="528"/>
    <n v="605.08000000000004"/>
    <n v="243.75"/>
    <n v="865"/>
    <n v="219.45"/>
    <n v="280.22000000000003"/>
  </r>
  <r>
    <x v="317"/>
    <n v="27"/>
    <n v="266.76"/>
    <n v="257.75"/>
    <n v="582"/>
    <n v="263.56"/>
    <n v="246.25"/>
    <n v="568"/>
    <n v="321.63"/>
    <n v="145.5"/>
    <n v="525"/>
    <n v="331.82"/>
    <n v="70.25"/>
    <n v="460"/>
    <n v="365.71"/>
    <n v="147.75"/>
    <n v="530"/>
    <n v="605.08000000000004"/>
    <n v="246.25"/>
    <n v="868"/>
    <n v="219.45"/>
    <n v="280.22000000000003"/>
  </r>
  <r>
    <x v="318"/>
    <n v="41"/>
    <n v="265.58"/>
    <n v="257.75"/>
    <n v="581"/>
    <n v="260.85000000000002"/>
    <n v="246.25"/>
    <n v="565"/>
    <n v="322.25"/>
    <n v="145.5"/>
    <n v="526"/>
    <n v="352.3"/>
    <n v="70.25"/>
    <n v="481"/>
    <n v="361.73"/>
    <n v="147.75"/>
    <n v="526"/>
    <n v="615.46"/>
    <n v="246.25"/>
    <n v="878"/>
    <n v="241.23"/>
    <n v="312.51"/>
  </r>
  <r>
    <x v="319"/>
    <n v="63"/>
    <n v="302.37"/>
    <n v="257.75"/>
    <n v="618"/>
    <n v="297.37"/>
    <n v="246.25"/>
    <n v="602"/>
    <n v="338.67"/>
    <n v="145.5"/>
    <n v="542"/>
    <n v="361.34"/>
    <n v="70.25"/>
    <n v="490"/>
    <n v="370.78"/>
    <n v="147.75"/>
    <n v="535"/>
    <n v="647.71"/>
    <n v="246.25"/>
    <n v="910"/>
    <n v="264.22000000000003"/>
    <n v="331.31"/>
  </r>
  <r>
    <x v="320"/>
    <n v="81"/>
    <n v="375.39"/>
    <n v="257.75"/>
    <n v="691"/>
    <n v="365.01"/>
    <n v="246.25"/>
    <n v="669"/>
    <n v="364.35"/>
    <n v="145.5"/>
    <n v="568"/>
    <n v="366.22"/>
    <n v="70.25"/>
    <n v="494"/>
    <n v="400.26"/>
    <n v="147.75"/>
    <n v="564"/>
    <n v="723.88"/>
    <n v="246.25"/>
    <n v="986"/>
    <n v="319.23"/>
    <n v="324.92"/>
  </r>
  <r>
    <x v="321"/>
    <n v="100"/>
    <n v="368.57"/>
    <n v="257.75"/>
    <n v="684"/>
    <n v="360.46"/>
    <n v="246.25"/>
    <n v="665"/>
    <n v="367.18"/>
    <n v="145.5"/>
    <n v="571"/>
    <n v="369.51"/>
    <n v="70.25"/>
    <n v="498"/>
    <n v="403.44"/>
    <n v="147.75"/>
    <n v="567"/>
    <n v="714.02"/>
    <n v="246.25"/>
    <n v="977"/>
    <n v="314.33"/>
    <n v="331.14"/>
  </r>
  <r>
    <x v="322"/>
    <n v="109"/>
    <n v="368.57"/>
    <n v="257.75"/>
    <n v="684"/>
    <n v="360.46"/>
    <n v="246.25"/>
    <n v="665"/>
    <n v="367.19"/>
    <n v="145.5"/>
    <n v="571"/>
    <n v="369.51"/>
    <n v="70.25"/>
    <n v="498"/>
    <n v="403.44"/>
    <n v="147.75"/>
    <n v="567"/>
    <n v="714.02"/>
    <n v="246.25"/>
    <n v="977"/>
    <n v="303.20999999999998"/>
    <n v="333.26"/>
  </r>
  <r>
    <x v="323"/>
    <n v="124"/>
    <n v="343.22"/>
    <n v="257.75"/>
    <n v="659"/>
    <n v="333.43"/>
    <n v="246.25"/>
    <n v="638"/>
    <n v="323.72000000000003"/>
    <n v="145.5"/>
    <n v="527"/>
    <n v="334.67"/>
    <n v="70.25"/>
    <n v="463"/>
    <n v="367.36"/>
    <n v="147.75"/>
    <n v="531"/>
    <n v="751.79"/>
    <n v="246.25"/>
    <n v="1014"/>
    <n v="275.52"/>
    <n v="283.14"/>
  </r>
  <r>
    <x v="324"/>
    <n v="135"/>
    <n v="342.56"/>
    <n v="257.75"/>
    <n v="658"/>
    <n v="332.67"/>
    <n v="246.25"/>
    <n v="637"/>
    <n v="324.2"/>
    <n v="145.5"/>
    <n v="528"/>
    <n v="331.32"/>
    <n v="70.25"/>
    <n v="460"/>
    <n v="363.08"/>
    <n v="147.75"/>
    <n v="527"/>
    <n v="757.51"/>
    <n v="246.25"/>
    <n v="1020"/>
    <n v="275.61"/>
    <n v="283.38"/>
  </r>
  <r>
    <x v="325"/>
    <n v="145"/>
    <n v="373.48"/>
    <n v="257.75"/>
    <n v="689"/>
    <n v="359.25"/>
    <n v="246.25"/>
    <n v="663"/>
    <n v="338.28"/>
    <n v="145.5"/>
    <n v="542"/>
    <n v="349.84"/>
    <n v="70.25"/>
    <n v="478"/>
    <n v="381.64"/>
    <n v="147.75"/>
    <n v="546"/>
    <n v="772.74"/>
    <n v="246.25"/>
    <n v="1035"/>
    <n v="314.32"/>
    <n v="327.64"/>
  </r>
  <r>
    <x v="326"/>
    <n v="151"/>
    <n v="373.48"/>
    <n v="260.25"/>
    <n v="692"/>
    <n v="359.25"/>
    <n v="248.75"/>
    <n v="666"/>
    <n v="338.28"/>
    <n v="147"/>
    <n v="543"/>
    <n v="349.84"/>
    <n v="71"/>
    <n v="479"/>
    <n v="381.64"/>
    <n v="149.25"/>
    <n v="547"/>
    <n v="772.74"/>
    <n v="248.75"/>
    <n v="1038"/>
    <n v="314.32"/>
    <n v="327.64"/>
  </r>
  <r>
    <x v="327"/>
    <n v="161"/>
    <n v="313.61"/>
    <n v="260.25"/>
    <n v="632"/>
    <n v="302.45999999999998"/>
    <n v="248.75"/>
    <n v="609"/>
    <n v="321.29000000000002"/>
    <n v="147"/>
    <n v="526"/>
    <n v="332.16"/>
    <n v="71"/>
    <n v="461"/>
    <n v="360.3"/>
    <n v="149.25"/>
    <n v="526"/>
    <n v="752.61"/>
    <n v="248.75"/>
    <n v="1018"/>
    <n v="256.45"/>
    <n v="281.20999999999998"/>
  </r>
  <r>
    <x v="328"/>
    <n v="186"/>
    <n v="298.14999999999998"/>
    <n v="260.25"/>
    <n v="616"/>
    <n v="290.08"/>
    <n v="248.75"/>
    <n v="597"/>
    <n v="327.86"/>
    <n v="147"/>
    <n v="533"/>
    <n v="330.42"/>
    <n v="71"/>
    <n v="459"/>
    <n v="358.54"/>
    <n v="149.25"/>
    <n v="524"/>
    <n v="726.14"/>
    <n v="248.75"/>
    <n v="991"/>
    <n v="264.64999999999998"/>
    <n v="292.22000000000003"/>
  </r>
  <r>
    <x v="329"/>
    <n v="209"/>
    <n v="315.64999999999998"/>
    <n v="260.25"/>
    <n v="634"/>
    <n v="309.48"/>
    <n v="248.75"/>
    <n v="616"/>
    <n v="346"/>
    <n v="147"/>
    <n v="551"/>
    <n v="341.18"/>
    <n v="71"/>
    <n v="470"/>
    <n v="377.64"/>
    <n v="149.25"/>
    <n v="543"/>
    <n v="657.83"/>
    <n v="248.75"/>
    <n v="923"/>
    <n v="258.95999999999998"/>
    <n v="303.38"/>
  </r>
  <r>
    <x v="330"/>
    <n v="213"/>
    <n v="315.64999999999998"/>
    <n v="261.75"/>
    <n v="635"/>
    <n v="309.48"/>
    <n v="250"/>
    <n v="617"/>
    <n v="346"/>
    <n v="147.75"/>
    <n v="552"/>
    <n v="341.18"/>
    <n v="71.5"/>
    <n v="471"/>
    <n v="377.64"/>
    <n v="150"/>
    <n v="544"/>
    <n v="657.83"/>
    <n v="250"/>
    <n v="924"/>
    <n v="258.95999999999998"/>
    <n v="303.38"/>
  </r>
  <r>
    <x v="331"/>
    <n v="226"/>
    <n v="313.83"/>
    <n v="261.75"/>
    <n v="634"/>
    <n v="309.77"/>
    <n v="250"/>
    <n v="618"/>
    <n v="341.5"/>
    <n v="147.75"/>
    <n v="547"/>
    <n v="338.77"/>
    <n v="71.5"/>
    <n v="468"/>
    <n v="375.18"/>
    <n v="150"/>
    <n v="541"/>
    <n v="664.05"/>
    <n v="250"/>
    <n v="910"/>
    <n v="265.13"/>
    <n v="301.85000000000002"/>
  </r>
  <r>
    <x v="332"/>
    <n v="242"/>
    <n v="313.83999999999997"/>
    <n v="261.75"/>
    <n v="638"/>
    <n v="309.79000000000002"/>
    <n v="250"/>
    <n v="623"/>
    <n v="341.52"/>
    <n v="147.75"/>
    <n v="552"/>
    <n v="338.79"/>
    <n v="71.5"/>
    <n v="473"/>
    <n v="375.19"/>
    <n v="150"/>
    <n v="541"/>
    <n v="664.06"/>
    <n v="250"/>
    <n v="910"/>
    <n v="265.87"/>
    <n v="297.67"/>
  </r>
  <r>
    <x v="333"/>
    <n v="6"/>
    <n v="299.36"/>
    <n v="261.75"/>
    <n v="624"/>
    <n v="291.12"/>
    <n v="250"/>
    <n v="604"/>
    <n v="332.74"/>
    <n v="147.75"/>
    <n v="543"/>
    <n v="330.32"/>
    <n v="71.5"/>
    <n v="464"/>
    <n v="367.04"/>
    <n v="150"/>
    <n v="533"/>
    <n v="654.62"/>
    <n v="250"/>
    <n v="921"/>
    <n v="241.82"/>
    <n v="283.42"/>
  </r>
  <r>
    <x v="334"/>
    <n v="20"/>
    <n v="320.56"/>
    <n v="261.75"/>
    <n v="645"/>
    <n v="309.91000000000003"/>
    <n v="250"/>
    <n v="623"/>
    <n v="350.04"/>
    <n v="147.75"/>
    <n v="561"/>
    <n v="349.9"/>
    <n v="71.5"/>
    <n v="484"/>
    <n v="386.62"/>
    <n v="150"/>
    <n v="553"/>
    <n v="663.16"/>
    <n v="250"/>
    <n v="929"/>
    <n v="273.75"/>
    <n v="310.93"/>
  </r>
  <r>
    <x v="335"/>
    <n v="43"/>
    <n v="281.35000000000002"/>
    <n v="261.75"/>
    <n v="606"/>
    <n v="270.08999999999997"/>
    <n v="250"/>
    <n v="583"/>
    <n v="287.11"/>
    <n v="147.75"/>
    <n v="498"/>
    <n v="284"/>
    <n v="71.5"/>
    <n v="418"/>
    <n v="313.14999999999998"/>
    <n v="150"/>
    <n v="479"/>
    <n v="631.63"/>
    <n v="250"/>
    <n v="898"/>
    <n v="230.99"/>
    <n v="253.18"/>
  </r>
  <r>
    <x v="336"/>
    <n v="62"/>
    <n v="255.47"/>
    <n v="261.75"/>
    <n v="580"/>
    <n v="242.18"/>
    <n v="250"/>
    <n v="555"/>
    <n v="253.73"/>
    <n v="147.75"/>
    <n v="464"/>
    <n v="243.87"/>
    <n v="71.5"/>
    <n v="378"/>
    <n v="273.02"/>
    <n v="150"/>
    <n v="439"/>
    <n v="625.37"/>
    <n v="250"/>
    <n v="891"/>
    <n v="207.2"/>
    <n v="229.46"/>
  </r>
  <r>
    <x v="337"/>
    <n v="93"/>
    <n v="132.96"/>
    <n v="384.25"/>
    <n v="580"/>
    <n v="129.30000000000001"/>
    <n v="362.88"/>
    <n v="555"/>
    <n v="189.01"/>
    <n v="147.75"/>
    <n v="399"/>
    <n v="165.8"/>
    <n v="71.5"/>
    <n v="300"/>
    <n v="179.43"/>
    <n v="150"/>
    <n v="345"/>
    <n v="378.21"/>
    <n v="250"/>
    <n v="644"/>
    <n v="75.569999999999993"/>
    <n v="149.44"/>
  </r>
  <r>
    <x v="338"/>
    <n v="103"/>
    <n v="132.96"/>
    <n v="384.25"/>
    <n v="580"/>
    <n v="129.30000000000001"/>
    <n v="362.88"/>
    <n v="555"/>
    <n v="189.01"/>
    <n v="148.25"/>
    <n v="400"/>
    <n v="165.8"/>
    <n v="71.75"/>
    <n v="300"/>
    <n v="179.43"/>
    <n v="150.5"/>
    <n v="346"/>
    <n v="378.21"/>
    <n v="251"/>
    <n v="645"/>
    <n v="75.569999999999993"/>
    <n v="149.44"/>
  </r>
  <r>
    <x v="339"/>
    <n v="110"/>
    <n v="254.47"/>
    <n v="262.75"/>
    <n v="580"/>
    <n v="241.18"/>
    <n v="251"/>
    <n v="555"/>
    <n v="189.01"/>
    <n v="148.25"/>
    <n v="400"/>
    <n v="165.8"/>
    <n v="71.75"/>
    <n v="300"/>
    <n v="179.43"/>
    <n v="150.5"/>
    <n v="346"/>
    <n v="378.21"/>
    <n v="251"/>
    <n v="645"/>
    <n v="75.569999999999993"/>
    <n v="149.44"/>
  </r>
  <r>
    <x v="340"/>
    <n v="123"/>
    <n v="254.47"/>
    <n v="262.75"/>
    <n v="580"/>
    <n v="241.18"/>
    <n v="251"/>
    <n v="555"/>
    <n v="147"/>
    <n v="148.25"/>
    <n v="358"/>
    <n v="137.32"/>
    <n v="71.75"/>
    <n v="272"/>
    <n v="150.58000000000001"/>
    <n v="150.5"/>
    <n v="317"/>
    <n v="384.64"/>
    <n v="251"/>
    <n v="652"/>
    <n v="113.58"/>
    <n v="109.34"/>
  </r>
  <r>
    <x v="341"/>
    <n v="146"/>
    <n v="254.47"/>
    <n v="262.75"/>
    <n v="580"/>
    <n v="241.18"/>
    <n v="251"/>
    <n v="555"/>
    <n v="147"/>
    <n v="148.25"/>
    <n v="358"/>
    <n v="137.32"/>
    <n v="71.75"/>
    <n v="272"/>
    <n v="150.58000000000001"/>
    <n v="150.5"/>
    <n v="317"/>
    <n v="384.64"/>
    <n v="251"/>
    <n v="652"/>
    <n v="113.58"/>
    <n v="109.34"/>
  </r>
  <r>
    <x v="342"/>
    <n v="158"/>
    <n v="254.47"/>
    <n v="262.75"/>
    <n v="580"/>
    <n v="241.18"/>
    <n v="251"/>
    <n v="555"/>
    <n v="209.8"/>
    <n v="148.25"/>
    <n v="421"/>
    <n v="197.46"/>
    <n v="71.75"/>
    <n v="332"/>
    <n v="223.92"/>
    <n v="150.5"/>
    <n v="390"/>
    <n v="495.87"/>
    <n v="251"/>
    <n v="763"/>
    <n v="150.38"/>
    <n v="197.76"/>
  </r>
  <r>
    <x v="343"/>
    <n v="173"/>
    <n v="254.47"/>
    <n v="262.75"/>
    <n v="580"/>
    <n v="241.18"/>
    <n v="251"/>
    <n v="555"/>
    <n v="209.8"/>
    <n v="148.25"/>
    <n v="421"/>
    <n v="197.46"/>
    <n v="71.75"/>
    <n v="332"/>
    <n v="223.92"/>
    <n v="150.5"/>
    <n v="390"/>
    <n v="495.87"/>
    <n v="251"/>
    <n v="763"/>
    <n v="150.38"/>
    <n v="197.76"/>
  </r>
  <r>
    <x v="344"/>
    <n v="182"/>
    <n v="246.52"/>
    <n v="262.75"/>
    <n v="572"/>
    <n v="238.64"/>
    <n v="251"/>
    <n v="552"/>
    <n v="234.84"/>
    <n v="148.25"/>
    <n v="446"/>
    <n v="217.95"/>
    <n v="71.75"/>
    <n v="352"/>
    <n v="243.15"/>
    <n v="150.5"/>
    <n v="410"/>
    <n v="526.98"/>
    <n v="251"/>
    <n v="794"/>
    <n v="190.91"/>
    <n v="191.45"/>
  </r>
  <r>
    <x v="345"/>
    <n v="191"/>
    <n v="246.52"/>
    <n v="261.25"/>
    <n v="570"/>
    <n v="238.64"/>
    <n v="249.5"/>
    <n v="551"/>
    <n v="234.84"/>
    <n v="147.25"/>
    <n v="445"/>
    <n v="217.95"/>
    <n v="71.25"/>
    <n v="352"/>
    <n v="243.15"/>
    <n v="149.5"/>
    <n v="409"/>
    <n v="526.98"/>
    <n v="249.5"/>
    <n v="792"/>
    <n v="190.91"/>
    <n v="191.45"/>
  </r>
  <r>
    <x v="346"/>
    <n v="221"/>
    <n v="275.2"/>
    <n v="261.25"/>
    <n v="599"/>
    <n v="258.14"/>
    <n v="249.5"/>
    <n v="570"/>
    <n v="285.29000000000002"/>
    <n v="147.25"/>
    <n v="495"/>
    <n v="236.75"/>
    <n v="71.25"/>
    <n v="371"/>
    <n v="283.85000000000002"/>
    <n v="149.5"/>
    <n v="449"/>
    <n v="585.70000000000005"/>
    <n v="249.5"/>
    <n v="851"/>
    <n v="187.35"/>
    <n v="201.98"/>
  </r>
  <r>
    <x v="347"/>
    <n v="240"/>
    <n v="283.7"/>
    <n v="261.25"/>
    <n v="608"/>
    <n v="265.85000000000002"/>
    <n v="249.5"/>
    <n v="578"/>
    <n v="277.25"/>
    <n v="147.25"/>
    <n v="487"/>
    <n v="232.23"/>
    <n v="71.25"/>
    <n v="366"/>
    <n v="278.88"/>
    <n v="149.5"/>
    <n v="444"/>
    <n v="603.80999999999995"/>
    <n v="249.5"/>
    <n v="869"/>
    <n v="197.82"/>
    <n v="185.83"/>
  </r>
  <r>
    <x v="348"/>
    <n v="259"/>
    <n v="246.62"/>
    <n v="261.25"/>
    <n v="571"/>
    <n v="233.71"/>
    <n v="249.5"/>
    <n v="546"/>
    <n v="230.26"/>
    <n v="147.25"/>
    <n v="440"/>
    <n v="221.12"/>
    <n v="71.25"/>
    <n v="355"/>
    <n v="248.74"/>
    <n v="149.5"/>
    <n v="414"/>
    <n v="582.91"/>
    <n v="249.5"/>
    <n v="848"/>
    <n v="195.6"/>
    <n v="181.86"/>
  </r>
  <r>
    <x v="349"/>
    <n v="267"/>
    <n v="246.62"/>
    <n v="262.5"/>
    <n v="572"/>
    <n v="233.71"/>
    <n v="250.75"/>
    <n v="547"/>
    <n v="230.26"/>
    <n v="148"/>
    <n v="441"/>
    <n v="221.12"/>
    <n v="71.5"/>
    <n v="355"/>
    <n v="248.74"/>
    <n v="150.25"/>
    <n v="415"/>
    <n v="582.91"/>
    <n v="250.75"/>
    <n v="850"/>
    <n v="195.6"/>
    <n v="181.86"/>
  </r>
  <r>
    <x v="350"/>
    <n v="283"/>
    <n v="226.9"/>
    <n v="262.5"/>
    <n v="552"/>
    <n v="215.8"/>
    <n v="250.75"/>
    <n v="529"/>
    <n v="239.27"/>
    <n v="148"/>
    <n v="450"/>
    <n v="230.01"/>
    <n v="71.5"/>
    <n v="364"/>
    <n v="258.18"/>
    <n v="150.25"/>
    <n v="424"/>
    <n v="564.27"/>
    <n v="250.75"/>
    <n v="831"/>
    <n v="179.08"/>
    <n v="193.33"/>
  </r>
  <r>
    <x v="351"/>
    <n v="294"/>
    <n v="226.9"/>
    <n v="262.5"/>
    <n v="556"/>
    <n v="215.8"/>
    <n v="250.75"/>
    <n v="533"/>
    <n v="239.27"/>
    <n v="148"/>
    <n v="454"/>
    <n v="230.01"/>
    <n v="71.5"/>
    <n v="368"/>
    <n v="258.18"/>
    <n v="150.25"/>
    <n v="426"/>
    <n v="564.27"/>
    <n v="250.75"/>
    <n v="832"/>
    <n v="179.08"/>
    <n v="193.33"/>
  </r>
  <r>
    <x v="352"/>
    <n v="6"/>
    <n v="253.43"/>
    <n v="262.5"/>
    <n v="583"/>
    <n v="244.71"/>
    <n v="250.75"/>
    <n v="562"/>
    <n v="268.01"/>
    <n v="148"/>
    <n v="483"/>
    <n v="262.01"/>
    <n v="71.5"/>
    <n v="400"/>
    <n v="278.32"/>
    <n v="150.25"/>
    <n v="446"/>
    <n v="583.45000000000005"/>
    <n v="250.75"/>
    <n v="851"/>
    <n v="199.78"/>
    <n v="223.15"/>
  </r>
  <r>
    <x v="353"/>
    <n v="19"/>
    <n v="275.51"/>
    <n v="262.5"/>
    <n v="605"/>
    <n v="271.66000000000003"/>
    <n v="250.75"/>
    <n v="589"/>
    <n v="287.86"/>
    <n v="148"/>
    <n v="503"/>
    <n v="276.27999999999997"/>
    <n v="71.5"/>
    <n v="415"/>
    <n v="294.12"/>
    <n v="150.25"/>
    <n v="462"/>
    <n v="609.28"/>
    <n v="250.75"/>
    <n v="877"/>
    <n v="226.17"/>
    <n v="239.39"/>
  </r>
  <r>
    <x v="354"/>
    <n v="27"/>
    <n v="275.51"/>
    <n v="264"/>
    <n v="606"/>
    <n v="271.66000000000003"/>
    <n v="252.25"/>
    <n v="591"/>
    <n v="287.86"/>
    <n v="149"/>
    <n v="504"/>
    <n v="276.27999999999997"/>
    <n v="72"/>
    <n v="415"/>
    <n v="294.12"/>
    <n v="151.25"/>
    <n v="463"/>
    <n v="609.28"/>
    <n v="252.25"/>
    <n v="879"/>
    <n v="226.17"/>
    <n v="239.39"/>
  </r>
  <r>
    <x v="355"/>
    <n v="42"/>
    <n v="312.60000000000002"/>
    <n v="264"/>
    <n v="643"/>
    <n v="309.3"/>
    <n v="252.25"/>
    <n v="628"/>
    <n v="319.77999999999997"/>
    <n v="149"/>
    <n v="536"/>
    <n v="301.20999999999998"/>
    <n v="72"/>
    <n v="440"/>
    <n v="316.83999999999997"/>
    <n v="151.25"/>
    <n v="485"/>
    <n v="631.24"/>
    <n v="252.25"/>
    <n v="901"/>
    <n v="265.91000000000003"/>
    <n v="267.23"/>
  </r>
  <r>
    <x v="356"/>
    <n v="65"/>
    <n v="363.96"/>
    <n v="252.25"/>
    <n v="683"/>
    <n v="369.03"/>
    <n v="264"/>
    <n v="700"/>
    <n v="355.96"/>
    <n v="149"/>
    <n v="572"/>
    <n v="330.67"/>
    <n v="72"/>
    <n v="469"/>
    <n v="347.54"/>
    <n v="151.25"/>
    <n v="516"/>
    <n v="682.22"/>
    <n v="252.25"/>
    <n v="952"/>
    <n v="309.82"/>
    <n v="295.83"/>
  </r>
  <r>
    <x v="357"/>
    <n v="80"/>
    <n v="377.52"/>
    <n v="264"/>
    <n v="708"/>
    <n v="370.36"/>
    <n v="252.25"/>
    <n v="689"/>
    <n v="338.34"/>
    <n v="149"/>
    <n v="554"/>
    <n v="316.27999999999997"/>
    <n v="72"/>
    <n v="455"/>
    <n v="333.94"/>
    <n v="151.25"/>
    <n v="502"/>
    <n v="687.93"/>
    <n v="252.25"/>
    <n v="957"/>
    <n v="300.39999999999998"/>
    <n v="275.37"/>
  </r>
  <r>
    <x v="358"/>
    <n v="83"/>
    <n v="377.52"/>
    <n v="263.75"/>
    <n v="708"/>
    <n v="370.36"/>
    <n v="252"/>
    <n v="689"/>
    <n v="337.35"/>
    <n v="149"/>
    <n v="553"/>
    <n v="316.27999999999997"/>
    <n v="72"/>
    <n v="455"/>
    <n v="333.94"/>
    <n v="151.25"/>
    <n v="502"/>
    <n v="687.93"/>
    <n v="252"/>
    <n v="957"/>
    <n v="300.39999999999998"/>
    <n v="275.37"/>
  </r>
  <r>
    <x v="359"/>
    <n v="104"/>
    <n v="399.36"/>
    <n v="263.75"/>
    <n v="730"/>
    <n v="391.55"/>
    <n v="252"/>
    <n v="710"/>
    <n v="371.25"/>
    <n v="149"/>
    <n v="587"/>
    <n v="341.81"/>
    <n v="72"/>
    <n v="481"/>
    <n v="358.74"/>
    <n v="151.25"/>
    <n v="527"/>
    <n v="707.58"/>
    <n v="252"/>
    <n v="977"/>
    <n v="324.3"/>
    <n v="310.5"/>
  </r>
  <r>
    <x v="360"/>
    <n v="113"/>
    <n v="399.36"/>
    <n v="263.75"/>
    <n v="734"/>
    <n v="391.55"/>
    <n v="252"/>
    <n v="715"/>
    <n v="371.25"/>
    <n v="149"/>
    <n v="591"/>
    <n v="341.81"/>
    <n v="72"/>
    <n v="485"/>
    <n v="358.74"/>
    <n v="151.25"/>
    <n v="527"/>
    <n v="707.58"/>
    <n v="252"/>
    <n v="977"/>
    <n v="324.3"/>
    <n v="310.5"/>
  </r>
  <r>
    <x v="361"/>
    <n v="124"/>
    <n v="397.96"/>
    <n v="263.75"/>
    <n v="733"/>
    <n v="387.4"/>
    <n v="252"/>
    <n v="711"/>
    <n v="372.61"/>
    <n v="149"/>
    <n v="593"/>
    <n v="350.1"/>
    <n v="72"/>
    <n v="493"/>
    <n v="365.57"/>
    <n v="151.25"/>
    <n v="534"/>
    <n v="691.8"/>
    <n v="252"/>
    <n v="961"/>
    <n v="321.48"/>
    <n v="317.01"/>
  </r>
  <r>
    <x v="362"/>
    <n v="144"/>
    <n v="414.29"/>
    <n v="263.75"/>
    <n v="749"/>
    <n v="401.67"/>
    <n v="252"/>
    <n v="725"/>
    <n v="376.54"/>
    <n v="149"/>
    <n v="597"/>
    <n v="362.62"/>
    <n v="72"/>
    <n v="506"/>
    <n v="379.14"/>
    <n v="151.25"/>
    <n v="548"/>
    <n v="717.22"/>
    <n v="252"/>
    <n v="986"/>
    <n v="335.01"/>
    <n v="319.83999999999997"/>
  </r>
  <r>
    <x v="363"/>
    <n v="154"/>
    <n v="414.29"/>
    <n v="266"/>
    <n v="751"/>
    <n v="401.67"/>
    <n v="254"/>
    <n v="727"/>
    <n v="376.54"/>
    <n v="150.25"/>
    <n v="598"/>
    <n v="362.62"/>
    <n v="72.5"/>
    <n v="506"/>
    <n v="379.14"/>
    <n v="152.5"/>
    <n v="549"/>
    <n v="717.22"/>
    <n v="254"/>
    <n v="988"/>
    <n v="335.01"/>
    <n v="319.83999999999997"/>
  </r>
  <r>
    <x v="364"/>
    <n v="167"/>
    <n v="403.54"/>
    <n v="266"/>
    <n v="741"/>
    <n v="393.27"/>
    <n v="254"/>
    <n v="718"/>
    <n v="367.28"/>
    <n v="150.25"/>
    <n v="589"/>
    <n v="355.37"/>
    <n v="72.5"/>
    <n v="499"/>
    <n v="384.13"/>
    <n v="152.5"/>
    <n v="554"/>
    <n v="742.41"/>
    <n v="254"/>
    <n v="1014"/>
    <n v="350.92"/>
    <n v="325.16000000000003"/>
  </r>
  <r>
    <x v="365"/>
    <n v="187"/>
    <n v="397.2"/>
    <n v="266"/>
    <n v="734"/>
    <n v="389.62"/>
    <n v="254"/>
    <n v="715"/>
    <n v="374.63"/>
    <n v="150.25"/>
    <n v="596"/>
    <n v="368.11"/>
    <n v="72.5"/>
    <n v="512"/>
    <n v="397.02"/>
    <n v="152.5"/>
    <n v="567"/>
    <n v="727.12"/>
    <n v="254"/>
    <n v="998"/>
    <n v="339.56"/>
    <n v="327.2"/>
  </r>
  <r>
    <x v="366"/>
    <n v="207"/>
    <n v="398.98"/>
    <n v="266"/>
    <n v="736"/>
    <n v="395.72"/>
    <n v="254"/>
    <n v="721"/>
    <n v="398.83"/>
    <n v="150.25"/>
    <n v="620"/>
    <n v="409.01"/>
    <n v="72.5"/>
    <n v="553"/>
    <n v="423.64"/>
    <n v="152.5"/>
    <n v="593"/>
    <n v="733.35"/>
    <n v="254"/>
    <n v="1005"/>
    <n v="366.29"/>
    <n v="371.89"/>
  </r>
  <r>
    <x v="367"/>
    <n v="219"/>
    <n v="398.98"/>
    <n v="267.75"/>
    <n v="738"/>
    <n v="395.72"/>
    <n v="255.75"/>
    <n v="723"/>
    <n v="398.83"/>
    <n v="151.25"/>
    <n v="621"/>
    <n v="409.01"/>
    <n v="73"/>
    <n v="553"/>
    <n v="423.64"/>
    <n v="153.5"/>
    <n v="594"/>
    <n v="733.35"/>
    <n v="255.75"/>
    <n v="1006"/>
    <n v="366.29"/>
    <n v="371.89"/>
  </r>
  <r>
    <x v="368"/>
    <n v="231"/>
    <n v="426.98"/>
    <n v="267.75"/>
    <n v="766"/>
    <n v="423.21"/>
    <n v="255.75"/>
    <n v="750"/>
    <n v="426.17"/>
    <n v="151.25"/>
    <n v="649"/>
    <n v="438.31"/>
    <n v="73"/>
    <n v="582"/>
    <n v="452.04"/>
    <n v="153.5"/>
    <n v="623"/>
    <n v="780.28"/>
    <n v="255.75"/>
    <n v="1053"/>
    <n v="379.38"/>
    <n v="412.04"/>
  </r>
  <r>
    <x v="369"/>
    <n v="247"/>
    <n v="375"/>
    <n v="267.75"/>
    <n v="714"/>
    <n v="370.26"/>
    <n v="255.75"/>
    <n v="697"/>
    <n v="388.51"/>
    <n v="151.25"/>
    <n v="611"/>
    <n v="391.03"/>
    <n v="73"/>
    <n v="535"/>
    <n v="420.9"/>
    <n v="153.5"/>
    <n v="592"/>
    <n v="719.29"/>
    <n v="255.75"/>
    <n v="992"/>
    <n v="333.91"/>
    <n v="341.13"/>
  </r>
  <r>
    <x v="370"/>
    <n v="8"/>
    <n v="375"/>
    <n v="267.75"/>
    <n v="714"/>
    <n v="370.26"/>
    <n v="255.75"/>
    <n v="697"/>
    <n v="388.51"/>
    <n v="151.25"/>
    <n v="611"/>
    <n v="391.03"/>
    <n v="73"/>
    <n v="535"/>
    <n v="420.9"/>
    <n v="153.5"/>
    <n v="592"/>
    <n v="719.29"/>
    <n v="255.75"/>
    <n v="992"/>
    <n v="333.91"/>
    <n v="341.13"/>
  </r>
  <r>
    <x v="371"/>
    <n v="20"/>
    <n v="420.98"/>
    <n v="267.75"/>
    <n v="760"/>
    <n v="416.89"/>
    <n v="255.75"/>
    <n v="744"/>
    <n v="445.5"/>
    <n v="151.25"/>
    <n v="668"/>
    <n v="448.42"/>
    <n v="73"/>
    <n v="593"/>
    <n v="479.64"/>
    <n v="153.5"/>
    <n v="650"/>
    <n v="737.26"/>
    <n v="255.75"/>
    <n v="1010"/>
    <n v="405.16"/>
    <n v="411.47"/>
  </r>
  <r>
    <x v="372"/>
    <n v="27"/>
    <n v="420.98"/>
    <n v="272.5"/>
    <n v="765"/>
    <n v="416.89"/>
    <n v="260.5"/>
    <n v="748"/>
    <n v="445.5"/>
    <n v="154"/>
    <n v="671"/>
    <n v="448.42"/>
    <n v="74.25"/>
    <n v="594"/>
    <n v="479.64"/>
    <n v="156.25"/>
    <n v="653"/>
    <n v="737.26"/>
    <n v="260.5"/>
    <n v="1015"/>
    <n v="405.16"/>
    <n v="411.47"/>
  </r>
  <r>
    <x v="373"/>
    <n v="40"/>
    <n v="478.15"/>
    <n v="272.5"/>
    <n v="822"/>
    <n v="472.4"/>
    <n v="260.5"/>
    <n v="804"/>
    <n v="498.6"/>
    <n v="154"/>
    <n v="724"/>
    <n v="494.64"/>
    <n v="74.25"/>
    <n v="640"/>
    <n v="521.54"/>
    <n v="156.25"/>
    <n v="695"/>
    <n v="749.04"/>
    <n v="260.5"/>
    <n v="1027"/>
    <n v="444.3"/>
    <n v="444.84"/>
  </r>
  <r>
    <x v="374"/>
    <n v="61"/>
    <n v="565.74"/>
    <n v="272.5"/>
    <n v="909"/>
    <n v="557.41"/>
    <n v="260.5"/>
    <n v="889"/>
    <n v="619.41"/>
    <n v="154"/>
    <n v="845"/>
    <n v="594.54"/>
    <n v="74.25"/>
    <n v="740"/>
    <n v="621.33000000000004"/>
    <n v="156.25"/>
    <n v="795"/>
    <n v="828.91"/>
    <n v="260.5"/>
    <n v="1107"/>
    <n v="520.38"/>
    <n v="582.62"/>
  </r>
  <r>
    <x v="375"/>
    <n v="81"/>
    <n v="607.79999999999995"/>
    <n v="272.5"/>
    <n v="951"/>
    <n v="595.51"/>
    <n v="260.5"/>
    <n v="927"/>
    <n v="678.65"/>
    <n v="154"/>
    <n v="904"/>
    <n v="693.9"/>
    <n v="74.25"/>
    <n v="839"/>
    <n v="734.66"/>
    <n v="156.25"/>
    <n v="908"/>
    <n v="950.14"/>
    <n v="260.5"/>
    <n v="1228"/>
    <n v="511.2"/>
    <n v="596.64"/>
  </r>
  <r>
    <x v="376"/>
    <n v="90"/>
    <n v="607.79999999999995"/>
    <n v="279"/>
    <n v="958"/>
    <n v="595.51"/>
    <n v="266.75"/>
    <n v="933"/>
    <n v="678.65"/>
    <n v="157.75"/>
    <n v="908"/>
    <n v="693.9"/>
    <n v="76"/>
    <n v="841"/>
    <n v="734.66"/>
    <n v="160"/>
    <n v="912"/>
    <n v="950.14"/>
    <n v="266.75"/>
    <n v="1234"/>
    <n v="511.2"/>
    <n v="596.64"/>
  </r>
  <r>
    <x v="377"/>
    <n v="106"/>
    <n v="712.03"/>
    <n v="279"/>
    <n v="1062"/>
    <n v="686.44"/>
    <n v="266.75"/>
    <n v="1024"/>
    <n v="783.09"/>
    <n v="157.75"/>
    <n v="1012"/>
    <n v="783.34"/>
    <n v="76"/>
    <n v="930"/>
    <n v="823.67"/>
    <n v="160"/>
    <n v="1001"/>
    <n v="1030.17"/>
    <n v="266.75"/>
    <n v="1314"/>
    <n v="627.6"/>
    <n v="724.26"/>
  </r>
  <r>
    <x v="378"/>
    <n v="112"/>
    <n v="710.05"/>
    <n v="279"/>
    <n v="1060"/>
    <n v="684.15"/>
    <n v="266.75"/>
    <n v="1022"/>
    <n v="680.82"/>
    <n v="157.75"/>
    <n v="910"/>
    <n v="763.88"/>
    <n v="76"/>
    <n v="911"/>
    <n v="808.31"/>
    <n v="160"/>
    <n v="986"/>
    <n v="968.13"/>
    <n v="266.75"/>
    <n v="1252"/>
    <n v="579.6"/>
    <n v="673.65"/>
  </r>
  <r>
    <x v="379"/>
    <n v="119"/>
    <n v="708.6"/>
    <n v="279"/>
    <n v="1059"/>
    <n v="682.69"/>
    <n v="266.75"/>
    <n v="1021"/>
    <n v="679.79"/>
    <n v="157.75"/>
    <n v="909"/>
    <n v="764.42"/>
    <n v="76"/>
    <n v="912"/>
    <n v="803.58"/>
    <n v="160"/>
    <n v="981"/>
    <n v="968.67"/>
    <n v="266.75"/>
    <n v="1253"/>
    <n v="579.6"/>
    <n v="673.65"/>
  </r>
  <r>
    <x v="380"/>
    <n v="124"/>
    <n v="666.27"/>
    <n v="279"/>
    <n v="1016"/>
    <n v="655.29999999999995"/>
    <n v="266.75"/>
    <n v="993"/>
    <n v="644.44000000000005"/>
    <n v="157.75"/>
    <n v="873"/>
    <n v="758.57"/>
    <n v="76"/>
    <n v="906"/>
    <n v="785.41"/>
    <n v="160"/>
    <n v="963"/>
    <n v="1020.23"/>
    <n v="266.75"/>
    <n v="1304"/>
    <n v="619.32000000000005"/>
    <n v="676.64"/>
  </r>
  <r>
    <x v="381"/>
    <n v="147"/>
    <n v="753.78"/>
    <n v="279"/>
    <n v="1104"/>
    <n v="743.19"/>
    <n v="266.75"/>
    <n v="1081"/>
    <n v="774.94"/>
    <n v="157.75"/>
    <n v="1004"/>
    <n v="839.93"/>
    <n v="76"/>
    <n v="987"/>
    <n v="862.56"/>
    <n v="160"/>
    <n v="1040"/>
    <n v="1024.44"/>
    <n v="266.75"/>
    <n v="1308"/>
    <n v="703"/>
    <n v="734.22"/>
  </r>
  <r>
    <x v="382"/>
    <n v="153"/>
    <n v="751.22"/>
    <n v="279"/>
    <n v="1101"/>
    <n v="740.63"/>
    <n v="266.75"/>
    <n v="1078"/>
    <n v="772.38"/>
    <n v="157.75"/>
    <n v="1001"/>
    <n v="837.37"/>
    <n v="76"/>
    <n v="984"/>
    <n v="862.56"/>
    <n v="160"/>
    <n v="1040"/>
    <n v="1021.88"/>
    <n v="266.75"/>
    <n v="1306"/>
    <n v="703"/>
    <n v="734.22"/>
  </r>
  <r>
    <x v="383"/>
    <n v="166"/>
    <n v="605.49"/>
    <n v="279"/>
    <n v="956"/>
    <n v="584.08000000000004"/>
    <n v="266.75"/>
    <n v="922"/>
    <n v="642.72"/>
    <n v="157.75"/>
    <n v="872"/>
    <n v="651.9"/>
    <n v="76"/>
    <n v="799"/>
    <n v="679.2"/>
    <n v="160"/>
    <n v="856"/>
    <n v="1012.72"/>
    <n v="266.75"/>
    <n v="1297"/>
    <n v="548.54999999999995"/>
    <n v="606.66"/>
  </r>
  <r>
    <x v="384"/>
    <n v="187"/>
    <n v="495.49"/>
    <n v="279"/>
    <n v="846"/>
    <n v="468.69"/>
    <n v="266.75"/>
    <n v="807"/>
    <n v="636.30999999999995"/>
    <n v="157.75"/>
    <n v="865"/>
    <n v="646.83000000000004"/>
    <n v="76"/>
    <n v="794"/>
    <n v="623.5"/>
    <n v="160"/>
    <n v="801"/>
    <n v="862.57"/>
    <n v="266.75"/>
    <n v="1147"/>
    <n v="442.89"/>
    <n v="610.65"/>
  </r>
  <r>
    <x v="385"/>
    <n v="207"/>
    <n v="500.63"/>
    <n v="279"/>
    <n v="851"/>
    <n v="472.97"/>
    <n v="266.75"/>
    <n v="811"/>
    <n v="638.58000000000004"/>
    <n v="157.75"/>
    <n v="867"/>
    <n v="647.24"/>
    <n v="76"/>
    <n v="794"/>
    <n v="626.99"/>
    <n v="160"/>
    <n v="804"/>
    <n v="862.9"/>
    <n v="266.75"/>
    <n v="1147"/>
    <n v="442.89"/>
    <n v="610.65"/>
  </r>
  <r>
    <x v="386"/>
    <n v="214"/>
    <n v="444.4"/>
    <n v="279"/>
    <n v="795"/>
    <n v="501.32"/>
    <n v="266.75"/>
    <n v="839"/>
    <n v="594.9"/>
    <n v="157.75"/>
    <n v="824"/>
    <n v="615.9"/>
    <n v="76"/>
    <n v="763"/>
    <n v="597.5"/>
    <n v="160"/>
    <n v="775"/>
    <n v="789.27"/>
    <n v="266.75"/>
    <n v="1073"/>
    <n v="473.09"/>
    <n v="568.82000000000005"/>
  </r>
  <r>
    <x v="387"/>
    <n v="234"/>
    <n v="470.56"/>
    <n v="279"/>
    <n v="821"/>
    <n v="445.2"/>
    <n v="266.75"/>
    <n v="783"/>
    <n v="616.65"/>
    <n v="157.75"/>
    <n v="846"/>
    <n v="611.98"/>
    <n v="76"/>
    <n v="759"/>
    <n v="596.24"/>
    <n v="160"/>
    <n v="774"/>
    <n v="806.78"/>
    <n v="266.75"/>
    <n v="1091"/>
    <n v="419.65"/>
    <n v="593.25"/>
  </r>
  <r>
    <x v="388"/>
    <n v="6"/>
    <n v="397.46"/>
    <n v="279"/>
    <n v="748"/>
    <n v="447.73"/>
    <n v="266.75"/>
    <n v="786"/>
    <n v="521.63"/>
    <n v="157.75"/>
    <n v="750"/>
    <n v="540.71"/>
    <n v="76"/>
    <n v="688"/>
    <n v="522.54999999999995"/>
    <n v="160"/>
    <n v="700"/>
    <n v="648.69000000000005"/>
    <n v="266.75"/>
    <n v="933"/>
    <n v="419.65"/>
    <n v="495.71"/>
  </r>
  <r>
    <x v="389"/>
    <n v="20"/>
    <n v="380.52"/>
    <n v="279"/>
    <n v="731"/>
    <n v="332.92"/>
    <n v="266.75"/>
    <n v="671"/>
    <n v="519.04"/>
    <n v="157.75"/>
    <n v="748"/>
    <n v="577.62"/>
    <n v="76"/>
    <n v="725"/>
    <n v="553.75"/>
    <n v="160"/>
    <n v="731"/>
    <n v="706.79"/>
    <n v="266.75"/>
    <n v="991"/>
    <n v="299.14999999999998"/>
    <n v="487.42"/>
  </r>
  <r>
    <x v="390"/>
    <n v="27"/>
    <n v="380.52"/>
    <n v="277.75"/>
    <n v="729"/>
    <n v="332.92"/>
    <n v="265.5"/>
    <n v="670"/>
    <n v="519.04"/>
    <n v="157"/>
    <n v="747"/>
    <n v="577.62"/>
    <n v="75.75"/>
    <n v="724"/>
    <n v="553.75"/>
    <n v="159.25"/>
    <n v="730"/>
    <n v="706.79"/>
    <n v="265.5"/>
    <n v="990"/>
    <n v="299.14999999999998"/>
    <n v="487.42"/>
  </r>
  <r>
    <x v="391"/>
    <n v="43"/>
    <n v="428.05"/>
    <n v="277.75"/>
    <n v="777"/>
    <n v="419.63"/>
    <n v="265.5"/>
    <n v="756"/>
    <n v="489.26"/>
    <n v="157"/>
    <n v="717"/>
    <n v="560.91999999999996"/>
    <n v="75.75"/>
    <n v="708"/>
    <n v="540.05999999999995"/>
    <n v="159.25"/>
    <n v="717"/>
    <n v="703.78"/>
    <n v="265.5"/>
    <n v="987"/>
    <n v="388.87"/>
    <n v="460.65"/>
  </r>
  <r>
    <x v="392"/>
    <n v="55"/>
    <n v="411.99"/>
    <n v="277.75"/>
    <n v="761"/>
    <n v="403.57"/>
    <n v="265.5"/>
    <n v="740"/>
    <n v="473.2"/>
    <n v="157"/>
    <n v="701"/>
    <n v="544.85"/>
    <n v="75.75"/>
    <n v="692"/>
    <n v="526.66"/>
    <n v="159.25"/>
    <n v="703"/>
    <n v="687.71"/>
    <n v="265.5"/>
    <n v="970"/>
    <n v="388.87"/>
    <n v="460.65"/>
  </r>
  <r>
    <x v="393"/>
    <n v="60"/>
    <n v="398.69"/>
    <n v="277.75"/>
    <n v="748"/>
    <n v="338.76"/>
    <n v="265.5"/>
    <n v="675"/>
    <n v="405.84"/>
    <n v="157"/>
    <n v="634"/>
    <n v="475.83"/>
    <n v="75.75"/>
    <n v="623"/>
    <n v="480.42"/>
    <n v="159.25"/>
    <n v="657"/>
    <n v="718.89"/>
    <n v="265.5"/>
    <n v="1002"/>
    <n v="340.27"/>
    <n v="404.84"/>
  </r>
  <r>
    <x v="394"/>
    <n v="80"/>
    <n v="390.67"/>
    <n v="277.75"/>
    <n v="740"/>
    <n v="373.84"/>
    <n v="265.5"/>
    <n v="710"/>
    <n v="408.93"/>
    <n v="157"/>
    <n v="637"/>
    <n v="443.36"/>
    <n v="75.75"/>
    <n v="590"/>
    <n v="449.28"/>
    <n v="159.25"/>
    <n v="626"/>
    <n v="808.9"/>
    <n v="265.5"/>
    <n v="1092"/>
    <n v="350.41"/>
    <n v="382.98"/>
  </r>
  <r>
    <x v="395"/>
    <n v="82"/>
    <n v="390.67"/>
    <n v="275.25"/>
    <n v="737"/>
    <n v="373.84"/>
    <n v="263"/>
    <n v="708"/>
    <n v="408.93"/>
    <n v="155.5"/>
    <n v="636"/>
    <n v="443.36"/>
    <n v="75"/>
    <n v="589"/>
    <n v="449.28"/>
    <n v="157.75"/>
    <n v="624"/>
    <n v="808.9"/>
    <n v="263"/>
    <n v="1089"/>
    <n v="350.41"/>
    <n v="382.98"/>
  </r>
  <r>
    <x v="396"/>
    <n v="100"/>
    <n v="412.81"/>
    <n v="275.25"/>
    <n v="759"/>
    <n v="374.42"/>
    <n v="263"/>
    <n v="709"/>
    <n v="356.33"/>
    <n v="155.5"/>
    <n v="583"/>
    <n v="395.28"/>
    <n v="75"/>
    <n v="541"/>
    <n v="395.98"/>
    <n v="157.75"/>
    <n v="571"/>
    <n v="800.19"/>
    <n v="263"/>
    <n v="1080"/>
    <n v="359.7"/>
    <n v="339.09"/>
  </r>
  <r>
    <x v="397"/>
    <n v="119"/>
    <n v="373.86"/>
    <n v="275.25"/>
    <n v="720"/>
    <n v="368.97"/>
    <n v="263"/>
    <n v="703"/>
    <n v="347.53"/>
    <n v="155.5"/>
    <n v="574"/>
    <n v="379.67"/>
    <n v="75"/>
    <n v="526"/>
    <n v="380.01"/>
    <n v="157.75"/>
    <n v="555"/>
    <n v="739.93"/>
    <n v="263"/>
    <n v="1020"/>
    <n v="329.93"/>
    <n v="329.93"/>
  </r>
  <r>
    <x v="398"/>
    <n v="144"/>
    <n v="376.65"/>
    <n v="275.25"/>
    <n v="723"/>
    <n v="359.03"/>
    <n v="263"/>
    <n v="693"/>
    <n v="363.9"/>
    <n v="155.5"/>
    <n v="591"/>
    <n v="405.3"/>
    <n v="75"/>
    <n v="551"/>
    <n v="405.86"/>
    <n v="157.75"/>
    <n v="581"/>
    <n v="734.75"/>
    <n v="263"/>
    <n v="1015"/>
    <n v="344.19"/>
    <n v="346.54"/>
  </r>
  <r>
    <x v="399"/>
    <n v="147"/>
    <n v="376.65"/>
    <n v="273.5"/>
    <n v="721"/>
    <n v="359.03"/>
    <n v="261.5"/>
    <n v="692"/>
    <n v="363.9"/>
    <n v="154.5"/>
    <n v="590"/>
    <n v="405.3"/>
    <n v="74.5"/>
    <n v="551"/>
    <n v="405.86"/>
    <n v="156.75"/>
    <n v="580"/>
    <n v="734.75"/>
    <n v="261.5"/>
    <n v="1014"/>
    <n v="344.19"/>
    <n v="346.54"/>
  </r>
  <r>
    <x v="400"/>
    <n v="163"/>
    <n v="442.64"/>
    <n v="273.5"/>
    <n v="787"/>
    <n v="411.25"/>
    <n v="261.5"/>
    <n v="744"/>
    <n v="408.85"/>
    <n v="154.5"/>
    <n v="634"/>
    <n v="473.26"/>
    <n v="74.5"/>
    <n v="619"/>
    <n v="472.6"/>
    <n v="156.75"/>
    <n v="647"/>
    <n v="735.99"/>
    <n v="261.5"/>
    <n v="1015"/>
    <n v="395.16"/>
    <n v="390.24"/>
  </r>
  <r>
    <x v="401"/>
    <n v="182"/>
    <n v="465.75"/>
    <n v="273.5"/>
    <n v="810"/>
    <n v="446.99"/>
    <n v="261.5"/>
    <n v="780"/>
    <n v="478.91"/>
    <n v="154.5"/>
    <n v="705"/>
    <n v="495.97"/>
    <n v="74.5"/>
    <n v="642"/>
    <n v="540.22"/>
    <n v="156.75"/>
    <n v="714"/>
    <n v="693.14"/>
    <n v="261.5"/>
    <n v="972"/>
    <n v="398.7"/>
    <n v="439.97"/>
  </r>
  <r>
    <x v="402"/>
    <n v="207"/>
    <n v="462.86"/>
    <n v="272.75"/>
    <n v="807"/>
    <n v="419.12"/>
    <n v="260.75"/>
    <n v="751"/>
    <n v="488.5"/>
    <n v="154.25"/>
    <n v="714"/>
    <n v="493.2"/>
    <n v="74.25"/>
    <n v="639"/>
    <n v="540.35"/>
    <n v="156.25"/>
    <n v="714"/>
    <n v="630.30999999999995"/>
    <n v="260.75"/>
    <n v="908"/>
    <n v="373.73"/>
    <n v="452.44"/>
  </r>
  <r>
    <x v="403"/>
    <n v="226"/>
    <n v="398.07"/>
    <n v="272.75"/>
    <n v="742"/>
    <n v="421.77699999999999"/>
    <n v="260.75"/>
    <n v="754"/>
    <n v="465.33"/>
    <n v="154.25"/>
    <n v="691"/>
    <n v="470.98"/>
    <n v="74.25"/>
    <n v="616"/>
    <n v="515.46"/>
    <n v="156.25"/>
    <n v="689"/>
    <n v="566.07000000000005"/>
    <n v="260.75"/>
    <n v="844"/>
    <n v="373.73"/>
    <n v="426.63"/>
  </r>
  <r>
    <x v="404"/>
    <n v="233"/>
    <n v="398.18"/>
    <n v="272.75"/>
    <n v="742"/>
    <n v="421.87"/>
    <n v="260.75"/>
    <n v="754"/>
    <n v="465.44"/>
    <n v="154.25"/>
    <n v="691"/>
    <n v="471.09"/>
    <n v="74.25"/>
    <n v="616"/>
    <n v="515.46"/>
    <n v="156.25"/>
    <n v="689"/>
    <n v="566.17999999999995"/>
    <n v="260.75"/>
    <n v="844"/>
    <n v="373.73"/>
    <n v="426.63"/>
  </r>
  <r>
    <x v="405"/>
    <n v="1"/>
    <n v="346.59"/>
    <n v="272.75"/>
    <n v="690"/>
    <n v="346.87"/>
    <n v="260.75"/>
    <n v="679"/>
    <n v="407.04"/>
    <n v="154.25"/>
    <n v="632"/>
    <n v="429.87"/>
    <n v="74.25"/>
    <n v="575"/>
    <n v="473.56"/>
    <n v="156.25"/>
    <n v="657"/>
    <n v="523.42999999999995"/>
    <n v="260.75"/>
    <n v="801"/>
    <n v="297.94"/>
    <n v="367.44"/>
  </r>
  <r>
    <x v="406"/>
    <n v="22"/>
    <n v="372.43"/>
    <n v="272.75"/>
    <n v="716"/>
    <n v="334.07"/>
    <n v="260.75"/>
    <n v="666"/>
    <n v="383.39"/>
    <n v="154.25"/>
    <n v="609"/>
    <n v="404.81"/>
    <n v="74.25"/>
    <n v="550"/>
    <n v="446.13"/>
    <n v="156.25"/>
    <n v="620"/>
    <n v="525.79"/>
    <n v="260.75"/>
    <n v="804"/>
    <n v="282.77999999999997"/>
    <n v="341.44"/>
  </r>
  <r>
    <x v="407"/>
    <n v="42"/>
    <n v="370.82"/>
    <n v="272.75"/>
    <n v="715"/>
    <n v="332.46"/>
    <n v="260.75"/>
    <n v="664"/>
    <n v="412.64"/>
    <n v="154.25"/>
    <n v="638"/>
    <n v="421.29"/>
    <n v="74.25"/>
    <n v="567"/>
    <n v="464.21"/>
    <n v="156.25"/>
    <n v="638"/>
    <n v="575.66999999999996"/>
    <n v="260.75"/>
    <n v="854"/>
    <n v="282.77999999999997"/>
    <n v="372.3"/>
  </r>
  <r>
    <x v="408"/>
    <n v="64"/>
    <n v="384.57"/>
    <n v="272.75"/>
    <n v="728"/>
    <n v="359.62"/>
    <n v="260.75"/>
    <n v="691"/>
    <n v="412.93"/>
    <n v="154.25"/>
    <n v="638"/>
    <n v="426.59"/>
    <n v="74.25"/>
    <n v="572"/>
    <n v="450.36"/>
    <n v="156.25"/>
    <n v="624"/>
    <n v="638.04"/>
    <n v="260.75"/>
    <n v="916"/>
    <n v="322.35000000000002"/>
    <n v="375.08"/>
  </r>
  <r>
    <x v="409"/>
    <n v="80"/>
    <n v="384.57"/>
    <n v="271.75"/>
    <n v="727"/>
    <n v="359.62"/>
    <n v="259.75"/>
    <n v="690"/>
    <n v="412.93"/>
    <n v="153.75"/>
    <n v="638"/>
    <n v="426.59"/>
    <n v="74"/>
    <n v="572"/>
    <n v="450.36"/>
    <n v="155.75"/>
    <n v="623"/>
    <n v="638.04"/>
    <n v="259.75"/>
    <n v="915"/>
    <n v="322.35000000000002"/>
    <n v="375.08"/>
  </r>
  <r>
    <x v="409"/>
    <n v="80"/>
    <n v="399.6"/>
    <n v="271.75"/>
    <n v="742"/>
    <n v="390.57"/>
    <n v="259.75"/>
    <n v="721"/>
    <n v="399.51"/>
    <n v="153.75"/>
    <n v="624"/>
    <n v="410.45"/>
    <n v="74"/>
    <n v="556"/>
    <n v="432.55"/>
    <n v="155.75"/>
    <n v="606"/>
    <n v="658.08"/>
    <n v="259.75"/>
    <n v="935"/>
    <n v="351.63"/>
    <n v="359.98"/>
  </r>
  <r>
    <x v="410"/>
    <n v="104"/>
    <n v="394.3"/>
    <n v="271.75"/>
    <n v="737"/>
    <n v="391.6"/>
    <n v="259.75"/>
    <n v="722"/>
    <n v="386.21"/>
    <n v="153.75"/>
    <n v="611"/>
    <n v="406.86"/>
    <n v="74"/>
    <n v="552"/>
    <n v="427.94"/>
    <n v="155.75"/>
    <n v="601"/>
    <n v="661.65"/>
    <n v="259.75"/>
    <n v="939"/>
    <n v="351.63"/>
    <n v="345.65"/>
  </r>
  <r>
    <x v="411"/>
    <n v="128"/>
    <n v="391.62"/>
    <n v="271.75"/>
    <n v="734"/>
    <n v="375.17"/>
    <n v="259.75"/>
    <n v="706"/>
    <n v="375.09"/>
    <n v="153.75"/>
    <n v="600"/>
    <n v="386.75"/>
    <n v="74"/>
    <n v="532"/>
    <n v="410.53"/>
    <n v="155.75"/>
    <n v="584"/>
    <n v="651.47"/>
    <n v="259.75"/>
    <n v="928"/>
    <n v="337.9"/>
    <n v="337.23"/>
  </r>
  <r>
    <x v="412"/>
    <n v="138"/>
    <n v="391.62"/>
    <n v="273.25"/>
    <n v="736"/>
    <n v="375.17"/>
    <n v="261.25"/>
    <n v="708"/>
    <n v="375.09"/>
    <n v="154.5"/>
    <n v="601"/>
    <n v="386.75"/>
    <n v="74.5"/>
    <n v="532"/>
    <n v="410.53"/>
    <n v="156.5"/>
    <n v="584"/>
    <n v="651.47"/>
    <n v="261.25"/>
    <n v="930"/>
    <n v="337.9"/>
    <n v="337.23"/>
  </r>
  <r>
    <x v="413"/>
    <n v="144"/>
    <n v="374.03"/>
    <n v="273.25"/>
    <n v="718"/>
    <n v="354.05"/>
    <n v="261.25"/>
    <n v="686"/>
    <n v="392.9"/>
    <n v="154.5"/>
    <n v="619"/>
    <n v="413.06"/>
    <n v="74.5"/>
    <n v="559"/>
    <n v="437.59"/>
    <n v="156.5"/>
    <n v="611"/>
    <n v="638.57000000000005"/>
    <n v="261.25"/>
    <n v="917"/>
    <n v="317.51"/>
    <n v="355.78"/>
  </r>
  <r>
    <x v="414"/>
    <n v="160"/>
    <n v="375.51"/>
    <n v="273.25"/>
    <n v="720"/>
    <n v="355.75"/>
    <n v="261.25"/>
    <n v="688"/>
    <n v="370.98"/>
    <n v="154.5"/>
    <n v="597"/>
    <n v="384.05"/>
    <n v="74.5"/>
    <n v="530"/>
    <n v="409.97"/>
    <n v="156.5"/>
    <n v="584"/>
    <n v="637.19000000000005"/>
    <n v="261.25"/>
    <n v="916"/>
    <n v="320.60000000000002"/>
    <n v="335.2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x v="0"/>
    <n v="192250"/>
    <n v="215164"/>
    <n v="203001"/>
    <n v="189842"/>
    <n v="189280"/>
    <n v="212169"/>
    <n v="216544"/>
    <n v="199180"/>
    <n v="192882"/>
    <n v="206658"/>
    <n v="208733"/>
    <n v="196949"/>
    <n v="187802"/>
    <n v="206784"/>
    <n v="218678"/>
    <n v="211249"/>
    <n v="228606"/>
    <n v="261076"/>
    <n v="272192"/>
    <n v="253930"/>
    <n v="239799"/>
    <n v="245281"/>
    <n v="266465"/>
    <n v="229038"/>
    <n v="233253"/>
    <n v="244031"/>
    <n v="264963"/>
    <n v="243604"/>
    <n v="255419"/>
    <n v="261704"/>
    <n v="261396"/>
    <n v="254220"/>
    <n v="261804"/>
    <n v="266271"/>
    <n v="279263"/>
    <n v="256075"/>
    <n v="240744"/>
    <n v="261669"/>
    <n v="270079"/>
    <n v="233601"/>
    <n v="236711"/>
    <n v="248656"/>
    <n v="266311"/>
    <n v="221471"/>
    <n v="226668"/>
    <n v="238456"/>
    <n v="224462"/>
    <n v="212337"/>
    <n v="213012"/>
    <n v="218605"/>
    <n v="228860"/>
    <n v="215493"/>
    <n v="213739"/>
    <n v="221103"/>
    <n v="211563"/>
    <n v="211394"/>
  </r>
  <r>
    <x v="1"/>
    <n v="1378"/>
    <n v="1457"/>
    <n v="2838"/>
    <n v="4834"/>
    <n v="3102"/>
    <n v="947"/>
    <n v="1366"/>
    <n v="1115"/>
    <n v="3936"/>
    <n v="2694"/>
    <n v="3959"/>
    <n v="4411"/>
    <n v="3923"/>
    <n v="1823"/>
    <n v="2305"/>
    <n v="2163"/>
    <n v="3702"/>
    <n v="1211"/>
    <n v="2474"/>
    <n v="1215"/>
    <n v="1750"/>
    <n v="1315"/>
    <n v="1776"/>
    <n v="1522"/>
    <n v="1411"/>
    <n v="1384"/>
    <n v="874"/>
    <n v="1016"/>
    <n v="1028"/>
    <n v="1176"/>
    <n v="1679"/>
    <n v="1550"/>
    <n v="1871"/>
    <n v="3129"/>
    <n v="1321"/>
    <n v="1837"/>
    <n v="2208"/>
    <n v="768"/>
    <n v="2484"/>
    <n v="2903"/>
    <n v="1179"/>
    <n v="1574"/>
    <n v="1576"/>
    <n v="2634"/>
    <n v="1894"/>
    <n v="1442"/>
    <n v="2230"/>
    <n v="2497"/>
    <n v="1392"/>
    <n v="1499"/>
    <n v="1126"/>
    <n v="1162"/>
    <n v="2461"/>
    <n v="3428"/>
    <n v="5677"/>
    <n v="5333"/>
  </r>
  <r>
    <x v="2"/>
    <n v="206985"/>
    <n v="198863"/>
    <n v="201233"/>
    <n v="196579"/>
    <n v="203343"/>
    <n v="205811"/>
    <n v="210517"/>
    <n v="204388"/>
    <n v="181336"/>
    <n v="194599"/>
    <n v="179599"/>
    <n v="195025"/>
    <n v="170194"/>
    <n v="180146"/>
    <n v="179793"/>
    <n v="185615"/>
    <n v="195189"/>
    <n v="207558"/>
    <n v="220000"/>
    <n v="223432"/>
    <n v="240989"/>
    <n v="209001"/>
    <n v="204825"/>
    <n v="184630"/>
    <n v="200255"/>
    <n v="225884"/>
    <n v="204198"/>
    <n v="203447"/>
    <n v="196523"/>
    <n v="217718"/>
    <n v="213141"/>
    <n v="233998"/>
    <n v="230716"/>
    <n v="237024"/>
    <n v="236872"/>
    <n v="225461"/>
    <n v="212978"/>
    <n v="226921"/>
    <n v="228171"/>
    <n v="203763"/>
    <n v="176470"/>
    <n v="197637"/>
    <n v="202900"/>
    <n v="195818"/>
    <n v="212971"/>
    <n v="235271"/>
    <n v="228199"/>
    <n v="255924"/>
    <n v="257580"/>
    <n v="256031"/>
    <n v="240845"/>
    <n v="272451"/>
    <n v="260279"/>
    <n v="267179"/>
    <n v="244172"/>
    <n v="238820"/>
  </r>
  <r>
    <x v="3"/>
    <n v="33471"/>
    <n v="38733"/>
    <n v="31815"/>
    <n v="28328"/>
    <n v="29974"/>
    <n v="23326"/>
    <n v="26339"/>
    <n v="27609"/>
    <n v="29365"/>
    <n v="23378"/>
    <n v="24155"/>
    <n v="24874"/>
    <n v="19864"/>
    <n v="27222"/>
    <n v="27478"/>
    <n v="26571"/>
    <n v="31120"/>
    <n v="25657"/>
    <n v="27349"/>
    <n v="23223"/>
    <n v="22008"/>
    <n v="23217"/>
    <n v="25266"/>
    <n v="27213"/>
    <n v="24003"/>
    <n v="29772"/>
    <n v="25272"/>
    <n v="23359"/>
    <n v="26880"/>
    <n v="18358"/>
    <n v="21029"/>
    <n v="17858"/>
    <n v="16316"/>
    <n v="15943"/>
    <n v="17330"/>
    <n v="16957"/>
    <n v="19586"/>
    <n v="20789"/>
    <n v="20838"/>
    <n v="20321"/>
    <n v="18552"/>
    <n v="19572"/>
    <n v="19024"/>
    <n v="17074"/>
    <n v="13713"/>
    <n v="17197"/>
    <n v="14021"/>
    <n v="14062"/>
    <n v="18850"/>
    <n v="9195"/>
    <n v="18555"/>
    <n v="19728"/>
    <n v="19753"/>
    <n v="17959"/>
    <n v="16181"/>
    <n v="16670"/>
  </r>
  <r>
    <x v="4"/>
    <n v="8541"/>
    <n v="7989"/>
    <n v="9903"/>
    <n v="8576"/>
    <n v="8174"/>
    <n v="5193"/>
    <n v="6573"/>
    <n v="7116"/>
    <n v="13958"/>
    <n v="9903"/>
    <n v="11260"/>
    <n v="14996"/>
    <n v="12398"/>
    <n v="12235"/>
    <n v="8221"/>
    <n v="5196"/>
    <n v="5530"/>
    <n v="5480"/>
    <n v="5586"/>
    <n v="7901"/>
    <n v="8504"/>
    <n v="7504"/>
    <n v="10122"/>
    <n v="9199"/>
    <n v="11416"/>
    <n v="11545"/>
    <n v="8410"/>
    <n v="8317"/>
    <n v="6228"/>
    <n v="8560"/>
    <n v="8508"/>
    <n v="9946"/>
    <n v="14078"/>
    <n v="7871"/>
    <n v="8507"/>
    <n v="5167"/>
    <n v="4965"/>
    <n v="9016"/>
    <n v="5864"/>
    <n v="5771"/>
    <n v="5966"/>
    <n v="7230"/>
    <n v="6220"/>
    <n v="8755"/>
    <n v="10522"/>
    <n v="11076"/>
    <n v="9702"/>
    <n v="10223"/>
    <n v="10288"/>
    <n v="9386"/>
    <n v="11140"/>
    <n v="9847"/>
    <n v="7619"/>
    <n v="10643"/>
    <n v="13513"/>
    <n v="14703"/>
  </r>
  <r>
    <x v="5"/>
    <n v="108191"/>
    <n v="107429"/>
    <n v="98050"/>
    <n v="105164"/>
    <n v="117774"/>
    <n v="116939"/>
    <n v="125607"/>
    <n v="135954"/>
    <n v="121810"/>
    <n v="113843"/>
    <n v="113105"/>
    <n v="112890"/>
    <n v="105662"/>
    <n v="115365"/>
    <n v="134627"/>
    <n v="135126"/>
    <n v="132017"/>
    <n v="141869"/>
    <n v="135270"/>
    <n v="143058"/>
    <n v="137171"/>
    <n v="132658"/>
    <n v="129481"/>
    <n v="133581"/>
    <n v="122513"/>
    <n v="126357"/>
    <n v="132897"/>
    <n v="125889"/>
    <n v="136834"/>
    <n v="138242"/>
    <n v="128696"/>
    <n v="173613"/>
    <n v="143751"/>
    <n v="140081"/>
    <n v="138498"/>
    <n v="166835"/>
    <n v="158004"/>
    <n v="135002"/>
    <n v="145321"/>
    <n v="104892"/>
    <n v="123239"/>
    <n v="135292"/>
    <n v="135076"/>
    <n v="136850"/>
    <n v="131979"/>
    <n v="111411"/>
    <n v="127693"/>
    <n v="125566"/>
    <n v="155006"/>
    <n v="153612"/>
    <n v="149100"/>
    <n v="143626"/>
    <n v="145135"/>
    <n v="118921"/>
    <n v="129368"/>
    <n v="125566"/>
  </r>
  <r>
    <x v="6"/>
    <n v="405335"/>
    <n v="381716"/>
    <n v="373513"/>
    <n v="384979"/>
    <n v="374960"/>
    <n v="383079"/>
    <n v="398484"/>
    <n v="372001"/>
    <n v="394896"/>
    <n v="426550"/>
    <n v="398960"/>
    <n v="432264"/>
    <n v="429001"/>
    <n v="450160"/>
    <n v="437668"/>
    <n v="408543"/>
    <n v="408086"/>
    <n v="372467"/>
    <n v="364386"/>
    <n v="353651"/>
    <n v="373618"/>
    <n v="382770"/>
    <n v="376235"/>
    <n v="370046"/>
    <n v="373279"/>
    <n v="384718"/>
    <n v="383788"/>
    <n v="404602"/>
    <n v="373737"/>
    <n v="348532"/>
    <n v="370613"/>
    <n v="374536"/>
    <n v="358605"/>
    <n v="367144"/>
    <n v="355167"/>
    <n v="350986"/>
    <n v="344629"/>
    <n v="343299"/>
    <n v="356913"/>
    <n v="279412"/>
    <n v="288086"/>
    <n v="309382"/>
    <n v="335035"/>
    <n v="329638"/>
    <n v="356038"/>
    <n v="345224"/>
    <n v="353476"/>
    <n v="384734"/>
    <n v="383488"/>
    <n v="378079"/>
    <n v="368305"/>
    <n v="377069"/>
    <n v="356665"/>
    <n v="348784"/>
    <n v="369028"/>
    <n v="401408"/>
  </r>
  <r>
    <x v="7"/>
    <n v="93137"/>
    <n v="97907"/>
    <n v="93410"/>
    <n v="79941"/>
    <n v="89472"/>
    <n v="86200"/>
    <n v="98586"/>
    <n v="99629"/>
    <n v="109004"/>
    <n v="120014"/>
    <n v="109843"/>
    <n v="121700"/>
    <n v="122027"/>
    <n v="125332"/>
    <n v="108906"/>
    <n v="118513"/>
    <n v="93690"/>
    <n v="93094"/>
    <n v="88233"/>
    <n v="88250"/>
    <n v="84825"/>
    <n v="79479"/>
    <n v="83449"/>
    <n v="96209"/>
    <n v="101656"/>
    <n v="119926"/>
    <n v="101008"/>
    <n v="102421"/>
    <n v="97752"/>
    <n v="100409"/>
    <n v="106867"/>
    <n v="128234"/>
    <n v="122468"/>
    <n v="109614"/>
    <n v="125470"/>
    <n v="116889"/>
    <n v="124716"/>
    <n v="115377"/>
    <n v="113620"/>
    <n v="95463"/>
    <n v="100370"/>
    <n v="107303"/>
    <n v="105144"/>
    <n v="105987"/>
    <n v="105268"/>
    <n v="104168"/>
    <n v="110539"/>
    <n v="104582"/>
    <n v="111924"/>
    <n v="112552"/>
    <n v="110957"/>
    <n v="110382"/>
    <n v="101979"/>
    <n v="107124"/>
    <n v="112747"/>
    <n v="110596"/>
  </r>
  <r>
    <x v="8"/>
    <n v="108399"/>
    <n v="97438"/>
    <n v="86957"/>
    <n v="87625"/>
    <n v="101275"/>
    <n v="107756"/>
    <n v="110418"/>
    <n v="101427"/>
    <n v="101431"/>
    <n v="106283"/>
    <n v="124496"/>
    <n v="113807"/>
    <n v="117751"/>
    <n v="117314"/>
    <n v="112705"/>
    <n v="123220"/>
    <n v="119267"/>
    <n v="118666"/>
    <n v="120390"/>
    <n v="131225"/>
    <n v="121259"/>
    <n v="127406"/>
    <n v="133280"/>
    <n v="118717"/>
    <n v="113371"/>
    <n v="126668"/>
    <n v="126865"/>
    <n v="135911"/>
    <n v="134638"/>
    <n v="120478"/>
    <n v="123520"/>
    <n v="141410"/>
    <n v="137226"/>
    <n v="130971"/>
    <n v="135116"/>
    <n v="144019"/>
    <n v="142418"/>
    <n v="140604"/>
    <n v="140838"/>
    <n v="77188"/>
    <n v="109968"/>
    <n v="116627"/>
    <n v="115362"/>
    <n v="132572"/>
    <n v="130835"/>
    <n v="128027"/>
    <n v="138060"/>
    <n v="141321"/>
    <n v="136356"/>
    <n v="141195"/>
    <n v="135878"/>
    <n v="129405"/>
    <n v="143641"/>
    <n v="137527"/>
    <n v="137592"/>
    <n v="145135"/>
  </r>
  <r>
    <x v="9"/>
    <n v="20145"/>
    <n v="16070"/>
    <n v="15551"/>
    <n v="14385"/>
    <n v="22930"/>
    <n v="38827"/>
    <n v="30834"/>
    <n v="36102"/>
    <n v="38556"/>
    <n v="34667"/>
    <n v="27861"/>
    <n v="23196"/>
    <n v="25195"/>
    <n v="22549"/>
    <n v="21316"/>
    <n v="17443"/>
    <n v="26708"/>
    <n v="31412"/>
    <n v="22865"/>
    <n v="27117"/>
    <n v="32333"/>
    <n v="36078"/>
    <n v="29814"/>
    <n v="40746"/>
    <n v="40811"/>
    <n v="36282"/>
    <n v="39060"/>
    <n v="38717"/>
    <n v="42145"/>
    <n v="32498"/>
    <n v="36429"/>
    <n v="33566"/>
    <n v="35225"/>
    <n v="37290"/>
    <n v="41533"/>
    <n v="46370"/>
    <n v="39294"/>
    <n v="47095"/>
    <n v="36478"/>
    <n v="34288"/>
    <n v="40180"/>
    <n v="35071"/>
    <n v="36190"/>
    <n v="45629"/>
    <n v="47054"/>
    <n v="42157"/>
    <n v="40053"/>
    <n v="43888"/>
    <n v="52997"/>
    <n v="42413"/>
    <n v="35025"/>
    <n v="42642"/>
    <n v="48363"/>
    <n v="54058"/>
    <n v="67118"/>
    <n v="54727"/>
  </r>
  <r>
    <x v="10"/>
    <n v="43318"/>
    <n v="50145"/>
    <n v="41164"/>
    <n v="42223"/>
    <n v="52203"/>
    <n v="49759"/>
    <n v="57995"/>
    <n v="43525"/>
    <n v="49664"/>
    <n v="40656"/>
    <n v="40419"/>
    <n v="42340"/>
    <n v="56241"/>
    <n v="59944"/>
    <n v="53412"/>
    <n v="56247"/>
    <n v="56105"/>
    <n v="42543"/>
    <n v="38507"/>
    <n v="49431"/>
    <n v="45767"/>
    <n v="43475"/>
    <n v="54816"/>
    <n v="47939"/>
    <n v="44994"/>
    <n v="42059"/>
    <n v="43738"/>
    <n v="38968"/>
    <n v="41522"/>
    <n v="38898"/>
    <n v="46305"/>
    <n v="58489"/>
    <n v="47492"/>
    <n v="45623"/>
    <n v="51482"/>
    <n v="45942"/>
    <n v="50308"/>
    <n v="41096"/>
    <n v="47575"/>
    <n v="38862"/>
    <n v="41192"/>
    <n v="40535"/>
    <n v="35730"/>
    <n v="61240"/>
    <n v="50271"/>
    <n v="40068"/>
    <n v="41445"/>
    <n v="40180"/>
    <n v="45983"/>
    <n v="51638"/>
    <n v="45518"/>
    <n v="46014"/>
    <n v="44142"/>
    <n v="46643"/>
    <n v="49956"/>
    <n v="49092"/>
  </r>
  <r>
    <x v="11"/>
    <n v="12419"/>
    <n v="7375"/>
    <n v="10828"/>
    <n v="16633"/>
    <n v="13447"/>
    <n v="6924"/>
    <n v="10341"/>
    <n v="6007"/>
    <n v="18162"/>
    <n v="11324"/>
    <n v="11974"/>
    <n v="12769"/>
    <n v="5329"/>
    <n v="9557"/>
    <n v="10945"/>
    <n v="14000"/>
    <n v="19258"/>
    <n v="12590"/>
    <n v="14354"/>
    <n v="15065"/>
    <n v="17283"/>
    <n v="13345"/>
    <n v="8753"/>
    <n v="16083"/>
    <n v="8000"/>
    <n v="12652"/>
    <n v="13643"/>
    <n v="17021"/>
    <n v="11763"/>
    <n v="10665"/>
    <n v="12116"/>
    <n v="10777"/>
    <n v="16969"/>
    <n v="18895"/>
    <n v="17265"/>
    <n v="22003"/>
    <n v="21517"/>
    <n v="20744"/>
    <n v="23512"/>
    <n v="10651"/>
    <n v="17851"/>
    <n v="15670"/>
    <n v="12916"/>
    <n v="18996"/>
    <n v="19121"/>
    <n v="22673"/>
    <n v="17591"/>
    <n v="15604"/>
    <n v="17030"/>
    <n v="15806"/>
    <n v="18969"/>
    <n v="16811"/>
    <n v="9826"/>
    <n v="16526"/>
    <n v="16292"/>
    <n v="13255"/>
  </r>
  <r>
    <x v="12"/>
    <n v="43430"/>
    <n v="48650"/>
    <n v="47942"/>
    <n v="41964"/>
    <n v="48846"/>
    <n v="52908"/>
    <n v="69689"/>
    <n v="64857"/>
    <n v="67162"/>
    <n v="71470"/>
    <n v="55361"/>
    <n v="52713"/>
    <n v="73748"/>
    <n v="68719"/>
    <n v="88517"/>
    <n v="69401"/>
    <n v="75822"/>
    <n v="70726"/>
    <n v="67894"/>
    <n v="66160"/>
    <n v="65288"/>
    <n v="59620"/>
    <n v="51915"/>
    <n v="64160"/>
    <n v="64777"/>
    <n v="65413"/>
    <n v="57082"/>
    <n v="49388"/>
    <n v="60373"/>
    <n v="57853"/>
    <n v="55820"/>
    <n v="67615"/>
    <n v="58610"/>
    <n v="65099"/>
    <n v="78228"/>
    <n v="78560"/>
    <n v="87099"/>
    <n v="69697"/>
    <n v="71721"/>
    <n v="52460"/>
    <n v="64696"/>
    <n v="54740"/>
    <n v="54549"/>
    <n v="69397"/>
    <n v="67783"/>
    <n v="80732"/>
    <n v="77199"/>
    <n v="65091"/>
    <n v="69153"/>
    <n v="76222"/>
    <n v="73477"/>
    <n v="62168"/>
    <n v="66120"/>
    <n v="59342"/>
    <n v="64265"/>
    <n v="71444"/>
  </r>
  <r>
    <x v="13"/>
    <n v="77437"/>
    <n v="90324"/>
    <n v="80300"/>
    <n v="75937"/>
    <n v="77831"/>
    <n v="86803"/>
    <n v="85997"/>
    <n v="94018"/>
    <n v="89234"/>
    <n v="75931"/>
    <n v="86243"/>
    <n v="84906"/>
    <n v="98665"/>
    <n v="96213"/>
    <n v="92862"/>
    <n v="100371"/>
    <n v="108264"/>
    <n v="104221"/>
    <n v="99489"/>
    <n v="105982"/>
    <n v="104318"/>
    <n v="115191"/>
    <n v="109530"/>
    <n v="105774"/>
    <n v="96228"/>
    <n v="96431"/>
    <n v="116057"/>
    <n v="124071"/>
    <n v="126887"/>
    <n v="117422"/>
    <n v="116151"/>
    <n v="113808"/>
    <n v="109502"/>
    <n v="138528"/>
    <n v="112461"/>
    <n v="105148"/>
    <n v="117290"/>
    <n v="112889"/>
    <n v="125235"/>
    <n v="109144"/>
    <n v="122493"/>
    <n v="118024"/>
    <n v="119035"/>
    <n v="98997"/>
    <n v="119130"/>
    <n v="121186"/>
    <n v="118127"/>
    <n v="137101"/>
    <n v="132932"/>
    <n v="122712"/>
    <n v="119342"/>
    <n v="135053"/>
    <n v="116639"/>
    <n v="111275"/>
    <n v="124207"/>
    <n v="138759"/>
  </r>
  <r>
    <x v="14"/>
    <n v="106719"/>
    <n v="114743"/>
    <n v="102025"/>
    <n v="100385"/>
    <n v="101155"/>
    <n v="102459"/>
    <n v="105116"/>
    <n v="99620"/>
    <n v="97282"/>
    <n v="92807"/>
    <n v="89520"/>
    <n v="98510"/>
    <n v="101497"/>
    <n v="95388"/>
    <n v="88781"/>
    <n v="81869"/>
    <n v="91654"/>
    <n v="84874"/>
    <n v="94495"/>
    <n v="93950"/>
    <n v="87112"/>
    <n v="94791"/>
    <n v="81532"/>
    <n v="80732"/>
    <n v="77971"/>
    <n v="78710"/>
    <n v="91111"/>
    <n v="92059"/>
    <n v="90064"/>
    <n v="79161"/>
    <n v="71732"/>
    <n v="74610"/>
    <n v="82707"/>
    <n v="86206"/>
    <n v="88907"/>
    <n v="101946"/>
    <n v="96580"/>
    <n v="94787"/>
    <n v="94946"/>
    <n v="85983"/>
    <n v="74261"/>
    <n v="92534"/>
    <n v="77805"/>
    <n v="84223"/>
    <n v="85161"/>
    <n v="76320"/>
    <n v="85290"/>
    <n v="80303"/>
    <n v="79349"/>
    <n v="77762"/>
    <n v="75173"/>
    <n v="85794"/>
    <n v="85299"/>
    <n v="101214"/>
    <n v="100582"/>
    <n v="83780"/>
  </r>
  <r>
    <x v="15"/>
    <n v="116755"/>
    <n v="117634"/>
    <n v="116888"/>
    <n v="120782"/>
    <n v="111660"/>
    <n v="129424"/>
    <n v="127263"/>
    <n v="136081"/>
    <n v="148053"/>
    <n v="138271"/>
    <n v="146281"/>
    <n v="141686"/>
    <n v="148146"/>
    <n v="146988"/>
    <n v="129002"/>
    <n v="126940"/>
    <n v="133945"/>
    <n v="136025"/>
    <n v="128564"/>
    <n v="136781"/>
    <n v="129448"/>
    <n v="119210"/>
    <n v="113447"/>
    <n v="117171"/>
    <n v="139118"/>
    <n v="139110"/>
    <n v="142227"/>
    <n v="142229"/>
    <n v="151832"/>
    <n v="143761"/>
    <n v="135774"/>
    <n v="134750"/>
    <n v="121431"/>
    <n v="119594"/>
    <n v="114233"/>
    <n v="121398"/>
    <n v="144480"/>
    <n v="157770"/>
    <n v="142485"/>
    <n v="136522"/>
    <n v="137904"/>
    <n v="143144"/>
    <n v="128847"/>
    <n v="121179"/>
    <n v="149008"/>
    <n v="130610"/>
    <n v="135235"/>
    <n v="138203"/>
    <n v="123818"/>
    <n v="131915"/>
    <n v="134755"/>
    <n v="130393"/>
    <n v="129281"/>
    <n v="152908"/>
    <n v="137462"/>
    <n v="121173"/>
  </r>
  <r>
    <x v="16"/>
    <n v="65093"/>
    <n v="73496"/>
    <n v="77416"/>
    <n v="71238"/>
    <n v="72283"/>
    <n v="75442"/>
    <n v="74140"/>
    <n v="71243"/>
    <n v="80009"/>
    <n v="74997"/>
    <n v="81553"/>
    <n v="86826"/>
    <n v="87460"/>
    <n v="84865"/>
    <n v="92821"/>
    <n v="87805"/>
    <n v="75835"/>
    <n v="76372"/>
    <n v="72443"/>
    <n v="77499"/>
    <n v="71388"/>
    <n v="67316"/>
    <n v="69321"/>
    <n v="70996"/>
    <n v="74416"/>
    <n v="76603"/>
    <n v="76837"/>
    <n v="75293"/>
    <n v="73385"/>
    <n v="71486"/>
    <n v="71055"/>
    <n v="65256"/>
    <n v="81409"/>
    <n v="84877"/>
    <n v="85127"/>
    <n v="96052"/>
    <n v="100399"/>
    <n v="89029"/>
    <n v="96669"/>
    <n v="79704"/>
    <n v="87942"/>
    <n v="77874"/>
    <n v="77509"/>
    <n v="68533"/>
    <n v="88673"/>
    <n v="95709"/>
    <n v="91529"/>
    <n v="88834"/>
    <n v="88347"/>
    <n v="75881"/>
    <n v="80861"/>
    <n v="83259"/>
    <n v="83408"/>
    <n v="86241"/>
    <n v="100167"/>
    <n v="109891"/>
  </r>
  <r>
    <x v="17"/>
    <n v="22102"/>
    <n v="19735"/>
    <n v="18312"/>
    <n v="17048"/>
    <n v="19167"/>
    <n v="17194"/>
    <n v="19403"/>
    <n v="24179"/>
    <n v="20719"/>
    <n v="21469"/>
    <n v="27096"/>
    <n v="26078"/>
    <n v="38131"/>
    <n v="37402"/>
    <n v="27608"/>
    <n v="27637"/>
    <n v="24251"/>
    <n v="23542"/>
    <n v="23442"/>
    <n v="22910"/>
    <n v="25925"/>
    <n v="35753"/>
    <n v="25475"/>
    <n v="21989"/>
    <n v="22323"/>
    <n v="25903"/>
    <n v="27186"/>
    <n v="20113"/>
    <n v="22088"/>
    <n v="16796"/>
    <n v="17255"/>
    <n v="19871"/>
    <n v="24423"/>
    <n v="23398"/>
    <n v="29278"/>
    <n v="27470"/>
    <n v="23005"/>
    <n v="30588"/>
    <n v="32314"/>
    <n v="11905"/>
    <n v="13180"/>
    <n v="10328"/>
    <n v="22085"/>
    <n v="15530"/>
    <n v="21919"/>
    <n v="23434"/>
    <n v="28842"/>
    <n v="32535"/>
    <n v="22372"/>
    <n v="20298"/>
    <n v="18998"/>
    <n v="20952"/>
    <n v="27847"/>
    <n v="21020"/>
    <n v="22556"/>
    <n v="25478"/>
  </r>
  <r>
    <x v="18"/>
    <n v="86978"/>
    <n v="72270"/>
    <n v="75997"/>
    <n v="62430"/>
    <n v="74683"/>
    <n v="70560"/>
    <n v="71516"/>
    <n v="73556"/>
    <n v="89395"/>
    <n v="78596"/>
    <n v="94961"/>
    <n v="74917"/>
    <n v="76985"/>
    <n v="82885"/>
    <n v="80525"/>
    <n v="96265"/>
    <n v="75204"/>
    <n v="76774"/>
    <n v="72321"/>
    <n v="95078"/>
    <n v="83631"/>
    <n v="79358"/>
    <n v="74226"/>
    <n v="75495"/>
    <n v="75834"/>
    <n v="70377"/>
    <n v="67437"/>
    <n v="85577"/>
    <n v="67177"/>
    <n v="84232"/>
    <n v="77567"/>
    <n v="84563"/>
    <n v="85671"/>
    <n v="89650"/>
    <n v="80473"/>
    <n v="85461"/>
    <n v="77384"/>
    <n v="95753"/>
    <n v="105537"/>
    <n v="67289"/>
    <n v="89259"/>
    <n v="95493"/>
    <n v="105860"/>
    <n v="104178"/>
    <n v="103701"/>
    <n v="142408"/>
    <n v="107728"/>
    <n v="120465"/>
    <n v="109896"/>
    <n v="118081"/>
    <n v="91345"/>
    <n v="93444"/>
    <n v="97385"/>
    <n v="88617"/>
    <n v="106723"/>
    <n v="97316"/>
  </r>
  <r>
    <x v="19"/>
    <n v="117920"/>
    <n v="117964"/>
    <n v="105061"/>
    <n v="106696"/>
    <n v="111223"/>
    <n v="137910"/>
    <n v="136157"/>
    <n v="158481"/>
    <n v="146455"/>
    <n v="145739"/>
    <n v="138658"/>
    <n v="136985"/>
    <n v="141615"/>
    <n v="146366"/>
    <n v="162117"/>
    <n v="148010"/>
    <n v="158810"/>
    <n v="168120"/>
    <n v="172601"/>
    <n v="168141"/>
    <n v="169182"/>
    <n v="150895"/>
    <n v="134743"/>
    <n v="139648"/>
    <n v="140583"/>
    <n v="144200"/>
    <n v="127945"/>
    <n v="139537"/>
    <n v="138026"/>
    <n v="115472"/>
    <n v="117723"/>
    <n v="154065"/>
    <n v="170414"/>
    <n v="159358"/>
    <n v="163060"/>
    <n v="158276"/>
    <n v="148476"/>
    <n v="158907"/>
    <n v="137490"/>
    <n v="88616"/>
    <n v="89870"/>
    <n v="113383"/>
    <n v="116155"/>
    <n v="111035"/>
    <n v="143905"/>
    <n v="127963"/>
    <n v="139821"/>
    <n v="133769"/>
    <n v="147228"/>
    <n v="154978"/>
    <n v="131770"/>
    <n v="116832"/>
    <n v="111931"/>
    <n v="96964"/>
    <n v="103042"/>
    <n v="108476"/>
  </r>
  <r>
    <x v="20"/>
    <n v="2059"/>
    <n v="5054"/>
    <n v="2081"/>
    <n v="0"/>
    <n v="1150"/>
    <n v="89"/>
    <n v="3098"/>
    <n v="2532"/>
    <n v="2543"/>
    <n v="1067"/>
    <n v="52"/>
    <n v="3221"/>
    <n v="1589"/>
    <n v="0"/>
    <n v="530"/>
    <n v="769"/>
    <n v="61"/>
    <n v="939"/>
    <n v="64"/>
    <n v="1758"/>
    <n v="662"/>
    <n v="1701"/>
    <n v="2254"/>
    <n v="804"/>
    <n v="1825"/>
    <n v="0"/>
    <n v="0"/>
    <n v="959"/>
    <n v="236"/>
    <n v="275"/>
    <n v="1147"/>
    <n v="1854"/>
    <n v="1594"/>
    <n v="800"/>
    <n v="1124"/>
    <n v="2483"/>
    <n v="2748"/>
    <n v="1736"/>
    <n v="2477"/>
    <n v="0"/>
    <n v="0"/>
    <n v="0"/>
    <n v="0"/>
    <n v="0"/>
    <n v="0"/>
    <n v="1106"/>
    <n v="0"/>
    <n v="1119"/>
    <n v="1687"/>
    <n v="1797"/>
    <n v="928"/>
    <n v="1036"/>
    <n v="0"/>
    <n v="1174"/>
    <n v="96"/>
    <n v="2300"/>
  </r>
  <r>
    <x v="21"/>
    <n v="9452"/>
    <n v="6078"/>
    <n v="7755"/>
    <n v="9450"/>
    <n v="12730"/>
    <n v="8390"/>
    <n v="8465"/>
    <n v="9965"/>
    <n v="2372"/>
    <n v="3250"/>
    <n v="6596"/>
    <n v="7342"/>
    <n v="3515"/>
    <n v="1025"/>
    <n v="5393"/>
    <n v="5058"/>
    <n v="2677"/>
    <n v="4384"/>
    <n v="8289"/>
    <n v="1606"/>
    <n v="857"/>
    <n v="2154"/>
    <n v="6016"/>
    <n v="3064"/>
    <n v="4091"/>
    <n v="5341"/>
    <n v="10159"/>
    <n v="7342"/>
    <n v="14173"/>
    <n v="11944"/>
    <n v="10188"/>
    <n v="5447"/>
    <n v="15858"/>
    <n v="17957"/>
    <n v="11051"/>
    <n v="7860"/>
    <n v="3785"/>
    <n v="9282"/>
    <n v="7608"/>
    <n v="6519"/>
    <n v="6740"/>
    <n v="13082"/>
    <n v="19025"/>
    <n v="19627"/>
    <n v="8034"/>
    <n v="7325"/>
    <n v="10834"/>
    <n v="5650"/>
    <n v="9196"/>
    <n v="3404"/>
    <n v="7176"/>
    <n v="8048"/>
    <n v="6230"/>
    <n v="13250"/>
    <n v="25263"/>
    <n v="1216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9.2011037299999998"/>
    <n v="7.0971912399999999"/>
    <n v="4.51902838"/>
    <n v="4.1539530400000002"/>
    <n v="1.35045949"/>
    <n v="5.47616573"/>
    <n v="7.1553085799999998"/>
    <n v="4.2148111699999999"/>
    <n v="3.8687180900000002"/>
    <n v="3.4911698900000001"/>
    <n v="3.4168763900000001"/>
    <n v="4.3171798700000004"/>
    <n v="4.4245995999999996"/>
    <n v="3.9766663699999998"/>
    <n v="7.32669543"/>
    <n v="8.2151319800000007"/>
    <n v="4.7381748799999999"/>
    <n v="-0.87345594000000004"/>
    <n v="5.3603435299999997"/>
    <n v="4.4031592399999999"/>
    <n v="4.88259241"/>
    <n v="2.49476611"/>
    <n v="3.5421098799999999"/>
    <n v="3.6520809700000001"/>
    <n v="4.2043232499999998"/>
    <n v="4.1576989600000003"/>
    <n v="2.6159043999999998"/>
    <n v="2.4175118200000001"/>
    <n v="-4.2733543200000002"/>
    <n v="7.9357622499999998"/>
    <n v="4.5514917800000001"/>
    <n v="5.11192183"/>
    <n v="3.9596519799999998"/>
    <n v="4.04328325"/>
  </r>
  <r>
    <x v="1"/>
    <n v="17.71799584"/>
    <n v="15.96442096"/>
    <n v="5.5865337200000003"/>
    <n v="3.7591043000000002"/>
    <n v="11.00706643"/>
    <n v="3.9860061"/>
    <n v="9.2735024900000003"/>
    <n v="-1.29715896"/>
    <n v="4.7097306899999998"/>
    <n v="3.3964336500000001"/>
    <n v="2.8287935100000001"/>
    <n v="3.9540437800000001"/>
    <n v="2.3463318800000001"/>
    <n v="2.0073571499999998"/>
    <n v="6.8240521999999997"/>
    <n v="12.2131062"/>
    <n v="3.99443466"/>
    <n v="-6.7028599199999999"/>
    <n v="5.0312785199999999"/>
    <n v="7.03920908"/>
    <n v="2.2987809499999998"/>
    <n v="2.5178202000000001"/>
    <n v="2.6572727500000002"/>
    <n v="4.5684117799999999"/>
    <n v="6.4986927000000003"/>
    <n v="2.2431718799999998"/>
    <n v="-0.33292768"/>
    <n v="0.44270611999999998"/>
    <n v="-11.237427719999999"/>
    <n v="17.151336010000001"/>
    <n v="6.2220864999999996"/>
    <n v="5.1158744299999999"/>
    <n v="4.2268193099999998"/>
    <n v="4.3764494699999998"/>
  </r>
  <r>
    <x v="2"/>
    <n v="8.4717662899999997"/>
    <n v="6.2371138300000002"/>
    <n v="4.4255663500000004"/>
    <n v="4.1893228999999996"/>
    <n v="0.46305692999999998"/>
    <n v="5.6224284200000003"/>
    <n v="6.9519185500000003"/>
    <n v="4.7241093300000001"/>
    <n v="3.78610304"/>
    <n v="3.5010253699999998"/>
    <n v="3.4801425500000001"/>
    <n v="4.3555193699999997"/>
    <n v="4.63536357"/>
    <n v="4.1757154600000002"/>
    <n v="7.3783357299999999"/>
    <n v="7.7870176000000004"/>
    <n v="4.82279152"/>
    <n v="-0.22257424000000001"/>
    <n v="5.3903938299999998"/>
    <n v="4.16506226"/>
    <n v="5.1265797299999996"/>
    <n v="2.4926579699999998"/>
    <n v="3.6222117800000002"/>
    <n v="3.5713456400000001"/>
    <n v="4.0052180000000002"/>
    <n v="4.3237368900000002"/>
    <n v="2.85992391"/>
    <n v="2.57273599"/>
    <n v="-3.7201343100000002"/>
    <n v="7.2361981000000002"/>
    <n v="4.4072469099999996"/>
    <n v="5.1115813799999996"/>
    <n v="3.9372158399999999"/>
    <n v="4.0148851900000002"/>
  </r>
  <r>
    <x v="3"/>
    <n v="5.02487394"/>
    <n v="4.1611050499999997"/>
    <n v="5.3685033600000001"/>
    <n v="9.5252825100000003"/>
    <n v="2.1966086100000002"/>
    <n v="5.3735067399999998"/>
    <n v="8.0611098400000003"/>
    <n v="3.7307245500000001"/>
    <n v="-1.3194023399999999"/>
    <n v="0.58801197999999999"/>
    <n v="-2.49778089"/>
    <n v="7.6681251499999998"/>
    <n v="2.28931518"/>
    <n v="2.1195411499999999"/>
    <n v="9.1184493399999997"/>
    <n v="4.6048959299999996"/>
    <n v="-3.2394040999999998"/>
    <n v="-3.35524194"/>
    <n v="6.3326985899999997"/>
    <n v="-0.16054129"/>
    <n v="4.9403872"/>
    <n v="1.1065230000000001E-2"/>
    <n v="2.2339796600000001"/>
    <n v="-2.4837934599999998"/>
    <n v="5.2843376500000003"/>
    <n v="3.7443366400000002"/>
    <n v="4.0081611700000002"/>
    <n v="-1.4652296300000001"/>
    <n v="-1.37119255"/>
    <n v="2.2251597900000002"/>
    <n v="-2.3293950200000002"/>
    <n v="3.4512121699999998"/>
    <n v="1.3112913100000001"/>
    <n v="1.64147939"/>
  </r>
  <r>
    <x v="4"/>
    <n v="19.752724879999999"/>
    <n v="-13.737095460000001"/>
    <n v="8.1037651099999994"/>
    <n v="-3.7347802200000002"/>
    <n v="-4.7785777100000004"/>
    <n v="12.947235900000001"/>
    <n v="9.2528276399999996"/>
    <n v="-6.0799109800000002"/>
    <n v="4.9128029"/>
    <n v="12.325497090000001"/>
    <n v="-1.85525042"/>
    <n v="2.3431683400000001"/>
    <n v="7.3704155199999999"/>
    <n v="-3.98671138"/>
    <n v="9.9675626099999999"/>
    <n v="6.1157356199999997"/>
    <n v="7.3131096199999996"/>
    <n v="-17.128729580000002"/>
    <n v="6.7568962099999998"/>
    <n v="-9.0761481499999999"/>
    <n v="4.52438918"/>
    <n v="5.4583629800000004"/>
    <n v="1.57355724"/>
    <n v="7.3971548"/>
    <n v="4.6980276300000003"/>
    <n v="-4.7915658099999998"/>
    <n v="13.35772019"/>
    <n v="-12.74353771"/>
    <n v="2.12150741"/>
    <n v="-0.73609031000000003"/>
    <n v="-0.46170314000000001"/>
    <n v="7.2379892400000001"/>
    <n v="3.6944330399999998"/>
    <n v="3.9569664499999999"/>
  </r>
  <r>
    <x v="5"/>
    <n v="9.9250284499999992"/>
    <n v="5.1161064100000004"/>
    <n v="1.8480101099999999"/>
    <n v="3.4990830000000002"/>
    <n v="-0.53033231000000003"/>
    <n v="7.5174649999999996"/>
    <n v="5.9035835399999996"/>
    <n v="2.1438401300000001"/>
    <n v="3.1918761999999998"/>
    <n v="-0.56592545000000005"/>
    <n v="3.46755843"/>
    <n v="1.3707947199999999"/>
    <n v="4.0206197399999999"/>
    <n v="3.59204831"/>
    <n v="4.0502115999999999"/>
    <n v="2.8333805399999998"/>
    <n v="-2.2869275"/>
    <n v="-7.9874835600000003"/>
    <n v="6.8342270200000002"/>
    <n v="3.7598206099999998"/>
    <n v="4.1005771500000003"/>
    <n v="-6.4934989999999998E-2"/>
    <n v="0.24369272"/>
    <n v="-4.0903199499999996"/>
    <n v="4.2500853799999998"/>
    <n v="3.9562545299999998"/>
    <n v="4.2046052200000004"/>
    <n v="3.00878033"/>
    <n v="2.1427412700000001"/>
    <n v="18.043766479999999"/>
    <n v="3.3979336600000001"/>
    <n v="8.3997460700000008"/>
    <n v="4.4678107899999997"/>
    <n v="4.8902753600000004"/>
  </r>
  <r>
    <x v="6"/>
    <n v="7.3245075699999997"/>
    <n v="3.3740770699999998"/>
    <n v="7.5912131"/>
    <n v="3.96239439"/>
    <n v="3.9884510500000001"/>
    <n v="7.2518438200000004"/>
    <n v="10.63504857"/>
    <n v="9.3543108900000007"/>
    <n v="6.0736896199999997"/>
    <n v="3.5454984399999998"/>
    <n v="4.6833891599999999"/>
    <n v="4.93984003"/>
    <n v="3.6143290499999998"/>
    <n v="5.3366339399999996"/>
    <n v="5.3591172800000004"/>
    <n v="2.9625262999999999"/>
    <n v="-0.40670134000000002"/>
    <n v="2.6396271599999999"/>
    <n v="2.2348668300000001"/>
    <n v="3.3512192700000001"/>
    <n v="5.8418612100000002"/>
    <n v="-14.040205500000001"/>
    <n v="3.56572976"/>
    <n v="10.97131439"/>
    <n v="5.3432016400000002"/>
    <n v="4.8384684099999999"/>
    <n v="-0.94084513999999997"/>
    <n v="1.54944842"/>
    <n v="6.7146536299999999"/>
    <n v="1.1256746500000001"/>
    <n v="5.9810320900000002"/>
    <n v="0.55070839000000005"/>
    <n v="-0.36593457000000001"/>
    <n v="2.2153117600000001"/>
  </r>
  <r>
    <x v="7"/>
    <n v="18.594516980000002"/>
    <n v="14.48359825"/>
    <n v="8.6088562100000008"/>
    <n v="8.6271646200000003"/>
    <n v="-18.656840880000001"/>
    <n v="7.2369840400000003"/>
    <n v="18.732420189999999"/>
    <n v="-9.9801589999999996E-2"/>
    <n v="4.6108145"/>
    <n v="17.940571989999999"/>
    <n v="-0.93038308999999997"/>
    <n v="6.1196541800000004"/>
    <n v="6.7090572599999998"/>
    <n v="1.16342609"/>
    <n v="13.42586144"/>
    <n v="21.883031809999999"/>
    <n v="10.40509037"/>
    <n v="-1.93688499"/>
    <n v="-5.1471167900000001"/>
    <n v="1.53466809"/>
    <n v="2.15421006"/>
    <n v="-7.3057578200000002"/>
    <n v="1.49735357"/>
    <n v="8.6171028100000004"/>
    <n v="-1.5480382500000001"/>
    <n v="-4.1834155600000003"/>
    <n v="1.2100949999999999E-2"/>
    <n v="-8.9274045199999996"/>
    <n v="-0.92132221999999997"/>
    <n v="3.1321128699999998"/>
    <n v="-4.9164032500000001"/>
    <n v="13.49861361"/>
    <n v="4.8578363299999996"/>
    <n v="5.15359604"/>
  </r>
  <r>
    <x v="8"/>
    <n v="10.359727400000001"/>
    <n v="6.2329429200000002"/>
    <n v="1.9122384800000001"/>
    <n v="0.39661315000000003"/>
    <n v="-4.0161415600000003"/>
    <n v="3.8374880899999999"/>
    <n v="4.1244229399999996"/>
    <n v="-2.4349942200000001"/>
    <n v="-0.16572221000000001"/>
    <n v="3.03613"/>
    <n v="2.9012568999999999"/>
    <n v="2.6059873200000001"/>
    <n v="2.1602747199999999"/>
    <n v="1.86448784"/>
    <n v="8.0693707999999997"/>
    <n v="8.6400761500000005"/>
    <n v="5.4986471300000002"/>
    <n v="-5.55079017"/>
    <n v="6.3828059899999996"/>
    <n v="5.5497191199999998"/>
    <n v="4.1057286199999998"/>
    <n v="5.3523647399999996"/>
    <n v="3.5628408399999998"/>
    <n v="4.2309584600000001"/>
    <n v="4.1090697399999998"/>
    <n v="6.9431699499999997"/>
    <n v="2.2299346099999999"/>
    <n v="0.39774934000000001"/>
    <n v="-7.8284688400000002"/>
    <n v="8.1262556900000007"/>
    <n v="3.26456328"/>
    <n v="3.5398719600000002"/>
    <n v="3.1469245099999998"/>
    <n v="3.5262367100000001"/>
  </r>
  <r>
    <x v="9"/>
    <n v="4.7932937600000001"/>
    <n v="4.8437665900000004"/>
    <n v="-1.34531321"/>
    <n v="-4.5931225199999997"/>
    <n v="-5.5230970399999997"/>
    <n v="9.9557599999999993E-3"/>
    <n v="1.20904816"/>
    <n v="-2.1788833200000002"/>
    <n v="6.3203289199999997"/>
    <n v="0.29507007000000002"/>
    <n v="0.27926655"/>
    <n v="7.2356657899999997"/>
    <n v="7.78435101"/>
    <n v="6.3508487200000001"/>
    <n v="7.8247833699999996"/>
    <n v="8.3850873299999993"/>
    <n v="4.5582704100000004"/>
    <n v="-3.58907664"/>
    <n v="6.4184607099999997"/>
    <n v="8.2860355000000006"/>
    <n v="6.08803888"/>
    <n v="1.7532627599999999"/>
    <n v="3.8113284100000002"/>
    <n v="4.9313945800000001"/>
    <n v="2.3050742199999998"/>
    <n v="7.8321788999999997"/>
    <n v="5.8741863199999997"/>
    <n v="-1.10816593"/>
    <n v="-16.77584877"/>
    <n v="11.11556309"/>
    <n v="8.2589231000000005"/>
    <n v="5.0857217199999996"/>
    <n v="5.1119011600000004"/>
    <n v="5.2509139400000002"/>
  </r>
  <r>
    <x v="10"/>
    <n v="12.86368725"/>
    <n v="6.3218640500000003"/>
    <n v="2.1065889200000001"/>
    <n v="1.1528571000000001"/>
    <n v="1.9318908699999999"/>
    <n v="1.7508406700000001"/>
    <n v="10.6866485"/>
    <n v="4.6048463499999999"/>
    <n v="8.2642684499999994"/>
    <n v="5.2558077599999997"/>
    <n v="2.0320736899999998"/>
    <n v="5.2877189099999997"/>
    <n v="7.7578849099999996"/>
    <n v="5.8276796900000001"/>
    <n v="2.98637927"/>
    <n v="6.3268816699999997"/>
    <n v="4.2621691899999998"/>
    <n v="-7.33969643"/>
    <n v="11.972506490000001"/>
    <n v="2.5217883799999998"/>
    <n v="3.0035117200000001"/>
    <n v="11.40567527"/>
    <n v="8.5139645000000002"/>
    <n v="5.25169262"/>
    <n v="4.0776814699999999"/>
    <n v="2.3175719199999998"/>
    <n v="1.2640279400000001"/>
    <n v="3.7617762099999998"/>
    <n v="-36.253199029999998"/>
    <n v="18.21662091"/>
    <n v="13.68114858"/>
    <n v="8.2513381500000005"/>
    <n v="6.8323886099999998"/>
    <n v="5.4800070600000002"/>
  </r>
  <r>
    <x v="11"/>
    <n v="8.3814740499999996"/>
    <n v="11.184007510000001"/>
    <n v="10.40993941"/>
    <n v="12.792019"/>
    <n v="3.23647785"/>
    <n v="14.53197587"/>
    <n v="8.7613050099999992"/>
    <n v="17.618603759999999"/>
    <n v="22.271753910000001"/>
    <n v="23.868453880000001"/>
    <n v="19.273475439999999"/>
    <n v="22.225063410000001"/>
    <n v="19.618498030000001"/>
    <n v="13.96625993"/>
    <n v="18.184706210000002"/>
    <n v="9.7090338099999993"/>
    <n v="12.075792399999999"/>
    <n v="12.39684707"/>
    <n v="18.910743459999999"/>
    <n v="13.32740115"/>
    <n v="9.3227691200000002"/>
    <n v="6.67269472"/>
    <n v="8.5422700799999998"/>
    <n v="11.095556459999999"/>
    <n v="5.0003616199999996"/>
    <n v="15.45677759"/>
    <n v="-0.2546081"/>
    <n v="3.5493285000000001"/>
    <n v="1.81285991"/>
    <n v="7.7273603299999998"/>
    <n v="13.9753974"/>
    <n v="4.5339398099999997"/>
    <n v="5.9227964699999998"/>
    <n v="6.5745472700000001"/>
  </r>
  <r>
    <x v="12"/>
    <n v="4.8860779699999997"/>
    <n v="10.22604946"/>
    <n v="7.5741112499999996"/>
    <n v="3.1039777100000001"/>
    <n v="8.1654724600000002"/>
    <n v="4.1680437899999996"/>
    <n v="4.9727095600000002"/>
    <n v="10.39934096"/>
    <n v="17.845210510000001"/>
    <n v="7.7809954599999998"/>
    <n v="8.3572566500000001"/>
    <n v="10.6713538"/>
    <n v="4.3613162299999999"/>
    <n v="11.69547612"/>
    <n v="15.06811222"/>
    <n v="19.600970360000002"/>
    <n v="20.26334172"/>
    <n v="5.7572319600000004"/>
    <n v="1.245843"/>
    <n v="3.61727752"/>
    <n v="13.47381599"/>
    <n v="8.1269451099999994"/>
    <n v="7.6064342900000002"/>
    <n v="8.5218785199999996"/>
    <n v="11.710205910000001"/>
    <n v="6.2305220200000004"/>
    <n v="1.98999123"/>
    <n v="3.37579926"/>
    <n v="5.6263269200000003"/>
    <n v="6.5017611799999999"/>
    <n v="3.4466867300000001"/>
    <n v="1.6184651800000001"/>
    <n v="5.8082271600000004"/>
    <n v="4.7640426800000002"/>
  </r>
  <r>
    <x v="13"/>
    <n v="13.43931401"/>
    <n v="12.753469539999999"/>
    <n v="13.529217149999999"/>
    <n v="12.469458530000001"/>
    <n v="11.697038729999999"/>
    <n v="13.05888133"/>
    <n v="12.76266553"/>
    <n v="13.18699599"/>
    <n v="3.2023141900000001"/>
    <n v="3.1710694300000002"/>
    <n v="1.8339333099999999"/>
    <n v="3.1403285599999999"/>
    <n v="4.8061265799999999"/>
    <n v="5.2999453799999996"/>
    <n v="7.1905504499999999"/>
    <n v="7.9122621200000003"/>
    <n v="8.4015136899999998"/>
    <n v="4.8353303600000004"/>
    <n v="5.3038123800000001"/>
    <n v="6.1347501099999997"/>
    <n v="8.3131940899999996"/>
    <n v="0.11928469999999999"/>
    <n v="1.11463837"/>
    <n v="1.3224416299999999"/>
    <n v="0.77655912999999999"/>
    <n v="3.5838921699999999"/>
    <n v="2.3169784899999999"/>
    <n v="1.8906042300000001"/>
    <n v="-2.34583773"/>
    <n v="3.4636275099999998"/>
    <n v="1.8212222899999999"/>
    <n v="1.7"/>
    <n v="4.9340501000000003"/>
    <n v="4.5811059800000002"/>
  </r>
  <r>
    <x v="14"/>
    <n v="9.8196553400000006"/>
    <n v="10.19982695"/>
    <n v="10.658709119999999"/>
    <n v="5.3290492"/>
    <n v="6.5821646899999999"/>
    <n v="6.3508425400000004"/>
    <n v="9.8617812600000008"/>
    <n v="25.108594750000002"/>
    <n v="7.8710141199999999"/>
    <n v="7.1485218799999997"/>
    <n v="15.43247407"/>
    <n v="5.5138118299999999"/>
    <n v="11.47389212"/>
    <n v="7.1460133099999998"/>
    <n v="14.85115079"/>
    <n v="17.40362292"/>
    <n v="10.07358739"/>
    <n v="8.0620974800000003"/>
    <n v="8.3929204300000002"/>
    <n v="8.3029274799999992"/>
    <n v="8.5482091600000008"/>
    <n v="5.9357660799999996"/>
    <n v="7.1056554199999997"/>
    <n v="9.7565099699999998"/>
    <n v="6.1737634100000003"/>
    <n v="6.3216102999999997"/>
    <n v="5.6001907299999996"/>
    <n v="9.93192144"/>
    <n v="-3.1769374400000001"/>
    <n v="4.7312696499999998"/>
    <n v="7.5548262499999996"/>
    <n v="10.88262555"/>
    <n v="6.3302835699999997"/>
    <n v="5.4135426500000001"/>
  </r>
  <r>
    <x v="15"/>
    <n v="2.2995428000000002"/>
    <n v="1.08086232"/>
    <n v="3.22715043"/>
    <n v="0.22423301000000001"/>
    <n v="-0.28134752000000002"/>
    <n v="-1.5304083799999999"/>
    <n v="-0.86546487999999999"/>
    <n v="1.4399494500000001"/>
    <n v="1.7176023"/>
    <n v="3.8301000799999998"/>
    <n v="0.74644639999999995"/>
    <n v="0.77889416"/>
    <n v="1.87433289"/>
    <n v="1.8130026299999999"/>
    <n v="0.68980611000000003"/>
    <n v="1.56468648"/>
    <n v="4.7436978300000003"/>
    <n v="5.1634480500000004"/>
    <n v="3.4729136700000001"/>
    <n v="0.78594525999999998"/>
    <n v="0.74519769999999996"/>
    <n v="2.7406908200000002"/>
    <n v="1.6231554399999999"/>
    <n v="0.28901199999999999"/>
    <n v="0.96482248000000004"/>
    <n v="1.8532157300000001"/>
    <n v="1.0457317800000001"/>
    <n v="0.82960608999999996"/>
    <n v="-0.40229542000000001"/>
    <n v="-0.18430748999999999"/>
    <n v="0.32152195"/>
    <n v="-0.70114284000000004"/>
    <n v="0.59652817999999996"/>
    <n v="0.19432775999999999"/>
  </r>
  <r>
    <x v="16"/>
    <n v="4.9460201000000001"/>
    <n v="3.9560909899999999"/>
    <n v="4.2924272200000004"/>
    <n v="4.1925674199999996"/>
    <n v="3.21567647"/>
    <n v="4.3420119499999998"/>
    <n v="5.53906995"/>
    <n v="5.6796743899999997"/>
    <n v="3.4306542100000001"/>
    <n v="1.6018328399999999"/>
    <n v="2.8892139499999998"/>
    <n v="2.98733476"/>
    <n v="1.73126811"/>
    <n v="2.3604163499999999"/>
    <n v="2.3650872700000001"/>
    <n v="2.79677124"/>
    <n v="4.1990414400000002"/>
    <n v="4.2197824900000001"/>
    <n v="3.9207580399999999"/>
    <n v="1.2148884499999999"/>
    <n v="1.5736203200000001"/>
    <n v="3.5506119699999998"/>
    <n v="3.0542143099999999"/>
    <n v="2.2153144199999999"/>
    <n v="3.19035329"/>
    <n v="1.1430786799999999"/>
    <n v="0.81953748999999998"/>
    <n v="4.3663978999999999"/>
    <n v="-1.77246522"/>
    <n v="4.9280729799999996"/>
    <n v="5.1657992200000002"/>
    <n v="1.38149941"/>
    <n v="1.3066424699999999"/>
    <n v="1.76726761"/>
  </r>
  <r>
    <x v="17"/>
    <n v="2.3701043400000001"/>
    <n v="6.1909388099999996"/>
    <n v="0.76492148999999998"/>
    <n v="-2.0538374099999999"/>
    <n v="-0.15377937999999999"/>
    <n v="-1.1580783100000001"/>
    <n v="2.69975341"/>
    <n v="2.7692297099999998"/>
    <n v="2.38459485"/>
    <n v="3.7872363"/>
    <n v="4.2124908400000001"/>
    <n v="-0.50141420999999997"/>
    <n v="3.5217875200000002"/>
    <n v="2.0282551099999999"/>
    <n v="5.3247758999999997"/>
    <n v="7.8583932000000001"/>
    <n v="4.8158627699999998"/>
    <n v="1.2714589300000001"/>
    <n v="2.75183789"/>
    <n v="6.3190576600000004"/>
    <n v="3.8165939999999998"/>
    <n v="11.330728690000001"/>
    <n v="8.1229584199999998"/>
    <n v="0.88679059000000005"/>
    <n v="6.0561796699999997"/>
    <n v="5.18520629"/>
    <n v="10.20975063"/>
    <n v="2.6534965700000002"/>
    <n v="-18.138731079999999"/>
    <n v="8.8233849400000004"/>
    <n v="4.1190935800000004"/>
    <n v="1.9909040600000001"/>
    <n v="0.97488313999999998"/>
    <n v="1.969512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3">
  <r>
    <x v="0"/>
    <n v="31.201306280000001"/>
    <m/>
    <m/>
    <m/>
    <m/>
  </r>
  <r>
    <x v="1"/>
    <n v="31.189046359999999"/>
    <m/>
    <m/>
    <m/>
    <m/>
  </r>
  <r>
    <x v="2"/>
    <n v="31.187402349999999"/>
    <m/>
    <m/>
    <m/>
    <m/>
  </r>
  <r>
    <x v="3"/>
    <n v="31.295877709999999"/>
    <m/>
    <m/>
    <m/>
    <m/>
  </r>
  <r>
    <x v="4"/>
    <n v="31.409952610000001"/>
    <m/>
    <m/>
    <m/>
    <m/>
  </r>
  <r>
    <x v="5"/>
    <n v="31.49782605"/>
    <m/>
    <m/>
    <m/>
    <m/>
  </r>
  <r>
    <x v="6"/>
    <n v="31.62887405"/>
    <m/>
    <m/>
    <m/>
    <m/>
  </r>
  <r>
    <x v="7"/>
    <n v="31.903844490000001"/>
    <m/>
    <m/>
    <m/>
    <m/>
  </r>
  <r>
    <x v="8"/>
    <n v="32.323286080000003"/>
    <m/>
    <m/>
    <m/>
    <m/>
  </r>
  <r>
    <x v="9"/>
    <n v="32.755002959999999"/>
    <m/>
    <m/>
    <m/>
    <m/>
  </r>
  <r>
    <x v="10"/>
    <n v="33.141247900000003"/>
    <m/>
    <m/>
    <m/>
    <m/>
  </r>
  <r>
    <x v="11"/>
    <n v="33.46092617"/>
    <m/>
    <m/>
    <m/>
    <m/>
  </r>
  <r>
    <x v="12"/>
    <n v="33.716370619999999"/>
    <m/>
    <n v="8.0607661499999992"/>
    <m/>
    <n v="8.0607661700000008"/>
  </r>
  <r>
    <x v="13"/>
    <n v="33.934969119999998"/>
    <m/>
    <n v="8.4323727399999999"/>
    <n v="0.74335925000000003"/>
    <n v="8.8041254200000001"/>
  </r>
  <r>
    <x v="14"/>
    <n v="34.111862799999997"/>
    <m/>
    <n v="8.7472151300000007"/>
    <n v="0.57293143999999996"/>
    <n v="9.3770568599999997"/>
  </r>
  <r>
    <x v="15"/>
    <n v="34.306428179999997"/>
    <m/>
    <n v="8.9658623399999993"/>
    <n v="0.24258218000000001"/>
    <n v="9.6196390399999991"/>
  </r>
  <r>
    <x v="16"/>
    <n v="34.632645889999999"/>
    <m/>
    <n v="9.2259793400000003"/>
    <n v="0.64046329000000002"/>
    <n v="10.26010233"/>
  </r>
  <r>
    <x v="17"/>
    <n v="35.081433189999998"/>
    <m/>
    <n v="9.5868373200000008"/>
    <n v="1.11721347"/>
    <n v="11.3773158"/>
  </r>
  <r>
    <x v="18"/>
    <n v="35.499213740000002"/>
    <m/>
    <n v="9.9688298900000003"/>
    <n v="0.85941347000000001"/>
    <n v="12.23672927"/>
  </r>
  <r>
    <x v="19"/>
    <n v="35.755750040000002"/>
    <m/>
    <n v="10.23601167"/>
    <n v="-0.16324530000000001"/>
    <n v="12.07348397"/>
  </r>
  <r>
    <x v="20"/>
    <n v="35.870631420000002"/>
    <m/>
    <n v="10.32017899"/>
    <n v="-1.0989025800000001"/>
    <n v="10.974581390000001"/>
  </r>
  <r>
    <x v="21"/>
    <n v="35.915429639999999"/>
    <m/>
    <n v="10.25066144"/>
    <n v="-1.3258975399999999"/>
    <n v="9.6486838499999994"/>
  </r>
  <r>
    <x v="22"/>
    <n v="35.908680240000002"/>
    <m/>
    <n v="10.07048859"/>
    <n v="-1.2982670300000001"/>
    <n v="8.3504168199999995"/>
  </r>
  <r>
    <x v="23"/>
    <n v="35.99635069"/>
    <n v="9.8526645899999998"/>
    <n v="9.85266457"/>
    <n v="-0.77314742000000003"/>
    <n v="7.5772693999999996"/>
  </r>
  <r>
    <x v="24"/>
    <n v="36.362579760000003"/>
    <n v="9.8224043600000002"/>
    <n v="7.8484400699999997"/>
    <n v="0.27117066000000001"/>
    <n v="7.8484400599999997"/>
  </r>
  <r>
    <x v="25"/>
    <n v="36.908798150000003"/>
    <n v="9.8116358199999993"/>
    <n v="8.3073568000000009"/>
    <n v="0.91487726999999996"/>
    <n v="8.7633173299999996"/>
  </r>
  <r>
    <x v="26"/>
    <n v="37.351180620000001"/>
    <n v="9.8187732000000008"/>
    <n v="8.7058541599999995"/>
    <n v="0.73284486999999998"/>
    <n v="9.4961622000000006"/>
  </r>
  <r>
    <x v="27"/>
    <n v="37.60882471"/>
    <n v="9.8178210900000007"/>
    <n v="8.9378889800000003"/>
    <n v="0.13001198"/>
    <n v="9.6261741799999996"/>
  </r>
  <r>
    <x v="28"/>
    <n v="37.796201799999999"/>
    <n v="9.7233261199999994"/>
    <n v="8.9777996800000004"/>
    <n v="-0.49156771999999999"/>
    <n v="9.1346064600000005"/>
  </r>
  <r>
    <x v="29"/>
    <n v="37.996325079999998"/>
    <n v="9.4696680299999993"/>
    <n v="8.86377272"/>
    <n v="-0.82567599000000003"/>
    <n v="8.30893047"/>
  </r>
  <r>
    <x v="30"/>
    <n v="38.21467612"/>
    <n v="9.0938940600000002"/>
    <n v="8.6850997999999997"/>
    <n v="-0.65957125000000005"/>
    <n v="7.64935922"/>
  </r>
  <r>
    <x v="31"/>
    <n v="38.339225710000001"/>
    <n v="8.6978475"/>
    <n v="8.4966976200000008"/>
    <n v="-0.42401598000000001"/>
    <n v="7.2253432399999999"/>
  </r>
  <r>
    <x v="32"/>
    <n v="38.383636500000001"/>
    <n v="8.37211572"/>
    <n v="8.3257809900000002"/>
    <n v="-0.21959793"/>
    <n v="7.00574531"/>
  </r>
  <r>
    <x v="33"/>
    <n v="38.489910989999998"/>
    <n v="8.1673769499999995"/>
    <n v="8.2065925800000006"/>
    <n v="0.16243109"/>
    <n v="7.1681764000000001"/>
  </r>
  <r>
    <x v="34"/>
    <n v="38.64486849"/>
    <n v="8.1058575499999996"/>
    <n v="8.1518297700000009"/>
    <n v="0.45167549000000001"/>
    <n v="7.6198518899999996"/>
  </r>
  <r>
    <x v="35"/>
    <n v="38.777479409999998"/>
    <n v="8.1154091200000007"/>
    <n v="8.1154091200000007"/>
    <n v="0.10628886"/>
    <n v="7.7261407499999999"/>
  </r>
  <r>
    <x v="36"/>
    <n v="38.902789589999998"/>
    <n v="8.0396490200000006"/>
    <n v="6.98578002"/>
    <n v="-0.74036073000000002"/>
    <n v="6.98578002"/>
  </r>
  <r>
    <x v="37"/>
    <n v="39.140386829999997"/>
    <n v="7.8094798699999997"/>
    <n v="6.51250003"/>
    <n v="-0.93955584000000003"/>
    <n v="6.0462241800000003"/>
  </r>
  <r>
    <x v="38"/>
    <n v="39.482382139999999"/>
    <n v="7.4926445399999997"/>
    <n v="6.2401377399999998"/>
    <n v="-0.34037636999999998"/>
    <n v="5.7058478099999999"/>
  </r>
  <r>
    <x v="39"/>
    <n v="39.745167100000003"/>
    <n v="7.1661213899999998"/>
    <n v="6.0981299800000004"/>
    <n v="-2.541933E-2"/>
    <n v="5.6804284799999998"/>
  </r>
  <r>
    <x v="40"/>
    <n v="39.906880080000001"/>
    <n v="6.8726763799999997"/>
    <n v="5.9937458799999996"/>
    <n v="-9.6062380000000003E-2"/>
    <n v="5.5843661000000004"/>
  </r>
  <r>
    <x v="41"/>
    <n v="40.032588390000001"/>
    <n v="6.6268828700000002"/>
    <n v="5.8861056400000002"/>
    <n v="-0.22526017000000001"/>
    <n v="5.3591059300000001"/>
  </r>
  <r>
    <x v="42"/>
    <n v="40.162349149999997"/>
    <n v="6.4123093899999999"/>
    <n v="5.7710641499999999"/>
    <n v="-0.26244352999999998"/>
    <n v="5.0966623999999996"/>
  </r>
  <r>
    <x v="43"/>
    <n v="40.317087049999998"/>
    <n v="6.2387039700000004"/>
    <n v="5.6929745699999996"/>
    <n v="6.2182889999999998E-2"/>
    <n v="5.1588452900000004"/>
  </r>
  <r>
    <x v="44"/>
    <n v="40.407854829999998"/>
    <n v="6.0942116200000003"/>
    <n v="5.6454906100000004"/>
    <n v="0.11480389000000001"/>
    <n v="5.2736491799999996"/>
  </r>
  <r>
    <x v="45"/>
    <n v="40.367119799999998"/>
    <n v="5.9041249000000002"/>
    <n v="5.5671399800000003"/>
    <n v="-0.39650406999999999"/>
    <n v="4.8771451099999998"/>
  </r>
  <r>
    <x v="46"/>
    <n v="40.240709279999997"/>
    <n v="5.6161538999999996"/>
    <n v="5.4336196299999999"/>
    <n v="-0.74764266000000001"/>
    <n v="4.1295024500000004"/>
  </r>
  <r>
    <x v="47"/>
    <n v="40.17792953"/>
    <n v="5.2782862599999998"/>
    <n v="5.2782862699999997"/>
    <n v="-0.51799870999999997"/>
    <n v="3.6115037399999999"/>
  </r>
  <r>
    <x v="48"/>
    <n v="40.248107349999998"/>
    <n v="4.9877459899999996"/>
    <n v="3.4581524199999998"/>
    <n v="-0.15335132000000001"/>
    <n v="3.4581524199999998"/>
  </r>
  <r>
    <x v="49"/>
    <n v="40.324515609999999"/>
    <n v="4.7356461000000003"/>
    <n v="3.2410861"/>
    <n v="-0.43281497000000002"/>
    <n v="3.0253374499999999"/>
  </r>
  <r>
    <x v="50"/>
    <n v="40.385648359999998"/>
    <n v="4.44787467"/>
    <n v="2.92082233"/>
    <n v="-0.73756712999999996"/>
    <n v="2.2877703199999999"/>
  </r>
  <r>
    <x v="51"/>
    <n v="40.58366453"/>
    <n v="4.1476315899999996"/>
    <n v="2.7158329499999998"/>
    <n v="-0.17808631999999999"/>
    <n v="2.1096840000000001"/>
  </r>
  <r>
    <x v="52"/>
    <n v="40.916957050000001"/>
    <n v="3.89267794"/>
    <n v="2.6784416700000002"/>
    <n v="0.42140079000000003"/>
    <n v="2.53108479"/>
  </r>
  <r>
    <x v="53"/>
    <n v="41.199587989999998"/>
    <n v="3.69002681"/>
    <n v="2.7183851799999998"/>
    <n v="0.38403923000000001"/>
    <n v="2.9151240199999999"/>
  </r>
  <r>
    <x v="54"/>
    <n v="41.375480830000001"/>
    <n v="3.51845279"/>
    <n v="2.7621401699999999"/>
    <n v="0.10544551000000001"/>
    <n v="3.0205695299999999"/>
  </r>
  <r>
    <x v="55"/>
    <n v="41.557062590000001"/>
    <n v="3.34737215"/>
    <n v="2.8019151799999999"/>
    <n v="5.4988830000000002E-2"/>
    <n v="3.07555836"/>
  </r>
  <r>
    <x v="56"/>
    <n v="41.763623590000002"/>
    <n v="3.1920572699999998"/>
    <n v="2.8643492799999999"/>
    <n v="0.27965256999999999"/>
    <n v="3.3552109300000001"/>
  </r>
  <r>
    <x v="57"/>
    <n v="42.023284369999999"/>
    <n v="3.1330168199999999"/>
    <n v="2.9898081699999999"/>
    <n v="0.74754542000000002"/>
    <n v="4.1027563499999999"/>
  </r>
  <r>
    <x v="58"/>
    <n v="42.479378779999998"/>
    <n v="3.2571743299999998"/>
    <n v="3.22585488"/>
    <n v="1.4604395800000001"/>
    <n v="5.56319593"/>
  </r>
  <r>
    <x v="59"/>
    <n v="43.023391660000001"/>
    <n v="3.5493952100000001"/>
    <n v="3.5493952100000001"/>
    <n v="1.51895629"/>
    <n v="7.0821522200000002"/>
  </r>
  <r>
    <x v="60"/>
    <n v="43.40887171"/>
    <n v="3.9174899299999999"/>
    <n v="7.8531999700000004"/>
    <n v="0.77104775999999997"/>
    <n v="7.8531999800000003"/>
  </r>
  <r>
    <x v="61"/>
    <n v="40.845463539999997"/>
    <n v="3.7700968600000002"/>
    <n v="4.5694333299999998"/>
    <n v="-6.5613111100000001"/>
    <n v="1.29188887"/>
  </r>
  <r>
    <x v="62"/>
    <n v="41.058770510000002"/>
    <n v="3.7153198700000001"/>
    <n v="3.6002783300000001"/>
    <n v="0.37484715000000002"/>
    <n v="1.6667360200000001"/>
  </r>
  <r>
    <x v="63"/>
    <n v="41.246586460000003"/>
    <n v="3.6725326800000002"/>
    <n v="3.1061633199999998"/>
    <n v="-3.3266160000000003E-2"/>
    <n v="1.6334698599999999"/>
  </r>
  <r>
    <x v="64"/>
    <n v="41.44567516"/>
    <n v="3.5654504199999999"/>
    <n v="2.7395558699999998"/>
    <n v="-0.34129628000000001"/>
    <n v="1.29217358"/>
  </r>
  <r>
    <x v="65"/>
    <n v="41.686354590000001"/>
    <n v="3.41671872"/>
    <n v="2.47610551"/>
    <n v="-0.11068943000000001"/>
    <n v="1.18148415"/>
  </r>
  <r>
    <x v="66"/>
    <n v="41.945438330000002"/>
    <n v="3.2760073799999998"/>
    <n v="2.3166357299999998"/>
    <n v="0.19604062999999999"/>
    <n v="1.3775247799999999"/>
  </r>
  <r>
    <x v="67"/>
    <n v="42.207566470000003"/>
    <n v="3.1468329000000002"/>
    <n v="2.22103546"/>
    <n v="0.18780211999999999"/>
    <n v="1.5653269000000001"/>
  </r>
  <r>
    <x v="68"/>
    <n v="42.50605968"/>
    <n v="3.0127207999999999"/>
    <n v="2.1707717299999998"/>
    <n v="0.21238304999999999"/>
    <n v="1.77770995"/>
  </r>
  <r>
    <x v="69"/>
    <n v="42.785780469999999"/>
    <n v="2.8204692200000001"/>
    <n v="2.1342850000000002"/>
    <n v="3.6751039999999999E-2"/>
    <n v="1.8144609899999999"/>
  </r>
  <r>
    <x v="70"/>
    <n v="42.973469510000001"/>
    <n v="2.4538180000000001"/>
    <n v="2.04318781"/>
    <n v="-0.65133021000000002"/>
    <n v="1.1631307799999999"/>
  </r>
  <r>
    <x v="71"/>
    <n v="43.165527230000002"/>
    <n v="1.8945808799999999"/>
    <n v="1.89458087"/>
    <n v="-0.83276265999999999"/>
    <n v="0.33036811999999999"/>
  </r>
  <r>
    <x v="72"/>
    <n v="43.439237810000002"/>
    <n v="1.2552990399999999"/>
    <n v="6.9953680000000004E-2"/>
    <n v="-0.26041445000000002"/>
    <n v="6.9953669999999996E-2"/>
  </r>
  <r>
    <x v="73"/>
    <n v="43.685172280000003"/>
    <n v="1.7181483799999999"/>
    <n v="3.40644174"/>
    <n v="6.8823697800000003"/>
    <n v="6.9523234499999997"/>
  </r>
  <r>
    <x v="74"/>
    <n v="43.893344120000002"/>
    <n v="2.1479231599999999"/>
    <n v="4.5523159099999999"/>
    <n v="-4.8625229999999998E-2"/>
    <n v="6.9036982199999999"/>
  </r>
  <r>
    <x v="75"/>
    <n v="44.143537860000002"/>
    <n v="2.5910849100000002"/>
    <n v="5.1642745899999998"/>
    <n v="0.11979548"/>
    <n v="7.0234937000000004"/>
  </r>
  <r>
    <x v="76"/>
    <n v="44.363559000000002"/>
    <n v="3.06482594"/>
    <n v="5.5380703999999996"/>
    <n v="1.6767629999999999E-2"/>
    <n v="7.0402613299999999"/>
  </r>
  <r>
    <x v="77"/>
    <n v="44.547444659999996"/>
    <n v="3.53490751"/>
    <n v="5.7593313999999998"/>
    <n v="-0.17688818000000001"/>
    <n v="6.8633731500000001"/>
  </r>
  <r>
    <x v="78"/>
    <n v="44.769831289999999"/>
    <n v="3.9795561699999999"/>
    <n v="5.8994425399999999"/>
    <n v="-0.12988061000000001"/>
    <n v="6.7334925400000003"/>
  </r>
  <r>
    <x v="79"/>
    <n v="45.055096149999997"/>
    <n v="4.4110787599999997"/>
    <n v="6.0065338099999996"/>
    <n v="1.299848E-2"/>
    <n v="6.7464910199999997"/>
  </r>
  <r>
    <x v="80"/>
    <n v="45.407068430000002"/>
    <n v="4.8329721899999996"/>
    <n v="6.0989656400000003"/>
    <n v="7.8438820000000006E-2"/>
    <n v="6.8249298400000002"/>
  </r>
  <r>
    <x v="81"/>
    <n v="45.816549199999997"/>
    <n v="5.2751536100000003"/>
    <n v="6.1994767099999999"/>
    <n v="0.25865891000000002"/>
    <n v="7.0835887499999997"/>
  </r>
  <r>
    <x v="82"/>
    <n v="46.288147440000003"/>
    <n v="5.8283783600000003"/>
    <n v="6.3402543700000003"/>
    <n v="0.62972360000000005"/>
    <n v="7.7133123499999998"/>
  </r>
  <r>
    <x v="83"/>
    <n v="46.69183056"/>
    <n v="6.4965055700000001"/>
    <n v="6.4965055700000001"/>
    <n v="0.45594574999999998"/>
    <n v="8.1692581000000004"/>
  </r>
  <r>
    <x v="84"/>
    <n v="46.879444999999997"/>
    <n v="7.1709224200000001"/>
    <n v="7.9195846000000003"/>
    <n v="-0.24967349999999999"/>
    <n v="7.9195846000000003"/>
  </r>
  <r>
    <x v="85"/>
    <n v="46.954682380000001"/>
    <n v="7.2154309300000001"/>
    <n v="7.7013058399999998"/>
    <n v="-0.43532865999999998"/>
    <n v="7.4842559399999997"/>
  </r>
  <r>
    <x v="86"/>
    <n v="47.071590499999999"/>
    <n v="7.2426621400000002"/>
    <n v="7.5470410299999999"/>
    <n v="-0.24341694"/>
    <n v="7.2408390000000002"/>
  </r>
  <r>
    <x v="87"/>
    <n v="47.197089599999998"/>
    <n v="7.23230635"/>
    <n v="7.3883420600000003"/>
    <n v="-0.32351454000000002"/>
    <n v="6.9173244599999997"/>
  </r>
  <r>
    <x v="88"/>
    <n v="47.245859950000003"/>
    <n v="7.1845866000000003"/>
    <n v="7.2082118700000004"/>
    <n v="-0.42032328000000002"/>
    <n v="6.4970011799999998"/>
  </r>
  <r>
    <x v="89"/>
    <n v="47.308178380000001"/>
    <n v="7.1257181100000002"/>
    <n v="7.0376750499999998"/>
    <n v="-0.29971256000000002"/>
    <n v="6.1972886200000001"/>
  </r>
  <r>
    <x v="90"/>
    <n v="47.516203330000003"/>
    <n v="7.0722655400000001"/>
    <n v="6.9067398100000004"/>
    <n v="-6.2862909999999994E-2"/>
    <n v="6.1344257100000004"/>
  </r>
  <r>
    <x v="91"/>
    <n v="47.865126619999998"/>
    <n v="7.0267922299999999"/>
    <n v="6.8214586099999996"/>
    <n v="0.10245027"/>
    <n v="6.2368759799999998"/>
  </r>
  <r>
    <x v="92"/>
    <n v="48.290408759999998"/>
    <n v="6.9848565799999998"/>
    <n v="6.7678443499999998"/>
    <n v="0.11310526999999999"/>
    <n v="6.3499812499999999"/>
  </r>
  <r>
    <x v="93"/>
    <n v="48.768299570000003"/>
    <n v="6.9301351200000001"/>
    <n v="6.7343607800000003"/>
    <n v="9.2560630000000005E-2"/>
    <n v="6.4425418800000003"/>
  </r>
  <r>
    <x v="94"/>
    <n v="49.186216459999997"/>
    <n v="6.8092313799999999"/>
    <n v="6.6897661900000003"/>
    <n v="-0.18161078"/>
    <n v="6.2609310999999996"/>
  </r>
  <r>
    <x v="95"/>
    <n v="49.406164820000001"/>
    <n v="6.6137135100000002"/>
    <n v="6.6137135200000001"/>
    <n v="-0.44763522"/>
    <n v="5.8132958800000001"/>
  </r>
  <r>
    <x v="96"/>
    <n v="49.511707229999999"/>
    <n v="6.4225054100000003"/>
    <n v="5.6149603099999998"/>
    <n v="-0.19833556999999999"/>
    <n v="5.6149603099999998"/>
  </r>
  <r>
    <x v="97"/>
    <n v="49.654549129999999"/>
    <n v="6.27940466"/>
    <n v="5.6825049999999999"/>
    <n v="0.13498114999999999"/>
    <n v="5.7499414599999996"/>
  </r>
  <r>
    <x v="98"/>
    <n v="49.862683859999997"/>
    <n v="6.17233535"/>
    <n v="5.7650054600000002"/>
    <n v="0.17952328000000001"/>
    <n v="5.9294647400000002"/>
  </r>
  <r>
    <x v="99"/>
    <n v="50.10474756"/>
    <n v="6.1116559300000004"/>
    <n v="5.8642826399999999"/>
    <n v="0.23120742"/>
    <n v="6.1606721599999998"/>
  </r>
  <r>
    <x v="100"/>
    <n v="50.374166709999997"/>
    <n v="6.1242658700000003"/>
    <n v="6.0162597099999999"/>
    <n v="0.46066305000000002"/>
    <n v="6.6213352099999998"/>
  </r>
  <r>
    <x v="101"/>
    <n v="50.617089870000001"/>
    <n v="6.1923659100000004"/>
    <n v="6.1799665600000004"/>
    <n v="0.37303997999999999"/>
    <n v="6.9943751900000004"/>
  </r>
  <r>
    <x v="102"/>
    <n v="50.807166629999998"/>
    <n v="6.2593134700000004"/>
    <n v="6.28732778"/>
    <n v="-6.8394010000000005E-2"/>
    <n v="6.92598118"/>
  </r>
  <r>
    <x v="103"/>
    <n v="50.996944409999998"/>
    <n v="6.28526293"/>
    <n v="6.3197002700000002"/>
    <n v="-0.38297584000000001"/>
    <n v="6.5430053399999997"/>
  </r>
  <r>
    <x v="104"/>
    <n v="51.220566439999999"/>
    <n v="6.2614791299999997"/>
    <n v="6.2911656100000002"/>
    <n v="-0.47522136999999998"/>
    <n v="6.0677839699999998"/>
  </r>
  <r>
    <x v="105"/>
    <n v="51.50329103"/>
    <n v="6.19078762"/>
    <n v="6.2210529599999997"/>
    <n v="-0.45965023999999999"/>
    <n v="5.6081337299999996"/>
  </r>
  <r>
    <x v="106"/>
    <n v="51.786550320000003"/>
    <n v="6.1072202999999998"/>
    <n v="6.1333967500000002"/>
    <n v="-0.32142122000000001"/>
    <n v="5.2867125100000001"/>
  </r>
  <r>
    <x v="107"/>
    <n v="51.980265420000002"/>
    <n v="6.0538806200000002"/>
    <n v="6.0538806200000002"/>
    <n v="-7.6632740000000005E-2"/>
    <n v="5.2100797700000001"/>
  </r>
  <r>
    <x v="108"/>
    <n v="52.067095739999999"/>
    <n v="6.0128917199999998"/>
    <n v="5.1611803600000004"/>
    <n v="-4.8899409999999997E-2"/>
    <n v="5.1611803600000004"/>
  </r>
  <r>
    <x v="109"/>
    <n v="52.098152900000002"/>
    <n v="5.9405968199999997"/>
    <n v="5.0410214699999996"/>
    <n v="-0.23997210999999999"/>
    <n v="4.9212082500000003"/>
  </r>
  <r>
    <x v="110"/>
    <n v="52.123458820000003"/>
    <n v="5.8209489699999999"/>
    <n v="4.8713808399999996"/>
    <n v="-0.38720650000000001"/>
    <n v="4.5340017499999998"/>
  </r>
  <r>
    <x v="111"/>
    <n v="52.126060289999998"/>
    <n v="5.6404184300000004"/>
    <n v="4.6607282100000003"/>
    <n v="-0.49982768999999999"/>
    <n v="4.0341740599999998"/>
  </r>
  <r>
    <x v="112"/>
    <n v="52.149398750000003"/>
    <n v="5.3802282000000003"/>
    <n v="4.4312480799999996"/>
    <n v="-0.51008193999999996"/>
    <n v="3.5240921200000002"/>
  </r>
  <r>
    <x v="113"/>
    <n v="52.230923009999998"/>
    <n v="5.0633742699999997"/>
    <n v="4.2216234899999998"/>
    <n v="-0.3357754"/>
    <n v="3.18831672"/>
  </r>
  <r>
    <x v="114"/>
    <n v="52.31346362"/>
    <n v="4.73512032"/>
    <n v="4.0396537400000003"/>
    <n v="-0.22358342"/>
    <n v="2.9647332999999998"/>
  </r>
  <r>
    <x v="115"/>
    <n v="52.3254394"/>
    <n v="4.40853348"/>
    <n v="3.8576303300000001"/>
    <n v="-0.35968508999999999"/>
    <n v="2.6050482100000001"/>
  </r>
  <r>
    <x v="116"/>
    <n v="52.280690550000003"/>
    <n v="4.0756148699999999"/>
    <n v="3.65553902"/>
    <n v="-0.53532469000000005"/>
    <n v="2.0697235200000001"/>
  </r>
  <r>
    <x v="117"/>
    <n v="52.341984500000002"/>
    <n v="3.7427874399999999"/>
    <n v="3.4486583300000002"/>
    <n v="-0.44129657"/>
    <n v="1.6284269499999999"/>
  </r>
  <r>
    <x v="118"/>
    <n v="52.63557445"/>
    <n v="3.43765448"/>
    <n v="3.28028115"/>
    <n v="1.104145E-2"/>
    <n v="1.6394683999999999"/>
  </r>
  <r>
    <x v="119"/>
    <n v="53.046640859999997"/>
    <n v="3.1753004300000001"/>
    <n v="3.1753004300000001"/>
    <n v="0.41203216999999998"/>
    <n v="2.05150057"/>
  </r>
  <r>
    <x v="120"/>
    <n v="53.308144759999998"/>
    <n v="2.94689822"/>
    <n v="2.3835572300000001"/>
    <n v="0.33205665000000001"/>
    <n v="2.3835572200000001"/>
  </r>
  <r>
    <x v="121"/>
    <n v="53.347575169999999"/>
    <n v="2.7404826"/>
    <n v="2.39088499"/>
    <n v="1.465116E-2"/>
    <n v="2.3982083799999998"/>
  </r>
  <r>
    <x v="122"/>
    <n v="53.310164620000002"/>
    <n v="2.55596691"/>
    <n v="2.35281048"/>
    <n v="-0.12148725"/>
    <n v="2.2767211299999999"/>
  </r>
  <r>
    <x v="123"/>
    <n v="53.346927540000003"/>
    <n v="2.4180183199999998"/>
    <n v="2.35014265"/>
    <n v="6.5422590000000003E-2"/>
    <n v="2.3421437200000002"/>
  </r>
  <r>
    <x v="124"/>
    <n v="53.560171070000003"/>
    <n v="2.3522554499999999"/>
    <n v="2.4212142299999999"/>
    <n v="0.36310764000000001"/>
    <n v="2.7052513600000001"/>
  </r>
  <r>
    <x v="125"/>
    <n v="53.864770849999999"/>
    <n v="2.3493658800000001"/>
    <n v="2.5392548599999998"/>
    <n v="0.42287226"/>
    <n v="3.1281236200000002"/>
  </r>
  <r>
    <x v="126"/>
    <n v="54.163389180000003"/>
    <n v="2.3988747300000002"/>
    <n v="2.6821037099999998"/>
    <n v="0.40810860999999998"/>
    <n v="3.53623223"/>
  </r>
  <r>
    <x v="127"/>
    <n v="54.451838860000002"/>
    <n v="2.5216516499999999"/>
    <n v="2.85529922"/>
    <n v="0.52756442999999997"/>
    <n v="4.0637966600000004"/>
  </r>
  <r>
    <x v="128"/>
    <n v="54.619551510000001"/>
    <n v="2.7219772099999999"/>
    <n v="3.0354278899999998"/>
    <n v="0.40986452000000001"/>
    <n v="4.4736611799999997"/>
  </r>
  <r>
    <x v="129"/>
    <n v="54.623321179999998"/>
    <n v="2.9488485600000001"/>
    <n v="3.16808274"/>
    <n v="-0.11513962"/>
    <n v="4.3585215599999998"/>
  </r>
  <r>
    <x v="130"/>
    <n v="54.565638900000003"/>
    <n v="3.11735826"/>
    <n v="3.2137638700000002"/>
    <n v="-0.69167747000000002"/>
    <n v="3.6668440900000001"/>
  </r>
  <r>
    <x v="131"/>
    <n v="54.532095429999998"/>
    <n v="3.1788227299999998"/>
    <n v="3.1788227099999999"/>
    <n v="-0.86656390999999999"/>
    <n v="2.8002801800000001"/>
  </r>
  <r>
    <x v="132"/>
    <n v="54.650268570000001"/>
    <n v="3.1886201700000001"/>
    <n v="2.5176711900000002"/>
    <n v="-0.28260898000000001"/>
    <n v="2.5176712000000001"/>
  </r>
  <r>
    <x v="133"/>
    <n v="55.010061069999999"/>
    <n v="3.2478405600000002"/>
    <n v="2.8171107100000001"/>
    <n v="0.59865769999999996"/>
    <n v="3.1163289000000001"/>
  </r>
  <r>
    <x v="134"/>
    <n v="55.476891350000002"/>
    <n v="3.3969464600000001"/>
    <n v="3.2327745700000001"/>
    <n v="0.94804933999999996"/>
    <n v="4.0643782399999999"/>
  </r>
  <r>
    <x v="135"/>
    <n v="55.896678129999998"/>
    <n v="3.60044567"/>
    <n v="3.6196077299999998"/>
    <n v="0.71518585000000001"/>
    <n v="4.77956409"/>
  </r>
  <r>
    <x v="136"/>
    <n v="56.17295034"/>
    <n v="3.7820113200000001"/>
    <n v="3.87220399"/>
    <n v="9.8648990000000006E-2"/>
    <n v="4.8782130800000001"/>
  </r>
  <r>
    <x v="137"/>
    <n v="56.312467499999997"/>
    <n v="3.9003184399999999"/>
    <n v="3.9850509600000001"/>
    <n v="-0.33406184"/>
    <n v="4.5441512399999997"/>
  </r>
  <r>
    <x v="138"/>
    <n v="56.431637860000002"/>
    <n v="3.9546169600000001"/>
    <n v="4.0143413600000004"/>
    <n v="-0.35636182"/>
    <n v="4.1877894199999997"/>
  </r>
  <r>
    <x v="139"/>
    <n v="56.505131499999997"/>
    <n v="3.93004168"/>
    <n v="3.98346"/>
    <n v="-0.41694773000000002"/>
    <n v="3.7708416900000001"/>
  </r>
  <r>
    <x v="140"/>
    <n v="56.514223629999996"/>
    <n v="3.84653548"/>
    <n v="3.9253831699999999"/>
    <n v="-0.30198838"/>
    <n v="3.4688533100000001"/>
  </r>
  <r>
    <x v="141"/>
    <n v="56.591587140000001"/>
    <n v="3.78432272"/>
    <n v="3.8927225600000002"/>
    <n v="0.13449031"/>
    <n v="3.60334362"/>
  </r>
  <r>
    <x v="142"/>
    <n v="56.779131399999997"/>
    <n v="3.81688005"/>
    <n v="3.90779495"/>
    <n v="0.45322484000000002"/>
    <n v="4.0565684600000003"/>
  </r>
  <r>
    <x v="143"/>
    <n v="57.043441319999999"/>
    <n v="3.96651767"/>
    <n v="3.9665176899999999"/>
    <n v="0.54869358000000001"/>
    <n v="4.6052620400000004"/>
  </r>
  <r>
    <x v="144"/>
    <n v="57.393914240000001"/>
    <n v="4.1742545099999999"/>
    <n v="5.02036996"/>
    <n v="0.41510793000000001"/>
    <n v="5.02036997"/>
  </r>
  <r>
    <x v="145"/>
    <n v="57.694774340000002"/>
    <n v="4.3206866100000001"/>
    <n v="4.9501574100000001"/>
    <n v="-0.13996587999999999"/>
    <n v="4.8804040899999999"/>
  </r>
  <r>
    <x v="146"/>
    <n v="57.885449540000003"/>
    <n v="4.3433887000000002"/>
    <n v="4.7457000100000002"/>
    <n v="-0.53885190000000005"/>
    <n v="4.3415521899999998"/>
  </r>
  <r>
    <x v="147"/>
    <n v="58.094760790000002"/>
    <n v="4.2728358899999996"/>
    <n v="4.5400274899999999"/>
    <n v="-0.40914917000000001"/>
    <n v="3.9324030200000002"/>
  </r>
  <r>
    <x v="148"/>
    <n v="58.321594820000001"/>
    <n v="4.1853357999999998"/>
    <n v="4.3951454600000002"/>
    <n v="-0.10735116"/>
    <n v="3.8250518599999999"/>
  </r>
  <r>
    <x v="149"/>
    <n v="58.54304054"/>
    <n v="4.13695126"/>
    <n v="4.3218538100000004"/>
    <n v="0.13601242999999999"/>
    <n v="3.9610642899999999"/>
  </r>
  <r>
    <x v="150"/>
    <n v="58.764688749999998"/>
    <n v="4.1325703499999999"/>
    <n v="4.2947114199999996"/>
    <n v="0.17323161000000001"/>
    <n v="4.1342958999999997"/>
  </r>
  <r>
    <x v="151"/>
    <n v="58.987522319999997"/>
    <n v="4.1843522599999998"/>
    <n v="4.3071781500000004"/>
    <n v="0.25891716999999997"/>
    <n v="4.3932130699999998"/>
  </r>
  <r>
    <x v="152"/>
    <n v="59.267816549999999"/>
    <n v="4.3012940899999998"/>
    <n v="4.3706858000000004"/>
    <n v="0.47917610999999999"/>
    <n v="4.8723891799999999"/>
  </r>
  <r>
    <x v="153"/>
    <n v="59.541472650000003"/>
    <n v="4.4354368800000001"/>
    <n v="4.4558318799999999"/>
    <n v="0.34019746000000001"/>
    <n v="5.2125866399999996"/>
  </r>
  <r>
    <x v="154"/>
    <n v="59.729021359999997"/>
    <n v="4.5305695200000002"/>
    <n v="4.5239609400000003"/>
    <n v="-1.720959E-2"/>
    <n v="5.1953770500000003"/>
  </r>
  <r>
    <x v="155"/>
    <n v="59.885601260000001"/>
    <n v="4.5628001100000004"/>
    <n v="4.5628001100000004"/>
    <n v="-0.21292881"/>
    <n v="4.9824482400000001"/>
  </r>
  <r>
    <x v="156"/>
    <n v="60.076219500000001"/>
    <n v="4.53521252"/>
    <n v="4.6735011899999996"/>
    <n v="-0.30894706"/>
    <n v="4.6735011799999997"/>
  </r>
  <r>
    <x v="157"/>
    <n v="60.392133940000001"/>
    <n v="4.51913871"/>
    <n v="4.67436455"/>
    <n v="1.7222400000000001E-3"/>
    <n v="4.67522342"/>
  </r>
  <r>
    <x v="158"/>
    <n v="60.815098990000003"/>
    <n v="4.5796542999999996"/>
    <n v="4.8037899800000003"/>
    <n v="0.38589205999999998"/>
    <n v="5.0611154799999998"/>
  </r>
  <r>
    <x v="159"/>
    <n v="61.130298260000004"/>
    <n v="4.6874636699999996"/>
    <n v="4.9097268500000002"/>
    <n v="0.16403292999999999"/>
    <n v="5.2251484100000001"/>
  </r>
  <r>
    <x v="160"/>
    <n v="61.299951720000003"/>
    <n v="4.7937981900000004"/>
    <n v="4.9494399400000004"/>
    <n v="-0.11836608"/>
    <n v="5.1067823299999997"/>
  </r>
  <r>
    <x v="161"/>
    <n v="61.480806350000002"/>
    <n v="4.8810713200000002"/>
    <n v="4.9609976600000003"/>
    <n v="-8.8652449999999994E-2"/>
    <n v="5.01812988"/>
  </r>
  <r>
    <x v="162"/>
    <n v="61.612546760000001"/>
    <n v="4.9391659299999997"/>
    <n v="4.9444112000000002"/>
    <n v="-0.17192365000000001"/>
    <n v="4.8462062299999999"/>
  </r>
  <r>
    <x v="163"/>
    <n v="61.659903100000001"/>
    <n v="4.9488943599999997"/>
    <n v="4.8919713600000003"/>
    <n v="-0.31578916000000001"/>
    <n v="4.5304170700000004"/>
  </r>
  <r>
    <x v="164"/>
    <n v="61.806062230000002"/>
    <n v="4.8983283699999998"/>
    <n v="4.8231807199999999"/>
    <n v="-0.24774592000000001"/>
    <n v="4.2826711499999996"/>
  </r>
  <r>
    <x v="165"/>
    <n v="62.063566569999999"/>
    <n v="4.8163761599999999"/>
    <n v="4.7633514799999999"/>
    <n v="-4.6810320000000002E-2"/>
    <n v="4.23586083"/>
  </r>
  <r>
    <x v="166"/>
    <n v="62.359599240000001"/>
    <n v="4.7505824499999996"/>
    <n v="4.7300516799999999"/>
    <n v="0.16832631000000001"/>
    <n v="4.4041871400000003"/>
  </r>
  <r>
    <x v="167"/>
    <n v="62.666611660000001"/>
    <n v="4.7227219299999996"/>
    <n v="4.7227219299999996"/>
    <n v="0.23968440999999999"/>
    <n v="4.6438715500000001"/>
  </r>
  <r>
    <x v="168"/>
    <n v="62.884144390000003"/>
    <n v="4.72257221"/>
    <n v="4.6739373899999999"/>
    <n v="3.0065850000000002E-2"/>
    <n v="4.6739373999999998"/>
  </r>
  <r>
    <x v="169"/>
    <n v="62.984527530000001"/>
    <n v="4.6898231900000003"/>
    <n v="4.4827693899999996"/>
    <n v="-0.38133599000000001"/>
    <n v="4.2926014099999996"/>
  </r>
  <r>
    <x v="170"/>
    <n v="63.107366540000001"/>
    <n v="4.5810701700000003"/>
    <n v="4.2434022100000002"/>
    <n v="-0.52336057000000002"/>
    <n v="3.7692408400000001"/>
  </r>
  <r>
    <x v="171"/>
    <n v="63.332397020000002"/>
    <n v="4.4451427499999996"/>
    <n v="4.0817341300000001"/>
    <n v="-0.16693753"/>
    <n v="3.6023033099999999"/>
  </r>
  <r>
    <x v="172"/>
    <n v="63.641013870000002"/>
    <n v="4.3380085900000003"/>
    <n v="4.0287108700000003"/>
    <n v="0.21672441000000001"/>
    <n v="3.8190277199999998"/>
  </r>
  <r>
    <x v="173"/>
    <n v="64.022134649999998"/>
    <n v="4.2653860100000003"/>
    <n v="4.0463574600000003"/>
    <n v="0.31450346000000001"/>
    <n v="4.1335311800000003"/>
  </r>
  <r>
    <x v="174"/>
    <n v="64.380201060000005"/>
    <n v="4.2375386199999996"/>
    <n v="4.1106934199999996"/>
    <n v="0.35849916999999998"/>
    <n v="4.4920303500000003"/>
  </r>
  <r>
    <x v="175"/>
    <n v="64.679091470000003"/>
    <n v="4.2696706100000004"/>
    <n v="4.2098892399999999"/>
    <n v="0.40448783999999999"/>
    <n v="4.8965181900000001"/>
  </r>
  <r>
    <x v="176"/>
    <n v="64.973161880000006"/>
    <n v="4.3410249299999997"/>
    <n v="4.3125896900000003"/>
    <n v="0.22773586000000001"/>
    <n v="5.1242540500000002"/>
  </r>
  <r>
    <x v="177"/>
    <n v="65.287768790000001"/>
    <n v="4.4219898400000002"/>
    <n v="4.4020266499999998"/>
    <n v="7.0745849999999999E-2"/>
    <n v="5.1949999"/>
  </r>
  <r>
    <x v="178"/>
    <n v="65.626463119999997"/>
    <n v="4.4927732499999999"/>
    <n v="4.47936186"/>
    <n v="4.3750699999999997E-2"/>
    <n v="5.2387506000000004"/>
  </r>
  <r>
    <x v="179"/>
    <n v="65.907664209999993"/>
    <n v="4.53821867"/>
    <n v="4.53821867"/>
    <n v="-6.6853689999999993E-2"/>
    <n v="5.1718969100000001"/>
  </r>
  <r>
    <x v="180"/>
    <n v="66.163003329999995"/>
    <n v="4.58462747"/>
    <n v="5.2141266599999998"/>
    <n v="4.2229750000000003E-2"/>
    <n v="5.2141266599999998"/>
  </r>
  <r>
    <x v="181"/>
    <n v="66.554675099999997"/>
    <n v="4.7002635799999997"/>
    <n v="5.4413909399999998"/>
    <n v="0.45416635"/>
    <n v="5.6682930100000002"/>
  </r>
  <r>
    <x v="182"/>
    <n v="67.013869839999998"/>
    <n v="4.9024623800000002"/>
    <n v="5.69146749"/>
    <n v="0.52195627"/>
    <n v="6.1902492799999997"/>
  </r>
  <r>
    <x v="183"/>
    <n v="67.476579549999997"/>
    <n v="5.1479101299999996"/>
    <n v="5.9053484699999998"/>
    <n v="0.35329356000000001"/>
    <n v="6.5435428399999997"/>
  </r>
  <r>
    <x v="184"/>
    <n v="67.970123409999999"/>
    <n v="5.3970477099999998"/>
    <n v="6.0860374699999999"/>
    <n v="0.25884648999999998"/>
    <n v="6.8023893299999996"/>
  </r>
  <r>
    <x v="185"/>
    <n v="68.42636014"/>
    <n v="5.6264918000000002"/>
    <n v="6.21968283"/>
    <n v="7.6833789999999999E-2"/>
    <n v="6.8792231199999998"/>
  </r>
  <r>
    <x v="186"/>
    <n v="68.926048300000005"/>
    <n v="5.8414149599999998"/>
    <n v="6.3415689000000004"/>
    <n v="0.18171667999999999"/>
    <n v="7.0609397999999999"/>
  </r>
  <r>
    <x v="187"/>
    <n v="69.571169600000005"/>
    <n v="6.06525274"/>
    <n v="6.4968461099999999"/>
    <n v="0.50267622999999995"/>
    <n v="7.5636160300000004"/>
  </r>
  <r>
    <x v="188"/>
    <n v="70.302066030000006"/>
    <n v="6.3240528999999999"/>
    <n v="6.6898234700000003"/>
    <n v="0.63808447999999995"/>
    <n v="8.2017005100000002"/>
  </r>
  <r>
    <x v="189"/>
    <n v="70.874973800000006"/>
    <n v="6.6065403600000003"/>
    <n v="6.88059215"/>
    <n v="0.35611225000000002"/>
    <n v="8.5578127599999991"/>
  </r>
  <r>
    <x v="190"/>
    <n v="71.129923649999995"/>
    <n v="6.86980375"/>
    <n v="7.0207461599999998"/>
    <n v="-0.17177416000000001"/>
    <n v="8.3860385999999991"/>
  </r>
  <r>
    <x v="191"/>
    <n v="71.357414800000001"/>
    <n v="7.1274551900000001"/>
    <n v="7.1274551800000001"/>
    <n v="-0.11727251"/>
    <n v="8.2687660899999997"/>
  </r>
  <r>
    <x v="192"/>
    <n v="71.76037144"/>
    <n v="7.3967740099999997"/>
    <n v="8.4599668000000001"/>
    <n v="0.1912007"/>
    <n v="8.4599667899999993"/>
  </r>
  <r>
    <x v="193"/>
    <n v="72.175779829999996"/>
    <n v="7.6265462900000003"/>
    <n v="8.4528850900000005"/>
    <n v="-1.4121740000000001E-2"/>
    <n v="8.4458450500000009"/>
  </r>
  <r>
    <x v="194"/>
    <n v="72.598233710000002"/>
    <n v="7.8031023299999998"/>
    <n v="8.4127103999999999"/>
    <n v="-0.11269867"/>
    <n v="8.3331463800000005"/>
  </r>
  <r>
    <x v="195"/>
    <n v="73.120747170000001"/>
    <n v="7.9528505699999998"/>
    <n v="8.4005694500000008"/>
    <n v="3.1485699999999998E-2"/>
    <n v="8.3646320799999998"/>
  </r>
  <r>
    <x v="196"/>
    <n v="73.635661220000003"/>
    <n v="8.0784292900000008"/>
    <n v="8.3873407800000006"/>
    <n v="-2.9296599999999999E-2"/>
    <n v="8.3353354799999995"/>
  </r>
  <r>
    <x v="197"/>
    <n v="74.017945760000003"/>
    <n v="8.1831002599999998"/>
    <n v="8.3507786599999996"/>
    <n v="-0.16365192000000001"/>
    <n v="8.17168356"/>
  </r>
  <r>
    <x v="198"/>
    <n v="74.303064370000001"/>
    <n v="8.2405689500000001"/>
    <n v="8.2706048899999995"/>
    <n v="-0.37054566999999999"/>
    <n v="7.8011378899999997"/>
  </r>
  <r>
    <x v="199"/>
    <n v="74.571427139999997"/>
    <n v="8.20387822"/>
    <n v="8.1315721500000002"/>
    <n v="-0.61388264000000003"/>
    <n v="7.1872552499999998"/>
  </r>
  <r>
    <x v="200"/>
    <n v="74.826583889999995"/>
    <n v="8.0504521800000006"/>
    <n v="7.93690563"/>
    <n v="-0.75143037000000001"/>
    <n v="6.4358248800000002"/>
  </r>
  <r>
    <x v="201"/>
    <n v="75.083699699999997"/>
    <n v="7.8260725500000001"/>
    <n v="7.72958854"/>
    <n v="-0.49758508000000001"/>
    <n v="5.9382397999999998"/>
  </r>
  <r>
    <x v="202"/>
    <n v="75.336278050000004"/>
    <n v="7.61544518"/>
    <n v="7.5583688999999996"/>
    <n v="-2.4618379999999999E-2"/>
    <n v="5.9136214200000001"/>
  </r>
  <r>
    <x v="203"/>
    <n v="75.634962239999993"/>
    <n v="7.4232326799999999"/>
    <n v="7.4232326799999999"/>
    <n v="8.0916710000000003E-2"/>
    <n v="5.9945381299999996"/>
  </r>
  <r>
    <x v="204"/>
    <n v="76.031804809999997"/>
    <n v="7.2137647200000004"/>
    <n v="5.9523568300000003"/>
    <n v="-4.2181299999999998E-2"/>
    <n v="5.9523568300000003"/>
  </r>
  <r>
    <x v="205"/>
    <n v="76.382136299999999"/>
    <n v="6.9962886099999997"/>
    <n v="5.8899656299999998"/>
    <n v="-0.1244233"/>
    <n v="5.8279335300000001"/>
  </r>
  <r>
    <x v="206"/>
    <n v="76.599225099999998"/>
    <n v="6.7619967599999997"/>
    <n v="5.7629559500000003"/>
    <n v="-0.31679202000000001"/>
    <n v="5.5111415099999999"/>
  </r>
  <r>
    <x v="207"/>
    <n v="76.733897130000003"/>
    <n v="6.4775545900000004"/>
    <n v="5.5555484399999999"/>
    <n v="-0.56979435"/>
    <n v="4.9413471600000003"/>
  </r>
  <r>
    <x v="208"/>
    <n v="76.794925460000002"/>
    <n v="6.1410592900000003"/>
    <n v="5.2991145900000003"/>
    <n v="-0.65094739000000001"/>
    <n v="4.2903997699999996"/>
  </r>
  <r>
    <x v="209"/>
    <n v="76.781581829999993"/>
    <n v="5.7720724900000002"/>
    <n v="5.0341622600000004"/>
    <n v="-0.55666190000000004"/>
    <n v="3.7337378700000001"/>
  </r>
  <r>
    <x v="210"/>
    <n v="76.715732180000003"/>
    <n v="5.3934260600000004"/>
    <n v="4.7746160499999997"/>
    <n v="-0.4866742"/>
    <n v="3.2470636700000002"/>
  </r>
  <r>
    <x v="211"/>
    <n v="76.580728100000002"/>
    <n v="5.0185740000000001"/>
    <n v="4.5099891799999998"/>
    <n v="-0.55259873000000004"/>
    <n v="2.69446494"/>
  </r>
  <r>
    <x v="212"/>
    <n v="76.446519929999994"/>
    <n v="4.6604143499999999"/>
    <n v="4.2445264299999996"/>
    <n v="-0.52954445999999999"/>
    <n v="2.1649204800000001"/>
  </r>
  <r>
    <x v="213"/>
    <n v="76.430220809999994"/>
    <n v="4.3123133300000003"/>
    <n v="3.9945002700000001"/>
    <n v="-0.37156038000000002"/>
    <n v="1.7933600999999999"/>
  </r>
  <r>
    <x v="214"/>
    <n v="76.537949080000004"/>
    <n v="3.9514025099999999"/>
    <n v="3.7717284599999998"/>
    <n v="-0.19828391000000001"/>
    <n v="1.5950761899999999"/>
  </r>
  <r>
    <x v="215"/>
    <n v="72.518240539999994"/>
    <n v="3.09878242"/>
    <n v="3.09878243"/>
    <n v="-5.7158182499999999"/>
    <n v="-4.1207420600000004"/>
  </r>
  <r>
    <x v="216"/>
    <n v="72.650440099999997"/>
    <n v="2.2253565900000001"/>
    <n v="-4.44730297"/>
    <n v="-0.32656090999999998"/>
    <n v="-4.44730297"/>
  </r>
  <r>
    <x v="217"/>
    <n v="72.807252169999998"/>
    <n v="1.3460184799999999"/>
    <n v="-4.5640502300000003"/>
    <n v="-0.23295906999999999"/>
    <n v="-4.6802620399999997"/>
  </r>
  <r>
    <x v="218"/>
    <n v="73.072836469999999"/>
    <n v="0.50323167999999996"/>
    <n v="-4.5773077799999999"/>
    <n v="7.6574959999999997E-2"/>
    <n v="-4.6036870800000003"/>
  </r>
  <r>
    <x v="219"/>
    <n v="73.348246970000005"/>
    <n v="-0.27370799000000001"/>
    <n v="-4.5358694499999999"/>
    <n v="0.19149078999999999"/>
    <n v="-4.4121962899999998"/>
  </r>
  <r>
    <x v="220"/>
    <n v="73.569263079999999"/>
    <n v="-0.97724624999999998"/>
    <n v="-4.4685160100000001"/>
    <n v="0.21183753"/>
    <n v="-4.2003587600000003"/>
  </r>
  <r>
    <x v="221"/>
    <n v="73.800998199999995"/>
    <n v="-1.60614743"/>
    <n v="-4.3704558000000002"/>
    <n v="0.31845952999999999"/>
    <n v="-3.8818992300000001"/>
  </r>
  <r>
    <x v="222"/>
    <n v="74.072256999999993"/>
    <n v="-2.15660652"/>
    <n v="-4.23812371"/>
    <n v="0.43609339000000003"/>
    <n v="-3.4458058399999998"/>
  </r>
  <r>
    <x v="223"/>
    <n v="74.358805709999999"/>
    <n v="-2.6150502599999998"/>
    <n v="-4.0710277100000001"/>
    <n v="0.54439389999999999"/>
    <n v="-2.90141194"/>
  </r>
  <r>
    <x v="224"/>
    <n v="74.60355672"/>
    <n v="-2.9888298299999998"/>
    <n v="-3.8868371100000001"/>
    <n v="0.49062435999999998"/>
    <n v="-2.41078758"/>
  </r>
  <r>
    <x v="225"/>
    <n v="74.801964159999997"/>
    <n v="-3.3090300300000002"/>
    <n v="-3.7114658199999999"/>
    <n v="0.28040429"/>
    <n v="-2.1303832900000002"/>
  </r>
  <r>
    <x v="226"/>
    <n v="75.021310929999999"/>
    <n v="-3.6009156099999999"/>
    <n v="-3.5542227"/>
    <n v="0.14883273999999999"/>
    <n v="-1.9815505499999999"/>
  </r>
  <r>
    <x v="227"/>
    <n v="75.281455559999998"/>
    <n v="-2.9702570800000001"/>
    <n v="-2.97025709"/>
    <n v="5.79192295"/>
    <n v="3.8103723999999999"/>
  </r>
  <r>
    <x v="228"/>
    <n v="75.570599509999994"/>
    <n v="-2.2896949599999998"/>
    <n v="4.0194655399999997"/>
    <n v="0.20909315000000001"/>
    <n v="4.0194655499999996"/>
  </r>
  <r>
    <x v="229"/>
    <n v="75.955289469999997"/>
    <n v="-1.5579748600000001"/>
    <n v="4.1717949799999996"/>
    <n v="0.30433078000000002"/>
    <n v="4.3237963300000004"/>
  </r>
  <r>
    <x v="230"/>
    <n v="76.34720136"/>
    <n v="-0.81181462000000004"/>
    <n v="4.2751745699999999"/>
    <n v="0.1571641"/>
    <n v="4.4809604299999997"/>
  </r>
  <r>
    <x v="231"/>
    <n v="76.593773420000005"/>
    <n v="-7.8628920000000005E-2"/>
    <n v="4.3127795100000004"/>
    <n v="-5.6142409999999997E-2"/>
    <n v="4.42481802"/>
  </r>
  <r>
    <x v="232"/>
    <n v="76.828557750000002"/>
    <n v="0.64367936999999997"/>
    <n v="4.3364257100000003"/>
    <n v="5.4216400000000001E-3"/>
    <n v="4.4302396599999998"/>
  </r>
  <r>
    <x v="233"/>
    <n v="77.135678929999997"/>
    <n v="1.3518518100000001"/>
    <n v="4.3670131999999997"/>
    <n v="8.8236800000000004E-2"/>
    <n v="4.5184764599999996"/>
  </r>
  <r>
    <x v="234"/>
    <n v="77.446263740000006"/>
    <n v="2.0305892600000002"/>
    <n v="4.3941426999999997"/>
    <n v="3.6544380000000001E-2"/>
    <n v="4.5550208400000001"/>
  </r>
  <r>
    <x v="235"/>
    <n v="77.705472520000001"/>
    <n v="2.6616172699999998"/>
    <n v="4.4076253400000001"/>
    <n v="-5.4320779999999999E-2"/>
    <n v="4.5007000599999998"/>
  </r>
  <r>
    <x v="236"/>
    <n v="77.896509570000006"/>
    <n v="3.2456613700000001"/>
    <n v="4.4083361500000002"/>
    <n v="-8.6764590000000003E-2"/>
    <n v="4.4139354700000002"/>
  </r>
  <r>
    <x v="237"/>
    <n v="78.034341429999998"/>
    <n v="3.8001416400000001"/>
    <n v="4.3994979900000004"/>
    <n v="-9.2688950000000006E-2"/>
    <n v="4.3212465199999999"/>
  </r>
  <r>
    <x v="238"/>
    <n v="78.138164079999996"/>
    <n v="4.3304369500000002"/>
    <n v="4.3768768500000004"/>
    <n v="-0.16662283999999999"/>
    <n v="4.1546236800000003"/>
  </r>
  <r>
    <x v="239"/>
    <n v="78.301283420000004"/>
    <n v="4.3458702699999998"/>
    <n v="4.3458702699999998"/>
    <n v="-0.14324022"/>
    <n v="4.0113834600000002"/>
  </r>
  <r>
    <x v="240"/>
    <n v="78.550995810000003"/>
    <n v="4.3383819299999997"/>
    <n v="3.9438569000000001"/>
    <n v="-6.7526559999999999E-2"/>
    <n v="3.9438569000000001"/>
  </r>
  <r>
    <x v="241"/>
    <n v="78.815959149999998"/>
    <n v="4.2909323300000004"/>
    <n v="3.8548303700000002"/>
    <n v="-0.17760217"/>
    <n v="3.76625473"/>
  </r>
  <r>
    <x v="242"/>
    <n v="79.181212610000003"/>
    <n v="4.2261576600000001"/>
    <n v="3.80697748"/>
    <n v="-5.4250619999999999E-2"/>
    <n v="3.7120041100000001"/>
  </r>
  <r>
    <x v="243"/>
    <n v="79.628257840000003"/>
    <n v="4.1874674299999999"/>
    <n v="3.8459231699999998"/>
    <n v="0.24978584000000001"/>
    <n v="3.96178995"/>
  </r>
  <r>
    <x v="244"/>
    <n v="79.945109389999999"/>
    <n v="4.1565535799999997"/>
    <n v="3.88835335"/>
    <n v="9.4711610000000002E-2"/>
    <n v="4.0565015600000001"/>
  </r>
  <r>
    <x v="245"/>
    <n v="80.130499009999994"/>
    <n v="4.1037757299999997"/>
    <n v="3.8873744299999999"/>
    <n v="-0.17396611000000001"/>
    <n v="3.8825354500000002"/>
  </r>
  <r>
    <x v="246"/>
    <n v="80.270891539999994"/>
    <n v="4.0281842299999999"/>
    <n v="3.8526652800000001"/>
    <n v="-0.23532554999999999"/>
    <n v="3.6472099"/>
  </r>
  <r>
    <x v="247"/>
    <n v="80.476673419999997"/>
    <n v="3.9504132200000002"/>
    <n v="3.8163978300000001"/>
    <n v="-8.0921950000000006E-2"/>
    <n v="3.56628795"/>
  </r>
  <r>
    <x v="248"/>
    <n v="80.876004330000001"/>
    <n v="3.90202231"/>
    <n v="3.81736012"/>
    <n v="0.25865206000000002"/>
    <n v="3.8249400100000002"/>
  </r>
  <r>
    <x v="249"/>
    <n v="81.327897759999999"/>
    <n v="3.8949612199999999"/>
    <n v="3.8582566699999998"/>
    <n v="0.39570986000000002"/>
    <n v="4.2206498699999999"/>
  </r>
  <r>
    <x v="250"/>
    <n v="81.663925669999998"/>
    <n v="3.92611278"/>
    <n v="3.9185397499999999"/>
    <n v="0.29156465999999998"/>
    <n v="4.5122145299999996"/>
  </r>
  <r>
    <x v="251"/>
    <n v="82.01522276"/>
    <n v="3.9882703099999999"/>
    <n v="3.9882703199999998"/>
    <n v="0.23092526999999999"/>
    <n v="4.7431397999999998"/>
  </r>
  <r>
    <x v="252"/>
    <n v="82.461193879999996"/>
    <n v="4.07556779"/>
    <n v="4.9779102499999999"/>
    <n v="0.23477044999999999"/>
    <n v="4.9779102499999999"/>
  </r>
  <r>
    <x v="253"/>
    <n v="82.812783240000002"/>
    <n v="4.1849874299999996"/>
    <n v="5.0245759400000001"/>
    <n v="9.3174510000000002E-2"/>
    <n v="5.0710847599999997"/>
  </r>
  <r>
    <x v="254"/>
    <n v="82.968905930000005"/>
    <n v="4.2743362400000002"/>
    <n v="4.9439044900000004"/>
    <n v="-0.28750896999999997"/>
    <n v="4.7835757900000004"/>
  </r>
  <r>
    <x v="255"/>
    <n v="83.00467956"/>
    <n v="4.2969705100000004"/>
    <n v="4.7666859300000004"/>
    <n v="-0.54334523000000001"/>
    <n v="4.2402305599999996"/>
  </r>
  <r>
    <x v="256"/>
    <n v="83.008345009999999"/>
    <n v="4.2770685799999999"/>
    <n v="4.5779820600000001"/>
    <n v="-0.408557"/>
    <n v="3.83167356"/>
  </r>
  <r>
    <x v="257"/>
    <n v="83.051105699999994"/>
    <n v="4.2556329499999999"/>
    <n v="4.4209741899999999"/>
    <n v="-0.18686074999999999"/>
    <n v="3.6448128099999999"/>
  </r>
  <r>
    <x v="258"/>
    <n v="83.191323859999997"/>
    <n v="4.2530551599999997"/>
    <n v="4.3080726299999998"/>
    <n v="-6.5919500000000001E-3"/>
    <n v="3.6382208600000001"/>
  </r>
  <r>
    <x v="259"/>
    <n v="83.459548029999993"/>
    <n v="4.2629367599999997"/>
    <n v="4.2320727500000004"/>
    <n v="6.8287479999999998E-2"/>
    <n v="3.7065083400000001"/>
  </r>
  <r>
    <x v="260"/>
    <n v="83.711831860000004"/>
    <n v="4.2345142999999998"/>
    <n v="4.1503171099999996"/>
    <n v="-0.20011908"/>
    <n v="3.5063892600000002"/>
  </r>
  <r>
    <x v="261"/>
    <n v="83.913486559999996"/>
    <n v="4.1458374999999998"/>
    <n v="4.0514966100000001"/>
    <n v="-0.32717416999999999"/>
    <n v="3.17921509"/>
  </r>
  <r>
    <x v="262"/>
    <n v="84.200324679999994"/>
    <n v="4.0274500900000003"/>
    <n v="3.96383164"/>
    <n v="-7.3316140000000002E-2"/>
    <n v="3.1058989499999998"/>
  </r>
  <r>
    <x v="263"/>
    <n v="84.369034729999996"/>
    <n v="3.8706600299999998"/>
    <n v="3.8706600199999999"/>
    <n v="-0.23592933999999999"/>
    <n v="2.8699696100000001"/>
  </r>
  <r>
    <x v="264"/>
    <n v="84.335948900000005"/>
    <n v="3.6444695399999998"/>
    <n v="2.2734997300000002"/>
    <n v="-0.59646988000000001"/>
    <n v="2.2734997300000002"/>
  </r>
  <r>
    <x v="265"/>
    <n v="84.41349099"/>
    <n v="3.3826435699999999"/>
    <n v="2.10284936"/>
    <n v="-0.34057622999999998"/>
    <n v="1.9329235"/>
  </r>
  <r>
    <x v="266"/>
    <n v="84.539346699999996"/>
    <n v="3.1419877899999999"/>
    <n v="2.0326478099999998"/>
    <n v="-4.0117090000000001E-2"/>
    <n v="1.8928064099999999"/>
  </r>
  <r>
    <x v="267"/>
    <n v="84.603304690000002"/>
    <n v="2.9493525799999998"/>
    <n v="2.0059102100000001"/>
    <n v="3.3139380000000003E-2"/>
    <n v="1.9259457900000001"/>
  </r>
  <r>
    <x v="268"/>
    <n v="84.863268410000003"/>
    <n v="2.8169738500000001"/>
    <n v="2.0517394900000001"/>
    <n v="0.30867700999999997"/>
    <n v="2.2346227999999999"/>
  </r>
  <r>
    <x v="269"/>
    <n v="85.264875509999996"/>
    <n v="2.7367746999999998"/>
    <n v="2.1542470900000001"/>
    <n v="0.43092848"/>
    <n v="2.6655512799999999"/>
  </r>
  <r>
    <x v="270"/>
    <n v="85.622215510000004"/>
    <n v="2.6790697099999998"/>
    <n v="2.264281"/>
    <n v="0.25649820000000001"/>
    <n v="2.9220494800000001"/>
  </r>
  <r>
    <x v="271"/>
    <n v="85.977152270000005"/>
    <n v="2.6239918200000001"/>
    <n v="2.3588420499999998"/>
    <n v="9.4506800000000002E-2"/>
    <n v="3.0165562800000001"/>
  </r>
  <r>
    <x v="272"/>
    <n v="86.243256209999998"/>
    <n v="2.5858308399999999"/>
    <n v="2.4333126900000002"/>
    <n v="7.4181000000000004E-3"/>
    <n v="3.0239743799999999"/>
  </r>
  <r>
    <x v="273"/>
    <n v="86.389407750000004"/>
    <n v="2.5680941499999999"/>
    <n v="2.4855075499999999"/>
    <n v="-7.3410299999999998E-2"/>
    <n v="2.9505640799999999"/>
  </r>
  <r>
    <x v="274"/>
    <n v="86.590099449999997"/>
    <n v="2.5468713100000002"/>
    <n v="2.51793545"/>
    <n v="-0.11236271"/>
    <n v="2.8382013700000002"/>
  </r>
  <r>
    <x v="275"/>
    <n v="86.866628320000004"/>
    <n v="2.5552533300000002"/>
    <n v="2.5552533300000002"/>
    <n v="0.12211884000000001"/>
    <n v="2.9603202099999999"/>
  </r>
  <r>
    <x v="276"/>
    <n v="87.157843459999995"/>
    <n v="2.6449948700000001"/>
    <n v="3.3460162599999999"/>
    <n v="0.38569605000000001"/>
    <n v="3.3460162599999999"/>
  </r>
  <r>
    <x v="277"/>
    <n v="87.361939190000001"/>
    <n v="2.7750631700000001"/>
    <n v="3.41947373"/>
    <n v="0.14684746000000001"/>
    <n v="3.4928637199999999"/>
  </r>
  <r>
    <x v="278"/>
    <n v="87.405037530000001"/>
    <n v="2.8995828000000001"/>
    <n v="3.4095601800000002"/>
    <n v="-0.10309204"/>
    <n v="3.38977168"/>
  </r>
  <r>
    <x v="279"/>
    <n v="87.407483540000001"/>
    <n v="3.0147202200000001"/>
    <n v="3.38575917"/>
    <n v="-7.5268940000000006E-2"/>
    <n v="3.31450274"/>
  </r>
  <r>
    <x v="280"/>
    <n v="87.445182939999995"/>
    <n v="3.0812516200000002"/>
    <n v="3.3168419199999999"/>
    <n v="-0.27206214000000001"/>
    <n v="3.0424405999999999"/>
  </r>
  <r>
    <x v="281"/>
    <n v="87.626760169999997"/>
    <n v="3.0891560299999998"/>
    <n v="3.22507068"/>
    <n v="-0.27238476"/>
    <n v="2.7700558399999999"/>
  </r>
  <r>
    <x v="282"/>
    <n v="88.041894200000002"/>
    <n v="3.08063859"/>
    <n v="3.1675110700000002"/>
    <n v="5.5938179999999997E-2"/>
    <n v="2.82599402"/>
  </r>
  <r>
    <x v="283"/>
    <n v="88.523506909999995"/>
    <n v="3.07583378"/>
    <n v="3.1414698599999999"/>
    <n v="0.13567029999999999"/>
    <n v="2.9616643200000001"/>
  </r>
  <r>
    <x v="284"/>
    <n v="88.975822600000001"/>
    <n v="3.08793966"/>
    <n v="3.1445070199999998"/>
    <n v="0.20677633000000001"/>
    <n v="3.16844065"/>
  </r>
  <r>
    <x v="285"/>
    <n v="89.467813649999997"/>
    <n v="3.1394696999999998"/>
    <n v="3.1869692000000001"/>
    <n v="0.39496599999999998"/>
    <n v="3.5634066500000001"/>
  </r>
  <r>
    <x v="286"/>
    <n v="89.937070860000006"/>
    <n v="3.2256855500000001"/>
    <n v="3.2495325899999998"/>
    <n v="0.30189831"/>
    <n v="3.86530496"/>
  </r>
  <r>
    <x v="287"/>
    <n v="90.286810430000003"/>
    <n v="3.3077774400000002"/>
    <n v="3.3077774400000002"/>
    <n v="7.1974730000000001E-2"/>
    <n v="3.93727969"/>
  </r>
  <r>
    <x v="288"/>
    <n v="90.640907900000002"/>
    <n v="3.3629850999999999"/>
    <n v="3.9962719400000002"/>
    <n v="5.8992250000000003E-2"/>
    <n v="3.9962719400000002"/>
  </r>
  <r>
    <x v="289"/>
    <n v="91.124088610000001"/>
    <n v="3.43225895"/>
    <n v="4.1515143700000001"/>
    <n v="0.31012219000000002"/>
    <n v="4.3063941300000002"/>
  </r>
  <r>
    <x v="290"/>
    <n v="91.702150840000002"/>
    <n v="3.5611390100000002"/>
    <n v="4.4067328699999999"/>
    <n v="0.60992811999999996"/>
    <n v="4.9163222500000003"/>
  </r>
  <r>
    <x v="291"/>
    <n v="92.394019"/>
    <n v="3.7619293900000002"/>
    <n v="4.7315585899999997"/>
    <n v="0.78860741999999995"/>
    <n v="5.7049296700000003"/>
  </r>
  <r>
    <x v="292"/>
    <n v="93.106101069999994"/>
    <n v="4.0487221800000004"/>
    <n v="5.0803398599999996"/>
    <n v="0.76874668000000002"/>
    <n v="6.4736763499999999"/>
  </r>
  <r>
    <x v="293"/>
    <n v="93.732371720000003"/>
    <n v="4.39879657"/>
    <n v="5.39572143"/>
    <n v="0.49407132999999998"/>
    <n v="6.9677476800000004"/>
  </r>
  <r>
    <x v="294"/>
    <n v="94.282147940000002"/>
    <n v="4.7543823300000003"/>
    <n v="5.6389686699999997"/>
    <n v="0.12007545"/>
    <n v="7.0878231300000003"/>
  </r>
  <r>
    <x v="295"/>
    <n v="94.548624919999995"/>
    <n v="5.0750614799999996"/>
    <n v="5.7863795099999997"/>
    <n v="-0.28158801999999999"/>
    <n v="6.8062351100000003"/>
  </r>
  <r>
    <x v="296"/>
    <n v="94.478181980000002"/>
    <n v="5.3256934500000002"/>
    <n v="5.8311776100000001"/>
    <n v="-0.62212889000000005"/>
    <n v="6.1841062200000003"/>
  </r>
  <r>
    <x v="297"/>
    <n v="94.359696270000001"/>
    <n v="5.48236335"/>
    <n v="5.7942047199999998"/>
    <n v="-0.71634925000000005"/>
    <n v="5.4677569699999999"/>
  </r>
  <r>
    <x v="298"/>
    <n v="94.372286650000007"/>
    <n v="5.5680229399999996"/>
    <n v="5.7141591299999996"/>
    <n v="-0.53629128000000004"/>
    <n v="4.9314656899999996"/>
  </r>
  <r>
    <x v="299"/>
    <n v="94.716566009999994"/>
    <n v="5.6453264799999996"/>
    <n v="5.6453264699999997"/>
    <n v="-2.5150410000000002E-2"/>
    <n v="4.9063152800000003"/>
  </r>
  <r>
    <x v="300"/>
    <n v="95.335823570000002"/>
    <n v="5.7408209399999999"/>
    <n v="5.1796873799999998"/>
    <n v="0.27337210000000001"/>
    <n v="5.1796873799999998"/>
  </r>
  <r>
    <x v="301"/>
    <n v="95.746691049999995"/>
    <n v="5.8012282199999996"/>
    <n v="5.1261344500000003"/>
    <n v="-0.10682189"/>
    <n v="5.0728654899999999"/>
  </r>
  <r>
    <x v="302"/>
    <n v="95.920161759999999"/>
    <n v="5.7705715800000004"/>
    <n v="4.9495996699999996"/>
    <n v="-0.47317956999999999"/>
    <n v="4.5996859199999998"/>
  </r>
  <r>
    <x v="303"/>
    <n v="96.130743089999996"/>
    <n v="5.6276974400000004"/>
    <n v="4.7209856400000003"/>
    <n v="-0.55535044"/>
    <n v="4.04433548"/>
  </r>
  <r>
    <x v="304"/>
    <n v="96.412963039999994"/>
    <n v="5.3806490900000004"/>
    <n v="4.4837870899999999"/>
    <n v="-0.49262197000000002"/>
    <n v="3.5517135099999999"/>
  </r>
  <r>
    <x v="305"/>
    <n v="96.771070640000005"/>
    <n v="5.0685494000000002"/>
    <n v="4.2731734100000001"/>
    <n v="-0.30982506999999998"/>
    <n v="3.2418884399999999"/>
  </r>
  <r>
    <x v="306"/>
    <n v="97.177547079999997"/>
    <n v="4.73394549"/>
    <n v="4.0979844700000001"/>
    <n v="-0.1708944"/>
    <n v="3.07099404"/>
  </r>
  <r>
    <x v="307"/>
    <n v="97.602564599999994"/>
    <n v="4.4379620099999997"/>
    <n v="3.9873149300000001"/>
    <n v="0.15902616"/>
    <n v="3.2300201999999998"/>
  </r>
  <r>
    <x v="308"/>
    <n v="98.071287799999993"/>
    <n v="4.2432034400000003"/>
    <n v="3.9664973400000001"/>
    <n v="0.57308623999999997"/>
    <n v="3.8031064400000001"/>
  </r>
  <r>
    <x v="309"/>
    <n v="98.422373230000005"/>
    <n v="4.1498497900000002"/>
    <n v="4.0008818000000002"/>
    <n v="0.50241501"/>
    <n v="4.3055214499999996"/>
  </r>
  <r>
    <x v="310"/>
    <n v="98.574386099999998"/>
    <n v="4.1124362699999999"/>
    <n v="4.0424899700000001"/>
    <n v="0.14716228000000001"/>
    <n v="4.4526837300000004"/>
  </r>
  <r>
    <x v="311"/>
    <n v="98.682366889999997"/>
    <n v="4.0547184999999999"/>
    <n v="4.0547185099999998"/>
    <n v="-0.26566445"/>
    <n v="4.1870192800000003"/>
  </r>
  <r>
    <x v="312"/>
    <n v="98.778233689999993"/>
    <n v="3.9263665400000001"/>
    <n v="3.61082539"/>
    <n v="-0.57619388999999999"/>
    <n v="3.61082539"/>
  </r>
  <r>
    <x v="313"/>
    <n v="98.817753249999996"/>
    <n v="3.77283363"/>
    <n v="3.4087223199999999"/>
    <n v="-0.40333888000000001"/>
    <n v="3.2074865099999998"/>
  </r>
  <r>
    <x v="314"/>
    <n v="99.004887890000006"/>
    <n v="3.6587619999999998"/>
    <n v="3.34428883"/>
    <n v="8.4443999999999995E-3"/>
    <n v="3.21593091"/>
  </r>
  <r>
    <x v="315"/>
    <n v="99.387628829999997"/>
    <n v="3.6045225099999998"/>
    <n v="3.3552500300000001"/>
    <n v="0.17204428999999999"/>
    <n v="3.3879752000000001"/>
  </r>
  <r>
    <x v="316"/>
    <n v="99.650613390000004"/>
    <n v="3.5879960099999999"/>
    <n v="3.3558243999999999"/>
    <n v="-2.9868309999999999E-2"/>
    <n v="3.3581068900000002"/>
  </r>
  <r>
    <x v="317"/>
    <n v="99.732871869999997"/>
    <n v="3.5717305800000001"/>
    <n v="3.3062569399999999"/>
    <n v="-0.29748018999999998"/>
    <n v="3.0606266999999998"/>
  </r>
  <r>
    <x v="318"/>
    <n v="99.763576869999994"/>
    <n v="3.53570999"/>
    <n v="3.2131739000000001"/>
    <n v="-0.39948750999999999"/>
    <n v="2.6611391900000001"/>
  </r>
  <r>
    <x v="319"/>
    <n v="99.94440342"/>
    <n v="3.4643381799999999"/>
    <n v="3.1101647099999998"/>
    <n v="-0.26177721999999998"/>
    <n v="2.3993619700000002"/>
  </r>
  <r>
    <x v="320"/>
    <n v="100.40855963"/>
    <n v="3.3445836799999999"/>
    <n v="3.0281430500000002"/>
    <n v="-1.6124349999999999E-2"/>
    <n v="2.3832376200000001"/>
  </r>
  <r>
    <x v="321"/>
    <n v="101.00000505"/>
    <n v="3.2044477200000001"/>
    <n v="2.9865202599999998"/>
    <n v="0.23571143999999999"/>
    <n v="2.6189490599999998"/>
  </r>
  <r>
    <x v="322"/>
    <n v="101.54038776"/>
    <n v="3.0863692500000002"/>
    <n v="2.9885891400000002"/>
    <n v="0.38994784999999998"/>
    <n v="3.0088969099999998"/>
  </r>
  <r>
    <x v="323"/>
    <n v="101.85364817"/>
    <n v="3.0076535"/>
    <n v="3.00765349"/>
    <n v="0.20472815999999999"/>
    <n v="3.21362507"/>
  </r>
  <r>
    <x v="324"/>
    <n v="101.92989421999999"/>
    <n v="2.9739045800000001"/>
    <n v="3.19064273"/>
    <n v="-2.298234E-2"/>
    <n v="3.19064273"/>
  </r>
  <r>
    <x v="325"/>
    <n v="102.12755606"/>
    <n v="2.9864891"/>
    <n v="3.2700377399999998"/>
    <n v="0.15875826000000001"/>
    <n v="3.3494009899999999"/>
  </r>
  <r>
    <x v="326"/>
    <n v="102.58046957000001"/>
    <n v="3.0204396099999999"/>
    <n v="3.3840240800000001"/>
    <n v="0.26211937000000002"/>
    <n v="3.6115203600000001"/>
  </r>
  <r>
    <x v="327"/>
    <n v="103.13300387"/>
    <n v="3.0535648599999998"/>
    <n v="3.4805101500000002"/>
    <n v="0.15693159000000001"/>
    <n v="3.7684519500000002"/>
  </r>
  <r>
    <x v="328"/>
    <n v="103.64457301"/>
    <n v="3.1092361999999998"/>
    <n v="3.5865570500000001"/>
    <n v="0.23951095999999999"/>
    <n v="4.0079629099999998"/>
  </r>
  <r>
    <x v="329"/>
    <n v="103.87656964"/>
    <n v="3.2012882899999999"/>
    <n v="3.6817448399999999"/>
    <n v="0.14683349000000001"/>
    <n v="4.1547964000000004"/>
  </r>
  <r>
    <x v="330"/>
    <n v="103.81864192"/>
    <n v="3.3181245700000002"/>
    <n v="3.7367016999999998"/>
    <n v="-9.0121519999999997E-2"/>
    <n v="4.0646748800000001"/>
  </r>
  <r>
    <x v="331"/>
    <n v="103.65149141000001"/>
    <n v="3.426428"/>
    <n v="3.73323837"/>
    <n v="-0.35552473000000001"/>
    <n v="3.7091501500000001"/>
  </r>
  <r>
    <x v="332"/>
    <n v="103.43073735999999"/>
    <n v="3.4772034600000001"/>
    <n v="3.6521303399999998"/>
    <n v="-0.69926957999999995"/>
    <n v="3.00988057"/>
  </r>
  <r>
    <x v="333"/>
    <n v="103.23041022"/>
    <n v="3.4406080399999999"/>
    <n v="3.5057918099999998"/>
    <n v="-0.80155873"/>
    <n v="2.20832184"/>
  </r>
  <r>
    <x v="334"/>
    <n v="103.17619483"/>
    <n v="3.3209264599999999"/>
    <n v="3.3305698700000002"/>
    <n v="-0.59733029000000004"/>
    <n v="1.61099155"/>
  </r>
  <r>
    <x v="335"/>
    <n v="103.33343375"/>
    <n v="3.1711775000000002"/>
    <n v="3.1711775000000002"/>
    <n v="-0.15813679"/>
    <n v="1.4528547599999999"/>
  </r>
  <r>
    <x v="336"/>
    <n v="103.62584871999999"/>
    <n v="3.0418668900000001"/>
    <n v="1.6638440699999999"/>
    <n v="0.21098931000000001"/>
    <n v="1.6638440699999999"/>
  </r>
  <r>
    <x v="337"/>
    <n v="103.83582054999999"/>
    <n v="2.9007613700000001"/>
    <n v="1.66826498"/>
    <n v="8.8332700000000007E-3"/>
    <n v="1.6726773399999999"/>
  </r>
  <r>
    <x v="338"/>
    <n v="104.03239203"/>
    <n v="2.7166682899999999"/>
    <n v="1.58367284"/>
    <n v="-0.25727881000000002"/>
    <n v="1.41539853"/>
  </r>
  <r>
    <x v="339"/>
    <n v="104.36950830000001"/>
    <n v="2.5015660899999999"/>
    <n v="1.48684192"/>
    <n v="-0.21645697999999999"/>
    <n v="1.19894155"/>
  </r>
  <r>
    <x v="340"/>
    <n v="104.67434923"/>
    <n v="2.2499278999999999"/>
    <n v="1.3872627799999999"/>
    <n v="-0.20537653"/>
    <n v="0.99356502000000002"/>
  </r>
  <r>
    <x v="341"/>
    <n v="104.8337655"/>
    <n v="1.9814940400000001"/>
    <n v="1.3088808999999999"/>
    <n v="-7.2090749999999995E-2"/>
    <n v="0.92147427000000004"/>
  </r>
  <r>
    <x v="342"/>
    <n v="104.88375925"/>
    <n v="1.73103278"/>
    <n v="1.26814582"/>
    <n v="0.10446606999999999"/>
    <n v="1.02594034"/>
  </r>
  <r>
    <x v="343"/>
    <n v="104.93983897"/>
    <n v="1.5290986200000001"/>
    <n v="1.2649807200000001"/>
    <n v="0.21702061"/>
    <n v="1.2429609500000001"/>
  </r>
  <r>
    <x v="344"/>
    <n v="105.07692040000001"/>
    <n v="1.4137147299999999"/>
    <n v="1.3013744700000001"/>
    <n v="0.34861915999999998"/>
    <n v="1.59158011"/>
  </r>
  <r>
    <x v="345"/>
    <n v="105.23032881"/>
    <n v="1.39249556"/>
    <n v="1.3650248"/>
    <n v="0.34575462000000001"/>
    <n v="1.9373347299999999"/>
  </r>
  <r>
    <x v="346"/>
    <n v="105.27703794999999"/>
    <n v="1.4282637899999999"/>
    <n v="1.4260562400000001"/>
    <n v="9.8835649999999997E-2"/>
    <n v="2.0361703800000002"/>
  </r>
  <r>
    <x v="347"/>
    <n v="105.27829832"/>
    <n v="1.4641254800000001"/>
    <n v="1.4641254800000001"/>
    <n v="-0.15404520999999999"/>
    <n v="1.8821251699999999"/>
  </r>
  <r>
    <x v="348"/>
    <n v="105.47288836"/>
    <n v="1.47431033"/>
    <n v="1.7824120699999999"/>
    <n v="-9.9713099999999999E-2"/>
    <n v="1.7824120699999999"/>
  </r>
  <r>
    <x v="349"/>
    <n v="105.8399484"/>
    <n v="1.4961157"/>
    <n v="1.8563272500000001"/>
    <n v="0.14768087999999999"/>
    <n v="1.9300929499999999"/>
  </r>
  <r>
    <x v="350"/>
    <n v="96.002389629999996"/>
    <n v="0.73141255999999999"/>
    <n v="-1.3415456100000001"/>
    <n v="-9.6488450100000005"/>
    <n v="-7.7187520599999999"/>
  </r>
  <r>
    <x v="351"/>
    <n v="95.640540610000002"/>
    <n v="-7.0380880000000007E-2"/>
    <n v="-3.1038551000000001"/>
    <n v="-0.64477079999999998"/>
    <n v="-8.3635228599999998"/>
  </r>
  <r>
    <x v="352"/>
    <n v="95.441885459999995"/>
    <n v="-0.89456230999999997"/>
    <n v="-4.2533436199999999"/>
    <n v="-0.45665498999999998"/>
    <n v="-8.8201778500000003"/>
  </r>
  <r>
    <x v="353"/>
    <n v="95.591954290000004"/>
    <n v="-1.7124067199999999"/>
    <n v="-5.0181481400000001"/>
    <n v="4.4960299999999998E-3"/>
    <n v="-8.81568182"/>
  </r>
  <r>
    <x v="354"/>
    <n v="95.918673850000005"/>
    <n v="-2.5152407000000001"/>
    <n v="-5.5250752800000003"/>
    <n v="0.26804254"/>
    <n v="-8.5476392800000003"/>
  </r>
  <r>
    <x v="355"/>
    <n v="96.685652180000005"/>
    <n v="-3.2770468400000001"/>
    <n v="-5.8191600000000001"/>
    <n v="0.68200229000000001"/>
    <n v="-7.8656369899999996"/>
  </r>
  <r>
    <x v="356"/>
    <n v="97.800005220000003"/>
    <n v="-3.9865720499999999"/>
    <n v="-5.9427753799999996"/>
    <n v="0.94031489999999995"/>
    <n v="-6.9253220899999999"/>
  </r>
  <r>
    <x v="357"/>
    <n v="98.914758890000002"/>
    <n v="-4.644374"/>
    <n v="-5.9487024599999998"/>
    <n v="0.92365889000000001"/>
    <n v="-6.0016632000000003"/>
  </r>
  <r>
    <x v="358"/>
    <n v="100.02879378"/>
    <n v="-5.2225927299999997"/>
    <n v="-5.8605558200000001"/>
    <n v="1.01648859"/>
    <n v="-4.9851746099999996"/>
  </r>
  <r>
    <x v="359"/>
    <n v="101.05482593000001"/>
    <n v="-5.7055931199999996"/>
    <n v="-5.7055931299999996"/>
    <n v="0.97345285999999998"/>
    <n v="-4.0117217500000004"/>
  </r>
  <r>
    <x v="360"/>
    <n v="101.90146744"/>
    <n v="-6.1279681400000001"/>
    <n v="-3.38610327"/>
    <n v="0.62561847999999998"/>
    <n v="-3.38610327"/>
  </r>
  <r>
    <x v="361"/>
    <n v="102.85414684"/>
    <n v="-6.5142751700000003"/>
    <n v="-3.1030876200000002"/>
    <n v="0.56504977999999995"/>
    <n v="-2.8210534900000002"/>
  </r>
  <r>
    <x v="362"/>
    <n v="104.0247935"/>
    <n v="-5.2737951000000001"/>
    <n v="0.47676824000000001"/>
    <n v="11.17751618"/>
    <n v="8.3564626900000007"/>
  </r>
  <r>
    <x v="363"/>
    <n v="105.21737409000001"/>
    <n v="-3.8382923600000001"/>
    <n v="2.74025483"/>
    <n v="1.65689924"/>
    <n v="10.01336193"/>
  </r>
  <r>
    <x v="364"/>
    <n v="106.24233284"/>
    <n v="-2.2434904000000002"/>
    <n v="4.3825371400000002"/>
    <n v="1.3028933300000001"/>
    <n v="11.31625526"/>
  </r>
  <r>
    <x v="365"/>
    <n v="107.19929426"/>
    <n v="-0.55799841999999999"/>
    <n v="5.6313783700000002"/>
    <n v="0.82633566999999997"/>
    <n v="12.142590930000001"/>
  </r>
  <r>
    <x v="366"/>
    <n v="108.14491674"/>
    <n v="1.18100932"/>
    <n v="6.6205967399999999"/>
    <n v="0.60387687999999995"/>
    <n v="12.74646781"/>
  </r>
  <r>
    <x v="367"/>
    <n v="108.76948236"/>
    <n v="2.8734511899999999"/>
    <n v="7.34303595"/>
    <n v="-0.24840846999999999"/>
    <n v="12.498059339999999"/>
  </r>
  <r>
    <x v="368"/>
    <n v="109.10690879000001"/>
    <n v="4.4392932700000003"/>
    <n v="7.8095038800000003"/>
    <n v="-0.93680885999999997"/>
    <n v="11.56125048"/>
  </r>
  <r>
    <x v="369"/>
    <n v="109.40507564000001"/>
    <n v="5.8704657400000002"/>
    <n v="8.0907547999999991"/>
    <n v="-0.95583945000000003"/>
    <n v="10.605411030000001"/>
  </r>
  <r>
    <x v="370"/>
    <n v="109.74216063999999"/>
    <n v="7.1551287500000003"/>
    <n v="8.2403187599999992"/>
    <n v="-0.89484021000000002"/>
    <n v="9.7105708199999992"/>
  </r>
  <r>
    <x v="371"/>
    <n v="110.05189209"/>
    <n v="8.2968731899999995"/>
    <n v="8.2968731899999995"/>
    <n v="-0.80741742999999999"/>
    <n v="8.9031533899999999"/>
  </r>
  <r>
    <x v="372"/>
    <n v="110.21751664999999"/>
    <n v="9.3286796600000006"/>
    <n v="8.1608728700000004"/>
    <n v="-0.74228052"/>
    <n v="8.1608728700000004"/>
  </r>
  <r>
    <x v="373"/>
    <n v="110.32783394"/>
    <n v="10.24035437"/>
    <n v="7.7115034700000002"/>
    <n v="-0.89457653999999998"/>
    <n v="7.2662963300000003"/>
  </r>
  <r>
    <x v="374"/>
    <n v="110.45937135"/>
    <n v="10.03718082"/>
    <n v="7.1974495799999998"/>
    <n v="-1.0806768899999999"/>
    <n v="6.18561944"/>
  </r>
  <r>
    <x v="375"/>
    <n v="110.47506425"/>
    <n v="9.5954679499999997"/>
    <n v="6.6382008600000004"/>
    <n v="-1.1886403699999999"/>
    <n v="4.9969790700000001"/>
  </r>
  <r>
    <x v="376"/>
    <n v="110.43806911"/>
    <n v="8.9620038199999996"/>
    <n v="6.0890615099999996"/>
    <n v="-1.0477658299999999"/>
    <n v="3.9492132400000002"/>
  </r>
  <r>
    <x v="377"/>
    <n v="110.7088456"/>
    <n v="8.2116570499999995"/>
    <n v="5.6080780800000003"/>
    <n v="-0.67535648000000004"/>
    <n v="3.2738567600000001"/>
  </r>
  <r>
    <x v="378"/>
    <n v="111.28823545"/>
    <n v="7.3916293599999996"/>
    <n v="5.2109063899999999"/>
    <n v="-0.36727659000000001"/>
    <n v="2.9065801699999998"/>
  </r>
  <r>
    <x v="379"/>
    <n v="111.83827229000001"/>
    <n v="6.5939628299999997"/>
    <n v="4.9030868500000002"/>
    <n v="-8.5209820000000006E-2"/>
    <n v="2.82137035"/>
  </r>
  <r>
    <x v="380"/>
    <n v="112.40382037000001"/>
    <n v="5.8954506200000001"/>
    <n v="4.6877979700000001"/>
    <n v="0.20035542000000001"/>
    <n v="3.0217257700000002"/>
  </r>
  <r>
    <x v="381"/>
    <n v="113.15233261"/>
    <n v="5.3130292700000004"/>
    <n v="4.5578255900000002"/>
    <n v="0.40339591000000002"/>
    <n v="3.4251216800000002"/>
  </r>
  <r>
    <x v="382"/>
    <n v="113.95950043000001"/>
    <n v="4.8409968599999997"/>
    <n v="4.4909220300000001"/>
    <n v="0.41783144"/>
    <n v="3.8429531200000002"/>
  </r>
  <r>
    <x v="383"/>
    <n v="114.66995045"/>
    <n v="4.4656396999999997"/>
    <n v="4.4656396999999997"/>
    <n v="0.35330218000000002"/>
    <n v="4.1962552999999998"/>
  </r>
  <r>
    <x v="384"/>
    <n v="115.2286733"/>
    <n v="4.1808739399999997"/>
    <n v="4.54660639"/>
    <n v="0.35035108999999998"/>
    <n v="4.54660639"/>
  </r>
  <r>
    <x v="385"/>
    <n v="115.61504093000001"/>
    <n v="3.98841782"/>
    <n v="4.6694993199999999"/>
    <n v="0.24566298"/>
    <n v="4.7922693699999996"/>
  </r>
  <r>
    <x v="386"/>
    <n v="115.93722124"/>
    <n v="3.89543135"/>
    <n v="4.7661596599999996"/>
    <n v="0.16688422999999999"/>
    <n v="4.9591535999999996"/>
  </r>
  <r>
    <x v="387"/>
    <n v="116.44433582000001"/>
    <n v="3.9341120300000001"/>
    <n v="4.9255902000000003"/>
    <n v="0.44412143999999998"/>
    <n v="5.4032750399999996"/>
  </r>
  <r>
    <x v="388"/>
    <n v="117.10793485000001"/>
    <n v="4.1097947799999996"/>
    <n v="5.1484746399999999"/>
    <n v="0.63618743"/>
    <n v="6.0394624700000001"/>
  </r>
  <r>
    <x v="389"/>
    <n v="117.71125567999999"/>
    <n v="4.3638928000000003"/>
    <n v="5.3450548900000001"/>
    <n v="0.28560581000000002"/>
    <n v="6.32506828"/>
  </r>
  <r>
    <x v="390"/>
    <n v="118.22962901"/>
    <n v="4.6410260499999998"/>
    <n v="5.47336051"/>
    <n v="-8.7757089999999996E-2"/>
    <n v="6.2373111899999998"/>
  </r>
  <r>
    <x v="391"/>
    <n v="118.66710595000001"/>
    <n v="4.9142479899999998"/>
    <n v="5.55323849"/>
    <n v="-0.13132125"/>
    <n v="6.1059899399999997"/>
  </r>
  <r>
    <x v="392"/>
    <n v="118.94005269"/>
    <n v="5.1460849599999996"/>
    <n v="5.58271082"/>
    <n v="-0.29103427999999998"/>
    <n v="5.8149556599999999"/>
  </r>
  <r>
    <x v="393"/>
    <n v="119.10618564000001"/>
    <n v="5.2973699099999996"/>
    <n v="5.5500363500000001"/>
    <n v="-0.55315247999999995"/>
    <n v="5.2618031800000002"/>
  </r>
  <r>
    <x v="394"/>
    <n v="119.26935229"/>
    <n v="5.36245569"/>
    <n v="5.4672021300000004"/>
    <n v="-0.60238309000000001"/>
    <n v="4.6594200900000002"/>
  </r>
  <r>
    <x v="395"/>
    <n v="119.45886373"/>
    <n v="5.3567251000000002"/>
    <n v="5.3567250900000003"/>
    <n v="-0.48316183000000001"/>
    <n v="4.17625826"/>
  </r>
  <r>
    <x v="396"/>
    <n v="119.80051826"/>
    <n v="5.3041026499999999"/>
    <n v="3.9676278699999998"/>
    <n v="-0.20863039"/>
    <n v="3.9676278699999998"/>
  </r>
  <r>
    <x v="397"/>
    <n v="120.39608459"/>
    <n v="5.2458460499999999"/>
    <n v="4.0516107000000003"/>
    <n v="0.16768499000000001"/>
    <n v="4.13531286"/>
  </r>
  <r>
    <x v="398"/>
    <n v="121.09432726"/>
    <n v="5.2009912399999996"/>
    <n v="4.1841961699999999"/>
    <n v="0.31287553000000001"/>
    <n v="4.4481883900000003"/>
  </r>
  <r>
    <x v="399"/>
    <n v="121.73582768999999"/>
    <n v="5.1284163400000002"/>
    <n v="4.2746991000000003"/>
    <n v="9.6035969999999998E-2"/>
    <n v="4.5442243600000003"/>
  </r>
  <r>
    <x v="400"/>
    <n v="122.32669850000001"/>
    <n v="4.9973712800000003"/>
    <n v="4.3113593899999998"/>
    <n v="-8.7853700000000007E-2"/>
    <n v="4.4563706600000002"/>
  </r>
  <r>
    <x v="401"/>
    <n v="122.79306991"/>
    <n v="4.8322844600000003"/>
    <n v="4.3123419900000002"/>
    <n v="-0.13918433999999999"/>
    <n v="4.3171863200000002"/>
  </r>
  <r>
    <x v="402"/>
    <n v="123.16898069"/>
    <n v="4.66318418"/>
    <n v="4.2928492399999998"/>
    <n v="-0.13942502000000001"/>
    <n v="4.177761300000000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5">
  <r>
    <x v="0"/>
    <n v="8.6502214199999994"/>
    <m/>
    <m/>
    <m/>
  </r>
  <r>
    <x v="1"/>
    <n v="8.9697837400000004"/>
    <n v="3.6942675199999999"/>
    <m/>
    <m/>
  </r>
  <r>
    <x v="2"/>
    <n v="9.0965067299999998"/>
    <n v="1.4127764199999999"/>
    <m/>
    <m/>
  </r>
  <r>
    <x v="3"/>
    <n v="9.2149651800000001"/>
    <n v="1.30224111"/>
    <m/>
    <m/>
  </r>
  <r>
    <x v="4"/>
    <n v="9.3912754199999995"/>
    <n v="1.9133033800000001"/>
    <m/>
    <m/>
  </r>
  <r>
    <x v="5"/>
    <n v="9.6447213999999999"/>
    <n v="2.6987386600000001"/>
    <m/>
    <m/>
  </r>
  <r>
    <x v="6"/>
    <n v="9.86510921"/>
    <n v="2.2850614400000002"/>
    <m/>
    <m/>
  </r>
  <r>
    <x v="7"/>
    <n v="10.01111613"/>
    <n v="1.4800334900000001"/>
    <m/>
    <m/>
  </r>
  <r>
    <x v="8"/>
    <n v="10.19844576"/>
    <n v="1.8712162299999999"/>
    <m/>
    <m/>
  </r>
  <r>
    <x v="9"/>
    <n v="10.272826650000001"/>
    <n v="0.72933555000000005"/>
    <m/>
    <m/>
  </r>
  <r>
    <x v="10"/>
    <n v="10.42434327"/>
    <n v="1.47492628"/>
    <m/>
    <m/>
  </r>
  <r>
    <x v="11"/>
    <n v="10.644731070000001"/>
    <n v="2.1141648399999999"/>
    <m/>
    <m/>
  </r>
  <r>
    <x v="12"/>
    <n v="11.03040974"/>
    <n v="3.62318848"/>
    <n v="27.51592363"/>
    <n v="3.62318841"/>
  </r>
  <r>
    <x v="13"/>
    <n v="11.23151361"/>
    <n v="1.82317679"/>
    <n v="25.214987740000002"/>
    <n v="5.5124223600000004"/>
  </r>
  <r>
    <x v="14"/>
    <n v="11.322423580000001"/>
    <n v="0.80941869"/>
    <n v="24.470018169999999"/>
    <n v="6.3664596299999996"/>
  </r>
  <r>
    <x v="15"/>
    <n v="11.43537233"/>
    <n v="0.99756690000000003"/>
    <n v="24.095665109999999"/>
    <n v="7.4275362300000003"/>
  </r>
  <r>
    <x v="16"/>
    <n v="11.44914657"/>
    <n v="0.12045292"/>
    <n v="21.912584370000001"/>
    <n v="7.5569358199999996"/>
  </r>
  <r>
    <x v="17"/>
    <n v="11.471185350000001"/>
    <n v="0.19249278"/>
    <n v="18.937446449999999"/>
    <n v="7.7639751600000002"/>
  </r>
  <r>
    <x v="18"/>
    <n v="11.54005654"/>
    <n v="0.60038424999999995"/>
    <n v="16.978497600000001"/>
    <n v="8.4109730799999998"/>
  </r>
  <r>
    <x v="19"/>
    <n v="11.567605009999999"/>
    <n v="0.23872040999999999"/>
    <n v="15.547605880000001"/>
    <n v="8.6697722600000002"/>
  </r>
  <r>
    <x v="20"/>
    <n v="11.59790834"/>
    <n v="0.26196719000000002"/>
    <n v="13.722312329999999"/>
    <n v="8.9544513499999994"/>
  </r>
  <r>
    <x v="21"/>
    <n v="11.691573160000001"/>
    <n v="0.80760096999999997"/>
    <n v="13.81067313"/>
    <n v="9.8343685300000008"/>
  </r>
  <r>
    <x v="22"/>
    <n v="11.70534739"/>
    <n v="0.11781332"/>
    <n v="12.288583429999999"/>
    <n v="9.9637681199999992"/>
  </r>
  <r>
    <x v="23"/>
    <n v="11.7576895"/>
    <n v="0.44716409000000001"/>
    <n v="10.45548659"/>
    <n v="10.455486540000001"/>
  </r>
  <r>
    <x v="24"/>
    <n v="11.799012210000001"/>
    <n v="0.35145263999999998"/>
    <n v="6.9680319099999997"/>
    <n v="0.35145267000000002"/>
  </r>
  <r>
    <x v="25"/>
    <n v="11.79074767"/>
    <n v="-7.0044339999999997E-2"/>
    <n v="4.9791513399999996"/>
    <n v="0.28116214"/>
  </r>
  <r>
    <x v="26"/>
    <n v="11.82105099"/>
    <n v="0.25700931999999999"/>
    <n v="4.4038929199999997"/>
    <n v="0.53889410000000004"/>
  </r>
  <r>
    <x v="27"/>
    <n v="11.89818672"/>
    <n v="0.65252853"/>
    <n v="4.0472175000000004"/>
    <n v="1.1949390799999999"/>
  </r>
  <r>
    <x v="28"/>
    <n v="11.92298035"/>
    <n v="0.20838158000000001"/>
    <n v="4.1385947600000002"/>
    <n v="1.4058106800000001"/>
  </r>
  <r>
    <x v="29"/>
    <n v="12.000116090000001"/>
    <n v="0.64695016000000005"/>
    <n v="4.6109510399999998"/>
    <n v="2.0618556699999999"/>
  </r>
  <r>
    <x v="30"/>
    <n v="12.07449697"/>
    <n v="0.61983467000000003"/>
    <n v="4.6311768799999999"/>
    <n v="2.6944704800000001"/>
  </r>
  <r>
    <x v="31"/>
    <n v="12.154387549999999"/>
    <n v="0.66164727000000001"/>
    <n v="5.0726363799999996"/>
    <n v="3.3739456400000001"/>
  </r>
  <r>
    <x v="32"/>
    <n v="12.242542670000001"/>
    <n v="0.72529463000000005"/>
    <n v="5.5581947300000003"/>
    <n v="4.1237113399999998"/>
  </r>
  <r>
    <x v="33"/>
    <n v="12.330697799999999"/>
    <n v="0.72007206999999995"/>
    <n v="5.4665410000000003"/>
    <n v="4.87347704"/>
  </r>
  <r>
    <x v="34"/>
    <n v="12.37202051"/>
    <n v="0.33512060999999999"/>
    <n v="5.6954577899999999"/>
    <n v="5.2249297099999996"/>
  </r>
  <r>
    <x v="35"/>
    <n v="12.490478960000001"/>
    <n v="0.95747053000000004"/>
    <n v="6.2324273799999999"/>
    <n v="6.2324273699999999"/>
  </r>
  <r>
    <x v="36"/>
    <n v="12.63373103"/>
    <n v="1.1468901300000001"/>
    <n v="7.0744805199999998"/>
    <n v="1.1468901600000001"/>
  </r>
  <r>
    <x v="37"/>
    <n v="12.790757340000001"/>
    <n v="1.2429132000000001"/>
    <n v="8.4813083799999998"/>
    <n v="2.40405823"/>
  </r>
  <r>
    <x v="38"/>
    <n v="12.87891247"/>
    <n v="0.68920961999999997"/>
    <n v="8.9489630099999999"/>
    <n v="3.1098367900000001"/>
  </r>
  <r>
    <x v="39"/>
    <n v="12.98910637"/>
    <n v="0.85561494999999999"/>
    <n v="9.1687891199999996"/>
    <n v="3.99205999"/>
  </r>
  <r>
    <x v="40"/>
    <n v="13.24255235"/>
    <n v="1.9512195299999999"/>
    <n v="11.067467710000001"/>
    <n v="6.0211733599999997"/>
  </r>
  <r>
    <x v="41"/>
    <n v="13.44916592"/>
    <n v="1.5602246799999999"/>
    <n v="12.07529843"/>
    <n v="7.6753418599999996"/>
  </r>
  <r>
    <x v="42"/>
    <n v="13.61445677"/>
    <n v="1.22900447"/>
    <n v="12.75382158"/>
    <n v="8.99867667"/>
  </r>
  <r>
    <x v="43"/>
    <n v="13.975341800000001"/>
    <n v="2.6507486600000001"/>
    <n v="14.981867599999999"/>
    <n v="11.887957650000001"/>
  </r>
  <r>
    <x v="44"/>
    <n v="14.206749"/>
    <n v="1.65582498"/>
    <n v="16.04410442"/>
    <n v="13.74062638"/>
  </r>
  <r>
    <x v="45"/>
    <n v="14.4381562"/>
    <n v="1.628854"/>
    <n v="17.091152780000002"/>
    <n v="15.593295100000001"/>
  </r>
  <r>
    <x v="46"/>
    <n v="14.697111870000001"/>
    <n v="1.79355083"/>
    <n v="18.793141819999999"/>
    <n v="17.66651963"/>
  </r>
  <r>
    <x v="47"/>
    <n v="14.978106329999999"/>
    <n v="1.9119025700000001"/>
    <n v="19.91618879"/>
    <n v="19.9161888"/>
  </r>
  <r>
    <x v="48"/>
    <n v="15.512546759999999"/>
    <n v="3.56814418"/>
    <n v="22.786742279999999"/>
    <n v="3.5681441999999999"/>
  </r>
  <r>
    <x v="49"/>
    <n v="15.79078636"/>
    <n v="1.7936422999999999"/>
    <n v="23.454662930000001"/>
    <n v="5.4257862799999996"/>
  </r>
  <r>
    <x v="50"/>
    <n v="16.02494841"/>
    <n v="1.4829030299999999"/>
    <n v="24.42780745"/>
    <n v="6.9891484300000002"/>
  </r>
  <r>
    <x v="51"/>
    <n v="16.24258137"/>
    <n v="1.3580883699999999"/>
    <n v="25.047720049999999"/>
    <n v="8.4421555999999995"/>
  </r>
  <r>
    <x v="52"/>
    <n v="16.47949826"/>
    <n v="1.4586159999999999"/>
    <n v="24.44351983"/>
    <n v="10.023910239999999"/>
  </r>
  <r>
    <x v="53"/>
    <n v="16.82385421"/>
    <n v="2.0896021500000002"/>
    <n v="25.092175309999998"/>
    <n v="12.32297223"/>
  </r>
  <r>
    <x v="54"/>
    <n v="17.024958080000001"/>
    <n v="1.19534958"/>
    <n v="25.050586800000001"/>
    <n v="13.665624429999999"/>
  </r>
  <r>
    <x v="55"/>
    <n v="17.363804340000002"/>
    <n v="1.9902913"/>
    <n v="24.24600835"/>
    <n v="15.92790142"/>
  </r>
  <r>
    <x v="56"/>
    <n v="17.485017630000002"/>
    <n v="0.69808026000000001"/>
    <n v="23.075431470000002"/>
    <n v="16.737171230000001"/>
  </r>
  <r>
    <x v="57"/>
    <n v="17.91477385"/>
    <n v="2.4578540800000002"/>
    <n v="24.079374139999999"/>
    <n v="19.60640059"/>
  </r>
  <r>
    <x v="58"/>
    <n v="18.118632569999999"/>
    <n v="1.1379363300000001"/>
    <n v="23.280224919999998"/>
    <n v="20.96744528"/>
  </r>
  <r>
    <x v="59"/>
    <n v="18.25362011"/>
    <n v="0.74502056999999999"/>
    <n v="21.868677569999999"/>
    <n v="21.86867758"/>
  </r>
  <r>
    <x v="60"/>
    <n v="18.68613118"/>
    <n v="2.36945366"/>
    <n v="20.45817795"/>
    <n v="2.36945367"/>
  </r>
  <r>
    <x v="61"/>
    <n v="18.810099319999999"/>
    <n v="0.66342325999999996"/>
    <n v="19.120725790000002"/>
    <n v="3.0485964399999999"/>
  </r>
  <r>
    <x v="62"/>
    <n v="19.027732279999999"/>
    <n v="1.15700059"/>
    <n v="18.7381812"/>
    <n v="4.2408693"/>
  </r>
  <r>
    <x v="63"/>
    <n v="19.069054990000001"/>
    <n v="0.21717096999999999"/>
    <n v="17.401628200000001"/>
    <n v="4.4672502300000003"/>
  </r>
  <r>
    <x v="64"/>
    <n v="19.316991269999999"/>
    <n v="1.30020224"/>
    <n v="17.21832161"/>
    <n v="5.8255357700000001"/>
  </r>
  <r>
    <x v="65"/>
    <n v="19.449223960000001"/>
    <n v="0.68454082000000005"/>
    <n v="15.605043390000001"/>
    <n v="6.5499547199999997"/>
  </r>
  <r>
    <x v="66"/>
    <n v="19.738482959999999"/>
    <n v="1.4872521400000001"/>
    <n v="15.938511370000001"/>
    <n v="8.1346211900000007"/>
  </r>
  <r>
    <x v="67"/>
    <n v="19.848676860000001"/>
    <n v="0.55826935"/>
    <n v="14.310645709999999"/>
    <n v="8.7383036500000006"/>
  </r>
  <r>
    <x v="68"/>
    <n v="20.091103449999999"/>
    <n v="1.22137406"/>
    <n v="14.904679399999999"/>
    <n v="10.06640507"/>
  </r>
  <r>
    <x v="69"/>
    <n v="20.31149125"/>
    <n v="1.09694224"/>
    <n v="13.37844072"/>
    <n v="11.273770000000001"/>
  </r>
  <r>
    <x v="70"/>
    <n v="20.498820890000001"/>
    <n v="0.92228403000000003"/>
    <n v="13.136688489999999"/>
    <n v="12.30003018"/>
  </r>
  <r>
    <x v="71"/>
    <n v="20.672376289999999"/>
    <n v="0.84666041000000003"/>
    <n v="13.25083006"/>
    <n v="13.25083006"/>
  </r>
  <r>
    <x v="72"/>
    <n v="20.964390130000002"/>
    <n v="1.4125799400000001"/>
    <n v="12.1922453"/>
    <n v="1.41257996"/>
  </r>
  <r>
    <x v="73"/>
    <n v="21.129680990000001"/>
    <n v="0.78843629000000004"/>
    <n v="12.331575880000001"/>
    <n v="2.2121535200000002"/>
  </r>
  <r>
    <x v="74"/>
    <n v="21.31976547"/>
    <n v="0.89960885000000002"/>
    <n v="12.045750679999999"/>
    <n v="3.1316631099999999"/>
  </r>
  <r>
    <x v="75"/>
    <n v="21.611779309999999"/>
    <n v="1.36968599"/>
    <n v="13.334296439999999"/>
    <n v="4.5442430700000003"/>
  </r>
  <r>
    <x v="76"/>
    <n v="21.716463520000001"/>
    <n v="0.48438497000000003"/>
    <n v="12.42156305"/>
    <n v="5.0506396599999999"/>
  </r>
  <r>
    <x v="77"/>
    <n v="21.843186509999999"/>
    <n v="0.58353418999999995"/>
    <n v="12.30878186"/>
    <n v="5.6636460599999996"/>
  </r>
  <r>
    <x v="78"/>
    <n v="21.90930285"/>
    <n v="0.30268633"/>
    <n v="10.99790645"/>
    <n v="5.9834754800000001"/>
  </r>
  <r>
    <x v="79"/>
    <n v="22.204071549999998"/>
    <n v="1.3454042900000001"/>
    <n v="11.86675921"/>
    <n v="7.4093816600000002"/>
  </r>
  <r>
    <x v="80"/>
    <n v="22.328039690000001"/>
    <n v="0.55831264999999997"/>
    <n v="11.133964069999999"/>
    <n v="8.0090618300000003"/>
  </r>
  <r>
    <x v="81"/>
    <n v="22.449252980000001"/>
    <n v="0.54287474999999996"/>
    <n v="10.52488812"/>
    <n v="8.5954157799999997"/>
  </r>
  <r>
    <x v="82"/>
    <n v="22.60627929"/>
    <n v="0.69947232000000004"/>
    <n v="10.280876210000001"/>
    <n v="9.3550106599999996"/>
  </r>
  <r>
    <x v="83"/>
    <n v="22.766060450000001"/>
    <n v="0.70679990000000004"/>
    <n v="10.127931739999999"/>
    <n v="10.12793177"/>
  </r>
  <r>
    <x v="84"/>
    <n v="23.022261279999999"/>
    <n v="1.1253630400000001"/>
    <n v="9.8160315499999999"/>
    <n v="1.12536302"/>
  </r>
  <r>
    <x v="85"/>
    <n v="23.209590909999999"/>
    <n v="0.81368910000000005"/>
    <n v="9.8435462499999993"/>
    <n v="1.9482090999999999"/>
  </r>
  <r>
    <x v="86"/>
    <n v="23.377636620000001"/>
    <n v="0.72403563999999998"/>
    <n v="9.6524098899999995"/>
    <n v="2.68635044"/>
  </r>
  <r>
    <x v="87"/>
    <n v="23.440998109999999"/>
    <n v="0.27103463"/>
    <n v="8.4639898200000001"/>
    <n v="2.9646660200000001"/>
  </r>
  <r>
    <x v="88"/>
    <n v="23.501604759999999"/>
    <n v="0.25854978000000001"/>
    <n v="8.2202207499999993"/>
    <n v="3.2308809300000001"/>
  </r>
  <r>
    <x v="89"/>
    <n v="23.69719894"/>
    <n v="0.83225883000000001"/>
    <n v="8.4878295099999992"/>
    <n v="4.0900290400000001"/>
  </r>
  <r>
    <x v="90"/>
    <n v="23.840451009999999"/>
    <n v="0.60451056000000003"/>
    <n v="8.8142839300000002"/>
    <n v="4.71926428"/>
  </r>
  <r>
    <x v="91"/>
    <n v="24.025025800000002"/>
    <n v="0.77420847000000004"/>
    <n v="8.2009925300000006"/>
    <n v="5.53000968"/>
  </r>
  <r>
    <x v="92"/>
    <n v="24.071858209999998"/>
    <n v="0.19493178"/>
    <n v="7.8099938199999999"/>
    <n v="5.7357212000000004"/>
  </r>
  <r>
    <x v="93"/>
    <n v="24.410704460000002"/>
    <n v="1.4076447599999999"/>
    <n v="8.7372683700000007"/>
    <n v="7.2241045499999998"/>
  </r>
  <r>
    <x v="94"/>
    <n v="24.653131049999999"/>
    <n v="0.99311590999999999"/>
    <n v="9.0543504899999991"/>
    <n v="8.2889641800000007"/>
  </r>
  <r>
    <x v="95"/>
    <n v="24.76057011"/>
    <n v="0.43580289999999999"/>
    <n v="8.7608906399999995"/>
    <n v="8.7608906100000006"/>
  </r>
  <r>
    <x v="96"/>
    <n v="25.085642119999999"/>
    <n v="1.3128615699999999"/>
    <n v="8.9625463599999993"/>
    <n v="1.31286159"/>
  </r>
  <r>
    <x v="97"/>
    <n v="25.377655959999998"/>
    <n v="1.1640676299999999"/>
    <n v="9.3412462900000008"/>
    <n v="2.49221184"/>
  </r>
  <r>
    <x v="98"/>
    <n v="25.46305624"/>
    <n v="0.33651759999999997"/>
    <n v="8.9205750500000001"/>
    <n v="2.8371161499999999"/>
  </r>
  <r>
    <x v="99"/>
    <n v="25.755070079999999"/>
    <n v="1.1468137899999999"/>
    <n v="9.8719003300000008"/>
    <n v="4.0164663999999997"/>
  </r>
  <r>
    <x v="100"/>
    <n v="26.016780600000001"/>
    <n v="1.0161514599999999"/>
    <n v="10.70214509"/>
    <n v="5.0734312399999997"/>
  </r>
  <r>
    <x v="101"/>
    <n v="26.077387250000001"/>
    <n v="0.23295215"/>
    <n v="10.044175750000001"/>
    <n v="5.31820205"/>
  </r>
  <r>
    <x v="102"/>
    <n v="26.333588079999998"/>
    <n v="0.98246356999999995"/>
    <n v="10.457591880000001"/>
    <n v="6.3529150000000003"/>
  </r>
  <r>
    <x v="103"/>
    <n v="26.551221040000001"/>
    <n v="0.82644627999999998"/>
    <n v="10.514849229999999"/>
    <n v="7.23186471"/>
  </r>
  <r>
    <x v="104"/>
    <n v="26.755079760000001"/>
    <n v="0.76779414000000001"/>
    <n v="11.146715500000001"/>
    <n v="8.0551846900000008"/>
  </r>
  <r>
    <x v="105"/>
    <n v="26.94516424"/>
    <n v="0.71046127000000003"/>
    <n v="10.38257533"/>
    <n v="8.8228749400000002"/>
  </r>
  <r>
    <x v="106"/>
    <n v="27.104945399999998"/>
    <n v="0.59298640000000002"/>
    <n v="9.9452452699999991"/>
    <n v="9.4681797999999997"/>
  </r>
  <r>
    <x v="107"/>
    <n v="27.54847586"/>
    <n v="1.6363451499999999"/>
    <n v="11.259457019999999"/>
    <n v="11.25945705"/>
  </r>
  <r>
    <x v="108"/>
    <n v="28.061155169999999"/>
    <n v="1.86100789"/>
    <n v="11.86141872"/>
    <n v="1.8610078800000001"/>
  </r>
  <r>
    <x v="109"/>
    <n v="28.335348539999998"/>
    <n v="0.97712787999999995"/>
    <n v="11.654711470000001"/>
    <n v="2.8563201999999999"/>
  </r>
  <r>
    <x v="110"/>
    <n v="28.602199469999999"/>
    <n v="0.94175982999999996"/>
    <n v="12.328226430000001"/>
    <n v="3.8249797000000001"/>
  </r>
  <r>
    <x v="111"/>
    <n v="28.666233129999998"/>
    <n v="0.22387670000000001"/>
    <n v="11.303262"/>
    <n v="4.0574196200000001"/>
  </r>
  <r>
    <x v="112"/>
    <n v="28.962619960000001"/>
    <n v="1.0339231799999999"/>
    <n v="11.32284353"/>
    <n v="5.1332934200000002"/>
  </r>
  <r>
    <x v="113"/>
    <n v="29.240057610000001"/>
    <n v="0.95791627000000001"/>
    <n v="12.128018539999999"/>
    <n v="6.1403823400000004"/>
  </r>
  <r>
    <x v="114"/>
    <n v="29.366877280000001"/>
    <n v="0.43371894999999999"/>
    <n v="11.51870832"/>
    <n v="6.60073329"/>
  </r>
  <r>
    <x v="115"/>
    <n v="29.595428210000001"/>
    <n v="0.77826092000000002"/>
    <n v="11.465413079999999"/>
    <n v="7.4303651500000001"/>
  </r>
  <r>
    <x v="116"/>
    <n v="29.819054959999999"/>
    <n v="0.75561248000000003"/>
    <n v="11.451938200000001"/>
    <n v="8.2421223999999995"/>
  </r>
  <r>
    <x v="117"/>
    <n v="30.027279480000001"/>
    <n v="0.69829348999999996"/>
    <n v="11.438472640000001"/>
    <n v="8.9979700900000008"/>
  </r>
  <r>
    <x v="118"/>
    <n v="30.318047580000002"/>
    <n v="0.96834646999999996"/>
    <n v="11.854302349999999"/>
    <n v="10.05344807"/>
  </r>
  <r>
    <x v="119"/>
    <n v="30.6887984"/>
    <n v="1.2228716900000001"/>
    <n v="11.399260549999999"/>
    <n v="11.399260549999999"/>
  </r>
  <r>
    <x v="120"/>
    <n v="30.934714929999998"/>
    <n v="0.80132342000000001"/>
    <n v="10.24034735"/>
    <n v="0.80132342000000001"/>
  </r>
  <r>
    <x v="121"/>
    <n v="31.297299070000001"/>
    <n v="1.17209465"/>
    <n v="10.45319956"/>
    <n v="1.9828103399999999"/>
  </r>
  <r>
    <x v="122"/>
    <n v="31.391432380000001"/>
    <n v="0.30077134999999999"/>
    <n v="9.7518126600000006"/>
    <n v="2.2895454000000002"/>
  </r>
  <r>
    <x v="123"/>
    <n v="31.4437885"/>
    <n v="0.16678473999999999"/>
    <n v="9.6892931699999991"/>
    <n v="2.46014877"/>
  </r>
  <r>
    <x v="124"/>
    <n v="31.706816320000001"/>
    <n v="0.83650168000000003"/>
    <n v="9.4749589800000003"/>
    <n v="3.3172296499999998"/>
  </r>
  <r>
    <x v="125"/>
    <n v="31.908206289999999"/>
    <n v="0.63516300999999997"/>
    <n v="9.1249775100000008"/>
    <n v="3.9734624699999999"/>
  </r>
  <r>
    <x v="126"/>
    <n v="32.134440230000003"/>
    <n v="0.70901491000000005"/>
    <n v="9.4240968299999999"/>
    <n v="4.7106498300000004"/>
  </r>
  <r>
    <x v="127"/>
    <n v="32.094174899999999"/>
    <n v="-0.12530273"/>
    <n v="8.4430158300000002"/>
    <n v="4.57944453"/>
  </r>
  <r>
    <x v="128"/>
    <n v="32.322389999999999"/>
    <n v="0.71107951000000003"/>
    <n v="8.3950850999999993"/>
    <n v="5.3230875099999997"/>
  </r>
  <r>
    <x v="129"/>
    <n v="32.51118967"/>
    <n v="0.58411420000000003"/>
    <n v="8.2721786099999992"/>
    <n v="5.9382946299999997"/>
  </r>
  <r>
    <x v="130"/>
    <n v="32.452674709999997"/>
    <n v="-0.17998406"/>
    <n v="7.0407803299999996"/>
    <n v="5.7476225799999998"/>
  </r>
  <r>
    <x v="131"/>
    <n v="32.629288819999999"/>
    <n v="0.5442205"/>
    <n v="6.3231228399999999"/>
    <n v="6.32312283"/>
  </r>
  <r>
    <x v="132"/>
    <n v="32.84880209"/>
    <n v="0.67274917000000001"/>
    <n v="6.18750541"/>
    <n v="0.67274915999999996"/>
  </r>
  <r>
    <x v="133"/>
    <n v="33.077896180000003"/>
    <n v="0.69741991999999997"/>
    <n v="5.6892996"/>
    <n v="1.3748609599999999"/>
  </r>
  <r>
    <x v="134"/>
    <n v="33.199611230000002"/>
    <n v="0.36796490999999998"/>
    <n v="5.7601030399999997"/>
    <n v="1.7478849000000001"/>
  </r>
  <r>
    <x v="135"/>
    <n v="33.616254509999997"/>
    <n v="1.25496433"/>
    <n v="6.9090466299999997"/>
    <n v="3.0247845400000002"/>
  </r>
  <r>
    <x v="136"/>
    <n v="33.97214048"/>
    <n v="1.0586722900000001"/>
    <n v="7.14459672"/>
    <n v="4.1154793999999999"/>
  </r>
  <r>
    <x v="137"/>
    <n v="34.082759299999999"/>
    <n v="0.32561627999999998"/>
    <n v="6.8150274299999998"/>
    <n v="4.4544963400000004"/>
  </r>
  <r>
    <x v="138"/>
    <n v="34.40313355"/>
    <n v="0.93998917999999998"/>
    <n v="7.0600057300000003"/>
    <n v="5.4363573199999999"/>
  </r>
  <r>
    <x v="139"/>
    <n v="34.797390880000002"/>
    <n v="1.1459925"/>
    <n v="8.4227620400000003"/>
    <n v="6.64465006"/>
  </r>
  <r>
    <x v="140"/>
    <n v="35.124247490000002"/>
    <n v="0.93931355999999999"/>
    <n v="8.6684725"/>
    <n v="7.6463777200000003"/>
  </r>
  <r>
    <x v="141"/>
    <n v="35.479052809999999"/>
    <n v="1.01014355"/>
    <n v="9.1287435800000001"/>
    <n v="8.7337606500000007"/>
  </r>
  <r>
    <x v="142"/>
    <n v="35.786422649999999"/>
    <n v="0.86634173000000003"/>
    <n v="10.27264461"/>
    <n v="9.6757666100000002"/>
  </r>
  <r>
    <x v="143"/>
    <n v="35.840072640000002"/>
    <n v="0.14991715999999999"/>
    <n v="9.8401893999999999"/>
    <n v="9.8401893999999999"/>
  </r>
  <r>
    <x v="144"/>
    <n v="36.305545909999999"/>
    <n v="1.2987509100000001"/>
    <n v="10.523195980000001"/>
    <n v="1.2987508999999999"/>
  </r>
  <r>
    <x v="145"/>
    <n v="36.870614269999997"/>
    <n v="1.5564243600000001"/>
    <n v="11.46601969"/>
    <n v="2.8753893399999999"/>
  </r>
  <r>
    <x v="146"/>
    <n v="37.630839299999998"/>
    <n v="2.0618724300000002"/>
    <n v="13.3472288"/>
    <n v="4.9965486400000003"/>
  </r>
  <r>
    <x v="147"/>
    <n v="37.868575010000001"/>
    <n v="0.63175766"/>
    <n v="12.64959634"/>
    <n v="5.6598723599999996"/>
  </r>
  <r>
    <x v="148"/>
    <n v="37.833251429999997"/>
    <n v="-9.3279399999999998E-2"/>
    <n v="11.365521559999999"/>
    <n v="5.56131347"/>
  </r>
  <r>
    <x v="149"/>
    <n v="38.073392200000001"/>
    <n v="0.63473469000000005"/>
    <n v="11.70865558"/>
    <n v="6.2313477500000003"/>
  </r>
  <r>
    <x v="150"/>
    <n v="38.526674589999999"/>
    <n v="1.1905490000000001"/>
    <n v="11.985946090000001"/>
    <n v="7.4960839999999997"/>
  </r>
  <r>
    <x v="151"/>
    <n v="38.911664029999997"/>
    <n v="0.99928022000000005"/>
    <n v="11.82351046"/>
    <n v="8.5702711100000002"/>
  </r>
  <r>
    <x v="152"/>
    <n v="39.107034669999997"/>
    <n v="0.50208759999999997"/>
    <n v="11.33913881"/>
    <n v="9.1153889699999997"/>
  </r>
  <r>
    <x v="153"/>
    <n v="39.401717390000002"/>
    <n v="0.75352867000000001"/>
    <n v="11.05628327"/>
    <n v="9.9376047100000005"/>
  </r>
  <r>
    <x v="154"/>
    <n v="39.780576529999998"/>
    <n v="0.96152950999999998"/>
    <n v="11.16108732"/>
    <n v="10.994687239999999"/>
  </r>
  <r>
    <x v="155"/>
    <n v="40.066208279999998"/>
    <n v="0.71801813000000003"/>
    <n v="11.7916492"/>
    <n v="11.7916492"/>
  </r>
  <r>
    <x v="156"/>
    <n v="40.866301380000003"/>
    <n v="1.99692742"/>
    <n v="12.562145409999999"/>
    <n v="1.99692742"/>
  </r>
  <r>
    <x v="157"/>
    <n v="41.478526459999998"/>
    <n v="1.4981171799999999"/>
    <n v="12.49751945"/>
    <n v="3.5249609"/>
  </r>
  <r>
    <x v="158"/>
    <n v="42.94581943"/>
    <n v="3.53747612"/>
    <n v="14.124001030000001"/>
    <n v="7.1871316900000002"/>
  </r>
  <r>
    <x v="159"/>
    <n v="43.488674860000003"/>
    <n v="1.2640472"/>
    <n v="14.841065049999999"/>
    <n v="8.5420276400000006"/>
  </r>
  <r>
    <x v="160"/>
    <n v="44.211347750000002"/>
    <n v="1.6617496199999999"/>
    <n v="16.858440869999999"/>
    <n v="10.345724369999999"/>
  </r>
  <r>
    <x v="161"/>
    <n v="44.614915320000001"/>
    <n v="0.91281445000000005"/>
    <n v="17.18135092"/>
    <n v="11.352976079999999"/>
  </r>
  <r>
    <x v="162"/>
    <n v="44.945270569999998"/>
    <n v="0.74045921000000003"/>
    <n v="16.66013495"/>
    <n v="12.177499449999999"/>
  </r>
  <r>
    <x v="163"/>
    <n v="45.480952969999997"/>
    <n v="1.1918548799999999"/>
    <n v="16.882570059999999"/>
    <n v="13.514492430000001"/>
  </r>
  <r>
    <x v="164"/>
    <n v="46.38457906"/>
    <n v="1.9868231199999999"/>
    <n v="18.60929741"/>
    <n v="15.76982463"/>
  </r>
  <r>
    <x v="165"/>
    <n v="47.075787239999997"/>
    <n v="1.49016806"/>
    <n v="19.476485690000001"/>
    <n v="17.494989570000001"/>
  </r>
  <r>
    <x v="166"/>
    <n v="47.786425680000001"/>
    <n v="1.50956252"/>
    <n v="20.125020419999998"/>
    <n v="19.2686499"/>
  </r>
  <r>
    <x v="167"/>
    <n v="48.075448719999997"/>
    <n v="0.60482247"/>
    <n v="19.990013489999999"/>
    <n v="19.990013489999999"/>
  </r>
  <r>
    <x v="168"/>
    <n v="48.630046270000001"/>
    <n v="1.15359828"/>
    <n v="18.99791424"/>
    <n v="1.15359827"/>
  </r>
  <r>
    <x v="169"/>
    <n v="49.246379249999997"/>
    <n v="1.26739131"/>
    <n v="18.72740778"/>
    <n v="2.4356101799999998"/>
  </r>
  <r>
    <x v="170"/>
    <n v="49.67684028"/>
    <n v="0.87409680999999995"/>
    <n v="15.67328541"/>
    <n v="3.3309965899999998"/>
  </r>
  <r>
    <x v="171"/>
    <n v="50.139860140000003"/>
    <n v="0.93206383000000004"/>
    <n v="15.29406288"/>
    <n v="4.2941074300000004"/>
  </r>
  <r>
    <x v="172"/>
    <n v="51.081281179999998"/>
    <n v="1.8775900800000001"/>
    <n v="15.53884643"/>
    <n v="6.2523232599999998"/>
  </r>
  <r>
    <x v="173"/>
    <n v="51.158692559999999"/>
    <n v="0.15154549"/>
    <n v="14.667241199999999"/>
    <n v="6.4133438600000003"/>
  </r>
  <r>
    <x v="174"/>
    <n v="52.014004360000001"/>
    <n v="1.67187971"/>
    <n v="15.727425159999999"/>
    <n v="8.1924469700000007"/>
  </r>
  <r>
    <x v="175"/>
    <n v="52.240143959999997"/>
    <n v="0.43476675999999997"/>
    <n v="14.861586109999999"/>
    <n v="8.6628317500000005"/>
  </r>
  <r>
    <x v="176"/>
    <n v="52.880577940000002"/>
    <n v="1.2259422200000001"/>
    <n v="14.004652"/>
    <n v="9.9949752800000002"/>
  </r>
  <r>
    <x v="177"/>
    <n v="53.82143207"/>
    <n v="1.77920546"/>
    <n v="14.32932984"/>
    <n v="11.952011880000001"/>
  </r>
  <r>
    <x v="178"/>
    <n v="54.420178159999999"/>
    <n v="1.11246778"/>
    <n v="13.88208552"/>
    <n v="13.197441939999999"/>
  </r>
  <r>
    <x v="179"/>
    <n v="54.360257070000003"/>
    <n v="-0.11010822000000001"/>
    <n v="13.07280227"/>
    <n v="13.07280226"/>
  </r>
  <r>
    <x v="180"/>
    <n v="54.823448710000001"/>
    <n v="0.85207772000000004"/>
    <n v="12.735752720000001"/>
    <n v="0.85207772000000004"/>
  </r>
  <r>
    <x v="181"/>
    <n v="55.693160290000002"/>
    <n v="1.58638612"/>
    <n v="13.09087315"/>
    <n v="2.4519810899999999"/>
  </r>
  <r>
    <x v="182"/>
    <n v="56.301685300000003"/>
    <n v="1.0926386800000001"/>
    <n v="13.335882440000001"/>
    <n v="3.57141106"/>
  </r>
  <r>
    <x v="183"/>
    <n v="56.823783259999999"/>
    <n v="0.92732208000000005"/>
    <n v="13.330557969999999"/>
    <n v="4.5318516200000003"/>
  </r>
  <r>
    <x v="184"/>
    <n v="57.946275630000002"/>
    <n v="1.97539183"/>
    <n v="13.43935448"/>
    <n v="6.5967652699999997"/>
  </r>
  <r>
    <x v="185"/>
    <n v="59.073014639999997"/>
    <n v="1.9444545799999999"/>
    <n v="15.47014141"/>
    <n v="8.6694909500000001"/>
  </r>
  <r>
    <x v="186"/>
    <n v="59.93209942"/>
    <n v="1.4542761799999999"/>
    <n v="15.22300611"/>
    <n v="10.24984549"/>
  </r>
  <r>
    <x v="187"/>
    <n v="60.657866769999998"/>
    <n v="1.21098269"/>
    <n v="16.113513810000001"/>
    <n v="11.584952019999999"/>
  </r>
  <r>
    <x v="188"/>
    <n v="60.851915869999999"/>
    <n v="0.31990755999999998"/>
    <n v="15.074226189999999"/>
    <n v="11.941920720000001"/>
  </r>
  <r>
    <x v="189"/>
    <n v="60.802044010000003"/>
    <n v="-8.1956100000000004E-2"/>
    <n v="12.969948349999999"/>
    <n v="11.85017747"/>
  </r>
  <r>
    <x v="190"/>
    <n v="61.261170120000003"/>
    <n v="0.75511623999999999"/>
    <n v="12.57069012"/>
    <n v="12.694776340000001"/>
  </r>
  <r>
    <x v="191"/>
    <n v="61.678673430000003"/>
    <n v="0.68151377000000002"/>
    <n v="13.46280675"/>
    <n v="13.462806759999999"/>
  </r>
  <r>
    <x v="192"/>
    <n v="62.639820540000002"/>
    <n v="1.55831352"/>
    <n v="14.25735158"/>
    <n v="1.5583135100000001"/>
  </r>
  <r>
    <x v="193"/>
    <n v="63.053112259999999"/>
    <n v="0.65979072000000005"/>
    <n v="13.215181060000001"/>
    <n v="2.22838585"/>
  </r>
  <r>
    <x v="194"/>
    <n v="63.435455689999998"/>
    <n v="0.60638312000000005"/>
    <n v="12.67061608"/>
    <n v="2.84828152"/>
  </r>
  <r>
    <x v="195"/>
    <n v="64.628287580000006"/>
    <n v="1.8803867299999999"/>
    <n v="13.734573579999999"/>
    <n v="4.78222696"/>
  </r>
  <r>
    <x v="196"/>
    <n v="65.498943429999997"/>
    <n v="1.34717456"/>
    <n v="13.03391412"/>
    <n v="6.1938264700000003"/>
  </r>
  <r>
    <x v="197"/>
    <n v="66.525292460000003"/>
    <n v="1.56697036"/>
    <n v="12.61536738"/>
    <n v="7.8578522499999996"/>
  </r>
  <r>
    <x v="198"/>
    <n v="67.084075560000002"/>
    <n v="0.83995587000000005"/>
    <n v="11.933465050000001"/>
    <n v="8.7638106100000002"/>
  </r>
  <r>
    <x v="199"/>
    <n v="67.976227989999998"/>
    <n v="1.32990195"/>
    <n v="12.06498285"/>
    <n v="10.210262650000001"/>
  </r>
  <r>
    <x v="200"/>
    <n v="68.818044970000003"/>
    <n v="1.23839908"/>
    <n v="13.091007879999999"/>
    <n v="11.57510553"/>
  </r>
  <r>
    <x v="201"/>
    <n v="69.805995820000007"/>
    <n v="1.43559854"/>
    <n v="14.80863342"/>
    <n v="13.176876119999999"/>
  </r>
  <r>
    <x v="202"/>
    <n v="71.423311400000003"/>
    <n v="2.31687201"/>
    <n v="16.58822589"/>
    <n v="15.79903949"/>
  </r>
  <r>
    <x v="203"/>
    <n v="72.720248010000006"/>
    <n v="1.8158449699999999"/>
    <n v="17.901770519999999"/>
    <n v="17.90177053"/>
  </r>
  <r>
    <x v="204"/>
    <n v="74.198136129999995"/>
    <n v="2.0322924599999999"/>
    <n v="18.452025389999999"/>
    <n v="2.0322924499999999"/>
  </r>
  <r>
    <x v="205"/>
    <n v="75.128006040000002"/>
    <n v="1.2532254300000001"/>
    <n v="19.150353320000001"/>
    <n v="3.3109870899999998"/>
  </r>
  <r>
    <x v="206"/>
    <n v="76.334937819999993"/>
    <n v="1.60650048"/>
    <n v="20.33481432"/>
    <n v="4.9706785900000003"/>
  </r>
  <r>
    <x v="207"/>
    <n v="78.018860270000005"/>
    <n v="2.20596558"/>
    <n v="20.719367930000001"/>
    <n v="7.2862956399999996"/>
  </r>
  <r>
    <x v="208"/>
    <n v="80.269729069999997"/>
    <n v="2.8850316299999998"/>
    <n v="22.551181540000002"/>
    <n v="10.381539200000001"/>
  </r>
  <r>
    <x v="209"/>
    <n v="82.380741400000005"/>
    <n v="2.62989841"/>
    <n v="23.8337155"/>
    <n v="13.284461540000001"/>
  </r>
  <r>
    <x v="210"/>
    <n v="86.526917470000001"/>
    <n v="5.0329433799999999"/>
    <n v="28.982797699999999"/>
    <n v="18.986004359999999"/>
  </r>
  <r>
    <x v="211"/>
    <n v="90.72202403"/>
    <n v="4.8483254499999999"/>
    <n v="33.461397769999998"/>
    <n v="24.754833090000002"/>
  </r>
  <r>
    <x v="212"/>
    <n v="92.788838159999997"/>
    <n v="2.2781834399999998"/>
    <n v="34.832133349999999"/>
    <n v="27.596977030000001"/>
  </r>
  <r>
    <x v="213"/>
    <n v="92.186748320000007"/>
    <n v="-0.64888175000000003"/>
    <n v="32.061361259999998"/>
    <n v="26.769023539999999"/>
  </r>
  <r>
    <x v="214"/>
    <n v="91.892903689999997"/>
    <n v="-0.31874932"/>
    <n v="28.659539710000001"/>
    <n v="26.364948139999999"/>
  </r>
  <r>
    <x v="215"/>
    <n v="87.668518120000002"/>
    <n v="-4.5970748600000002"/>
    <n v="20.555856890000001"/>
    <n v="20.55585687"/>
  </r>
  <r>
    <x v="216"/>
    <n v="85.601990180000001"/>
    <n v="-2.3572064199999998"/>
    <n v="15.36946161"/>
    <n v="-2.3572064099999999"/>
  </r>
  <r>
    <x v="217"/>
    <n v="84.580627509999999"/>
    <n v="-1.19315295"/>
    <n v="12.582020959999999"/>
    <n v="-3.5222342800000002"/>
  </r>
  <r>
    <x v="218"/>
    <n v="84.210950740000001"/>
    <n v="-0.43707025999999999"/>
    <n v="10.317703979999999"/>
    <n v="-3.9439099099999999"/>
  </r>
  <r>
    <x v="219"/>
    <n v="84.333036239999998"/>
    <n v="0.14497579999999999"/>
    <n v="8.0931404899999997"/>
    <n v="-3.8046518300000001"/>
  </r>
  <r>
    <x v="220"/>
    <n v="84.297090280000006"/>
    <n v="-4.262382E-2"/>
    <n v="5.0172851700000001"/>
    <n v="-3.8456539599999999"/>
  </r>
  <r>
    <x v="221"/>
    <n v="84.317980469999995"/>
    <n v="2.4781629999999999E-2"/>
    <n v="2.3515679"/>
    <n v="-3.8218253500000001"/>
  </r>
  <r>
    <x v="222"/>
    <n v="85.493845210000003"/>
    <n v="1.3945599"/>
    <n v="-1.1939316600000001"/>
    <n v="-2.48056309"/>
  </r>
  <r>
    <x v="223"/>
    <n v="86.094867100000002"/>
    <n v="0.70300019000000002"/>
    <n v="-5.1003678299999997"/>
    <n v="-1.79500127"/>
  </r>
  <r>
    <x v="224"/>
    <n v="86.482556680000002"/>
    <n v="0.45030510000000001"/>
    <n v="-6.7963794000000002"/>
    <n v="-1.3527791499999999"/>
  </r>
  <r>
    <x v="225"/>
    <n v="87.148423449999996"/>
    <n v="0.76994344000000003"/>
    <n v="-5.4653461200000004"/>
    <n v="-0.59325134999999996"/>
  </r>
  <r>
    <x v="226"/>
    <n v="86.348945720000003"/>
    <n v="-0.91737486000000001"/>
    <n v="-6.0330643000000004"/>
    <n v="-1.50518387"/>
  </r>
  <r>
    <x v="227"/>
    <n v="86.783439549999997"/>
    <n v="0.50318370999999995"/>
    <n v="-1.0095740099999999"/>
    <n v="-1.009574"/>
  </r>
  <r>
    <x v="228"/>
    <n v="87.181973409999998"/>
    <n v="0.45922801000000002"/>
    <n v="1.8457318899999999"/>
    <n v="0.45922801000000002"/>
  </r>
  <r>
    <x v="229"/>
    <n v="87.929344499999999"/>
    <n v="0.85725415999999999"/>
    <n v="3.9592009300000002"/>
    <n v="1.3204189200000001"/>
  </r>
  <r>
    <x v="230"/>
    <n v="87.838668729999995"/>
    <n v="-0.10312345000000001"/>
    <n v="4.3078934000000002"/>
    <n v="1.2159338099999999"/>
  </r>
  <r>
    <x v="231"/>
    <n v="87.135198389999999"/>
    <n v="-0.80086634999999995"/>
    <n v="3.3227336200000002"/>
    <n v="0.40532944999999998"/>
  </r>
  <r>
    <x v="232"/>
    <n v="87.374718299999998"/>
    <n v="0.27488307000000001"/>
    <n v="3.6509303100000001"/>
    <n v="0.68132671"/>
  </r>
  <r>
    <x v="233"/>
    <n v="88.024665830000004"/>
    <n v="0.74386222999999996"/>
    <n v="4.3960793899999997"/>
    <n v="1.4302570699999999"/>
  </r>
  <r>
    <x v="234"/>
    <n v="87.849155039999999"/>
    <n v="-0.19938818999999999"/>
    <n v="2.7549466599999999"/>
    <n v="1.2280171200000001"/>
  </r>
  <r>
    <x v="235"/>
    <n v="87.282548059999996"/>
    <n v="-0.64497715"/>
    <n v="1.37950263"/>
    <n v="0.57511953000000005"/>
  </r>
  <r>
    <x v="236"/>
    <n v="87.65522283"/>
    <n v="0.42697512999999998"/>
    <n v="1.3559568500000001"/>
    <n v="1.0045502799999999"/>
  </r>
  <r>
    <x v="237"/>
    <n v="88.246778829999997"/>
    <n v="0.67486679999999999"/>
    <n v="1.2603273100000001"/>
    <n v="1.6861964599999999"/>
  </r>
  <r>
    <x v="238"/>
    <n v="89.542170619999993"/>
    <n v="1.4679196299999999"/>
    <n v="3.69804735"/>
    <n v="3.1788680899999999"/>
  </r>
  <r>
    <x v="239"/>
    <n v="90.366279710000001"/>
    <n v="0.92035862000000002"/>
    <n v="4.1284837000000003"/>
    <n v="4.1284837100000003"/>
  </r>
  <r>
    <x v="240"/>
    <n v="91.682769550000003"/>
    <n v="1.4568374900000001"/>
    <n v="5.1625306999999996"/>
    <n v="1.4568374900000001"/>
  </r>
  <r>
    <x v="241"/>
    <n v="92.707721829999997"/>
    <n v="1.11793338"/>
    <n v="5.4343374899999999"/>
    <n v="2.5910573299999999"/>
  </r>
  <r>
    <x v="242"/>
    <n v="94.425519699999995"/>
    <n v="1.85291779"/>
    <n v="7.4988055500000002"/>
    <n v="4.4919852799999997"/>
  </r>
  <r>
    <x v="243"/>
    <n v="96.325056630000006"/>
    <n v="2.0116774999999998"/>
    <n v="10.546665880000001"/>
    <n v="6.5940270400000003"/>
  </r>
  <r>
    <x v="244"/>
    <n v="96.96504711"/>
    <n v="0.66440706000000005"/>
    <n v="10.97609125"/>
    <n v="7.3022452900000001"/>
  </r>
  <r>
    <x v="245"/>
    <n v="97.788398770000001"/>
    <n v="0.84912211999999998"/>
    <n v="11.092042040000001"/>
    <n v="8.2133723799999991"/>
  </r>
  <r>
    <x v="246"/>
    <n v="98.035139360000002"/>
    <n v="0.25232092"/>
    <n v="11.59485748"/>
    <n v="8.4864173699999998"/>
  </r>
  <r>
    <x v="247"/>
    <n v="97.706258500000004"/>
    <n v="-0.33547242999999999"/>
    <n v="11.94249099"/>
    <n v="8.1224753500000002"/>
  </r>
  <r>
    <x v="248"/>
    <n v="97.583048610000006"/>
    <n v="-0.12610235"/>
    <n v="11.325994570000001"/>
    <n v="7.9861303599999998"/>
  </r>
  <r>
    <x v="249"/>
    <n v="97.651680990000003"/>
    <n v="7.0332279999999997E-2"/>
    <n v="10.65750193"/>
    <n v="8.0620794700000005"/>
  </r>
  <r>
    <x v="250"/>
    <n v="97.828867279999997"/>
    <n v="0.18144725"/>
    <n v="9.2545184000000003"/>
    <n v="8.2581551300000005"/>
  </r>
  <r>
    <x v="251"/>
    <n v="97.701543670000007"/>
    <n v="-0.13014932000000001"/>
    <n v="8.1172578800000004"/>
    <n v="8.1172578800000004"/>
  </r>
  <r>
    <x v="252"/>
    <n v="98.363623529999998"/>
    <n v="0.67765547999999998"/>
    <n v="7.2869242600000002"/>
    <n v="0.67765547999999998"/>
  </r>
  <r>
    <x v="253"/>
    <n v="98.774090860000001"/>
    <n v="0.41729586000000002"/>
    <n v="6.5435423400000001"/>
    <n v="1.0977791699999999"/>
  </r>
  <r>
    <x v="254"/>
    <n v="99.015448259999999"/>
    <n v="0.24435295000000001"/>
    <n v="4.8608983800000001"/>
    <n v="1.34481457"/>
  </r>
  <r>
    <x v="255"/>
    <n v="99.365017199999997"/>
    <n v="0.35304485000000002"/>
    <n v="3.1559395600000002"/>
    <n v="1.70260721"/>
  </r>
  <r>
    <x v="256"/>
    <n v="99.525519779999996"/>
    <n v="0.16152826000000001"/>
    <n v="2.6406140599999999"/>
    <n v="1.8668856599999999"/>
  </r>
  <r>
    <x v="257"/>
    <n v="99.684813680000005"/>
    <n v="0.16005332"/>
    <n v="1.9393045900000001"/>
    <n v="2.0299269999999998"/>
  </r>
  <r>
    <x v="258"/>
    <n v="99.913350699999995"/>
    <n v="0.22925961"/>
    <n v="1.91585523"/>
    <n v="2.2638404099999998"/>
  </r>
  <r>
    <x v="259"/>
    <n v="100.83388252"/>
    <n v="0.92133014999999996"/>
    <n v="3.2010477800000001"/>
    <n v="3.2060280099999998"/>
  </r>
  <r>
    <x v="260"/>
    <n v="100.96806028"/>
    <n v="0.13306813000000001"/>
    <n v="3.4688521400000001"/>
    <n v="3.3433623300000002"/>
  </r>
  <r>
    <x v="261"/>
    <n v="100.87421323"/>
    <n v="-9.2947260000000004E-2"/>
    <n v="3.3000274100000002"/>
    <n v="3.2473075100000002"/>
  </r>
  <r>
    <x v="262"/>
    <n v="101.29814629000001"/>
    <n v="0.4202591"/>
    <n v="3.5462733100000001"/>
    <n v="3.6812137100000002"/>
  </r>
  <r>
    <x v="263"/>
    <n v="101.38383365"/>
    <n v="8.4589269999999994E-2"/>
    <n v="3.7689168899999999"/>
    <n v="3.7689168899999999"/>
  </r>
  <r>
    <x v="264"/>
    <n v="101.85355331"/>
    <n v="0.46330823999999998"/>
    <n v="3.5479882200000001"/>
    <n v="0.46330823999999998"/>
  </r>
  <r>
    <x v="265"/>
    <n v="102.36159935000001"/>
    <n v="0.49880050999999997"/>
    <n v="3.63203393"/>
    <n v="0.96441973000000003"/>
  </r>
  <r>
    <x v="266"/>
    <n v="102.38399273"/>
    <n v="2.1876739999999999E-2"/>
    <n v="3.4020393100000001"/>
    <n v="0.98650744999999995"/>
  </r>
  <r>
    <x v="267"/>
    <n v="102.51496238"/>
    <n v="0.12792005000000001"/>
    <n v="3.1700746099999999"/>
    <n v="1.1156894399999999"/>
  </r>
  <r>
    <x v="268"/>
    <n v="102.46718935"/>
    <n v="-4.6601030000000002E-2"/>
    <n v="2.95569375"/>
    <n v="1.0685684799999999"/>
  </r>
  <r>
    <x v="269"/>
    <n v="102.20135415"/>
    <n v="-0.25943445999999998"/>
    <n v="2.5244973399999999"/>
    <n v="0.80636178999999997"/>
  </r>
  <r>
    <x v="270"/>
    <n v="102.55859436"/>
    <n v="0.34954548000000002"/>
    <n v="2.6475377299999998"/>
    <n v="1.15872587"/>
  </r>
  <r>
    <x v="271"/>
    <n v="102.60640339"/>
    <n v="4.6616310000000001E-2"/>
    <n v="1.7578623600000001"/>
    <n v="1.2058823299999999"/>
  </r>
  <r>
    <x v="272"/>
    <n v="102.50809377"/>
    <n v="-9.5812359999999999E-2"/>
    <n v="1.52526798"/>
    <n v="1.10891458"/>
  </r>
  <r>
    <x v="273"/>
    <n v="102.63162919"/>
    <n v="0.12051284"/>
    <n v="1.7421855399999999"/>
    <n v="1.23076381"/>
  </r>
  <r>
    <x v="274"/>
    <n v="102.66796902"/>
    <n v="3.5408019999999998E-2"/>
    <n v="1.3522683099999999"/>
    <n v="1.26660762"/>
  </r>
  <r>
    <x v="275"/>
    <n v="102.81208697"/>
    <n v="0.14037284999999999"/>
    <n v="1.4087584500000001"/>
    <n v="1.4087584399999999"/>
  </r>
  <r>
    <x v="276"/>
    <n v="103.20250921"/>
    <n v="0.37974352"/>
    <n v="1.3244073000000001"/>
    <n v="0.37974352"/>
  </r>
  <r>
    <x v="277"/>
    <n v="104.69452748"/>
    <n v="1.44571899"/>
    <n v="2.2791048100000002"/>
    <n v="1.83095254"/>
  </r>
  <r>
    <x v="278"/>
    <n v="106.35451526"/>
    <n v="1.5855535300000001"/>
    <n v="3.8780696300000002"/>
    <n v="3.4455368000000002"/>
  </r>
  <r>
    <x v="279"/>
    <n v="107.1309955"/>
    <n v="0.73008677"/>
    <n v="4.5027896500000004"/>
    <n v="4.2007789799999999"/>
  </r>
  <r>
    <x v="280"/>
    <n v="107.94651182"/>
    <n v="0.76123284000000002"/>
    <n v="5.3473921799999999"/>
    <n v="4.9939895200000004"/>
  </r>
  <r>
    <x v="281"/>
    <n v="108.09985343"/>
    <n v="0.14205333000000001"/>
    <n v="5.7714492399999999"/>
    <n v="5.1431369800000004"/>
  </r>
  <r>
    <x v="282"/>
    <n v="107.68883063"/>
    <n v="-0.38022512000000003"/>
    <n v="5.0022490099999999"/>
    <n v="4.74335635"/>
  </r>
  <r>
    <x v="283"/>
    <n v="107.90120705"/>
    <n v="0.19721304000000001"/>
    <n v="5.1603052900000002"/>
    <n v="4.9499239199999998"/>
  </r>
  <r>
    <x v="284"/>
    <n v="107.93718328999999"/>
    <n v="3.3341830000000003E-2"/>
    <n v="5.2962544899999999"/>
    <n v="4.9849161500000001"/>
  </r>
  <r>
    <x v="285"/>
    <n v="107.87615228999999"/>
    <n v="-5.6543070000000001E-2"/>
    <n v="5.11004565"/>
    <n v="4.92555444"/>
  </r>
  <r>
    <x v="286"/>
    <n v="107.84394449"/>
    <n v="-2.9856270000000001E-2"/>
    <n v="5.0414706000000002"/>
    <n v="4.8942275799999999"/>
  </r>
  <r>
    <x v="287"/>
    <n v="107.8903234"/>
    <n v="4.3005580000000002E-2"/>
    <n v="4.9393379499999996"/>
    <n v="4.9393379599999996"/>
  </r>
  <r>
    <x v="288"/>
    <n v="108.6218932"/>
    <n v="0.67806803999999998"/>
    <n v="5.2512134000000001"/>
    <n v="0.67806803999999998"/>
  </r>
  <r>
    <x v="289"/>
    <n v="108.74873445999999"/>
    <n v="0.11677319999999999"/>
    <n v="3.8724153800000001"/>
    <n v="0.79563302999999996"/>
  </r>
  <r>
    <x v="290"/>
    <n v="108.73913580999999"/>
    <n v="-8.8264499999999996E-3"/>
    <n v="2.24214322"/>
    <n v="0.78673636000000002"/>
  </r>
  <r>
    <x v="291"/>
    <n v="108.834126"/>
    <n v="8.7356030000000001E-2"/>
    <n v="1.58976447"/>
    <n v="0.87477965000000002"/>
  </r>
  <r>
    <x v="292"/>
    <n v="108.96530674"/>
    <n v="0.12053273"/>
    <n v="0.94379605"/>
    <n v="0.99636676999999996"/>
  </r>
  <r>
    <x v="293"/>
    <n v="108.90332402"/>
    <n v="-5.6882990000000001E-2"/>
    <n v="0.74326705000000004"/>
    <n v="0.93891703000000004"/>
  </r>
  <r>
    <x v="294"/>
    <n v="108.70071113"/>
    <n v="-0.1860484"/>
    <n v="0.93963366000000004"/>
    <n v="0.75112179000000001"/>
  </r>
  <r>
    <x v="295"/>
    <n v="108.70823489999999"/>
    <n v="6.9215500000000003E-3"/>
    <n v="0.74793217999999995"/>
    <n v="0.75809532000000002"/>
  </r>
  <r>
    <x v="296"/>
    <n v="108.05914167"/>
    <n v="-0.59709665000000001"/>
    <n v="0.11299015"/>
    <n v="0.15647211"/>
  </r>
  <r>
    <x v="297"/>
    <n v="107.93510946000001"/>
    <n v="-0.11478178"/>
    <n v="5.4652640000000002E-2"/>
    <n v="4.1510730000000003E-2"/>
  </r>
  <r>
    <x v="298"/>
    <n v="107.54403661000001"/>
    <n v="-0.36232218999999999"/>
    <n v="-0.27809432000000001"/>
    <n v="-0.32096185999999999"/>
  </r>
  <r>
    <x v="299"/>
    <n v="107.42640737000001"/>
    <n v="-0.10937774"/>
    <n v="-0.42998853999999997"/>
    <n v="-0.42998855000000002"/>
  </r>
  <r>
    <x v="300"/>
    <n v="107.55070377"/>
    <n v="0.11570377"/>
    <n v="-0.98616347000000004"/>
    <n v="0.11570377"/>
  </r>
  <r>
    <x v="301"/>
    <n v="107.26053082"/>
    <n v="-0.26980106999999998"/>
    <n v="-1.36847904"/>
    <n v="-0.15440947999999999"/>
  </r>
  <r>
    <x v="302"/>
    <n v="107.08795098"/>
    <n v="-0.16089781"/>
    <n v="-1.5184825799999999"/>
    <n v="-0.31505884000000001"/>
  </r>
  <r>
    <x v="303"/>
    <n v="106.78626934"/>
    <n v="-0.28171390000000002"/>
    <n v="-1.88163101"/>
    <n v="-0.59588516999999996"/>
  </r>
  <r>
    <x v="304"/>
    <n v="106.78182221"/>
    <n v="-4.1645099999999997E-3"/>
    <n v="-2.0038346100000002"/>
    <n v="-0.60002487000000004"/>
  </r>
  <r>
    <x v="305"/>
    <n v="107.05949775000001"/>
    <n v="0.26004008000000001"/>
    <n v="-1.69308539"/>
    <n v="-0.34154509999999999"/>
  </r>
  <r>
    <x v="306"/>
    <n v="107.38686856"/>
    <n v="0.305784"/>
    <n v="-1.2086789099999999"/>
    <n v="-3.6805490000000003E-2"/>
  </r>
  <r>
    <x v="307"/>
    <n v="107.41637821"/>
    <n v="2.7479759999999999E-2"/>
    <n v="-1.1883705899999999"/>
    <n v="-9.3358399999999998E-3"/>
  </r>
  <r>
    <x v="308"/>
    <n v="107.33780616"/>
    <n v="-7.3147180000000006E-2"/>
    <n v="-0.66753770000000001"/>
    <n v="-8.2476190000000005E-2"/>
  </r>
  <r>
    <x v="309"/>
    <n v="107.32822783"/>
    <n v="-8.9235400000000006E-3"/>
    <n v="-0.56226527000000004"/>
    <n v="-9.1392370000000001E-2"/>
  </r>
  <r>
    <x v="310"/>
    <n v="107.68808061999999"/>
    <n v="0.33528251999999997"/>
    <n v="0.13393956000000001"/>
    <n v="0.24358373"/>
  </r>
  <r>
    <x v="311"/>
    <n v="107.74129695000001"/>
    <n v="4.9417099999999999E-2"/>
    <n v="0.29312121000000002"/>
    <n v="0.29312121000000002"/>
  </r>
  <r>
    <x v="312"/>
    <n v="108.20046109"/>
    <n v="0.42617284"/>
    <n v="0.60414045999999999"/>
    <n v="0.42617283"/>
  </r>
  <r>
    <x v="313"/>
    <n v="108.3391166"/>
    <n v="0.12814687999999999"/>
    <n v="1.0055756499999999"/>
    <n v="0.55486583"/>
  </r>
  <r>
    <x v="314"/>
    <n v="108.29615487"/>
    <n v="-3.965486E-2"/>
    <n v="1.1282351399999999"/>
    <n v="0.51499094000000001"/>
  </r>
  <r>
    <x v="315"/>
    <n v="108.73372161"/>
    <n v="0.40404642000000002"/>
    <n v="1.8236916400000001"/>
    <n v="0.92111816000000002"/>
  </r>
  <r>
    <x v="316"/>
    <n v="109.51400278"/>
    <n v="0.71760734000000004"/>
    <n v="2.5586570000000002"/>
    <n v="1.6453355199999999"/>
  </r>
  <r>
    <x v="317"/>
    <n v="109.70925591"/>
    <n v="0.17829055999999999"/>
    <n v="2.4750332400000001"/>
    <n v="1.82655956"/>
  </r>
  <r>
    <x v="318"/>
    <n v="110.42865197"/>
    <n v="0.65572960000000002"/>
    <n v="2.8325468900000002"/>
    <n v="2.49426645"/>
  </r>
  <r>
    <x v="319"/>
    <n v="110.38608424"/>
    <n v="-3.8547720000000001E-2"/>
    <n v="2.7646678100000002"/>
    <n v="2.4547572400000002"/>
  </r>
  <r>
    <x v="320"/>
    <n v="110.62418403"/>
    <n v="0.21569729000000001"/>
    <n v="3.0617151499999999"/>
    <n v="2.6757493700000001"/>
  </r>
  <r>
    <x v="321"/>
    <n v="110.89520277"/>
    <n v="0.2449905"/>
    <n v="3.32342666"/>
    <n v="2.9272952000000001"/>
  </r>
  <r>
    <x v="322"/>
    <n v="111.03503305"/>
    <n v="0.12609227000000001"/>
    <n v="3.1080063899999999"/>
    <n v="3.0570785599999999"/>
  </r>
  <r>
    <x v="323"/>
    <n v="111.12713746999999"/>
    <n v="8.2950769999999993E-2"/>
    <n v="3.1425652099999999"/>
    <n v="3.1425652099999999"/>
  </r>
  <r>
    <x v="324"/>
    <n v="111.49433214"/>
    <n v="0.33042754000000002"/>
    <n v="3.0442301399999998"/>
    <n v="0.33042754000000002"/>
  </r>
  <r>
    <x v="325"/>
    <n v="111.94024849"/>
    <n v="0.39994531"/>
    <n v="3.3239443"/>
    <n v="0.73169437999999998"/>
  </r>
  <r>
    <x v="326"/>
    <n v="112.20055029"/>
    <n v="0.23253637999999999"/>
    <n v="3.6052946000000001"/>
    <n v="0.96593220999999996"/>
  </r>
  <r>
    <x v="327"/>
    <n v="112.58081672"/>
    <n v="0.33891672"/>
    <n v="3.5380883299999999"/>
    <n v="1.3081226500000001"/>
  </r>
  <r>
    <x v="328"/>
    <n v="112.85249709"/>
    <n v="0.24132029999999999"/>
    <n v="3.04846342"/>
    <n v="1.5525997199999999"/>
  </r>
  <r>
    <x v="329"/>
    <n v="113.12750758"/>
    <n v="0.24369020999999999"/>
    <n v="3.11573681"/>
    <n v="1.8000734599999999"/>
  </r>
  <r>
    <x v="330"/>
    <n v="113.1953395"/>
    <n v="5.9960590000000001E-2"/>
    <n v="2.5054073200000002"/>
    <n v="1.8611133900000001"/>
  </r>
  <r>
    <x v="331"/>
    <n v="113.29074787"/>
    <n v="8.4286479999999997E-2"/>
    <n v="2.63136758"/>
    <n v="1.9469685299999999"/>
  </r>
  <r>
    <x v="332"/>
    <n v="113.87806429"/>
    <n v="0.51841517000000004"/>
    <n v="2.9413823799999999"/>
    <n v="2.4754770800000001"/>
  </r>
  <r>
    <x v="333"/>
    <n v="114.49751959"/>
    <n v="0.54396367000000001"/>
    <n v="3.2483973399999999"/>
    <n v="3.0329064400000001"/>
  </r>
  <r>
    <x v="334"/>
    <n v="115.81557115"/>
    <n v="1.15116167"/>
    <n v="4.3054322300000001"/>
    <n v="4.2189817700000001"/>
  </r>
  <r>
    <x v="335"/>
    <n v="115.88477297999999"/>
    <n v="5.9751749999999999E-2"/>
    <n v="4.2812544399999997"/>
    <n v="4.2812544399999997"/>
  </r>
  <r>
    <x v="336"/>
    <n v="116.4168753"/>
    <n v="0.45916499999999999"/>
    <n v="4.4150613400000003"/>
    <n v="0.45916499999999999"/>
  </r>
  <r>
    <x v="337"/>
    <n v="116.99218981"/>
    <n v="0.49418480999999997"/>
    <n v="4.5130695999999997"/>
    <n v="0.95561892999999998"/>
  </r>
  <r>
    <x v="338"/>
    <n v="116.84190045"/>
    <n v="-0.12846102000000001"/>
    <n v="4.1366554300000002"/>
    <n v="0.82593030999999995"/>
  </r>
  <r>
    <x v="339"/>
    <n v="117.02980309"/>
    <n v="0.16081786000000001"/>
    <n v="3.9518156800000002"/>
    <n v="0.98807641000000002"/>
  </r>
  <r>
    <x v="340"/>
    <n v="116.76875626"/>
    <n v="-0.22306013"/>
    <n v="3.47024591"/>
    <n v="0.76281228000000001"/>
  </r>
  <r>
    <x v="341"/>
    <n v="116.65667531"/>
    <n v="-9.5985390000000004E-2"/>
    <n v="3.1196371300000001"/>
    <n v="0.66609468999999999"/>
  </r>
  <r>
    <x v="342"/>
    <n v="116.0489518"/>
    <n v="-0.52095047999999999"/>
    <n v="2.5209627100000001"/>
    <n v="0.14167419000000001"/>
  </r>
  <r>
    <x v="343"/>
    <n v="115.79085568000001"/>
    <n v="-0.22240280000000001"/>
    <n v="2.2068067"/>
    <n v="-8.1043699999999996E-2"/>
  </r>
  <r>
    <x v="344"/>
    <n v="116.07393684"/>
    <n v="0.24447627"/>
    <n v="1.9282664899999999"/>
    <n v="0.16323444000000001"/>
  </r>
  <r>
    <x v="345"/>
    <n v="116.09770481"/>
    <n v="2.0476580000000001E-2"/>
    <n v="1.3975719499999999"/>
    <n v="0.18374444000000001"/>
  </r>
  <r>
    <x v="346"/>
    <n v="115.89114929"/>
    <n v="-0.17791525"/>
    <n v="6.5257319999999994E-2"/>
    <n v="5.50228E-3"/>
  </r>
  <r>
    <x v="347"/>
    <n v="115.58902942"/>
    <n v="-0.26069279000000001"/>
    <n v="-0.25520484999999998"/>
    <n v="-0.25520484999999998"/>
  </r>
  <r>
    <x v="348"/>
    <n v="115.63766572999999"/>
    <n v="4.2076929999999998E-2"/>
    <n v="-0.66932698999999996"/>
    <n v="4.2076929999999998E-2"/>
  </r>
  <r>
    <x v="349"/>
    <n v="115.84464029999999"/>
    <n v="0.17898543"/>
    <n v="-0.98087701999999999"/>
    <n v="0.22113766000000001"/>
  </r>
  <r>
    <x v="350"/>
    <n v="115.82520091000001"/>
    <n v="-1.6780570000000002E-2"/>
    <n v="-0.87014977999999998"/>
    <n v="0.20431999000000001"/>
  </r>
  <r>
    <x v="351"/>
    <n v="115.88875632"/>
    <n v="5.4871830000000003E-2"/>
    <n v="-0.97500529000000002"/>
    <n v="0.25930393000000002"/>
  </r>
  <r>
    <x v="352"/>
    <n v="115.63031173"/>
    <n v="-0.22301093"/>
    <n v="-0.97495646000000002"/>
    <n v="3.571473E-2"/>
  </r>
  <r>
    <x v="353"/>
    <n v="115.75688021000001"/>
    <n v="0.1094596"/>
    <n v="-0.77131899999999998"/>
    <n v="0.14521342000000001"/>
  </r>
  <r>
    <x v="354"/>
    <n v="116.11976764000001"/>
    <n v="0.31349102000000001"/>
    <n v="6.1022390000000003E-2"/>
    <n v="0.45915968000000001"/>
  </r>
  <r>
    <x v="355"/>
    <n v="116.72673865"/>
    <n v="0.52271118000000005"/>
    <n v="0.80825292000000004"/>
    <n v="0.98427094000000004"/>
  </r>
  <r>
    <x v="356"/>
    <n v="116.90559598"/>
    <n v="0.15322738999999999"/>
    <n v="0.71649085000000001"/>
    <n v="1.1390065"/>
  </r>
  <r>
    <x v="357"/>
    <n v="117.40919456"/>
    <n v="0.43077372000000003"/>
    <n v="1.1296431300000001"/>
    <n v="1.5746867600000001"/>
  </r>
  <r>
    <x v="358"/>
    <n v="117.65571979000001"/>
    <n v="0.20997097000000001"/>
    <n v="1.52261023"/>
    <n v="1.78796412"/>
  </r>
  <r>
    <x v="359"/>
    <n v="118.67345362"/>
    <n v="0.86501008000000001"/>
    <n v="2.6684402600000001"/>
    <n v="2.6684402600000001"/>
  </r>
  <r>
    <x v="360"/>
    <n v="119.77934135"/>
    <n v="0.93187456999999996"/>
    <n v="3.5815973900000002"/>
    <n v="0.93187456999999996"/>
  </r>
  <r>
    <x v="361"/>
    <n v="120.85306113"/>
    <n v="0.89641483"/>
    <n v="4.3233945199999999"/>
    <n v="1.83664286"/>
  </r>
  <r>
    <x v="362"/>
    <n v="121.94992547"/>
    <n v="0.90760162"/>
    <n v="5.2879032500000003"/>
    <n v="2.7609138799999999"/>
  </r>
  <r>
    <x v="363"/>
    <n v="123.5847806"/>
    <n v="1.34059543"/>
    <n v="6.64087227"/>
    <n v="4.1385219900000001"/>
  </r>
  <r>
    <x v="364"/>
    <n v="125.13501458"/>
    <n v="1.25438907"/>
    <n v="8.2199059299999995"/>
    <n v="5.44482424"/>
  </r>
  <r>
    <x v="365"/>
    <n v="126.58231019"/>
    <n v="1.1565872399999999"/>
    <n v="9.3518674300000004"/>
    <n v="6.66438562"/>
  </r>
  <r>
    <x v="366"/>
    <n v="127.67121108000001"/>
    <n v="0.86023148999999999"/>
    <n v="9.9478699200000005"/>
    <n v="7.5819462499999997"/>
  </r>
  <r>
    <x v="367"/>
    <n v="128.63603230000001"/>
    <n v="0.75570773999999996"/>
    <n v="10.20271258"/>
    <n v="8.3949513400000004"/>
  </r>
  <r>
    <x v="368"/>
    <n v="129.79537697000001"/>
    <n v="0.90125966000000002"/>
    <n v="11.02580324"/>
    <n v="9.3718713200000003"/>
  </r>
  <r>
    <x v="369"/>
    <n v="131.84362107000001"/>
    <n v="1.57805628"/>
    <n v="12.294119350000001"/>
    <n v="11.097821"/>
  </r>
  <r>
    <x v="370"/>
    <n v="133.89888248"/>
    <n v="1.5588629899999999"/>
    <n v="13.80567194"/>
    <n v="12.829683810000001"/>
  </r>
  <r>
    <x v="371"/>
    <n v="135.21197651"/>
    <n v="0.98066092999999999"/>
    <n v="13.936160429999999"/>
    <n v="13.93616044"/>
  </r>
  <r>
    <x v="372"/>
    <n v="136.77081473000001"/>
    <n v="1.1528847200000001"/>
    <n v="14.185646029999999"/>
    <n v="1.1528847200000001"/>
  </r>
  <r>
    <x v="373"/>
    <n v="138.80548182999999"/>
    <n v="1.48764713"/>
    <n v="14.8547505"/>
    <n v="2.65768271"/>
  </r>
  <r>
    <x v="374"/>
    <n v="140.22884569000001"/>
    <n v="1.02543779"/>
    <n v="14.988873630000001"/>
    <n v="3.7103733800000001"/>
  </r>
  <r>
    <x v="375"/>
    <n v="142.76424969000001"/>
    <n v="1.8080474"/>
    <n v="15.51928077"/>
    <n v="5.58550609"/>
  </r>
  <r>
    <x v="376"/>
    <n v="146.04280385999999"/>
    <n v="2.2964812100000001"/>
    <n v="16.708184639999999"/>
    <n v="8.0102574000000004"/>
  </r>
  <r>
    <x v="377"/>
    <n v="148.85257915"/>
    <n v="1.9239395699999999"/>
    <n v="17.593508069999999"/>
    <n v="10.08830947"/>
  </r>
  <r>
    <x v="378"/>
    <n v="150.04091227000001"/>
    <n v="0.79832886999999997"/>
    <n v="17.52133547"/>
    <n v="10.967176240000001"/>
  </r>
  <r>
    <x v="379"/>
    <n v="149.00799559999999"/>
    <n v="-0.68842334999999999"/>
    <n v="15.836902719999999"/>
    <n v="10.20325229"/>
  </r>
  <r>
    <x v="380"/>
    <n v="148.04352803"/>
    <n v="-0.64725893999999995"/>
    <n v="14.05916874"/>
    <n v="9.4899518900000004"/>
  </r>
  <r>
    <x v="381"/>
    <n v="147.59894256999999"/>
    <n v="-0.30030726000000002"/>
    <n v="11.95000666"/>
    <n v="9.1611456199999992"/>
  </r>
  <r>
    <x v="382"/>
    <n v="146.95737933999999"/>
    <n v="-0.43466654999999998"/>
    <n v="9.7525062299999998"/>
    <n v="8.6866586300000002"/>
  </r>
  <r>
    <x v="383"/>
    <n v="146.11800031000001"/>
    <n v="-0.57117174999999998"/>
    <n v="8.0658711499999995"/>
    <n v="8.0658711499999995"/>
  </r>
  <r>
    <x v="384"/>
    <n v="145.92312493"/>
    <n v="-0.1333685"/>
    <n v="6.69171286"/>
    <n v="-0.1333685"/>
  </r>
  <r>
    <x v="385"/>
    <n v="144.69255616999999"/>
    <n v="-0.84329935"/>
    <n v="4.2412405199999998"/>
    <n v="-0.97554315000000003"/>
  </r>
  <r>
    <x v="386"/>
    <n v="143.10621022999999"/>
    <n v="-1.0963562899999999"/>
    <n v="2.0519063100000001"/>
    <n v="-2.06120401"/>
  </r>
  <r>
    <x v="387"/>
    <n v="141.87004217"/>
    <n v="-0.86381160999999995"/>
    <n v="-0.62635255000000001"/>
    <n v="-2.9072106999999998"/>
  </r>
  <r>
    <x v="388"/>
    <n v="141.91305066999999"/>
    <n v="3.0315419999999999E-2"/>
    <n v="-2.8277690400000002"/>
    <n v="-2.8777766200000001"/>
  </r>
  <r>
    <x v="389"/>
    <n v="141.69954329000001"/>
    <n v="-0.15044943"/>
    <n v="-4.8054497300000003"/>
    <n v="-3.0238964500000001"/>
  </r>
  <r>
    <x v="390"/>
    <n v="142.08582738999999"/>
    <n v="0.27260786999999997"/>
    <n v="-5.30194382"/>
    <n v="-2.7595319599999999"/>
  </r>
  <r>
    <x v="391"/>
    <n v="141.52055179000001"/>
    <n v="-0.39784095000000003"/>
    <n v="-5.0248604300000004"/>
    <n v="-3.1463943599999999"/>
  </r>
  <r>
    <x v="392"/>
    <n v="140.83042884"/>
    <n v="-0.48764857"/>
    <n v="-4.8722826899999996"/>
    <n v="-3.6186995899999999"/>
  </r>
  <r>
    <x v="393"/>
    <n v="140.33442386999999"/>
    <n v="-0.35220013999999999"/>
    <n v="-4.9217959000000002"/>
    <n v="-3.9581546599999999"/>
  </r>
  <r>
    <x v="394"/>
    <n v="138.63827137999999"/>
    <n v="-1.2086503399999999"/>
    <n v="-5.6608984199999997"/>
    <n v="-5.11896475"/>
  </r>
  <r>
    <x v="395"/>
    <n v="137.85590347999999"/>
    <n v="-0.56432318000000004"/>
    <n v="-5.65440042"/>
    <n v="-5.6544004299999999"/>
  </r>
  <r>
    <x v="396"/>
    <n v="137.57919344000001"/>
    <n v="-0.20072411000000001"/>
    <n v="-5.7180323499999997"/>
    <n v="-5.8437747900000003"/>
  </r>
  <r>
    <x v="397"/>
    <n v="137.88917794"/>
    <n v="0.2253135"/>
    <n v="-4.70195455"/>
    <n v="2.413713E-2"/>
  </r>
  <r>
    <x v="398"/>
    <n v="137.0402837"/>
    <n v="-0.61563513999999997"/>
    <n v="-4.2387584199999999"/>
    <n v="-0.59164660999999996"/>
  </r>
  <r>
    <x v="399"/>
    <n v="136.52562635999999"/>
    <n v="-0.37555186000000002"/>
    <n v="-3.7671207600000001"/>
    <n v="-0.96497653000000005"/>
  </r>
  <r>
    <x v="400"/>
    <n v="136.71220801000001"/>
    <n v="0.13666420000000001"/>
    <n v="-3.66480929"/>
    <n v="-0.82963112000000006"/>
  </r>
  <r>
    <x v="401"/>
    <n v="137.76961756"/>
    <n v="0.77345657000000001"/>
    <n v="-2.7734215899999999"/>
    <n v="-6.2591389999999997E-2"/>
  </r>
  <r>
    <x v="402"/>
    <n v="137.48563383999999"/>
    <n v="-0.20612942000000001"/>
    <n v="-3.2376160500000002"/>
    <n v="-0.26859179"/>
  </r>
  <r>
    <x v="403"/>
    <n v="137.55109145"/>
    <n v="4.7610510000000002E-2"/>
    <n v="-2.8048649399999999"/>
    <n v="-0.22110916"/>
  </r>
  <r>
    <x v="404"/>
    <n v="137.24549880000001"/>
    <n v="-0.22216664999999999"/>
    <n v="-2.5455649500000002"/>
    <n v="-0.4427845699999999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">
  <r>
    <x v="0"/>
    <n v="20.923487544483987"/>
  </r>
  <r>
    <x v="1"/>
    <n v="21.797260273972604"/>
  </r>
  <r>
    <x v="2"/>
    <n v="23.117808219178084"/>
  </r>
  <r>
    <x v="3"/>
    <n v="18.655737704918032"/>
  </r>
  <r>
    <x v="4"/>
    <n v="20"/>
  </r>
  <r>
    <x v="5"/>
    <n v="19.830136986301369"/>
  </r>
  <r>
    <x v="6"/>
    <n v="20.504109589041096"/>
  </r>
  <r>
    <x v="7"/>
    <n v="23.333333333333332"/>
  </r>
  <r>
    <x v="8"/>
    <n v="23.164383561643834"/>
  </r>
  <r>
    <x v="9"/>
    <n v="26.665753424657535"/>
  </r>
  <r>
    <x v="10"/>
    <n v="31.87123287671233"/>
  </r>
  <r>
    <x v="11"/>
    <n v="19.5724043715847"/>
  </r>
  <r>
    <x v="12"/>
    <n v="20.382191780821916"/>
  </r>
  <r>
    <x v="13"/>
    <n v="24.296575342465754"/>
  </r>
  <r>
    <x v="14"/>
    <n v="31.2"/>
  </r>
  <r>
    <x v="15"/>
    <n v="24.150000000000002"/>
  </r>
  <r>
    <x v="16"/>
    <n v="20.881643835616444"/>
  </r>
  <r>
    <x v="17"/>
    <n v="20.25068493150685"/>
  </r>
  <r>
    <x v="18"/>
    <n v="21.996575342465754"/>
  </r>
  <r>
    <x v="19"/>
    <n v="17.09153005464481"/>
  </r>
  <r>
    <x v="20"/>
    <n v="15.075342465753424"/>
  </r>
  <r>
    <x v="21"/>
    <n v="17.152739726027399"/>
  </r>
  <r>
    <x v="22"/>
    <n v="15.692465753424658"/>
  </r>
  <r>
    <x v="23"/>
    <n v="13.829234972677595"/>
  </r>
  <r>
    <x v="24"/>
    <n v="15.226712328767123"/>
  </r>
  <r>
    <x v="25"/>
    <n v="13.882876712328766"/>
  </r>
  <r>
    <x v="26"/>
    <n v="7.8883561643835618"/>
  </r>
  <r>
    <x v="27"/>
    <n v="7.3825136612021858"/>
  </r>
  <r>
    <x v="28"/>
    <n v="11.045205479452054"/>
  </r>
  <r>
    <x v="29"/>
    <n v="7.9273972602739722"/>
  </r>
  <r>
    <x v="30"/>
    <n v="7.5013698630136982"/>
  </r>
  <r>
    <x v="31"/>
    <n v="9.6707650273224051"/>
  </r>
  <r>
    <x v="32"/>
    <n v="6.9549315068493129"/>
  </r>
  <r>
    <x v="33"/>
    <n v="6.8883561643835618"/>
  </r>
  <r>
    <x v="34"/>
    <n v="6.7343835616438357"/>
  </r>
  <r>
    <x v="35"/>
    <n v="5.183196721311476"/>
  </r>
  <r>
    <x v="36"/>
    <n v="5.2383561643835614"/>
  </r>
  <r>
    <x v="37"/>
    <n v="5.9247945205479455"/>
  </r>
  <r>
    <x v="38"/>
    <n v="5.9747945205479454"/>
  </r>
  <r>
    <x v="39"/>
    <n v="4.0015027322404366"/>
  </r>
  <r>
    <x v="40"/>
    <n v="3.1390410958904105"/>
  </r>
  <r>
    <x v="41"/>
    <n v="4.2706301369863011"/>
  </r>
  <r>
    <x v="42"/>
    <n v="6.1130410958904111"/>
  </r>
  <r>
    <x v="43"/>
    <n v="4.719858657243816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9">
  <r>
    <x v="0"/>
    <n v="101.93570663"/>
    <m/>
    <m/>
    <m/>
  </r>
  <r>
    <x v="1"/>
    <n v="101.14724108"/>
    <n v="-0.77349299000000005"/>
    <m/>
    <m/>
  </r>
  <r>
    <x v="2"/>
    <n v="99.869669909999999"/>
    <n v="-1.2630805899999999"/>
    <m/>
    <m/>
  </r>
  <r>
    <x v="3"/>
    <n v="98.656164680000003"/>
    <n v="-1.21508886"/>
    <m/>
    <m/>
  </r>
  <r>
    <x v="4"/>
    <n v="97.51547764"/>
    <n v="-1.1562247999999999"/>
    <m/>
    <m/>
  </r>
  <r>
    <x v="5"/>
    <n v="95.904603499999993"/>
    <n v="-1.6519163699999999"/>
    <m/>
    <m/>
  </r>
  <r>
    <x v="6"/>
    <n v="101.96071837"/>
    <n v="6.3147280200000004"/>
    <m/>
    <m/>
  </r>
  <r>
    <x v="7"/>
    <n v="103.98879911"/>
    <n v="1.98908047"/>
    <m/>
    <m/>
  </r>
  <r>
    <x v="8"/>
    <n v="102.88844525"/>
    <n v="-1.05814652"/>
    <m/>
    <m/>
  </r>
  <r>
    <x v="9"/>
    <n v="100.44693678"/>
    <n v="-2.3729666300000001"/>
    <m/>
    <m/>
  </r>
  <r>
    <x v="10"/>
    <n v="98.875017999999997"/>
    <n v="-1.5649245599999999"/>
    <m/>
    <m/>
  </r>
  <r>
    <x v="11"/>
    <n v="97.088013869999997"/>
    <n v="-1.80733634"/>
    <m/>
    <m/>
  </r>
  <r>
    <x v="12"/>
    <n v="102.8101623"/>
    <n v="5.8937743200000003"/>
    <n v="0.85785020999999995"/>
    <n v="5.8937743100000004"/>
  </r>
  <r>
    <x v="13"/>
    <n v="103.12974426"/>
    <n v="0.31084666"/>
    <n v="1.96001706"/>
    <n v="6.2229415799999996"/>
  </r>
  <r>
    <x v="14"/>
    <n v="102.18961965"/>
    <n v="-0.91159405000000004"/>
    <n v="2.3229772799999999"/>
    <n v="5.25461957"/>
  </r>
  <r>
    <x v="15"/>
    <n v="102.21028972000001"/>
    <n v="2.0227169999999999E-2"/>
    <n v="3.6025372099999999"/>
    <n v="5.2759096000000003"/>
  </r>
  <r>
    <x v="16"/>
    <n v="101.99604565"/>
    <n v="-0.20961105999999999"/>
    <n v="4.5947249799999996"/>
    <n v="5.0552396499999999"/>
  </r>
  <r>
    <x v="17"/>
    <n v="100.8560226"/>
    <n v="-1.11771299"/>
    <n v="5.1628586299999997"/>
    <n v="3.8810235899999999"/>
  </r>
  <r>
    <x v="18"/>
    <n v="103.68727273"/>
    <n v="2.8072197000000001"/>
    <n v="1.6933524900000001"/>
    <n v="6.7971921399999999"/>
  </r>
  <r>
    <x v="19"/>
    <n v="107.94523977"/>
    <n v="4.1065474399999999"/>
    <n v="3.8046796299999999"/>
    <n v="11.182869500000001"/>
  </r>
  <r>
    <x v="20"/>
    <n v="106.81364327999999"/>
    <n v="-1.04830606"/>
    <n v="3.8150037399999999"/>
    <n v="10.017332740000001"/>
  </r>
  <r>
    <x v="21"/>
    <n v="106.01865047"/>
    <n v="-0.74428021"/>
    <n v="5.5469224500000003"/>
    <n v="9.1984955100000008"/>
  </r>
  <r>
    <x v="22"/>
    <n v="105.59582078"/>
    <n v="-0.39882575999999997"/>
    <n v="6.7972708500000003"/>
    <n v="8.7629837800000008"/>
  </r>
  <r>
    <x v="23"/>
    <n v="104.07591248999999"/>
    <n v="-1.4393640599999999"/>
    <n v="7.1974884899999996"/>
    <n v="7.1974884899999996"/>
  </r>
  <r>
    <x v="24"/>
    <n v="109.87813060000001"/>
    <n v="5.5749865400000003"/>
    <n v="6.8747759400000001"/>
    <n v="5.5749865400000003"/>
  </r>
  <r>
    <x v="25"/>
    <n v="109.62665681999999"/>
    <n v="-0.22886608999999999"/>
    <n v="6.2997465999999998"/>
    <n v="5.3333611799999998"/>
  </r>
  <r>
    <x v="26"/>
    <n v="108.66024236"/>
    <n v="-0.88155061000000001"/>
    <n v="6.3319765099999996"/>
    <n v="4.4047942999999998"/>
  </r>
  <r>
    <x v="27"/>
    <n v="107.94730966"/>
    <n v="-0.65611182999999995"/>
    <n v="5.6129573199999996"/>
    <n v="3.7197820899999998"/>
  </r>
  <r>
    <x v="28"/>
    <n v="107.0479905"/>
    <n v="-0.83310938000000001"/>
    <n v="4.9530791299999999"/>
    <n v="2.8556828599999999"/>
  </r>
  <r>
    <x v="29"/>
    <n v="104.09157137"/>
    <n v="-2.7617698499999999"/>
    <n v="3.2080868200000001"/>
    <n v="1.5045630000000001E-2"/>
  </r>
  <r>
    <x v="30"/>
    <n v="101.23715344"/>
    <n v="-2.74221812"/>
    <n v="-2.3629894299999998"/>
    <n v="-2.7275850699999999"/>
  </r>
  <r>
    <x v="31"/>
    <n v="107.57272442"/>
    <n v="6.2581480899999997"/>
    <n v="-0.34509659999999998"/>
    <n v="3.3598667"/>
  </r>
  <r>
    <x v="32"/>
    <n v="105.92096024"/>
    <n v="-1.53548605"/>
    <n v="-0.83573878000000001"/>
    <n v="1.77279035"/>
  </r>
  <r>
    <x v="33"/>
    <n v="106.00546206"/>
    <n v="7.9778189999999999E-2"/>
    <n v="-1.243971E-2"/>
    <n v="1.85398284"/>
  </r>
  <r>
    <x v="34"/>
    <n v="104.75869358"/>
    <n v="-1.1761360700000001"/>
    <n v="-0.79276546999999997"/>
    <n v="0.65604141000000005"/>
  </r>
  <r>
    <x v="35"/>
    <n v="102.61415691000001"/>
    <n v="-2.0471204799999998"/>
    <n v="-1.4045090200000001"/>
    <n v="-1.40450903"/>
  </r>
  <r>
    <x v="36"/>
    <n v="106.97762268"/>
    <n v="4.2523038700000004"/>
    <n v="-2.63974997"/>
    <n v="4.2523038700000004"/>
  </r>
  <r>
    <x v="37"/>
    <n v="106.91299957"/>
    <n v="-6.040806E-2"/>
    <n v="-2.47536259"/>
    <n v="4.18932708"/>
  </r>
  <r>
    <x v="38"/>
    <n v="105.17807672000001"/>
    <n v="-1.6227426599999999"/>
    <n v="-3.2046363599999999"/>
    <n v="2.49860243"/>
  </r>
  <r>
    <x v="39"/>
    <n v="102.99459579000001"/>
    <n v="-2.0759848399999998"/>
    <n v="-4.5880845800000003"/>
    <n v="0.37074697000000001"/>
  </r>
  <r>
    <x v="40"/>
    <n v="101.83356184"/>
    <n v="-1.12727657"/>
    <n v="-4.8711130699999998"/>
    <n v="-0.76070894"/>
  </r>
  <r>
    <x v="41"/>
    <n v="101.41793896"/>
    <n v="-0.40813938999999999"/>
    <n v="-2.5685388100000002"/>
    <n v="-1.1657435899999999"/>
  </r>
  <r>
    <x v="42"/>
    <n v="101.11404107"/>
    <n v="-0.29964904999999997"/>
    <n v="-0.12160789"/>
    <n v="-1.4618994999999999"/>
  </r>
  <r>
    <x v="43"/>
    <n v="100.48139734"/>
    <n v="-0.62567346999999995"/>
    <n v="-6.59212372"/>
    <n v="-2.0784262500000001"/>
  </r>
  <r>
    <x v="44"/>
    <n v="102.52958489"/>
    <n v="2.0383748700000002"/>
    <n v="-3.2017981500000001"/>
    <n v="-8.2417500000000005E-2"/>
  </r>
  <r>
    <x v="45"/>
    <n v="101.76626505999999"/>
    <n v="-0.74448738999999997"/>
    <n v="-3.9990363900000001"/>
    <n v="-0.82629129999999995"/>
  </r>
  <r>
    <x v="46"/>
    <n v="99.458970690000001"/>
    <n v="-2.2672487499999998"/>
    <n v="-5.05898146"/>
    <n v="-3.0748059699999999"/>
  </r>
  <r>
    <x v="47"/>
    <n v="97.356559559999994"/>
    <n v="-2.1138476700000002"/>
    <n v="-5.1236569200000002"/>
    <n v="-5.1236569200000002"/>
  </r>
  <r>
    <x v="48"/>
    <n v="105.43776785"/>
    <n v="8.3006305099999995"/>
    <n v="-1.43941769"/>
    <n v="8.3006305200000003"/>
  </r>
  <r>
    <x v="49"/>
    <n v="101.55840451"/>
    <n v="-3.6792919799999999"/>
    <n v="-5.0083666899999999"/>
    <n v="4.3159340899999998"/>
  </r>
  <r>
    <x v="50"/>
    <n v="99.723333870000005"/>
    <n v="-1.80691165"/>
    <n v="-5.1861975600000001"/>
    <n v="2.43103734"/>
  </r>
  <r>
    <x v="51"/>
    <n v="97.960224460000006"/>
    <n v="-1.7680008700000001"/>
    <n v="-4.8879956199999999"/>
    <n v="0.62005569999999999"/>
  </r>
  <r>
    <x v="52"/>
    <n v="97.366391089999993"/>
    <n v="-0.60619845999999999"/>
    <n v="-4.3867372099999997"/>
    <n v="1.009848E-2"/>
  </r>
  <r>
    <x v="53"/>
    <n v="96.136191609999997"/>
    <n v="-1.2634744600000001"/>
    <n v="-5.2079024699999996"/>
    <n v="-1.2535035699999999"/>
  </r>
  <r>
    <x v="54"/>
    <n v="95.11828774"/>
    <n v="-1.05881443"/>
    <n v="-5.9296940999999999"/>
    <n v="-2.29904573"/>
  </r>
  <r>
    <x v="55"/>
    <n v="97.198508790000005"/>
    <n v="2.1869832800000002"/>
    <n v="-3.26716053"/>
    <n v="-0.16234219"/>
  </r>
  <r>
    <x v="56"/>
    <n v="97.973958080000003"/>
    <n v="0.79779957999999995"/>
    <n v="-4.4432314999999996"/>
    <n v="0.63416222"/>
  </r>
  <r>
    <x v="57"/>
    <n v="95.102211949999997"/>
    <n v="-2.9311321000000001"/>
    <n v="-6.5483911600000004"/>
    <n v="-2.3155579999999998"/>
  </r>
  <r>
    <x v="58"/>
    <n v="93.881480100000005"/>
    <n v="-1.2835998500000001"/>
    <n v="-5.6078305999999998"/>
    <n v="-3.56943535"/>
  </r>
  <r>
    <x v="59"/>
    <n v="90.35720852"/>
    <n v="-3.7539582600000001"/>
    <n v="-7.1893985100000002"/>
    <n v="-7.1893985100000002"/>
  </r>
  <r>
    <x v="60"/>
    <n v="101.13014295000001"/>
    <n v="11.92260652"/>
    <n v="-4.0854667100000004"/>
    <n v="11.92260651"/>
  </r>
  <r>
    <x v="61"/>
    <n v="101.09976311"/>
    <n v="-3.0040339999999999E-2"/>
    <n v="-0.45160359"/>
    <n v="11.888984580000001"/>
  </r>
  <r>
    <x v="62"/>
    <n v="101.05899603"/>
    <n v="-4.0323619999999998E-2"/>
    <n v="1.3393677399999999"/>
    <n v="11.8438669"/>
  </r>
  <r>
    <x v="63"/>
    <n v="100.86774392"/>
    <n v="-0.18924798000000001"/>
    <n v="2.9680612499999999"/>
    <n v="11.632204639999999"/>
  </r>
  <r>
    <x v="64"/>
    <n v="99.347475230000001"/>
    <n v="-1.5071901400000001"/>
    <n v="2.03466937"/>
    <n v="9.9496950500000008"/>
  </r>
  <r>
    <x v="65"/>
    <n v="98.353693550000003"/>
    <n v="-1.00030894"/>
    <n v="2.3066255299999998"/>
    <n v="8.8498584200000003"/>
  </r>
  <r>
    <x v="66"/>
    <n v="97.322471739999997"/>
    <n v="-1.04848305"/>
    <n v="2.31730832"/>
    <n v="7.7085861099999997"/>
  </r>
  <r>
    <x v="67"/>
    <n v="96.435657620000001"/>
    <n v="-0.91121207999999998"/>
    <n v="-0.78483835000000002"/>
    <n v="6.72713246"/>
  </r>
  <r>
    <x v="68"/>
    <n v="100.407079"/>
    <n v="4.1182084300000001"/>
    <n v="2.4834363800000001"/>
    <n v="11.122378230000001"/>
  </r>
  <r>
    <x v="69"/>
    <n v="100.40981341"/>
    <n v="2.72332E-3"/>
    <n v="5.5809442799999998"/>
    <n v="11.125404440000001"/>
  </r>
  <r>
    <x v="70"/>
    <n v="99.474974700000004"/>
    <n v="-0.93102324999999997"/>
    <n v="5.9580383599999998"/>
    <n v="10.090801089999999"/>
  </r>
  <r>
    <x v="71"/>
    <n v="98.803116959999997"/>
    <n v="-0.67540378000000001"/>
    <n v="9.3472436499999993"/>
    <n v="9.3472436499999993"/>
  </r>
  <r>
    <x v="72"/>
    <n v="105.00779084"/>
    <n v="6.2798361700000003"/>
    <n v="3.83431465"/>
    <n v="6.2798361800000002"/>
  </r>
  <r>
    <x v="73"/>
    <n v="104.35010364999999"/>
    <n v="-0.62632228000000001"/>
    <n v="3.2149833399999999"/>
    <n v="5.6141818900000002"/>
  </r>
  <r>
    <x v="74"/>
    <n v="102.75715735"/>
    <n v="-1.52654022"/>
    <n v="1.6803663099999999"/>
    <n v="4.0019389199999997"/>
  </r>
  <r>
    <x v="75"/>
    <n v="100.68297001000001"/>
    <n v="-2.0185331999999998"/>
    <n v="-0.18318434"/>
    <n v="1.90262525"/>
  </r>
  <r>
    <x v="76"/>
    <n v="99.391208340000006"/>
    <n v="-1.2829991700000001"/>
    <n v="4.402035E-2"/>
    <n v="0.59521541"/>
  </r>
  <r>
    <x v="77"/>
    <n v="96.995121319999996"/>
    <n v="-2.41076355"/>
    <n v="-1.3813128699999999"/>
    <n v="-1.8298973700000001"/>
  </r>
  <r>
    <x v="78"/>
    <n v="94.527715639999997"/>
    <n v="-2.5438451400000002"/>
    <n v="-2.8716452100000001"/>
    <n v="-4.32719275"/>
  </r>
  <r>
    <x v="79"/>
    <n v="104.8832847"/>
    <n v="10.95506116"/>
    <n v="8.7598584299999995"/>
    <n v="6.1538217900000003"/>
  </r>
  <r>
    <x v="80"/>
    <n v="104.11289553"/>
    <n v="-0.73452044999999999"/>
    <n v="3.69079209"/>
    <n v="5.3741002599999996"/>
  </r>
  <r>
    <x v="81"/>
    <n v="101.78207089"/>
    <n v="-2.2387473"/>
    <n v="1.36665674"/>
    <n v="3.0150404399999999"/>
  </r>
  <r>
    <x v="82"/>
    <n v="98.952179880000003"/>
    <n v="-2.7803433200000001"/>
    <n v="-0.52555410999999996"/>
    <n v="0.15086864"/>
  </r>
  <r>
    <x v="83"/>
    <n v="96.322551820000001"/>
    <n v="-2.6574735999999999"/>
    <n v="-2.5106142600000001"/>
    <n v="-2.5106142500000002"/>
  </r>
  <r>
    <x v="84"/>
    <n v="103.52265989"/>
    <n v="7.4749972199999997"/>
    <n v="-1.4143054900000001"/>
    <n v="7.4749972199999997"/>
  </r>
  <r>
    <x v="85"/>
    <n v="100.55605998999999"/>
    <n v="-2.8656527000000001"/>
    <n v="-3.6358791500000001"/>
    <n v="4.3951370599999997"/>
  </r>
  <r>
    <x v="86"/>
    <n v="99.294916610000001"/>
    <n v="-1.25416945"/>
    <n v="-3.36934266"/>
    <n v="3.0858451499999999"/>
  </r>
  <r>
    <x v="87"/>
    <n v="96.571737580000004"/>
    <n v="-2.7425160599999998"/>
    <n v="-4.0833444099999996"/>
    <n v="0.25869930000000002"/>
  </r>
  <r>
    <x v="88"/>
    <n v="94.929645280000003"/>
    <n v="-1.70038599"/>
    <n v="-4.4888910500000003"/>
    <n v="-1.44608559"/>
  </r>
  <r>
    <x v="89"/>
    <n v="95.259890380000002"/>
    <n v="0.34788405999999999"/>
    <n v="-1.78898785"/>
    <n v="-1.1032322299999999"/>
  </r>
  <r>
    <x v="90"/>
    <n v="100.58592661"/>
    <n v="5.5910585299999997"/>
    <n v="6.4089255999999999"/>
    <n v="4.4261439400000002"/>
  </r>
  <r>
    <x v="91"/>
    <n v="99.197330640000004"/>
    <n v="-1.38050721"/>
    <n v="-5.42122043"/>
    <n v="2.98453349"/>
  </r>
  <r>
    <x v="92"/>
    <n v="97.634982530000002"/>
    <n v="-1.5749900699999999"/>
    <n v="-6.2220082999999997"/>
    <n v="1.3625373199999999"/>
  </r>
  <r>
    <x v="93"/>
    <n v="96.515323300000006"/>
    <n v="-1.1467807999999999"/>
    <n v="-5.1745337300000003"/>
    <n v="0.20013120000000001"/>
  </r>
  <r>
    <x v="94"/>
    <n v="95.126473959999998"/>
    <n v="-1.43899362"/>
    <n v="-3.8662169199999998"/>
    <n v="-1.2417422899999999"/>
  </r>
  <r>
    <x v="95"/>
    <n v="93.609992919999996"/>
    <n v="-1.5941734999999999"/>
    <n v="-2.8161202599999999"/>
    <n v="-2.8161202599999999"/>
  </r>
  <r>
    <x v="96"/>
    <n v="99.75706246"/>
    <n v="6.5666809199999996"/>
    <n v="-3.6374620100000001"/>
    <n v="6.5666809099999996"/>
  </r>
  <r>
    <x v="97"/>
    <n v="97.552435189999997"/>
    <n v="-2.2099961800000001"/>
    <n v="-2.9870152000000001"/>
    <n v="4.2115613300000003"/>
  </r>
  <r>
    <x v="98"/>
    <n v="96.40504455"/>
    <n v="-1.1761783699999999"/>
    <n v="-2.9103927600000001"/>
    <n v="2.9858474899999998"/>
  </r>
  <r>
    <x v="99"/>
    <n v="94.570183150000005"/>
    <n v="-1.9032836"/>
    <n v="-2.0726089000000001"/>
    <n v="1.02573475"/>
  </r>
  <r>
    <x v="100"/>
    <n v="93.698800419999998"/>
    <n v="-0.92141381"/>
    <n v="-1.2965863900000001"/>
    <n v="9.4869670000000003E-2"/>
  </r>
  <r>
    <x v="101"/>
    <n v="92.560406490000005"/>
    <n v="-1.2149503800000001"/>
    <n v="-2.8338095700000001"/>
    <n v="-1.1212333299999999"/>
  </r>
  <r>
    <x v="102"/>
    <n v="104.6141372"/>
    <n v="13.02255594"/>
    <n v="4.0047457199999998"/>
    <n v="11.75530938"/>
  </r>
  <r>
    <x v="103"/>
    <n v="104.04177384"/>
    <n v="-0.54711856000000003"/>
    <n v="4.8836427000000002"/>
    <n v="11.14387533"/>
  </r>
  <r>
    <x v="104"/>
    <n v="103.63766396"/>
    <n v="-0.38841118000000002"/>
    <n v="6.14808471"/>
    <n v="10.71218011"/>
  </r>
  <r>
    <x v="105"/>
    <n v="102.94809251"/>
    <n v="-0.66536761"/>
    <n v="6.6650237399999996"/>
    <n v="9.9755371099999994"/>
  </r>
  <r>
    <x v="106"/>
    <n v="101.75751929"/>
    <n v="-1.1564791400000001"/>
    <n v="6.9707675"/>
    <n v="8.7036929599999997"/>
  </r>
  <r>
    <x v="107"/>
    <n v="100.78990453"/>
    <n v="-0.95090247000000006"/>
    <n v="7.6700268700000001"/>
    <n v="7.6700268600000001"/>
  </r>
  <r>
    <x v="108"/>
    <n v="105.42597920999999"/>
    <n v="4.59974112"/>
    <n v="5.6827222199999996"/>
    <n v="4.5997411100000001"/>
  </r>
  <r>
    <x v="109"/>
    <n v="104.82847597"/>
    <n v="-0.56675142999999994"/>
    <n v="7.4585947199999998"/>
    <n v="4.00692059"/>
  </r>
  <r>
    <x v="110"/>
    <n v="104.4626604"/>
    <n v="-0.34896584000000003"/>
    <n v="8.35808529"/>
    <n v="3.6439719799999999"/>
  </r>
  <r>
    <x v="111"/>
    <n v="103.42822703"/>
    <n v="-0.99024221999999995"/>
    <n v="9.3666350099999995"/>
    <n v="2.6176455999999999"/>
  </r>
  <r>
    <x v="112"/>
    <n v="102.4346204"/>
    <n v="-0.96067259000000005"/>
    <n v="9.3232996999999997"/>
    <n v="1.631826"/>
  </r>
  <r>
    <x v="113"/>
    <n v="101.12006126"/>
    <n v="-1.2833152800000001"/>
    <n v="9.2476417200000007"/>
    <n v="0.32756923999999998"/>
  </r>
  <r>
    <x v="114"/>
    <n v="101.04563136"/>
    <n v="-7.3605470000000006E-2"/>
    <n v="-3.4111124300000002"/>
    <n v="0.25372265999999999"/>
  </r>
  <r>
    <x v="115"/>
    <n v="104.92178265"/>
    <n v="3.83604045"/>
    <n v="0.84582257000000005"/>
    <n v="4.0994960100000002"/>
  </r>
  <r>
    <x v="116"/>
    <n v="105.24825794"/>
    <n v="0.31116063999999999"/>
    <n v="1.55406241"/>
    <n v="4.4234126700000003"/>
  </r>
  <r>
    <x v="117"/>
    <n v="104.24764247"/>
    <n v="-0.95071927000000001"/>
    <n v="1.26233515"/>
    <n v="3.4306391700000001"/>
  </r>
  <r>
    <x v="118"/>
    <n v="103.13370251000001"/>
    <n v="-1.0685517"/>
    <n v="1.3524142800000001"/>
    <n v="2.3254293100000001"/>
  </r>
  <r>
    <x v="119"/>
    <n v="102.2139268"/>
    <n v="-0.89182846000000005"/>
    <n v="1.41286201"/>
    <n v="1.41286201"/>
  </r>
  <r>
    <x v="120"/>
    <n v="110.17719769"/>
    <n v="7.7907885300000004"/>
    <n v="4.5066866000000001"/>
    <n v="7.7907885300000004"/>
  </r>
  <r>
    <x v="121"/>
    <n v="108.87088771000001"/>
    <n v="-1.1856445900000001"/>
    <n v="3.8562153100000001"/>
    <n v="6.5127728899999999"/>
  </r>
  <r>
    <x v="122"/>
    <n v="107.47369859"/>
    <n v="-1.2833450200000001"/>
    <n v="2.8824061900000002"/>
    <n v="5.1458465200000001"/>
  </r>
  <r>
    <x v="123"/>
    <n v="106.44110775999999"/>
    <n v="-0.96078467999999995"/>
    <n v="2.9130159299999998"/>
    <n v="4.1356213300000002"/>
  </r>
  <r>
    <x v="124"/>
    <n v="105.01274251"/>
    <n v="-1.34193009"/>
    <n v="2.5168464500000001"/>
    <n v="2.7381940999999999"/>
  </r>
  <r>
    <x v="125"/>
    <n v="103.32845118"/>
    <n v="-1.60389234"/>
    <n v="2.1839285799999999"/>
    <n v="1.09038408"/>
  </r>
  <r>
    <x v="126"/>
    <n v="102.38642941000001"/>
    <n v="-0.91167704000000005"/>
    <n v="1.3269233199999999"/>
    <n v="0.16876625000000001"/>
  </r>
  <r>
    <x v="127"/>
    <n v="110.43855447999999"/>
    <n v="7.8644456299999996"/>
    <n v="5.2579852300000001"/>
    <n v="8.0464844000000006"/>
  </r>
  <r>
    <x v="128"/>
    <n v="108.12476354"/>
    <n v="-2.0950934700000001"/>
    <n v="2.7330671799999999"/>
    <n v="5.7828095700000004"/>
  </r>
  <r>
    <x v="129"/>
    <n v="106.58996992"/>
    <n v="-1.4194654099999999"/>
    <n v="2.2468876899999999"/>
    <n v="4.2812591800000002"/>
  </r>
  <r>
    <x v="130"/>
    <n v="105.0146716"/>
    <n v="-1.4779048400000001"/>
    <n v="1.82381612"/>
    <n v="2.7400813999999998"/>
  </r>
  <r>
    <x v="131"/>
    <n v="101.85713805"/>
    <n v="-3.0067546799999998"/>
    <n v="-0.3490608"/>
    <n v="-0.3490608"/>
  </r>
  <r>
    <x v="132"/>
    <n v="107.43052546"/>
    <n v="5.4717691000000004"/>
    <n v="-2.4929588800000002"/>
    <n v="5.4725515099999997"/>
  </r>
  <r>
    <x v="133"/>
    <n v="105.86374207999999"/>
    <n v="-1.4584154499999999"/>
    <n v="-2.7621209800000002"/>
    <n v="3.9342957799999998"/>
  </r>
  <r>
    <x v="134"/>
    <n v="104.99464958999999"/>
    <n v="-0.82095386999999997"/>
    <n v="-2.3066564500000002"/>
    <n v="3.0788032400000001"/>
  </r>
  <r>
    <x v="135"/>
    <n v="104.40284301"/>
    <n v="-0.56365403999999997"/>
    <n v="-1.9149225299999999"/>
    <n v="2.4946948"/>
  </r>
  <r>
    <x v="136"/>
    <n v="103.49761605"/>
    <n v="-0.86705202000000003"/>
    <n v="-1.44280249"/>
    <n v="1.6106121"/>
  </r>
  <r>
    <x v="137"/>
    <n v="101.97486992"/>
    <n v="-1.47128619"/>
    <n v="-1.3099792400000001"/>
    <n v="0.11541303999999999"/>
  </r>
  <r>
    <x v="138"/>
    <n v="100.28052409"/>
    <n v="-1.6615327200000001"/>
    <n v="-2.05682074"/>
    <n v="-1.5481448900000001"/>
  </r>
  <r>
    <x v="139"/>
    <n v="108.63745667000001"/>
    <n v="8.3335549499999999"/>
    <n v="-1.6308596399999999"/>
    <n v="6.6562362799999999"/>
  </r>
  <r>
    <x v="140"/>
    <n v="106.65829155"/>
    <n v="-1.8218072999999999"/>
    <n v="-1.3562776400000001"/>
    <n v="4.7110966699999999"/>
  </r>
  <r>
    <x v="141"/>
    <n v="103.56987596"/>
    <n v="-2.8956169699999998"/>
    <n v="-2.8333753800000001"/>
    <n v="1.68222899"/>
  </r>
  <r>
    <x v="142"/>
    <n v="101.17452762000001"/>
    <n v="-2.3127847899999998"/>
    <n v="-3.65676902"/>
    <n v="-0.66953209000000002"/>
  </r>
  <r>
    <x v="143"/>
    <n v="100.02217856"/>
    <n v="-1.1389715199999999"/>
    <n v="-1.80150309"/>
    <n v="-1.80080602"/>
  </r>
  <r>
    <x v="144"/>
    <n v="107.97015586000001"/>
    <n v="7.9462149399999999"/>
    <n v="0.50230640000000004"/>
    <n v="7.9462513100000001"/>
  </r>
  <r>
    <x v="145"/>
    <n v="106.87574250999999"/>
    <n v="-1.0136257900000001"/>
    <n v="0.95594621000000002"/>
    <n v="6.8520802700000001"/>
  </r>
  <r>
    <x v="146"/>
    <n v="106.28409790000001"/>
    <n v="-0.55358174999999998"/>
    <n v="1.2281085899999999"/>
    <n v="6.2605666500000003"/>
  </r>
  <r>
    <x v="147"/>
    <n v="105.48228265"/>
    <n v="-0.75440753999999999"/>
    <n v="1.0339178600000001"/>
    <n v="5.45892891"/>
  </r>
  <r>
    <x v="148"/>
    <n v="103.74678901"/>
    <n v="-1.64529397"/>
    <n v="0.24075236999999999"/>
    <n v="3.7238195100000002"/>
  </r>
  <r>
    <x v="149"/>
    <n v="102.35172159"/>
    <n v="-1.34468491"/>
    <n v="0.36955347"/>
    <n v="2.3290609600000001"/>
  </r>
  <r>
    <x v="150"/>
    <n v="109.33635331000001"/>
    <n v="6.8241467900000004"/>
    <n v="9.0304964999999999"/>
    <n v="9.3121462800000003"/>
  </r>
  <r>
    <x v="151"/>
    <n v="108.29724486000001"/>
    <n v="-0.95037782000000004"/>
    <n v="-0.31316252999999999"/>
    <n v="8.2732679000000005"/>
  </r>
  <r>
    <x v="152"/>
    <n v="107.31910856"/>
    <n v="-0.90319592000000004"/>
    <n v="0.61956458999999997"/>
    <n v="7.2953481499999997"/>
  </r>
  <r>
    <x v="153"/>
    <n v="105.94510991"/>
    <n v="-1.2802926400000001"/>
    <n v="2.2933637099999999"/>
    <n v="5.9216537100000002"/>
  </r>
  <r>
    <x v="154"/>
    <n v="104.87414999000001"/>
    <n v="-1.0108630000000001"/>
    <n v="3.6566737300000001"/>
    <n v="4.8509308999999998"/>
  </r>
  <r>
    <x v="155"/>
    <n v="103.7548871"/>
    <n v="-1.06724383"/>
    <n v="3.73188086"/>
    <n v="3.7306399899999998"/>
  </r>
  <r>
    <x v="156"/>
    <n v="109.85131332"/>
    <n v="5.8757966899999996"/>
    <n v="1.7422939200000001"/>
    <n v="5.8764782000000002"/>
  </r>
  <r>
    <x v="157"/>
    <n v="109.16479251"/>
    <n v="-0.62495458000000004"/>
    <n v="2.1417862900000002"/>
    <n v="5.2147983"/>
  </r>
  <r>
    <x v="158"/>
    <n v="107.9876867"/>
    <n v="-1.07828338"/>
    <n v="1.6028633000000001"/>
    <n v="4.0802846300000004"/>
  </r>
  <r>
    <x v="159"/>
    <n v="106.56286513000001"/>
    <n v="-1.3194296599999999"/>
    <n v="1.0244208299999999"/>
    <n v="2.70701847"/>
  </r>
  <r>
    <x v="160"/>
    <n v="106.02136422"/>
    <n v="-0.50815160999999998"/>
    <n v="2.1924294999999998"/>
    <n v="2.1851111200000002"/>
  </r>
  <r>
    <x v="161"/>
    <n v="105.19724857999999"/>
    <n v="-0.77731092000000002"/>
    <n v="2.7801456999999998"/>
    <n v="1.39081509"/>
  </r>
  <r>
    <x v="162"/>
    <n v="114.09761451999999"/>
    <n v="8.4606451800000002"/>
    <n v="4.3546918000000003"/>
    <n v="9.9691321899999998"/>
  </r>
  <r>
    <x v="163"/>
    <n v="112.84405287"/>
    <n v="-1.09867472"/>
    <n v="4.1984521499999996"/>
    <n v="8.7609291299999992"/>
  </r>
  <r>
    <x v="164"/>
    <n v="113.29527348000001"/>
    <n v="0.39986210999999999"/>
    <n v="5.5685935200000003"/>
    <n v="9.1958228900000005"/>
  </r>
  <r>
    <x v="165"/>
    <n v="113.10034012"/>
    <n v="-0.17205780000000001"/>
    <n v="6.7537144600000003"/>
    <n v="9.0079429399999995"/>
  </r>
  <r>
    <x v="166"/>
    <n v="111.23243143000001"/>
    <n v="-1.65155002"/>
    <n v="6.0627728000000003"/>
    <n v="7.2076222400000001"/>
  </r>
  <r>
    <x v="167"/>
    <n v="110.29180818"/>
    <n v="-0.84563759000000005"/>
    <n v="6.3003500499999996"/>
    <n v="6.3010342899999996"/>
  </r>
  <r>
    <x v="168"/>
    <n v="116.1961304"/>
    <n v="5.3533642400000003"/>
    <n v="5.77582269"/>
    <n v="5.3539906400000001"/>
  </r>
  <r>
    <x v="169"/>
    <n v="115.03340915"/>
    <n v="-1.00065402"/>
    <n v="5.3759243300000001"/>
    <n v="4.3005550399999999"/>
  </r>
  <r>
    <x v="170"/>
    <n v="113.83475670999999"/>
    <n v="-1.0420037499999999"/>
    <n v="5.4145710400000002"/>
    <n v="3.2167788599999998"/>
  </r>
  <r>
    <x v="171"/>
    <n v="112.92846394"/>
    <n v="-0.79614768000000002"/>
    <n v="5.9735619900000003"/>
    <n v="2.3975980799999999"/>
  </r>
  <r>
    <x v="172"/>
    <n v="112.07932364"/>
    <n v="-0.75192760999999997"/>
    <n v="5.7139044200000004"/>
    <n v="1.62524621"/>
  </r>
  <r>
    <x v="173"/>
    <n v="111.18660002999999"/>
    <n v="-0.79651053000000005"/>
    <n v="5.6934487599999999"/>
    <n v="0.81869663000000004"/>
  </r>
  <r>
    <x v="174"/>
    <n v="116.48113557000001"/>
    <n v="4.7618467899999999"/>
    <n v="2.0890191800000002"/>
    <n v="5.6200340100000004"/>
  </r>
  <r>
    <x v="175"/>
    <n v="114.17464870000001"/>
    <n v="-1.9801376900000001"/>
    <n v="1.1791457299999999"/>
    <n v="3.5287532000000001"/>
  </r>
  <r>
    <x v="176"/>
    <n v="114.62159821"/>
    <n v="0.39146124999999998"/>
    <n v="1.17067967"/>
    <n v="3.9340961800000001"/>
  </r>
  <r>
    <x v="177"/>
    <n v="114.26515299"/>
    <n v="-0.31097562000000001"/>
    <n v="1.0298933400000001"/>
    <n v="3.6128961999999998"/>
  </r>
  <r>
    <x v="178"/>
    <n v="112.77976102"/>
    <n v="-1.29995185"/>
    <n v="1.3910777400000001"/>
    <n v="2.2630242800000002"/>
  </r>
  <r>
    <x v="179"/>
    <n v="111.93766854"/>
    <n v="-0.74666986000000002"/>
    <n v="1.49227797"/>
    <n v="1.5017610699999999"/>
  </r>
  <r>
    <x v="180"/>
    <n v="117.1888701"/>
    <n v="4.6911836100000004"/>
    <n v="0.85436553999999998"/>
    <n v="4.68910727"/>
  </r>
  <r>
    <x v="181"/>
    <n v="116.34234674"/>
    <n v="-0.72235815999999997"/>
    <n v="1.1378760299999999"/>
    <n v="3.9304152399999999"/>
  </r>
  <r>
    <x v="182"/>
    <n v="116.77772917"/>
    <n v="0.37422524000000001"/>
    <n v="2.5853021900000002"/>
    <n v="4.3163858599999996"/>
  </r>
  <r>
    <x v="183"/>
    <n v="116.63451055"/>
    <n v="-0.12264207000000001"/>
    <n v="3.2817648300000002"/>
    <n v="4.1913562400000002"/>
  </r>
  <r>
    <x v="184"/>
    <n v="115.69532639000001"/>
    <n v="-0.80523694000000001"/>
    <n v="3.2262888799999998"/>
    <n v="3.3541873199999999"/>
  </r>
  <r>
    <x v="185"/>
    <n v="114.10882894"/>
    <n v="-1.37127186"/>
    <n v="2.62822041"/>
    <n v="1.93725941"/>
  </r>
  <r>
    <x v="186"/>
    <n v="119.03287907000001"/>
    <n v="4.3152227400000003"/>
    <n v="2.1906924999999999"/>
    <n v="6.3375640300000002"/>
  </r>
  <r>
    <x v="187"/>
    <n v="118.33149553"/>
    <n v="-0.58923513000000005"/>
    <n v="3.6407791700000001"/>
    <n v="5.7138523000000001"/>
  </r>
  <r>
    <x v="188"/>
    <n v="117.55887066"/>
    <n v="-0.65293257000000005"/>
    <n v="2.5625820099999999"/>
    <n v="5.0207155800000001"/>
  </r>
  <r>
    <x v="189"/>
    <n v="115.85682011"/>
    <n v="-1.4478282600000001"/>
    <n v="1.39295934"/>
    <n v="3.49927622"/>
  </r>
  <r>
    <x v="190"/>
    <n v="114.78077029000001"/>
    <n v="-0.92877555000000001"/>
    <n v="1.77426273"/>
    <n v="2.53544305"/>
  </r>
  <r>
    <x v="191"/>
    <n v="113.29884432"/>
    <n v="-1.2910925499999999"/>
    <n v="1.21601227"/>
    <n v="1.20959733"/>
  </r>
  <r>
    <x v="192"/>
    <n v="117.11983269"/>
    <n v="3.3724866200000001"/>
    <n v="-5.8911230000000002E-2"/>
    <n v="3.3717968200000001"/>
  </r>
  <r>
    <x v="193"/>
    <n v="115.44616481"/>
    <n v="-1.42902175"/>
    <n v="-0.77029727999999997"/>
    <n v="1.8943290500000001"/>
  </r>
  <r>
    <x v="194"/>
    <n v="114.66901326"/>
    <n v="-0.67317225000000003"/>
    <n v="-1.8057517700000001"/>
    <n v="1.2061273800000001"/>
  </r>
  <r>
    <x v="195"/>
    <n v="115.0713396"/>
    <n v="0.35085881000000002"/>
    <n v="-1.3402302100000001"/>
    <n v="1.56159296"/>
  </r>
  <r>
    <x v="196"/>
    <n v="115.16179975"/>
    <n v="7.8612230000000005E-2"/>
    <n v="-0.46114796000000002"/>
    <n v="1.64290728"/>
  </r>
  <r>
    <x v="197"/>
    <n v="113.6254357"/>
    <n v="-1.3340917299999999"/>
    <n v="-0.42362474999999999"/>
    <n v="0.28900571000000003"/>
  </r>
  <r>
    <x v="198"/>
    <n v="117.94616795"/>
    <n v="3.8026100600000001"/>
    <n v="-0.91295037999999995"/>
    <n v="4.1011455400000001"/>
  </r>
  <r>
    <x v="199"/>
    <n v="117.17473076"/>
    <n v="-0.65405871000000004"/>
    <n v="-0.97756288000000002"/>
    <n v="3.4185828900000002"/>
  </r>
  <r>
    <x v="200"/>
    <n v="116.73084224999999"/>
    <n v="-0.37882613999999998"/>
    <n v="-0.70435212999999997"/>
    <n v="3.0270799899999998"/>
  </r>
  <r>
    <x v="201"/>
    <n v="115.99845479"/>
    <n v="-0.62741555000000004"/>
    <n v="0.12224976"/>
    <n v="2.3820729300000001"/>
  </r>
  <r>
    <x v="202"/>
    <n v="115.04565984"/>
    <n v="-0.8213859"/>
    <n v="0.23077868000000001"/>
    <n v="1.53929677"/>
  </r>
  <r>
    <x v="203"/>
    <n v="113.71535771000001"/>
    <n v="-1.1563253499999999"/>
    <n v="0.36762369"/>
    <n v="0.36502595999999998"/>
  </r>
  <r>
    <x v="204"/>
    <n v="117.92933698"/>
    <n v="3.7057257300000002"/>
    <n v="0.69117609999999996"/>
    <n v="3.7032611100000001"/>
  </r>
  <r>
    <x v="205"/>
    <n v="116.58273706"/>
    <n v="-1.14187017"/>
    <n v="0.98450411999999998"/>
    <n v="2.52423244"/>
  </r>
  <r>
    <x v="206"/>
    <n v="114.6249346"/>
    <n v="-1.6793244899999999"/>
    <n v="-3.8439910000000001E-2"/>
    <n v="0.80054314999999998"/>
  </r>
  <r>
    <x v="207"/>
    <n v="113.20447186"/>
    <n v="-1.23922665"/>
    <n v="-1.62235683"/>
    <n v="-0.44938359"/>
  </r>
  <r>
    <x v="208"/>
    <n v="112.43448031"/>
    <n v="-0.68017768000000001"/>
    <n v="-2.3682501"/>
    <n v="-1.1163170499999999"/>
  </r>
  <r>
    <x v="209"/>
    <n v="112.12319991"/>
    <n v="-0.27685493"/>
    <n v="-1.32209464"/>
    <n v="-1.3924182700000001"/>
  </r>
  <r>
    <x v="210"/>
    <n v="119.08963579"/>
    <n v="6.2131975199999996"/>
    <n v="0.96948281999999997"/>
    <n v="4.7333087100000002"/>
  </r>
  <r>
    <x v="211"/>
    <n v="118.15217813"/>
    <n v="-0.78718659999999996"/>
    <n v="0.83417931999999995"/>
    <n v="3.9020919799999998"/>
  </r>
  <r>
    <x v="212"/>
    <n v="117.43613671"/>
    <n v="-0.60603319"/>
    <n v="0.60420574999999999"/>
    <n v="3.2721319699999998"/>
  </r>
  <r>
    <x v="213"/>
    <n v="117.44676009"/>
    <n v="9.0460899999999997E-3"/>
    <n v="1.2485556799999999"/>
    <n v="3.2824602199999999"/>
  </r>
  <r>
    <x v="214"/>
    <n v="116.40950501"/>
    <n v="-0.88317045000000005"/>
    <n v="1.1854816399999999"/>
    <n v="2.3713551599999998"/>
  </r>
  <r>
    <x v="215"/>
    <n v="115.14990770999999"/>
    <n v="-1.08203991"/>
    <n v="1.26152705"/>
    <n v="1.2775575400000001"/>
  </r>
  <r>
    <x v="216"/>
    <n v="117.21754724"/>
    <n v="1.7956067600000001"/>
    <n v="-0.60357309000000003"/>
    <n v="1.8"/>
  </r>
  <r>
    <x v="217"/>
    <n v="116.69553406"/>
    <n v="-0.44533706000000001"/>
    <n v="9.6752749999999998E-2"/>
    <n v="1.3520799999999999"/>
  </r>
  <r>
    <x v="218"/>
    <n v="115.790604"/>
    <n v="-0.77546245999999996"/>
    <n v="1.01694226"/>
    <n v="0.56153377999999998"/>
  </r>
  <r>
    <x v="219"/>
    <n v="115.59030022"/>
    <n v="-0.17298794000000001"/>
    <n v="2.1075389699999998"/>
    <n v="0.39057916999999998"/>
  </r>
  <r>
    <x v="220"/>
    <n v="114.86997215"/>
    <n v="-0.62317345999999996"/>
    <n v="2.1661431900000001"/>
    <n v="-0.23184241999999999"/>
  </r>
  <r>
    <x v="221"/>
    <n v="114.13906615"/>
    <n v="-0.63628987000000004"/>
    <n v="1.7979028800000001"/>
    <n v="-0.86587006"/>
  </r>
  <r>
    <x v="222"/>
    <n v="116.89293738000001"/>
    <n v="2.4127332799999999"/>
    <n v="-1.84457564"/>
    <n v="1.52259023"/>
  </r>
  <r>
    <x v="223"/>
    <n v="115.52184478"/>
    <n v="-1.1729473399999999"/>
    <n v="-2.2262250200000002"/>
    <n v="0.33270274"/>
  </r>
  <r>
    <x v="224"/>
    <n v="115.06716627"/>
    <n v="-0.39358661"/>
    <n v="-2.0172414600000002"/>
    <n v="-5.8136220000000002E-2"/>
  </r>
  <r>
    <x v="225"/>
    <n v="114.31413369000001"/>
    <n v="-0.65442871999999996"/>
    <n v="-2.6672735799999998"/>
    <n v="-0.71821979000000002"/>
  </r>
  <r>
    <x v="226"/>
    <n v="113.14523943"/>
    <n v="-1.0225282099999999"/>
    <n v="-2.8041228899999999"/>
    <n v="-1.7257157700000001"/>
  </r>
  <r>
    <x v="227"/>
    <n v="112.29435135999999"/>
    <n v="-0.75203169999999997"/>
    <n v="-2.4798598699999999"/>
    <n v="-2.4726524400000001"/>
  </r>
  <r>
    <x v="228"/>
    <n v="116.63582345"/>
    <n v="3.8661535800000002"/>
    <n v="-0.49627705"/>
    <n v="3.87"/>
  </r>
  <r>
    <x v="229"/>
    <n v="115.69513701"/>
    <n v="-0.80651587999999996"/>
    <n v="-0.85727107000000002"/>
    <n v="3.0286529999999998"/>
  </r>
  <r>
    <x v="230"/>
    <n v="114.95125822999999"/>
    <n v="-0.6429646"/>
    <n v="-0.72488244999999996"/>
    <n v="2.3416657999999999"/>
  </r>
  <r>
    <x v="231"/>
    <n v="113.85588331"/>
    <n v="-0.95290381000000002"/>
    <n v="-1.50048655"/>
    <n v="1.36644817"/>
  </r>
  <r>
    <x v="232"/>
    <n v="113.26294175"/>
    <n v="-0.52078254000000002"/>
    <n v="-1.39899956"/>
    <n v="0.83854941000000005"/>
  </r>
  <r>
    <x v="233"/>
    <n v="112.50586586"/>
    <n v="-0.66842330000000005"/>
    <n v="-1.4308863300000001"/>
    <n v="0.16452105"/>
  </r>
  <r>
    <x v="234"/>
    <n v="116.83447055000001"/>
    <n v="3.847448"/>
    <n v="-5.001742E-2"/>
    <n v="4.0182989100000004"/>
  </r>
  <r>
    <x v="235"/>
    <n v="116.35365185000001"/>
    <n v="-0.41153838999999998"/>
    <n v="0.72004310000000005"/>
    <n v="3.5902236799999998"/>
  </r>
  <r>
    <x v="236"/>
    <n v="116.20018032999999"/>
    <n v="-0.13190091000000001"/>
    <n v="0.98465453000000003"/>
    <n v="3.4535872400000001"/>
  </r>
  <r>
    <x v="237"/>
    <n v="114.86081088"/>
    <n v="-1.15263973"/>
    <n v="0.47822362000000002"/>
    <n v="2.26114009"/>
  </r>
  <r>
    <x v="238"/>
    <n v="113.25155259"/>
    <n v="-1.4010507800000001"/>
    <n v="9.3961669999999997E-2"/>
    <n v="0.82840957999999998"/>
  </r>
  <r>
    <x v="239"/>
    <n v="111.84911464"/>
    <n v="-1.23833883"/>
    <n v="-0.39649075"/>
    <n v="-0.42018776000000002"/>
  </r>
  <r>
    <x v="240"/>
    <n v="115.17152368000001"/>
    <n v="2.97043839"/>
    <n v="-1.2554459899999999"/>
    <n v="2.97043839"/>
  </r>
  <r>
    <x v="241"/>
    <n v="113.69865787000001"/>
    <n v="-1.27884547"/>
    <n v="-1.7256379100000001"/>
    <n v="1.6536055999999999"/>
  </r>
  <r>
    <x v="242"/>
    <n v="113.17712294"/>
    <n v="-0.45869927999999999"/>
    <n v="-1.5433804900000001"/>
    <n v="1.1873212399999999"/>
  </r>
  <r>
    <x v="243"/>
    <n v="112.15222792"/>
    <n v="-0.90556729999999996"/>
    <n v="-1.4963261800000001"/>
    <n v="0.27100194999999999"/>
  </r>
  <r>
    <x v="244"/>
    <n v="111.40637832"/>
    <n v="-0.66503323999999997"/>
    <n v="-1.63916229"/>
    <n v="-0.39583355999999997"/>
  </r>
  <r>
    <x v="245"/>
    <n v="110.2296183"/>
    <n v="-1.05627706"/>
    <n v="-2.02322567"/>
    <n v="-1.44792951"/>
  </r>
  <r>
    <x v="246"/>
    <n v="115.65406123"/>
    <n v="4.9210393799999999"/>
    <n v="-1.0103262500000001"/>
    <n v="3.4018566899999998"/>
  </r>
  <r>
    <x v="247"/>
    <n v="114.54576856"/>
    <n v="-0.95828254000000002"/>
    <n v="-1.55378302"/>
    <n v="2.4109747499999998"/>
  </r>
  <r>
    <x v="248"/>
    <n v="113.6643808"/>
    <n v="-0.76946340000000002"/>
    <n v="-2.1822681500000001"/>
    <n v="1.6229597899999999"/>
  </r>
  <r>
    <x v="249"/>
    <n v="112.81902469000001"/>
    <n v="-0.74373001000000005"/>
    <n v="-1.77761777"/>
    <n v="0.86715936000000005"/>
  </r>
  <r>
    <x v="250"/>
    <n v="111.26054589"/>
    <n v="-1.3813971599999999"/>
    <n v="-1.75803921"/>
    <n v="-0.52621673999999996"/>
  </r>
  <r>
    <x v="251"/>
    <n v="110.04100733999999"/>
    <n v="-1.0961105200000001"/>
    <n v="-1.6165593300000001"/>
    <n v="-1.61670387"/>
  </r>
  <r>
    <x v="252"/>
    <n v="115.28656632000001"/>
    <n v="4.7669129100000003"/>
    <n v="9.9888089999999999E-2"/>
    <n v="4.7653949200000003"/>
  </r>
  <r>
    <x v="253"/>
    <n v="114.03951834999999"/>
    <n v="-1.0816940900000001"/>
    <n v="0.29979287999999998"/>
    <n v="3.6313484499999999"/>
  </r>
  <r>
    <x v="254"/>
    <n v="113.09705489"/>
    <n v="-0.82643584999999997"/>
    <n v="-7.0745790000000003E-2"/>
    <n v="2.7750786600000001"/>
  </r>
  <r>
    <x v="255"/>
    <n v="112.02180951"/>
    <n v="-0.95072800999999996"/>
    <n v="-0.11628695"/>
    <n v="1.8001220899999999"/>
  </r>
  <r>
    <x v="256"/>
    <n v="110.50785193999999"/>
    <n v="-1.3514846599999999"/>
    <n v="-0.80653045999999995"/>
    <n v="0.42203379000000002"/>
  </r>
  <r>
    <x v="257"/>
    <n v="110.00540662"/>
    <n v="-0.45466933999999998"/>
    <n v="-0.20340421"/>
    <n v="-3.4554210000000002E-2"/>
  </r>
  <r>
    <x v="258"/>
    <n v="116.5442659"/>
    <n v="5.9441253700000001"/>
    <n v="0.76971328000000006"/>
    <n v="5.9075174600000002"/>
  </r>
  <r>
    <x v="259"/>
    <n v="115.10785942"/>
    <n v="-1.23249863"/>
    <n v="0.49071290000000001"/>
    <n v="4.6005375099999997"/>
  </r>
  <r>
    <x v="260"/>
    <n v="114.91250813000001"/>
    <n v="-0.16971151000000001"/>
    <n v="1.0980813199999999"/>
    <n v="4.4213730099999999"/>
  </r>
  <r>
    <x v="261"/>
    <n v="113.5029775"/>
    <n v="-1.22661201"/>
    <n v="0.60623890000000002"/>
    <n v="3.14052664"/>
  </r>
  <r>
    <x v="262"/>
    <n v="111.68883289"/>
    <n v="-1.5983233699999999"/>
    <n v="0.38494059000000003"/>
    <n v="1.49200982"/>
  </r>
  <r>
    <x v="263"/>
    <n v="110.57285835"/>
    <n v="-0.99918183999999999"/>
    <n v="0.48332074000000003"/>
    <n v="0.47791897"/>
  </r>
  <r>
    <x v="264"/>
    <n v="116.17328105"/>
    <n v="5.0649162800000003"/>
    <n v="0.76913967999999999"/>
    <n v="5.0649172599999996"/>
  </r>
  <r>
    <x v="265"/>
    <n v="115.15359582000001"/>
    <n v="-0.87772784000000004"/>
    <n v="0.97692228999999997"/>
    <n v="4.1427333199999996"/>
  </r>
  <r>
    <x v="266"/>
    <n v="114.96009897"/>
    <n v="-0.16803370000000001"/>
    <n v="1.6472967199999999"/>
    <n v="3.9677384"/>
  </r>
  <r>
    <x v="267"/>
    <n v="114.46836604000001"/>
    <n v="-0.42774225999999999"/>
    <n v="2.1840001899999999"/>
    <n v="3.5230339000000002"/>
  </r>
  <r>
    <x v="268"/>
    <n v="112.6823964"/>
    <n v="-1.5602298699999999"/>
    <n v="1.9677737099999999"/>
    <n v="1.9078273400000001"/>
  </r>
  <r>
    <x v="269"/>
    <n v="111.61544323"/>
    <n v="-0.94686766"/>
    <n v="1.4635977099999999"/>
    <n v="0.94289508"/>
  </r>
  <r>
    <x v="270"/>
    <n v="117.22344142"/>
    <n v="5.0243927099999999"/>
    <n v="0.58276185000000003"/>
    <n v="6.0146625299999998"/>
  </r>
  <r>
    <x v="271"/>
    <n v="116.20413201"/>
    <n v="-0.86954401000000003"/>
    <n v="0.95238725999999996"/>
    <n v="5.0928184600000002"/>
  </r>
  <r>
    <x v="272"/>
    <n v="116.39553801"/>
    <n v="0.16471531"/>
    <n v="1.29057307"/>
    <n v="5.2659224499999997"/>
  </r>
  <r>
    <x v="273"/>
    <n v="116.17325866"/>
    <n v="-0.19096895999999999"/>
    <n v="2.3526089099999998"/>
    <n v="5.0648972199999998"/>
  </r>
  <r>
    <x v="274"/>
    <n v="115.00658339"/>
    <n v="-1.00425458"/>
    <n v="2.9705301899999998"/>
    <n v="4.0097763300000002"/>
  </r>
  <r>
    <x v="275"/>
    <n v="113.84803307"/>
    <n v="-1.00737739"/>
    <n v="2.96200602"/>
    <n v="2.9621291300000001"/>
  </r>
  <r>
    <x v="276"/>
    <n v="118.36114757999999"/>
    <n v="3.9641567700000002"/>
    <n v="1.88327859"/>
    <n v="3.9640317899999999"/>
  </r>
  <r>
    <x v="277"/>
    <n v="117.94441071999999"/>
    <n v="-0.35208924000000003"/>
    <n v="2.4235586200000001"/>
    <n v="3.59798565"/>
  </r>
  <r>
    <x v="278"/>
    <n v="117.09815288999999"/>
    <n v="-0.71750566999999998"/>
    <n v="1.8598226200000001"/>
    <n v="2.8546642100000001"/>
  </r>
  <r>
    <x v="279"/>
    <n v="116.02545977"/>
    <n v="-0.91606323000000001"/>
    <n v="1.3602830100000001"/>
    <n v="1.91245044"/>
  </r>
  <r>
    <x v="280"/>
    <n v="114.82989252"/>
    <n v="-1.03043526"/>
    <n v="1.90579557"/>
    <n v="0.86230863999999996"/>
  </r>
  <r>
    <x v="281"/>
    <n v="114.18029761"/>
    <n v="-0.56570191999999997"/>
    <n v="2.29793862"/>
    <n v="0.29172862999999999"/>
  </r>
  <r>
    <x v="282"/>
    <n v="118.94816247999999"/>
    <n v="4.1757334400000001"/>
    <n v="1.47131072"/>
    <n v="4.4796438900000002"/>
  </r>
  <r>
    <x v="283"/>
    <n v="118.11989178"/>
    <n v="-0.69632912999999996"/>
    <n v="1.6486158799999999"/>
    <n v="3.7521217099999999"/>
  </r>
  <r>
    <x v="284"/>
    <n v="117.37666543"/>
    <n v="-0.62921353999999996"/>
    <n v="0.84292528"/>
    <n v="3.0992993000000002"/>
  </r>
  <r>
    <x v="285"/>
    <n v="116.71107524999999"/>
    <n v="-0.56705494000000001"/>
    <n v="0.46294352999999999"/>
    <n v="2.5146696400000002"/>
  </r>
  <r>
    <x v="286"/>
    <n v="115.28011592"/>
    <n v="-1.2260698699999999"/>
    <n v="0.23784076000000001"/>
    <n v="1.25776814"/>
  </r>
  <r>
    <x v="287"/>
    <n v="113.38270197"/>
    <n v="-1.64591607"/>
    <n v="-0.40873003000000002"/>
    <n v="-0.40884973000000002"/>
  </r>
  <r>
    <x v="288"/>
    <n v="118.30394364999999"/>
    <n v="4.3403813800000002"/>
    <n v="-4.8329990000000003E-2"/>
    <n v="4.3403813700000002"/>
  </r>
  <r>
    <x v="289"/>
    <n v="117.00214963000001"/>
    <n v="-1.1003809200000001"/>
    <n v="-0.79890271000000002"/>
    <n v="3.19223956"/>
  </r>
  <r>
    <x v="290"/>
    <n v="116.54313336"/>
    <n v="-0.39231439000000001"/>
    <n v="-0.47397803999999999"/>
    <n v="2.7874015499999998"/>
  </r>
  <r>
    <x v="291"/>
    <n v="115.56847351"/>
    <n v="-0.83630826000000003"/>
    <n v="-0.39386723000000001"/>
    <n v="1.92778201"/>
  </r>
  <r>
    <x v="292"/>
    <n v="113.40702883"/>
    <n v="-1.8702719000000001"/>
    <n v="-1.2391056499999999"/>
    <n v="2.145536E-2"/>
  </r>
  <r>
    <x v="293"/>
    <n v="111.84369894"/>
    <n v="-1.3785123399999999"/>
    <n v="-2.04641144"/>
    <n v="-1.3573527599999999"/>
  </r>
  <r>
    <x v="294"/>
    <n v="117.96728106"/>
    <n v="5.4751248199999996"/>
    <n v="-0.82462932"/>
    <n v="4.0434552400000001"/>
  </r>
  <r>
    <x v="295"/>
    <n v="115.89437737"/>
    <n v="-1.7571852699999999"/>
    <n v="-1.8841148400000001"/>
    <n v="2.2152189799999999"/>
  </r>
  <r>
    <x v="296"/>
    <n v="114.80286940000001"/>
    <n v="-0.94181269999999995"/>
    <n v="-2.1927663599999998"/>
    <n v="1.2525430500000001"/>
  </r>
  <r>
    <x v="297"/>
    <n v="113.62480214"/>
    <n v="-1.0261653399999999"/>
    <n v="-2.6443703900000002"/>
    <n v="0.21352452999999999"/>
  </r>
  <r>
    <x v="298"/>
    <n v="112.23781645"/>
    <n v="-1.2206716"/>
    <n v="-2.6390496300000001"/>
    <n v="-1.0097535"/>
  </r>
  <r>
    <x v="299"/>
    <n v="112.71176916"/>
    <n v="0.42227542000000001"/>
    <n v="-0.59174176999999994"/>
    <n v="-0.59174201000000004"/>
  </r>
  <r>
    <x v="300"/>
    <n v="120.14909084999999"/>
    <n v="6.5985315900000003"/>
    <n v="1.55966669"/>
    <n v="6.5985316100000002"/>
  </r>
  <r>
    <x v="301"/>
    <n v="119.62013102"/>
    <n v="-0.44025288000000001"/>
    <n v="2.2375498199999999"/>
    <n v="6.12922849"/>
  </r>
  <r>
    <x v="302"/>
    <n v="119.59665194999999"/>
    <n v="-1.9628030000000001E-2"/>
    <n v="2.6200759300000001"/>
    <n v="6.1142586799999998"/>
  </r>
  <r>
    <x v="303"/>
    <n v="119.20263479"/>
    <n v="-0.32945500999999999"/>
    <n v="3.1445957299999998"/>
    <n v="5.7646599399999996"/>
  </r>
  <r>
    <x v="304"/>
    <n v="119.35169701"/>
    <n v="0.12504942999999999"/>
    <n v="5.24188689"/>
    <n v="5.89691805"/>
  </r>
  <r>
    <x v="305"/>
    <n v="119.15077755999999"/>
    <n v="-0.16834235"/>
    <n v="6.5332948499999999"/>
    <n v="5.7186486900000002"/>
  </r>
  <r>
    <x v="306"/>
    <n v="120.43243570999999"/>
    <n v="1.0756607499999999"/>
    <n v="2.0896935399999998"/>
    <n v="6.8558226900000001"/>
  </r>
  <r>
    <x v="307"/>
    <n v="119.64929115"/>
    <n v="-0.65027710999999999"/>
    <n v="3.2399447399999999"/>
    <n v="6.1609637499999996"/>
  </r>
  <r>
    <x v="308"/>
    <n v="119.51487186"/>
    <n v="-0.11234441000000001"/>
    <n v="4.1044291700000004"/>
    <n v="6.0416978400000003"/>
  </r>
  <r>
    <x v="309"/>
    <n v="119.23666801"/>
    <n v="-0.2327776"/>
    <n v="4.9389444600000001"/>
    <n v="5.7948565199999997"/>
  </r>
  <r>
    <x v="310"/>
    <n v="119.42743648"/>
    <n v="0.15999145000000001"/>
    <n v="6.4057019799999999"/>
    <n v="5.9641192299999997"/>
  </r>
  <r>
    <x v="311"/>
    <n v="118.22523183"/>
    <n v="-1.00664025"/>
    <n v="4.89164771"/>
    <n v="4.8974417600000004"/>
  </r>
  <r>
    <x v="312"/>
    <n v="122.15677995"/>
    <n v="3.3254729599999999"/>
    <n v="1.6709981599999999"/>
    <n v="3.3254729599999999"/>
  </r>
  <r>
    <x v="313"/>
    <n v="121.32368674"/>
    <n v="-0.68198687999999996"/>
    <n v="1.42413798"/>
    <n v="2.6208067900000001"/>
  </r>
  <r>
    <x v="314"/>
    <n v="121.02901476"/>
    <n v="-0.24288082999999999"/>
    <n v="1.1976612900000001"/>
    <n v="2.37156053"/>
  </r>
  <r>
    <x v="315"/>
    <n v="120.95665289999999"/>
    <n v="-5.9788849999999998E-2"/>
    <n v="1.4714591800000001"/>
    <n v="2.31035374"/>
  </r>
  <r>
    <x v="316"/>
    <n v="120.33616904"/>
    <n v="-0.51298034999999997"/>
    <n v="0.82484963"/>
    <n v="1.7855217299999999"/>
  </r>
  <r>
    <x v="317"/>
    <n v="120.04441296"/>
    <n v="-0.24245085999999999"/>
    <n v="0.75000383000000004"/>
    <n v="1.53874186"/>
  </r>
  <r>
    <x v="318"/>
    <n v="124.5317956"/>
    <n v="3.7381020299999999"/>
    <n v="3.4038669600000002"/>
    <n v="5.3343636300000004"/>
  </r>
  <r>
    <x v="319"/>
    <n v="124.28156808999999"/>
    <n v="-0.20093464"/>
    <n v="3.8715456600000002"/>
    <n v="5.1227104099999998"/>
  </r>
  <r>
    <x v="320"/>
    <n v="124.38491904"/>
    <n v="8.3158709999999997E-2"/>
    <n v="4.0748461699999998"/>
    <n v="5.2101290999999996"/>
  </r>
  <r>
    <x v="321"/>
    <n v="123.79805981"/>
    <n v="-0.47180898999999998"/>
    <n v="3.8254941800000002"/>
    <n v="4.7137382600000004"/>
  </r>
  <r>
    <x v="322"/>
    <n v="122.99123892"/>
    <n v="-0.65172337000000002"/>
    <n v="2.9840734599999998"/>
    <n v="4.0312943499999996"/>
  </r>
  <r>
    <x v="323"/>
    <n v="122.08514155"/>
    <n v="-0.73671699999999996"/>
    <n v="3.2648781100000002"/>
    <n v="3.2648781200000001"/>
  </r>
  <r>
    <x v="324"/>
    <n v="124.45525642"/>
    <n v="1.9413622699999999"/>
    <n v="1.88157912"/>
    <n v="1.94136226"/>
  </r>
  <r>
    <x v="325"/>
    <n v="123.9149142"/>
    <n v="-0.43416585000000002"/>
    <n v="2.1357968299999999"/>
    <n v="1.49876769"/>
  </r>
  <r>
    <x v="326"/>
    <n v="123.60360781"/>
    <n v="-0.25122592999999999"/>
    <n v="2.1272527499999998"/>
    <n v="1.2437764600000001"/>
  </r>
  <r>
    <x v="327"/>
    <n v="123.41309615999999"/>
    <n v="-0.15413114"/>
    <n v="2.0308459299999999"/>
    <n v="1.0877282800000001"/>
  </r>
  <r>
    <x v="328"/>
    <n v="122.58885028"/>
    <n v="-0.66787554000000005"/>
    <n v="1.87199016"/>
    <n v="0.41258806999999997"/>
  </r>
  <r>
    <x v="329"/>
    <n v="121.90697197999999"/>
    <n v="-0.55623191000000005"/>
    <n v="1.5515582699999999"/>
    <n v="-0.14593879000000001"/>
  </r>
  <r>
    <x v="330"/>
    <n v="125.21531061"/>
    <n v="2.7138223300000002"/>
    <n v="0.54886787000000004"/>
    <n v="2.5639230300000002"/>
  </r>
  <r>
    <x v="331"/>
    <n v="124.89490996000001"/>
    <n v="-0.25587977000000001"/>
    <n v="0.49350991999999999"/>
    <n v="2.3014827000000002"/>
  </r>
  <r>
    <x v="332"/>
    <n v="125.09040889000001"/>
    <n v="0.15653074"/>
    <n v="0.56718279000000005"/>
    <n v="2.46161597"/>
  </r>
  <r>
    <x v="333"/>
    <n v="124.79494217"/>
    <n v="-0.23620253999999999"/>
    <n v="0.80524876999999995"/>
    <n v="2.2195990299999999"/>
  </r>
  <r>
    <x v="334"/>
    <n v="124.42142578000001"/>
    <n v="-0.29930411000000001"/>
    <n v="1.16283637"/>
    <n v="1.9136515700000001"/>
  </r>
  <r>
    <x v="335"/>
    <n v="123.29216388"/>
    <n v="-0.90761048"/>
    <n v="0.98867258999999996"/>
    <n v="0.98867258999999996"/>
  </r>
  <r>
    <x v="336"/>
    <n v="126.97940163"/>
    <n v="2.9906505299999999"/>
    <n v="2.0281547600000001"/>
    <n v="2.9906505299999999"/>
  </r>
  <r>
    <x v="337"/>
    <n v="126.62314249000001"/>
    <n v="-0.28056450999999999"/>
    <n v="2.1855547500000001"/>
    <n v="2.7016953099999998"/>
  </r>
  <r>
    <x v="338"/>
    <n v="126.11749137"/>
    <n v="-0.39933547000000003"/>
    <n v="2.03382701"/>
    <n v="2.2915710200000001"/>
  </r>
  <r>
    <x v="339"/>
    <n v="125.32259376"/>
    <n v="-0.63028340000000005"/>
    <n v="1.5472406599999999"/>
    <n v="1.6468442299999999"/>
  </r>
  <r>
    <x v="340"/>
    <n v="124.0969746"/>
    <n v="-0.97797142999999997"/>
    <n v="1.2302295999999999"/>
    <n v="0.65276712999999997"/>
  </r>
  <r>
    <x v="341"/>
    <n v="123.90260775"/>
    <n v="-0.15662497"/>
    <n v="1.6370152899999999"/>
    <n v="0.49511976000000002"/>
  </r>
  <r>
    <x v="342"/>
    <n v="128.00613530999999"/>
    <n v="3.3118976500000001"/>
    <n v="2.2288206499999998"/>
    <n v="3.8234152799999999"/>
  </r>
  <r>
    <x v="343"/>
    <n v="127.33288122"/>
    <n v="-0.52595455000000002"/>
    <n v="1.95201811"/>
    <n v="3.2773512999999999"/>
  </r>
  <r>
    <x v="344"/>
    <n v="127.24477641999999"/>
    <n v="-6.9192500000000004E-2"/>
    <n v="1.72224837"/>
    <n v="3.20589112"/>
  </r>
  <r>
    <x v="345"/>
    <n v="126.68020730000001"/>
    <n v="-0.44368745999999998"/>
    <n v="1.51069034"/>
    <n v="2.7479795299999998"/>
  </r>
  <r>
    <x v="346"/>
    <n v="125.66202689000001"/>
    <n v="-0.80374071999999996"/>
    <n v="0.99709603999999996"/>
    <n v="1.9221521800000001"/>
  </r>
  <r>
    <x v="347"/>
    <n v="125.31452725"/>
    <n v="-0.27653512000000002"/>
    <n v="1.64030163"/>
    <n v="1.64030163"/>
  </r>
  <r>
    <x v="348"/>
    <n v="128.20835738"/>
    <n v="2.3092535199999999"/>
    <n v="0.96783867000000001"/>
    <n v="2.30925351"/>
  </r>
  <r>
    <x v="349"/>
    <n v="126.91353374000001"/>
    <n v="-1.0099370000000001"/>
    <n v="0.22933505000000001"/>
    <n v="1.2759945100000001"/>
  </r>
  <r>
    <x v="350"/>
    <n v="126.77557666"/>
    <n v="-0.10870162999999999"/>
    <n v="0.52180335"/>
    <n v="1.1659058499999999"/>
  </r>
  <r>
    <x v="351"/>
    <n v="125.85637975"/>
    <n v="-0.72505834999999996"/>
    <n v="0.42592956999999998"/>
    <n v="0.432394"/>
  </r>
  <r>
    <x v="352"/>
    <n v="125.83674849000001"/>
    <n v="-1.559814E-2"/>
    <n v="1.4019470599999999"/>
    <n v="0.41672840999999999"/>
  </r>
  <r>
    <x v="353"/>
    <n v="125.81428579999999"/>
    <n v="-1.7850660000000001E-2"/>
    <n v="1.5428876600000001"/>
    <n v="0.39880336"/>
  </r>
  <r>
    <x v="354"/>
    <n v="128.39725403"/>
    <n v="2.0530007499999998"/>
    <n v="0.30554684999999998"/>
    <n v="2.4599915499999998"/>
  </r>
  <r>
    <x v="355"/>
    <n v="128.33704835"/>
    <n v="-4.689016E-2"/>
    <n v="0.78861572999999996"/>
    <n v="2.41194789"/>
  </r>
  <r>
    <x v="356"/>
    <n v="128.1693343"/>
    <n v="-0.13068249000000001"/>
    <n v="0.72659790999999996"/>
    <n v="2.27811341"/>
  </r>
  <r>
    <x v="357"/>
    <n v="129.15197788"/>
    <n v="0.76667604"/>
    <n v="1.9511892399999999"/>
    <n v="3.0622552000000001"/>
  </r>
  <r>
    <x v="358"/>
    <n v="128.93507714"/>
    <n v="-0.16794224999999999"/>
    <n v="2.6046454400000001"/>
    <n v="2.8891701200000002"/>
  </r>
  <r>
    <x v="359"/>
    <n v="128.28535461000001"/>
    <n v="-0.50391448999999999"/>
    <n v="2.3706966999999999"/>
    <n v="2.3706966999999999"/>
  </r>
  <r>
    <x v="360"/>
    <n v="132.14489782000001"/>
    <n v="3.00856105"/>
    <n v="3.0704242100000001"/>
    <n v="3.00856105"/>
  </r>
  <r>
    <x v="361"/>
    <n v="131.27424177"/>
    <n v="-0.65886467000000004"/>
    <n v="3.4359677"/>
    <n v="2.32987403"/>
  </r>
  <r>
    <x v="362"/>
    <n v="130.47178471000001"/>
    <n v="-0.61128294999999999"/>
    <n v="2.9155521499999999"/>
    <n v="1.70434895"/>
  </r>
  <r>
    <x v="363"/>
    <n v="129.00095524"/>
    <n v="-1.1273161300000001"/>
    <n v="2.4985427800000002"/>
    <n v="0.55781943"/>
  </r>
  <r>
    <x v="364"/>
    <n v="128.3236086"/>
    <n v="-0.52507102999999999"/>
    <n v="1.97625903"/>
    <n v="2.9819450000000001E-2"/>
  </r>
  <r>
    <x v="365"/>
    <n v="127.83597957000001"/>
    <n v="-0.37999947000000001"/>
    <n v="1.60688729"/>
    <n v="-0.35029333000000001"/>
  </r>
  <r>
    <x v="366"/>
    <n v="131.21710139000001"/>
    <n v="2.64489061"/>
    <n v="2.1961897700000002"/>
    <n v="2.2853324000000002"/>
  </r>
  <r>
    <x v="367"/>
    <n v="130.78288351"/>
    <n v="-0.33091562000000002"/>
    <n v="1.90579041"/>
    <n v="1.94685427"/>
  </r>
  <r>
    <x v="368"/>
    <n v="130.96300528"/>
    <n v="0.13772580000000001"/>
    <n v="2.1796719100000002"/>
    <n v="2.0872613800000002"/>
  </r>
  <r>
    <x v="369"/>
    <n v="131.34337145999999"/>
    <n v="0.29043787999999998"/>
    <n v="1.69675573"/>
    <n v="2.3837614600000001"/>
  </r>
  <r>
    <x v="370"/>
    <n v="130.89539887999999"/>
    <n v="-0.34106979999999998"/>
    <n v="1.52039444"/>
    <n v="2.03456137"/>
  </r>
  <r>
    <x v="371"/>
    <n v="131.17609171000001"/>
    <n v="0.21444056"/>
    <n v="2.25336486"/>
    <n v="2.2533648500000001"/>
  </r>
  <r>
    <x v="372"/>
    <n v="133.77473423000001"/>
    <n v="1.9810336500000001"/>
    <n v="1.23337067"/>
    <n v="1.98103366"/>
  </r>
  <r>
    <x v="373"/>
    <n v="133.99578412"/>
    <n v="0.16524038999999999"/>
    <n v="2.0731731600000001"/>
    <n v="2.1495475100000001"/>
  </r>
  <r>
    <x v="374"/>
    <n v="133.79805177"/>
    <n v="-0.14756610000000001"/>
    <n v="2.5494148499999998"/>
    <n v="1.99880941"/>
  </r>
  <r>
    <x v="375"/>
    <n v="133.90267552"/>
    <n v="7.8195269999999997E-2"/>
    <n v="3.79975503"/>
    <n v="2.0785676500000001"/>
  </r>
  <r>
    <x v="376"/>
    <n v="134.29785889999999"/>
    <n v="0.29512732000000003"/>
    <n v="4.6556127600000003"/>
    <n v="2.3798294000000002"/>
  </r>
  <r>
    <x v="377"/>
    <n v="133.72395259000001"/>
    <n v="-0.42733839000000001"/>
    <n v="4.6058809399999996"/>
    <n v="1.9423210799999999"/>
  </r>
  <r>
    <x v="378"/>
    <n v="135.56697381999999"/>
    <n v="1.3782281999999999"/>
    <n v="3.3150194499999999"/>
    <n v="3.3473188999999999"/>
  </r>
  <r>
    <x v="379"/>
    <n v="135.68543126"/>
    <n v="8.7379280000000004E-2"/>
    <n v="3.74861574"/>
    <n v="3.4376230400000001"/>
  </r>
  <r>
    <x v="380"/>
    <n v="136.0448691"/>
    <n v="0.26490525999999998"/>
    <n v="3.88038119"/>
    <n v="3.71163475"/>
  </r>
  <r>
    <x v="381"/>
    <n v="136.42932995999999"/>
    <n v="0.28259856999999999"/>
    <n v="3.8722612700000001"/>
    <n v="4.0047223399999998"/>
  </r>
  <r>
    <x v="382"/>
    <n v="136.44200989999999"/>
    <n v="9.2941499999999993E-3"/>
    <n v="4.2374377299999999"/>
    <n v="4.0143886899999996"/>
  </r>
  <r>
    <x v="383"/>
    <n v="136.18845436999999"/>
    <n v="-0.18583392000000001"/>
    <n v="3.8210946799999999"/>
    <n v="3.8210946799999999"/>
  </r>
  <r>
    <x v="384"/>
    <n v="136.18505625"/>
    <n v="-2.4951600000000002E-3"/>
    <n v="1.8017767200000001"/>
    <n v="-2.4951600000000002E-3"/>
  </r>
  <r>
    <x v="385"/>
    <n v="136.21855775"/>
    <n v="2.459998E-2"/>
    <n v="1.65883848"/>
    <n v="2.2104209999999999E-2"/>
  </r>
  <r>
    <x v="386"/>
    <n v="137.46657540999999"/>
    <n v="0.91618769"/>
    <n v="2.7418363700000001"/>
    <n v="0.93849442000000005"/>
  </r>
  <r>
    <x v="387"/>
    <n v="137.34075228"/>
    <n v="-9.1529979999999997E-2"/>
    <n v="2.5675937700000002"/>
    <n v="0.84610543999999999"/>
  </r>
  <r>
    <x v="388"/>
    <n v="137.07464855000001"/>
    <n v="-0.19375439"/>
    <n v="2.06763509"/>
    <n v="0.65071168999999995"/>
  </r>
  <r>
    <x v="389"/>
    <n v="137.10255810999999"/>
    <n v="2.036085E-2"/>
    <n v="2.52655224"/>
    <n v="0.67120502000000004"/>
  </r>
  <r>
    <x v="390"/>
    <n v="136.55916361000001"/>
    <n v="-0.39634162000000001"/>
    <n v="0.73188164"/>
    <n v="0.27220314000000001"/>
  </r>
  <r>
    <x v="391"/>
    <n v="136.51498389"/>
    <n v="-3.2352069999999997E-2"/>
    <n v="0.61137929000000002"/>
    <n v="0.239763"/>
  </r>
  <r>
    <x v="392"/>
    <n v="137.16310836"/>
    <n v="0.47476435"/>
    <n v="0.82196356999999998"/>
    <n v="0.71566565999999998"/>
  </r>
  <r>
    <x v="393"/>
    <n v="137.32358488"/>
    <n v="0.11699685"/>
    <n v="0.65547116999999999"/>
    <n v="0.83349980999999995"/>
  </r>
  <r>
    <x v="394"/>
    <n v="137.32464195"/>
    <n v="7.6977000000000002E-4"/>
    <n v="0.64689171000000001"/>
    <n v="0.83427600000000002"/>
  </r>
  <r>
    <x v="395"/>
    <n v="136.79083416"/>
    <n v="-0.38871959"/>
    <n v="0.44231341000000002"/>
    <n v="0.44231341000000002"/>
  </r>
  <r>
    <x v="396"/>
    <n v="137.57865921000001"/>
    <n v="0.57593408999999995"/>
    <n v="1.0233156299999999"/>
    <n v="0.57593408999999995"/>
  </r>
  <r>
    <x v="397"/>
    <n v="137.02746304999999"/>
    <n v="-0.40064074"/>
    <n v="0.59382900000000005"/>
    <n v="0.17298594"/>
  </r>
  <r>
    <x v="398"/>
    <n v="137.60742257999999"/>
    <n v="0.42324328"/>
    <n v="0.10245921"/>
    <n v="0.59696136"/>
  </r>
  <r>
    <x v="399"/>
    <n v="137.39734765"/>
    <n v="-0.15266250000000001"/>
    <n v="4.120799E-2"/>
    <n v="0.44338751999999998"/>
  </r>
  <r>
    <x v="400"/>
    <n v="137.09430587"/>
    <n v="-0.22055868000000001"/>
    <n v="1.434059E-2"/>
    <n v="0.22185091000000001"/>
  </r>
  <r>
    <x v="401"/>
    <n v="136.98323418999999"/>
    <n v="-8.1018450000000006E-2"/>
    <n v="-8.7032600000000002E-2"/>
    <n v="0.14065272000000001"/>
  </r>
  <r>
    <x v="402"/>
    <n v="136.53974059000001"/>
    <n v="-0.32375757999999999"/>
    <n v="-1.422315E-2"/>
    <n v="-0.18356022999999999"/>
  </r>
  <r>
    <x v="403"/>
    <n v="136.83868950999999"/>
    <n v="0.21894644999999999"/>
    <n v="0.23712095"/>
    <n v="3.4984330000000001E-2"/>
  </r>
  <r>
    <x v="404"/>
    <n v="136.49851382"/>
    <n v="-0.24859613"/>
    <n v="-0.48452864000000001"/>
    <n v="-0.21369878"/>
  </r>
  <r>
    <x v="405"/>
    <n v="135.74440446"/>
    <n v="-0.55246708"/>
    <n v="-1.14997028"/>
    <n v="-0.76498524999999995"/>
  </r>
  <r>
    <x v="406"/>
    <n v="135.52574140999999"/>
    <n v="-0.16108438999999999"/>
    <n v="-1.30996194"/>
    <n v="-0.92483736999999999"/>
  </r>
  <r>
    <x v="407"/>
    <n v="134.88996130000001"/>
    <n v="-0.46912129000000002"/>
    <n v="-1.38962005"/>
    <n v="-1.38962005"/>
  </r>
  <r>
    <x v="408"/>
    <n v="137.60980617000001"/>
    <n v="2.01634343"/>
    <n v="2.2639380000000001E-2"/>
    <n v="2.0163434200000001"/>
  </r>
  <r>
    <x v="409"/>
    <n v="137.32041602000001"/>
    <n v="-0.21029761999999999"/>
    <n v="0.21379143"/>
    <n v="1.8018054800000001"/>
  </r>
  <r>
    <x v="410"/>
    <n v="137.36341078999999"/>
    <n v="3.1309820000000002E-2"/>
    <n v="-0.17732458000000001"/>
    <n v="1.83367944"/>
  </r>
  <r>
    <x v="411"/>
    <n v="137.47194046999999"/>
    <n v="7.9009159999999995E-2"/>
    <n v="5.4289850000000001E-2"/>
    <n v="1.9141373800000001"/>
  </r>
  <r>
    <x v="412"/>
    <n v="137.62516664"/>
    <n v="0.11145996"/>
    <n v="0.38722306000000001"/>
    <n v="2.0277308399999998"/>
  </r>
  <r>
    <x v="413"/>
    <n v="137.38140976"/>
    <n v="-0.17711650000000001"/>
    <n v="0.29067467000000002"/>
    <n v="1.8470228900000001"/>
  </r>
  <r>
    <x v="414"/>
    <n v="137.00341760000001"/>
    <n v="-0.27514069000000002"/>
    <n v="0.33959125000000001"/>
    <n v="1.56680029"/>
  </r>
  <r>
    <x v="415"/>
    <n v="137.09388734000001"/>
    <n v="6.6034659999999995E-2"/>
    <n v="0.18649537999999999"/>
    <n v="1.63386958"/>
  </r>
  <r>
    <x v="416"/>
    <n v="136.79131998"/>
    <n v="-0.22070084000000001"/>
    <n v="0.21451234"/>
    <n v="1.40956277"/>
  </r>
  <r>
    <x v="417"/>
    <n v="136.28206238999999"/>
    <n v="-0.37228793999999998"/>
    <n v="0.39608110000000002"/>
    <n v="1.0320271999999999"/>
  </r>
  <r>
    <x v="418"/>
    <n v="135.70936606999999"/>
    <n v="-0.42022869000000002"/>
    <n v="0.13549061000000001"/>
    <n v="0.60746164000000002"/>
  </r>
  <r>
    <x v="419"/>
    <n v="135.42375476999999"/>
    <n v="-0.21045806"/>
    <n v="0.39572512999999998"/>
    <n v="0.39572512999999998"/>
  </r>
  <r>
    <x v="420"/>
    <n v="139.39034027"/>
    <n v="2.9290175199999999"/>
    <n v="1.29390059"/>
    <n v="2.92901751"/>
  </r>
  <r>
    <x v="421"/>
    <n v="139.27652852"/>
    <n v="-8.1649669999999994E-2"/>
    <n v="1.4244877499999999"/>
    <n v="2.8449763199999998"/>
  </r>
  <r>
    <x v="422"/>
    <n v="139.47857723999999"/>
    <n v="0.14507018999999999"/>
    <n v="1.5398325100000001"/>
    <n v="2.99417372"/>
  </r>
  <r>
    <x v="423"/>
    <n v="138.69994122"/>
    <n v="-0.55824775000000004"/>
    <n v="0.89327374000000004"/>
    <n v="2.4192110599999999"/>
  </r>
  <r>
    <x v="424"/>
    <n v="138.51279672999999"/>
    <n v="-0.13492758999999999"/>
    <n v="0.64496204999999995"/>
    <n v="2.2810192800000002"/>
  </r>
  <r>
    <x v="425"/>
    <n v="138.13318337000001"/>
    <n v="-0.27406374999999999"/>
    <n v="0.54721640000000005"/>
    <n v="2.0007040800000002"/>
  </r>
  <r>
    <x v="426"/>
    <n v="137.12673286"/>
    <n v="-0.72860879000000001"/>
    <n v="9.0008889999999994E-2"/>
    <n v="1.2575179999999999"/>
  </r>
  <r>
    <x v="427"/>
    <n v="137.26186662999999"/>
    <n v="9.8546629999999996E-2"/>
    <n v="0.12252865"/>
    <n v="1.35730387"/>
  </r>
  <r>
    <x v="428"/>
    <n v="137.39538734000001"/>
    <n v="9.7274440000000004E-2"/>
    <n v="0.44159773000000002"/>
    <n v="1.4558986199999999"/>
  </r>
  <r>
    <x v="429"/>
    <n v="137.49625209000001"/>
    <n v="7.3412039999999998E-2"/>
    <n v="0.89093875"/>
    <n v="1.5303794500000001"/>
  </r>
  <r>
    <x v="430"/>
    <n v="137.20958167000001"/>
    <n v="-0.20849326000000001"/>
    <n v="1.1054620900000001"/>
    <n v="1.3186954500000001"/>
  </r>
  <r>
    <x v="431"/>
    <n v="137.37050252"/>
    <n v="0.11728106000000001"/>
    <n v="1.43752309"/>
    <n v="1.43752309"/>
  </r>
  <r>
    <x v="432"/>
    <n v="140.7591304"/>
    <n v="2.46677985"/>
    <n v="0.98198348999999996"/>
    <n v="2.46677985"/>
  </r>
  <r>
    <x v="433"/>
    <n v="140.35775641999999"/>
    <n v="-0.28514951999999999"/>
    <n v="0.77631737999999995"/>
    <n v="2.17459633"/>
  </r>
  <r>
    <x v="434"/>
    <n v="140.40019795000001"/>
    <n v="3.0238109999999999E-2"/>
    <n v="0.66076148000000001"/>
    <n v="2.2054919900000001"/>
  </r>
  <r>
    <x v="435"/>
    <n v="141.02206641000001"/>
    <n v="0.44292563000000001"/>
    <n v="1.67420777"/>
    <n v="2.6581863100000001"/>
  </r>
  <r>
    <x v="436"/>
    <n v="141.22710784"/>
    <n v="0.14539669999999999"/>
    <n v="1.9596103600000001"/>
    <n v="2.80744792"/>
  </r>
  <r>
    <x v="437"/>
    <n v="141.25724198"/>
    <n v="2.133736E-2"/>
    <n v="2.2616279000000001"/>
    <n v="2.82938432"/>
  </r>
  <r>
    <x v="438"/>
    <n v="140.89765102999999"/>
    <n v="-0.25456461000000002"/>
    <n v="2.7499511499999998"/>
    <n v="2.5676170900000002"/>
  </r>
  <r>
    <x v="439"/>
    <n v="140.90334494999999"/>
    <n v="4.0411700000000002E-3"/>
    <n v="2.6529424399999999"/>
    <n v="2.5717620299999999"/>
  </r>
  <r>
    <x v="440"/>
    <n v="140.52048307000001"/>
    <n v="-0.27171951"/>
    <n v="2.2745274000000002"/>
    <n v="2.29305454"/>
  </r>
  <r>
    <x v="441"/>
    <n v="140.40876617999999"/>
    <n v="-7.9502210000000004E-2"/>
    <n v="2.1182498000000001"/>
    <n v="2.2117293"/>
  </r>
  <r>
    <x v="442"/>
    <n v="140.40667482999999"/>
    <n v="-1.4894699999999999E-3"/>
    <n v="2.3300801"/>
    <n v="2.2102068899999998"/>
  </r>
  <r>
    <x v="443"/>
    <n v="139.66859002000001"/>
    <n v="-0.52567644000000002"/>
    <n v="1.6729119100000001"/>
    <n v="1.6729119100000001"/>
  </r>
  <r>
    <x v="444"/>
    <n v="140.01573268999999"/>
    <n v="0.24854741999999999"/>
    <n v="-0.52813463000000005"/>
    <n v="0.24854741"/>
  </r>
  <r>
    <x v="445"/>
    <n v="140.37402351"/>
    <n v="0.25589326000000001"/>
    <n v="1.1589729999999999E-2"/>
    <n v="0.50507667999999994"/>
  </r>
  <r>
    <x v="446"/>
    <n v="140.33478776999999"/>
    <n v="-2.7950860000000001E-2"/>
    <n v="-4.6588379999999999E-2"/>
    <n v="0.47698466"/>
  </r>
  <r>
    <x v="447"/>
    <n v="139.92979206999999"/>
    <n v="-0.28859252000000002"/>
    <n v="-0.77454144000000003"/>
    <n v="0.1870156"/>
  </r>
  <r>
    <x v="448"/>
    <n v="139.95075962000001"/>
    <n v="1.4984340000000001E-2"/>
    <n v="-0.90375583000000004"/>
    <n v="0.20202795000000001"/>
  </r>
  <r>
    <x v="449"/>
    <n v="139.20285243999999"/>
    <n v="-0.53440737000000005"/>
    <n v="-1.4543605100000001"/>
    <n v="-0.33345907000000002"/>
  </r>
  <r>
    <x v="450"/>
    <n v="139.48942665999999"/>
    <n v="0.20586806999999999"/>
    <n v="-0.99946617999999998"/>
    <n v="-0.12827748999999999"/>
  </r>
  <r>
    <x v="451"/>
    <n v="139.10441134999999"/>
    <n v="-0.27601756"/>
    <n v="-1.2767146199999999"/>
    <n v="-0.40394098000000001"/>
  </r>
  <r>
    <x v="452"/>
    <n v="138.23491799999999"/>
    <n v="-0.62506525999999996"/>
    <n v="-1.6264995799999999"/>
    <n v="-1.0264813500000001"/>
  </r>
  <r>
    <x v="453"/>
    <n v="137.56234891"/>
    <n v="-0.48654067000000001"/>
    <n v="-2.0272361499999998"/>
    <n v="-1.5080277600000001"/>
  </r>
  <r>
    <x v="454"/>
    <n v="136.43990711000001"/>
    <n v="-0.81595132000000004"/>
    <n v="-2.8251988200000002"/>
    <n v="-2.3116743099999999"/>
  </r>
  <r>
    <x v="455"/>
    <n v="135.78407953999999"/>
    <n v="-0.48067136999999999"/>
    <n v="-2.7812341200000001"/>
    <n v="-2.7812341200000001"/>
  </r>
  <r>
    <x v="456"/>
    <n v="138.26499383000001"/>
    <n v="1.82710248"/>
    <n v="-1.25038724"/>
    <n v="1.8271024899999999"/>
  </r>
  <r>
    <x v="457"/>
    <n v="136.76976174000001"/>
    <n v="-1.08142491"/>
    <n v="-2.5676130700000002"/>
    <n v="0.72591883000000001"/>
  </r>
  <r>
    <x v="458"/>
    <n v="135.57368575999999"/>
    <n v="-0.87451785000000004"/>
    <n v="-3.3926741100000002"/>
    <n v="-0.15494731"/>
  </r>
  <r>
    <x v="459"/>
    <n v="133.46868936999999"/>
    <n v="-1.55265853"/>
    <n v="-4.6173889099999998"/>
    <n v="-1.70520004"/>
  </r>
  <r>
    <x v="460"/>
    <n v="131.57001027000001"/>
    <n v="-1.4225651800000001"/>
    <n v="-5.9883557400000003"/>
    <n v="-3.1035076400000001"/>
  </r>
  <r>
    <x v="461"/>
    <n v="129.27176507999999"/>
    <n v="-1.7467849900000001"/>
    <n v="-7.1342556500000001"/>
    <n v="-4.7960810199999999"/>
  </r>
  <r>
    <x v="462"/>
    <n v="129.46841531000001"/>
    <n v="0.15212155999999999"/>
    <n v="-7.1840651900000001"/>
    <n v="-4.6512553299999997"/>
  </r>
  <r>
    <x v="463"/>
    <n v="128.36445687"/>
    <n v="-0.85268553000000002"/>
    <n v="-7.7207863999999997"/>
    <n v="-5.4642802799999997"/>
  </r>
  <r>
    <x v="464"/>
    <n v="129.60018371000001"/>
    <n v="0.96267055999999995"/>
    <n v="-6.24642052"/>
    <n v="-4.5542127299999997"/>
  </r>
  <r>
    <x v="465"/>
    <n v="130.59519043"/>
    <n v="0.76775101000000001"/>
    <n v="-5.0647277700000002"/>
    <n v="-3.8214267300000002"/>
  </r>
  <r>
    <x v="466"/>
    <n v="130.41066995"/>
    <n v="-0.14129194"/>
    <n v="-4.4189689699999999"/>
    <n v="-3.9573193"/>
  </r>
  <r>
    <x v="467"/>
    <n v="130.23844398"/>
    <n v="-0.13206432000000001"/>
    <n v="-4.0841574200000004"/>
    <n v="-4.0841574200000004"/>
  </r>
  <r>
    <x v="468"/>
    <n v="138.78887764999999"/>
    <n v="6.5652148500000003"/>
    <n v="0.37889837999999998"/>
    <n v="6.5652148600000002"/>
  </r>
  <r>
    <x v="469"/>
    <n v="139.98229864999999"/>
    <n v="0.85988229999999999"/>
    <n v="2.3488648900000002"/>
    <n v="7.4815502800000004"/>
  </r>
  <r>
    <x v="470"/>
    <n v="140.30283653999999"/>
    <n v="0.22898458999999999"/>
    <n v="3.4882512399999999"/>
    <n v="7.72766646"/>
  </r>
  <r>
    <x v="471"/>
    <n v="140.78675183999999"/>
    <n v="0.34490770999999998"/>
    <n v="5.4829806899999998"/>
    <n v="8.0992274900000005"/>
  </r>
  <r>
    <x v="472"/>
    <n v="140.93513580000001"/>
    <n v="0.10539625"/>
    <n v="7.11797887"/>
    <n v="8.2131600200000001"/>
  </r>
  <r>
    <x v="473"/>
    <n v="141.15661484"/>
    <n v="0.15714963000000001"/>
    <n v="9.1936934200000007"/>
    <n v="8.3832166099999998"/>
  </r>
  <r>
    <x v="474"/>
    <n v="141.42130469"/>
    <n v="0.18751502"/>
    <n v="9.2322821400000006"/>
    <n v="8.5864514100000005"/>
  </r>
  <r>
    <x v="475"/>
    <n v="141.65495738000001"/>
    <n v="0.16521746000000001"/>
    <n v="10.35372317"/>
    <n v="8.7658551899999999"/>
  </r>
  <r>
    <x v="476"/>
    <n v="141.49285234000001"/>
    <n v="-0.11443655"/>
    <n v="9.1764288399999998"/>
    <n v="8.6413872999999999"/>
  </r>
  <r>
    <x v="477"/>
    <n v="141.19820518"/>
    <n v="-0.20824173000000001"/>
    <n v="8.1189932900000006"/>
    <n v="8.4151506000000005"/>
  </r>
  <r>
    <x v="478"/>
    <n v="141.52336156000001"/>
    <n v="0.23028365000000001"/>
    <n v="8.5213055099999995"/>
    <n v="8.6648129699999998"/>
  </r>
  <r>
    <x v="479"/>
    <n v="141.50964382999999"/>
    <n v="-9.6929100000000008E-3"/>
    <n v="8.6542801800000007"/>
    <n v="8.6542801800000007"/>
  </r>
  <r>
    <x v="480"/>
    <n v="144.18516384"/>
    <n v="1.890698"/>
    <n v="3.88812582"/>
    <n v="1.890698"/>
  </r>
  <r>
    <x v="481"/>
    <n v="144.34060409"/>
    <n v="0.10780599"/>
    <n v="3.1134689799999999"/>
    <n v="2.0005422899999998"/>
  </r>
  <r>
    <x v="482"/>
    <n v="144.75151274000001"/>
    <n v="0.28467987"/>
    <n v="3.1707671099999999"/>
    <n v="2.2909172999999998"/>
  </r>
  <r>
    <x v="483"/>
    <n v="144.27906449"/>
    <n v="-0.32638571"/>
    <n v="2.4805690899999999"/>
    <n v="1.95705437"/>
  </r>
  <r>
    <x v="484"/>
    <n v="144.16151662999999"/>
    <n v="-8.1472569999999994E-2"/>
    <n v="2.2892664900000002"/>
    <n v="1.87398734"/>
  </r>
  <r>
    <x v="485"/>
    <n v="143.95329833"/>
    <n v="-0.14443404000000001"/>
    <n v="1.9812627899999999"/>
    <n v="1.7268466200000001"/>
  </r>
  <r>
    <x v="486"/>
    <n v="144.12860660999999"/>
    <n v="0.12178136000000001"/>
    <n v="1.9143522399999999"/>
    <n v="1.8507309599999999"/>
  </r>
  <r>
    <x v="487"/>
    <n v="143.96285843999999"/>
    <n v="-0.11500019"/>
    <n v="1.62924129"/>
    <n v="1.73360242"/>
  </r>
  <r>
    <x v="488"/>
    <n v="144.44371694"/>
    <n v="0.33401566999999999"/>
    <n v="2.0855220299999999"/>
    <n v="2.0734086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x v="0"/>
    <n v="10.217835211430796"/>
    <n v="11.435684241520393"/>
    <n v="10.789236752955333"/>
    <n v="10.089853171435344"/>
    <n v="10.059983608944712"/>
    <n v="11.276503921841666"/>
    <n v="11.509029430554332"/>
    <n v="10.586155617231654"/>
    <n v="10.25142518206083"/>
    <n v="10.983601503895267"/>
    <n v="11.093885030884703"/>
    <n v="10.467580894960122"/>
    <n v="9.9814298485156101"/>
    <n v="10.990298238546192"/>
    <n v="11.622448730118405"/>
    <n v="11.227607129152375"/>
    <n v="12.15010890166111"/>
    <n v="13.875846791466873"/>
    <n v="14.46664760400401"/>
    <n v="13.496046269121569"/>
    <n v="12.74500216315159"/>
    <n v="13.036363269154522"/>
    <n v="14.162265069513168"/>
    <n v="12.173069134749994"/>
    <n v="12.397090853429738"/>
    <n v="12.969927409522331"/>
    <n v="14.082435740579131"/>
    <n v="12.947232919871976"/>
    <n v="13.575184665115433"/>
    <n v="13.909224167346085"/>
    <n v="13.892854371532712"/>
    <n v="13.511459388556238"/>
    <n v="13.914539036116661"/>
    <n v="14.151954224098255"/>
    <n v="14.842461974771382"/>
    <n v="13.610050204250406"/>
    <n v="12.795227673033525"/>
    <n v="13.907363963276383"/>
    <n v="14.354344426881758"/>
    <n v="12.415586596751339"/>
    <n v="12.580879015516228"/>
    <n v="13.215740090161434"/>
    <n v="14.154080171606484"/>
    <n v="11.770893014880569"/>
    <n v="12.047106744887362"/>
    <n v="12.673623475562765"/>
    <n v="11.929860739808474"/>
    <n v="11.285432901376232"/>
    <n v="11.321308265577615"/>
    <n v="11.618568875915884"/>
    <n v="12.16360866833837"/>
    <n v="11.453170159775585"/>
    <n v="11.359947361539696"/>
    <n v="11.751334297804853"/>
    <n v="11.244295817091981"/>
    <n v="11.235313688869708"/>
  </r>
  <r>
    <x v="1"/>
    <n v="7.3238891658526054E-2"/>
    <n v="7.7437637987280455E-2"/>
    <n v="0.15083597570892379"/>
    <n v="0.25692075636960449"/>
    <n v="0.16486722926324227"/>
    <n v="5.0331807257347011E-2"/>
    <n v="7.2601107406057033E-2"/>
    <n v="5.9260786791913322E-2"/>
    <n v="0.20919323480983928"/>
    <n v="0.14318256467929549"/>
    <n v="0.2104156546270716"/>
    <n v="0.23443886147007145"/>
    <n v="0.20850230186966454"/>
    <n v="9.6890057687585643E-2"/>
    <n v="0.12250772516175802"/>
    <n v="0.11496061150754126"/>
    <n v="0.19675644188669339"/>
    <n v="6.4363060811665498E-2"/>
    <n v="0.13148985338403008"/>
    <n v="6.457565556248851E-2"/>
    <n v="9.3010203485065751E-2"/>
    <n v="6.9890524333063683E-2"/>
    <n v="9.4392069365415304E-2"/>
    <n v="8.0892302688154324E-2"/>
    <n v="7.4992798352815873E-2"/>
    <n v="7.3557783784760564E-2"/>
    <n v="4.6451953054827119E-2"/>
    <n v="5.3999066709043884E-2"/>
    <n v="5.4636850961512905E-2"/>
    <n v="6.2502856741964194E-2"/>
    <n v="8.9236646657957372E-2"/>
    <n v="8.2380465943915376E-2"/>
    <n v="9.944119469746171E-2"/>
    <n v="0.16630224383129757"/>
    <n v="7.0209416459298207E-2"/>
    <n v="9.7634139315466162E-2"/>
    <n v="0.1173523024543001"/>
    <n v="4.0818192158017429E-2"/>
    <n v="0.13202134026108761"/>
    <n v="0.15429064040979765"/>
    <n v="6.2662302805081435E-2"/>
    <n v="8.3656034448853431E-2"/>
    <n v="8.376233182426493E-2"/>
    <n v="0.13999364341695039"/>
    <n v="0.10066361451469402"/>
    <n v="7.664040767169418E-2"/>
    <n v="0.11852157358382664"/>
    <n v="0.13271227320126239"/>
    <n v="7.3982973286406586E-2"/>
    <n v="7.966988287092204E-2"/>
    <n v="5.9845422356676593E-2"/>
    <n v="6.1758775114083654E-2"/>
    <n v="0.13079892044385533"/>
    <n v="0.18219370145531735"/>
    <n v="0.30172510010555331"/>
    <n v="0.28344195153477464"/>
  </r>
  <r>
    <x v="2"/>
    <n v="11.000981124775048"/>
    <n v="10.569307483228933"/>
    <n v="10.695269873091563"/>
    <n v="10.447915880508994"/>
    <n v="10.8074136041507"/>
    <n v="10.938584565408496"/>
    <n v="11.188702289751763"/>
    <n v="10.86295398280321"/>
    <n v="9.6377704338102195"/>
    <n v="10.342681478851604"/>
    <n v="9.5454511632653283"/>
    <n v="10.365322819814256"/>
    <n v="9.0455877553927309"/>
    <n v="9.5745234954403742"/>
    <n v="9.5557620086802437"/>
    <n v="9.8651936685031298"/>
    <n v="10.374039204598001"/>
    <n v="11.031435322830443"/>
    <n v="11.692711295265408"/>
    <n v="11.875117591471549"/>
    <n v="12.808249101521435"/>
    <n v="11.108128879189843"/>
    <n v="10.886179959330624"/>
    <n v="9.8128422111129652"/>
    <n v="10.643290456515338"/>
    <n v="12.005438173726054"/>
    <n v="10.852855732139117"/>
    <n v="10.812941067672098"/>
    <n v="10.444939553997472"/>
    <n v="11.571425989920883"/>
    <n v="11.328164446291657"/>
    <n v="12.436686625770523"/>
    <n v="12.262252632720246"/>
    <n v="12.597514554768127"/>
    <n v="12.589435954236855"/>
    <n v="11.982956278826519"/>
    <n v="11.31950121019562"/>
    <n v="12.060553362876918"/>
    <n v="12.126989222509108"/>
    <n v="10.829736052987116"/>
    <n v="9.3791489194340301"/>
    <n v="10.50414719210168"/>
    <n v="10.783868735497052"/>
    <n v="10.407469729164918"/>
    <n v="11.319129169381679"/>
    <n v="12.504344905219945"/>
    <n v="12.128477385764869"/>
    <n v="13.602024752406837"/>
    <n v="13.690038979247563"/>
    <n v="13.607711661991354"/>
    <n v="12.800595690491805"/>
    <n v="14.4804131141198"/>
    <n v="13.833487287365386"/>
    <n v="14.200213232535075"/>
    <n v="12.977421374488843"/>
    <n v="12.692969597887657"/>
  </r>
  <r>
    <x v="3"/>
    <n v="1.7789397261992204"/>
    <n v="2.0586081209068867"/>
    <n v="1.6909254993584952"/>
    <n v="1.5055960253285385"/>
    <n v="1.5930787652922063"/>
    <n v="1.2397462894243678"/>
    <n v="1.3998832854817982"/>
    <n v="1.4673821188681031"/>
    <n v="1.5607112144794033"/>
    <n v="1.2425100211850668"/>
    <n v="1.2838065515324359"/>
    <n v="1.3220204579928718"/>
    <n v="1.0557455325870551"/>
    <n v="1.4468135767259771"/>
    <n v="1.4604196407786496"/>
    <n v="1.4122137810295325"/>
    <n v="1.6539871614029977"/>
    <n v="1.3636358804664754"/>
    <n v="1.4535634600646075"/>
    <n v="1.2342719745906754"/>
    <n v="1.169696319028187"/>
    <n v="1.2339530824644407"/>
    <n v="1.3428547435735265"/>
    <n v="1.4463352385366253"/>
    <n v="1.2757279510011619"/>
    <n v="1.5823427303756445"/>
    <n v="1.343173635699761"/>
    <n v="1.2415001961186576"/>
    <n v="1.4286367255306098"/>
    <n v="0.97570360890219254"/>
    <n v="1.1176637537642558"/>
    <n v="0.94912926504931661"/>
    <n v="0.86717398860704731"/>
    <n v="0.84734952809280184"/>
    <n v="0.92106675794067971"/>
    <n v="0.90124229742643425"/>
    <n v="1.040970197404856"/>
    <n v="1.1049080687148753"/>
    <n v="1.1075123544124572"/>
    <n v="1.0800344828685835"/>
    <n v="0.98601445431710844"/>
    <n v="1.0402261157769754"/>
    <n v="1.0111006349142233"/>
    <n v="0.90746069388800721"/>
    <n v="0.7288279545089752"/>
    <n v="0.91399798247581465"/>
    <n v="0.7451977503223467"/>
    <n v="0.74737684651828262"/>
    <n v="1.0018527632534227"/>
    <n v="0.48870218345438826"/>
    <n v="0.98617390038022568"/>
    <n v="1.0485173110590726"/>
    <n v="1.0498460282517164"/>
    <n v="0.95449728250759769"/>
    <n v="0.85999891576677079"/>
    <n v="0.88598862405488354"/>
  </r>
  <r>
    <x v="4"/>
    <n v="0.45394294169482663"/>
    <n v="0.42460486608125153"/>
    <n v="0.52633145435006068"/>
    <n v="0.45580314576452791"/>
    <n v="0.4344373733068157"/>
    <n v="0.27600113525596937"/>
    <n v="0.34934632428990692"/>
    <n v="0.37820606171413024"/>
    <n v="0.74184938299688441"/>
    <n v="0.52633145435006068"/>
    <n v="0.59845422356676592"/>
    <n v="0.79701772083545486"/>
    <n v="0.65893743017591155"/>
    <n v="0.65027419407987397"/>
    <n v="0.43693536162898605"/>
    <n v="0.27616058131908666"/>
    <n v="0.29391224301280777"/>
    <n v="0.29125480862752018"/>
    <n v="0.2968885695243299"/>
    <n v="0.41992778156314542"/>
    <n v="0.45197644024971378"/>
    <n v="0.39882775254396191"/>
    <n v="0.53797101695762028"/>
    <n v="0.48891477820521129"/>
    <n v="0.60674541884886313"/>
    <n v="0.61360159956290516"/>
    <n v="0.44698046360537314"/>
    <n v="0.44203763564873821"/>
    <n v="0.33101002703142257"/>
    <n v="0.45495276676123586"/>
    <n v="0.45218903500053681"/>
    <n v="0.52861684792140795"/>
    <n v="0.74822722552157472"/>
    <n v="0.4183333209319729"/>
    <n v="0.45213588631283108"/>
    <n v="0.27461926937561987"/>
    <n v="0.26388323445905798"/>
    <n v="0.4791885683550588"/>
    <n v="0.31166390470652888"/>
    <n v="0.30672107674989396"/>
    <n v="0.31708507085251558"/>
    <n v="0.38426501211258596"/>
    <n v="0.33058483752977658"/>
    <n v="0.46531676086385748"/>
    <n v="0.55923049203992103"/>
    <n v="0.58867486502890753"/>
    <n v="0.51564856812120452"/>
    <n v="0.54333903441590126"/>
    <n v="0.54679369911677511"/>
    <n v="0.49885358280618697"/>
    <n v="0.59207638104207572"/>
    <n v="0.52335512783853855"/>
    <n v="0.40493985163012336"/>
    <n v="0.56566148325231702"/>
    <n v="0.71819821696782493"/>
    <n v="0.78144515533766956"/>
  </r>
  <r>
    <x v="5"/>
    <n v="5.7502096715729989"/>
    <n v="5.7097103715412167"/>
    <n v="5.2112288295489693"/>
    <n v="5.5893285938876875"/>
    <n v="6.2595335458572192"/>
    <n v="6.2151543916229164"/>
    <n v="6.6758472166563738"/>
    <n v="7.2257766883477874"/>
    <n v="6.474041649437634"/>
    <n v="6.0506060544859093"/>
    <n v="6.0113823229590633"/>
    <n v="5.999955355102327"/>
    <n v="5.6157966403651525"/>
    <n v="6.1314983571740633"/>
    <n v="7.1552483797622548"/>
    <n v="7.1817695749274257"/>
    <n v="7.0165303048502423"/>
    <n v="7.5401511761273108"/>
    <n v="7.1894229859570542"/>
    <n v="7.6033449658094501"/>
    <n v="7.2904586412856878"/>
    <n v="7.0505986136696297"/>
    <n v="6.8817452328284565"/>
    <n v="7.099654852422038"/>
    <n v="6.5114051768947769"/>
    <n v="6.7157087324356883"/>
    <n v="7.0633011500313048"/>
    <n v="6.6908351465893956"/>
    <n v="7.2725475335288507"/>
    <n v="7.3473808858185485"/>
    <n v="6.8400235129794416"/>
    <n v="9.227303118658698"/>
    <n v="7.6401770063895356"/>
    <n v="7.4451213225094266"/>
    <n v="7.3609869498712204"/>
    <n v="8.8670613133891116"/>
    <n v="8.3977052522596178"/>
    <n v="7.1751791376519121"/>
    <n v="7.7236204460875664"/>
    <n v="5.574872150831724"/>
    <n v="6.5499911241691535"/>
    <n v="7.1905922570865792"/>
    <n v="7.1791121405421379"/>
    <n v="7.2733979125321406"/>
    <n v="7.0145106547174247"/>
    <n v="5.9213484459855197"/>
    <n v="6.7867153792105714"/>
    <n v="6.6736681204604382"/>
    <n v="8.2383654865177718"/>
    <n v="8.1642762158559545"/>
    <n v="7.9244693369276016"/>
    <n v="7.6335334204263168"/>
    <n v="7.7137347901742954"/>
    <n v="6.3204950906557169"/>
    <n v="6.8757394311177054"/>
    <n v="6.6736681204604382"/>
  </r>
  <r>
    <x v="6"/>
    <n v="21.543023331210929"/>
    <n v="20.287704476288777"/>
    <n v="19.851725791038493"/>
    <n v="20.461128644272645"/>
    <n v="19.928631942148716"/>
    <n v="20.360146137631716"/>
    <n v="21.178901671738824"/>
    <n v="19.771364975227396"/>
    <n v="20.988204180250587"/>
    <n v="22.670572740888456"/>
    <n v="21.204200447086759"/>
    <n v="22.97426434243912"/>
    <n v="22.800840174455253"/>
    <n v="23.925413257621255"/>
    <n v="23.261479850801003"/>
    <n v="21.713524321370979"/>
    <n v="21.689235371089453"/>
    <n v="19.796132263698276"/>
    <n v="19.366637718348095"/>
    <n v="18.79608655582685"/>
    <n v="19.857306403247598"/>
    <n v="20.343723193130639"/>
    <n v="19.996396518973551"/>
    <n v="19.66745929076265"/>
    <n v="19.839288998115347"/>
    <n v="20.447256836781445"/>
    <n v="20.397828557215096"/>
    <n v="21.504065343122612"/>
    <n v="19.863631097084582"/>
    <n v="18.524018423461104"/>
    <n v="19.697594596691815"/>
    <n v="19.906096898561479"/>
    <n v="19.059385154721145"/>
    <n v="19.513221799040558"/>
    <n v="18.876659966388772"/>
    <n v="18.654445303091023"/>
    <n v="18.316579095345556"/>
    <n v="18.245891340696907"/>
    <n v="18.969457575123013"/>
    <n v="14.850381129239537"/>
    <n v="15.311392846399229"/>
    <n v="16.443247299780921"/>
    <n v="17.806670585496573"/>
    <n v="17.51982711794863"/>
    <n v="18.92295247338048"/>
    <n v="18.348202564530482"/>
    <n v="18.786785535478341"/>
    <n v="20.448107215784734"/>
    <n v="20.381883950903369"/>
    <n v="20.094402699102957"/>
    <n v="19.574927425466939"/>
    <n v="20.040722524520145"/>
    <n v="18.956276700571987"/>
    <n v="18.537411892762957"/>
    <n v="19.613353926678194"/>
    <n v="21.33430843459044"/>
  </r>
  <r>
    <x v="7"/>
    <n v="4.9501093268506109"/>
    <n v="5.2036285672070468"/>
    <n v="4.9646189185942813"/>
    <n v="4.2487592438855089"/>
    <n v="4.7553193864090302"/>
    <n v="4.5814168802358095"/>
    <n v="5.2397165261592527"/>
    <n v="5.2951506074363515"/>
    <n v="5.7934195546777758"/>
    <n v="6.3785866063181036"/>
    <n v="5.8380113036629009"/>
    <n v="6.4681952937900009"/>
    <n v="6.4855749146697823"/>
    <n v="6.6612313275372914"/>
    <n v="5.7882109832826112"/>
    <n v="6.2988104260717703"/>
    <n v="4.9795005511518911"/>
    <n v="4.9478239332792633"/>
    <n v="4.689468162341603"/>
    <n v="4.6903716900326016"/>
    <n v="4.508337434640401"/>
    <n v="4.2242045501654513"/>
    <n v="4.4352048403572866"/>
    <n v="5.1133820954826801"/>
    <n v="5.4028829974159107"/>
    <n v="6.3739095217999973"/>
    <n v="5.3684426477825831"/>
    <n v="5.4435417435108109"/>
    <n v="5.1953905206126558"/>
    <n v="5.3366065838468382"/>
    <n v="5.6798408090505843"/>
    <n v="6.8154688192593831"/>
    <n v="6.5090134859480191"/>
    <n v="5.8258402541782841"/>
    <n v="6.6685658464406856"/>
    <n v="6.2124969572376285"/>
    <n v="6.628491735910548"/>
    <n v="6.1321361414265319"/>
    <n v="6.0387538971275259"/>
    <n v="5.0737331744541896"/>
    <n v="5.3345337850263137"/>
    <n v="5.7030136368902919"/>
    <n v="5.5882656201335736"/>
    <n v="5.6330699638695219"/>
    <n v="5.5948560574090864"/>
    <n v="5.5363925009327595"/>
    <n v="5.8750027903061044"/>
    <n v="5.5583960576429403"/>
    <n v="5.9486137227785711"/>
    <n v="5.9819910986577831"/>
    <n v="5.8972189417671084"/>
    <n v="5.8666584463363014"/>
    <n v="5.420050023544869"/>
    <n v="5.6935000217909622"/>
    <n v="5.9923550927604046"/>
    <n v="5.8780322655053325"/>
  </r>
  <r>
    <x v="8"/>
    <n v="5.7612645986157958"/>
    <n v="5.178701832673049"/>
    <n v="4.6216504368290643"/>
    <n v="4.6571537602165067"/>
    <n v="5.3826333474000192"/>
    <n v="5.7270899924209973"/>
    <n v="5.8685717990937087"/>
    <n v="5.390711947931293"/>
    <n v="5.3909245426821162"/>
    <n v="5.6488019754304242"/>
    <n v="6.6167990246152826"/>
    <n v="6.0486927017285019"/>
    <n v="6.2583111260399864"/>
    <n v="6.2350851495125728"/>
    <n v="5.990122847876763"/>
    <n v="6.5489812991027438"/>
    <n v="6.3388845366019062"/>
    <n v="6.3069421752907502"/>
    <n v="6.398570512895466"/>
    <n v="6.9744365441872871"/>
    <n v="6.4447567225117641"/>
    <n v="6.7714617058390214"/>
    <n v="7.0836570974226074"/>
    <n v="6.3096527583637432"/>
    <n v="6.0255198738887943"/>
    <n v="6.7322379743121763"/>
    <n v="6.7427082657902098"/>
    <n v="7.2234912947764407"/>
    <n v="7.1558330153270191"/>
    <n v="6.4032475974135723"/>
    <n v="6.5649259054144693"/>
    <n v="7.5157559284703703"/>
    <n v="7.2933818191095039"/>
    <n v="6.9609367775100264"/>
    <n v="7.1812380880503675"/>
    <n v="7.6544208546946768"/>
    <n v="7.5693298056777687"/>
    <n v="7.4729180861795337"/>
    <n v="7.4853548791026805"/>
    <n v="4.1024409066315739"/>
    <n v="5.8446548896261206"/>
    <n v="6.1985720010587215"/>
    <n v="6.1313389111109462"/>
    <n v="7.0460278265269345"/>
    <n v="6.9537085559820442"/>
    <n v="6.8044670409042922"/>
    <n v="7.3377078246561016"/>
    <n v="7.5110256952645589"/>
    <n v="7.2471424608055006"/>
    <n v="7.5043289606136332"/>
    <n v="7.2217373880821514"/>
    <n v="6.8777059325628196"/>
    <n v="7.6343306507419024"/>
    <n v="7.3093795741089362"/>
    <n v="7.3128342388098098"/>
    <n v="7.7137347901742954"/>
  </r>
  <r>
    <x v="9"/>
    <n v="1.0706803138323711"/>
    <n v="0.85409941143143231"/>
    <n v="0.82651524251214703"/>
    <n v="0.76454387264724044"/>
    <n v="1.2186994090928902"/>
    <n v="2.0636040975512273"/>
    <n v="1.6387866367191528"/>
    <n v="1.9187739235530534"/>
    <n v="2.0492008031829689"/>
    <n v="1.8425055566952997"/>
    <n v="1.4807755881699525"/>
    <n v="1.2328369600226201"/>
    <n v="1.3390811867464181"/>
    <n v="1.1984497590769987"/>
    <n v="1.1329174271358065"/>
    <n v="0.92707255965142965"/>
    <n v="1.4194951512452207"/>
    <n v="1.6695065782130771"/>
    <n v="1.2152447443920162"/>
    <n v="1.4412329645168731"/>
    <n v="1.7184565195900749"/>
    <n v="1.9174983550481157"/>
    <n v="1.5845749752592859"/>
    <n v="2.1655964292585654"/>
    <n v="2.169051093959439"/>
    <n v="1.928340687340089"/>
    <n v="2.0759877417866677"/>
    <n v="2.0577577419035946"/>
    <n v="2.2399514433589123"/>
    <n v="1.7272260530615238"/>
    <n v="1.9361535444328344"/>
    <n v="1.783988851531267"/>
    <n v="1.872162524435109"/>
    <n v="1.9819145645474867"/>
    <n v="2.2074244464829915"/>
    <n v="2.4645046489157134"/>
    <n v="2.0884245347098136"/>
    <n v="2.5030374475023836"/>
    <n v="1.938757830130416"/>
    <n v="1.8223622040548195"/>
    <n v="2.1355142720171099"/>
    <n v="1.8639776265284231"/>
    <n v="1.9234510080711598"/>
    <n v="2.4251214713257516"/>
    <n v="2.5008583513064475"/>
    <n v="2.2405892276113808"/>
    <n v="2.1287643886784791"/>
    <n v="2.3325896060300373"/>
    <n v="2.8167210023417311"/>
    <n v="2.2541952916640535"/>
    <n v="1.8615327868939588"/>
    <n v="2.2663663411486707"/>
    <n v="2.5704299835132773"/>
    <n v="2.873111759997534"/>
    <n v="3.5672336214346534"/>
    <n v="2.908668232072682"/>
  </r>
  <r>
    <x v="10"/>
    <n v="2.3022948540377586"/>
    <n v="2.6651409450049268"/>
    <n v="2.1878125807195694"/>
    <n v="2.2440970409999608"/>
    <n v="2.7745209443033643"/>
    <n v="2.6446255515505066"/>
    <n v="3.0823581434950791"/>
    <n v="2.3132966323928494"/>
    <n v="2.6395764262184604"/>
    <n v="2.1608130473650475"/>
    <n v="2.1482168083787845"/>
    <n v="2.2503154374615337"/>
    <n v="2.9891353452591902"/>
    <n v="3.1859449358335894"/>
    <n v="2.8387777077396184"/>
    <n v="2.9894542373854245"/>
    <n v="2.981907123731208"/>
    <n v="2.261104621065801"/>
    <n v="2.0465965174853866"/>
    <n v="2.6271927819830201"/>
    <n v="2.4324559902291454"/>
    <n v="2.310639198007562"/>
    <n v="2.9133984652784939"/>
    <n v="2.5478949399260382"/>
    <n v="2.3913720546325989"/>
    <n v="2.2353806562162175"/>
    <n v="2.3246173028741746"/>
    <n v="2.0710980625177382"/>
    <n v="2.2068398109182286"/>
    <n v="2.0673776543783355"/>
    <n v="2.4610499842148399"/>
    <n v="3.1086135952217204"/>
    <n v="2.5241374765215672"/>
    <n v="2.4248025791995169"/>
    <n v="2.7362007404675173"/>
    <n v="2.441757010577652"/>
    <n v="2.6738041811009645"/>
    <n v="2.1841984699555783"/>
    <n v="2.5285488176011448"/>
    <n v="2.0654643016209286"/>
    <n v="2.1893007439753305"/>
    <n v="2.1543820561526514"/>
    <n v="1.899002611726514"/>
    <n v="3.2548256351002438"/>
    <n v="2.6718376796558516"/>
    <n v="2.1295616189940652"/>
    <n v="2.2027473619648861"/>
    <n v="2.1355142720171099"/>
    <n v="2.4439361067735876"/>
    <n v="2.7444919357496147"/>
    <n v="2.4192219669904129"/>
    <n v="2.4455837160924658"/>
    <n v="2.3460893727072984"/>
    <n v="2.4790142406593838"/>
    <n v="2.6550958430285396"/>
    <n v="2.6091753768507702"/>
  </r>
  <r>
    <x v="11"/>
    <n v="0.66005355261773235"/>
    <n v="0.39197157182991993"/>
    <n v="0.57549399047788119"/>
    <n v="0.88402212260977076"/>
    <n v="0.71469040357924518"/>
    <n v="0.36800151367462586"/>
    <n v="0.54961057956518"/>
    <n v="0.3192641670484514"/>
    <n v="0.96528646611186519"/>
    <n v="0.60185573957993399"/>
    <n v="0.63640238658867276"/>
    <n v="0.67865559331474545"/>
    <n v="0.28322935678395161"/>
    <n v="0.50794200840387049"/>
    <n v="0.58171238693945415"/>
    <n v="0.74408162788052601"/>
    <n v="1.0235374278373692"/>
    <n v="0.66914197821541588"/>
    <n v="0.76289626332836213"/>
    <n v="0.80068498028715174"/>
    <n v="0.91856876961850942"/>
    <n v="0.70926923743325854"/>
    <n v="0.46521046348844597"/>
    <n v="0.85479034437160717"/>
    <n v="0.42518950164601488"/>
    <n v="0.67243719685317249"/>
    <n v="0.72510754636957264"/>
    <n v="0.90464381343960243"/>
    <n v="0.6251880134827591"/>
    <n v="0.5668307543818436"/>
    <n v="0.64394950024288944"/>
    <n v="0.57278340740488776"/>
    <n v="0.90188008167890321"/>
    <n v="1.0042444542001814"/>
    <n v="0.91761209323980575"/>
    <n v="1.1694305755896581"/>
    <n v="1.1436003133646626"/>
    <n v="1.1025163777681166"/>
    <n v="1.2496319453376377"/>
    <n v="0.56608667275396307"/>
    <n v="0.94875722423537634"/>
    <n v="0.83283993634913156"/>
    <n v="0.68646845040749094"/>
    <n v="1.0096124716584622"/>
    <n v="1.0162560576216813"/>
    <n v="1.2050401963525117"/>
    <n v="0.93493856543188092"/>
    <n v="0.82933212296055192"/>
    <n v="0.90512215162895404"/>
    <n v="0.84006815787711386"/>
    <n v="1.008177457090407"/>
    <n v="0.89348258902139444"/>
    <n v="0.52223900539671775"/>
    <n v="0.87833521302525508"/>
    <n v="0.86589842010210916"/>
    <n v="0.70448585553974086"/>
  </r>
  <r>
    <x v="12"/>
    <n v="2.3082475070608033"/>
    <n v="2.5856836568848278"/>
    <n v="2.5480543859891553"/>
    <n v="2.2303315308841709"/>
    <n v="2.5961007996751553"/>
    <n v="2.8119907691359192"/>
    <n v="3.703878897526141"/>
    <n v="3.4470644385319478"/>
    <n v="3.5695721636937066"/>
    <n v="3.7985367103300853"/>
    <n v="2.9423645000781287"/>
    <n v="2.8016267750332977"/>
    <n v="3.9196094209237877"/>
    <n v="3.6523246704515619"/>
    <n v="4.7045623896500368"/>
    <n v="3.6885720754668845"/>
    <n v="4.0298397992255177"/>
    <n v="3.758994086677006"/>
    <n v="3.6084770030943165"/>
    <n v="3.5163171786125429"/>
    <n v="3.4699715229331276"/>
    <n v="3.1687247610169256"/>
    <n v="2.7592141222441078"/>
    <n v="3.4100198032010391"/>
    <n v="3.4428125435154882"/>
    <n v="3.4766151088963464"/>
    <n v="3.0338333916197278"/>
    <n v="2.6249073884116729"/>
    <n v="3.2087457228593568"/>
    <n v="3.0748110298408622"/>
    <n v="2.9667597477350687"/>
    <n v="3.5936485192244119"/>
    <n v="3.1150445864341165"/>
    <n v="3.4599264209567404"/>
    <n v="4.1577155418455556"/>
    <n v="4.1753609061638652"/>
    <n v="4.6291975504832816"/>
    <n v="3.7043040870277868"/>
    <n v="3.8118770309442289"/>
    <n v="2.7881801570437426"/>
    <n v="3.4385074998113216"/>
    <n v="2.909359165012857"/>
    <n v="2.8992077656610582"/>
    <n v="3.6883594807160613"/>
    <n v="3.6025774987589783"/>
    <n v="4.290799855860759"/>
    <n v="4.1030255421963373"/>
    <n v="3.4595012314550941"/>
    <n v="3.6753912009158585"/>
    <n v="4.051099274307818"/>
    <n v="3.9052061265555293"/>
    <n v="3.3041476172911817"/>
    <n v="3.5141912311043124"/>
    <n v="3.1539494258347269"/>
    <n v="3.4156004154101431"/>
    <n v="3.7971548444497358"/>
  </r>
  <r>
    <x v="13"/>
    <n v="4.1156749298703073"/>
    <n v="4.8006020683343307"/>
    <n v="4.2678396227718736"/>
    <n v="4.0359518983116782"/>
    <n v="4.1366155128263724"/>
    <n v="4.6134655389223784"/>
    <n v="4.5706276966315427"/>
    <n v="4.9969333207193785"/>
    <n v="4.7426699987350611"/>
    <n v="4.035633006185444"/>
    <n v="4.5837022738071571"/>
    <n v="4.5126424783445671"/>
    <n v="5.2439152724880067"/>
    <n v="5.1135946902335032"/>
    <n v="4.9354934377315285"/>
    <n v="5.3345869337140197"/>
    <n v="5.7540895257755196"/>
    <n v="5.5392093813811645"/>
    <n v="5.2877097911575461"/>
    <n v="5.6328042204309936"/>
    <n v="5.5443648040886222"/>
    <n v="6.1222504855132618"/>
    <n v="5.8213757644110009"/>
    <n v="5.6217492933881976"/>
    <n v="5.1143919205490898"/>
    <n v="5.1251811041533575"/>
    <n v="6.1682772490664437"/>
    <n v="6.5942108323403383"/>
    <n v="6.7438775369197357"/>
    <n v="6.2408252077847948"/>
    <n v="6.1732732257107843"/>
    <n v="6.048745850416207"/>
    <n v="5.8198876011552398"/>
    <n v="7.3625814105023935"/>
    <n v="5.9771545680765596"/>
    <n v="5.5884782148843968"/>
    <n v="6.2338095810076357"/>
    <n v="5.9999022064146219"/>
    <n v="6.6560759048298337"/>
    <n v="5.8008603709565811"/>
    <n v="6.5103422031406621"/>
    <n v="6.2728207177836577"/>
    <n v="6.3265540410541723"/>
    <n v="5.2615606368063164"/>
    <n v="6.331603166386218"/>
    <n v="6.4408768683092452"/>
    <n v="6.2782950326173497"/>
    <n v="7.2867382331462851"/>
    <n v="7.0651613541010061"/>
    <n v="6.5219817657482224"/>
    <n v="6.3428706881798389"/>
    <n v="7.1778897207249059"/>
    <n v="6.1992097853111909"/>
    <n v="5.9141202244575375"/>
    <n v="6.6014390538683214"/>
    <n v="7.3748587573624222"/>
  </r>
  <r>
    <x v="14"/>
    <n v="5.6719748032701318"/>
    <n v="6.0984398734210856"/>
    <n v="5.4224948631793337"/>
    <n v="5.3353310153419002"/>
    <n v="5.3762555048753287"/>
    <n v="5.4455613936436293"/>
    <n v="5.5867774568778126"/>
    <n v="5.2946722692470001"/>
    <n v="5.170410637390952"/>
    <n v="4.9325702599077124"/>
    <n v="4.757870523418906"/>
    <n v="5.2356772258936157"/>
    <n v="5.3944323560706966"/>
    <n v="5.0697470228762578"/>
    <n v="4.7185936432043558"/>
    <n v="4.3512299137821984"/>
    <n v="4.8712898229829804"/>
    <n v="4.5109417203379829"/>
    <n v="5.0222852447550217"/>
    <n v="4.9933192099553869"/>
    <n v="4.6298884834234553"/>
    <n v="5.038017256315924"/>
    <n v="4.3333188060253605"/>
    <n v="4.290799855860759"/>
    <n v="4.1440563291051777"/>
    <n v="4.1833332093197289"/>
    <n v="4.8424300855587576"/>
    <n v="4.8928150415038107"/>
    <n v="4.7867834095308348"/>
    <n v="4.207303267475023"/>
    <n v="3.8124616665089919"/>
    <n v="3.9654235897261461"/>
    <n v="4.3957685140796192"/>
    <n v="4.5817357723620447"/>
    <n v="4.7252903778552806"/>
    <n v="5.4182961168505788"/>
    <n v="5.1331002586215142"/>
    <n v="5.0378046615651009"/>
    <n v="5.0462553029103159"/>
    <n v="4.5698836150036621"/>
    <n v="3.9468746977168387"/>
    <n v="4.9180606681640429"/>
    <n v="4.1352336469460234"/>
    <n v="4.476341924641539"/>
    <n v="4.5261953937095338"/>
    <n v="4.0563078457029818"/>
    <n v="4.5330515744235758"/>
    <n v="4.2679990688349916"/>
    <n v="4.2172952207637042"/>
    <n v="4.1329482533746758"/>
    <n v="3.9953463009044841"/>
    <n v="4.5598385130272749"/>
    <n v="4.533529912612928"/>
    <n v="5.3793912774499688"/>
    <n v="5.3458013068199337"/>
    <n v="4.4527970559878911"/>
  </r>
  <r>
    <x v="15"/>
    <n v="6.2053750330850583"/>
    <n v="6.2520927295784139"/>
    <n v="6.2124438085499234"/>
    <n v="6.4194047984761209"/>
    <n v="5.9345824692242521"/>
    <n v="6.8787157576292284"/>
    <n v="6.7638614434970989"/>
    <n v="7.2325265716864182"/>
    <n v="7.8688226608996796"/>
    <n v="7.3489221977620147"/>
    <n v="7.774643186285088"/>
    <n v="7.5304249662771578"/>
    <n v="7.8737654888563142"/>
    <n v="7.812219308493054"/>
    <n v="6.8562870114174013"/>
    <n v="6.7466944173681407"/>
    <n v="7.1190009747469318"/>
    <n v="7.229550245174897"/>
    <n v="6.8330078862022816"/>
    <n v="7.2697306530804449"/>
    <n v="6.8799913261341663"/>
    <n v="6.335855061402679"/>
    <n v="6.0295591741544303"/>
    <n v="6.2274848871706503"/>
    <n v="7.393939136248787"/>
    <n v="7.3935139467471407"/>
    <n v="7.5591784063259695"/>
    <n v="7.5592847037013815"/>
    <n v="8.0696715517397148"/>
    <n v="7.640708493266593"/>
    <n v="7.2162099245607525"/>
    <n v="7.1617856683500625"/>
    <n v="6.4538982967971528"/>
    <n v="6.3562641574816876"/>
    <n v="6.0713340426911522"/>
    <n v="6.4521443901028634"/>
    <n v="7.6789223997270284"/>
    <n v="8.3852684593364692"/>
    <n v="7.5728907677540533"/>
    <n v="7.2559651429646559"/>
    <n v="7.3294166293740037"/>
    <n v="7.6079157529521435"/>
    <n v="6.8480489648230103"/>
    <n v="6.4405048274953041"/>
    <n v="7.9195796576586721"/>
    <n v="6.9417501012482505"/>
    <n v="7.187562781887352"/>
    <n v="7.3453080869980241"/>
    <n v="6.5807642143507827"/>
    <n v="7.0111091387042563"/>
    <n v="7.1620514117885916"/>
    <n v="6.9302168360161023"/>
    <n v="6.8711154952873059"/>
    <n v="8.1268595397111056"/>
    <n v="7.3059249094080627"/>
    <n v="6.4401859353690689"/>
  </r>
  <r>
    <x v="16"/>
    <n v="3.4596075288305057"/>
    <n v="3.9062159516219386"/>
    <n v="4.1145588074284856"/>
    <n v="3.7862062147823505"/>
    <n v="3.8417465934348618"/>
    <n v="4.0096432978973313"/>
    <n v="3.9404437065044426"/>
    <n v="3.7864719582208792"/>
    <n v="4.2523733546495004"/>
    <n v="3.9859921318682718"/>
    <n v="4.3344349284671813"/>
    <n v="4.6146879587396104"/>
    <n v="4.6483842267450575"/>
    <n v="4.5104633821486315"/>
    <n v="4.9333143415355929"/>
    <n v="4.6667205240035416"/>
    <n v="4.0305307321656922"/>
    <n v="4.0590715774636807"/>
    <n v="3.8502503834677819"/>
    <n v="4.1189701485080628"/>
    <n v="3.7941785179382133"/>
    <n v="3.5777570616003924"/>
    <n v="3.6843201804504249"/>
    <n v="3.7733442323575588"/>
    <n v="3.9551127443112302"/>
    <n v="4.0713489243237095"/>
    <n v="4.0837857172468555"/>
    <n v="4.0017241434291746"/>
    <n v="3.9003164472866003"/>
    <n v="3.7993870893333774"/>
    <n v="3.7764800049321985"/>
    <n v="3.4682707649265434"/>
    <n v="4.3267815174375528"/>
    <n v="4.5111011664011009"/>
    <n v="4.5243883383275385"/>
    <n v="5.1050377515128771"/>
    <n v="5.3360750969697808"/>
    <n v="4.7317745177553823"/>
    <n v="5.1378304918273265"/>
    <n v="4.2361630048992458"/>
    <n v="4.6740018942192298"/>
    <n v="4.13890090639772"/>
    <n v="4.119501635385121"/>
    <n v="3.6424390145382923"/>
    <n v="4.7128535849321338"/>
    <n v="5.086807751629804"/>
    <n v="4.8646462370197616"/>
    <n v="4.7214105236527599"/>
    <n v="4.6955271127400593"/>
    <n v="4.032975571800157"/>
    <n v="4.2976560365748009"/>
    <n v="4.4251065896931934"/>
    <n v="4.433025744161351"/>
    <n v="4.583595976431746"/>
    <n v="5.3237446014220469"/>
    <n v="5.8405624406727776"/>
  </r>
  <r>
    <x v="17"/>
    <n v="1.1746922956725276"/>
    <n v="1.0488893518730129"/>
    <n v="0.97325876926772792"/>
    <n v="0.90607882800765771"/>
    <n v="1.018700897256146"/>
    <n v="0.91383853641269741"/>
    <n v="1.0312439875547033"/>
    <n v="1.2850821200373741"/>
    <n v="1.1011876605754729"/>
    <n v="1.1410491763547865"/>
    <n v="1.4401168420750523"/>
    <n v="1.386011477990597"/>
    <n v="2.0266126109080238"/>
    <n v="1.9878672175705308"/>
    <n v="1.4673289701803973"/>
    <n v="1.4688702821238642"/>
    <n v="1.2889088255521883"/>
    <n v="1.2512264059688103"/>
    <n v="1.245911537198235"/>
    <n v="1.217636435338775"/>
    <n v="1.3778797287716169"/>
    <n v="1.9002250315437463"/>
    <n v="1.3539628193040285"/>
    <n v="1.1686864939617776"/>
    <n v="1.1864381556554986"/>
    <n v="1.3767104576420903"/>
    <n v="1.44490022396857"/>
    <n v="1.0689795558257871"/>
    <n v="1.1739482140446469"/>
    <n v="0.89268535870580812"/>
    <n v="0.91708060636274835"/>
    <n v="1.0561175734009951"/>
    <n v="1.2980503998375776"/>
    <n v="1.2435729949391821"/>
    <n v="1.556087278649003"/>
    <n v="1.4599944512770036"/>
    <n v="1.2226855606708216"/>
    <n v="1.6257120595435377"/>
    <n v="1.7174466945236655"/>
    <n v="0.63273512713697588"/>
    <n v="0.70049970396180949"/>
    <n v="0.54891964662500514"/>
    <n v="1.1737887679815298"/>
    <n v="0.82539912007032634"/>
    <n v="1.1649660858223749"/>
    <n v="1.2454863476965889"/>
    <n v="1.5329144508092951"/>
    <n v="1.7291925545066367"/>
    <n v="1.1890424413530805"/>
    <n v="1.0788120630513511"/>
    <n v="1.0097187690338738"/>
    <n v="1.113571304810913"/>
    <n v="1.4800315065420719"/>
    <n v="1.1171854155749041"/>
    <n v="1.1988217998909387"/>
    <n v="1.3541222653671459"/>
  </r>
  <r>
    <x v="18"/>
    <n v="4.6227665592708851"/>
    <n v="3.8410556604946868"/>
    <n v="4.0391408195740244"/>
    <n v="3.3180725734700887"/>
    <n v="3.9693034439286659"/>
    <n v="3.7501714045178511"/>
    <n v="3.8009815499645501"/>
    <n v="3.9094048728842838"/>
    <n v="4.7512269374556872"/>
    <n v="4.1772742589212726"/>
    <n v="5.0470525332259024"/>
    <n v="3.9817402368518122"/>
    <n v="4.0916517230273062"/>
    <n v="4.405228980491243"/>
    <n v="4.2797980775056681"/>
    <n v="5.1163584219942031"/>
    <n v="3.9969939102233627"/>
    <n v="4.0804373499213931"/>
    <n v="3.8437662435676798"/>
    <n v="5.0532709296874749"/>
    <n v="4.4448779015197335"/>
    <n v="4.2177735589530556"/>
    <n v="3.9450144936471374"/>
    <n v="4.0124601783457363"/>
    <n v="4.0304775834779862"/>
    <n v="3.7404451946676986"/>
    <n v="3.5841880528127881"/>
    <n v="4.5483052477951267"/>
    <n v="3.5703693940092922"/>
    <n v="4.4768202628308904"/>
    <n v="4.1225842592720543"/>
    <n v="4.4944124784614941"/>
    <n v="4.5533012244394673"/>
    <n v="4.764779852820654"/>
    <n v="4.2770343457449691"/>
    <n v="4.5421400000212593"/>
    <n v="4.1128580494219014"/>
    <n v="5.0891462938888576"/>
    <n v="5.6091530544019337"/>
    <n v="3.5763220470323369"/>
    <n v="4.7439987159277051"/>
    <n v="5.0753276350853627"/>
    <n v="5.6263200805308919"/>
    <n v="5.5369239878098169"/>
    <n v="5.5115720637741736"/>
    <n v="7.5687983188007113"/>
    <n v="5.7256018291652362"/>
    <n v="6.4025566644733978"/>
    <n v="5.8408281841113059"/>
    <n v="6.2758501929828849"/>
    <n v="4.8548668784819036"/>
    <n v="4.9664259739762766"/>
    <n v="5.175884952224644"/>
    <n v="4.7098772584206126"/>
    <n v="5.672187398020955"/>
    <n v="5.1722176927729482"/>
  </r>
  <r>
    <x v="19"/>
    <n v="6.2672932542622588"/>
    <n v="6.2696317965213115"/>
    <n v="5.5838542790539956"/>
    <n v="5.6707523834529008"/>
    <n v="5.9113564926968394"/>
    <n v="7.3297355215002389"/>
    <n v="7.2365658719520551"/>
    <n v="8.4230571762952593"/>
    <n v="7.7838910579458878"/>
    <n v="7.7458365975485695"/>
    <n v="7.3694907399041414"/>
    <n v="7.2805729853724186"/>
    <n v="7.5266514094500501"/>
    <n v="7.7791608247400763"/>
    <n v="8.6163058047933738"/>
    <n v="7.8665372673283329"/>
    <n v="8.4405430945504527"/>
    <n v="8.9353573770910018"/>
    <n v="9.1735166467004756"/>
    <n v="8.9364734995328217"/>
    <n v="8.991801283434512"/>
    <n v="8.019871231359426"/>
    <n v="7.1614136275361231"/>
    <n v="7.4221079407328343"/>
    <n v="7.4718019637377138"/>
    <n v="7.6640407671694177"/>
    <n v="6.8001088485124219"/>
    <n v="7.4162084363974961"/>
    <n v="7.3359007692741063"/>
    <n v="6.1371852667585785"/>
    <n v="6.2568229627842253"/>
    <n v="8.1883525713866607"/>
    <n v="9.0572804666879971"/>
    <n v="8.4696685754132037"/>
    <n v="8.6664250172998969"/>
    <n v="8.4121616953155822"/>
    <n v="7.8913045557992127"/>
    <n v="8.4456985172579095"/>
    <n v="7.307413072663822"/>
    <n v="4.7098241097329065"/>
    <n v="4.7764725641159194"/>
    <n v="6.0261576581412628"/>
    <n v="6.1734858204616074"/>
    <n v="5.9013645394081573"/>
    <n v="7.6483619042962205"/>
    <n v="6.8010655248911256"/>
    <n v="7.4313026637059298"/>
    <n v="7.1096468057107201"/>
    <n v="7.8249749935424342"/>
    <n v="8.2368773232620107"/>
    <n v="7.0034025789869228"/>
    <n v="6.2094674820384013"/>
    <n v="5.9489857635925114"/>
    <n v="5.1535093547005228"/>
    <n v="5.4765470785760826"/>
    <n v="5.7653570475691387"/>
  </r>
  <r>
    <x v="20"/>
    <n v="0.10943314798614308"/>
    <n v="0.26861346766486993"/>
    <n v="0.11060241911566961"/>
    <n v="0"/>
    <n v="6.1120990861614634E-2"/>
    <n v="4.7302332058119156E-3"/>
    <n v="0.16465463451241924"/>
    <n v="0.13457247727096372"/>
    <n v="0.13515711283572696"/>
    <n v="5.6709649782037228E-2"/>
    <n v="2.7637317606990968E-3"/>
    <n v="0.17119192310022674"/>
    <n v="8.4453264764439706E-2"/>
    <n v="0"/>
    <n v="2.8168804484048484E-2"/>
    <n v="4.0871340845723178E-2"/>
    <n v="3.2420699500508633E-3"/>
    <n v="4.9906617755700995E-2"/>
    <n v="3.4015160131681188E-3"/>
    <n v="9.343539298671176E-2"/>
    <n v="3.5184431261207731E-2"/>
    <n v="9.0405917787483914E-2"/>
    <n v="0.1197971420887647"/>
    <n v="4.2731544915424496E-2"/>
    <n v="9.6996355062997142E-2"/>
    <n v="0"/>
    <n v="0"/>
    <n v="5.0969591509816031E-2"/>
    <n v="1.2543090298557439E-2"/>
    <n v="1.4615889119081762E-2"/>
    <n v="6.0961544798497372E-2"/>
    <n v="9.853766700646395E-2"/>
    <n v="8.471900820296846E-2"/>
    <n v="4.2518950164601485E-2"/>
    <n v="5.9739124981265088E-2"/>
    <n v="0.13196819157338188"/>
    <n v="0.14605259381540611"/>
    <n v="9.2266121857185218E-2"/>
    <n v="0.13164929944714734"/>
    <n v="0"/>
    <n v="0"/>
    <n v="0"/>
    <n v="0"/>
    <n v="0"/>
    <n v="0"/>
    <n v="5.878244860256155E-2"/>
    <n v="0"/>
    <n v="5.9473381542736327E-2"/>
    <n v="8.9661836159603381E-2"/>
    <n v="9.550819180723609E-2"/>
    <n v="4.9321982190937717E-2"/>
    <n v="5.5062040463158921E-2"/>
    <n v="0"/>
    <n v="6.2396559366552674E-2"/>
    <n v="5.1022740197521786E-3"/>
    <n v="0.12224198172322927"/>
  </r>
  <r>
    <x v="21"/>
    <n v="0.5023613961947665"/>
    <n v="0.32303772387555979"/>
    <n v="0.41216807315810561"/>
    <n v="0.50225509881935504"/>
    <n v="0.67658279449422121"/>
    <n v="0.44591748985125812"/>
    <n v="0.44990364142918948"/>
    <n v="0.52962667298781729"/>
    <n v="0.1260686872380434"/>
    <n v="0.17273323504369353"/>
    <n v="0.35056874410713923"/>
    <n v="0.39021766513563011"/>
    <n v="0.18681763728571776"/>
    <n v="5.4477404898395657E-2"/>
    <n v="0.2866308727971198"/>
    <n v="0.2688260624156929"/>
    <n v="0.14227903698829772"/>
    <n v="0.23300384690201612"/>
    <n v="0.44054947239297715"/>
    <n v="8.535679245543748E-2"/>
    <n v="4.5548425363829338E-2"/>
    <n v="0.1144822733181895"/>
    <n v="0.31974250523780318"/>
    <n v="0.16284757913042369"/>
    <n v="0.21743128140423088"/>
    <n v="0.28386714103642069"/>
    <n v="0.53993751840273307"/>
    <n v="0.39021766513563011"/>
    <n v="0.7532763508536211"/>
    <n v="0.63480792595750013"/>
    <n v="0.54147883034619992"/>
    <n v="0.28950090193323036"/>
    <n v="0.84283188963781308"/>
    <n v="0.95439098513218612"/>
    <n v="0.58734614783626382"/>
    <n v="0.4177486853672096"/>
    <n v="0.20116778296627078"/>
    <n v="0.49332611928478876"/>
    <n v="0.40435521606536012"/>
    <n v="0.34647629515379635"/>
    <n v="0.35822215513676753"/>
    <n v="0.69529113256664576"/>
    <n v="1.0111537836019291"/>
    <n v="1.0431492936007918"/>
    <n v="0.42699655702801043"/>
    <n v="0.38931413744463234"/>
    <n v="0.57581288260411556"/>
    <n v="0.30029008553749797"/>
    <n v="0.48875533214209405"/>
    <n v="0.18091813295037931"/>
    <n v="0.38139498297647528"/>
    <n v="0.4277406386558909"/>
    <n v="0.33111632440683408"/>
    <n v="0.70422011210121205"/>
    <n v="1.3426952975104092"/>
    <n v="0.6462880425019426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57">
  <r>
    <x v="0"/>
    <n v="44.95"/>
    <n v="45.45"/>
  </r>
  <r>
    <x v="1"/>
    <n v="44.95"/>
    <n v="45.45"/>
  </r>
  <r>
    <x v="2"/>
    <n v="44.95"/>
    <n v="45.45"/>
  </r>
  <r>
    <x v="3"/>
    <n v="44.95"/>
    <n v="45.45"/>
  </r>
  <r>
    <x v="4"/>
    <n v="44.95"/>
    <n v="45.45"/>
  </r>
  <r>
    <x v="5"/>
    <n v="44.95"/>
    <n v="45.45"/>
  </r>
  <r>
    <x v="6"/>
    <n v="44.95"/>
    <n v="45.45"/>
  </r>
  <r>
    <x v="7"/>
    <n v="44.95"/>
    <n v="45.45"/>
  </r>
  <r>
    <x v="8"/>
    <n v="44.95"/>
    <n v="45.45"/>
  </r>
  <r>
    <x v="9"/>
    <n v="44.95"/>
    <n v="45.45"/>
  </r>
  <r>
    <x v="10"/>
    <n v="44.9"/>
    <n v="45.4"/>
  </r>
  <r>
    <x v="11"/>
    <n v="44.9"/>
    <n v="45.4"/>
  </r>
  <r>
    <x v="12"/>
    <n v="44.9"/>
    <n v="45.4"/>
  </r>
  <r>
    <x v="13"/>
    <n v="44.9"/>
    <n v="45.4"/>
  </r>
  <r>
    <x v="14"/>
    <n v="44.9"/>
    <n v="45.4"/>
  </r>
  <r>
    <x v="15"/>
    <n v="44.9"/>
    <n v="45.4"/>
  </r>
  <r>
    <x v="16"/>
    <n v="44.9"/>
    <n v="45.4"/>
  </r>
  <r>
    <x v="17"/>
    <n v="44.85"/>
    <n v="45.35"/>
  </r>
  <r>
    <x v="18"/>
    <n v="44.85"/>
    <n v="45.35"/>
  </r>
  <r>
    <x v="19"/>
    <n v="44.85"/>
    <n v="45.35"/>
  </r>
  <r>
    <x v="20"/>
    <n v="44.8"/>
    <n v="45.3"/>
  </r>
  <r>
    <x v="21"/>
    <n v="44.8"/>
    <n v="45.3"/>
  </r>
  <r>
    <x v="22"/>
    <n v="44.8"/>
    <n v="45.3"/>
  </r>
  <r>
    <x v="23"/>
    <n v="44.8"/>
    <n v="45.3"/>
  </r>
  <r>
    <x v="24"/>
    <n v="44.75"/>
    <n v="45.25"/>
  </r>
  <r>
    <x v="25"/>
    <n v="44.75"/>
    <n v="45.25"/>
  </r>
  <r>
    <x v="26"/>
    <n v="44.75"/>
    <n v="45.25"/>
  </r>
  <r>
    <x v="27"/>
    <n v="44.75"/>
    <n v="45.25"/>
  </r>
  <r>
    <x v="28"/>
    <n v="44.75"/>
    <n v="45.25"/>
  </r>
  <r>
    <x v="29"/>
    <n v="44.75"/>
    <n v="45.25"/>
  </r>
  <r>
    <x v="30"/>
    <n v="44.75"/>
    <n v="45.25"/>
  </r>
  <r>
    <x v="31"/>
    <n v="44.7"/>
    <n v="45.2"/>
  </r>
  <r>
    <x v="32"/>
    <n v="44.7"/>
    <n v="45.2"/>
  </r>
  <r>
    <x v="33"/>
    <n v="44.7"/>
    <n v="45.2"/>
  </r>
  <r>
    <x v="34"/>
    <n v="44.7"/>
    <n v="45.2"/>
  </r>
  <r>
    <x v="35"/>
    <n v="44.7"/>
    <n v="45.2"/>
  </r>
  <r>
    <x v="36"/>
    <n v="44.7"/>
    <n v="45.2"/>
  </r>
  <r>
    <x v="37"/>
    <n v="44.7"/>
    <n v="45.2"/>
  </r>
  <r>
    <x v="38"/>
    <n v="44.7"/>
    <n v="45.2"/>
  </r>
  <r>
    <x v="39"/>
    <n v="44.7"/>
    <n v="45.2"/>
  </r>
  <r>
    <x v="40"/>
    <n v="44.7"/>
    <n v="45.2"/>
  </r>
  <r>
    <x v="41"/>
    <n v="44.7"/>
    <n v="45.2"/>
  </r>
  <r>
    <x v="42"/>
    <n v="44.7"/>
    <n v="45.2"/>
  </r>
  <r>
    <x v="43"/>
    <n v="44.7"/>
    <n v="45.2"/>
  </r>
  <r>
    <x v="44"/>
    <n v="44.7"/>
    <n v="45.2"/>
  </r>
  <r>
    <x v="45"/>
    <n v="44.65"/>
    <n v="45.15"/>
  </r>
  <r>
    <x v="46"/>
    <n v="44.65"/>
    <n v="45.15"/>
  </r>
  <r>
    <x v="47"/>
    <n v="44.6"/>
    <n v="45.1"/>
  </r>
  <r>
    <x v="48"/>
    <n v="44.6"/>
    <n v="45.1"/>
  </r>
  <r>
    <x v="49"/>
    <n v="44.6"/>
    <n v="45.1"/>
  </r>
  <r>
    <x v="50"/>
    <n v="44.6"/>
    <n v="45.1"/>
  </r>
  <r>
    <x v="51"/>
    <n v="44.6"/>
    <n v="45.1"/>
  </r>
  <r>
    <x v="52"/>
    <n v="44.6"/>
    <n v="45.1"/>
  </r>
  <r>
    <x v="53"/>
    <n v="44.6"/>
    <n v="45.1"/>
  </r>
  <r>
    <x v="54"/>
    <n v="44.6"/>
    <n v="45.1"/>
  </r>
  <r>
    <x v="55"/>
    <n v="44.6"/>
    <n v="45.1"/>
  </r>
  <r>
    <x v="56"/>
    <n v="44.6"/>
    <n v="45.1"/>
  </r>
  <r>
    <x v="57"/>
    <n v="44.6"/>
    <n v="45.1"/>
  </r>
  <r>
    <x v="58"/>
    <n v="44.6"/>
    <n v="45.1"/>
  </r>
  <r>
    <x v="59"/>
    <n v="44.6"/>
    <n v="45.1"/>
  </r>
  <r>
    <x v="60"/>
    <n v="44.6"/>
    <n v="45.1"/>
  </r>
  <r>
    <x v="61"/>
    <n v="44.6"/>
    <n v="45.1"/>
  </r>
  <r>
    <x v="62"/>
    <n v="44.6"/>
    <n v="45.1"/>
  </r>
  <r>
    <x v="63"/>
    <n v="44.5"/>
    <n v="45"/>
  </r>
  <r>
    <x v="64"/>
    <n v="44.5"/>
    <n v="45"/>
  </r>
  <r>
    <x v="65"/>
    <n v="44.5"/>
    <n v="45"/>
  </r>
  <r>
    <x v="66"/>
    <n v="44.5"/>
    <n v="45"/>
  </r>
  <r>
    <x v="67"/>
    <n v="44.5"/>
    <n v="45"/>
  </r>
  <r>
    <x v="68"/>
    <n v="44.5"/>
    <n v="45"/>
  </r>
  <r>
    <x v="69"/>
    <n v="44.5"/>
    <n v="45"/>
  </r>
  <r>
    <x v="70"/>
    <n v="44.5"/>
    <n v="45"/>
  </r>
  <r>
    <x v="71"/>
    <n v="44.5"/>
    <n v="45"/>
  </r>
  <r>
    <x v="72"/>
    <n v="44.5"/>
    <n v="45"/>
  </r>
  <r>
    <x v="73"/>
    <n v="44.5"/>
    <n v="45"/>
  </r>
  <r>
    <x v="74"/>
    <n v="44.4"/>
    <n v="44.9"/>
  </r>
  <r>
    <x v="75"/>
    <n v="44.4"/>
    <n v="44.9"/>
  </r>
  <r>
    <x v="76"/>
    <n v="44.4"/>
    <n v="44.9"/>
  </r>
  <r>
    <x v="77"/>
    <n v="44.35"/>
    <n v="44.85"/>
  </r>
  <r>
    <x v="78"/>
    <n v="44.35"/>
    <n v="44.85"/>
  </r>
  <r>
    <x v="79"/>
    <n v="44.35"/>
    <n v="44.85"/>
  </r>
  <r>
    <x v="80"/>
    <n v="44.35"/>
    <n v="44.85"/>
  </r>
  <r>
    <x v="81"/>
    <n v="44.35"/>
    <n v="44.85"/>
  </r>
  <r>
    <x v="82"/>
    <n v="44.35"/>
    <n v="44.85"/>
  </r>
  <r>
    <x v="83"/>
    <n v="44.35"/>
    <n v="44.85"/>
  </r>
  <r>
    <x v="84"/>
    <n v="44.35"/>
    <n v="44.85"/>
  </r>
  <r>
    <x v="85"/>
    <n v="44.35"/>
    <n v="44.85"/>
  </r>
  <r>
    <x v="86"/>
    <n v="44.35"/>
    <n v="44.85"/>
  </r>
  <r>
    <x v="87"/>
    <n v="44.25"/>
    <n v="44.75"/>
  </r>
  <r>
    <x v="88"/>
    <n v="44.25"/>
    <n v="44.75"/>
  </r>
  <r>
    <x v="89"/>
    <n v="44.25"/>
    <n v="44.75"/>
  </r>
  <r>
    <x v="90"/>
    <n v="44.25"/>
    <n v="44.75"/>
  </r>
  <r>
    <x v="91"/>
    <n v="44.25"/>
    <n v="44.75"/>
  </r>
  <r>
    <x v="92"/>
    <n v="44.25"/>
    <n v="44.75"/>
  </r>
  <r>
    <x v="93"/>
    <n v="44.25"/>
    <n v="44.75"/>
  </r>
  <r>
    <x v="94"/>
    <n v="44.2"/>
    <n v="44.7"/>
  </r>
  <r>
    <x v="95"/>
    <n v="44.2"/>
    <n v="44.7"/>
  </r>
  <r>
    <x v="96"/>
    <n v="44.2"/>
    <n v="44.7"/>
  </r>
  <r>
    <x v="97"/>
    <n v="44.2"/>
    <n v="44.7"/>
  </r>
  <r>
    <x v="98"/>
    <n v="44.2"/>
    <n v="44.7"/>
  </r>
  <r>
    <x v="99"/>
    <n v="44.2"/>
    <n v="44.7"/>
  </r>
  <r>
    <x v="100"/>
    <n v="44.2"/>
    <n v="44.7"/>
  </r>
  <r>
    <x v="101"/>
    <n v="44.2"/>
    <n v="44.7"/>
  </r>
  <r>
    <x v="102"/>
    <n v="44.15"/>
    <n v="44.65"/>
  </r>
  <r>
    <x v="103"/>
    <n v="44.15"/>
    <n v="44.65"/>
  </r>
  <r>
    <x v="104"/>
    <n v="44.15"/>
    <n v="44.65"/>
  </r>
  <r>
    <x v="105"/>
    <n v="44.15"/>
    <n v="44.65"/>
  </r>
  <r>
    <x v="106"/>
    <n v="44.15"/>
    <n v="44.65"/>
  </r>
  <r>
    <x v="107"/>
    <n v="44.15"/>
    <n v="44.65"/>
  </r>
  <r>
    <x v="108"/>
    <n v="44.15"/>
    <n v="44.65"/>
  </r>
  <r>
    <x v="109"/>
    <n v="44.15"/>
    <n v="44.65"/>
  </r>
  <r>
    <x v="110"/>
    <n v="44.15"/>
    <n v="44.65"/>
  </r>
  <r>
    <x v="111"/>
    <n v="44.15"/>
    <n v="44.65"/>
  </r>
  <r>
    <x v="112"/>
    <n v="44.15"/>
    <n v="44.65"/>
  </r>
  <r>
    <x v="113"/>
    <n v="44.15"/>
    <n v="44.65"/>
  </r>
  <r>
    <x v="114"/>
    <n v="44.15"/>
    <n v="44.65"/>
  </r>
  <r>
    <x v="115"/>
    <n v="44.15"/>
    <n v="44.65"/>
  </r>
  <r>
    <x v="116"/>
    <n v="44.15"/>
    <n v="44.65"/>
  </r>
  <r>
    <x v="117"/>
    <n v="44.15"/>
    <n v="44.65"/>
  </r>
  <r>
    <x v="118"/>
    <n v="44.15"/>
    <n v="44.65"/>
  </r>
  <r>
    <x v="119"/>
    <n v="44.15"/>
    <n v="44.65"/>
  </r>
  <r>
    <x v="120"/>
    <n v="44.15"/>
    <n v="44.65"/>
  </r>
  <r>
    <x v="121"/>
    <n v="44.15"/>
    <n v="44.65"/>
  </r>
  <r>
    <x v="122"/>
    <n v="44.15"/>
    <n v="44.65"/>
  </r>
  <r>
    <x v="123"/>
    <n v="44.1"/>
    <n v="44.6"/>
  </r>
  <r>
    <x v="124"/>
    <n v="44.1"/>
    <n v="44.6"/>
  </r>
  <r>
    <x v="125"/>
    <n v="44.1"/>
    <n v="44.6"/>
  </r>
  <r>
    <x v="126"/>
    <n v="44.1"/>
    <n v="44.6"/>
  </r>
  <r>
    <x v="127"/>
    <n v="44.1"/>
    <n v="44.6"/>
  </r>
  <r>
    <x v="128"/>
    <n v="44.1"/>
    <n v="44.6"/>
  </r>
  <r>
    <x v="129"/>
    <n v="44.1"/>
    <n v="44.6"/>
  </r>
  <r>
    <x v="130"/>
    <n v="44.1"/>
    <n v="44.6"/>
  </r>
  <r>
    <x v="131"/>
    <n v="44.1"/>
    <n v="44.6"/>
  </r>
  <r>
    <x v="132"/>
    <n v="44.1"/>
    <n v="44.6"/>
  </r>
  <r>
    <x v="133"/>
    <n v="44.1"/>
    <n v="44.6"/>
  </r>
  <r>
    <x v="134"/>
    <n v="44.1"/>
    <n v="44.6"/>
  </r>
  <r>
    <x v="135"/>
    <n v="44.1"/>
    <n v="44.6"/>
  </r>
  <r>
    <x v="136"/>
    <n v="44.1"/>
    <n v="44.6"/>
  </r>
  <r>
    <x v="137"/>
    <n v="44.1"/>
    <n v="44.6"/>
  </r>
  <r>
    <x v="138"/>
    <n v="44.1"/>
    <n v="44.6"/>
  </r>
  <r>
    <x v="139"/>
    <n v="44.1"/>
    <n v="44.6"/>
  </r>
  <r>
    <x v="140"/>
    <n v="44.1"/>
    <n v="44.6"/>
  </r>
  <r>
    <x v="141"/>
    <n v="44.1"/>
    <n v="44.6"/>
  </r>
  <r>
    <x v="142"/>
    <n v="44.1"/>
    <n v="44.6"/>
  </r>
  <r>
    <x v="143"/>
    <n v="44.1"/>
    <n v="44.6"/>
  </r>
  <r>
    <x v="144"/>
    <n v="44.1"/>
    <n v="44.6"/>
  </r>
  <r>
    <x v="145"/>
    <n v="44.1"/>
    <n v="44.6"/>
  </r>
  <r>
    <x v="146"/>
    <n v="44.1"/>
    <n v="44.6"/>
  </r>
  <r>
    <x v="147"/>
    <n v="44.1"/>
    <n v="44.6"/>
  </r>
  <r>
    <x v="148"/>
    <n v="44.1"/>
    <n v="44.6"/>
  </r>
  <r>
    <x v="149"/>
    <n v="44.1"/>
    <n v="44.6"/>
  </r>
  <r>
    <x v="150"/>
    <n v="44.1"/>
    <n v="44.6"/>
  </r>
  <r>
    <x v="151"/>
    <n v="44.1"/>
    <n v="44.6"/>
  </r>
  <r>
    <x v="152"/>
    <n v="44.1"/>
    <n v="44.6"/>
  </r>
  <r>
    <x v="153"/>
    <n v="44.1"/>
    <n v="44.6"/>
  </r>
  <r>
    <x v="154"/>
    <n v="44.1"/>
    <n v="44.6"/>
  </r>
  <r>
    <x v="155"/>
    <n v="44.1"/>
    <n v="44.6"/>
  </r>
  <r>
    <x v="156"/>
    <n v="44.1"/>
    <n v="44.6"/>
  </r>
  <r>
    <x v="157"/>
    <n v="44.1"/>
    <n v="44.6"/>
  </r>
  <r>
    <x v="158"/>
    <n v="44.1"/>
    <n v="44.6"/>
  </r>
  <r>
    <x v="159"/>
    <n v="44.1"/>
    <n v="44.6"/>
  </r>
  <r>
    <x v="160"/>
    <n v="44.1"/>
    <n v="44.6"/>
  </r>
  <r>
    <x v="161"/>
    <n v="44.1"/>
    <n v="44.6"/>
  </r>
  <r>
    <x v="162"/>
    <n v="44.1"/>
    <n v="44.6"/>
  </r>
  <r>
    <x v="163"/>
    <n v="44.1"/>
    <n v="44.6"/>
  </r>
  <r>
    <x v="164"/>
    <n v="44.1"/>
    <n v="44.6"/>
  </r>
  <r>
    <x v="165"/>
    <n v="44.1"/>
    <n v="44.6"/>
  </r>
  <r>
    <x v="166"/>
    <n v="44.1"/>
    <n v="44.6"/>
  </r>
  <r>
    <x v="167"/>
    <n v="44.1"/>
    <n v="44.6"/>
  </r>
  <r>
    <x v="168"/>
    <n v="44.1"/>
    <n v="44.6"/>
  </r>
  <r>
    <x v="169"/>
    <n v="44.1"/>
    <n v="44.6"/>
  </r>
  <r>
    <x v="170"/>
    <n v="44.1"/>
    <n v="44.6"/>
  </r>
  <r>
    <x v="171"/>
    <n v="44.1"/>
    <n v="44.6"/>
  </r>
  <r>
    <x v="172"/>
    <n v="44.1"/>
    <n v="44.6"/>
  </r>
  <r>
    <x v="173"/>
    <n v="44.1"/>
    <n v="44.6"/>
  </r>
  <r>
    <x v="174"/>
    <n v="44.1"/>
    <n v="44.6"/>
  </r>
  <r>
    <x v="175"/>
    <n v="44.1"/>
    <n v="44.6"/>
  </r>
  <r>
    <x v="176"/>
    <n v="44.1"/>
    <n v="44.6"/>
  </r>
  <r>
    <x v="177"/>
    <n v="44.1"/>
    <n v="44.6"/>
  </r>
  <r>
    <x v="178"/>
    <n v="43.1"/>
    <n v="43.6"/>
  </r>
  <r>
    <x v="179"/>
    <n v="43.1"/>
    <n v="43.6"/>
  </r>
  <r>
    <x v="180"/>
    <n v="43.1"/>
    <n v="43.6"/>
  </r>
  <r>
    <x v="181"/>
    <n v="43.1"/>
    <n v="43.6"/>
  </r>
  <r>
    <x v="182"/>
    <n v="43.1"/>
    <n v="43.6"/>
  </r>
  <r>
    <x v="183"/>
    <n v="43.1"/>
    <n v="43.6"/>
  </r>
  <r>
    <x v="184"/>
    <n v="43.1"/>
    <n v="43.6"/>
  </r>
  <r>
    <x v="185"/>
    <n v="43.1"/>
    <n v="43.6"/>
  </r>
  <r>
    <x v="186"/>
    <n v="43.1"/>
    <n v="43.6"/>
  </r>
  <r>
    <x v="187"/>
    <n v="43.1"/>
    <n v="43.6"/>
  </r>
  <r>
    <x v="188"/>
    <n v="43.1"/>
    <n v="43.6"/>
  </r>
  <r>
    <x v="189"/>
    <n v="43.1"/>
    <n v="43.6"/>
  </r>
  <r>
    <x v="190"/>
    <n v="43.1"/>
    <n v="43.6"/>
  </r>
  <r>
    <x v="191"/>
    <n v="43.1"/>
    <n v="43.6"/>
  </r>
  <r>
    <x v="192"/>
    <n v="43.1"/>
    <n v="43.6"/>
  </r>
  <r>
    <x v="193"/>
    <n v="43.1"/>
    <n v="43.6"/>
  </r>
  <r>
    <x v="194"/>
    <n v="43.1"/>
    <n v="43.6"/>
  </r>
  <r>
    <x v="195"/>
    <n v="43.1"/>
    <n v="43.6"/>
  </r>
  <r>
    <x v="196"/>
    <n v="43.1"/>
    <n v="43.6"/>
  </r>
  <r>
    <x v="197"/>
    <n v="43.1"/>
    <n v="43.6"/>
  </r>
  <r>
    <x v="198"/>
    <n v="43.1"/>
    <n v="43.6"/>
  </r>
  <r>
    <x v="199"/>
    <n v="43.1"/>
    <n v="43.6"/>
  </r>
  <r>
    <x v="200"/>
    <n v="43.1"/>
    <n v="43.6"/>
  </r>
  <r>
    <x v="201"/>
    <n v="43.1"/>
    <n v="43.6"/>
  </r>
  <r>
    <x v="202"/>
    <n v="43.1"/>
    <n v="43.6"/>
  </r>
  <r>
    <x v="203"/>
    <n v="43.1"/>
    <n v="43.6"/>
  </r>
  <r>
    <x v="204"/>
    <n v="43.1"/>
    <n v="43.6"/>
  </r>
  <r>
    <x v="205"/>
    <n v="43.1"/>
    <n v="43.6"/>
  </r>
  <r>
    <x v="206"/>
    <n v="43.1"/>
    <n v="43.6"/>
  </r>
  <r>
    <x v="207"/>
    <n v="43.1"/>
    <n v="43.6"/>
  </r>
  <r>
    <x v="208"/>
    <n v="43.1"/>
    <n v="43.6"/>
  </r>
  <r>
    <x v="209"/>
    <n v="43.1"/>
    <n v="43.6"/>
  </r>
  <r>
    <x v="210"/>
    <n v="43.1"/>
    <n v="43.6"/>
  </r>
  <r>
    <x v="211"/>
    <n v="43.1"/>
    <n v="43.6"/>
  </r>
  <r>
    <x v="212"/>
    <n v="43.1"/>
    <n v="43.6"/>
  </r>
  <r>
    <x v="213"/>
    <n v="43.1"/>
    <n v="43.6"/>
  </r>
  <r>
    <x v="214"/>
    <n v="43.1"/>
    <n v="43.6"/>
  </r>
  <r>
    <x v="215"/>
    <n v="43.1"/>
    <n v="43.6"/>
  </r>
  <r>
    <x v="216"/>
    <n v="43.1"/>
    <n v="43.6"/>
  </r>
  <r>
    <x v="217"/>
    <n v="43.1"/>
    <n v="43.6"/>
  </r>
  <r>
    <x v="218"/>
    <n v="43.1"/>
    <n v="43.6"/>
  </r>
  <r>
    <x v="219"/>
    <n v="43.1"/>
    <n v="43.6"/>
  </r>
  <r>
    <x v="220"/>
    <n v="43.1"/>
    <n v="43.6"/>
  </r>
  <r>
    <x v="221"/>
    <n v="43.1"/>
    <n v="43.6"/>
  </r>
  <r>
    <x v="222"/>
    <n v="43.1"/>
    <n v="43.6"/>
  </r>
  <r>
    <x v="223"/>
    <n v="43.1"/>
    <n v="43.6"/>
  </r>
  <r>
    <x v="224"/>
    <n v="43.1"/>
    <n v="43.6"/>
  </r>
  <r>
    <x v="225"/>
    <n v="43.1"/>
    <n v="43.6"/>
  </r>
  <r>
    <x v="226"/>
    <n v="43.1"/>
    <n v="43.6"/>
  </r>
  <r>
    <x v="227"/>
    <n v="43.1"/>
    <n v="43.6"/>
  </r>
  <r>
    <x v="228"/>
    <n v="43.1"/>
    <n v="43.6"/>
  </r>
  <r>
    <x v="229"/>
    <n v="43.1"/>
    <n v="43.6"/>
  </r>
  <r>
    <x v="230"/>
    <n v="43.1"/>
    <n v="43.6"/>
  </r>
  <r>
    <x v="231"/>
    <n v="43.1"/>
    <n v="43.6"/>
  </r>
  <r>
    <x v="232"/>
    <n v="43.1"/>
    <n v="43.6"/>
  </r>
  <r>
    <x v="233"/>
    <n v="43.1"/>
    <n v="43.6"/>
  </r>
  <r>
    <x v="234"/>
    <n v="43.1"/>
    <n v="43.6"/>
  </r>
  <r>
    <x v="235"/>
    <n v="43.1"/>
    <n v="43.6"/>
  </r>
  <r>
    <x v="236"/>
    <n v="43.1"/>
    <n v="43.6"/>
  </r>
  <r>
    <x v="237"/>
    <n v="43.1"/>
    <n v="43.6"/>
  </r>
  <r>
    <x v="238"/>
    <n v="43.1"/>
    <n v="43.6"/>
  </r>
  <r>
    <x v="239"/>
    <n v="43.1"/>
    <n v="43.6"/>
  </r>
  <r>
    <x v="240"/>
    <n v="43.1"/>
    <n v="43.6"/>
  </r>
  <r>
    <x v="241"/>
    <n v="43.1"/>
    <n v="43.6"/>
  </r>
  <r>
    <x v="242"/>
    <n v="43.1"/>
    <n v="43.6"/>
  </r>
  <r>
    <x v="243"/>
    <n v="43.1"/>
    <n v="43.6"/>
  </r>
  <r>
    <x v="244"/>
    <n v="43.1"/>
    <n v="43.6"/>
  </r>
  <r>
    <x v="245"/>
    <n v="43.1"/>
    <n v="43.6"/>
  </r>
  <r>
    <x v="246"/>
    <n v="43.1"/>
    <n v="43.6"/>
  </r>
  <r>
    <x v="247"/>
    <n v="43.1"/>
    <n v="43.6"/>
  </r>
  <r>
    <x v="248"/>
    <n v="43.1"/>
    <n v="43.6"/>
  </r>
  <r>
    <x v="249"/>
    <n v="43.1"/>
    <n v="43.6"/>
  </r>
  <r>
    <x v="250"/>
    <n v="43.1"/>
    <n v="43.6"/>
  </r>
  <r>
    <x v="251"/>
    <n v="43.1"/>
    <n v="43.6"/>
  </r>
  <r>
    <x v="252"/>
    <n v="43.1"/>
    <n v="43.6"/>
  </r>
  <r>
    <x v="253"/>
    <n v="43.1"/>
    <n v="43.6"/>
  </r>
  <r>
    <x v="254"/>
    <n v="43.1"/>
    <n v="43.6"/>
  </r>
  <r>
    <x v="255"/>
    <n v="43.1"/>
    <n v="43.6"/>
  </r>
  <r>
    <x v="256"/>
    <n v="43.1"/>
    <n v="43.6"/>
  </r>
  <r>
    <x v="257"/>
    <n v="43.1"/>
    <n v="43.6"/>
  </r>
  <r>
    <x v="258"/>
    <n v="43.1"/>
    <n v="43.6"/>
  </r>
  <r>
    <x v="259"/>
    <n v="43.1"/>
    <n v="43.6"/>
  </r>
  <r>
    <x v="260"/>
    <n v="43.1"/>
    <n v="43.6"/>
  </r>
  <r>
    <x v="261"/>
    <n v="43.1"/>
    <n v="43.6"/>
  </r>
  <r>
    <x v="262"/>
    <n v="43.1"/>
    <n v="43.6"/>
  </r>
  <r>
    <x v="263"/>
    <n v="43.1"/>
    <n v="43.6"/>
  </r>
  <r>
    <x v="264"/>
    <n v="43.1"/>
    <n v="43.6"/>
  </r>
  <r>
    <x v="265"/>
    <n v="42.1"/>
    <n v="42.6"/>
  </r>
  <r>
    <x v="266"/>
    <n v="42.1"/>
    <n v="42.6"/>
  </r>
  <r>
    <x v="267"/>
    <n v="42.1"/>
    <n v="42.6"/>
  </r>
  <r>
    <x v="268"/>
    <n v="42.1"/>
    <n v="42.6"/>
  </r>
  <r>
    <x v="269"/>
    <n v="42.1"/>
    <n v="42.6"/>
  </r>
  <r>
    <x v="270"/>
    <n v="42.1"/>
    <n v="42.6"/>
  </r>
  <r>
    <x v="271"/>
    <n v="42.1"/>
    <n v="42.6"/>
  </r>
  <r>
    <x v="272"/>
    <n v="42.1"/>
    <n v="42.6"/>
  </r>
  <r>
    <x v="273"/>
    <n v="42.1"/>
    <n v="42.6"/>
  </r>
  <r>
    <x v="274"/>
    <n v="42.1"/>
    <n v="42.6"/>
  </r>
  <r>
    <x v="275"/>
    <n v="42.1"/>
    <n v="42.6"/>
  </r>
  <r>
    <x v="276"/>
    <n v="42.1"/>
    <n v="42.6"/>
  </r>
  <r>
    <x v="277"/>
    <n v="42.1"/>
    <n v="42.6"/>
  </r>
  <r>
    <x v="278"/>
    <n v="42.1"/>
    <n v="42.6"/>
  </r>
  <r>
    <x v="279"/>
    <n v="42.1"/>
    <n v="42.6"/>
  </r>
  <r>
    <x v="280"/>
    <n v="42.1"/>
    <n v="42.6"/>
  </r>
  <r>
    <x v="281"/>
    <n v="42.1"/>
    <n v="42.6"/>
  </r>
  <r>
    <x v="282"/>
    <n v="42.1"/>
    <n v="42.6"/>
  </r>
  <r>
    <x v="283"/>
    <n v="42.1"/>
    <n v="42.6"/>
  </r>
  <r>
    <x v="284"/>
    <n v="42.1"/>
    <n v="42.6"/>
  </r>
  <r>
    <x v="285"/>
    <n v="42.1"/>
    <n v="42.6"/>
  </r>
  <r>
    <x v="286"/>
    <n v="42.1"/>
    <n v="42.6"/>
  </r>
  <r>
    <x v="287"/>
    <n v="42.1"/>
    <n v="42.6"/>
  </r>
  <r>
    <x v="288"/>
    <n v="42.1"/>
    <n v="42.6"/>
  </r>
  <r>
    <x v="289"/>
    <n v="42.1"/>
    <n v="42.6"/>
  </r>
  <r>
    <x v="290"/>
    <n v="42.1"/>
    <n v="42.6"/>
  </r>
  <r>
    <x v="291"/>
    <n v="42.1"/>
    <n v="42.6"/>
  </r>
  <r>
    <x v="292"/>
    <n v="42.1"/>
    <n v="42.6"/>
  </r>
  <r>
    <x v="293"/>
    <n v="42.1"/>
    <n v="42.6"/>
  </r>
  <r>
    <x v="294"/>
    <n v="42.1"/>
    <n v="42.6"/>
  </r>
  <r>
    <x v="295"/>
    <n v="42.1"/>
    <n v="42.6"/>
  </r>
  <r>
    <x v="296"/>
    <n v="42.1"/>
    <n v="42.6"/>
  </r>
  <r>
    <x v="297"/>
    <n v="42.1"/>
    <n v="42.6"/>
  </r>
  <r>
    <x v="298"/>
    <n v="42.1"/>
    <n v="42.6"/>
  </r>
  <r>
    <x v="299"/>
    <n v="42.1"/>
    <n v="42.6"/>
  </r>
  <r>
    <x v="300"/>
    <n v="42.1"/>
    <n v="42.6"/>
  </r>
  <r>
    <x v="301"/>
    <n v="42.1"/>
    <n v="42.6"/>
  </r>
  <r>
    <x v="302"/>
    <n v="42.1"/>
    <n v="42.6"/>
  </r>
  <r>
    <x v="303"/>
    <n v="42.1"/>
    <n v="42.6"/>
  </r>
  <r>
    <x v="304"/>
    <n v="42.1"/>
    <n v="42.6"/>
  </r>
  <r>
    <x v="305"/>
    <n v="42.1"/>
    <n v="42.6"/>
  </r>
  <r>
    <x v="306"/>
    <n v="42.1"/>
    <n v="42.6"/>
  </r>
  <r>
    <x v="307"/>
    <n v="42.1"/>
    <n v="42.6"/>
  </r>
  <r>
    <x v="308"/>
    <n v="42.1"/>
    <n v="42.6"/>
  </r>
  <r>
    <x v="309"/>
    <n v="42.1"/>
    <n v="42.6"/>
  </r>
  <r>
    <x v="310"/>
    <n v="42.1"/>
    <n v="42.6"/>
  </r>
  <r>
    <x v="311"/>
    <n v="42.1"/>
    <n v="42.6"/>
  </r>
  <r>
    <x v="312"/>
    <n v="42.1"/>
    <n v="42.6"/>
  </r>
  <r>
    <x v="313"/>
    <n v="42.1"/>
    <n v="42.6"/>
  </r>
  <r>
    <x v="314"/>
    <n v="43.15"/>
    <n v="43.65"/>
  </r>
  <r>
    <x v="315"/>
    <n v="43.15"/>
    <n v="43.65"/>
  </r>
  <r>
    <x v="316"/>
    <n v="43.15"/>
    <n v="43.65"/>
  </r>
  <r>
    <x v="317"/>
    <n v="43.15"/>
    <n v="43.65"/>
  </r>
  <r>
    <x v="318"/>
    <n v="43.15"/>
    <n v="43.65"/>
  </r>
  <r>
    <x v="319"/>
    <n v="43.15"/>
    <n v="43.65"/>
  </r>
  <r>
    <x v="320"/>
    <n v="43.15"/>
    <n v="43.65"/>
  </r>
  <r>
    <x v="321"/>
    <n v="43.15"/>
    <n v="43.65"/>
  </r>
  <r>
    <x v="322"/>
    <n v="43.15"/>
    <n v="43.65"/>
  </r>
  <r>
    <x v="323"/>
    <n v="43.15"/>
    <n v="43.65"/>
  </r>
  <r>
    <x v="324"/>
    <n v="43.15"/>
    <n v="43.65"/>
  </r>
  <r>
    <x v="325"/>
    <n v="43.15"/>
    <n v="43.65"/>
  </r>
  <r>
    <x v="326"/>
    <n v="43.15"/>
    <n v="43.65"/>
  </r>
  <r>
    <x v="327"/>
    <n v="43.15"/>
    <n v="43.65"/>
  </r>
  <r>
    <x v="328"/>
    <n v="43.15"/>
    <n v="43.65"/>
  </r>
  <r>
    <x v="329"/>
    <n v="43.15"/>
    <n v="43.65"/>
  </r>
  <r>
    <x v="330"/>
    <n v="43.15"/>
    <n v="43.65"/>
  </r>
  <r>
    <x v="331"/>
    <n v="43.15"/>
    <n v="43.65"/>
  </r>
  <r>
    <x v="332"/>
    <n v="43.15"/>
    <n v="43.65"/>
  </r>
  <r>
    <x v="333"/>
    <n v="43.15"/>
    <n v="43.65"/>
  </r>
  <r>
    <x v="334"/>
    <n v="43.15"/>
    <n v="43.65"/>
  </r>
  <r>
    <x v="335"/>
    <n v="43.15"/>
    <n v="43.65"/>
  </r>
  <r>
    <x v="336"/>
    <n v="43.15"/>
    <n v="43.65"/>
  </r>
  <r>
    <x v="337"/>
    <n v="43.15"/>
    <n v="43.65"/>
  </r>
  <r>
    <x v="338"/>
    <n v="43.15"/>
    <n v="43.65"/>
  </r>
  <r>
    <x v="339"/>
    <n v="43.15"/>
    <n v="43.65"/>
  </r>
  <r>
    <x v="340"/>
    <n v="43.15"/>
    <n v="43.65"/>
  </r>
  <r>
    <x v="341"/>
    <n v="43.15"/>
    <n v="43.65"/>
  </r>
  <r>
    <x v="342"/>
    <n v="43.15"/>
    <n v="43.65"/>
  </r>
  <r>
    <x v="343"/>
    <n v="43.15"/>
    <n v="43.65"/>
  </r>
  <r>
    <x v="344"/>
    <n v="43.15"/>
    <n v="43.65"/>
  </r>
  <r>
    <x v="345"/>
    <n v="43.15"/>
    <n v="43.65"/>
  </r>
  <r>
    <x v="346"/>
    <n v="43.15"/>
    <n v="43.65"/>
  </r>
  <r>
    <x v="347"/>
    <n v="43.15"/>
    <n v="43.65"/>
  </r>
  <r>
    <x v="348"/>
    <n v="43.15"/>
    <n v="43.65"/>
  </r>
  <r>
    <x v="349"/>
    <n v="43.15"/>
    <n v="43.65"/>
  </r>
  <r>
    <x v="350"/>
    <n v="43.15"/>
    <n v="43.65"/>
  </r>
  <r>
    <x v="351"/>
    <n v="43.15"/>
    <n v="43.65"/>
  </r>
  <r>
    <x v="352"/>
    <n v="43.15"/>
    <n v="43.65"/>
  </r>
  <r>
    <x v="353"/>
    <n v="43.15"/>
    <n v="43.65"/>
  </r>
  <r>
    <x v="354"/>
    <n v="43.15"/>
    <n v="43.65"/>
  </r>
  <r>
    <x v="355"/>
    <n v="43.15"/>
    <n v="43.65"/>
  </r>
  <r>
    <x v="356"/>
    <n v="43.15"/>
    <n v="43.65"/>
  </r>
  <r>
    <x v="357"/>
    <n v="43.15"/>
    <n v="43.65"/>
  </r>
  <r>
    <x v="358"/>
    <n v="43.15"/>
    <n v="43.65"/>
  </r>
  <r>
    <x v="359"/>
    <n v="43.15"/>
    <n v="43.65"/>
  </r>
  <r>
    <x v="360"/>
    <n v="43.15"/>
    <n v="43.65"/>
  </r>
  <r>
    <x v="361"/>
    <n v="43.15"/>
    <n v="43.65"/>
  </r>
  <r>
    <x v="362"/>
    <n v="43.15"/>
    <n v="43.65"/>
  </r>
  <r>
    <x v="363"/>
    <n v="43.15"/>
    <n v="43.65"/>
  </r>
  <r>
    <x v="364"/>
    <n v="43.15"/>
    <n v="43.65"/>
  </r>
  <r>
    <x v="365"/>
    <n v="43.15"/>
    <n v="43.65"/>
  </r>
  <r>
    <x v="366"/>
    <n v="43.15"/>
    <n v="43.65"/>
  </r>
  <r>
    <x v="367"/>
    <n v="43.15"/>
    <n v="43.65"/>
  </r>
  <r>
    <x v="368"/>
    <n v="43.15"/>
    <n v="43.65"/>
  </r>
  <r>
    <x v="369"/>
    <n v="43.15"/>
    <n v="43.65"/>
  </r>
  <r>
    <x v="370"/>
    <n v="43.15"/>
    <n v="43.65"/>
  </r>
  <r>
    <x v="371"/>
    <n v="43.15"/>
    <n v="43.65"/>
  </r>
  <r>
    <x v="372"/>
    <n v="43.15"/>
    <n v="43.65"/>
  </r>
  <r>
    <x v="373"/>
    <n v="43.15"/>
    <n v="43.65"/>
  </r>
  <r>
    <x v="374"/>
    <n v="43.15"/>
    <n v="43.65"/>
  </r>
  <r>
    <x v="375"/>
    <n v="43.15"/>
    <n v="43.65"/>
  </r>
  <r>
    <x v="376"/>
    <n v="43.15"/>
    <n v="43.65"/>
  </r>
  <r>
    <x v="377"/>
    <n v="43.15"/>
    <n v="43.65"/>
  </r>
  <r>
    <x v="378"/>
    <n v="43.15"/>
    <n v="43.65"/>
  </r>
  <r>
    <x v="379"/>
    <n v="43.15"/>
    <n v="43.65"/>
  </r>
  <r>
    <x v="380"/>
    <n v="43.15"/>
    <n v="43.65"/>
  </r>
  <r>
    <x v="381"/>
    <n v="43.15"/>
    <n v="43.65"/>
  </r>
  <r>
    <x v="382"/>
    <n v="43.15"/>
    <n v="43.65"/>
  </r>
  <r>
    <x v="383"/>
    <n v="43.15"/>
    <n v="43.65"/>
  </r>
  <r>
    <x v="384"/>
    <n v="43.15"/>
    <n v="43.65"/>
  </r>
  <r>
    <x v="385"/>
    <n v="43.15"/>
    <n v="43.65"/>
  </r>
  <r>
    <x v="386"/>
    <n v="43.15"/>
    <n v="43.65"/>
  </r>
  <r>
    <x v="387"/>
    <n v="43.15"/>
    <n v="43.65"/>
  </r>
  <r>
    <x v="388"/>
    <n v="43.15"/>
    <n v="43.65"/>
  </r>
  <r>
    <x v="389"/>
    <n v="43.15"/>
    <n v="43.65"/>
  </r>
  <r>
    <x v="390"/>
    <n v="43.15"/>
    <n v="43.65"/>
  </r>
  <r>
    <x v="391"/>
    <n v="43.15"/>
    <n v="43.65"/>
  </r>
  <r>
    <x v="392"/>
    <n v="43.15"/>
    <n v="43.65"/>
  </r>
  <r>
    <x v="393"/>
    <n v="43.15"/>
    <n v="43.65"/>
  </r>
  <r>
    <x v="394"/>
    <n v="43.15"/>
    <n v="43.65"/>
  </r>
  <r>
    <x v="395"/>
    <n v="43.15"/>
    <n v="43.65"/>
  </r>
  <r>
    <x v="396"/>
    <n v="43.15"/>
    <n v="43.65"/>
  </r>
  <r>
    <x v="397"/>
    <n v="43.15"/>
    <n v="43.65"/>
  </r>
  <r>
    <x v="398"/>
    <n v="43.15"/>
    <n v="43.65"/>
  </r>
  <r>
    <x v="399"/>
    <n v="43.15"/>
    <n v="43.65"/>
  </r>
  <r>
    <x v="400"/>
    <n v="43.15"/>
    <n v="43.65"/>
  </r>
  <r>
    <x v="401"/>
    <n v="43.15"/>
    <n v="43.65"/>
  </r>
  <r>
    <x v="402"/>
    <n v="43.15"/>
    <n v="43.65"/>
  </r>
  <r>
    <x v="403"/>
    <n v="43.15"/>
    <n v="43.65"/>
  </r>
  <r>
    <x v="404"/>
    <n v="43.15"/>
    <n v="43.65"/>
  </r>
  <r>
    <x v="405"/>
    <n v="43.15"/>
    <n v="43.65"/>
  </r>
  <r>
    <x v="406"/>
    <n v="43.15"/>
    <n v="43.65"/>
  </r>
  <r>
    <x v="407"/>
    <n v="43.15"/>
    <n v="43.65"/>
  </r>
  <r>
    <x v="408"/>
    <n v="43.15"/>
    <n v="43.65"/>
  </r>
  <r>
    <x v="409"/>
    <n v="43.15"/>
    <n v="43.65"/>
  </r>
  <r>
    <x v="410"/>
    <n v="43.15"/>
    <n v="43.65"/>
  </r>
  <r>
    <x v="411"/>
    <n v="43.15"/>
    <n v="43.65"/>
  </r>
  <r>
    <x v="412"/>
    <n v="43.15"/>
    <n v="43.65"/>
  </r>
  <r>
    <x v="413"/>
    <n v="43.15"/>
    <n v="43.65"/>
  </r>
  <r>
    <x v="414"/>
    <n v="43.15"/>
    <n v="43.65"/>
  </r>
  <r>
    <x v="415"/>
    <n v="43.15"/>
    <n v="43.65"/>
  </r>
  <r>
    <x v="416"/>
    <n v="43.15"/>
    <n v="43.65"/>
  </r>
  <r>
    <x v="417"/>
    <n v="43.15"/>
    <n v="43.65"/>
  </r>
  <r>
    <x v="418"/>
    <n v="43.15"/>
    <n v="43.65"/>
  </r>
  <r>
    <x v="419"/>
    <n v="43.15"/>
    <n v="43.65"/>
  </r>
  <r>
    <x v="420"/>
    <n v="43.15"/>
    <n v="43.65"/>
  </r>
  <r>
    <x v="421"/>
    <n v="43.15"/>
    <n v="43.65"/>
  </r>
  <r>
    <x v="422"/>
    <n v="43.15"/>
    <n v="43.65"/>
  </r>
  <r>
    <x v="423"/>
    <n v="43.15"/>
    <n v="43.65"/>
  </r>
  <r>
    <x v="424"/>
    <n v="43.15"/>
    <n v="43.65"/>
  </r>
  <r>
    <x v="425"/>
    <n v="43.15"/>
    <n v="43.65"/>
  </r>
  <r>
    <x v="426"/>
    <n v="43.15"/>
    <n v="43.65"/>
  </r>
  <r>
    <x v="427"/>
    <n v="43.15"/>
    <n v="43.65"/>
  </r>
  <r>
    <x v="428"/>
    <n v="43.15"/>
    <n v="43.65"/>
  </r>
  <r>
    <x v="429"/>
    <n v="43.15"/>
    <n v="43.65"/>
  </r>
  <r>
    <x v="430"/>
    <n v="43.15"/>
    <n v="43.65"/>
  </r>
  <r>
    <x v="431"/>
    <n v="43.15"/>
    <n v="43.65"/>
  </r>
  <r>
    <x v="432"/>
    <n v="43.15"/>
    <n v="43.65"/>
  </r>
  <r>
    <x v="433"/>
    <n v="43.15"/>
    <n v="43.65"/>
  </r>
  <r>
    <x v="434"/>
    <n v="43.15"/>
    <n v="43.65"/>
  </r>
  <r>
    <x v="435"/>
    <n v="43.15"/>
    <n v="43.65"/>
  </r>
  <r>
    <x v="436"/>
    <n v="43.15"/>
    <n v="43.65"/>
  </r>
  <r>
    <x v="437"/>
    <n v="43.15"/>
    <n v="43.65"/>
  </r>
  <r>
    <x v="438"/>
    <n v="43.15"/>
    <n v="43.65"/>
  </r>
  <r>
    <x v="439"/>
    <n v="43.15"/>
    <n v="43.65"/>
  </r>
  <r>
    <x v="440"/>
    <n v="43.15"/>
    <n v="43.65"/>
  </r>
  <r>
    <x v="441"/>
    <n v="43.15"/>
    <n v="43.65"/>
  </r>
  <r>
    <x v="442"/>
    <n v="43.15"/>
    <n v="43.65"/>
  </r>
  <r>
    <x v="443"/>
    <n v="43.15"/>
    <n v="43.65"/>
  </r>
  <r>
    <x v="444"/>
    <n v="43.15"/>
    <n v="43.65"/>
  </r>
  <r>
    <x v="445"/>
    <n v="43.15"/>
    <n v="43.65"/>
  </r>
  <r>
    <x v="446"/>
    <n v="43.15"/>
    <n v="43.65"/>
  </r>
  <r>
    <x v="447"/>
    <n v="43.15"/>
    <n v="43.65"/>
  </r>
  <r>
    <x v="448"/>
    <n v="43.15"/>
    <n v="43.65"/>
  </r>
  <r>
    <x v="449"/>
    <n v="43.15"/>
    <n v="43.65"/>
  </r>
  <r>
    <x v="450"/>
    <n v="43.15"/>
    <n v="43.65"/>
  </r>
  <r>
    <x v="451"/>
    <n v="43.15"/>
    <n v="43.65"/>
  </r>
  <r>
    <x v="452"/>
    <n v="43.15"/>
    <n v="43.65"/>
  </r>
  <r>
    <x v="453"/>
    <n v="43.15"/>
    <n v="43.65"/>
  </r>
  <r>
    <x v="454"/>
    <n v="43.15"/>
    <n v="43.65"/>
  </r>
  <r>
    <x v="455"/>
    <n v="43.15"/>
    <n v="43.65"/>
  </r>
  <r>
    <x v="456"/>
    <n v="43.15"/>
    <n v="43.65"/>
  </r>
  <r>
    <x v="457"/>
    <n v="43.15"/>
    <n v="43.65"/>
  </r>
  <r>
    <x v="458"/>
    <n v="43.15"/>
    <n v="43.65"/>
  </r>
  <r>
    <x v="459"/>
    <n v="43.15"/>
    <n v="43.65"/>
  </r>
  <r>
    <x v="460"/>
    <n v="43.15"/>
    <n v="43.65"/>
  </r>
  <r>
    <x v="461"/>
    <n v="43.15"/>
    <n v="43.65"/>
  </r>
  <r>
    <x v="462"/>
    <n v="43.15"/>
    <n v="43.65"/>
  </r>
  <r>
    <x v="463"/>
    <n v="43.15"/>
    <n v="43.65"/>
  </r>
  <r>
    <x v="464"/>
    <n v="43.15"/>
    <n v="43.65"/>
  </r>
  <r>
    <x v="465"/>
    <n v="43.15"/>
    <n v="43.65"/>
  </r>
  <r>
    <x v="466"/>
    <n v="43.15"/>
    <n v="43.65"/>
  </r>
  <r>
    <x v="467"/>
    <n v="43.15"/>
    <n v="43.65"/>
  </r>
  <r>
    <x v="468"/>
    <n v="43.15"/>
    <n v="43.65"/>
  </r>
  <r>
    <x v="469"/>
    <n v="43.15"/>
    <n v="43.65"/>
  </r>
  <r>
    <x v="470"/>
    <n v="43.15"/>
    <n v="43.65"/>
  </r>
  <r>
    <x v="471"/>
    <n v="43.15"/>
    <n v="43.65"/>
  </r>
  <r>
    <x v="472"/>
    <n v="43.15"/>
    <n v="43.65"/>
  </r>
  <r>
    <x v="473"/>
    <n v="43.15"/>
    <n v="43.65"/>
  </r>
  <r>
    <x v="474"/>
    <n v="43.15"/>
    <n v="43.65"/>
  </r>
  <r>
    <x v="475"/>
    <n v="43.15"/>
    <n v="43.65"/>
  </r>
  <r>
    <x v="476"/>
    <n v="43.15"/>
    <n v="43.65"/>
  </r>
  <r>
    <x v="477"/>
    <n v="43.15"/>
    <n v="43.65"/>
  </r>
  <r>
    <x v="478"/>
    <n v="43.15"/>
    <n v="43.65"/>
  </r>
  <r>
    <x v="479"/>
    <n v="43.15"/>
    <n v="43.65"/>
  </r>
  <r>
    <x v="480"/>
    <n v="43.15"/>
    <n v="43.65"/>
  </r>
  <r>
    <x v="481"/>
    <n v="43.15"/>
    <n v="43.65"/>
  </r>
  <r>
    <x v="482"/>
    <n v="43.15"/>
    <n v="43.65"/>
  </r>
  <r>
    <x v="483"/>
    <n v="43.15"/>
    <n v="43.65"/>
  </r>
  <r>
    <x v="484"/>
    <n v="43.15"/>
    <n v="43.65"/>
  </r>
  <r>
    <x v="485"/>
    <n v="43.15"/>
    <n v="43.65"/>
  </r>
  <r>
    <x v="486"/>
    <n v="43.15"/>
    <n v="43.65"/>
  </r>
  <r>
    <x v="487"/>
    <n v="43.15"/>
    <n v="43.65"/>
  </r>
  <r>
    <x v="488"/>
    <n v="43.15"/>
    <n v="43.65"/>
  </r>
  <r>
    <x v="489"/>
    <n v="43.15"/>
    <n v="43.65"/>
  </r>
  <r>
    <x v="490"/>
    <n v="43.15"/>
    <n v="43.65"/>
  </r>
  <r>
    <x v="491"/>
    <n v="43.15"/>
    <n v="43.65"/>
  </r>
  <r>
    <x v="492"/>
    <n v="43.15"/>
    <n v="43.65"/>
  </r>
  <r>
    <x v="493"/>
    <n v="43.15"/>
    <n v="43.65"/>
  </r>
  <r>
    <x v="494"/>
    <n v="43.15"/>
    <n v="43.65"/>
  </r>
  <r>
    <x v="495"/>
    <n v="43.15"/>
    <n v="43.65"/>
  </r>
  <r>
    <x v="496"/>
    <n v="43.15"/>
    <n v="43.65"/>
  </r>
  <r>
    <x v="497"/>
    <n v="43.15"/>
    <n v="43.65"/>
  </r>
  <r>
    <x v="498"/>
    <n v="43.15"/>
    <n v="43.65"/>
  </r>
  <r>
    <x v="499"/>
    <n v="43.15"/>
    <n v="43.65"/>
  </r>
  <r>
    <x v="500"/>
    <n v="43.15"/>
    <n v="43.65"/>
  </r>
  <r>
    <x v="501"/>
    <n v="43.15"/>
    <n v="43.65"/>
  </r>
  <r>
    <x v="502"/>
    <n v="43.15"/>
    <n v="43.65"/>
  </r>
  <r>
    <x v="503"/>
    <n v="43.15"/>
    <n v="43.65"/>
  </r>
  <r>
    <x v="504"/>
    <n v="43.15"/>
    <n v="43.65"/>
  </r>
  <r>
    <x v="505"/>
    <n v="43.15"/>
    <n v="43.65"/>
  </r>
  <r>
    <x v="506"/>
    <n v="43.15"/>
    <n v="43.65"/>
  </r>
  <r>
    <x v="507"/>
    <n v="43.15"/>
    <n v="43.65"/>
  </r>
  <r>
    <x v="508"/>
    <n v="43.15"/>
    <n v="43.65"/>
  </r>
  <r>
    <x v="509"/>
    <n v="43.15"/>
    <n v="43.65"/>
  </r>
  <r>
    <x v="510"/>
    <n v="43.15"/>
    <n v="43.65"/>
  </r>
  <r>
    <x v="511"/>
    <n v="43.15"/>
    <n v="43.65"/>
  </r>
  <r>
    <x v="512"/>
    <n v="43.15"/>
    <n v="43.65"/>
  </r>
  <r>
    <x v="513"/>
    <n v="43.15"/>
    <n v="43.65"/>
  </r>
  <r>
    <x v="514"/>
    <n v="43.5"/>
    <n v="44"/>
  </r>
  <r>
    <x v="515"/>
    <n v="43.5"/>
    <n v="44"/>
  </r>
  <r>
    <x v="516"/>
    <n v="43.5"/>
    <n v="44"/>
  </r>
  <r>
    <x v="517"/>
    <n v="43.5"/>
    <n v="44"/>
  </r>
  <r>
    <x v="518"/>
    <n v="43.5"/>
    <n v="44"/>
  </r>
  <r>
    <x v="519"/>
    <n v="43.5"/>
    <n v="44"/>
  </r>
  <r>
    <x v="520"/>
    <n v="43.5"/>
    <n v="44"/>
  </r>
  <r>
    <x v="521"/>
    <n v="43.5"/>
    <n v="44"/>
  </r>
  <r>
    <x v="522"/>
    <n v="43.5"/>
    <n v="44"/>
  </r>
  <r>
    <x v="523"/>
    <n v="43.5"/>
    <n v="44"/>
  </r>
  <r>
    <x v="524"/>
    <n v="43.5"/>
    <n v="44"/>
  </r>
  <r>
    <x v="525"/>
    <n v="43.5"/>
    <n v="44"/>
  </r>
  <r>
    <x v="526"/>
    <n v="43.5"/>
    <n v="44"/>
  </r>
  <r>
    <x v="527"/>
    <n v="43.5"/>
    <n v="44"/>
  </r>
  <r>
    <x v="528"/>
    <n v="43.5"/>
    <n v="44"/>
  </r>
  <r>
    <x v="529"/>
    <n v="43.5"/>
    <n v="44"/>
  </r>
  <r>
    <x v="530"/>
    <n v="43.5"/>
    <n v="44"/>
  </r>
  <r>
    <x v="531"/>
    <n v="43.5"/>
    <n v="44"/>
  </r>
  <r>
    <x v="532"/>
    <n v="43.5"/>
    <n v="44"/>
  </r>
  <r>
    <x v="533"/>
    <n v="43.5"/>
    <n v="44"/>
  </r>
  <r>
    <x v="534"/>
    <n v="43.5"/>
    <n v="44"/>
  </r>
  <r>
    <x v="535"/>
    <n v="43.5"/>
    <n v="44"/>
  </r>
  <r>
    <x v="536"/>
    <n v="43.5"/>
    <n v="44"/>
  </r>
  <r>
    <x v="537"/>
    <n v="43.5"/>
    <n v="44"/>
  </r>
  <r>
    <x v="538"/>
    <n v="43.5"/>
    <n v="44"/>
  </r>
  <r>
    <x v="539"/>
    <n v="43.5"/>
    <n v="44"/>
  </r>
  <r>
    <x v="540"/>
    <n v="43.5"/>
    <n v="44"/>
  </r>
  <r>
    <x v="541"/>
    <n v="43.5"/>
    <n v="44"/>
  </r>
  <r>
    <x v="542"/>
    <n v="43.5"/>
    <n v="44"/>
  </r>
  <r>
    <x v="543"/>
    <n v="43.5"/>
    <n v="44"/>
  </r>
  <r>
    <x v="544"/>
    <n v="43.5"/>
    <n v="44"/>
  </r>
  <r>
    <x v="545"/>
    <n v="43.75"/>
    <n v="44.25"/>
  </r>
  <r>
    <x v="546"/>
    <n v="43.75"/>
    <n v="44.25"/>
  </r>
  <r>
    <x v="547"/>
    <n v="43.75"/>
    <n v="44.25"/>
  </r>
  <r>
    <x v="548"/>
    <n v="43.75"/>
    <n v="44.25"/>
  </r>
  <r>
    <x v="549"/>
    <n v="43.75"/>
    <n v="44.25"/>
  </r>
  <r>
    <x v="550"/>
    <n v="43.75"/>
    <n v="44.25"/>
  </r>
  <r>
    <x v="551"/>
    <n v="43.75"/>
    <n v="44.25"/>
  </r>
  <r>
    <x v="552"/>
    <n v="43.75"/>
    <n v="44.25"/>
  </r>
  <r>
    <x v="553"/>
    <n v="43.75"/>
    <n v="44.25"/>
  </r>
  <r>
    <x v="554"/>
    <n v="43.75"/>
    <n v="44.25"/>
  </r>
  <r>
    <x v="555"/>
    <n v="43.75"/>
    <n v="44.25"/>
  </r>
  <r>
    <x v="556"/>
    <n v="43.75"/>
    <n v="44.25"/>
  </r>
  <r>
    <x v="557"/>
    <n v="43.75"/>
    <n v="44.25"/>
  </r>
  <r>
    <x v="558"/>
    <n v="43.75"/>
    <n v="44.25"/>
  </r>
  <r>
    <x v="559"/>
    <n v="43.75"/>
    <n v="44.25"/>
  </r>
  <r>
    <x v="560"/>
    <n v="43.75"/>
    <n v="44.25"/>
  </r>
  <r>
    <x v="561"/>
    <n v="43.75"/>
    <n v="44.25"/>
  </r>
  <r>
    <x v="562"/>
    <n v="43.75"/>
    <n v="44.25"/>
  </r>
  <r>
    <x v="563"/>
    <n v="43.75"/>
    <n v="44.25"/>
  </r>
  <r>
    <x v="564"/>
    <n v="43.75"/>
    <n v="44.25"/>
  </r>
  <r>
    <x v="565"/>
    <n v="43.75"/>
    <n v="44.25"/>
  </r>
  <r>
    <x v="566"/>
    <n v="43.75"/>
    <n v="44.25"/>
  </r>
  <r>
    <x v="567"/>
    <n v="43.75"/>
    <n v="44.25"/>
  </r>
  <r>
    <x v="568"/>
    <n v="43.75"/>
    <n v="44.25"/>
  </r>
  <r>
    <x v="569"/>
    <n v="43.75"/>
    <n v="44.25"/>
  </r>
  <r>
    <x v="570"/>
    <n v="43.75"/>
    <n v="44.25"/>
  </r>
  <r>
    <x v="571"/>
    <n v="43.75"/>
    <n v="44.25"/>
  </r>
  <r>
    <x v="572"/>
    <n v="43.75"/>
    <n v="44.25"/>
  </r>
  <r>
    <x v="573"/>
    <n v="43.75"/>
    <n v="44.25"/>
  </r>
  <r>
    <x v="574"/>
    <n v="43.75"/>
    <n v="44.25"/>
  </r>
  <r>
    <x v="575"/>
    <n v="43.75"/>
    <n v="44.25"/>
  </r>
  <r>
    <x v="576"/>
    <n v="43.75"/>
    <n v="44.25"/>
  </r>
  <r>
    <x v="577"/>
    <n v="43.75"/>
    <n v="44.25"/>
  </r>
  <r>
    <x v="578"/>
    <n v="43.75"/>
    <n v="44.25"/>
  </r>
  <r>
    <x v="579"/>
    <n v="43.75"/>
    <n v="44.25"/>
  </r>
  <r>
    <x v="580"/>
    <n v="43.75"/>
    <n v="44.25"/>
  </r>
  <r>
    <x v="581"/>
    <n v="43.75"/>
    <n v="44.25"/>
  </r>
  <r>
    <x v="582"/>
    <n v="43.75"/>
    <n v="44.25"/>
  </r>
  <r>
    <x v="583"/>
    <n v="43.75"/>
    <n v="44.25"/>
  </r>
  <r>
    <x v="584"/>
    <n v="43.75"/>
    <n v="44.25"/>
  </r>
  <r>
    <x v="585"/>
    <n v="43.75"/>
    <n v="44.25"/>
  </r>
  <r>
    <x v="586"/>
    <n v="43.75"/>
    <n v="44.25"/>
  </r>
  <r>
    <x v="587"/>
    <n v="43.75"/>
    <n v="44.25"/>
  </r>
  <r>
    <x v="588"/>
    <n v="43.75"/>
    <n v="44.25"/>
  </r>
  <r>
    <x v="589"/>
    <n v="43.75"/>
    <n v="44.25"/>
  </r>
  <r>
    <x v="590"/>
    <n v="43.75"/>
    <n v="44.25"/>
  </r>
  <r>
    <x v="591"/>
    <n v="43.75"/>
    <n v="44.25"/>
  </r>
  <r>
    <x v="592"/>
    <n v="43.75"/>
    <n v="44.25"/>
  </r>
  <r>
    <x v="593"/>
    <n v="43.75"/>
    <n v="44.25"/>
  </r>
  <r>
    <x v="594"/>
    <n v="43.75"/>
    <n v="44.25"/>
  </r>
  <r>
    <x v="595"/>
    <n v="43.75"/>
    <n v="44.25"/>
  </r>
  <r>
    <x v="596"/>
    <n v="43.75"/>
    <n v="44.25"/>
  </r>
  <r>
    <x v="597"/>
    <n v="43.75"/>
    <n v="44.25"/>
  </r>
  <r>
    <x v="598"/>
    <n v="43.75"/>
    <n v="44.25"/>
  </r>
  <r>
    <x v="599"/>
    <n v="43.75"/>
    <n v="44.25"/>
  </r>
  <r>
    <x v="600"/>
    <n v="43.75"/>
    <n v="44.25"/>
  </r>
  <r>
    <x v="601"/>
    <n v="43.75"/>
    <n v="44.25"/>
  </r>
  <r>
    <x v="602"/>
    <n v="43.75"/>
    <n v="44.25"/>
  </r>
  <r>
    <x v="603"/>
    <n v="43.75"/>
    <n v="44.25"/>
  </r>
  <r>
    <x v="604"/>
    <n v="43.75"/>
    <n v="44.25"/>
  </r>
  <r>
    <x v="605"/>
    <n v="43.75"/>
    <n v="44.25"/>
  </r>
  <r>
    <x v="606"/>
    <n v="43.75"/>
    <n v="44.25"/>
  </r>
  <r>
    <x v="607"/>
    <n v="43.75"/>
    <n v="44.25"/>
  </r>
  <r>
    <x v="608"/>
    <n v="43.75"/>
    <n v="44.25"/>
  </r>
  <r>
    <x v="609"/>
    <n v="43.75"/>
    <n v="44.25"/>
  </r>
  <r>
    <x v="610"/>
    <n v="43.75"/>
    <n v="44.25"/>
  </r>
  <r>
    <x v="611"/>
    <n v="44.5"/>
    <n v="45"/>
  </r>
  <r>
    <x v="612"/>
    <n v="44.5"/>
    <n v="45"/>
  </r>
  <r>
    <x v="613"/>
    <n v="44.5"/>
    <n v="45"/>
  </r>
  <r>
    <x v="614"/>
    <n v="44.5"/>
    <n v="45"/>
  </r>
  <r>
    <x v="615"/>
    <n v="44.5"/>
    <n v="45"/>
  </r>
  <r>
    <x v="616"/>
    <n v="44.5"/>
    <n v="45"/>
  </r>
  <r>
    <x v="617"/>
    <n v="44.5"/>
    <n v="45"/>
  </r>
  <r>
    <x v="618"/>
    <n v="44.5"/>
    <n v="45"/>
  </r>
  <r>
    <x v="619"/>
    <n v="44.5"/>
    <n v="45"/>
  </r>
  <r>
    <x v="620"/>
    <n v="44.5"/>
    <n v="45"/>
  </r>
  <r>
    <x v="621"/>
    <n v="44.5"/>
    <n v="45"/>
  </r>
  <r>
    <x v="622"/>
    <n v="44.5"/>
    <n v="45"/>
  </r>
  <r>
    <x v="623"/>
    <n v="44.5"/>
    <n v="45"/>
  </r>
  <r>
    <x v="624"/>
    <n v="44.5"/>
    <n v="45"/>
  </r>
  <r>
    <x v="625"/>
    <n v="44.5"/>
    <n v="45"/>
  </r>
  <r>
    <x v="626"/>
    <n v="44.5"/>
    <n v="45"/>
  </r>
  <r>
    <x v="627"/>
    <n v="44.5"/>
    <n v="45"/>
  </r>
  <r>
    <x v="628"/>
    <n v="44.5"/>
    <n v="45"/>
  </r>
  <r>
    <x v="629"/>
    <n v="44.5"/>
    <n v="45"/>
  </r>
  <r>
    <x v="630"/>
    <n v="44.5"/>
    <n v="45"/>
  </r>
  <r>
    <x v="631"/>
    <n v="44.5"/>
    <n v="45"/>
  </r>
  <r>
    <x v="632"/>
    <n v="44.5"/>
    <n v="45"/>
  </r>
  <r>
    <x v="633"/>
    <n v="44.5"/>
    <n v="45"/>
  </r>
  <r>
    <x v="634"/>
    <n v="44.5"/>
    <n v="45"/>
  </r>
  <r>
    <x v="635"/>
    <n v="44.5"/>
    <n v="45"/>
  </r>
  <r>
    <x v="636"/>
    <n v="44.5"/>
    <n v="45"/>
  </r>
  <r>
    <x v="637"/>
    <n v="44.5"/>
    <n v="45"/>
  </r>
  <r>
    <x v="638"/>
    <n v="44.5"/>
    <n v="45"/>
  </r>
  <r>
    <x v="639"/>
    <n v="44.5"/>
    <n v="45"/>
  </r>
  <r>
    <x v="640"/>
    <n v="44.5"/>
    <n v="45"/>
  </r>
  <r>
    <x v="641"/>
    <n v="44.5"/>
    <n v="45"/>
  </r>
  <r>
    <x v="642"/>
    <n v="44.5"/>
    <n v="45"/>
  </r>
  <r>
    <x v="643"/>
    <n v="44.5"/>
    <n v="45"/>
  </r>
  <r>
    <x v="644"/>
    <n v="44.5"/>
    <n v="45"/>
  </r>
  <r>
    <x v="645"/>
    <n v="44.5"/>
    <n v="45"/>
  </r>
  <r>
    <x v="646"/>
    <n v="44.5"/>
    <n v="45"/>
  </r>
  <r>
    <x v="647"/>
    <n v="44.5"/>
    <n v="45"/>
  </r>
  <r>
    <x v="648"/>
    <n v="44.5"/>
    <n v="45"/>
  </r>
  <r>
    <x v="649"/>
    <n v="44.5"/>
    <n v="45"/>
  </r>
  <r>
    <x v="650"/>
    <n v="44.5"/>
    <n v="45"/>
  </r>
  <r>
    <x v="651"/>
    <n v="44.5"/>
    <n v="45"/>
  </r>
  <r>
    <x v="652"/>
    <n v="44.5"/>
    <n v="45"/>
  </r>
  <r>
    <x v="653"/>
    <n v="44.5"/>
    <n v="45"/>
  </r>
  <r>
    <x v="654"/>
    <n v="44.5"/>
    <n v="45"/>
  </r>
  <r>
    <x v="655"/>
    <n v="44.5"/>
    <n v="45"/>
  </r>
  <r>
    <x v="656"/>
    <n v="44.5"/>
    <n v="45"/>
  </r>
  <r>
    <x v="657"/>
    <n v="44.5"/>
    <n v="45"/>
  </r>
  <r>
    <x v="658"/>
    <n v="44.5"/>
    <n v="45"/>
  </r>
  <r>
    <x v="659"/>
    <n v="44.5"/>
    <n v="45"/>
  </r>
  <r>
    <x v="660"/>
    <n v="44.5"/>
    <n v="45"/>
  </r>
  <r>
    <x v="661"/>
    <n v="44.5"/>
    <n v="45"/>
  </r>
  <r>
    <x v="662"/>
    <n v="44.5"/>
    <n v="45"/>
  </r>
  <r>
    <x v="663"/>
    <n v="47.5"/>
    <n v="48"/>
  </r>
  <r>
    <x v="664"/>
    <n v="47.5"/>
    <n v="48"/>
  </r>
  <r>
    <x v="665"/>
    <n v="47.5"/>
    <n v="48"/>
  </r>
  <r>
    <x v="666"/>
    <n v="47.5"/>
    <n v="48"/>
  </r>
  <r>
    <x v="667"/>
    <n v="47.5"/>
    <n v="48"/>
  </r>
  <r>
    <x v="668"/>
    <n v="47.5"/>
    <n v="48"/>
  </r>
  <r>
    <x v="669"/>
    <n v="47.5"/>
    <n v="48"/>
  </r>
  <r>
    <x v="670"/>
    <n v="47.5"/>
    <n v="48"/>
  </r>
  <r>
    <x v="671"/>
    <n v="47.5"/>
    <n v="48"/>
  </r>
  <r>
    <x v="672"/>
    <n v="47.5"/>
    <n v="48"/>
  </r>
  <r>
    <x v="673"/>
    <n v="47.5"/>
    <n v="48"/>
  </r>
  <r>
    <x v="674"/>
    <n v="47.5"/>
    <n v="48"/>
  </r>
  <r>
    <x v="675"/>
    <n v="47.5"/>
    <n v="48"/>
  </r>
  <r>
    <x v="676"/>
    <n v="47.5"/>
    <n v="48"/>
  </r>
  <r>
    <x v="677"/>
    <n v="47.5"/>
    <n v="48"/>
  </r>
  <r>
    <x v="678"/>
    <n v="47.5"/>
    <n v="48"/>
  </r>
  <r>
    <x v="679"/>
    <n v="47.5"/>
    <n v="48"/>
  </r>
  <r>
    <x v="680"/>
    <n v="47.5"/>
    <n v="48"/>
  </r>
  <r>
    <x v="681"/>
    <n v="47.5"/>
    <n v="48"/>
  </r>
  <r>
    <x v="682"/>
    <n v="47.5"/>
    <n v="48"/>
  </r>
  <r>
    <x v="683"/>
    <n v="47.5"/>
    <n v="48"/>
  </r>
  <r>
    <x v="684"/>
    <n v="47.5"/>
    <n v="48"/>
  </r>
  <r>
    <x v="685"/>
    <n v="47.5"/>
    <n v="48"/>
  </r>
  <r>
    <x v="686"/>
    <n v="47.5"/>
    <n v="48"/>
  </r>
  <r>
    <x v="687"/>
    <n v="47.5"/>
    <n v="48"/>
  </r>
  <r>
    <x v="688"/>
    <n v="47.5"/>
    <n v="48"/>
  </r>
  <r>
    <x v="689"/>
    <n v="47.5"/>
    <n v="48"/>
  </r>
  <r>
    <x v="690"/>
    <n v="47.5"/>
    <n v="48"/>
  </r>
  <r>
    <x v="691"/>
    <n v="47.5"/>
    <n v="48"/>
  </r>
  <r>
    <x v="692"/>
    <n v="47.5"/>
    <n v="48"/>
  </r>
  <r>
    <x v="693"/>
    <n v="47.5"/>
    <n v="48"/>
  </r>
  <r>
    <x v="694"/>
    <n v="47.5"/>
    <n v="48"/>
  </r>
  <r>
    <x v="695"/>
    <n v="47.5"/>
    <n v="48"/>
  </r>
  <r>
    <x v="696"/>
    <n v="47.5"/>
    <n v="48"/>
  </r>
  <r>
    <x v="697"/>
    <n v="47.5"/>
    <n v="48"/>
  </r>
  <r>
    <x v="698"/>
    <n v="47.5"/>
    <n v="48"/>
  </r>
  <r>
    <x v="699"/>
    <n v="47.5"/>
    <n v="48"/>
  </r>
  <r>
    <x v="700"/>
    <n v="47.5"/>
    <n v="48"/>
  </r>
  <r>
    <x v="701"/>
    <n v="47.5"/>
    <n v="48"/>
  </r>
  <r>
    <x v="702"/>
    <n v="47.5"/>
    <n v="48"/>
  </r>
  <r>
    <x v="703"/>
    <n v="47.5"/>
    <n v="48"/>
  </r>
  <r>
    <x v="704"/>
    <n v="47.5"/>
    <n v="48"/>
  </r>
  <r>
    <x v="705"/>
    <n v="47.5"/>
    <n v="48"/>
  </r>
  <r>
    <x v="706"/>
    <n v="47.5"/>
    <n v="48"/>
  </r>
  <r>
    <x v="707"/>
    <n v="47.5"/>
    <n v="48"/>
  </r>
  <r>
    <x v="708"/>
    <n v="47.5"/>
    <n v="48"/>
  </r>
  <r>
    <x v="709"/>
    <n v="47.5"/>
    <n v="48"/>
  </r>
  <r>
    <x v="710"/>
    <n v="47.5"/>
    <n v="48"/>
  </r>
  <r>
    <x v="711"/>
    <n v="47.5"/>
    <n v="48"/>
  </r>
  <r>
    <x v="712"/>
    <n v="47.5"/>
    <n v="48"/>
  </r>
  <r>
    <x v="713"/>
    <n v="47.5"/>
    <n v="48"/>
  </r>
  <r>
    <x v="714"/>
    <n v="47.5"/>
    <n v="48"/>
  </r>
  <r>
    <x v="715"/>
    <n v="47.5"/>
    <n v="48"/>
  </r>
  <r>
    <x v="716"/>
    <n v="47.5"/>
    <n v="48"/>
  </r>
  <r>
    <x v="717"/>
    <n v="47.5"/>
    <n v="48"/>
  </r>
  <r>
    <x v="718"/>
    <n v="47.5"/>
    <n v="48"/>
  </r>
  <r>
    <x v="719"/>
    <n v="47.5"/>
    <n v="48"/>
  </r>
  <r>
    <x v="720"/>
    <n v="47.5"/>
    <n v="48"/>
  </r>
  <r>
    <x v="721"/>
    <n v="47.5"/>
    <n v="48"/>
  </r>
  <r>
    <x v="722"/>
    <n v="47.5"/>
    <n v="48"/>
  </r>
  <r>
    <x v="723"/>
    <n v="47.5"/>
    <n v="48"/>
  </r>
  <r>
    <x v="724"/>
    <n v="47.5"/>
    <n v="48"/>
  </r>
  <r>
    <x v="725"/>
    <n v="47.5"/>
    <n v="48"/>
  </r>
  <r>
    <x v="726"/>
    <n v="47.5"/>
    <n v="48"/>
  </r>
  <r>
    <x v="727"/>
    <n v="47.5"/>
    <n v="48"/>
  </r>
  <r>
    <x v="728"/>
    <n v="47.5"/>
    <n v="48"/>
  </r>
  <r>
    <x v="729"/>
    <n v="47.5"/>
    <n v="48"/>
  </r>
  <r>
    <x v="730"/>
    <n v="47.5"/>
    <n v="47.5"/>
  </r>
  <r>
    <x v="731"/>
    <n v="47.5"/>
    <n v="48"/>
  </r>
  <r>
    <x v="732"/>
    <n v="47.5"/>
    <n v="48"/>
  </r>
  <r>
    <x v="733"/>
    <n v="47.5"/>
    <n v="48"/>
  </r>
  <r>
    <x v="734"/>
    <n v="47.5"/>
    <n v="48"/>
  </r>
  <r>
    <x v="735"/>
    <n v="47.5"/>
    <n v="48"/>
  </r>
  <r>
    <x v="736"/>
    <n v="47.5"/>
    <n v="48"/>
  </r>
  <r>
    <x v="737"/>
    <n v="47.5"/>
    <n v="48"/>
  </r>
  <r>
    <x v="738"/>
    <n v="47.5"/>
    <n v="48"/>
  </r>
  <r>
    <x v="739"/>
    <n v="47.5"/>
    <n v="48"/>
  </r>
  <r>
    <x v="740"/>
    <n v="47.5"/>
    <n v="48"/>
  </r>
  <r>
    <x v="741"/>
    <n v="47.5"/>
    <n v="48"/>
  </r>
  <r>
    <x v="742"/>
    <n v="47.5"/>
    <n v="48"/>
  </r>
  <r>
    <x v="743"/>
    <n v="47.5"/>
    <n v="48"/>
  </r>
  <r>
    <x v="744"/>
    <n v="47.5"/>
    <n v="48"/>
  </r>
  <r>
    <x v="745"/>
    <n v="47.5"/>
    <n v="48"/>
  </r>
  <r>
    <x v="746"/>
    <n v="47.5"/>
    <n v="48"/>
  </r>
  <r>
    <x v="747"/>
    <n v="47.5"/>
    <n v="48"/>
  </r>
  <r>
    <x v="748"/>
    <n v="47.5"/>
    <n v="48"/>
  </r>
  <r>
    <x v="749"/>
    <n v="47.5"/>
    <n v="48"/>
  </r>
  <r>
    <x v="750"/>
    <n v="47.5"/>
    <n v="48"/>
  </r>
  <r>
    <x v="751"/>
    <n v="47.5"/>
    <n v="48"/>
  </r>
  <r>
    <x v="752"/>
    <n v="47.5"/>
    <n v="48"/>
  </r>
  <r>
    <x v="753"/>
    <n v="47.5"/>
    <n v="48"/>
  </r>
  <r>
    <x v="754"/>
    <n v="47.5"/>
    <n v="48"/>
  </r>
  <r>
    <x v="755"/>
    <n v="47.5"/>
    <n v="48"/>
  </r>
  <r>
    <x v="756"/>
    <n v="47.5"/>
    <n v="48"/>
  </r>
  <r>
    <x v="757"/>
    <n v="47.5"/>
    <n v="48"/>
  </r>
  <r>
    <x v="758"/>
    <n v="47.5"/>
    <n v="48"/>
  </r>
  <r>
    <x v="759"/>
    <n v="47.5"/>
    <n v="48"/>
  </r>
  <r>
    <x v="760"/>
    <n v="47.5"/>
    <n v="48"/>
  </r>
  <r>
    <x v="761"/>
    <n v="47.95"/>
    <n v="48.45"/>
  </r>
  <r>
    <x v="762"/>
    <n v="47.95"/>
    <n v="48.45"/>
  </r>
  <r>
    <x v="763"/>
    <n v="47.95"/>
    <n v="48.45"/>
  </r>
  <r>
    <x v="764"/>
    <n v="47.95"/>
    <n v="48.45"/>
  </r>
  <r>
    <x v="765"/>
    <n v="47.95"/>
    <n v="48.45"/>
  </r>
  <r>
    <x v="766"/>
    <n v="47.95"/>
    <n v="48.45"/>
  </r>
  <r>
    <x v="767"/>
    <n v="47.95"/>
    <n v="48.45"/>
  </r>
  <r>
    <x v="768"/>
    <n v="47.95"/>
    <n v="48.45"/>
  </r>
  <r>
    <x v="769"/>
    <n v="47.95"/>
    <n v="48.45"/>
  </r>
  <r>
    <x v="770"/>
    <n v="47.95"/>
    <n v="48.45"/>
  </r>
  <r>
    <x v="771"/>
    <n v="47.95"/>
    <n v="48.45"/>
  </r>
  <r>
    <x v="772"/>
    <n v="47.95"/>
    <n v="48.45"/>
  </r>
  <r>
    <x v="773"/>
    <n v="47.95"/>
    <n v="48.45"/>
  </r>
  <r>
    <x v="774"/>
    <n v="47.95"/>
    <n v="48.45"/>
  </r>
  <r>
    <x v="775"/>
    <n v="48.2"/>
    <n v="48.7"/>
  </r>
  <r>
    <x v="776"/>
    <n v="48.2"/>
    <n v="48.7"/>
  </r>
  <r>
    <x v="777"/>
    <n v="48.2"/>
    <n v="48.7"/>
  </r>
  <r>
    <x v="778"/>
    <n v="48.2"/>
    <n v="48.7"/>
  </r>
  <r>
    <x v="779"/>
    <n v="48.2"/>
    <n v="48.7"/>
  </r>
  <r>
    <x v="780"/>
    <n v="48.2"/>
    <n v="48.7"/>
  </r>
  <r>
    <x v="781"/>
    <n v="48.2"/>
    <n v="48.7"/>
  </r>
  <r>
    <x v="782"/>
    <n v="48.2"/>
    <n v="48.7"/>
  </r>
  <r>
    <x v="783"/>
    <n v="48.2"/>
    <n v="48.7"/>
  </r>
  <r>
    <x v="784"/>
    <n v="48.2"/>
    <n v="48.7"/>
  </r>
  <r>
    <x v="785"/>
    <n v="48.2"/>
    <n v="48.7"/>
  </r>
  <r>
    <x v="786"/>
    <n v="48.2"/>
    <n v="48.7"/>
  </r>
  <r>
    <x v="787"/>
    <n v="48.2"/>
    <n v="48.7"/>
  </r>
  <r>
    <x v="788"/>
    <n v="48.2"/>
    <n v="48.7"/>
  </r>
  <r>
    <x v="789"/>
    <n v="48.2"/>
    <n v="48.7"/>
  </r>
  <r>
    <x v="790"/>
    <n v="48.2"/>
    <n v="48.7"/>
  </r>
  <r>
    <x v="791"/>
    <n v="48.2"/>
    <n v="48.7"/>
  </r>
  <r>
    <x v="792"/>
    <n v="48.2"/>
    <n v="48.7"/>
  </r>
  <r>
    <x v="793"/>
    <n v="48.2"/>
    <n v="48.7"/>
  </r>
  <r>
    <x v="794"/>
    <n v="48.2"/>
    <n v="48.7"/>
  </r>
  <r>
    <x v="795"/>
    <n v="48.2"/>
    <n v="48.7"/>
  </r>
  <r>
    <x v="796"/>
    <n v="48.2"/>
    <n v="48.7"/>
  </r>
  <r>
    <x v="797"/>
    <n v="48.2"/>
    <n v="48.7"/>
  </r>
  <r>
    <x v="798"/>
    <n v="48.2"/>
    <n v="48.7"/>
  </r>
  <r>
    <x v="799"/>
    <n v="48.2"/>
    <n v="48.7"/>
  </r>
  <r>
    <x v="800"/>
    <n v="48.2"/>
    <n v="48.7"/>
  </r>
  <r>
    <x v="801"/>
    <n v="48.6"/>
    <n v="49.1"/>
  </r>
  <r>
    <x v="802"/>
    <n v="48.6"/>
    <n v="49.1"/>
  </r>
  <r>
    <x v="803"/>
    <n v="48.6"/>
    <n v="49.1"/>
  </r>
  <r>
    <x v="804"/>
    <n v="48.6"/>
    <n v="49.1"/>
  </r>
  <r>
    <x v="805"/>
    <n v="48.6"/>
    <n v="49.1"/>
  </r>
  <r>
    <x v="806"/>
    <n v="48.6"/>
    <n v="49.1"/>
  </r>
  <r>
    <x v="807"/>
    <n v="48.6"/>
    <n v="49.1"/>
  </r>
  <r>
    <x v="808"/>
    <n v="48.6"/>
    <n v="49.1"/>
  </r>
  <r>
    <x v="809"/>
    <n v="48.6"/>
    <n v="49.1"/>
  </r>
  <r>
    <x v="810"/>
    <n v="48.6"/>
    <n v="49.1"/>
  </r>
  <r>
    <x v="811"/>
    <n v="48.6"/>
    <n v="49.1"/>
  </r>
  <r>
    <x v="812"/>
    <n v="48.6"/>
    <n v="49.1"/>
  </r>
  <r>
    <x v="813"/>
    <n v="48.6"/>
    <n v="49.1"/>
  </r>
  <r>
    <x v="814"/>
    <n v="48.6"/>
    <n v="49.1"/>
  </r>
  <r>
    <x v="815"/>
    <n v="48.6"/>
    <n v="49.1"/>
  </r>
  <r>
    <x v="816"/>
    <n v="48.6"/>
    <n v="49.1"/>
  </r>
  <r>
    <x v="817"/>
    <n v="48.75"/>
    <n v="49.25"/>
  </r>
  <r>
    <x v="818"/>
    <n v="48.75"/>
    <n v="49.25"/>
  </r>
  <r>
    <x v="819"/>
    <n v="48.75"/>
    <n v="49.25"/>
  </r>
  <r>
    <x v="820"/>
    <n v="48.75"/>
    <n v="49.25"/>
  </r>
  <r>
    <x v="821"/>
    <n v="48.75"/>
    <n v="49.25"/>
  </r>
  <r>
    <x v="822"/>
    <n v="48.75"/>
    <n v="49.25"/>
  </r>
  <r>
    <x v="823"/>
    <n v="48.75"/>
    <n v="49.25"/>
  </r>
  <r>
    <x v="824"/>
    <n v="48.75"/>
    <n v="49.25"/>
  </r>
  <r>
    <x v="825"/>
    <n v="48.75"/>
    <n v="49.25"/>
  </r>
  <r>
    <x v="826"/>
    <n v="48.75"/>
    <n v="49.25"/>
  </r>
  <r>
    <x v="827"/>
    <n v="48.75"/>
    <n v="49.25"/>
  </r>
  <r>
    <x v="828"/>
    <n v="48.75"/>
    <n v="49.25"/>
  </r>
  <r>
    <x v="829"/>
    <n v="48.75"/>
    <n v="49.25"/>
  </r>
  <r>
    <x v="830"/>
    <n v="48.75"/>
    <n v="49.25"/>
  </r>
  <r>
    <x v="831"/>
    <n v="48.75"/>
    <n v="49.25"/>
  </r>
  <r>
    <x v="832"/>
    <n v="48.75"/>
    <n v="49.25"/>
  </r>
  <r>
    <x v="833"/>
    <n v="48.75"/>
    <n v="49.25"/>
  </r>
  <r>
    <x v="834"/>
    <n v="48.75"/>
    <n v="49.25"/>
  </r>
  <r>
    <x v="835"/>
    <n v="48.75"/>
    <n v="49.25"/>
  </r>
  <r>
    <x v="836"/>
    <n v="48.75"/>
    <n v="49.25"/>
  </r>
  <r>
    <x v="837"/>
    <n v="48.75"/>
    <n v="49.25"/>
  </r>
  <r>
    <x v="838"/>
    <n v="48.75"/>
    <n v="49.25"/>
  </r>
  <r>
    <x v="839"/>
    <n v="48.75"/>
    <n v="49.25"/>
  </r>
  <r>
    <x v="840"/>
    <n v="49"/>
    <n v="49.5"/>
  </r>
  <r>
    <x v="841"/>
    <n v="49"/>
    <n v="49.5"/>
  </r>
  <r>
    <x v="842"/>
    <n v="49"/>
    <n v="49.5"/>
  </r>
  <r>
    <x v="843"/>
    <n v="49"/>
    <n v="49.5"/>
  </r>
  <r>
    <x v="844"/>
    <n v="49"/>
    <n v="49.5"/>
  </r>
  <r>
    <x v="845"/>
    <n v="49"/>
    <n v="49.5"/>
  </r>
  <r>
    <x v="846"/>
    <n v="49"/>
    <n v="49.5"/>
  </r>
  <r>
    <x v="847"/>
    <n v="49"/>
    <n v="49.5"/>
  </r>
  <r>
    <x v="848"/>
    <n v="49"/>
    <n v="49.5"/>
  </r>
  <r>
    <x v="849"/>
    <n v="49"/>
    <n v="49.5"/>
  </r>
  <r>
    <x v="850"/>
    <n v="49"/>
    <n v="49.5"/>
  </r>
  <r>
    <x v="851"/>
    <n v="49"/>
    <n v="49.5"/>
  </r>
  <r>
    <x v="852"/>
    <n v="49"/>
    <n v="49.5"/>
  </r>
  <r>
    <x v="853"/>
    <n v="49"/>
    <n v="49.5"/>
  </r>
  <r>
    <x v="854"/>
    <n v="49"/>
    <n v="49.5"/>
  </r>
  <r>
    <x v="855"/>
    <n v="49"/>
    <n v="49.5"/>
  </r>
  <r>
    <x v="856"/>
    <n v="49"/>
    <n v="49.5"/>
  </r>
  <r>
    <x v="857"/>
    <n v="49"/>
    <n v="49.5"/>
  </r>
  <r>
    <x v="858"/>
    <n v="49"/>
    <n v="49.5"/>
  </r>
  <r>
    <x v="859"/>
    <n v="49"/>
    <n v="49.5"/>
  </r>
  <r>
    <x v="860"/>
    <n v="49"/>
    <n v="49.5"/>
  </r>
  <r>
    <x v="861"/>
    <n v="49"/>
    <n v="49.5"/>
  </r>
  <r>
    <x v="862"/>
    <n v="49"/>
    <n v="49.5"/>
  </r>
  <r>
    <x v="863"/>
    <n v="49"/>
    <n v="49.5"/>
  </r>
  <r>
    <x v="864"/>
    <n v="49"/>
    <n v="49.5"/>
  </r>
  <r>
    <x v="865"/>
    <n v="49"/>
    <n v="49.5"/>
  </r>
  <r>
    <x v="866"/>
    <n v="49"/>
    <n v="49.5"/>
  </r>
  <r>
    <x v="867"/>
    <n v="49"/>
    <n v="49.5"/>
  </r>
  <r>
    <x v="868"/>
    <n v="49"/>
    <n v="49.5"/>
  </r>
  <r>
    <x v="869"/>
    <n v="49"/>
    <n v="49.5"/>
  </r>
  <r>
    <x v="870"/>
    <n v="49"/>
    <n v="49.5"/>
  </r>
  <r>
    <x v="871"/>
    <n v="49"/>
    <n v="49.5"/>
  </r>
  <r>
    <x v="872"/>
    <n v="49"/>
    <n v="49.5"/>
  </r>
  <r>
    <x v="873"/>
    <n v="49.35"/>
    <n v="49.85"/>
  </r>
  <r>
    <x v="874"/>
    <n v="49.35"/>
    <n v="49.85"/>
  </r>
  <r>
    <x v="875"/>
    <n v="49.35"/>
    <n v="49.85"/>
  </r>
  <r>
    <x v="876"/>
    <n v="49.35"/>
    <n v="49.85"/>
  </r>
  <r>
    <x v="877"/>
    <n v="49.35"/>
    <n v="49.85"/>
  </r>
  <r>
    <x v="878"/>
    <n v="49.35"/>
    <n v="49.85"/>
  </r>
  <r>
    <x v="879"/>
    <n v="49.35"/>
    <n v="49.85"/>
  </r>
  <r>
    <x v="880"/>
    <n v="49.35"/>
    <n v="49.85"/>
  </r>
  <r>
    <x v="881"/>
    <n v="49.35"/>
    <n v="49.85"/>
  </r>
  <r>
    <x v="882"/>
    <n v="49.35"/>
    <n v="49.85"/>
  </r>
  <r>
    <x v="883"/>
    <n v="49.35"/>
    <n v="49.85"/>
  </r>
  <r>
    <x v="884"/>
    <n v="49.35"/>
    <n v="49.85"/>
  </r>
  <r>
    <x v="885"/>
    <n v="49.35"/>
    <n v="49.85"/>
  </r>
  <r>
    <x v="886"/>
    <n v="49.35"/>
    <n v="49.85"/>
  </r>
  <r>
    <x v="887"/>
    <n v="49.75"/>
    <n v="50.25"/>
  </r>
  <r>
    <x v="888"/>
    <n v="49.75"/>
    <n v="50.25"/>
  </r>
  <r>
    <x v="889"/>
    <n v="49.75"/>
    <n v="50.25"/>
  </r>
  <r>
    <x v="890"/>
    <n v="49.75"/>
    <n v="50.25"/>
  </r>
  <r>
    <x v="891"/>
    <n v="49.75"/>
    <n v="50.25"/>
  </r>
  <r>
    <x v="892"/>
    <n v="49.75"/>
    <n v="50.25"/>
  </r>
  <r>
    <x v="893"/>
    <n v="49.75"/>
    <n v="50.25"/>
  </r>
  <r>
    <x v="894"/>
    <n v="49.75"/>
    <n v="50.25"/>
  </r>
  <r>
    <x v="895"/>
    <n v="49.75"/>
    <n v="50.25"/>
  </r>
  <r>
    <x v="896"/>
    <n v="49.75"/>
    <n v="50.25"/>
  </r>
  <r>
    <x v="897"/>
    <n v="49.75"/>
    <n v="50.25"/>
  </r>
  <r>
    <x v="898"/>
    <n v="49.75"/>
    <n v="50.25"/>
  </r>
  <r>
    <x v="899"/>
    <n v="49.75"/>
    <n v="50.25"/>
  </r>
  <r>
    <x v="900"/>
    <n v="49.75"/>
    <n v="50.25"/>
  </r>
  <r>
    <x v="901"/>
    <n v="50.1"/>
    <n v="50.6"/>
  </r>
  <r>
    <x v="902"/>
    <n v="50.1"/>
    <n v="50.6"/>
  </r>
  <r>
    <x v="903"/>
    <n v="50.1"/>
    <n v="50.6"/>
  </r>
  <r>
    <x v="904"/>
    <n v="50.1"/>
    <n v="50.6"/>
  </r>
  <r>
    <x v="905"/>
    <n v="50.1"/>
    <n v="50.6"/>
  </r>
  <r>
    <x v="906"/>
    <n v="50.1"/>
    <n v="50.6"/>
  </r>
  <r>
    <x v="907"/>
    <n v="50.1"/>
    <n v="50.6"/>
  </r>
  <r>
    <x v="908"/>
    <n v="50.1"/>
    <n v="50.6"/>
  </r>
  <r>
    <x v="909"/>
    <n v="50.1"/>
    <n v="50.6"/>
  </r>
  <r>
    <x v="910"/>
    <n v="50.1"/>
    <n v="50.6"/>
  </r>
  <r>
    <x v="911"/>
    <n v="50.1"/>
    <n v="50.6"/>
  </r>
  <r>
    <x v="912"/>
    <n v="50.1"/>
    <n v="50.6"/>
  </r>
  <r>
    <x v="913"/>
    <n v="50.1"/>
    <n v="50.6"/>
  </r>
  <r>
    <x v="914"/>
    <n v="50.1"/>
    <n v="50.6"/>
  </r>
  <r>
    <x v="915"/>
    <n v="50.35"/>
    <n v="50.85"/>
  </r>
  <r>
    <x v="916"/>
    <n v="50.35"/>
    <n v="50.85"/>
  </r>
  <r>
    <x v="917"/>
    <n v="50.35"/>
    <n v="50.85"/>
  </r>
  <r>
    <x v="918"/>
    <n v="50.35"/>
    <n v="50.85"/>
  </r>
  <r>
    <x v="919"/>
    <n v="50.35"/>
    <n v="50.85"/>
  </r>
  <r>
    <x v="920"/>
    <n v="50.35"/>
    <n v="50.85"/>
  </r>
  <r>
    <x v="921"/>
    <n v="50.35"/>
    <n v="50.85"/>
  </r>
  <r>
    <x v="922"/>
    <n v="50.35"/>
    <n v="50.85"/>
  </r>
  <r>
    <x v="923"/>
    <n v="50.35"/>
    <n v="50.85"/>
  </r>
  <r>
    <x v="924"/>
    <n v="50.35"/>
    <n v="50.85"/>
  </r>
  <r>
    <x v="925"/>
    <n v="50.35"/>
    <n v="50.85"/>
  </r>
  <r>
    <x v="926"/>
    <n v="50.35"/>
    <n v="50.85"/>
  </r>
  <r>
    <x v="927"/>
    <n v="50.35"/>
    <n v="50.85"/>
  </r>
  <r>
    <x v="928"/>
    <n v="50.35"/>
    <n v="50.85"/>
  </r>
  <r>
    <x v="929"/>
    <n v="50.6"/>
    <n v="51.1"/>
  </r>
  <r>
    <x v="930"/>
    <n v="50.6"/>
    <n v="51.1"/>
  </r>
  <r>
    <x v="931"/>
    <n v="50.6"/>
    <n v="51.1"/>
  </r>
  <r>
    <x v="932"/>
    <n v="50.6"/>
    <n v="51.1"/>
  </r>
  <r>
    <x v="933"/>
    <n v="50.6"/>
    <n v="51.1"/>
  </r>
  <r>
    <x v="934"/>
    <n v="50.6"/>
    <n v="51.1"/>
  </r>
  <r>
    <x v="935"/>
    <n v="50.6"/>
    <n v="51.1"/>
  </r>
  <r>
    <x v="936"/>
    <n v="50.6"/>
    <n v="51.1"/>
  </r>
  <r>
    <x v="937"/>
    <n v="50.6"/>
    <n v="51.1"/>
  </r>
  <r>
    <x v="938"/>
    <n v="50.6"/>
    <n v="51.1"/>
  </r>
  <r>
    <x v="939"/>
    <n v="50.6"/>
    <n v="51.1"/>
  </r>
  <r>
    <x v="940"/>
    <n v="50.6"/>
    <n v="51.1"/>
  </r>
  <r>
    <x v="941"/>
    <n v="50.6"/>
    <n v="51.1"/>
  </r>
  <r>
    <x v="942"/>
    <n v="50.6"/>
    <n v="51.1"/>
  </r>
  <r>
    <x v="943"/>
    <n v="50.85"/>
    <n v="51.35"/>
  </r>
  <r>
    <x v="944"/>
    <n v="50.85"/>
    <n v="51.35"/>
  </r>
  <r>
    <x v="945"/>
    <n v="50.85"/>
    <n v="51.35"/>
  </r>
  <r>
    <x v="946"/>
    <n v="50.85"/>
    <n v="51.35"/>
  </r>
  <r>
    <x v="947"/>
    <n v="50.85"/>
    <n v="51.35"/>
  </r>
  <r>
    <x v="948"/>
    <n v="50.85"/>
    <n v="51.35"/>
  </r>
  <r>
    <x v="949"/>
    <n v="50.85"/>
    <n v="51.35"/>
  </r>
  <r>
    <x v="950"/>
    <n v="50.85"/>
    <n v="51.35"/>
  </r>
  <r>
    <x v="951"/>
    <n v="50.85"/>
    <n v="51.35"/>
  </r>
  <r>
    <x v="952"/>
    <n v="50.85"/>
    <n v="51.35"/>
  </r>
  <r>
    <x v="953"/>
    <n v="50.85"/>
    <n v="51.35"/>
  </r>
  <r>
    <x v="954"/>
    <n v="50.85"/>
    <n v="51.35"/>
  </r>
  <r>
    <x v="955"/>
    <n v="50.85"/>
    <n v="51.35"/>
  </r>
  <r>
    <x v="956"/>
    <n v="50.85"/>
    <n v="51.35"/>
  </r>
  <r>
    <x v="957"/>
    <n v="51.05"/>
    <n v="51.55"/>
  </r>
  <r>
    <x v="958"/>
    <n v="51.05"/>
    <n v="51.55"/>
  </r>
  <r>
    <x v="959"/>
    <n v="51.05"/>
    <n v="51.55"/>
  </r>
  <r>
    <x v="960"/>
    <n v="51.05"/>
    <n v="51.55"/>
  </r>
  <r>
    <x v="961"/>
    <n v="51.05"/>
    <n v="51.55"/>
  </r>
  <r>
    <x v="962"/>
    <n v="51.05"/>
    <n v="51.55"/>
  </r>
  <r>
    <x v="963"/>
    <n v="51.05"/>
    <n v="51.55"/>
  </r>
  <r>
    <x v="964"/>
    <n v="51.25"/>
    <n v="51.75"/>
  </r>
  <r>
    <x v="965"/>
    <n v="51.25"/>
    <n v="51.75"/>
  </r>
  <r>
    <x v="966"/>
    <n v="51.25"/>
    <n v="51.75"/>
  </r>
  <r>
    <x v="967"/>
    <n v="51.25"/>
    <n v="51.75"/>
  </r>
  <r>
    <x v="968"/>
    <n v="51.25"/>
    <n v="51.75"/>
  </r>
  <r>
    <x v="969"/>
    <n v="51.25"/>
    <n v="51.75"/>
  </r>
  <r>
    <x v="970"/>
    <n v="51.25"/>
    <n v="51.75"/>
  </r>
  <r>
    <x v="971"/>
    <n v="51.45"/>
    <n v="51.95"/>
  </r>
  <r>
    <x v="972"/>
    <n v="51.45"/>
    <n v="51.95"/>
  </r>
  <r>
    <x v="973"/>
    <n v="51.45"/>
    <n v="51.95"/>
  </r>
  <r>
    <x v="974"/>
    <n v="51.45"/>
    <n v="51.95"/>
  </r>
  <r>
    <x v="975"/>
    <n v="51.45"/>
    <n v="51.95"/>
  </r>
  <r>
    <x v="976"/>
    <n v="51.45"/>
    <n v="51.95"/>
  </r>
  <r>
    <x v="977"/>
    <n v="51.45"/>
    <n v="51.95"/>
  </r>
  <r>
    <x v="978"/>
    <n v="51.45"/>
    <n v="51.95"/>
  </r>
  <r>
    <x v="979"/>
    <n v="51.45"/>
    <n v="51.95"/>
  </r>
  <r>
    <x v="980"/>
    <n v="51.45"/>
    <n v="51.95"/>
  </r>
  <r>
    <x v="981"/>
    <n v="51.45"/>
    <n v="51.95"/>
  </r>
  <r>
    <x v="982"/>
    <n v="51.45"/>
    <n v="51.95"/>
  </r>
  <r>
    <x v="983"/>
    <n v="51.45"/>
    <n v="51.95"/>
  </r>
  <r>
    <x v="984"/>
    <n v="51.45"/>
    <n v="51.95"/>
  </r>
  <r>
    <x v="985"/>
    <n v="51.45"/>
    <n v="51.95"/>
  </r>
  <r>
    <x v="986"/>
    <n v="51.45"/>
    <n v="51.95"/>
  </r>
  <r>
    <x v="987"/>
    <n v="51.45"/>
    <n v="51.95"/>
  </r>
  <r>
    <x v="988"/>
    <n v="51.45"/>
    <n v="51.95"/>
  </r>
  <r>
    <x v="989"/>
    <n v="51.45"/>
    <n v="51.95"/>
  </r>
  <r>
    <x v="990"/>
    <n v="51.45"/>
    <n v="51.95"/>
  </r>
  <r>
    <x v="991"/>
    <n v="51.7"/>
    <n v="52.2"/>
  </r>
  <r>
    <x v="992"/>
    <n v="51.7"/>
    <n v="52.2"/>
  </r>
  <r>
    <x v="993"/>
    <n v="51.7"/>
    <n v="52.2"/>
  </r>
  <r>
    <x v="994"/>
    <n v="51.7"/>
    <n v="52.2"/>
  </r>
  <r>
    <x v="995"/>
    <n v="51.7"/>
    <n v="52.2"/>
  </r>
  <r>
    <x v="996"/>
    <n v="51.7"/>
    <n v="52.2"/>
  </r>
  <r>
    <x v="997"/>
    <n v="51.7"/>
    <n v="52.2"/>
  </r>
  <r>
    <x v="998"/>
    <n v="51.7"/>
    <n v="52.2"/>
  </r>
  <r>
    <x v="999"/>
    <n v="51.95"/>
    <n v="52.45"/>
  </r>
  <r>
    <x v="1000"/>
    <n v="51.95"/>
    <n v="52.45"/>
  </r>
  <r>
    <x v="1001"/>
    <n v="51.95"/>
    <n v="52.45"/>
  </r>
  <r>
    <x v="1002"/>
    <n v="51.95"/>
    <n v="52.45"/>
  </r>
  <r>
    <x v="1003"/>
    <n v="51.95"/>
    <n v="52.45"/>
  </r>
  <r>
    <x v="1004"/>
    <n v="51.95"/>
    <n v="52.45"/>
  </r>
  <r>
    <x v="1005"/>
    <n v="51.95"/>
    <n v="52.45"/>
  </r>
  <r>
    <x v="1006"/>
    <n v="51.95"/>
    <n v="52.45"/>
  </r>
  <r>
    <x v="1007"/>
    <n v="51.95"/>
    <n v="52.45"/>
  </r>
  <r>
    <x v="1008"/>
    <n v="51.95"/>
    <n v="52.45"/>
  </r>
  <r>
    <x v="1009"/>
    <n v="51.95"/>
    <n v="52.45"/>
  </r>
  <r>
    <x v="1010"/>
    <n v="51.95"/>
    <n v="52.45"/>
  </r>
  <r>
    <x v="1011"/>
    <n v="51.95"/>
    <n v="52.45"/>
  </r>
  <r>
    <x v="1012"/>
    <n v="51.95"/>
    <n v="52.45"/>
  </r>
  <r>
    <x v="1013"/>
    <n v="51.95"/>
    <n v="52.45"/>
  </r>
  <r>
    <x v="1014"/>
    <n v="51.95"/>
    <n v="52.45"/>
  </r>
  <r>
    <x v="1015"/>
    <n v="51.95"/>
    <n v="52.45"/>
  </r>
  <r>
    <x v="1016"/>
    <n v="51.95"/>
    <n v="52.45"/>
  </r>
  <r>
    <x v="1017"/>
    <n v="51.95"/>
    <n v="52.45"/>
  </r>
  <r>
    <x v="1018"/>
    <n v="51.95"/>
    <n v="52.45"/>
  </r>
  <r>
    <x v="1019"/>
    <n v="51.95"/>
    <n v="52.45"/>
  </r>
  <r>
    <x v="1020"/>
    <n v="52.2"/>
    <n v="52.7"/>
  </r>
  <r>
    <x v="1021"/>
    <n v="52.2"/>
    <n v="52.7"/>
  </r>
  <r>
    <x v="1022"/>
    <n v="52.2"/>
    <n v="52.7"/>
  </r>
  <r>
    <x v="1023"/>
    <n v="52.2"/>
    <n v="52.7"/>
  </r>
  <r>
    <x v="1024"/>
    <n v="52.2"/>
    <n v="52.7"/>
  </r>
  <r>
    <x v="1025"/>
    <n v="52.2"/>
    <n v="52.7"/>
  </r>
  <r>
    <x v="1026"/>
    <n v="52.2"/>
    <n v="52.7"/>
  </r>
  <r>
    <x v="1027"/>
    <n v="52.2"/>
    <n v="52.7"/>
  </r>
  <r>
    <x v="1028"/>
    <n v="52.2"/>
    <n v="52.7"/>
  </r>
  <r>
    <x v="1029"/>
    <n v="52.2"/>
    <n v="52.7"/>
  </r>
  <r>
    <x v="1030"/>
    <n v="52.2"/>
    <n v="52.7"/>
  </r>
  <r>
    <x v="1031"/>
    <n v="52.2"/>
    <n v="52.7"/>
  </r>
  <r>
    <x v="1032"/>
    <n v="52.2"/>
    <n v="52.7"/>
  </r>
  <r>
    <x v="1033"/>
    <n v="52.2"/>
    <n v="52.7"/>
  </r>
  <r>
    <x v="1034"/>
    <n v="52.45"/>
    <n v="52.95"/>
  </r>
  <r>
    <x v="1035"/>
    <n v="52.45"/>
    <n v="52.95"/>
  </r>
  <r>
    <x v="1036"/>
    <n v="52.45"/>
    <n v="52.95"/>
  </r>
  <r>
    <x v="1037"/>
    <n v="52.45"/>
    <n v="52.95"/>
  </r>
  <r>
    <x v="1038"/>
    <n v="52.45"/>
    <n v="52.95"/>
  </r>
  <r>
    <x v="1039"/>
    <n v="52.45"/>
    <n v="52.95"/>
  </r>
  <r>
    <x v="1040"/>
    <n v="52.45"/>
    <n v="52.95"/>
  </r>
  <r>
    <x v="1041"/>
    <n v="52.45"/>
    <n v="52.95"/>
  </r>
  <r>
    <x v="1042"/>
    <n v="52.45"/>
    <n v="52.95"/>
  </r>
  <r>
    <x v="1043"/>
    <n v="52.45"/>
    <n v="52.95"/>
  </r>
  <r>
    <x v="1044"/>
    <n v="52.45"/>
    <n v="52.95"/>
  </r>
  <r>
    <x v="1045"/>
    <n v="52.45"/>
    <n v="52.95"/>
  </r>
  <r>
    <x v="1046"/>
    <n v="52.45"/>
    <n v="52.95"/>
  </r>
  <r>
    <x v="1047"/>
    <n v="52.45"/>
    <n v="52.95"/>
  </r>
  <r>
    <x v="1048"/>
    <n v="52.45"/>
    <n v="52.95"/>
  </r>
  <r>
    <x v="1049"/>
    <n v="52.45"/>
    <n v="52.95"/>
  </r>
  <r>
    <x v="1050"/>
    <n v="52.45"/>
    <n v="52.95"/>
  </r>
  <r>
    <x v="1051"/>
    <n v="52.45"/>
    <n v="52.95"/>
  </r>
  <r>
    <x v="1052"/>
    <n v="52.45"/>
    <n v="52.95"/>
  </r>
  <r>
    <x v="1053"/>
    <n v="52.45"/>
    <n v="52.95"/>
  </r>
  <r>
    <x v="1054"/>
    <n v="52.45"/>
    <n v="52.95"/>
  </r>
  <r>
    <x v="1055"/>
    <n v="52.45"/>
    <n v="52.95"/>
  </r>
  <r>
    <x v="1056"/>
    <n v="52.8"/>
    <n v="53.3"/>
  </r>
  <r>
    <x v="1057"/>
    <n v="52.8"/>
    <n v="53.3"/>
  </r>
  <r>
    <x v="1058"/>
    <n v="52.8"/>
    <n v="53.3"/>
  </r>
  <r>
    <x v="1059"/>
    <n v="52.8"/>
    <n v="53.3"/>
  </r>
  <r>
    <x v="1060"/>
    <n v="52.8"/>
    <n v="53.3"/>
  </r>
  <r>
    <x v="1061"/>
    <n v="52.8"/>
    <n v="53.3"/>
  </r>
  <r>
    <x v="1062"/>
    <n v="52.8"/>
    <n v="53.3"/>
  </r>
  <r>
    <x v="1063"/>
    <n v="52.8"/>
    <n v="53.3"/>
  </r>
  <r>
    <x v="1064"/>
    <n v="52.8"/>
    <n v="53.3"/>
  </r>
  <r>
    <x v="1065"/>
    <n v="52.8"/>
    <n v="53.3"/>
  </r>
  <r>
    <x v="1066"/>
    <n v="52.8"/>
    <n v="53.3"/>
  </r>
  <r>
    <x v="1067"/>
    <n v="52.8"/>
    <n v="53.3"/>
  </r>
  <r>
    <x v="1068"/>
    <n v="52.8"/>
    <n v="53.3"/>
  </r>
  <r>
    <x v="1069"/>
    <n v="52.8"/>
    <n v="53.3"/>
  </r>
  <r>
    <x v="1070"/>
    <n v="52.8"/>
    <n v="53.3"/>
  </r>
  <r>
    <x v="1071"/>
    <n v="53.15"/>
    <n v="53.65"/>
  </r>
  <r>
    <x v="1072"/>
    <n v="53.15"/>
    <n v="53.65"/>
  </r>
  <r>
    <x v="1073"/>
    <n v="53.15"/>
    <n v="53.65"/>
  </r>
  <r>
    <x v="1074"/>
    <n v="53.15"/>
    <n v="53.65"/>
  </r>
  <r>
    <x v="1075"/>
    <n v="53.15"/>
    <n v="53.65"/>
  </r>
  <r>
    <x v="1076"/>
    <n v="53.15"/>
    <n v="53.65"/>
  </r>
  <r>
    <x v="1077"/>
    <n v="53.15"/>
    <n v="53.65"/>
  </r>
  <r>
    <x v="1078"/>
    <n v="53.15"/>
    <n v="53.65"/>
  </r>
  <r>
    <x v="1079"/>
    <n v="53.15"/>
    <n v="53.65"/>
  </r>
  <r>
    <x v="1080"/>
    <n v="53.15"/>
    <n v="53.65"/>
  </r>
  <r>
    <x v="1081"/>
    <n v="53.15"/>
    <n v="53.65"/>
  </r>
  <r>
    <x v="1082"/>
    <n v="53.15"/>
    <n v="53.65"/>
  </r>
  <r>
    <x v="1083"/>
    <n v="53.15"/>
    <n v="53.65"/>
  </r>
  <r>
    <x v="1084"/>
    <n v="53.15"/>
    <n v="53.65"/>
  </r>
  <r>
    <x v="1085"/>
    <n v="53.15"/>
    <n v="53.65"/>
  </r>
  <r>
    <x v="1086"/>
    <n v="53.15"/>
    <n v="53.65"/>
  </r>
  <r>
    <x v="1087"/>
    <n v="53.15"/>
    <n v="53.65"/>
  </r>
  <r>
    <x v="1088"/>
    <n v="53.15"/>
    <n v="53.65"/>
  </r>
  <r>
    <x v="1089"/>
    <n v="53.15"/>
    <n v="53.65"/>
  </r>
  <r>
    <x v="1090"/>
    <n v="53.15"/>
    <n v="53.65"/>
  </r>
  <r>
    <x v="1091"/>
    <n v="53.45"/>
    <n v="53.95"/>
  </r>
  <r>
    <x v="1092"/>
    <n v="53.45"/>
    <n v="53.95"/>
  </r>
  <r>
    <x v="1093"/>
    <n v="53.45"/>
    <n v="53.95"/>
  </r>
  <r>
    <x v="1094"/>
    <n v="53.45"/>
    <n v="53.95"/>
  </r>
  <r>
    <x v="1095"/>
    <n v="53.45"/>
    <n v="53.95"/>
  </r>
  <r>
    <x v="1096"/>
    <n v="53.45"/>
    <n v="53.95"/>
  </r>
  <r>
    <x v="1097"/>
    <n v="53.45"/>
    <n v="53.95"/>
  </r>
  <r>
    <x v="1098"/>
    <n v="53.45"/>
    <n v="53.95"/>
  </r>
  <r>
    <x v="1099"/>
    <n v="53.45"/>
    <n v="53.95"/>
  </r>
  <r>
    <x v="1100"/>
    <n v="53.45"/>
    <n v="53.95"/>
  </r>
  <r>
    <x v="1101"/>
    <n v="53.45"/>
    <n v="53.95"/>
  </r>
  <r>
    <x v="1102"/>
    <n v="53.45"/>
    <n v="53.95"/>
  </r>
  <r>
    <x v="1103"/>
    <n v="53.45"/>
    <n v="53.95"/>
  </r>
  <r>
    <x v="1104"/>
    <n v="53.45"/>
    <n v="53.95"/>
  </r>
  <r>
    <x v="1105"/>
    <n v="53.45"/>
    <n v="53.95"/>
  </r>
  <r>
    <x v="1106"/>
    <n v="53.45"/>
    <n v="53.95"/>
  </r>
  <r>
    <x v="1107"/>
    <n v="53.45"/>
    <n v="53.95"/>
  </r>
  <r>
    <x v="1108"/>
    <n v="53.45"/>
    <n v="53.95"/>
  </r>
  <r>
    <x v="1109"/>
    <n v="53.45"/>
    <n v="53.95"/>
  </r>
  <r>
    <x v="1110"/>
    <n v="53.45"/>
    <n v="53.95"/>
  </r>
  <r>
    <x v="1111"/>
    <n v="53.45"/>
    <n v="53.95"/>
  </r>
  <r>
    <x v="1112"/>
    <n v="53.45"/>
    <n v="53.95"/>
  </r>
  <r>
    <x v="1113"/>
    <n v="53.45"/>
    <n v="53.95"/>
  </r>
  <r>
    <x v="1114"/>
    <n v="53.45"/>
    <n v="53.95"/>
  </r>
  <r>
    <x v="1115"/>
    <n v="53.45"/>
    <n v="53.95"/>
  </r>
  <r>
    <x v="1116"/>
    <n v="53.45"/>
    <n v="53.95"/>
  </r>
  <r>
    <x v="1117"/>
    <n v="53.45"/>
    <n v="53.95"/>
  </r>
  <r>
    <x v="1118"/>
    <n v="53.45"/>
    <n v="53.95"/>
  </r>
  <r>
    <x v="1119"/>
    <n v="53.45"/>
    <n v="53.95"/>
  </r>
  <r>
    <x v="1120"/>
    <n v="53.45"/>
    <n v="53.95"/>
  </r>
  <r>
    <x v="1121"/>
    <n v="53.45"/>
    <n v="53.95"/>
  </r>
  <r>
    <x v="1122"/>
    <n v="53.45"/>
    <n v="53.95"/>
  </r>
  <r>
    <x v="1123"/>
    <n v="53.45"/>
    <n v="53.95"/>
  </r>
  <r>
    <x v="1124"/>
    <n v="53.45"/>
    <n v="53.95"/>
  </r>
  <r>
    <x v="1125"/>
    <n v="53.45"/>
    <n v="53.95"/>
  </r>
  <r>
    <x v="1126"/>
    <n v="53.45"/>
    <n v="53.95"/>
  </r>
  <r>
    <x v="1127"/>
    <n v="53.45"/>
    <n v="53.95"/>
  </r>
  <r>
    <x v="1128"/>
    <n v="53.45"/>
    <n v="53.95"/>
  </r>
  <r>
    <x v="1129"/>
    <n v="53.45"/>
    <n v="53.95"/>
  </r>
  <r>
    <x v="1130"/>
    <n v="53.45"/>
    <n v="53.95"/>
  </r>
  <r>
    <x v="1131"/>
    <n v="53.45"/>
    <n v="53.95"/>
  </r>
  <r>
    <x v="1132"/>
    <n v="53.45"/>
    <n v="53.95"/>
  </r>
  <r>
    <x v="1133"/>
    <n v="53.45"/>
    <n v="53.95"/>
  </r>
  <r>
    <x v="1134"/>
    <n v="53.45"/>
    <n v="53.95"/>
  </r>
  <r>
    <x v="1135"/>
    <n v="53.45"/>
    <n v="53.95"/>
  </r>
  <r>
    <x v="1136"/>
    <n v="53.45"/>
    <n v="53.95"/>
  </r>
  <r>
    <x v="1137"/>
    <n v="53.7"/>
    <n v="54.2"/>
  </r>
  <r>
    <x v="1138"/>
    <n v="53.7"/>
    <n v="54.2"/>
  </r>
  <r>
    <x v="1139"/>
    <n v="53.7"/>
    <n v="54.2"/>
  </r>
  <r>
    <x v="1140"/>
    <n v="53.7"/>
    <n v="54.2"/>
  </r>
  <r>
    <x v="1141"/>
    <n v="53.7"/>
    <n v="54.2"/>
  </r>
  <r>
    <x v="1142"/>
    <n v="53.7"/>
    <n v="54.2"/>
  </r>
  <r>
    <x v="1143"/>
    <n v="53.7"/>
    <n v="54.2"/>
  </r>
  <r>
    <x v="1144"/>
    <n v="53.7"/>
    <n v="54.2"/>
  </r>
  <r>
    <x v="1145"/>
    <n v="53.7"/>
    <n v="54.2"/>
  </r>
  <r>
    <x v="1146"/>
    <n v="53.7"/>
    <n v="54.2"/>
  </r>
  <r>
    <x v="1147"/>
    <n v="53.7"/>
    <n v="54.2"/>
  </r>
  <r>
    <x v="1148"/>
    <n v="53.7"/>
    <n v="54.2"/>
  </r>
  <r>
    <x v="1149"/>
    <n v="53.7"/>
    <n v="54.2"/>
  </r>
  <r>
    <x v="1150"/>
    <n v="53.7"/>
    <n v="54.2"/>
  </r>
  <r>
    <x v="1151"/>
    <n v="53.7"/>
    <n v="54.2"/>
  </r>
  <r>
    <x v="1152"/>
    <n v="53.7"/>
    <n v="54.2"/>
  </r>
  <r>
    <x v="1153"/>
    <n v="53.95"/>
    <n v="54.7"/>
  </r>
  <r>
    <x v="1154"/>
    <n v="53.95"/>
    <n v="54.7"/>
  </r>
  <r>
    <x v="1155"/>
    <n v="53.95"/>
    <n v="54.7"/>
  </r>
  <r>
    <x v="1156"/>
    <n v="53.95"/>
    <n v="54.7"/>
  </r>
  <r>
    <x v="1157"/>
    <n v="53.95"/>
    <n v="54.7"/>
  </r>
  <r>
    <x v="1158"/>
    <n v="53.95"/>
    <n v="54.7"/>
  </r>
  <r>
    <x v="1159"/>
    <n v="53.95"/>
    <n v="54.7"/>
  </r>
  <r>
    <x v="1160"/>
    <n v="53.95"/>
    <n v="54.7"/>
  </r>
  <r>
    <x v="1161"/>
    <n v="53.95"/>
    <n v="54.7"/>
  </r>
  <r>
    <x v="1162"/>
    <n v="53.95"/>
    <n v="54.7"/>
  </r>
  <r>
    <x v="1163"/>
    <n v="53.95"/>
    <n v="54.7"/>
  </r>
  <r>
    <x v="1164"/>
    <n v="53.95"/>
    <n v="54.7"/>
  </r>
  <r>
    <x v="1165"/>
    <n v="53.95"/>
    <n v="54.7"/>
  </r>
  <r>
    <x v="1166"/>
    <n v="53.95"/>
    <n v="54.7"/>
  </r>
  <r>
    <x v="1167"/>
    <n v="53.95"/>
    <n v="54.7"/>
  </r>
  <r>
    <x v="1168"/>
    <n v="53.95"/>
    <n v="54.7"/>
  </r>
  <r>
    <x v="1169"/>
    <n v="53.95"/>
    <n v="54.7"/>
  </r>
  <r>
    <x v="1170"/>
    <n v="53.95"/>
    <n v="54.7"/>
  </r>
  <r>
    <x v="1171"/>
    <n v="53.95"/>
    <n v="54.7"/>
  </r>
  <r>
    <x v="1172"/>
    <n v="53.95"/>
    <n v="54.7"/>
  </r>
  <r>
    <x v="1173"/>
    <n v="54.2"/>
    <n v="54.95"/>
  </r>
  <r>
    <x v="1174"/>
    <n v="54.2"/>
    <n v="54.95"/>
  </r>
  <r>
    <x v="1175"/>
    <n v="54.2"/>
    <n v="54.95"/>
  </r>
  <r>
    <x v="1176"/>
    <n v="54.2"/>
    <n v="54.95"/>
  </r>
  <r>
    <x v="1177"/>
    <n v="54.2"/>
    <n v="54.95"/>
  </r>
  <r>
    <x v="1178"/>
    <n v="54.2"/>
    <n v="54.95"/>
  </r>
  <r>
    <x v="1179"/>
    <n v="54.2"/>
    <n v="54.95"/>
  </r>
  <r>
    <x v="1180"/>
    <n v="54.2"/>
    <n v="54.95"/>
  </r>
  <r>
    <x v="1181"/>
    <n v="54.2"/>
    <n v="54.95"/>
  </r>
  <r>
    <x v="1182"/>
    <n v="54.2"/>
    <n v="54.95"/>
  </r>
  <r>
    <x v="1183"/>
    <n v="54.2"/>
    <n v="54.95"/>
  </r>
  <r>
    <x v="1184"/>
    <n v="54.2"/>
    <n v="54.95"/>
  </r>
  <r>
    <x v="1185"/>
    <n v="54.2"/>
    <n v="54.95"/>
  </r>
  <r>
    <x v="1186"/>
    <n v="54.2"/>
    <n v="54.95"/>
  </r>
  <r>
    <x v="1187"/>
    <n v="54.2"/>
    <n v="54.95"/>
  </r>
  <r>
    <x v="1188"/>
    <n v="54.5"/>
    <n v="55.25"/>
  </r>
  <r>
    <x v="1189"/>
    <n v="54.5"/>
    <n v="55.25"/>
  </r>
  <r>
    <x v="1190"/>
    <n v="54.5"/>
    <n v="55.25"/>
  </r>
  <r>
    <x v="1191"/>
    <n v="54.5"/>
    <n v="55.25"/>
  </r>
  <r>
    <x v="1192"/>
    <n v="54.5"/>
    <n v="55.25"/>
  </r>
  <r>
    <x v="1193"/>
    <n v="54.5"/>
    <n v="55.25"/>
  </r>
  <r>
    <x v="1194"/>
    <n v="54.5"/>
    <n v="55.25"/>
  </r>
  <r>
    <x v="1195"/>
    <n v="54.5"/>
    <n v="55.25"/>
  </r>
  <r>
    <x v="1196"/>
    <n v="54.5"/>
    <n v="55.25"/>
  </r>
  <r>
    <x v="1197"/>
    <n v="54.5"/>
    <n v="55.25"/>
  </r>
  <r>
    <x v="1198"/>
    <n v="54.5"/>
    <n v="55.25"/>
  </r>
  <r>
    <x v="1199"/>
    <n v="54.5"/>
    <n v="55.25"/>
  </r>
  <r>
    <x v="1200"/>
    <n v="54.5"/>
    <n v="55.25"/>
  </r>
  <r>
    <x v="1201"/>
    <n v="54.5"/>
    <n v="55.25"/>
  </r>
  <r>
    <x v="1202"/>
    <n v="54.5"/>
    <n v="55.25"/>
  </r>
  <r>
    <x v="1203"/>
    <n v="54.5"/>
    <n v="55.25"/>
  </r>
  <r>
    <x v="1204"/>
    <n v="54.5"/>
    <n v="55.25"/>
  </r>
  <r>
    <x v="1205"/>
    <n v="54.5"/>
    <n v="55.25"/>
  </r>
  <r>
    <x v="1206"/>
    <n v="54.5"/>
    <n v="55.25"/>
  </r>
  <r>
    <x v="1207"/>
    <n v="54.5"/>
    <n v="55.25"/>
  </r>
  <r>
    <x v="1208"/>
    <n v="54.5"/>
    <n v="55.25"/>
  </r>
  <r>
    <x v="1209"/>
    <n v="54.5"/>
    <n v="55.25"/>
  </r>
  <r>
    <x v="1210"/>
    <n v="54.5"/>
    <n v="55.25"/>
  </r>
  <r>
    <x v="1211"/>
    <n v="54.5"/>
    <n v="55.25"/>
  </r>
  <r>
    <x v="1212"/>
    <n v="54.5"/>
    <n v="55.25"/>
  </r>
  <r>
    <x v="1213"/>
    <n v="54.5"/>
    <n v="55.25"/>
  </r>
  <r>
    <x v="1214"/>
    <n v="54.5"/>
    <n v="55.25"/>
  </r>
  <r>
    <x v="1215"/>
    <n v="54.5"/>
    <n v="55.25"/>
  </r>
  <r>
    <x v="1216"/>
    <n v="54.75"/>
    <n v="55.25"/>
  </r>
  <r>
    <x v="1217"/>
    <n v="54.75"/>
    <n v="55.25"/>
  </r>
  <r>
    <x v="1218"/>
    <n v="54.75"/>
    <n v="55.25"/>
  </r>
  <r>
    <x v="1219"/>
    <n v="54.75"/>
    <n v="55.25"/>
  </r>
  <r>
    <x v="1220"/>
    <n v="54.75"/>
    <n v="55.25"/>
  </r>
  <r>
    <x v="1221"/>
    <n v="54.75"/>
    <n v="55.25"/>
  </r>
  <r>
    <x v="1222"/>
    <n v="54.75"/>
    <n v="55.25"/>
  </r>
  <r>
    <x v="1223"/>
    <n v="54.75"/>
    <n v="55.25"/>
  </r>
  <r>
    <x v="1224"/>
    <n v="54.75"/>
    <n v="55.25"/>
  </r>
  <r>
    <x v="1225"/>
    <n v="54.75"/>
    <n v="55.5"/>
  </r>
  <r>
    <x v="1226"/>
    <n v="54.75"/>
    <n v="55.5"/>
  </r>
  <r>
    <x v="1227"/>
    <n v="54.75"/>
    <n v="55.5"/>
  </r>
  <r>
    <x v="1228"/>
    <n v="54.75"/>
    <n v="55.5"/>
  </r>
  <r>
    <x v="1229"/>
    <n v="54.75"/>
    <n v="55.5"/>
  </r>
  <r>
    <x v="1230"/>
    <n v="54.75"/>
    <n v="55.5"/>
  </r>
  <r>
    <x v="1231"/>
    <n v="54.75"/>
    <n v="55.5"/>
  </r>
  <r>
    <x v="1232"/>
    <n v="54.75"/>
    <n v="55.5"/>
  </r>
  <r>
    <x v="1233"/>
    <n v="54.75"/>
    <n v="55.5"/>
  </r>
  <r>
    <x v="1234"/>
    <n v="54.75"/>
    <n v="55.5"/>
  </r>
  <r>
    <x v="1235"/>
    <n v="55.1"/>
    <n v="55.85"/>
  </r>
  <r>
    <x v="1236"/>
    <n v="55.1"/>
    <n v="55.85"/>
  </r>
  <r>
    <x v="1237"/>
    <n v="55.1"/>
    <n v="55.85"/>
  </r>
  <r>
    <x v="1238"/>
    <n v="55.1"/>
    <n v="55.85"/>
  </r>
  <r>
    <x v="1239"/>
    <n v="55.1"/>
    <n v="55.85"/>
  </r>
  <r>
    <x v="1240"/>
    <n v="55.1"/>
    <n v="55.85"/>
  </r>
  <r>
    <x v="1241"/>
    <n v="55.1"/>
    <n v="55.85"/>
  </r>
  <r>
    <x v="1242"/>
    <n v="55.1"/>
    <n v="55.85"/>
  </r>
  <r>
    <x v="1243"/>
    <n v="55.1"/>
    <n v="55.85"/>
  </r>
  <r>
    <x v="1244"/>
    <n v="55.1"/>
    <n v="55.85"/>
  </r>
  <r>
    <x v="1245"/>
    <n v="55.1"/>
    <n v="55.85"/>
  </r>
  <r>
    <x v="1246"/>
    <n v="55.1"/>
    <n v="55.85"/>
  </r>
  <r>
    <x v="1247"/>
    <n v="55.1"/>
    <n v="55.85"/>
  </r>
  <r>
    <x v="1248"/>
    <n v="55.1"/>
    <n v="55.85"/>
  </r>
  <r>
    <x v="1249"/>
    <n v="55.1"/>
    <n v="55.85"/>
  </r>
  <r>
    <x v="1250"/>
    <n v="55.1"/>
    <n v="55.85"/>
  </r>
  <r>
    <x v="1251"/>
    <n v="55.1"/>
    <n v="55.85"/>
  </r>
  <r>
    <x v="1252"/>
    <n v="55.1"/>
    <n v="55.85"/>
  </r>
  <r>
    <x v="1253"/>
    <n v="55.1"/>
    <n v="55.85"/>
  </r>
  <r>
    <x v="1254"/>
    <n v="55.1"/>
    <n v="55.85"/>
  </r>
  <r>
    <x v="1255"/>
    <n v="55.1"/>
    <n v="55.85"/>
  </r>
  <r>
    <x v="1256"/>
    <n v="55.1"/>
    <n v="55.85"/>
  </r>
  <r>
    <x v="1257"/>
    <n v="55.1"/>
    <n v="55.85"/>
  </r>
  <r>
    <x v="1258"/>
    <n v="55.45"/>
    <n v="56.2"/>
  </r>
  <r>
    <x v="1259"/>
    <n v="55.45"/>
    <n v="56.2"/>
  </r>
  <r>
    <x v="1260"/>
    <n v="55.45"/>
    <n v="56.2"/>
  </r>
  <r>
    <x v="1261"/>
    <n v="55.45"/>
    <n v="56.2"/>
  </r>
  <r>
    <x v="1262"/>
    <n v="55.45"/>
    <n v="56.2"/>
  </r>
  <r>
    <x v="1263"/>
    <n v="55.45"/>
    <n v="56.2"/>
  </r>
  <r>
    <x v="1264"/>
    <n v="55.45"/>
    <n v="56.2"/>
  </r>
  <r>
    <x v="1265"/>
    <n v="55.45"/>
    <n v="56.2"/>
  </r>
  <r>
    <x v="1266"/>
    <n v="55.45"/>
    <n v="56.2"/>
  </r>
  <r>
    <x v="1267"/>
    <n v="55.45"/>
    <n v="56.2"/>
  </r>
  <r>
    <x v="1268"/>
    <n v="55.45"/>
    <n v="56.2"/>
  </r>
  <r>
    <x v="1269"/>
    <n v="55.45"/>
    <n v="56.2"/>
  </r>
  <r>
    <x v="1270"/>
    <n v="55.45"/>
    <n v="56.2"/>
  </r>
  <r>
    <x v="1271"/>
    <n v="55.7"/>
    <n v="56.45"/>
  </r>
  <r>
    <x v="1272"/>
    <n v="55.7"/>
    <n v="56.45"/>
  </r>
  <r>
    <x v="1273"/>
    <n v="55.7"/>
    <n v="56.45"/>
  </r>
  <r>
    <x v="1274"/>
    <n v="55.7"/>
    <n v="56.45"/>
  </r>
  <r>
    <x v="1275"/>
    <n v="55.7"/>
    <n v="56.45"/>
  </r>
  <r>
    <x v="1276"/>
    <n v="55.7"/>
    <n v="56.45"/>
  </r>
  <r>
    <x v="1277"/>
    <n v="55.7"/>
    <n v="56.45"/>
  </r>
  <r>
    <x v="1278"/>
    <n v="55.7"/>
    <n v="56.45"/>
  </r>
  <r>
    <x v="1279"/>
    <n v="55.7"/>
    <n v="56.45"/>
  </r>
  <r>
    <x v="1280"/>
    <n v="55.7"/>
    <n v="56.45"/>
  </r>
  <r>
    <x v="1281"/>
    <n v="55.7"/>
    <n v="56.45"/>
  </r>
  <r>
    <x v="1282"/>
    <n v="55.7"/>
    <n v="56.45"/>
  </r>
  <r>
    <x v="1283"/>
    <n v="55.7"/>
    <n v="56.45"/>
  </r>
  <r>
    <x v="1284"/>
    <n v="55.7"/>
    <n v="56.45"/>
  </r>
  <r>
    <x v="1285"/>
    <n v="55.7"/>
    <n v="56.45"/>
  </r>
  <r>
    <x v="1286"/>
    <n v="55.7"/>
    <n v="56.45"/>
  </r>
  <r>
    <x v="1287"/>
    <n v="55.7"/>
    <n v="56.45"/>
  </r>
  <r>
    <x v="1288"/>
    <n v="55.7"/>
    <n v="56.45"/>
  </r>
  <r>
    <x v="1289"/>
    <n v="55.7"/>
    <n v="56.45"/>
  </r>
  <r>
    <x v="1290"/>
    <n v="55.7"/>
    <n v="56.45"/>
  </r>
  <r>
    <x v="1291"/>
    <n v="55.7"/>
    <n v="56.45"/>
  </r>
  <r>
    <x v="1292"/>
    <n v="55.7"/>
    <n v="56.45"/>
  </r>
  <r>
    <x v="1293"/>
    <n v="56"/>
    <n v="56.65"/>
  </r>
  <r>
    <x v="1294"/>
    <n v="56"/>
    <n v="56.65"/>
  </r>
  <r>
    <x v="1295"/>
    <n v="56"/>
    <n v="56.65"/>
  </r>
  <r>
    <x v="1296"/>
    <n v="56"/>
    <n v="56.65"/>
  </r>
  <r>
    <x v="1297"/>
    <n v="56"/>
    <n v="56.65"/>
  </r>
  <r>
    <x v="1298"/>
    <n v="56"/>
    <n v="56.65"/>
  </r>
  <r>
    <x v="1299"/>
    <n v="56"/>
    <n v="56.65"/>
  </r>
  <r>
    <x v="1300"/>
    <n v="56"/>
    <n v="56.65"/>
  </r>
  <r>
    <x v="1301"/>
    <n v="56"/>
    <n v="56.65"/>
  </r>
  <r>
    <x v="1302"/>
    <n v="56"/>
    <n v="56.65"/>
  </r>
  <r>
    <x v="1303"/>
    <n v="56"/>
    <n v="56.65"/>
  </r>
  <r>
    <x v="1304"/>
    <n v="56"/>
    <n v="56.65"/>
  </r>
  <r>
    <x v="1305"/>
    <n v="56"/>
    <n v="56.65"/>
  </r>
  <r>
    <x v="1306"/>
    <n v="56"/>
    <n v="56.65"/>
  </r>
  <r>
    <x v="1307"/>
    <n v="56"/>
    <n v="56.65"/>
  </r>
  <r>
    <x v="1308"/>
    <n v="56"/>
    <n v="56.65"/>
  </r>
  <r>
    <x v="1309"/>
    <n v="56"/>
    <n v="56.65"/>
  </r>
  <r>
    <x v="1310"/>
    <n v="56"/>
    <n v="56.65"/>
  </r>
  <r>
    <x v="1311"/>
    <n v="56"/>
    <n v="56.65"/>
  </r>
  <r>
    <x v="1312"/>
    <n v="56"/>
    <n v="56.65"/>
  </r>
  <r>
    <x v="1313"/>
    <n v="56"/>
    <n v="56.65"/>
  </r>
  <r>
    <x v="1314"/>
    <n v="56"/>
    <n v="56.65"/>
  </r>
  <r>
    <x v="1315"/>
    <n v="56"/>
    <n v="56.65"/>
  </r>
  <r>
    <x v="1316"/>
    <n v="56"/>
    <n v="56.65"/>
  </r>
  <r>
    <x v="1317"/>
    <n v="56"/>
    <n v="56.65"/>
  </r>
  <r>
    <x v="1318"/>
    <n v="56"/>
    <n v="56.65"/>
  </r>
  <r>
    <x v="1319"/>
    <n v="56"/>
    <n v="56.65"/>
  </r>
  <r>
    <x v="1320"/>
    <n v="56"/>
    <n v="56.65"/>
  </r>
  <r>
    <x v="1321"/>
    <n v="56.3"/>
    <n v="57.05"/>
  </r>
  <r>
    <x v="1322"/>
    <n v="56.3"/>
    <n v="57.05"/>
  </r>
  <r>
    <x v="1323"/>
    <n v="56.3"/>
    <n v="57.05"/>
  </r>
  <r>
    <x v="1324"/>
    <n v="56.3"/>
    <n v="57.05"/>
  </r>
  <r>
    <x v="1325"/>
    <n v="56.3"/>
    <n v="57.05"/>
  </r>
  <r>
    <x v="1326"/>
    <n v="56.3"/>
    <n v="57.05"/>
  </r>
  <r>
    <x v="1327"/>
    <n v="56.3"/>
    <n v="57.05"/>
  </r>
  <r>
    <x v="1328"/>
    <n v="56.3"/>
    <n v="57.05"/>
  </r>
  <r>
    <x v="1329"/>
    <n v="56.3"/>
    <n v="57.05"/>
  </r>
  <r>
    <x v="1330"/>
    <n v="56.3"/>
    <n v="57.05"/>
  </r>
  <r>
    <x v="1331"/>
    <n v="56.3"/>
    <n v="57.05"/>
  </r>
  <r>
    <x v="1332"/>
    <n v="56.3"/>
    <n v="57.05"/>
  </r>
  <r>
    <x v="1333"/>
    <n v="56.3"/>
    <n v="57.05"/>
  </r>
  <r>
    <x v="1334"/>
    <n v="56.3"/>
    <n v="57.05"/>
  </r>
  <r>
    <x v="1335"/>
    <n v="56.3"/>
    <n v="57.05"/>
  </r>
  <r>
    <x v="1336"/>
    <n v="56.3"/>
    <n v="57.05"/>
  </r>
  <r>
    <x v="1337"/>
    <n v="56.3"/>
    <n v="57.05"/>
  </r>
  <r>
    <x v="1338"/>
    <n v="56.3"/>
    <n v="57.05"/>
  </r>
  <r>
    <x v="1339"/>
    <n v="56.3"/>
    <n v="57.05"/>
  </r>
  <r>
    <x v="1340"/>
    <n v="56.3"/>
    <n v="57.05"/>
  </r>
  <r>
    <x v="1341"/>
    <n v="56.3"/>
    <n v="57.05"/>
  </r>
  <r>
    <x v="1342"/>
    <n v="56.65"/>
    <n v="57.4"/>
  </r>
  <r>
    <x v="1343"/>
    <n v="56.65"/>
    <n v="57.4"/>
  </r>
  <r>
    <x v="1344"/>
    <n v="56.65"/>
    <n v="57.4"/>
  </r>
  <r>
    <x v="1345"/>
    <n v="56.65"/>
    <n v="57.4"/>
  </r>
  <r>
    <x v="1346"/>
    <n v="56.65"/>
    <n v="57.4"/>
  </r>
  <r>
    <x v="1347"/>
    <n v="56.65"/>
    <n v="57.4"/>
  </r>
  <r>
    <x v="1348"/>
    <n v="56.65"/>
    <n v="57.4"/>
  </r>
  <r>
    <x v="1349"/>
    <n v="56.65"/>
    <n v="57.4"/>
  </r>
  <r>
    <x v="1350"/>
    <n v="56.65"/>
    <n v="57.4"/>
  </r>
  <r>
    <x v="1351"/>
    <n v="56.65"/>
    <n v="57.4"/>
  </r>
  <r>
    <x v="1352"/>
    <n v="56.65"/>
    <n v="57.4"/>
  </r>
  <r>
    <x v="1353"/>
    <n v="56.65"/>
    <n v="57.4"/>
  </r>
  <r>
    <x v="1354"/>
    <n v="56.65"/>
    <n v="57.4"/>
  </r>
  <r>
    <x v="1355"/>
    <n v="56.65"/>
    <n v="57.4"/>
  </r>
  <r>
    <x v="1356"/>
    <n v="56.9"/>
    <n v="57.65"/>
  </r>
  <r>
    <x v="1357"/>
    <n v="56.9"/>
    <n v="57.65"/>
  </r>
  <r>
    <x v="1358"/>
    <n v="56.9"/>
    <n v="57.65"/>
  </r>
  <r>
    <x v="1359"/>
    <n v="56.9"/>
    <n v="57.65"/>
  </r>
  <r>
    <x v="1360"/>
    <n v="56.9"/>
    <n v="57.65"/>
  </r>
  <r>
    <x v="1361"/>
    <n v="56.9"/>
    <n v="57.65"/>
  </r>
  <r>
    <x v="1362"/>
    <n v="56.9"/>
    <n v="57.65"/>
  </r>
  <r>
    <x v="1363"/>
    <n v="56.9"/>
    <n v="57.65"/>
  </r>
  <r>
    <x v="1364"/>
    <n v="56.9"/>
    <n v="57.65"/>
  </r>
  <r>
    <x v="1365"/>
    <n v="56.9"/>
    <n v="57.65"/>
  </r>
  <r>
    <x v="1366"/>
    <n v="56.9"/>
    <n v="57.65"/>
  </r>
  <r>
    <x v="1367"/>
    <n v="56.9"/>
    <n v="57.65"/>
  </r>
  <r>
    <x v="1368"/>
    <n v="56.9"/>
    <n v="57.65"/>
  </r>
  <r>
    <x v="1369"/>
    <n v="56.9"/>
    <n v="57.65"/>
  </r>
  <r>
    <x v="1370"/>
    <n v="56.9"/>
    <n v="57.65"/>
  </r>
  <r>
    <x v="1371"/>
    <n v="56.9"/>
    <n v="57.65"/>
  </r>
  <r>
    <x v="1372"/>
    <n v="56.9"/>
    <n v="57.65"/>
  </r>
  <r>
    <x v="1373"/>
    <n v="56.9"/>
    <n v="57.65"/>
  </r>
  <r>
    <x v="1374"/>
    <n v="56.9"/>
    <n v="57.65"/>
  </r>
  <r>
    <x v="1375"/>
    <n v="56.9"/>
    <n v="57.65"/>
  </r>
  <r>
    <x v="1376"/>
    <n v="56.9"/>
    <n v="57.65"/>
  </r>
  <r>
    <x v="1377"/>
    <n v="57.2"/>
    <n v="57.95"/>
  </r>
  <r>
    <x v="1378"/>
    <n v="57.2"/>
    <n v="57.95"/>
  </r>
  <r>
    <x v="1379"/>
    <n v="57.2"/>
    <n v="57.95"/>
  </r>
  <r>
    <x v="1380"/>
    <n v="57.2"/>
    <n v="57.95"/>
  </r>
  <r>
    <x v="1381"/>
    <n v="57.2"/>
    <n v="57.95"/>
  </r>
  <r>
    <x v="1382"/>
    <n v="57.2"/>
    <n v="57.95"/>
  </r>
  <r>
    <x v="1383"/>
    <n v="57.2"/>
    <n v="57.95"/>
  </r>
  <r>
    <x v="1384"/>
    <n v="57.2"/>
    <n v="57.95"/>
  </r>
  <r>
    <x v="1385"/>
    <n v="57.2"/>
    <n v="57.95"/>
  </r>
  <r>
    <x v="1386"/>
    <n v="57.2"/>
    <n v="57.95"/>
  </r>
  <r>
    <x v="1387"/>
    <n v="57.2"/>
    <n v="57.95"/>
  </r>
  <r>
    <x v="1388"/>
    <n v="57.2"/>
    <n v="57.95"/>
  </r>
  <r>
    <x v="1389"/>
    <n v="57.2"/>
    <n v="57.95"/>
  </r>
  <r>
    <x v="1390"/>
    <n v="57.2"/>
    <n v="57.95"/>
  </r>
  <r>
    <x v="1391"/>
    <n v="57.2"/>
    <n v="57.95"/>
  </r>
  <r>
    <x v="1392"/>
    <n v="57.2"/>
    <n v="57.95"/>
  </r>
  <r>
    <x v="1393"/>
    <n v="57.2"/>
    <n v="57.95"/>
  </r>
  <r>
    <x v="1394"/>
    <n v="57.2"/>
    <n v="57.95"/>
  </r>
  <r>
    <x v="1395"/>
    <n v="57.2"/>
    <n v="57.95"/>
  </r>
  <r>
    <x v="1396"/>
    <n v="57.2"/>
    <n v="57.95"/>
  </r>
  <r>
    <x v="1397"/>
    <n v="57.2"/>
    <n v="57.95"/>
  </r>
  <r>
    <x v="1398"/>
    <n v="57.2"/>
    <n v="57.95"/>
  </r>
  <r>
    <x v="1399"/>
    <n v="57.2"/>
    <n v="57.95"/>
  </r>
  <r>
    <x v="1400"/>
    <n v="57.2"/>
    <n v="57.95"/>
  </r>
  <r>
    <x v="1401"/>
    <n v="57.2"/>
    <n v="57.95"/>
  </r>
  <r>
    <x v="1402"/>
    <n v="57.2"/>
    <n v="57.95"/>
  </r>
  <r>
    <x v="1403"/>
    <n v="57.2"/>
    <n v="57.95"/>
  </r>
  <r>
    <x v="1404"/>
    <n v="57.2"/>
    <n v="57.95"/>
  </r>
  <r>
    <x v="1405"/>
    <n v="57.55"/>
    <n v="58.3"/>
  </r>
  <r>
    <x v="1406"/>
    <n v="57.55"/>
    <n v="58.3"/>
  </r>
  <r>
    <x v="1407"/>
    <n v="57.55"/>
    <n v="58.3"/>
  </r>
  <r>
    <x v="1408"/>
    <n v="57.55"/>
    <n v="58.3"/>
  </r>
  <r>
    <x v="1409"/>
    <n v="57.55"/>
    <n v="58.3"/>
  </r>
  <r>
    <x v="1410"/>
    <n v="57.55"/>
    <n v="58.3"/>
  </r>
  <r>
    <x v="1411"/>
    <n v="57.55"/>
    <n v="58.3"/>
  </r>
  <r>
    <x v="1412"/>
    <n v="57.55"/>
    <n v="58.3"/>
  </r>
  <r>
    <x v="1413"/>
    <n v="57.55"/>
    <n v="58.3"/>
  </r>
  <r>
    <x v="1414"/>
    <n v="57.55"/>
    <n v="58.3"/>
  </r>
  <r>
    <x v="1415"/>
    <n v="57.55"/>
    <n v="58.3"/>
  </r>
  <r>
    <x v="1416"/>
    <n v="57.55"/>
    <n v="58.3"/>
  </r>
  <r>
    <x v="1417"/>
    <n v="57.55"/>
    <n v="58.3"/>
  </r>
  <r>
    <x v="1418"/>
    <n v="57.55"/>
    <n v="58.3"/>
  </r>
  <r>
    <x v="1419"/>
    <n v="58"/>
    <n v="58.65"/>
  </r>
  <r>
    <x v="1420"/>
    <n v="58"/>
    <n v="58.65"/>
  </r>
  <r>
    <x v="1421"/>
    <n v="58"/>
    <n v="58.65"/>
  </r>
  <r>
    <x v="1422"/>
    <n v="58"/>
    <n v="58.65"/>
  </r>
  <r>
    <x v="1423"/>
    <n v="58"/>
    <n v="58.65"/>
  </r>
  <r>
    <x v="1424"/>
    <n v="58"/>
    <n v="58.65"/>
  </r>
  <r>
    <x v="1425"/>
    <n v="58"/>
    <n v="58.65"/>
  </r>
  <r>
    <x v="1426"/>
    <n v="58"/>
    <n v="58.65"/>
  </r>
  <r>
    <x v="1427"/>
    <n v="58"/>
    <n v="58.65"/>
  </r>
  <r>
    <x v="1428"/>
    <n v="58"/>
    <n v="58.65"/>
  </r>
  <r>
    <x v="1429"/>
    <n v="58"/>
    <n v="58.65"/>
  </r>
  <r>
    <x v="1430"/>
    <n v="58"/>
    <n v="58.65"/>
  </r>
  <r>
    <x v="1431"/>
    <n v="58"/>
    <n v="58.65"/>
  </r>
  <r>
    <x v="1432"/>
    <n v="58.15"/>
    <n v="58.9"/>
  </r>
  <r>
    <x v="1433"/>
    <n v="58.15"/>
    <n v="58.9"/>
  </r>
  <r>
    <x v="1434"/>
    <n v="58.15"/>
    <n v="58.9"/>
  </r>
  <r>
    <x v="1435"/>
    <n v="58.15"/>
    <n v="58.9"/>
  </r>
  <r>
    <x v="1436"/>
    <n v="58.15"/>
    <n v="58.9"/>
  </r>
  <r>
    <x v="1437"/>
    <n v="58.15"/>
    <n v="58.9"/>
  </r>
  <r>
    <x v="1438"/>
    <n v="58.15"/>
    <n v="58.9"/>
  </r>
  <r>
    <x v="1439"/>
    <n v="58.15"/>
    <n v="58.9"/>
  </r>
  <r>
    <x v="1440"/>
    <n v="58.15"/>
    <n v="58.9"/>
  </r>
  <r>
    <x v="1441"/>
    <n v="58.15"/>
    <n v="58.9"/>
  </r>
  <r>
    <x v="1442"/>
    <n v="58.15"/>
    <n v="58.9"/>
  </r>
  <r>
    <x v="1443"/>
    <n v="58.15"/>
    <n v="58.9"/>
  </r>
  <r>
    <x v="1444"/>
    <n v="58.15"/>
    <n v="58.9"/>
  </r>
  <r>
    <x v="1445"/>
    <n v="58.15"/>
    <n v="58.9"/>
  </r>
  <r>
    <x v="1446"/>
    <n v="58.15"/>
    <n v="58.9"/>
  </r>
  <r>
    <x v="1447"/>
    <n v="58.15"/>
    <n v="58.9"/>
  </r>
  <r>
    <x v="1448"/>
    <n v="58.15"/>
    <n v="58.9"/>
  </r>
  <r>
    <x v="1449"/>
    <n v="58.15"/>
    <n v="58.9"/>
  </r>
  <r>
    <x v="1450"/>
    <n v="58.15"/>
    <n v="58.9"/>
  </r>
  <r>
    <x v="1451"/>
    <n v="58.15"/>
    <n v="58.9"/>
  </r>
  <r>
    <x v="1452"/>
    <n v="58.15"/>
    <n v="58.9"/>
  </r>
  <r>
    <x v="1453"/>
    <n v="58.5"/>
    <n v="59.25"/>
  </r>
  <r>
    <x v="1454"/>
    <n v="58.5"/>
    <n v="59.25"/>
  </r>
  <r>
    <x v="1455"/>
    <n v="58.5"/>
    <n v="59.25"/>
  </r>
  <r>
    <x v="1456"/>
    <n v="58.5"/>
    <n v="59.25"/>
  </r>
  <r>
    <x v="1457"/>
    <n v="58.5"/>
    <n v="59.25"/>
  </r>
  <r>
    <x v="1458"/>
    <n v="58.5"/>
    <n v="59.25"/>
  </r>
  <r>
    <x v="1459"/>
    <n v="58.5"/>
    <n v="59.25"/>
  </r>
  <r>
    <x v="1460"/>
    <n v="58.5"/>
    <n v="59.25"/>
  </r>
  <r>
    <x v="1461"/>
    <n v="58.5"/>
    <n v="59.25"/>
  </r>
  <r>
    <x v="1462"/>
    <n v="58.5"/>
    <n v="59.25"/>
  </r>
  <r>
    <x v="1463"/>
    <n v="58.5"/>
    <n v="59.25"/>
  </r>
  <r>
    <x v="1464"/>
    <n v="58.5"/>
    <n v="59.25"/>
  </r>
  <r>
    <x v="1465"/>
    <n v="58.5"/>
    <n v="59.25"/>
  </r>
  <r>
    <x v="1466"/>
    <n v="58.5"/>
    <n v="59.25"/>
  </r>
  <r>
    <x v="1467"/>
    <n v="58.5"/>
    <n v="59.25"/>
  </r>
  <r>
    <x v="1468"/>
    <n v="58.5"/>
    <n v="59.25"/>
  </r>
  <r>
    <x v="1469"/>
    <n v="58.5"/>
    <n v="59.25"/>
  </r>
  <r>
    <x v="1470"/>
    <n v="58.5"/>
    <n v="59.25"/>
  </r>
  <r>
    <x v="1471"/>
    <n v="58.5"/>
    <n v="59.25"/>
  </r>
  <r>
    <x v="1472"/>
    <n v="58.5"/>
    <n v="59.25"/>
  </r>
  <r>
    <x v="1473"/>
    <n v="58.5"/>
    <n v="59.25"/>
  </r>
  <r>
    <x v="1474"/>
    <n v="58.5"/>
    <n v="59.25"/>
  </r>
  <r>
    <x v="1475"/>
    <n v="58.5"/>
    <n v="59.25"/>
  </r>
  <r>
    <x v="1476"/>
    <n v="58.5"/>
    <n v="59.25"/>
  </r>
  <r>
    <x v="1477"/>
    <n v="58.5"/>
    <n v="59.25"/>
  </r>
  <r>
    <x v="1478"/>
    <n v="58.5"/>
    <n v="59.25"/>
  </r>
  <r>
    <x v="1479"/>
    <n v="58.5"/>
    <n v="59.25"/>
  </r>
  <r>
    <x v="1480"/>
    <n v="58.5"/>
    <n v="59.25"/>
  </r>
  <r>
    <x v="1481"/>
    <n v="58.5"/>
    <n v="59.25"/>
  </r>
  <r>
    <x v="1482"/>
    <n v="58.8"/>
    <n v="59.55"/>
  </r>
  <r>
    <x v="1483"/>
    <n v="58.8"/>
    <n v="59.55"/>
  </r>
  <r>
    <x v="1484"/>
    <n v="58.8"/>
    <n v="59.55"/>
  </r>
  <r>
    <x v="1485"/>
    <n v="58.8"/>
    <n v="59.55"/>
  </r>
  <r>
    <x v="1486"/>
    <n v="58.8"/>
    <n v="59.55"/>
  </r>
  <r>
    <x v="1487"/>
    <n v="58.8"/>
    <n v="59.55"/>
  </r>
  <r>
    <x v="1488"/>
    <n v="58.8"/>
    <n v="59.55"/>
  </r>
  <r>
    <x v="1489"/>
    <n v="58.8"/>
    <n v="59.55"/>
  </r>
  <r>
    <x v="1490"/>
    <n v="58.8"/>
    <n v="59.55"/>
  </r>
  <r>
    <x v="1491"/>
    <n v="58.8"/>
    <n v="59.55"/>
  </r>
  <r>
    <x v="1492"/>
    <n v="58.8"/>
    <n v="59.55"/>
  </r>
  <r>
    <x v="1493"/>
    <n v="58.8"/>
    <n v="59.55"/>
  </r>
  <r>
    <x v="1494"/>
    <n v="58.8"/>
    <n v="59.55"/>
  </r>
  <r>
    <x v="1495"/>
    <n v="58.8"/>
    <n v="59.55"/>
  </r>
  <r>
    <x v="1496"/>
    <n v="58.8"/>
    <n v="59.55"/>
  </r>
  <r>
    <x v="1497"/>
    <n v="58.8"/>
    <n v="59.55"/>
  </r>
  <r>
    <x v="1498"/>
    <n v="58.8"/>
    <n v="59.55"/>
  </r>
  <r>
    <x v="1499"/>
    <n v="58.8"/>
    <n v="59.55"/>
  </r>
  <r>
    <x v="1500"/>
    <n v="58.8"/>
    <n v="59.55"/>
  </r>
  <r>
    <x v="1501"/>
    <n v="58.8"/>
    <n v="59.55"/>
  </r>
  <r>
    <x v="1502"/>
    <n v="58.8"/>
    <n v="59.55"/>
  </r>
  <r>
    <x v="1503"/>
    <n v="59.1"/>
    <n v="59.85"/>
  </r>
  <r>
    <x v="1504"/>
    <n v="59.1"/>
    <n v="59.85"/>
  </r>
  <r>
    <x v="1505"/>
    <n v="59.1"/>
    <n v="59.85"/>
  </r>
  <r>
    <x v="1506"/>
    <n v="59.1"/>
    <n v="59.85"/>
  </r>
  <r>
    <x v="1507"/>
    <n v="59.1"/>
    <n v="59.85"/>
  </r>
  <r>
    <x v="1508"/>
    <n v="59.1"/>
    <n v="59.85"/>
  </r>
  <r>
    <x v="1509"/>
    <n v="59.1"/>
    <n v="59.85"/>
  </r>
  <r>
    <x v="1510"/>
    <n v="59.1"/>
    <n v="59.85"/>
  </r>
  <r>
    <x v="1511"/>
    <n v="59.1"/>
    <n v="59.85"/>
  </r>
  <r>
    <x v="1512"/>
    <n v="59.1"/>
    <n v="59.85"/>
  </r>
  <r>
    <x v="1513"/>
    <n v="59.1"/>
    <n v="59.85"/>
  </r>
  <r>
    <x v="1514"/>
    <n v="59.1"/>
    <n v="59.85"/>
  </r>
  <r>
    <x v="1515"/>
    <n v="59.1"/>
    <n v="59.85"/>
  </r>
  <r>
    <x v="1516"/>
    <n v="59.35"/>
    <n v="60.1"/>
  </r>
  <r>
    <x v="1517"/>
    <n v="59.35"/>
    <n v="60.1"/>
  </r>
  <r>
    <x v="1518"/>
    <n v="59.35"/>
    <n v="60.1"/>
  </r>
  <r>
    <x v="1519"/>
    <n v="59.35"/>
    <n v="60.1"/>
  </r>
  <r>
    <x v="1520"/>
    <n v="59.35"/>
    <n v="60.1"/>
  </r>
  <r>
    <x v="1521"/>
    <n v="59.35"/>
    <n v="60.1"/>
  </r>
  <r>
    <x v="1522"/>
    <n v="59.35"/>
    <n v="60.1"/>
  </r>
  <r>
    <x v="1523"/>
    <n v="59.35"/>
    <n v="60.1"/>
  </r>
  <r>
    <x v="1524"/>
    <n v="59.35"/>
    <n v="60.1"/>
  </r>
  <r>
    <x v="1525"/>
    <n v="59.35"/>
    <n v="60.1"/>
  </r>
  <r>
    <x v="1526"/>
    <n v="59.35"/>
    <n v="60.1"/>
  </r>
  <r>
    <x v="1527"/>
    <n v="59.35"/>
    <n v="60.1"/>
  </r>
  <r>
    <x v="1528"/>
    <n v="59.35"/>
    <n v="60.1"/>
  </r>
  <r>
    <x v="1529"/>
    <n v="59.35"/>
    <n v="60.1"/>
  </r>
  <r>
    <x v="1530"/>
    <n v="59.35"/>
    <n v="60.1"/>
  </r>
  <r>
    <x v="1531"/>
    <n v="59.35"/>
    <n v="60.1"/>
  </r>
  <r>
    <x v="1532"/>
    <n v="59.35"/>
    <n v="60.1"/>
  </r>
  <r>
    <x v="1533"/>
    <n v="59.35"/>
    <n v="60.1"/>
  </r>
  <r>
    <x v="1534"/>
    <n v="59.35"/>
    <n v="60.1"/>
  </r>
  <r>
    <x v="1535"/>
    <n v="59.35"/>
    <n v="60.1"/>
  </r>
  <r>
    <x v="1536"/>
    <n v="59.35"/>
    <n v="60.1"/>
  </r>
  <r>
    <x v="1537"/>
    <n v="59.35"/>
    <n v="60.1"/>
  </r>
  <r>
    <x v="1538"/>
    <n v="59.75"/>
    <n v="60.5"/>
  </r>
  <r>
    <x v="1539"/>
    <n v="59.75"/>
    <n v="60.5"/>
  </r>
  <r>
    <x v="1540"/>
    <n v="59.75"/>
    <n v="60.5"/>
  </r>
  <r>
    <x v="1541"/>
    <n v="59.75"/>
    <n v="60.5"/>
  </r>
  <r>
    <x v="1542"/>
    <n v="59.75"/>
    <n v="60.5"/>
  </r>
  <r>
    <x v="1543"/>
    <n v="59.75"/>
    <n v="60.5"/>
  </r>
  <r>
    <x v="1544"/>
    <n v="59.75"/>
    <n v="60.5"/>
  </r>
  <r>
    <x v="1545"/>
    <n v="59.75"/>
    <n v="60.5"/>
  </r>
  <r>
    <x v="1546"/>
    <n v="59.75"/>
    <n v="60.5"/>
  </r>
  <r>
    <x v="1547"/>
    <n v="59.75"/>
    <n v="60.5"/>
  </r>
  <r>
    <x v="1548"/>
    <n v="59.75"/>
    <n v="60.5"/>
  </r>
  <r>
    <x v="1549"/>
    <n v="59.75"/>
    <n v="60.5"/>
  </r>
  <r>
    <x v="1550"/>
    <n v="59.75"/>
    <n v="60.5"/>
  </r>
  <r>
    <x v="1551"/>
    <n v="59.75"/>
    <n v="60.5"/>
  </r>
  <r>
    <x v="1552"/>
    <n v="60.15"/>
    <n v="60.9"/>
  </r>
  <r>
    <x v="1553"/>
    <n v="60.15"/>
    <n v="60.9"/>
  </r>
  <r>
    <x v="1554"/>
    <n v="60.15"/>
    <n v="60.9"/>
  </r>
  <r>
    <x v="1555"/>
    <n v="60.15"/>
    <n v="60.9"/>
  </r>
  <r>
    <x v="1556"/>
    <n v="60.15"/>
    <n v="60.9"/>
  </r>
  <r>
    <x v="1557"/>
    <n v="60.15"/>
    <n v="60.9"/>
  </r>
  <r>
    <x v="1558"/>
    <n v="60.15"/>
    <n v="60.9"/>
  </r>
  <r>
    <x v="1559"/>
    <n v="60.15"/>
    <n v="60.9"/>
  </r>
  <r>
    <x v="1560"/>
    <n v="60.15"/>
    <n v="60.9"/>
  </r>
  <r>
    <x v="1561"/>
    <n v="60.15"/>
    <n v="60.9"/>
  </r>
  <r>
    <x v="1562"/>
    <n v="60.15"/>
    <n v="60.9"/>
  </r>
  <r>
    <x v="1563"/>
    <n v="60.15"/>
    <n v="60.9"/>
  </r>
  <r>
    <x v="1564"/>
    <n v="60.15"/>
    <n v="60.9"/>
  </r>
  <r>
    <x v="1565"/>
    <n v="60.5"/>
    <n v="61.25"/>
  </r>
  <r>
    <x v="1566"/>
    <n v="60.5"/>
    <n v="61.25"/>
  </r>
  <r>
    <x v="1567"/>
    <n v="60.5"/>
    <n v="61.25"/>
  </r>
  <r>
    <x v="1568"/>
    <n v="60.5"/>
    <n v="61.25"/>
  </r>
  <r>
    <x v="1569"/>
    <n v="60.5"/>
    <n v="61.25"/>
  </r>
  <r>
    <x v="1570"/>
    <n v="60.5"/>
    <n v="61.25"/>
  </r>
  <r>
    <x v="1571"/>
    <n v="60.5"/>
    <n v="61.25"/>
  </r>
  <r>
    <x v="1572"/>
    <n v="60.5"/>
    <n v="61.25"/>
  </r>
  <r>
    <x v="1573"/>
    <n v="60.5"/>
    <n v="61.25"/>
  </r>
  <r>
    <x v="1574"/>
    <n v="60.5"/>
    <n v="61.25"/>
  </r>
  <r>
    <x v="1575"/>
    <n v="60.5"/>
    <n v="61.25"/>
  </r>
  <r>
    <x v="1576"/>
    <n v="60.5"/>
    <n v="61.25"/>
  </r>
  <r>
    <x v="1577"/>
    <n v="60.5"/>
    <n v="61.25"/>
  </r>
  <r>
    <x v="1578"/>
    <n v="60.5"/>
    <n v="61.25"/>
  </r>
  <r>
    <x v="1579"/>
    <n v="60.5"/>
    <n v="61.25"/>
  </r>
  <r>
    <x v="1580"/>
    <n v="60.5"/>
    <n v="61.25"/>
  </r>
  <r>
    <x v="1581"/>
    <n v="60.5"/>
    <n v="61.25"/>
  </r>
  <r>
    <x v="1582"/>
    <n v="60.5"/>
    <n v="61.25"/>
  </r>
  <r>
    <x v="1583"/>
    <n v="60.5"/>
    <n v="61.25"/>
  </r>
  <r>
    <x v="1584"/>
    <n v="60.5"/>
    <n v="61.25"/>
  </r>
  <r>
    <x v="1585"/>
    <n v="60.5"/>
    <n v="61.25"/>
  </r>
  <r>
    <x v="1586"/>
    <n v="60.5"/>
    <n v="61.25"/>
  </r>
  <r>
    <x v="1587"/>
    <n v="60.95"/>
    <n v="61.7"/>
  </r>
  <r>
    <x v="1588"/>
    <n v="60.95"/>
    <n v="61.7"/>
  </r>
  <r>
    <x v="1589"/>
    <n v="60.95"/>
    <n v="61.7"/>
  </r>
  <r>
    <x v="1590"/>
    <n v="60.95"/>
    <n v="61.7"/>
  </r>
  <r>
    <x v="1591"/>
    <n v="60.95"/>
    <n v="61.7"/>
  </r>
  <r>
    <x v="1592"/>
    <n v="60.95"/>
    <n v="61.7"/>
  </r>
  <r>
    <x v="1593"/>
    <n v="60.95"/>
    <n v="61.7"/>
  </r>
  <r>
    <x v="1594"/>
    <n v="60.95"/>
    <n v="61.7"/>
  </r>
  <r>
    <x v="1595"/>
    <n v="60.95"/>
    <n v="61.7"/>
  </r>
  <r>
    <x v="1596"/>
    <n v="60.95"/>
    <n v="61.7"/>
  </r>
  <r>
    <x v="1597"/>
    <n v="60.95"/>
    <n v="61.7"/>
  </r>
  <r>
    <x v="1598"/>
    <n v="60.95"/>
    <n v="61.7"/>
  </r>
  <r>
    <x v="1599"/>
    <n v="60.95"/>
    <n v="61.7"/>
  </r>
  <r>
    <x v="1600"/>
    <n v="60.95"/>
    <n v="61.7"/>
  </r>
  <r>
    <x v="1601"/>
    <n v="60.95"/>
    <n v="61.7"/>
  </r>
  <r>
    <x v="1602"/>
    <n v="60.95"/>
    <n v="61.7"/>
  </r>
  <r>
    <x v="1603"/>
    <n v="60.95"/>
    <n v="61.7"/>
  </r>
  <r>
    <x v="1604"/>
    <n v="60.95"/>
    <n v="61.7"/>
  </r>
  <r>
    <x v="1605"/>
    <n v="60.95"/>
    <n v="61.7"/>
  </r>
  <r>
    <x v="1606"/>
    <n v="60.95"/>
    <n v="61.7"/>
  </r>
  <r>
    <x v="1607"/>
    <n v="60.95"/>
    <n v="61.7"/>
  </r>
  <r>
    <x v="1608"/>
    <n v="61.3"/>
    <n v="62.05"/>
  </r>
  <r>
    <x v="1609"/>
    <n v="61.3"/>
    <n v="62.05"/>
  </r>
  <r>
    <x v="1610"/>
    <n v="61.3"/>
    <n v="62.05"/>
  </r>
  <r>
    <x v="1611"/>
    <n v="61.3"/>
    <n v="62.05"/>
  </r>
  <r>
    <x v="1612"/>
    <n v="61.3"/>
    <n v="62.05"/>
  </r>
  <r>
    <x v="1613"/>
    <n v="61.3"/>
    <n v="62.05"/>
  </r>
  <r>
    <x v="1614"/>
    <n v="61.3"/>
    <n v="62.05"/>
  </r>
  <r>
    <x v="1615"/>
    <n v="61.3"/>
    <n v="62.05"/>
  </r>
  <r>
    <x v="1616"/>
    <n v="61.3"/>
    <n v="62.05"/>
  </r>
  <r>
    <x v="1617"/>
    <n v="61.3"/>
    <n v="62.05"/>
  </r>
  <r>
    <x v="1618"/>
    <n v="61.3"/>
    <n v="62.05"/>
  </r>
  <r>
    <x v="1619"/>
    <n v="61.3"/>
    <n v="62.05"/>
  </r>
  <r>
    <x v="1620"/>
    <n v="61.3"/>
    <n v="62.05"/>
  </r>
  <r>
    <x v="1621"/>
    <n v="61.3"/>
    <n v="62.05"/>
  </r>
  <r>
    <x v="1622"/>
    <n v="61.75"/>
    <n v="62.5"/>
  </r>
  <r>
    <x v="1623"/>
    <n v="61.75"/>
    <n v="62.5"/>
  </r>
  <r>
    <x v="1624"/>
    <n v="61.75"/>
    <n v="62.5"/>
  </r>
  <r>
    <x v="1625"/>
    <n v="61.75"/>
    <n v="62.5"/>
  </r>
  <r>
    <x v="1626"/>
    <n v="61.75"/>
    <n v="62.5"/>
  </r>
  <r>
    <x v="1627"/>
    <n v="61.75"/>
    <n v="62.5"/>
  </r>
  <r>
    <x v="1628"/>
    <n v="61.75"/>
    <n v="62.5"/>
  </r>
  <r>
    <x v="1629"/>
    <n v="61.75"/>
    <n v="62.5"/>
  </r>
  <r>
    <x v="1630"/>
    <n v="61.75"/>
    <n v="62.5"/>
  </r>
  <r>
    <x v="1631"/>
    <n v="61.75"/>
    <n v="62.5"/>
  </r>
  <r>
    <x v="1632"/>
    <n v="61.75"/>
    <n v="62.5"/>
  </r>
  <r>
    <x v="1633"/>
    <n v="61.75"/>
    <n v="62.5"/>
  </r>
  <r>
    <x v="1634"/>
    <n v="61.75"/>
    <n v="62.5"/>
  </r>
  <r>
    <x v="1635"/>
    <n v="61.75"/>
    <n v="62.5"/>
  </r>
  <r>
    <x v="1636"/>
    <n v="62"/>
    <n v="62.75"/>
  </r>
  <r>
    <x v="1637"/>
    <n v="62"/>
    <n v="62.75"/>
  </r>
  <r>
    <x v="1638"/>
    <n v="62"/>
    <n v="62.75"/>
  </r>
  <r>
    <x v="1639"/>
    <n v="62"/>
    <n v="62.75"/>
  </r>
  <r>
    <x v="1640"/>
    <n v="62"/>
    <n v="62.75"/>
  </r>
  <r>
    <x v="1641"/>
    <n v="62"/>
    <n v="62.75"/>
  </r>
  <r>
    <x v="1642"/>
    <n v="62"/>
    <n v="62.75"/>
  </r>
  <r>
    <x v="1643"/>
    <n v="62"/>
    <n v="62.75"/>
  </r>
  <r>
    <x v="1644"/>
    <n v="62"/>
    <n v="62.75"/>
  </r>
  <r>
    <x v="1645"/>
    <n v="62"/>
    <n v="62.75"/>
  </r>
  <r>
    <x v="1646"/>
    <n v="62"/>
    <n v="62.75"/>
  </r>
  <r>
    <x v="1647"/>
    <n v="62"/>
    <n v="62.75"/>
  </r>
  <r>
    <x v="1648"/>
    <n v="62"/>
    <n v="62.75"/>
  </r>
  <r>
    <x v="1649"/>
    <n v="62"/>
    <n v="62.75"/>
  </r>
  <r>
    <x v="1650"/>
    <n v="62.25"/>
    <n v="63"/>
  </r>
  <r>
    <x v="1651"/>
    <n v="62.25"/>
    <n v="63"/>
  </r>
  <r>
    <x v="1652"/>
    <n v="62.25"/>
    <n v="63"/>
  </r>
  <r>
    <x v="1653"/>
    <n v="62.25"/>
    <n v="63"/>
  </r>
  <r>
    <x v="1654"/>
    <n v="62.25"/>
    <n v="63"/>
  </r>
  <r>
    <x v="1655"/>
    <n v="62.25"/>
    <n v="63"/>
  </r>
  <r>
    <x v="1656"/>
    <n v="62.25"/>
    <n v="63"/>
  </r>
  <r>
    <x v="1657"/>
    <n v="62.25"/>
    <n v="63"/>
  </r>
  <r>
    <x v="1658"/>
    <n v="62.25"/>
    <n v="63"/>
  </r>
  <r>
    <x v="1659"/>
    <n v="62.25"/>
    <n v="63"/>
  </r>
  <r>
    <x v="1660"/>
    <n v="62.25"/>
    <n v="63"/>
  </r>
  <r>
    <x v="1661"/>
    <n v="62.25"/>
    <n v="63"/>
  </r>
  <r>
    <x v="1662"/>
    <n v="62.25"/>
    <n v="63"/>
  </r>
  <r>
    <x v="1663"/>
    <n v="62.25"/>
    <n v="63"/>
  </r>
  <r>
    <x v="1664"/>
    <n v="62.25"/>
    <n v="63"/>
  </r>
  <r>
    <x v="1665"/>
    <n v="62.25"/>
    <n v="63"/>
  </r>
  <r>
    <x v="1666"/>
    <n v="62.25"/>
    <n v="63"/>
  </r>
  <r>
    <x v="1667"/>
    <n v="62.25"/>
    <n v="63"/>
  </r>
  <r>
    <x v="1668"/>
    <n v="62.25"/>
    <n v="63"/>
  </r>
  <r>
    <x v="1669"/>
    <n v="62.6"/>
    <n v="63.35"/>
  </r>
  <r>
    <x v="1670"/>
    <n v="62.6"/>
    <n v="63.35"/>
  </r>
  <r>
    <x v="1671"/>
    <n v="62.6"/>
    <n v="63.35"/>
  </r>
  <r>
    <x v="1672"/>
    <n v="62.6"/>
    <n v="63.35"/>
  </r>
  <r>
    <x v="1673"/>
    <n v="62.6"/>
    <n v="63.35"/>
  </r>
  <r>
    <x v="1674"/>
    <n v="62.6"/>
    <n v="63.35"/>
  </r>
  <r>
    <x v="1675"/>
    <n v="62.6"/>
    <n v="63.35"/>
  </r>
  <r>
    <x v="1676"/>
    <n v="62.6"/>
    <n v="63.35"/>
  </r>
  <r>
    <x v="1677"/>
    <n v="62.6"/>
    <n v="63.35"/>
  </r>
  <r>
    <x v="1678"/>
    <n v="62.6"/>
    <n v="63.35"/>
  </r>
  <r>
    <x v="1679"/>
    <n v="62.6"/>
    <n v="63.35"/>
  </r>
  <r>
    <x v="1680"/>
    <n v="62.6"/>
    <n v="63.35"/>
  </r>
  <r>
    <x v="1681"/>
    <n v="62.6"/>
    <n v="63.35"/>
  </r>
  <r>
    <x v="1682"/>
    <n v="62.6"/>
    <n v="63.35"/>
  </r>
  <r>
    <x v="1683"/>
    <n v="62.6"/>
    <n v="63.35"/>
  </r>
  <r>
    <x v="1684"/>
    <n v="62.6"/>
    <n v="63.35"/>
  </r>
  <r>
    <x v="1685"/>
    <n v="63"/>
    <n v="63.75"/>
  </r>
  <r>
    <x v="1686"/>
    <n v="63"/>
    <n v="63.75"/>
  </r>
  <r>
    <x v="1687"/>
    <n v="63"/>
    <n v="63.75"/>
  </r>
  <r>
    <x v="1688"/>
    <n v="63"/>
    <n v="63.75"/>
  </r>
  <r>
    <x v="1689"/>
    <n v="63"/>
    <n v="63.75"/>
  </r>
  <r>
    <x v="1690"/>
    <n v="63"/>
    <n v="63.75"/>
  </r>
  <r>
    <x v="1691"/>
    <n v="63"/>
    <n v="63.75"/>
  </r>
  <r>
    <x v="1692"/>
    <n v="63"/>
    <n v="63.75"/>
  </r>
  <r>
    <x v="1693"/>
    <n v="63"/>
    <n v="63.75"/>
  </r>
  <r>
    <x v="1694"/>
    <n v="63"/>
    <n v="63.75"/>
  </r>
  <r>
    <x v="1695"/>
    <n v="63"/>
    <n v="63.75"/>
  </r>
  <r>
    <x v="1696"/>
    <n v="63"/>
    <n v="63.75"/>
  </r>
  <r>
    <x v="1697"/>
    <n v="63"/>
    <n v="63.75"/>
  </r>
  <r>
    <x v="1698"/>
    <n v="63"/>
    <n v="63.75"/>
  </r>
  <r>
    <x v="1699"/>
    <n v="63.35"/>
    <n v="64.099999999999994"/>
  </r>
  <r>
    <x v="1700"/>
    <n v="63.35"/>
    <n v="64.099999999999994"/>
  </r>
  <r>
    <x v="1701"/>
    <n v="63.35"/>
    <n v="64.099999999999994"/>
  </r>
  <r>
    <x v="1702"/>
    <n v="63.35"/>
    <n v="64.099999999999994"/>
  </r>
  <r>
    <x v="1703"/>
    <n v="63.35"/>
    <n v="64.099999999999994"/>
  </r>
  <r>
    <x v="1704"/>
    <n v="63.35"/>
    <n v="64.099999999999994"/>
  </r>
  <r>
    <x v="1705"/>
    <n v="63.35"/>
    <n v="64.099999999999994"/>
  </r>
  <r>
    <x v="1706"/>
    <n v="63.35"/>
    <n v="64.349999999999994"/>
  </r>
  <r>
    <x v="1707"/>
    <n v="63.35"/>
    <n v="64.349999999999994"/>
  </r>
  <r>
    <x v="1708"/>
    <n v="63.35"/>
    <n v="64.349999999999994"/>
  </r>
  <r>
    <x v="1709"/>
    <n v="63.35"/>
    <n v="64.349999999999994"/>
  </r>
  <r>
    <x v="1710"/>
    <n v="63.35"/>
    <n v="64.349999999999994"/>
  </r>
  <r>
    <x v="1711"/>
    <n v="63.35"/>
    <n v="64.349999999999994"/>
  </r>
  <r>
    <x v="1712"/>
    <n v="63.35"/>
    <n v="64.349999999999994"/>
  </r>
  <r>
    <x v="1713"/>
    <n v="63.85"/>
    <n v="64.849999999999994"/>
  </r>
  <r>
    <x v="1714"/>
    <n v="63.85"/>
    <n v="64.849999999999994"/>
  </r>
  <r>
    <x v="1715"/>
    <n v="63.85"/>
    <n v="64.849999999999994"/>
  </r>
  <r>
    <x v="1716"/>
    <n v="63.85"/>
    <n v="64.849999999999994"/>
  </r>
  <r>
    <x v="1717"/>
    <n v="63.85"/>
    <n v="64.849999999999994"/>
  </r>
  <r>
    <x v="1718"/>
    <n v="63.85"/>
    <n v="64.849999999999994"/>
  </r>
  <r>
    <x v="1719"/>
    <n v="63.85"/>
    <n v="64.849999999999994"/>
  </r>
  <r>
    <x v="1720"/>
    <n v="63.85"/>
    <n v="64.849999999999994"/>
  </r>
  <r>
    <x v="1721"/>
    <n v="63.85"/>
    <n v="64.849999999999994"/>
  </r>
  <r>
    <x v="1722"/>
    <n v="63.85"/>
    <n v="64.849999999999994"/>
  </r>
  <r>
    <x v="1723"/>
    <n v="63.85"/>
    <n v="64.849999999999994"/>
  </r>
  <r>
    <x v="1724"/>
    <n v="63.85"/>
    <n v="64.849999999999994"/>
  </r>
  <r>
    <x v="1725"/>
    <n v="63.85"/>
    <n v="64.849999999999994"/>
  </r>
  <r>
    <x v="1726"/>
    <n v="63.85"/>
    <n v="64.849999999999994"/>
  </r>
  <r>
    <x v="1727"/>
    <n v="64.349999999999994"/>
    <n v="65.349999999999994"/>
  </r>
  <r>
    <x v="1728"/>
    <n v="64.349999999999994"/>
    <n v="65.349999999999994"/>
  </r>
  <r>
    <x v="1729"/>
    <n v="64.349999999999994"/>
    <n v="65.349999999999994"/>
  </r>
  <r>
    <x v="1730"/>
    <n v="64.349999999999994"/>
    <n v="65.349999999999994"/>
  </r>
  <r>
    <x v="1731"/>
    <n v="64.349999999999994"/>
    <n v="65.349999999999994"/>
  </r>
  <r>
    <x v="1732"/>
    <n v="64.349999999999994"/>
    <n v="65.349999999999994"/>
  </r>
  <r>
    <x v="1733"/>
    <n v="64.349999999999994"/>
    <n v="65.349999999999994"/>
  </r>
  <r>
    <x v="1734"/>
    <n v="64.349999999999994"/>
    <n v="65.349999999999994"/>
  </r>
  <r>
    <x v="1735"/>
    <n v="64.349999999999994"/>
    <n v="65.349999999999994"/>
  </r>
  <r>
    <x v="1736"/>
    <n v="64.349999999999994"/>
    <n v="65.349999999999994"/>
  </r>
  <r>
    <x v="1737"/>
    <n v="64.349999999999994"/>
    <n v="65.349999999999994"/>
  </r>
  <r>
    <x v="1738"/>
    <n v="64.349999999999994"/>
    <n v="65.349999999999994"/>
  </r>
  <r>
    <x v="1739"/>
    <n v="64.349999999999994"/>
    <n v="65.349999999999994"/>
  </r>
  <r>
    <x v="1740"/>
    <n v="64.349999999999994"/>
    <n v="65.349999999999994"/>
  </r>
  <r>
    <x v="1741"/>
    <n v="64.849999999999994"/>
    <n v="65.849999999999994"/>
  </r>
  <r>
    <x v="1742"/>
    <n v="64.849999999999994"/>
    <n v="65.849999999999994"/>
  </r>
  <r>
    <x v="1743"/>
    <n v="64.849999999999994"/>
    <n v="65.849999999999994"/>
  </r>
  <r>
    <x v="1744"/>
    <n v="64.849999999999994"/>
    <n v="65.849999999999994"/>
  </r>
  <r>
    <x v="1745"/>
    <n v="64.849999999999994"/>
    <n v="65.849999999999994"/>
  </r>
  <r>
    <x v="1746"/>
    <n v="64.849999999999994"/>
    <n v="65.849999999999994"/>
  </r>
  <r>
    <x v="1747"/>
    <n v="64.849999999999994"/>
    <n v="65.849999999999994"/>
  </r>
  <r>
    <x v="1748"/>
    <n v="65.349999999999994"/>
    <n v="66.349999999999994"/>
  </r>
  <r>
    <x v="1749"/>
    <n v="65.349999999999994"/>
    <n v="66.349999999999994"/>
  </r>
  <r>
    <x v="1750"/>
    <n v="65.349999999999994"/>
    <n v="66.349999999999994"/>
  </r>
  <r>
    <x v="1751"/>
    <n v="65.349999999999994"/>
    <n v="66.349999999999994"/>
  </r>
  <r>
    <x v="1752"/>
    <n v="65.349999999999994"/>
    <n v="66.349999999999994"/>
  </r>
  <r>
    <x v="1753"/>
    <n v="65.349999999999994"/>
    <n v="66.349999999999994"/>
  </r>
  <r>
    <x v="1754"/>
    <n v="65.349999999999994"/>
    <n v="66.349999999999994"/>
  </r>
  <r>
    <x v="1755"/>
    <n v="65.349999999999994"/>
    <n v="66.349999999999994"/>
  </r>
  <r>
    <x v="1756"/>
    <n v="65.349999999999994"/>
    <n v="66.349999999999994"/>
  </r>
  <r>
    <x v="1757"/>
    <n v="65.349999999999994"/>
    <n v="66.349999999999994"/>
  </r>
  <r>
    <x v="1758"/>
    <n v="65.349999999999994"/>
    <n v="66.349999999999994"/>
  </r>
  <r>
    <x v="1759"/>
    <n v="65.349999999999994"/>
    <n v="66.349999999999994"/>
  </r>
  <r>
    <x v="1760"/>
    <n v="65.349999999999994"/>
    <n v="66.349999999999994"/>
  </r>
  <r>
    <x v="1761"/>
    <n v="65.75"/>
    <n v="66.75"/>
  </r>
  <r>
    <x v="1762"/>
    <n v="65.75"/>
    <n v="66.75"/>
  </r>
  <r>
    <x v="1763"/>
    <n v="65.75"/>
    <n v="66.75"/>
  </r>
  <r>
    <x v="1764"/>
    <n v="65.75"/>
    <n v="66.75"/>
  </r>
  <r>
    <x v="1765"/>
    <n v="65.75"/>
    <n v="66.75"/>
  </r>
  <r>
    <x v="1766"/>
    <n v="65.75"/>
    <n v="66.75"/>
  </r>
  <r>
    <x v="1767"/>
    <n v="65.75"/>
    <n v="66.75"/>
  </r>
  <r>
    <x v="1768"/>
    <n v="65.75"/>
    <n v="66.75"/>
  </r>
  <r>
    <x v="1769"/>
    <n v="66.25"/>
    <n v="67.25"/>
  </r>
  <r>
    <x v="1770"/>
    <n v="66.25"/>
    <n v="67.25"/>
  </r>
  <r>
    <x v="1771"/>
    <n v="66.25"/>
    <n v="67.25"/>
  </r>
  <r>
    <x v="1772"/>
    <n v="66.25"/>
    <n v="67.25"/>
  </r>
  <r>
    <x v="1773"/>
    <n v="66.25"/>
    <n v="67.25"/>
  </r>
  <r>
    <x v="1774"/>
    <n v="66.25"/>
    <n v="67.25"/>
  </r>
  <r>
    <x v="1775"/>
    <n v="66.25"/>
    <n v="67.25"/>
  </r>
  <r>
    <x v="1776"/>
    <n v="66.25"/>
    <n v="67.25"/>
  </r>
  <r>
    <x v="1777"/>
    <n v="66.25"/>
    <n v="67.25"/>
  </r>
  <r>
    <x v="1778"/>
    <n v="66.25"/>
    <n v="67.25"/>
  </r>
  <r>
    <x v="1779"/>
    <n v="66.25"/>
    <n v="67.25"/>
  </r>
  <r>
    <x v="1780"/>
    <n v="66.25"/>
    <n v="67.25"/>
  </r>
  <r>
    <x v="1781"/>
    <n v="66.25"/>
    <n v="67.25"/>
  </r>
  <r>
    <x v="1782"/>
    <n v="66.25"/>
    <n v="67.25"/>
  </r>
  <r>
    <x v="1783"/>
    <n v="66.75"/>
    <n v="67.75"/>
  </r>
  <r>
    <x v="1784"/>
    <n v="66.75"/>
    <n v="67.75"/>
  </r>
  <r>
    <x v="1785"/>
    <n v="66.75"/>
    <n v="67.75"/>
  </r>
  <r>
    <x v="1786"/>
    <n v="66.75"/>
    <n v="67.75"/>
  </r>
  <r>
    <x v="1787"/>
    <n v="66.75"/>
    <n v="67.75"/>
  </r>
  <r>
    <x v="1788"/>
    <n v="66.75"/>
    <n v="67.75"/>
  </r>
  <r>
    <x v="1789"/>
    <n v="66.75"/>
    <n v="67.75"/>
  </r>
  <r>
    <x v="1790"/>
    <n v="66.75"/>
    <n v="67.75"/>
  </r>
  <r>
    <x v="1791"/>
    <n v="66.75"/>
    <n v="67.75"/>
  </r>
  <r>
    <x v="1792"/>
    <n v="66.75"/>
    <n v="67.75"/>
  </r>
  <r>
    <x v="1793"/>
    <n v="66.75"/>
    <n v="67.75"/>
  </r>
  <r>
    <x v="1794"/>
    <n v="66.75"/>
    <n v="67.75"/>
  </r>
  <r>
    <x v="1795"/>
    <n v="67.25"/>
    <n v="68.25"/>
  </r>
  <r>
    <x v="1796"/>
    <n v="67.25"/>
    <n v="68.25"/>
  </r>
  <r>
    <x v="1797"/>
    <n v="67.25"/>
    <n v="68.25"/>
  </r>
  <r>
    <x v="1798"/>
    <n v="67.25"/>
    <n v="68.25"/>
  </r>
  <r>
    <x v="1799"/>
    <n v="67.25"/>
    <n v="68.25"/>
  </r>
  <r>
    <x v="1800"/>
    <n v="67.25"/>
    <n v="68.25"/>
  </r>
  <r>
    <x v="1801"/>
    <n v="67.25"/>
    <n v="68.25"/>
  </r>
  <r>
    <x v="1802"/>
    <n v="67.25"/>
    <n v="68.25"/>
  </r>
  <r>
    <x v="1803"/>
    <n v="67.25"/>
    <n v="68.25"/>
  </r>
  <r>
    <x v="1804"/>
    <n v="67.75"/>
    <n v="68.75"/>
  </r>
  <r>
    <x v="1805"/>
    <n v="67.75"/>
    <n v="68.75"/>
  </r>
  <r>
    <x v="1806"/>
    <n v="67.75"/>
    <n v="68.75"/>
  </r>
  <r>
    <x v="1807"/>
    <n v="67.75"/>
    <n v="68.75"/>
  </r>
  <r>
    <x v="1808"/>
    <n v="67.75"/>
    <n v="68.75"/>
  </r>
  <r>
    <x v="1809"/>
    <n v="67.75"/>
    <n v="68.75"/>
  </r>
  <r>
    <x v="1810"/>
    <n v="67.75"/>
    <n v="68.75"/>
  </r>
  <r>
    <x v="1811"/>
    <n v="67.75"/>
    <n v="68.75"/>
  </r>
  <r>
    <x v="1812"/>
    <n v="68.25"/>
    <n v="69.25"/>
  </r>
  <r>
    <x v="1813"/>
    <n v="68.25"/>
    <n v="69.25"/>
  </r>
  <r>
    <x v="1814"/>
    <n v="68.25"/>
    <n v="69.25"/>
  </r>
  <r>
    <x v="1815"/>
    <n v="68.25"/>
    <n v="69.25"/>
  </r>
  <r>
    <x v="1816"/>
    <n v="68.25"/>
    <n v="69.25"/>
  </r>
  <r>
    <x v="1817"/>
    <n v="68.25"/>
    <n v="69.25"/>
  </r>
  <r>
    <x v="1818"/>
    <n v="68.75"/>
    <n v="69.75"/>
  </r>
  <r>
    <x v="1819"/>
    <n v="68.75"/>
    <n v="69.75"/>
  </r>
  <r>
    <x v="1820"/>
    <n v="68.75"/>
    <n v="69.75"/>
  </r>
  <r>
    <x v="1821"/>
    <n v="68.75"/>
    <n v="69.75"/>
  </r>
  <r>
    <x v="1822"/>
    <n v="68.75"/>
    <n v="69.75"/>
  </r>
  <r>
    <x v="1823"/>
    <n v="68.75"/>
    <n v="69.75"/>
  </r>
  <r>
    <x v="1824"/>
    <n v="68.75"/>
    <n v="69.75"/>
  </r>
  <r>
    <x v="1825"/>
    <n v="68.75"/>
    <n v="69.75"/>
  </r>
  <r>
    <x v="1826"/>
    <n v="68.75"/>
    <n v="69.75"/>
  </r>
  <r>
    <x v="1827"/>
    <n v="68.75"/>
    <n v="69.75"/>
  </r>
  <r>
    <x v="1828"/>
    <n v="68.75"/>
    <n v="69.75"/>
  </r>
  <r>
    <x v="1829"/>
    <n v="68.75"/>
    <n v="69.75"/>
  </r>
  <r>
    <x v="1830"/>
    <n v="68.75"/>
    <n v="69.75"/>
  </r>
  <r>
    <x v="1831"/>
    <n v="68.75"/>
    <n v="69.75"/>
  </r>
  <r>
    <x v="1832"/>
    <n v="68.75"/>
    <n v="69.75"/>
  </r>
  <r>
    <x v="1833"/>
    <n v="68.75"/>
    <n v="69.75"/>
  </r>
  <r>
    <x v="1834"/>
    <n v="68.75"/>
    <n v="69.75"/>
  </r>
  <r>
    <x v="1835"/>
    <n v="68.75"/>
    <n v="69.75"/>
  </r>
  <r>
    <x v="1836"/>
    <n v="68.75"/>
    <n v="69.75"/>
  </r>
  <r>
    <x v="1837"/>
    <n v="68.75"/>
    <n v="69.75"/>
  </r>
  <r>
    <x v="1838"/>
    <n v="68.75"/>
    <n v="69.75"/>
  </r>
  <r>
    <x v="1839"/>
    <n v="68.75"/>
    <n v="69.75"/>
  </r>
  <r>
    <x v="1840"/>
    <n v="68.75"/>
    <n v="69.75"/>
  </r>
  <r>
    <x v="1841"/>
    <n v="68.75"/>
    <n v="69.75"/>
  </r>
  <r>
    <x v="1842"/>
    <n v="68.75"/>
    <n v="69.75"/>
  </r>
  <r>
    <x v="1843"/>
    <n v="72.95"/>
    <n v="73.95"/>
  </r>
  <r>
    <x v="1844"/>
    <n v="72.95"/>
    <n v="73.95"/>
  </r>
  <r>
    <x v="1845"/>
    <n v="72.95"/>
    <n v="73.95"/>
  </r>
  <r>
    <x v="1846"/>
    <n v="72.95"/>
    <n v="73.95"/>
  </r>
  <r>
    <x v="1847"/>
    <n v="72.95"/>
    <n v="73.95"/>
  </r>
  <r>
    <x v="1848"/>
    <n v="72.95"/>
    <n v="73.95"/>
  </r>
  <r>
    <x v="1849"/>
    <n v="72.95"/>
    <n v="73.95"/>
  </r>
  <r>
    <x v="1850"/>
    <n v="72.95"/>
    <n v="73.95"/>
  </r>
  <r>
    <x v="1851"/>
    <n v="72.95"/>
    <n v="73.95"/>
  </r>
  <r>
    <x v="1852"/>
    <n v="72.95"/>
    <n v="73.95"/>
  </r>
  <r>
    <x v="1853"/>
    <n v="72.95"/>
    <n v="73.95"/>
  </r>
  <r>
    <x v="1854"/>
    <n v="72.95"/>
    <n v="73.95"/>
  </r>
  <r>
    <x v="1855"/>
    <n v="72.95"/>
    <n v="73.95"/>
  </r>
  <r>
    <x v="1856"/>
    <n v="72.95"/>
    <n v="73.95"/>
  </r>
  <r>
    <x v="1857"/>
    <n v="72.95"/>
    <n v="73.95"/>
  </r>
  <r>
    <x v="1858"/>
    <n v="72.95"/>
    <n v="73.95"/>
  </r>
  <r>
    <x v="1859"/>
    <n v="72.95"/>
    <n v="73.95"/>
  </r>
  <r>
    <x v="1860"/>
    <n v="72.95"/>
    <n v="73.95"/>
  </r>
  <r>
    <x v="1861"/>
    <n v="72.95"/>
    <n v="73.95"/>
  </r>
  <r>
    <x v="1862"/>
    <n v="72.95"/>
    <n v="73.95"/>
  </r>
  <r>
    <x v="1863"/>
    <n v="72.95"/>
    <n v="73.95"/>
  </r>
  <r>
    <x v="1864"/>
    <n v="72.95"/>
    <n v="73.95"/>
  </r>
  <r>
    <x v="1865"/>
    <n v="72.95"/>
    <n v="73.95"/>
  </r>
  <r>
    <x v="1866"/>
    <n v="72.95"/>
    <n v="73.95"/>
  </r>
  <r>
    <x v="1867"/>
    <n v="72.95"/>
    <n v="73.95"/>
  </r>
  <r>
    <x v="1868"/>
    <n v="72.95"/>
    <n v="73.95"/>
  </r>
  <r>
    <x v="1869"/>
    <n v="72.95"/>
    <n v="73.95"/>
  </r>
  <r>
    <x v="1870"/>
    <n v="72.95"/>
    <n v="73.95"/>
  </r>
  <r>
    <x v="1871"/>
    <n v="72.95"/>
    <n v="73.95"/>
  </r>
  <r>
    <x v="1872"/>
    <n v="72.95"/>
    <n v="73.95"/>
  </r>
  <r>
    <x v="1873"/>
    <n v="72.95"/>
    <n v="73.95"/>
  </r>
  <r>
    <x v="1874"/>
    <n v="72.95"/>
    <n v="73.95"/>
  </r>
  <r>
    <x v="1875"/>
    <n v="72.95"/>
    <n v="73.95"/>
  </r>
  <r>
    <x v="1876"/>
    <n v="72.95"/>
    <n v="73.95"/>
  </r>
  <r>
    <x v="1877"/>
    <n v="72.95"/>
    <n v="73.95"/>
  </r>
  <r>
    <x v="1878"/>
    <n v="72.95"/>
    <n v="73.95"/>
  </r>
  <r>
    <x v="1879"/>
    <n v="72.95"/>
    <n v="73.95"/>
  </r>
  <r>
    <x v="1880"/>
    <n v="72.95"/>
    <n v="73.95"/>
  </r>
  <r>
    <x v="1881"/>
    <n v="73.2"/>
    <n v="74.2"/>
  </r>
  <r>
    <x v="1882"/>
    <n v="73.2"/>
    <n v="74.2"/>
  </r>
  <r>
    <x v="1883"/>
    <n v="73.2"/>
    <n v="74.2"/>
  </r>
  <r>
    <x v="1884"/>
    <n v="73.2"/>
    <n v="74.2"/>
  </r>
  <r>
    <x v="1885"/>
    <n v="73.2"/>
    <n v="74.2"/>
  </r>
  <r>
    <x v="1886"/>
    <n v="73.2"/>
    <n v="74.2"/>
  </r>
  <r>
    <x v="1887"/>
    <n v="73.2"/>
    <n v="74.2"/>
  </r>
  <r>
    <x v="1888"/>
    <n v="73.2"/>
    <n v="74.2"/>
  </r>
  <r>
    <x v="1889"/>
    <n v="73.2"/>
    <n v="74.2"/>
  </r>
  <r>
    <x v="1890"/>
    <n v="73.2"/>
    <n v="74.2"/>
  </r>
  <r>
    <x v="1891"/>
    <n v="73.2"/>
    <n v="74.2"/>
  </r>
  <r>
    <x v="1892"/>
    <n v="73.2"/>
    <n v="74.2"/>
  </r>
  <r>
    <x v="1893"/>
    <n v="73.2"/>
    <n v="74.2"/>
  </r>
  <r>
    <x v="1894"/>
    <n v="73.2"/>
    <n v="74.2"/>
  </r>
  <r>
    <x v="1895"/>
    <n v="73.2"/>
    <n v="74.2"/>
  </r>
  <r>
    <x v="1896"/>
    <n v="73.2"/>
    <n v="74.2"/>
  </r>
  <r>
    <x v="1897"/>
    <n v="73.2"/>
    <n v="74.2"/>
  </r>
  <r>
    <x v="1898"/>
    <n v="73.2"/>
    <n v="74.2"/>
  </r>
  <r>
    <x v="1899"/>
    <n v="73.2"/>
    <n v="74.2"/>
  </r>
  <r>
    <x v="1900"/>
    <n v="73.2"/>
    <n v="74.2"/>
  </r>
  <r>
    <x v="1901"/>
    <n v="73.2"/>
    <n v="74.2"/>
  </r>
  <r>
    <x v="1902"/>
    <n v="73.2"/>
    <n v="74.2"/>
  </r>
  <r>
    <x v="1903"/>
    <n v="73.2"/>
    <n v="74.2"/>
  </r>
  <r>
    <x v="1904"/>
    <n v="73.2"/>
    <n v="74.2"/>
  </r>
  <r>
    <x v="1905"/>
    <n v="73.2"/>
    <n v="74.2"/>
  </r>
  <r>
    <x v="1906"/>
    <n v="73.2"/>
    <n v="74.2"/>
  </r>
  <r>
    <x v="1907"/>
    <n v="73.2"/>
    <n v="74.2"/>
  </r>
  <r>
    <x v="1908"/>
    <n v="73.2"/>
    <n v="74.2"/>
  </r>
  <r>
    <x v="1909"/>
    <n v="73.2"/>
    <n v="74.2"/>
  </r>
  <r>
    <x v="1910"/>
    <n v="73.2"/>
    <n v="74.2"/>
  </r>
  <r>
    <x v="1911"/>
    <n v="73.2"/>
    <n v="74.2"/>
  </r>
  <r>
    <x v="1912"/>
    <n v="73.2"/>
    <n v="74.2"/>
  </r>
  <r>
    <x v="1913"/>
    <n v="73.2"/>
    <n v="74.2"/>
  </r>
  <r>
    <x v="1914"/>
    <n v="73.2"/>
    <n v="74.2"/>
  </r>
  <r>
    <x v="1915"/>
    <n v="73.5"/>
    <n v="74.5"/>
  </r>
  <r>
    <x v="1916"/>
    <n v="73.5"/>
    <n v="74.5"/>
  </r>
  <r>
    <x v="1917"/>
    <n v="73.5"/>
    <n v="74.5"/>
  </r>
  <r>
    <x v="1918"/>
    <n v="73.5"/>
    <n v="74.5"/>
  </r>
  <r>
    <x v="1919"/>
    <n v="73.5"/>
    <n v="74.5"/>
  </r>
  <r>
    <x v="1920"/>
    <n v="73.5"/>
    <n v="74.5"/>
  </r>
  <r>
    <x v="1921"/>
    <n v="73.5"/>
    <n v="74.5"/>
  </r>
  <r>
    <x v="1922"/>
    <n v="73.5"/>
    <n v="74.5"/>
  </r>
  <r>
    <x v="1923"/>
    <n v="73.5"/>
    <n v="74.5"/>
  </r>
  <r>
    <x v="1924"/>
    <n v="73.5"/>
    <n v="74.5"/>
  </r>
  <r>
    <x v="1925"/>
    <n v="73.5"/>
    <n v="74.5"/>
  </r>
  <r>
    <x v="1926"/>
    <n v="73.5"/>
    <n v="74.5"/>
  </r>
  <r>
    <x v="1927"/>
    <n v="73.5"/>
    <n v="74.5"/>
  </r>
  <r>
    <x v="1928"/>
    <n v="73.5"/>
    <n v="74.5"/>
  </r>
  <r>
    <x v="1929"/>
    <n v="73.5"/>
    <n v="74.5"/>
  </r>
  <r>
    <x v="1930"/>
    <n v="73.75"/>
    <n v="74.75"/>
  </r>
  <r>
    <x v="1931"/>
    <n v="73.75"/>
    <n v="74.75"/>
  </r>
  <r>
    <x v="1932"/>
    <n v="73.75"/>
    <n v="74.75"/>
  </r>
  <r>
    <x v="1933"/>
    <n v="73.75"/>
    <n v="74.75"/>
  </r>
  <r>
    <x v="1934"/>
    <n v="73.75"/>
    <n v="74.75"/>
  </r>
  <r>
    <x v="1935"/>
    <n v="73.75"/>
    <n v="74.75"/>
  </r>
  <r>
    <x v="1936"/>
    <n v="73.75"/>
    <n v="74.75"/>
  </r>
  <r>
    <x v="1937"/>
    <n v="73.75"/>
    <n v="74.75"/>
  </r>
  <r>
    <x v="1938"/>
    <n v="73.75"/>
    <n v="74.75"/>
  </r>
  <r>
    <x v="1939"/>
    <n v="73.75"/>
    <n v="74.75"/>
  </r>
  <r>
    <x v="1940"/>
    <n v="73.75"/>
    <n v="74.75"/>
  </r>
  <r>
    <x v="1941"/>
    <n v="73.75"/>
    <n v="74.75"/>
  </r>
  <r>
    <x v="1942"/>
    <n v="73.75"/>
    <n v="74.75"/>
  </r>
  <r>
    <x v="1943"/>
    <n v="74.05"/>
    <n v="75.05"/>
  </r>
  <r>
    <x v="1944"/>
    <n v="74.05"/>
    <n v="75.05"/>
  </r>
  <r>
    <x v="1945"/>
    <n v="74.05"/>
    <n v="75.05"/>
  </r>
  <r>
    <x v="1946"/>
    <n v="74.05"/>
    <n v="75.05"/>
  </r>
  <r>
    <x v="1947"/>
    <n v="74.05"/>
    <n v="75.05"/>
  </r>
  <r>
    <x v="1948"/>
    <n v="74.05"/>
    <n v="75.05"/>
  </r>
  <r>
    <x v="1949"/>
    <n v="74.05"/>
    <n v="75.05"/>
  </r>
  <r>
    <x v="1950"/>
    <n v="74.05"/>
    <n v="75.05"/>
  </r>
  <r>
    <x v="1951"/>
    <n v="74.05"/>
    <n v="75.05"/>
  </r>
  <r>
    <x v="1952"/>
    <n v="74.05"/>
    <n v="75.05"/>
  </r>
  <r>
    <x v="1953"/>
    <n v="74.05"/>
    <n v="75.05"/>
  </r>
  <r>
    <x v="1954"/>
    <n v="74.05"/>
    <n v="75.05"/>
  </r>
  <r>
    <x v="1955"/>
    <n v="74.05"/>
    <n v="75.05"/>
  </r>
  <r>
    <x v="1956"/>
    <n v="74.05"/>
    <n v="75.05"/>
  </r>
  <r>
    <x v="1957"/>
    <n v="74.05"/>
    <n v="75.05"/>
  </r>
  <r>
    <x v="1958"/>
    <n v="74.400000000000006"/>
    <n v="75.400000000000006"/>
  </r>
  <r>
    <x v="1959"/>
    <n v="74.400000000000006"/>
    <n v="75.400000000000006"/>
  </r>
  <r>
    <x v="1960"/>
    <n v="74.400000000000006"/>
    <n v="75.400000000000006"/>
  </r>
  <r>
    <x v="1961"/>
    <n v="74.400000000000006"/>
    <n v="75.400000000000006"/>
  </r>
  <r>
    <x v="1962"/>
    <n v="74.400000000000006"/>
    <n v="75.400000000000006"/>
  </r>
  <r>
    <x v="1963"/>
    <n v="74.400000000000006"/>
    <n v="75.400000000000006"/>
  </r>
  <r>
    <x v="1964"/>
    <n v="74.400000000000006"/>
    <n v="75.400000000000006"/>
  </r>
  <r>
    <x v="1965"/>
    <n v="74.400000000000006"/>
    <n v="75.400000000000006"/>
  </r>
  <r>
    <x v="1966"/>
    <n v="74.400000000000006"/>
    <n v="75.400000000000006"/>
  </r>
  <r>
    <x v="1967"/>
    <n v="74.400000000000006"/>
    <n v="75.400000000000006"/>
  </r>
  <r>
    <x v="1968"/>
    <n v="74.400000000000006"/>
    <n v="75.400000000000006"/>
  </r>
  <r>
    <x v="1969"/>
    <n v="74.400000000000006"/>
    <n v="75.400000000000006"/>
  </r>
  <r>
    <x v="1970"/>
    <n v="74.400000000000006"/>
    <n v="75.400000000000006"/>
  </r>
  <r>
    <x v="1971"/>
    <n v="74.400000000000006"/>
    <n v="75.400000000000006"/>
  </r>
  <r>
    <x v="1972"/>
    <n v="74.75"/>
    <n v="75.75"/>
  </r>
  <r>
    <x v="1973"/>
    <n v="74.75"/>
    <n v="75.75"/>
  </r>
  <r>
    <x v="1974"/>
    <n v="74.75"/>
    <n v="75.75"/>
  </r>
  <r>
    <x v="1975"/>
    <n v="74.75"/>
    <n v="75.75"/>
  </r>
  <r>
    <x v="1976"/>
    <n v="74.75"/>
    <n v="75.75"/>
  </r>
  <r>
    <x v="1977"/>
    <n v="74.75"/>
    <n v="75.75"/>
  </r>
  <r>
    <x v="1978"/>
    <n v="74.75"/>
    <n v="75.75"/>
  </r>
  <r>
    <x v="1979"/>
    <n v="74.75"/>
    <n v="75.75"/>
  </r>
  <r>
    <x v="1980"/>
    <n v="74.75"/>
    <n v="75.75"/>
  </r>
  <r>
    <x v="1981"/>
    <n v="74.75"/>
    <n v="75.75"/>
  </r>
  <r>
    <x v="1982"/>
    <n v="74.75"/>
    <n v="75.75"/>
  </r>
  <r>
    <x v="1983"/>
    <n v="74.75"/>
    <n v="75.75"/>
  </r>
  <r>
    <x v="1984"/>
    <n v="74.75"/>
    <n v="75.75"/>
  </r>
  <r>
    <x v="1985"/>
    <n v="75.099999999999994"/>
    <n v="76.099999999999994"/>
  </r>
  <r>
    <x v="1986"/>
    <n v="75.099999999999994"/>
    <n v="76.099999999999994"/>
  </r>
  <r>
    <x v="1987"/>
    <n v="75.099999999999994"/>
    <n v="76.099999999999994"/>
  </r>
  <r>
    <x v="1988"/>
    <n v="75.099999999999994"/>
    <n v="76.099999999999994"/>
  </r>
  <r>
    <x v="1989"/>
    <n v="75.099999999999994"/>
    <n v="76.099999999999994"/>
  </r>
  <r>
    <x v="1990"/>
    <n v="75.099999999999994"/>
    <n v="76.099999999999994"/>
  </r>
  <r>
    <x v="1991"/>
    <n v="75.099999999999994"/>
    <n v="76.099999999999994"/>
  </r>
  <r>
    <x v="1992"/>
    <n v="75.099999999999994"/>
    <n v="76.099999999999994"/>
  </r>
  <r>
    <x v="1993"/>
    <n v="75.099999999999994"/>
    <n v="76.099999999999994"/>
  </r>
  <r>
    <x v="1994"/>
    <n v="75.099999999999994"/>
    <n v="76.099999999999994"/>
  </r>
  <r>
    <x v="1995"/>
    <n v="75.099999999999994"/>
    <n v="76.099999999999994"/>
  </r>
  <r>
    <x v="1996"/>
    <n v="75.099999999999994"/>
    <n v="76.099999999999994"/>
  </r>
  <r>
    <x v="1997"/>
    <n v="75.099999999999994"/>
    <n v="76.099999999999994"/>
  </r>
  <r>
    <x v="1998"/>
    <n v="75.099999999999994"/>
    <n v="76.099999999999994"/>
  </r>
  <r>
    <x v="1999"/>
    <n v="75.099999999999994"/>
    <n v="76.099999999999994"/>
  </r>
  <r>
    <x v="2000"/>
    <n v="75.099999999999994"/>
    <n v="76.099999999999994"/>
  </r>
  <r>
    <x v="2001"/>
    <n v="75.099999999999994"/>
    <n v="76.099999999999994"/>
  </r>
  <r>
    <x v="2002"/>
    <n v="75.45"/>
    <n v="76.45"/>
  </r>
  <r>
    <x v="2003"/>
    <n v="75.45"/>
    <n v="76.45"/>
  </r>
  <r>
    <x v="2004"/>
    <n v="75.45"/>
    <n v="76.45"/>
  </r>
  <r>
    <x v="2005"/>
    <n v="75.45"/>
    <n v="76.45"/>
  </r>
  <r>
    <x v="2006"/>
    <n v="75.45"/>
    <n v="76.45"/>
  </r>
  <r>
    <x v="2007"/>
    <n v="75.45"/>
    <n v="76.45"/>
  </r>
  <r>
    <x v="2008"/>
    <n v="75.45"/>
    <n v="76.45"/>
  </r>
  <r>
    <x v="2009"/>
    <n v="75.45"/>
    <n v="76.45"/>
  </r>
  <r>
    <x v="2010"/>
    <n v="75.45"/>
    <n v="76.45"/>
  </r>
  <r>
    <x v="2011"/>
    <n v="75.45"/>
    <n v="76.45"/>
  </r>
  <r>
    <x v="2012"/>
    <n v="75.45"/>
    <n v="76.45"/>
  </r>
  <r>
    <x v="2013"/>
    <n v="75.45"/>
    <n v="76.45"/>
  </r>
  <r>
    <x v="2014"/>
    <n v="75.45"/>
    <n v="76.45"/>
  </r>
  <r>
    <x v="2015"/>
    <n v="75.45"/>
    <n v="76.45"/>
  </r>
  <r>
    <x v="2016"/>
    <n v="75.45"/>
    <n v="76.45"/>
  </r>
  <r>
    <x v="2017"/>
    <n v="75.45"/>
    <n v="76.45"/>
  </r>
  <r>
    <x v="2018"/>
    <n v="75.45"/>
    <n v="76.45"/>
  </r>
  <r>
    <x v="2019"/>
    <n v="75.45"/>
    <n v="76.45"/>
  </r>
  <r>
    <x v="2020"/>
    <n v="75.45"/>
    <n v="76.45"/>
  </r>
  <r>
    <x v="2021"/>
    <n v="75.8"/>
    <n v="76.8"/>
  </r>
  <r>
    <x v="2022"/>
    <n v="75.8"/>
    <n v="76.8"/>
  </r>
  <r>
    <x v="2023"/>
    <n v="75.8"/>
    <n v="76.8"/>
  </r>
  <r>
    <x v="2024"/>
    <n v="75.8"/>
    <n v="76.8"/>
  </r>
  <r>
    <x v="2025"/>
    <n v="75.8"/>
    <n v="76.8"/>
  </r>
  <r>
    <x v="2026"/>
    <n v="75.8"/>
    <n v="76.8"/>
  </r>
  <r>
    <x v="2027"/>
    <n v="75.8"/>
    <n v="76.8"/>
  </r>
  <r>
    <x v="2028"/>
    <n v="75.8"/>
    <n v="76.8"/>
  </r>
  <r>
    <x v="2029"/>
    <n v="75.8"/>
    <n v="76.8"/>
  </r>
  <r>
    <x v="2030"/>
    <n v="75.8"/>
    <n v="76.8"/>
  </r>
  <r>
    <x v="2031"/>
    <n v="75.8"/>
    <n v="76.8"/>
  </r>
  <r>
    <x v="2032"/>
    <n v="75.8"/>
    <n v="76.8"/>
  </r>
  <r>
    <x v="2033"/>
    <n v="75.8"/>
    <n v="76.8"/>
  </r>
  <r>
    <x v="2034"/>
    <n v="75.8"/>
    <n v="76.8"/>
  </r>
  <r>
    <x v="2035"/>
    <n v="75.8"/>
    <n v="76.8"/>
  </r>
  <r>
    <x v="2036"/>
    <n v="76.099999999999994"/>
    <n v="77.099999999999994"/>
  </r>
  <r>
    <x v="2037"/>
    <n v="76.099999999999994"/>
    <n v="77.099999999999994"/>
  </r>
  <r>
    <x v="2038"/>
    <n v="76.099999999999994"/>
    <n v="77.099999999999994"/>
  </r>
  <r>
    <x v="2039"/>
    <n v="76.099999999999994"/>
    <n v="77.099999999999994"/>
  </r>
  <r>
    <x v="2040"/>
    <n v="76.099999999999994"/>
    <n v="77.099999999999994"/>
  </r>
  <r>
    <x v="2041"/>
    <n v="76.099999999999994"/>
    <n v="77.099999999999994"/>
  </r>
  <r>
    <x v="2042"/>
    <n v="76.099999999999994"/>
    <n v="77.099999999999994"/>
  </r>
  <r>
    <x v="2043"/>
    <n v="76.099999999999994"/>
    <n v="77.099999999999994"/>
  </r>
  <r>
    <x v="2044"/>
    <n v="76.099999999999994"/>
    <n v="77.099999999999994"/>
  </r>
  <r>
    <x v="2045"/>
    <n v="76.099999999999994"/>
    <n v="77.099999999999994"/>
  </r>
  <r>
    <x v="2046"/>
    <n v="76.099999999999994"/>
    <n v="77.099999999999994"/>
  </r>
  <r>
    <x v="2047"/>
    <n v="76.099999999999994"/>
    <n v="77.099999999999994"/>
  </r>
  <r>
    <x v="2048"/>
    <n v="76.099999999999994"/>
    <n v="77.099999999999994"/>
  </r>
  <r>
    <x v="2049"/>
    <n v="76.099999999999994"/>
    <n v="77.099999999999994"/>
  </r>
  <r>
    <x v="2050"/>
    <n v="76.099999999999994"/>
    <n v="77.099999999999994"/>
  </r>
  <r>
    <x v="2051"/>
    <n v="76.099999999999994"/>
    <n v="77.099999999999994"/>
  </r>
  <r>
    <x v="2052"/>
    <n v="76.099999999999994"/>
    <n v="77.099999999999994"/>
  </r>
  <r>
    <x v="2053"/>
    <n v="76.099999999999994"/>
    <n v="77.099999999999994"/>
  </r>
  <r>
    <x v="2054"/>
    <n v="76.099999999999994"/>
    <n v="77.099999999999994"/>
  </r>
  <r>
    <x v="2055"/>
    <n v="76.099999999999994"/>
    <n v="77.099999999999994"/>
  </r>
  <r>
    <x v="2056"/>
    <n v="76.45"/>
    <n v="77.45"/>
  </r>
  <r>
    <x v="2057"/>
    <n v="76.45"/>
    <n v="77.45"/>
  </r>
  <r>
    <x v="2058"/>
    <n v="76.45"/>
    <n v="77.45"/>
  </r>
  <r>
    <x v="2059"/>
    <n v="76.45"/>
    <n v="77.45"/>
  </r>
  <r>
    <x v="2060"/>
    <n v="76.45"/>
    <n v="77.45"/>
  </r>
  <r>
    <x v="2061"/>
    <n v="76.45"/>
    <n v="77.45"/>
  </r>
  <r>
    <x v="2062"/>
    <n v="76.45"/>
    <n v="77.45"/>
  </r>
  <r>
    <x v="2063"/>
    <n v="76.45"/>
    <n v="77.45"/>
  </r>
  <r>
    <x v="2064"/>
    <n v="76.45"/>
    <n v="77.45"/>
  </r>
  <r>
    <x v="2065"/>
    <n v="76.45"/>
    <n v="77.45"/>
  </r>
  <r>
    <x v="2066"/>
    <n v="76.45"/>
    <n v="77.45"/>
  </r>
  <r>
    <x v="2067"/>
    <n v="76.45"/>
    <n v="77.45"/>
  </r>
  <r>
    <x v="2068"/>
    <n v="76.45"/>
    <n v="77.45"/>
  </r>
  <r>
    <x v="2069"/>
    <n v="76.45"/>
    <n v="77.45"/>
  </r>
  <r>
    <x v="2070"/>
    <n v="76.75"/>
    <n v="77.75"/>
  </r>
  <r>
    <x v="2071"/>
    <n v="76.75"/>
    <n v="77.75"/>
  </r>
  <r>
    <x v="2072"/>
    <n v="76.75"/>
    <n v="77.75"/>
  </r>
  <r>
    <x v="2073"/>
    <n v="76.75"/>
    <n v="77.75"/>
  </r>
  <r>
    <x v="2074"/>
    <n v="76.75"/>
    <n v="77.75"/>
  </r>
  <r>
    <x v="2075"/>
    <n v="76.75"/>
    <n v="77.75"/>
  </r>
  <r>
    <x v="2076"/>
    <n v="76.75"/>
    <n v="77.75"/>
  </r>
  <r>
    <x v="2077"/>
    <n v="76.75"/>
    <n v="77.75"/>
  </r>
  <r>
    <x v="2078"/>
    <n v="76.75"/>
    <n v="77.75"/>
  </r>
  <r>
    <x v="2079"/>
    <n v="76.75"/>
    <n v="77.75"/>
  </r>
  <r>
    <x v="2080"/>
    <n v="76.75"/>
    <n v="77.75"/>
  </r>
  <r>
    <x v="2081"/>
    <n v="76.75"/>
    <n v="77.75"/>
  </r>
  <r>
    <x v="2082"/>
    <n v="76.75"/>
    <n v="77.75"/>
  </r>
  <r>
    <x v="2083"/>
    <n v="76.75"/>
    <n v="77.75"/>
  </r>
  <r>
    <x v="2084"/>
    <n v="77.099999999999994"/>
    <n v="78.099999999999994"/>
  </r>
  <r>
    <x v="2085"/>
    <n v="77.099999999999994"/>
    <n v="78.099999999999994"/>
  </r>
  <r>
    <x v="2086"/>
    <n v="77.099999999999994"/>
    <n v="78.099999999999994"/>
  </r>
  <r>
    <x v="2087"/>
    <n v="77.099999999999994"/>
    <n v="78.099999999999994"/>
  </r>
  <r>
    <x v="2088"/>
    <n v="77.099999999999994"/>
    <n v="78.099999999999994"/>
  </r>
  <r>
    <x v="2089"/>
    <n v="77.099999999999994"/>
    <n v="78.099999999999994"/>
  </r>
  <r>
    <x v="2090"/>
    <n v="77.099999999999994"/>
    <n v="78.099999999999994"/>
  </r>
  <r>
    <x v="2091"/>
    <n v="77.099999999999994"/>
    <n v="78.099999999999994"/>
  </r>
  <r>
    <x v="2092"/>
    <n v="77.099999999999994"/>
    <n v="78.099999999999994"/>
  </r>
  <r>
    <x v="2093"/>
    <n v="77.099999999999994"/>
    <n v="78.099999999999994"/>
  </r>
  <r>
    <x v="2094"/>
    <n v="77.099999999999994"/>
    <n v="78.099999999999994"/>
  </r>
  <r>
    <x v="2095"/>
    <n v="77.099999999999994"/>
    <n v="78.099999999999994"/>
  </r>
  <r>
    <x v="2096"/>
    <n v="77.099999999999994"/>
    <n v="78.099999999999994"/>
  </r>
  <r>
    <x v="2097"/>
    <n v="77.099999999999994"/>
    <n v="78.099999999999994"/>
  </r>
  <r>
    <x v="2098"/>
    <n v="77.400000000000006"/>
    <n v="78.47"/>
  </r>
  <r>
    <x v="2099"/>
    <n v="77.400000000000006"/>
    <n v="78.47"/>
  </r>
  <r>
    <x v="2100"/>
    <n v="77.400000000000006"/>
    <n v="78.47"/>
  </r>
  <r>
    <x v="2101"/>
    <n v="77.400000000000006"/>
    <n v="78.47"/>
  </r>
  <r>
    <x v="2102"/>
    <n v="77.400000000000006"/>
    <n v="78.47"/>
  </r>
  <r>
    <x v="2103"/>
    <n v="77.400000000000006"/>
    <n v="78.47"/>
  </r>
  <r>
    <x v="2104"/>
    <n v="77.400000000000006"/>
    <n v="78.47"/>
  </r>
  <r>
    <x v="2105"/>
    <n v="77.400000000000006"/>
    <n v="78.47"/>
  </r>
  <r>
    <x v="2106"/>
    <n v="77.400000000000006"/>
    <n v="78.47"/>
  </r>
  <r>
    <x v="2107"/>
    <n v="77.400000000000006"/>
    <n v="78.47"/>
  </r>
  <r>
    <x v="2108"/>
    <n v="77.400000000000006"/>
    <n v="78.47"/>
  </r>
  <r>
    <x v="2109"/>
    <n v="77.400000000000006"/>
    <n v="78.47"/>
  </r>
  <r>
    <x v="2110"/>
    <n v="77.400000000000006"/>
    <n v="78.47"/>
  </r>
  <r>
    <x v="2111"/>
    <n v="77.7"/>
    <n v="78.7"/>
  </r>
  <r>
    <x v="2112"/>
    <n v="77.7"/>
    <n v="78.7"/>
  </r>
  <r>
    <x v="2113"/>
    <n v="77.7"/>
    <n v="78.7"/>
  </r>
  <r>
    <x v="2114"/>
    <n v="77.7"/>
    <n v="78.7"/>
  </r>
  <r>
    <x v="2115"/>
    <n v="77.7"/>
    <n v="78.7"/>
  </r>
  <r>
    <x v="2116"/>
    <n v="77.7"/>
    <n v="78.7"/>
  </r>
  <r>
    <x v="2117"/>
    <n v="77.7"/>
    <n v="78.7"/>
  </r>
  <r>
    <x v="2118"/>
    <n v="77.7"/>
    <n v="78.7"/>
  </r>
  <r>
    <x v="2119"/>
    <n v="77.7"/>
    <n v="78.7"/>
  </r>
  <r>
    <x v="2120"/>
    <n v="77.7"/>
    <n v="78.7"/>
  </r>
  <r>
    <x v="2121"/>
    <n v="77.7"/>
    <n v="78.7"/>
  </r>
  <r>
    <x v="2122"/>
    <n v="77.7"/>
    <n v="78.7"/>
  </r>
  <r>
    <x v="2123"/>
    <n v="77.7"/>
    <n v="78.7"/>
  </r>
  <r>
    <x v="2124"/>
    <n v="77.7"/>
    <n v="78.7"/>
  </r>
  <r>
    <x v="2125"/>
    <n v="77.7"/>
    <n v="78.7"/>
  </r>
  <r>
    <x v="2126"/>
    <n v="78"/>
    <n v="79"/>
  </r>
  <r>
    <x v="2127"/>
    <n v="78"/>
    <n v="79"/>
  </r>
  <r>
    <x v="2128"/>
    <n v="78"/>
    <n v="79"/>
  </r>
  <r>
    <x v="2129"/>
    <n v="78"/>
    <n v="79"/>
  </r>
  <r>
    <x v="2130"/>
    <n v="78"/>
    <n v="79"/>
  </r>
  <r>
    <x v="2131"/>
    <n v="78"/>
    <n v="79"/>
  </r>
  <r>
    <x v="2132"/>
    <n v="78"/>
    <n v="79"/>
  </r>
  <r>
    <x v="2133"/>
    <n v="78"/>
    <n v="79"/>
  </r>
  <r>
    <x v="2134"/>
    <n v="78"/>
    <n v="79"/>
  </r>
  <r>
    <x v="2135"/>
    <n v="78"/>
    <n v="79"/>
  </r>
  <r>
    <x v="2136"/>
    <n v="78"/>
    <n v="79"/>
  </r>
  <r>
    <x v="2137"/>
    <n v="78"/>
    <n v="79"/>
  </r>
  <r>
    <x v="2138"/>
    <n v="78"/>
    <n v="79"/>
  </r>
  <r>
    <x v="2139"/>
    <n v="78"/>
    <n v="79"/>
  </r>
  <r>
    <x v="2140"/>
    <n v="78.349999999999994"/>
    <n v="79.349999999999994"/>
  </r>
  <r>
    <x v="2141"/>
    <n v="78.349999999999994"/>
    <n v="79.349999999999994"/>
  </r>
  <r>
    <x v="2142"/>
    <n v="78.349999999999994"/>
    <n v="79.349999999999994"/>
  </r>
  <r>
    <x v="2143"/>
    <n v="78.349999999999994"/>
    <n v="79.349999999999994"/>
  </r>
  <r>
    <x v="2144"/>
    <n v="78.349999999999994"/>
    <n v="79.349999999999994"/>
  </r>
  <r>
    <x v="2145"/>
    <n v="78.349999999999994"/>
    <n v="79.349999999999994"/>
  </r>
  <r>
    <x v="2146"/>
    <n v="78.349999999999994"/>
    <n v="79.349999999999994"/>
  </r>
  <r>
    <x v="2147"/>
    <n v="78.349999999999994"/>
    <n v="79.349999999999994"/>
  </r>
  <r>
    <x v="2148"/>
    <n v="78.349999999999994"/>
    <n v="79.349999999999994"/>
  </r>
  <r>
    <x v="2149"/>
    <n v="78.349999999999994"/>
    <n v="79.349999999999994"/>
  </r>
  <r>
    <x v="2150"/>
    <n v="78.349999999999994"/>
    <n v="79.349999999999994"/>
  </r>
  <r>
    <x v="2151"/>
    <n v="78.349999999999994"/>
    <n v="79.349999999999994"/>
  </r>
  <r>
    <x v="2152"/>
    <n v="78.349999999999994"/>
    <n v="79.349999999999994"/>
  </r>
  <r>
    <x v="2153"/>
    <n v="78.349999999999994"/>
    <n v="79.349999999999994"/>
  </r>
  <r>
    <x v="2154"/>
    <n v="78.349999999999994"/>
    <n v="79.349999999999994"/>
  </r>
  <r>
    <x v="2155"/>
    <n v="78.349999999999994"/>
    <n v="79.349999999999994"/>
  </r>
  <r>
    <x v="2156"/>
    <n v="78.650000000000006"/>
    <n v="79.650000000000006"/>
  </r>
  <r>
    <x v="2157"/>
    <n v="78.650000000000006"/>
    <n v="79.650000000000006"/>
  </r>
  <r>
    <x v="2158"/>
    <n v="78.650000000000006"/>
    <n v="79.650000000000006"/>
  </r>
  <r>
    <x v="2159"/>
    <n v="78.650000000000006"/>
    <n v="79.650000000000006"/>
  </r>
  <r>
    <x v="2160"/>
    <n v="78.650000000000006"/>
    <n v="79.650000000000006"/>
  </r>
  <r>
    <x v="2161"/>
    <n v="78.650000000000006"/>
    <n v="79.650000000000006"/>
  </r>
  <r>
    <x v="2162"/>
    <n v="78.650000000000006"/>
    <n v="79.650000000000006"/>
  </r>
  <r>
    <x v="2163"/>
    <n v="78.650000000000006"/>
    <n v="79.650000000000006"/>
  </r>
  <r>
    <x v="2164"/>
    <n v="78.650000000000006"/>
    <n v="79.650000000000006"/>
  </r>
  <r>
    <x v="2165"/>
    <n v="78.650000000000006"/>
    <n v="79.650000000000006"/>
  </r>
  <r>
    <x v="2166"/>
    <n v="78.650000000000006"/>
    <n v="79.650000000000006"/>
  </r>
  <r>
    <x v="2167"/>
    <n v="78.650000000000006"/>
    <n v="79.650000000000006"/>
  </r>
  <r>
    <x v="2168"/>
    <n v="78.650000000000006"/>
    <n v="79.650000000000006"/>
  </r>
  <r>
    <x v="2169"/>
    <n v="78.650000000000006"/>
    <n v="79.650000000000006"/>
  </r>
  <r>
    <x v="2170"/>
    <n v="78.650000000000006"/>
    <n v="79.650000000000006"/>
  </r>
  <r>
    <x v="2171"/>
    <n v="78.650000000000006"/>
    <n v="79.650000000000006"/>
  </r>
  <r>
    <x v="2172"/>
    <n v="78.650000000000006"/>
    <n v="79.650000000000006"/>
  </r>
  <r>
    <x v="2173"/>
    <n v="78.650000000000006"/>
    <n v="79.650000000000006"/>
  </r>
  <r>
    <x v="2174"/>
    <n v="78.650000000000006"/>
    <n v="79.650000000000006"/>
  </r>
  <r>
    <x v="2175"/>
    <n v="79"/>
    <n v="80"/>
  </r>
  <r>
    <x v="2176"/>
    <n v="79"/>
    <n v="80"/>
  </r>
  <r>
    <x v="2177"/>
    <n v="79"/>
    <n v="80"/>
  </r>
  <r>
    <x v="2178"/>
    <n v="79"/>
    <n v="80"/>
  </r>
  <r>
    <x v="2179"/>
    <n v="79"/>
    <n v="80"/>
  </r>
  <r>
    <x v="2180"/>
    <n v="79"/>
    <n v="80"/>
  </r>
  <r>
    <x v="2181"/>
    <n v="79"/>
    <n v="80"/>
  </r>
  <r>
    <x v="2182"/>
    <n v="79"/>
    <n v="80"/>
  </r>
  <r>
    <x v="2183"/>
    <n v="79"/>
    <n v="80"/>
  </r>
  <r>
    <x v="2184"/>
    <n v="79"/>
    <n v="80"/>
  </r>
  <r>
    <x v="2185"/>
    <n v="79"/>
    <n v="80"/>
  </r>
  <r>
    <x v="2186"/>
    <n v="79"/>
    <n v="80"/>
  </r>
  <r>
    <x v="2187"/>
    <n v="79"/>
    <n v="80"/>
  </r>
  <r>
    <x v="2188"/>
    <n v="79"/>
    <n v="80"/>
  </r>
  <r>
    <x v="2189"/>
    <n v="79"/>
    <n v="80"/>
  </r>
  <r>
    <x v="2190"/>
    <n v="79"/>
    <n v="80"/>
  </r>
  <r>
    <x v="2191"/>
    <n v="79"/>
    <n v="80"/>
  </r>
  <r>
    <x v="2192"/>
    <n v="79"/>
    <n v="80"/>
  </r>
  <r>
    <x v="2193"/>
    <n v="79"/>
    <n v="80"/>
  </r>
  <r>
    <x v="2194"/>
    <n v="79"/>
    <n v="80"/>
  </r>
  <r>
    <x v="2195"/>
    <n v="79"/>
    <n v="80"/>
  </r>
  <r>
    <x v="2196"/>
    <n v="79"/>
    <n v="80"/>
  </r>
  <r>
    <x v="2197"/>
    <n v="79"/>
    <n v="80"/>
  </r>
  <r>
    <x v="2198"/>
    <n v="79"/>
    <n v="80"/>
  </r>
  <r>
    <x v="2199"/>
    <n v="79"/>
    <n v="80"/>
  </r>
  <r>
    <x v="2200"/>
    <n v="79"/>
    <n v="80"/>
  </r>
  <r>
    <x v="2201"/>
    <n v="79"/>
    <n v="80"/>
  </r>
  <r>
    <x v="2202"/>
    <n v="79"/>
    <n v="80"/>
  </r>
  <r>
    <x v="2203"/>
    <n v="79.150000000000006"/>
    <n v="80.150000000000006"/>
  </r>
  <r>
    <x v="2204"/>
    <n v="79.150000000000006"/>
    <n v="80.150000000000006"/>
  </r>
  <r>
    <x v="2205"/>
    <n v="79.150000000000006"/>
    <n v="80.150000000000006"/>
  </r>
  <r>
    <x v="2206"/>
    <n v="79.150000000000006"/>
    <n v="80.150000000000006"/>
  </r>
  <r>
    <x v="2207"/>
    <n v="79.150000000000006"/>
    <n v="80.150000000000006"/>
  </r>
  <r>
    <x v="2208"/>
    <n v="79.150000000000006"/>
    <n v="80.150000000000006"/>
  </r>
  <r>
    <x v="2209"/>
    <n v="79.150000000000006"/>
    <n v="80.150000000000006"/>
  </r>
  <r>
    <x v="2210"/>
    <n v="79.150000000000006"/>
    <n v="80.150000000000006"/>
  </r>
  <r>
    <x v="2211"/>
    <n v="79.150000000000006"/>
    <n v="80.150000000000006"/>
  </r>
  <r>
    <x v="2212"/>
    <n v="79.150000000000006"/>
    <n v="80.150000000000006"/>
  </r>
  <r>
    <x v="2213"/>
    <n v="79.150000000000006"/>
    <n v="80.150000000000006"/>
  </r>
  <r>
    <x v="2214"/>
    <n v="79.150000000000006"/>
    <n v="80.150000000000006"/>
  </r>
  <r>
    <x v="2215"/>
    <n v="79.150000000000006"/>
    <n v="80.150000000000006"/>
  </r>
  <r>
    <x v="2216"/>
    <n v="79.150000000000006"/>
    <n v="80.150000000000006"/>
  </r>
  <r>
    <x v="2217"/>
    <n v="79.150000000000006"/>
    <n v="80.150000000000006"/>
  </r>
  <r>
    <x v="2218"/>
    <n v="79.150000000000006"/>
    <n v="80.150000000000006"/>
  </r>
  <r>
    <x v="2219"/>
    <n v="79.150000000000006"/>
    <n v="80.150000000000006"/>
  </r>
  <r>
    <x v="2220"/>
    <n v="79.150000000000006"/>
    <n v="80.150000000000006"/>
  </r>
  <r>
    <x v="2221"/>
    <n v="79.150000000000006"/>
    <n v="80.150000000000006"/>
  </r>
  <r>
    <x v="2222"/>
    <n v="79.150000000000006"/>
    <n v="80.150000000000006"/>
  </r>
  <r>
    <x v="2223"/>
    <n v="79.150000000000006"/>
    <n v="80.150000000000006"/>
  </r>
  <r>
    <x v="2224"/>
    <n v="79.3"/>
    <n v="80.3"/>
  </r>
  <r>
    <x v="2225"/>
    <n v="79.3"/>
    <n v="80.3"/>
  </r>
  <r>
    <x v="2226"/>
    <n v="79.3"/>
    <n v="80.3"/>
  </r>
  <r>
    <x v="2227"/>
    <n v="79.3"/>
    <n v="80.3"/>
  </r>
  <r>
    <x v="2228"/>
    <n v="79.3"/>
    <n v="80.3"/>
  </r>
  <r>
    <x v="2229"/>
    <n v="79.3"/>
    <n v="80.3"/>
  </r>
  <r>
    <x v="2230"/>
    <n v="79.3"/>
    <n v="80.3"/>
  </r>
  <r>
    <x v="2231"/>
    <n v="79.3"/>
    <n v="80.3"/>
  </r>
  <r>
    <x v="2232"/>
    <n v="79.3"/>
    <n v="80.3"/>
  </r>
  <r>
    <x v="2233"/>
    <n v="79.3"/>
    <n v="80.3"/>
  </r>
  <r>
    <x v="2234"/>
    <n v="79.3"/>
    <n v="80.3"/>
  </r>
  <r>
    <x v="2235"/>
    <n v="79.3"/>
    <n v="80.3"/>
  </r>
  <r>
    <x v="2236"/>
    <n v="79.3"/>
    <n v="80.3"/>
  </r>
  <r>
    <x v="2237"/>
    <n v="79.3"/>
    <n v="80.3"/>
  </r>
  <r>
    <x v="2238"/>
    <n v="79.45"/>
    <n v="80.45"/>
  </r>
  <r>
    <x v="2239"/>
    <n v="79.45"/>
    <n v="80.45"/>
  </r>
  <r>
    <x v="2240"/>
    <n v="79.45"/>
    <n v="80.45"/>
  </r>
  <r>
    <x v="2241"/>
    <n v="79.45"/>
    <n v="80.45"/>
  </r>
  <r>
    <x v="2242"/>
    <n v="79.45"/>
    <n v="80.45"/>
  </r>
  <r>
    <x v="2243"/>
    <n v="79.45"/>
    <n v="80.45"/>
  </r>
  <r>
    <x v="2244"/>
    <n v="79.45"/>
    <n v="80.45"/>
  </r>
  <r>
    <x v="2245"/>
    <n v="79.45"/>
    <n v="80.45"/>
  </r>
  <r>
    <x v="2246"/>
    <n v="79.45"/>
    <n v="80.45"/>
  </r>
  <r>
    <x v="2247"/>
    <n v="79.45"/>
    <n v="80.45"/>
  </r>
  <r>
    <x v="2248"/>
    <n v="79.45"/>
    <n v="80.45"/>
  </r>
  <r>
    <x v="2249"/>
    <n v="79.45"/>
    <n v="80.45"/>
  </r>
  <r>
    <x v="2250"/>
    <n v="79.45"/>
    <n v="80.45"/>
  </r>
  <r>
    <x v="2251"/>
    <n v="79.45"/>
    <n v="80.45"/>
  </r>
  <r>
    <x v="2252"/>
    <n v="79.45"/>
    <n v="80.45"/>
  </r>
  <r>
    <x v="2253"/>
    <n v="79.599999999999994"/>
    <n v="80.599999999999994"/>
  </r>
  <r>
    <x v="2254"/>
    <n v="79.599999999999994"/>
    <n v="80.599999999999994"/>
  </r>
  <r>
    <x v="2255"/>
    <n v="79.599999999999994"/>
    <n v="80.599999999999994"/>
  </r>
  <r>
    <x v="2256"/>
    <n v="79.599999999999994"/>
    <n v="80.599999999999994"/>
  </r>
  <r>
    <x v="2257"/>
    <n v="79.599999999999994"/>
    <n v="80.599999999999994"/>
  </r>
  <r>
    <x v="2258"/>
    <n v="79.599999999999994"/>
    <n v="80.599999999999994"/>
  </r>
  <r>
    <x v="2259"/>
    <n v="79.599999999999994"/>
    <n v="80.599999999999994"/>
  </r>
  <r>
    <x v="2260"/>
    <n v="79.599999999999994"/>
    <n v="80.599999999999994"/>
  </r>
  <r>
    <x v="2261"/>
    <n v="79.599999999999994"/>
    <n v="80.599999999999994"/>
  </r>
  <r>
    <x v="2262"/>
    <n v="79.599999999999994"/>
    <n v="80.599999999999994"/>
  </r>
  <r>
    <x v="2263"/>
    <n v="79.599999999999994"/>
    <n v="80.599999999999994"/>
  </r>
  <r>
    <x v="2264"/>
    <n v="79.599999999999994"/>
    <n v="80.599999999999994"/>
  </r>
  <r>
    <x v="2265"/>
    <n v="79.599999999999994"/>
    <n v="80.599999999999994"/>
  </r>
  <r>
    <x v="2266"/>
    <n v="79.75"/>
    <n v="80.75"/>
  </r>
  <r>
    <x v="2267"/>
    <n v="79.75"/>
    <n v="80.75"/>
  </r>
  <r>
    <x v="2268"/>
    <n v="79.75"/>
    <n v="80.75"/>
  </r>
  <r>
    <x v="2269"/>
    <n v="79.75"/>
    <n v="80.75"/>
  </r>
  <r>
    <x v="2270"/>
    <n v="79.75"/>
    <n v="80.75"/>
  </r>
  <r>
    <x v="2271"/>
    <n v="79.75"/>
    <n v="80.75"/>
  </r>
  <r>
    <x v="2272"/>
    <n v="79.75"/>
    <n v="80.75"/>
  </r>
  <r>
    <x v="2273"/>
    <n v="79.75"/>
    <n v="80.75"/>
  </r>
  <r>
    <x v="2274"/>
    <n v="79.75"/>
    <n v="80.75"/>
  </r>
  <r>
    <x v="2275"/>
    <n v="79.75"/>
    <n v="80.75"/>
  </r>
  <r>
    <x v="2276"/>
    <n v="79.75"/>
    <n v="80.75"/>
  </r>
  <r>
    <x v="2277"/>
    <n v="79.75"/>
    <n v="80.75"/>
  </r>
  <r>
    <x v="2278"/>
    <n v="79.75"/>
    <n v="80.75"/>
  </r>
  <r>
    <x v="2279"/>
    <n v="79.75"/>
    <n v="80.75"/>
  </r>
  <r>
    <x v="2280"/>
    <n v="79.75"/>
    <n v="80.75"/>
  </r>
  <r>
    <x v="2281"/>
    <n v="79.75"/>
    <n v="80.75"/>
  </r>
  <r>
    <x v="2282"/>
    <n v="79.75"/>
    <n v="80.75"/>
  </r>
  <r>
    <x v="2283"/>
    <n v="79.75"/>
    <n v="80.75"/>
  </r>
  <r>
    <x v="2284"/>
    <n v="79.75"/>
    <n v="80.75"/>
  </r>
  <r>
    <x v="2285"/>
    <n v="79.75"/>
    <n v="80.75"/>
  </r>
  <r>
    <x v="2286"/>
    <n v="79.75"/>
    <n v="80.75"/>
  </r>
  <r>
    <x v="2287"/>
    <n v="79.900000000000006"/>
    <n v="80.900000000000006"/>
  </r>
  <r>
    <x v="2288"/>
    <n v="79.900000000000006"/>
    <n v="80.900000000000006"/>
  </r>
  <r>
    <x v="2289"/>
    <n v="79.900000000000006"/>
    <n v="80.900000000000006"/>
  </r>
  <r>
    <x v="2290"/>
    <n v="79.900000000000006"/>
    <n v="80.900000000000006"/>
  </r>
  <r>
    <x v="2291"/>
    <n v="79.900000000000006"/>
    <n v="80.900000000000006"/>
  </r>
  <r>
    <x v="2292"/>
    <n v="79.900000000000006"/>
    <n v="80.900000000000006"/>
  </r>
  <r>
    <x v="2293"/>
    <n v="79.900000000000006"/>
    <n v="80.900000000000006"/>
  </r>
  <r>
    <x v="2294"/>
    <n v="79.900000000000006"/>
    <n v="80.900000000000006"/>
  </r>
  <r>
    <x v="2295"/>
    <n v="79.900000000000006"/>
    <n v="80.900000000000006"/>
  </r>
  <r>
    <x v="2296"/>
    <n v="79.900000000000006"/>
    <n v="80.900000000000006"/>
  </r>
  <r>
    <x v="2297"/>
    <n v="79.900000000000006"/>
    <n v="80.900000000000006"/>
  </r>
  <r>
    <x v="2298"/>
    <n v="79.900000000000006"/>
    <n v="80.900000000000006"/>
  </r>
  <r>
    <x v="2299"/>
    <n v="79.900000000000006"/>
    <n v="80.900000000000006"/>
  </r>
  <r>
    <x v="2300"/>
    <n v="80.05"/>
    <n v="81.05"/>
  </r>
  <r>
    <x v="2301"/>
    <n v="80.05"/>
    <n v="81.05"/>
  </r>
  <r>
    <x v="2302"/>
    <n v="80.05"/>
    <n v="81.05"/>
  </r>
  <r>
    <x v="2303"/>
    <n v="80.05"/>
    <n v="81.05"/>
  </r>
  <r>
    <x v="2304"/>
    <n v="80.05"/>
    <n v="81.05"/>
  </r>
  <r>
    <x v="2305"/>
    <n v="80.05"/>
    <n v="81.05"/>
  </r>
  <r>
    <x v="2306"/>
    <n v="80.05"/>
    <n v="81.05"/>
  </r>
  <r>
    <x v="2307"/>
    <n v="80.05"/>
    <n v="81.05"/>
  </r>
  <r>
    <x v="2308"/>
    <n v="80.05"/>
    <n v="81.05"/>
  </r>
  <r>
    <x v="2309"/>
    <n v="80.05"/>
    <n v="81.05"/>
  </r>
  <r>
    <x v="2310"/>
    <n v="80.05"/>
    <n v="81.05"/>
  </r>
  <r>
    <x v="2311"/>
    <n v="80.05"/>
    <n v="81.05"/>
  </r>
  <r>
    <x v="2312"/>
    <n v="80.05"/>
    <n v="81.05"/>
  </r>
  <r>
    <x v="2313"/>
    <n v="80.05"/>
    <n v="81.05"/>
  </r>
  <r>
    <x v="2314"/>
    <n v="80.05"/>
    <n v="81.05"/>
  </r>
  <r>
    <x v="2315"/>
    <n v="80.2"/>
    <n v="81.2"/>
  </r>
  <r>
    <x v="2316"/>
    <n v="80.2"/>
    <n v="81.2"/>
  </r>
  <r>
    <x v="2317"/>
    <n v="80.2"/>
    <n v="81.2"/>
  </r>
  <r>
    <x v="2318"/>
    <n v="80.2"/>
    <n v="81.2"/>
  </r>
  <r>
    <x v="2319"/>
    <n v="80.2"/>
    <n v="81.2"/>
  </r>
  <r>
    <x v="2320"/>
    <n v="80.2"/>
    <n v="81.2"/>
  </r>
  <r>
    <x v="2321"/>
    <n v="80.2"/>
    <n v="81.2"/>
  </r>
  <r>
    <x v="2322"/>
    <n v="80.2"/>
    <n v="81.2"/>
  </r>
  <r>
    <x v="2323"/>
    <n v="80.2"/>
    <n v="81.2"/>
  </r>
  <r>
    <x v="2324"/>
    <n v="80.2"/>
    <n v="81.2"/>
  </r>
  <r>
    <x v="2325"/>
    <n v="80.2"/>
    <n v="81.2"/>
  </r>
  <r>
    <x v="2326"/>
    <n v="80.2"/>
    <n v="81.2"/>
  </r>
  <r>
    <x v="2327"/>
    <n v="80.2"/>
    <n v="81.2"/>
  </r>
  <r>
    <x v="2328"/>
    <n v="80.2"/>
    <n v="81.2"/>
  </r>
  <r>
    <x v="2329"/>
    <n v="80.349999999999994"/>
    <n v="81.349999999999994"/>
  </r>
  <r>
    <x v="2330"/>
    <n v="80.349999999999994"/>
    <n v="81.349999999999994"/>
  </r>
  <r>
    <x v="2331"/>
    <n v="80.349999999999994"/>
    <n v="81.349999999999994"/>
  </r>
  <r>
    <x v="2332"/>
    <n v="80.349999999999994"/>
    <n v="81.349999999999994"/>
  </r>
  <r>
    <x v="2333"/>
    <n v="80.349999999999994"/>
    <n v="81.349999999999994"/>
  </r>
  <r>
    <x v="2334"/>
    <n v="80.349999999999994"/>
    <n v="81.349999999999994"/>
  </r>
  <r>
    <x v="2335"/>
    <n v="80.349999999999994"/>
    <n v="81.349999999999994"/>
  </r>
  <r>
    <x v="2336"/>
    <n v="80.349999999999994"/>
    <n v="81.349999999999994"/>
  </r>
  <r>
    <x v="2337"/>
    <n v="80.349999999999994"/>
    <n v="81.349999999999994"/>
  </r>
  <r>
    <x v="2338"/>
    <n v="80.349999999999994"/>
    <n v="81.349999999999994"/>
  </r>
  <r>
    <x v="2339"/>
    <n v="80.349999999999994"/>
    <n v="81.349999999999994"/>
  </r>
  <r>
    <x v="2340"/>
    <n v="80.349999999999994"/>
    <n v="81.349999999999994"/>
  </r>
  <r>
    <x v="2341"/>
    <n v="80.349999999999994"/>
    <n v="81.349999999999994"/>
  </r>
  <r>
    <x v="2342"/>
    <n v="80.349999999999994"/>
    <n v="81.349999999999994"/>
  </r>
  <r>
    <x v="2343"/>
    <n v="80.349999999999994"/>
    <n v="81.349999999999994"/>
  </r>
  <r>
    <x v="2344"/>
    <n v="80.5"/>
    <n v="81.5"/>
  </r>
  <r>
    <x v="2345"/>
    <n v="80.5"/>
    <n v="81.5"/>
  </r>
  <r>
    <x v="2346"/>
    <n v="80.5"/>
    <n v="81.5"/>
  </r>
  <r>
    <x v="2347"/>
    <n v="80.5"/>
    <n v="81.5"/>
  </r>
  <r>
    <x v="2348"/>
    <n v="80.5"/>
    <n v="81.5"/>
  </r>
  <r>
    <x v="2349"/>
    <n v="80.5"/>
    <n v="81.5"/>
  </r>
  <r>
    <x v="2350"/>
    <n v="80.5"/>
    <n v="81.5"/>
  </r>
  <r>
    <x v="2351"/>
    <n v="80.5"/>
    <n v="81.5"/>
  </r>
  <r>
    <x v="2352"/>
    <n v="80.5"/>
    <n v="81.5"/>
  </r>
  <r>
    <x v="2353"/>
    <n v="80.5"/>
    <n v="81.5"/>
  </r>
  <r>
    <x v="2354"/>
    <n v="80.5"/>
    <n v="81.5"/>
  </r>
  <r>
    <x v="2355"/>
    <n v="80.5"/>
    <n v="81.5"/>
  </r>
  <r>
    <x v="2356"/>
    <n v="80.5"/>
    <n v="81.5"/>
  </r>
  <r>
    <x v="2357"/>
    <n v="80.5"/>
    <n v="81.5"/>
  </r>
  <r>
    <x v="2358"/>
    <n v="80.5"/>
    <n v="81.5"/>
  </r>
  <r>
    <x v="2359"/>
    <n v="80.5"/>
    <n v="81.5"/>
  </r>
  <r>
    <x v="2360"/>
    <n v="80.5"/>
    <n v="81.5"/>
  </r>
  <r>
    <x v="2361"/>
    <n v="80.5"/>
    <n v="81.5"/>
  </r>
  <r>
    <x v="2362"/>
    <n v="80.5"/>
    <n v="81.5"/>
  </r>
  <r>
    <x v="2363"/>
    <n v="80.5"/>
    <n v="81.5"/>
  </r>
  <r>
    <x v="2364"/>
    <n v="80.650000000000006"/>
    <n v="81.650000000000006"/>
  </r>
  <r>
    <x v="2365"/>
    <n v="80.650000000000006"/>
    <n v="81.650000000000006"/>
  </r>
  <r>
    <x v="2366"/>
    <n v="80.650000000000006"/>
    <n v="81.650000000000006"/>
  </r>
  <r>
    <x v="2367"/>
    <n v="80.650000000000006"/>
    <n v="81.650000000000006"/>
  </r>
  <r>
    <x v="2368"/>
    <n v="80.650000000000006"/>
    <n v="81.650000000000006"/>
  </r>
  <r>
    <x v="2369"/>
    <n v="80.650000000000006"/>
    <n v="81.650000000000006"/>
  </r>
  <r>
    <x v="2370"/>
    <n v="80.650000000000006"/>
    <n v="81.650000000000006"/>
  </r>
  <r>
    <x v="2371"/>
    <n v="80.650000000000006"/>
    <n v="81.650000000000006"/>
  </r>
  <r>
    <x v="2372"/>
    <n v="80.650000000000006"/>
    <n v="81.650000000000006"/>
  </r>
  <r>
    <x v="2373"/>
    <n v="80.650000000000006"/>
    <n v="81.650000000000006"/>
  </r>
  <r>
    <x v="2374"/>
    <n v="80.650000000000006"/>
    <n v="81.650000000000006"/>
  </r>
  <r>
    <x v="2375"/>
    <n v="80.650000000000006"/>
    <n v="81.650000000000006"/>
  </r>
  <r>
    <x v="2376"/>
    <n v="80.650000000000006"/>
    <n v="81.650000000000006"/>
  </r>
  <r>
    <x v="2377"/>
    <n v="80.650000000000006"/>
    <n v="81.650000000000006"/>
  </r>
  <r>
    <x v="2378"/>
    <n v="80.8"/>
    <n v="81.8"/>
  </r>
  <r>
    <x v="2379"/>
    <n v="80.8"/>
    <n v="81.8"/>
  </r>
  <r>
    <x v="2380"/>
    <n v="80.8"/>
    <n v="81.8"/>
  </r>
  <r>
    <x v="2381"/>
    <n v="80.8"/>
    <n v="81.8"/>
  </r>
  <r>
    <x v="2382"/>
    <n v="80.8"/>
    <n v="81.8"/>
  </r>
  <r>
    <x v="2383"/>
    <n v="80.8"/>
    <n v="81.8"/>
  </r>
  <r>
    <x v="2384"/>
    <n v="80.8"/>
    <n v="81.8"/>
  </r>
  <r>
    <x v="2385"/>
    <n v="80.95"/>
    <n v="81.95"/>
  </r>
  <r>
    <x v="2386"/>
    <n v="80.95"/>
    <n v="81.95"/>
  </r>
  <r>
    <x v="2387"/>
    <n v="80.95"/>
    <n v="81.95"/>
  </r>
  <r>
    <x v="2388"/>
    <n v="80.95"/>
    <n v="81.95"/>
  </r>
  <r>
    <x v="2389"/>
    <n v="80.95"/>
    <n v="81.95"/>
  </r>
  <r>
    <x v="2390"/>
    <n v="80.95"/>
    <n v="81.95"/>
  </r>
  <r>
    <x v="2391"/>
    <n v="80.95"/>
    <n v="82.45"/>
  </r>
  <r>
    <x v="2392"/>
    <n v="80.95"/>
    <n v="82.45"/>
  </r>
  <r>
    <x v="2393"/>
    <n v="80.95"/>
    <n v="82.45"/>
  </r>
  <r>
    <x v="2394"/>
    <n v="80.95"/>
    <n v="82.45"/>
  </r>
  <r>
    <x v="2395"/>
    <n v="80.95"/>
    <n v="82.45"/>
  </r>
  <r>
    <x v="2396"/>
    <n v="80.95"/>
    <n v="82.45"/>
  </r>
  <r>
    <x v="2397"/>
    <n v="80.95"/>
    <n v="82.45"/>
  </r>
  <r>
    <x v="2398"/>
    <n v="80.95"/>
    <n v="82.45"/>
  </r>
  <r>
    <x v="2399"/>
    <n v="80.95"/>
    <n v="82.45"/>
  </r>
  <r>
    <x v="2400"/>
    <n v="80.95"/>
    <n v="82.45"/>
  </r>
  <r>
    <x v="2401"/>
    <n v="80.95"/>
    <n v="82.45"/>
  </r>
  <r>
    <x v="2402"/>
    <n v="80.95"/>
    <n v="82.45"/>
  </r>
  <r>
    <x v="2403"/>
    <n v="80.95"/>
    <n v="82.45"/>
  </r>
  <r>
    <x v="2404"/>
    <n v="80.95"/>
    <n v="82.45"/>
  </r>
  <r>
    <x v="2405"/>
    <n v="81.099999999999994"/>
    <n v="82.6"/>
  </r>
  <r>
    <x v="2406"/>
    <n v="81.099999999999994"/>
    <n v="82.6"/>
  </r>
  <r>
    <x v="2407"/>
    <n v="81.099999999999994"/>
    <n v="82.6"/>
  </r>
  <r>
    <x v="2408"/>
    <n v="81.099999999999994"/>
    <n v="82.6"/>
  </r>
  <r>
    <x v="2409"/>
    <n v="81.099999999999994"/>
    <n v="82.6"/>
  </r>
  <r>
    <x v="2410"/>
    <n v="81.099999999999994"/>
    <n v="82.6"/>
  </r>
  <r>
    <x v="2411"/>
    <n v="81.099999999999994"/>
    <n v="82.6"/>
  </r>
  <r>
    <x v="2412"/>
    <n v="81.099999999999994"/>
    <n v="82.6"/>
  </r>
  <r>
    <x v="2413"/>
    <n v="81.099999999999994"/>
    <n v="82.6"/>
  </r>
  <r>
    <x v="2414"/>
    <n v="81.099999999999994"/>
    <n v="82.6"/>
  </r>
  <r>
    <x v="2415"/>
    <n v="81.099999999999994"/>
    <n v="82.6"/>
  </r>
  <r>
    <x v="2416"/>
    <n v="81.099999999999994"/>
    <n v="82.6"/>
  </r>
  <r>
    <x v="2417"/>
    <n v="81.099999999999994"/>
    <n v="82.6"/>
  </r>
  <r>
    <x v="2418"/>
    <n v="81.099999999999994"/>
    <n v="82.6"/>
  </r>
  <r>
    <x v="2419"/>
    <n v="81.099999999999994"/>
    <n v="82.6"/>
  </r>
  <r>
    <x v="2420"/>
    <n v="81.25"/>
    <n v="82.75"/>
  </r>
  <r>
    <x v="2421"/>
    <n v="81.25"/>
    <n v="82.75"/>
  </r>
  <r>
    <x v="2422"/>
    <n v="81.25"/>
    <n v="82.75"/>
  </r>
  <r>
    <x v="2423"/>
    <n v="81.25"/>
    <n v="82.75"/>
  </r>
  <r>
    <x v="2424"/>
    <n v="81.25"/>
    <n v="82.75"/>
  </r>
  <r>
    <x v="2425"/>
    <n v="81.25"/>
    <n v="82.75"/>
  </r>
  <r>
    <x v="2426"/>
    <n v="81.25"/>
    <n v="82.75"/>
  </r>
  <r>
    <x v="2427"/>
    <n v="81.25"/>
    <n v="82.75"/>
  </r>
  <r>
    <x v="2428"/>
    <n v="81.25"/>
    <n v="82.75"/>
  </r>
  <r>
    <x v="2429"/>
    <n v="81.25"/>
    <n v="82.75"/>
  </r>
  <r>
    <x v="2430"/>
    <n v="81.25"/>
    <n v="82.75"/>
  </r>
  <r>
    <x v="2431"/>
    <n v="81.25"/>
    <n v="82.75"/>
  </r>
  <r>
    <x v="2432"/>
    <n v="81.25"/>
    <n v="82.75"/>
  </r>
  <r>
    <x v="2433"/>
    <n v="81.25"/>
    <n v="82.75"/>
  </r>
  <r>
    <x v="2434"/>
    <n v="81.400000000000006"/>
    <n v="82.9"/>
  </r>
  <r>
    <x v="2435"/>
    <n v="81.400000000000006"/>
    <n v="82.9"/>
  </r>
  <r>
    <x v="2436"/>
    <n v="81.400000000000006"/>
    <n v="82.9"/>
  </r>
  <r>
    <x v="2437"/>
    <n v="81.400000000000006"/>
    <n v="82.9"/>
  </r>
  <r>
    <x v="2438"/>
    <n v="81.400000000000006"/>
    <n v="82.9"/>
  </r>
  <r>
    <x v="2439"/>
    <n v="81.400000000000006"/>
    <n v="82.9"/>
  </r>
  <r>
    <x v="2440"/>
    <n v="81.400000000000006"/>
    <n v="82.9"/>
  </r>
  <r>
    <x v="2441"/>
    <n v="81.55"/>
    <n v="83.05"/>
  </r>
  <r>
    <x v="2442"/>
    <n v="81.55"/>
    <n v="83.05"/>
  </r>
  <r>
    <x v="2443"/>
    <n v="81.55"/>
    <n v="83.05"/>
  </r>
  <r>
    <x v="2444"/>
    <n v="81.55"/>
    <n v="83.05"/>
  </r>
  <r>
    <x v="2445"/>
    <n v="81.55"/>
    <n v="83.05"/>
  </r>
  <r>
    <x v="2446"/>
    <n v="81.55"/>
    <n v="83.05"/>
  </r>
  <r>
    <x v="2447"/>
    <n v="81.55"/>
    <n v="83.05"/>
  </r>
  <r>
    <x v="2448"/>
    <n v="81.55"/>
    <n v="83.05"/>
  </r>
  <r>
    <x v="2449"/>
    <n v="81.55"/>
    <n v="83.05"/>
  </r>
  <r>
    <x v="2450"/>
    <n v="81.55"/>
    <n v="83.05"/>
  </r>
  <r>
    <x v="2451"/>
    <n v="81.55"/>
    <n v="83.05"/>
  </r>
  <r>
    <x v="2452"/>
    <n v="81.55"/>
    <n v="83.05"/>
  </r>
  <r>
    <x v="2453"/>
    <n v="81.7"/>
    <n v="83.2"/>
  </r>
  <r>
    <x v="2454"/>
    <n v="81.7"/>
    <n v="83.2"/>
  </r>
  <r>
    <x v="2455"/>
    <n v="81.7"/>
    <n v="83.2"/>
  </r>
  <r>
    <x v="2456"/>
    <n v="81.7"/>
    <n v="83.2"/>
  </r>
  <r>
    <x v="2457"/>
    <n v="81.7"/>
    <n v="83.2"/>
  </r>
  <r>
    <x v="2458"/>
    <n v="81.7"/>
    <n v="83.2"/>
  </r>
  <r>
    <x v="2459"/>
    <n v="81.7"/>
    <n v="83.2"/>
  </r>
  <r>
    <x v="2460"/>
    <n v="81.7"/>
    <n v="83.2"/>
  </r>
  <r>
    <x v="2461"/>
    <n v="81.7"/>
    <n v="83.2"/>
  </r>
  <r>
    <x v="2462"/>
    <n v="81.849999999999994"/>
    <n v="83.35"/>
  </r>
  <r>
    <x v="2463"/>
    <n v="81.849999999999994"/>
    <n v="83.35"/>
  </r>
  <r>
    <x v="2464"/>
    <n v="81.849999999999994"/>
    <n v="83.35"/>
  </r>
  <r>
    <x v="2465"/>
    <n v="81.849999999999994"/>
    <n v="83.35"/>
  </r>
  <r>
    <x v="2466"/>
    <n v="81.849999999999994"/>
    <n v="83.35"/>
  </r>
  <r>
    <x v="2467"/>
    <n v="81.849999999999994"/>
    <n v="83.35"/>
  </r>
  <r>
    <x v="2468"/>
    <n v="81.849999999999994"/>
    <n v="83.35"/>
  </r>
  <r>
    <x v="2469"/>
    <n v="82.35"/>
    <n v="83.35"/>
  </r>
  <r>
    <x v="2470"/>
    <n v="82.35"/>
    <n v="83.35"/>
  </r>
  <r>
    <x v="2471"/>
    <n v="82.35"/>
    <n v="83.35"/>
  </r>
  <r>
    <x v="2472"/>
    <n v="82.35"/>
    <n v="83.35"/>
  </r>
  <r>
    <x v="2473"/>
    <n v="82.35"/>
    <n v="83.35"/>
  </r>
  <r>
    <x v="2474"/>
    <n v="82.35"/>
    <n v="83.35"/>
  </r>
  <r>
    <x v="2475"/>
    <n v="82.35"/>
    <n v="83.35"/>
  </r>
  <r>
    <x v="2476"/>
    <n v="82.5"/>
    <n v="83.5"/>
  </r>
  <r>
    <x v="2477"/>
    <n v="82.5"/>
    <n v="83.5"/>
  </r>
  <r>
    <x v="2478"/>
    <n v="82.5"/>
    <n v="83.5"/>
  </r>
  <r>
    <x v="2479"/>
    <n v="82.5"/>
    <n v="83.5"/>
  </r>
  <r>
    <x v="2480"/>
    <n v="82.5"/>
    <n v="83.5"/>
  </r>
  <r>
    <x v="2481"/>
    <n v="82.5"/>
    <n v="83.5"/>
  </r>
  <r>
    <x v="2482"/>
    <n v="82.5"/>
    <n v="83.5"/>
  </r>
  <r>
    <x v="2483"/>
    <n v="82.65"/>
    <n v="83.65"/>
  </r>
  <r>
    <x v="2484"/>
    <n v="82.65"/>
    <n v="83.65"/>
  </r>
  <r>
    <x v="2485"/>
    <n v="82.65"/>
    <n v="83.65"/>
  </r>
  <r>
    <x v="2486"/>
    <n v="82.65"/>
    <n v="83.65"/>
  </r>
  <r>
    <x v="2487"/>
    <n v="82.65"/>
    <n v="83.65"/>
  </r>
  <r>
    <x v="2488"/>
    <n v="82.65"/>
    <n v="83.65"/>
  </r>
  <r>
    <x v="2489"/>
    <n v="82.65"/>
    <n v="83.65"/>
  </r>
  <r>
    <x v="2490"/>
    <n v="82.65"/>
    <n v="83.65"/>
  </r>
  <r>
    <x v="2491"/>
    <n v="82.65"/>
    <n v="83.65"/>
  </r>
  <r>
    <x v="2492"/>
    <n v="82.65"/>
    <n v="83.65"/>
  </r>
  <r>
    <x v="2493"/>
    <n v="82.65"/>
    <n v="83.65"/>
  </r>
  <r>
    <x v="2494"/>
    <n v="82.65"/>
    <n v="83.65"/>
  </r>
  <r>
    <x v="2495"/>
    <n v="82.65"/>
    <n v="83.65"/>
  </r>
  <r>
    <x v="2496"/>
    <n v="82.8"/>
    <n v="83.8"/>
  </r>
  <r>
    <x v="2497"/>
    <n v="82.8"/>
    <n v="83.8"/>
  </r>
  <r>
    <x v="2498"/>
    <n v="82.8"/>
    <n v="83.8"/>
  </r>
  <r>
    <x v="2499"/>
    <n v="82.8"/>
    <n v="83.8"/>
  </r>
  <r>
    <x v="2500"/>
    <n v="82.8"/>
    <n v="83.8"/>
  </r>
  <r>
    <x v="2501"/>
    <n v="82.8"/>
    <n v="83.8"/>
  </r>
  <r>
    <x v="2502"/>
    <n v="82.8"/>
    <n v="83.8"/>
  </r>
  <r>
    <x v="2503"/>
    <n v="82.8"/>
    <n v="83.8"/>
  </r>
  <r>
    <x v="2504"/>
    <n v="82.95"/>
    <n v="83.95"/>
  </r>
  <r>
    <x v="2505"/>
    <n v="82.95"/>
    <n v="83.95"/>
  </r>
  <r>
    <x v="2506"/>
    <n v="82.95"/>
    <n v="83.95"/>
  </r>
  <r>
    <x v="2507"/>
    <n v="82.95"/>
    <n v="83.95"/>
  </r>
  <r>
    <x v="2508"/>
    <n v="82.95"/>
    <n v="83.95"/>
  </r>
  <r>
    <x v="2509"/>
    <n v="82.95"/>
    <n v="83.95"/>
  </r>
  <r>
    <x v="2510"/>
    <n v="82.95"/>
    <n v="83.95"/>
  </r>
  <r>
    <x v="2511"/>
    <n v="82.95"/>
    <n v="83.95"/>
  </r>
  <r>
    <x v="2512"/>
    <n v="82.95"/>
    <n v="83.95"/>
  </r>
  <r>
    <x v="2513"/>
    <n v="82.95"/>
    <n v="83.95"/>
  </r>
  <r>
    <x v="2514"/>
    <n v="82.95"/>
    <n v="83.95"/>
  </r>
  <r>
    <x v="2515"/>
    <n v="82.95"/>
    <n v="83.95"/>
  </r>
  <r>
    <x v="2516"/>
    <n v="82.95"/>
    <n v="83.95"/>
  </r>
  <r>
    <x v="2517"/>
    <n v="82.95"/>
    <n v="83.95"/>
  </r>
  <r>
    <x v="2518"/>
    <n v="83.1"/>
    <n v="84.1"/>
  </r>
  <r>
    <x v="2519"/>
    <n v="83.1"/>
    <n v="84.1"/>
  </r>
  <r>
    <x v="2520"/>
    <n v="83.1"/>
    <n v="84.1"/>
  </r>
  <r>
    <x v="2521"/>
    <n v="83.1"/>
    <n v="84.1"/>
  </r>
  <r>
    <x v="2522"/>
    <n v="83.1"/>
    <n v="84.1"/>
  </r>
  <r>
    <x v="2523"/>
    <n v="83.1"/>
    <n v="84.1"/>
  </r>
  <r>
    <x v="2524"/>
    <n v="83.1"/>
    <n v="84.1"/>
  </r>
  <r>
    <x v="2525"/>
    <n v="83.25"/>
    <n v="84.25"/>
  </r>
  <r>
    <x v="2526"/>
    <n v="83.25"/>
    <n v="84.25"/>
  </r>
  <r>
    <x v="2527"/>
    <n v="83.25"/>
    <n v="84.25"/>
  </r>
  <r>
    <x v="2528"/>
    <n v="83.25"/>
    <n v="84.25"/>
  </r>
  <r>
    <x v="2529"/>
    <n v="83.25"/>
    <n v="84.25"/>
  </r>
  <r>
    <x v="2530"/>
    <n v="83.25"/>
    <n v="84.25"/>
  </r>
  <r>
    <x v="2531"/>
    <n v="83.25"/>
    <n v="84.25"/>
  </r>
  <r>
    <x v="2532"/>
    <n v="83.4"/>
    <n v="84.4"/>
  </r>
  <r>
    <x v="2533"/>
    <n v="83.4"/>
    <n v="84.4"/>
  </r>
  <r>
    <x v="2534"/>
    <n v="83.4"/>
    <n v="84.4"/>
  </r>
  <r>
    <x v="2535"/>
    <n v="83.4"/>
    <n v="84.4"/>
  </r>
  <r>
    <x v="2536"/>
    <n v="83.4"/>
    <n v="84.4"/>
  </r>
  <r>
    <x v="2537"/>
    <n v="83.4"/>
    <n v="84.4"/>
  </r>
  <r>
    <x v="2538"/>
    <n v="83.4"/>
    <n v="84.4"/>
  </r>
  <r>
    <x v="2539"/>
    <n v="83.55"/>
    <n v="84.55"/>
  </r>
  <r>
    <x v="2540"/>
    <n v="83.55"/>
    <n v="84.55"/>
  </r>
  <r>
    <x v="2541"/>
    <n v="83.55"/>
    <n v="84.55"/>
  </r>
  <r>
    <x v="2542"/>
    <n v="83.55"/>
    <n v="84.55"/>
  </r>
  <r>
    <x v="2543"/>
    <n v="83.55"/>
    <n v="84.55"/>
  </r>
  <r>
    <x v="2544"/>
    <n v="83.55"/>
    <n v="84.55"/>
  </r>
  <r>
    <x v="2545"/>
    <n v="83.55"/>
    <n v="84.55"/>
  </r>
  <r>
    <x v="2546"/>
    <n v="83.55"/>
    <n v="84.55"/>
  </r>
  <r>
    <x v="2547"/>
    <n v="83.55"/>
    <n v="84.55"/>
  </r>
  <r>
    <x v="2548"/>
    <n v="83.7"/>
    <n v="84.7"/>
  </r>
  <r>
    <x v="2549"/>
    <n v="83.7"/>
    <n v="84.7"/>
  </r>
  <r>
    <x v="2550"/>
    <n v="83.7"/>
    <n v="84.7"/>
  </r>
  <r>
    <x v="2551"/>
    <n v="83.7"/>
    <n v="84.7"/>
  </r>
  <r>
    <x v="2552"/>
    <n v="83.85"/>
    <n v="84.85"/>
  </r>
  <r>
    <x v="2553"/>
    <n v="83.85"/>
    <n v="84.85"/>
  </r>
  <r>
    <x v="2554"/>
    <n v="83.85"/>
    <n v="84.85"/>
  </r>
  <r>
    <x v="2555"/>
    <n v="83.85"/>
    <n v="84.85"/>
  </r>
  <r>
    <x v="2556"/>
    <n v="83.85"/>
    <n v="84.85"/>
  </r>
  <r>
    <x v="2557"/>
    <n v="83.85"/>
    <n v="84.85"/>
  </r>
  <r>
    <x v="2558"/>
    <n v="83.85"/>
    <n v="84.85"/>
  </r>
  <r>
    <x v="2559"/>
    <n v="83.85"/>
    <n v="84.85"/>
  </r>
  <r>
    <x v="2560"/>
    <n v="84"/>
    <n v="85"/>
  </r>
  <r>
    <x v="2561"/>
    <n v="84"/>
    <n v="85"/>
  </r>
  <r>
    <x v="2562"/>
    <n v="84"/>
    <n v="85"/>
  </r>
  <r>
    <x v="2563"/>
    <n v="84"/>
    <n v="85"/>
  </r>
  <r>
    <x v="2564"/>
    <n v="84"/>
    <n v="85"/>
  </r>
  <r>
    <x v="2565"/>
    <n v="84"/>
    <n v="85"/>
  </r>
  <r>
    <x v="2566"/>
    <n v="84"/>
    <n v="85"/>
  </r>
  <r>
    <x v="2567"/>
    <n v="84.15"/>
    <n v="85.15"/>
  </r>
  <r>
    <x v="2568"/>
    <n v="84.15"/>
    <n v="85.15"/>
  </r>
  <r>
    <x v="2569"/>
    <n v="84.15"/>
    <n v="85.15"/>
  </r>
  <r>
    <x v="2570"/>
    <n v="84.15"/>
    <n v="85.15"/>
  </r>
  <r>
    <x v="2571"/>
    <n v="84.15"/>
    <n v="85.15"/>
  </r>
  <r>
    <x v="2572"/>
    <n v="84.15"/>
    <n v="85.15"/>
  </r>
  <r>
    <x v="2573"/>
    <n v="84.15"/>
    <n v="85.15"/>
  </r>
  <r>
    <x v="2574"/>
    <n v="84.3"/>
    <n v="85.3"/>
  </r>
  <r>
    <x v="2575"/>
    <n v="84.3"/>
    <n v="85.3"/>
  </r>
  <r>
    <x v="2576"/>
    <n v="84.3"/>
    <n v="85.3"/>
  </r>
  <r>
    <x v="2577"/>
    <n v="84.3"/>
    <n v="85.3"/>
  </r>
  <r>
    <x v="2578"/>
    <n v="84.3"/>
    <n v="85.3"/>
  </r>
  <r>
    <x v="2579"/>
    <n v="84.3"/>
    <n v="85.3"/>
  </r>
  <r>
    <x v="2580"/>
    <n v="84.3"/>
    <n v="85.3"/>
  </r>
  <r>
    <x v="2581"/>
    <n v="84.45"/>
    <n v="85.45"/>
  </r>
  <r>
    <x v="2582"/>
    <n v="84.45"/>
    <n v="85.45"/>
  </r>
  <r>
    <x v="2583"/>
    <n v="84.45"/>
    <n v="85.45"/>
  </r>
  <r>
    <x v="2584"/>
    <n v="84.45"/>
    <n v="85.45"/>
  </r>
  <r>
    <x v="2585"/>
    <n v="84.45"/>
    <n v="85.45"/>
  </r>
  <r>
    <x v="2586"/>
    <n v="84.45"/>
    <n v="85.45"/>
  </r>
  <r>
    <x v="2587"/>
    <n v="84.45"/>
    <n v="85.45"/>
  </r>
  <r>
    <x v="2588"/>
    <n v="84.45"/>
    <n v="85.45"/>
  </r>
  <r>
    <x v="2589"/>
    <n v="84.45"/>
    <n v="85.45"/>
  </r>
  <r>
    <x v="2590"/>
    <n v="84.45"/>
    <n v="85.45"/>
  </r>
  <r>
    <x v="2591"/>
    <n v="84.45"/>
    <n v="85.45"/>
  </r>
  <r>
    <x v="2592"/>
    <n v="84.45"/>
    <n v="85.45"/>
  </r>
  <r>
    <x v="2593"/>
    <n v="84.45"/>
    <n v="85.45"/>
  </r>
  <r>
    <x v="2594"/>
    <n v="84.45"/>
    <n v="85.45"/>
  </r>
  <r>
    <x v="2595"/>
    <n v="84.6"/>
    <n v="85.6"/>
  </r>
  <r>
    <x v="2596"/>
    <n v="84.6"/>
    <n v="85.6"/>
  </r>
  <r>
    <x v="2597"/>
    <n v="84.6"/>
    <n v="85.6"/>
  </r>
  <r>
    <x v="2598"/>
    <n v="84.6"/>
    <n v="85.6"/>
  </r>
  <r>
    <x v="2599"/>
    <n v="84.6"/>
    <n v="85.6"/>
  </r>
  <r>
    <x v="2600"/>
    <n v="84.6"/>
    <n v="85.6"/>
  </r>
  <r>
    <x v="2601"/>
    <n v="84.6"/>
    <n v="85.6"/>
  </r>
  <r>
    <x v="2602"/>
    <n v="84.75"/>
    <n v="85.75"/>
  </r>
  <r>
    <x v="2603"/>
    <n v="84.75"/>
    <n v="85.75"/>
  </r>
  <r>
    <x v="2604"/>
    <n v="84.75"/>
    <n v="85.75"/>
  </r>
  <r>
    <x v="2605"/>
    <n v="84.75"/>
    <n v="85.75"/>
  </r>
  <r>
    <x v="2606"/>
    <n v="84.75"/>
    <n v="85.75"/>
  </r>
  <r>
    <x v="2607"/>
    <n v="84.75"/>
    <n v="85.75"/>
  </r>
  <r>
    <x v="2608"/>
    <n v="84.75"/>
    <n v="85.75"/>
  </r>
  <r>
    <x v="2609"/>
    <n v="84.9"/>
    <n v="85.9"/>
  </r>
  <r>
    <x v="2610"/>
    <n v="84.9"/>
    <n v="85.9"/>
  </r>
  <r>
    <x v="2611"/>
    <n v="84.9"/>
    <n v="85.9"/>
  </r>
  <r>
    <x v="2612"/>
    <n v="84.9"/>
    <n v="85.9"/>
  </r>
  <r>
    <x v="2613"/>
    <n v="84.9"/>
    <n v="85.9"/>
  </r>
  <r>
    <x v="2614"/>
    <n v="84.9"/>
    <n v="85.9"/>
  </r>
  <r>
    <x v="2615"/>
    <n v="84.9"/>
    <n v="85.9"/>
  </r>
  <r>
    <x v="2616"/>
    <n v="85.05"/>
    <n v="86.05"/>
  </r>
  <r>
    <x v="2617"/>
    <n v="85.05"/>
    <n v="86.05"/>
  </r>
  <r>
    <x v="2618"/>
    <n v="85.05"/>
    <n v="86.05"/>
  </r>
  <r>
    <x v="2619"/>
    <n v="85.05"/>
    <n v="86.05"/>
  </r>
  <r>
    <x v="2620"/>
    <n v="85.05"/>
    <n v="86.05"/>
  </r>
  <r>
    <x v="2621"/>
    <n v="85.05"/>
    <n v="86.05"/>
  </r>
  <r>
    <x v="2622"/>
    <n v="85.05"/>
    <n v="86.05"/>
  </r>
  <r>
    <x v="2623"/>
    <n v="85.05"/>
    <n v="86.05"/>
  </r>
  <r>
    <x v="2624"/>
    <n v="85.25"/>
    <n v="86.25"/>
  </r>
  <r>
    <x v="2625"/>
    <n v="85.25"/>
    <n v="86.25"/>
  </r>
  <r>
    <x v="2626"/>
    <n v="85.25"/>
    <n v="86.25"/>
  </r>
  <r>
    <x v="2627"/>
    <n v="85.25"/>
    <n v="86.25"/>
  </r>
  <r>
    <x v="2628"/>
    <n v="85.25"/>
    <n v="86.25"/>
  </r>
  <r>
    <x v="2629"/>
    <n v="85.25"/>
    <n v="86.25"/>
  </r>
  <r>
    <x v="2630"/>
    <n v="85.45"/>
    <n v="86.45"/>
  </r>
  <r>
    <x v="2631"/>
    <n v="85.45"/>
    <n v="86.45"/>
  </r>
  <r>
    <x v="2632"/>
    <n v="85.45"/>
    <n v="86.45"/>
  </r>
  <r>
    <x v="2633"/>
    <n v="85.45"/>
    <n v="86.45"/>
  </r>
  <r>
    <x v="2634"/>
    <n v="85.45"/>
    <n v="86.45"/>
  </r>
  <r>
    <x v="2635"/>
    <n v="85.45"/>
    <n v="86.45"/>
  </r>
  <r>
    <x v="2636"/>
    <n v="85.45"/>
    <n v="86.45"/>
  </r>
  <r>
    <x v="2637"/>
    <n v="85.7"/>
    <n v="86.7"/>
  </r>
  <r>
    <x v="2638"/>
    <n v="85.7"/>
    <n v="86.7"/>
  </r>
  <r>
    <x v="2639"/>
    <n v="85.7"/>
    <n v="86.7"/>
  </r>
  <r>
    <x v="2640"/>
    <n v="85.7"/>
    <n v="86.7"/>
  </r>
  <r>
    <x v="2641"/>
    <n v="85.7"/>
    <n v="86.7"/>
  </r>
  <r>
    <x v="2642"/>
    <n v="85.7"/>
    <n v="86.7"/>
  </r>
  <r>
    <x v="2643"/>
    <n v="85.7"/>
    <n v="86.7"/>
  </r>
  <r>
    <x v="2644"/>
    <n v="85.95"/>
    <n v="86.95"/>
  </r>
  <r>
    <x v="2645"/>
    <n v="85.95"/>
    <n v="86.95"/>
  </r>
  <r>
    <x v="2646"/>
    <n v="85.95"/>
    <n v="86.95"/>
  </r>
  <r>
    <x v="2647"/>
    <n v="85.95"/>
    <n v="86.95"/>
  </r>
  <r>
    <x v="2648"/>
    <n v="85.95"/>
    <n v="86.95"/>
  </r>
  <r>
    <x v="2649"/>
    <n v="85.95"/>
    <n v="86.95"/>
  </r>
  <r>
    <x v="2650"/>
    <n v="85.95"/>
    <n v="86.95"/>
  </r>
  <r>
    <x v="2651"/>
    <n v="85.95"/>
    <n v="86.95"/>
  </r>
  <r>
    <x v="2652"/>
    <n v="85.95"/>
    <n v="86.95"/>
  </r>
  <r>
    <x v="2653"/>
    <n v="85.95"/>
    <n v="86.95"/>
  </r>
  <r>
    <x v="2654"/>
    <n v="85.95"/>
    <n v="86.95"/>
  </r>
  <r>
    <x v="2655"/>
    <n v="85.95"/>
    <n v="86.95"/>
  </r>
  <r>
    <x v="2656"/>
    <n v="85.95"/>
    <n v="86.95"/>
  </r>
  <r>
    <x v="2657"/>
    <n v="85.95"/>
    <n v="86.95"/>
  </r>
  <r>
    <x v="2658"/>
    <n v="85.95"/>
    <n v="86.95"/>
  </r>
  <r>
    <x v="2659"/>
    <n v="85.95"/>
    <n v="86.95"/>
  </r>
  <r>
    <x v="2660"/>
    <n v="85.95"/>
    <n v="86.95"/>
  </r>
  <r>
    <x v="2661"/>
    <n v="85.95"/>
    <n v="86.95"/>
  </r>
  <r>
    <x v="2662"/>
    <n v="85.95"/>
    <n v="86.95"/>
  </r>
  <r>
    <x v="2663"/>
    <n v="86.25"/>
    <n v="87.25"/>
  </r>
  <r>
    <x v="2664"/>
    <n v="86.25"/>
    <n v="87.25"/>
  </r>
  <r>
    <x v="2665"/>
    <n v="86.25"/>
    <n v="87.25"/>
  </r>
  <r>
    <x v="2666"/>
    <n v="86.25"/>
    <n v="87.25"/>
  </r>
  <r>
    <x v="2667"/>
    <n v="86.25"/>
    <n v="87.25"/>
  </r>
  <r>
    <x v="2668"/>
    <n v="86.25"/>
    <n v="87.25"/>
  </r>
  <r>
    <x v="2669"/>
    <n v="86.25"/>
    <n v="87.25"/>
  </r>
  <r>
    <x v="2670"/>
    <n v="86.25"/>
    <n v="87.25"/>
  </r>
  <r>
    <x v="2671"/>
    <n v="86.55"/>
    <n v="87.55"/>
  </r>
  <r>
    <x v="2672"/>
    <n v="86.55"/>
    <n v="87.55"/>
  </r>
  <r>
    <x v="2673"/>
    <n v="86.55"/>
    <n v="87.55"/>
  </r>
  <r>
    <x v="2674"/>
    <n v="86.55"/>
    <n v="87.55"/>
  </r>
  <r>
    <x v="2675"/>
    <n v="86.55"/>
    <n v="87.55"/>
  </r>
  <r>
    <x v="2676"/>
    <n v="86.55"/>
    <n v="87.55"/>
  </r>
  <r>
    <x v="2677"/>
    <n v="86.85"/>
    <n v="87.85"/>
  </r>
  <r>
    <x v="2678"/>
    <n v="86.85"/>
    <n v="87.85"/>
  </r>
  <r>
    <x v="2679"/>
    <n v="86.85"/>
    <n v="87.85"/>
  </r>
  <r>
    <x v="2680"/>
    <n v="86.85"/>
    <n v="87.85"/>
  </r>
  <r>
    <x v="2681"/>
    <n v="86.85"/>
    <n v="87.85"/>
  </r>
  <r>
    <x v="2682"/>
    <n v="86.85"/>
    <n v="87.85"/>
  </r>
  <r>
    <x v="2683"/>
    <n v="86.85"/>
    <n v="87.85"/>
  </r>
  <r>
    <x v="2684"/>
    <n v="86.85"/>
    <n v="87.85"/>
  </r>
  <r>
    <x v="2685"/>
    <n v="86.85"/>
    <n v="87.85"/>
  </r>
  <r>
    <x v="2686"/>
    <n v="87.3"/>
    <n v="88.3"/>
  </r>
  <r>
    <x v="2687"/>
    <n v="87.3"/>
    <n v="88.3"/>
  </r>
  <r>
    <x v="2688"/>
    <n v="87.3"/>
    <n v="88.3"/>
  </r>
  <r>
    <x v="2689"/>
    <n v="87.3"/>
    <n v="88.3"/>
  </r>
  <r>
    <x v="2690"/>
    <n v="87.3"/>
    <n v="88.3"/>
  </r>
  <r>
    <x v="2691"/>
    <n v="87.3"/>
    <n v="88.3"/>
  </r>
  <r>
    <x v="2692"/>
    <n v="87.3"/>
    <n v="88.3"/>
  </r>
  <r>
    <x v="2693"/>
    <n v="87.75"/>
    <n v="88.75"/>
  </r>
  <r>
    <x v="2694"/>
    <n v="87.75"/>
    <n v="88.75"/>
  </r>
  <r>
    <x v="2695"/>
    <n v="87.75"/>
    <n v="88.75"/>
  </r>
  <r>
    <x v="2696"/>
    <n v="87.75"/>
    <n v="88.75"/>
  </r>
  <r>
    <x v="2697"/>
    <n v="87.75"/>
    <n v="88.75"/>
  </r>
  <r>
    <x v="2698"/>
    <n v="87.75"/>
    <n v="88.75"/>
  </r>
  <r>
    <x v="2699"/>
    <n v="87.75"/>
    <n v="88.75"/>
  </r>
  <r>
    <x v="2700"/>
    <n v="88.2"/>
    <n v="89.2"/>
  </r>
  <r>
    <x v="2701"/>
    <n v="88.2"/>
    <n v="89.2"/>
  </r>
  <r>
    <x v="2702"/>
    <n v="88.2"/>
    <n v="89.2"/>
  </r>
  <r>
    <x v="2703"/>
    <n v="88.2"/>
    <n v="89.2"/>
  </r>
  <r>
    <x v="2704"/>
    <n v="88.2"/>
    <n v="89.2"/>
  </r>
  <r>
    <x v="2705"/>
    <n v="88.2"/>
    <n v="89.2"/>
  </r>
  <r>
    <x v="2706"/>
    <n v="88.2"/>
    <n v="89.2"/>
  </r>
  <r>
    <x v="2707"/>
    <n v="88.2"/>
    <n v="89.95"/>
  </r>
  <r>
    <x v="2708"/>
    <n v="88.2"/>
    <n v="89.95"/>
  </r>
  <r>
    <x v="2709"/>
    <n v="88.2"/>
    <n v="89.95"/>
  </r>
  <r>
    <x v="2710"/>
    <n v="88.2"/>
    <n v="89.95"/>
  </r>
  <r>
    <x v="2711"/>
    <n v="88.2"/>
    <n v="89.95"/>
  </r>
  <r>
    <x v="2712"/>
    <n v="88.2"/>
    <n v="89.95"/>
  </r>
  <r>
    <x v="2713"/>
    <n v="88.2"/>
    <n v="89.95"/>
  </r>
  <r>
    <x v="2714"/>
    <n v="88.65"/>
    <n v="90.4"/>
  </r>
  <r>
    <x v="2715"/>
    <n v="88.65"/>
    <n v="90.4"/>
  </r>
  <r>
    <x v="2716"/>
    <n v="88.65"/>
    <n v="90.4"/>
  </r>
  <r>
    <x v="2717"/>
    <n v="88.65"/>
    <n v="90.4"/>
  </r>
  <r>
    <x v="2718"/>
    <n v="88.65"/>
    <n v="90.4"/>
  </r>
  <r>
    <x v="2719"/>
    <n v="88.65"/>
    <n v="90.4"/>
  </r>
  <r>
    <x v="2720"/>
    <n v="88.65"/>
    <n v="90.4"/>
  </r>
  <r>
    <x v="2721"/>
    <n v="88.65"/>
    <n v="90.4"/>
  </r>
  <r>
    <x v="2722"/>
    <n v="88.65"/>
    <n v="90.4"/>
  </r>
  <r>
    <x v="2723"/>
    <n v="88.65"/>
    <n v="90.4"/>
  </r>
  <r>
    <x v="2724"/>
    <n v="88.65"/>
    <n v="90.4"/>
  </r>
  <r>
    <x v="2725"/>
    <n v="88.65"/>
    <n v="90.4"/>
  </r>
  <r>
    <x v="2726"/>
    <n v="89.1"/>
    <n v="90.85"/>
  </r>
  <r>
    <x v="2727"/>
    <n v="89.1"/>
    <n v="90.85"/>
  </r>
  <r>
    <x v="2728"/>
    <n v="89.1"/>
    <n v="90.85"/>
  </r>
  <r>
    <x v="2729"/>
    <n v="89.1"/>
    <n v="90.85"/>
  </r>
  <r>
    <x v="2730"/>
    <n v="89.1"/>
    <n v="90.85"/>
  </r>
  <r>
    <x v="2731"/>
    <n v="89.1"/>
    <n v="90.85"/>
  </r>
  <r>
    <x v="2732"/>
    <n v="89.1"/>
    <n v="90.85"/>
  </r>
  <r>
    <x v="2733"/>
    <n v="89.1"/>
    <n v="90.85"/>
  </r>
  <r>
    <x v="2734"/>
    <n v="89.1"/>
    <n v="90.85"/>
  </r>
  <r>
    <x v="2735"/>
    <n v="89.55"/>
    <n v="91.3"/>
  </r>
  <r>
    <x v="2736"/>
    <n v="89.55"/>
    <n v="91.3"/>
  </r>
  <r>
    <x v="2737"/>
    <n v="89.55"/>
    <n v="91.3"/>
  </r>
  <r>
    <x v="2738"/>
    <n v="89.55"/>
    <n v="91.3"/>
  </r>
  <r>
    <x v="2739"/>
    <n v="89.55"/>
    <n v="91.3"/>
  </r>
  <r>
    <x v="2740"/>
    <n v="89.55"/>
    <n v="91.3"/>
  </r>
  <r>
    <x v="2741"/>
    <n v="89.55"/>
    <n v="91.3"/>
  </r>
  <r>
    <x v="2742"/>
    <n v="90"/>
    <n v="91.75"/>
  </r>
  <r>
    <x v="2743"/>
    <n v="90"/>
    <n v="91.75"/>
  </r>
  <r>
    <x v="2744"/>
    <n v="90"/>
    <n v="91.75"/>
  </r>
  <r>
    <x v="2745"/>
    <n v="90"/>
    <n v="91.75"/>
  </r>
  <r>
    <x v="2746"/>
    <n v="90"/>
    <n v="91.75"/>
  </r>
  <r>
    <x v="2747"/>
    <n v="90"/>
    <n v="91.75"/>
  </r>
  <r>
    <x v="2748"/>
    <n v="90"/>
    <n v="91.75"/>
  </r>
  <r>
    <x v="2749"/>
    <n v="90.45"/>
    <n v="92.2"/>
  </r>
  <r>
    <x v="2750"/>
    <n v="90.45"/>
    <n v="92.2"/>
  </r>
  <r>
    <x v="2751"/>
    <n v="90.45"/>
    <n v="92.2"/>
  </r>
  <r>
    <x v="2752"/>
    <n v="90.45"/>
    <n v="92.2"/>
  </r>
  <r>
    <x v="2753"/>
    <n v="90.45"/>
    <n v="92.2"/>
  </r>
  <r>
    <x v="2754"/>
    <n v="90.45"/>
    <n v="92.2"/>
  </r>
  <r>
    <x v="2755"/>
    <n v="90.45"/>
    <n v="92.2"/>
  </r>
  <r>
    <x v="2756"/>
    <n v="90.9"/>
    <n v="92.65"/>
  </r>
  <r>
    <x v="2757"/>
    <n v="90.9"/>
    <n v="92.65"/>
  </r>
  <r>
    <x v="2758"/>
    <n v="90.9"/>
    <n v="92.65"/>
  </r>
  <r>
    <x v="2759"/>
    <n v="90.9"/>
    <n v="92.65"/>
  </r>
  <r>
    <x v="2760"/>
    <n v="90.9"/>
    <n v="92.65"/>
  </r>
  <r>
    <x v="2761"/>
    <n v="90.9"/>
    <n v="92.65"/>
  </r>
  <r>
    <x v="2762"/>
    <n v="90.9"/>
    <n v="92.65"/>
  </r>
  <r>
    <x v="2763"/>
    <n v="90.9"/>
    <n v="92.65"/>
  </r>
  <r>
    <x v="2764"/>
    <n v="90.9"/>
    <n v="92.65"/>
  </r>
  <r>
    <x v="2765"/>
    <n v="90.9"/>
    <n v="92.65"/>
  </r>
  <r>
    <x v="2766"/>
    <n v="90.9"/>
    <n v="92.65"/>
  </r>
  <r>
    <x v="2767"/>
    <n v="90.9"/>
    <n v="92.65"/>
  </r>
  <r>
    <x v="2768"/>
    <n v="90.9"/>
    <n v="92.65"/>
  </r>
  <r>
    <x v="2769"/>
    <n v="90.9"/>
    <n v="92.65"/>
  </r>
  <r>
    <x v="2770"/>
    <n v="91.35"/>
    <n v="93.1"/>
  </r>
  <r>
    <x v="2771"/>
    <n v="91.35"/>
    <n v="93.1"/>
  </r>
  <r>
    <x v="2772"/>
    <n v="91.35"/>
    <n v="93.1"/>
  </r>
  <r>
    <x v="2773"/>
    <n v="91.35"/>
    <n v="93.1"/>
  </r>
  <r>
    <x v="2774"/>
    <n v="91.35"/>
    <n v="93.1"/>
  </r>
  <r>
    <x v="2775"/>
    <n v="91.35"/>
    <n v="93.1"/>
  </r>
  <r>
    <x v="2776"/>
    <n v="91.35"/>
    <n v="93.1"/>
  </r>
  <r>
    <x v="2777"/>
    <n v="91.8"/>
    <n v="93.55"/>
  </r>
  <r>
    <x v="2778"/>
    <n v="91.8"/>
    <n v="93.55"/>
  </r>
  <r>
    <x v="2779"/>
    <n v="91.8"/>
    <n v="93.55"/>
  </r>
  <r>
    <x v="2780"/>
    <n v="91.8"/>
    <n v="93.55"/>
  </r>
  <r>
    <x v="2781"/>
    <n v="91.8"/>
    <n v="93.55"/>
  </r>
  <r>
    <x v="2782"/>
    <n v="91.8"/>
    <n v="93.55"/>
  </r>
  <r>
    <x v="2783"/>
    <n v="92.25"/>
    <n v="94"/>
  </r>
  <r>
    <x v="2784"/>
    <n v="92.25"/>
    <n v="94"/>
  </r>
  <r>
    <x v="2785"/>
    <n v="92.25"/>
    <n v="94"/>
  </r>
  <r>
    <x v="2786"/>
    <n v="92.25"/>
    <n v="94"/>
  </r>
  <r>
    <x v="2787"/>
    <n v="92.25"/>
    <n v="94"/>
  </r>
  <r>
    <x v="2788"/>
    <n v="92.25"/>
    <n v="94"/>
  </r>
  <r>
    <x v="2789"/>
    <n v="92.25"/>
    <n v="94"/>
  </r>
  <r>
    <x v="2790"/>
    <n v="92.25"/>
    <n v="94"/>
  </r>
  <r>
    <x v="2791"/>
    <n v="92.7"/>
    <n v="94.45"/>
  </r>
  <r>
    <x v="2792"/>
    <n v="92.7"/>
    <n v="94.45"/>
  </r>
  <r>
    <x v="2793"/>
    <n v="92.7"/>
    <n v="94.45"/>
  </r>
  <r>
    <x v="2794"/>
    <n v="92.7"/>
    <n v="94.45"/>
  </r>
  <r>
    <x v="2795"/>
    <n v="92.7"/>
    <n v="94.45"/>
  </r>
  <r>
    <x v="2796"/>
    <n v="92.7"/>
    <n v="94.45"/>
  </r>
  <r>
    <x v="2797"/>
    <n v="92.7"/>
    <n v="94.45"/>
  </r>
  <r>
    <x v="2798"/>
    <n v="93.15"/>
    <n v="94.9"/>
  </r>
  <r>
    <x v="2799"/>
    <n v="93.15"/>
    <n v="94.9"/>
  </r>
  <r>
    <x v="2800"/>
    <n v="93.6"/>
    <n v="95.35"/>
  </r>
  <r>
    <x v="2801"/>
    <n v="93.6"/>
    <n v="95.35"/>
  </r>
  <r>
    <x v="2802"/>
    <n v="93.6"/>
    <n v="95.35"/>
  </r>
  <r>
    <x v="2803"/>
    <n v="93.6"/>
    <n v="95.35"/>
  </r>
  <r>
    <x v="2804"/>
    <n v="93.6"/>
    <n v="95.35"/>
  </r>
  <r>
    <x v="2805"/>
    <n v="94.05"/>
    <n v="95.8"/>
  </r>
  <r>
    <x v="2806"/>
    <n v="94.05"/>
    <n v="95.8"/>
  </r>
  <r>
    <x v="2807"/>
    <n v="94.05"/>
    <n v="95.8"/>
  </r>
  <r>
    <x v="2808"/>
    <n v="94.05"/>
    <n v="95.8"/>
  </r>
  <r>
    <x v="2809"/>
    <n v="94.05"/>
    <n v="95.8"/>
  </r>
  <r>
    <x v="2810"/>
    <n v="94.05"/>
    <n v="95.8"/>
  </r>
  <r>
    <x v="2811"/>
    <n v="94.05"/>
    <n v="95.8"/>
  </r>
  <r>
    <x v="2812"/>
    <n v="94.5"/>
    <n v="96.25"/>
  </r>
  <r>
    <x v="2813"/>
    <n v="94.5"/>
    <n v="96.25"/>
  </r>
  <r>
    <x v="2814"/>
    <n v="94.5"/>
    <n v="96.25"/>
  </r>
  <r>
    <x v="2815"/>
    <n v="94.5"/>
    <n v="96.25"/>
  </r>
  <r>
    <x v="2816"/>
    <n v="94.5"/>
    <n v="96.25"/>
  </r>
  <r>
    <x v="2817"/>
    <n v="94.5"/>
    <n v="96.25"/>
  </r>
  <r>
    <x v="2818"/>
    <n v="94.5"/>
    <n v="96.25"/>
  </r>
  <r>
    <x v="2819"/>
    <n v="94.5"/>
    <n v="96.25"/>
  </r>
  <r>
    <x v="2820"/>
    <n v="94.95"/>
    <n v="96.7"/>
  </r>
  <r>
    <x v="2821"/>
    <n v="94.95"/>
    <n v="96.7"/>
  </r>
  <r>
    <x v="2822"/>
    <n v="94.95"/>
    <n v="96.7"/>
  </r>
  <r>
    <x v="2823"/>
    <n v="94.95"/>
    <n v="96.7"/>
  </r>
  <r>
    <x v="2824"/>
    <n v="94.95"/>
    <n v="96.7"/>
  </r>
  <r>
    <x v="2825"/>
    <n v="94.95"/>
    <n v="96.7"/>
  </r>
  <r>
    <x v="2826"/>
    <n v="94.95"/>
    <n v="96.7"/>
  </r>
  <r>
    <x v="2827"/>
    <n v="94.95"/>
    <n v="96.7"/>
  </r>
  <r>
    <x v="2828"/>
    <n v="94.95"/>
    <n v="96.7"/>
  </r>
  <r>
    <x v="2829"/>
    <n v="94.95"/>
    <n v="96.7"/>
  </r>
  <r>
    <x v="2830"/>
    <n v="94.95"/>
    <n v="96.7"/>
  </r>
  <r>
    <x v="2831"/>
    <n v="94.95"/>
    <n v="96.7"/>
  </r>
  <r>
    <x v="2832"/>
    <n v="94.95"/>
    <n v="96.7"/>
  </r>
  <r>
    <x v="2833"/>
    <n v="95.4"/>
    <n v="97.15"/>
  </r>
  <r>
    <x v="2834"/>
    <n v="95.4"/>
    <n v="97.15"/>
  </r>
  <r>
    <x v="2835"/>
    <n v="95.85"/>
    <n v="97.6"/>
  </r>
  <r>
    <x v="2836"/>
    <n v="95.85"/>
    <n v="97.6"/>
  </r>
  <r>
    <x v="2837"/>
    <n v="95.85"/>
    <n v="97.6"/>
  </r>
  <r>
    <x v="2838"/>
    <n v="95.85"/>
    <n v="97.6"/>
  </r>
  <r>
    <x v="2839"/>
    <n v="95.85"/>
    <n v="97.6"/>
  </r>
  <r>
    <x v="2840"/>
    <n v="96.3"/>
    <n v="98.05"/>
  </r>
  <r>
    <x v="2841"/>
    <n v="96.3"/>
    <n v="98.05"/>
  </r>
  <r>
    <x v="2842"/>
    <n v="96.3"/>
    <n v="98.05"/>
  </r>
  <r>
    <x v="2843"/>
    <n v="96.3"/>
    <n v="98.05"/>
  </r>
  <r>
    <x v="2844"/>
    <n v="96.3"/>
    <n v="98.05"/>
  </r>
  <r>
    <x v="2845"/>
    <n v="96.3"/>
    <n v="98.05"/>
  </r>
  <r>
    <x v="2846"/>
    <n v="96.3"/>
    <n v="98.05"/>
  </r>
  <r>
    <x v="2847"/>
    <n v="96.75"/>
    <n v="98.5"/>
  </r>
  <r>
    <x v="2848"/>
    <n v="96.75"/>
    <n v="98.5"/>
  </r>
  <r>
    <x v="2849"/>
    <n v="96.75"/>
    <n v="98.5"/>
  </r>
  <r>
    <x v="2850"/>
    <n v="96.75"/>
    <n v="98.5"/>
  </r>
  <r>
    <x v="2851"/>
    <n v="96.75"/>
    <n v="98.5"/>
  </r>
  <r>
    <x v="2852"/>
    <n v="96.75"/>
    <n v="98.5"/>
  </r>
  <r>
    <x v="2853"/>
    <n v="96.75"/>
    <n v="98.5"/>
  </r>
  <r>
    <x v="2854"/>
    <n v="97.3"/>
    <n v="99.05"/>
  </r>
  <r>
    <x v="2855"/>
    <n v="97.3"/>
    <n v="99.05"/>
  </r>
  <r>
    <x v="2856"/>
    <n v="97.3"/>
    <n v="99.05"/>
  </r>
  <r>
    <x v="2857"/>
    <n v="97.3"/>
    <n v="99.05"/>
  </r>
  <r>
    <x v="2858"/>
    <n v="97.3"/>
    <n v="99.05"/>
  </r>
  <r>
    <x v="2859"/>
    <n v="97.3"/>
    <n v="99.05"/>
  </r>
  <r>
    <x v="2860"/>
    <n v="97.3"/>
    <n v="99.05"/>
  </r>
  <r>
    <x v="2861"/>
    <n v="97.85"/>
    <n v="99.6"/>
  </r>
  <r>
    <x v="2862"/>
    <n v="97.85"/>
    <n v="99.6"/>
  </r>
  <r>
    <x v="2863"/>
    <n v="97.85"/>
    <n v="99.6"/>
  </r>
  <r>
    <x v="2864"/>
    <n v="97.85"/>
    <n v="99.6"/>
  </r>
  <r>
    <x v="2865"/>
    <n v="97.85"/>
    <n v="99.6"/>
  </r>
  <r>
    <x v="2866"/>
    <n v="97.85"/>
    <n v="99.6"/>
  </r>
  <r>
    <x v="2867"/>
    <n v="97.85"/>
    <n v="99.6"/>
  </r>
  <r>
    <x v="2868"/>
    <n v="98.4"/>
    <n v="100.15"/>
  </r>
  <r>
    <x v="2869"/>
    <n v="98.4"/>
    <n v="100.15"/>
  </r>
  <r>
    <x v="2870"/>
    <n v="98.4"/>
    <n v="100.15"/>
  </r>
  <r>
    <x v="2871"/>
    <n v="98.4"/>
    <n v="100.15"/>
  </r>
  <r>
    <x v="2872"/>
    <n v="98.4"/>
    <n v="100.15"/>
  </r>
  <r>
    <x v="2873"/>
    <n v="98.4"/>
    <n v="100.15"/>
  </r>
  <r>
    <x v="2874"/>
    <n v="98.4"/>
    <n v="100.15"/>
  </r>
  <r>
    <x v="2875"/>
    <n v="98.95"/>
    <n v="100.7"/>
  </r>
  <r>
    <x v="2876"/>
    <n v="98.95"/>
    <n v="100.7"/>
  </r>
  <r>
    <x v="2877"/>
    <n v="98.95"/>
    <n v="100.7"/>
  </r>
  <r>
    <x v="2878"/>
    <n v="98.95"/>
    <n v="100.7"/>
  </r>
  <r>
    <x v="2879"/>
    <n v="98.95"/>
    <n v="100.7"/>
  </r>
  <r>
    <x v="2880"/>
    <n v="98.95"/>
    <n v="100.7"/>
  </r>
  <r>
    <x v="2881"/>
    <n v="98.95"/>
    <n v="100.7"/>
  </r>
  <r>
    <x v="2882"/>
    <n v="99.5"/>
    <n v="101.25"/>
  </r>
  <r>
    <x v="2883"/>
    <n v="99.5"/>
    <n v="101.25"/>
  </r>
  <r>
    <x v="2884"/>
    <n v="99.5"/>
    <n v="101.25"/>
  </r>
  <r>
    <x v="2885"/>
    <n v="99.5"/>
    <n v="101.25"/>
  </r>
  <r>
    <x v="2886"/>
    <n v="99.5"/>
    <n v="101.25"/>
  </r>
  <r>
    <x v="2887"/>
    <n v="99.5"/>
    <n v="101.25"/>
  </r>
  <r>
    <x v="2888"/>
    <n v="99.5"/>
    <n v="101.25"/>
  </r>
  <r>
    <x v="2889"/>
    <n v="100.05"/>
    <n v="101.8"/>
  </r>
  <r>
    <x v="2890"/>
    <n v="100.05"/>
    <n v="101.8"/>
  </r>
  <r>
    <x v="2891"/>
    <n v="100.05"/>
    <n v="101.8"/>
  </r>
  <r>
    <x v="2892"/>
    <n v="100.05"/>
    <n v="101.8"/>
  </r>
  <r>
    <x v="2893"/>
    <n v="100.05"/>
    <n v="101.8"/>
  </r>
  <r>
    <x v="2894"/>
    <n v="100.05"/>
    <n v="101.8"/>
  </r>
  <r>
    <x v="2895"/>
    <n v="100.05"/>
    <n v="101.8"/>
  </r>
  <r>
    <x v="2896"/>
    <n v="100.6"/>
    <n v="102.35"/>
  </r>
  <r>
    <x v="2897"/>
    <n v="100.6"/>
    <n v="102.35"/>
  </r>
  <r>
    <x v="2898"/>
    <n v="100.6"/>
    <n v="102.35"/>
  </r>
  <r>
    <x v="2899"/>
    <n v="100.6"/>
    <n v="102.35"/>
  </r>
  <r>
    <x v="2900"/>
    <n v="100.6"/>
    <n v="102.35"/>
  </r>
  <r>
    <x v="2901"/>
    <n v="100.6"/>
    <n v="102.35"/>
  </r>
  <r>
    <x v="2902"/>
    <n v="100.6"/>
    <n v="102.35"/>
  </r>
  <r>
    <x v="2903"/>
    <n v="100.9"/>
    <n v="102.9"/>
  </r>
  <r>
    <x v="2904"/>
    <n v="100.9"/>
    <n v="102.9"/>
  </r>
  <r>
    <x v="2905"/>
    <n v="101.45"/>
    <n v="103.45"/>
  </r>
  <r>
    <x v="2906"/>
    <n v="101.45"/>
    <n v="103.45"/>
  </r>
  <r>
    <x v="2907"/>
    <n v="101.45"/>
    <n v="103.45"/>
  </r>
  <r>
    <x v="2908"/>
    <n v="101.45"/>
    <n v="103.45"/>
  </r>
  <r>
    <x v="2909"/>
    <n v="101.45"/>
    <n v="103.45"/>
  </r>
  <r>
    <x v="2910"/>
    <n v="102"/>
    <n v="104"/>
  </r>
  <r>
    <x v="2911"/>
    <n v="102"/>
    <n v="104"/>
  </r>
  <r>
    <x v="2912"/>
    <n v="102.55"/>
    <n v="104.55"/>
  </r>
  <r>
    <x v="2913"/>
    <n v="102.55"/>
    <n v="104.55"/>
  </r>
  <r>
    <x v="2914"/>
    <n v="102.55"/>
    <n v="104.55"/>
  </r>
  <r>
    <x v="2915"/>
    <n v="102.55"/>
    <n v="104.55"/>
  </r>
  <r>
    <x v="2916"/>
    <n v="102.55"/>
    <n v="104.55"/>
  </r>
  <r>
    <x v="2917"/>
    <n v="102.55"/>
    <n v="104.55"/>
  </r>
  <r>
    <x v="2918"/>
    <n v="102.55"/>
    <n v="104.55"/>
  </r>
  <r>
    <x v="2919"/>
    <n v="102.55"/>
    <n v="104.55"/>
  </r>
  <r>
    <x v="2920"/>
    <n v="102.55"/>
    <n v="104.55"/>
  </r>
  <r>
    <x v="2921"/>
    <n v="102.55"/>
    <n v="104.55"/>
  </r>
  <r>
    <x v="2922"/>
    <n v="102.55"/>
    <n v="104.55"/>
  </r>
  <r>
    <x v="2923"/>
    <n v="102.55"/>
    <n v="104.55"/>
  </r>
  <r>
    <x v="2924"/>
    <n v="103.25"/>
    <n v="105.3"/>
  </r>
  <r>
    <x v="2925"/>
    <n v="103.25"/>
    <n v="105.3"/>
  </r>
  <r>
    <x v="2926"/>
    <n v="103.25"/>
    <n v="105.3"/>
  </r>
  <r>
    <x v="2927"/>
    <n v="103.25"/>
    <n v="105.3"/>
  </r>
  <r>
    <x v="2928"/>
    <n v="103.25"/>
    <n v="105.3"/>
  </r>
  <r>
    <x v="2929"/>
    <n v="103.25"/>
    <n v="105.3"/>
  </r>
  <r>
    <x v="2930"/>
    <n v="103.25"/>
    <n v="105.3"/>
  </r>
  <r>
    <x v="2931"/>
    <n v="104"/>
    <n v="106.05"/>
  </r>
  <r>
    <x v="2932"/>
    <n v="104"/>
    <n v="106.05"/>
  </r>
  <r>
    <x v="2933"/>
    <n v="104.75"/>
    <n v="106.8"/>
  </r>
  <r>
    <x v="2934"/>
    <n v="104.75"/>
    <n v="106.8"/>
  </r>
  <r>
    <x v="2935"/>
    <n v="104.75"/>
    <n v="106.8"/>
  </r>
  <r>
    <x v="2936"/>
    <n v="104.75"/>
    <n v="106.8"/>
  </r>
  <r>
    <x v="2937"/>
    <n v="104.75"/>
    <n v="106.8"/>
  </r>
  <r>
    <x v="2938"/>
    <n v="105.5"/>
    <n v="107.55"/>
  </r>
  <r>
    <x v="2939"/>
    <n v="105.5"/>
    <n v="107.55"/>
  </r>
  <r>
    <x v="2940"/>
    <n v="105.5"/>
    <n v="107.55"/>
  </r>
  <r>
    <x v="2941"/>
    <n v="105.5"/>
    <n v="107.55"/>
  </r>
  <r>
    <x v="2942"/>
    <n v="105.5"/>
    <n v="107.55"/>
  </r>
  <r>
    <x v="2943"/>
    <n v="105.5"/>
    <n v="107.55"/>
  </r>
  <r>
    <x v="2944"/>
    <n v="105.5"/>
    <n v="107.55"/>
  </r>
  <r>
    <x v="2945"/>
    <n v="106.25"/>
    <n v="108.3"/>
  </r>
  <r>
    <x v="2946"/>
    <n v="106.25"/>
    <n v="108.3"/>
  </r>
  <r>
    <x v="2947"/>
    <n v="106.25"/>
    <n v="108.3"/>
  </r>
  <r>
    <x v="2948"/>
    <n v="106.25"/>
    <n v="108.3"/>
  </r>
  <r>
    <x v="2949"/>
    <n v="106.25"/>
    <n v="108.3"/>
  </r>
  <r>
    <x v="2950"/>
    <n v="106.25"/>
    <n v="108.3"/>
  </r>
  <r>
    <x v="2951"/>
    <n v="106.25"/>
    <n v="108.3"/>
  </r>
  <r>
    <x v="2952"/>
    <n v="107"/>
    <n v="109.05"/>
  </r>
  <r>
    <x v="2953"/>
    <n v="107"/>
    <n v="109.05"/>
  </r>
  <r>
    <x v="2954"/>
    <n v="107"/>
    <n v="109.05"/>
  </r>
  <r>
    <x v="2955"/>
    <n v="107"/>
    <n v="109.05"/>
  </r>
  <r>
    <x v="2956"/>
    <n v="107"/>
    <n v="109.05"/>
  </r>
  <r>
    <x v="2957"/>
    <n v="107"/>
    <n v="109.05"/>
  </r>
  <r>
    <x v="2958"/>
    <n v="107"/>
    <n v="109.05"/>
  </r>
  <r>
    <x v="2959"/>
    <n v="107.7"/>
    <n v="109.75"/>
  </r>
  <r>
    <x v="2960"/>
    <n v="107.7"/>
    <n v="109.75"/>
  </r>
  <r>
    <x v="2961"/>
    <n v="108.4"/>
    <n v="110.45"/>
  </r>
  <r>
    <x v="2962"/>
    <n v="108.4"/>
    <n v="110.45"/>
  </r>
  <r>
    <x v="2963"/>
    <n v="108.4"/>
    <n v="110.45"/>
  </r>
  <r>
    <x v="2964"/>
    <n v="108.4"/>
    <n v="110.45"/>
  </r>
  <r>
    <x v="2965"/>
    <n v="108.4"/>
    <n v="110.45"/>
  </r>
  <r>
    <x v="2966"/>
    <n v="108.4"/>
    <n v="110.45"/>
  </r>
  <r>
    <x v="2967"/>
    <n v="108.4"/>
    <n v="110.45"/>
  </r>
  <r>
    <x v="2968"/>
    <n v="108.4"/>
    <n v="110.45"/>
  </r>
  <r>
    <x v="2969"/>
    <n v="108.4"/>
    <n v="110.45"/>
  </r>
  <r>
    <x v="2970"/>
    <n v="108.4"/>
    <n v="110.45"/>
  </r>
  <r>
    <x v="2971"/>
    <n v="109.05"/>
    <n v="111.15"/>
  </r>
  <r>
    <x v="2972"/>
    <n v="109.05"/>
    <n v="111.15"/>
  </r>
  <r>
    <x v="2973"/>
    <n v="109.75"/>
    <n v="111.85"/>
  </r>
  <r>
    <x v="2974"/>
    <n v="109.75"/>
    <n v="111.85"/>
  </r>
  <r>
    <x v="2975"/>
    <n v="109.75"/>
    <n v="111.85"/>
  </r>
  <r>
    <x v="2976"/>
    <n v="109.75"/>
    <n v="111.85"/>
  </r>
  <r>
    <x v="2977"/>
    <n v="109.75"/>
    <n v="111.85"/>
  </r>
  <r>
    <x v="2978"/>
    <n v="109.75"/>
    <n v="111.85"/>
  </r>
  <r>
    <x v="2979"/>
    <n v="109.75"/>
    <n v="111.85"/>
  </r>
  <r>
    <x v="2980"/>
    <n v="110.45"/>
    <n v="112.55"/>
  </r>
  <r>
    <x v="2981"/>
    <n v="110.45"/>
    <n v="112.55"/>
  </r>
  <r>
    <x v="2982"/>
    <n v="111.15"/>
    <n v="113.25"/>
  </r>
  <r>
    <x v="2983"/>
    <n v="111.15"/>
    <n v="113.25"/>
  </r>
  <r>
    <x v="2984"/>
    <n v="111.15"/>
    <n v="113.25"/>
  </r>
  <r>
    <x v="2985"/>
    <n v="111.15"/>
    <n v="113.25"/>
  </r>
  <r>
    <x v="2986"/>
    <n v="111.15"/>
    <n v="113.25"/>
  </r>
  <r>
    <x v="2987"/>
    <n v="111.8"/>
    <n v="113.9"/>
  </r>
  <r>
    <x v="2988"/>
    <n v="111.8"/>
    <n v="113.9"/>
  </r>
  <r>
    <x v="2989"/>
    <n v="111.8"/>
    <n v="113.9"/>
  </r>
  <r>
    <x v="2990"/>
    <n v="111.8"/>
    <n v="113.9"/>
  </r>
  <r>
    <x v="2991"/>
    <n v="111.8"/>
    <n v="113.9"/>
  </r>
  <r>
    <x v="2992"/>
    <n v="112.45"/>
    <n v="113.9"/>
  </r>
  <r>
    <x v="2993"/>
    <n v="112.45"/>
    <n v="113.9"/>
  </r>
  <r>
    <x v="2994"/>
    <n v="112.45"/>
    <n v="114.55"/>
  </r>
  <r>
    <x v="2995"/>
    <n v="112.45"/>
    <n v="114.55"/>
  </r>
  <r>
    <x v="2996"/>
    <n v="112.45"/>
    <n v="114.55"/>
  </r>
  <r>
    <x v="2997"/>
    <n v="112.45"/>
    <n v="114.55"/>
  </r>
  <r>
    <x v="2998"/>
    <n v="113.1"/>
    <n v="115.2"/>
  </r>
  <r>
    <x v="2999"/>
    <n v="113.1"/>
    <n v="115.2"/>
  </r>
  <r>
    <x v="3000"/>
    <n v="113.1"/>
    <n v="115.2"/>
  </r>
  <r>
    <x v="3001"/>
    <n v="113.75"/>
    <n v="115.2"/>
  </r>
  <r>
    <x v="3002"/>
    <n v="113.75"/>
    <n v="115.2"/>
  </r>
  <r>
    <x v="3003"/>
    <n v="113.75"/>
    <n v="115.2"/>
  </r>
  <r>
    <x v="3004"/>
    <n v="113.75"/>
    <n v="115.2"/>
  </r>
  <r>
    <x v="3005"/>
    <n v="113.75"/>
    <n v="115.2"/>
  </r>
  <r>
    <x v="3006"/>
    <n v="113.75"/>
    <n v="115.2"/>
  </r>
  <r>
    <x v="3007"/>
    <n v="113.75"/>
    <n v="115.2"/>
  </r>
  <r>
    <x v="3008"/>
    <n v="114.4"/>
    <n v="116.5"/>
  </r>
  <r>
    <x v="3009"/>
    <n v="114.4"/>
    <n v="116.5"/>
  </r>
  <r>
    <x v="3010"/>
    <n v="114.4"/>
    <n v="116.5"/>
  </r>
  <r>
    <x v="3011"/>
    <n v="114.4"/>
    <n v="116.5"/>
  </r>
  <r>
    <x v="3012"/>
    <n v="114.4"/>
    <n v="116.5"/>
  </r>
  <r>
    <x v="3013"/>
    <n v="114.4"/>
    <n v="116.5"/>
  </r>
  <r>
    <x v="3014"/>
    <n v="114.4"/>
    <n v="116.5"/>
  </r>
  <r>
    <x v="3015"/>
    <n v="115"/>
    <n v="117.1"/>
  </r>
  <r>
    <x v="3016"/>
    <n v="115"/>
    <n v="117.1"/>
  </r>
  <r>
    <x v="3017"/>
    <n v="115"/>
    <n v="117.1"/>
  </r>
  <r>
    <x v="3018"/>
    <n v="115"/>
    <n v="117.1"/>
  </r>
  <r>
    <x v="3019"/>
    <n v="115"/>
    <n v="117.1"/>
  </r>
  <r>
    <x v="3020"/>
    <n v="115"/>
    <n v="117.1"/>
  </r>
  <r>
    <x v="3021"/>
    <n v="115.6"/>
    <n v="117.7"/>
  </r>
  <r>
    <x v="3022"/>
    <n v="115.6"/>
    <n v="117.7"/>
  </r>
  <r>
    <x v="3023"/>
    <n v="115.6"/>
    <n v="117.7"/>
  </r>
  <r>
    <x v="3024"/>
    <n v="116.2"/>
    <n v="118.3"/>
  </r>
  <r>
    <x v="3025"/>
    <n v="116.2"/>
    <n v="118.3"/>
  </r>
  <r>
    <x v="3026"/>
    <n v="116.2"/>
    <n v="118.3"/>
  </r>
  <r>
    <x v="3027"/>
    <n v="116.2"/>
    <n v="118.3"/>
  </r>
  <r>
    <x v="3028"/>
    <n v="116.2"/>
    <n v="118.3"/>
  </r>
  <r>
    <x v="3029"/>
    <n v="116.8"/>
    <n v="118.9"/>
  </r>
  <r>
    <x v="3030"/>
    <n v="116.8"/>
    <n v="118.9"/>
  </r>
  <r>
    <x v="3031"/>
    <n v="116.8"/>
    <n v="118.9"/>
  </r>
  <r>
    <x v="3032"/>
    <n v="116.8"/>
    <n v="118.9"/>
  </r>
  <r>
    <x v="3033"/>
    <n v="116.8"/>
    <n v="118.9"/>
  </r>
  <r>
    <x v="3034"/>
    <n v="116.8"/>
    <n v="118.9"/>
  </r>
  <r>
    <x v="3035"/>
    <n v="116.8"/>
    <n v="118.9"/>
  </r>
  <r>
    <x v="3036"/>
    <n v="117.4"/>
    <n v="119.5"/>
  </r>
  <r>
    <x v="3037"/>
    <n v="117.4"/>
    <n v="119.5"/>
  </r>
  <r>
    <x v="3038"/>
    <n v="117.4"/>
    <n v="119.5"/>
  </r>
  <r>
    <x v="3039"/>
    <n v="117.4"/>
    <n v="119.5"/>
  </r>
  <r>
    <x v="3040"/>
    <n v="117.4"/>
    <n v="119.5"/>
  </r>
  <r>
    <x v="3041"/>
    <n v="117.4"/>
    <n v="119.5"/>
  </r>
  <r>
    <x v="3042"/>
    <n v="117.4"/>
    <n v="119.5"/>
  </r>
  <r>
    <x v="3043"/>
    <n v="117.4"/>
    <n v="119.5"/>
  </r>
  <r>
    <x v="3044"/>
    <n v="117.95"/>
    <n v="120.05"/>
  </r>
  <r>
    <x v="3045"/>
    <n v="117.95"/>
    <n v="120.05"/>
  </r>
  <r>
    <x v="3046"/>
    <n v="117.95"/>
    <n v="120.05"/>
  </r>
  <r>
    <x v="3047"/>
    <n v="117.95"/>
    <n v="120.05"/>
  </r>
  <r>
    <x v="3048"/>
    <n v="117.95"/>
    <n v="120.05"/>
  </r>
  <r>
    <x v="3049"/>
    <n v="117.95"/>
    <n v="120.05"/>
  </r>
  <r>
    <x v="3050"/>
    <n v="118.5"/>
    <n v="120.6"/>
  </r>
  <r>
    <x v="3051"/>
    <n v="118.5"/>
    <n v="120.6"/>
  </r>
  <r>
    <x v="3052"/>
    <n v="118.5"/>
    <n v="120.6"/>
  </r>
  <r>
    <x v="3053"/>
    <n v="118.5"/>
    <n v="120.6"/>
  </r>
  <r>
    <x v="3054"/>
    <n v="118.5"/>
    <n v="120.6"/>
  </r>
  <r>
    <x v="3055"/>
    <n v="118.5"/>
    <n v="120.6"/>
  </r>
  <r>
    <x v="3056"/>
    <n v="118.5"/>
    <n v="120.6"/>
  </r>
  <r>
    <x v="3057"/>
    <n v="119.05"/>
    <n v="121.15"/>
  </r>
  <r>
    <x v="3058"/>
    <n v="119.05"/>
    <n v="121.15"/>
  </r>
  <r>
    <x v="3059"/>
    <n v="119.05"/>
    <n v="121.15"/>
  </r>
  <r>
    <x v="3060"/>
    <n v="119.05"/>
    <n v="121.15"/>
  </r>
  <r>
    <x v="3061"/>
    <n v="119.05"/>
    <n v="121.15"/>
  </r>
  <r>
    <x v="3062"/>
    <n v="119.05"/>
    <n v="121.15"/>
  </r>
  <r>
    <x v="3063"/>
    <n v="119.05"/>
    <n v="121.15"/>
  </r>
  <r>
    <x v="3064"/>
    <n v="119.6"/>
    <n v="121.7"/>
  </r>
  <r>
    <x v="3065"/>
    <n v="119.6"/>
    <n v="121.7"/>
  </r>
  <r>
    <x v="3066"/>
    <n v="119.6"/>
    <n v="121.7"/>
  </r>
  <r>
    <x v="3067"/>
    <n v="119.6"/>
    <n v="121.7"/>
  </r>
  <r>
    <x v="3068"/>
    <n v="119.6"/>
    <n v="121.7"/>
  </r>
  <r>
    <x v="3069"/>
    <n v="119.6"/>
    <n v="121.7"/>
  </r>
  <r>
    <x v="3070"/>
    <n v="119.6"/>
    <n v="121.7"/>
  </r>
  <r>
    <x v="3071"/>
    <n v="120.15"/>
    <n v="122.25"/>
  </r>
  <r>
    <x v="3072"/>
    <n v="120.15"/>
    <n v="122.25"/>
  </r>
  <r>
    <x v="3073"/>
    <n v="120.65"/>
    <n v="122.75"/>
  </r>
  <r>
    <x v="3074"/>
    <n v="120.65"/>
    <n v="122.75"/>
  </r>
  <r>
    <x v="3075"/>
    <n v="120.65"/>
    <n v="122.75"/>
  </r>
  <r>
    <x v="3076"/>
    <n v="120.65"/>
    <n v="122.75"/>
  </r>
  <r>
    <x v="3077"/>
    <n v="120.65"/>
    <n v="122.75"/>
  </r>
  <r>
    <x v="3078"/>
    <n v="121.15"/>
    <n v="123.25"/>
  </r>
  <r>
    <x v="3079"/>
    <n v="121.15"/>
    <n v="123.25"/>
  </r>
  <r>
    <x v="3080"/>
    <n v="121.15"/>
    <n v="123.25"/>
  </r>
  <r>
    <x v="3081"/>
    <n v="121.15"/>
    <n v="123.25"/>
  </r>
  <r>
    <x v="3082"/>
    <n v="121.15"/>
    <n v="123.25"/>
  </r>
  <r>
    <x v="3083"/>
    <n v="121.15"/>
    <n v="123.25"/>
  </r>
  <r>
    <x v="3084"/>
    <n v="121.15"/>
    <n v="123.25"/>
  </r>
  <r>
    <x v="3085"/>
    <n v="121.65"/>
    <n v="123.75"/>
  </r>
  <r>
    <x v="3086"/>
    <n v="121.65"/>
    <n v="123.75"/>
  </r>
  <r>
    <x v="3087"/>
    <n v="121.65"/>
    <n v="123.75"/>
  </r>
  <r>
    <x v="3088"/>
    <n v="121.65"/>
    <n v="123.75"/>
  </r>
  <r>
    <x v="3089"/>
    <n v="121.65"/>
    <n v="123.75"/>
  </r>
  <r>
    <x v="3090"/>
    <n v="121.65"/>
    <n v="123.75"/>
  </r>
  <r>
    <x v="3091"/>
    <n v="121.65"/>
    <n v="123.75"/>
  </r>
  <r>
    <x v="3092"/>
    <n v="122.15"/>
    <n v="124.25"/>
  </r>
  <r>
    <x v="3093"/>
    <n v="122.15"/>
    <n v="124.25"/>
  </r>
  <r>
    <x v="3094"/>
    <n v="122.15"/>
    <n v="124.25"/>
  </r>
  <r>
    <x v="3095"/>
    <n v="122.15"/>
    <n v="124.25"/>
  </r>
  <r>
    <x v="3096"/>
    <n v="122.15"/>
    <n v="124.25"/>
  </r>
  <r>
    <x v="3097"/>
    <n v="122.15"/>
    <n v="124.25"/>
  </r>
  <r>
    <x v="3098"/>
    <n v="122.15"/>
    <n v="124.25"/>
  </r>
  <r>
    <x v="3099"/>
    <n v="122.3"/>
    <n v="124.75"/>
  </r>
  <r>
    <x v="3100"/>
    <n v="122.3"/>
    <n v="124.75"/>
  </r>
  <r>
    <x v="3101"/>
    <n v="122.3"/>
    <n v="124.75"/>
  </r>
  <r>
    <x v="3102"/>
    <n v="122.3"/>
    <n v="124.75"/>
  </r>
  <r>
    <x v="3103"/>
    <n v="122.3"/>
    <n v="124.75"/>
  </r>
  <r>
    <x v="3104"/>
    <n v="122.3"/>
    <n v="124.75"/>
  </r>
  <r>
    <x v="3105"/>
    <n v="122.3"/>
    <n v="124.75"/>
  </r>
  <r>
    <x v="3106"/>
    <n v="122.8"/>
    <n v="125.25"/>
  </r>
  <r>
    <x v="3107"/>
    <n v="122.8"/>
    <n v="125.25"/>
  </r>
  <r>
    <x v="3108"/>
    <n v="122.8"/>
    <n v="125.25"/>
  </r>
  <r>
    <x v="3109"/>
    <n v="122.8"/>
    <n v="125.25"/>
  </r>
  <r>
    <x v="3110"/>
    <n v="122.8"/>
    <n v="125.25"/>
  </r>
  <r>
    <x v="3111"/>
    <n v="122.8"/>
    <n v="125.25"/>
  </r>
  <r>
    <x v="3112"/>
    <n v="122.8"/>
    <n v="125.25"/>
  </r>
  <r>
    <x v="3113"/>
    <n v="123.3"/>
    <n v="125.75"/>
  </r>
  <r>
    <x v="3114"/>
    <n v="123.3"/>
    <n v="125.75"/>
  </r>
  <r>
    <x v="3115"/>
    <n v="123.3"/>
    <n v="125.75"/>
  </r>
  <r>
    <x v="3116"/>
    <n v="123.3"/>
    <n v="125.75"/>
  </r>
  <r>
    <x v="3117"/>
    <n v="123.3"/>
    <n v="125.75"/>
  </r>
  <r>
    <x v="3118"/>
    <n v="123.3"/>
    <n v="125.75"/>
  </r>
  <r>
    <x v="3119"/>
    <n v="123.3"/>
    <n v="125.75"/>
  </r>
  <r>
    <x v="3120"/>
    <n v="123.8"/>
    <n v="126.25"/>
  </r>
  <r>
    <x v="3121"/>
    <n v="123.8"/>
    <n v="126.25"/>
  </r>
  <r>
    <x v="3122"/>
    <n v="123.8"/>
    <n v="126.25"/>
  </r>
  <r>
    <x v="3123"/>
    <n v="123.8"/>
    <n v="126.25"/>
  </r>
  <r>
    <x v="3124"/>
    <n v="124.3"/>
    <n v="126.75"/>
  </r>
  <r>
    <x v="3125"/>
    <n v="124.3"/>
    <n v="126.75"/>
  </r>
  <r>
    <x v="3126"/>
    <n v="124.3"/>
    <n v="126.75"/>
  </r>
  <r>
    <x v="3127"/>
    <n v="124.8"/>
    <n v="127.25"/>
  </r>
  <r>
    <x v="3128"/>
    <n v="124.8"/>
    <n v="127.25"/>
  </r>
  <r>
    <x v="3129"/>
    <n v="124.8"/>
    <n v="127.25"/>
  </r>
  <r>
    <x v="3130"/>
    <n v="124.8"/>
    <n v="127.25"/>
  </r>
  <r>
    <x v="3131"/>
    <n v="124.8"/>
    <n v="127.25"/>
  </r>
  <r>
    <x v="3132"/>
    <n v="124.8"/>
    <n v="127.25"/>
  </r>
  <r>
    <x v="3133"/>
    <n v="124.8"/>
    <n v="127.25"/>
  </r>
  <r>
    <x v="3134"/>
    <n v="125.3"/>
    <n v="127.75"/>
  </r>
  <r>
    <x v="3135"/>
    <n v="125.3"/>
    <n v="127.75"/>
  </r>
  <r>
    <x v="3136"/>
    <n v="125.3"/>
    <n v="127.75"/>
  </r>
  <r>
    <x v="3137"/>
    <n v="125.3"/>
    <n v="127.75"/>
  </r>
  <r>
    <x v="3138"/>
    <n v="125.3"/>
    <n v="127.75"/>
  </r>
  <r>
    <x v="3139"/>
    <n v="125.3"/>
    <n v="127.75"/>
  </r>
  <r>
    <x v="3140"/>
    <n v="125.3"/>
    <n v="127.75"/>
  </r>
  <r>
    <x v="3141"/>
    <n v="125.8"/>
    <n v="128.25"/>
  </r>
  <r>
    <x v="3142"/>
    <n v="125.8"/>
    <n v="128.25"/>
  </r>
  <r>
    <x v="3143"/>
    <n v="125.8"/>
    <n v="128.25"/>
  </r>
  <r>
    <x v="3144"/>
    <n v="125.8"/>
    <n v="128.25"/>
  </r>
  <r>
    <x v="3145"/>
    <n v="125.8"/>
    <n v="128.25"/>
  </r>
  <r>
    <x v="3146"/>
    <n v="125.8"/>
    <n v="128.25"/>
  </r>
  <r>
    <x v="3147"/>
    <n v="125.8"/>
    <n v="128.25"/>
  </r>
  <r>
    <x v="3148"/>
    <n v="126.3"/>
    <n v="128.75"/>
  </r>
  <r>
    <x v="3149"/>
    <n v="126.3"/>
    <n v="128.75"/>
  </r>
  <r>
    <x v="3150"/>
    <n v="126.3"/>
    <n v="128.75"/>
  </r>
  <r>
    <x v="3151"/>
    <n v="126.3"/>
    <n v="128.75"/>
  </r>
  <r>
    <x v="3152"/>
    <n v="126.3"/>
    <n v="128.75"/>
  </r>
  <r>
    <x v="3153"/>
    <n v="126.3"/>
    <n v="128.75"/>
  </r>
  <r>
    <x v="3154"/>
    <n v="126.3"/>
    <n v="128.75"/>
  </r>
  <r>
    <x v="3155"/>
    <n v="126.8"/>
    <n v="129.25"/>
  </r>
  <r>
    <x v="3156"/>
    <n v="126.8"/>
    <n v="129.25"/>
  </r>
  <r>
    <x v="3157"/>
    <n v="126.8"/>
    <n v="129.25"/>
  </r>
  <r>
    <x v="3158"/>
    <n v="126.8"/>
    <n v="129.25"/>
  </r>
  <r>
    <x v="3159"/>
    <n v="126.8"/>
    <n v="129.25"/>
  </r>
  <r>
    <x v="3160"/>
    <n v="126.8"/>
    <n v="129.25"/>
  </r>
  <r>
    <x v="3161"/>
    <n v="126.8"/>
    <n v="129.25"/>
  </r>
  <r>
    <x v="3162"/>
    <n v="127.25"/>
    <n v="129.75"/>
  </r>
  <r>
    <x v="3163"/>
    <n v="127.25"/>
    <n v="129.75"/>
  </r>
  <r>
    <x v="3164"/>
    <n v="127.25"/>
    <n v="129.75"/>
  </r>
  <r>
    <x v="3165"/>
    <n v="127.25"/>
    <n v="129.75"/>
  </r>
  <r>
    <x v="3166"/>
    <n v="127.25"/>
    <n v="129.75"/>
  </r>
  <r>
    <x v="3167"/>
    <n v="127.25"/>
    <n v="129.75"/>
  </r>
  <r>
    <x v="3168"/>
    <n v="127.25"/>
    <n v="129.75"/>
  </r>
  <r>
    <x v="3169"/>
    <n v="127.7"/>
    <n v="130.19999999999999"/>
  </r>
  <r>
    <x v="3170"/>
    <n v="127.7"/>
    <n v="130.19999999999999"/>
  </r>
  <r>
    <x v="3171"/>
    <n v="127.7"/>
    <n v="130.19999999999999"/>
  </r>
  <r>
    <x v="3172"/>
    <n v="127.7"/>
    <n v="130.19999999999999"/>
  </r>
  <r>
    <x v="3173"/>
    <n v="127.7"/>
    <n v="130.19999999999999"/>
  </r>
  <r>
    <x v="3174"/>
    <n v="127.7"/>
    <n v="130.19999999999999"/>
  </r>
  <r>
    <x v="3175"/>
    <n v="127.7"/>
    <n v="130.19999999999999"/>
  </r>
  <r>
    <x v="3176"/>
    <n v="128.15"/>
    <n v="130.65"/>
  </r>
  <r>
    <x v="3177"/>
    <n v="128.15"/>
    <n v="130.65"/>
  </r>
  <r>
    <x v="3178"/>
    <n v="128.15"/>
    <n v="130.65"/>
  </r>
  <r>
    <x v="3179"/>
    <n v="128.15"/>
    <n v="130.65"/>
  </r>
  <r>
    <x v="3180"/>
    <n v="128.15"/>
    <n v="130.65"/>
  </r>
  <r>
    <x v="3181"/>
    <n v="128.15"/>
    <n v="130.65"/>
  </r>
  <r>
    <x v="3182"/>
    <n v="128.15"/>
    <n v="130.65"/>
  </r>
  <r>
    <x v="3183"/>
    <n v="128.55000000000001"/>
    <n v="131.1"/>
  </r>
  <r>
    <x v="3184"/>
    <n v="128.55000000000001"/>
    <n v="131.1"/>
  </r>
  <r>
    <x v="3185"/>
    <n v="128.55000000000001"/>
    <n v="131.1"/>
  </r>
  <r>
    <x v="3186"/>
    <n v="128.55000000000001"/>
    <n v="131.1"/>
  </r>
  <r>
    <x v="3187"/>
    <n v="128.55000000000001"/>
    <n v="131.1"/>
  </r>
  <r>
    <x v="3188"/>
    <n v="128.55000000000001"/>
    <n v="131.1"/>
  </r>
  <r>
    <x v="3189"/>
    <n v="128.55000000000001"/>
    <n v="131.1"/>
  </r>
  <r>
    <x v="3190"/>
    <n v="128.55000000000001"/>
    <n v="131.1"/>
  </r>
  <r>
    <x v="3191"/>
    <n v="129"/>
    <n v="131.55000000000001"/>
  </r>
  <r>
    <x v="3192"/>
    <n v="129"/>
    <n v="131.55000000000001"/>
  </r>
  <r>
    <x v="3193"/>
    <n v="129"/>
    <n v="131.55000000000001"/>
  </r>
  <r>
    <x v="3194"/>
    <n v="129"/>
    <n v="131.55000000000001"/>
  </r>
  <r>
    <x v="3195"/>
    <n v="129"/>
    <n v="131.55000000000001"/>
  </r>
  <r>
    <x v="3196"/>
    <n v="129"/>
    <n v="131.55000000000001"/>
  </r>
  <r>
    <x v="3197"/>
    <n v="129.4"/>
    <n v="131.94999999999999"/>
  </r>
  <r>
    <x v="3198"/>
    <n v="129.4"/>
    <n v="131.94999999999999"/>
  </r>
  <r>
    <x v="3199"/>
    <n v="129.4"/>
    <n v="131.94999999999999"/>
  </r>
  <r>
    <x v="3200"/>
    <n v="129.4"/>
    <n v="131.94999999999999"/>
  </r>
  <r>
    <x v="3201"/>
    <n v="129.4"/>
    <n v="131.94999999999999"/>
  </r>
  <r>
    <x v="3202"/>
    <n v="129.4"/>
    <n v="131.94999999999999"/>
  </r>
  <r>
    <x v="3203"/>
    <n v="129.80000000000001"/>
    <n v="132.35"/>
  </r>
  <r>
    <x v="3204"/>
    <n v="129.80000000000001"/>
    <n v="132.35"/>
  </r>
  <r>
    <x v="3205"/>
    <n v="129.80000000000001"/>
    <n v="132.35"/>
  </r>
  <r>
    <x v="3206"/>
    <n v="129.80000000000001"/>
    <n v="132.35"/>
  </r>
  <r>
    <x v="3207"/>
    <n v="129.80000000000001"/>
    <n v="132.35"/>
  </r>
  <r>
    <x v="3208"/>
    <n v="129.80000000000001"/>
    <n v="132.35"/>
  </r>
  <r>
    <x v="3209"/>
    <n v="129.80000000000001"/>
    <n v="132.35"/>
  </r>
  <r>
    <x v="3210"/>
    <n v="129.80000000000001"/>
    <n v="132.35"/>
  </r>
  <r>
    <x v="3211"/>
    <n v="129.80000000000001"/>
    <n v="132.35"/>
  </r>
  <r>
    <x v="3212"/>
    <n v="130.15"/>
    <n v="132.75"/>
  </r>
  <r>
    <x v="3213"/>
    <n v="130.15"/>
    <n v="132.75"/>
  </r>
  <r>
    <x v="3214"/>
    <n v="130.15"/>
    <n v="132.75"/>
  </r>
  <r>
    <x v="3215"/>
    <n v="130.15"/>
    <n v="132.75"/>
  </r>
  <r>
    <x v="3216"/>
    <n v="130.15"/>
    <n v="132.75"/>
  </r>
  <r>
    <x v="3217"/>
    <n v="130.15"/>
    <n v="132.75"/>
  </r>
  <r>
    <x v="3218"/>
    <n v="130.55000000000001"/>
    <n v="133.15"/>
  </r>
  <r>
    <x v="3219"/>
    <n v="130.55000000000001"/>
    <n v="133.15"/>
  </r>
  <r>
    <x v="3220"/>
    <n v="130.55000000000001"/>
    <n v="133.15"/>
  </r>
  <r>
    <x v="3221"/>
    <n v="130.55000000000001"/>
    <n v="133.15"/>
  </r>
  <r>
    <x v="3222"/>
    <n v="130.55000000000001"/>
    <n v="133.15"/>
  </r>
  <r>
    <x v="3223"/>
    <n v="130.55000000000001"/>
    <n v="133.15"/>
  </r>
  <r>
    <x v="3224"/>
    <n v="130.55000000000001"/>
    <n v="133.15"/>
  </r>
  <r>
    <x v="3225"/>
    <n v="130.94999999999999"/>
    <n v="133.55000000000001"/>
  </r>
  <r>
    <x v="3226"/>
    <n v="130.94999999999999"/>
    <n v="133.55000000000001"/>
  </r>
  <r>
    <x v="3227"/>
    <n v="130.94999999999999"/>
    <n v="133.55000000000001"/>
  </r>
  <r>
    <x v="3228"/>
    <n v="130.94999999999999"/>
    <n v="133.55000000000001"/>
  </r>
  <r>
    <x v="3229"/>
    <n v="130.94999999999999"/>
    <n v="133.55000000000001"/>
  </r>
  <r>
    <x v="3230"/>
    <n v="130.94999999999999"/>
    <n v="133.55000000000001"/>
  </r>
  <r>
    <x v="3231"/>
    <n v="130.94999999999999"/>
    <n v="133.55000000000001"/>
  </r>
  <r>
    <x v="3232"/>
    <n v="130.94999999999999"/>
    <n v="133.55000000000001"/>
  </r>
  <r>
    <x v="3233"/>
    <n v="131.35"/>
    <n v="133.94999999999999"/>
  </r>
  <r>
    <x v="3234"/>
    <n v="131.35"/>
    <n v="133.94999999999999"/>
  </r>
  <r>
    <x v="3235"/>
    <n v="131.35"/>
    <n v="133.94999999999999"/>
  </r>
  <r>
    <x v="3236"/>
    <n v="131.35"/>
    <n v="133.94999999999999"/>
  </r>
  <r>
    <x v="3237"/>
    <n v="131.35"/>
    <n v="133.94999999999999"/>
  </r>
  <r>
    <x v="3238"/>
    <n v="131.35"/>
    <n v="133.94999999999999"/>
  </r>
  <r>
    <x v="3239"/>
    <n v="131.75"/>
    <n v="134.35"/>
  </r>
  <r>
    <x v="3240"/>
    <n v="131.75"/>
    <n v="134.35"/>
  </r>
  <r>
    <x v="3241"/>
    <n v="131.75"/>
    <n v="134.35"/>
  </r>
  <r>
    <x v="3242"/>
    <n v="131.75"/>
    <n v="134.35"/>
  </r>
  <r>
    <x v="3243"/>
    <n v="131.75"/>
    <n v="134.35"/>
  </r>
  <r>
    <x v="3244"/>
    <n v="131.75"/>
    <n v="134.35"/>
  </r>
  <r>
    <x v="3245"/>
    <n v="131.75"/>
    <n v="134.35"/>
  </r>
  <r>
    <x v="3246"/>
    <n v="132.15"/>
    <n v="134.75"/>
  </r>
  <r>
    <x v="3247"/>
    <n v="132.15"/>
    <n v="134.75"/>
  </r>
  <r>
    <x v="3248"/>
    <n v="132.15"/>
    <n v="134.75"/>
  </r>
  <r>
    <x v="3249"/>
    <n v="132.15"/>
    <n v="134.75"/>
  </r>
  <r>
    <x v="3250"/>
    <n v="132.15"/>
    <n v="134.75"/>
  </r>
  <r>
    <x v="3251"/>
    <n v="132.15"/>
    <n v="134.75"/>
  </r>
  <r>
    <x v="3252"/>
    <n v="132.15"/>
    <n v="134.75"/>
  </r>
  <r>
    <x v="3253"/>
    <n v="132.5"/>
    <n v="135.15"/>
  </r>
  <r>
    <x v="3254"/>
    <n v="132.5"/>
    <n v="135.15"/>
  </r>
  <r>
    <x v="3255"/>
    <n v="132.5"/>
    <n v="135.15"/>
  </r>
  <r>
    <x v="3256"/>
    <n v="132.5"/>
    <n v="135.15"/>
  </r>
  <r>
    <x v="3257"/>
    <n v="132.5"/>
    <n v="135.15"/>
  </r>
  <r>
    <x v="3258"/>
    <n v="132.5"/>
    <n v="135.15"/>
  </r>
  <r>
    <x v="3259"/>
    <n v="132.5"/>
    <n v="135.15"/>
  </r>
  <r>
    <x v="3260"/>
    <n v="132.9"/>
    <n v="135.55000000000001"/>
  </r>
  <r>
    <x v="3261"/>
    <n v="132.9"/>
    <n v="135.55000000000001"/>
  </r>
  <r>
    <x v="3262"/>
    <n v="132.9"/>
    <n v="135.55000000000001"/>
  </r>
  <r>
    <x v="3263"/>
    <n v="132.9"/>
    <n v="135.55000000000001"/>
  </r>
  <r>
    <x v="3264"/>
    <n v="132.9"/>
    <n v="135.55000000000001"/>
  </r>
  <r>
    <x v="3265"/>
    <n v="132.9"/>
    <n v="135.55000000000001"/>
  </r>
  <r>
    <x v="3266"/>
    <n v="132.9"/>
    <n v="135.55000000000001"/>
  </r>
  <r>
    <x v="3267"/>
    <n v="133.30000000000001"/>
    <n v="135.94999999999999"/>
  </r>
  <r>
    <x v="3268"/>
    <n v="133.30000000000001"/>
    <n v="135.94999999999999"/>
  </r>
  <r>
    <x v="3269"/>
    <n v="133.30000000000001"/>
    <n v="135.94999999999999"/>
  </r>
  <r>
    <x v="3270"/>
    <n v="133.30000000000001"/>
    <n v="135.94999999999999"/>
  </r>
  <r>
    <x v="3271"/>
    <n v="133.30000000000001"/>
    <n v="135.94999999999999"/>
  </r>
  <r>
    <x v="3272"/>
    <n v="133.30000000000001"/>
    <n v="135.94999999999999"/>
  </r>
  <r>
    <x v="3273"/>
    <n v="133.30000000000001"/>
    <n v="135.94999999999999"/>
  </r>
  <r>
    <x v="3274"/>
    <n v="133.69999999999999"/>
    <n v="136.35"/>
  </r>
  <r>
    <x v="3275"/>
    <n v="133.69999999999999"/>
    <n v="136.35"/>
  </r>
  <r>
    <x v="3276"/>
    <n v="133.69999999999999"/>
    <n v="136.35"/>
  </r>
  <r>
    <x v="3277"/>
    <n v="133.69999999999999"/>
    <n v="136.35"/>
  </r>
  <r>
    <x v="3278"/>
    <n v="133.69999999999999"/>
    <n v="136.35"/>
  </r>
  <r>
    <x v="3279"/>
    <n v="133.69999999999999"/>
    <n v="136.35"/>
  </r>
  <r>
    <x v="3280"/>
    <n v="134.1"/>
    <n v="136.75"/>
  </r>
  <r>
    <x v="3281"/>
    <n v="134.1"/>
    <n v="136.75"/>
  </r>
  <r>
    <x v="3282"/>
    <n v="134.1"/>
    <n v="136.75"/>
  </r>
  <r>
    <x v="3283"/>
    <n v="134.1"/>
    <n v="136.75"/>
  </r>
  <r>
    <x v="3284"/>
    <n v="134.1"/>
    <n v="136.75"/>
  </r>
  <r>
    <x v="3285"/>
    <n v="134.1"/>
    <n v="136.75"/>
  </r>
  <r>
    <x v="3286"/>
    <n v="134.1"/>
    <n v="136.75"/>
  </r>
  <r>
    <x v="3287"/>
    <n v="134.1"/>
    <n v="136.75"/>
  </r>
  <r>
    <x v="3288"/>
    <n v="134.1"/>
    <n v="136.75"/>
  </r>
  <r>
    <x v="3289"/>
    <n v="134.1"/>
    <n v="136.75"/>
  </r>
  <r>
    <x v="3290"/>
    <n v="134.5"/>
    <n v="137.15"/>
  </r>
  <r>
    <x v="3291"/>
    <n v="134.5"/>
    <n v="137.15"/>
  </r>
  <r>
    <x v="3292"/>
    <n v="134.5"/>
    <n v="137.15"/>
  </r>
  <r>
    <x v="3293"/>
    <n v="134.5"/>
    <n v="137.15"/>
  </r>
  <r>
    <x v="3294"/>
    <n v="134.5"/>
    <n v="137.15"/>
  </r>
  <r>
    <x v="3295"/>
    <n v="134.5"/>
    <n v="137.15"/>
  </r>
  <r>
    <x v="3296"/>
    <n v="134.5"/>
    <n v="137.15"/>
  </r>
  <r>
    <x v="3297"/>
    <n v="134.5"/>
    <n v="137.15"/>
  </r>
  <r>
    <x v="3298"/>
    <n v="134.5"/>
    <n v="137.15"/>
  </r>
  <r>
    <x v="3299"/>
    <n v="134.5"/>
    <n v="137.15"/>
  </r>
  <r>
    <x v="3300"/>
    <n v="134.9"/>
    <n v="137.55000000000001"/>
  </r>
  <r>
    <x v="3301"/>
    <n v="134.9"/>
    <n v="137.55000000000001"/>
  </r>
  <r>
    <x v="3302"/>
    <n v="135.30000000000001"/>
    <n v="137.94999999999999"/>
  </r>
  <r>
    <x v="3303"/>
    <n v="135.30000000000001"/>
    <n v="137.94999999999999"/>
  </r>
  <r>
    <x v="3304"/>
    <n v="135.30000000000001"/>
    <n v="137.94999999999999"/>
  </r>
  <r>
    <x v="3305"/>
    <n v="135.30000000000001"/>
    <n v="137.94999999999999"/>
  </r>
  <r>
    <x v="3306"/>
    <n v="135.30000000000001"/>
    <n v="137.94999999999999"/>
  </r>
  <r>
    <x v="3307"/>
    <n v="135.30000000000001"/>
    <n v="137.94999999999999"/>
  </r>
  <r>
    <x v="3308"/>
    <n v="135.30000000000001"/>
    <n v="137.94999999999999"/>
  </r>
  <r>
    <x v="3309"/>
    <n v="135.65"/>
    <n v="138.30000000000001"/>
  </r>
  <r>
    <x v="3310"/>
    <n v="135.65"/>
    <n v="138.30000000000001"/>
  </r>
  <r>
    <x v="3311"/>
    <n v="135.65"/>
    <n v="138.30000000000001"/>
  </r>
  <r>
    <x v="3312"/>
    <n v="135.65"/>
    <n v="138.30000000000001"/>
  </r>
  <r>
    <x v="3313"/>
    <n v="135.65"/>
    <n v="138.30000000000001"/>
  </r>
  <r>
    <x v="3314"/>
    <n v="135.65"/>
    <n v="138.30000000000001"/>
  </r>
  <r>
    <x v="3315"/>
    <n v="135.65"/>
    <n v="138.30000000000001"/>
  </r>
  <r>
    <x v="3316"/>
    <n v="136"/>
    <n v="138.65"/>
  </r>
  <r>
    <x v="3317"/>
    <n v="136"/>
    <n v="138.65"/>
  </r>
  <r>
    <x v="3318"/>
    <n v="136"/>
    <n v="138.65"/>
  </r>
  <r>
    <x v="3319"/>
    <n v="136"/>
    <n v="138.65"/>
  </r>
  <r>
    <x v="3320"/>
    <n v="136"/>
    <n v="138.65"/>
  </r>
  <r>
    <x v="3321"/>
    <n v="136"/>
    <n v="138.65"/>
  </r>
  <r>
    <x v="3322"/>
    <n v="136"/>
    <n v="138.65"/>
  </r>
  <r>
    <x v="3323"/>
    <n v="136"/>
    <n v="138.65"/>
  </r>
  <r>
    <x v="3324"/>
    <n v="136"/>
    <n v="138.65"/>
  </r>
  <r>
    <x v="3325"/>
    <n v="136"/>
    <n v="138.65"/>
  </r>
  <r>
    <x v="3326"/>
    <n v="136"/>
    <n v="138.65"/>
  </r>
  <r>
    <x v="3327"/>
    <n v="136"/>
    <n v="138.65"/>
  </r>
  <r>
    <x v="3328"/>
    <n v="136"/>
    <n v="138.65"/>
  </r>
  <r>
    <x v="3329"/>
    <n v="136"/>
    <n v="138.65"/>
  </r>
  <r>
    <x v="3330"/>
    <n v="136"/>
    <n v="138.65"/>
  </r>
  <r>
    <x v="3331"/>
    <n v="136"/>
    <n v="138.5"/>
  </r>
  <r>
    <x v="3332"/>
    <n v="136"/>
    <n v="138.5"/>
  </r>
  <r>
    <x v="3333"/>
    <n v="136"/>
    <n v="138.5"/>
  </r>
  <r>
    <x v="3334"/>
    <n v="136"/>
    <n v="138.5"/>
  </r>
  <r>
    <x v="3335"/>
    <n v="136"/>
    <n v="138.5"/>
  </r>
  <r>
    <x v="3336"/>
    <n v="136"/>
    <n v="138.5"/>
  </r>
  <r>
    <x v="3337"/>
    <n v="136"/>
    <n v="138.5"/>
  </r>
  <r>
    <x v="3338"/>
    <n v="136"/>
    <n v="138.5"/>
  </r>
  <r>
    <x v="3339"/>
    <n v="136"/>
    <n v="138.5"/>
  </r>
  <r>
    <x v="3340"/>
    <n v="136"/>
    <n v="138.5"/>
  </r>
  <r>
    <x v="3341"/>
    <n v="136"/>
    <n v="138.5"/>
  </r>
  <r>
    <x v="3342"/>
    <n v="136"/>
    <n v="138.5"/>
  </r>
  <r>
    <x v="3343"/>
    <n v="136"/>
    <n v="138.5"/>
  </r>
  <r>
    <x v="3344"/>
    <n v="136"/>
    <n v="138.5"/>
  </r>
  <r>
    <x v="3345"/>
    <n v="136"/>
    <n v="138.5"/>
  </r>
  <r>
    <x v="3346"/>
    <n v="136"/>
    <n v="138.5"/>
  </r>
  <r>
    <x v="3347"/>
    <n v="136"/>
    <n v="138.5"/>
  </r>
  <r>
    <x v="3348"/>
    <n v="136.25"/>
    <n v="137.6"/>
  </r>
  <r>
    <x v="3349"/>
    <n v="136.27000000000001"/>
    <n v="137.6"/>
  </r>
  <r>
    <x v="3350"/>
    <n v="136.25"/>
    <n v="137.6"/>
  </r>
  <r>
    <x v="3351"/>
    <n v="136.13999999999999"/>
    <n v="137.5"/>
  </r>
  <r>
    <x v="3352"/>
    <n v="135.85"/>
    <n v="137.19"/>
  </r>
  <r>
    <x v="3353"/>
    <n v="135.44"/>
    <n v="136.71"/>
  </r>
  <r>
    <x v="3354"/>
    <n v="135.44"/>
    <n v="136.71"/>
  </r>
  <r>
    <x v="3355"/>
    <n v="135.44"/>
    <n v="136.71"/>
  </r>
  <r>
    <x v="3356"/>
    <n v="135.47999999999999"/>
    <n v="136.72999999999999"/>
  </r>
  <r>
    <x v="3357"/>
    <n v="135.49"/>
    <n v="136.76"/>
  </r>
  <r>
    <x v="3358"/>
    <n v="135.26"/>
    <n v="136.61000000000001"/>
  </r>
  <r>
    <x v="3359"/>
    <n v="135"/>
    <n v="136.35"/>
  </r>
  <r>
    <x v="3360"/>
    <n v="134.6"/>
    <n v="135.94999999999999"/>
  </r>
  <r>
    <x v="3361"/>
    <n v="134.6"/>
    <n v="135.94999999999999"/>
  </r>
  <r>
    <x v="3362"/>
    <n v="134.6"/>
    <n v="135.94999999999999"/>
  </r>
  <r>
    <x v="3363"/>
    <n v="134.57"/>
    <n v="135.87"/>
  </r>
  <r>
    <x v="3364"/>
    <n v="134.57"/>
    <n v="135.87"/>
  </r>
  <r>
    <x v="3365"/>
    <n v="134.15"/>
    <n v="135.47999999999999"/>
  </r>
  <r>
    <x v="3366"/>
    <n v="134.15"/>
    <n v="135.47999999999999"/>
  </r>
  <r>
    <x v="3367"/>
    <n v="133.33000000000001"/>
    <n v="134.66"/>
  </r>
  <r>
    <x v="3368"/>
    <n v="133.33000000000001"/>
    <n v="134.66"/>
  </r>
  <r>
    <x v="3369"/>
    <n v="133.33000000000001"/>
    <n v="134.66"/>
  </r>
  <r>
    <x v="3370"/>
    <n v="132.38"/>
    <n v="133.63999999999999"/>
  </r>
  <r>
    <x v="3371"/>
    <n v="132.28"/>
    <n v="133.59"/>
  </r>
  <r>
    <x v="3372"/>
    <n v="132.27000000000001"/>
    <n v="133.58000000000001"/>
  </r>
  <r>
    <x v="3373"/>
    <n v="132.31"/>
    <n v="133.62"/>
  </r>
  <r>
    <x v="3374"/>
    <n v="132.33000000000001"/>
    <n v="133.62"/>
  </r>
  <r>
    <x v="3375"/>
    <n v="132.33000000000001"/>
    <n v="133.62"/>
  </r>
  <r>
    <x v="3376"/>
    <n v="132.33000000000001"/>
    <n v="133.62"/>
  </r>
  <r>
    <x v="3377"/>
    <n v="132.34"/>
    <n v="133.63999999999999"/>
  </r>
  <r>
    <x v="3378"/>
    <n v="132.36000000000001"/>
    <n v="133.63999999999999"/>
  </r>
  <r>
    <x v="3379"/>
    <n v="132.38999999999999"/>
    <n v="133.66999999999999"/>
  </r>
  <r>
    <x v="3380"/>
    <n v="132.41999999999999"/>
    <n v="133.69999999999999"/>
  </r>
  <r>
    <x v="3381"/>
    <n v="132.44999999999999"/>
    <n v="133.72"/>
  </r>
  <r>
    <x v="3382"/>
    <n v="132.44999999999999"/>
    <n v="133.72"/>
  </r>
  <r>
    <x v="3383"/>
    <n v="132.44999999999999"/>
    <n v="133.72"/>
  </r>
  <r>
    <x v="3384"/>
    <n v="132.47"/>
    <n v="133.76"/>
  </r>
  <r>
    <x v="3385"/>
    <n v="132.5"/>
    <n v="133.80000000000001"/>
  </r>
  <r>
    <x v="3386"/>
    <n v="132.6"/>
    <n v="133.91999999999999"/>
  </r>
  <r>
    <x v="3387"/>
    <n v="132.68"/>
    <n v="133.97"/>
  </r>
  <r>
    <x v="3388"/>
    <n v="132.72"/>
    <n v="134"/>
  </r>
  <r>
    <x v="3389"/>
    <n v="132.72"/>
    <n v="134"/>
  </r>
  <r>
    <x v="3390"/>
    <n v="132.72"/>
    <n v="134"/>
  </r>
  <r>
    <x v="3391"/>
    <n v="132.66999999999999"/>
    <n v="133.97"/>
  </r>
  <r>
    <x v="3392"/>
    <n v="132.6"/>
    <n v="133.91"/>
  </r>
  <r>
    <x v="3393"/>
    <n v="132.47999999999999"/>
    <n v="133.78"/>
  </r>
  <r>
    <x v="3394"/>
    <n v="132.47999999999999"/>
    <n v="133.78"/>
  </r>
  <r>
    <x v="3395"/>
    <n v="132.47999999999999"/>
    <n v="133.78"/>
  </r>
  <r>
    <x v="3396"/>
    <n v="132.47999999999999"/>
    <n v="133.78"/>
  </r>
  <r>
    <x v="3397"/>
    <n v="132.47999999999999"/>
    <n v="133.78"/>
  </r>
  <r>
    <x v="3398"/>
    <n v="132.47999999999999"/>
    <n v="133.78"/>
  </r>
  <r>
    <x v="3399"/>
    <n v="132.49"/>
    <n v="133.79"/>
  </r>
  <r>
    <x v="3400"/>
    <n v="132.18"/>
    <n v="133.5"/>
  </r>
  <r>
    <x v="3401"/>
    <n v="131.76"/>
    <n v="133.03"/>
  </r>
  <r>
    <x v="3402"/>
    <n v="130.97"/>
    <n v="132.27000000000001"/>
  </r>
  <r>
    <x v="3403"/>
    <n v="130.97"/>
    <n v="132.27000000000001"/>
  </r>
  <r>
    <x v="3404"/>
    <n v="130.97"/>
    <n v="132.27000000000001"/>
  </r>
  <r>
    <x v="3405"/>
    <n v="130.79"/>
    <n v="132.04"/>
  </r>
  <r>
    <x v="3406"/>
    <n v="130.74"/>
    <n v="132.04"/>
  </r>
  <r>
    <x v="3407"/>
    <n v="130"/>
    <n v="131.25"/>
  </r>
  <r>
    <x v="3408"/>
    <n v="129.99"/>
    <n v="131.22"/>
  </r>
  <r>
    <x v="3409"/>
    <n v="129.99"/>
    <n v="131.22"/>
  </r>
  <r>
    <x v="3410"/>
    <n v="129.99"/>
    <n v="131.22"/>
  </r>
  <r>
    <x v="3411"/>
    <n v="129.99"/>
    <n v="131.22"/>
  </r>
  <r>
    <x v="3412"/>
    <n v="129.99"/>
    <n v="131.21"/>
  </r>
  <r>
    <x v="3413"/>
    <n v="129.99"/>
    <n v="131.22"/>
  </r>
  <r>
    <x v="3414"/>
    <n v="129.99"/>
    <n v="131.22999999999999"/>
  </r>
  <r>
    <x v="3415"/>
    <n v="129.99"/>
    <n v="131.21"/>
  </r>
  <r>
    <x v="3416"/>
    <n v="130"/>
    <n v="131.24"/>
  </r>
  <r>
    <x v="3417"/>
    <n v="130"/>
    <n v="131.24"/>
  </r>
  <r>
    <x v="3418"/>
    <n v="130"/>
    <n v="131.24"/>
  </r>
  <r>
    <x v="3419"/>
    <n v="129.99"/>
    <n v="131.22999999999999"/>
  </r>
  <r>
    <x v="3420"/>
    <n v="129.99"/>
    <n v="131.22"/>
  </r>
  <r>
    <x v="3421"/>
    <n v="129.99"/>
    <n v="131.21"/>
  </r>
  <r>
    <x v="3422"/>
    <n v="129.99"/>
    <n v="131.22"/>
  </r>
  <r>
    <x v="3423"/>
    <n v="129.99"/>
    <n v="131.22999999999999"/>
  </r>
  <r>
    <x v="3424"/>
    <n v="129.99"/>
    <n v="131.22999999999999"/>
  </r>
  <r>
    <x v="3425"/>
    <n v="129.99"/>
    <n v="131.22999999999999"/>
  </r>
  <r>
    <x v="3426"/>
    <n v="130"/>
    <n v="131.24"/>
  </r>
  <r>
    <x v="3427"/>
    <n v="130"/>
    <n v="131.25"/>
  </r>
  <r>
    <x v="3428"/>
    <n v="130"/>
    <n v="131.26"/>
  </r>
  <r>
    <x v="3429"/>
    <n v="129.85"/>
    <n v="131.13"/>
  </r>
  <r>
    <x v="3430"/>
    <n v="129.74"/>
    <n v="130.99"/>
  </r>
  <r>
    <x v="3431"/>
    <n v="129.74"/>
    <n v="130.99"/>
  </r>
  <r>
    <x v="3432"/>
    <n v="129.74"/>
    <n v="130.99"/>
  </r>
  <r>
    <x v="3433"/>
    <n v="129.53"/>
    <n v="130.80000000000001"/>
  </r>
  <r>
    <x v="3434"/>
    <n v="129.34"/>
    <n v="130.58000000000001"/>
  </r>
  <r>
    <x v="3435"/>
    <n v="129.33000000000001"/>
    <n v="130.53"/>
  </r>
  <r>
    <x v="3436"/>
    <n v="128.44999999999999"/>
    <n v="129.68"/>
  </r>
  <r>
    <x v="3437"/>
    <n v="127.47"/>
    <n v="128.68"/>
  </r>
  <r>
    <x v="3438"/>
    <n v="127.47"/>
    <n v="128.68"/>
  </r>
  <r>
    <x v="3439"/>
    <n v="127.47"/>
    <n v="128.68"/>
  </r>
  <r>
    <x v="3440"/>
    <n v="126.97"/>
    <n v="128.22999999999999"/>
  </r>
  <r>
    <x v="3441"/>
    <n v="125.94"/>
    <n v="127.17"/>
  </r>
  <r>
    <x v="3442"/>
    <n v="124.94"/>
    <n v="126.18"/>
  </r>
  <r>
    <x v="3443"/>
    <n v="123.92"/>
    <n v="125.15"/>
  </r>
  <r>
    <x v="3444"/>
    <n v="122.9"/>
    <n v="124.1"/>
  </r>
  <r>
    <x v="3445"/>
    <n v="122.9"/>
    <n v="124.1"/>
  </r>
  <r>
    <x v="3446"/>
    <n v="122.9"/>
    <n v="124.1"/>
  </r>
  <r>
    <x v="3447"/>
    <n v="122.41"/>
    <n v="123.62"/>
  </r>
  <r>
    <x v="3448"/>
    <n v="122.43"/>
    <n v="123.62"/>
  </r>
  <r>
    <x v="3449"/>
    <n v="124.05"/>
    <n v="125.28"/>
  </r>
  <r>
    <x v="3450"/>
    <n v="125.49"/>
    <n v="126.74"/>
  </r>
  <r>
    <x v="3451"/>
    <n v="125.76"/>
    <n v="127"/>
  </r>
  <r>
    <x v="3452"/>
    <n v="125.76"/>
    <n v="127"/>
  </r>
  <r>
    <x v="3453"/>
    <n v="125.76"/>
    <n v="127"/>
  </r>
  <r>
    <x v="3454"/>
    <n v="126.01"/>
    <n v="127.24"/>
  </r>
  <r>
    <x v="3455"/>
    <n v="126.27"/>
    <n v="127.49"/>
  </r>
  <r>
    <x v="3456"/>
    <n v="126.7"/>
    <n v="127.93"/>
  </r>
  <r>
    <x v="3457"/>
    <n v="126.7"/>
    <n v="127.93"/>
  </r>
  <r>
    <x v="3458"/>
    <n v="127.08"/>
    <n v="128.31"/>
  </r>
  <r>
    <x v="3459"/>
    <n v="127.08"/>
    <n v="128.31"/>
  </r>
  <r>
    <x v="3460"/>
    <n v="127.08"/>
    <n v="128.31"/>
  </r>
  <r>
    <x v="3461"/>
    <n v="127.37"/>
    <n v="128.62"/>
  </r>
  <r>
    <x v="3462"/>
    <n v="128.18"/>
    <n v="129.41"/>
  </r>
  <r>
    <x v="3463"/>
    <n v="130.21"/>
    <n v="131.46"/>
  </r>
  <r>
    <x v="3464"/>
    <n v="133.44999999999999"/>
    <n v="134.77000000000001"/>
  </r>
  <r>
    <x v="3465"/>
    <n v="133.65"/>
    <n v="134.97999999999999"/>
  </r>
  <r>
    <x v="3466"/>
    <n v="133.65"/>
    <n v="134.97999999999999"/>
  </r>
  <r>
    <x v="3467"/>
    <n v="133.65"/>
    <n v="134.97999999999999"/>
  </r>
  <r>
    <x v="3468"/>
    <n v="133.65"/>
    <n v="134.97999999999999"/>
  </r>
  <r>
    <x v="3469"/>
    <n v="133.68"/>
    <n v="135"/>
  </r>
  <r>
    <x v="3470"/>
    <n v="133.68"/>
    <n v="135"/>
  </r>
  <r>
    <x v="3471"/>
    <n v="133.68"/>
    <n v="135"/>
  </r>
  <r>
    <x v="3472"/>
    <n v="133.68"/>
    <n v="135.01"/>
  </r>
  <r>
    <x v="3473"/>
    <n v="133.68"/>
    <n v="135.01"/>
  </r>
  <r>
    <x v="3474"/>
    <n v="133.68"/>
    <n v="135.01"/>
  </r>
  <r>
    <x v="3475"/>
    <n v="133.68"/>
    <n v="135.01"/>
  </r>
  <r>
    <x v="3476"/>
    <n v="133.69"/>
    <n v="135.01"/>
  </r>
  <r>
    <x v="3477"/>
    <n v="133.69"/>
    <n v="135"/>
  </r>
  <r>
    <x v="3478"/>
    <n v="133.69"/>
    <n v="135"/>
  </r>
  <r>
    <x v="3479"/>
    <n v="133.63"/>
    <n v="134.94"/>
  </r>
  <r>
    <x v="3480"/>
    <n v="133.63"/>
    <n v="134.94"/>
  </r>
  <r>
    <x v="3481"/>
    <n v="133.63"/>
    <n v="134.94"/>
  </r>
  <r>
    <x v="3482"/>
    <n v="133.63999999999999"/>
    <n v="134.93"/>
  </r>
  <r>
    <x v="3483"/>
    <n v="133.65"/>
    <n v="134.91"/>
  </r>
  <r>
    <x v="3484"/>
    <n v="133.66"/>
    <n v="134.93"/>
  </r>
  <r>
    <x v="3485"/>
    <n v="133.63999999999999"/>
    <n v="134.94999999999999"/>
  </r>
  <r>
    <x v="3486"/>
    <n v="133.62"/>
    <n v="134.93"/>
  </r>
  <r>
    <x v="3487"/>
    <n v="133.62"/>
    <n v="134.93"/>
  </r>
  <r>
    <x v="3488"/>
    <n v="133.62"/>
    <n v="134.93"/>
  </r>
  <r>
    <x v="3489"/>
    <n v="133.62"/>
    <n v="134.93"/>
  </r>
  <r>
    <x v="3490"/>
    <n v="133.75"/>
    <n v="135.08000000000001"/>
  </r>
  <r>
    <x v="3491"/>
    <n v="133.79"/>
    <n v="135.12"/>
  </r>
  <r>
    <x v="3492"/>
    <n v="133.77000000000001"/>
    <n v="135.1"/>
  </r>
  <r>
    <x v="3493"/>
    <n v="133.79"/>
    <n v="135.12"/>
  </r>
  <r>
    <x v="3494"/>
    <n v="133.79"/>
    <n v="135.12"/>
  </r>
  <r>
    <x v="3495"/>
    <n v="133.79"/>
    <n v="135.12"/>
  </r>
  <r>
    <x v="3496"/>
    <n v="133.80000000000001"/>
    <n v="135.13"/>
  </r>
  <r>
    <x v="3497"/>
    <n v="133.81"/>
    <n v="135.12"/>
  </r>
  <r>
    <x v="3498"/>
    <n v="133.78"/>
    <n v="135.11000000000001"/>
  </r>
  <r>
    <x v="3499"/>
    <n v="133.5"/>
    <n v="134.83000000000001"/>
  </r>
  <r>
    <x v="3500"/>
    <n v="133.32"/>
    <n v="134.63999999999999"/>
  </r>
  <r>
    <x v="3501"/>
    <n v="133.32"/>
    <n v="134.63999999999999"/>
  </r>
  <r>
    <x v="3502"/>
    <n v="133.32"/>
    <n v="134.63999999999999"/>
  </r>
  <r>
    <x v="3503"/>
    <n v="133.36000000000001"/>
    <n v="134.66999999999999"/>
  </r>
  <r>
    <x v="3504"/>
    <n v="133.34"/>
    <n v="134.66"/>
  </r>
  <r>
    <x v="3505"/>
    <n v="133.12"/>
    <n v="134.44999999999999"/>
  </r>
  <r>
    <x v="3506"/>
    <n v="133.15"/>
    <n v="134.46"/>
  </r>
  <r>
    <x v="3507"/>
    <n v="133.25"/>
    <n v="134.58000000000001"/>
  </r>
  <r>
    <x v="3508"/>
    <n v="133.25"/>
    <n v="134.58000000000001"/>
  </r>
  <r>
    <x v="3509"/>
    <n v="133.25"/>
    <n v="134.58000000000001"/>
  </r>
  <r>
    <x v="3510"/>
    <n v="133.38"/>
    <n v="134.71"/>
  </r>
  <r>
    <x v="3511"/>
    <n v="133.66999999999999"/>
    <n v="135"/>
  </r>
  <r>
    <x v="3512"/>
    <n v="133.77000000000001"/>
    <n v="135.1"/>
  </r>
  <r>
    <x v="3513"/>
    <n v="133.78"/>
    <n v="135.1"/>
  </r>
  <r>
    <x v="3514"/>
    <n v="133.78"/>
    <n v="135.1"/>
  </r>
  <r>
    <x v="3515"/>
    <n v="133.78"/>
    <n v="135.1"/>
  </r>
  <r>
    <x v="3516"/>
    <n v="133.78"/>
    <n v="135.1"/>
  </r>
  <r>
    <x v="3517"/>
    <n v="133.79"/>
    <n v="135.11000000000001"/>
  </r>
  <r>
    <x v="3518"/>
    <n v="133.94"/>
    <n v="135.25"/>
  </r>
  <r>
    <x v="3519"/>
    <n v="134.25"/>
    <n v="135.54"/>
  </r>
  <r>
    <x v="3520"/>
    <n v="134.34"/>
    <n v="135.62"/>
  </r>
  <r>
    <x v="3521"/>
    <n v="134.47999999999999"/>
    <n v="135.75"/>
  </r>
  <r>
    <x v="3522"/>
    <n v="134.47999999999999"/>
    <n v="135.75"/>
  </r>
  <r>
    <x v="3523"/>
    <n v="134.47999999999999"/>
    <n v="135.75"/>
  </r>
  <r>
    <x v="3524"/>
    <n v="134.57"/>
    <n v="135.87"/>
  </r>
  <r>
    <x v="3525"/>
    <n v="134.61000000000001"/>
    <n v="135.88999999999999"/>
  </r>
  <r>
    <x v="3526"/>
    <n v="134.66999999999999"/>
    <n v="135.91999999999999"/>
  </r>
  <r>
    <x v="3527"/>
    <n v="134.71"/>
    <n v="135.96"/>
  </r>
  <r>
    <x v="3528"/>
    <n v="134.75"/>
    <n v="136"/>
  </r>
  <r>
    <x v="3529"/>
    <n v="134.75"/>
    <n v="136"/>
  </r>
  <r>
    <x v="3530"/>
    <n v="134.75"/>
    <n v="136"/>
  </r>
  <r>
    <x v="3531"/>
    <n v="134.77000000000001"/>
    <n v="136.04"/>
  </r>
  <r>
    <x v="3532"/>
    <n v="134.80000000000001"/>
    <n v="136.06"/>
  </r>
  <r>
    <x v="3533"/>
    <n v="134.85"/>
    <n v="136.1"/>
  </r>
  <r>
    <x v="3534"/>
    <n v="134.84"/>
    <n v="136.13"/>
  </r>
  <r>
    <x v="3535"/>
    <n v="134.85"/>
    <n v="136.16"/>
  </r>
  <r>
    <x v="3536"/>
    <n v="134.85"/>
    <n v="136.16"/>
  </r>
  <r>
    <x v="3537"/>
    <n v="134.85"/>
    <n v="136.16"/>
  </r>
  <r>
    <x v="3538"/>
    <n v="134.87"/>
    <n v="136.15"/>
  </r>
  <r>
    <x v="3539"/>
    <n v="134.91"/>
    <n v="136.16999999999999"/>
  </r>
  <r>
    <x v="3540"/>
    <n v="134.97999999999999"/>
    <n v="136.24"/>
  </r>
  <r>
    <x v="3541"/>
    <n v="135.01"/>
    <n v="136.27000000000001"/>
  </r>
  <r>
    <x v="3542"/>
    <n v="134.91999999999999"/>
    <n v="136.19999999999999"/>
  </r>
  <r>
    <x v="3543"/>
    <n v="134.91999999999999"/>
    <n v="136.19999999999999"/>
  </r>
  <r>
    <x v="3544"/>
    <n v="134.91999999999999"/>
    <n v="136.19999999999999"/>
  </r>
  <r>
    <x v="3545"/>
    <n v="134.93"/>
    <n v="136.19"/>
  </r>
  <r>
    <x v="3546"/>
    <n v="134.93"/>
    <n v="136.19"/>
  </r>
  <r>
    <x v="3547"/>
    <n v="134.94999999999999"/>
    <n v="136.19"/>
  </r>
  <r>
    <x v="3548"/>
    <n v="134.94999999999999"/>
    <n v="136.19999999999999"/>
  </r>
  <r>
    <x v="3549"/>
    <n v="134.96"/>
    <n v="136.19999999999999"/>
  </r>
  <r>
    <x v="3550"/>
    <n v="134.96"/>
    <n v="136.19999999999999"/>
  </r>
  <r>
    <x v="3551"/>
    <n v="134.96"/>
    <n v="136.19999999999999"/>
  </r>
  <r>
    <x v="3552"/>
    <n v="134.96"/>
    <n v="136.19"/>
  </r>
  <r>
    <x v="3553"/>
    <n v="134.96"/>
    <n v="136.19999999999999"/>
  </r>
  <r>
    <x v="3554"/>
    <n v="134.97"/>
    <n v="136.21"/>
  </r>
  <r>
    <x v="3555"/>
    <n v="134.96"/>
    <n v="136.21"/>
  </r>
  <r>
    <x v="3556"/>
    <n v="134.99"/>
    <n v="136.22999999999999"/>
  </r>
  <r>
    <x v="3557"/>
    <n v="134.99"/>
    <n v="136.22999999999999"/>
  </r>
  <r>
    <x v="3558"/>
    <n v="134.99"/>
    <n v="136.22999999999999"/>
  </r>
  <r>
    <x v="3559"/>
    <n v="135.05000000000001"/>
    <n v="136.36000000000001"/>
  </r>
  <r>
    <x v="3560"/>
    <n v="135.22999999999999"/>
    <n v="136.56"/>
  </r>
  <r>
    <x v="3561"/>
    <n v="135.26"/>
    <n v="136.58000000000001"/>
  </r>
  <r>
    <x v="3562"/>
    <n v="135.29"/>
    <n v="136.58000000000001"/>
  </r>
  <r>
    <x v="3563"/>
    <n v="135.29"/>
    <n v="136.59"/>
  </r>
  <r>
    <x v="3564"/>
    <n v="135.29"/>
    <n v="136.59"/>
  </r>
  <r>
    <x v="3565"/>
    <n v="135.29"/>
    <n v="136.59"/>
  </r>
  <r>
    <x v="3566"/>
    <n v="135.32"/>
    <n v="136.61000000000001"/>
  </r>
  <r>
    <x v="3567"/>
    <n v="135.41999999999999"/>
    <n v="136.72999999999999"/>
  </r>
  <r>
    <x v="3568"/>
    <n v="135.47"/>
    <n v="136.75"/>
  </r>
  <r>
    <x v="3569"/>
    <n v="135.49"/>
    <n v="136.75"/>
  </r>
  <r>
    <x v="3570"/>
    <n v="135.49"/>
    <n v="136.76"/>
  </r>
  <r>
    <x v="3571"/>
    <n v="135.49"/>
    <n v="136.76"/>
  </r>
  <r>
    <x v="3572"/>
    <n v="135.49"/>
    <n v="136.76"/>
  </r>
  <r>
    <x v="3573"/>
    <n v="135.49"/>
    <n v="136.76"/>
  </r>
  <r>
    <x v="3574"/>
    <n v="135.52000000000001"/>
    <n v="136.84"/>
  </r>
  <r>
    <x v="3575"/>
    <n v="135.56"/>
    <n v="136.85"/>
  </r>
  <r>
    <x v="3576"/>
    <n v="135.59"/>
    <n v="136.84"/>
  </r>
  <r>
    <x v="3577"/>
    <n v="135.59"/>
    <n v="136.85"/>
  </r>
  <r>
    <x v="3578"/>
    <n v="135.59"/>
    <n v="136.85"/>
  </r>
  <r>
    <x v="3579"/>
    <n v="135.59"/>
    <n v="136.85"/>
  </r>
  <r>
    <x v="3580"/>
    <n v="135.63"/>
    <n v="136.91"/>
  </r>
  <r>
    <x v="3581"/>
    <n v="135.69999999999999"/>
    <n v="136.97"/>
  </r>
  <r>
    <x v="3582"/>
    <n v="135.74"/>
    <n v="136.99"/>
  </r>
  <r>
    <x v="3583"/>
    <n v="135.74"/>
    <n v="137.06"/>
  </r>
  <r>
    <x v="3584"/>
    <n v="135.71"/>
    <n v="137.03"/>
  </r>
  <r>
    <x v="3585"/>
    <n v="135.71"/>
    <n v="137.03"/>
  </r>
  <r>
    <x v="3586"/>
    <n v="135.71"/>
    <n v="137.03"/>
  </r>
  <r>
    <x v="3587"/>
    <n v="135.71"/>
    <n v="137.02000000000001"/>
  </r>
  <r>
    <x v="3588"/>
    <n v="135.72"/>
    <n v="137.02000000000001"/>
  </r>
  <r>
    <x v="3589"/>
    <n v="135.72"/>
    <n v="137.02000000000001"/>
  </r>
  <r>
    <x v="3590"/>
    <n v="135.72"/>
    <n v="137.01"/>
  </r>
  <r>
    <x v="3591"/>
    <n v="135.76"/>
    <n v="137.04"/>
  </r>
  <r>
    <x v="3592"/>
    <n v="135.76"/>
    <n v="137.04"/>
  </r>
  <r>
    <x v="3593"/>
    <n v="135.76"/>
    <n v="137.04"/>
  </r>
  <r>
    <x v="3594"/>
    <n v="135.78"/>
    <n v="137.07"/>
  </r>
  <r>
    <x v="3595"/>
    <n v="135.81"/>
    <n v="137.09"/>
  </r>
  <r>
    <x v="3596"/>
    <n v="135.86000000000001"/>
    <n v="137.13"/>
  </r>
  <r>
    <x v="3597"/>
    <n v="135.85"/>
    <n v="137.16"/>
  </r>
  <r>
    <x v="3598"/>
    <n v="135.86000000000001"/>
    <n v="137.16999999999999"/>
  </r>
  <r>
    <x v="3599"/>
    <n v="135.86000000000001"/>
    <n v="137.16999999999999"/>
  </r>
  <r>
    <x v="3600"/>
    <n v="135.86000000000001"/>
    <n v="137.16999999999999"/>
  </r>
  <r>
    <x v="3601"/>
    <n v="135.87"/>
    <n v="137.16"/>
  </r>
  <r>
    <x v="3602"/>
    <n v="135.91999999999999"/>
    <n v="137.16999999999999"/>
  </r>
  <r>
    <x v="3603"/>
    <n v="135.94999999999999"/>
    <n v="137.19999999999999"/>
  </r>
  <r>
    <x v="3604"/>
    <n v="135.94999999999999"/>
    <n v="137.21"/>
  </r>
  <r>
    <x v="3605"/>
    <n v="135.97"/>
    <n v="137.22999999999999"/>
  </r>
  <r>
    <x v="3606"/>
    <n v="135.97"/>
    <n v="137.22999999999999"/>
  </r>
  <r>
    <x v="3607"/>
    <n v="135.97"/>
    <n v="137.22999999999999"/>
  </r>
  <r>
    <x v="3608"/>
    <n v="136.01"/>
    <n v="137.28"/>
  </r>
  <r>
    <x v="3609"/>
    <n v="136.07"/>
    <n v="137.36000000000001"/>
  </r>
  <r>
    <x v="3610"/>
    <n v="136.13"/>
    <n v="137.41"/>
  </r>
  <r>
    <x v="3611"/>
    <n v="136.18"/>
    <n v="137.44999999999999"/>
  </r>
  <r>
    <x v="3612"/>
    <n v="136.19999999999999"/>
    <n v="137.47999999999999"/>
  </r>
  <r>
    <x v="3613"/>
    <n v="136.19999999999999"/>
    <n v="137.47999999999999"/>
  </r>
  <r>
    <x v="3614"/>
    <n v="136.19999999999999"/>
    <n v="137.47999999999999"/>
  </r>
  <r>
    <x v="3615"/>
    <n v="136.26"/>
    <n v="137.55000000000001"/>
  </r>
  <r>
    <x v="3616"/>
    <n v="136.29"/>
    <n v="137.58000000000001"/>
  </r>
  <r>
    <x v="3617"/>
    <n v="136.32"/>
    <n v="137.62"/>
  </r>
  <r>
    <x v="3618"/>
    <n v="136.31"/>
    <n v="137.58000000000001"/>
  </r>
  <r>
    <x v="3619"/>
    <n v="136.21"/>
    <n v="137.53"/>
  </r>
  <r>
    <x v="3620"/>
    <n v="136.21"/>
    <n v="137.53"/>
  </r>
  <r>
    <x v="3621"/>
    <n v="136.21"/>
    <n v="137.53"/>
  </r>
  <r>
    <x v="3622"/>
    <n v="136.21"/>
    <n v="137.53"/>
  </r>
  <r>
    <x v="3623"/>
    <n v="136.26"/>
    <n v="137.54"/>
  </r>
  <r>
    <x v="3624"/>
    <n v="136.30000000000001"/>
    <n v="137.58000000000001"/>
  </r>
  <r>
    <x v="3625"/>
    <n v="136.31"/>
    <n v="137.57"/>
  </r>
  <r>
    <x v="3626"/>
    <n v="136.32"/>
    <n v="137.58000000000001"/>
  </r>
  <r>
    <x v="3627"/>
    <n v="136.32"/>
    <n v="137.58000000000001"/>
  </r>
  <r>
    <x v="3628"/>
    <n v="136.32"/>
    <n v="137.58000000000001"/>
  </r>
  <r>
    <x v="3629"/>
    <n v="136.32"/>
    <n v="137.6"/>
  </r>
  <r>
    <x v="3630"/>
    <n v="136.32"/>
    <n v="137.6"/>
  </r>
  <r>
    <x v="3631"/>
    <n v="136.32"/>
    <n v="137.6"/>
  </r>
  <r>
    <x v="3632"/>
    <n v="136.32"/>
    <n v="137.6"/>
  </r>
  <r>
    <x v="3633"/>
    <n v="136.32"/>
    <n v="137.6"/>
  </r>
  <r>
    <x v="3634"/>
    <n v="136.32"/>
    <n v="137.6"/>
  </r>
  <r>
    <x v="3635"/>
    <n v="136.32"/>
    <n v="137.6"/>
  </r>
  <r>
    <x v="3636"/>
    <n v="136.32"/>
    <n v="137.6"/>
  </r>
  <r>
    <x v="3637"/>
    <n v="136.33000000000001"/>
    <n v="137.63999999999999"/>
  </r>
  <r>
    <x v="3638"/>
    <n v="136.35"/>
    <n v="137.66"/>
  </r>
  <r>
    <x v="3639"/>
    <n v="136.37"/>
    <n v="137.66"/>
  </r>
  <r>
    <x v="3640"/>
    <n v="136.38999999999999"/>
    <n v="137.66999999999999"/>
  </r>
  <r>
    <x v="3641"/>
    <n v="136.38999999999999"/>
    <n v="137.66999999999999"/>
  </r>
  <r>
    <x v="3642"/>
    <n v="136.38999999999999"/>
    <n v="137.66999999999999"/>
  </r>
  <r>
    <x v="3643"/>
    <n v="136.43"/>
    <n v="137.72"/>
  </r>
  <r>
    <x v="3644"/>
    <n v="136.55000000000001"/>
    <n v="137.9"/>
  </r>
  <r>
    <x v="3645"/>
    <n v="136.63999999999999"/>
    <n v="137.97999999999999"/>
  </r>
  <r>
    <x v="3646"/>
    <n v="136.72999999999999"/>
    <n v="138.06"/>
  </r>
  <r>
    <x v="3647"/>
    <n v="136.72999999999999"/>
    <n v="138.06"/>
  </r>
  <r>
    <x v="3648"/>
    <n v="136.72999999999999"/>
    <n v="138.06"/>
  </r>
  <r>
    <x v="3649"/>
    <n v="136.72999999999999"/>
    <n v="138.06"/>
  </r>
  <r>
    <x v="3650"/>
    <n v="136.74"/>
    <n v="138.07"/>
  </r>
  <r>
    <x v="3651"/>
    <n v="136.74"/>
    <n v="138.07"/>
  </r>
  <r>
    <x v="3652"/>
    <n v="136.74"/>
    <n v="138.07"/>
  </r>
  <r>
    <x v="3653"/>
    <n v="136.74"/>
    <n v="138.07"/>
  </r>
  <r>
    <x v="3654"/>
    <n v="136.74"/>
    <n v="138.07"/>
  </r>
  <r>
    <x v="3655"/>
    <n v="136.74"/>
    <n v="138.07"/>
  </r>
  <r>
    <x v="3656"/>
    <n v="136.74"/>
    <n v="138.07"/>
  </r>
  <r>
    <x v="3657"/>
    <n v="136.75"/>
    <n v="138.1"/>
  </r>
  <r>
    <x v="3658"/>
    <n v="136.77000000000001"/>
    <n v="138.09"/>
  </r>
  <r>
    <x v="3659"/>
    <n v="136.77000000000001"/>
    <n v="138.09"/>
  </r>
  <r>
    <x v="3660"/>
    <n v="136.79"/>
    <n v="138.11000000000001"/>
  </r>
  <r>
    <x v="3661"/>
    <n v="136.81"/>
    <n v="138.13999999999999"/>
  </r>
  <r>
    <x v="3662"/>
    <n v="136.81"/>
    <n v="138.13999999999999"/>
  </r>
  <r>
    <x v="3663"/>
    <n v="136.81"/>
    <n v="138.13999999999999"/>
  </r>
  <r>
    <x v="3664"/>
    <n v="136.82"/>
    <n v="138.15"/>
  </r>
  <r>
    <x v="3665"/>
    <n v="136.84"/>
    <n v="138.18"/>
  </r>
  <r>
    <x v="3666"/>
    <n v="136.85"/>
    <n v="138.16999999999999"/>
  </r>
  <r>
    <x v="3667"/>
    <n v="136.85"/>
    <n v="138.19"/>
  </r>
  <r>
    <x v="3668"/>
    <n v="136.85"/>
    <n v="138.16999999999999"/>
  </r>
  <r>
    <x v="3669"/>
    <n v="136.85"/>
    <n v="138.16999999999999"/>
  </r>
  <r>
    <x v="3670"/>
    <n v="136.85"/>
    <n v="138.16999999999999"/>
  </r>
  <r>
    <x v="3671"/>
    <n v="136.88999999999999"/>
    <n v="138.18"/>
  </r>
  <r>
    <x v="3672"/>
    <n v="136.91"/>
    <n v="138.24"/>
  </r>
  <r>
    <x v="3673"/>
    <n v="136.96"/>
    <n v="138.26"/>
  </r>
  <r>
    <x v="3674"/>
    <n v="137"/>
    <n v="138.35"/>
  </r>
  <r>
    <x v="3675"/>
    <n v="137.02000000000001"/>
    <n v="138.37"/>
  </r>
  <r>
    <x v="3676"/>
    <n v="137.02000000000001"/>
    <n v="138.37"/>
  </r>
  <r>
    <x v="3677"/>
    <n v="137.02000000000001"/>
    <n v="138.37"/>
  </r>
  <r>
    <x v="3678"/>
    <n v="137.29"/>
    <n v="138.69"/>
  </r>
  <r>
    <x v="3679"/>
    <n v="137.71"/>
    <n v="139.08000000000001"/>
  </r>
  <r>
    <x v="3680"/>
    <n v="137.72999999999999"/>
    <n v="139.09"/>
  </r>
  <r>
    <x v="3681"/>
    <n v="137.77000000000001"/>
    <n v="139.12"/>
  </r>
  <r>
    <x v="3682"/>
    <n v="137.77000000000001"/>
    <n v="139.12"/>
  </r>
  <r>
    <x v="3683"/>
    <n v="137.77000000000001"/>
    <n v="139.12"/>
  </r>
  <r>
    <x v="3684"/>
    <n v="137.77000000000001"/>
    <n v="139.12"/>
  </r>
  <r>
    <x v="3685"/>
    <n v="137.78"/>
    <n v="139.12"/>
  </r>
  <r>
    <x v="3686"/>
    <n v="137.78"/>
    <n v="139.12"/>
  </r>
  <r>
    <x v="3687"/>
    <n v="137.81"/>
    <n v="139.12"/>
  </r>
  <r>
    <x v="3688"/>
    <n v="137.75"/>
    <n v="139.11000000000001"/>
  </r>
  <r>
    <x v="3689"/>
    <n v="137.71"/>
    <n v="139.04"/>
  </r>
  <r>
    <x v="3690"/>
    <n v="137.71"/>
    <n v="139.04"/>
  </r>
  <r>
    <x v="3691"/>
    <n v="137.71"/>
    <n v="139.04"/>
  </r>
  <r>
    <x v="3692"/>
    <n v="137.71"/>
    <n v="139.06"/>
  </r>
  <r>
    <x v="3693"/>
    <n v="137.69999999999999"/>
    <n v="139.05000000000001"/>
  </r>
  <r>
    <x v="3694"/>
    <n v="137.69"/>
    <n v="139"/>
  </r>
  <r>
    <x v="3695"/>
    <n v="137.66999999999999"/>
    <n v="138.97999999999999"/>
  </r>
  <r>
    <x v="3696"/>
    <n v="137.65"/>
    <n v="138.97"/>
  </r>
  <r>
    <x v="3697"/>
    <n v="137.65"/>
    <n v="138.97"/>
  </r>
  <r>
    <x v="3698"/>
    <n v="137.65"/>
    <n v="138.97"/>
  </r>
  <r>
    <x v="3699"/>
    <n v="137.66"/>
    <n v="138.97"/>
  </r>
  <r>
    <x v="3700"/>
    <n v="137.68"/>
    <n v="138.99"/>
  </r>
  <r>
    <x v="3701"/>
    <n v="137.66"/>
    <n v="139.01"/>
  </r>
  <r>
    <x v="3702"/>
    <n v="137.66999999999999"/>
    <n v="139.02000000000001"/>
  </r>
  <r>
    <x v="3703"/>
    <n v="137.68"/>
    <n v="139.02000000000001"/>
  </r>
  <r>
    <x v="3704"/>
    <n v="137.68"/>
    <n v="139.02000000000001"/>
  </r>
  <r>
    <x v="3705"/>
    <n v="137.68"/>
    <n v="139.02000000000001"/>
  </r>
  <r>
    <x v="3706"/>
    <n v="137.65"/>
    <n v="138.97999999999999"/>
  </r>
  <r>
    <x v="3707"/>
    <n v="137.61000000000001"/>
    <n v="138.93"/>
  </r>
  <r>
    <x v="3708"/>
    <n v="137.58000000000001"/>
    <n v="138.91"/>
  </r>
  <r>
    <x v="3709"/>
    <n v="137.55000000000001"/>
    <n v="138.9"/>
  </r>
  <r>
    <x v="3710"/>
    <n v="137.55000000000001"/>
    <n v="138.88999999999999"/>
  </r>
  <r>
    <x v="3711"/>
    <n v="137.55000000000001"/>
    <n v="138.88999999999999"/>
  </r>
  <r>
    <x v="3712"/>
    <n v="137.55000000000001"/>
    <n v="138.88999999999999"/>
  </r>
  <r>
    <x v="3713"/>
    <n v="137.55000000000001"/>
    <n v="138.88999999999999"/>
  </r>
  <r>
    <x v="3714"/>
    <n v="137.54"/>
    <n v="138.88"/>
  </r>
  <r>
    <x v="3715"/>
    <n v="137.54"/>
    <n v="138.88"/>
  </r>
  <r>
    <x v="3716"/>
    <n v="137.54"/>
    <n v="138.88"/>
  </r>
  <r>
    <x v="3717"/>
    <n v="137.54"/>
    <n v="138.87"/>
  </r>
  <r>
    <x v="3718"/>
    <n v="137.54"/>
    <n v="138.87"/>
  </r>
  <r>
    <x v="3719"/>
    <n v="137.54"/>
    <n v="138.87"/>
  </r>
  <r>
    <x v="3720"/>
    <n v="137.53"/>
    <n v="138.88"/>
  </r>
  <r>
    <x v="3721"/>
    <n v="137.54"/>
    <n v="138.88"/>
  </r>
  <r>
    <x v="3722"/>
    <n v="137.56"/>
    <n v="138.88"/>
  </r>
  <r>
    <x v="3723"/>
    <n v="137.56"/>
    <n v="138.88"/>
  </r>
  <r>
    <x v="3724"/>
    <n v="137.56"/>
    <n v="138.88"/>
  </r>
  <r>
    <x v="3725"/>
    <n v="137.56"/>
    <n v="138.88"/>
  </r>
  <r>
    <x v="3726"/>
    <n v="137.56"/>
    <n v="138.88"/>
  </r>
  <r>
    <x v="3727"/>
    <n v="137.57"/>
    <n v="138.84"/>
  </r>
  <r>
    <x v="3728"/>
    <n v="137.57"/>
    <n v="138.86000000000001"/>
  </r>
  <r>
    <x v="3729"/>
    <n v="137.57"/>
    <n v="138.86000000000001"/>
  </r>
  <r>
    <x v="3730"/>
    <n v="137.57"/>
    <n v="138.86000000000001"/>
  </r>
  <r>
    <x v="3731"/>
    <n v="137.57"/>
    <n v="138.86000000000001"/>
  </r>
  <r>
    <x v="3732"/>
    <n v="137.57"/>
    <n v="138.86000000000001"/>
  </r>
  <r>
    <x v="3733"/>
    <n v="137.57"/>
    <n v="138.86000000000001"/>
  </r>
  <r>
    <x v="3734"/>
    <n v="137.57"/>
    <n v="138.86000000000001"/>
  </r>
  <r>
    <x v="3735"/>
    <n v="137.57"/>
    <n v="138.86000000000001"/>
  </r>
  <r>
    <x v="3736"/>
    <n v="137.57"/>
    <n v="138.86000000000001"/>
  </r>
  <r>
    <x v="3737"/>
    <n v="137.6"/>
    <n v="138.85"/>
  </r>
  <r>
    <x v="3738"/>
    <n v="137.57"/>
    <n v="138.85"/>
  </r>
  <r>
    <x v="3739"/>
    <n v="137.57"/>
    <n v="138.85"/>
  </r>
  <r>
    <x v="3740"/>
    <n v="137.57"/>
    <n v="138.85"/>
  </r>
  <r>
    <x v="3741"/>
    <n v="137.57"/>
    <n v="138.85"/>
  </r>
  <r>
    <x v="3742"/>
    <n v="137.57"/>
    <n v="138.85"/>
  </r>
  <r>
    <x v="3743"/>
    <n v="137.55000000000001"/>
    <n v="138.85"/>
  </r>
  <r>
    <x v="3744"/>
    <n v="137.54"/>
    <n v="138.84"/>
  </r>
  <r>
    <x v="3745"/>
    <n v="137.54"/>
    <n v="138.84"/>
  </r>
  <r>
    <x v="3746"/>
    <n v="137.54"/>
    <n v="138.84"/>
  </r>
  <r>
    <x v="3747"/>
    <n v="137.54"/>
    <n v="138.84"/>
  </r>
  <r>
    <x v="3748"/>
    <n v="137.54"/>
    <n v="138.84"/>
  </r>
  <r>
    <x v="3749"/>
    <n v="137.55000000000001"/>
    <n v="138.86000000000001"/>
  </r>
  <r>
    <x v="3750"/>
    <n v="137.55000000000001"/>
    <n v="138.85"/>
  </r>
  <r>
    <x v="3751"/>
    <n v="137.55000000000001"/>
    <n v="138.85"/>
  </r>
  <r>
    <x v="3752"/>
    <n v="137.55000000000001"/>
    <n v="138.85"/>
  </r>
  <r>
    <x v="3753"/>
    <n v="137.55000000000001"/>
    <n v="138.85"/>
  </r>
  <r>
    <x v="3754"/>
    <n v="137.55000000000001"/>
    <n v="138.85"/>
  </r>
  <r>
    <x v="3755"/>
    <n v="137.55000000000001"/>
    <n v="138.85"/>
  </r>
  <r>
    <x v="3756"/>
    <n v="137.55000000000001"/>
    <n v="138.85"/>
  </r>
  <r>
    <x v="3757"/>
    <n v="137.54"/>
    <n v="138.84"/>
  </r>
  <r>
    <x v="3758"/>
    <n v="137.54"/>
    <n v="138.85"/>
  </r>
  <r>
    <x v="3759"/>
    <n v="137.55000000000001"/>
    <n v="138.85"/>
  </r>
  <r>
    <x v="3760"/>
    <n v="137.55000000000001"/>
    <n v="138.85"/>
  </r>
  <r>
    <x v="3761"/>
    <n v="137.55000000000001"/>
    <n v="138.85"/>
  </r>
  <r>
    <x v="3762"/>
    <n v="137.54"/>
    <n v="138.85"/>
  </r>
  <r>
    <x v="3763"/>
    <n v="137.57"/>
    <n v="138.85"/>
  </r>
  <r>
    <x v="3764"/>
    <n v="137.55000000000001"/>
    <n v="138.85"/>
  </r>
  <r>
    <x v="3765"/>
    <n v="137.54"/>
    <n v="138.85"/>
  </r>
  <r>
    <x v="3766"/>
    <n v="137.54"/>
    <n v="138.85"/>
  </r>
  <r>
    <x v="3767"/>
    <n v="137.54"/>
    <n v="138.85"/>
  </r>
  <r>
    <x v="3768"/>
    <n v="137.54"/>
    <n v="138.85"/>
  </r>
  <r>
    <x v="3769"/>
    <n v="137.54"/>
    <n v="138.85"/>
  </r>
  <r>
    <x v="3770"/>
    <n v="137.54"/>
    <n v="138.85"/>
  </r>
  <r>
    <x v="3771"/>
    <n v="137.54"/>
    <n v="138.85"/>
  </r>
  <r>
    <x v="3772"/>
    <n v="137.54"/>
    <n v="138.85"/>
  </r>
  <r>
    <x v="3773"/>
    <n v="137.54"/>
    <n v="138.85"/>
  </r>
  <r>
    <x v="3774"/>
    <n v="137.54"/>
    <n v="138.85"/>
  </r>
  <r>
    <x v="3775"/>
    <n v="137.54"/>
    <n v="138.85"/>
  </r>
  <r>
    <x v="3776"/>
    <n v="137.54"/>
    <n v="138.85"/>
  </r>
  <r>
    <x v="3777"/>
    <n v="137.53"/>
    <n v="138.86000000000001"/>
  </r>
  <r>
    <x v="3778"/>
    <n v="137.54"/>
    <n v="138.86000000000001"/>
  </r>
  <r>
    <x v="3779"/>
    <n v="137.54"/>
    <n v="138.86000000000001"/>
  </r>
  <r>
    <x v="3780"/>
    <n v="137.53"/>
    <n v="138.86000000000001"/>
  </r>
  <r>
    <x v="3781"/>
    <n v="137.53"/>
    <n v="138.86000000000001"/>
  </r>
  <r>
    <x v="3782"/>
    <n v="137.53"/>
    <n v="138.86000000000001"/>
  </r>
  <r>
    <x v="3783"/>
    <n v="137.53"/>
    <n v="138.86000000000001"/>
  </r>
  <r>
    <x v="3784"/>
    <n v="137.53"/>
    <n v="138.86000000000001"/>
  </r>
  <r>
    <x v="3785"/>
    <n v="137.53"/>
    <n v="138.86000000000001"/>
  </r>
  <r>
    <x v="3786"/>
    <n v="137.53"/>
    <n v="138.86000000000001"/>
  </r>
  <r>
    <x v="3787"/>
    <n v="137.55000000000001"/>
    <n v="138.83000000000001"/>
  </r>
  <r>
    <x v="3788"/>
    <n v="137.55000000000001"/>
    <n v="138.83000000000001"/>
  </r>
  <r>
    <x v="3789"/>
    <n v="137.55000000000001"/>
    <n v="138.83000000000001"/>
  </r>
  <r>
    <x v="3790"/>
    <n v="137.55000000000001"/>
    <n v="138.83000000000001"/>
  </r>
  <r>
    <x v="3791"/>
    <n v="137.55000000000001"/>
    <n v="138.83000000000001"/>
  </r>
  <r>
    <x v="3792"/>
    <n v="137.55000000000001"/>
    <n v="138.83000000000001"/>
  </r>
  <r>
    <x v="3793"/>
    <n v="137.55000000000001"/>
    <n v="138.83000000000001"/>
  </r>
  <r>
    <x v="3794"/>
    <n v="137.55000000000001"/>
    <n v="138.83000000000001"/>
  </r>
  <r>
    <x v="3795"/>
    <n v="137.55000000000001"/>
    <n v="138.83000000000001"/>
  </r>
  <r>
    <x v="3796"/>
    <n v="137.55000000000001"/>
    <n v="138.83000000000001"/>
  </r>
  <r>
    <x v="3797"/>
    <n v="137.55000000000001"/>
    <n v="138.83000000000001"/>
  </r>
  <r>
    <x v="3798"/>
    <n v="137.55000000000001"/>
    <n v="138.83000000000001"/>
  </r>
  <r>
    <x v="3799"/>
    <n v="137.55000000000001"/>
    <n v="138.83000000000001"/>
  </r>
  <r>
    <x v="3800"/>
    <n v="137.55000000000001"/>
    <n v="138.83000000000001"/>
  </r>
  <r>
    <x v="3801"/>
    <n v="137.55000000000001"/>
    <n v="138.83000000000001"/>
  </r>
  <r>
    <x v="3802"/>
    <n v="137.55000000000001"/>
    <n v="138.83000000000001"/>
  </r>
  <r>
    <x v="3803"/>
    <n v="137.55000000000001"/>
    <n v="138.83000000000001"/>
  </r>
  <r>
    <x v="3804"/>
    <n v="137.54"/>
    <n v="138.85"/>
  </r>
  <r>
    <x v="3805"/>
    <n v="137.56"/>
    <n v="138.88"/>
  </r>
  <r>
    <x v="3806"/>
    <n v="137.68"/>
    <n v="139"/>
  </r>
  <r>
    <x v="3807"/>
    <n v="137.74"/>
    <n v="139.09"/>
  </r>
  <r>
    <x v="3808"/>
    <n v="137.93"/>
    <n v="139.26"/>
  </r>
  <r>
    <x v="3809"/>
    <n v="137.93"/>
    <n v="139.26"/>
  </r>
  <r>
    <x v="3810"/>
    <n v="137.93"/>
    <n v="139.26"/>
  </r>
  <r>
    <x v="3811"/>
    <n v="138.66"/>
    <n v="140.03"/>
  </r>
  <r>
    <x v="3812"/>
    <n v="139.02000000000001"/>
    <n v="140.38999999999999"/>
  </r>
  <r>
    <x v="3813"/>
    <n v="138.97"/>
    <n v="140.34"/>
  </r>
  <r>
    <x v="3814"/>
    <n v="138.97"/>
    <n v="140.34"/>
  </r>
  <r>
    <x v="3815"/>
    <n v="138.97999999999999"/>
    <n v="140.32"/>
  </r>
  <r>
    <x v="3816"/>
    <n v="138.97999999999999"/>
    <n v="140.32"/>
  </r>
  <r>
    <x v="3817"/>
    <n v="138.97999999999999"/>
    <n v="140.32"/>
  </r>
  <r>
    <x v="3818"/>
    <n v="139.06"/>
    <n v="140.41999999999999"/>
  </r>
  <r>
    <x v="3819"/>
    <n v="139.19"/>
    <n v="140.55000000000001"/>
  </r>
  <r>
    <x v="3820"/>
    <n v="139.30000000000001"/>
    <n v="140.65"/>
  </r>
  <r>
    <x v="3821"/>
    <n v="139.44999999999999"/>
    <n v="140.80000000000001"/>
  </r>
  <r>
    <x v="3822"/>
    <n v="139.58000000000001"/>
    <n v="140.94999999999999"/>
  </r>
  <r>
    <x v="3823"/>
    <n v="139.58000000000001"/>
    <n v="140.94999999999999"/>
  </r>
  <r>
    <x v="3824"/>
    <n v="139.58000000000001"/>
    <n v="140.94999999999999"/>
  </r>
  <r>
    <x v="3825"/>
    <n v="139.75"/>
    <n v="141.13999999999999"/>
  </r>
  <r>
    <x v="3826"/>
    <n v="139.81"/>
    <n v="141.18"/>
  </r>
  <r>
    <x v="3827"/>
    <n v="139.80000000000001"/>
    <n v="141.15"/>
  </r>
  <r>
    <x v="3828"/>
    <n v="139.81"/>
    <n v="141.16999999999999"/>
  </r>
  <r>
    <x v="3829"/>
    <n v="139.82"/>
    <n v="141.16999999999999"/>
  </r>
  <r>
    <x v="3830"/>
    <n v="139.82"/>
    <n v="141.16999999999999"/>
  </r>
  <r>
    <x v="3831"/>
    <n v="139.82"/>
    <n v="141.16999999999999"/>
  </r>
  <r>
    <x v="3832"/>
    <n v="139.83000000000001"/>
    <n v="141.18"/>
  </r>
  <r>
    <x v="3833"/>
    <n v="139.83000000000001"/>
    <n v="141.18"/>
  </r>
  <r>
    <x v="3834"/>
    <n v="139.87"/>
    <n v="141.24"/>
  </r>
  <r>
    <x v="3835"/>
    <n v="139.93"/>
    <n v="141.30000000000001"/>
  </r>
  <r>
    <x v="3836"/>
    <n v="139.97999999999999"/>
    <n v="141.35"/>
  </r>
  <r>
    <x v="3837"/>
    <n v="139.97999999999999"/>
    <n v="141.35"/>
  </r>
  <r>
    <x v="3838"/>
    <n v="139.97999999999999"/>
    <n v="141.35"/>
  </r>
  <r>
    <x v="3839"/>
    <n v="140.1"/>
    <n v="141.49"/>
  </r>
  <r>
    <x v="3840"/>
    <n v="140.19"/>
    <n v="141.58000000000001"/>
  </r>
  <r>
    <x v="3841"/>
    <n v="140.30000000000001"/>
    <n v="141.69999999999999"/>
  </r>
  <r>
    <x v="3842"/>
    <n v="140.38999999999999"/>
    <n v="141.79"/>
  </r>
  <r>
    <x v="3843"/>
    <n v="140.46"/>
    <n v="141.85"/>
  </r>
  <r>
    <x v="3844"/>
    <n v="140.46"/>
    <n v="141.85"/>
  </r>
  <r>
    <x v="3845"/>
    <n v="140.46"/>
    <n v="141.85"/>
  </r>
  <r>
    <x v="3846"/>
    <n v="140.61000000000001"/>
    <n v="141.97999999999999"/>
  </r>
  <r>
    <x v="3847"/>
    <n v="140.63"/>
    <n v="142.03"/>
  </r>
  <r>
    <x v="3848"/>
    <n v="140.66"/>
    <n v="142.06"/>
  </r>
  <r>
    <x v="3849"/>
    <n v="140.71"/>
    <n v="142.07"/>
  </r>
  <r>
    <x v="3850"/>
    <n v="140.71"/>
    <n v="142.06"/>
  </r>
  <r>
    <x v="3851"/>
    <n v="140.71"/>
    <n v="142.06"/>
  </r>
  <r>
    <x v="3852"/>
    <n v="140.71"/>
    <n v="142.06"/>
  </r>
  <r>
    <x v="3853"/>
    <n v="140.71"/>
    <n v="142.07"/>
  </r>
  <r>
    <x v="3854"/>
    <n v="140.84"/>
    <n v="142.18"/>
  </r>
  <r>
    <x v="3855"/>
    <n v="140.94"/>
    <n v="142.33000000000001"/>
  </r>
  <r>
    <x v="3856"/>
    <n v="141.01"/>
    <n v="142.4"/>
  </r>
  <r>
    <x v="3857"/>
    <n v="141.07"/>
    <n v="142.46"/>
  </r>
  <r>
    <x v="3858"/>
    <n v="141.07"/>
    <n v="142.46"/>
  </r>
  <r>
    <x v="3859"/>
    <n v="141.07"/>
    <n v="142.46"/>
  </r>
  <r>
    <x v="3860"/>
    <n v="141.13999999999999"/>
    <n v="142.53"/>
  </r>
  <r>
    <x v="3861"/>
    <n v="141.22999999999999"/>
    <n v="142.62"/>
  </r>
  <r>
    <x v="3862"/>
    <n v="141.32"/>
    <n v="142.69999999999999"/>
  </r>
  <r>
    <x v="3863"/>
    <n v="141.37"/>
    <n v="142.76"/>
  </r>
  <r>
    <x v="3864"/>
    <n v="141.41999999999999"/>
    <n v="142.81"/>
  </r>
  <r>
    <x v="3865"/>
    <n v="141.41999999999999"/>
    <n v="142.81"/>
  </r>
  <r>
    <x v="3866"/>
    <n v="141.41999999999999"/>
    <n v="142.81"/>
  </r>
  <r>
    <x v="3867"/>
    <n v="141.41999999999999"/>
    <n v="142.81"/>
  </r>
  <r>
    <x v="3868"/>
    <n v="141.47"/>
    <n v="142.85"/>
  </r>
  <r>
    <x v="3869"/>
    <n v="141.53"/>
    <n v="142.91"/>
  </r>
  <r>
    <x v="3870"/>
    <n v="141.58000000000001"/>
    <n v="142.94999999999999"/>
  </r>
  <r>
    <x v="3871"/>
    <n v="141.66"/>
    <n v="143.03"/>
  </r>
  <r>
    <x v="3872"/>
    <n v="141.66"/>
    <n v="143.03"/>
  </r>
  <r>
    <x v="3873"/>
    <n v="141.66"/>
    <n v="143.03"/>
  </r>
  <r>
    <x v="3874"/>
    <n v="141.77000000000001"/>
    <n v="143.15"/>
  </r>
  <r>
    <x v="3875"/>
    <n v="141.88"/>
    <n v="143.26"/>
  </r>
  <r>
    <x v="3876"/>
    <n v="141.97999999999999"/>
    <n v="143.36000000000001"/>
  </r>
  <r>
    <x v="3877"/>
    <n v="142.07"/>
    <n v="143.44999999999999"/>
  </r>
  <r>
    <x v="3878"/>
    <n v="142.15"/>
    <n v="143.54"/>
  </r>
  <r>
    <x v="3879"/>
    <n v="142.15"/>
    <n v="143.54"/>
  </r>
  <r>
    <x v="3880"/>
    <n v="142.15"/>
    <n v="143.54"/>
  </r>
  <r>
    <x v="3881"/>
    <n v="142.24"/>
    <n v="143.63999999999999"/>
  </r>
  <r>
    <x v="3882"/>
    <n v="142.38"/>
    <n v="143.77000000000001"/>
  </r>
  <r>
    <x v="3883"/>
    <n v="142.5"/>
    <n v="143.9"/>
  </r>
  <r>
    <x v="3884"/>
    <n v="142.6"/>
    <n v="143.99"/>
  </r>
  <r>
    <x v="3885"/>
    <n v="142.69999999999999"/>
    <n v="144.09"/>
  </r>
  <r>
    <x v="3886"/>
    <n v="142.69999999999999"/>
    <n v="144.09"/>
  </r>
  <r>
    <x v="3887"/>
    <n v="142.69999999999999"/>
    <n v="144.09"/>
  </r>
  <r>
    <x v="3888"/>
    <n v="142.80000000000001"/>
    <n v="144.19"/>
  </r>
  <r>
    <x v="3889"/>
    <n v="142.91"/>
    <n v="144.30000000000001"/>
  </r>
  <r>
    <x v="3890"/>
    <n v="142.99"/>
    <n v="144.38"/>
  </r>
  <r>
    <x v="3891"/>
    <n v="143.07"/>
    <n v="144.46"/>
  </r>
  <r>
    <x v="3892"/>
    <n v="143.13999999999999"/>
    <n v="144.54"/>
  </r>
  <r>
    <x v="3893"/>
    <n v="143.13999999999999"/>
    <n v="144.54"/>
  </r>
  <r>
    <x v="3894"/>
    <n v="143.13999999999999"/>
    <n v="144.54"/>
  </r>
  <r>
    <x v="3895"/>
    <n v="143.21"/>
    <n v="144.61000000000001"/>
  </r>
  <r>
    <x v="3896"/>
    <n v="143.30000000000001"/>
    <n v="144.69"/>
  </r>
  <r>
    <x v="3897"/>
    <n v="143.4"/>
    <n v="144.80000000000001"/>
  </r>
  <r>
    <x v="3898"/>
    <n v="143.5"/>
    <n v="144.9"/>
  </r>
  <r>
    <x v="3899"/>
    <n v="143.59"/>
    <n v="144.97"/>
  </r>
  <r>
    <x v="3900"/>
    <n v="143.59"/>
    <n v="144.97"/>
  </r>
  <r>
    <x v="3901"/>
    <n v="143.59"/>
    <n v="144.97"/>
  </r>
  <r>
    <x v="3902"/>
    <n v="143.68"/>
    <n v="145.08000000000001"/>
  </r>
  <r>
    <x v="3903"/>
    <n v="143.79"/>
    <n v="145.19"/>
  </r>
  <r>
    <x v="3904"/>
    <n v="143.86000000000001"/>
    <n v="145.25"/>
  </r>
  <r>
    <x v="3905"/>
    <n v="143.94"/>
    <n v="145.33000000000001"/>
  </r>
  <r>
    <x v="3906"/>
    <n v="144.02000000000001"/>
    <n v="145.41999999999999"/>
  </r>
  <r>
    <x v="3907"/>
    <n v="144.02000000000001"/>
    <n v="145.41999999999999"/>
  </r>
  <r>
    <x v="3908"/>
    <n v="144.02000000000001"/>
    <n v="145.41999999999999"/>
  </r>
  <r>
    <x v="3909"/>
    <n v="144.11000000000001"/>
    <n v="145.51"/>
  </r>
  <r>
    <x v="3910"/>
    <n v="144.19"/>
    <n v="145.59"/>
  </r>
  <r>
    <x v="3911"/>
    <n v="144.19"/>
    <n v="145.59"/>
  </r>
  <r>
    <x v="3912"/>
    <n v="144.27000000000001"/>
    <n v="145.66999999999999"/>
  </r>
  <r>
    <x v="3913"/>
    <n v="144.35"/>
    <n v="145.75"/>
  </r>
  <r>
    <x v="3914"/>
    <n v="144.35"/>
    <n v="145.75"/>
  </r>
  <r>
    <x v="3915"/>
    <n v="144.35"/>
    <n v="145.75"/>
  </r>
  <r>
    <x v="3916"/>
    <n v="144.43"/>
    <n v="145.83000000000001"/>
  </r>
  <r>
    <x v="3917"/>
    <n v="144.52000000000001"/>
    <n v="145.91999999999999"/>
  </r>
  <r>
    <x v="3918"/>
    <n v="144.6"/>
    <n v="146.01"/>
  </r>
  <r>
    <x v="3919"/>
    <n v="144.69"/>
    <n v="146.09"/>
  </r>
  <r>
    <x v="3920"/>
    <n v="144.77000000000001"/>
    <n v="146.18"/>
  </r>
  <r>
    <x v="3921"/>
    <n v="144.77000000000001"/>
    <n v="146.18"/>
  </r>
  <r>
    <x v="3922"/>
    <n v="144.77000000000001"/>
    <n v="146.18"/>
  </r>
  <r>
    <x v="3923"/>
    <n v="144.86000000000001"/>
    <n v="146.27000000000001"/>
  </r>
  <r>
    <x v="3924"/>
    <n v="144.97999999999999"/>
    <n v="146.38999999999999"/>
  </r>
  <r>
    <x v="3925"/>
    <n v="145.07"/>
    <n v="146.5"/>
  </r>
  <r>
    <x v="3926"/>
    <n v="145.16"/>
    <n v="146.58000000000001"/>
  </r>
  <r>
    <x v="3927"/>
    <n v="145.25"/>
    <n v="146.66999999999999"/>
  </r>
  <r>
    <x v="3928"/>
    <n v="145.25"/>
    <n v="146.66999999999999"/>
  </r>
  <r>
    <x v="3929"/>
    <n v="145.25"/>
    <n v="146.66999999999999"/>
  </r>
  <r>
    <x v="3930"/>
    <n v="145.33000000000001"/>
    <n v="146.76"/>
  </r>
  <r>
    <x v="3931"/>
    <n v="145.43"/>
    <n v="146.86000000000001"/>
  </r>
  <r>
    <x v="3932"/>
    <n v="145.52000000000001"/>
    <n v="146.94999999999999"/>
  </r>
  <r>
    <x v="3933"/>
    <n v="145.61000000000001"/>
    <n v="147.02000000000001"/>
  </r>
  <r>
    <x v="3934"/>
    <n v="145.69"/>
    <n v="147.11000000000001"/>
  </r>
  <r>
    <x v="3935"/>
    <n v="145.69"/>
    <n v="147.11000000000001"/>
  </r>
  <r>
    <x v="3936"/>
    <n v="145.69"/>
    <n v="147.11000000000001"/>
  </r>
  <r>
    <x v="3937"/>
    <n v="145.76"/>
    <n v="147.19"/>
  </r>
  <r>
    <x v="3938"/>
    <n v="145.76"/>
    <n v="147.19"/>
  </r>
  <r>
    <x v="3939"/>
    <n v="145.85"/>
    <n v="147.28"/>
  </r>
  <r>
    <x v="3940"/>
    <n v="145.93"/>
    <n v="147.36000000000001"/>
  </r>
  <r>
    <x v="3941"/>
    <n v="146.01"/>
    <n v="147.44"/>
  </r>
  <r>
    <x v="3942"/>
    <n v="146.01"/>
    <n v="147.44"/>
  </r>
  <r>
    <x v="3943"/>
    <n v="146.01"/>
    <n v="147.44"/>
  </r>
  <r>
    <x v="3944"/>
    <n v="146.09"/>
    <n v="147.52000000000001"/>
  </r>
  <r>
    <x v="3945"/>
    <n v="146.19"/>
    <n v="147.62"/>
  </r>
  <r>
    <x v="3946"/>
    <n v="146.29"/>
    <n v="147.72"/>
  </r>
  <r>
    <x v="3947"/>
    <n v="146.38999999999999"/>
    <n v="147.82"/>
  </r>
  <r>
    <x v="3948"/>
    <n v="146.49"/>
    <n v="147.91999999999999"/>
  </r>
  <r>
    <x v="3949"/>
    <n v="146.49"/>
    <n v="147.91999999999999"/>
  </r>
  <r>
    <x v="3950"/>
    <n v="146.49"/>
    <n v="147.91999999999999"/>
  </r>
  <r>
    <x v="3951"/>
    <n v="146.59"/>
    <n v="148.02000000000001"/>
  </r>
  <r>
    <x v="3952"/>
    <n v="146.69999999999999"/>
    <n v="148.11000000000001"/>
  </r>
  <r>
    <x v="3953"/>
    <n v="146.79"/>
    <n v="148.21"/>
  </r>
  <r>
    <x v="3954"/>
    <n v="146.88999999999999"/>
    <n v="148.30000000000001"/>
  </r>
  <r>
    <x v="3955"/>
    <n v="146.97"/>
    <n v="148.38999999999999"/>
  </r>
  <r>
    <x v="3956"/>
    <n v="146.97"/>
    <n v="148.38999999999999"/>
  </r>
  <r>
    <x v="3957"/>
    <n v="146.97"/>
    <n v="148.38999999999999"/>
  </r>
  <r>
    <x v="3958"/>
    <n v="147.06"/>
    <n v="148.49"/>
  </r>
  <r>
    <x v="3959"/>
    <n v="147.16"/>
    <n v="148.59"/>
  </r>
  <r>
    <x v="3960"/>
    <n v="147.25"/>
    <n v="148.68"/>
  </r>
  <r>
    <x v="3961"/>
    <n v="147.35"/>
    <n v="148.78"/>
  </r>
  <r>
    <x v="3962"/>
    <n v="147.44"/>
    <n v="148.87"/>
  </r>
  <r>
    <x v="3963"/>
    <n v="147.44"/>
    <n v="148.87"/>
  </r>
  <r>
    <x v="3964"/>
    <n v="147.44"/>
    <n v="148.87"/>
  </r>
  <r>
    <x v="3965"/>
    <n v="147.53"/>
    <n v="148.97"/>
  </r>
  <r>
    <x v="3966"/>
    <n v="147.63999999999999"/>
    <n v="149.07"/>
  </r>
  <r>
    <x v="3967"/>
    <n v="147.72999999999999"/>
    <n v="149.16"/>
  </r>
  <r>
    <x v="3968"/>
    <n v="147.81"/>
    <n v="149.24"/>
  </r>
  <r>
    <x v="3969"/>
    <n v="147.91"/>
    <n v="149.35"/>
  </r>
  <r>
    <x v="3970"/>
    <n v="147.91"/>
    <n v="149.35"/>
  </r>
  <r>
    <x v="3971"/>
    <n v="147.91"/>
    <n v="149.35"/>
  </r>
  <r>
    <x v="3972"/>
    <n v="148.01"/>
    <n v="149.44"/>
  </r>
  <r>
    <x v="3973"/>
    <n v="148.1"/>
    <n v="149.53"/>
  </r>
  <r>
    <x v="3974"/>
    <n v="148.19"/>
    <n v="149.62"/>
  </r>
  <r>
    <x v="3975"/>
    <n v="148.30000000000001"/>
    <n v="149.72999999999999"/>
  </r>
  <r>
    <x v="3976"/>
    <n v="148.38999999999999"/>
    <n v="149.82"/>
  </r>
  <r>
    <x v="3977"/>
    <n v="148.38999999999999"/>
    <n v="149.82"/>
  </r>
  <r>
    <x v="3978"/>
    <n v="148.38999999999999"/>
    <n v="149.82"/>
  </r>
  <r>
    <x v="3979"/>
    <n v="148.49"/>
    <n v="149.93"/>
  </r>
  <r>
    <x v="3980"/>
    <n v="148.58000000000001"/>
    <n v="150.01"/>
  </r>
  <r>
    <x v="3981"/>
    <n v="148.66"/>
    <n v="150.08000000000001"/>
  </r>
  <r>
    <x v="3982"/>
    <n v="148.75"/>
    <n v="150.18"/>
  </r>
  <r>
    <x v="3983"/>
    <n v="148.84"/>
    <n v="150.27000000000001"/>
  </r>
  <r>
    <x v="3984"/>
    <n v="148.84"/>
    <n v="150.27000000000001"/>
  </r>
  <r>
    <x v="3985"/>
    <n v="148.84"/>
    <n v="150.27000000000001"/>
  </r>
  <r>
    <x v="3986"/>
    <n v="148.91999999999999"/>
    <n v="150.35"/>
  </r>
  <r>
    <x v="3987"/>
    <n v="149"/>
    <n v="150.43"/>
  </r>
  <r>
    <x v="3988"/>
    <n v="149.09"/>
    <n v="150.53"/>
  </r>
  <r>
    <x v="3989"/>
    <n v="149.16999999999999"/>
    <n v="150.61000000000001"/>
  </r>
  <r>
    <x v="3990"/>
    <n v="149.26"/>
    <n v="150.69999999999999"/>
  </r>
  <r>
    <x v="3991"/>
    <n v="149.26"/>
    <n v="150.69999999999999"/>
  </r>
  <r>
    <x v="3992"/>
    <n v="149.26"/>
    <n v="150.69999999999999"/>
  </r>
  <r>
    <x v="3993"/>
    <n v="149.34"/>
    <n v="150.78"/>
  </r>
  <r>
    <x v="3994"/>
    <n v="149.43"/>
    <n v="150.87"/>
  </r>
  <r>
    <x v="3995"/>
    <n v="149.43"/>
    <n v="150.87"/>
  </r>
  <r>
    <x v="3996"/>
    <n v="149.53"/>
    <n v="150.97"/>
  </r>
  <r>
    <x v="3997"/>
    <n v="149.61000000000001"/>
    <n v="151.06"/>
  </r>
  <r>
    <x v="3998"/>
    <n v="149.61000000000001"/>
    <n v="151.06"/>
  </r>
  <r>
    <x v="3999"/>
    <n v="149.61000000000001"/>
    <n v="151.06"/>
  </r>
  <r>
    <x v="4000"/>
    <n v="149.71"/>
    <n v="151.13999999999999"/>
  </r>
  <r>
    <x v="4001"/>
    <n v="149.80000000000001"/>
    <n v="151.24"/>
  </r>
  <r>
    <x v="4002"/>
    <n v="149.9"/>
    <n v="151.34"/>
  </r>
  <r>
    <x v="4003"/>
    <n v="149.99"/>
    <n v="151.43"/>
  </r>
  <r>
    <x v="4004"/>
    <n v="150.09"/>
    <n v="151.54"/>
  </r>
  <r>
    <x v="4005"/>
    <n v="150.09"/>
    <n v="151.54"/>
  </r>
  <r>
    <x v="4006"/>
    <n v="150.09"/>
    <n v="151.54"/>
  </r>
  <r>
    <x v="4007"/>
    <n v="150.16999999999999"/>
    <n v="151.63"/>
  </r>
  <r>
    <x v="4008"/>
    <n v="150.26"/>
    <n v="151.72"/>
  </r>
  <r>
    <x v="4009"/>
    <n v="150.35"/>
    <n v="151.82"/>
  </r>
  <r>
    <x v="4010"/>
    <n v="150.44"/>
    <n v="151.91"/>
  </r>
  <r>
    <x v="4011"/>
    <n v="150.53"/>
    <n v="152"/>
  </r>
  <r>
    <x v="4012"/>
    <n v="150.53"/>
    <n v="152"/>
  </r>
  <r>
    <x v="4013"/>
    <n v="150.53"/>
    <n v="152"/>
  </r>
  <r>
    <x v="4014"/>
    <n v="150.61000000000001"/>
    <n v="152.08000000000001"/>
  </r>
  <r>
    <x v="4015"/>
    <n v="150.71"/>
    <n v="152.16999999999999"/>
  </r>
  <r>
    <x v="4016"/>
    <n v="150.71"/>
    <n v="152.16999999999999"/>
  </r>
  <r>
    <x v="4017"/>
    <n v="150.71"/>
    <n v="152.16999999999999"/>
  </r>
  <r>
    <x v="4018"/>
    <n v="150.71"/>
    <n v="152.16999999999999"/>
  </r>
  <r>
    <x v="4019"/>
    <n v="150.71"/>
    <n v="152.16999999999999"/>
  </r>
  <r>
    <x v="4020"/>
    <n v="150.71"/>
    <n v="152.16999999999999"/>
  </r>
  <r>
    <x v="4021"/>
    <n v="150.80000000000001"/>
    <n v="152.28"/>
  </r>
  <r>
    <x v="4022"/>
    <n v="150.88999999999999"/>
    <n v="152.36000000000001"/>
  </r>
  <r>
    <x v="4023"/>
    <n v="150.75"/>
    <n v="152.19999999999999"/>
  </r>
  <r>
    <x v="4024"/>
    <n v="150.71"/>
    <n v="152.19"/>
  </r>
  <r>
    <x v="4025"/>
    <n v="150.75"/>
    <n v="152.21"/>
  </r>
  <r>
    <x v="4026"/>
    <n v="150.75"/>
    <n v="152.21"/>
  </r>
  <r>
    <x v="4027"/>
    <n v="150.75"/>
    <n v="152.21"/>
  </r>
  <r>
    <x v="4028"/>
    <n v="150.80000000000001"/>
    <n v="152.28"/>
  </r>
  <r>
    <x v="4029"/>
    <n v="150.86000000000001"/>
    <n v="152.35"/>
  </r>
  <r>
    <x v="4030"/>
    <n v="150.93"/>
    <n v="152.41"/>
  </r>
  <r>
    <x v="4031"/>
    <n v="151"/>
    <n v="152.49"/>
  </r>
  <r>
    <x v="4032"/>
    <n v="151.08000000000001"/>
    <n v="152.56"/>
  </r>
  <r>
    <x v="4033"/>
    <n v="151.08000000000001"/>
    <n v="152.56"/>
  </r>
  <r>
    <x v="4034"/>
    <n v="151.08000000000001"/>
    <n v="152.56"/>
  </r>
  <r>
    <x v="4035"/>
    <n v="151.16"/>
    <n v="152.63999999999999"/>
  </r>
  <r>
    <x v="4036"/>
    <n v="151.22999999999999"/>
    <n v="152.71"/>
  </r>
  <r>
    <x v="4037"/>
    <n v="151.29"/>
    <n v="152.77000000000001"/>
  </r>
  <r>
    <x v="4038"/>
    <n v="151.34"/>
    <n v="152.83000000000001"/>
  </r>
  <r>
    <x v="4039"/>
    <n v="151.38999999999999"/>
    <n v="152.88"/>
  </r>
  <r>
    <x v="4040"/>
    <n v="151.38999999999999"/>
    <n v="152.88"/>
  </r>
  <r>
    <x v="4041"/>
    <n v="151.38999999999999"/>
    <n v="152.88"/>
  </r>
  <r>
    <x v="4042"/>
    <n v="151.44"/>
    <n v="152.93"/>
  </r>
  <r>
    <x v="4043"/>
    <n v="151.49"/>
    <n v="152.97"/>
  </r>
  <r>
    <x v="4044"/>
    <n v="151.54"/>
    <n v="153.03"/>
  </r>
  <r>
    <x v="4045"/>
    <n v="151.59"/>
    <n v="153.08000000000001"/>
  </r>
  <r>
    <x v="4046"/>
    <n v="151.63999999999999"/>
    <n v="153.12"/>
  </r>
  <r>
    <x v="4047"/>
    <n v="151.63999999999999"/>
    <n v="153.12"/>
  </r>
  <r>
    <x v="4048"/>
    <n v="151.63999999999999"/>
    <n v="153.12"/>
  </r>
  <r>
    <x v="4049"/>
    <n v="151.68"/>
    <n v="153.16999999999999"/>
  </r>
  <r>
    <x v="4050"/>
    <n v="151.74"/>
    <n v="153.22"/>
  </r>
  <r>
    <x v="4051"/>
    <n v="151.80000000000001"/>
    <n v="153.28"/>
  </r>
  <r>
    <x v="4052"/>
    <n v="151.84"/>
    <n v="153.32"/>
  </r>
  <r>
    <x v="4053"/>
    <n v="151.88999999999999"/>
    <n v="153.37"/>
  </r>
  <r>
    <x v="4054"/>
    <n v="151.88999999999999"/>
    <n v="153.37"/>
  </r>
  <r>
    <x v="4055"/>
    <n v="151.88999999999999"/>
    <n v="153.37"/>
  </r>
  <r>
    <x v="4056"/>
    <n v="151.94"/>
    <n v="153.41999999999999"/>
  </r>
  <r>
    <x v="4057"/>
    <n v="151.97"/>
    <n v="153.44999999999999"/>
  </r>
  <r>
    <x v="4058"/>
    <n v="151.99"/>
    <n v="153.47999999999999"/>
  </r>
  <r>
    <x v="4059"/>
    <n v="152.05000000000001"/>
    <n v="153.33000000000001"/>
  </r>
  <r>
    <x v="4060"/>
    <n v="152.07"/>
    <n v="153.34"/>
  </r>
  <r>
    <x v="4061"/>
    <n v="152.07"/>
    <n v="153.34"/>
  </r>
  <r>
    <x v="4062"/>
    <n v="152.07"/>
    <n v="153.34"/>
  </r>
  <r>
    <x v="4063"/>
    <n v="152.09"/>
    <n v="153.37"/>
  </r>
  <r>
    <x v="4064"/>
    <n v="152.12"/>
    <n v="153.4"/>
  </r>
  <r>
    <x v="4065"/>
    <n v="152.15"/>
    <n v="153.43"/>
  </r>
  <r>
    <x v="4066"/>
    <n v="152.16999999999999"/>
    <n v="153.44999999999999"/>
  </r>
  <r>
    <x v="4067"/>
    <n v="152.19999999999999"/>
    <n v="153.47"/>
  </r>
  <r>
    <x v="4068"/>
    <n v="152.19999999999999"/>
    <n v="153.47"/>
  </r>
  <r>
    <x v="4069"/>
    <n v="152.19999999999999"/>
    <n v="153.47"/>
  </r>
  <r>
    <x v="4070"/>
    <n v="152.22"/>
    <n v="153.5"/>
  </r>
  <r>
    <x v="4071"/>
    <n v="152.26"/>
    <n v="153.54"/>
  </r>
  <r>
    <x v="4072"/>
    <n v="152.29"/>
    <n v="153.56"/>
  </r>
  <r>
    <x v="4073"/>
    <n v="152.32"/>
    <n v="153.59"/>
  </r>
  <r>
    <x v="4074"/>
    <n v="152.35"/>
    <n v="153.62"/>
  </r>
  <r>
    <x v="4075"/>
    <n v="152.35"/>
    <n v="153.62"/>
  </r>
  <r>
    <x v="4076"/>
    <n v="152.35"/>
    <n v="153.62"/>
  </r>
  <r>
    <x v="4077"/>
    <n v="152.37"/>
    <n v="153.63999999999999"/>
  </r>
  <r>
    <x v="4078"/>
    <n v="152.41"/>
    <n v="153.68"/>
  </r>
  <r>
    <x v="4079"/>
    <n v="152.44"/>
    <n v="153.71"/>
  </r>
  <r>
    <x v="4080"/>
    <n v="152.47"/>
    <n v="153.74"/>
  </r>
  <r>
    <x v="4081"/>
    <n v="152.51"/>
    <n v="153.78"/>
  </r>
  <r>
    <x v="4082"/>
    <n v="152.51"/>
    <n v="153.78"/>
  </r>
  <r>
    <x v="4083"/>
    <n v="152.51"/>
    <n v="153.78"/>
  </r>
  <r>
    <x v="4084"/>
    <n v="152.55000000000001"/>
    <n v="153.83000000000001"/>
  </r>
  <r>
    <x v="4085"/>
    <n v="152.6"/>
    <n v="153.87"/>
  </r>
  <r>
    <x v="4086"/>
    <n v="152.65"/>
    <n v="153.91"/>
  </r>
  <r>
    <x v="4087"/>
    <n v="152.69999999999999"/>
    <n v="153.83000000000001"/>
  </r>
  <r>
    <x v="4088"/>
    <n v="152.74"/>
    <n v="153.87"/>
  </r>
  <r>
    <x v="4089"/>
    <n v="152.74"/>
    <n v="153.87"/>
  </r>
  <r>
    <x v="4090"/>
    <n v="152.74"/>
    <n v="153.87"/>
  </r>
  <r>
    <x v="4091"/>
    <n v="152.79"/>
    <n v="153.91999999999999"/>
  </r>
  <r>
    <x v="4092"/>
    <n v="152.84"/>
    <n v="153.97"/>
  </r>
  <r>
    <x v="4093"/>
    <n v="152.9"/>
    <n v="154.03"/>
  </r>
  <r>
    <x v="4094"/>
    <n v="152.94999999999999"/>
    <n v="154.07"/>
  </r>
  <r>
    <x v="4095"/>
    <n v="153"/>
    <n v="154.13"/>
  </r>
  <r>
    <x v="4096"/>
    <n v="153"/>
    <n v="154.13"/>
  </r>
  <r>
    <x v="4097"/>
    <n v="153"/>
    <n v="154.13"/>
  </r>
  <r>
    <x v="4098"/>
    <n v="153.05000000000001"/>
    <n v="154.18"/>
  </r>
  <r>
    <x v="4099"/>
    <n v="153.1"/>
    <n v="154.24"/>
  </r>
  <r>
    <x v="4100"/>
    <n v="153.16"/>
    <n v="154.29"/>
  </r>
  <r>
    <x v="4101"/>
    <n v="153.21"/>
    <n v="154.34"/>
  </r>
  <r>
    <x v="4102"/>
    <n v="153.26"/>
    <n v="154.38999999999999"/>
  </r>
  <r>
    <x v="4103"/>
    <n v="153.26"/>
    <n v="154.38999999999999"/>
  </r>
  <r>
    <x v="4104"/>
    <n v="153.26"/>
    <n v="154.38999999999999"/>
  </r>
  <r>
    <x v="4105"/>
    <n v="153.31"/>
    <n v="154.44"/>
  </r>
  <r>
    <x v="4106"/>
    <n v="153.36000000000001"/>
    <n v="154.49"/>
  </r>
  <r>
    <x v="4107"/>
    <n v="153.4"/>
    <n v="154.53"/>
  </r>
  <r>
    <x v="4108"/>
    <n v="153.4"/>
    <n v="154.53"/>
  </r>
  <r>
    <x v="4109"/>
    <n v="153.4"/>
    <n v="154.53"/>
  </r>
  <r>
    <x v="4110"/>
    <n v="153.4"/>
    <n v="154.53"/>
  </r>
  <r>
    <x v="4111"/>
    <n v="153.4"/>
    <n v="154.53"/>
  </r>
  <r>
    <x v="4112"/>
    <n v="153.44"/>
    <n v="154.58000000000001"/>
  </r>
  <r>
    <x v="4113"/>
    <n v="153.47999999999999"/>
    <n v="154.61000000000001"/>
  </r>
  <r>
    <x v="4114"/>
    <n v="153.52000000000001"/>
    <n v="154.66"/>
  </r>
  <r>
    <x v="4115"/>
    <n v="153.55000000000001"/>
    <n v="154.69"/>
  </r>
  <r>
    <x v="4116"/>
    <n v="153.57"/>
    <n v="154.71"/>
  </r>
  <r>
    <x v="4117"/>
    <n v="153.57"/>
    <n v="154.71"/>
  </r>
  <r>
    <x v="4118"/>
    <n v="153.57"/>
    <n v="154.71"/>
  </r>
  <r>
    <x v="4119"/>
    <n v="153.57"/>
    <n v="154.71"/>
  </r>
  <r>
    <x v="4120"/>
    <n v="153.6"/>
    <n v="154.74"/>
  </r>
  <r>
    <x v="4121"/>
    <n v="153.61000000000001"/>
    <n v="154.75"/>
  </r>
  <r>
    <x v="4122"/>
    <n v="153.62"/>
    <n v="154.68"/>
  </r>
  <r>
    <x v="4123"/>
    <n v="153.63"/>
    <n v="154.69"/>
  </r>
  <r>
    <x v="4124"/>
    <n v="153.63"/>
    <n v="154.69"/>
  </r>
  <r>
    <x v="4125"/>
    <n v="153.63"/>
    <n v="154.69"/>
  </r>
  <r>
    <x v="4126"/>
    <n v="153.63999999999999"/>
    <n v="154.69"/>
  </r>
  <r>
    <x v="4127"/>
    <n v="153.66"/>
    <n v="154.72"/>
  </r>
  <r>
    <x v="4128"/>
    <n v="153.68"/>
    <n v="154.74"/>
  </r>
  <r>
    <x v="4129"/>
    <n v="153.71"/>
    <n v="154.77000000000001"/>
  </r>
  <r>
    <x v="4130"/>
    <n v="153.72"/>
    <n v="154.79"/>
  </r>
  <r>
    <x v="4131"/>
    <n v="153.72"/>
    <n v="154.79"/>
  </r>
  <r>
    <x v="4132"/>
    <n v="153.72"/>
    <n v="154.79"/>
  </r>
  <r>
    <x v="4133"/>
    <n v="153.72999999999999"/>
    <n v="154.79"/>
  </r>
  <r>
    <x v="4134"/>
    <n v="153.76"/>
    <n v="154.81"/>
  </r>
  <r>
    <x v="4135"/>
    <n v="153.77000000000001"/>
    <n v="154.83000000000001"/>
  </r>
  <r>
    <x v="4136"/>
    <n v="153.79"/>
    <n v="154.85"/>
  </r>
  <r>
    <x v="4137"/>
    <n v="153.79"/>
    <n v="154.85"/>
  </r>
  <r>
    <x v="4138"/>
    <n v="153.79"/>
    <n v="154.85"/>
  </r>
  <r>
    <x v="4139"/>
    <n v="153.79"/>
    <n v="154.85"/>
  </r>
  <r>
    <x v="4140"/>
    <n v="153.80000000000001"/>
    <n v="154.86000000000001"/>
  </r>
  <r>
    <x v="4141"/>
    <n v="153.81"/>
    <n v="154.88"/>
  </r>
  <r>
    <x v="4142"/>
    <n v="153.86000000000001"/>
    <n v="154.91999999999999"/>
  </r>
  <r>
    <x v="4143"/>
    <n v="153.91"/>
    <n v="154.97999999999999"/>
  </r>
  <r>
    <x v="4144"/>
    <n v="153.97"/>
    <n v="155.02000000000001"/>
  </r>
  <r>
    <x v="4145"/>
    <n v="153.97"/>
    <n v="155.02000000000001"/>
  </r>
  <r>
    <x v="4146"/>
    <n v="153.97"/>
    <n v="155.02000000000001"/>
  </r>
  <r>
    <x v="4147"/>
    <n v="154.02000000000001"/>
    <n v="155.08000000000001"/>
  </r>
  <r>
    <x v="4148"/>
    <n v="154.06"/>
    <n v="155.12"/>
  </r>
  <r>
    <x v="4149"/>
    <n v="154.1"/>
    <n v="155.16999999999999"/>
  </r>
  <r>
    <x v="4150"/>
    <n v="154.15"/>
    <n v="155.22"/>
  </r>
  <r>
    <x v="4151"/>
    <n v="154.19"/>
    <n v="155.26"/>
  </r>
  <r>
    <x v="4152"/>
    <n v="154.19"/>
    <n v="155.26"/>
  </r>
  <r>
    <x v="4153"/>
    <n v="154.19"/>
    <n v="155.26"/>
  </r>
  <r>
    <x v="4154"/>
    <n v="154.22"/>
    <n v="155.28"/>
  </r>
  <r>
    <x v="4155"/>
    <n v="154.25"/>
    <n v="155.32"/>
  </r>
  <r>
    <x v="4156"/>
    <n v="154.28"/>
    <n v="155.35"/>
  </r>
  <r>
    <x v="4157"/>
    <n v="154.30000000000001"/>
    <n v="155.37"/>
  </r>
  <r>
    <x v="4158"/>
    <n v="154.33000000000001"/>
    <n v="155.4"/>
  </r>
  <r>
    <x v="4159"/>
    <n v="154.33000000000001"/>
    <n v="155.4"/>
  </r>
  <r>
    <x v="4160"/>
    <n v="154.33000000000001"/>
    <n v="155.4"/>
  </r>
  <r>
    <x v="4161"/>
    <n v="154.4"/>
    <n v="155.47999999999999"/>
  </r>
  <r>
    <x v="4162"/>
    <n v="154.46"/>
    <n v="155.53"/>
  </r>
  <r>
    <x v="4163"/>
    <n v="154.51"/>
    <n v="155.58000000000001"/>
  </r>
  <r>
    <x v="4164"/>
    <n v="154.55000000000001"/>
    <n v="155.62"/>
  </r>
  <r>
    <x v="4165"/>
    <n v="154.59"/>
    <n v="155.66"/>
  </r>
  <r>
    <x v="4166"/>
    <n v="154.59"/>
    <n v="155.66"/>
  </r>
  <r>
    <x v="4167"/>
    <n v="154.59"/>
    <n v="155.66"/>
  </r>
  <r>
    <x v="4168"/>
    <n v="154.63999999999999"/>
    <n v="155.71"/>
  </r>
  <r>
    <x v="4169"/>
    <n v="154.69"/>
    <n v="155.75"/>
  </r>
  <r>
    <x v="4170"/>
    <n v="154.74"/>
    <n v="155.80000000000001"/>
  </r>
  <r>
    <x v="4171"/>
    <n v="154.74"/>
    <n v="155.80000000000001"/>
  </r>
  <r>
    <x v="4172"/>
    <n v="154.77000000000001"/>
    <n v="155.83000000000001"/>
  </r>
  <r>
    <x v="4173"/>
    <n v="154.77000000000001"/>
    <n v="155.83000000000001"/>
  </r>
  <r>
    <x v="4174"/>
    <n v="154.77000000000001"/>
    <n v="155.83000000000001"/>
  </r>
  <r>
    <x v="4175"/>
    <n v="154.80000000000001"/>
    <n v="155.87"/>
  </r>
  <r>
    <x v="4176"/>
    <n v="154.83000000000001"/>
    <n v="155.9"/>
  </r>
  <r>
    <x v="4177"/>
    <n v="154.86000000000001"/>
    <n v="155.91999999999999"/>
  </r>
  <r>
    <x v="4178"/>
    <n v="154.87"/>
    <n v="155.94"/>
  </r>
  <r>
    <x v="4179"/>
    <n v="154.88"/>
    <n v="155.94"/>
  </r>
  <r>
    <x v="4180"/>
    <n v="154.88"/>
    <n v="155.94"/>
  </r>
  <r>
    <x v="4181"/>
    <n v="154.88"/>
    <n v="155.94"/>
  </r>
  <r>
    <x v="4182"/>
    <n v="154.88"/>
    <n v="155.94999999999999"/>
  </r>
  <r>
    <x v="4183"/>
    <n v="154.9"/>
    <n v="155.97"/>
  </r>
  <r>
    <x v="4184"/>
    <n v="154.94"/>
    <n v="156.01"/>
  </r>
  <r>
    <x v="4185"/>
    <n v="154.97999999999999"/>
    <n v="156.04"/>
  </r>
  <r>
    <x v="4186"/>
    <n v="155.03"/>
    <n v="156.09"/>
  </r>
  <r>
    <x v="4187"/>
    <n v="155.03"/>
    <n v="156.09"/>
  </r>
  <r>
    <x v="4188"/>
    <n v="155.03"/>
    <n v="156.09"/>
  </r>
  <r>
    <x v="4189"/>
    <n v="155.11000000000001"/>
    <n v="156.16999999999999"/>
  </r>
  <r>
    <x v="4190"/>
    <n v="155.18"/>
    <n v="156.25"/>
  </r>
  <r>
    <x v="4191"/>
    <n v="155.27000000000001"/>
    <n v="156.33000000000001"/>
  </r>
  <r>
    <x v="4192"/>
    <n v="155.34"/>
    <n v="156.4"/>
  </r>
  <r>
    <x v="4193"/>
    <n v="155.41"/>
    <n v="156.46"/>
  </r>
  <r>
    <x v="4194"/>
    <n v="155.41"/>
    <n v="156.46"/>
  </r>
  <r>
    <x v="4195"/>
    <n v="155.41"/>
    <n v="156.46"/>
  </r>
  <r>
    <x v="4196"/>
    <n v="155.47"/>
    <n v="156.53"/>
  </r>
  <r>
    <x v="4197"/>
    <n v="155.54"/>
    <n v="156.6"/>
  </r>
  <r>
    <x v="4198"/>
    <n v="155.54"/>
    <n v="156.6"/>
  </r>
  <r>
    <x v="4199"/>
    <n v="155.6"/>
    <n v="156.66"/>
  </r>
  <r>
    <x v="4200"/>
    <n v="155.65"/>
    <n v="156.72"/>
  </r>
  <r>
    <x v="4201"/>
    <n v="155.65"/>
    <n v="156.72"/>
  </r>
  <r>
    <x v="4202"/>
    <n v="155.65"/>
    <n v="156.72"/>
  </r>
  <r>
    <x v="4203"/>
    <n v="155.71"/>
    <n v="156.77000000000001"/>
  </r>
  <r>
    <x v="4204"/>
    <n v="155.77000000000001"/>
    <n v="156.84"/>
  </r>
  <r>
    <x v="4205"/>
    <n v="155.84"/>
    <n v="156.9"/>
  </r>
  <r>
    <x v="4206"/>
    <n v="155.9"/>
    <n v="156.97"/>
  </r>
  <r>
    <x v="4207"/>
    <n v="155.96"/>
    <n v="157.03"/>
  </r>
  <r>
    <x v="4208"/>
    <n v="155.96"/>
    <n v="157.03"/>
  </r>
  <r>
    <x v="4209"/>
    <n v="155.96"/>
    <n v="157.03"/>
  </r>
  <r>
    <x v="4210"/>
    <n v="156.02000000000001"/>
    <n v="157.09"/>
  </r>
  <r>
    <x v="4211"/>
    <n v="156.08000000000001"/>
    <n v="157.15"/>
  </r>
  <r>
    <x v="4212"/>
    <n v="156.13999999999999"/>
    <n v="157.21"/>
  </r>
  <r>
    <x v="4213"/>
    <n v="156.19999999999999"/>
    <n v="157.27000000000001"/>
  </r>
  <r>
    <x v="4214"/>
    <n v="156.26"/>
    <n v="157.32"/>
  </r>
  <r>
    <x v="4215"/>
    <n v="156.26"/>
    <n v="157.32"/>
  </r>
  <r>
    <x v="4216"/>
    <n v="156.26"/>
    <n v="157.32"/>
  </r>
  <r>
    <x v="4217"/>
    <n v="156.33000000000001"/>
    <n v="157.38999999999999"/>
  </r>
  <r>
    <x v="4218"/>
    <n v="156.38999999999999"/>
    <n v="157.46"/>
  </r>
  <r>
    <x v="4219"/>
    <n v="156.46"/>
    <n v="157.52000000000001"/>
  </r>
  <r>
    <x v="4220"/>
    <n v="156.51"/>
    <n v="157.57"/>
  </r>
  <r>
    <x v="4221"/>
    <n v="156.57"/>
    <n v="157.63999999999999"/>
  </r>
  <r>
    <x v="4222"/>
    <n v="156.57"/>
    <n v="157.63999999999999"/>
  </r>
  <r>
    <x v="4223"/>
    <n v="156.57"/>
    <n v="157.63999999999999"/>
  </r>
  <r>
    <x v="4224"/>
    <n v="156.57"/>
    <n v="157.63999999999999"/>
  </r>
  <r>
    <x v="4225"/>
    <n v="156.62"/>
    <n v="157.69"/>
  </r>
  <r>
    <x v="4226"/>
    <n v="156.68"/>
    <n v="157.75"/>
  </r>
  <r>
    <x v="4227"/>
    <n v="156.74"/>
    <n v="157.81"/>
  </r>
  <r>
    <x v="4228"/>
    <n v="156.80000000000001"/>
    <n v="157.87"/>
  </r>
  <r>
    <x v="4229"/>
    <n v="156.80000000000001"/>
    <n v="157.87"/>
  </r>
  <r>
    <x v="4230"/>
    <n v="156.80000000000001"/>
    <n v="157.87"/>
  </r>
  <r>
    <x v="4231"/>
    <n v="156.85"/>
    <n v="157.93"/>
  </r>
  <r>
    <x v="4232"/>
    <n v="156.85"/>
    <n v="157.93"/>
  </r>
  <r>
    <x v="4233"/>
    <n v="156.91"/>
    <n v="157.99"/>
  </r>
  <r>
    <x v="4234"/>
    <n v="156.97999999999999"/>
    <n v="158.05000000000001"/>
  </r>
  <r>
    <x v="4235"/>
    <n v="157.04"/>
    <n v="158.11000000000001"/>
  </r>
  <r>
    <x v="4236"/>
    <n v="157.04"/>
    <n v="158.11000000000001"/>
  </r>
  <r>
    <x v="4237"/>
    <n v="157.04"/>
    <n v="158.11000000000001"/>
  </r>
  <r>
    <x v="4238"/>
    <n v="157.1"/>
    <n v="158.16999999999999"/>
  </r>
  <r>
    <x v="4239"/>
    <n v="157.16"/>
    <n v="158.22999999999999"/>
  </r>
  <r>
    <x v="4240"/>
    <n v="157.22"/>
    <n v="158.29"/>
  </r>
  <r>
    <x v="4241"/>
    <n v="157.28"/>
    <n v="158.36000000000001"/>
  </r>
  <r>
    <x v="4242"/>
    <n v="157.34"/>
    <n v="158.41"/>
  </r>
  <r>
    <x v="4243"/>
    <n v="157.34"/>
    <n v="158.41"/>
  </r>
  <r>
    <x v="4244"/>
    <n v="157.34"/>
    <n v="158.41"/>
  </r>
  <r>
    <x v="4245"/>
    <n v="157.34"/>
    <n v="158.41"/>
  </r>
  <r>
    <x v="4246"/>
    <n v="157.4"/>
    <n v="158.47999999999999"/>
  </r>
  <r>
    <x v="4247"/>
    <n v="157.47"/>
    <n v="158.54"/>
  </r>
  <r>
    <x v="4248"/>
    <n v="157.53"/>
    <n v="158.6"/>
  </r>
  <r>
    <x v="4249"/>
    <n v="157.59"/>
    <n v="158.66999999999999"/>
  </r>
  <r>
    <x v="4250"/>
    <n v="157.59"/>
    <n v="158.66999999999999"/>
  </r>
  <r>
    <x v="4251"/>
    <n v="157.59"/>
    <n v="158.66999999999999"/>
  </r>
  <r>
    <x v="4252"/>
    <n v="157.65"/>
    <n v="158.72999999999999"/>
  </r>
  <r>
    <x v="4253"/>
    <n v="157.72"/>
    <n v="158.79"/>
  </r>
  <r>
    <x v="4254"/>
    <n v="157.78"/>
    <n v="158.85"/>
  </r>
  <r>
    <x v="4255"/>
    <n v="157.85"/>
    <n v="158.91999999999999"/>
  </r>
  <r>
    <x v="4256"/>
    <n v="157.91"/>
    <n v="158.99"/>
  </r>
  <r>
    <x v="4257"/>
    <n v="157.91"/>
    <n v="158.99"/>
  </r>
  <r>
    <x v="4258"/>
    <n v="157.91"/>
    <n v="158.99"/>
  </r>
  <r>
    <x v="4259"/>
    <n v="157.97999999999999"/>
    <n v="159.05000000000001"/>
  </r>
  <r>
    <x v="4260"/>
    <n v="158.05000000000001"/>
    <n v="159.12"/>
  </r>
  <r>
    <x v="4261"/>
    <n v="158.11000000000001"/>
    <n v="159.19"/>
  </r>
  <r>
    <x v="4262"/>
    <n v="158.18"/>
    <n v="159.26"/>
  </r>
  <r>
    <x v="4263"/>
    <n v="158.24"/>
    <n v="159.32"/>
  </r>
  <r>
    <x v="4264"/>
    <n v="158.24"/>
    <n v="159.32"/>
  </r>
  <r>
    <x v="4265"/>
    <n v="158.24"/>
    <n v="159.32"/>
  </r>
  <r>
    <x v="4266"/>
    <n v="158.30000000000001"/>
    <n v="159.38999999999999"/>
  </r>
  <r>
    <x v="4267"/>
    <n v="158.38"/>
    <n v="159.46"/>
  </r>
  <r>
    <x v="4268"/>
    <n v="158.44999999999999"/>
    <n v="159.53"/>
  </r>
  <r>
    <x v="4269"/>
    <n v="158.52000000000001"/>
    <n v="159.6"/>
  </r>
  <r>
    <x v="4270"/>
    <n v="158.59"/>
    <n v="159.66999999999999"/>
  </r>
  <r>
    <x v="4271"/>
    <n v="158.59"/>
    <n v="159.66999999999999"/>
  </r>
  <r>
    <x v="4272"/>
    <n v="158.59"/>
    <n v="159.66999999999999"/>
  </r>
  <r>
    <x v="4273"/>
    <n v="158.65"/>
    <n v="159.72999999999999"/>
  </r>
  <r>
    <x v="4274"/>
    <n v="158.71"/>
    <n v="159.80000000000001"/>
  </r>
  <r>
    <x v="4275"/>
    <n v="158.77000000000001"/>
    <n v="159.85"/>
  </r>
  <r>
    <x v="4276"/>
    <n v="158.77000000000001"/>
    <n v="159.85"/>
  </r>
  <r>
    <x v="4277"/>
    <n v="158.82"/>
    <n v="159.91"/>
  </r>
  <r>
    <x v="4278"/>
    <n v="158.82"/>
    <n v="159.91"/>
  </r>
  <r>
    <x v="4279"/>
    <n v="158.82"/>
    <n v="159.91"/>
  </r>
  <r>
    <x v="4280"/>
    <n v="158.88999999999999"/>
    <n v="159.97"/>
  </r>
  <r>
    <x v="4281"/>
    <n v="158.94999999999999"/>
    <n v="160.04"/>
  </r>
  <r>
    <x v="4282"/>
    <n v="159.01"/>
    <n v="160.1"/>
  </r>
  <r>
    <x v="4283"/>
    <n v="159.08000000000001"/>
    <n v="160.16"/>
  </r>
  <r>
    <x v="4284"/>
    <n v="159.15"/>
    <n v="160.22999999999999"/>
  </r>
  <r>
    <x v="4285"/>
    <n v="159.15"/>
    <n v="160.22999999999999"/>
  </r>
  <r>
    <x v="4286"/>
    <n v="159.15"/>
    <n v="160.22999999999999"/>
  </r>
  <r>
    <x v="4287"/>
    <n v="159.22"/>
    <n v="160.30000000000001"/>
  </r>
  <r>
    <x v="4288"/>
    <n v="159.29"/>
    <n v="160.37"/>
  </r>
  <r>
    <x v="4289"/>
    <n v="159.35"/>
    <n v="160.44"/>
  </r>
  <r>
    <x v="4290"/>
    <n v="159.43"/>
    <n v="160.51"/>
  </r>
  <r>
    <x v="4291"/>
    <n v="159.51"/>
    <n v="160.59"/>
  </r>
  <r>
    <x v="4292"/>
    <n v="159.51"/>
    <n v="160.59"/>
  </r>
  <r>
    <x v="4293"/>
    <n v="159.51"/>
    <n v="160.59"/>
  </r>
  <r>
    <x v="4294"/>
    <n v="159.59"/>
    <n v="160.68"/>
  </r>
  <r>
    <x v="4295"/>
    <n v="159.68"/>
    <n v="160.77000000000001"/>
  </r>
  <r>
    <x v="4296"/>
    <n v="159.77000000000001"/>
    <n v="160.85"/>
  </r>
  <r>
    <x v="4297"/>
    <n v="159.86000000000001"/>
    <n v="160.94"/>
  </r>
  <r>
    <x v="4298"/>
    <n v="159.93"/>
    <n v="161.02000000000001"/>
  </r>
  <r>
    <x v="4299"/>
    <n v="159.93"/>
    <n v="161.02000000000001"/>
  </r>
  <r>
    <x v="4300"/>
    <n v="159.93"/>
    <n v="161.02000000000001"/>
  </r>
  <r>
    <x v="4301"/>
    <n v="160.01"/>
    <n v="161.11000000000001"/>
  </r>
  <r>
    <x v="4302"/>
    <n v="160.09"/>
    <n v="161.19"/>
  </r>
  <r>
    <x v="4303"/>
    <n v="160.09"/>
    <n v="161.19"/>
  </r>
  <r>
    <x v="4304"/>
    <n v="160.18"/>
    <n v="161.27000000000001"/>
  </r>
  <r>
    <x v="4305"/>
    <n v="160.27000000000001"/>
    <n v="161.36000000000001"/>
  </r>
  <r>
    <x v="4306"/>
    <n v="160.27000000000001"/>
    <n v="161.36000000000001"/>
  </r>
  <r>
    <x v="4307"/>
    <n v="160.27000000000001"/>
    <n v="161.36000000000001"/>
  </r>
  <r>
    <x v="4308"/>
    <n v="160.35"/>
    <n v="161.46"/>
  </r>
  <r>
    <x v="4309"/>
    <n v="160.44"/>
    <n v="161.54"/>
  </r>
  <r>
    <x v="4310"/>
    <n v="160.53"/>
    <n v="161.63"/>
  </r>
  <r>
    <x v="4311"/>
    <n v="160.62"/>
    <n v="161.72"/>
  </r>
  <r>
    <x v="4312"/>
    <n v="160.71"/>
    <n v="161.81"/>
  </r>
  <r>
    <x v="4313"/>
    <n v="160.71"/>
    <n v="161.81"/>
  </r>
  <r>
    <x v="4314"/>
    <n v="160.71"/>
    <n v="161.81"/>
  </r>
  <r>
    <x v="4315"/>
    <n v="160.80000000000001"/>
    <n v="161.9"/>
  </r>
  <r>
    <x v="4316"/>
    <n v="160.88999999999999"/>
    <n v="162"/>
  </r>
  <r>
    <x v="4317"/>
    <n v="160.99"/>
    <n v="162.09"/>
  </r>
  <r>
    <x v="4318"/>
    <n v="161.08000000000001"/>
    <n v="162.18"/>
  </r>
  <r>
    <x v="4319"/>
    <n v="161.16999999999999"/>
    <n v="162.27000000000001"/>
  </r>
  <r>
    <x v="4320"/>
    <n v="161.16999999999999"/>
    <n v="162.27000000000001"/>
  </r>
  <r>
    <x v="4321"/>
    <n v="161.16999999999999"/>
    <n v="162.27000000000001"/>
  </r>
  <r>
    <x v="4322"/>
    <n v="161.26"/>
    <n v="162.36000000000001"/>
  </r>
  <r>
    <x v="4323"/>
    <n v="161.35"/>
    <n v="162.44999999999999"/>
  </r>
  <r>
    <x v="4324"/>
    <n v="161.44"/>
    <n v="162.54"/>
  </r>
  <r>
    <x v="4325"/>
    <n v="161.52000000000001"/>
    <n v="162.62"/>
  </r>
  <r>
    <x v="4326"/>
    <n v="161.59"/>
    <n v="162.69999999999999"/>
  </r>
  <r>
    <x v="4327"/>
    <n v="161.59"/>
    <n v="162.69999999999999"/>
  </r>
  <r>
    <x v="4328"/>
    <n v="161.59"/>
    <n v="162.69999999999999"/>
  </r>
  <r>
    <x v="4329"/>
    <n v="161.66999999999999"/>
    <n v="162.78"/>
  </r>
  <r>
    <x v="4330"/>
    <n v="161.75"/>
    <n v="162.86000000000001"/>
  </r>
  <r>
    <x v="4331"/>
    <n v="161.83000000000001"/>
    <n v="162.94"/>
  </r>
  <r>
    <x v="4332"/>
    <n v="161.91"/>
    <n v="163.02000000000001"/>
  </r>
  <r>
    <x v="4333"/>
    <n v="161.99"/>
    <n v="163.1"/>
  </r>
  <r>
    <x v="4334"/>
    <n v="161.99"/>
    <n v="163.1"/>
  </r>
  <r>
    <x v="4335"/>
    <n v="161.99"/>
    <n v="163.1"/>
  </r>
  <r>
    <x v="4336"/>
    <n v="162.06"/>
    <n v="163.16999999999999"/>
  </r>
  <r>
    <x v="4337"/>
    <n v="162.13999999999999"/>
    <n v="163.25"/>
  </r>
  <r>
    <x v="4338"/>
    <n v="162.21"/>
    <n v="163.32"/>
  </r>
  <r>
    <x v="4339"/>
    <n v="162.28"/>
    <n v="163.38999999999999"/>
  </r>
  <r>
    <x v="4340"/>
    <n v="162.35"/>
    <n v="163.47"/>
  </r>
  <r>
    <x v="4341"/>
    <n v="162.35"/>
    <n v="163.47"/>
  </r>
  <r>
    <x v="4342"/>
    <n v="162.35"/>
    <n v="163.47"/>
  </r>
  <r>
    <x v="4343"/>
    <n v="162.44"/>
    <n v="163.55000000000001"/>
  </r>
  <r>
    <x v="4344"/>
    <n v="162.52000000000001"/>
    <n v="163.63"/>
  </r>
  <r>
    <x v="4345"/>
    <n v="162.61000000000001"/>
    <n v="163.72"/>
  </r>
  <r>
    <x v="4346"/>
    <n v="162.69999999999999"/>
    <n v="163.82"/>
  </r>
  <r>
    <x v="4347"/>
    <n v="162.78"/>
    <n v="163.9"/>
  </r>
  <r>
    <x v="4348"/>
    <n v="162.78"/>
    <n v="163.9"/>
  </r>
  <r>
    <x v="4349"/>
    <n v="162.78"/>
    <n v="163.9"/>
  </r>
  <r>
    <x v="4350"/>
    <n v="162.87"/>
    <n v="163.99"/>
  </r>
  <r>
    <x v="4351"/>
    <n v="162.94999999999999"/>
    <n v="164.07"/>
  </r>
  <r>
    <x v="4352"/>
    <n v="163.03"/>
    <n v="164.14"/>
  </r>
  <r>
    <x v="4353"/>
    <n v="163.1"/>
    <n v="164.22"/>
  </r>
  <r>
    <x v="4354"/>
    <n v="163.16999999999999"/>
    <n v="164.29"/>
  </r>
  <r>
    <x v="4355"/>
    <n v="163.16999999999999"/>
    <n v="164.29"/>
  </r>
  <r>
    <x v="4356"/>
    <n v="163.16999999999999"/>
    <n v="164.29"/>
  </r>
  <r>
    <x v="4357"/>
    <n v="163.25"/>
    <n v="164.37"/>
  </r>
  <r>
    <x v="4358"/>
    <n v="163.33000000000001"/>
    <n v="164.45"/>
  </r>
  <r>
    <x v="4359"/>
    <n v="163.38999999999999"/>
    <n v="164.51"/>
  </r>
  <r>
    <x v="4360"/>
    <n v="163.38999999999999"/>
    <n v="164.51"/>
  </r>
  <r>
    <x v="4361"/>
    <n v="163.46"/>
    <n v="164.58"/>
  </r>
  <r>
    <x v="4362"/>
    <n v="163.46"/>
    <n v="164.58"/>
  </r>
  <r>
    <x v="4363"/>
    <n v="163.46"/>
    <n v="164.58"/>
  </r>
  <r>
    <x v="4364"/>
    <n v="163.53"/>
    <n v="164.65"/>
  </r>
  <r>
    <x v="4365"/>
    <n v="163.61000000000001"/>
    <n v="164.73"/>
  </r>
  <r>
    <x v="4366"/>
    <n v="163.69"/>
    <n v="164.81"/>
  </r>
  <r>
    <x v="4367"/>
    <n v="163.77000000000001"/>
    <n v="164.89"/>
  </r>
  <r>
    <x v="4368"/>
    <n v="163.84"/>
    <n v="164.97"/>
  </r>
  <r>
    <x v="4369"/>
    <n v="163.84"/>
    <n v="164.97"/>
  </r>
  <r>
    <x v="4370"/>
    <n v="163.84"/>
    <n v="164.97"/>
  </r>
  <r>
    <x v="4371"/>
    <n v="163.92"/>
    <n v="165.05"/>
  </r>
  <r>
    <x v="4372"/>
    <n v="164.01"/>
    <n v="165.14"/>
  </r>
  <r>
    <x v="4373"/>
    <n v="164.11"/>
    <n v="165.24"/>
  </r>
  <r>
    <x v="4374"/>
    <n v="164.21"/>
    <n v="165.34"/>
  </r>
  <r>
    <x v="4375"/>
    <n v="164.31"/>
    <n v="165.44"/>
  </r>
  <r>
    <x v="4376"/>
    <n v="164.31"/>
    <n v="165.44"/>
  </r>
  <r>
    <x v="4377"/>
    <n v="164.31"/>
    <n v="165.44"/>
  </r>
  <r>
    <x v="4378"/>
    <n v="164.4"/>
    <n v="165.53"/>
  </r>
  <r>
    <x v="4379"/>
    <n v="164.51"/>
    <n v="165.63"/>
  </r>
  <r>
    <x v="4380"/>
    <n v="164.51"/>
    <n v="165.63"/>
  </r>
  <r>
    <x v="4381"/>
    <n v="164.51"/>
    <n v="165.63"/>
  </r>
  <r>
    <x v="4382"/>
    <n v="164.51"/>
    <n v="165.63"/>
  </r>
  <r>
    <x v="4383"/>
    <n v="164.51"/>
    <n v="165.63"/>
  </r>
  <r>
    <x v="4384"/>
    <n v="164.51"/>
    <n v="165.63"/>
  </r>
  <r>
    <x v="4385"/>
    <n v="164.6"/>
    <n v="165.74"/>
  </r>
  <r>
    <x v="4386"/>
    <n v="164.7"/>
    <n v="165.83"/>
  </r>
  <r>
    <x v="4387"/>
    <n v="164.82"/>
    <n v="165.95"/>
  </r>
  <r>
    <x v="4388"/>
    <n v="164.93"/>
    <n v="166.06"/>
  </r>
  <r>
    <x v="4389"/>
    <n v="165.03"/>
    <n v="166.16"/>
  </r>
  <r>
    <x v="4390"/>
    <n v="165.03"/>
    <n v="166.16"/>
  </r>
  <r>
    <x v="4391"/>
    <n v="165.03"/>
    <n v="166.16"/>
  </r>
  <r>
    <x v="4392"/>
    <n v="165.13"/>
    <n v="166.26"/>
  </r>
  <r>
    <x v="4393"/>
    <n v="165.23"/>
    <n v="166.37"/>
  </r>
  <r>
    <x v="4394"/>
    <n v="165.33"/>
    <n v="166.47"/>
  </r>
  <r>
    <x v="4395"/>
    <n v="165.42"/>
    <n v="166.56"/>
  </r>
  <r>
    <x v="4396"/>
    <n v="165.52"/>
    <n v="166.65"/>
  </r>
  <r>
    <x v="4397"/>
    <n v="165.52"/>
    <n v="166.65"/>
  </r>
  <r>
    <x v="4398"/>
    <n v="165.52"/>
    <n v="166.65"/>
  </r>
  <r>
    <x v="4399"/>
    <n v="165.62"/>
    <n v="166.75"/>
  </r>
  <r>
    <x v="4400"/>
    <n v="165.71"/>
    <n v="166.84"/>
  </r>
  <r>
    <x v="4401"/>
    <n v="165.8"/>
    <n v="166.93"/>
  </r>
  <r>
    <x v="4402"/>
    <n v="165.89"/>
    <n v="167.02"/>
  </r>
  <r>
    <x v="4403"/>
    <n v="165.99"/>
    <n v="167.13"/>
  </r>
  <r>
    <x v="4404"/>
    <n v="165.99"/>
    <n v="167.13"/>
  </r>
  <r>
    <x v="4405"/>
    <n v="165.99"/>
    <n v="167.13"/>
  </r>
  <r>
    <x v="4406"/>
    <n v="166.08"/>
    <n v="167.22"/>
  </r>
  <r>
    <x v="4407"/>
    <n v="166.17"/>
    <n v="167.31"/>
  </r>
  <r>
    <x v="4408"/>
    <n v="166.26"/>
    <n v="167.4"/>
  </r>
  <r>
    <x v="4409"/>
    <n v="166.36"/>
    <n v="167.49"/>
  </r>
  <r>
    <x v="4410"/>
    <n v="166.45"/>
    <n v="167.58"/>
  </r>
  <r>
    <x v="4411"/>
    <n v="166.45"/>
    <n v="167.58"/>
  </r>
  <r>
    <x v="4412"/>
    <n v="166.45"/>
    <n v="167.58"/>
  </r>
  <r>
    <x v="4413"/>
    <n v="166.54"/>
    <n v="167.68"/>
  </r>
  <r>
    <x v="4414"/>
    <n v="166.64"/>
    <n v="167.77"/>
  </r>
  <r>
    <x v="4415"/>
    <n v="166.73"/>
    <n v="167.87"/>
  </r>
  <r>
    <x v="4416"/>
    <n v="166.83"/>
    <n v="167.97"/>
  </r>
  <r>
    <x v="4417"/>
    <n v="166.94"/>
    <n v="168.07"/>
  </r>
  <r>
    <x v="4418"/>
    <n v="166.94"/>
    <n v="168.07"/>
  </r>
  <r>
    <x v="4419"/>
    <n v="166.94"/>
    <n v="168.07"/>
  </r>
  <r>
    <x v="4420"/>
    <n v="167.04"/>
    <n v="168.18"/>
  </r>
  <r>
    <x v="4421"/>
    <n v="167.15"/>
    <n v="168.29"/>
  </r>
  <r>
    <x v="4422"/>
    <n v="167.26"/>
    <n v="168.4"/>
  </r>
  <r>
    <x v="4423"/>
    <n v="167.36"/>
    <n v="168.5"/>
  </r>
  <r>
    <x v="4424"/>
    <n v="167.46"/>
    <n v="168.6"/>
  </r>
  <r>
    <x v="4425"/>
    <n v="167.46"/>
    <n v="168.6"/>
  </r>
  <r>
    <x v="4426"/>
    <n v="167.46"/>
    <n v="168.6"/>
  </r>
  <r>
    <x v="4427"/>
    <n v="167.58"/>
    <n v="168.72"/>
  </r>
  <r>
    <x v="4428"/>
    <n v="167.69"/>
    <n v="168.84"/>
  </r>
  <r>
    <x v="4429"/>
    <n v="167.81"/>
    <n v="168.96"/>
  </r>
  <r>
    <x v="4430"/>
    <n v="167.94"/>
    <n v="169.09"/>
  </r>
  <r>
    <x v="4431"/>
    <n v="168.07"/>
    <n v="169.22"/>
  </r>
  <r>
    <x v="4432"/>
    <n v="168.07"/>
    <n v="169.22"/>
  </r>
  <r>
    <x v="4433"/>
    <n v="168.07"/>
    <n v="169.22"/>
  </r>
  <r>
    <x v="4434"/>
    <n v="168.19"/>
    <n v="169.35"/>
  </r>
  <r>
    <x v="4435"/>
    <n v="168.32"/>
    <n v="169.47"/>
  </r>
  <r>
    <x v="4436"/>
    <n v="168.45"/>
    <n v="169.6"/>
  </r>
  <r>
    <x v="4437"/>
    <n v="168.57"/>
    <n v="169.73"/>
  </r>
  <r>
    <x v="4438"/>
    <n v="168.7"/>
    <n v="169.86"/>
  </r>
  <r>
    <x v="4439"/>
    <n v="168.7"/>
    <n v="169.86"/>
  </r>
  <r>
    <x v="4440"/>
    <n v="168.7"/>
    <n v="169.86"/>
  </r>
  <r>
    <x v="4441"/>
    <n v="168.83"/>
    <n v="169.99"/>
  </r>
  <r>
    <x v="4442"/>
    <n v="168.96"/>
    <n v="170.12"/>
  </r>
  <r>
    <x v="4443"/>
    <n v="169.09"/>
    <n v="170.25"/>
  </r>
  <r>
    <x v="4444"/>
    <n v="169.22"/>
    <n v="170.38"/>
  </r>
  <r>
    <x v="4445"/>
    <n v="169.34"/>
    <n v="170.5"/>
  </r>
  <r>
    <x v="4446"/>
    <n v="169.34"/>
    <n v="170.5"/>
  </r>
  <r>
    <x v="4447"/>
    <n v="169.34"/>
    <n v="170.5"/>
  </r>
  <r>
    <x v="4448"/>
    <n v="169.46"/>
    <n v="170.62"/>
  </r>
  <r>
    <x v="4449"/>
    <n v="169.58"/>
    <n v="170.73"/>
  </r>
  <r>
    <x v="4450"/>
    <n v="169.69"/>
    <n v="170.85"/>
  </r>
  <r>
    <x v="4451"/>
    <n v="169.8"/>
    <n v="170.96"/>
  </r>
  <r>
    <x v="4452"/>
    <n v="169.91"/>
    <n v="171.07"/>
  </r>
  <r>
    <x v="4453"/>
    <n v="169.91"/>
    <n v="171.07"/>
  </r>
  <r>
    <x v="4454"/>
    <n v="169.91"/>
    <n v="171.07"/>
  </r>
  <r>
    <x v="4455"/>
    <n v="170.02"/>
    <n v="171.18"/>
  </r>
  <r>
    <x v="4456"/>
    <n v="170.13"/>
    <n v="171.3"/>
  </r>
  <r>
    <x v="4457"/>
    <n v="170.25"/>
    <n v="171.41"/>
  </r>
  <r>
    <x v="4458"/>
    <n v="170.37"/>
    <n v="171.53"/>
  </r>
  <r>
    <x v="4459"/>
    <n v="170.49"/>
    <n v="171.66"/>
  </r>
  <r>
    <x v="4460"/>
    <n v="170.49"/>
    <n v="171.66"/>
  </r>
  <r>
    <x v="4461"/>
    <n v="170.49"/>
    <n v="171.66"/>
  </r>
  <r>
    <x v="4462"/>
    <n v="170.6"/>
    <n v="171.77"/>
  </r>
  <r>
    <x v="4463"/>
    <n v="170.72"/>
    <n v="171.89"/>
  </r>
  <r>
    <x v="4464"/>
    <n v="170.84"/>
    <n v="172.01"/>
  </r>
  <r>
    <x v="4465"/>
    <n v="170.96"/>
    <n v="172.13"/>
  </r>
  <r>
    <x v="4466"/>
    <n v="171.08"/>
    <n v="172.25"/>
  </r>
  <r>
    <x v="4467"/>
    <n v="171.08"/>
    <n v="172.25"/>
  </r>
  <r>
    <x v="4468"/>
    <n v="171.08"/>
    <n v="172.25"/>
  </r>
  <r>
    <x v="4469"/>
    <n v="171.2"/>
    <n v="172.37"/>
  </r>
  <r>
    <x v="4470"/>
    <n v="171.32"/>
    <n v="172.49"/>
  </r>
  <r>
    <x v="4471"/>
    <n v="171.68"/>
    <n v="172.62"/>
  </r>
  <r>
    <x v="4472"/>
    <n v="171.77"/>
    <n v="172.72"/>
  </r>
  <r>
    <x v="4473"/>
    <n v="171.89"/>
    <n v="172.83"/>
  </r>
  <r>
    <x v="4474"/>
    <n v="171.89"/>
    <n v="172.83"/>
  </r>
  <r>
    <x v="4475"/>
    <n v="171.89"/>
    <n v="172.83"/>
  </r>
  <r>
    <x v="4476"/>
    <n v="172"/>
    <n v="172.95"/>
  </r>
  <r>
    <x v="4477"/>
    <n v="172.13"/>
    <n v="173.07"/>
  </r>
  <r>
    <x v="4478"/>
    <n v="172.25"/>
    <n v="173.19"/>
  </r>
  <r>
    <x v="4479"/>
    <n v="172.37"/>
    <n v="173.32"/>
  </r>
  <r>
    <x v="4480"/>
    <n v="172.49"/>
    <n v="173.44"/>
  </r>
  <r>
    <x v="4481"/>
    <n v="172.49"/>
    <n v="173.44"/>
  </r>
  <r>
    <x v="4482"/>
    <n v="172.49"/>
    <n v="173.44"/>
  </r>
  <r>
    <x v="4483"/>
    <n v="172.61"/>
    <n v="173.56"/>
  </r>
  <r>
    <x v="4484"/>
    <n v="172.61"/>
    <n v="173.56"/>
  </r>
  <r>
    <x v="4485"/>
    <n v="172.74"/>
    <n v="173.69"/>
  </r>
  <r>
    <x v="4486"/>
    <n v="172.74"/>
    <n v="173.69"/>
  </r>
  <r>
    <x v="4487"/>
    <n v="172.74"/>
    <n v="173.69"/>
  </r>
  <r>
    <x v="4488"/>
    <n v="172.74"/>
    <n v="173.69"/>
  </r>
  <r>
    <x v="4489"/>
    <n v="172.74"/>
    <n v="173.69"/>
  </r>
  <r>
    <x v="4490"/>
    <n v="172.87"/>
    <n v="173.81"/>
  </r>
  <r>
    <x v="4491"/>
    <n v="172.99"/>
    <n v="173.94"/>
  </r>
  <r>
    <x v="4492"/>
    <n v="173.11"/>
    <n v="174.06"/>
  </r>
  <r>
    <x v="4493"/>
    <n v="173.23"/>
    <n v="174.18"/>
  </r>
  <r>
    <x v="4494"/>
    <n v="173.35"/>
    <n v="174.3"/>
  </r>
  <r>
    <x v="4495"/>
    <n v="173.35"/>
    <n v="174.3"/>
  </r>
  <r>
    <x v="4496"/>
    <n v="173.35"/>
    <n v="174.3"/>
  </r>
  <r>
    <x v="4497"/>
    <n v="173.47"/>
    <n v="174.42"/>
  </r>
  <r>
    <x v="4498"/>
    <n v="173.59"/>
    <n v="174.54"/>
  </r>
  <r>
    <x v="4499"/>
    <n v="173.71"/>
    <n v="174.67"/>
  </r>
  <r>
    <x v="4500"/>
    <n v="173.84"/>
    <n v="174.79"/>
  </r>
  <r>
    <x v="4501"/>
    <n v="173.96"/>
    <n v="174.91"/>
  </r>
  <r>
    <x v="4502"/>
    <n v="173.96"/>
    <n v="174.91"/>
  </r>
  <r>
    <x v="4503"/>
    <n v="173.96"/>
    <n v="174.91"/>
  </r>
  <r>
    <x v="4504"/>
    <n v="173.96"/>
    <n v="174.91"/>
  </r>
  <r>
    <x v="4505"/>
    <n v="174.08"/>
    <n v="175.03"/>
  </r>
  <r>
    <x v="4506"/>
    <n v="174.2"/>
    <n v="175.15"/>
  </r>
  <r>
    <x v="4507"/>
    <n v="174.32"/>
    <n v="175.28"/>
  </r>
  <r>
    <x v="4508"/>
    <n v="174.45"/>
    <n v="175.4"/>
  </r>
  <r>
    <x v="4509"/>
    <n v="174.45"/>
    <n v="175.4"/>
  </r>
  <r>
    <x v="4510"/>
    <n v="174.45"/>
    <n v="175.4"/>
  </r>
  <r>
    <x v="4511"/>
    <n v="174.57"/>
    <n v="175.52"/>
  </r>
  <r>
    <x v="4512"/>
    <n v="174.7"/>
    <n v="175.66"/>
  </r>
  <r>
    <x v="4513"/>
    <n v="174.83"/>
    <n v="175.78"/>
  </r>
  <r>
    <x v="4514"/>
    <n v="174.95"/>
    <n v="175.91"/>
  </r>
  <r>
    <x v="4515"/>
    <n v="175.07"/>
    <n v="176.03"/>
  </r>
  <r>
    <x v="4516"/>
    <n v="175.07"/>
    <n v="176.03"/>
  </r>
  <r>
    <x v="4517"/>
    <n v="175.07"/>
    <n v="176.03"/>
  </r>
  <r>
    <x v="4518"/>
    <n v="175.2"/>
    <n v="176.16"/>
  </r>
  <r>
    <x v="4519"/>
    <n v="175.33"/>
    <n v="176.29"/>
  </r>
  <r>
    <x v="4520"/>
    <n v="175.46"/>
    <n v="176.41"/>
  </r>
  <r>
    <x v="4521"/>
    <n v="175.58"/>
    <n v="176.54"/>
  </r>
  <r>
    <x v="4522"/>
    <n v="175.7"/>
    <n v="176.66"/>
  </r>
  <r>
    <x v="4523"/>
    <n v="175.7"/>
    <n v="176.66"/>
  </r>
  <r>
    <x v="4524"/>
    <n v="175.7"/>
    <n v="176.66"/>
  </r>
  <r>
    <x v="4525"/>
    <n v="175.82"/>
    <n v="176.78"/>
  </r>
  <r>
    <x v="4526"/>
    <n v="175.94"/>
    <n v="176.9"/>
  </r>
  <r>
    <x v="4527"/>
    <n v="176.06"/>
    <n v="177.02"/>
  </r>
  <r>
    <x v="4528"/>
    <n v="176.18"/>
    <n v="177.15"/>
  </r>
  <r>
    <x v="4529"/>
    <n v="176.31"/>
    <n v="177.27"/>
  </r>
  <r>
    <x v="4530"/>
    <n v="176.31"/>
    <n v="177.27"/>
  </r>
  <r>
    <x v="4531"/>
    <n v="176.31"/>
    <n v="177.27"/>
  </r>
  <r>
    <x v="4532"/>
    <n v="176.43"/>
    <n v="177.4"/>
  </r>
  <r>
    <x v="4533"/>
    <n v="176.55"/>
    <n v="177.52"/>
  </r>
  <r>
    <x v="4534"/>
    <n v="176.68"/>
    <n v="177.64"/>
  </r>
  <r>
    <x v="4535"/>
    <n v="176.8"/>
    <n v="177.77"/>
  </r>
  <r>
    <x v="4536"/>
    <n v="176.92"/>
    <n v="177.89"/>
  </r>
  <r>
    <x v="4537"/>
    <n v="176.92"/>
    <n v="177.89"/>
  </r>
  <r>
    <x v="4538"/>
    <n v="176.92"/>
    <n v="177.89"/>
  </r>
  <r>
    <x v="4539"/>
    <n v="177.05"/>
    <n v="178.02"/>
  </r>
  <r>
    <x v="4540"/>
    <n v="177.17"/>
    <n v="178.14"/>
  </r>
  <r>
    <x v="4541"/>
    <n v="177.29"/>
    <n v="178.26"/>
  </r>
  <r>
    <x v="4542"/>
    <n v="177.42"/>
    <n v="178.39"/>
  </r>
  <r>
    <x v="4543"/>
    <n v="177.54"/>
    <n v="178.51"/>
  </r>
  <r>
    <x v="4544"/>
    <n v="177.54"/>
    <n v="178.51"/>
  </r>
  <r>
    <x v="4545"/>
    <n v="177.54"/>
    <n v="178.51"/>
  </r>
  <r>
    <x v="4546"/>
    <n v="177.66"/>
    <n v="178.63"/>
  </r>
  <r>
    <x v="4547"/>
    <n v="177.79"/>
    <n v="178.76"/>
  </r>
  <r>
    <x v="4548"/>
    <n v="177.91"/>
    <n v="178.88"/>
  </r>
  <r>
    <x v="4549"/>
    <n v="177.91"/>
    <n v="178.88"/>
  </r>
  <r>
    <x v="4550"/>
    <n v="178.03"/>
    <n v="179"/>
  </r>
  <r>
    <x v="4551"/>
    <n v="178.03"/>
    <n v="179"/>
  </r>
  <r>
    <x v="4552"/>
    <n v="178.03"/>
    <n v="179"/>
  </r>
  <r>
    <x v="4553"/>
    <n v="178.15"/>
    <n v="179.13"/>
  </r>
  <r>
    <x v="4554"/>
    <n v="178.27"/>
    <n v="179.25"/>
  </r>
  <r>
    <x v="4555"/>
    <n v="178.38"/>
    <n v="179.36"/>
  </r>
  <r>
    <x v="4556"/>
    <n v="178.5"/>
    <n v="179.48"/>
  </r>
  <r>
    <x v="4557"/>
    <n v="178.63"/>
    <n v="179.61"/>
  </r>
  <r>
    <x v="4558"/>
    <n v="178.63"/>
    <n v="179.61"/>
  </r>
  <r>
    <x v="4559"/>
    <n v="178.63"/>
    <n v="179.61"/>
  </r>
  <r>
    <x v="4560"/>
    <n v="178.76"/>
    <n v="179.74"/>
  </r>
  <r>
    <x v="4561"/>
    <n v="178.88"/>
    <n v="179.86"/>
  </r>
  <r>
    <x v="4562"/>
    <n v="179"/>
    <n v="179.99"/>
  </r>
  <r>
    <x v="4563"/>
    <n v="179"/>
    <n v="179.99"/>
  </r>
  <r>
    <x v="4564"/>
    <n v="179.12"/>
    <n v="180.11"/>
  </r>
  <r>
    <x v="4565"/>
    <n v="179.12"/>
    <n v="180.11"/>
  </r>
  <r>
    <x v="4566"/>
    <n v="179.12"/>
    <n v="180.11"/>
  </r>
  <r>
    <x v="4567"/>
    <n v="179.24"/>
    <n v="180.22"/>
  </r>
  <r>
    <x v="4568"/>
    <n v="179.36"/>
    <n v="180.34"/>
  </r>
  <r>
    <x v="4569"/>
    <n v="179.48"/>
    <n v="180.46"/>
  </r>
  <r>
    <x v="4570"/>
    <n v="179.6"/>
    <n v="180.58"/>
  </r>
  <r>
    <x v="4571"/>
    <n v="179.72"/>
    <n v="180.7"/>
  </r>
  <r>
    <x v="4572"/>
    <n v="179.72"/>
    <n v="180.7"/>
  </r>
  <r>
    <x v="4573"/>
    <n v="179.72"/>
    <n v="180.7"/>
  </r>
  <r>
    <x v="4574"/>
    <n v="179.83"/>
    <n v="180.81"/>
  </r>
  <r>
    <x v="4575"/>
    <n v="179.94"/>
    <n v="180.93"/>
  </r>
  <r>
    <x v="4576"/>
    <n v="180.06"/>
    <n v="181.04"/>
  </r>
  <r>
    <x v="4577"/>
    <n v="180.18"/>
    <n v="181.16"/>
  </r>
  <r>
    <x v="4578"/>
    <n v="180.3"/>
    <n v="181.28"/>
  </r>
  <r>
    <x v="4579"/>
    <n v="180.3"/>
    <n v="181.28"/>
  </r>
  <r>
    <x v="4580"/>
    <n v="180.3"/>
    <n v="181.28"/>
  </r>
  <r>
    <x v="4581"/>
    <n v="180.42"/>
    <n v="181.4"/>
  </r>
  <r>
    <x v="4582"/>
    <n v="180.54"/>
    <n v="181.52"/>
  </r>
  <r>
    <x v="4583"/>
    <n v="180.65"/>
    <n v="181.64"/>
  </r>
  <r>
    <x v="4584"/>
    <n v="180.77"/>
    <n v="181.75"/>
  </r>
  <r>
    <x v="4585"/>
    <n v="180.89"/>
    <n v="181.87"/>
  </r>
  <r>
    <x v="4586"/>
    <n v="180.89"/>
    <n v="181.87"/>
  </r>
  <r>
    <x v="4587"/>
    <n v="180.89"/>
    <n v="181.87"/>
  </r>
  <r>
    <x v="4588"/>
    <n v="181.01"/>
    <n v="181.99"/>
  </r>
  <r>
    <x v="4589"/>
    <n v="181.01"/>
    <n v="181.99"/>
  </r>
  <r>
    <x v="4590"/>
    <n v="181.13"/>
    <n v="182.11"/>
  </r>
  <r>
    <x v="4591"/>
    <n v="181.25"/>
    <n v="182.23"/>
  </r>
  <r>
    <x v="4592"/>
    <n v="181.37"/>
    <n v="182.36"/>
  </r>
  <r>
    <x v="4593"/>
    <n v="181.37"/>
    <n v="182.36"/>
  </r>
  <r>
    <x v="4594"/>
    <n v="181.37"/>
    <n v="182.36"/>
  </r>
  <r>
    <x v="4595"/>
    <n v="181.49"/>
    <n v="182.48"/>
  </r>
  <r>
    <x v="4596"/>
    <n v="181.61"/>
    <n v="182.6"/>
  </r>
  <r>
    <x v="4597"/>
    <n v="181.61"/>
    <n v="182.6"/>
  </r>
  <r>
    <x v="4598"/>
    <n v="181.73"/>
    <n v="182.72"/>
  </r>
  <r>
    <x v="4599"/>
    <n v="181.85"/>
    <n v="182.84"/>
  </r>
  <r>
    <x v="4600"/>
    <n v="181.85"/>
    <n v="182.84"/>
  </r>
  <r>
    <x v="4601"/>
    <n v="181.85"/>
    <n v="182.84"/>
  </r>
  <r>
    <x v="4602"/>
    <n v="181.97"/>
    <n v="182.96"/>
  </r>
  <r>
    <x v="4603"/>
    <n v="182.09"/>
    <n v="183.08"/>
  </r>
  <r>
    <x v="4604"/>
    <n v="182.21"/>
    <n v="183.2"/>
  </r>
  <r>
    <x v="4605"/>
    <n v="182.33"/>
    <n v="183.33"/>
  </r>
  <r>
    <x v="4606"/>
    <n v="182.45"/>
    <n v="183.45"/>
  </r>
  <r>
    <x v="4607"/>
    <n v="182.45"/>
    <n v="183.45"/>
  </r>
  <r>
    <x v="4608"/>
    <n v="182.45"/>
    <n v="183.45"/>
  </r>
  <r>
    <x v="4609"/>
    <n v="182.58"/>
    <n v="183.57"/>
  </r>
  <r>
    <x v="4610"/>
    <n v="182.58"/>
    <n v="183.57"/>
  </r>
  <r>
    <x v="4611"/>
    <n v="182.7"/>
    <n v="183.7"/>
  </r>
  <r>
    <x v="4612"/>
    <n v="182.82"/>
    <n v="183.82"/>
  </r>
  <r>
    <x v="4613"/>
    <n v="182.94"/>
    <n v="183.94"/>
  </r>
  <r>
    <x v="4614"/>
    <n v="182.94"/>
    <n v="183.94"/>
  </r>
  <r>
    <x v="4615"/>
    <n v="182.94"/>
    <n v="183.94"/>
  </r>
  <r>
    <x v="4616"/>
    <n v="183.06"/>
    <n v="184.06"/>
  </r>
  <r>
    <x v="4617"/>
    <n v="183.18"/>
    <n v="184.18"/>
  </r>
  <r>
    <x v="4618"/>
    <n v="183.31"/>
    <n v="184.3"/>
  </r>
  <r>
    <x v="4619"/>
    <n v="183.44"/>
    <n v="184.43"/>
  </r>
  <r>
    <x v="4620"/>
    <n v="183.56"/>
    <n v="184.56"/>
  </r>
  <r>
    <x v="4621"/>
    <n v="183.56"/>
    <n v="184.56"/>
  </r>
  <r>
    <x v="4622"/>
    <n v="183.56"/>
    <n v="184.56"/>
  </r>
  <r>
    <x v="4623"/>
    <n v="183.69"/>
    <n v="184.69"/>
  </r>
  <r>
    <x v="4624"/>
    <n v="183.81"/>
    <n v="184.81"/>
  </r>
  <r>
    <x v="4625"/>
    <n v="183.94"/>
    <n v="184.94"/>
  </r>
  <r>
    <x v="4626"/>
    <n v="184.06"/>
    <n v="185.06"/>
  </r>
  <r>
    <x v="4627"/>
    <n v="184.18"/>
    <n v="185.18"/>
  </r>
  <r>
    <x v="4628"/>
    <n v="184.18"/>
    <n v="185.18"/>
  </r>
  <r>
    <x v="4629"/>
    <n v="184.18"/>
    <n v="185.18"/>
  </r>
  <r>
    <x v="4630"/>
    <n v="184.31"/>
    <n v="185.31"/>
  </r>
  <r>
    <x v="4631"/>
    <n v="184.44"/>
    <n v="185.44"/>
  </r>
  <r>
    <x v="4632"/>
    <n v="184.56"/>
    <n v="185.57"/>
  </r>
  <r>
    <x v="4633"/>
    <n v="184.69"/>
    <n v="185.7"/>
  </r>
  <r>
    <x v="4634"/>
    <n v="184.82"/>
    <n v="185.82"/>
  </r>
  <r>
    <x v="4635"/>
    <n v="184.82"/>
    <n v="185.82"/>
  </r>
  <r>
    <x v="4636"/>
    <n v="184.82"/>
    <n v="185.82"/>
  </r>
  <r>
    <x v="4637"/>
    <n v="184.95"/>
    <n v="185.95"/>
  </r>
  <r>
    <x v="4638"/>
    <n v="185.08"/>
    <n v="186.08"/>
  </r>
  <r>
    <x v="4639"/>
    <n v="185.21"/>
    <n v="186.21"/>
  </r>
  <r>
    <x v="4640"/>
    <n v="185.34"/>
    <n v="186.34"/>
  </r>
  <r>
    <x v="4641"/>
    <n v="185.34"/>
    <n v="186.34"/>
  </r>
  <r>
    <x v="4642"/>
    <n v="185.34"/>
    <n v="186.34"/>
  </r>
  <r>
    <x v="4643"/>
    <n v="185.34"/>
    <n v="186.34"/>
  </r>
  <r>
    <x v="4644"/>
    <n v="185.47"/>
    <n v="186.47"/>
  </r>
  <r>
    <x v="4645"/>
    <n v="185.6"/>
    <n v="186.6"/>
  </r>
  <r>
    <x v="4646"/>
    <n v="185.73"/>
    <n v="186.73"/>
  </r>
  <r>
    <x v="4647"/>
    <n v="185.86"/>
    <n v="186.86"/>
  </r>
  <r>
    <x v="4648"/>
    <n v="185.99"/>
    <n v="186.99"/>
  </r>
  <r>
    <x v="4649"/>
    <n v="185.99"/>
    <n v="186.99"/>
  </r>
  <r>
    <x v="4650"/>
    <n v="185.99"/>
    <n v="186.99"/>
  </r>
  <r>
    <x v="4651"/>
    <n v="186.12"/>
    <n v="187.12"/>
  </r>
  <r>
    <x v="4652"/>
    <n v="186.24"/>
    <n v="187.24"/>
  </r>
  <r>
    <x v="4653"/>
    <n v="186.36"/>
    <n v="187.37"/>
  </r>
  <r>
    <x v="4654"/>
    <n v="186.49"/>
    <n v="187.49"/>
  </r>
  <r>
    <x v="4655"/>
    <n v="186.61"/>
    <n v="187.62"/>
  </r>
  <r>
    <x v="4656"/>
    <n v="186.61"/>
    <n v="187.62"/>
  </r>
  <r>
    <x v="4657"/>
    <n v="186.61"/>
    <n v="187.62"/>
  </r>
  <r>
    <x v="4658"/>
    <n v="186.74"/>
    <n v="187.74"/>
  </r>
  <r>
    <x v="4659"/>
    <n v="186.87"/>
    <n v="187.87"/>
  </r>
  <r>
    <x v="4660"/>
    <n v="186.99"/>
    <n v="188"/>
  </r>
  <r>
    <x v="4661"/>
    <n v="187.11"/>
    <n v="188.12"/>
  </r>
  <r>
    <x v="4662"/>
    <n v="187.24"/>
    <n v="188.24"/>
  </r>
  <r>
    <x v="4663"/>
    <n v="187.24"/>
    <n v="188.24"/>
  </r>
  <r>
    <x v="4664"/>
    <n v="187.24"/>
    <n v="188.24"/>
  </r>
  <r>
    <x v="4665"/>
    <n v="187.37"/>
    <n v="188.37"/>
  </r>
  <r>
    <x v="4666"/>
    <n v="187.5"/>
    <n v="188.5"/>
  </r>
  <r>
    <x v="4667"/>
    <n v="187.63"/>
    <n v="188.64"/>
  </r>
  <r>
    <x v="4668"/>
    <n v="187.63"/>
    <n v="188.64"/>
  </r>
  <r>
    <x v="4669"/>
    <n v="187.75"/>
    <n v="188.76"/>
  </r>
  <r>
    <x v="4670"/>
    <n v="187.75"/>
    <n v="188.76"/>
  </r>
  <r>
    <x v="4671"/>
    <n v="187.75"/>
    <n v="188.76"/>
  </r>
  <r>
    <x v="4672"/>
    <n v="187.88"/>
    <n v="188.89"/>
  </r>
  <r>
    <x v="4673"/>
    <n v="188.01"/>
    <n v="189.01"/>
  </r>
  <r>
    <x v="4674"/>
    <n v="188.14"/>
    <n v="189.14"/>
  </r>
  <r>
    <x v="4675"/>
    <n v="188.27"/>
    <n v="189.28"/>
  </r>
  <r>
    <x v="4676"/>
    <n v="188.4"/>
    <n v="189.4"/>
  </r>
  <r>
    <x v="4677"/>
    <n v="188.4"/>
    <n v="189.4"/>
  </r>
  <r>
    <x v="4678"/>
    <n v="188.4"/>
    <n v="189.4"/>
  </r>
  <r>
    <x v="4679"/>
    <n v="188.53"/>
    <n v="189.53"/>
  </r>
  <r>
    <x v="4680"/>
    <n v="188.66"/>
    <n v="189.66"/>
  </r>
  <r>
    <x v="4681"/>
    <n v="188.78"/>
    <n v="189.79"/>
  </r>
  <r>
    <x v="4682"/>
    <n v="188.9"/>
    <n v="189.92"/>
  </r>
  <r>
    <x v="4683"/>
    <n v="189.03"/>
    <n v="190.04"/>
  </r>
  <r>
    <x v="4684"/>
    <n v="189.03"/>
    <n v="190.04"/>
  </r>
  <r>
    <x v="4685"/>
    <n v="189.03"/>
    <n v="190.04"/>
  </r>
  <r>
    <x v="4686"/>
    <n v="189.15"/>
    <n v="190.16"/>
  </r>
  <r>
    <x v="4687"/>
    <n v="189.28"/>
    <n v="190.29"/>
  </r>
  <r>
    <x v="4688"/>
    <n v="189.41"/>
    <n v="190.42"/>
  </r>
  <r>
    <x v="4689"/>
    <n v="189.53"/>
    <n v="190.55"/>
  </r>
  <r>
    <x v="4690"/>
    <n v="189.66"/>
    <n v="190.68"/>
  </r>
  <r>
    <x v="4691"/>
    <n v="189.66"/>
    <n v="190.68"/>
  </r>
  <r>
    <x v="4692"/>
    <n v="189.66"/>
    <n v="190.68"/>
  </r>
  <r>
    <x v="4693"/>
    <n v="189.79"/>
    <n v="190.81"/>
  </r>
  <r>
    <x v="4694"/>
    <n v="189.92"/>
    <n v="190.94"/>
  </r>
  <r>
    <x v="4695"/>
    <n v="190.05"/>
    <n v="191.07"/>
  </r>
  <r>
    <x v="4696"/>
    <n v="190.18"/>
    <n v="191.2"/>
  </r>
  <r>
    <x v="4697"/>
    <n v="190.3"/>
    <n v="191.32"/>
  </r>
  <r>
    <x v="4698"/>
    <n v="190.3"/>
    <n v="191.32"/>
  </r>
  <r>
    <x v="4699"/>
    <n v="190.3"/>
    <n v="191.32"/>
  </r>
  <r>
    <x v="4700"/>
    <n v="190.43"/>
    <n v="191.45"/>
  </r>
  <r>
    <x v="4701"/>
    <n v="190.57"/>
    <n v="191.57"/>
  </r>
  <r>
    <x v="4702"/>
    <n v="190.71"/>
    <n v="191.71"/>
  </r>
  <r>
    <x v="4703"/>
    <n v="190.84"/>
    <n v="191.85"/>
  </r>
  <r>
    <x v="4704"/>
    <n v="190.97"/>
    <n v="191.98"/>
  </r>
  <r>
    <x v="4705"/>
    <n v="190.97"/>
    <n v="191.98"/>
  </r>
  <r>
    <x v="4706"/>
    <n v="190.97"/>
    <n v="191.98"/>
  </r>
  <r>
    <x v="4707"/>
    <n v="191.11"/>
    <n v="192.12"/>
  </r>
  <r>
    <x v="4708"/>
    <n v="191.25"/>
    <n v="192.26"/>
  </r>
  <r>
    <x v="4709"/>
    <n v="191.39"/>
    <n v="192.4"/>
  </r>
  <r>
    <x v="4710"/>
    <n v="191.53"/>
    <n v="192.53"/>
  </r>
  <r>
    <x v="4711"/>
    <n v="191.67"/>
    <n v="192.68"/>
  </r>
  <r>
    <x v="4712"/>
    <n v="191.67"/>
    <n v="192.68"/>
  </r>
  <r>
    <x v="4713"/>
    <n v="191.67"/>
    <n v="192.68"/>
  </r>
  <r>
    <x v="4714"/>
    <n v="191.81"/>
    <n v="192.81"/>
  </r>
  <r>
    <x v="4715"/>
    <n v="191.95"/>
    <n v="192.96"/>
  </r>
  <r>
    <x v="4716"/>
    <n v="192.07"/>
    <n v="193.06"/>
  </r>
  <r>
    <x v="4717"/>
    <n v="192.19"/>
    <n v="193.15"/>
  </r>
  <r>
    <x v="4718"/>
    <n v="192.33"/>
    <n v="193.28"/>
  </r>
  <r>
    <x v="4719"/>
    <n v="192.33"/>
    <n v="193.28"/>
  </r>
  <r>
    <x v="4720"/>
    <n v="192.33"/>
    <n v="193.28"/>
  </r>
  <r>
    <x v="4721"/>
    <n v="192.46"/>
    <n v="193.41"/>
  </r>
  <r>
    <x v="4722"/>
    <n v="192.6"/>
    <n v="193.54"/>
  </r>
  <r>
    <x v="4723"/>
    <n v="192.72"/>
    <n v="193.65"/>
  </r>
  <r>
    <x v="4724"/>
    <n v="192.83"/>
    <n v="193.76"/>
  </r>
  <r>
    <x v="4725"/>
    <n v="192.83"/>
    <n v="193.76"/>
  </r>
  <r>
    <x v="4726"/>
    <n v="192.83"/>
    <n v="193.76"/>
  </r>
  <r>
    <x v="4727"/>
    <n v="192.83"/>
    <n v="193.76"/>
  </r>
  <r>
    <x v="4728"/>
    <n v="192.97"/>
    <n v="193.88"/>
  </r>
  <r>
    <x v="4729"/>
    <n v="193.09"/>
    <n v="194.03"/>
  </r>
  <r>
    <x v="4730"/>
    <n v="193.21"/>
    <n v="194.15"/>
  </r>
  <r>
    <x v="4731"/>
    <n v="193.33"/>
    <n v="194.29"/>
  </r>
  <r>
    <x v="4732"/>
    <n v="193.46"/>
    <n v="194.4"/>
  </r>
  <r>
    <x v="4733"/>
    <n v="193.46"/>
    <n v="194.4"/>
  </r>
  <r>
    <x v="4734"/>
    <n v="193.46"/>
    <n v="194.4"/>
  </r>
  <r>
    <x v="4735"/>
    <n v="193.59"/>
    <n v="194.53"/>
  </r>
  <r>
    <x v="4736"/>
    <n v="193.73"/>
    <n v="194.66"/>
  </r>
  <r>
    <x v="4737"/>
    <n v="193.87"/>
    <n v="194.8"/>
  </r>
  <r>
    <x v="4738"/>
    <n v="194"/>
    <n v="194.98"/>
  </r>
  <r>
    <x v="4739"/>
    <n v="194.14"/>
    <n v="195.08"/>
  </r>
  <r>
    <x v="4740"/>
    <n v="194.14"/>
    <n v="195.08"/>
  </r>
  <r>
    <x v="4741"/>
    <n v="194.14"/>
    <n v="195.08"/>
  </r>
  <r>
    <x v="4742"/>
    <n v="194.14"/>
    <n v="195.08"/>
  </r>
  <r>
    <x v="4743"/>
    <n v="194.29"/>
    <n v="195.22"/>
  </r>
  <r>
    <x v="4744"/>
    <n v="194.43"/>
    <n v="195.37"/>
  </r>
  <r>
    <x v="4745"/>
    <n v="194.43"/>
    <n v="195.37"/>
  </r>
  <r>
    <x v="4746"/>
    <n v="194.43"/>
    <n v="195.37"/>
  </r>
  <r>
    <x v="4747"/>
    <n v="194.43"/>
    <n v="195.37"/>
  </r>
  <r>
    <x v="4748"/>
    <n v="194.43"/>
    <n v="195.37"/>
  </r>
  <r>
    <x v="4749"/>
    <n v="194.43"/>
    <n v="195.37"/>
  </r>
  <r>
    <x v="4750"/>
    <n v="194.57"/>
    <n v="195.5"/>
  </r>
  <r>
    <x v="4751"/>
    <n v="194.7"/>
    <n v="195.63"/>
  </r>
  <r>
    <x v="4752"/>
    <n v="194.83"/>
    <n v="195.74"/>
  </r>
  <r>
    <x v="4753"/>
    <n v="194.96"/>
    <n v="195.85"/>
  </r>
  <r>
    <x v="4754"/>
    <n v="194.96"/>
    <n v="195.85"/>
  </r>
  <r>
    <x v="4755"/>
    <n v="194.96"/>
    <n v="195.85"/>
  </r>
  <r>
    <x v="4756"/>
    <n v="195.09"/>
    <n v="195.97"/>
  </r>
  <r>
    <x v="4757"/>
    <n v="195.21"/>
    <n v="196.1"/>
  </r>
  <r>
    <x v="4758"/>
    <n v="195.33"/>
    <n v="196.22"/>
  </r>
  <r>
    <x v="4759"/>
    <n v="195.45"/>
    <n v="196.33"/>
  </r>
  <r>
    <x v="4760"/>
    <n v="195.58"/>
    <n v="196.45"/>
  </r>
  <r>
    <x v="4761"/>
    <n v="195.58"/>
    <n v="196.45"/>
  </r>
  <r>
    <x v="4762"/>
    <n v="195.58"/>
    <n v="196.45"/>
  </r>
  <r>
    <x v="4763"/>
    <n v="195.7"/>
    <n v="196.57"/>
  </r>
  <r>
    <x v="4764"/>
    <n v="195.81"/>
    <n v="196.68"/>
  </r>
  <r>
    <x v="4765"/>
    <n v="195.92"/>
    <n v="196.79"/>
  </r>
  <r>
    <x v="4766"/>
    <n v="196.04"/>
    <n v="196.89"/>
  </r>
  <r>
    <x v="4767"/>
    <n v="196.15"/>
    <n v="197.01"/>
  </r>
  <r>
    <x v="4768"/>
    <n v="196.15"/>
    <n v="197.01"/>
  </r>
  <r>
    <x v="4769"/>
    <n v="196.15"/>
    <n v="197.01"/>
  </r>
  <r>
    <x v="4770"/>
    <n v="196.26"/>
    <n v="197.12"/>
  </r>
  <r>
    <x v="4771"/>
    <n v="196.37"/>
    <n v="197.23"/>
  </r>
  <r>
    <x v="4772"/>
    <n v="196.47"/>
    <n v="197.33"/>
  </r>
  <r>
    <x v="4773"/>
    <n v="196.58"/>
    <n v="197.43"/>
  </r>
  <r>
    <x v="4774"/>
    <n v="196.68"/>
    <n v="197.53"/>
  </r>
  <r>
    <x v="4775"/>
    <n v="196.68"/>
    <n v="197.53"/>
  </r>
  <r>
    <x v="4776"/>
    <n v="196.68"/>
    <n v="197.53"/>
  </r>
  <r>
    <x v="4777"/>
    <n v="196.79"/>
    <n v="197.63"/>
  </r>
  <r>
    <x v="4778"/>
    <n v="196.89"/>
    <n v="197.73"/>
  </r>
  <r>
    <x v="4779"/>
    <n v="196.99"/>
    <n v="197.83"/>
  </r>
  <r>
    <x v="4780"/>
    <n v="197.09"/>
    <n v="197.92"/>
  </r>
  <r>
    <x v="4781"/>
    <n v="197.19"/>
    <n v="198.02"/>
  </r>
  <r>
    <x v="4782"/>
    <n v="197.19"/>
    <n v="198.02"/>
  </r>
  <r>
    <x v="4783"/>
    <n v="197.19"/>
    <n v="198.02"/>
  </r>
  <r>
    <x v="4784"/>
    <n v="197.3"/>
    <n v="198.12"/>
  </r>
  <r>
    <x v="4785"/>
    <n v="197.41"/>
    <n v="198.23"/>
  </r>
  <r>
    <x v="4786"/>
    <n v="197.52"/>
    <n v="198.33"/>
  </r>
  <r>
    <x v="4787"/>
    <n v="197.62"/>
    <n v="198.44"/>
  </r>
  <r>
    <x v="4788"/>
    <n v="197.72"/>
    <n v="198.54"/>
  </r>
  <r>
    <x v="4789"/>
    <n v="197.72"/>
    <n v="198.54"/>
  </r>
  <r>
    <x v="4790"/>
    <n v="197.72"/>
    <n v="198.54"/>
  </r>
  <r>
    <x v="4791"/>
    <n v="197.82"/>
    <n v="198.63"/>
  </r>
  <r>
    <x v="4792"/>
    <n v="197.92"/>
    <n v="198.74"/>
  </r>
  <r>
    <x v="4793"/>
    <n v="198.03"/>
    <n v="198.84"/>
  </r>
  <r>
    <x v="4794"/>
    <n v="198.13"/>
    <n v="198.94"/>
  </r>
  <r>
    <x v="4795"/>
    <n v="198.24"/>
    <n v="199.05"/>
  </r>
  <r>
    <x v="4796"/>
    <n v="198.24"/>
    <n v="199.05"/>
  </r>
  <r>
    <x v="4797"/>
    <n v="198.24"/>
    <n v="199.05"/>
  </r>
  <r>
    <x v="4798"/>
    <n v="198.34"/>
    <n v="199.15"/>
  </r>
  <r>
    <x v="4799"/>
    <n v="198.44"/>
    <n v="199.24"/>
  </r>
  <r>
    <x v="4800"/>
    <n v="198.54"/>
    <n v="199.34"/>
  </r>
  <r>
    <x v="4801"/>
    <n v="198.66"/>
    <n v="199.44"/>
  </r>
  <r>
    <x v="4802"/>
    <n v="198.76"/>
    <n v="199.55"/>
  </r>
  <r>
    <x v="4803"/>
    <n v="198.76"/>
    <n v="199.55"/>
  </r>
  <r>
    <x v="4804"/>
    <n v="198.76"/>
    <n v="199.55"/>
  </r>
  <r>
    <x v="4805"/>
    <n v="198.87"/>
    <n v="199.66"/>
  </r>
  <r>
    <x v="4806"/>
    <n v="198.97"/>
    <n v="199.76"/>
  </r>
  <r>
    <x v="4807"/>
    <n v="199.07"/>
    <n v="199.86"/>
  </r>
  <r>
    <x v="4808"/>
    <n v="199.17"/>
    <n v="199.95"/>
  </r>
  <r>
    <x v="4809"/>
    <n v="199.27"/>
    <n v="200.06"/>
  </r>
  <r>
    <x v="4810"/>
    <n v="199.27"/>
    <n v="200.06"/>
  </r>
  <r>
    <x v="4811"/>
    <n v="199.27"/>
    <n v="200.06"/>
  </r>
  <r>
    <x v="4812"/>
    <n v="199.37"/>
    <n v="200.16"/>
  </r>
  <r>
    <x v="4813"/>
    <n v="199.46"/>
    <n v="200.26"/>
  </r>
  <r>
    <x v="4814"/>
    <n v="199.56"/>
    <n v="200.35"/>
  </r>
  <r>
    <x v="4815"/>
    <n v="199.65"/>
    <n v="200.44"/>
  </r>
  <r>
    <x v="4816"/>
    <n v="199.74"/>
    <n v="200.53"/>
  </r>
  <r>
    <x v="4817"/>
    <n v="199.74"/>
    <n v="200.53"/>
  </r>
  <r>
    <x v="4818"/>
    <n v="199.74"/>
    <n v="200.53"/>
  </r>
  <r>
    <x v="4819"/>
    <n v="199.84"/>
    <n v="200.63"/>
  </r>
  <r>
    <x v="4820"/>
    <n v="199.95"/>
    <n v="200.73"/>
  </r>
  <r>
    <x v="4821"/>
    <n v="200.05"/>
    <n v="200.83"/>
  </r>
  <r>
    <x v="4822"/>
    <n v="200.13"/>
    <n v="200.93"/>
  </r>
  <r>
    <x v="4823"/>
    <n v="200.24"/>
    <n v="201.03"/>
  </r>
  <r>
    <x v="4824"/>
    <n v="200.24"/>
    <n v="201.03"/>
  </r>
  <r>
    <x v="4825"/>
    <n v="200.24"/>
    <n v="201.03"/>
  </r>
  <r>
    <x v="4826"/>
    <n v="200.34"/>
    <n v="201.13"/>
  </r>
  <r>
    <x v="4827"/>
    <n v="200.34"/>
    <n v="201.13"/>
  </r>
  <r>
    <x v="4828"/>
    <n v="200.44"/>
    <n v="201.24"/>
  </r>
  <r>
    <x v="4829"/>
    <n v="200.54"/>
    <n v="201.34"/>
  </r>
  <r>
    <x v="4830"/>
    <n v="200.64"/>
    <n v="201.45"/>
  </r>
  <r>
    <x v="4831"/>
    <n v="200.64"/>
    <n v="201.45"/>
  </r>
  <r>
    <x v="4832"/>
    <n v="200.64"/>
    <n v="201.45"/>
  </r>
  <r>
    <x v="4833"/>
    <n v="200.73"/>
    <n v="201.53"/>
  </r>
  <r>
    <x v="4834"/>
    <n v="200.83"/>
    <n v="201.64"/>
  </r>
  <r>
    <x v="4835"/>
    <n v="200.93"/>
    <n v="201.74"/>
  </r>
  <r>
    <x v="4836"/>
    <n v="201.03"/>
    <n v="201.83"/>
  </r>
  <r>
    <x v="4837"/>
    <n v="201.12"/>
    <n v="201.92"/>
  </r>
  <r>
    <x v="4838"/>
    <n v="201.12"/>
    <n v="201.92"/>
  </r>
  <r>
    <x v="4839"/>
    <n v="201.12"/>
    <n v="201.92"/>
  </r>
  <r>
    <x v="4840"/>
    <n v="201.22"/>
    <n v="202.03"/>
  </r>
  <r>
    <x v="4841"/>
    <n v="201.32"/>
    <n v="202.13"/>
  </r>
  <r>
    <x v="4842"/>
    <n v="201.42"/>
    <n v="202.23"/>
  </r>
  <r>
    <x v="4843"/>
    <n v="201.42"/>
    <n v="202.23"/>
  </r>
  <r>
    <x v="4844"/>
    <n v="201.42"/>
    <n v="202.23"/>
  </r>
  <r>
    <x v="4845"/>
    <n v="201.42"/>
    <n v="202.23"/>
  </r>
  <r>
    <x v="4846"/>
    <n v="201.42"/>
    <n v="202.23"/>
  </r>
  <r>
    <x v="4847"/>
    <n v="201.53"/>
    <n v="202.33"/>
  </r>
  <r>
    <x v="4848"/>
    <n v="201.62"/>
    <n v="202.43"/>
  </r>
  <r>
    <x v="4849"/>
    <n v="201.73"/>
    <n v="202.52"/>
  </r>
  <r>
    <x v="4850"/>
    <n v="201.73"/>
    <n v="202.52"/>
  </r>
  <r>
    <x v="4851"/>
    <n v="201.83"/>
    <n v="202.63"/>
  </r>
  <r>
    <x v="4852"/>
    <n v="201.83"/>
    <n v="202.63"/>
  </r>
  <r>
    <x v="4853"/>
    <n v="201.83"/>
    <n v="202.63"/>
  </r>
  <r>
    <x v="4854"/>
    <n v="201.93"/>
    <n v="202.72"/>
  </r>
  <r>
    <x v="4855"/>
    <n v="202.03"/>
    <n v="202.82"/>
  </r>
  <r>
    <x v="4856"/>
    <n v="202.13"/>
    <n v="202.91"/>
  </r>
  <r>
    <x v="4857"/>
    <n v="202.23"/>
    <n v="203.01"/>
  </r>
  <r>
    <x v="4858"/>
    <n v="202.32"/>
    <n v="203.11"/>
  </r>
  <r>
    <x v="4859"/>
    <n v="202.32"/>
    <n v="203.11"/>
  </r>
  <r>
    <x v="4860"/>
    <n v="202.32"/>
    <n v="203.11"/>
  </r>
  <r>
    <x v="4861"/>
    <n v="202.43"/>
    <n v="203.21"/>
  </r>
  <r>
    <x v="4862"/>
    <n v="202.53"/>
    <n v="203.32"/>
  </r>
  <r>
    <x v="4863"/>
    <n v="202.63"/>
    <n v="203.42"/>
  </r>
  <r>
    <x v="4864"/>
    <n v="202.73"/>
    <n v="203.52"/>
  </r>
  <r>
    <x v="4865"/>
    <n v="202.83"/>
    <n v="203.62"/>
  </r>
  <r>
    <x v="4866"/>
    <n v="202.83"/>
    <n v="203.62"/>
  </r>
  <r>
    <x v="4867"/>
    <n v="202.83"/>
    <n v="203.62"/>
  </r>
  <r>
    <x v="4868"/>
    <n v="202.93"/>
    <n v="203.71"/>
  </r>
  <r>
    <x v="4869"/>
    <n v="203.03"/>
    <n v="203.82"/>
  </r>
  <r>
    <x v="4870"/>
    <n v="203.03"/>
    <n v="203.82"/>
  </r>
  <r>
    <x v="4871"/>
    <n v="203.13"/>
    <n v="203.92"/>
  </r>
  <r>
    <x v="4872"/>
    <n v="203.23"/>
    <n v="204.01"/>
  </r>
  <r>
    <x v="4873"/>
    <n v="203.23"/>
    <n v="204.01"/>
  </r>
  <r>
    <x v="4874"/>
    <n v="203.23"/>
    <n v="204.01"/>
  </r>
  <r>
    <x v="4875"/>
    <n v="203.33"/>
    <n v="204.11"/>
  </r>
  <r>
    <x v="4876"/>
    <n v="203.43"/>
    <n v="204.21"/>
  </r>
  <r>
    <x v="4877"/>
    <n v="203.53"/>
    <n v="204.31"/>
  </r>
  <r>
    <x v="4878"/>
    <n v="203.62"/>
    <n v="204.42"/>
  </r>
  <r>
    <x v="4879"/>
    <n v="203.72"/>
    <n v="204.51"/>
  </r>
  <r>
    <x v="4880"/>
    <n v="203.72"/>
    <n v="204.51"/>
  </r>
  <r>
    <x v="4881"/>
    <n v="203.72"/>
    <n v="204.51"/>
  </r>
  <r>
    <x v="4882"/>
    <n v="203.82"/>
    <n v="204.61"/>
  </r>
  <r>
    <x v="4883"/>
    <n v="203.92"/>
    <n v="204.71"/>
  </r>
  <r>
    <x v="4884"/>
    <n v="204.02"/>
    <n v="204.82"/>
  </r>
  <r>
    <x v="4885"/>
    <n v="204.12"/>
    <n v="204.91"/>
  </r>
  <r>
    <x v="4886"/>
    <n v="204.22"/>
    <n v="205.01"/>
  </r>
  <r>
    <x v="4887"/>
    <n v="204.22"/>
    <n v="205.01"/>
  </r>
  <r>
    <x v="4888"/>
    <n v="204.22"/>
    <n v="205.01"/>
  </r>
  <r>
    <x v="4889"/>
    <n v="204.32"/>
    <n v="205.11"/>
  </r>
  <r>
    <x v="4890"/>
    <n v="204.42"/>
    <n v="205.21"/>
  </r>
  <r>
    <x v="4891"/>
    <n v="204.52"/>
    <n v="205.31"/>
  </r>
  <r>
    <x v="4892"/>
    <n v="204.61"/>
    <n v="205.41"/>
  </r>
  <r>
    <x v="4893"/>
    <n v="204.71"/>
    <n v="205.51"/>
  </r>
  <r>
    <x v="4894"/>
    <n v="204.71"/>
    <n v="205.51"/>
  </r>
  <r>
    <x v="4895"/>
    <n v="204.71"/>
    <n v="205.51"/>
  </r>
  <r>
    <x v="4896"/>
    <n v="204.81"/>
    <n v="205.61"/>
  </r>
  <r>
    <x v="4897"/>
    <n v="204.92"/>
    <n v="205.7"/>
  </r>
  <r>
    <x v="4898"/>
    <n v="205.02"/>
    <n v="205.8"/>
  </r>
  <r>
    <x v="4899"/>
    <n v="205.12"/>
    <n v="205.9"/>
  </r>
  <r>
    <x v="4900"/>
    <n v="205.35"/>
    <n v="205.86"/>
  </r>
  <r>
    <x v="4901"/>
    <n v="205.35"/>
    <n v="205.86"/>
  </r>
  <r>
    <x v="4902"/>
    <n v="205.35"/>
    <n v="205.86"/>
  </r>
  <r>
    <x v="4903"/>
    <n v="205.41"/>
    <n v="205.93"/>
  </r>
  <r>
    <x v="4904"/>
    <n v="205.51"/>
    <n v="206.03"/>
  </r>
  <r>
    <x v="4905"/>
    <n v="205.68"/>
    <n v="206.15"/>
  </r>
  <r>
    <x v="4906"/>
    <n v="205.68"/>
    <n v="206.15"/>
  </r>
  <r>
    <x v="4907"/>
    <n v="205.76"/>
    <n v="206.18"/>
  </r>
  <r>
    <x v="4908"/>
    <n v="205.76"/>
    <n v="206.18"/>
  </r>
  <r>
    <x v="4909"/>
    <n v="205.76"/>
    <n v="206.18"/>
  </r>
  <r>
    <x v="4910"/>
    <n v="205.85"/>
    <n v="206.28"/>
  </r>
  <r>
    <x v="4911"/>
    <n v="205.93"/>
    <n v="206.43"/>
  </r>
  <r>
    <x v="4912"/>
    <n v="206.03"/>
    <n v="206.53"/>
  </r>
  <r>
    <x v="4913"/>
    <n v="206.1"/>
    <n v="206.63"/>
  </r>
  <r>
    <x v="4914"/>
    <n v="206.26"/>
    <n v="206.69"/>
  </r>
  <r>
    <x v="4915"/>
    <n v="206.26"/>
    <n v="206.69"/>
  </r>
  <r>
    <x v="4916"/>
    <n v="206.26"/>
    <n v="206.69"/>
  </r>
  <r>
    <x v="4917"/>
    <n v="206.32"/>
    <n v="206.78"/>
  </r>
  <r>
    <x v="4918"/>
    <n v="206.45"/>
    <n v="206.89"/>
  </r>
  <r>
    <x v="4919"/>
    <n v="206.53"/>
    <n v="207"/>
  </r>
  <r>
    <x v="4920"/>
    <n v="206.67"/>
    <n v="207.1"/>
  </r>
  <r>
    <x v="4921"/>
    <n v="206.74"/>
    <n v="207.2"/>
  </r>
  <r>
    <x v="4922"/>
    <n v="206.74"/>
    <n v="207.2"/>
  </r>
  <r>
    <x v="4923"/>
    <n v="206.74"/>
    <n v="207.2"/>
  </r>
  <r>
    <x v="4924"/>
    <n v="206.86"/>
    <n v="207.25"/>
  </r>
  <r>
    <x v="4925"/>
    <n v="206.93"/>
    <n v="207.37"/>
  </r>
  <r>
    <x v="4926"/>
    <n v="207.05"/>
    <n v="207.45"/>
  </r>
  <r>
    <x v="4927"/>
    <n v="207.11"/>
    <n v="207.6"/>
  </r>
  <r>
    <x v="4928"/>
    <n v="207.25"/>
    <n v="207.7"/>
  </r>
  <r>
    <x v="4929"/>
    <n v="207.25"/>
    <n v="207.7"/>
  </r>
  <r>
    <x v="4930"/>
    <n v="207.25"/>
    <n v="207.7"/>
  </r>
  <r>
    <x v="4931"/>
    <n v="207.36"/>
    <n v="207.86"/>
  </r>
  <r>
    <x v="4932"/>
    <n v="207.42"/>
    <n v="207.93"/>
  </r>
  <r>
    <x v="4933"/>
    <n v="207.5"/>
    <n v="208"/>
  </r>
  <r>
    <x v="4934"/>
    <n v="207.62"/>
    <n v="208.07"/>
  </r>
  <r>
    <x v="4935"/>
    <n v="207.71"/>
    <n v="208.26"/>
  </r>
  <r>
    <x v="4936"/>
    <n v="207.71"/>
    <n v="208.26"/>
  </r>
  <r>
    <x v="4937"/>
    <n v="207.71"/>
    <n v="208.26"/>
  </r>
  <r>
    <x v="4938"/>
    <n v="207.82"/>
    <n v="208.33"/>
  </r>
  <r>
    <x v="4939"/>
    <n v="207.9"/>
    <n v="208.39"/>
  </r>
  <r>
    <x v="4940"/>
    <n v="208.07"/>
    <n v="208.53"/>
  </r>
  <r>
    <x v="4941"/>
    <n v="208.13"/>
    <n v="208.63"/>
  </r>
  <r>
    <x v="4942"/>
    <n v="208.26"/>
    <n v="208.74"/>
  </r>
  <r>
    <x v="4943"/>
    <n v="208.26"/>
    <n v="208.74"/>
  </r>
  <r>
    <x v="4944"/>
    <n v="208.26"/>
    <n v="208.74"/>
  </r>
  <r>
    <x v="4945"/>
    <n v="208.32"/>
    <n v="208.85"/>
  </r>
  <r>
    <x v="4946"/>
    <n v="208.44"/>
    <n v="208.89"/>
  </r>
  <r>
    <x v="4947"/>
    <n v="208.5"/>
    <n v="209.02"/>
  </r>
  <r>
    <x v="4948"/>
    <n v="208.64"/>
    <n v="209.12"/>
  </r>
  <r>
    <x v="4949"/>
    <n v="208.71"/>
    <n v="209.19"/>
  </r>
  <r>
    <x v="4950"/>
    <n v="208.71"/>
    <n v="209.19"/>
  </r>
  <r>
    <x v="4951"/>
    <n v="208.71"/>
    <n v="209.19"/>
  </r>
  <r>
    <x v="4952"/>
    <n v="208.85"/>
    <n v="209.32"/>
  </r>
  <r>
    <x v="4953"/>
    <n v="208.88"/>
    <n v="209.37"/>
  </r>
  <r>
    <x v="4954"/>
    <n v="209"/>
    <n v="209.46"/>
  </r>
  <r>
    <x v="4955"/>
    <n v="209"/>
    <n v="209.46"/>
  </r>
  <r>
    <x v="4956"/>
    <n v="209.11"/>
    <n v="209.56"/>
  </r>
  <r>
    <x v="4957"/>
    <n v="209.11"/>
    <n v="209.56"/>
  </r>
  <r>
    <x v="4958"/>
    <n v="209.11"/>
    <n v="209.56"/>
  </r>
  <r>
    <x v="4959"/>
    <n v="209.25"/>
    <n v="209.67"/>
  </r>
  <r>
    <x v="4960"/>
    <n v="209.39"/>
    <n v="209.8"/>
  </r>
  <r>
    <x v="4961"/>
    <n v="209.37"/>
    <n v="209.9"/>
  </r>
  <r>
    <x v="4962"/>
    <n v="209.54"/>
    <n v="210.01"/>
  </r>
  <r>
    <x v="4963"/>
    <n v="209.54"/>
    <n v="210.01"/>
  </r>
  <r>
    <x v="4964"/>
    <n v="209.54"/>
    <n v="210.01"/>
  </r>
  <r>
    <x v="4965"/>
    <n v="209.54"/>
    <n v="210.01"/>
  </r>
  <r>
    <x v="4966"/>
    <n v="209.61"/>
    <n v="210.07"/>
  </r>
  <r>
    <x v="4967"/>
    <n v="209.75"/>
    <n v="210.19"/>
  </r>
  <r>
    <x v="4968"/>
    <n v="209.82"/>
    <n v="210.31"/>
  </r>
  <r>
    <x v="4969"/>
    <n v="209.92"/>
    <n v="210.4"/>
  </r>
  <r>
    <x v="4970"/>
    <n v="209.96"/>
    <n v="210.48"/>
  </r>
  <r>
    <x v="4971"/>
    <n v="209.96"/>
    <n v="210.48"/>
  </r>
  <r>
    <x v="4972"/>
    <n v="209.96"/>
    <n v="210.48"/>
  </r>
  <r>
    <x v="4973"/>
    <n v="210.15"/>
    <n v="210.62"/>
  </r>
  <r>
    <x v="4974"/>
    <n v="210.25"/>
    <n v="210.64"/>
  </r>
  <r>
    <x v="4975"/>
    <n v="210.36"/>
    <n v="210.8"/>
  </r>
  <r>
    <x v="4976"/>
    <n v="210.36"/>
    <n v="210.8"/>
  </r>
  <r>
    <x v="4977"/>
    <n v="210.42"/>
    <n v="210.87"/>
  </r>
  <r>
    <x v="4978"/>
    <n v="210.42"/>
    <n v="210.87"/>
  </r>
  <r>
    <x v="4979"/>
    <n v="210.42"/>
    <n v="210.87"/>
  </r>
  <r>
    <x v="4980"/>
    <n v="210.52"/>
    <n v="211.02"/>
  </r>
  <r>
    <x v="4981"/>
    <n v="210.61"/>
    <n v="211.13"/>
  </r>
  <r>
    <x v="4982"/>
    <n v="210.7"/>
    <n v="211.2"/>
  </r>
  <r>
    <x v="4983"/>
    <n v="210.85"/>
    <n v="211.31"/>
  </r>
  <r>
    <x v="4984"/>
    <n v="210.97"/>
    <n v="211.44"/>
  </r>
  <r>
    <x v="4985"/>
    <n v="210.97"/>
    <n v="211.44"/>
  </r>
  <r>
    <x v="4986"/>
    <n v="210.97"/>
    <n v="211.44"/>
  </r>
  <r>
    <x v="4987"/>
    <n v="211.01"/>
    <n v="211.49"/>
  </r>
  <r>
    <x v="4988"/>
    <n v="211.19"/>
    <n v="211.57"/>
  </r>
  <r>
    <x v="4989"/>
    <n v="211.21"/>
    <n v="211.69"/>
  </r>
  <r>
    <x v="4990"/>
    <n v="211.37"/>
    <n v="211.78"/>
  </r>
  <r>
    <x v="4991"/>
    <n v="211.44"/>
    <n v="211.88"/>
  </r>
  <r>
    <x v="4992"/>
    <n v="211.44"/>
    <n v="211.88"/>
  </r>
  <r>
    <x v="4993"/>
    <n v="211.44"/>
    <n v="211.88"/>
  </r>
  <r>
    <x v="4994"/>
    <n v="211.56"/>
    <n v="212"/>
  </r>
  <r>
    <x v="4995"/>
    <n v="211.6"/>
    <n v="212.09"/>
  </r>
  <r>
    <x v="4996"/>
    <n v="211.77"/>
    <n v="212.23"/>
  </r>
  <r>
    <x v="4997"/>
    <n v="211.86"/>
    <n v="212.27"/>
  </r>
  <r>
    <x v="4998"/>
    <n v="211.95"/>
    <n v="212.39"/>
  </r>
  <r>
    <x v="4999"/>
    <n v="211.95"/>
    <n v="212.39"/>
  </r>
  <r>
    <x v="5000"/>
    <n v="211.95"/>
    <n v="212.39"/>
  </r>
  <r>
    <x v="5001"/>
    <n v="212.03"/>
    <n v="212.49"/>
  </r>
  <r>
    <x v="5002"/>
    <n v="212.14"/>
    <n v="212.61"/>
  </r>
  <r>
    <x v="5003"/>
    <n v="212.25"/>
    <n v="212.69"/>
  </r>
  <r>
    <x v="5004"/>
    <n v="212.34"/>
    <n v="212.79"/>
  </r>
  <r>
    <x v="5005"/>
    <n v="212.49"/>
    <n v="212.93"/>
  </r>
  <r>
    <x v="5006"/>
    <n v="212.49"/>
    <n v="212.93"/>
  </r>
  <r>
    <x v="5007"/>
    <n v="212.49"/>
    <n v="212.93"/>
  </r>
  <r>
    <x v="5008"/>
    <n v="212.55"/>
    <n v="213.01"/>
  </r>
  <r>
    <x v="5009"/>
    <n v="212.64"/>
    <n v="213.08"/>
  </r>
  <r>
    <x v="5010"/>
    <n v="212.76"/>
    <n v="213.23"/>
  </r>
  <r>
    <x v="5011"/>
    <n v="212.85"/>
    <n v="213.3"/>
  </r>
  <r>
    <x v="5012"/>
    <n v="212.99"/>
    <n v="213.4"/>
  </r>
  <r>
    <x v="5013"/>
    <n v="212.99"/>
    <n v="213.4"/>
  </r>
  <r>
    <x v="5014"/>
    <n v="212.99"/>
    <n v="213.4"/>
  </r>
  <r>
    <x v="5015"/>
    <n v="212.99"/>
    <n v="213.52"/>
  </r>
  <r>
    <x v="5016"/>
    <n v="213.13"/>
    <n v="213.61"/>
  </r>
  <r>
    <x v="5017"/>
    <n v="213.27"/>
    <n v="213.71"/>
  </r>
  <r>
    <x v="5018"/>
    <n v="213.34"/>
    <n v="213.78"/>
  </r>
  <r>
    <x v="5019"/>
    <n v="213.52"/>
    <n v="213.94"/>
  </r>
  <r>
    <x v="5020"/>
    <n v="213.52"/>
    <n v="213.94"/>
  </r>
  <r>
    <x v="5021"/>
    <n v="213.52"/>
    <n v="213.94"/>
  </r>
  <r>
    <x v="5022"/>
    <n v="213.59"/>
    <n v="214.04"/>
  </r>
  <r>
    <x v="5023"/>
    <n v="213.65"/>
    <n v="214.09"/>
  </r>
  <r>
    <x v="5024"/>
    <n v="213.79"/>
    <n v="214.19"/>
  </r>
  <r>
    <x v="5025"/>
    <n v="213.9"/>
    <n v="214.35"/>
  </r>
  <r>
    <x v="5026"/>
    <n v="213.91"/>
    <n v="214.42"/>
  </r>
  <r>
    <x v="5027"/>
    <n v="213.91"/>
    <n v="214.42"/>
  </r>
  <r>
    <x v="5028"/>
    <n v="213.91"/>
    <n v="214.42"/>
  </r>
  <r>
    <x v="5029"/>
    <n v="214.1"/>
    <n v="214.57"/>
  </r>
  <r>
    <x v="5030"/>
    <n v="214.13"/>
    <n v="214.59"/>
  </r>
  <r>
    <x v="5031"/>
    <n v="214.26"/>
    <n v="214.69"/>
  </r>
  <r>
    <x v="5032"/>
    <n v="214.36"/>
    <n v="214.8"/>
  </r>
  <r>
    <x v="5033"/>
    <n v="214.48"/>
    <n v="214.91"/>
  </r>
  <r>
    <x v="5034"/>
    <n v="214.48"/>
    <n v="214.91"/>
  </r>
  <r>
    <x v="5035"/>
    <n v="214.48"/>
    <n v="214.91"/>
  </r>
  <r>
    <x v="5036"/>
    <n v="214.49"/>
    <n v="214.98"/>
  </r>
  <r>
    <x v="5037"/>
    <n v="214.63"/>
    <n v="215.06"/>
  </r>
  <r>
    <x v="5038"/>
    <n v="214.76"/>
    <n v="215.23"/>
  </r>
  <r>
    <x v="5039"/>
    <n v="214.86"/>
    <n v="215.26"/>
  </r>
  <r>
    <x v="5040"/>
    <n v="214.96"/>
    <n v="215.38"/>
  </r>
  <r>
    <x v="5041"/>
    <n v="214.96"/>
    <n v="215.38"/>
  </r>
  <r>
    <x v="5042"/>
    <n v="214.96"/>
    <n v="215.38"/>
  </r>
  <r>
    <x v="5043"/>
    <n v="215.05"/>
    <n v="215.48"/>
  </r>
  <r>
    <x v="5044"/>
    <n v="215.2"/>
    <n v="215.65"/>
  </r>
  <r>
    <x v="5045"/>
    <n v="215.26"/>
    <n v="215.66"/>
  </r>
  <r>
    <x v="5046"/>
    <n v="215.33"/>
    <n v="215.79"/>
  </r>
  <r>
    <x v="5047"/>
    <n v="215.49"/>
    <n v="215.88"/>
  </r>
  <r>
    <x v="5048"/>
    <n v="215.49"/>
    <n v="215.88"/>
  </r>
  <r>
    <x v="5049"/>
    <n v="215.49"/>
    <n v="215.88"/>
  </r>
  <r>
    <x v="5050"/>
    <n v="215.53"/>
    <n v="215.99"/>
  </r>
  <r>
    <x v="5051"/>
    <n v="215.63"/>
    <n v="216.08"/>
  </r>
  <r>
    <x v="5052"/>
    <n v="215.77"/>
    <n v="216.23"/>
  </r>
  <r>
    <x v="5053"/>
    <n v="215.85"/>
    <n v="216.28"/>
  </r>
  <r>
    <x v="5054"/>
    <n v="215.95"/>
    <n v="216.39"/>
  </r>
  <r>
    <x v="5055"/>
    <n v="215.95"/>
    <n v="216.39"/>
  </r>
  <r>
    <x v="5056"/>
    <n v="215.95"/>
    <n v="216.39"/>
  </r>
  <r>
    <x v="5057"/>
    <n v="216.05"/>
    <n v="216.51"/>
  </r>
  <r>
    <x v="5058"/>
    <n v="216.14"/>
    <n v="216.69"/>
  </r>
  <r>
    <x v="5059"/>
    <n v="216.26"/>
    <n v="216.73"/>
  </r>
  <r>
    <x v="5060"/>
    <n v="216.35"/>
    <n v="216.81"/>
  </r>
  <r>
    <x v="5061"/>
    <n v="216.51"/>
    <n v="216.92"/>
  </r>
  <r>
    <x v="5062"/>
    <n v="216.51"/>
    <n v="216.92"/>
  </r>
  <r>
    <x v="5063"/>
    <n v="216.51"/>
    <n v="216.92"/>
  </r>
  <r>
    <x v="5064"/>
    <n v="216.54"/>
    <n v="216.98"/>
  </r>
  <r>
    <x v="5065"/>
    <n v="216.62"/>
    <n v="217.13"/>
  </r>
  <r>
    <x v="5066"/>
    <n v="216.76"/>
    <n v="217.17"/>
  </r>
  <r>
    <x v="5067"/>
    <n v="216.8"/>
    <n v="217.29"/>
  </r>
  <r>
    <x v="5068"/>
    <n v="216.92"/>
    <n v="217.38"/>
  </r>
  <r>
    <x v="5069"/>
    <n v="216.92"/>
    <n v="217.38"/>
  </r>
  <r>
    <x v="5070"/>
    <n v="216.92"/>
    <n v="217.38"/>
  </r>
  <r>
    <x v="5071"/>
    <n v="217.06"/>
    <n v="217.52"/>
  </r>
  <r>
    <x v="5072"/>
    <n v="217.09"/>
    <n v="217.61"/>
  </r>
  <r>
    <x v="5073"/>
    <n v="217.23"/>
    <n v="217.67"/>
  </r>
  <r>
    <x v="5074"/>
    <n v="217.34"/>
    <n v="217.79"/>
  </r>
  <r>
    <x v="5075"/>
    <n v="217.48"/>
    <n v="217.9"/>
  </r>
  <r>
    <x v="5076"/>
    <n v="217.48"/>
    <n v="217.9"/>
  </r>
  <r>
    <x v="5077"/>
    <n v="217.48"/>
    <n v="217.9"/>
  </r>
  <r>
    <x v="5078"/>
    <n v="217.52"/>
    <n v="217.99"/>
  </r>
  <r>
    <x v="5079"/>
    <n v="217.68"/>
    <n v="218.1"/>
  </r>
  <r>
    <x v="5080"/>
    <n v="217.73"/>
    <n v="218.22"/>
  </r>
  <r>
    <x v="5081"/>
    <n v="217.89"/>
    <n v="218.32"/>
  </r>
  <r>
    <x v="5082"/>
    <n v="217.97"/>
    <n v="218.41"/>
  </r>
  <r>
    <x v="5083"/>
    <n v="217.97"/>
    <n v="218.41"/>
  </r>
  <r>
    <x v="5084"/>
    <n v="217.97"/>
    <n v="218.41"/>
  </r>
  <r>
    <x v="5085"/>
    <n v="218.04"/>
    <n v="218.52"/>
  </r>
  <r>
    <x v="5086"/>
    <n v="218.15"/>
    <n v="218.64"/>
  </r>
  <r>
    <x v="5087"/>
    <n v="218.29"/>
    <n v="218.71"/>
  </r>
  <r>
    <x v="5088"/>
    <n v="218.34"/>
    <n v="218.78"/>
  </r>
  <r>
    <x v="5089"/>
    <n v="218.48"/>
    <n v="218.89"/>
  </r>
  <r>
    <x v="5090"/>
    <n v="218.48"/>
    <n v="218.89"/>
  </r>
  <r>
    <x v="5091"/>
    <n v="218.48"/>
    <n v="218.89"/>
  </r>
  <r>
    <x v="5092"/>
    <n v="218.57"/>
    <n v="219.01"/>
  </r>
  <r>
    <x v="5093"/>
    <n v="218.63"/>
    <n v="219.14"/>
  </r>
  <r>
    <x v="5094"/>
    <n v="218.77"/>
    <n v="219.15"/>
  </r>
  <r>
    <x v="5095"/>
    <n v="218.85"/>
    <n v="219.29"/>
  </r>
  <r>
    <x v="5096"/>
    <n v="218.95"/>
    <n v="219.42"/>
  </r>
  <r>
    <x v="5097"/>
    <n v="218.95"/>
    <n v="219.42"/>
  </r>
  <r>
    <x v="5098"/>
    <n v="218.95"/>
    <n v="219.42"/>
  </r>
  <r>
    <x v="5099"/>
    <n v="219.08"/>
    <n v="219.5"/>
  </r>
  <r>
    <x v="5100"/>
    <n v="219.15"/>
    <n v="219.62"/>
  </r>
  <r>
    <x v="5101"/>
    <n v="219.25"/>
    <n v="219.67"/>
  </r>
  <r>
    <x v="5102"/>
    <n v="219.34"/>
    <n v="219.79"/>
  </r>
  <r>
    <x v="5103"/>
    <n v="219.46"/>
    <n v="219.86"/>
  </r>
  <r>
    <x v="5104"/>
    <n v="219.46"/>
    <n v="219.86"/>
  </r>
  <r>
    <x v="5105"/>
    <n v="219.46"/>
    <n v="219.86"/>
  </r>
  <r>
    <x v="5106"/>
    <n v="219.56"/>
    <n v="220.01"/>
  </r>
  <r>
    <x v="5107"/>
    <n v="219.69"/>
    <n v="220.07"/>
  </r>
  <r>
    <x v="5108"/>
    <n v="219.69"/>
    <n v="220.07"/>
  </r>
  <r>
    <x v="5109"/>
    <n v="219.73"/>
    <n v="220.19"/>
  </r>
  <r>
    <x v="5110"/>
    <n v="219.91"/>
    <n v="220.31"/>
  </r>
  <r>
    <x v="5111"/>
    <n v="219.91"/>
    <n v="220.31"/>
  </r>
  <r>
    <x v="5112"/>
    <n v="219.91"/>
    <n v="220.31"/>
  </r>
  <r>
    <x v="5113"/>
    <n v="219.91"/>
    <n v="220.31"/>
  </r>
  <r>
    <x v="5114"/>
    <n v="219.91"/>
    <n v="220.31"/>
  </r>
  <r>
    <x v="5115"/>
    <n v="219.91"/>
    <n v="220.31"/>
  </r>
  <r>
    <x v="5116"/>
    <n v="219.86"/>
    <n v="220.36"/>
  </r>
  <r>
    <x v="5117"/>
    <n v="220.04"/>
    <n v="220.37"/>
  </r>
  <r>
    <x v="5118"/>
    <n v="220.04"/>
    <n v="220.37"/>
  </r>
  <r>
    <x v="5119"/>
    <n v="220.04"/>
    <n v="220.37"/>
  </r>
  <r>
    <x v="5120"/>
    <n v="220.2"/>
    <n v="220.65"/>
  </r>
  <r>
    <x v="5121"/>
    <n v="220.23"/>
    <n v="220.69"/>
  </r>
  <r>
    <x v="5122"/>
    <n v="220.42"/>
    <n v="220.81"/>
  </r>
  <r>
    <x v="5123"/>
    <n v="220.38"/>
    <n v="220.87"/>
  </r>
  <r>
    <x v="5124"/>
    <n v="220.59"/>
    <n v="221"/>
  </r>
  <r>
    <x v="5125"/>
    <n v="220.59"/>
    <n v="221"/>
  </r>
  <r>
    <x v="5126"/>
    <n v="220.59"/>
    <n v="221"/>
  </r>
  <r>
    <x v="5127"/>
    <n v="220.66"/>
    <n v="221.12"/>
  </r>
  <r>
    <x v="5128"/>
    <n v="220.81"/>
    <n v="221.24"/>
  </r>
  <r>
    <x v="5129"/>
    <n v="220.91"/>
    <n v="221.28"/>
  </r>
  <r>
    <x v="5130"/>
    <n v="221"/>
    <n v="221.42"/>
  </r>
  <r>
    <x v="5131"/>
    <n v="221.1"/>
    <n v="221.54"/>
  </r>
  <r>
    <x v="5132"/>
    <n v="221.1"/>
    <n v="221.54"/>
  </r>
  <r>
    <x v="5133"/>
    <n v="221.1"/>
    <n v="221.54"/>
  </r>
  <r>
    <x v="5134"/>
    <n v="221.16"/>
    <n v="221.61"/>
  </r>
  <r>
    <x v="5135"/>
    <n v="221.27"/>
    <n v="221.74"/>
  </r>
  <r>
    <x v="5136"/>
    <n v="221.44"/>
    <n v="221.83"/>
  </r>
  <r>
    <x v="5137"/>
    <n v="221.49"/>
    <n v="221.94"/>
  </r>
  <r>
    <x v="5138"/>
    <n v="221.63"/>
    <n v="222.05"/>
  </r>
  <r>
    <x v="5139"/>
    <n v="221.63"/>
    <n v="222.05"/>
  </r>
  <r>
    <x v="5140"/>
    <n v="221.63"/>
    <n v="222.05"/>
  </r>
  <r>
    <x v="5141"/>
    <n v="221.69"/>
    <n v="222.17"/>
  </r>
  <r>
    <x v="5142"/>
    <n v="221.81"/>
    <n v="222.24"/>
  </r>
  <r>
    <x v="5143"/>
    <n v="221.89"/>
    <n v="222.38"/>
  </r>
  <r>
    <x v="5144"/>
    <n v="222.02"/>
    <n v="222.41"/>
  </r>
  <r>
    <x v="5145"/>
    <n v="222.08"/>
    <n v="222.53"/>
  </r>
  <r>
    <x v="5146"/>
    <n v="222.08"/>
    <n v="222.53"/>
  </r>
  <r>
    <x v="5147"/>
    <n v="222.08"/>
    <n v="222.53"/>
  </r>
  <r>
    <x v="5148"/>
    <n v="222.18"/>
    <n v="222.64"/>
  </r>
  <r>
    <x v="5149"/>
    <n v="222.25"/>
    <n v="222.69"/>
  </r>
  <r>
    <x v="5150"/>
    <n v="222.45"/>
    <n v="222.83"/>
  </r>
  <r>
    <x v="5151"/>
    <n v="222.52"/>
    <n v="222.9"/>
  </r>
  <r>
    <x v="5152"/>
    <n v="222.65"/>
    <n v="223.09"/>
  </r>
  <r>
    <x v="5153"/>
    <n v="222.65"/>
    <n v="223.09"/>
  </r>
  <r>
    <x v="5154"/>
    <n v="222.65"/>
    <n v="223.09"/>
  </r>
  <r>
    <x v="5155"/>
    <n v="222.7"/>
    <n v="223.12"/>
  </r>
  <r>
    <x v="5156"/>
    <n v="222.82"/>
    <n v="223.22"/>
  </r>
  <r>
    <x v="5157"/>
    <n v="222.97"/>
    <n v="223.3"/>
  </r>
  <r>
    <x v="5158"/>
    <n v="223.02"/>
    <n v="223.45"/>
  </r>
  <r>
    <x v="5159"/>
    <n v="223.15"/>
    <n v="223.58"/>
  </r>
  <r>
    <x v="5160"/>
    <n v="223.15"/>
    <n v="223.58"/>
  </r>
  <r>
    <x v="5161"/>
    <n v="223.15"/>
    <n v="223.58"/>
  </r>
  <r>
    <x v="5162"/>
    <n v="223.2"/>
    <n v="223.67"/>
  </r>
  <r>
    <x v="5163"/>
    <n v="223.27"/>
    <n v="223.78"/>
  </r>
  <r>
    <x v="5164"/>
    <n v="223.37"/>
    <n v="223.86"/>
  </r>
  <r>
    <x v="5165"/>
    <n v="223.6"/>
    <n v="223.97"/>
  </r>
  <r>
    <x v="5166"/>
    <n v="223.63"/>
    <n v="224.04"/>
  </r>
  <r>
    <x v="5167"/>
    <n v="223.63"/>
    <n v="224.04"/>
  </r>
  <r>
    <x v="5168"/>
    <n v="223.63"/>
    <n v="224.04"/>
  </r>
  <r>
    <x v="5169"/>
    <n v="223.74"/>
    <n v="224.16"/>
  </r>
  <r>
    <x v="5170"/>
    <n v="223.82"/>
    <n v="224.3"/>
  </r>
  <r>
    <x v="5171"/>
    <n v="223.9"/>
    <n v="224.36"/>
  </r>
  <r>
    <x v="5172"/>
    <n v="224.01"/>
    <n v="224.48"/>
  </r>
  <r>
    <x v="5173"/>
    <n v="224.17"/>
    <n v="224.57"/>
  </r>
  <r>
    <x v="5174"/>
    <n v="224.17"/>
    <n v="224.57"/>
  </r>
  <r>
    <x v="5175"/>
    <n v="224.17"/>
    <n v="224.57"/>
  </r>
  <r>
    <x v="5176"/>
    <n v="224.25"/>
    <n v="224.66"/>
  </r>
  <r>
    <x v="5177"/>
    <n v="224.33"/>
    <n v="224.82"/>
  </r>
  <r>
    <x v="5178"/>
    <n v="224.5"/>
    <n v="224.91"/>
  </r>
  <r>
    <x v="5179"/>
    <n v="224.54"/>
    <n v="224.95"/>
  </r>
  <r>
    <x v="5180"/>
    <n v="224.69"/>
    <n v="225.07"/>
  </r>
  <r>
    <x v="5181"/>
    <n v="224.69"/>
    <n v="225.07"/>
  </r>
  <r>
    <x v="5182"/>
    <n v="224.69"/>
    <n v="225.07"/>
  </r>
  <r>
    <x v="5183"/>
    <n v="224.76"/>
    <n v="225.25"/>
  </r>
  <r>
    <x v="5184"/>
    <n v="224.85"/>
    <n v="225.33"/>
  </r>
  <r>
    <x v="5185"/>
    <n v="225.01"/>
    <n v="225.44"/>
  </r>
  <r>
    <x v="5186"/>
    <n v="225.11"/>
    <n v="225.54"/>
  </r>
  <r>
    <x v="5187"/>
    <n v="225.2"/>
    <n v="225.66"/>
  </r>
  <r>
    <x v="5188"/>
    <n v="225.2"/>
    <n v="225.66"/>
  </r>
  <r>
    <x v="5189"/>
    <n v="225.2"/>
    <n v="225.66"/>
  </r>
  <r>
    <x v="5190"/>
    <n v="225.25"/>
    <n v="225.74"/>
  </r>
  <r>
    <x v="5191"/>
    <n v="225.42"/>
    <n v="225.88"/>
  </r>
  <r>
    <x v="5192"/>
    <n v="225.51"/>
    <n v="225.94"/>
  </r>
  <r>
    <x v="5193"/>
    <n v="225.64"/>
    <n v="226.1"/>
  </r>
  <r>
    <x v="5194"/>
    <n v="225.71"/>
    <n v="226.17"/>
  </r>
  <r>
    <x v="5195"/>
    <n v="225.71"/>
    <n v="226.17"/>
  </r>
  <r>
    <x v="5196"/>
    <n v="225.71"/>
    <n v="226.17"/>
  </r>
  <r>
    <x v="5197"/>
    <n v="225.78"/>
    <n v="226.28"/>
  </r>
  <r>
    <x v="5198"/>
    <n v="225.92"/>
    <n v="226.41"/>
  </r>
  <r>
    <x v="5199"/>
    <n v="226.01"/>
    <n v="226.47"/>
  </r>
  <r>
    <x v="5200"/>
    <n v="226.01"/>
    <n v="226.47"/>
  </r>
  <r>
    <x v="5201"/>
    <n v="226.01"/>
    <n v="226.47"/>
  </r>
  <r>
    <x v="5202"/>
    <n v="226.01"/>
    <n v="226.47"/>
  </r>
  <r>
    <x v="5203"/>
    <n v="226.01"/>
    <n v="226.47"/>
  </r>
  <r>
    <x v="5204"/>
    <n v="226.14"/>
    <n v="226.62"/>
  </r>
  <r>
    <x v="5205"/>
    <n v="226.24"/>
    <n v="226.68"/>
  </r>
  <r>
    <x v="5206"/>
    <n v="226.34"/>
    <n v="226.82"/>
  </r>
  <r>
    <x v="5207"/>
    <n v="226.49"/>
    <n v="226.86"/>
  </r>
  <r>
    <x v="5208"/>
    <n v="226.59"/>
    <n v="227.02"/>
  </r>
  <r>
    <x v="5209"/>
    <n v="226.59"/>
    <n v="227.02"/>
  </r>
  <r>
    <x v="5210"/>
    <n v="226.59"/>
    <n v="227.02"/>
  </r>
  <r>
    <x v="5211"/>
    <n v="226.62"/>
    <n v="227.12"/>
  </r>
  <r>
    <x v="5212"/>
    <n v="226.71"/>
    <n v="227.26"/>
  </r>
  <r>
    <x v="5213"/>
    <n v="226.85"/>
    <n v="227.31"/>
  </r>
  <r>
    <x v="5214"/>
    <n v="226.95"/>
    <n v="227.42"/>
  </r>
  <r>
    <x v="5215"/>
    <n v="226.95"/>
    <n v="227.42"/>
  </r>
  <r>
    <x v="5216"/>
    <n v="226.95"/>
    <n v="227.42"/>
  </r>
  <r>
    <x v="5217"/>
    <n v="226.95"/>
    <n v="227.42"/>
  </r>
  <r>
    <x v="5218"/>
    <n v="227.09"/>
    <n v="227.49"/>
  </r>
  <r>
    <x v="5219"/>
    <n v="227.14"/>
    <n v="227.61"/>
  </r>
  <r>
    <x v="5220"/>
    <n v="227.26"/>
    <n v="227.76"/>
  </r>
  <r>
    <x v="5221"/>
    <n v="227.38"/>
    <n v="227.79"/>
  </r>
  <r>
    <x v="5222"/>
    <n v="227.48"/>
    <n v="227.91"/>
  </r>
  <r>
    <x v="5223"/>
    <n v="227.48"/>
    <n v="227.91"/>
  </r>
  <r>
    <x v="5224"/>
    <n v="227.48"/>
    <n v="227.91"/>
  </r>
  <r>
    <x v="5225"/>
    <n v="227.59"/>
    <n v="228.03"/>
  </r>
  <r>
    <x v="5226"/>
    <n v="227.65"/>
    <n v="228.1"/>
  </r>
  <r>
    <x v="5227"/>
    <n v="227.81"/>
    <n v="228.22"/>
  </r>
  <r>
    <x v="5228"/>
    <n v="227.88"/>
    <n v="228.31"/>
  </r>
  <r>
    <x v="5229"/>
    <n v="227.96"/>
    <n v="228.42"/>
  </r>
  <r>
    <x v="5230"/>
    <n v="227.96"/>
    <n v="228.42"/>
  </r>
  <r>
    <x v="5231"/>
    <n v="227.96"/>
    <n v="228.42"/>
  </r>
  <r>
    <x v="5232"/>
    <n v="228.05"/>
    <n v="228.51"/>
  </r>
  <r>
    <x v="5233"/>
    <n v="228.14"/>
    <n v="228.6"/>
  </r>
  <r>
    <x v="5234"/>
    <n v="228.29"/>
    <n v="228.73"/>
  </r>
  <r>
    <x v="5235"/>
    <n v="228.29"/>
    <n v="228.73"/>
  </r>
  <r>
    <x v="5236"/>
    <n v="228.37"/>
    <n v="228.81"/>
  </r>
  <r>
    <x v="5237"/>
    <n v="228.37"/>
    <n v="228.81"/>
  </r>
  <r>
    <x v="5238"/>
    <n v="228.37"/>
    <n v="228.81"/>
  </r>
  <r>
    <x v="5239"/>
    <n v="228.48"/>
    <n v="228.96"/>
  </r>
  <r>
    <x v="5240"/>
    <n v="228.57"/>
    <n v="229.08"/>
  </r>
  <r>
    <x v="5241"/>
    <n v="228.64"/>
    <n v="229.12"/>
  </r>
  <r>
    <x v="5242"/>
    <n v="228.82"/>
    <n v="229.23"/>
  </r>
  <r>
    <x v="5243"/>
    <n v="228.9"/>
    <n v="229.37"/>
  </r>
  <r>
    <x v="5244"/>
    <n v="228.9"/>
    <n v="229.37"/>
  </r>
  <r>
    <x v="5245"/>
    <n v="228.9"/>
    <n v="229.37"/>
  </r>
  <r>
    <x v="5246"/>
    <n v="228.97"/>
    <n v="229.46"/>
  </r>
  <r>
    <x v="5247"/>
    <n v="229.11"/>
    <n v="229.58"/>
  </r>
  <r>
    <x v="5248"/>
    <n v="229.22"/>
    <n v="229.65"/>
  </r>
  <r>
    <x v="5249"/>
    <n v="229.36"/>
    <n v="229.76"/>
  </r>
  <r>
    <x v="5250"/>
    <n v="229.45"/>
    <n v="229.87"/>
  </r>
  <r>
    <x v="5251"/>
    <n v="229.45"/>
    <n v="229.87"/>
  </r>
  <r>
    <x v="5252"/>
    <n v="229.45"/>
    <n v="229.87"/>
  </r>
  <r>
    <x v="5253"/>
    <n v="229.49"/>
    <n v="229.96"/>
  </r>
  <r>
    <x v="5254"/>
    <n v="229.63"/>
    <n v="230.11"/>
  </r>
  <r>
    <x v="5255"/>
    <n v="229.75"/>
    <n v="230.2"/>
  </r>
  <r>
    <x v="5256"/>
    <n v="229.86"/>
    <n v="230.28"/>
  </r>
  <r>
    <x v="5257"/>
    <n v="229.93"/>
    <n v="230.4"/>
  </r>
  <r>
    <x v="5258"/>
    <n v="229.93"/>
    <n v="230.4"/>
  </r>
  <r>
    <x v="5259"/>
    <n v="229.93"/>
    <n v="230.4"/>
  </r>
  <r>
    <x v="5260"/>
    <n v="229.96"/>
    <n v="230.51"/>
  </r>
  <r>
    <x v="5261"/>
    <n v="230.13"/>
    <n v="230.6"/>
  </r>
  <r>
    <x v="5262"/>
    <n v="230.23"/>
    <n v="230.71"/>
  </r>
  <r>
    <x v="5263"/>
    <n v="230.33"/>
    <n v="230.8"/>
  </r>
  <r>
    <x v="5264"/>
    <n v="230.46"/>
    <n v="230.87"/>
  </r>
  <r>
    <x v="5265"/>
    <n v="230.46"/>
    <n v="230.87"/>
  </r>
  <r>
    <x v="5266"/>
    <n v="230.46"/>
    <n v="230.87"/>
  </r>
  <r>
    <x v="5267"/>
    <n v="230.53"/>
    <n v="231.01"/>
  </r>
  <r>
    <x v="5268"/>
    <n v="230.67"/>
    <n v="231.1"/>
  </r>
  <r>
    <x v="5269"/>
    <n v="230.75"/>
    <n v="231.2"/>
  </r>
  <r>
    <x v="5270"/>
    <n v="230.88"/>
    <n v="231.34"/>
  </r>
  <r>
    <x v="5271"/>
    <n v="230.99"/>
    <n v="231.43"/>
  </r>
  <r>
    <x v="5272"/>
    <n v="230.99"/>
    <n v="231.43"/>
  </r>
  <r>
    <x v="5273"/>
    <n v="230.99"/>
    <n v="231.43"/>
  </r>
  <r>
    <x v="5274"/>
    <n v="231.03"/>
    <n v="231.54"/>
  </r>
  <r>
    <x v="5275"/>
    <n v="231.17"/>
    <n v="231.64"/>
  </r>
  <r>
    <x v="5276"/>
    <n v="231.28"/>
    <n v="231.77"/>
  </r>
  <r>
    <x v="5277"/>
    <n v="231.42"/>
    <n v="231.84"/>
  </r>
  <r>
    <x v="5278"/>
    <n v="231.47"/>
    <n v="231.94"/>
  </r>
  <r>
    <x v="5279"/>
    <n v="231.47"/>
    <n v="231.94"/>
  </r>
  <r>
    <x v="5280"/>
    <n v="231.47"/>
    <n v="231.94"/>
  </r>
  <r>
    <x v="5281"/>
    <n v="231.58"/>
    <n v="232.04"/>
  </r>
  <r>
    <x v="5282"/>
    <n v="231.73"/>
    <n v="232.16"/>
  </r>
  <r>
    <x v="5283"/>
    <n v="231.8"/>
    <n v="232.26"/>
  </r>
  <r>
    <x v="5284"/>
    <n v="231.89"/>
    <n v="232.35"/>
  </r>
  <r>
    <x v="5285"/>
    <n v="232.02"/>
    <n v="232.45"/>
  </r>
  <r>
    <x v="5286"/>
    <n v="232.02"/>
    <n v="232.45"/>
  </r>
  <r>
    <x v="5287"/>
    <n v="232.02"/>
    <n v="232.45"/>
  </r>
  <r>
    <x v="5288"/>
    <n v="232.04"/>
    <n v="232.57"/>
  </r>
  <r>
    <x v="5289"/>
    <n v="232.22"/>
    <n v="232.7"/>
  </r>
  <r>
    <x v="5290"/>
    <n v="232.29"/>
    <n v="232.77"/>
  </r>
  <r>
    <x v="5291"/>
    <n v="232.46"/>
    <n v="232.88"/>
  </r>
  <r>
    <x v="5292"/>
    <n v="232.55"/>
    <n v="232.94"/>
  </r>
  <r>
    <x v="5293"/>
    <n v="232.55"/>
    <n v="232.94"/>
  </r>
  <r>
    <x v="5294"/>
    <n v="232.55"/>
    <n v="232.94"/>
  </r>
  <r>
    <x v="5295"/>
    <n v="232.62"/>
    <n v="233.07"/>
  </r>
  <r>
    <x v="5296"/>
    <n v="232.72"/>
    <n v="233.19"/>
  </r>
  <r>
    <x v="5297"/>
    <n v="232.85"/>
    <n v="233.32"/>
  </r>
  <r>
    <x v="5298"/>
    <n v="232.91"/>
    <n v="233.35"/>
  </r>
  <r>
    <x v="5299"/>
    <n v="233.05"/>
    <n v="233.51"/>
  </r>
  <r>
    <x v="5300"/>
    <n v="233.05"/>
    <n v="233.51"/>
  </r>
  <r>
    <x v="5301"/>
    <n v="233.05"/>
    <n v="233.51"/>
  </r>
  <r>
    <x v="5302"/>
    <n v="233.09"/>
    <n v="233.51"/>
  </r>
  <r>
    <x v="5303"/>
    <n v="233.23"/>
    <n v="233.7"/>
  </r>
  <r>
    <x v="5304"/>
    <n v="233.33"/>
    <n v="233.76"/>
  </r>
  <r>
    <x v="5305"/>
    <n v="233.41"/>
    <n v="233.86"/>
  </r>
  <r>
    <x v="5306"/>
    <n v="233.55"/>
    <n v="233.94"/>
  </r>
  <r>
    <x v="5307"/>
    <n v="233.55"/>
    <n v="233.94"/>
  </r>
  <r>
    <x v="5308"/>
    <n v="233.55"/>
    <n v="233.94"/>
  </r>
  <r>
    <x v="5309"/>
    <n v="233.6"/>
    <n v="234.04"/>
  </r>
  <r>
    <x v="5310"/>
    <n v="233.7"/>
    <n v="234.13"/>
  </r>
  <r>
    <x v="5311"/>
    <n v="233.81"/>
    <n v="234.21"/>
  </r>
  <r>
    <x v="5312"/>
    <n v="233.89"/>
    <n v="234.38"/>
  </r>
  <r>
    <x v="5313"/>
    <n v="234"/>
    <n v="234.4"/>
  </r>
  <r>
    <x v="5314"/>
    <n v="234"/>
    <n v="234.4"/>
  </r>
  <r>
    <x v="5315"/>
    <n v="234"/>
    <n v="234.4"/>
  </r>
  <r>
    <x v="5316"/>
    <n v="234.05"/>
    <n v="234.52"/>
  </r>
  <r>
    <x v="5317"/>
    <n v="234.2"/>
    <n v="234.62"/>
  </r>
  <r>
    <x v="5318"/>
    <n v="234.27"/>
    <n v="234.69"/>
  </r>
  <r>
    <x v="5319"/>
    <n v="234.37"/>
    <n v="234.78"/>
  </r>
  <r>
    <x v="5320"/>
    <n v="234.37"/>
    <n v="234.78"/>
  </r>
  <r>
    <x v="5321"/>
    <n v="234.37"/>
    <n v="234.78"/>
  </r>
  <r>
    <x v="5322"/>
    <n v="234.37"/>
    <n v="234.78"/>
  </r>
  <r>
    <x v="5323"/>
    <n v="234.42"/>
    <n v="234.9"/>
  </r>
  <r>
    <x v="5324"/>
    <n v="234.53"/>
    <n v="234.99"/>
  </r>
  <r>
    <x v="5325"/>
    <n v="234.63"/>
    <n v="235.05"/>
  </r>
  <r>
    <x v="5326"/>
    <n v="234.72"/>
    <n v="235.06"/>
  </r>
  <r>
    <x v="5327"/>
    <n v="234.78"/>
    <n v="235.25"/>
  </r>
  <r>
    <x v="5328"/>
    <n v="234.78"/>
    <n v="235.25"/>
  </r>
  <r>
    <x v="5329"/>
    <n v="234.78"/>
    <n v="235.25"/>
  </r>
  <r>
    <x v="5330"/>
    <n v="234.85"/>
    <n v="235.3"/>
  </r>
  <r>
    <x v="5331"/>
    <n v="234.97"/>
    <n v="235.48"/>
  </r>
  <r>
    <x v="5332"/>
    <n v="235.08"/>
    <n v="235.48"/>
  </r>
  <r>
    <x v="5333"/>
    <n v="235.11"/>
    <n v="235.52"/>
  </r>
  <r>
    <x v="5334"/>
    <n v="235.22"/>
    <n v="235.68"/>
  </r>
  <r>
    <x v="5335"/>
    <n v="235.22"/>
    <n v="235.68"/>
  </r>
  <r>
    <x v="5336"/>
    <n v="235.22"/>
    <n v="235.68"/>
  </r>
  <r>
    <x v="5337"/>
    <n v="235.31"/>
    <n v="235.75"/>
  </r>
  <r>
    <x v="5338"/>
    <n v="235.43"/>
    <n v="235.84"/>
  </r>
  <r>
    <x v="5339"/>
    <n v="235.51"/>
    <n v="235.98"/>
  </r>
  <r>
    <x v="5340"/>
    <n v="235.6"/>
    <n v="236.06"/>
  </r>
  <r>
    <x v="5341"/>
    <n v="235.6"/>
    <n v="236.06"/>
  </r>
  <r>
    <x v="5342"/>
    <n v="235.6"/>
    <n v="236.06"/>
  </r>
  <r>
    <x v="5343"/>
    <n v="235.6"/>
    <n v="236.06"/>
  </r>
  <r>
    <x v="5344"/>
    <n v="235.69"/>
    <n v="236.19"/>
  </r>
  <r>
    <x v="5345"/>
    <n v="235.79"/>
    <n v="236.24"/>
  </r>
  <r>
    <x v="5346"/>
    <n v="235.87"/>
    <n v="236.29"/>
  </r>
  <r>
    <x v="5347"/>
    <n v="235.98"/>
    <n v="236.4"/>
  </r>
  <r>
    <x v="5348"/>
    <n v="236.08"/>
    <n v="236.47"/>
  </r>
  <r>
    <x v="5349"/>
    <n v="236.08"/>
    <n v="236.47"/>
  </r>
  <r>
    <x v="5350"/>
    <n v="236.08"/>
    <n v="236.47"/>
  </r>
  <r>
    <x v="5351"/>
    <n v="236.11"/>
    <n v="236.56"/>
  </r>
  <r>
    <x v="5352"/>
    <n v="236.27"/>
    <n v="236.67"/>
  </r>
  <r>
    <x v="5353"/>
    <n v="236.34"/>
    <n v="236.8"/>
  </r>
  <r>
    <x v="5354"/>
    <n v="236.42"/>
    <n v="236.78"/>
  </r>
  <r>
    <x v="5355"/>
    <n v="236.51"/>
    <n v="236.91"/>
  </r>
  <r>
    <x v="5356"/>
    <n v="236.51"/>
    <n v="236.91"/>
  </r>
  <r>
    <x v="5357"/>
    <n v="236.51"/>
    <n v="236.91"/>
  </r>
  <r>
    <x v="5358"/>
    <n v="236.58"/>
    <n v="237.02"/>
  </r>
  <r>
    <x v="5359"/>
    <n v="236.73"/>
    <n v="237.16"/>
  </r>
  <r>
    <x v="5360"/>
    <n v="236.81"/>
    <n v="237.21"/>
  </r>
  <r>
    <x v="5361"/>
    <n v="236.88"/>
    <n v="237.32"/>
  </r>
  <r>
    <x v="5362"/>
    <n v="236.98"/>
    <n v="237.38"/>
  </r>
  <r>
    <x v="5363"/>
    <n v="236.98"/>
    <n v="237.38"/>
  </r>
  <r>
    <x v="5364"/>
    <n v="236.98"/>
    <n v="237.38"/>
  </r>
  <r>
    <x v="5365"/>
    <n v="237.04"/>
    <n v="237.49"/>
  </r>
  <r>
    <x v="5366"/>
    <n v="237.2"/>
    <n v="237.58"/>
  </r>
  <r>
    <x v="5367"/>
    <n v="237.3"/>
    <n v="237.67"/>
  </r>
  <r>
    <x v="5368"/>
    <n v="237.31"/>
    <n v="237.81"/>
  </r>
  <r>
    <x v="5369"/>
    <n v="237.4"/>
    <n v="237.87"/>
  </r>
  <r>
    <x v="5370"/>
    <n v="237.4"/>
    <n v="237.87"/>
  </r>
  <r>
    <x v="5371"/>
    <n v="237.4"/>
    <n v="237.87"/>
  </r>
  <r>
    <x v="5372"/>
    <n v="237.4"/>
    <n v="237.87"/>
  </r>
  <r>
    <x v="5373"/>
    <n v="237.53"/>
    <n v="237.87"/>
  </r>
  <r>
    <x v="5374"/>
    <n v="237.67"/>
    <n v="237.99"/>
  </r>
  <r>
    <x v="5375"/>
    <n v="237.68"/>
    <n v="238.12"/>
  </r>
  <r>
    <x v="5376"/>
    <n v="237.8"/>
    <n v="238.18"/>
  </r>
  <r>
    <x v="5377"/>
    <n v="237.8"/>
    <n v="238.18"/>
  </r>
  <r>
    <x v="5378"/>
    <n v="237.8"/>
    <n v="238.18"/>
  </r>
  <r>
    <x v="5379"/>
    <n v="237.86"/>
    <n v="238.32"/>
  </r>
  <r>
    <x v="5380"/>
    <n v="237.95"/>
    <n v="238.38"/>
  </r>
  <r>
    <x v="5381"/>
    <n v="238.1"/>
    <n v="238.5"/>
  </r>
  <r>
    <x v="5382"/>
    <n v="238.16"/>
    <n v="238.56"/>
  </r>
  <r>
    <x v="5383"/>
    <n v="238.22"/>
    <n v="238.7"/>
  </r>
  <r>
    <x v="5384"/>
    <n v="238.22"/>
    <n v="238.7"/>
  </r>
  <r>
    <x v="5385"/>
    <n v="238.22"/>
    <n v="238.7"/>
  </r>
  <r>
    <x v="5386"/>
    <n v="238.33"/>
    <n v="238.77"/>
  </r>
  <r>
    <x v="5387"/>
    <n v="238.41"/>
    <n v="238.8"/>
  </r>
  <r>
    <x v="5388"/>
    <n v="238.55"/>
    <n v="238.96"/>
  </r>
  <r>
    <x v="5389"/>
    <n v="238.6"/>
    <n v="239.02"/>
  </r>
  <r>
    <x v="5390"/>
    <n v="238.65"/>
    <n v="239.09"/>
  </r>
  <r>
    <x v="5391"/>
    <n v="238.65"/>
    <n v="239.09"/>
  </r>
  <r>
    <x v="5392"/>
    <n v="238.65"/>
    <n v="239.09"/>
  </r>
  <r>
    <x v="5393"/>
    <n v="238.75"/>
    <n v="239.21"/>
  </r>
  <r>
    <x v="5394"/>
    <n v="238.82"/>
    <n v="239.3"/>
  </r>
  <r>
    <x v="5395"/>
    <n v="238.96"/>
    <n v="239.4"/>
  </r>
  <r>
    <x v="5396"/>
    <n v="239.09"/>
    <n v="239.45"/>
  </r>
  <r>
    <x v="5397"/>
    <n v="239.11"/>
    <n v="239.54"/>
  </r>
  <r>
    <x v="5398"/>
    <n v="239.11"/>
    <n v="239.54"/>
  </r>
  <r>
    <x v="5399"/>
    <n v="239.11"/>
    <n v="239.54"/>
  </r>
  <r>
    <x v="5400"/>
    <n v="239.27"/>
    <n v="239.68"/>
  </r>
  <r>
    <x v="5401"/>
    <n v="239.32"/>
    <n v="239.76"/>
  </r>
  <r>
    <x v="5402"/>
    <n v="239.45"/>
    <n v="239.9"/>
  </r>
  <r>
    <x v="5403"/>
    <n v="239.48"/>
    <n v="239.97"/>
  </r>
  <r>
    <x v="5404"/>
    <n v="239.58"/>
    <n v="240.04"/>
  </r>
  <r>
    <x v="5405"/>
    <n v="239.58"/>
    <n v="240.04"/>
  </r>
  <r>
    <x v="5406"/>
    <n v="239.58"/>
    <n v="240.04"/>
  </r>
  <r>
    <x v="5407"/>
    <n v="239.67"/>
    <n v="240.09"/>
  </r>
  <r>
    <x v="5408"/>
    <n v="239.77"/>
    <n v="240.21"/>
  </r>
  <r>
    <x v="5409"/>
    <n v="239.82"/>
    <n v="240.28"/>
  </r>
  <r>
    <x v="5410"/>
    <n v="239.97"/>
    <n v="240.37"/>
  </r>
  <r>
    <x v="5411"/>
    <n v="240.02"/>
    <n v="240.49"/>
  </r>
  <r>
    <x v="5412"/>
    <n v="240.02"/>
    <n v="240.49"/>
  </r>
  <r>
    <x v="5413"/>
    <n v="240.02"/>
    <n v="240.49"/>
  </r>
  <r>
    <x v="5414"/>
    <n v="240.1"/>
    <n v="240.55"/>
  </r>
  <r>
    <x v="5415"/>
    <n v="240.2"/>
    <n v="240.62"/>
  </r>
  <r>
    <x v="5416"/>
    <n v="240.31"/>
    <n v="240.72"/>
  </r>
  <r>
    <x v="5417"/>
    <n v="240.36"/>
    <n v="240.77"/>
  </r>
  <r>
    <x v="5418"/>
    <n v="240.51"/>
    <n v="240.96"/>
  </r>
  <r>
    <x v="5419"/>
    <n v="240.51"/>
    <n v="240.96"/>
  </r>
  <r>
    <x v="5420"/>
    <n v="240.51"/>
    <n v="240.96"/>
  </r>
  <r>
    <x v="5421"/>
    <n v="240.55"/>
    <n v="240.99"/>
  </r>
  <r>
    <x v="5422"/>
    <n v="240.68"/>
    <n v="241.1"/>
  </r>
  <r>
    <x v="5423"/>
    <n v="240.76"/>
    <n v="241.17"/>
  </r>
  <r>
    <x v="5424"/>
    <n v="240.84"/>
    <n v="241.33"/>
  </r>
  <r>
    <x v="5425"/>
    <n v="240.94"/>
    <n v="241.38"/>
  </r>
  <r>
    <x v="5426"/>
    <n v="240.94"/>
    <n v="241.38"/>
  </r>
  <r>
    <x v="5427"/>
    <n v="240.94"/>
    <n v="241.38"/>
  </r>
  <r>
    <x v="5428"/>
    <n v="240.97"/>
    <n v="241.42"/>
  </r>
  <r>
    <x v="5429"/>
    <n v="241.08"/>
    <n v="241.58"/>
  </r>
  <r>
    <x v="5430"/>
    <n v="241.15"/>
    <n v="241.67"/>
  </r>
  <r>
    <x v="5431"/>
    <n v="241.31"/>
    <n v="241.74"/>
  </r>
  <r>
    <x v="5432"/>
    <n v="241.37"/>
    <n v="241.79"/>
  </r>
  <r>
    <x v="5433"/>
    <n v="241.37"/>
    <n v="241.79"/>
  </r>
  <r>
    <x v="5434"/>
    <n v="241.37"/>
    <n v="241.79"/>
  </r>
  <r>
    <x v="5435"/>
    <n v="241.47"/>
    <n v="241.94"/>
  </r>
  <r>
    <x v="5436"/>
    <n v="241.51"/>
    <n v="241.98"/>
  </r>
  <r>
    <x v="5437"/>
    <n v="241.65"/>
    <n v="242.1"/>
  </r>
  <r>
    <x v="5438"/>
    <n v="241.74"/>
    <n v="242.13"/>
  </r>
  <r>
    <x v="5439"/>
    <n v="241.79"/>
    <n v="242.23"/>
  </r>
  <r>
    <x v="5440"/>
    <n v="241.79"/>
    <n v="242.23"/>
  </r>
  <r>
    <x v="5441"/>
    <n v="241.79"/>
    <n v="242.23"/>
  </r>
  <r>
    <x v="5442"/>
    <n v="241.88"/>
    <n v="242.34"/>
  </r>
  <r>
    <x v="5443"/>
    <n v="241.97"/>
    <n v="242.38"/>
  </r>
  <r>
    <x v="5444"/>
    <n v="242.13"/>
    <n v="242.52"/>
  </r>
  <r>
    <x v="5445"/>
    <n v="242.13"/>
    <n v="242.58"/>
  </r>
  <r>
    <x v="5446"/>
    <n v="242.28"/>
    <n v="242.7"/>
  </r>
  <r>
    <x v="5447"/>
    <n v="242.28"/>
    <n v="242.7"/>
  </r>
  <r>
    <x v="5448"/>
    <n v="242.28"/>
    <n v="242.7"/>
  </r>
  <r>
    <x v="5449"/>
    <n v="242.33"/>
    <n v="242.75"/>
  </r>
  <r>
    <x v="5450"/>
    <n v="242.39"/>
    <n v="242.91"/>
  </r>
  <r>
    <x v="5451"/>
    <n v="242.57"/>
    <n v="242.88"/>
  </r>
  <r>
    <x v="5452"/>
    <n v="242.61"/>
    <n v="243.05"/>
  </r>
  <r>
    <x v="5453"/>
    <n v="242.67"/>
    <n v="243.21"/>
  </r>
  <r>
    <x v="5454"/>
    <n v="242.67"/>
    <n v="243.21"/>
  </r>
  <r>
    <x v="5455"/>
    <n v="242.67"/>
    <n v="243.21"/>
  </r>
  <r>
    <x v="5456"/>
    <n v="242.78"/>
    <n v="243.27"/>
  </r>
  <r>
    <x v="5457"/>
    <n v="242.92"/>
    <n v="243.38"/>
  </r>
  <r>
    <x v="5458"/>
    <n v="243"/>
    <n v="243.45"/>
  </r>
  <r>
    <x v="5459"/>
    <n v="243.04"/>
    <n v="243.48"/>
  </r>
  <r>
    <x v="5460"/>
    <n v="243.16"/>
    <n v="243.62"/>
  </r>
  <r>
    <x v="5461"/>
    <n v="243.16"/>
    <n v="243.62"/>
  </r>
  <r>
    <x v="5462"/>
    <n v="243.16"/>
    <n v="243.62"/>
  </r>
  <r>
    <x v="5463"/>
    <n v="243.23"/>
    <n v="243.75"/>
  </r>
  <r>
    <x v="5464"/>
    <n v="243.34"/>
    <n v="243.8"/>
  </r>
  <r>
    <x v="5465"/>
    <n v="243.42"/>
    <n v="243.88"/>
  </r>
  <r>
    <x v="5466"/>
    <n v="243.49"/>
    <n v="243.98"/>
  </r>
  <r>
    <x v="5467"/>
    <n v="243.6"/>
    <n v="244.04"/>
  </r>
  <r>
    <x v="5468"/>
    <n v="243.6"/>
    <n v="244.04"/>
  </r>
  <r>
    <x v="5469"/>
    <n v="243.6"/>
    <n v="244.04"/>
  </r>
  <r>
    <x v="5470"/>
    <n v="243.72"/>
    <n v="244.15"/>
  </r>
  <r>
    <x v="5471"/>
    <n v="243.69"/>
    <n v="244.28"/>
  </r>
  <r>
    <x v="5472"/>
    <n v="243.91"/>
    <n v="244.39"/>
  </r>
  <r>
    <x v="5473"/>
    <n v="243.91"/>
    <n v="244.39"/>
  </r>
  <r>
    <x v="5474"/>
    <n v="243.97"/>
    <n v="244.43"/>
  </r>
  <r>
    <x v="5475"/>
    <n v="243.97"/>
    <n v="244.43"/>
  </r>
  <r>
    <x v="5476"/>
    <n v="243.97"/>
    <n v="244.43"/>
  </r>
  <r>
    <x v="5477"/>
    <n v="244.04"/>
    <n v="244.53"/>
  </r>
  <r>
    <x v="5478"/>
    <n v="244.04"/>
    <n v="244.53"/>
  </r>
  <r>
    <x v="5479"/>
    <n v="244.04"/>
    <n v="244.53"/>
  </r>
  <r>
    <x v="5480"/>
    <n v="244.04"/>
    <n v="244.53"/>
  </r>
  <r>
    <x v="5481"/>
    <n v="244.1"/>
    <n v="244.58"/>
  </r>
  <r>
    <x v="5482"/>
    <n v="244.1"/>
    <n v="244.58"/>
  </r>
  <r>
    <x v="5483"/>
    <n v="244.1"/>
    <n v="244.58"/>
  </r>
  <r>
    <x v="5484"/>
    <n v="244.22"/>
    <n v="244.72"/>
  </r>
  <r>
    <x v="5485"/>
    <n v="244.25"/>
    <n v="244.7"/>
  </r>
  <r>
    <x v="5486"/>
    <n v="244.42"/>
    <n v="244.88"/>
  </r>
  <r>
    <x v="5487"/>
    <n v="244.5"/>
    <n v="244.91"/>
  </r>
  <r>
    <x v="5488"/>
    <n v="244.57"/>
    <n v="245.07"/>
  </r>
  <r>
    <x v="5489"/>
    <n v="244.57"/>
    <n v="245.07"/>
  </r>
  <r>
    <x v="5490"/>
    <n v="244.57"/>
    <n v="245.07"/>
  </r>
  <r>
    <x v="5491"/>
    <n v="244.63"/>
    <n v="245.11"/>
  </r>
  <r>
    <x v="5492"/>
    <n v="244.74"/>
    <n v="245.22"/>
  </r>
  <r>
    <x v="5493"/>
    <n v="244.83"/>
    <n v="245.35"/>
  </r>
  <r>
    <x v="5494"/>
    <n v="244.9"/>
    <n v="245.43"/>
  </r>
  <r>
    <x v="5495"/>
    <n v="245"/>
    <n v="245.49"/>
  </r>
  <r>
    <x v="5496"/>
    <n v="245"/>
    <n v="245.49"/>
  </r>
  <r>
    <x v="5497"/>
    <n v="245"/>
    <n v="245.49"/>
  </r>
  <r>
    <x v="5498"/>
    <n v="245.03"/>
    <n v="245.6"/>
  </r>
  <r>
    <x v="5499"/>
    <n v="245.22"/>
    <n v="245.67"/>
  </r>
  <r>
    <x v="5500"/>
    <n v="245.26"/>
    <n v="245.75"/>
  </r>
  <r>
    <x v="5501"/>
    <n v="245.42"/>
    <n v="245.88"/>
  </r>
  <r>
    <x v="5502"/>
    <n v="245.48"/>
    <n v="245.96"/>
  </r>
  <r>
    <x v="5503"/>
    <n v="245.48"/>
    <n v="245.96"/>
  </r>
  <r>
    <x v="5504"/>
    <n v="245.48"/>
    <n v="245.96"/>
  </r>
  <r>
    <x v="5505"/>
    <n v="245.61"/>
    <n v="246.08"/>
  </r>
  <r>
    <x v="5506"/>
    <n v="245.64"/>
    <n v="246.13"/>
  </r>
  <r>
    <x v="5507"/>
    <n v="245.72"/>
    <n v="246.23"/>
  </r>
  <r>
    <x v="5508"/>
    <n v="245.8"/>
    <n v="246.32"/>
  </r>
  <r>
    <x v="5509"/>
    <n v="245.94"/>
    <n v="246.4"/>
  </r>
  <r>
    <x v="5510"/>
    <n v="245.94"/>
    <n v="246.4"/>
  </r>
  <r>
    <x v="5511"/>
    <n v="245.94"/>
    <n v="246.4"/>
  </r>
  <r>
    <x v="5512"/>
    <n v="246.04"/>
    <n v="246.51"/>
  </r>
  <r>
    <x v="5513"/>
    <n v="246.14"/>
    <n v="246.66"/>
  </r>
  <r>
    <x v="5514"/>
    <n v="246.19"/>
    <n v="246.68"/>
  </r>
  <r>
    <x v="5515"/>
    <n v="246.35"/>
    <n v="246.81"/>
  </r>
  <r>
    <x v="5516"/>
    <n v="246.44"/>
    <n v="246.82"/>
  </r>
  <r>
    <x v="5517"/>
    <n v="246.44"/>
    <n v="246.82"/>
  </r>
  <r>
    <x v="5518"/>
    <n v="246.44"/>
    <n v="246.82"/>
  </r>
  <r>
    <x v="5519"/>
    <n v="246.49"/>
    <n v="246.98"/>
  </r>
  <r>
    <x v="5520"/>
    <n v="246.59"/>
    <n v="247.06"/>
  </r>
  <r>
    <x v="5521"/>
    <n v="246.68"/>
    <n v="247.14"/>
  </r>
  <r>
    <x v="5522"/>
    <n v="246.79"/>
    <n v="247.2"/>
  </r>
  <r>
    <x v="5523"/>
    <n v="246.88"/>
    <n v="247.38"/>
  </r>
  <r>
    <x v="5524"/>
    <n v="246.88"/>
    <n v="247.38"/>
  </r>
  <r>
    <x v="5525"/>
    <n v="246.88"/>
    <n v="247.38"/>
  </r>
  <r>
    <x v="5526"/>
    <n v="246.92"/>
    <n v="247.46"/>
  </r>
  <r>
    <x v="5527"/>
    <n v="247.04"/>
    <n v="247.54"/>
  </r>
  <r>
    <x v="5528"/>
    <n v="247.17"/>
    <n v="247.65"/>
  </r>
  <r>
    <x v="5529"/>
    <n v="247.21"/>
    <n v="247.73"/>
  </r>
  <r>
    <x v="5530"/>
    <n v="247.36"/>
    <n v="247.83"/>
  </r>
  <r>
    <x v="5531"/>
    <n v="247.36"/>
    <n v="247.83"/>
  </r>
  <r>
    <x v="5532"/>
    <n v="247.36"/>
    <n v="247.83"/>
  </r>
  <r>
    <x v="5533"/>
    <n v="247.38"/>
    <n v="247.96"/>
  </r>
  <r>
    <x v="5534"/>
    <n v="247.38"/>
    <n v="248.04"/>
  </r>
  <r>
    <x v="5535"/>
    <n v="247.62"/>
    <n v="248.12"/>
  </r>
  <r>
    <x v="5536"/>
    <n v="247.72"/>
    <n v="248.22"/>
  </r>
  <r>
    <x v="5537"/>
    <n v="247.86"/>
    <n v="248.32"/>
  </r>
  <r>
    <x v="5538"/>
    <n v="247.86"/>
    <n v="248.32"/>
  </r>
  <r>
    <x v="5539"/>
    <n v="247.86"/>
    <n v="248.32"/>
  </r>
  <r>
    <x v="5540"/>
    <n v="247.92"/>
    <n v="248.42"/>
  </r>
  <r>
    <x v="5541"/>
    <n v="248.04"/>
    <n v="248.51"/>
  </r>
  <r>
    <x v="5542"/>
    <n v="248.17"/>
    <n v="248.58"/>
  </r>
  <r>
    <x v="5543"/>
    <n v="248.2"/>
    <n v="248.76"/>
  </r>
  <r>
    <x v="5544"/>
    <n v="248.32"/>
    <n v="248.85"/>
  </r>
  <r>
    <x v="5545"/>
    <n v="248.32"/>
    <n v="248.85"/>
  </r>
  <r>
    <x v="5546"/>
    <n v="248.32"/>
    <n v="248.85"/>
  </r>
  <r>
    <x v="5547"/>
    <n v="248.42"/>
    <n v="248.87"/>
  </r>
  <r>
    <x v="5548"/>
    <n v="248.53"/>
    <n v="249"/>
  </r>
  <r>
    <x v="5549"/>
    <n v="248.62"/>
    <n v="249.09"/>
  </r>
  <r>
    <x v="5550"/>
    <n v="248.71"/>
    <n v="249.2"/>
  </r>
  <r>
    <x v="5551"/>
    <n v="248.82"/>
    <n v="249.28"/>
  </r>
  <r>
    <x v="5552"/>
    <n v="248.82"/>
    <n v="249.28"/>
  </r>
  <r>
    <x v="5553"/>
    <n v="248.82"/>
    <n v="249.28"/>
  </r>
  <r>
    <x v="5554"/>
    <n v="248.86"/>
    <n v="249.39"/>
  </r>
  <r>
    <x v="5555"/>
    <n v="248.98"/>
    <n v="249.47"/>
  </r>
  <r>
    <x v="5556"/>
    <n v="249.1"/>
    <n v="249.61"/>
  </r>
  <r>
    <x v="5557"/>
    <n v="249.19"/>
    <n v="249.69"/>
  </r>
  <r>
    <x v="5558"/>
    <n v="249.33"/>
    <n v="249.78"/>
  </r>
  <r>
    <x v="5559"/>
    <n v="249.33"/>
    <n v="249.78"/>
  </r>
  <r>
    <x v="5560"/>
    <n v="249.33"/>
    <n v="249.78"/>
  </r>
  <r>
    <x v="5561"/>
    <n v="249.41"/>
    <n v="249.89"/>
  </r>
  <r>
    <x v="5562"/>
    <n v="249.51"/>
    <n v="249.97"/>
  </r>
  <r>
    <x v="5563"/>
    <n v="249.6"/>
    <n v="250.07"/>
  </r>
  <r>
    <x v="5564"/>
    <n v="249.72"/>
    <n v="250.13"/>
  </r>
  <r>
    <x v="5565"/>
    <n v="249.8"/>
    <n v="250.31"/>
  </r>
  <r>
    <x v="5566"/>
    <n v="249.8"/>
    <n v="250.31"/>
  </r>
  <r>
    <x v="5567"/>
    <n v="249.8"/>
    <n v="250.31"/>
  </r>
  <r>
    <x v="5568"/>
    <n v="249.86"/>
    <n v="250.32"/>
  </r>
  <r>
    <x v="5569"/>
    <n v="249.99"/>
    <n v="250.49"/>
  </r>
  <r>
    <x v="5570"/>
    <n v="250.12"/>
    <n v="250.55"/>
  </r>
  <r>
    <x v="5571"/>
    <n v="250.18"/>
    <n v="250.69"/>
  </r>
  <r>
    <x v="5572"/>
    <n v="250.36"/>
    <n v="250.78"/>
  </r>
  <r>
    <x v="5573"/>
    <n v="250.36"/>
    <n v="250.78"/>
  </r>
  <r>
    <x v="5574"/>
    <n v="250.36"/>
    <n v="250.78"/>
  </r>
  <r>
    <x v="5575"/>
    <n v="250.38"/>
    <n v="250.84"/>
  </r>
  <r>
    <x v="5576"/>
    <n v="250.56"/>
    <n v="250.97"/>
  </r>
  <r>
    <x v="5577"/>
    <n v="250.7"/>
    <n v="251.06"/>
  </r>
  <r>
    <x v="5578"/>
    <n v="250.7"/>
    <n v="251.06"/>
  </r>
  <r>
    <x v="5579"/>
    <n v="250.7"/>
    <n v="251.06"/>
  </r>
  <r>
    <x v="5580"/>
    <n v="250.7"/>
    <n v="251.06"/>
  </r>
  <r>
    <x v="5581"/>
    <n v="250.7"/>
    <n v="251.06"/>
  </r>
  <r>
    <x v="5582"/>
    <n v="250.64"/>
    <n v="251.18"/>
  </r>
  <r>
    <x v="5583"/>
    <n v="250.82"/>
    <n v="251.32"/>
  </r>
  <r>
    <x v="5584"/>
    <n v="250.9"/>
    <n v="251.34"/>
  </r>
  <r>
    <x v="5585"/>
    <n v="251"/>
    <n v="251.46"/>
  </r>
  <r>
    <x v="5586"/>
    <n v="251.13"/>
    <n v="251.57"/>
  </r>
  <r>
    <x v="5587"/>
    <n v="251.13"/>
    <n v="251.57"/>
  </r>
  <r>
    <x v="5588"/>
    <n v="251.13"/>
    <n v="251.57"/>
  </r>
  <r>
    <x v="5589"/>
    <n v="251.16"/>
    <n v="251.62"/>
  </r>
  <r>
    <x v="5590"/>
    <n v="251.25"/>
    <n v="251.79"/>
  </r>
  <r>
    <x v="5591"/>
    <n v="251.42"/>
    <n v="251.84"/>
  </r>
  <r>
    <x v="5592"/>
    <n v="251.47"/>
    <n v="251.93"/>
  </r>
  <r>
    <x v="5593"/>
    <n v="251.58"/>
    <n v="252.01"/>
  </r>
  <r>
    <x v="5594"/>
    <n v="251.58"/>
    <n v="252.01"/>
  </r>
  <r>
    <x v="5595"/>
    <n v="251.58"/>
    <n v="252.01"/>
  </r>
  <r>
    <x v="5596"/>
    <n v="251.68"/>
    <n v="252.18"/>
  </r>
  <r>
    <x v="5597"/>
    <n v="251.78"/>
    <n v="252.23"/>
  </r>
  <r>
    <x v="5598"/>
    <n v="251.9"/>
    <n v="252.35"/>
  </r>
  <r>
    <x v="5599"/>
    <n v="252.01"/>
    <n v="252.45"/>
  </r>
  <r>
    <x v="5600"/>
    <n v="252.01"/>
    <n v="252.45"/>
  </r>
  <r>
    <x v="5601"/>
    <n v="252.01"/>
    <n v="252.45"/>
  </r>
  <r>
    <x v="5602"/>
    <n v="252.01"/>
    <n v="252.45"/>
  </r>
  <r>
    <x v="5603"/>
    <n v="252.09"/>
    <n v="252.57"/>
  </r>
  <r>
    <x v="5604"/>
    <n v="252.18"/>
    <n v="252.65"/>
  </r>
  <r>
    <x v="5605"/>
    <n v="252.3"/>
    <n v="252.75"/>
  </r>
  <r>
    <x v="5606"/>
    <n v="252.4"/>
    <n v="252.87"/>
  </r>
  <r>
    <x v="5607"/>
    <n v="252.48"/>
    <n v="252.95"/>
  </r>
  <r>
    <x v="5608"/>
    <n v="252.48"/>
    <n v="252.95"/>
  </r>
  <r>
    <x v="5609"/>
    <n v="252.48"/>
    <n v="252.95"/>
  </r>
  <r>
    <x v="5610"/>
    <n v="252.55"/>
    <n v="253.08"/>
  </r>
  <r>
    <x v="5611"/>
    <n v="252.68"/>
    <n v="253.13"/>
  </r>
  <r>
    <x v="5612"/>
    <n v="252.81"/>
    <n v="253.27"/>
  </r>
  <r>
    <x v="5613"/>
    <n v="252.92"/>
    <n v="253.35"/>
  </r>
  <r>
    <x v="5614"/>
    <n v="252.99"/>
    <n v="253.43"/>
  </r>
  <r>
    <x v="5615"/>
    <n v="252.99"/>
    <n v="253.43"/>
  </r>
  <r>
    <x v="5616"/>
    <n v="252.99"/>
    <n v="253.43"/>
  </r>
  <r>
    <x v="5617"/>
    <n v="253.11"/>
    <n v="253.6"/>
  </r>
  <r>
    <x v="5618"/>
    <n v="253.17"/>
    <n v="253.72"/>
  </r>
  <r>
    <x v="5619"/>
    <n v="253.32"/>
    <n v="253.78"/>
  </r>
  <r>
    <x v="5620"/>
    <n v="253.53"/>
    <n v="253.81"/>
  </r>
  <r>
    <x v="5621"/>
    <n v="253.51"/>
    <n v="253.96"/>
  </r>
  <r>
    <x v="5622"/>
    <n v="253.51"/>
    <n v="253.96"/>
  </r>
  <r>
    <x v="5623"/>
    <n v="253.51"/>
    <n v="253.96"/>
  </r>
  <r>
    <x v="5624"/>
    <n v="253.6"/>
    <n v="254.05"/>
  </r>
  <r>
    <x v="5625"/>
    <n v="253.66"/>
    <n v="254.25"/>
  </r>
  <r>
    <x v="5626"/>
    <n v="253.83"/>
    <n v="254.26"/>
  </r>
  <r>
    <x v="5627"/>
    <n v="253.95"/>
    <n v="254.38"/>
  </r>
  <r>
    <x v="5628"/>
    <n v="254.08"/>
    <n v="254.44"/>
  </r>
  <r>
    <x v="5629"/>
    <n v="254.08"/>
    <n v="254.44"/>
  </r>
  <r>
    <x v="5630"/>
    <n v="254.08"/>
    <n v="254.44"/>
  </r>
  <r>
    <x v="5631"/>
    <n v="254.18"/>
    <n v="254.64"/>
  </r>
  <r>
    <x v="5632"/>
    <n v="254.28"/>
    <n v="254.74"/>
  </r>
  <r>
    <x v="5633"/>
    <n v="254.38"/>
    <n v="254.86"/>
  </r>
  <r>
    <x v="5634"/>
    <n v="254.54"/>
    <n v="254.97"/>
  </r>
  <r>
    <x v="5635"/>
    <n v="254.6"/>
    <n v="255.09"/>
  </r>
  <r>
    <x v="5636"/>
    <n v="254.6"/>
    <n v="255.09"/>
  </r>
  <r>
    <x v="5637"/>
    <n v="254.6"/>
    <n v="255.09"/>
  </r>
  <r>
    <x v="5638"/>
    <n v="254.73"/>
    <n v="255.21"/>
  </r>
  <r>
    <x v="5639"/>
    <n v="254.85"/>
    <n v="255.29"/>
  </r>
  <r>
    <x v="5640"/>
    <n v="254.99"/>
    <n v="255.43"/>
  </r>
  <r>
    <x v="5641"/>
    <n v="255.04"/>
    <n v="255.46"/>
  </r>
  <r>
    <x v="5642"/>
    <n v="255.17"/>
    <n v="255.66"/>
  </r>
  <r>
    <x v="5643"/>
    <n v="255.17"/>
    <n v="255.66"/>
  </r>
  <r>
    <x v="5644"/>
    <n v="255.17"/>
    <n v="255.66"/>
  </r>
  <r>
    <x v="5645"/>
    <n v="255.29"/>
    <n v="255.68"/>
  </r>
  <r>
    <x v="5646"/>
    <n v="255.38"/>
    <n v="255.83"/>
  </r>
  <r>
    <x v="5647"/>
    <n v="255.48"/>
    <n v="255.94"/>
  </r>
  <r>
    <x v="5648"/>
    <n v="255.59"/>
    <n v="256.02"/>
  </r>
  <r>
    <x v="5649"/>
    <n v="255.7"/>
    <n v="256.14999999999998"/>
  </r>
  <r>
    <x v="5650"/>
    <n v="255.7"/>
    <n v="256.14999999999998"/>
  </r>
  <r>
    <x v="5651"/>
    <n v="255.7"/>
    <n v="256.14999999999998"/>
  </r>
  <r>
    <x v="5652"/>
    <n v="255.76"/>
    <n v="256.26"/>
  </r>
  <r>
    <x v="5653"/>
    <n v="255.93"/>
    <n v="256.39999999999998"/>
  </r>
  <r>
    <x v="5654"/>
    <n v="256.02"/>
    <n v="256.49"/>
  </r>
  <r>
    <x v="5655"/>
    <n v="256.19"/>
    <n v="256.62"/>
  </r>
  <r>
    <x v="5656"/>
    <n v="256.27"/>
    <n v="256.73"/>
  </r>
  <r>
    <x v="5657"/>
    <n v="256.27"/>
    <n v="256.73"/>
  </r>
  <r>
    <x v="5658"/>
    <n v="256.27"/>
    <n v="256.73"/>
  </r>
  <r>
    <x v="5659"/>
    <n v="256.38"/>
    <n v="256.85000000000002"/>
  </r>
  <r>
    <x v="5660"/>
    <n v="256.49"/>
    <n v="256.91000000000003"/>
  </r>
  <r>
    <x v="5661"/>
    <n v="256.58999999999997"/>
    <n v="257.08999999999997"/>
  </r>
  <r>
    <x v="5662"/>
    <n v="256.7"/>
    <n v="257.14999999999998"/>
  </r>
  <r>
    <x v="5663"/>
    <n v="256.81"/>
    <n v="257.26"/>
  </r>
  <r>
    <x v="5664"/>
    <n v="256.81"/>
    <n v="257.26"/>
  </r>
  <r>
    <x v="5665"/>
    <n v="256.81"/>
    <n v="257.26"/>
  </r>
  <r>
    <x v="5666"/>
    <n v="256.94"/>
    <n v="257.39999999999998"/>
  </r>
  <r>
    <x v="5667"/>
    <n v="257.02"/>
    <n v="257.52999999999997"/>
  </r>
  <r>
    <x v="5668"/>
    <n v="257.16000000000003"/>
    <n v="257.58999999999997"/>
  </r>
  <r>
    <x v="5669"/>
    <n v="257.33"/>
    <n v="257.70999999999998"/>
  </r>
  <r>
    <x v="5670"/>
    <n v="257.38"/>
    <n v="257.83"/>
  </r>
  <r>
    <x v="5671"/>
    <n v="257.38"/>
    <n v="257.83"/>
  </r>
  <r>
    <x v="5672"/>
    <n v="257.38"/>
    <n v="257.83"/>
  </r>
  <r>
    <x v="5673"/>
    <n v="257.47000000000003"/>
    <n v="257.94"/>
  </r>
  <r>
    <x v="5674"/>
    <n v="257.57"/>
    <n v="258.06"/>
  </r>
  <r>
    <x v="5675"/>
    <n v="257.67"/>
    <n v="258.14999999999998"/>
  </r>
  <r>
    <x v="5676"/>
    <n v="257.79000000000002"/>
    <n v="258.24"/>
  </r>
  <r>
    <x v="5677"/>
    <n v="257.89999999999998"/>
    <n v="258.38"/>
  </r>
  <r>
    <x v="5678"/>
    <n v="257.89999999999998"/>
    <n v="258.38"/>
  </r>
  <r>
    <x v="5679"/>
    <n v="257.89999999999998"/>
    <n v="258.38"/>
  </r>
  <r>
    <x v="5680"/>
    <n v="258.08"/>
    <n v="258.45999999999998"/>
  </r>
  <r>
    <x v="5681"/>
    <n v="258.07"/>
    <n v="258.62"/>
  </r>
  <r>
    <x v="5682"/>
    <n v="258.26"/>
    <n v="258.74"/>
  </r>
  <r>
    <x v="5683"/>
    <n v="258.37"/>
    <n v="258.83999999999997"/>
  </r>
  <r>
    <x v="5684"/>
    <n v="258.48"/>
    <n v="258.95999999999998"/>
  </r>
  <r>
    <x v="5685"/>
    <n v="258.48"/>
    <n v="258.95999999999998"/>
  </r>
  <r>
    <x v="5686"/>
    <n v="258.48"/>
    <n v="258.95999999999998"/>
  </r>
  <r>
    <x v="5687"/>
    <n v="258.55"/>
    <n v="259.07"/>
  </r>
  <r>
    <x v="5688"/>
    <n v="258.70999999999998"/>
    <n v="259.18"/>
  </r>
  <r>
    <x v="5689"/>
    <n v="258.81"/>
    <n v="259.3"/>
  </r>
  <r>
    <x v="5690"/>
    <n v="258.92"/>
    <n v="259.39999999999998"/>
  </r>
  <r>
    <x v="5691"/>
    <n v="259.06"/>
    <n v="259.45999999999998"/>
  </r>
  <r>
    <x v="5692"/>
    <n v="259.06"/>
    <n v="259.45999999999998"/>
  </r>
  <r>
    <x v="5693"/>
    <n v="259.06"/>
    <n v="259.45999999999998"/>
  </r>
  <r>
    <x v="5694"/>
    <n v="259.13"/>
    <n v="259.56"/>
  </r>
  <r>
    <x v="5695"/>
    <n v="259.18"/>
    <n v="259.69"/>
  </r>
  <r>
    <x v="5696"/>
    <n v="259.35000000000002"/>
    <n v="259.83999999999997"/>
  </r>
  <r>
    <x v="5697"/>
    <n v="259.45"/>
    <n v="259.89999999999998"/>
  </r>
  <r>
    <x v="5698"/>
    <n v="259.66000000000003"/>
    <n v="260.02"/>
  </r>
  <r>
    <x v="5699"/>
    <n v="259.66000000000003"/>
    <n v="260.02"/>
  </r>
  <r>
    <x v="5700"/>
    <n v="259.66000000000003"/>
    <n v="260.02"/>
  </r>
  <r>
    <x v="5701"/>
    <n v="259.68"/>
    <n v="260.14999999999998"/>
  </r>
  <r>
    <x v="5702"/>
    <n v="259.82"/>
    <n v="260.22000000000003"/>
  </r>
  <r>
    <x v="5703"/>
    <n v="259.92"/>
    <n v="260.39999999999998"/>
  </r>
  <r>
    <x v="5704"/>
    <n v="260.02"/>
    <n v="260.45"/>
  </r>
  <r>
    <x v="5705"/>
    <n v="260.14"/>
    <n v="260.62"/>
  </r>
  <r>
    <x v="5706"/>
    <n v="260.14"/>
    <n v="260.62"/>
  </r>
  <r>
    <x v="5707"/>
    <n v="260.14"/>
    <n v="260.62"/>
  </r>
  <r>
    <x v="5708"/>
    <n v="260.16000000000003"/>
    <n v="260.67"/>
  </r>
  <r>
    <x v="5709"/>
    <n v="260.31"/>
    <n v="260.81"/>
  </r>
  <r>
    <x v="5710"/>
    <n v="260.41000000000003"/>
    <n v="260.83999999999997"/>
  </r>
  <r>
    <x v="5711"/>
    <n v="260.52"/>
    <n v="261"/>
  </r>
  <r>
    <x v="5712"/>
    <n v="260.67"/>
    <n v="261.08"/>
  </r>
  <r>
    <x v="5713"/>
    <n v="260.67"/>
    <n v="261.08"/>
  </r>
  <r>
    <x v="5714"/>
    <n v="260.67"/>
    <n v="261.08"/>
  </r>
  <r>
    <x v="5715"/>
    <n v="260.75"/>
    <n v="261.25"/>
  </r>
  <r>
    <x v="5716"/>
    <n v="260.83999999999997"/>
    <n v="261.33999999999997"/>
  </r>
  <r>
    <x v="5717"/>
    <n v="260.97000000000003"/>
    <n v="261.42"/>
  </r>
  <r>
    <x v="5718"/>
    <n v="261.08999999999997"/>
    <n v="261.52"/>
  </r>
  <r>
    <x v="5719"/>
    <n v="261.20999999999998"/>
    <n v="261.69"/>
  </r>
  <r>
    <x v="5720"/>
    <n v="261.20999999999998"/>
    <n v="261.69"/>
  </r>
  <r>
    <x v="5721"/>
    <n v="261.20999999999998"/>
    <n v="261.69"/>
  </r>
  <r>
    <x v="5722"/>
    <n v="261.36"/>
    <n v="261.8"/>
  </r>
  <r>
    <x v="5723"/>
    <n v="261.42"/>
    <n v="261.88"/>
  </r>
  <r>
    <x v="5724"/>
    <n v="261.52"/>
    <n v="262.04000000000002"/>
  </r>
  <r>
    <x v="5725"/>
    <n v="261.68"/>
    <n v="262.14"/>
  </r>
  <r>
    <x v="5726"/>
    <n v="261.79000000000002"/>
    <n v="262.26"/>
  </r>
  <r>
    <x v="5727"/>
    <n v="261.79000000000002"/>
    <n v="262.26"/>
  </r>
  <r>
    <x v="5728"/>
    <n v="261.79000000000002"/>
    <n v="262.26"/>
  </r>
  <r>
    <x v="5729"/>
    <n v="261.93"/>
    <n v="262.39"/>
  </r>
  <r>
    <x v="5730"/>
    <n v="262.02999999999997"/>
    <n v="262.49"/>
  </r>
  <r>
    <x v="5731"/>
    <n v="262.12"/>
    <n v="262.61"/>
  </r>
  <r>
    <x v="5732"/>
    <n v="262.27999999999997"/>
    <n v="262.69"/>
  </r>
  <r>
    <x v="5733"/>
    <n v="262.36"/>
    <n v="262.81"/>
  </r>
  <r>
    <x v="5734"/>
    <n v="262.36"/>
    <n v="262.81"/>
  </r>
  <r>
    <x v="5735"/>
    <n v="262.36"/>
    <n v="262.81"/>
  </r>
  <r>
    <x v="5736"/>
    <n v="262.5"/>
    <n v="262.92"/>
  </r>
  <r>
    <x v="5737"/>
    <n v="262.5"/>
    <n v="262.92"/>
  </r>
  <r>
    <x v="5738"/>
    <n v="262.52"/>
    <n v="263.02"/>
  </r>
  <r>
    <x v="5739"/>
    <n v="262.70999999999998"/>
    <n v="263.17"/>
  </r>
  <r>
    <x v="5740"/>
    <n v="262.76"/>
    <n v="263.26"/>
  </r>
  <r>
    <x v="5741"/>
    <n v="262.76"/>
    <n v="263.26"/>
  </r>
  <r>
    <x v="5742"/>
    <n v="262.76"/>
    <n v="263.26"/>
  </r>
  <r>
    <x v="5743"/>
    <n v="262.93"/>
    <n v="263.39"/>
  </r>
  <r>
    <x v="5744"/>
    <n v="262.95999999999998"/>
    <n v="263.51"/>
  </r>
  <r>
    <x v="5745"/>
    <n v="263.10000000000002"/>
    <n v="263.63"/>
  </r>
  <r>
    <x v="5746"/>
    <n v="263.3"/>
    <n v="263.74"/>
  </r>
  <r>
    <x v="5747"/>
    <n v="263.38"/>
    <n v="263.83"/>
  </r>
  <r>
    <x v="5748"/>
    <n v="263.38"/>
    <n v="263.83"/>
  </r>
  <r>
    <x v="5749"/>
    <n v="263.38"/>
    <n v="263.83"/>
  </r>
  <r>
    <x v="5750"/>
    <n v="263.52999999999997"/>
    <n v="263.95"/>
  </r>
  <r>
    <x v="5751"/>
    <n v="263.58999999999997"/>
    <n v="264.07"/>
  </r>
  <r>
    <x v="5752"/>
    <n v="263.77"/>
    <n v="264.25"/>
  </r>
  <r>
    <x v="5753"/>
    <n v="263.83999999999997"/>
    <n v="264.32"/>
  </r>
  <r>
    <x v="5754"/>
    <n v="263.95999999999998"/>
    <n v="264.45"/>
  </r>
  <r>
    <x v="5755"/>
    <n v="263.95999999999998"/>
    <n v="264.45"/>
  </r>
  <r>
    <x v="5756"/>
    <n v="263.95999999999998"/>
    <n v="264.45"/>
  </r>
  <r>
    <x v="5757"/>
    <n v="264.07"/>
    <n v="264.56"/>
  </r>
  <r>
    <x v="5758"/>
    <n v="264.17"/>
    <n v="264.70999999999998"/>
  </r>
  <r>
    <x v="5759"/>
    <n v="264.33"/>
    <n v="264.77999999999997"/>
  </r>
  <r>
    <x v="5760"/>
    <n v="264.52"/>
    <n v="264.89999999999998"/>
  </r>
  <r>
    <x v="5761"/>
    <n v="264.55"/>
    <n v="265"/>
  </r>
  <r>
    <x v="5762"/>
    <n v="264.55"/>
    <n v="265"/>
  </r>
  <r>
    <x v="5763"/>
    <n v="264.55"/>
    <n v="265"/>
  </r>
  <r>
    <x v="5764"/>
    <n v="264.55"/>
    <n v="265"/>
  </r>
  <r>
    <x v="5765"/>
    <n v="264.68"/>
    <n v="265.14999999999998"/>
  </r>
  <r>
    <x v="5766"/>
    <n v="264.81"/>
    <n v="265.26"/>
  </r>
  <r>
    <x v="5767"/>
    <n v="264.95"/>
    <n v="265.35000000000002"/>
  </r>
  <r>
    <x v="5768"/>
    <n v="265.01"/>
    <n v="265.45999999999998"/>
  </r>
  <r>
    <x v="5769"/>
    <n v="265.01"/>
    <n v="265.45999999999998"/>
  </r>
  <r>
    <x v="5770"/>
    <n v="265.01"/>
    <n v="265.45999999999998"/>
  </r>
  <r>
    <x v="5771"/>
    <n v="265.14"/>
    <n v="265.60000000000002"/>
  </r>
  <r>
    <x v="5772"/>
    <n v="265.22000000000003"/>
    <n v="265.76"/>
  </r>
  <r>
    <x v="5773"/>
    <n v="265.39999999999998"/>
    <n v="265.83999999999997"/>
  </r>
  <r>
    <x v="5774"/>
    <n v="265.48"/>
    <n v="266.02999999999997"/>
  </r>
  <r>
    <x v="5775"/>
    <n v="265.68"/>
    <n v="266.10000000000002"/>
  </r>
  <r>
    <x v="5776"/>
    <n v="265.68"/>
    <n v="266.10000000000002"/>
  </r>
  <r>
    <x v="5777"/>
    <n v="265.68"/>
    <n v="266.10000000000002"/>
  </r>
  <r>
    <x v="5778"/>
    <n v="265.76"/>
    <n v="266.22000000000003"/>
  </r>
  <r>
    <x v="5779"/>
    <n v="265.89999999999998"/>
    <n v="266.37"/>
  </r>
  <r>
    <x v="5780"/>
    <n v="266.04000000000002"/>
    <n v="266.48"/>
  </r>
  <r>
    <x v="5781"/>
    <n v="266.17"/>
    <n v="266.58"/>
  </r>
  <r>
    <x v="5782"/>
    <n v="266.27999999999997"/>
    <n v="266.67"/>
  </r>
  <r>
    <x v="5783"/>
    <n v="266.27999999999997"/>
    <n v="266.67"/>
  </r>
  <r>
    <x v="5784"/>
    <n v="266.27999999999997"/>
    <n v="266.67"/>
  </r>
  <r>
    <x v="5785"/>
    <n v="266.38"/>
    <n v="266.87"/>
  </r>
  <r>
    <x v="5786"/>
    <n v="266.43"/>
    <n v="266.97000000000003"/>
  </r>
  <r>
    <x v="5787"/>
    <n v="266.58999999999997"/>
    <n v="267.08999999999997"/>
  </r>
  <r>
    <x v="5788"/>
    <n v="266.79000000000002"/>
    <n v="267.20999999999998"/>
  </r>
  <r>
    <x v="5789"/>
    <n v="266.92"/>
    <n v="267.37"/>
  </r>
  <r>
    <x v="5790"/>
    <n v="266.92"/>
    <n v="267.37"/>
  </r>
  <r>
    <x v="5791"/>
    <n v="266.92"/>
    <n v="267.37"/>
  </r>
  <r>
    <x v="5792"/>
    <n v="267.02"/>
    <n v="267.45"/>
  </r>
  <r>
    <x v="5793"/>
    <n v="267.07"/>
    <n v="267.58999999999997"/>
  </r>
  <r>
    <x v="5794"/>
    <n v="267.25"/>
    <n v="267.68"/>
  </r>
  <r>
    <x v="5795"/>
    <n v="267.39"/>
    <n v="267.79000000000002"/>
  </r>
  <r>
    <x v="5796"/>
    <n v="267.52"/>
    <n v="267.92"/>
  </r>
  <r>
    <x v="5797"/>
    <n v="267.52"/>
    <n v="267.92"/>
  </r>
  <r>
    <x v="5798"/>
    <n v="267.52"/>
    <n v="267.92"/>
  </r>
  <r>
    <x v="5799"/>
    <n v="267.60000000000002"/>
    <n v="268.04000000000002"/>
  </r>
  <r>
    <x v="5800"/>
    <n v="267.70999999999998"/>
    <n v="268.14999999999998"/>
  </r>
  <r>
    <x v="5801"/>
    <n v="267.81"/>
    <n v="268.29000000000002"/>
  </r>
  <r>
    <x v="5802"/>
    <n v="268"/>
    <n v="268.39"/>
  </r>
  <r>
    <x v="5803"/>
    <n v="268.11"/>
    <n v="268.52"/>
  </r>
  <r>
    <x v="5804"/>
    <n v="268.11"/>
    <n v="268.52"/>
  </r>
  <r>
    <x v="5805"/>
    <n v="268.11"/>
    <n v="268.52"/>
  </r>
  <r>
    <x v="5806"/>
    <n v="268.18"/>
    <n v="268.70999999999998"/>
  </r>
  <r>
    <x v="5807"/>
    <n v="268.31"/>
    <n v="268.81"/>
  </r>
  <r>
    <x v="5808"/>
    <n v="268.49"/>
    <n v="268.89999999999998"/>
  </r>
  <r>
    <x v="5809"/>
    <n v="268.62"/>
    <n v="269.06"/>
  </r>
  <r>
    <x v="5810"/>
    <n v="268.69"/>
    <n v="269.17"/>
  </r>
  <r>
    <x v="5811"/>
    <n v="268.69"/>
    <n v="269.17"/>
  </r>
  <r>
    <x v="5812"/>
    <n v="268.69"/>
    <n v="269.17"/>
  </r>
  <r>
    <x v="5813"/>
    <n v="268.81"/>
    <n v="269.29000000000002"/>
  </r>
  <r>
    <x v="5814"/>
    <n v="268.92"/>
    <n v="269.38"/>
  </r>
  <r>
    <x v="5815"/>
    <n v="269.05"/>
    <n v="269.49"/>
  </r>
  <r>
    <x v="5816"/>
    <n v="269.18"/>
    <n v="269.61"/>
  </r>
  <r>
    <x v="5817"/>
    <n v="269.27"/>
    <n v="269.72000000000003"/>
  </r>
  <r>
    <x v="5818"/>
    <n v="269.27"/>
    <n v="269.72000000000003"/>
  </r>
  <r>
    <x v="5819"/>
    <n v="269.27"/>
    <n v="269.72000000000003"/>
  </r>
  <r>
    <x v="5820"/>
    <n v="269.39999999999998"/>
    <n v="269.86"/>
  </r>
  <r>
    <x v="5821"/>
    <n v="269.45999999999998"/>
    <n v="270.02"/>
  </r>
  <r>
    <x v="5822"/>
    <n v="269.63"/>
    <n v="270.13"/>
  </r>
  <r>
    <x v="5823"/>
    <n v="269.75"/>
    <n v="270.22000000000003"/>
  </r>
  <r>
    <x v="5824"/>
    <n v="269.82"/>
    <n v="270.33999999999997"/>
  </r>
  <r>
    <x v="5825"/>
    <n v="269.82"/>
    <n v="270.33999999999997"/>
  </r>
  <r>
    <x v="5826"/>
    <n v="269.82"/>
    <n v="270.33999999999997"/>
  </r>
  <r>
    <x v="5827"/>
    <n v="270"/>
    <n v="270.39"/>
  </r>
  <r>
    <x v="5828"/>
    <n v="270.06"/>
    <n v="270.52999999999997"/>
  </r>
  <r>
    <x v="5829"/>
    <n v="270.14999999999998"/>
    <n v="270.67"/>
  </r>
  <r>
    <x v="5830"/>
    <n v="270.35000000000002"/>
    <n v="270.81"/>
  </r>
  <r>
    <x v="5831"/>
    <n v="270.39999999999998"/>
    <n v="270.91000000000003"/>
  </r>
  <r>
    <x v="5832"/>
    <n v="270.39999999999998"/>
    <n v="270.91000000000003"/>
  </r>
  <r>
    <x v="5833"/>
    <n v="270.39999999999998"/>
    <n v="270.91000000000003"/>
  </r>
  <r>
    <x v="5834"/>
    <n v="270.57"/>
    <n v="271"/>
  </r>
  <r>
    <x v="5835"/>
    <n v="270.7"/>
    <n v="271.17"/>
  </r>
  <r>
    <x v="5836"/>
    <n v="270.82"/>
    <n v="271.25"/>
  </r>
  <r>
    <x v="5837"/>
    <n v="270.93"/>
    <n v="271.39999999999998"/>
  </r>
  <r>
    <x v="5838"/>
    <n v="270.93"/>
    <n v="271.39999999999998"/>
  </r>
  <r>
    <x v="5839"/>
    <n v="270.93"/>
    <n v="271.39999999999998"/>
  </r>
  <r>
    <x v="5840"/>
    <n v="270.93"/>
    <n v="271.39999999999998"/>
  </r>
  <r>
    <x v="5841"/>
    <n v="271.08999999999997"/>
    <n v="271.49"/>
  </r>
  <r>
    <x v="5842"/>
    <n v="271.19"/>
    <n v="271.64999999999998"/>
  </r>
  <r>
    <x v="5843"/>
    <n v="271.19"/>
    <n v="271.64999999999998"/>
  </r>
  <r>
    <x v="5844"/>
    <n v="271.19"/>
    <n v="271.64999999999998"/>
  </r>
  <r>
    <x v="5845"/>
    <n v="271.19"/>
    <n v="271.64999999999998"/>
  </r>
  <r>
    <x v="5846"/>
    <n v="271.19"/>
    <n v="271.64999999999998"/>
  </r>
  <r>
    <x v="5847"/>
    <n v="271.19"/>
    <n v="271.64999999999998"/>
  </r>
  <r>
    <x v="5848"/>
    <n v="271.16000000000003"/>
    <n v="271.85000000000002"/>
  </r>
  <r>
    <x v="5849"/>
    <n v="271.31"/>
    <n v="271.82"/>
  </r>
  <r>
    <x v="5850"/>
    <n v="271.44"/>
    <n v="271.98"/>
  </r>
  <r>
    <x v="5851"/>
    <n v="271.58999999999997"/>
    <n v="272.07"/>
  </r>
  <r>
    <x v="5852"/>
    <n v="271.74"/>
    <n v="272.14"/>
  </r>
  <r>
    <x v="5853"/>
    <n v="271.74"/>
    <n v="272.14"/>
  </r>
  <r>
    <x v="5854"/>
    <n v="271.74"/>
    <n v="272.14"/>
  </r>
  <r>
    <x v="5855"/>
    <n v="271.86"/>
    <n v="272.33999999999997"/>
  </r>
  <r>
    <x v="5856"/>
    <n v="271.87"/>
    <n v="272.44"/>
  </r>
  <r>
    <x v="5857"/>
    <n v="272.08999999999997"/>
    <n v="272.52999999999997"/>
  </r>
  <r>
    <x v="5858"/>
    <n v="272.20999999999998"/>
    <n v="272.66000000000003"/>
  </r>
  <r>
    <x v="5859"/>
    <n v="272.35000000000002"/>
    <n v="272.8"/>
  </r>
  <r>
    <x v="5860"/>
    <n v="272.35000000000002"/>
    <n v="272.8"/>
  </r>
  <r>
    <x v="5861"/>
    <n v="272.35000000000002"/>
    <n v="272.8"/>
  </r>
  <r>
    <x v="5862"/>
    <n v="272.44"/>
    <n v="272.93"/>
  </r>
  <r>
    <x v="5863"/>
    <n v="272.55"/>
    <n v="273.05"/>
  </r>
  <r>
    <x v="5864"/>
    <n v="272.70999999999998"/>
    <n v="273.14999999999998"/>
  </r>
  <r>
    <x v="5865"/>
    <n v="272.77999999999997"/>
    <n v="273.3"/>
  </r>
  <r>
    <x v="5866"/>
    <n v="272.97000000000003"/>
    <n v="273.41000000000003"/>
  </r>
  <r>
    <x v="5867"/>
    <n v="272.97000000000003"/>
    <n v="273.41000000000003"/>
  </r>
  <r>
    <x v="5868"/>
    <n v="272.97000000000003"/>
    <n v="273.41000000000003"/>
  </r>
  <r>
    <x v="5869"/>
    <n v="273.04000000000002"/>
    <n v="273.56"/>
  </r>
  <r>
    <x v="5870"/>
    <n v="273.20999999999998"/>
    <n v="273.64999999999998"/>
  </r>
  <r>
    <x v="5871"/>
    <n v="273.39999999999998"/>
    <n v="273.75"/>
  </r>
  <r>
    <x v="5872"/>
    <n v="273.44"/>
    <n v="273.95"/>
  </r>
  <r>
    <x v="5873"/>
    <n v="273.52999999999997"/>
    <n v="274.06"/>
  </r>
  <r>
    <x v="5874"/>
    <n v="273.52999999999997"/>
    <n v="274.06"/>
  </r>
  <r>
    <x v="5875"/>
    <n v="273.52999999999997"/>
    <n v="274.06"/>
  </r>
  <r>
    <x v="5876"/>
    <n v="273.67"/>
    <n v="274.2"/>
  </r>
  <r>
    <x v="5877"/>
    <n v="273.73"/>
    <n v="274.26"/>
  </r>
  <r>
    <x v="5878"/>
    <n v="273.86"/>
    <n v="274.43"/>
  </r>
  <r>
    <x v="5879"/>
    <n v="274.04000000000002"/>
    <n v="274.52"/>
  </r>
  <r>
    <x v="5880"/>
    <n v="274.20999999999998"/>
    <n v="274.63"/>
  </r>
  <r>
    <x v="5881"/>
    <n v="274.20999999999998"/>
    <n v="274.63"/>
  </r>
  <r>
    <x v="5882"/>
    <n v="274.20999999999998"/>
    <n v="274.63"/>
  </r>
  <r>
    <x v="5883"/>
    <n v="274.29000000000002"/>
    <n v="274.77999999999997"/>
  </r>
  <r>
    <x v="5884"/>
    <n v="274.36"/>
    <n v="274.92"/>
  </r>
  <r>
    <x v="5885"/>
    <n v="274.52999999999997"/>
    <n v="275.02999999999997"/>
  </r>
  <r>
    <x v="5886"/>
    <n v="274.62"/>
    <n v="275.14"/>
  </r>
  <r>
    <x v="5887"/>
    <n v="274.74"/>
    <n v="275.24"/>
  </r>
  <r>
    <x v="5888"/>
    <n v="274.74"/>
    <n v="275.24"/>
  </r>
  <r>
    <x v="5889"/>
    <n v="274.74"/>
    <n v="275.24"/>
  </r>
  <r>
    <x v="5890"/>
    <n v="274.89999999999998"/>
    <n v="275.41000000000003"/>
  </r>
  <r>
    <x v="5891"/>
    <n v="274.95"/>
    <n v="275.52"/>
  </r>
  <r>
    <x v="5892"/>
    <n v="275.08"/>
    <n v="275.62"/>
  </r>
  <r>
    <x v="5893"/>
    <n v="275.24"/>
    <n v="275.76"/>
  </r>
  <r>
    <x v="5894"/>
    <n v="275.32"/>
    <n v="275.82"/>
  </r>
  <r>
    <x v="5895"/>
    <n v="275.32"/>
    <n v="275.82"/>
  </r>
  <r>
    <x v="5896"/>
    <n v="275.32"/>
    <n v="275.82"/>
  </r>
  <r>
    <x v="5897"/>
    <n v="275.45"/>
    <n v="275.95"/>
  </r>
  <r>
    <x v="5898"/>
    <n v="275.61"/>
    <n v="276.07"/>
  </r>
  <r>
    <x v="5899"/>
    <n v="275.68"/>
    <n v="276.16000000000003"/>
  </r>
  <r>
    <x v="5900"/>
    <n v="275.85000000000002"/>
    <n v="276.3"/>
  </r>
  <r>
    <x v="5901"/>
    <n v="275.94"/>
    <n v="276.44"/>
  </r>
  <r>
    <x v="5902"/>
    <n v="275.94"/>
    <n v="276.44"/>
  </r>
  <r>
    <x v="5903"/>
    <n v="275.94"/>
    <n v="276.44"/>
  </r>
  <r>
    <x v="5904"/>
    <n v="276.08"/>
    <n v="276.56"/>
  </r>
  <r>
    <x v="5905"/>
    <n v="276.2"/>
    <n v="276.69"/>
  </r>
  <r>
    <x v="5906"/>
    <n v="276.27"/>
    <n v="276.77"/>
  </r>
  <r>
    <x v="5907"/>
    <n v="276.49"/>
    <n v="276.87"/>
  </r>
  <r>
    <x v="5908"/>
    <n v="276.52999999999997"/>
    <n v="277.01"/>
  </r>
  <r>
    <x v="5909"/>
    <n v="276.52999999999997"/>
    <n v="277.01"/>
  </r>
  <r>
    <x v="5910"/>
    <n v="276.52999999999997"/>
    <n v="277.01"/>
  </r>
  <r>
    <x v="5911"/>
    <n v="276.68"/>
    <n v="277.13"/>
  </r>
  <r>
    <x v="5912"/>
    <n v="276.77999999999997"/>
    <n v="277.27"/>
  </r>
  <r>
    <x v="5913"/>
    <n v="276.83999999999997"/>
    <n v="277.43"/>
  </r>
  <r>
    <x v="5914"/>
    <n v="277.10000000000002"/>
    <n v="277.5"/>
  </r>
  <r>
    <x v="5915"/>
    <n v="277.14"/>
    <n v="277.64999999999998"/>
  </r>
  <r>
    <x v="5916"/>
    <n v="277.14"/>
    <n v="277.64999999999998"/>
  </r>
  <r>
    <x v="5917"/>
    <n v="277.14"/>
    <n v="277.64999999999998"/>
  </r>
  <r>
    <x v="5918"/>
    <n v="277.39"/>
    <n v="277.73"/>
  </r>
  <r>
    <x v="5919"/>
    <n v="277.32"/>
    <n v="277.88"/>
  </r>
  <r>
    <x v="5920"/>
    <n v="277.51"/>
    <n v="278.01"/>
  </r>
  <r>
    <x v="5921"/>
    <n v="277.67"/>
    <n v="278.08999999999997"/>
  </r>
  <r>
    <x v="5922"/>
    <n v="277.74"/>
    <n v="278.22000000000003"/>
  </r>
  <r>
    <x v="5923"/>
    <n v="277.74"/>
    <n v="278.22000000000003"/>
  </r>
  <r>
    <x v="5924"/>
    <n v="277.74"/>
    <n v="278.22000000000003"/>
  </r>
  <r>
    <x v="5925"/>
    <n v="277.88"/>
    <n v="278.33999999999997"/>
  </r>
  <r>
    <x v="5926"/>
    <n v="277.94"/>
    <n v="278.44"/>
  </r>
  <r>
    <x v="5927"/>
    <n v="278.08"/>
    <n v="278.58999999999997"/>
  </r>
  <r>
    <x v="5928"/>
    <n v="278.26"/>
    <n v="278.74"/>
  </r>
  <r>
    <x v="5929"/>
    <n v="278.29000000000002"/>
    <n v="278.83"/>
  </r>
  <r>
    <x v="5930"/>
    <n v="278.29000000000002"/>
    <n v="278.83"/>
  </r>
  <r>
    <x v="5931"/>
    <n v="278.29000000000002"/>
    <n v="278.83"/>
  </r>
  <r>
    <x v="5932"/>
    <n v="278.49"/>
    <n v="278.92"/>
  </r>
  <r>
    <x v="5933"/>
    <n v="278.52999999999997"/>
    <n v="279.08"/>
  </r>
  <r>
    <x v="5934"/>
    <n v="278.75"/>
    <n v="279.19"/>
  </r>
  <r>
    <x v="5935"/>
    <n v="278.75"/>
    <n v="279.19"/>
  </r>
  <r>
    <x v="5936"/>
    <n v="278.75"/>
    <n v="279.19"/>
  </r>
  <r>
    <x v="5937"/>
    <n v="278.75"/>
    <n v="279.19"/>
  </r>
  <r>
    <x v="5938"/>
    <n v="278.75"/>
    <n v="279.19"/>
  </r>
  <r>
    <x v="5939"/>
    <n v="278.92"/>
    <n v="279.38"/>
  </r>
  <r>
    <x v="5940"/>
    <n v="278.91000000000003"/>
    <n v="279.45"/>
  </r>
  <r>
    <x v="5941"/>
    <n v="279.01"/>
    <n v="279.58"/>
  </r>
  <r>
    <x v="5942"/>
    <n v="279.24"/>
    <n v="279.68"/>
  </r>
  <r>
    <x v="5943"/>
    <n v="279.35000000000002"/>
    <n v="279.83"/>
  </r>
  <r>
    <x v="5944"/>
    <n v="279.35000000000002"/>
    <n v="279.83"/>
  </r>
  <r>
    <x v="5945"/>
    <n v="279.35000000000002"/>
    <n v="279.83"/>
  </r>
  <r>
    <x v="5946"/>
    <n v="279.49"/>
    <n v="279.95999999999998"/>
  </r>
  <r>
    <x v="5947"/>
    <n v="279.55"/>
    <n v="280.05"/>
  </r>
  <r>
    <x v="5948"/>
    <n v="279.68"/>
    <n v="280.16000000000003"/>
  </r>
  <r>
    <x v="5949"/>
    <n v="279.82"/>
    <n v="280.27"/>
  </r>
  <r>
    <x v="5950"/>
    <n v="279.94"/>
    <n v="280.43"/>
  </r>
  <r>
    <x v="5951"/>
    <n v="279.94"/>
    <n v="280.43"/>
  </r>
  <r>
    <x v="5952"/>
    <n v="279.94"/>
    <n v="280.43"/>
  </r>
  <r>
    <x v="5953"/>
    <n v="280.11"/>
    <n v="280.54000000000002"/>
  </r>
  <r>
    <x v="5954"/>
    <n v="280.08999999999997"/>
    <n v="280.64999999999998"/>
  </r>
  <r>
    <x v="5955"/>
    <n v="280.27"/>
    <n v="280.82"/>
  </r>
  <r>
    <x v="5956"/>
    <n v="280.52999999999997"/>
    <n v="280.95"/>
  </r>
  <r>
    <x v="5957"/>
    <n v="280.5"/>
    <n v="281.01"/>
  </r>
  <r>
    <x v="5958"/>
    <n v="280.5"/>
    <n v="281.01"/>
  </r>
  <r>
    <x v="5959"/>
    <n v="280.5"/>
    <n v="281.01"/>
  </r>
  <r>
    <x v="5960"/>
    <n v="280.64999999999998"/>
    <n v="281.14999999999998"/>
  </r>
  <r>
    <x v="5961"/>
    <n v="280.79000000000002"/>
    <n v="281.27999999999997"/>
  </r>
  <r>
    <x v="5962"/>
    <n v="280.88"/>
    <n v="281.33999999999997"/>
  </r>
  <r>
    <x v="5963"/>
    <n v="281.04000000000002"/>
    <n v="281.5"/>
  </r>
  <r>
    <x v="5964"/>
    <n v="281.12"/>
    <n v="281.62"/>
  </r>
  <r>
    <x v="5965"/>
    <n v="281.12"/>
    <n v="281.62"/>
  </r>
  <r>
    <x v="5966"/>
    <n v="281.12"/>
    <n v="281.62"/>
  </r>
  <r>
    <x v="5967"/>
    <n v="281.22000000000003"/>
    <n v="281.72000000000003"/>
  </r>
  <r>
    <x v="5968"/>
    <n v="281.3"/>
    <n v="281.83999999999997"/>
  </r>
  <r>
    <x v="5969"/>
    <n v="281.41000000000003"/>
    <n v="281.95999999999998"/>
  </r>
  <r>
    <x v="5970"/>
    <n v="281.64"/>
    <n v="282.05"/>
  </r>
  <r>
    <x v="5971"/>
    <n v="281.67"/>
    <n v="282.17"/>
  </r>
  <r>
    <x v="5972"/>
    <n v="281.67"/>
    <n v="282.17"/>
  </r>
  <r>
    <x v="5973"/>
    <n v="281.67"/>
    <n v="282.17"/>
  </r>
  <r>
    <x v="5974"/>
    <n v="281.8"/>
    <n v="282.31"/>
  </r>
  <r>
    <x v="5975"/>
    <n v="281.88"/>
    <n v="282.39"/>
  </r>
  <r>
    <x v="5976"/>
    <n v="282.02"/>
    <n v="282.60000000000002"/>
  </r>
  <r>
    <x v="5977"/>
    <n v="282.25"/>
    <n v="282.67"/>
  </r>
  <r>
    <x v="5978"/>
    <n v="282.26"/>
    <n v="282.74"/>
  </r>
  <r>
    <x v="5979"/>
    <n v="282.26"/>
    <n v="282.74"/>
  </r>
  <r>
    <x v="5980"/>
    <n v="282.26"/>
    <n v="282.74"/>
  </r>
  <r>
    <x v="5981"/>
    <n v="282.44"/>
    <n v="282.93"/>
  </r>
  <r>
    <x v="5982"/>
    <n v="282.51"/>
    <n v="283.11"/>
  </r>
  <r>
    <x v="5983"/>
    <n v="282.7"/>
    <n v="283.19"/>
  </r>
  <r>
    <x v="5984"/>
    <n v="282.83"/>
    <n v="283.26"/>
  </r>
  <r>
    <x v="5985"/>
    <n v="282.93"/>
    <n v="283.41000000000003"/>
  </r>
  <r>
    <x v="5986"/>
    <n v="282.93"/>
    <n v="283.41000000000003"/>
  </r>
  <r>
    <x v="5987"/>
    <n v="282.93"/>
    <n v="283.41000000000003"/>
  </r>
  <r>
    <x v="5988"/>
    <n v="283.12"/>
    <n v="283.52"/>
  </r>
  <r>
    <x v="5989"/>
    <n v="283.25"/>
    <n v="283.66000000000003"/>
  </r>
  <r>
    <x v="5990"/>
    <n v="283.27"/>
    <n v="283.77999999999997"/>
  </r>
  <r>
    <x v="5991"/>
    <n v="283.41000000000003"/>
    <n v="283.87"/>
  </r>
  <r>
    <x v="5992"/>
    <n v="283.51"/>
    <n v="283.99"/>
  </r>
  <r>
    <x v="5993"/>
    <n v="283.51"/>
    <n v="283.99"/>
  </r>
  <r>
    <x v="5994"/>
    <n v="283.51"/>
    <n v="283.99"/>
  </r>
  <r>
    <x v="5995"/>
    <n v="283.63"/>
    <n v="284.14999999999998"/>
  </r>
  <r>
    <x v="5996"/>
    <n v="283.69"/>
    <n v="284.18"/>
  </r>
  <r>
    <x v="5997"/>
    <n v="283.86"/>
    <n v="284.36"/>
  </r>
  <r>
    <x v="5998"/>
    <n v="284.01"/>
    <n v="284.49"/>
  </r>
  <r>
    <x v="5999"/>
    <n v="284.07"/>
    <n v="284.58999999999997"/>
  </r>
  <r>
    <x v="6000"/>
    <n v="284.07"/>
    <n v="284.58999999999997"/>
  </r>
  <r>
    <x v="6001"/>
    <n v="284.07"/>
    <n v="284.58999999999997"/>
  </r>
  <r>
    <x v="6002"/>
    <n v="284.22000000000003"/>
    <n v="284.73"/>
  </r>
  <r>
    <x v="6003"/>
    <n v="284.26"/>
    <n v="284.85000000000002"/>
  </r>
  <r>
    <x v="6004"/>
    <n v="284.42"/>
    <n v="285.02999999999997"/>
  </r>
  <r>
    <x v="6005"/>
    <n v="284.63"/>
    <n v="285.08"/>
  </r>
  <r>
    <x v="6006"/>
    <n v="284.73"/>
    <n v="285.20999999999998"/>
  </r>
  <r>
    <x v="6007"/>
    <n v="284.73"/>
    <n v="285.20999999999998"/>
  </r>
  <r>
    <x v="6008"/>
    <n v="284.73"/>
    <n v="285.20999999999998"/>
  </r>
  <r>
    <x v="6009"/>
    <n v="284.86"/>
    <n v="285.33999999999997"/>
  </r>
  <r>
    <x v="6010"/>
    <n v="284.94"/>
    <n v="285.48"/>
  </r>
  <r>
    <x v="6011"/>
    <n v="285.05"/>
    <n v="285.57"/>
  </r>
  <r>
    <x v="6012"/>
    <n v="285.23"/>
    <n v="285.7"/>
  </r>
  <r>
    <x v="6013"/>
    <n v="285.26"/>
    <n v="285.85000000000002"/>
  </r>
  <r>
    <x v="6014"/>
    <n v="285.26"/>
    <n v="285.85000000000002"/>
  </r>
  <r>
    <x v="6015"/>
    <n v="285.26"/>
    <n v="285.85000000000002"/>
  </r>
  <r>
    <x v="6016"/>
    <n v="285.37"/>
    <n v="285.94"/>
  </r>
  <r>
    <x v="6017"/>
    <n v="285.52"/>
    <n v="286.05"/>
  </r>
  <r>
    <x v="6018"/>
    <n v="285.66000000000003"/>
    <n v="286.14"/>
  </r>
  <r>
    <x v="6019"/>
    <n v="285.75"/>
    <n v="286.31"/>
  </r>
  <r>
    <x v="6020"/>
    <n v="285.95"/>
    <n v="286.39"/>
  </r>
  <r>
    <x v="6021"/>
    <n v="285.95"/>
    <n v="286.39"/>
  </r>
  <r>
    <x v="6022"/>
    <n v="285.95"/>
    <n v="286.39"/>
  </r>
  <r>
    <x v="6023"/>
    <n v="286.02"/>
    <n v="286.54000000000002"/>
  </r>
  <r>
    <x v="6024"/>
    <n v="286.11"/>
    <n v="286.64"/>
  </r>
  <r>
    <x v="6025"/>
    <n v="286.24"/>
    <n v="286.76"/>
  </r>
  <r>
    <x v="6026"/>
    <n v="286.36"/>
    <n v="286.87"/>
  </r>
  <r>
    <x v="6027"/>
    <n v="286.45999999999998"/>
    <n v="286.95"/>
  </r>
  <r>
    <x v="6028"/>
    <n v="286.45999999999998"/>
    <n v="286.95"/>
  </r>
  <r>
    <x v="6029"/>
    <n v="286.45999999999998"/>
    <n v="286.95"/>
  </r>
  <r>
    <x v="6030"/>
    <n v="286.55"/>
    <n v="287.08"/>
  </r>
  <r>
    <x v="6031"/>
    <n v="286.70999999999998"/>
    <n v="287.18"/>
  </r>
  <r>
    <x v="6032"/>
    <n v="286.70999999999998"/>
    <n v="287.27"/>
  </r>
  <r>
    <x v="6033"/>
    <n v="286.89"/>
    <n v="287.35000000000002"/>
  </r>
  <r>
    <x v="6034"/>
    <n v="287.02"/>
    <n v="287.47000000000003"/>
  </r>
  <r>
    <x v="6035"/>
    <n v="287.02"/>
    <n v="287.47000000000003"/>
  </r>
  <r>
    <x v="6036"/>
    <n v="287.02"/>
    <n v="287.47000000000003"/>
  </r>
  <r>
    <x v="6037"/>
    <n v="287.06"/>
    <n v="287.57"/>
  </r>
  <r>
    <x v="6038"/>
    <n v="287.07"/>
    <n v="287.64"/>
  </r>
  <r>
    <x v="6039"/>
    <n v="287.24"/>
    <n v="287.8"/>
  </r>
  <r>
    <x v="6040"/>
    <n v="287.45"/>
    <n v="287.83999999999997"/>
  </r>
  <r>
    <x v="6041"/>
    <n v="287.42"/>
    <n v="287.94"/>
  </r>
  <r>
    <x v="6042"/>
    <n v="287.42"/>
    <n v="287.94"/>
  </r>
  <r>
    <x v="6043"/>
    <n v="287.42"/>
    <n v="287.94"/>
  </r>
  <r>
    <x v="6044"/>
    <n v="287.56"/>
    <n v="288.08"/>
  </r>
  <r>
    <x v="6045"/>
    <n v="287.68"/>
    <n v="288.2"/>
  </r>
  <r>
    <x v="6046"/>
    <n v="287.76"/>
    <n v="288.29000000000002"/>
  </r>
  <r>
    <x v="6047"/>
    <n v="287.83"/>
    <n v="288.38"/>
  </r>
  <r>
    <x v="6048"/>
    <n v="287.98"/>
    <n v="288.52"/>
  </r>
  <r>
    <x v="6049"/>
    <n v="287.98"/>
    <n v="288.52"/>
  </r>
  <r>
    <x v="6050"/>
    <n v="287.98"/>
    <n v="288.52"/>
  </r>
  <r>
    <x v="6051"/>
    <n v="288.08"/>
    <n v="288.55"/>
  </r>
  <r>
    <x v="6052"/>
    <n v="288.19"/>
    <n v="288.70999999999998"/>
  </r>
  <r>
    <x v="6053"/>
    <n v="288.27999999999997"/>
    <n v="288.77999999999997"/>
  </r>
  <r>
    <x v="6054"/>
    <n v="288.36"/>
    <n v="288.77999999999997"/>
  </r>
  <r>
    <x v="6055"/>
    <n v="288.47000000000003"/>
    <n v="288.97000000000003"/>
  </r>
  <r>
    <x v="6056"/>
    <n v="288.47000000000003"/>
    <n v="288.97000000000003"/>
  </r>
  <r>
    <x v="6057"/>
    <n v="288.47000000000003"/>
    <n v="288.97000000000003"/>
  </r>
  <r>
    <x v="6058"/>
    <n v="288.47000000000003"/>
    <n v="288.97000000000003"/>
  </r>
  <r>
    <x v="6059"/>
    <n v="288.54000000000002"/>
    <n v="289.08"/>
  </r>
  <r>
    <x v="6060"/>
    <n v="288.63"/>
    <n v="289.13"/>
  </r>
  <r>
    <x v="6061"/>
    <n v="288.79000000000002"/>
    <n v="289.23"/>
  </r>
  <r>
    <x v="6062"/>
    <n v="288.83999999999997"/>
    <n v="289.33999999999997"/>
  </r>
  <r>
    <x v="6063"/>
    <n v="288.83999999999997"/>
    <n v="289.33999999999997"/>
  </r>
  <r>
    <x v="6064"/>
    <n v="288.83999999999997"/>
    <n v="289.33999999999997"/>
  </r>
  <r>
    <x v="6065"/>
    <n v="288.91000000000003"/>
    <n v="289.41000000000003"/>
  </r>
  <r>
    <x v="6066"/>
    <n v="288.97000000000003"/>
    <n v="289.54000000000002"/>
  </r>
  <r>
    <x v="6067"/>
    <n v="289.10000000000002"/>
    <n v="289.58"/>
  </r>
  <r>
    <x v="6068"/>
    <n v="289.20999999999998"/>
    <n v="289.60000000000002"/>
  </r>
  <r>
    <x v="6069"/>
    <n v="289.23"/>
    <n v="289.68"/>
  </r>
  <r>
    <x v="6070"/>
    <n v="289.23"/>
    <n v="289.68"/>
  </r>
  <r>
    <x v="6071"/>
    <n v="289.23"/>
    <n v="289.68"/>
  </r>
  <r>
    <x v="6072"/>
    <n v="289.43"/>
    <n v="289.82"/>
  </r>
  <r>
    <x v="6073"/>
    <n v="289.38"/>
    <n v="289.91000000000003"/>
  </r>
  <r>
    <x v="6074"/>
    <n v="289.54000000000002"/>
    <n v="290.05"/>
  </r>
  <r>
    <x v="6075"/>
    <n v="289.61"/>
    <n v="290.08999999999997"/>
  </r>
  <r>
    <x v="6076"/>
    <n v="289.69"/>
    <n v="290.23"/>
  </r>
  <r>
    <x v="6077"/>
    <n v="289.69"/>
    <n v="290.23"/>
  </r>
  <r>
    <x v="6078"/>
    <n v="289.69"/>
    <n v="290.23"/>
  </r>
  <r>
    <x v="6079"/>
    <n v="289.81"/>
    <n v="290.27999999999997"/>
  </r>
  <r>
    <x v="6080"/>
    <n v="289.85000000000002"/>
    <n v="290.41000000000003"/>
  </r>
  <r>
    <x v="6081"/>
    <n v="289.97000000000003"/>
    <n v="290.49"/>
  </r>
  <r>
    <x v="6082"/>
    <n v="290.14"/>
    <n v="290.61"/>
  </r>
  <r>
    <x v="6083"/>
    <n v="290.17"/>
    <n v="290.66000000000003"/>
  </r>
  <r>
    <x v="6084"/>
    <n v="290.17"/>
    <n v="290.66000000000003"/>
  </r>
  <r>
    <x v="6085"/>
    <n v="290.17"/>
    <n v="290.66000000000003"/>
  </r>
  <r>
    <x v="6086"/>
    <n v="290.25"/>
    <n v="290.77999999999997"/>
  </r>
  <r>
    <x v="6087"/>
    <n v="290.27"/>
    <n v="290.85000000000002"/>
  </r>
  <r>
    <x v="6088"/>
    <n v="290.52"/>
    <n v="290.94"/>
  </r>
  <r>
    <x v="6089"/>
    <n v="290.52999999999997"/>
    <n v="291.06"/>
  </r>
  <r>
    <x v="6090"/>
    <n v="290.63"/>
    <n v="291.14"/>
  </r>
  <r>
    <x v="6091"/>
    <n v="290.63"/>
    <n v="291.14"/>
  </r>
  <r>
    <x v="6092"/>
    <n v="290.63"/>
    <n v="291.14"/>
  </r>
  <r>
    <x v="6093"/>
    <n v="290.7"/>
    <n v="291.20999999999998"/>
  </r>
  <r>
    <x v="6094"/>
    <n v="290.72000000000003"/>
    <n v="291.33999999999997"/>
  </r>
  <r>
    <x v="6095"/>
    <n v="290.91000000000003"/>
    <n v="291.33"/>
  </r>
  <r>
    <x v="6096"/>
    <n v="290.95"/>
    <n v="291.45999999999998"/>
  </r>
  <r>
    <x v="6097"/>
    <n v="291.05"/>
    <n v="291.51"/>
  </r>
  <r>
    <x v="6098"/>
    <n v="291.05"/>
    <n v="291.51"/>
  </r>
  <r>
    <x v="6099"/>
    <n v="291.05"/>
    <n v="291.51"/>
  </r>
  <r>
    <x v="6100"/>
    <n v="291.22000000000003"/>
    <n v="291.66000000000003"/>
  </r>
  <r>
    <x v="6101"/>
    <n v="291.2"/>
    <n v="291.77"/>
  </r>
  <r>
    <x v="6102"/>
    <n v="291.2"/>
    <n v="291.77"/>
  </r>
  <r>
    <x v="6103"/>
    <n v="291.3"/>
    <n v="291.8"/>
  </r>
  <r>
    <x v="6104"/>
    <n v="291.43"/>
    <n v="291.83"/>
  </r>
  <r>
    <x v="6105"/>
    <n v="291.43"/>
    <n v="291.83"/>
  </r>
  <r>
    <x v="6106"/>
    <n v="291.43"/>
    <n v="291.83"/>
  </r>
  <r>
    <x v="6107"/>
    <n v="291.47000000000003"/>
    <n v="291.97000000000003"/>
  </r>
  <r>
    <x v="6108"/>
    <n v="291.51"/>
    <n v="292.07"/>
  </r>
  <r>
    <x v="6109"/>
    <n v="291.66000000000003"/>
    <n v="292.14999999999998"/>
  </r>
  <r>
    <x v="6110"/>
    <n v="291.73"/>
    <n v="292.26"/>
  </r>
  <r>
    <x v="6111"/>
    <n v="291.89"/>
    <n v="292.39999999999998"/>
  </r>
  <r>
    <x v="6112"/>
    <n v="291.89"/>
    <n v="292.39999999999998"/>
  </r>
  <r>
    <x v="6113"/>
    <n v="291.89"/>
    <n v="292.39999999999998"/>
  </r>
  <r>
    <x v="6114"/>
    <n v="291.97000000000003"/>
    <n v="292.44"/>
  </r>
  <r>
    <x v="6115"/>
    <n v="291.97000000000003"/>
    <n v="292.56"/>
  </r>
  <r>
    <x v="6116"/>
    <n v="292.16000000000003"/>
    <n v="292.62"/>
  </r>
  <r>
    <x v="6117"/>
    <n v="292.27"/>
    <n v="292.69"/>
  </r>
  <r>
    <x v="6118"/>
    <n v="292.31"/>
    <n v="292.79000000000002"/>
  </r>
  <r>
    <x v="6119"/>
    <n v="292.31"/>
    <n v="292.79000000000002"/>
  </r>
  <r>
    <x v="6120"/>
    <n v="292.31"/>
    <n v="292.79000000000002"/>
  </r>
  <r>
    <x v="6121"/>
    <n v="292.38"/>
    <n v="292.93"/>
  </r>
  <r>
    <x v="6122"/>
    <n v="292.48"/>
    <n v="292.99"/>
  </r>
  <r>
    <x v="6123"/>
    <n v="292.58999999999997"/>
    <n v="293.02999999999997"/>
  </r>
  <r>
    <x v="6124"/>
    <n v="292.79000000000002"/>
    <n v="293.14"/>
  </r>
  <r>
    <x v="6125"/>
    <n v="292.76"/>
    <n v="293.27"/>
  </r>
  <r>
    <x v="6126"/>
    <n v="292.76"/>
    <n v="293.27"/>
  </r>
  <r>
    <x v="6127"/>
    <n v="292.76"/>
    <n v="293.27"/>
  </r>
  <r>
    <x v="6128"/>
    <n v="292.88"/>
    <n v="293.38"/>
  </r>
  <r>
    <x v="6129"/>
    <n v="292.99"/>
    <n v="293.49"/>
  </r>
  <r>
    <x v="6130"/>
    <n v="293.04000000000002"/>
    <n v="293.52999999999997"/>
  </r>
  <r>
    <x v="6131"/>
    <n v="293.11"/>
    <n v="293.54000000000002"/>
  </r>
  <r>
    <x v="6132"/>
    <n v="293.19"/>
    <n v="293.68"/>
  </r>
  <r>
    <x v="6133"/>
    <n v="293.19"/>
    <n v="293.68"/>
  </r>
  <r>
    <x v="6134"/>
    <n v="293.19"/>
    <n v="293.68"/>
  </r>
  <r>
    <x v="6135"/>
    <n v="293.19"/>
    <n v="293.68"/>
  </r>
  <r>
    <x v="6136"/>
    <n v="293.31"/>
    <n v="293.8"/>
  </r>
  <r>
    <x v="6137"/>
    <n v="293.36"/>
    <n v="293.89999999999998"/>
  </r>
  <r>
    <x v="6138"/>
    <n v="293.48"/>
    <n v="293.98"/>
  </r>
  <r>
    <x v="6139"/>
    <n v="293.54000000000002"/>
    <n v="294.05"/>
  </r>
  <r>
    <x v="6140"/>
    <n v="293.54000000000002"/>
    <n v="294.05"/>
  </r>
  <r>
    <x v="6141"/>
    <n v="293.54000000000002"/>
    <n v="294.05"/>
  </r>
  <r>
    <x v="6142"/>
    <n v="293.66000000000003"/>
    <n v="294.13"/>
  </r>
  <r>
    <x v="6143"/>
    <n v="293.75"/>
    <n v="294.20999999999998"/>
  </r>
  <r>
    <x v="6144"/>
    <n v="293.87"/>
    <n v="294.32"/>
  </r>
  <r>
    <x v="6145"/>
    <n v="293.98"/>
    <n v="294.36"/>
  </r>
  <r>
    <x v="6146"/>
    <n v="294.07"/>
    <n v="294.55"/>
  </r>
  <r>
    <x v="6147"/>
    <n v="294.07"/>
    <n v="294.55"/>
  </r>
  <r>
    <x v="6148"/>
    <n v="294.07"/>
    <n v="294.55"/>
  </r>
  <r>
    <x v="6149"/>
    <n v="294.11"/>
    <n v="294.57"/>
  </r>
  <r>
    <x v="6150"/>
    <n v="294.20999999999998"/>
    <n v="294.69"/>
  </r>
  <r>
    <x v="6151"/>
    <n v="294.33999999999997"/>
    <n v="294.8"/>
  </r>
  <r>
    <x v="6152"/>
    <n v="294.42"/>
    <n v="294.92"/>
  </r>
  <r>
    <x v="6153"/>
    <n v="294.5"/>
    <n v="294.99"/>
  </r>
  <r>
    <x v="6154"/>
    <n v="294.5"/>
    <n v="294.99"/>
  </r>
  <r>
    <x v="6155"/>
    <n v="294.5"/>
    <n v="294.99"/>
  </r>
  <r>
    <x v="6156"/>
    <n v="294.64"/>
    <n v="295.07"/>
  </r>
  <r>
    <x v="6157"/>
    <n v="294.69"/>
    <n v="295.14"/>
  </r>
  <r>
    <x v="6158"/>
    <n v="294.83"/>
    <n v="295.22000000000003"/>
  </r>
  <r>
    <x v="6159"/>
    <n v="294.89999999999998"/>
    <n v="295.27999999999997"/>
  </r>
  <r>
    <x v="6160"/>
    <n v="294.97000000000003"/>
    <n v="295.5"/>
  </r>
  <r>
    <x v="6161"/>
    <n v="294.97000000000003"/>
    <n v="295.5"/>
  </r>
  <r>
    <x v="6162"/>
    <n v="294.97000000000003"/>
    <n v="295.5"/>
  </r>
  <r>
    <x v="6163"/>
    <n v="295.07"/>
    <n v="295.52999999999997"/>
  </r>
  <r>
    <x v="6164"/>
    <n v="295.10000000000002"/>
    <n v="295.63"/>
  </r>
  <r>
    <x v="6165"/>
    <n v="295.25"/>
    <n v="295.70999999999998"/>
  </r>
  <r>
    <x v="6166"/>
    <n v="295.3"/>
    <n v="295.72000000000003"/>
  </r>
  <r>
    <x v="6167"/>
    <n v="295.39"/>
    <n v="295.83"/>
  </r>
  <r>
    <x v="6168"/>
    <n v="295.39"/>
    <n v="295.83"/>
  </r>
  <r>
    <x v="6169"/>
    <n v="295.39"/>
    <n v="295.83"/>
  </r>
  <r>
    <x v="6170"/>
    <n v="295.48"/>
    <n v="295.97000000000003"/>
  </r>
  <r>
    <x v="6171"/>
    <n v="295.61"/>
    <n v="296.02"/>
  </r>
  <r>
    <x v="6172"/>
    <n v="295.64"/>
    <n v="296.16000000000003"/>
  </r>
  <r>
    <x v="6173"/>
    <n v="295.85000000000002"/>
    <n v="296.25"/>
  </r>
  <r>
    <x v="6174"/>
    <n v="295.81"/>
    <n v="296.33"/>
  </r>
  <r>
    <x v="6175"/>
    <n v="295.81"/>
    <n v="296.33"/>
  </r>
  <r>
    <x v="6176"/>
    <n v="295.81"/>
    <n v="296.33"/>
  </r>
  <r>
    <x v="6177"/>
    <n v="295.95999999999998"/>
    <n v="296.42"/>
  </r>
  <r>
    <x v="6178"/>
    <n v="296.05"/>
    <n v="296.5"/>
  </r>
  <r>
    <x v="6179"/>
    <n v="296.11"/>
    <n v="296.63"/>
  </r>
  <r>
    <x v="6180"/>
    <n v="296.24"/>
    <n v="296.70999999999998"/>
  </r>
  <r>
    <x v="6181"/>
    <n v="296.32"/>
    <n v="296.75"/>
  </r>
  <r>
    <x v="6182"/>
    <n v="296.32"/>
    <n v="296.75"/>
  </r>
  <r>
    <x v="6183"/>
    <n v="296.32"/>
    <n v="296.75"/>
  </r>
  <r>
    <x v="6184"/>
    <n v="296.42"/>
    <n v="296.85000000000002"/>
  </r>
  <r>
    <x v="6185"/>
    <n v="296.55"/>
    <n v="296.99"/>
  </r>
  <r>
    <x v="6186"/>
    <n v="296.62"/>
    <n v="297.08"/>
  </r>
  <r>
    <x v="6187"/>
    <n v="296.74"/>
    <n v="297.22000000000003"/>
  </r>
  <r>
    <x v="6188"/>
    <n v="296.76"/>
    <n v="297.26"/>
  </r>
  <r>
    <x v="6189"/>
    <n v="296.76"/>
    <n v="297.26"/>
  </r>
  <r>
    <x v="6190"/>
    <n v="296.76"/>
    <n v="297.26"/>
  </r>
  <r>
    <x v="6191"/>
    <n v="296.85000000000002"/>
    <n v="297.36"/>
  </r>
  <r>
    <x v="6192"/>
    <n v="296.95999999999998"/>
    <n v="297.48"/>
  </r>
  <r>
    <x v="6193"/>
    <n v="296.99"/>
    <n v="297.5"/>
  </r>
  <r>
    <x v="6194"/>
    <n v="297.14"/>
    <n v="297.63"/>
  </r>
  <r>
    <x v="6195"/>
    <n v="297.16000000000003"/>
    <n v="297.64999999999998"/>
  </r>
  <r>
    <x v="6196"/>
    <n v="297.16000000000003"/>
    <n v="297.64999999999998"/>
  </r>
  <r>
    <x v="6197"/>
    <n v="297.16000000000003"/>
    <n v="297.64999999999998"/>
  </r>
  <r>
    <x v="6198"/>
    <n v="297.31"/>
    <n v="297.76"/>
  </r>
  <r>
    <x v="6199"/>
    <n v="297.35000000000002"/>
    <n v="297.91000000000003"/>
  </r>
  <r>
    <x v="6200"/>
    <n v="297.45999999999998"/>
    <n v="297.94"/>
  </r>
  <r>
    <x v="6201"/>
    <n v="297.56"/>
    <n v="298.02"/>
  </r>
  <r>
    <x v="6202"/>
    <n v="297.7"/>
    <n v="298.11"/>
  </r>
  <r>
    <x v="6203"/>
    <n v="297.7"/>
    <n v="298.11"/>
  </r>
  <r>
    <x v="6204"/>
    <n v="297.7"/>
    <n v="298.11"/>
  </r>
  <r>
    <x v="6205"/>
    <n v="297.77"/>
    <n v="298.18"/>
  </r>
  <r>
    <x v="6206"/>
    <n v="297.83"/>
    <n v="298.36"/>
  </r>
  <r>
    <x v="6207"/>
    <n v="297.95999999999998"/>
    <n v="298.41000000000003"/>
  </r>
  <r>
    <x v="6208"/>
    <n v="297.95999999999998"/>
    <n v="298.41000000000003"/>
  </r>
  <r>
    <x v="6209"/>
    <n v="297.95999999999998"/>
    <n v="298.41000000000003"/>
  </r>
  <r>
    <x v="6210"/>
    <n v="297.95999999999998"/>
    <n v="298.41000000000003"/>
  </r>
  <r>
    <x v="6211"/>
    <n v="297.95999999999998"/>
    <n v="298.41000000000003"/>
  </r>
  <r>
    <x v="6212"/>
    <n v="297.95"/>
    <n v="298.64"/>
  </r>
  <r>
    <x v="6213"/>
    <n v="298.08"/>
    <n v="298.58"/>
  </r>
  <r>
    <x v="6214"/>
    <n v="298.13"/>
    <n v="298.69"/>
  </r>
  <r>
    <x v="6215"/>
    <n v="298.23"/>
    <n v="298.76"/>
  </r>
  <r>
    <x v="6216"/>
    <n v="298.35000000000002"/>
    <n v="298.77999999999997"/>
  </r>
  <r>
    <x v="6217"/>
    <n v="298.35000000000002"/>
    <n v="298.77999999999997"/>
  </r>
  <r>
    <x v="6218"/>
    <n v="298.35000000000002"/>
    <n v="298.77999999999997"/>
  </r>
  <r>
    <x v="6219"/>
    <n v="298.45"/>
    <n v="298.91000000000003"/>
  </r>
  <r>
    <x v="6220"/>
    <n v="298.45999999999998"/>
    <n v="298.99"/>
  </r>
  <r>
    <x v="6221"/>
    <n v="298.58999999999997"/>
    <n v="299.06"/>
  </r>
  <r>
    <x v="6222"/>
    <n v="298.69"/>
    <n v="299.13"/>
  </r>
  <r>
    <x v="6223"/>
    <n v="298.70999999999998"/>
    <n v="299.16000000000003"/>
  </r>
  <r>
    <x v="6224"/>
    <n v="298.70999999999998"/>
    <n v="299.16000000000003"/>
  </r>
  <r>
    <x v="6225"/>
    <n v="298.70999999999998"/>
    <n v="299.16000000000003"/>
  </r>
  <r>
    <x v="6226"/>
    <n v="298.77"/>
    <n v="299.33"/>
  </r>
  <r>
    <x v="6227"/>
    <n v="298.83"/>
    <n v="299.38"/>
  </r>
  <r>
    <x v="6228"/>
    <n v="299"/>
    <n v="299.45"/>
  </r>
  <r>
    <x v="6229"/>
    <n v="299.08999999999997"/>
    <n v="299.55"/>
  </r>
  <r>
    <x v="6230"/>
    <n v="299.24"/>
    <n v="299.63"/>
  </r>
  <r>
    <x v="6231"/>
    <n v="299.24"/>
    <n v="299.63"/>
  </r>
  <r>
    <x v="6232"/>
    <n v="299.24"/>
    <n v="299.63"/>
  </r>
  <r>
    <x v="6233"/>
    <n v="299.31"/>
    <n v="299.70999999999998"/>
  </r>
  <r>
    <x v="6234"/>
    <n v="299.31"/>
    <n v="299.79000000000002"/>
  </r>
  <r>
    <x v="6235"/>
    <n v="299.45999999999998"/>
    <n v="299.89999999999998"/>
  </r>
  <r>
    <x v="6236"/>
    <n v="299.5"/>
    <n v="299.97000000000003"/>
  </r>
  <r>
    <x v="6237"/>
    <n v="299.39999999999998"/>
    <n v="299.95"/>
  </r>
  <r>
    <x v="6238"/>
    <n v="299.39999999999998"/>
    <n v="299.95"/>
  </r>
  <r>
    <x v="6239"/>
    <n v="299.39999999999998"/>
    <n v="299.95"/>
  </r>
  <r>
    <x v="6240"/>
    <n v="299.56"/>
    <n v="300.07"/>
  </r>
  <r>
    <x v="6241"/>
    <n v="299.63"/>
    <n v="300.16000000000003"/>
  </r>
  <r>
    <x v="6242"/>
    <n v="299.74"/>
    <n v="300.20999999999998"/>
  </r>
  <r>
    <x v="6243"/>
    <n v="299.93"/>
    <n v="300.36"/>
  </r>
  <r>
    <x v="6244"/>
    <n v="299.94"/>
    <n v="300.41000000000003"/>
  </r>
  <r>
    <x v="6245"/>
    <n v="299.94"/>
    <n v="300.41000000000003"/>
  </r>
  <r>
    <x v="6246"/>
    <n v="299.94"/>
    <n v="300.41000000000003"/>
  </r>
  <r>
    <x v="6247"/>
    <n v="299.98"/>
    <n v="300.5"/>
  </r>
  <r>
    <x v="6248"/>
    <n v="300.08999999999997"/>
    <n v="300.57"/>
  </r>
  <r>
    <x v="6249"/>
    <n v="300.14"/>
    <n v="300.60000000000002"/>
  </r>
  <r>
    <x v="6250"/>
    <n v="300.27999999999997"/>
    <n v="300.73"/>
  </r>
  <r>
    <x v="6251"/>
    <n v="300.27999999999997"/>
    <n v="300.77999999999997"/>
  </r>
  <r>
    <x v="6252"/>
    <n v="300.27999999999997"/>
    <n v="300.77999999999997"/>
  </r>
  <r>
    <x v="6253"/>
    <n v="300.27999999999997"/>
    <n v="300.77999999999997"/>
  </r>
  <r>
    <x v="6254"/>
    <n v="300.39"/>
    <n v="300.87"/>
  </r>
  <r>
    <x v="6255"/>
    <n v="300.43"/>
    <n v="300.92"/>
  </r>
  <r>
    <x v="6256"/>
    <n v="300.5"/>
    <n v="300.99"/>
  </r>
  <r>
    <x v="6257"/>
    <n v="300.64999999999998"/>
    <n v="301.07"/>
  </r>
  <r>
    <x v="6258"/>
    <n v="300.67"/>
    <n v="301.14999999999998"/>
  </r>
  <r>
    <x v="6259"/>
    <n v="300.67"/>
    <n v="301.14999999999998"/>
  </r>
  <r>
    <x v="6260"/>
    <n v="300.67"/>
    <n v="301.14999999999998"/>
  </r>
  <r>
    <x v="6261"/>
    <n v="300.8"/>
    <n v="301.25"/>
  </r>
  <r>
    <x v="6262"/>
    <n v="300.81"/>
    <n v="301.35000000000002"/>
  </r>
  <r>
    <x v="6263"/>
    <n v="300.89"/>
    <n v="301.41000000000003"/>
  </r>
  <r>
    <x v="6264"/>
    <n v="301.05"/>
    <n v="301.48"/>
  </r>
  <r>
    <x v="6265"/>
    <n v="301.10000000000002"/>
    <n v="301.49"/>
  </r>
  <r>
    <x v="6266"/>
    <n v="301.10000000000002"/>
    <n v="301.49"/>
  </r>
  <r>
    <x v="6267"/>
    <n v="301.10000000000002"/>
    <n v="301.49"/>
  </r>
  <r>
    <x v="6268"/>
    <n v="301.18"/>
    <n v="301.67"/>
  </r>
  <r>
    <x v="6269"/>
    <n v="301.25"/>
    <n v="301.72000000000003"/>
  </r>
  <r>
    <x v="6270"/>
    <n v="301.32"/>
    <n v="301.8"/>
  </r>
  <r>
    <x v="6271"/>
    <n v="301.5"/>
    <n v="301.92"/>
  </r>
  <r>
    <x v="6272"/>
    <n v="301.56"/>
    <n v="302.02"/>
  </r>
  <r>
    <x v="6273"/>
    <n v="301.56"/>
    <n v="302.02"/>
  </r>
  <r>
    <x v="6274"/>
    <n v="301.56"/>
    <n v="302.02"/>
  </r>
  <r>
    <x v="6275"/>
    <n v="301.61"/>
    <n v="302.13"/>
  </r>
  <r>
    <x v="6276"/>
    <n v="301.61"/>
    <n v="302.13"/>
  </r>
  <r>
    <x v="6277"/>
    <n v="301.75"/>
    <n v="302.23"/>
  </r>
  <r>
    <x v="6278"/>
    <n v="301.83999999999997"/>
    <n v="302.36"/>
  </r>
  <r>
    <x v="6279"/>
    <n v="301.99"/>
    <n v="302.41000000000003"/>
  </r>
  <r>
    <x v="6280"/>
    <n v="301.99"/>
    <n v="302.41000000000003"/>
  </r>
  <r>
    <x v="6281"/>
    <n v="301.99"/>
    <n v="302.41000000000003"/>
  </r>
  <r>
    <x v="6282"/>
    <n v="301.98"/>
    <n v="302.56"/>
  </r>
  <r>
    <x v="6283"/>
    <n v="302.02"/>
    <n v="302.62"/>
  </r>
  <r>
    <x v="6284"/>
    <n v="302.08999999999997"/>
    <n v="302.64999999999998"/>
  </r>
  <r>
    <x v="6285"/>
    <n v="302.20999999999998"/>
    <n v="302.66000000000003"/>
  </r>
  <r>
    <x v="6286"/>
    <n v="302.26"/>
    <n v="302.81"/>
  </r>
  <r>
    <x v="6287"/>
    <n v="302.26"/>
    <n v="302.81"/>
  </r>
  <r>
    <x v="6288"/>
    <n v="302.26"/>
    <n v="302.81"/>
  </r>
  <r>
    <x v="6289"/>
    <n v="302.32"/>
    <n v="302.88"/>
  </r>
  <r>
    <x v="6290"/>
    <n v="302.41000000000003"/>
    <n v="302.98"/>
  </r>
  <r>
    <x v="6291"/>
    <n v="302.57"/>
    <n v="302.95999999999998"/>
  </r>
  <r>
    <x v="6292"/>
    <n v="302.64"/>
    <n v="303.14999999999998"/>
  </r>
  <r>
    <x v="6293"/>
    <n v="302.72000000000003"/>
    <n v="303.16000000000003"/>
  </r>
  <r>
    <x v="6294"/>
    <n v="302.72000000000003"/>
    <n v="303.16000000000003"/>
  </r>
  <r>
    <x v="6295"/>
    <n v="302.72000000000003"/>
    <n v="303.16000000000003"/>
  </r>
  <r>
    <x v="6296"/>
    <n v="302.8"/>
    <n v="303.27"/>
  </r>
  <r>
    <x v="6297"/>
    <n v="302.89"/>
    <n v="303.38"/>
  </r>
  <r>
    <x v="6298"/>
    <n v="302.95999999999998"/>
    <n v="303.42"/>
  </r>
  <r>
    <x v="6299"/>
    <n v="303.08999999999997"/>
    <n v="303.55"/>
  </r>
  <r>
    <x v="6300"/>
    <n v="303.14"/>
    <n v="303.56"/>
  </r>
  <r>
    <x v="6301"/>
    <n v="303.14"/>
    <n v="303.56"/>
  </r>
  <r>
    <x v="6302"/>
    <n v="303.14"/>
    <n v="303.56"/>
  </r>
  <r>
    <x v="6303"/>
    <n v="303.20999999999998"/>
    <n v="303.62"/>
  </r>
  <r>
    <x v="6304"/>
    <n v="303.27"/>
    <n v="303.76"/>
  </r>
  <r>
    <x v="6305"/>
    <n v="303.32"/>
    <n v="303.86"/>
  </r>
  <r>
    <x v="6306"/>
    <n v="303.41000000000003"/>
    <n v="303.91000000000003"/>
  </r>
  <r>
    <x v="6307"/>
    <n v="303.45999999999998"/>
    <n v="303.98"/>
  </r>
  <r>
    <x v="6308"/>
    <n v="303.45999999999998"/>
    <n v="303.98"/>
  </r>
  <r>
    <x v="6309"/>
    <n v="303.45999999999998"/>
    <n v="303.98"/>
  </r>
  <r>
    <x v="6310"/>
    <n v="303.55"/>
    <n v="304.11"/>
  </r>
  <r>
    <x v="6311"/>
    <n v="303.55"/>
    <n v="304.11"/>
  </r>
  <r>
    <x v="6312"/>
    <n v="303.62"/>
    <n v="304.14"/>
  </r>
  <r>
    <x v="6313"/>
    <n v="303.75"/>
    <n v="304.14"/>
  </r>
  <r>
    <x v="6314"/>
    <n v="303.77"/>
    <n v="304.25"/>
  </r>
  <r>
    <x v="6315"/>
    <n v="303.77"/>
    <n v="304.25"/>
  </r>
  <r>
    <x v="6316"/>
    <n v="303.77"/>
    <n v="304.25"/>
  </r>
  <r>
    <x v="6317"/>
    <n v="303.89999999999998"/>
    <n v="304.37"/>
  </r>
  <r>
    <x v="6318"/>
    <n v="303.92"/>
    <n v="304.44"/>
  </r>
  <r>
    <x v="6319"/>
    <n v="304.04000000000002"/>
    <n v="304.58"/>
  </r>
  <r>
    <x v="6320"/>
    <n v="304.04000000000002"/>
    <n v="304.58"/>
  </r>
  <r>
    <x v="6321"/>
    <n v="304.04000000000002"/>
    <n v="304.58"/>
  </r>
  <r>
    <x v="6322"/>
    <n v="304.04000000000002"/>
    <n v="304.58"/>
  </r>
  <r>
    <x v="6323"/>
    <n v="304.04000000000002"/>
    <n v="304.58"/>
  </r>
  <r>
    <x v="6324"/>
    <n v="304.11"/>
    <n v="304.60000000000002"/>
  </r>
  <r>
    <x v="6325"/>
    <n v="304.13"/>
    <n v="304.67"/>
  </r>
  <r>
    <x v="6326"/>
    <n v="304.27999999999997"/>
    <n v="304.77999999999997"/>
  </r>
  <r>
    <x v="6327"/>
    <n v="304.38"/>
    <n v="304.87"/>
  </r>
  <r>
    <x v="6328"/>
    <n v="304.42"/>
    <n v="304.92"/>
  </r>
  <r>
    <x v="6329"/>
    <n v="304.42"/>
    <n v="304.92"/>
  </r>
  <r>
    <x v="6330"/>
    <n v="304.42"/>
    <n v="304.92"/>
  </r>
  <r>
    <x v="6331"/>
    <n v="304.42"/>
    <n v="304.92"/>
  </r>
  <r>
    <x v="6332"/>
    <n v="304.45"/>
    <n v="305.04000000000002"/>
  </r>
  <r>
    <x v="6333"/>
    <n v="304.58999999999997"/>
    <n v="305.04000000000002"/>
  </r>
  <r>
    <x v="6334"/>
    <n v="304.69"/>
    <n v="305.14999999999998"/>
  </r>
  <r>
    <x v="6335"/>
    <n v="304.8"/>
    <n v="305.3"/>
  </r>
  <r>
    <x v="6336"/>
    <n v="304.8"/>
    <n v="305.3"/>
  </r>
  <r>
    <x v="6337"/>
    <n v="304.8"/>
    <n v="305.3"/>
  </r>
  <r>
    <x v="6338"/>
    <n v="304.77"/>
    <n v="305.33999999999997"/>
  </r>
  <r>
    <x v="6339"/>
    <n v="304.88"/>
    <n v="305.45999999999998"/>
  </r>
  <r>
    <x v="6340"/>
    <n v="304.99"/>
    <n v="305.52"/>
  </r>
  <r>
    <x v="6341"/>
    <n v="305.2"/>
    <n v="305.61"/>
  </r>
  <r>
    <x v="6342"/>
    <n v="305.18"/>
    <n v="305.66000000000003"/>
  </r>
  <r>
    <x v="6343"/>
    <n v="305.18"/>
    <n v="305.66000000000003"/>
  </r>
  <r>
    <x v="6344"/>
    <n v="305.18"/>
    <n v="305.66000000000003"/>
  </r>
  <r>
    <x v="6345"/>
    <n v="305.27999999999997"/>
    <n v="305.74"/>
  </r>
  <r>
    <x v="6346"/>
    <n v="305.31"/>
    <n v="305.83"/>
  </r>
  <r>
    <x v="6347"/>
    <n v="305.38"/>
    <n v="305.91000000000003"/>
  </r>
  <r>
    <x v="6348"/>
    <n v="305.48"/>
    <n v="305.95"/>
  </r>
  <r>
    <x v="6349"/>
    <n v="305.52999999999997"/>
    <n v="306"/>
  </r>
  <r>
    <x v="6350"/>
    <n v="305.52999999999997"/>
    <n v="306"/>
  </r>
  <r>
    <x v="6351"/>
    <n v="305.52999999999997"/>
    <n v="306"/>
  </r>
  <r>
    <x v="6352"/>
    <n v="305.64"/>
    <n v="306.12"/>
  </r>
  <r>
    <x v="6353"/>
    <n v="305.7"/>
    <n v="306.20999999999998"/>
  </r>
  <r>
    <x v="6354"/>
    <n v="305.74"/>
    <n v="306.27"/>
  </r>
  <r>
    <x v="6355"/>
    <n v="305.88"/>
    <n v="306.37"/>
  </r>
  <r>
    <x v="6356"/>
    <n v="305.95"/>
    <n v="306.43"/>
  </r>
  <r>
    <x v="6357"/>
    <n v="305.95"/>
    <n v="306.43"/>
  </r>
  <r>
    <x v="6358"/>
    <n v="305.95"/>
    <n v="306.43"/>
  </r>
  <r>
    <x v="6359"/>
    <n v="306.02999999999997"/>
    <n v="306.52999999999997"/>
  </r>
  <r>
    <x v="6360"/>
    <n v="306.08"/>
    <n v="306.63"/>
  </r>
  <r>
    <x v="6361"/>
    <n v="306.17"/>
    <n v="306.69"/>
  </r>
  <r>
    <x v="6362"/>
    <n v="306.3"/>
    <n v="306.74"/>
  </r>
  <r>
    <x v="6363"/>
    <n v="306.31"/>
    <n v="306.89999999999998"/>
  </r>
  <r>
    <x v="6364"/>
    <n v="306.31"/>
    <n v="306.89999999999998"/>
  </r>
  <r>
    <x v="6365"/>
    <n v="306.31"/>
    <n v="306.89999999999998"/>
  </r>
  <r>
    <x v="6366"/>
    <n v="306.43"/>
    <n v="306.95999999999998"/>
  </r>
  <r>
    <x v="6367"/>
    <n v="306.5"/>
    <n v="307.02"/>
  </r>
  <r>
    <x v="6368"/>
    <n v="306.61"/>
    <n v="307.08999999999997"/>
  </r>
  <r>
    <x v="6369"/>
    <n v="306.72000000000003"/>
    <n v="307.2"/>
  </r>
  <r>
    <x v="6370"/>
    <n v="306.95"/>
    <n v="307.27999999999997"/>
  </r>
  <r>
    <x v="6371"/>
    <n v="306.95"/>
    <n v="307.27999999999997"/>
  </r>
  <r>
    <x v="6372"/>
    <n v="306.95"/>
    <n v="307.27999999999997"/>
  </r>
  <r>
    <x v="6373"/>
    <n v="306.82"/>
    <n v="307.39"/>
  </r>
  <r>
    <x v="6374"/>
    <n v="306.89"/>
    <n v="307.49"/>
  </r>
  <r>
    <x v="6375"/>
    <n v="307.01"/>
    <n v="307.54000000000002"/>
  </r>
  <r>
    <x v="6376"/>
    <n v="307.11"/>
    <n v="307.49"/>
  </r>
  <r>
    <x v="6377"/>
    <n v="307.10000000000002"/>
    <n v="307.67"/>
  </r>
  <r>
    <x v="6378"/>
    <n v="307.10000000000002"/>
    <n v="307.67"/>
  </r>
  <r>
    <x v="6379"/>
    <n v="307.10000000000002"/>
    <n v="307.67"/>
  </r>
  <r>
    <x v="6380"/>
    <n v="307.2"/>
    <n v="307.74"/>
  </r>
  <r>
    <x v="6381"/>
    <n v="307.27"/>
    <n v="307.83"/>
  </r>
  <r>
    <x v="6382"/>
    <n v="307.32"/>
    <n v="307.92"/>
  </r>
  <r>
    <x v="6383"/>
    <n v="307.49"/>
    <n v="308.02"/>
  </r>
  <r>
    <x v="6384"/>
    <n v="307.51"/>
    <n v="308.02999999999997"/>
  </r>
  <r>
    <x v="6385"/>
    <n v="307.51"/>
    <n v="308.02999999999997"/>
  </r>
  <r>
    <x v="6386"/>
    <n v="307.51"/>
    <n v="308.02999999999997"/>
  </r>
  <r>
    <x v="6387"/>
    <n v="307.67"/>
    <n v="308.14"/>
  </r>
  <r>
    <x v="6388"/>
    <n v="307.67"/>
    <n v="308.27"/>
  </r>
  <r>
    <x v="6389"/>
    <n v="307.77"/>
    <n v="308.33999999999997"/>
  </r>
  <r>
    <x v="6390"/>
    <n v="307.87"/>
    <n v="308.42"/>
  </r>
  <r>
    <x v="6391"/>
    <n v="307.95"/>
    <n v="308.51"/>
  </r>
  <r>
    <x v="6392"/>
    <n v="307.95"/>
    <n v="308.51"/>
  </r>
  <r>
    <x v="6393"/>
    <n v="307.95"/>
    <n v="308.51"/>
  </r>
  <r>
    <x v="6394"/>
    <n v="308.05"/>
    <n v="308.58"/>
  </r>
  <r>
    <x v="6395"/>
    <n v="308.07"/>
    <n v="308.69"/>
  </r>
  <r>
    <x v="6396"/>
    <n v="308.12"/>
    <n v="308.77"/>
  </r>
  <r>
    <x v="6397"/>
    <n v="308.3"/>
    <n v="308.82"/>
  </r>
  <r>
    <x v="6398"/>
    <n v="308.43"/>
    <n v="308.85000000000002"/>
  </r>
  <r>
    <x v="6399"/>
    <n v="308.43"/>
    <n v="308.85000000000002"/>
  </r>
  <r>
    <x v="6400"/>
    <n v="308.43"/>
    <n v="308.85000000000002"/>
  </r>
  <r>
    <x v="6401"/>
    <n v="308.45"/>
    <n v="308.98"/>
  </r>
  <r>
    <x v="6402"/>
    <n v="308.51"/>
    <n v="309.10000000000002"/>
  </r>
  <r>
    <x v="6403"/>
    <n v="308.61"/>
    <n v="309.12"/>
  </r>
  <r>
    <x v="6404"/>
    <n v="308.70999999999998"/>
    <n v="309.2"/>
  </r>
  <r>
    <x v="6405"/>
    <n v="308.73"/>
    <n v="309.20999999999998"/>
  </r>
  <r>
    <x v="6406"/>
    <n v="308.73"/>
    <n v="309.20999999999998"/>
  </r>
  <r>
    <x v="6407"/>
    <n v="308.73"/>
    <n v="309.20999999999998"/>
  </r>
  <r>
    <x v="6408"/>
    <n v="308.82"/>
    <n v="309.43"/>
  </r>
  <r>
    <x v="6409"/>
    <n v="308.89"/>
    <n v="309.52999999999997"/>
  </r>
  <r>
    <x v="6410"/>
    <n v="308.98"/>
    <n v="309.52999999999997"/>
  </r>
  <r>
    <x v="6411"/>
    <n v="309.10000000000002"/>
    <n v="309.55"/>
  </r>
  <r>
    <x v="6412"/>
    <n v="309.08999999999997"/>
    <n v="309.66000000000003"/>
  </r>
  <r>
    <x v="6413"/>
    <n v="309.08999999999997"/>
    <n v="309.66000000000003"/>
  </r>
  <r>
    <x v="6414"/>
    <n v="309.08999999999997"/>
    <n v="309.66000000000003"/>
  </r>
  <r>
    <x v="6415"/>
    <n v="309.2"/>
    <n v="309.77"/>
  </r>
  <r>
    <x v="6416"/>
    <n v="309.2"/>
    <n v="309.77"/>
  </r>
  <r>
    <x v="6417"/>
    <n v="309.29000000000002"/>
    <n v="309.86"/>
  </r>
  <r>
    <x v="6418"/>
    <n v="309.33999999999997"/>
    <n v="309.95"/>
  </r>
  <r>
    <x v="6419"/>
    <n v="309.45"/>
    <n v="310"/>
  </r>
  <r>
    <x v="6420"/>
    <n v="309.45"/>
    <n v="310"/>
  </r>
  <r>
    <x v="6421"/>
    <n v="309.45"/>
    <n v="310"/>
  </r>
  <r>
    <x v="6422"/>
    <n v="309.58"/>
    <n v="310.08999999999997"/>
  </r>
  <r>
    <x v="6423"/>
    <n v="309.64"/>
    <n v="310.19"/>
  </r>
  <r>
    <x v="6424"/>
    <n v="309.64"/>
    <n v="310.19"/>
  </r>
  <r>
    <x v="6425"/>
    <n v="309.77"/>
    <n v="310.27"/>
  </r>
  <r>
    <x v="6426"/>
    <n v="309.85000000000002"/>
    <n v="310.35000000000002"/>
  </r>
  <r>
    <x v="6427"/>
    <n v="309.85000000000002"/>
    <n v="310.35000000000002"/>
  </r>
  <r>
    <x v="6428"/>
    <n v="309.85000000000002"/>
    <n v="310.35000000000002"/>
  </r>
  <r>
    <x v="6429"/>
    <n v="309.87"/>
    <n v="310.42"/>
  </r>
  <r>
    <x v="6430"/>
    <n v="309.95999999999998"/>
    <n v="310.51"/>
  </r>
  <r>
    <x v="6431"/>
    <n v="310.05"/>
    <n v="310.61"/>
  </r>
  <r>
    <x v="6432"/>
    <n v="310.22000000000003"/>
    <n v="310.69"/>
  </r>
  <r>
    <x v="6433"/>
    <n v="310.3"/>
    <n v="310.7"/>
  </r>
  <r>
    <x v="6434"/>
    <n v="310.3"/>
    <n v="310.7"/>
  </r>
  <r>
    <x v="6435"/>
    <n v="310.3"/>
    <n v="310.7"/>
  </r>
  <r>
    <x v="6436"/>
    <n v="310.29000000000002"/>
    <n v="310.83999999999997"/>
  </r>
  <r>
    <x v="6437"/>
    <n v="310.29000000000002"/>
    <n v="310.83999999999997"/>
  </r>
  <r>
    <x v="6438"/>
    <n v="310.38"/>
    <n v="310.93"/>
  </r>
  <r>
    <x v="6439"/>
    <n v="310.45"/>
    <n v="310.89"/>
  </r>
  <r>
    <x v="6440"/>
    <n v="310.49"/>
    <n v="311.08"/>
  </r>
  <r>
    <x v="6441"/>
    <n v="310.49"/>
    <n v="311.08"/>
  </r>
  <r>
    <x v="6442"/>
    <n v="310.49"/>
    <n v="311.08"/>
  </r>
  <r>
    <x v="6443"/>
    <n v="310.58999999999997"/>
    <n v="311.14999999999998"/>
  </r>
  <r>
    <x v="6444"/>
    <n v="310.63"/>
    <n v="311.29000000000002"/>
  </r>
  <r>
    <x v="6445"/>
    <n v="310.75"/>
    <n v="311.32"/>
  </r>
  <r>
    <x v="6446"/>
    <n v="310.85000000000002"/>
    <n v="311.32"/>
  </r>
  <r>
    <x v="6447"/>
    <n v="310.88"/>
    <n v="311.48"/>
  </r>
  <r>
    <x v="6448"/>
    <n v="310.88"/>
    <n v="311.48"/>
  </r>
  <r>
    <x v="6449"/>
    <n v="310.88"/>
    <n v="311.48"/>
  </r>
  <r>
    <x v="6450"/>
    <n v="311"/>
    <n v="311.56"/>
  </r>
  <r>
    <x v="6451"/>
    <n v="311.05"/>
    <n v="311.63"/>
  </r>
  <r>
    <x v="6452"/>
    <n v="311.11"/>
    <n v="311.74"/>
  </r>
  <r>
    <x v="6453"/>
    <n v="311.23"/>
    <n v="311.73"/>
  </r>
  <r>
    <x v="6454"/>
    <n v="311.3"/>
    <n v="311.89999999999998"/>
  </r>
  <r>
    <x v="6455"/>
    <n v="311.3"/>
    <n v="311.89999999999998"/>
  </r>
  <r>
    <x v="6456"/>
    <n v="311.3"/>
    <n v="311.89999999999998"/>
  </r>
  <r>
    <x v="6457"/>
    <n v="311.36"/>
    <n v="311.95"/>
  </r>
  <r>
    <x v="6458"/>
    <n v="311.43"/>
    <n v="312.02"/>
  </r>
  <r>
    <x v="6459"/>
    <n v="311.54000000000002"/>
    <n v="312.13"/>
  </r>
  <r>
    <x v="6460"/>
    <n v="311.70999999999998"/>
    <n v="312.19"/>
  </r>
  <r>
    <x v="6461"/>
    <n v="311.77999999999997"/>
    <n v="312.25"/>
  </r>
  <r>
    <x v="6462"/>
    <n v="311.77999999999997"/>
    <n v="312.25"/>
  </r>
  <r>
    <x v="6463"/>
    <n v="311.77999999999997"/>
    <n v="312.25"/>
  </r>
  <r>
    <x v="6464"/>
    <n v="311.77"/>
    <n v="312.3"/>
  </r>
  <r>
    <x v="6465"/>
    <n v="311.88"/>
    <n v="312.43"/>
  </r>
  <r>
    <x v="6466"/>
    <n v="311.99"/>
    <n v="312.44"/>
  </r>
  <r>
    <x v="6467"/>
    <n v="312.04000000000002"/>
    <n v="312.58999999999997"/>
  </r>
  <r>
    <x v="6468"/>
    <n v="312.04000000000002"/>
    <n v="312.58999999999997"/>
  </r>
  <r>
    <x v="6469"/>
    <n v="312.04000000000002"/>
    <n v="312.58999999999997"/>
  </r>
  <r>
    <x v="6470"/>
    <n v="312.04000000000002"/>
    <n v="312.58999999999997"/>
  </r>
  <r>
    <x v="6471"/>
    <n v="312.08999999999997"/>
    <n v="312.64999999999998"/>
  </r>
  <r>
    <x v="6472"/>
    <n v="312.13"/>
    <n v="312.77999999999997"/>
  </r>
  <r>
    <x v="6473"/>
    <n v="312.29000000000002"/>
    <n v="312.86"/>
  </r>
  <r>
    <x v="6474"/>
    <n v="312.35000000000002"/>
    <n v="312.88"/>
  </r>
  <r>
    <x v="6475"/>
    <n v="312.45"/>
    <n v="313.01"/>
  </r>
  <r>
    <x v="6476"/>
    <n v="312.45"/>
    <n v="313.01"/>
  </r>
  <r>
    <x v="6477"/>
    <n v="312.45"/>
    <n v="313.01"/>
  </r>
  <r>
    <x v="6478"/>
    <n v="312.45999999999998"/>
    <n v="313.02999999999997"/>
  </r>
  <r>
    <x v="6479"/>
    <n v="312.61"/>
    <n v="313.18"/>
  </r>
  <r>
    <x v="6480"/>
    <n v="312.57"/>
    <n v="313.17"/>
  </r>
  <r>
    <x v="6481"/>
    <n v="312.73"/>
    <n v="313.3"/>
  </r>
  <r>
    <x v="6482"/>
    <n v="312.82"/>
    <n v="313.35000000000002"/>
  </r>
  <r>
    <x v="6483"/>
    <n v="312.82"/>
    <n v="313.35000000000002"/>
  </r>
  <r>
    <x v="6484"/>
    <n v="312.82"/>
    <n v="313.35000000000002"/>
  </r>
  <r>
    <x v="6485"/>
    <n v="312.93"/>
    <n v="313.44"/>
  </r>
  <r>
    <x v="6486"/>
    <n v="313.02"/>
    <n v="313.56"/>
  </r>
  <r>
    <x v="6487"/>
    <n v="313.07"/>
    <n v="313.60000000000002"/>
  </r>
  <r>
    <x v="6488"/>
    <n v="313.24"/>
    <n v="313.70999999999998"/>
  </r>
  <r>
    <x v="6489"/>
    <n v="313.36"/>
    <n v="313.79000000000002"/>
  </r>
  <r>
    <x v="6490"/>
    <n v="313.36"/>
    <n v="313.79000000000002"/>
  </r>
  <r>
    <x v="6491"/>
    <n v="313.36"/>
    <n v="313.79000000000002"/>
  </r>
  <r>
    <x v="6492"/>
    <n v="313.33"/>
    <n v="313.81"/>
  </r>
  <r>
    <x v="6493"/>
    <n v="313.44"/>
    <n v="313.93"/>
  </r>
  <r>
    <x v="6494"/>
    <n v="313.47000000000003"/>
    <n v="314.01"/>
  </r>
  <r>
    <x v="6495"/>
    <n v="313.56"/>
    <n v="314.05"/>
  </r>
  <r>
    <x v="6496"/>
    <n v="313.67"/>
    <n v="314.2"/>
  </r>
  <r>
    <x v="6497"/>
    <n v="313.67"/>
    <n v="314.2"/>
  </r>
  <r>
    <x v="6498"/>
    <n v="313.67"/>
    <n v="314.2"/>
  </r>
  <r>
    <x v="6499"/>
    <n v="313.67"/>
    <n v="314.2"/>
  </r>
  <r>
    <x v="6500"/>
    <n v="313.73"/>
    <n v="314.29000000000002"/>
  </r>
  <r>
    <x v="6501"/>
    <n v="313.76"/>
    <n v="314.35000000000002"/>
  </r>
  <r>
    <x v="6502"/>
    <n v="313.85000000000002"/>
    <n v="314.47000000000003"/>
  </r>
  <r>
    <x v="6503"/>
    <n v="313.92"/>
    <n v="314.48"/>
  </r>
  <r>
    <x v="6504"/>
    <n v="313.92"/>
    <n v="314.48"/>
  </r>
  <r>
    <x v="6505"/>
    <n v="313.92"/>
    <n v="314.48"/>
  </r>
  <r>
    <x v="6506"/>
    <n v="314.07"/>
    <n v="314.57"/>
  </r>
  <r>
    <x v="6507"/>
    <n v="314.13"/>
    <n v="314.67"/>
  </r>
  <r>
    <x v="6508"/>
    <n v="314.18"/>
    <n v="314.72000000000003"/>
  </r>
  <r>
    <x v="6509"/>
    <n v="314.3"/>
    <n v="314.85000000000002"/>
  </r>
  <r>
    <x v="6510"/>
    <n v="314.33"/>
    <n v="314.82"/>
  </r>
  <r>
    <x v="6511"/>
    <n v="314.33"/>
    <n v="314.82"/>
  </r>
  <r>
    <x v="6512"/>
    <n v="314.33"/>
    <n v="314.82"/>
  </r>
  <r>
    <x v="6513"/>
    <n v="314.47000000000003"/>
    <n v="315.01"/>
  </r>
  <r>
    <x v="6514"/>
    <n v="314.57"/>
    <n v="315.05"/>
  </r>
  <r>
    <x v="6515"/>
    <n v="314.63"/>
    <n v="315.13"/>
  </r>
  <r>
    <x v="6516"/>
    <n v="314.67"/>
    <n v="315.20999999999998"/>
  </r>
  <r>
    <x v="6517"/>
    <n v="314.74"/>
    <n v="315.37"/>
  </r>
  <r>
    <x v="6518"/>
    <n v="314.74"/>
    <n v="315.37"/>
  </r>
  <r>
    <x v="6519"/>
    <n v="314.74"/>
    <n v="315.37"/>
  </r>
  <r>
    <x v="6520"/>
    <n v="314.77999999999997"/>
    <n v="315.39"/>
  </r>
  <r>
    <x v="6521"/>
    <n v="314.93"/>
    <n v="315.45"/>
  </r>
  <r>
    <x v="6522"/>
    <n v="315.01"/>
    <n v="315.56"/>
  </r>
  <r>
    <x v="6523"/>
    <n v="315.08999999999997"/>
    <n v="315.64999999999998"/>
  </r>
  <r>
    <x v="6524"/>
    <n v="315.18"/>
    <n v="315.64"/>
  </r>
  <r>
    <x v="6525"/>
    <n v="315.18"/>
    <n v="315.64"/>
  </r>
  <r>
    <x v="6526"/>
    <n v="315.18"/>
    <n v="315.64"/>
  </r>
  <r>
    <x v="6527"/>
    <n v="315.26"/>
    <n v="315.82"/>
  </r>
  <r>
    <x v="6528"/>
    <n v="315.32"/>
    <n v="315.8"/>
  </r>
  <r>
    <x v="6529"/>
    <n v="315.42"/>
    <n v="315.97000000000003"/>
  </r>
  <r>
    <x v="6530"/>
    <n v="315.47000000000003"/>
    <n v="315.98"/>
  </r>
  <r>
    <x v="6531"/>
    <n v="315.51"/>
    <n v="316.05"/>
  </r>
  <r>
    <x v="6532"/>
    <n v="315.51"/>
    <n v="316.05"/>
  </r>
  <r>
    <x v="6533"/>
    <n v="315.51"/>
    <n v="316.05"/>
  </r>
  <r>
    <x v="6534"/>
    <n v="315.62"/>
    <n v="316.16000000000003"/>
  </r>
  <r>
    <x v="6535"/>
    <n v="315.66000000000003"/>
    <n v="316.22000000000003"/>
  </r>
  <r>
    <x v="6536"/>
    <n v="315.77999999999997"/>
    <n v="316.31"/>
  </r>
  <r>
    <x v="6537"/>
    <n v="315.89999999999998"/>
    <n v="316.39"/>
  </r>
  <r>
    <x v="6538"/>
    <n v="315.89"/>
    <n v="316.5"/>
  </r>
  <r>
    <x v="6539"/>
    <n v="315.89"/>
    <n v="316.5"/>
  </r>
  <r>
    <x v="6540"/>
    <n v="315.89"/>
    <n v="316.5"/>
  </r>
  <r>
    <x v="6541"/>
    <n v="316.05"/>
    <n v="316.62"/>
  </r>
  <r>
    <x v="6542"/>
    <n v="316.07"/>
    <n v="316.67"/>
  </r>
  <r>
    <x v="6543"/>
    <n v="316.24"/>
    <n v="316.79000000000002"/>
  </r>
  <r>
    <x v="6544"/>
    <n v="316.27999999999997"/>
    <n v="316.85000000000002"/>
  </r>
  <r>
    <x v="6545"/>
    <n v="316.33999999999997"/>
    <n v="316.91000000000003"/>
  </r>
  <r>
    <x v="6546"/>
    <n v="316.33999999999997"/>
    <n v="316.91000000000003"/>
  </r>
  <r>
    <x v="6547"/>
    <n v="316.33999999999997"/>
    <n v="316.91000000000003"/>
  </r>
  <r>
    <x v="6548"/>
    <n v="316.43"/>
    <n v="317.02"/>
  </r>
  <r>
    <x v="6549"/>
    <n v="316.52"/>
    <n v="317.05"/>
  </r>
  <r>
    <x v="6550"/>
    <n v="316.64999999999998"/>
    <n v="317.19"/>
  </r>
  <r>
    <x v="6551"/>
    <n v="316.70999999999998"/>
    <n v="317.20999999999998"/>
  </r>
  <r>
    <x v="6552"/>
    <n v="316.76"/>
    <n v="317.29000000000002"/>
  </r>
  <r>
    <x v="6553"/>
    <n v="316.76"/>
    <n v="317.29000000000002"/>
  </r>
  <r>
    <x v="6554"/>
    <n v="316.76"/>
    <n v="317.29000000000002"/>
  </r>
  <r>
    <x v="6555"/>
    <n v="316.91000000000003"/>
    <n v="317.39999999999998"/>
  </r>
  <r>
    <x v="6556"/>
    <n v="316.92"/>
    <n v="317.44"/>
  </r>
  <r>
    <x v="6557"/>
    <n v="317.12"/>
    <n v="317.54000000000002"/>
  </r>
  <r>
    <x v="6558"/>
    <n v="317.06"/>
    <n v="317.58999999999997"/>
  </r>
  <r>
    <x v="6559"/>
    <n v="317.12"/>
    <n v="317.63"/>
  </r>
  <r>
    <x v="6560"/>
    <n v="317.12"/>
    <n v="317.63"/>
  </r>
  <r>
    <x v="6561"/>
    <n v="317.12"/>
    <n v="317.63"/>
  </r>
  <r>
    <x v="6562"/>
    <n v="317.24"/>
    <n v="317.8"/>
  </r>
  <r>
    <x v="6563"/>
    <n v="317.33"/>
    <n v="317.87"/>
  </r>
  <r>
    <x v="6564"/>
    <n v="317.45"/>
    <n v="317.95999999999998"/>
  </r>
  <r>
    <x v="6565"/>
    <n v="317.49"/>
    <n v="318"/>
  </r>
  <r>
    <x v="6566"/>
    <n v="317.54000000000002"/>
    <n v="318.08"/>
  </r>
  <r>
    <x v="6567"/>
    <n v="317.54000000000002"/>
    <n v="318.08"/>
  </r>
  <r>
    <x v="6568"/>
    <n v="317.54000000000002"/>
    <n v="318.08"/>
  </r>
  <r>
    <x v="6569"/>
    <n v="317.54000000000002"/>
    <n v="318.08"/>
  </r>
  <r>
    <x v="6570"/>
    <n v="317.66000000000003"/>
    <n v="318.16000000000003"/>
  </r>
  <r>
    <x v="6571"/>
    <n v="317.7"/>
    <n v="318.31"/>
  </r>
  <r>
    <x v="6572"/>
    <n v="317.74"/>
    <n v="318.3"/>
  </r>
  <r>
    <x v="6573"/>
    <n v="317.74"/>
    <n v="318.3"/>
  </r>
  <r>
    <x v="6574"/>
    <n v="317.74"/>
    <n v="318.3"/>
  </r>
  <r>
    <x v="6575"/>
    <n v="317.74"/>
    <n v="318.3"/>
  </r>
  <r>
    <x v="6576"/>
    <n v="317.74"/>
    <n v="318.3"/>
  </r>
  <r>
    <x v="6577"/>
    <n v="317.87"/>
    <n v="318.39999999999998"/>
  </r>
  <r>
    <x v="6578"/>
    <n v="317.89999999999998"/>
    <n v="318.52999999999997"/>
  </r>
  <r>
    <x v="6579"/>
    <n v="318.05"/>
    <n v="318.66000000000003"/>
  </r>
  <r>
    <x v="6580"/>
    <n v="318.12"/>
    <n v="318.62"/>
  </r>
  <r>
    <x v="6581"/>
    <n v="318.12"/>
    <n v="318.62"/>
  </r>
  <r>
    <x v="6582"/>
    <n v="318.12"/>
    <n v="318.62"/>
  </r>
  <r>
    <x v="6583"/>
    <n v="318.14999999999998"/>
    <n v="318.70999999999998"/>
  </r>
  <r>
    <x v="6584"/>
    <n v="318.31"/>
    <n v="318.8"/>
  </r>
  <r>
    <x v="6585"/>
    <n v="318.35000000000002"/>
    <n v="318.86"/>
  </r>
  <r>
    <x v="6586"/>
    <n v="318.44"/>
    <n v="318.86"/>
  </r>
  <r>
    <x v="6587"/>
    <n v="318.5"/>
    <n v="319.06"/>
  </r>
  <r>
    <x v="6588"/>
    <n v="318.5"/>
    <n v="319.06"/>
  </r>
  <r>
    <x v="6589"/>
    <n v="318.5"/>
    <n v="319.06"/>
  </r>
  <r>
    <x v="6590"/>
    <n v="318.61"/>
    <n v="319.02999999999997"/>
  </r>
  <r>
    <x v="6591"/>
    <n v="318.63"/>
    <n v="319.2"/>
  </r>
  <r>
    <x v="6592"/>
    <n v="318.79000000000002"/>
    <n v="319.33"/>
  </r>
  <r>
    <x v="6593"/>
    <n v="318.88"/>
    <n v="319.42"/>
  </r>
  <r>
    <x v="6594"/>
    <n v="318.91000000000003"/>
    <n v="319.48"/>
  </r>
  <r>
    <x v="6595"/>
    <n v="318.91000000000003"/>
    <n v="319.48"/>
  </r>
  <r>
    <x v="6596"/>
    <n v="318.91000000000003"/>
    <n v="319.48"/>
  </r>
  <r>
    <x v="6597"/>
    <n v="319"/>
    <n v="319.52999999999997"/>
  </r>
  <r>
    <x v="6598"/>
    <n v="319.08"/>
    <n v="319.68"/>
  </r>
  <r>
    <x v="6599"/>
    <n v="319.17"/>
    <n v="319.68"/>
  </r>
  <r>
    <x v="6600"/>
    <n v="319.31"/>
    <n v="319.77"/>
  </r>
  <r>
    <x v="6601"/>
    <n v="319.31"/>
    <n v="319.83999999999997"/>
  </r>
  <r>
    <x v="6602"/>
    <n v="319.31"/>
    <n v="319.83999999999997"/>
  </r>
  <r>
    <x v="6603"/>
    <n v="319.31"/>
    <n v="319.83999999999997"/>
  </r>
  <r>
    <x v="6604"/>
    <n v="319.45"/>
    <n v="319.92"/>
  </r>
  <r>
    <x v="6605"/>
    <n v="319.45"/>
    <n v="320.02"/>
  </r>
  <r>
    <x v="6606"/>
    <n v="319.58"/>
    <n v="320.11"/>
  </r>
  <r>
    <x v="6607"/>
    <n v="319.68"/>
    <n v="320.14"/>
  </r>
  <r>
    <x v="6608"/>
    <n v="319.70999999999998"/>
    <n v="320.25"/>
  </r>
  <r>
    <x v="6609"/>
    <n v="319.70999999999998"/>
    <n v="320.25"/>
  </r>
  <r>
    <x v="6610"/>
    <n v="319.70999999999998"/>
    <n v="320.25"/>
  </r>
  <r>
    <x v="6611"/>
    <n v="319.79000000000002"/>
    <n v="320.32"/>
  </r>
  <r>
    <x v="6612"/>
    <n v="319.77"/>
    <n v="320.39999999999998"/>
  </r>
  <r>
    <x v="6613"/>
    <n v="319.92"/>
    <n v="320.41000000000003"/>
  </r>
  <r>
    <x v="6614"/>
    <n v="319.99"/>
    <n v="320.58"/>
  </r>
  <r>
    <x v="6615"/>
    <n v="320.13"/>
    <n v="320.62"/>
  </r>
  <r>
    <x v="6616"/>
    <n v="320.13"/>
    <n v="320.62"/>
  </r>
  <r>
    <x v="6617"/>
    <n v="320.13"/>
    <n v="320.62"/>
  </r>
  <r>
    <x v="6618"/>
    <n v="320.20999999999998"/>
    <n v="320.73"/>
  </r>
  <r>
    <x v="6619"/>
    <n v="320.2"/>
    <n v="320.77999999999997"/>
  </r>
  <r>
    <x v="6620"/>
    <n v="320.36"/>
    <n v="320.89999999999998"/>
  </r>
  <r>
    <x v="6621"/>
    <n v="320.44"/>
    <n v="321.02"/>
  </r>
  <r>
    <x v="6622"/>
    <n v="320.49"/>
    <n v="321.06"/>
  </r>
  <r>
    <x v="6623"/>
    <n v="320.49"/>
    <n v="321.06"/>
  </r>
  <r>
    <x v="6624"/>
    <n v="320.49"/>
    <n v="321.06"/>
  </r>
  <r>
    <x v="6625"/>
    <n v="320.55"/>
    <n v="321.14"/>
  </r>
  <r>
    <x v="6626"/>
    <n v="320.64999999999998"/>
    <n v="321.27999999999997"/>
  </r>
  <r>
    <x v="6627"/>
    <n v="320.67"/>
    <n v="321.25"/>
  </r>
  <r>
    <x v="6628"/>
    <n v="320.8"/>
    <n v="321.39"/>
  </r>
  <r>
    <x v="6629"/>
    <n v="320.85000000000002"/>
    <n v="321.43"/>
  </r>
  <r>
    <x v="6630"/>
    <n v="320.85000000000002"/>
    <n v="321.43"/>
  </r>
  <r>
    <x v="6631"/>
    <n v="320.85000000000002"/>
    <n v="321.43"/>
  </r>
  <r>
    <x v="6632"/>
    <n v="320.95999999999998"/>
    <n v="321.47000000000003"/>
  </r>
  <r>
    <x v="6633"/>
    <n v="321"/>
    <n v="321.57"/>
  </r>
  <r>
    <x v="6634"/>
    <n v="321.13"/>
    <n v="321.60000000000002"/>
  </r>
  <r>
    <x v="6635"/>
    <n v="321.2"/>
    <n v="321.7"/>
  </r>
  <r>
    <x v="6636"/>
    <n v="321.20999999999998"/>
    <n v="321.77999999999997"/>
  </r>
  <r>
    <x v="6637"/>
    <n v="321.20999999999998"/>
    <n v="321.77999999999997"/>
  </r>
  <r>
    <x v="6638"/>
    <n v="321.20999999999998"/>
    <n v="321.77999999999997"/>
  </r>
  <r>
    <x v="6639"/>
    <n v="321.39999999999998"/>
    <n v="321.89999999999998"/>
  </r>
  <r>
    <x v="6640"/>
    <n v="321.42"/>
    <n v="321.99"/>
  </r>
  <r>
    <x v="6641"/>
    <n v="321.52999999999997"/>
    <n v="322.11"/>
  </r>
  <r>
    <x v="6642"/>
    <n v="321.61"/>
    <n v="322.14999999999998"/>
  </r>
  <r>
    <x v="6643"/>
    <n v="321.72000000000003"/>
    <n v="322.2"/>
  </r>
  <r>
    <x v="6644"/>
    <n v="321.72000000000003"/>
    <n v="322.2"/>
  </r>
  <r>
    <x v="6645"/>
    <n v="321.72000000000003"/>
    <n v="322.2"/>
  </r>
  <r>
    <x v="6646"/>
    <n v="321.8"/>
    <n v="322.33"/>
  </r>
  <r>
    <x v="6647"/>
    <n v="321.89"/>
    <n v="322.41000000000003"/>
  </r>
  <r>
    <x v="6648"/>
    <n v="321.98"/>
    <n v="322.54000000000002"/>
  </r>
  <r>
    <x v="6649"/>
    <n v="321.98"/>
    <n v="322.60000000000002"/>
  </r>
  <r>
    <x v="6650"/>
    <n v="322.08"/>
    <n v="322.69"/>
  </r>
  <r>
    <x v="6651"/>
    <n v="322.08"/>
    <n v="322.69"/>
  </r>
  <r>
    <x v="6652"/>
    <n v="322.08"/>
    <n v="322.69"/>
  </r>
  <r>
    <x v="6653"/>
    <n v="322.2"/>
    <n v="322.8"/>
  </r>
  <r>
    <x v="6654"/>
    <n v="322.25"/>
    <n v="322.88"/>
  </r>
  <r>
    <x v="6655"/>
    <n v="322.39"/>
    <n v="322.83"/>
  </r>
  <r>
    <x v="6656"/>
    <n v="322.43"/>
    <n v="323"/>
  </r>
  <r>
    <x v="6657"/>
    <n v="322.54000000000002"/>
    <n v="323.07"/>
  </r>
  <r>
    <x v="6658"/>
    <n v="322.54000000000002"/>
    <n v="323.07"/>
  </r>
  <r>
    <x v="6659"/>
    <n v="322.54000000000002"/>
    <n v="323.07"/>
  </r>
  <r>
    <x v="6660"/>
    <n v="322.58"/>
    <n v="323.08999999999997"/>
  </r>
  <r>
    <x v="6661"/>
    <n v="322.60000000000002"/>
    <n v="323.20999999999998"/>
  </r>
  <r>
    <x v="6662"/>
    <n v="322.76"/>
    <n v="323.29000000000002"/>
  </r>
  <r>
    <x v="6663"/>
    <n v="322.82"/>
    <n v="323.33"/>
  </r>
  <r>
    <x v="6664"/>
    <n v="322.88"/>
    <n v="323.45"/>
  </r>
  <r>
    <x v="6665"/>
    <n v="322.88"/>
    <n v="323.45"/>
  </r>
  <r>
    <x v="6666"/>
    <n v="322.88"/>
    <n v="323.45"/>
  </r>
  <r>
    <x v="6667"/>
    <n v="322.95999999999998"/>
    <n v="323.52999999999997"/>
  </r>
  <r>
    <x v="6668"/>
    <n v="322.99"/>
    <n v="323.64"/>
  </r>
  <r>
    <x v="6669"/>
    <n v="323.10000000000002"/>
    <n v="323.70999999999998"/>
  </r>
  <r>
    <x v="6670"/>
    <n v="323.20999999999998"/>
    <n v="323.77"/>
  </r>
  <r>
    <x v="6671"/>
    <n v="323.27"/>
    <n v="323.89"/>
  </r>
  <r>
    <x v="6672"/>
    <n v="323.27"/>
    <n v="323.89"/>
  </r>
  <r>
    <x v="6673"/>
    <n v="323.27"/>
    <n v="323.89"/>
  </r>
  <r>
    <x v="6674"/>
    <n v="323.35000000000002"/>
    <n v="323.95999999999998"/>
  </r>
  <r>
    <x v="6675"/>
    <n v="323.41000000000003"/>
    <n v="324.12"/>
  </r>
  <r>
    <x v="6676"/>
    <n v="323.41000000000003"/>
    <n v="324.12"/>
  </r>
  <r>
    <x v="6677"/>
    <n v="323.41000000000003"/>
    <n v="324.12"/>
  </r>
  <r>
    <x v="6678"/>
    <n v="323.41000000000003"/>
    <n v="324.12"/>
  </r>
  <r>
    <x v="6679"/>
    <n v="323.41000000000003"/>
    <n v="324.12"/>
  </r>
  <r>
    <x v="6680"/>
    <n v="323.41000000000003"/>
    <n v="324.12"/>
  </r>
  <r>
    <x v="6681"/>
    <n v="323.63"/>
    <n v="324.12"/>
  </r>
  <r>
    <x v="6682"/>
    <n v="323.61"/>
    <n v="324.20999999999998"/>
  </r>
  <r>
    <x v="6683"/>
    <n v="323.70999999999998"/>
    <n v="324.27"/>
  </r>
  <r>
    <x v="6684"/>
    <n v="323.77"/>
    <n v="324.29000000000002"/>
  </r>
  <r>
    <x v="6685"/>
    <n v="323.85000000000002"/>
    <n v="324.43"/>
  </r>
  <r>
    <x v="6686"/>
    <n v="323.85000000000002"/>
    <n v="324.43"/>
  </r>
  <r>
    <x v="6687"/>
    <n v="323.85000000000002"/>
    <n v="324.43"/>
  </r>
  <r>
    <x v="6688"/>
    <n v="323.93"/>
    <n v="324.45999999999998"/>
  </r>
  <r>
    <x v="6689"/>
    <n v="323.95"/>
    <n v="324.56"/>
  </r>
  <r>
    <x v="6690"/>
    <n v="324.11"/>
    <n v="324.61"/>
  </r>
  <r>
    <x v="6691"/>
    <n v="324.10000000000002"/>
    <n v="324.70999999999998"/>
  </r>
  <r>
    <x v="6692"/>
    <n v="324.2"/>
    <n v="324.75"/>
  </r>
  <r>
    <x v="6693"/>
    <n v="324.2"/>
    <n v="324.75"/>
  </r>
  <r>
    <x v="6694"/>
    <n v="324.2"/>
    <n v="324.75"/>
  </r>
  <r>
    <x v="6695"/>
    <n v="324.31"/>
    <n v="324.91000000000003"/>
  </r>
  <r>
    <x v="6696"/>
    <n v="324.31"/>
    <n v="324.91000000000003"/>
  </r>
  <r>
    <x v="6697"/>
    <n v="324.35000000000002"/>
    <n v="324.98"/>
  </r>
  <r>
    <x v="6698"/>
    <n v="324.48"/>
    <n v="325"/>
  </r>
  <r>
    <x v="6699"/>
    <n v="324.56"/>
    <n v="325.06"/>
  </r>
  <r>
    <x v="6700"/>
    <n v="324.56"/>
    <n v="325.06"/>
  </r>
  <r>
    <x v="6701"/>
    <n v="324.56"/>
    <n v="325.06"/>
  </r>
  <r>
    <x v="6702"/>
    <n v="324.69"/>
    <n v="325.17"/>
  </r>
  <r>
    <x v="6703"/>
    <n v="324.7"/>
    <n v="325.29000000000002"/>
  </r>
  <r>
    <x v="6704"/>
    <n v="324.86"/>
    <n v="325.37"/>
  </r>
  <r>
    <x v="6705"/>
    <n v="324.87"/>
    <n v="325.44"/>
  </r>
  <r>
    <x v="6706"/>
    <n v="324.94"/>
    <n v="325.56"/>
  </r>
  <r>
    <x v="6707"/>
    <n v="324.94"/>
    <n v="325.56"/>
  </r>
  <r>
    <x v="6708"/>
    <n v="324.94"/>
    <n v="325.56"/>
  </r>
  <r>
    <x v="6709"/>
    <n v="325.02"/>
    <n v="325.61"/>
  </r>
  <r>
    <x v="6710"/>
    <n v="325.12"/>
    <n v="325.75"/>
  </r>
  <r>
    <x v="6711"/>
    <n v="325.27"/>
    <n v="325.79000000000002"/>
  </r>
  <r>
    <x v="6712"/>
    <n v="325.38"/>
    <n v="325.88"/>
  </r>
  <r>
    <x v="6713"/>
    <n v="325.43"/>
    <n v="326.02"/>
  </r>
  <r>
    <x v="6714"/>
    <n v="325.43"/>
    <n v="326.02"/>
  </r>
  <r>
    <x v="6715"/>
    <n v="325.43"/>
    <n v="326.02"/>
  </r>
  <r>
    <x v="6716"/>
    <n v="325.48"/>
    <n v="326.12"/>
  </r>
  <r>
    <x v="6717"/>
    <n v="325.49"/>
    <n v="326.18"/>
  </r>
  <r>
    <x v="6718"/>
    <n v="325.64"/>
    <n v="326.22000000000003"/>
  </r>
  <r>
    <x v="6719"/>
    <n v="325.72000000000003"/>
    <n v="326.27999999999997"/>
  </r>
  <r>
    <x v="6720"/>
    <n v="325.8"/>
    <n v="326.38"/>
  </r>
  <r>
    <x v="6721"/>
    <n v="325.8"/>
    <n v="326.38"/>
  </r>
  <r>
    <x v="6722"/>
    <n v="325.8"/>
    <n v="326.38"/>
  </r>
  <r>
    <x v="6723"/>
    <n v="325.85000000000002"/>
    <n v="326.42"/>
  </r>
  <r>
    <x v="6724"/>
    <n v="325.91000000000003"/>
    <n v="326.55"/>
  </r>
  <r>
    <x v="6725"/>
    <n v="325.99"/>
    <n v="326.54000000000002"/>
  </r>
  <r>
    <x v="6726"/>
    <n v="326.13"/>
    <n v="326.64"/>
  </r>
  <r>
    <x v="6727"/>
    <n v="326.17"/>
    <n v="326.76"/>
  </r>
  <r>
    <x v="6728"/>
    <n v="326.17"/>
    <n v="326.76"/>
  </r>
  <r>
    <x v="6729"/>
    <n v="326.17"/>
    <n v="326.76"/>
  </r>
  <r>
    <x v="6730"/>
    <n v="326.25"/>
    <n v="326.83"/>
  </r>
  <r>
    <x v="6731"/>
    <n v="326.33999999999997"/>
    <n v="326.91000000000003"/>
  </r>
  <r>
    <x v="6732"/>
    <n v="326.41000000000003"/>
    <n v="326.97000000000003"/>
  </r>
  <r>
    <x v="6733"/>
    <n v="326.54000000000002"/>
    <n v="327.12"/>
  </r>
  <r>
    <x v="6734"/>
    <n v="326.52"/>
    <n v="327.14"/>
  </r>
  <r>
    <x v="6735"/>
    <n v="326.52"/>
    <n v="327.14"/>
  </r>
  <r>
    <x v="6736"/>
    <n v="326.52"/>
    <n v="327.14"/>
  </r>
  <r>
    <x v="6737"/>
    <n v="326.64"/>
    <n v="327.22000000000003"/>
  </r>
  <r>
    <x v="6738"/>
    <n v="326.72000000000003"/>
    <n v="327.39999999999998"/>
  </r>
  <r>
    <x v="6739"/>
    <n v="326.81"/>
    <n v="327.44"/>
  </r>
  <r>
    <x v="6740"/>
    <n v="326.86"/>
    <n v="327.45"/>
  </r>
  <r>
    <x v="6741"/>
    <n v="326.99"/>
    <n v="327.55"/>
  </r>
  <r>
    <x v="6742"/>
    <n v="326.99"/>
    <n v="327.55"/>
  </r>
  <r>
    <x v="6743"/>
    <n v="326.99"/>
    <n v="327.55"/>
  </r>
  <r>
    <x v="6744"/>
    <n v="326.97000000000003"/>
    <n v="327.60000000000002"/>
  </r>
  <r>
    <x v="6745"/>
    <n v="327.11"/>
    <n v="327.7"/>
  </r>
  <r>
    <x v="6746"/>
    <n v="327.18"/>
    <n v="327.77"/>
  </r>
  <r>
    <x v="6747"/>
    <n v="327.27"/>
    <n v="327.83"/>
  </r>
  <r>
    <x v="6748"/>
    <n v="327.33"/>
    <n v="327.91"/>
  </r>
  <r>
    <x v="6749"/>
    <n v="327.33"/>
    <n v="327.91"/>
  </r>
  <r>
    <x v="6750"/>
    <n v="327.33"/>
    <n v="327.91"/>
  </r>
  <r>
    <x v="6751"/>
    <n v="327.44"/>
    <n v="328"/>
  </r>
  <r>
    <x v="6752"/>
    <n v="327.49"/>
    <n v="328.16"/>
  </r>
  <r>
    <x v="6753"/>
    <n v="327.62"/>
    <n v="328.19"/>
  </r>
  <r>
    <x v="6754"/>
    <n v="327.74"/>
    <n v="328.28"/>
  </r>
  <r>
    <x v="6755"/>
    <n v="327.85"/>
    <n v="328.35"/>
  </r>
  <r>
    <x v="6756"/>
    <n v="327.85"/>
    <n v="328.35"/>
  </r>
  <r>
    <x v="6757"/>
    <n v="327.85"/>
    <n v="328.35"/>
  </r>
  <r>
    <x v="6758"/>
    <n v="327.87"/>
    <n v="328.4"/>
  </r>
  <r>
    <x v="6759"/>
    <n v="327.94"/>
    <n v="328.66"/>
  </r>
  <r>
    <x v="6760"/>
    <n v="328.01"/>
    <n v="328.68"/>
  </r>
  <r>
    <x v="6761"/>
    <n v="328.13"/>
    <n v="328.71"/>
  </r>
  <r>
    <x v="6762"/>
    <n v="328.27"/>
    <n v="328.89"/>
  </r>
  <r>
    <x v="6763"/>
    <n v="328.27"/>
    <n v="328.89"/>
  </r>
  <r>
    <x v="6764"/>
    <n v="328.27"/>
    <n v="328.89"/>
  </r>
  <r>
    <x v="6765"/>
    <n v="328.36"/>
    <n v="329.03"/>
  </r>
  <r>
    <x v="6766"/>
    <n v="328.4"/>
    <n v="329.06"/>
  </r>
  <r>
    <x v="6767"/>
    <n v="328.61"/>
    <n v="329.14"/>
  </r>
  <r>
    <x v="6768"/>
    <n v="328.68"/>
    <n v="329.2"/>
  </r>
  <r>
    <x v="6769"/>
    <n v="328.76"/>
    <n v="329.34"/>
  </r>
  <r>
    <x v="6770"/>
    <n v="328.76"/>
    <n v="329.34"/>
  </r>
  <r>
    <x v="6771"/>
    <n v="328.76"/>
    <n v="329.34"/>
  </r>
  <r>
    <x v="6772"/>
    <n v="328.86"/>
    <n v="329.41"/>
  </r>
  <r>
    <x v="6773"/>
    <n v="328.94"/>
    <n v="329.54"/>
  </r>
  <r>
    <x v="6774"/>
    <n v="329.06"/>
    <n v="329.62"/>
  </r>
  <r>
    <x v="6775"/>
    <n v="329.2"/>
    <n v="329.68"/>
  </r>
  <r>
    <x v="6776"/>
    <n v="329.22"/>
    <n v="329.78"/>
  </r>
  <r>
    <x v="6777"/>
    <n v="329.22"/>
    <n v="329.78"/>
  </r>
  <r>
    <x v="6778"/>
    <n v="329.22"/>
    <n v="329.78"/>
  </r>
  <r>
    <x v="6779"/>
    <n v="329.4"/>
    <n v="329.9"/>
  </r>
  <r>
    <x v="6780"/>
    <n v="329.44"/>
    <n v="330.01"/>
  </r>
  <r>
    <x v="6781"/>
    <n v="329.44"/>
    <n v="330.01"/>
  </r>
  <r>
    <x v="6782"/>
    <n v="329.56"/>
    <n v="330.09"/>
  </r>
  <r>
    <x v="6783"/>
    <n v="329.65"/>
    <n v="330.26"/>
  </r>
  <r>
    <x v="6784"/>
    <n v="329.65"/>
    <n v="330.26"/>
  </r>
  <r>
    <x v="6785"/>
    <n v="329.65"/>
    <n v="330.26"/>
  </r>
  <r>
    <x v="6786"/>
    <n v="329.72"/>
    <n v="330.38"/>
  </r>
  <r>
    <x v="6787"/>
    <n v="329.83"/>
    <n v="330.45"/>
  </r>
  <r>
    <x v="6788"/>
    <n v="329.93"/>
    <n v="330.48"/>
  </r>
  <r>
    <x v="6789"/>
    <n v="329.93"/>
    <n v="330.48"/>
  </r>
  <r>
    <x v="6790"/>
    <n v="330.06"/>
    <n v="330.65"/>
  </r>
  <r>
    <x v="6791"/>
    <n v="330.06"/>
    <n v="330.65"/>
  </r>
  <r>
    <x v="6792"/>
    <n v="330.06"/>
    <n v="330.65"/>
  </r>
  <r>
    <x v="6793"/>
    <n v="330.18"/>
    <n v="330.71"/>
  </r>
  <r>
    <x v="6794"/>
    <n v="330.27"/>
    <n v="330.86"/>
  </r>
  <r>
    <x v="6795"/>
    <n v="330.44"/>
    <n v="330.95"/>
  </r>
  <r>
    <x v="6796"/>
    <n v="330.54"/>
    <n v="331.05"/>
  </r>
  <r>
    <x v="6797"/>
    <n v="330.58"/>
    <n v="331.18"/>
  </r>
  <r>
    <x v="6798"/>
    <n v="330.58"/>
    <n v="331.18"/>
  </r>
  <r>
    <x v="6799"/>
    <n v="330.58"/>
    <n v="331.18"/>
  </r>
  <r>
    <x v="6800"/>
    <n v="330.66"/>
    <n v="331.28"/>
  </r>
  <r>
    <x v="6801"/>
    <n v="330.76"/>
    <n v="331.34"/>
  </r>
  <r>
    <x v="6802"/>
    <n v="330.76"/>
    <n v="331.34"/>
  </r>
  <r>
    <x v="6803"/>
    <n v="330.89"/>
    <n v="331.38"/>
  </r>
  <r>
    <x v="6804"/>
    <n v="330.93"/>
    <n v="331.53"/>
  </r>
  <r>
    <x v="6805"/>
    <n v="330.93"/>
    <n v="331.53"/>
  </r>
  <r>
    <x v="6806"/>
    <n v="330.93"/>
    <n v="331.53"/>
  </r>
  <r>
    <x v="6807"/>
    <n v="331.07"/>
    <n v="331.64"/>
  </r>
  <r>
    <x v="6808"/>
    <n v="331.14"/>
    <n v="331.75"/>
  </r>
  <r>
    <x v="6809"/>
    <n v="331.28"/>
    <n v="331.85"/>
  </r>
  <r>
    <x v="6810"/>
    <n v="331.34"/>
    <n v="331.94"/>
  </r>
  <r>
    <x v="6811"/>
    <n v="331.41"/>
    <n v="332.03"/>
  </r>
  <r>
    <x v="6812"/>
    <n v="331.41"/>
    <n v="332.03"/>
  </r>
  <r>
    <x v="6813"/>
    <n v="331.41"/>
    <n v="332.03"/>
  </r>
  <r>
    <x v="6814"/>
    <n v="331.58"/>
    <n v="332.15"/>
  </r>
  <r>
    <x v="6815"/>
    <n v="331.66"/>
    <n v="332.23"/>
  </r>
  <r>
    <x v="6816"/>
    <n v="331.78"/>
    <n v="332.33"/>
  </r>
  <r>
    <x v="6817"/>
    <n v="331.8"/>
    <n v="332.36"/>
  </r>
  <r>
    <x v="6818"/>
    <n v="331.9"/>
    <n v="332.56"/>
  </r>
  <r>
    <x v="6819"/>
    <n v="331.9"/>
    <n v="332.56"/>
  </r>
  <r>
    <x v="6820"/>
    <n v="331.9"/>
    <n v="332.56"/>
  </r>
  <r>
    <x v="6821"/>
    <n v="332.02"/>
    <n v="332.67"/>
  </r>
  <r>
    <x v="6822"/>
    <n v="332.19"/>
    <n v="332.73"/>
  </r>
  <r>
    <x v="6823"/>
    <n v="332.3"/>
    <n v="332.86"/>
  </r>
  <r>
    <x v="6824"/>
    <n v="332.4"/>
    <n v="332.94"/>
  </r>
  <r>
    <x v="6825"/>
    <n v="332.52"/>
    <n v="333.11"/>
  </r>
  <r>
    <x v="6826"/>
    <n v="332.52"/>
    <n v="333.11"/>
  </r>
  <r>
    <x v="6827"/>
    <n v="332.52"/>
    <n v="333.11"/>
  </r>
  <r>
    <x v="6828"/>
    <n v="332.63"/>
    <n v="333.18"/>
  </r>
  <r>
    <x v="6829"/>
    <n v="332.61"/>
    <n v="333.26"/>
  </r>
  <r>
    <x v="6830"/>
    <n v="332.77"/>
    <n v="333.32"/>
  </r>
  <r>
    <x v="6831"/>
    <n v="332.82"/>
    <n v="333.45"/>
  </r>
  <r>
    <x v="6832"/>
    <n v="332.92"/>
    <n v="333.54"/>
  </r>
  <r>
    <x v="6833"/>
    <n v="332.92"/>
    <n v="333.54"/>
  </r>
  <r>
    <x v="6834"/>
    <n v="332.92"/>
    <n v="333.54"/>
  </r>
  <r>
    <x v="6835"/>
    <n v="333.07"/>
    <n v="333.63"/>
  </r>
  <r>
    <x v="6836"/>
    <n v="333.07"/>
    <n v="333.72"/>
  </r>
  <r>
    <x v="6837"/>
    <n v="333.25"/>
    <n v="333.9"/>
  </r>
  <r>
    <x v="6838"/>
    <n v="333.36"/>
    <n v="333.98"/>
  </r>
  <r>
    <x v="6839"/>
    <n v="333.44"/>
    <n v="334.08"/>
  </r>
  <r>
    <x v="6840"/>
    <n v="333.44"/>
    <n v="334.08"/>
  </r>
  <r>
    <x v="6841"/>
    <n v="333.44"/>
    <n v="334.08"/>
  </r>
  <r>
    <x v="6842"/>
    <n v="333.56"/>
    <n v="334.17"/>
  </r>
  <r>
    <x v="6843"/>
    <n v="333.64"/>
    <n v="334.21"/>
  </r>
  <r>
    <x v="6844"/>
    <n v="333.77"/>
    <n v="334.35"/>
  </r>
  <r>
    <x v="6845"/>
    <n v="333.89"/>
    <n v="334.4"/>
  </r>
  <r>
    <x v="6846"/>
    <n v="333.99"/>
    <n v="334.58"/>
  </r>
  <r>
    <x v="6847"/>
    <n v="333.99"/>
    <n v="334.58"/>
  </r>
  <r>
    <x v="6848"/>
    <n v="333.99"/>
    <n v="334.58"/>
  </r>
  <r>
    <x v="6849"/>
    <n v="334.08"/>
    <n v="334.67"/>
  </r>
  <r>
    <x v="6850"/>
    <n v="334.11"/>
    <n v="334.84"/>
  </r>
  <r>
    <x v="6851"/>
    <n v="334.29"/>
    <n v="334.84"/>
  </r>
  <r>
    <x v="6852"/>
    <n v="334.39"/>
    <n v="335.02"/>
  </r>
  <r>
    <x v="6853"/>
    <n v="334.52"/>
    <n v="335.05"/>
  </r>
  <r>
    <x v="6854"/>
    <n v="334.52"/>
    <n v="335.05"/>
  </r>
  <r>
    <x v="6855"/>
    <n v="334.52"/>
    <n v="335.05"/>
  </r>
  <r>
    <x v="6856"/>
    <n v="334.64"/>
    <n v="335.18"/>
  </r>
  <r>
    <x v="6857"/>
    <n v="334.65"/>
    <n v="335.4"/>
  </r>
  <r>
    <x v="6858"/>
    <n v="334.84"/>
    <n v="335.56"/>
  </r>
  <r>
    <x v="6859"/>
    <n v="334.97"/>
    <n v="335.63"/>
  </r>
  <r>
    <x v="6860"/>
    <n v="335.03"/>
    <n v="335.62"/>
  </r>
  <r>
    <x v="6861"/>
    <n v="335.03"/>
    <n v="335.62"/>
  </r>
  <r>
    <x v="6862"/>
    <n v="335.03"/>
    <n v="335.62"/>
  </r>
  <r>
    <x v="6863"/>
    <n v="335.03"/>
    <n v="335.62"/>
  </r>
  <r>
    <x v="6864"/>
    <n v="335.15"/>
    <n v="335.72"/>
  </r>
  <r>
    <x v="6865"/>
    <n v="335.3"/>
    <n v="335.85"/>
  </r>
  <r>
    <x v="6866"/>
    <n v="335.39"/>
    <n v="335.99"/>
  </r>
  <r>
    <x v="6867"/>
    <n v="335.5"/>
    <n v="336.11"/>
  </r>
  <r>
    <x v="6868"/>
    <n v="335.5"/>
    <n v="336.11"/>
  </r>
  <r>
    <x v="6869"/>
    <n v="335.5"/>
    <n v="336.11"/>
  </r>
  <r>
    <x v="6870"/>
    <n v="335.56"/>
    <n v="336.22"/>
  </r>
  <r>
    <x v="6871"/>
    <n v="335.77"/>
    <n v="336.33"/>
  </r>
  <r>
    <x v="6872"/>
    <n v="335.87"/>
    <n v="336.44"/>
  </r>
  <r>
    <x v="6873"/>
    <n v="336"/>
    <n v="336.59"/>
  </r>
  <r>
    <x v="6874"/>
    <n v="336.13"/>
    <n v="336.71"/>
  </r>
  <r>
    <x v="6875"/>
    <n v="336.13"/>
    <n v="336.71"/>
  </r>
  <r>
    <x v="6876"/>
    <n v="336.13"/>
    <n v="336.71"/>
  </r>
  <r>
    <x v="6877"/>
    <n v="336.28"/>
    <n v="336.81"/>
  </r>
  <r>
    <x v="6878"/>
    <n v="336.38"/>
    <n v="336.96"/>
  </r>
  <r>
    <x v="6879"/>
    <n v="336.47"/>
    <n v="337.1"/>
  </r>
  <r>
    <x v="6880"/>
    <n v="336.6"/>
    <n v="337.16"/>
  </r>
  <r>
    <x v="6881"/>
    <n v="336.74"/>
    <n v="337.28"/>
  </r>
  <r>
    <x v="6882"/>
    <n v="336.74"/>
    <n v="337.28"/>
  </r>
  <r>
    <x v="6883"/>
    <n v="336.74"/>
    <n v="337.28"/>
  </r>
  <r>
    <x v="6884"/>
    <n v="336.81"/>
    <n v="337.46"/>
  </r>
  <r>
    <x v="6885"/>
    <n v="336.96"/>
    <n v="337.59"/>
  </r>
  <r>
    <x v="6886"/>
    <n v="337.13"/>
    <n v="337.69"/>
  </r>
  <r>
    <x v="6887"/>
    <n v="337.26"/>
    <n v="337.78"/>
  </r>
  <r>
    <x v="6888"/>
    <n v="337.34"/>
    <n v="337.95"/>
  </r>
  <r>
    <x v="6889"/>
    <n v="337.34"/>
    <n v="337.95"/>
  </r>
  <r>
    <x v="6890"/>
    <n v="337.34"/>
    <n v="337.95"/>
  </r>
  <r>
    <x v="6891"/>
    <n v="337.42"/>
    <n v="338.05"/>
  </r>
  <r>
    <x v="6892"/>
    <n v="337.61"/>
    <n v="338.14"/>
  </r>
  <r>
    <x v="6893"/>
    <n v="337.67"/>
    <n v="338.26"/>
  </r>
  <r>
    <x v="6894"/>
    <n v="337.83"/>
    <n v="338.36"/>
  </r>
  <r>
    <x v="6895"/>
    <n v="337.91"/>
    <n v="338.52"/>
  </r>
  <r>
    <x v="6896"/>
    <n v="337.91"/>
    <n v="338.52"/>
  </r>
  <r>
    <x v="6897"/>
    <n v="337.91"/>
    <n v="338.52"/>
  </r>
  <r>
    <x v="6898"/>
    <n v="338.04"/>
    <n v="338.61"/>
  </r>
  <r>
    <x v="6899"/>
    <n v="338.22"/>
    <n v="338.84"/>
  </r>
  <r>
    <x v="6900"/>
    <n v="338.34"/>
    <n v="338.85"/>
  </r>
  <r>
    <x v="6901"/>
    <n v="338.5"/>
    <n v="339.06"/>
  </r>
  <r>
    <x v="6902"/>
    <n v="338.53"/>
    <n v="339.15"/>
  </r>
  <r>
    <x v="6903"/>
    <n v="338.53"/>
    <n v="339.15"/>
  </r>
  <r>
    <x v="6904"/>
    <n v="338.53"/>
    <n v="339.15"/>
  </r>
  <r>
    <x v="6905"/>
    <n v="338.66"/>
    <n v="339.26"/>
  </r>
  <r>
    <x v="6906"/>
    <n v="338.81"/>
    <n v="339.43"/>
  </r>
  <r>
    <x v="6907"/>
    <n v="338.93"/>
    <n v="339.5"/>
  </r>
  <r>
    <x v="6908"/>
    <n v="339.15"/>
    <n v="339.56"/>
  </r>
  <r>
    <x v="6909"/>
    <n v="339.2"/>
    <n v="339.74"/>
  </r>
  <r>
    <x v="6910"/>
    <n v="339.2"/>
    <n v="339.74"/>
  </r>
  <r>
    <x v="6911"/>
    <n v="339.2"/>
    <n v="339.74"/>
  </r>
  <r>
    <x v="6912"/>
    <n v="339.24"/>
    <n v="339.83"/>
  </r>
  <r>
    <x v="6913"/>
    <n v="339.35"/>
    <n v="340"/>
  </r>
  <r>
    <x v="6914"/>
    <n v="339.51"/>
    <n v="340.09"/>
  </r>
  <r>
    <x v="6915"/>
    <n v="339.62"/>
    <n v="340.21"/>
  </r>
  <r>
    <x v="6916"/>
    <n v="339.76"/>
    <n v="340.27"/>
  </r>
  <r>
    <x v="6917"/>
    <n v="339.76"/>
    <n v="340.27"/>
  </r>
  <r>
    <x v="6918"/>
    <n v="339.76"/>
    <n v="340.27"/>
  </r>
  <r>
    <x v="6919"/>
    <n v="339.89"/>
    <n v="340.41"/>
  </r>
  <r>
    <x v="6920"/>
    <n v="339.94"/>
    <n v="340.58"/>
  </r>
  <r>
    <x v="6921"/>
    <n v="340.12"/>
    <n v="340.6"/>
  </r>
  <r>
    <x v="6922"/>
    <n v="340.2"/>
    <n v="340.76"/>
  </r>
  <r>
    <x v="6923"/>
    <n v="340.28"/>
    <n v="340.88"/>
  </r>
  <r>
    <x v="6924"/>
    <n v="340.28"/>
    <n v="340.88"/>
  </r>
  <r>
    <x v="6925"/>
    <n v="340.28"/>
    <n v="340.88"/>
  </r>
  <r>
    <x v="6926"/>
    <n v="340.49"/>
    <n v="340.98"/>
  </r>
  <r>
    <x v="6927"/>
    <n v="340.48"/>
    <n v="341.12"/>
  </r>
  <r>
    <x v="6928"/>
    <n v="340.68"/>
    <n v="341.23"/>
  </r>
  <r>
    <x v="6929"/>
    <n v="340.83"/>
    <n v="341.38"/>
  </r>
  <r>
    <x v="6930"/>
    <n v="340.92"/>
    <n v="341.53"/>
  </r>
  <r>
    <x v="6931"/>
    <n v="340.92"/>
    <n v="341.53"/>
  </r>
  <r>
    <x v="6932"/>
    <n v="340.92"/>
    <n v="341.53"/>
  </r>
  <r>
    <x v="6933"/>
    <n v="341.13"/>
    <n v="341.61"/>
  </r>
  <r>
    <x v="6934"/>
    <n v="341.13"/>
    <n v="341.61"/>
  </r>
  <r>
    <x v="6935"/>
    <n v="341.13"/>
    <n v="341.79"/>
  </r>
  <r>
    <x v="6936"/>
    <n v="341.29"/>
    <n v="341.86"/>
  </r>
  <r>
    <x v="6937"/>
    <n v="341.4"/>
    <n v="341.94"/>
  </r>
  <r>
    <x v="6938"/>
    <n v="341.4"/>
    <n v="341.94"/>
  </r>
  <r>
    <x v="6939"/>
    <n v="341.4"/>
    <n v="341.94"/>
  </r>
  <r>
    <x v="6940"/>
    <n v="341.4"/>
    <n v="341.94"/>
  </r>
  <r>
    <x v="6941"/>
    <n v="341.4"/>
    <n v="341.94"/>
  </r>
  <r>
    <x v="6942"/>
    <n v="341.42"/>
    <n v="342.03"/>
  </r>
  <r>
    <x v="6943"/>
    <n v="341.65"/>
    <n v="342.25"/>
  </r>
  <r>
    <x v="6944"/>
    <n v="341.78"/>
    <n v="342.38"/>
  </r>
  <r>
    <x v="6945"/>
    <n v="341.78"/>
    <n v="342.38"/>
  </r>
  <r>
    <x v="6946"/>
    <n v="341.78"/>
    <n v="342.38"/>
  </r>
  <r>
    <x v="6947"/>
    <n v="341.87"/>
    <n v="342.47"/>
  </r>
  <r>
    <x v="6948"/>
    <n v="341.94"/>
    <n v="342.62"/>
  </r>
  <r>
    <x v="6949"/>
    <n v="342.1"/>
    <n v="342.74"/>
  </r>
  <r>
    <x v="6950"/>
    <n v="342.15"/>
    <n v="342.79"/>
  </r>
  <r>
    <x v="6951"/>
    <n v="342.36"/>
    <n v="342.94"/>
  </r>
  <r>
    <x v="6952"/>
    <n v="342.36"/>
    <n v="342.94"/>
  </r>
  <r>
    <x v="6953"/>
    <n v="342.36"/>
    <n v="342.94"/>
  </r>
  <r>
    <x v="6954"/>
    <n v="342.49"/>
    <n v="343.09"/>
  </r>
  <r>
    <x v="6955"/>
    <n v="342.56"/>
    <n v="343.27"/>
  </r>
  <r>
    <x v="6956"/>
    <n v="342.75"/>
    <n v="343.4"/>
  </r>
  <r>
    <x v="6957"/>
    <n v="342.89"/>
    <n v="343.51"/>
  </r>
  <r>
    <x v="6958"/>
    <n v="343.07"/>
    <n v="343.71"/>
  </r>
  <r>
    <x v="6959"/>
    <n v="343.07"/>
    <n v="343.71"/>
  </r>
  <r>
    <x v="6960"/>
    <n v="343.07"/>
    <n v="343.71"/>
  </r>
  <r>
    <x v="6961"/>
    <n v="343.2"/>
    <n v="343.82"/>
  </r>
  <r>
    <x v="6962"/>
    <n v="343.21"/>
    <n v="343.99"/>
  </r>
  <r>
    <x v="6963"/>
    <n v="343.46"/>
    <n v="344.13"/>
  </r>
  <r>
    <x v="6964"/>
    <n v="343.59"/>
    <n v="344.23"/>
  </r>
  <r>
    <x v="6965"/>
    <n v="343.74"/>
    <n v="344.35"/>
  </r>
  <r>
    <x v="6966"/>
    <n v="343.74"/>
    <n v="344.35"/>
  </r>
  <r>
    <x v="6967"/>
    <n v="343.74"/>
    <n v="344.35"/>
  </r>
  <r>
    <x v="6968"/>
    <n v="343.8"/>
    <n v="344.47"/>
  </r>
  <r>
    <x v="6969"/>
    <n v="343.93"/>
    <n v="344.66"/>
  </r>
  <r>
    <x v="6970"/>
    <n v="344.14"/>
    <n v="344.79"/>
  </r>
  <r>
    <x v="6971"/>
    <n v="344.21"/>
    <n v="344.85"/>
  </r>
  <r>
    <x v="6972"/>
    <n v="344.34"/>
    <n v="345.02"/>
  </r>
  <r>
    <x v="6973"/>
    <n v="344.34"/>
    <n v="345.02"/>
  </r>
  <r>
    <x v="6974"/>
    <n v="344.34"/>
    <n v="345.02"/>
  </r>
  <r>
    <x v="6975"/>
    <n v="344.59"/>
    <n v="345.13"/>
  </r>
  <r>
    <x v="6976"/>
    <n v="344.65"/>
    <n v="345.3"/>
  </r>
  <r>
    <x v="6977"/>
    <n v="344.8"/>
    <n v="345.49"/>
  </r>
  <r>
    <x v="6978"/>
    <n v="344.99"/>
    <n v="345.62"/>
  </r>
  <r>
    <x v="6979"/>
    <n v="345.06"/>
    <n v="345.75"/>
  </r>
  <r>
    <x v="6980"/>
    <n v="345.06"/>
    <n v="345.75"/>
  </r>
  <r>
    <x v="6981"/>
    <n v="345.06"/>
    <n v="345.75"/>
  </r>
  <r>
    <x v="6982"/>
    <n v="345.2"/>
    <n v="345.76"/>
  </r>
  <r>
    <x v="6983"/>
    <n v="345.31"/>
    <n v="346.05"/>
  </r>
  <r>
    <x v="6984"/>
    <n v="345.5"/>
    <n v="346.16"/>
  </r>
  <r>
    <x v="6985"/>
    <n v="345.62"/>
    <n v="346.24"/>
  </r>
  <r>
    <x v="6986"/>
    <n v="345.78"/>
    <n v="346.42"/>
  </r>
  <r>
    <x v="6987"/>
    <n v="345.78"/>
    <n v="346.42"/>
  </r>
  <r>
    <x v="6988"/>
    <n v="345.78"/>
    <n v="346.42"/>
  </r>
  <r>
    <x v="6989"/>
    <n v="345.93"/>
    <n v="346.64"/>
  </r>
  <r>
    <x v="6990"/>
    <n v="345.97"/>
    <n v="346.65"/>
  </r>
  <r>
    <x v="6991"/>
    <n v="346.21"/>
    <n v="346.86"/>
  </r>
  <r>
    <x v="6992"/>
    <n v="346.37"/>
    <n v="346.97"/>
  </r>
  <r>
    <x v="6993"/>
    <n v="346.48"/>
    <n v="347.09"/>
  </r>
  <r>
    <x v="6994"/>
    <n v="346.48"/>
    <n v="347.09"/>
  </r>
  <r>
    <x v="6995"/>
    <n v="346.48"/>
    <n v="347.09"/>
  </r>
  <r>
    <x v="6996"/>
    <n v="346.6"/>
    <n v="347.29"/>
  </r>
  <r>
    <x v="6997"/>
    <n v="346.74"/>
    <n v="347.41"/>
  </r>
  <r>
    <x v="6998"/>
    <n v="347.01"/>
    <n v="347.57"/>
  </r>
  <r>
    <x v="6999"/>
    <n v="347.06"/>
    <n v="347.73"/>
  </r>
  <r>
    <x v="7000"/>
    <n v="347.2"/>
    <n v="347.79"/>
  </r>
  <r>
    <x v="7001"/>
    <n v="347.2"/>
    <n v="347.79"/>
  </r>
  <r>
    <x v="7002"/>
    <n v="347.2"/>
    <n v="347.79"/>
  </r>
  <r>
    <x v="7003"/>
    <n v="347.35"/>
    <n v="348.03"/>
  </r>
  <r>
    <x v="7004"/>
    <n v="347.52"/>
    <n v="348.21"/>
  </r>
  <r>
    <x v="7005"/>
    <n v="347.62"/>
    <n v="348.32"/>
  </r>
  <r>
    <x v="7006"/>
    <n v="347.72"/>
    <n v="348.52"/>
  </r>
  <r>
    <x v="7007"/>
    <n v="347.91"/>
    <n v="348.61"/>
  </r>
  <r>
    <x v="7008"/>
    <n v="347.91"/>
    <n v="348.61"/>
  </r>
  <r>
    <x v="7009"/>
    <n v="347.91"/>
    <n v="348.61"/>
  </r>
  <r>
    <x v="7010"/>
    <n v="348.09"/>
    <n v="348.78"/>
  </r>
  <r>
    <x v="7011"/>
    <n v="348.15"/>
    <n v="348.88"/>
  </r>
  <r>
    <x v="7012"/>
    <n v="348.35"/>
    <n v="349"/>
  </r>
  <r>
    <x v="7013"/>
    <n v="348.55"/>
    <n v="349.17"/>
  </r>
  <r>
    <x v="7014"/>
    <n v="348.68"/>
    <n v="349.26"/>
  </r>
  <r>
    <x v="7015"/>
    <n v="348.68"/>
    <n v="349.26"/>
  </r>
  <r>
    <x v="7016"/>
    <n v="348.68"/>
    <n v="349.26"/>
  </r>
  <r>
    <x v="7017"/>
    <n v="348.75"/>
    <n v="349.44"/>
  </r>
  <r>
    <x v="7018"/>
    <n v="348.87"/>
    <n v="349.54"/>
  </r>
  <r>
    <x v="7019"/>
    <n v="349.12"/>
    <n v="349.68"/>
  </r>
  <r>
    <x v="7020"/>
    <n v="349.23"/>
    <n v="349.78"/>
  </r>
  <r>
    <x v="7021"/>
    <n v="349.39"/>
    <n v="349.91"/>
  </r>
  <r>
    <x v="7022"/>
    <n v="349.39"/>
    <n v="349.91"/>
  </r>
  <r>
    <x v="7023"/>
    <n v="349.39"/>
    <n v="349.91"/>
  </r>
  <r>
    <x v="7024"/>
    <n v="349.54"/>
    <n v="350.11"/>
  </r>
  <r>
    <x v="7025"/>
    <n v="349.63"/>
    <n v="350.26"/>
  </r>
  <r>
    <x v="7026"/>
    <n v="349.81"/>
    <n v="350.39"/>
  </r>
  <r>
    <x v="7027"/>
    <n v="349.81"/>
    <n v="350.39"/>
  </r>
  <r>
    <x v="7028"/>
    <n v="349.81"/>
    <n v="350.39"/>
  </r>
  <r>
    <x v="7029"/>
    <n v="349.81"/>
    <n v="350.39"/>
  </r>
  <r>
    <x v="7030"/>
    <n v="349.81"/>
    <n v="350.39"/>
  </r>
  <r>
    <x v="7031"/>
    <n v="349.96"/>
    <n v="350.54"/>
  </r>
  <r>
    <x v="7032"/>
    <n v="350.04"/>
    <n v="350.7"/>
  </r>
  <r>
    <x v="7033"/>
    <n v="350.26"/>
    <n v="350.81"/>
  </r>
  <r>
    <x v="7034"/>
    <n v="350.37"/>
    <n v="351.04"/>
  </r>
  <r>
    <x v="7035"/>
    <n v="350.52"/>
    <n v="351.1"/>
  </r>
  <r>
    <x v="7036"/>
    <n v="350.52"/>
    <n v="351.1"/>
  </r>
  <r>
    <x v="7037"/>
    <n v="350.52"/>
    <n v="351.1"/>
  </r>
  <r>
    <x v="7038"/>
    <n v="350.64"/>
    <n v="351.33"/>
  </r>
  <r>
    <x v="7039"/>
    <n v="350.7"/>
    <n v="351.55"/>
  </r>
  <r>
    <x v="7040"/>
    <n v="351.03"/>
    <n v="351.66"/>
  </r>
  <r>
    <x v="7041"/>
    <n v="351.03"/>
    <n v="351.66"/>
  </r>
  <r>
    <x v="7042"/>
    <n v="351.21"/>
    <n v="351.76"/>
  </r>
  <r>
    <x v="7043"/>
    <n v="351.21"/>
    <n v="351.76"/>
  </r>
  <r>
    <x v="7044"/>
    <n v="351.21"/>
    <n v="351.76"/>
  </r>
  <r>
    <x v="7045"/>
    <n v="351.27"/>
    <n v="351.94"/>
  </r>
  <r>
    <x v="7046"/>
    <n v="351.37"/>
    <n v="352.1"/>
  </r>
  <r>
    <x v="7047"/>
    <n v="351.56"/>
    <n v="352.23"/>
  </r>
  <r>
    <x v="7048"/>
    <n v="351.73"/>
    <n v="352.36"/>
  </r>
  <r>
    <x v="7049"/>
    <n v="351.81"/>
    <n v="352.53"/>
  </r>
  <r>
    <x v="7050"/>
    <n v="351.81"/>
    <n v="352.53"/>
  </r>
  <r>
    <x v="7051"/>
    <n v="351.81"/>
    <n v="352.53"/>
  </r>
  <r>
    <x v="7052"/>
    <n v="351.99"/>
    <n v="352.64"/>
  </r>
  <r>
    <x v="7053"/>
    <n v="352.13"/>
    <n v="352.85"/>
  </r>
  <r>
    <x v="7054"/>
    <n v="352.31"/>
    <n v="352.98"/>
  </r>
  <r>
    <x v="7055"/>
    <n v="352.52"/>
    <n v="353.12"/>
  </r>
  <r>
    <x v="7056"/>
    <n v="352.63"/>
    <n v="353.25"/>
  </r>
  <r>
    <x v="7057"/>
    <n v="352.63"/>
    <n v="353.25"/>
  </r>
  <r>
    <x v="7058"/>
    <n v="352.63"/>
    <n v="353.25"/>
  </r>
  <r>
    <x v="7059"/>
    <n v="352.82"/>
    <n v="353.46"/>
  </r>
  <r>
    <x v="7060"/>
    <n v="352.93"/>
    <n v="353.58"/>
  </r>
  <r>
    <x v="7061"/>
    <n v="352.93"/>
    <n v="353.58"/>
  </r>
  <r>
    <x v="7062"/>
    <n v="353.06"/>
    <n v="353.7"/>
  </r>
  <r>
    <x v="7063"/>
    <n v="353.14"/>
    <n v="353.85"/>
  </r>
  <r>
    <x v="7064"/>
    <n v="353.14"/>
    <n v="353.85"/>
  </r>
  <r>
    <x v="7065"/>
    <n v="353.14"/>
    <n v="353.85"/>
  </r>
  <r>
    <x v="7066"/>
    <n v="353.39"/>
    <n v="353.98"/>
  </r>
  <r>
    <x v="7067"/>
    <n v="353.5"/>
    <n v="354.22"/>
  </r>
  <r>
    <x v="7068"/>
    <n v="353.66"/>
    <n v="354.31"/>
  </r>
  <r>
    <x v="7069"/>
    <n v="353.67"/>
    <n v="354.47"/>
  </r>
  <r>
    <x v="7070"/>
    <n v="353.86"/>
    <n v="354.58"/>
  </r>
  <r>
    <x v="7071"/>
    <n v="353.86"/>
    <n v="354.58"/>
  </r>
  <r>
    <x v="7072"/>
    <n v="353.86"/>
    <n v="354.58"/>
  </r>
  <r>
    <x v="7073"/>
    <n v="354.11"/>
    <n v="354.7"/>
  </r>
  <r>
    <x v="7074"/>
    <n v="354.29"/>
    <n v="354.86"/>
  </r>
  <r>
    <x v="7075"/>
    <n v="354.45"/>
    <n v="355.02"/>
  </r>
  <r>
    <x v="7076"/>
    <n v="354.53"/>
    <n v="355.24"/>
  </r>
  <r>
    <x v="7077"/>
    <n v="354.64"/>
    <n v="355.43"/>
  </r>
  <r>
    <x v="7078"/>
    <n v="354.64"/>
    <n v="355.43"/>
  </r>
  <r>
    <x v="7079"/>
    <n v="354.64"/>
    <n v="355.43"/>
  </r>
  <r>
    <x v="7080"/>
    <n v="354.86"/>
    <n v="355.57"/>
  </r>
  <r>
    <x v="7081"/>
    <n v="354.88"/>
    <n v="355.67"/>
  </r>
  <r>
    <x v="7082"/>
    <n v="355.23"/>
    <n v="355.74"/>
  </r>
  <r>
    <x v="7083"/>
    <n v="355.44"/>
    <n v="355.96"/>
  </r>
  <r>
    <x v="7084"/>
    <n v="355.52"/>
    <n v="356.11"/>
  </r>
  <r>
    <x v="7085"/>
    <n v="355.52"/>
    <n v="356.11"/>
  </r>
  <r>
    <x v="7086"/>
    <n v="355.52"/>
    <n v="356.11"/>
  </r>
  <r>
    <x v="7087"/>
    <n v="355.62"/>
    <n v="356.35"/>
  </r>
  <r>
    <x v="7088"/>
    <n v="355.79"/>
    <n v="356.41"/>
  </r>
  <r>
    <x v="7089"/>
    <n v="356.04"/>
    <n v="356.52"/>
  </r>
  <r>
    <x v="7090"/>
    <n v="356.09"/>
    <n v="356.74"/>
  </r>
  <r>
    <x v="7091"/>
    <n v="356.19"/>
    <n v="356.86"/>
  </r>
  <r>
    <x v="7092"/>
    <n v="356.19"/>
    <n v="356.86"/>
  </r>
  <r>
    <x v="7093"/>
    <n v="356.19"/>
    <n v="356.86"/>
  </r>
  <r>
    <x v="7094"/>
    <n v="356.37"/>
    <n v="356.98"/>
  </r>
  <r>
    <x v="7095"/>
    <n v="356.38"/>
    <n v="357.19"/>
  </r>
  <r>
    <x v="7096"/>
    <n v="356.67"/>
    <n v="357.22"/>
  </r>
  <r>
    <x v="7097"/>
    <n v="356.8"/>
    <n v="357.44"/>
  </r>
  <r>
    <x v="7098"/>
    <n v="356.91"/>
    <n v="357.61"/>
  </r>
  <r>
    <x v="7099"/>
    <n v="356.91"/>
    <n v="357.61"/>
  </r>
  <r>
    <x v="7100"/>
    <n v="356.91"/>
    <n v="357.61"/>
  </r>
  <r>
    <x v="7101"/>
    <n v="357.14"/>
    <n v="357.75"/>
  </r>
  <r>
    <x v="7102"/>
    <n v="357.25"/>
    <n v="357.87"/>
  </r>
  <r>
    <x v="7103"/>
    <n v="357.42"/>
    <n v="358.02"/>
  </r>
  <r>
    <x v="7104"/>
    <n v="357.53"/>
    <n v="358.12"/>
  </r>
  <r>
    <x v="7105"/>
    <n v="357.66"/>
    <n v="358.33"/>
  </r>
  <r>
    <x v="7106"/>
    <n v="357.66"/>
    <n v="358.33"/>
  </r>
  <r>
    <x v="7107"/>
    <n v="357.66"/>
    <n v="358.33"/>
  </r>
  <r>
    <x v="7108"/>
    <n v="357.76"/>
    <n v="358.5"/>
  </r>
  <r>
    <x v="7109"/>
    <n v="357.96"/>
    <n v="358.71"/>
  </r>
  <r>
    <x v="7110"/>
    <n v="358.2"/>
    <n v="358.76"/>
  </r>
  <r>
    <x v="7111"/>
    <n v="358.31"/>
    <n v="359"/>
  </r>
  <r>
    <x v="7112"/>
    <n v="358.47"/>
    <n v="359.06"/>
  </r>
  <r>
    <x v="7113"/>
    <n v="358.47"/>
    <n v="359.06"/>
  </r>
  <r>
    <x v="7114"/>
    <n v="358.47"/>
    <n v="359.06"/>
  </r>
  <r>
    <x v="7115"/>
    <n v="358.59"/>
    <n v="359.35"/>
  </r>
  <r>
    <x v="7116"/>
    <n v="358.78"/>
    <n v="359.39"/>
  </r>
  <r>
    <x v="7117"/>
    <n v="358.92"/>
    <n v="359.63"/>
  </r>
  <r>
    <x v="7118"/>
    <n v="359"/>
    <n v="359.77"/>
  </r>
  <r>
    <x v="7119"/>
    <n v="359.23"/>
    <n v="359.79"/>
  </r>
  <r>
    <x v="7120"/>
    <n v="359.23"/>
    <n v="359.79"/>
  </r>
  <r>
    <x v="7121"/>
    <n v="359.23"/>
    <n v="359.79"/>
  </r>
  <r>
    <x v="7122"/>
    <n v="359.29"/>
    <n v="359.98"/>
  </r>
  <r>
    <x v="7123"/>
    <n v="359.4"/>
    <n v="360.28"/>
  </r>
  <r>
    <x v="7124"/>
    <n v="359.68"/>
    <n v="360.35"/>
  </r>
  <r>
    <x v="7125"/>
    <n v="359.78"/>
    <n v="360.52"/>
  </r>
  <r>
    <x v="7126"/>
    <n v="359.93"/>
    <n v="360.64"/>
  </r>
  <r>
    <x v="7127"/>
    <n v="359.93"/>
    <n v="360.64"/>
  </r>
  <r>
    <x v="7128"/>
    <n v="359.93"/>
    <n v="360.64"/>
  </r>
  <r>
    <x v="7129"/>
    <n v="360.1"/>
    <n v="360.87"/>
  </r>
  <r>
    <x v="7130"/>
    <n v="360.28"/>
    <n v="360.86"/>
  </r>
  <r>
    <x v="7131"/>
    <n v="360.45"/>
    <n v="360.99"/>
  </r>
  <r>
    <x v="7132"/>
    <n v="360.44"/>
    <n v="361.15"/>
  </r>
  <r>
    <x v="7133"/>
    <n v="360.72"/>
    <n v="361.33"/>
  </r>
  <r>
    <x v="7134"/>
    <n v="360.72"/>
    <n v="361.33"/>
  </r>
  <r>
    <x v="7135"/>
    <n v="360.72"/>
    <n v="361.33"/>
  </r>
  <r>
    <x v="7136"/>
    <n v="360.83"/>
    <n v="361.55"/>
  </r>
  <r>
    <x v="7137"/>
    <n v="360.93"/>
    <n v="361.67"/>
  </r>
  <r>
    <x v="7138"/>
    <n v="361.14"/>
    <n v="361.86"/>
  </r>
  <r>
    <x v="7139"/>
    <n v="361.29"/>
    <n v="361.96"/>
  </r>
  <r>
    <x v="7140"/>
    <n v="361.4"/>
    <n v="362.11"/>
  </r>
  <r>
    <x v="7141"/>
    <n v="361.4"/>
    <n v="362.11"/>
  </r>
  <r>
    <x v="7142"/>
    <n v="361.4"/>
    <n v="362.11"/>
  </r>
  <r>
    <x v="7143"/>
    <n v="361.59"/>
    <n v="362.29"/>
  </r>
  <r>
    <x v="7144"/>
    <n v="361.66"/>
    <n v="362.46"/>
  </r>
  <r>
    <x v="7145"/>
    <n v="361.82"/>
    <n v="362.52"/>
  </r>
  <r>
    <x v="7146"/>
    <n v="361.82"/>
    <n v="362.52"/>
  </r>
  <r>
    <x v="7147"/>
    <n v="362.1"/>
    <n v="362.76"/>
  </r>
  <r>
    <x v="7148"/>
    <n v="362.1"/>
    <n v="362.76"/>
  </r>
  <r>
    <x v="7149"/>
    <n v="362.1"/>
    <n v="362.76"/>
  </r>
  <r>
    <x v="7150"/>
    <n v="362.16"/>
    <n v="362.82"/>
  </r>
  <r>
    <x v="7151"/>
    <n v="362.32"/>
    <n v="363.08"/>
  </r>
  <r>
    <x v="7152"/>
    <n v="362.48"/>
    <n v="363.16"/>
  </r>
  <r>
    <x v="7153"/>
    <n v="362.6"/>
    <n v="363.26"/>
  </r>
  <r>
    <x v="7154"/>
    <n v="362.6"/>
    <n v="363.26"/>
  </r>
  <r>
    <x v="7155"/>
    <n v="362.6"/>
    <n v="363.26"/>
  </r>
  <r>
    <x v="7156"/>
    <n v="362.6"/>
    <n v="363.26"/>
  </r>
  <r>
    <x v="7157"/>
    <n v="362.88"/>
    <n v="363.55"/>
  </r>
  <r>
    <x v="7158"/>
    <n v="362.95"/>
    <n v="363.64"/>
  </r>
  <r>
    <x v="7159"/>
    <n v="363.14"/>
    <n v="363.71"/>
  </r>
  <r>
    <x v="7160"/>
    <n v="363.25"/>
    <n v="363.91"/>
  </r>
  <r>
    <x v="7161"/>
    <n v="363.43"/>
    <n v="364.1"/>
  </r>
  <r>
    <x v="7162"/>
    <n v="363.43"/>
    <n v="364.1"/>
  </r>
  <r>
    <x v="7163"/>
    <n v="363.43"/>
    <n v="364.1"/>
  </r>
  <r>
    <x v="7164"/>
    <n v="363.53"/>
    <n v="364.24"/>
  </r>
  <r>
    <x v="7165"/>
    <n v="363.68"/>
    <n v="364.39"/>
  </r>
  <r>
    <x v="7166"/>
    <n v="363.86"/>
    <n v="364.47"/>
  </r>
  <r>
    <x v="7167"/>
    <n v="363.86"/>
    <n v="364.47"/>
  </r>
  <r>
    <x v="7168"/>
    <n v="363.97"/>
    <n v="364.71"/>
  </r>
  <r>
    <x v="7169"/>
    <n v="363.97"/>
    <n v="364.71"/>
  </r>
  <r>
    <x v="7170"/>
    <n v="363.97"/>
    <n v="364.71"/>
  </r>
  <r>
    <x v="7171"/>
    <n v="364.13"/>
    <n v="364.83"/>
  </r>
  <r>
    <x v="7172"/>
    <n v="364.24"/>
    <n v="364.98"/>
  </r>
  <r>
    <x v="7173"/>
    <n v="364.47"/>
    <n v="365.09"/>
  </r>
  <r>
    <x v="7174"/>
    <n v="364.58"/>
    <n v="365.33"/>
  </r>
  <r>
    <x v="7175"/>
    <n v="364.76"/>
    <n v="365.45"/>
  </r>
  <r>
    <x v="7176"/>
    <n v="364.76"/>
    <n v="365.45"/>
  </r>
  <r>
    <x v="7177"/>
    <n v="364.76"/>
    <n v="365.45"/>
  </r>
  <r>
    <x v="7178"/>
    <n v="364.94"/>
    <n v="365.55"/>
  </r>
  <r>
    <x v="7179"/>
    <n v="365.07"/>
    <n v="365.73"/>
  </r>
  <r>
    <x v="7180"/>
    <n v="365.26"/>
    <n v="365.88"/>
  </r>
  <r>
    <x v="7181"/>
    <n v="365.4"/>
    <n v="366.02"/>
  </r>
  <r>
    <x v="7182"/>
    <n v="365.48"/>
    <n v="366.11"/>
  </r>
  <r>
    <x v="7183"/>
    <n v="365.48"/>
    <n v="366.11"/>
  </r>
  <r>
    <x v="7184"/>
    <n v="365.48"/>
    <n v="366.11"/>
  </r>
  <r>
    <x v="7185"/>
    <n v="365.63"/>
    <n v="366.34"/>
  </r>
  <r>
    <x v="7186"/>
    <n v="365.68"/>
    <n v="366.52"/>
  </r>
  <r>
    <x v="7187"/>
    <n v="365.95"/>
    <n v="366.65"/>
  </r>
  <r>
    <x v="7188"/>
    <n v="366.23"/>
    <n v="366.76"/>
  </r>
  <r>
    <x v="7189"/>
    <n v="366.23"/>
    <n v="366.95"/>
  </r>
  <r>
    <x v="7190"/>
    <n v="366.23"/>
    <n v="366.95"/>
  </r>
  <r>
    <x v="7191"/>
    <n v="366.23"/>
    <n v="366.95"/>
  </r>
  <r>
    <x v="7192"/>
    <n v="366.39"/>
    <n v="367.11"/>
  </r>
  <r>
    <x v="7193"/>
    <n v="366.54"/>
    <n v="367.29"/>
  </r>
  <r>
    <x v="7194"/>
    <n v="366.69"/>
    <n v="367.37"/>
  </r>
  <r>
    <x v="7195"/>
    <n v="366.93"/>
    <n v="367.5"/>
  </r>
  <r>
    <x v="7196"/>
    <n v="367.02"/>
    <n v="367.63"/>
  </r>
  <r>
    <x v="7197"/>
    <n v="367.02"/>
    <n v="367.63"/>
  </r>
  <r>
    <x v="7198"/>
    <n v="367.02"/>
    <n v="367.63"/>
  </r>
  <r>
    <x v="7199"/>
    <n v="367.16"/>
    <n v="367.81"/>
  </r>
  <r>
    <x v="7200"/>
    <n v="367.23"/>
    <n v="368.03"/>
  </r>
  <r>
    <x v="7201"/>
    <n v="367.44"/>
    <n v="368.2"/>
  </r>
  <r>
    <x v="7202"/>
    <n v="367.64"/>
    <n v="368.29"/>
  </r>
  <r>
    <x v="7203"/>
    <n v="367.72"/>
    <n v="368.36"/>
  </r>
  <r>
    <x v="7204"/>
    <n v="367.72"/>
    <n v="368.36"/>
  </r>
  <r>
    <x v="7205"/>
    <n v="367.72"/>
    <n v="368.36"/>
  </r>
  <r>
    <x v="7206"/>
    <n v="367.91"/>
    <n v="368.56"/>
  </r>
  <r>
    <x v="7207"/>
    <n v="368.07"/>
    <n v="368.8"/>
  </r>
  <r>
    <x v="7208"/>
    <n v="368.24"/>
    <n v="368.92"/>
  </r>
  <r>
    <x v="7209"/>
    <n v="368.38"/>
    <n v="368.98"/>
  </r>
  <r>
    <x v="7210"/>
    <n v="368.57"/>
    <n v="369.12"/>
  </r>
  <r>
    <x v="7211"/>
    <n v="368.57"/>
    <n v="369.12"/>
  </r>
  <r>
    <x v="7212"/>
    <n v="368.57"/>
    <n v="369.12"/>
  </r>
  <r>
    <x v="7213"/>
    <n v="368.6"/>
    <n v="369.33"/>
  </r>
  <r>
    <x v="7214"/>
    <n v="368.84"/>
    <n v="369.42"/>
  </r>
  <r>
    <x v="7215"/>
    <n v="369"/>
    <n v="369.61"/>
  </r>
  <r>
    <x v="7216"/>
    <n v="369.05"/>
    <n v="369.72"/>
  </r>
  <r>
    <x v="7217"/>
    <n v="369.15"/>
    <n v="369.87"/>
  </r>
  <r>
    <x v="7218"/>
    <n v="369.15"/>
    <n v="369.87"/>
  </r>
  <r>
    <x v="7219"/>
    <n v="369.15"/>
    <n v="369.87"/>
  </r>
  <r>
    <x v="7220"/>
    <n v="369.36"/>
    <n v="370.07"/>
  </r>
  <r>
    <x v="7221"/>
    <n v="369.43"/>
    <n v="370.17"/>
  </r>
  <r>
    <x v="7222"/>
    <n v="369.73"/>
    <n v="370.36"/>
  </r>
  <r>
    <x v="7223"/>
    <n v="369.73"/>
    <n v="370.45"/>
  </r>
  <r>
    <x v="7224"/>
    <n v="369.96"/>
    <n v="370.55"/>
  </r>
  <r>
    <x v="7225"/>
    <n v="369.96"/>
    <n v="370.55"/>
  </r>
  <r>
    <x v="7226"/>
    <n v="369.96"/>
    <n v="370.55"/>
  </r>
  <r>
    <x v="7227"/>
    <n v="370.08"/>
    <n v="370.77"/>
  </r>
  <r>
    <x v="7228"/>
    <n v="370.19"/>
    <n v="371.03"/>
  </r>
  <r>
    <x v="7229"/>
    <n v="370.31"/>
    <n v="371.02"/>
  </r>
  <r>
    <x v="7230"/>
    <n v="370.56"/>
    <n v="371.21"/>
  </r>
  <r>
    <x v="7231"/>
    <n v="370.71"/>
    <n v="371.39"/>
  </r>
  <r>
    <x v="7232"/>
    <n v="370.71"/>
    <n v="371.39"/>
  </r>
  <r>
    <x v="7233"/>
    <n v="370.71"/>
    <n v="371.39"/>
  </r>
  <r>
    <x v="7234"/>
    <n v="370.86"/>
    <n v="371.57"/>
  </r>
  <r>
    <x v="7235"/>
    <n v="370.94"/>
    <n v="371.73"/>
  </r>
  <r>
    <x v="7236"/>
    <n v="371.17"/>
    <n v="371.82"/>
  </r>
  <r>
    <x v="7237"/>
    <n v="371.38"/>
    <n v="371.93"/>
  </r>
  <r>
    <x v="7238"/>
    <n v="371.51"/>
    <n v="372.11"/>
  </r>
  <r>
    <x v="7239"/>
    <n v="371.51"/>
    <n v="372.11"/>
  </r>
  <r>
    <x v="7240"/>
    <n v="371.51"/>
    <n v="372.11"/>
  </r>
  <r>
    <x v="7241"/>
    <n v="371.65"/>
    <n v="372.27"/>
  </r>
  <r>
    <x v="7242"/>
    <n v="371.78"/>
    <n v="372.52"/>
  </r>
  <r>
    <x v="7243"/>
    <n v="371.95"/>
    <n v="372.54"/>
  </r>
  <r>
    <x v="7244"/>
    <n v="372.03"/>
    <n v="372.7"/>
  </r>
  <r>
    <x v="7245"/>
    <n v="372.19"/>
    <n v="372.86"/>
  </r>
  <r>
    <x v="7246"/>
    <n v="372.19"/>
    <n v="372.86"/>
  </r>
  <r>
    <x v="7247"/>
    <n v="372.19"/>
    <n v="372.86"/>
  </r>
  <r>
    <x v="7248"/>
    <n v="372.39"/>
    <n v="373.11"/>
  </r>
  <r>
    <x v="7249"/>
    <n v="372.46"/>
    <n v="373.26"/>
  </r>
  <r>
    <x v="7250"/>
    <n v="372.68"/>
    <n v="373.36"/>
  </r>
  <r>
    <x v="7251"/>
    <n v="372.82"/>
    <n v="373.48"/>
  </r>
  <r>
    <x v="7252"/>
    <n v="373.01"/>
    <n v="373.62"/>
  </r>
  <r>
    <x v="7253"/>
    <n v="373.01"/>
    <n v="373.62"/>
  </r>
  <r>
    <x v="7254"/>
    <n v="373.01"/>
    <n v="373.62"/>
  </r>
  <r>
    <x v="7255"/>
    <n v="373.14"/>
    <n v="373.77"/>
  </r>
  <r>
    <x v="7256"/>
    <n v="373.27"/>
    <n v="373.94"/>
  </r>
  <r>
    <x v="7257"/>
    <n v="373.42"/>
    <n v="374.12"/>
  </r>
  <r>
    <x v="7258"/>
    <n v="373.63"/>
    <n v="374.28"/>
  </r>
  <r>
    <x v="7259"/>
    <n v="373.72"/>
    <n v="374.38"/>
  </r>
  <r>
    <x v="7260"/>
    <n v="373.72"/>
    <n v="374.38"/>
  </r>
  <r>
    <x v="7261"/>
    <n v="373.72"/>
    <n v="374.38"/>
  </r>
  <r>
    <x v="7262"/>
    <n v="373.82"/>
    <n v="374.53"/>
  </r>
  <r>
    <x v="7263"/>
    <n v="373.96"/>
    <n v="374.76"/>
  </r>
  <r>
    <x v="7264"/>
    <n v="374.21"/>
    <n v="374.88"/>
  </r>
  <r>
    <x v="7265"/>
    <n v="374.29"/>
    <n v="374.93"/>
  </r>
  <r>
    <x v="7266"/>
    <n v="374.5"/>
    <n v="375.16"/>
  </r>
  <r>
    <x v="7267"/>
    <n v="374.5"/>
    <n v="375.16"/>
  </r>
  <r>
    <x v="7268"/>
    <n v="374.5"/>
    <n v="375.16"/>
  </r>
  <r>
    <x v="7269"/>
    <n v="374.66"/>
    <n v="375.3"/>
  </r>
  <r>
    <x v="7270"/>
    <n v="374.84"/>
    <n v="375.5"/>
  </r>
  <r>
    <x v="7271"/>
    <n v="374.99"/>
    <n v="375.59"/>
  </r>
  <r>
    <x v="7272"/>
    <n v="375.2"/>
    <n v="375.77"/>
  </r>
  <r>
    <x v="7273"/>
    <n v="375.22"/>
    <n v="375.88"/>
  </r>
  <r>
    <x v="7274"/>
    <n v="375.22"/>
    <n v="375.88"/>
  </r>
  <r>
    <x v="7275"/>
    <n v="375.22"/>
    <n v="375.88"/>
  </r>
  <r>
    <x v="7276"/>
    <n v="375.46"/>
    <n v="376.03"/>
  </r>
  <r>
    <x v="7277"/>
    <n v="375.43"/>
    <n v="376.27"/>
  </r>
  <r>
    <x v="7278"/>
    <n v="375.67"/>
    <n v="376.32"/>
  </r>
  <r>
    <x v="7279"/>
    <n v="375.89"/>
    <n v="376.58"/>
  </r>
  <r>
    <x v="7280"/>
    <n v="375.97"/>
    <n v="376.68"/>
  </r>
  <r>
    <x v="7281"/>
    <n v="375.97"/>
    <n v="376.68"/>
  </r>
  <r>
    <x v="7282"/>
    <n v="375.97"/>
    <n v="376.68"/>
  </r>
  <r>
    <x v="7283"/>
    <n v="376.2"/>
    <n v="376.88"/>
  </r>
  <r>
    <x v="7284"/>
    <n v="376.36"/>
    <n v="377.07"/>
  </r>
  <r>
    <x v="7285"/>
    <n v="376.56"/>
    <n v="377.2"/>
  </r>
  <r>
    <x v="7286"/>
    <n v="376.65"/>
    <n v="377.38"/>
  </r>
  <r>
    <x v="7287"/>
    <n v="376.85"/>
    <n v="377.45"/>
  </r>
  <r>
    <x v="7288"/>
    <n v="376.85"/>
    <n v="377.45"/>
  </r>
  <r>
    <x v="7289"/>
    <n v="376.85"/>
    <n v="377.45"/>
  </r>
  <r>
    <x v="7290"/>
    <n v="377"/>
    <n v="377.68"/>
  </r>
  <r>
    <x v="7291"/>
    <n v="377.15"/>
    <n v="377.89"/>
  </r>
  <r>
    <x v="7292"/>
    <n v="377.52"/>
    <n v="378.02"/>
  </r>
  <r>
    <x v="7293"/>
    <n v="377.47"/>
    <n v="378.19"/>
  </r>
  <r>
    <x v="7294"/>
    <n v="377.67"/>
    <n v="378.26"/>
  </r>
  <r>
    <x v="7295"/>
    <n v="377.67"/>
    <n v="378.26"/>
  </r>
  <r>
    <x v="7296"/>
    <n v="377.67"/>
    <n v="378.26"/>
  </r>
  <r>
    <x v="7297"/>
    <n v="377.77"/>
    <n v="378.51"/>
  </r>
  <r>
    <x v="7298"/>
    <n v="377.98"/>
    <n v="378.7"/>
  </r>
  <r>
    <x v="7299"/>
    <n v="377.98"/>
    <n v="378.7"/>
  </r>
  <r>
    <x v="7300"/>
    <n v="378.14"/>
    <n v="378.75"/>
  </r>
  <r>
    <x v="7301"/>
    <n v="378.39"/>
    <n v="379.05"/>
  </r>
  <r>
    <x v="7302"/>
    <n v="378.39"/>
    <n v="379.05"/>
  </r>
  <r>
    <x v="7303"/>
    <n v="378.39"/>
    <n v="379.05"/>
  </r>
  <r>
    <x v="7304"/>
    <n v="378.39"/>
    <n v="379.05"/>
  </r>
  <r>
    <x v="7305"/>
    <n v="378.39"/>
    <n v="379.05"/>
  </r>
  <r>
    <x v="7306"/>
    <n v="378.39"/>
    <n v="379.05"/>
  </r>
  <r>
    <x v="7307"/>
    <n v="378.49"/>
    <n v="379.11"/>
  </r>
  <r>
    <x v="7308"/>
    <n v="378.6"/>
    <n v="379.31"/>
  </r>
  <r>
    <x v="7309"/>
    <n v="378.6"/>
    <n v="379.31"/>
  </r>
  <r>
    <x v="7310"/>
    <n v="378.6"/>
    <n v="379.31"/>
  </r>
  <r>
    <x v="7311"/>
    <n v="378.8"/>
    <n v="379.43"/>
  </r>
  <r>
    <x v="7312"/>
    <n v="378.85"/>
    <n v="379.6"/>
  </r>
  <r>
    <x v="7313"/>
    <n v="379.11"/>
    <n v="379.69"/>
  </r>
  <r>
    <x v="7314"/>
    <n v="379.24"/>
    <n v="379.83"/>
  </r>
  <r>
    <x v="7315"/>
    <n v="379.35"/>
    <n v="379.99"/>
  </r>
  <r>
    <x v="7316"/>
    <n v="379.35"/>
    <n v="379.99"/>
  </r>
  <r>
    <x v="7317"/>
    <n v="379.35"/>
    <n v="379.99"/>
  </r>
  <r>
    <x v="7318"/>
    <n v="379.58"/>
    <n v="380.23"/>
  </r>
  <r>
    <x v="7319"/>
    <n v="379.7"/>
    <n v="380.33"/>
  </r>
  <r>
    <x v="7320"/>
    <n v="379.88"/>
    <n v="380.54"/>
  </r>
  <r>
    <x v="7321"/>
    <n v="379.94"/>
    <n v="380.71"/>
  </r>
  <r>
    <x v="7322"/>
    <n v="380.23"/>
    <n v="380.86"/>
  </r>
  <r>
    <x v="7323"/>
    <n v="380.23"/>
    <n v="380.86"/>
  </r>
  <r>
    <x v="7324"/>
    <n v="380.23"/>
    <n v="380.86"/>
  </r>
  <r>
    <x v="7325"/>
    <n v="380.41"/>
    <n v="381.05"/>
  </r>
  <r>
    <x v="7326"/>
    <n v="380.49"/>
    <n v="381.18"/>
  </r>
  <r>
    <x v="7327"/>
    <n v="380.82"/>
    <n v="381.39"/>
  </r>
  <r>
    <x v="7328"/>
    <n v="380.93"/>
    <n v="381.52"/>
  </r>
  <r>
    <x v="7329"/>
    <n v="381"/>
    <n v="381.66"/>
  </r>
  <r>
    <x v="7330"/>
    <n v="381"/>
    <n v="381.66"/>
  </r>
  <r>
    <x v="7331"/>
    <n v="381"/>
    <n v="381.66"/>
  </r>
  <r>
    <x v="7332"/>
    <n v="381.28"/>
    <n v="381.81"/>
  </r>
  <r>
    <x v="7333"/>
    <n v="381.33"/>
    <n v="382.02"/>
  </r>
  <r>
    <x v="7334"/>
    <n v="381.49"/>
    <n v="382.08"/>
  </r>
  <r>
    <x v="7335"/>
    <n v="381.72"/>
    <n v="382.33"/>
  </r>
  <r>
    <x v="7336"/>
    <n v="381.73"/>
    <n v="382.42"/>
  </r>
  <r>
    <x v="7337"/>
    <n v="381.73"/>
    <n v="382.42"/>
  </r>
  <r>
    <x v="7338"/>
    <n v="381.73"/>
    <n v="382.42"/>
  </r>
  <r>
    <x v="7339"/>
    <n v="382.04"/>
    <n v="382.65"/>
  </r>
  <r>
    <x v="7340"/>
    <n v="382.01"/>
    <n v="382.78"/>
  </r>
  <r>
    <x v="7341"/>
    <n v="382.28"/>
    <n v="382.93"/>
  </r>
  <r>
    <x v="7342"/>
    <n v="382.51"/>
    <n v="383.16"/>
  </r>
  <r>
    <x v="7343"/>
    <n v="382.52"/>
    <n v="383.27"/>
  </r>
  <r>
    <x v="7344"/>
    <n v="382.52"/>
    <n v="383.27"/>
  </r>
  <r>
    <x v="7345"/>
    <n v="382.52"/>
    <n v="383.27"/>
  </r>
  <r>
    <x v="7346"/>
    <n v="382.8"/>
    <n v="383.39"/>
  </r>
  <r>
    <x v="7347"/>
    <n v="382.79"/>
    <n v="383.54"/>
  </r>
  <r>
    <x v="7348"/>
    <n v="383.09"/>
    <n v="383.74"/>
  </r>
  <r>
    <x v="7349"/>
    <n v="383.19"/>
    <n v="383.9"/>
  </r>
  <r>
    <x v="7350"/>
    <n v="383.36"/>
    <n v="384.11"/>
  </r>
  <r>
    <x v="7351"/>
    <n v="383.36"/>
    <n v="384.11"/>
  </r>
  <r>
    <x v="7352"/>
    <n v="383.36"/>
    <n v="384.11"/>
  </r>
  <r>
    <x v="7353"/>
    <n v="383.49"/>
    <n v="384.24"/>
  </r>
  <r>
    <x v="7354"/>
    <n v="383.6"/>
    <n v="384.37"/>
  </r>
  <r>
    <x v="7355"/>
    <n v="383.91"/>
    <n v="384.56"/>
  </r>
  <r>
    <x v="7356"/>
    <n v="384.12"/>
    <n v="384.72"/>
  </r>
  <r>
    <x v="7357"/>
    <n v="384.21"/>
    <n v="384.89"/>
  </r>
  <r>
    <x v="7358"/>
    <n v="384.21"/>
    <n v="384.89"/>
  </r>
  <r>
    <x v="7359"/>
    <n v="384.21"/>
    <n v="384.89"/>
  </r>
  <r>
    <x v="7360"/>
    <n v="384.46"/>
    <n v="385.06"/>
  </r>
  <r>
    <x v="7361"/>
    <n v="384.5"/>
    <n v="385.3"/>
  </r>
  <r>
    <x v="7362"/>
    <n v="384.78"/>
    <n v="385.34"/>
  </r>
  <r>
    <x v="7363"/>
    <n v="384.89"/>
    <n v="385.55"/>
  </r>
  <r>
    <x v="7364"/>
    <n v="385.06"/>
    <n v="385.59"/>
  </r>
  <r>
    <x v="7365"/>
    <n v="385.06"/>
    <n v="385.59"/>
  </r>
  <r>
    <x v="7366"/>
    <n v="385.06"/>
    <n v="385.59"/>
  </r>
  <r>
    <x v="7367"/>
    <n v="385.11"/>
    <n v="385.87"/>
  </r>
  <r>
    <x v="7368"/>
    <n v="385.23"/>
    <n v="386.02"/>
  </r>
  <r>
    <x v="7369"/>
    <n v="385.48"/>
    <n v="386.22"/>
  </r>
  <r>
    <x v="7370"/>
    <n v="385.71"/>
    <n v="386.31"/>
  </r>
  <r>
    <x v="7371"/>
    <n v="385.82"/>
    <n v="386.54"/>
  </r>
  <r>
    <x v="7372"/>
    <n v="385.82"/>
    <n v="386.54"/>
  </r>
  <r>
    <x v="7373"/>
    <n v="385.82"/>
    <n v="386.54"/>
  </r>
  <r>
    <x v="7374"/>
    <n v="385.9"/>
    <n v="386.65"/>
  </r>
  <r>
    <x v="7375"/>
    <n v="386.02"/>
    <n v="386.82"/>
  </r>
  <r>
    <x v="7376"/>
    <n v="386.29"/>
    <n v="386.97"/>
  </r>
  <r>
    <x v="7377"/>
    <n v="386.42"/>
    <n v="387.14"/>
  </r>
  <r>
    <x v="7378"/>
    <n v="386.6"/>
    <n v="387.3"/>
  </r>
  <r>
    <x v="7379"/>
    <n v="386.6"/>
    <n v="387.3"/>
  </r>
  <r>
    <x v="7380"/>
    <n v="386.6"/>
    <n v="387.3"/>
  </r>
  <r>
    <x v="7381"/>
    <n v="386.73"/>
    <n v="387.44"/>
  </r>
  <r>
    <x v="7382"/>
    <n v="386.77"/>
    <n v="387.6"/>
  </r>
  <r>
    <x v="7383"/>
    <n v="387.1"/>
    <n v="387.79"/>
  </r>
  <r>
    <x v="7384"/>
    <n v="387.24"/>
    <n v="387.98"/>
  </r>
  <r>
    <x v="7385"/>
    <n v="387.38"/>
    <n v="388.03"/>
  </r>
  <r>
    <x v="7386"/>
    <n v="387.38"/>
    <n v="388.03"/>
  </r>
  <r>
    <x v="7387"/>
    <n v="387.38"/>
    <n v="388.03"/>
  </r>
  <r>
    <x v="7388"/>
    <n v="387.58"/>
    <n v="388.31"/>
  </r>
  <r>
    <x v="7389"/>
    <n v="387.66"/>
    <n v="388.39"/>
  </r>
  <r>
    <x v="7390"/>
    <n v="387.91"/>
    <n v="388.58"/>
  </r>
  <r>
    <x v="7391"/>
    <n v="388.04"/>
    <n v="388.73"/>
  </r>
  <r>
    <x v="7392"/>
    <n v="388.22"/>
    <n v="388.83"/>
  </r>
  <r>
    <x v="7393"/>
    <n v="388.22"/>
    <n v="388.83"/>
  </r>
  <r>
    <x v="7394"/>
    <n v="388.22"/>
    <n v="388.83"/>
  </r>
  <r>
    <x v="7395"/>
    <n v="388.41"/>
    <n v="389.01"/>
  </r>
  <r>
    <x v="7396"/>
    <n v="388.46"/>
    <n v="389.12"/>
  </r>
  <r>
    <x v="7397"/>
    <n v="388.7"/>
    <n v="389.34"/>
  </r>
  <r>
    <x v="7398"/>
    <n v="388.92"/>
    <n v="389.61"/>
  </r>
  <r>
    <x v="7399"/>
    <n v="389.06"/>
    <n v="389.67"/>
  </r>
  <r>
    <x v="7400"/>
    <n v="389.06"/>
    <n v="389.67"/>
  </r>
  <r>
    <x v="7401"/>
    <n v="389.06"/>
    <n v="389.67"/>
  </r>
  <r>
    <x v="7402"/>
    <n v="389.16"/>
    <n v="389.9"/>
  </r>
  <r>
    <x v="7403"/>
    <n v="389.2"/>
    <n v="389.97"/>
  </r>
  <r>
    <x v="7404"/>
    <n v="389.34"/>
    <n v="390.19"/>
  </r>
  <r>
    <x v="7405"/>
    <n v="389.59"/>
    <n v="390.3"/>
  </r>
  <r>
    <x v="7406"/>
    <n v="389.59"/>
    <n v="390.3"/>
  </r>
  <r>
    <x v="7407"/>
    <n v="389.59"/>
    <n v="390.3"/>
  </r>
  <r>
    <x v="7408"/>
    <n v="389.59"/>
    <n v="390.3"/>
  </r>
  <r>
    <x v="7409"/>
    <n v="389.8"/>
    <n v="390.48"/>
  </r>
  <r>
    <x v="7410"/>
    <n v="389.78"/>
    <n v="390.69"/>
  </r>
  <r>
    <x v="7411"/>
    <n v="390.1"/>
    <n v="390.82"/>
  </r>
  <r>
    <x v="7412"/>
    <n v="390.1"/>
    <n v="390.82"/>
  </r>
  <r>
    <x v="7413"/>
    <n v="390.1"/>
    <n v="390.82"/>
  </r>
  <r>
    <x v="7414"/>
    <n v="390.1"/>
    <n v="390.82"/>
  </r>
  <r>
    <x v="7415"/>
    <n v="390.1"/>
    <n v="390.82"/>
  </r>
  <r>
    <x v="7416"/>
    <n v="390.35"/>
    <n v="391.02"/>
  </r>
  <r>
    <x v="7417"/>
    <n v="390.4"/>
    <n v="391.17"/>
  </r>
  <r>
    <x v="7418"/>
    <n v="390.54"/>
    <n v="391.26"/>
  </r>
  <r>
    <x v="7419"/>
    <n v="390.81"/>
    <n v="391.55"/>
  </r>
  <r>
    <x v="7420"/>
    <n v="390.92"/>
    <n v="391.62"/>
  </r>
  <r>
    <x v="7421"/>
    <n v="390.92"/>
    <n v="391.62"/>
  </r>
  <r>
    <x v="7422"/>
    <n v="390.92"/>
    <n v="391.62"/>
  </r>
  <r>
    <x v="7423"/>
    <n v="391.09"/>
    <n v="391.8"/>
  </r>
  <r>
    <x v="7424"/>
    <n v="391.1"/>
    <n v="391.99"/>
  </r>
  <r>
    <x v="7425"/>
    <n v="391.37"/>
    <n v="392.02"/>
  </r>
  <r>
    <x v="7426"/>
    <n v="391.37"/>
    <n v="392.02"/>
  </r>
  <r>
    <x v="7427"/>
    <n v="391.6"/>
    <n v="392.24"/>
  </r>
  <r>
    <x v="7428"/>
    <n v="391.6"/>
    <n v="392.24"/>
  </r>
  <r>
    <x v="7429"/>
    <n v="391.6"/>
    <n v="392.24"/>
  </r>
  <r>
    <x v="7430"/>
    <n v="391.56"/>
    <n v="392.47"/>
  </r>
  <r>
    <x v="7431"/>
    <n v="391.79"/>
    <n v="392.6"/>
  </r>
  <r>
    <x v="7432"/>
    <n v="391.98"/>
    <n v="392.74"/>
  </r>
  <r>
    <x v="7433"/>
    <n v="392.24"/>
    <n v="392.87"/>
  </r>
  <r>
    <x v="7434"/>
    <n v="392.36"/>
    <n v="393.09"/>
  </r>
  <r>
    <x v="7435"/>
    <n v="392.36"/>
    <n v="393.09"/>
  </r>
  <r>
    <x v="7436"/>
    <n v="392.36"/>
    <n v="393.09"/>
  </r>
  <r>
    <x v="7437"/>
    <n v="392.49"/>
    <n v="393.23"/>
  </r>
  <r>
    <x v="7438"/>
    <n v="392.63"/>
    <n v="393.43"/>
  </r>
  <r>
    <x v="7439"/>
    <n v="392.86"/>
    <n v="393.52"/>
  </r>
  <r>
    <x v="7440"/>
    <n v="392.96"/>
    <n v="393.73"/>
  </r>
  <r>
    <x v="7441"/>
    <n v="393.1"/>
    <n v="393.77"/>
  </r>
  <r>
    <x v="7442"/>
    <n v="393.1"/>
    <n v="393.77"/>
  </r>
  <r>
    <x v="7443"/>
    <n v="393.1"/>
    <n v="393.77"/>
  </r>
  <r>
    <x v="7444"/>
    <n v="393.22"/>
    <n v="394.05"/>
  </r>
  <r>
    <x v="7445"/>
    <n v="393.45"/>
    <n v="394.17"/>
  </r>
  <r>
    <x v="7446"/>
    <n v="393.59"/>
    <n v="394.34"/>
  </r>
  <r>
    <x v="7447"/>
    <n v="393.98"/>
    <n v="394.47"/>
  </r>
  <r>
    <x v="7448"/>
    <n v="393.99"/>
    <n v="394.61"/>
  </r>
  <r>
    <x v="7449"/>
    <n v="393.99"/>
    <n v="394.61"/>
  </r>
  <r>
    <x v="7450"/>
    <n v="393.99"/>
    <n v="394.61"/>
  </r>
  <r>
    <x v="7451"/>
    <n v="394.19"/>
    <n v="394.84"/>
  </r>
  <r>
    <x v="7452"/>
    <n v="394.18"/>
    <n v="394.94"/>
  </r>
  <r>
    <x v="7453"/>
    <n v="394.43"/>
    <n v="395.13"/>
  </r>
  <r>
    <x v="7454"/>
    <n v="394.52"/>
    <n v="395.25"/>
  </r>
  <r>
    <x v="7455"/>
    <n v="394.76"/>
    <n v="395.44"/>
  </r>
  <r>
    <x v="7456"/>
    <n v="394.76"/>
    <n v="395.44"/>
  </r>
  <r>
    <x v="7457"/>
    <n v="394.76"/>
    <n v="395.44"/>
  </r>
  <r>
    <x v="7458"/>
    <n v="394.76"/>
    <n v="395.54"/>
  </r>
  <r>
    <x v="7459"/>
    <n v="394.89"/>
    <n v="395.8"/>
  </r>
  <r>
    <x v="7460"/>
    <n v="395.15"/>
    <n v="395.84"/>
  </r>
  <r>
    <x v="7461"/>
    <n v="395.32"/>
    <n v="396.1"/>
  </r>
  <r>
    <x v="7462"/>
    <n v="395.49"/>
    <n v="396.25"/>
  </r>
  <r>
    <x v="7463"/>
    <n v="395.49"/>
    <n v="396.25"/>
  </r>
  <r>
    <x v="7464"/>
    <n v="395.49"/>
    <n v="396.25"/>
  </r>
  <r>
    <x v="7465"/>
    <n v="395.87"/>
    <n v="396.39"/>
  </r>
  <r>
    <x v="7466"/>
    <n v="395.79"/>
    <n v="396.67"/>
  </r>
  <r>
    <x v="7467"/>
    <n v="396.01"/>
    <n v="396.72"/>
  </r>
  <r>
    <x v="7468"/>
    <n v="396.19"/>
    <n v="396.89"/>
  </r>
  <r>
    <x v="7469"/>
    <n v="396.3"/>
    <n v="397.07"/>
  </r>
  <r>
    <x v="7470"/>
    <n v="396.3"/>
    <n v="397.07"/>
  </r>
  <r>
    <x v="7471"/>
    <n v="396.3"/>
    <n v="397.07"/>
  </r>
  <r>
    <x v="7472"/>
    <n v="396.45"/>
    <n v="397.2"/>
  </r>
  <r>
    <x v="7473"/>
    <n v="396.56"/>
    <n v="397.39"/>
  </r>
  <r>
    <x v="7474"/>
    <n v="396.83"/>
    <n v="397.48"/>
  </r>
  <r>
    <x v="7475"/>
    <n v="396.85"/>
    <n v="397.66"/>
  </r>
  <r>
    <x v="7476"/>
    <n v="397.05"/>
    <n v="397.8"/>
  </r>
  <r>
    <x v="7477"/>
    <n v="397.05"/>
    <n v="397.8"/>
  </r>
  <r>
    <x v="7478"/>
    <n v="397.05"/>
    <n v="397.8"/>
  </r>
  <r>
    <x v="7479"/>
    <n v="397.41"/>
    <n v="398.07"/>
  </r>
  <r>
    <x v="7480"/>
    <n v="397.39"/>
    <n v="398.15"/>
  </r>
  <r>
    <x v="7481"/>
    <n v="397.68"/>
    <n v="398.3"/>
  </r>
  <r>
    <x v="7482"/>
    <n v="397.83"/>
    <n v="398.53"/>
  </r>
  <r>
    <x v="7483"/>
    <n v="397.91"/>
    <n v="398.59"/>
  </r>
  <r>
    <x v="7484"/>
    <n v="397.91"/>
    <n v="398.59"/>
  </r>
  <r>
    <x v="7485"/>
    <n v="397.91"/>
    <n v="398.59"/>
  </r>
  <r>
    <x v="7486"/>
    <n v="398.13"/>
    <n v="398.78"/>
  </r>
  <r>
    <x v="7487"/>
    <n v="398.21"/>
    <n v="398.95"/>
  </r>
  <r>
    <x v="7488"/>
    <n v="398.38"/>
    <n v="399.19"/>
  </r>
  <r>
    <x v="7489"/>
    <n v="398.59"/>
    <n v="399.33"/>
  </r>
  <r>
    <x v="7490"/>
    <n v="398.77"/>
    <n v="399.46"/>
  </r>
  <r>
    <x v="7491"/>
    <n v="398.77"/>
    <n v="399.46"/>
  </r>
  <r>
    <x v="7492"/>
    <n v="398.77"/>
    <n v="399.46"/>
  </r>
  <r>
    <x v="7493"/>
    <n v="399.09"/>
    <n v="399.61"/>
  </r>
  <r>
    <x v="7494"/>
    <n v="398.96"/>
    <n v="399.85"/>
  </r>
  <r>
    <x v="7495"/>
    <n v="399.3"/>
    <n v="399.95"/>
  </r>
  <r>
    <x v="7496"/>
    <n v="399.46"/>
    <n v="400.02"/>
  </r>
  <r>
    <x v="7497"/>
    <n v="399.52"/>
    <n v="400.25"/>
  </r>
  <r>
    <x v="7498"/>
    <n v="399.52"/>
    <n v="400.25"/>
  </r>
  <r>
    <x v="7499"/>
    <n v="399.52"/>
    <n v="400.25"/>
  </r>
  <r>
    <x v="7500"/>
    <n v="399.71"/>
    <n v="400.42"/>
  </r>
  <r>
    <x v="7501"/>
    <n v="399.74"/>
    <n v="400.48"/>
  </r>
  <r>
    <x v="7502"/>
    <n v="400"/>
    <n v="400.71"/>
  </r>
  <r>
    <x v="7503"/>
    <n v="400.16"/>
    <n v="400.95"/>
  </r>
  <r>
    <x v="7504"/>
    <n v="400.41"/>
    <n v="401.06"/>
  </r>
  <r>
    <x v="7505"/>
    <n v="400.41"/>
    <n v="401.06"/>
  </r>
  <r>
    <x v="7506"/>
    <n v="400.41"/>
    <n v="401.06"/>
  </r>
  <r>
    <x v="7507"/>
    <n v="400.5"/>
    <n v="401.3"/>
  </r>
  <r>
    <x v="7508"/>
    <n v="400.56"/>
    <n v="401.38"/>
  </r>
  <r>
    <x v="7509"/>
    <n v="400.81"/>
    <n v="401.58"/>
  </r>
  <r>
    <x v="7510"/>
    <n v="401.01"/>
    <n v="401.66"/>
  </r>
  <r>
    <x v="7511"/>
    <n v="401.01"/>
    <n v="401.66"/>
  </r>
  <r>
    <x v="7512"/>
    <n v="401.01"/>
    <n v="401.66"/>
  </r>
  <r>
    <x v="7513"/>
    <n v="401.01"/>
    <n v="401.66"/>
  </r>
  <r>
    <x v="7514"/>
    <n v="401.2"/>
    <n v="401.92"/>
  </r>
  <r>
    <x v="7515"/>
    <n v="401.28"/>
    <n v="402.1"/>
  </r>
  <r>
    <x v="7516"/>
    <n v="401.42"/>
    <n v="402.22"/>
  </r>
  <r>
    <x v="7517"/>
    <n v="401.6"/>
    <n v="402.32"/>
  </r>
  <r>
    <x v="7518"/>
    <n v="401.75"/>
    <n v="402.43"/>
  </r>
  <r>
    <x v="7519"/>
    <n v="401.75"/>
    <n v="402.43"/>
  </r>
  <r>
    <x v="7520"/>
    <n v="401.75"/>
    <n v="402.43"/>
  </r>
  <r>
    <x v="7521"/>
    <n v="401.91"/>
    <n v="402.69"/>
  </r>
  <r>
    <x v="7522"/>
    <n v="402"/>
    <n v="402.8"/>
  </r>
  <r>
    <x v="7523"/>
    <n v="402.07"/>
    <n v="403"/>
  </r>
  <r>
    <x v="7524"/>
    <n v="402.34"/>
    <n v="403.23"/>
  </r>
  <r>
    <x v="7525"/>
    <n v="402.45"/>
    <n v="403.39"/>
  </r>
  <r>
    <x v="7526"/>
    <n v="402.45"/>
    <n v="403.39"/>
  </r>
  <r>
    <x v="7527"/>
    <n v="402.45"/>
    <n v="403.39"/>
  </r>
  <r>
    <x v="7528"/>
    <n v="402.64"/>
    <n v="403.64"/>
  </r>
  <r>
    <x v="7529"/>
    <n v="402.7"/>
    <n v="403.75"/>
  </r>
  <r>
    <x v="7530"/>
    <n v="402.97"/>
    <n v="403.94"/>
  </r>
  <r>
    <x v="7531"/>
    <n v="402.99"/>
    <n v="404.1"/>
  </r>
  <r>
    <x v="7532"/>
    <n v="402.99"/>
    <n v="404.1"/>
  </r>
  <r>
    <x v="7533"/>
    <n v="402.99"/>
    <n v="404.1"/>
  </r>
  <r>
    <x v="7534"/>
    <n v="402.99"/>
    <n v="404.1"/>
  </r>
  <r>
    <x v="7535"/>
    <n v="403.26"/>
    <n v="404.18"/>
  </r>
  <r>
    <x v="7536"/>
    <n v="403.24"/>
    <n v="404.49"/>
  </r>
  <r>
    <x v="7537"/>
    <n v="403.53"/>
    <n v="404.55"/>
  </r>
  <r>
    <x v="7538"/>
    <n v="403.76"/>
    <n v="404.76"/>
  </r>
  <r>
    <x v="7539"/>
    <n v="403.83"/>
    <n v="404.85"/>
  </r>
  <r>
    <x v="7540"/>
    <n v="403.83"/>
    <n v="404.85"/>
  </r>
  <r>
    <x v="7541"/>
    <n v="403.83"/>
    <n v="404.85"/>
  </r>
  <r>
    <x v="7542"/>
    <n v="404.15"/>
    <n v="405.02"/>
  </r>
  <r>
    <x v="7543"/>
    <n v="404.07"/>
    <n v="405.2"/>
  </r>
  <r>
    <x v="7544"/>
    <n v="404.37"/>
    <n v="405.33"/>
  </r>
  <r>
    <x v="7545"/>
    <n v="404.37"/>
    <n v="405.47"/>
  </r>
  <r>
    <x v="7546"/>
    <n v="404.53"/>
    <n v="405.55"/>
  </r>
  <r>
    <x v="7547"/>
    <n v="404.53"/>
    <n v="405.55"/>
  </r>
  <r>
    <x v="7548"/>
    <n v="404.53"/>
    <n v="405.55"/>
  </r>
  <r>
    <x v="7549"/>
    <n v="404.86"/>
    <n v="405.82"/>
  </r>
  <r>
    <x v="7550"/>
    <n v="404.76"/>
    <n v="406.06"/>
  </r>
  <r>
    <x v="7551"/>
    <n v="405.09"/>
    <n v="406.18"/>
  </r>
  <r>
    <x v="7552"/>
    <n v="405.35"/>
    <n v="406.36"/>
  </r>
  <r>
    <x v="7553"/>
    <n v="405.38"/>
    <n v="406.43"/>
  </r>
  <r>
    <x v="7554"/>
    <n v="405.38"/>
    <n v="406.43"/>
  </r>
  <r>
    <x v="7555"/>
    <n v="405.38"/>
    <n v="406.43"/>
  </r>
  <r>
    <x v="7556"/>
    <n v="405.65"/>
    <n v="406.71"/>
  </r>
  <r>
    <x v="7557"/>
    <n v="405.63"/>
    <n v="406.86"/>
  </r>
  <r>
    <x v="7558"/>
    <n v="405.89"/>
    <n v="406.96"/>
  </r>
  <r>
    <x v="7559"/>
    <n v="406.02"/>
    <n v="407.02"/>
  </r>
  <r>
    <x v="7560"/>
    <n v="406.12"/>
    <n v="407.37"/>
  </r>
  <r>
    <x v="7561"/>
    <n v="406.12"/>
    <n v="407.37"/>
  </r>
  <r>
    <x v="7562"/>
    <n v="406.12"/>
    <n v="407.37"/>
  </r>
  <r>
    <x v="7563"/>
    <n v="406.12"/>
    <n v="407.37"/>
  </r>
  <r>
    <x v="7564"/>
    <n v="406.35"/>
    <n v="407.49"/>
  </r>
  <r>
    <x v="7565"/>
    <n v="406.44"/>
    <n v="407.6"/>
  </r>
  <r>
    <x v="7566"/>
    <n v="406.62"/>
    <n v="407.71"/>
  </r>
  <r>
    <x v="7567"/>
    <n v="406.87"/>
    <n v="407.87"/>
  </r>
  <r>
    <x v="7568"/>
    <n v="406.87"/>
    <n v="407.87"/>
  </r>
  <r>
    <x v="7569"/>
    <n v="406.87"/>
    <n v="407.87"/>
  </r>
  <r>
    <x v="7570"/>
    <n v="406.86"/>
    <n v="408.14"/>
  </r>
  <r>
    <x v="7571"/>
    <n v="407.03"/>
    <n v="408.25"/>
  </r>
  <r>
    <x v="7572"/>
    <n v="407.32"/>
    <n v="408.43"/>
  </r>
  <r>
    <x v="7573"/>
    <n v="407.43"/>
    <n v="408.59"/>
  </r>
  <r>
    <x v="7574"/>
    <n v="407.63"/>
    <n v="408.56"/>
  </r>
  <r>
    <x v="7575"/>
    <n v="407.63"/>
    <n v="408.56"/>
  </r>
  <r>
    <x v="7576"/>
    <n v="407.63"/>
    <n v="408.56"/>
  </r>
  <r>
    <x v="7577"/>
    <n v="407.77"/>
    <n v="408.88"/>
  </r>
  <r>
    <x v="7578"/>
    <n v="407.99"/>
    <n v="409.03"/>
  </r>
  <r>
    <x v="7579"/>
    <n v="408.04"/>
    <n v="409.2"/>
  </r>
  <r>
    <x v="7580"/>
    <n v="408.13"/>
    <n v="409.48"/>
  </r>
  <r>
    <x v="7581"/>
    <n v="408.45"/>
    <n v="409.54"/>
  </r>
  <r>
    <x v="7582"/>
    <n v="408.45"/>
    <n v="409.54"/>
  </r>
  <r>
    <x v="7583"/>
    <n v="408.45"/>
    <n v="409.54"/>
  </r>
  <r>
    <x v="7584"/>
    <n v="408.54"/>
    <n v="409.74"/>
  </r>
  <r>
    <x v="7585"/>
    <n v="408.66"/>
    <n v="409.76"/>
  </r>
  <r>
    <x v="7586"/>
    <n v="408.87"/>
    <n v="410.02"/>
  </r>
  <r>
    <x v="7587"/>
    <n v="409.12"/>
    <n v="410.19"/>
  </r>
  <r>
    <x v="7588"/>
    <n v="409.15"/>
    <n v="410.29"/>
  </r>
  <r>
    <x v="7589"/>
    <n v="409.15"/>
    <n v="410.29"/>
  </r>
  <r>
    <x v="7590"/>
    <n v="409.15"/>
    <n v="410.29"/>
  </r>
  <r>
    <x v="7591"/>
    <n v="409.34"/>
    <n v="410.46"/>
  </r>
  <r>
    <x v="7592"/>
    <n v="409.34"/>
    <n v="410.69"/>
  </r>
  <r>
    <x v="7593"/>
    <n v="409.74"/>
    <n v="410.86"/>
  </r>
  <r>
    <x v="7594"/>
    <n v="409.71"/>
    <n v="411.1"/>
  </r>
  <r>
    <x v="7595"/>
    <n v="409.92"/>
    <n v="411.19"/>
  </r>
  <r>
    <x v="7596"/>
    <n v="409.92"/>
    <n v="411.19"/>
  </r>
  <r>
    <x v="7597"/>
    <n v="409.92"/>
    <n v="411.19"/>
  </r>
  <r>
    <x v="7598"/>
    <n v="410.3"/>
    <n v="411.41"/>
  </r>
  <r>
    <x v="7599"/>
    <n v="410.19"/>
    <n v="411.56"/>
  </r>
  <r>
    <x v="7600"/>
    <n v="410.49"/>
    <n v="411.69"/>
  </r>
  <r>
    <x v="7601"/>
    <n v="410.73"/>
    <n v="411.82"/>
  </r>
  <r>
    <x v="7602"/>
    <n v="410.87"/>
    <n v="412"/>
  </r>
  <r>
    <x v="7603"/>
    <n v="410.87"/>
    <n v="412"/>
  </r>
  <r>
    <x v="7604"/>
    <n v="410.87"/>
    <n v="412"/>
  </r>
  <r>
    <x v="7605"/>
    <n v="411.05"/>
    <n v="412.12"/>
  </r>
  <r>
    <x v="7606"/>
    <n v="411.07"/>
    <n v="412.34"/>
  </r>
  <r>
    <x v="7607"/>
    <n v="411.18"/>
    <n v="412.43"/>
  </r>
  <r>
    <x v="7608"/>
    <n v="411.48"/>
    <n v="412.54"/>
  </r>
  <r>
    <x v="7609"/>
    <n v="411.48"/>
    <n v="412.82"/>
  </r>
  <r>
    <x v="7610"/>
    <n v="411.48"/>
    <n v="412.82"/>
  </r>
  <r>
    <x v="7611"/>
    <n v="411.48"/>
    <n v="412.82"/>
  </r>
  <r>
    <x v="7612"/>
    <n v="411.75"/>
    <n v="412.91"/>
  </r>
  <r>
    <x v="7613"/>
    <n v="411.71"/>
    <n v="413.26"/>
  </r>
  <r>
    <x v="7614"/>
    <n v="412.07"/>
    <n v="413.12"/>
  </r>
  <r>
    <x v="7615"/>
    <n v="412.19"/>
    <n v="413.46"/>
  </r>
  <r>
    <x v="7616"/>
    <n v="412.62"/>
    <n v="413.61"/>
  </r>
  <r>
    <x v="7617"/>
    <n v="412.62"/>
    <n v="413.61"/>
  </r>
  <r>
    <x v="7618"/>
    <n v="412.62"/>
    <n v="413.61"/>
  </r>
  <r>
    <x v="7619"/>
    <n v="412.57"/>
    <n v="413.93"/>
  </r>
  <r>
    <x v="7620"/>
    <n v="412.65"/>
    <n v="414.11"/>
  </r>
  <r>
    <x v="7621"/>
    <n v="412.88"/>
    <n v="414.08"/>
  </r>
  <r>
    <x v="7622"/>
    <n v="413.08"/>
    <n v="414.21"/>
  </r>
  <r>
    <x v="7623"/>
    <n v="413.21"/>
    <n v="414.42"/>
  </r>
  <r>
    <x v="7624"/>
    <n v="413.21"/>
    <n v="414.42"/>
  </r>
  <r>
    <x v="7625"/>
    <n v="413.21"/>
    <n v="414.42"/>
  </r>
  <r>
    <x v="7626"/>
    <n v="413.48"/>
    <n v="414.67"/>
  </r>
  <r>
    <x v="7627"/>
    <n v="413.48"/>
    <n v="414.74"/>
  </r>
  <r>
    <x v="7628"/>
    <n v="413.71"/>
    <n v="414.92"/>
  </r>
  <r>
    <x v="7629"/>
    <n v="413.88"/>
    <n v="414.98"/>
  </r>
  <r>
    <x v="7630"/>
    <n v="413.99"/>
    <n v="415.23"/>
  </r>
  <r>
    <x v="7631"/>
    <n v="413.99"/>
    <n v="415.23"/>
  </r>
  <r>
    <x v="7632"/>
    <n v="413.99"/>
    <n v="415.23"/>
  </r>
  <r>
    <x v="7633"/>
    <n v="414.32"/>
    <n v="415.51"/>
  </r>
  <r>
    <x v="7634"/>
    <n v="414.34"/>
    <n v="415.54"/>
  </r>
  <r>
    <x v="7635"/>
    <n v="414.55"/>
    <n v="415.67"/>
  </r>
  <r>
    <x v="7636"/>
    <n v="414.7"/>
    <n v="415.9"/>
  </r>
  <r>
    <x v="7637"/>
    <n v="414.86"/>
    <n v="415.97"/>
  </r>
  <r>
    <x v="7638"/>
    <n v="414.86"/>
    <n v="415.97"/>
  </r>
  <r>
    <x v="7639"/>
    <n v="414.86"/>
    <n v="415.97"/>
  </r>
  <r>
    <x v="7640"/>
    <n v="415.07"/>
    <n v="416.18"/>
  </r>
  <r>
    <x v="7641"/>
    <n v="415.09"/>
    <n v="416.53"/>
  </r>
  <r>
    <x v="7642"/>
    <n v="415.24"/>
    <n v="416.51"/>
  </r>
  <r>
    <x v="7643"/>
    <n v="415.45"/>
    <n v="416.6"/>
  </r>
  <r>
    <x v="7644"/>
    <n v="415.7"/>
    <n v="416.77"/>
  </r>
  <r>
    <x v="7645"/>
    <n v="415.7"/>
    <n v="416.77"/>
  </r>
  <r>
    <x v="7646"/>
    <n v="415.7"/>
    <n v="416.77"/>
  </r>
  <r>
    <x v="7647"/>
    <n v="415.72"/>
    <n v="416.98"/>
  </r>
  <r>
    <x v="7648"/>
    <n v="415.88"/>
    <n v="417.28"/>
  </r>
  <r>
    <x v="7649"/>
    <n v="416.29"/>
    <n v="417.33"/>
  </r>
  <r>
    <x v="7650"/>
    <n v="416.23"/>
    <n v="417.43"/>
  </r>
  <r>
    <x v="7651"/>
    <n v="416.47"/>
    <n v="417.65"/>
  </r>
  <r>
    <x v="7652"/>
    <n v="416.47"/>
    <n v="417.65"/>
  </r>
  <r>
    <x v="7653"/>
    <n v="416.47"/>
    <n v="417.65"/>
  </r>
  <r>
    <x v="7654"/>
    <n v="416.59"/>
    <n v="417.76"/>
  </r>
  <r>
    <x v="7655"/>
    <n v="416.72"/>
    <n v="418.07"/>
  </r>
  <r>
    <x v="7656"/>
    <n v="416.92"/>
    <n v="418.08"/>
  </r>
  <r>
    <x v="7657"/>
    <n v="417.08"/>
    <n v="418.26"/>
  </r>
  <r>
    <x v="7658"/>
    <n v="417.15"/>
    <n v="418.36"/>
  </r>
  <r>
    <x v="7659"/>
    <n v="417.15"/>
    <n v="418.36"/>
  </r>
  <r>
    <x v="7660"/>
    <n v="417.15"/>
    <n v="418.36"/>
  </r>
  <r>
    <x v="7661"/>
    <n v="417.48"/>
    <n v="418.55"/>
  </r>
  <r>
    <x v="7662"/>
    <n v="417.44"/>
    <n v="418.74"/>
  </r>
  <r>
    <x v="7663"/>
    <n v="417.65"/>
    <n v="418.89"/>
  </r>
  <r>
    <x v="7664"/>
    <n v="417.65"/>
    <n v="418.89"/>
  </r>
  <r>
    <x v="7665"/>
    <n v="418.04"/>
    <n v="419.01"/>
  </r>
  <r>
    <x v="7666"/>
    <n v="418.04"/>
    <n v="419.01"/>
  </r>
  <r>
    <x v="7667"/>
    <n v="418.04"/>
    <n v="419.01"/>
  </r>
  <r>
    <x v="7668"/>
    <n v="418.04"/>
    <n v="419.01"/>
  </r>
  <r>
    <x v="7669"/>
    <n v="418.04"/>
    <n v="419.01"/>
  </r>
  <r>
    <x v="7670"/>
    <n v="418.04"/>
    <n v="419.01"/>
  </r>
  <r>
    <x v="7671"/>
    <n v="418.04"/>
    <n v="419.01"/>
  </r>
  <r>
    <x v="7672"/>
    <n v="418.12"/>
    <n v="419.45"/>
  </r>
  <r>
    <x v="7673"/>
    <n v="418.12"/>
    <n v="419.45"/>
  </r>
  <r>
    <x v="7674"/>
    <n v="418.12"/>
    <n v="419.45"/>
  </r>
  <r>
    <x v="7675"/>
    <n v="418.13"/>
    <n v="419.52"/>
  </r>
  <r>
    <x v="7676"/>
    <n v="418.3"/>
    <n v="419.54"/>
  </r>
  <r>
    <x v="7677"/>
    <n v="418.46"/>
    <n v="419.62"/>
  </r>
  <r>
    <x v="7678"/>
    <n v="418.54"/>
    <n v="419.78"/>
  </r>
  <r>
    <x v="7679"/>
    <n v="418.76"/>
    <n v="419.87"/>
  </r>
  <r>
    <x v="7680"/>
    <n v="418.76"/>
    <n v="419.87"/>
  </r>
  <r>
    <x v="7681"/>
    <n v="418.76"/>
    <n v="419.87"/>
  </r>
  <r>
    <x v="7682"/>
    <n v="418.81"/>
    <n v="420.08"/>
  </r>
  <r>
    <x v="7683"/>
    <n v="418.86"/>
    <n v="420.13"/>
  </r>
  <r>
    <x v="7684"/>
    <n v="419.2"/>
    <n v="420.35"/>
  </r>
  <r>
    <x v="7685"/>
    <n v="419.3"/>
    <n v="420.59"/>
  </r>
  <r>
    <x v="7686"/>
    <n v="419.51"/>
    <n v="420.67"/>
  </r>
  <r>
    <x v="7687"/>
    <n v="419.51"/>
    <n v="420.67"/>
  </r>
  <r>
    <x v="7688"/>
    <n v="419.51"/>
    <n v="420.67"/>
  </r>
  <r>
    <x v="7689"/>
    <n v="419.68"/>
    <n v="420.98"/>
  </r>
  <r>
    <x v="7690"/>
    <n v="419.68"/>
    <n v="421.09"/>
  </r>
  <r>
    <x v="7691"/>
    <n v="419.99"/>
    <n v="421.21"/>
  </r>
  <r>
    <x v="7692"/>
    <n v="420.27"/>
    <n v="421.26"/>
  </r>
  <r>
    <x v="7693"/>
    <n v="420.25"/>
    <n v="421.53"/>
  </r>
  <r>
    <x v="7694"/>
    <n v="420.25"/>
    <n v="421.53"/>
  </r>
  <r>
    <x v="7695"/>
    <n v="420.25"/>
    <n v="421.53"/>
  </r>
  <r>
    <x v="7696"/>
    <n v="420.44"/>
    <n v="421.67"/>
  </r>
  <r>
    <x v="7697"/>
    <n v="420.44"/>
    <n v="421.78"/>
  </r>
  <r>
    <x v="7698"/>
    <n v="420.73"/>
    <n v="422"/>
  </r>
  <r>
    <x v="7699"/>
    <n v="420.73"/>
    <n v="422.14"/>
  </r>
  <r>
    <x v="7700"/>
    <n v="421.04"/>
    <n v="422.28"/>
  </r>
  <r>
    <x v="7701"/>
    <n v="421.04"/>
    <n v="422.28"/>
  </r>
  <r>
    <x v="7702"/>
    <n v="421.04"/>
    <n v="422.28"/>
  </r>
  <r>
    <x v="7703"/>
    <n v="421.22"/>
    <n v="422.39"/>
  </r>
  <r>
    <x v="7704"/>
    <n v="421.08"/>
    <n v="422.55"/>
  </r>
  <r>
    <x v="7705"/>
    <n v="421.43"/>
    <n v="422.69"/>
  </r>
  <r>
    <x v="7706"/>
    <n v="421.71"/>
    <n v="422.92"/>
  </r>
  <r>
    <x v="7707"/>
    <n v="421.75"/>
    <n v="422.93"/>
  </r>
  <r>
    <x v="7708"/>
    <n v="421.75"/>
    <n v="422.93"/>
  </r>
  <r>
    <x v="7709"/>
    <n v="421.75"/>
    <n v="422.93"/>
  </r>
  <r>
    <x v="7710"/>
    <n v="421.88"/>
    <n v="423.21"/>
  </r>
  <r>
    <x v="7711"/>
    <n v="421.98"/>
    <n v="423.35"/>
  </r>
  <r>
    <x v="7712"/>
    <n v="422.16"/>
    <n v="423.52"/>
  </r>
  <r>
    <x v="7713"/>
    <n v="422.23"/>
    <n v="423.4"/>
  </r>
  <r>
    <x v="7714"/>
    <n v="422.47"/>
    <n v="423.74"/>
  </r>
  <r>
    <x v="7715"/>
    <n v="422.47"/>
    <n v="423.74"/>
  </r>
  <r>
    <x v="7716"/>
    <n v="422.47"/>
    <n v="423.74"/>
  </r>
  <r>
    <x v="7717"/>
    <n v="422.6"/>
    <n v="424"/>
  </r>
  <r>
    <x v="7718"/>
    <n v="422.57"/>
    <n v="424.1"/>
  </r>
  <r>
    <x v="7719"/>
    <n v="422.92"/>
    <n v="424.21"/>
  </r>
  <r>
    <x v="7720"/>
    <n v="422.98"/>
    <n v="424.28"/>
  </r>
  <r>
    <x v="7721"/>
    <n v="423.13"/>
    <n v="424.35"/>
  </r>
  <r>
    <x v="7722"/>
    <n v="423.13"/>
    <n v="424.35"/>
  </r>
  <r>
    <x v="7723"/>
    <n v="423.13"/>
    <n v="424.35"/>
  </r>
  <r>
    <x v="7724"/>
    <n v="423.38"/>
    <n v="424.58"/>
  </r>
  <r>
    <x v="7725"/>
    <n v="423.4"/>
    <n v="425.01"/>
  </r>
  <r>
    <x v="7726"/>
    <n v="423.68"/>
    <n v="424.84"/>
  </r>
  <r>
    <x v="7727"/>
    <n v="423.82"/>
    <n v="425.08"/>
  </r>
  <r>
    <x v="7728"/>
    <n v="423.94"/>
    <n v="425.21"/>
  </r>
  <r>
    <x v="7729"/>
    <n v="423.94"/>
    <n v="425.21"/>
  </r>
  <r>
    <x v="7730"/>
    <n v="423.94"/>
    <n v="425.21"/>
  </r>
  <r>
    <x v="7731"/>
    <n v="424.2"/>
    <n v="425.36"/>
  </r>
  <r>
    <x v="7732"/>
    <n v="424.11"/>
    <n v="425.52"/>
  </r>
  <r>
    <x v="7733"/>
    <n v="424.48"/>
    <n v="425.68"/>
  </r>
  <r>
    <x v="7734"/>
    <n v="424.53"/>
    <n v="425.82"/>
  </r>
  <r>
    <x v="7735"/>
    <n v="424.71"/>
    <n v="425.97"/>
  </r>
  <r>
    <x v="7736"/>
    <n v="424.71"/>
    <n v="425.97"/>
  </r>
  <r>
    <x v="7737"/>
    <n v="424.71"/>
    <n v="425.97"/>
  </r>
  <r>
    <x v="7738"/>
    <n v="424.89"/>
    <n v="426.15"/>
  </r>
  <r>
    <x v="7739"/>
    <n v="424.89"/>
    <n v="426.34"/>
  </r>
  <r>
    <x v="7740"/>
    <n v="425.1"/>
    <n v="426.28"/>
  </r>
  <r>
    <x v="7741"/>
    <n v="425.43"/>
    <n v="426.72"/>
  </r>
  <r>
    <x v="7742"/>
    <n v="425.41"/>
    <n v="426.69"/>
  </r>
  <r>
    <x v="7743"/>
    <n v="425.41"/>
    <n v="426.69"/>
  </r>
  <r>
    <x v="7744"/>
    <n v="425.41"/>
    <n v="426.69"/>
  </r>
  <r>
    <x v="7745"/>
    <n v="425.71"/>
    <n v="426.93"/>
  </r>
  <r>
    <x v="7746"/>
    <n v="425.72"/>
    <n v="427.03"/>
  </r>
  <r>
    <x v="7747"/>
    <n v="425.85"/>
    <n v="427.21"/>
  </r>
  <r>
    <x v="7748"/>
    <n v="426.11"/>
    <n v="427.37"/>
  </r>
  <r>
    <x v="7749"/>
    <n v="426.22"/>
    <n v="427.51"/>
  </r>
  <r>
    <x v="7750"/>
    <n v="426.22"/>
    <n v="427.51"/>
  </r>
  <r>
    <x v="7751"/>
    <n v="426.22"/>
    <n v="427.51"/>
  </r>
  <r>
    <x v="7752"/>
    <n v="426.36"/>
    <n v="427.59"/>
  </r>
  <r>
    <x v="7753"/>
    <n v="426.36"/>
    <n v="427.76"/>
  </r>
  <r>
    <x v="7754"/>
    <n v="426.64"/>
    <n v="427.89"/>
  </r>
  <r>
    <x v="7755"/>
    <n v="426.99"/>
    <n v="428.01"/>
  </r>
  <r>
    <x v="7756"/>
    <n v="427"/>
    <n v="428.13"/>
  </r>
  <r>
    <x v="7757"/>
    <n v="427"/>
    <n v="428.13"/>
  </r>
  <r>
    <x v="7758"/>
    <n v="427"/>
    <n v="428.13"/>
  </r>
  <r>
    <x v="7759"/>
    <n v="427.19"/>
    <n v="428.35"/>
  </r>
  <r>
    <x v="7760"/>
    <n v="427.15"/>
    <n v="428.5"/>
  </r>
  <r>
    <x v="7761"/>
    <n v="427.39"/>
    <n v="428.73"/>
  </r>
  <r>
    <x v="7762"/>
    <n v="427.57"/>
    <n v="428.73"/>
  </r>
  <r>
    <x v="7763"/>
    <n v="427.7"/>
    <n v="428.9"/>
  </r>
  <r>
    <x v="7764"/>
    <n v="427.7"/>
    <n v="428.9"/>
  </r>
  <r>
    <x v="7765"/>
    <n v="427.7"/>
    <n v="428.9"/>
  </r>
  <r>
    <x v="7766"/>
    <n v="427.84"/>
    <n v="429.1"/>
  </r>
  <r>
    <x v="7767"/>
    <n v="427.83"/>
    <n v="429.22"/>
  </r>
  <r>
    <x v="7768"/>
    <n v="428.11"/>
    <n v="429.35"/>
  </r>
  <r>
    <x v="7769"/>
    <n v="428.11"/>
    <n v="429.35"/>
  </r>
  <r>
    <x v="7770"/>
    <n v="428.11"/>
    <n v="429.35"/>
  </r>
  <r>
    <x v="7771"/>
    <n v="428.11"/>
    <n v="429.35"/>
  </r>
  <r>
    <x v="7772"/>
    <n v="428.11"/>
    <n v="429.35"/>
  </r>
  <r>
    <x v="7773"/>
    <n v="428.5"/>
    <n v="429.28"/>
  </r>
  <r>
    <x v="7774"/>
    <n v="428.32"/>
    <n v="429.68"/>
  </r>
  <r>
    <x v="7775"/>
    <n v="428.64"/>
    <n v="429.87"/>
  </r>
  <r>
    <x v="7776"/>
    <n v="428.72"/>
    <n v="430.1"/>
  </r>
  <r>
    <x v="7777"/>
    <n v="428.94"/>
    <n v="430.1"/>
  </r>
  <r>
    <x v="7778"/>
    <n v="428.94"/>
    <n v="430.1"/>
  </r>
  <r>
    <x v="7779"/>
    <n v="428.94"/>
    <n v="430.1"/>
  </r>
  <r>
    <x v="7780"/>
    <n v="429.13"/>
    <n v="430.3"/>
  </r>
  <r>
    <x v="7781"/>
    <n v="429.13"/>
    <n v="430.5"/>
  </r>
  <r>
    <x v="7782"/>
    <n v="429.46"/>
    <n v="430.72"/>
  </r>
  <r>
    <x v="7783"/>
    <n v="429.33"/>
    <n v="430.61"/>
  </r>
  <r>
    <x v="7784"/>
    <n v="429.7"/>
    <n v="430.95"/>
  </r>
  <r>
    <x v="7785"/>
    <n v="429.7"/>
    <n v="430.95"/>
  </r>
  <r>
    <x v="7786"/>
    <n v="429.7"/>
    <n v="430.95"/>
  </r>
  <r>
    <x v="7787"/>
    <n v="430"/>
    <n v="431"/>
  </r>
  <r>
    <x v="7788"/>
    <n v="429.75"/>
    <n v="431.34"/>
  </r>
  <r>
    <x v="7789"/>
    <n v="429.99"/>
    <n v="431.45"/>
  </r>
  <r>
    <x v="7790"/>
    <n v="430.36"/>
    <n v="431.58"/>
  </r>
  <r>
    <x v="7791"/>
    <n v="430.33"/>
    <n v="431.62"/>
  </r>
  <r>
    <x v="7792"/>
    <n v="430.33"/>
    <n v="431.62"/>
  </r>
  <r>
    <x v="7793"/>
    <n v="430.33"/>
    <n v="431.62"/>
  </r>
  <r>
    <x v="7794"/>
    <n v="430.57"/>
    <n v="431.81"/>
  </r>
  <r>
    <x v="7795"/>
    <n v="430.52"/>
    <n v="431.92"/>
  </r>
  <r>
    <x v="7796"/>
    <n v="430.77"/>
    <n v="432.22"/>
  </r>
  <r>
    <x v="7797"/>
    <n v="430.97"/>
    <n v="432.27"/>
  </r>
  <r>
    <x v="7798"/>
    <n v="431.18"/>
    <n v="432.42"/>
  </r>
  <r>
    <x v="7799"/>
    <n v="431.18"/>
    <n v="432.42"/>
  </r>
  <r>
    <x v="7800"/>
    <n v="431.18"/>
    <n v="432.42"/>
  </r>
  <r>
    <x v="7801"/>
    <n v="431.32"/>
    <n v="432.43"/>
  </r>
  <r>
    <x v="7802"/>
    <n v="431.36"/>
    <n v="432.73"/>
  </r>
  <r>
    <x v="7803"/>
    <n v="431.63"/>
    <n v="432.81"/>
  </r>
  <r>
    <x v="7804"/>
    <n v="431.79"/>
    <n v="433"/>
  </r>
  <r>
    <x v="7805"/>
    <n v="431.92"/>
    <n v="432.97"/>
  </r>
  <r>
    <x v="7806"/>
    <n v="431.92"/>
    <n v="432.97"/>
  </r>
  <r>
    <x v="7807"/>
    <n v="431.92"/>
    <n v="432.97"/>
  </r>
  <r>
    <x v="7808"/>
    <n v="432.12"/>
    <n v="433.18"/>
  </r>
  <r>
    <x v="7809"/>
    <n v="432.18"/>
    <n v="433.56"/>
  </r>
  <r>
    <x v="7810"/>
    <n v="432.38"/>
    <n v="433.48"/>
  </r>
  <r>
    <x v="7811"/>
    <n v="432.46"/>
    <n v="433.73"/>
  </r>
  <r>
    <x v="7812"/>
    <n v="432.6"/>
    <n v="433.89"/>
  </r>
  <r>
    <x v="7813"/>
    <n v="432.6"/>
    <n v="433.89"/>
  </r>
  <r>
    <x v="7814"/>
    <n v="432.6"/>
    <n v="433.89"/>
  </r>
  <r>
    <x v="7815"/>
    <n v="433.04"/>
    <n v="434.08"/>
  </r>
  <r>
    <x v="7816"/>
    <n v="432.87"/>
    <n v="434.24"/>
  </r>
  <r>
    <x v="7817"/>
    <n v="433.1"/>
    <n v="434.27"/>
  </r>
  <r>
    <x v="7818"/>
    <n v="433.2"/>
    <n v="434.56"/>
  </r>
  <r>
    <x v="7819"/>
    <n v="433.43"/>
    <n v="434.73"/>
  </r>
  <r>
    <x v="7820"/>
    <n v="433.43"/>
    <n v="434.73"/>
  </r>
  <r>
    <x v="7821"/>
    <n v="433.43"/>
    <n v="434.73"/>
  </r>
  <r>
    <x v="7822"/>
    <n v="433.64"/>
    <n v="434.83"/>
  </r>
  <r>
    <x v="7823"/>
    <n v="433.52"/>
    <n v="434.98"/>
  </r>
  <r>
    <x v="7824"/>
    <n v="433.8"/>
    <n v="435.06"/>
  </r>
  <r>
    <x v="7825"/>
    <n v="434.03"/>
    <n v="435.08"/>
  </r>
  <r>
    <x v="7826"/>
    <n v="434.04"/>
    <n v="435.51"/>
  </r>
  <r>
    <x v="7827"/>
    <n v="434.04"/>
    <n v="435.51"/>
  </r>
  <r>
    <x v="7828"/>
    <n v="434.04"/>
    <n v="435.51"/>
  </r>
  <r>
    <x v="7829"/>
    <n v="434.22"/>
    <n v="435.62"/>
  </r>
  <r>
    <x v="7830"/>
    <n v="434.26"/>
    <n v="435.7"/>
  </r>
  <r>
    <x v="7831"/>
    <n v="434.43"/>
    <n v="436.02"/>
  </r>
  <r>
    <x v="7832"/>
    <n v="434.67"/>
    <n v="435.99"/>
  </r>
  <r>
    <x v="7833"/>
    <n v="434.85"/>
    <n v="436.22"/>
  </r>
  <r>
    <x v="7834"/>
    <n v="434.85"/>
    <n v="436.22"/>
  </r>
  <r>
    <x v="7835"/>
    <n v="434.85"/>
    <n v="436.22"/>
  </r>
  <r>
    <x v="7836"/>
    <n v="435.04"/>
    <n v="436.36"/>
  </r>
  <r>
    <x v="7837"/>
    <n v="435.06"/>
    <n v="436.68"/>
  </r>
  <r>
    <x v="7838"/>
    <n v="435.27"/>
    <n v="436.7"/>
  </r>
  <r>
    <x v="7839"/>
    <n v="435.46"/>
    <n v="436.69"/>
  </r>
  <r>
    <x v="7840"/>
    <n v="435.53"/>
    <n v="436.8"/>
  </r>
  <r>
    <x v="7841"/>
    <n v="435.53"/>
    <n v="436.8"/>
  </r>
  <r>
    <x v="7842"/>
    <n v="435.53"/>
    <n v="436.8"/>
  </r>
  <r>
    <x v="7843"/>
    <n v="435.82"/>
    <n v="437.06"/>
  </r>
  <r>
    <x v="7844"/>
    <n v="435.79"/>
    <n v="437.39"/>
  </r>
  <r>
    <x v="7845"/>
    <n v="436.14"/>
    <n v="437.4"/>
  </r>
  <r>
    <x v="7846"/>
    <n v="436.23"/>
    <n v="437.51"/>
  </r>
  <r>
    <x v="7847"/>
    <n v="436.41"/>
    <n v="437.54"/>
  </r>
  <r>
    <x v="7848"/>
    <n v="436.41"/>
    <n v="437.54"/>
  </r>
  <r>
    <x v="7849"/>
    <n v="436.41"/>
    <n v="437.54"/>
  </r>
  <r>
    <x v="7850"/>
    <n v="436.55"/>
    <n v="437.92"/>
  </r>
  <r>
    <x v="7851"/>
    <n v="436.61"/>
    <n v="438.01"/>
  </r>
  <r>
    <x v="7852"/>
    <n v="436.8"/>
    <n v="438.15"/>
  </r>
  <r>
    <x v="7853"/>
    <n v="436.96"/>
    <n v="438.28"/>
  </r>
  <r>
    <x v="7854"/>
    <n v="437.04"/>
    <n v="438.44"/>
  </r>
  <r>
    <x v="7855"/>
    <n v="437.04"/>
    <n v="438.44"/>
  </r>
  <r>
    <x v="7856"/>
    <n v="437.04"/>
    <n v="438.44"/>
  </r>
  <r>
    <x v="7857"/>
    <n v="437.22"/>
    <n v="438.47"/>
  </r>
  <r>
    <x v="7858"/>
    <n v="437.14"/>
    <n v="438.84"/>
  </r>
  <r>
    <x v="7859"/>
    <n v="437.48"/>
    <n v="438.89"/>
  </r>
  <r>
    <x v="7860"/>
    <n v="437.75"/>
    <n v="439.09"/>
  </r>
  <r>
    <x v="7861"/>
    <n v="437.81"/>
    <n v="439.04"/>
  </r>
  <r>
    <x v="7862"/>
    <n v="437.81"/>
    <n v="439.04"/>
  </r>
  <r>
    <x v="7863"/>
    <n v="437.81"/>
    <n v="439.04"/>
  </r>
  <r>
    <x v="7864"/>
    <n v="437.94"/>
    <n v="439.07"/>
  </r>
  <r>
    <x v="7865"/>
    <n v="437.97"/>
    <n v="439.51"/>
  </r>
  <r>
    <x v="7866"/>
    <n v="438.31"/>
    <n v="439.58"/>
  </r>
  <r>
    <x v="7867"/>
    <n v="438.46"/>
    <n v="439.76"/>
  </r>
  <r>
    <x v="7868"/>
    <n v="438.53"/>
    <n v="439.99"/>
  </r>
  <r>
    <x v="7869"/>
    <n v="438.53"/>
    <n v="439.99"/>
  </r>
  <r>
    <x v="7870"/>
    <n v="438.53"/>
    <n v="439.99"/>
  </r>
  <r>
    <x v="7871"/>
    <n v="438.72"/>
    <n v="440.08"/>
  </r>
  <r>
    <x v="7872"/>
    <n v="438.68"/>
    <n v="440.27"/>
  </r>
  <r>
    <x v="7873"/>
    <n v="438.91"/>
    <n v="440.25"/>
  </r>
  <r>
    <x v="7874"/>
    <n v="439.2"/>
    <n v="440.57"/>
  </r>
  <r>
    <x v="7875"/>
    <n v="439.53"/>
    <n v="440.68"/>
  </r>
  <r>
    <x v="7876"/>
    <n v="439.53"/>
    <n v="440.68"/>
  </r>
  <r>
    <x v="7877"/>
    <n v="439.53"/>
    <n v="440.68"/>
  </r>
  <r>
    <x v="7878"/>
    <n v="439.46"/>
    <n v="440.96"/>
  </r>
  <r>
    <x v="7879"/>
    <n v="439.51"/>
    <n v="441.09"/>
  </r>
  <r>
    <x v="7880"/>
    <n v="439.79"/>
    <n v="441.15"/>
  </r>
  <r>
    <x v="7881"/>
    <n v="440.05"/>
    <n v="441.21"/>
  </r>
  <r>
    <x v="7882"/>
    <n v="440.05"/>
    <n v="441.35"/>
  </r>
  <r>
    <x v="7883"/>
    <n v="440.05"/>
    <n v="441.35"/>
  </r>
  <r>
    <x v="7884"/>
    <n v="440.05"/>
    <n v="441.35"/>
  </r>
  <r>
    <x v="7885"/>
    <n v="440.05"/>
    <n v="441.35"/>
  </r>
  <r>
    <x v="7886"/>
    <n v="440.28"/>
    <n v="441.54"/>
  </r>
  <r>
    <x v="7887"/>
    <n v="440.31"/>
    <n v="442.14"/>
  </r>
  <r>
    <x v="7888"/>
    <n v="440.49"/>
    <n v="441.79"/>
  </r>
  <r>
    <x v="7889"/>
    <n v="440.71"/>
    <n v="442.23"/>
  </r>
  <r>
    <x v="7890"/>
    <n v="440.71"/>
    <n v="442.23"/>
  </r>
  <r>
    <x v="7891"/>
    <n v="440.71"/>
    <n v="442.23"/>
  </r>
  <r>
    <x v="7892"/>
    <n v="440.85"/>
    <n v="442.4"/>
  </r>
  <r>
    <x v="7893"/>
    <n v="440.99"/>
    <n v="442.67"/>
  </r>
  <r>
    <x v="7894"/>
    <n v="441.06"/>
    <n v="442.71"/>
  </r>
  <r>
    <x v="7895"/>
    <n v="441.47"/>
    <n v="442.83"/>
  </r>
  <r>
    <x v="7896"/>
    <n v="441.64"/>
    <n v="442.56"/>
  </r>
  <r>
    <x v="7897"/>
    <n v="441.64"/>
    <n v="442.56"/>
  </r>
  <r>
    <x v="7898"/>
    <n v="441.64"/>
    <n v="442.56"/>
  </r>
  <r>
    <x v="7899"/>
    <n v="441.73"/>
    <n v="443.21"/>
  </r>
  <r>
    <x v="7900"/>
    <n v="441.92"/>
    <n v="443.46"/>
  </r>
  <r>
    <x v="7901"/>
    <n v="442.1"/>
    <n v="443.54"/>
  </r>
  <r>
    <x v="7902"/>
    <n v="442.22"/>
    <n v="443.72"/>
  </r>
  <r>
    <x v="7903"/>
    <n v="442.42"/>
    <n v="443.75"/>
  </r>
  <r>
    <x v="7904"/>
    <n v="442.42"/>
    <n v="443.75"/>
  </r>
  <r>
    <x v="7905"/>
    <n v="442.42"/>
    <n v="443.75"/>
  </r>
  <r>
    <x v="7906"/>
    <n v="442.55"/>
    <n v="444.03"/>
  </r>
  <r>
    <x v="7907"/>
    <n v="442.73"/>
    <n v="444.41"/>
  </r>
  <r>
    <x v="7908"/>
    <n v="442.98"/>
    <n v="444.37"/>
  </r>
  <r>
    <x v="7909"/>
    <n v="443.1"/>
    <n v="444.55"/>
  </r>
  <r>
    <x v="7910"/>
    <n v="443.3"/>
    <n v="444.65"/>
  </r>
  <r>
    <x v="7911"/>
    <n v="443.3"/>
    <n v="444.65"/>
  </r>
  <r>
    <x v="7912"/>
    <n v="443.3"/>
    <n v="444.65"/>
  </r>
  <r>
    <x v="7913"/>
    <n v="443.41"/>
    <n v="444.9"/>
  </r>
  <r>
    <x v="7914"/>
    <n v="443.46"/>
    <n v="445.11"/>
  </r>
  <r>
    <x v="7915"/>
    <n v="443.73"/>
    <n v="445.17"/>
  </r>
  <r>
    <x v="7916"/>
    <n v="443.9"/>
    <n v="445.41"/>
  </r>
  <r>
    <x v="7917"/>
    <n v="443.92"/>
    <n v="445.67"/>
  </r>
  <r>
    <x v="7918"/>
    <n v="443.92"/>
    <n v="445.67"/>
  </r>
  <r>
    <x v="7919"/>
    <n v="443.92"/>
    <n v="445.67"/>
  </r>
  <r>
    <x v="7920"/>
    <n v="444.16"/>
    <n v="445.52"/>
  </r>
  <r>
    <x v="7921"/>
    <n v="444.22"/>
    <n v="446.04"/>
  </r>
  <r>
    <x v="7922"/>
    <n v="444.73"/>
    <n v="446.09"/>
  </r>
  <r>
    <x v="7923"/>
    <n v="445.17"/>
    <n v="446.25"/>
  </r>
  <r>
    <x v="7924"/>
    <n v="444.92"/>
    <n v="446.4"/>
  </r>
  <r>
    <x v="7925"/>
    <n v="444.92"/>
    <n v="446.4"/>
  </r>
  <r>
    <x v="7926"/>
    <n v="444.92"/>
    <n v="446.4"/>
  </r>
  <r>
    <x v="7927"/>
    <n v="445.08"/>
    <n v="446.57"/>
  </r>
  <r>
    <x v="7928"/>
    <n v="445.14"/>
    <n v="446.71"/>
  </r>
  <r>
    <x v="7929"/>
    <n v="445.14"/>
    <n v="446.71"/>
  </r>
  <r>
    <x v="7930"/>
    <n v="445.55"/>
    <n v="446.87"/>
  </r>
  <r>
    <x v="7931"/>
    <n v="445.64"/>
    <n v="447"/>
  </r>
  <r>
    <x v="7932"/>
    <n v="445.64"/>
    <n v="447"/>
  </r>
  <r>
    <x v="7933"/>
    <n v="445.64"/>
    <n v="447"/>
  </r>
  <r>
    <x v="7934"/>
    <n v="445.73"/>
    <n v="447.17"/>
  </r>
  <r>
    <x v="7935"/>
    <n v="445.84"/>
    <n v="447.3"/>
  </r>
  <r>
    <x v="7936"/>
    <n v="446"/>
    <n v="447.53"/>
  </r>
  <r>
    <x v="7937"/>
    <n v="446.12"/>
    <n v="447.77"/>
  </r>
  <r>
    <x v="7938"/>
    <n v="446.29"/>
    <n v="447.89"/>
  </r>
  <r>
    <x v="7939"/>
    <n v="446.29"/>
    <n v="447.89"/>
  </r>
  <r>
    <x v="7940"/>
    <n v="446.29"/>
    <n v="447.89"/>
  </r>
  <r>
    <x v="7941"/>
    <n v="446.53"/>
    <n v="448.05"/>
  </r>
  <r>
    <x v="7942"/>
    <n v="446.62"/>
    <n v="448.22"/>
  </r>
  <r>
    <x v="7943"/>
    <n v="446.98"/>
    <n v="448.32"/>
  </r>
  <r>
    <x v="7944"/>
    <n v="447.24"/>
    <n v="448.47"/>
  </r>
  <r>
    <x v="7945"/>
    <n v="447.4"/>
    <n v="448.63"/>
  </r>
  <r>
    <x v="7946"/>
    <n v="447.4"/>
    <n v="448.63"/>
  </r>
  <r>
    <x v="7947"/>
    <n v="447.4"/>
    <n v="448.63"/>
  </r>
  <r>
    <x v="7948"/>
    <n v="447.45"/>
    <n v="448.95"/>
  </r>
  <r>
    <x v="7949"/>
    <n v="447.44"/>
    <n v="448.99"/>
  </r>
  <r>
    <x v="7950"/>
    <n v="447.78"/>
    <n v="449.28"/>
  </r>
  <r>
    <x v="7951"/>
    <n v="447.98"/>
    <n v="449.43"/>
  </r>
  <r>
    <x v="7952"/>
    <n v="448.24"/>
    <n v="449.61"/>
  </r>
  <r>
    <x v="7953"/>
    <n v="448.24"/>
    <n v="449.61"/>
  </r>
  <r>
    <x v="7954"/>
    <n v="448.24"/>
    <n v="449.61"/>
  </r>
  <r>
    <x v="7955"/>
    <n v="448.28"/>
    <n v="449.83"/>
  </r>
  <r>
    <x v="7956"/>
    <n v="448.36"/>
    <n v="450.07"/>
  </r>
  <r>
    <x v="7957"/>
    <n v="448.54"/>
    <n v="450.14"/>
  </r>
  <r>
    <x v="7958"/>
    <n v="448.92"/>
    <n v="450.3"/>
  </r>
  <r>
    <x v="7959"/>
    <n v="449.05"/>
    <n v="450.42"/>
  </r>
  <r>
    <x v="7960"/>
    <n v="449.05"/>
    <n v="450.42"/>
  </r>
  <r>
    <x v="7961"/>
    <n v="449.05"/>
    <n v="450.42"/>
  </r>
  <r>
    <x v="7962"/>
    <n v="449.05"/>
    <n v="450.42"/>
  </r>
  <r>
    <x v="7963"/>
    <n v="449.38"/>
    <n v="450.66"/>
  </r>
  <r>
    <x v="7964"/>
    <n v="449.38"/>
    <n v="450.86"/>
  </r>
  <r>
    <x v="7965"/>
    <n v="449.47"/>
    <n v="450.87"/>
  </r>
  <r>
    <x v="7966"/>
    <n v="449.72"/>
    <n v="451.29"/>
  </r>
  <r>
    <x v="7967"/>
    <n v="449.72"/>
    <n v="451.29"/>
  </r>
  <r>
    <x v="7968"/>
    <n v="449.72"/>
    <n v="451.29"/>
  </r>
  <r>
    <x v="7969"/>
    <n v="449.99"/>
    <n v="451.35"/>
  </r>
  <r>
    <x v="7970"/>
    <n v="449.96"/>
    <n v="451.57"/>
  </r>
  <r>
    <x v="7971"/>
    <n v="450.21"/>
    <n v="451.66"/>
  </r>
  <r>
    <x v="7972"/>
    <n v="450.49"/>
    <n v="451.78"/>
  </r>
  <r>
    <x v="7973"/>
    <n v="450.73"/>
    <n v="451.87"/>
  </r>
  <r>
    <x v="7974"/>
    <n v="450.73"/>
    <n v="451.87"/>
  </r>
  <r>
    <x v="7975"/>
    <n v="450.73"/>
    <n v="451.87"/>
  </r>
  <r>
    <x v="7976"/>
    <n v="450.69"/>
    <n v="451.92"/>
  </r>
  <r>
    <x v="7977"/>
    <n v="450.63"/>
    <n v="452.46"/>
  </r>
  <r>
    <x v="7978"/>
    <n v="451.03"/>
    <n v="452.47"/>
  </r>
  <r>
    <x v="7979"/>
    <n v="451.06"/>
    <n v="452.49"/>
  </r>
  <r>
    <x v="7980"/>
    <n v="451.38"/>
    <n v="452.87"/>
  </r>
  <r>
    <x v="7981"/>
    <n v="451.38"/>
    <n v="452.87"/>
  </r>
  <r>
    <x v="7982"/>
    <n v="451.38"/>
    <n v="452.87"/>
  </r>
  <r>
    <x v="7983"/>
    <n v="451.54"/>
    <n v="452.95"/>
  </r>
  <r>
    <x v="7984"/>
    <n v="451.73"/>
    <n v="453.34"/>
  </r>
  <r>
    <x v="7985"/>
    <n v="451.77"/>
    <n v="453.4"/>
  </r>
  <r>
    <x v="7986"/>
    <n v="452.06"/>
    <n v="453.69"/>
  </r>
  <r>
    <x v="7987"/>
    <n v="452.18"/>
    <n v="453.68"/>
  </r>
  <r>
    <x v="7988"/>
    <n v="452.18"/>
    <n v="453.68"/>
  </r>
  <r>
    <x v="7989"/>
    <n v="452.18"/>
    <n v="453.68"/>
  </r>
  <r>
    <x v="7990"/>
    <n v="452.39"/>
    <n v="453.93"/>
  </r>
  <r>
    <x v="7991"/>
    <n v="452.69"/>
    <n v="454.2"/>
  </r>
  <r>
    <x v="7992"/>
    <n v="452.87"/>
    <n v="454.35"/>
  </r>
  <r>
    <x v="7993"/>
    <n v="452.85"/>
    <n v="454.36"/>
  </r>
  <r>
    <x v="7994"/>
    <n v="453.15"/>
    <n v="454.59"/>
  </r>
  <r>
    <x v="7995"/>
    <n v="453.15"/>
    <n v="454.59"/>
  </r>
  <r>
    <x v="7996"/>
    <n v="453.15"/>
    <n v="454.59"/>
  </r>
  <r>
    <x v="7997"/>
    <n v="453.37"/>
    <n v="454.69"/>
  </r>
  <r>
    <x v="7998"/>
    <n v="453.38"/>
    <n v="454.95"/>
  </r>
  <r>
    <x v="7999"/>
    <n v="453.58"/>
    <n v="455.21"/>
  </r>
  <r>
    <x v="8000"/>
    <n v="453.97"/>
    <n v="455.36"/>
  </r>
  <r>
    <x v="8001"/>
    <n v="454.17"/>
    <n v="455.34"/>
  </r>
  <r>
    <x v="8002"/>
    <n v="454.17"/>
    <n v="455.34"/>
  </r>
  <r>
    <x v="8003"/>
    <n v="454.17"/>
    <n v="455.34"/>
  </r>
  <r>
    <x v="8004"/>
    <n v="454.27"/>
    <n v="455.58"/>
  </r>
  <r>
    <x v="8005"/>
    <n v="454.25"/>
    <n v="455.88"/>
  </r>
  <r>
    <x v="8006"/>
    <n v="454.47"/>
    <n v="455.84"/>
  </r>
  <r>
    <x v="8007"/>
    <n v="454.82"/>
    <n v="456.28"/>
  </r>
  <r>
    <x v="8008"/>
    <n v="454.82"/>
    <n v="455.85"/>
  </r>
  <r>
    <x v="8009"/>
    <n v="454.82"/>
    <n v="455.85"/>
  </r>
  <r>
    <x v="8010"/>
    <n v="454.82"/>
    <n v="455.85"/>
  </r>
  <r>
    <x v="8011"/>
    <n v="455.02"/>
    <n v="456.49"/>
  </r>
  <r>
    <x v="8012"/>
    <n v="454.96"/>
    <n v="456.78"/>
  </r>
  <r>
    <x v="8013"/>
    <n v="455.42"/>
    <n v="456.77"/>
  </r>
  <r>
    <x v="8014"/>
    <n v="455.51"/>
    <n v="457.07"/>
  </r>
  <r>
    <x v="8015"/>
    <n v="455.47"/>
    <n v="457.2"/>
  </r>
  <r>
    <x v="8016"/>
    <n v="455.47"/>
    <n v="457.2"/>
  </r>
  <r>
    <x v="8017"/>
    <n v="455.47"/>
    <n v="457.2"/>
  </r>
  <r>
    <x v="8018"/>
    <n v="455.81"/>
    <n v="457.44"/>
  </r>
  <r>
    <x v="8019"/>
    <n v="455.71"/>
    <n v="457.52"/>
  </r>
  <r>
    <x v="8020"/>
    <n v="456.14"/>
    <n v="457.68"/>
  </r>
  <r>
    <x v="8021"/>
    <n v="456.2"/>
    <n v="457.87"/>
  </r>
  <r>
    <x v="8022"/>
    <n v="456.54"/>
    <n v="457.87"/>
  </r>
  <r>
    <x v="8023"/>
    <n v="456.54"/>
    <n v="457.87"/>
  </r>
  <r>
    <x v="8024"/>
    <n v="456.54"/>
    <n v="457.87"/>
  </r>
  <r>
    <x v="8025"/>
    <n v="456.69"/>
    <n v="458.28"/>
  </r>
  <r>
    <x v="8026"/>
    <n v="456.39"/>
    <n v="458.42"/>
  </r>
  <r>
    <x v="8027"/>
    <n v="456.96"/>
    <n v="458.52"/>
  </r>
  <r>
    <x v="8028"/>
    <n v="457.06"/>
    <n v="458.64"/>
  </r>
  <r>
    <x v="8029"/>
    <n v="457.23"/>
    <n v="458.97"/>
  </r>
  <r>
    <x v="8030"/>
    <n v="457.23"/>
    <n v="458.97"/>
  </r>
  <r>
    <x v="8031"/>
    <n v="457.23"/>
    <n v="458.97"/>
  </r>
  <r>
    <x v="8032"/>
    <n v="457.58"/>
    <n v="459.16"/>
  </r>
  <r>
    <x v="8033"/>
    <n v="456.86"/>
    <n v="459.37"/>
  </r>
  <r>
    <x v="8034"/>
    <n v="457.68"/>
    <n v="459.51"/>
  </r>
  <r>
    <x v="8035"/>
    <n v="457.58"/>
    <n v="459.64"/>
  </r>
  <r>
    <x v="8036"/>
    <n v="457.58"/>
    <n v="459.64"/>
  </r>
  <r>
    <x v="8037"/>
    <n v="457.58"/>
    <n v="459.64"/>
  </r>
  <r>
    <x v="8038"/>
    <n v="457.58"/>
    <n v="459.64"/>
  </r>
  <r>
    <x v="8039"/>
    <n v="458.02"/>
    <n v="459.99"/>
  </r>
  <r>
    <x v="8040"/>
    <n v="457.84"/>
    <n v="460.09"/>
  </r>
  <r>
    <x v="8041"/>
    <n v="458.32"/>
    <n v="460.09"/>
  </r>
  <r>
    <x v="8042"/>
    <n v="458.96"/>
    <n v="460.14"/>
  </r>
  <r>
    <x v="8043"/>
    <n v="458.81"/>
    <n v="460.4"/>
  </r>
  <r>
    <x v="8044"/>
    <n v="458.81"/>
    <n v="460.4"/>
  </r>
  <r>
    <x v="8045"/>
    <n v="458.81"/>
    <n v="460.4"/>
  </r>
  <r>
    <x v="8046"/>
    <n v="459.11"/>
    <n v="460.48"/>
  </r>
  <r>
    <x v="8047"/>
    <n v="458.76"/>
    <n v="460.85"/>
  </r>
  <r>
    <x v="8048"/>
    <n v="459.36"/>
    <n v="460.93"/>
  </r>
  <r>
    <x v="8049"/>
    <n v="459.4"/>
    <n v="461.15"/>
  </r>
  <r>
    <x v="8050"/>
    <n v="459.69"/>
    <n v="461.27"/>
  </r>
  <r>
    <x v="8051"/>
    <n v="459.69"/>
    <n v="461.27"/>
  </r>
  <r>
    <x v="8052"/>
    <n v="459.69"/>
    <n v="461.27"/>
  </r>
  <r>
    <x v="8053"/>
    <n v="459.87"/>
    <n v="461.5"/>
  </r>
  <r>
    <x v="8054"/>
    <n v="459.63"/>
    <n v="461.46"/>
  </r>
  <r>
    <x v="8055"/>
    <n v="460.16"/>
    <n v="461.77"/>
  </r>
  <r>
    <x v="8056"/>
    <n v="460.22"/>
    <n v="461.87"/>
  </r>
  <r>
    <x v="8057"/>
    <n v="460.4"/>
    <n v="461.93"/>
  </r>
  <r>
    <x v="8058"/>
    <n v="460.4"/>
    <n v="461.93"/>
  </r>
  <r>
    <x v="8059"/>
    <n v="460.4"/>
    <n v="461.93"/>
  </r>
  <r>
    <x v="8060"/>
    <n v="460.59"/>
    <n v="462.03"/>
  </r>
  <r>
    <x v="8061"/>
    <n v="460.27"/>
    <n v="462.5"/>
  </r>
  <r>
    <x v="8062"/>
    <n v="460.85"/>
    <n v="462.33"/>
  </r>
  <r>
    <x v="8063"/>
    <n v="461.13"/>
    <n v="462.46"/>
  </r>
  <r>
    <x v="8064"/>
    <n v="461.06"/>
    <n v="462.48"/>
  </r>
  <r>
    <x v="8065"/>
    <n v="461.06"/>
    <n v="462.48"/>
  </r>
  <r>
    <x v="8066"/>
    <n v="461.06"/>
    <n v="462.48"/>
  </r>
  <r>
    <x v="8067"/>
    <n v="461.3"/>
    <n v="463.17"/>
  </r>
  <r>
    <x v="8068"/>
    <n v="461.13"/>
    <n v="463.06"/>
  </r>
  <r>
    <x v="8069"/>
    <n v="461.7"/>
    <n v="463.15"/>
  </r>
  <r>
    <x v="8070"/>
    <n v="461.75"/>
    <n v="463.77"/>
  </r>
  <r>
    <x v="8071"/>
    <n v="461.84"/>
    <n v="463.56"/>
  </r>
  <r>
    <x v="8072"/>
    <n v="461.84"/>
    <n v="463.56"/>
  </r>
  <r>
    <x v="8073"/>
    <n v="461.84"/>
    <n v="463.56"/>
  </r>
  <r>
    <x v="8074"/>
    <n v="461.98"/>
    <n v="463.26"/>
  </r>
  <r>
    <x v="8075"/>
    <n v="461.74"/>
    <n v="464"/>
  </r>
  <r>
    <x v="8076"/>
    <n v="462.33"/>
    <n v="463.97"/>
  </r>
  <r>
    <x v="8077"/>
    <n v="462.89"/>
    <n v="464.32"/>
  </r>
  <r>
    <x v="8078"/>
    <n v="462.66"/>
    <n v="464.19"/>
  </r>
  <r>
    <x v="8079"/>
    <n v="462.66"/>
    <n v="464.19"/>
  </r>
  <r>
    <x v="8080"/>
    <n v="462.66"/>
    <n v="464.19"/>
  </r>
  <r>
    <x v="8081"/>
    <n v="462.99"/>
    <n v="464.61"/>
  </r>
  <r>
    <x v="8082"/>
    <n v="462.79"/>
    <n v="464.37"/>
  </r>
  <r>
    <x v="8083"/>
    <n v="463.1"/>
    <n v="464.89"/>
  </r>
  <r>
    <x v="8084"/>
    <n v="463.26"/>
    <n v="464.59"/>
  </r>
  <r>
    <x v="8085"/>
    <n v="463.38"/>
    <n v="465.06"/>
  </r>
  <r>
    <x v="8086"/>
    <n v="463.38"/>
    <n v="465.06"/>
  </r>
  <r>
    <x v="8087"/>
    <n v="463.38"/>
    <n v="465.06"/>
  </r>
  <r>
    <x v="8088"/>
    <n v="463.6"/>
    <n v="465.23"/>
  </r>
  <r>
    <x v="8089"/>
    <n v="463.24"/>
    <n v="465.45"/>
  </r>
  <r>
    <x v="8090"/>
    <n v="463.85"/>
    <n v="465.54"/>
  </r>
  <r>
    <x v="8091"/>
    <n v="464.49"/>
    <n v="465.59"/>
  </r>
  <r>
    <x v="8092"/>
    <n v="464.25"/>
    <n v="465.83"/>
  </r>
  <r>
    <x v="8093"/>
    <n v="464.25"/>
    <n v="465.83"/>
  </r>
  <r>
    <x v="8094"/>
    <n v="464.25"/>
    <n v="465.83"/>
  </r>
  <r>
    <x v="8095"/>
    <n v="464.37"/>
    <n v="465.94"/>
  </r>
  <r>
    <x v="8096"/>
    <n v="464.05"/>
    <n v="466.14"/>
  </r>
  <r>
    <x v="8097"/>
    <n v="464.79"/>
    <n v="466.33"/>
  </r>
  <r>
    <x v="8098"/>
    <n v="464.61"/>
    <n v="465.96"/>
  </r>
  <r>
    <x v="8099"/>
    <n v="464.97"/>
    <n v="466.63"/>
  </r>
  <r>
    <x v="8100"/>
    <n v="464.97"/>
    <n v="466.63"/>
  </r>
  <r>
    <x v="8101"/>
    <n v="464.97"/>
    <n v="466.63"/>
  </r>
  <r>
    <x v="8102"/>
    <n v="465.05"/>
    <n v="466.78"/>
  </r>
  <r>
    <x v="8103"/>
    <n v="464.85"/>
    <n v="466.97"/>
  </r>
  <r>
    <x v="8104"/>
    <n v="465.57"/>
    <n v="467.21"/>
  </r>
  <r>
    <x v="8105"/>
    <n v="466.09"/>
    <n v="467.24"/>
  </r>
  <r>
    <x v="8106"/>
    <n v="465.93"/>
    <n v="467.32"/>
  </r>
  <r>
    <x v="8107"/>
    <n v="465.93"/>
    <n v="467.32"/>
  </r>
  <r>
    <x v="8108"/>
    <n v="465.93"/>
    <n v="467.32"/>
  </r>
  <r>
    <x v="8109"/>
    <n v="465.98"/>
    <n v="467.65"/>
  </r>
  <r>
    <x v="8110"/>
    <n v="465.75"/>
    <n v="467.74"/>
  </r>
  <r>
    <x v="8111"/>
    <n v="466.3"/>
    <n v="467.77"/>
  </r>
  <r>
    <x v="8112"/>
    <n v="466.3"/>
    <n v="468.16"/>
  </r>
  <r>
    <x v="8113"/>
    <n v="466.31"/>
    <n v="468.1"/>
  </r>
  <r>
    <x v="8114"/>
    <n v="466.31"/>
    <n v="468.1"/>
  </r>
  <r>
    <x v="8115"/>
    <n v="466.31"/>
    <n v="468.1"/>
  </r>
  <r>
    <x v="8116"/>
    <n v="466.57"/>
    <n v="468.27"/>
  </r>
  <r>
    <x v="8117"/>
    <n v="466.26"/>
    <n v="468.24"/>
  </r>
  <r>
    <x v="8118"/>
    <n v="466.71"/>
    <n v="468.67"/>
  </r>
  <r>
    <x v="8119"/>
    <n v="466.71"/>
    <n v="468.67"/>
  </r>
  <r>
    <x v="8120"/>
    <n v="466.71"/>
    <n v="468.67"/>
  </r>
  <r>
    <x v="8121"/>
    <n v="466.71"/>
    <n v="468.67"/>
  </r>
  <r>
    <x v="8122"/>
    <n v="466.71"/>
    <n v="468.67"/>
  </r>
  <r>
    <x v="8123"/>
    <n v="466.97"/>
    <n v="468.3"/>
  </r>
  <r>
    <x v="8124"/>
    <n v="467.19"/>
    <n v="468.73"/>
  </r>
  <r>
    <x v="8125"/>
    <n v="467.46"/>
    <n v="468.87"/>
  </r>
  <r>
    <x v="8126"/>
    <n v="467.48"/>
    <n v="468.89"/>
  </r>
  <r>
    <x v="8127"/>
    <n v="467.63"/>
    <n v="469.24"/>
  </r>
  <r>
    <x v="8128"/>
    <n v="467.63"/>
    <n v="469.24"/>
  </r>
  <r>
    <x v="8129"/>
    <n v="467.63"/>
    <n v="469.24"/>
  </r>
  <r>
    <x v="8130"/>
    <n v="467.65"/>
    <n v="469.63"/>
  </r>
  <r>
    <x v="8131"/>
    <n v="467.53"/>
    <n v="469.56"/>
  </r>
  <r>
    <x v="8132"/>
    <n v="467.95"/>
    <n v="469.72"/>
  </r>
  <r>
    <x v="8133"/>
    <n v="468.28"/>
    <n v="470.01"/>
  </r>
  <r>
    <x v="8134"/>
    <n v="468.3"/>
    <n v="469.99"/>
  </r>
  <r>
    <x v="8135"/>
    <n v="468.3"/>
    <n v="469.99"/>
  </r>
  <r>
    <x v="8136"/>
    <n v="468.3"/>
    <n v="469.99"/>
  </r>
  <r>
    <x v="8137"/>
    <n v="468.3"/>
    <n v="469.99"/>
  </r>
  <r>
    <x v="8138"/>
    <n v="468.57"/>
    <n v="470.27"/>
  </r>
  <r>
    <x v="8139"/>
    <n v="468.39"/>
    <n v="470.51"/>
  </r>
  <r>
    <x v="8140"/>
    <n v="469.42"/>
    <n v="470.3"/>
  </r>
  <r>
    <x v="8141"/>
    <n v="468.96"/>
    <n v="470.42"/>
  </r>
  <r>
    <x v="8142"/>
    <n v="468.96"/>
    <n v="470.42"/>
  </r>
  <r>
    <x v="8143"/>
    <n v="468.96"/>
    <n v="470.42"/>
  </r>
  <r>
    <x v="8144"/>
    <n v="469.25"/>
    <n v="470.87"/>
  </r>
  <r>
    <x v="8145"/>
    <n v="469.21"/>
    <n v="471.02"/>
  </r>
  <r>
    <x v="8146"/>
    <n v="469.24"/>
    <n v="470.91"/>
  </r>
  <r>
    <x v="8147"/>
    <n v="469.53"/>
    <n v="471.3"/>
  </r>
  <r>
    <x v="8148"/>
    <n v="469.61"/>
    <n v="471.39"/>
  </r>
  <r>
    <x v="8149"/>
    <n v="469.61"/>
    <n v="471.39"/>
  </r>
  <r>
    <x v="8150"/>
    <n v="469.61"/>
    <n v="471.39"/>
  </r>
  <r>
    <x v="8151"/>
    <n v="469.72"/>
    <n v="471.49"/>
  </r>
  <r>
    <x v="8152"/>
    <n v="469.68"/>
    <n v="471.84"/>
  </r>
  <r>
    <x v="8153"/>
    <n v="470.03"/>
    <n v="471.88"/>
  </r>
  <r>
    <x v="8154"/>
    <n v="470.32"/>
    <n v="472.09"/>
  </r>
  <r>
    <x v="8155"/>
    <n v="470.41"/>
    <n v="472.07"/>
  </r>
  <r>
    <x v="8156"/>
    <n v="470.41"/>
    <n v="472.07"/>
  </r>
  <r>
    <x v="8157"/>
    <n v="470.41"/>
    <n v="472.07"/>
  </r>
  <r>
    <x v="8158"/>
    <n v="470.67"/>
    <n v="472.44"/>
  </r>
  <r>
    <x v="8159"/>
    <n v="470.55"/>
    <n v="472.62"/>
  </r>
  <r>
    <x v="8160"/>
    <n v="470.8"/>
    <n v="472.58"/>
  </r>
  <r>
    <x v="8161"/>
    <n v="471.37"/>
    <n v="472.83"/>
  </r>
  <r>
    <x v="8162"/>
    <n v="471.1"/>
    <n v="472.93"/>
  </r>
  <r>
    <x v="8163"/>
    <n v="471.1"/>
    <n v="472.93"/>
  </r>
  <r>
    <x v="8164"/>
    <n v="471.1"/>
    <n v="472.93"/>
  </r>
  <r>
    <x v="8165"/>
    <n v="471.24"/>
    <n v="473.09"/>
  </r>
  <r>
    <x v="8166"/>
    <n v="471.11"/>
    <n v="473.14"/>
  </r>
  <r>
    <x v="8167"/>
    <n v="471.6"/>
    <n v="473.41"/>
  </r>
  <r>
    <x v="8168"/>
    <n v="471.83"/>
    <n v="473.28"/>
  </r>
  <r>
    <x v="8169"/>
    <n v="471.93"/>
    <n v="473.62"/>
  </r>
  <r>
    <x v="8170"/>
    <n v="471.93"/>
    <n v="473.62"/>
  </r>
  <r>
    <x v="8171"/>
    <n v="471.93"/>
    <n v="473.62"/>
  </r>
  <r>
    <x v="8172"/>
    <n v="472.07"/>
    <n v="473.94"/>
  </r>
  <r>
    <x v="8173"/>
    <n v="472.09"/>
    <n v="474.09"/>
  </r>
  <r>
    <x v="8174"/>
    <n v="472.34"/>
    <n v="474.21"/>
  </r>
  <r>
    <x v="8175"/>
    <n v="472.53"/>
    <n v="474.34"/>
  </r>
  <r>
    <x v="8176"/>
    <n v="472.56"/>
    <n v="474.29"/>
  </r>
  <r>
    <x v="8177"/>
    <n v="472.56"/>
    <n v="474.29"/>
  </r>
  <r>
    <x v="8178"/>
    <n v="472.56"/>
    <n v="474.29"/>
  </r>
  <r>
    <x v="8179"/>
    <n v="472.71"/>
    <n v="474.66"/>
  </r>
  <r>
    <x v="8180"/>
    <n v="472.68"/>
    <n v="474.87"/>
  </r>
  <r>
    <x v="8181"/>
    <n v="473.03"/>
    <n v="475.01"/>
  </r>
  <r>
    <x v="8182"/>
    <n v="473.28"/>
    <n v="475.09"/>
  </r>
  <r>
    <x v="8183"/>
    <n v="473.43"/>
    <n v="475.11"/>
  </r>
  <r>
    <x v="8184"/>
    <n v="473.43"/>
    <n v="475.11"/>
  </r>
  <r>
    <x v="8185"/>
    <n v="473.43"/>
    <n v="475.11"/>
  </r>
  <r>
    <x v="8186"/>
    <n v="473.72"/>
    <n v="475.19"/>
  </r>
  <r>
    <x v="8187"/>
    <n v="473.52"/>
    <n v="475.5"/>
  </r>
  <r>
    <x v="8188"/>
    <n v="474.15"/>
    <n v="475.63"/>
  </r>
  <r>
    <x v="8189"/>
    <n v="474.11"/>
    <n v="475.83"/>
  </r>
  <r>
    <x v="8190"/>
    <n v="474.29"/>
    <n v="475.79"/>
  </r>
  <r>
    <x v="8191"/>
    <n v="474.29"/>
    <n v="475.79"/>
  </r>
  <r>
    <x v="8192"/>
    <n v="474.29"/>
    <n v="475.79"/>
  </r>
  <r>
    <x v="8193"/>
    <n v="474.32"/>
    <n v="476.1"/>
  </r>
  <r>
    <x v="8194"/>
    <n v="474.3"/>
    <n v="476.23"/>
  </r>
  <r>
    <x v="8195"/>
    <n v="474.43"/>
    <n v="476.17"/>
  </r>
  <r>
    <x v="8196"/>
    <n v="474.56"/>
    <n v="476.46"/>
  </r>
  <r>
    <x v="8197"/>
    <n v="474.9"/>
    <n v="476.49"/>
  </r>
  <r>
    <x v="8198"/>
    <n v="474.9"/>
    <n v="476.49"/>
  </r>
  <r>
    <x v="8199"/>
    <n v="474.9"/>
    <n v="476.49"/>
  </r>
  <r>
    <x v="8200"/>
    <n v="475.08"/>
    <n v="476.7"/>
  </r>
  <r>
    <x v="8201"/>
    <n v="475.1"/>
    <n v="477.18"/>
  </r>
  <r>
    <x v="8202"/>
    <n v="475.44"/>
    <n v="477.23"/>
  </r>
  <r>
    <x v="8203"/>
    <n v="475.55"/>
    <n v="477.1"/>
  </r>
  <r>
    <x v="8204"/>
    <n v="475.62"/>
    <n v="477.53"/>
  </r>
  <r>
    <x v="8205"/>
    <n v="475.62"/>
    <n v="477.53"/>
  </r>
  <r>
    <x v="8206"/>
    <n v="475.62"/>
    <n v="477.53"/>
  </r>
  <r>
    <x v="8207"/>
    <n v="475.78"/>
    <n v="477.46"/>
  </r>
  <r>
    <x v="8208"/>
    <n v="475.79"/>
    <n v="478"/>
  </r>
  <r>
    <x v="8209"/>
    <n v="476.19"/>
    <n v="477.97"/>
  </r>
  <r>
    <x v="8210"/>
    <n v="476.29"/>
    <n v="478.13"/>
  </r>
  <r>
    <x v="8211"/>
    <n v="476.48"/>
    <n v="478.18"/>
  </r>
  <r>
    <x v="8212"/>
    <n v="476.48"/>
    <n v="478.18"/>
  </r>
  <r>
    <x v="8213"/>
    <n v="476.48"/>
    <n v="478.18"/>
  </r>
  <r>
    <x v="8214"/>
    <n v="476.54"/>
    <n v="478.4"/>
  </r>
  <r>
    <x v="8215"/>
    <n v="476.47"/>
    <n v="478.72"/>
  </r>
  <r>
    <x v="8216"/>
    <n v="476.91"/>
    <n v="478.68"/>
  </r>
  <r>
    <x v="8217"/>
    <n v="477.01"/>
    <n v="478.68"/>
  </r>
  <r>
    <x v="8218"/>
    <n v="477.11"/>
    <n v="478.9"/>
  </r>
  <r>
    <x v="8219"/>
    <n v="477.11"/>
    <n v="478.9"/>
  </r>
  <r>
    <x v="8220"/>
    <n v="477.11"/>
    <n v="478.9"/>
  </r>
  <r>
    <x v="8221"/>
    <n v="477.17"/>
    <n v="479.31"/>
  </r>
  <r>
    <x v="8222"/>
    <n v="477.14"/>
    <n v="479.38"/>
  </r>
  <r>
    <x v="8223"/>
    <n v="477.47"/>
    <n v="479.37"/>
  </r>
  <r>
    <x v="8224"/>
    <n v="477.81"/>
    <n v="479.45"/>
  </r>
  <r>
    <x v="8225"/>
    <n v="477.86"/>
    <n v="479.78"/>
  </r>
  <r>
    <x v="8226"/>
    <n v="477.86"/>
    <n v="479.78"/>
  </r>
  <r>
    <x v="8227"/>
    <n v="477.86"/>
    <n v="479.78"/>
  </r>
  <r>
    <x v="8228"/>
    <n v="478.07"/>
    <n v="479.71"/>
  </r>
  <r>
    <x v="8229"/>
    <n v="477.9"/>
    <n v="480.11"/>
  </r>
  <r>
    <x v="8230"/>
    <n v="478.39"/>
    <n v="480.17"/>
  </r>
  <r>
    <x v="8231"/>
    <n v="478.88"/>
    <n v="480.1"/>
  </r>
  <r>
    <x v="8232"/>
    <n v="478.82"/>
    <n v="480.38"/>
  </r>
  <r>
    <x v="8233"/>
    <n v="478.82"/>
    <n v="480.38"/>
  </r>
  <r>
    <x v="8234"/>
    <n v="478.82"/>
    <n v="480.38"/>
  </r>
  <r>
    <x v="8235"/>
    <n v="478.86"/>
    <n v="480.63"/>
  </r>
  <r>
    <x v="8236"/>
    <n v="478.75"/>
    <n v="480.95"/>
  </r>
  <r>
    <x v="8237"/>
    <n v="478.88"/>
    <n v="480.99"/>
  </r>
  <r>
    <x v="8238"/>
    <n v="479.26"/>
    <n v="481.09"/>
  </r>
  <r>
    <x v="8239"/>
    <n v="479.45"/>
    <n v="481.09"/>
  </r>
  <r>
    <x v="8240"/>
    <n v="479.45"/>
    <n v="481.09"/>
  </r>
  <r>
    <x v="8241"/>
    <n v="479.45"/>
    <n v="481.09"/>
  </r>
  <r>
    <x v="8242"/>
    <n v="479.45"/>
    <n v="481.09"/>
  </r>
  <r>
    <x v="8243"/>
    <n v="479.51"/>
    <n v="481.3"/>
  </r>
  <r>
    <x v="8244"/>
    <n v="479.53"/>
    <n v="481.68"/>
  </r>
  <r>
    <x v="8245"/>
    <n v="479.75"/>
    <n v="481.63"/>
  </r>
  <r>
    <x v="8246"/>
    <n v="479.97"/>
    <n v="481.54"/>
  </r>
  <r>
    <x v="8247"/>
    <n v="479.97"/>
    <n v="481.54"/>
  </r>
  <r>
    <x v="8248"/>
    <n v="479.97"/>
    <n v="481.54"/>
  </r>
  <r>
    <x v="8249"/>
    <n v="480.19"/>
    <n v="481.93"/>
  </r>
  <r>
    <x v="8250"/>
    <n v="480.19"/>
    <n v="481.93"/>
  </r>
  <r>
    <x v="8251"/>
    <n v="479.97"/>
    <n v="481.96"/>
  </r>
  <r>
    <x v="8252"/>
    <n v="480.32"/>
    <n v="482.26"/>
  </r>
  <r>
    <x v="8253"/>
    <n v="480.47"/>
    <n v="482.37"/>
  </r>
  <r>
    <x v="8254"/>
    <n v="480.47"/>
    <n v="482.37"/>
  </r>
  <r>
    <x v="8255"/>
    <n v="480.47"/>
    <n v="482.37"/>
  </r>
  <r>
    <x v="8256"/>
    <n v="480.67"/>
    <n v="482.44"/>
  </r>
  <r>
    <x v="8257"/>
    <n v="480.73"/>
    <n v="482.84"/>
  </r>
  <r>
    <x v="8258"/>
    <n v="480.94"/>
    <n v="482.7"/>
  </r>
  <r>
    <x v="8259"/>
    <n v="481.15"/>
    <n v="483.13"/>
  </r>
  <r>
    <x v="8260"/>
    <n v="481.44"/>
    <n v="483.22"/>
  </r>
  <r>
    <x v="8261"/>
    <n v="481.44"/>
    <n v="483.22"/>
  </r>
  <r>
    <x v="8262"/>
    <n v="481.44"/>
    <n v="483.22"/>
  </r>
  <r>
    <x v="8263"/>
    <n v="481.44"/>
    <n v="483.22"/>
  </r>
  <r>
    <x v="8264"/>
    <n v="481.5"/>
    <n v="483.42"/>
  </r>
  <r>
    <x v="8265"/>
    <n v="481.44"/>
    <n v="483.74"/>
  </r>
  <r>
    <x v="8266"/>
    <n v="482.11"/>
    <n v="483.7"/>
  </r>
  <r>
    <x v="8267"/>
    <n v="481.97"/>
    <n v="483.71"/>
  </r>
  <r>
    <x v="8268"/>
    <n v="481.97"/>
    <n v="483.71"/>
  </r>
  <r>
    <x v="8269"/>
    <n v="481.97"/>
    <n v="483.71"/>
  </r>
  <r>
    <x v="8270"/>
    <n v="481.98"/>
    <n v="483.79"/>
  </r>
  <r>
    <x v="8271"/>
    <n v="482.14"/>
    <n v="484.15"/>
  </r>
  <r>
    <x v="8272"/>
    <n v="482.37"/>
    <n v="484.12"/>
  </r>
  <r>
    <x v="8273"/>
    <n v="482.69"/>
    <n v="484.33"/>
  </r>
  <r>
    <x v="8274"/>
    <n v="482.66"/>
    <n v="484.51"/>
  </r>
  <r>
    <x v="8275"/>
    <n v="482.66"/>
    <n v="484.51"/>
  </r>
  <r>
    <x v="8276"/>
    <n v="482.66"/>
    <n v="484.51"/>
  </r>
  <r>
    <x v="8277"/>
    <n v="482.98"/>
    <n v="484.62"/>
  </r>
  <r>
    <x v="8278"/>
    <n v="482.76"/>
    <n v="484.74"/>
  </r>
  <r>
    <x v="8279"/>
    <n v="483.14"/>
    <n v="484.84"/>
  </r>
  <r>
    <x v="8280"/>
    <n v="483.24"/>
    <n v="485.06"/>
  </r>
  <r>
    <x v="8281"/>
    <n v="483.27"/>
    <n v="485.25"/>
  </r>
  <r>
    <x v="8282"/>
    <n v="483.27"/>
    <n v="485.25"/>
  </r>
  <r>
    <x v="8283"/>
    <n v="483.27"/>
    <n v="485.25"/>
  </r>
  <r>
    <x v="8284"/>
    <n v="483.44"/>
    <n v="485.44"/>
  </r>
  <r>
    <x v="8285"/>
    <n v="483.4"/>
    <n v="485.7"/>
  </r>
  <r>
    <x v="8286"/>
    <n v="483.68"/>
    <n v="485.85"/>
  </r>
  <r>
    <x v="8287"/>
    <n v="484.07"/>
    <n v="485.84"/>
  </r>
  <r>
    <x v="8288"/>
    <n v="484.16"/>
    <n v="486"/>
  </r>
  <r>
    <x v="8289"/>
    <n v="484.16"/>
    <n v="486"/>
  </r>
  <r>
    <x v="8290"/>
    <n v="484.16"/>
    <n v="486"/>
  </r>
  <r>
    <x v="8291"/>
    <n v="484.36"/>
    <n v="486.14"/>
  </r>
  <r>
    <x v="8292"/>
    <n v="484.42"/>
    <n v="486.34"/>
  </r>
  <r>
    <x v="8293"/>
    <n v="484.63"/>
    <n v="486.47"/>
  </r>
  <r>
    <x v="8294"/>
    <n v="484.63"/>
    <n v="486.47"/>
  </r>
  <r>
    <x v="8295"/>
    <n v="484.9"/>
    <n v="486.48"/>
  </r>
  <r>
    <x v="8296"/>
    <n v="484.9"/>
    <n v="486.48"/>
  </r>
  <r>
    <x v="8297"/>
    <n v="484.9"/>
    <n v="486.48"/>
  </r>
  <r>
    <x v="8298"/>
    <n v="484.94"/>
    <n v="486.86"/>
  </r>
  <r>
    <x v="8299"/>
    <n v="484.96"/>
    <n v="486.93"/>
  </r>
  <r>
    <x v="8300"/>
    <n v="485.35"/>
    <n v="487.1"/>
  </r>
  <r>
    <x v="8301"/>
    <n v="485.3"/>
    <n v="487.4"/>
  </r>
  <r>
    <x v="8302"/>
    <n v="485.52"/>
    <n v="487.22"/>
  </r>
  <r>
    <x v="8303"/>
    <n v="485.52"/>
    <n v="487.22"/>
  </r>
  <r>
    <x v="8304"/>
    <n v="485.52"/>
    <n v="487.22"/>
  </r>
  <r>
    <x v="8305"/>
    <n v="485.7"/>
    <n v="487.52"/>
  </r>
  <r>
    <x v="8306"/>
    <n v="485.78"/>
    <n v="487.76"/>
  </r>
  <r>
    <x v="8307"/>
    <n v="485.87"/>
    <n v="487.61"/>
  </r>
  <r>
    <x v="8308"/>
    <n v="486.4"/>
    <n v="487.96"/>
  </r>
  <r>
    <x v="8309"/>
    <n v="486.35"/>
    <n v="487.94"/>
  </r>
  <r>
    <x v="8310"/>
    <n v="486.35"/>
    <n v="487.94"/>
  </r>
  <r>
    <x v="8311"/>
    <n v="486.35"/>
    <n v="487.94"/>
  </r>
  <r>
    <x v="8312"/>
    <n v="486.51"/>
    <n v="488.17"/>
  </r>
  <r>
    <x v="8313"/>
    <n v="486.44"/>
    <n v="488.39"/>
  </r>
  <r>
    <x v="8314"/>
    <n v="486.56"/>
    <n v="488.48"/>
  </r>
  <r>
    <x v="8315"/>
    <n v="486.91"/>
    <n v="488.63"/>
  </r>
  <r>
    <x v="8316"/>
    <n v="487.22"/>
    <n v="488.79"/>
  </r>
  <r>
    <x v="8317"/>
    <n v="487.22"/>
    <n v="488.79"/>
  </r>
  <r>
    <x v="8318"/>
    <n v="487.22"/>
    <n v="488.79"/>
  </r>
  <r>
    <x v="8319"/>
    <n v="487.26"/>
    <n v="488.83"/>
  </r>
  <r>
    <x v="8320"/>
    <n v="487.11"/>
    <n v="489.19"/>
  </r>
  <r>
    <x v="8321"/>
    <n v="487.44"/>
    <n v="489.26"/>
  </r>
  <r>
    <x v="8322"/>
    <n v="487.96"/>
    <n v="488.94"/>
  </r>
  <r>
    <x v="8323"/>
    <n v="487.8"/>
    <n v="489.1"/>
  </r>
  <r>
    <x v="8324"/>
    <n v="487.8"/>
    <n v="489.1"/>
  </r>
  <r>
    <x v="8325"/>
    <n v="487.8"/>
    <n v="489.1"/>
  </r>
  <r>
    <x v="8326"/>
    <n v="487.8"/>
    <n v="489.1"/>
  </r>
  <r>
    <x v="8327"/>
    <n v="487.91"/>
    <n v="489.76"/>
  </r>
  <r>
    <x v="8328"/>
    <n v="488.05"/>
    <n v="489.98"/>
  </r>
  <r>
    <x v="8329"/>
    <n v="488.35"/>
    <n v="489.98"/>
  </r>
  <r>
    <x v="8330"/>
    <n v="488.28"/>
    <n v="489.77"/>
  </r>
  <r>
    <x v="8331"/>
    <n v="488.28"/>
    <n v="489.77"/>
  </r>
  <r>
    <x v="8332"/>
    <n v="488.28"/>
    <n v="489.77"/>
  </r>
  <r>
    <x v="8333"/>
    <n v="488.47"/>
    <n v="490.19"/>
  </r>
  <r>
    <x v="8334"/>
    <n v="488.52"/>
    <n v="490.58"/>
  </r>
  <r>
    <x v="8335"/>
    <n v="488.6"/>
    <n v="490.5"/>
  </r>
  <r>
    <x v="8336"/>
    <n v="488.99"/>
    <n v="490.68"/>
  </r>
  <r>
    <x v="8337"/>
    <n v="489.16"/>
    <n v="490.93"/>
  </r>
  <r>
    <x v="8338"/>
    <n v="489.16"/>
    <n v="490.93"/>
  </r>
  <r>
    <x v="8339"/>
    <n v="489.16"/>
    <n v="490.93"/>
  </r>
  <r>
    <x v="8340"/>
    <n v="489.3"/>
    <n v="490.99"/>
  </r>
  <r>
    <x v="8341"/>
    <n v="489.21"/>
    <n v="491.35"/>
  </r>
  <r>
    <x v="8342"/>
    <n v="489.44"/>
    <n v="491.53"/>
  </r>
  <r>
    <x v="8343"/>
    <n v="489.75"/>
    <n v="491.53"/>
  </r>
  <r>
    <x v="8344"/>
    <n v="490.23"/>
    <n v="491.78"/>
  </r>
  <r>
    <x v="8345"/>
    <n v="490.23"/>
    <n v="491.78"/>
  </r>
  <r>
    <x v="8346"/>
    <n v="490.23"/>
    <n v="491.78"/>
  </r>
  <r>
    <x v="8347"/>
    <n v="489.94"/>
    <n v="491.88"/>
  </r>
  <r>
    <x v="8348"/>
    <n v="489.93"/>
    <n v="491.96"/>
  </r>
  <r>
    <x v="8349"/>
    <n v="490.23"/>
    <n v="492.06"/>
  </r>
  <r>
    <x v="8350"/>
    <n v="490.53"/>
    <n v="492.31"/>
  </r>
  <r>
    <x v="8351"/>
    <n v="490.7"/>
    <n v="492.46"/>
  </r>
  <r>
    <x v="8352"/>
    <n v="490.7"/>
    <n v="492.46"/>
  </r>
  <r>
    <x v="8353"/>
    <n v="490.7"/>
    <n v="492.46"/>
  </r>
  <r>
    <x v="8354"/>
    <n v="490.74"/>
    <n v="492.71"/>
  </r>
  <r>
    <x v="8355"/>
    <n v="490.8"/>
    <n v="492.78"/>
  </r>
  <r>
    <x v="8356"/>
    <n v="491.2"/>
    <n v="493.01"/>
  </r>
  <r>
    <x v="8357"/>
    <n v="491.39"/>
    <n v="493.04"/>
  </r>
  <r>
    <x v="8358"/>
    <n v="491.41"/>
    <n v="493.28"/>
  </r>
  <r>
    <x v="8359"/>
    <n v="491.41"/>
    <n v="493.28"/>
  </r>
  <r>
    <x v="8360"/>
    <n v="491.41"/>
    <n v="493.28"/>
  </r>
  <r>
    <x v="8361"/>
    <n v="491.35"/>
    <n v="493.31"/>
  </r>
  <r>
    <x v="8362"/>
    <n v="491.71"/>
    <n v="493.64"/>
  </r>
  <r>
    <x v="8363"/>
    <n v="491.76"/>
    <n v="493.63"/>
  </r>
  <r>
    <x v="8364"/>
    <n v="492.11"/>
    <n v="493.77"/>
  </r>
  <r>
    <x v="8365"/>
    <n v="492.12"/>
    <n v="493.89"/>
  </r>
  <r>
    <x v="8366"/>
    <n v="492.12"/>
    <n v="493.89"/>
  </r>
  <r>
    <x v="8367"/>
    <n v="492.12"/>
    <n v="493.89"/>
  </r>
  <r>
    <x v="8368"/>
    <n v="492.34"/>
    <n v="493.74"/>
  </r>
  <r>
    <x v="8369"/>
    <n v="492.32"/>
    <n v="494.29"/>
  </r>
  <r>
    <x v="8370"/>
    <n v="492.51"/>
    <n v="494.38"/>
  </r>
  <r>
    <x v="8371"/>
    <n v="492.8"/>
    <n v="494.55"/>
  </r>
  <r>
    <x v="8372"/>
    <n v="492.8"/>
    <n v="494.95"/>
  </r>
  <r>
    <x v="8373"/>
    <n v="492.8"/>
    <n v="494.95"/>
  </r>
  <r>
    <x v="8374"/>
    <n v="492.8"/>
    <n v="494.95"/>
  </r>
  <r>
    <x v="8375"/>
    <n v="493"/>
    <n v="494.88"/>
  </r>
  <r>
    <x v="8376"/>
    <n v="493.03"/>
    <n v="495.28"/>
  </r>
  <r>
    <x v="8377"/>
    <n v="493.53"/>
    <n v="495.25"/>
  </r>
  <r>
    <x v="8378"/>
    <n v="493.59"/>
    <n v="495.53"/>
  </r>
  <r>
    <x v="8379"/>
    <n v="493.69"/>
    <n v="495.59"/>
  </r>
  <r>
    <x v="8380"/>
    <n v="493.69"/>
    <n v="495.59"/>
  </r>
  <r>
    <x v="8381"/>
    <n v="493.69"/>
    <n v="495.59"/>
  </r>
  <r>
    <x v="8382"/>
    <n v="493.75"/>
    <n v="495.84"/>
  </r>
  <r>
    <x v="8383"/>
    <n v="494.3"/>
    <n v="495.93"/>
  </r>
  <r>
    <x v="8384"/>
    <n v="494.08"/>
    <n v="495.8"/>
  </r>
  <r>
    <x v="8385"/>
    <n v="494.16"/>
    <n v="496.2"/>
  </r>
  <r>
    <x v="8386"/>
    <n v="494.45"/>
    <n v="496.17"/>
  </r>
  <r>
    <x v="8387"/>
    <n v="494.45"/>
    <n v="496.17"/>
  </r>
  <r>
    <x v="8388"/>
    <n v="494.45"/>
    <n v="496.17"/>
  </r>
  <r>
    <x v="8389"/>
    <n v="494.56"/>
    <n v="496.38"/>
  </r>
  <r>
    <x v="8390"/>
    <n v="494.43"/>
    <n v="496.79"/>
  </r>
  <r>
    <x v="8391"/>
    <n v="494.85"/>
    <n v="496.73"/>
  </r>
  <r>
    <x v="8392"/>
    <n v="495.01"/>
    <n v="496.67"/>
  </r>
  <r>
    <x v="8393"/>
    <n v="495.09"/>
    <n v="496.96"/>
  </r>
  <r>
    <x v="8394"/>
    <n v="495.09"/>
    <n v="496.96"/>
  </r>
  <r>
    <x v="8395"/>
    <n v="495.09"/>
    <n v="496.96"/>
  </r>
  <r>
    <x v="8396"/>
    <n v="495.21"/>
    <n v="497.14"/>
  </r>
  <r>
    <x v="8397"/>
    <n v="494.87"/>
    <n v="497.35"/>
  </r>
  <r>
    <x v="8398"/>
    <n v="495.48"/>
    <n v="497.5"/>
  </r>
  <r>
    <x v="8399"/>
    <n v="495.65"/>
    <n v="497.71"/>
  </r>
  <r>
    <x v="8400"/>
    <n v="495.65"/>
    <n v="497.71"/>
  </r>
  <r>
    <x v="8401"/>
    <n v="495.65"/>
    <n v="497.71"/>
  </r>
  <r>
    <x v="8402"/>
    <n v="495.65"/>
    <n v="497.71"/>
  </r>
  <r>
    <x v="8403"/>
    <n v="495.8"/>
    <n v="498.12"/>
  </r>
  <r>
    <x v="8404"/>
    <n v="495.49"/>
    <n v="498.17"/>
  </r>
  <r>
    <x v="8405"/>
    <n v="496.18"/>
    <n v="497.9"/>
  </r>
  <r>
    <x v="8406"/>
    <n v="496.38"/>
    <n v="498.33"/>
  </r>
  <r>
    <x v="8407"/>
    <n v="496.49"/>
    <n v="498.04"/>
  </r>
  <r>
    <x v="8408"/>
    <n v="496.49"/>
    <n v="498.04"/>
  </r>
  <r>
    <x v="8409"/>
    <n v="496.49"/>
    <n v="498.04"/>
  </r>
  <r>
    <x v="8410"/>
    <n v="496.52"/>
    <n v="498.41"/>
  </r>
  <r>
    <x v="8411"/>
    <n v="496.57"/>
    <n v="498.48"/>
  </r>
  <r>
    <x v="8412"/>
    <n v="497.01"/>
    <n v="498.76"/>
  </r>
  <r>
    <x v="8413"/>
    <n v="497.33"/>
    <n v="498.65"/>
  </r>
  <r>
    <x v="8414"/>
    <n v="497.26"/>
    <n v="499.1"/>
  </r>
  <r>
    <x v="8415"/>
    <n v="497.26"/>
    <n v="499.1"/>
  </r>
  <r>
    <x v="8416"/>
    <n v="497.26"/>
    <n v="499.1"/>
  </r>
  <r>
    <x v="8417"/>
    <n v="497.34"/>
    <n v="499.29"/>
  </r>
  <r>
    <x v="8418"/>
    <n v="497.42"/>
    <n v="499.38"/>
  </r>
  <r>
    <x v="8419"/>
    <n v="497.52"/>
    <n v="499.52"/>
  </r>
  <r>
    <x v="8420"/>
    <n v="497.85"/>
    <n v="499.62"/>
  </r>
  <r>
    <x v="8421"/>
    <n v="498.03"/>
    <n v="499.67"/>
  </r>
  <r>
    <x v="8422"/>
    <n v="498.03"/>
    <n v="499.67"/>
  </r>
  <r>
    <x v="8423"/>
    <n v="498.03"/>
    <n v="499.67"/>
  </r>
  <r>
    <x v="8424"/>
    <n v="498.05"/>
    <n v="500.02"/>
  </r>
  <r>
    <x v="8425"/>
    <n v="498.14"/>
    <n v="500.27"/>
  </r>
  <r>
    <x v="8426"/>
    <n v="498.31"/>
    <n v="500.23"/>
  </r>
  <r>
    <x v="8427"/>
    <n v="498.57"/>
    <n v="500.47"/>
  </r>
  <r>
    <x v="8428"/>
    <n v="498.67"/>
    <n v="500.46"/>
  </r>
  <r>
    <x v="8429"/>
    <n v="498.67"/>
    <n v="500.46"/>
  </r>
  <r>
    <x v="8430"/>
    <n v="498.67"/>
    <n v="500.46"/>
  </r>
  <r>
    <x v="8431"/>
    <n v="498.77"/>
    <n v="500.65"/>
  </r>
  <r>
    <x v="8432"/>
    <n v="498.81"/>
    <n v="500.71"/>
  </r>
  <r>
    <x v="8433"/>
    <n v="499.1"/>
    <n v="501.02"/>
  </r>
  <r>
    <x v="8434"/>
    <n v="499.15"/>
    <n v="501.23"/>
  </r>
  <r>
    <x v="8435"/>
    <n v="499.44"/>
    <n v="501.01"/>
  </r>
  <r>
    <x v="8436"/>
    <n v="499.44"/>
    <n v="501.01"/>
  </r>
  <r>
    <x v="8437"/>
    <n v="499.44"/>
    <n v="501.01"/>
  </r>
  <r>
    <x v="8438"/>
    <n v="499.4"/>
    <n v="501.38"/>
  </r>
  <r>
    <x v="8439"/>
    <n v="499.37"/>
    <n v="501.49"/>
  </r>
  <r>
    <x v="8440"/>
    <n v="499.57"/>
    <n v="501.69"/>
  </r>
  <r>
    <x v="8441"/>
    <n v="500.15"/>
    <n v="501.73"/>
  </r>
  <r>
    <x v="8442"/>
    <n v="500.13"/>
    <n v="501.84"/>
  </r>
  <r>
    <x v="8443"/>
    <n v="500.13"/>
    <n v="501.84"/>
  </r>
  <r>
    <x v="8444"/>
    <n v="500.13"/>
    <n v="501.84"/>
  </r>
  <r>
    <x v="8445"/>
    <n v="500.08"/>
    <n v="502"/>
  </r>
  <r>
    <x v="8446"/>
    <n v="500.02"/>
    <n v="502.2"/>
  </r>
  <r>
    <x v="8447"/>
    <n v="500.34"/>
    <n v="502.32"/>
  </r>
  <r>
    <x v="8448"/>
    <n v="500.61"/>
    <n v="502.26"/>
  </r>
  <r>
    <x v="8449"/>
    <n v="500.72"/>
    <n v="502.51"/>
  </r>
  <r>
    <x v="8450"/>
    <n v="500.72"/>
    <n v="502.51"/>
  </r>
  <r>
    <x v="8451"/>
    <n v="500.72"/>
    <n v="502.51"/>
  </r>
  <r>
    <x v="8452"/>
    <n v="500.7"/>
    <n v="502.61"/>
  </r>
  <r>
    <x v="8453"/>
    <n v="500.78"/>
    <n v="502.93"/>
  </r>
  <r>
    <x v="8454"/>
    <n v="500.87"/>
    <n v="502.87"/>
  </r>
  <r>
    <x v="8455"/>
    <n v="501.49"/>
    <n v="502.95"/>
  </r>
  <r>
    <x v="8456"/>
    <n v="501.27"/>
    <n v="503"/>
  </r>
  <r>
    <x v="8457"/>
    <n v="501.27"/>
    <n v="503"/>
  </r>
  <r>
    <x v="8458"/>
    <n v="501.27"/>
    <n v="503"/>
  </r>
  <r>
    <x v="8459"/>
    <n v="501.38"/>
    <n v="503.17"/>
  </r>
  <r>
    <x v="8460"/>
    <n v="501.37"/>
    <n v="503.48"/>
  </r>
  <r>
    <x v="8461"/>
    <n v="501.63"/>
    <n v="503.58"/>
  </r>
  <r>
    <x v="8462"/>
    <n v="501.73"/>
    <n v="503.78"/>
  </r>
  <r>
    <x v="8463"/>
    <n v="501.98"/>
    <n v="503.74"/>
  </r>
  <r>
    <x v="8464"/>
    <n v="501.98"/>
    <n v="503.74"/>
  </r>
  <r>
    <x v="8465"/>
    <n v="501.98"/>
    <n v="503.74"/>
  </r>
  <r>
    <x v="8466"/>
    <n v="502.04"/>
    <n v="503.97"/>
  </r>
  <r>
    <x v="8467"/>
    <n v="501.95"/>
    <n v="504.14"/>
  </r>
  <r>
    <x v="8468"/>
    <n v="502.28"/>
    <n v="504.08"/>
  </r>
  <r>
    <x v="8469"/>
    <n v="502.85"/>
    <n v="504.25"/>
  </r>
  <r>
    <x v="8470"/>
    <n v="502.84"/>
    <n v="504.31"/>
  </r>
  <r>
    <x v="8471"/>
    <n v="502.84"/>
    <n v="504.31"/>
  </r>
  <r>
    <x v="8472"/>
    <n v="502.84"/>
    <n v="504.31"/>
  </r>
  <r>
    <x v="8473"/>
    <n v="502.66"/>
    <n v="504.54"/>
  </r>
  <r>
    <x v="8474"/>
    <n v="502.78"/>
    <n v="504.9"/>
  </r>
  <r>
    <x v="8475"/>
    <n v="502.9"/>
    <n v="504.81"/>
  </r>
  <r>
    <x v="8476"/>
    <n v="503.42"/>
    <n v="504.76"/>
  </r>
  <r>
    <x v="8477"/>
    <n v="503.27"/>
    <n v="504.96"/>
  </r>
  <r>
    <x v="8478"/>
    <n v="503.27"/>
    <n v="504.96"/>
  </r>
  <r>
    <x v="8479"/>
    <n v="503.27"/>
    <n v="504.96"/>
  </r>
  <r>
    <x v="8480"/>
    <n v="503.33"/>
    <n v="505.18"/>
  </r>
  <r>
    <x v="8481"/>
    <n v="503.29"/>
    <n v="505.39"/>
  </r>
  <r>
    <x v="8482"/>
    <n v="503.58"/>
    <n v="505.65"/>
  </r>
  <r>
    <x v="8483"/>
    <n v="503.77"/>
    <n v="505.48"/>
  </r>
  <r>
    <x v="8484"/>
    <n v="503.77"/>
    <n v="505.8"/>
  </r>
  <r>
    <x v="8485"/>
    <n v="503.77"/>
    <n v="505.8"/>
  </r>
  <r>
    <x v="8486"/>
    <n v="503.77"/>
    <n v="505.8"/>
  </r>
  <r>
    <x v="8487"/>
    <n v="504.12"/>
    <n v="505.69"/>
  </r>
  <r>
    <x v="8488"/>
    <n v="504.05"/>
    <n v="505.96"/>
  </r>
  <r>
    <x v="8489"/>
    <n v="504.43"/>
    <n v="506.05"/>
  </r>
  <r>
    <x v="8490"/>
    <n v="504.84"/>
    <n v="506.03"/>
  </r>
  <r>
    <x v="8491"/>
    <n v="504.74"/>
    <n v="506.33"/>
  </r>
  <r>
    <x v="8492"/>
    <n v="504.74"/>
    <n v="506.33"/>
  </r>
  <r>
    <x v="8493"/>
    <n v="504.74"/>
    <n v="506.33"/>
  </r>
  <r>
    <x v="8494"/>
    <n v="504.66"/>
    <n v="506.47"/>
  </r>
  <r>
    <x v="8495"/>
    <n v="504.69"/>
    <n v="506.67"/>
  </r>
  <r>
    <x v="8496"/>
    <n v="504.87"/>
    <n v="506.73"/>
  </r>
  <r>
    <x v="8497"/>
    <n v="505.11"/>
    <n v="507.01"/>
  </r>
  <r>
    <x v="8498"/>
    <n v="505.25"/>
    <n v="506.95"/>
  </r>
  <r>
    <x v="8499"/>
    <n v="505.25"/>
    <n v="506.95"/>
  </r>
  <r>
    <x v="8500"/>
    <n v="505.25"/>
    <n v="506.95"/>
  </r>
  <r>
    <x v="8501"/>
    <n v="505.33"/>
    <n v="507.21"/>
  </r>
  <r>
    <x v="8502"/>
    <n v="505.17"/>
    <n v="507.46"/>
  </r>
  <r>
    <x v="8503"/>
    <n v="505.61"/>
    <n v="507.41"/>
  </r>
  <r>
    <x v="8504"/>
    <n v="505.61"/>
    <n v="507.41"/>
  </r>
  <r>
    <x v="8505"/>
    <n v="505.61"/>
    <n v="507.41"/>
  </r>
  <r>
    <x v="8506"/>
    <n v="505.61"/>
    <n v="507.41"/>
  </r>
  <r>
    <x v="8507"/>
    <n v="505.61"/>
    <n v="507.41"/>
  </r>
  <r>
    <x v="8508"/>
    <n v="505.61"/>
    <n v="507.41"/>
  </r>
  <r>
    <x v="8509"/>
    <n v="505.64"/>
    <n v="507.5"/>
  </r>
  <r>
    <x v="8510"/>
    <n v="505.82"/>
    <n v="507.99"/>
  </r>
  <r>
    <x v="8511"/>
    <n v="505.8"/>
    <n v="507.66"/>
  </r>
  <r>
    <x v="8512"/>
    <n v="506.08"/>
    <n v="507.68"/>
  </r>
  <r>
    <x v="8513"/>
    <n v="506.08"/>
    <n v="507.68"/>
  </r>
  <r>
    <x v="8514"/>
    <n v="506.08"/>
    <n v="507.68"/>
  </r>
  <r>
    <x v="8515"/>
    <n v="506.01"/>
    <n v="508.09"/>
  </r>
  <r>
    <x v="8516"/>
    <n v="506.11"/>
    <n v="508.06"/>
  </r>
  <r>
    <x v="8517"/>
    <n v="506.26"/>
    <n v="508.31"/>
  </r>
  <r>
    <x v="8518"/>
    <n v="506.33"/>
    <n v="508.58"/>
  </r>
  <r>
    <x v="8519"/>
    <n v="506.59"/>
    <n v="508.66"/>
  </r>
  <r>
    <x v="8520"/>
    <n v="506.59"/>
    <n v="508.66"/>
  </r>
  <r>
    <x v="8521"/>
    <n v="506.59"/>
    <n v="508.66"/>
  </r>
  <r>
    <x v="8522"/>
    <n v="506.59"/>
    <n v="508.66"/>
  </r>
  <r>
    <x v="8523"/>
    <n v="506.45"/>
    <n v="508.54"/>
  </r>
  <r>
    <x v="8524"/>
    <n v="506.51"/>
    <n v="508.65"/>
  </r>
  <r>
    <x v="8525"/>
    <n v="506.77"/>
    <n v="508.77"/>
  </r>
  <r>
    <x v="8526"/>
    <n v="506.86"/>
    <n v="509.03"/>
  </r>
  <r>
    <x v="8527"/>
    <n v="506.86"/>
    <n v="509.03"/>
  </r>
  <r>
    <x v="8528"/>
    <n v="506.86"/>
    <n v="509.03"/>
  </r>
  <r>
    <x v="8529"/>
    <n v="506.86"/>
    <n v="509.03"/>
  </r>
  <r>
    <x v="8530"/>
    <n v="506.97"/>
    <n v="509.07"/>
  </r>
  <r>
    <x v="8531"/>
    <n v="507.09"/>
    <n v="509.32"/>
  </r>
  <r>
    <x v="8532"/>
    <n v="507.33"/>
    <n v="509.42"/>
  </r>
  <r>
    <x v="8533"/>
    <n v="507.59"/>
    <n v="509.49"/>
  </r>
  <r>
    <x v="8534"/>
    <n v="507.59"/>
    <n v="509.49"/>
  </r>
  <r>
    <x v="8535"/>
    <n v="507.59"/>
    <n v="509.49"/>
  </r>
  <r>
    <x v="8536"/>
    <n v="507.44"/>
    <n v="509.58"/>
  </r>
  <r>
    <x v="8537"/>
    <n v="507.48"/>
    <n v="509.51"/>
  </r>
  <r>
    <x v="8538"/>
    <n v="507.74"/>
    <n v="509.88"/>
  </r>
  <r>
    <x v="8539"/>
    <n v="507.87"/>
    <n v="510.25"/>
  </r>
  <r>
    <x v="8540"/>
    <n v="508.16"/>
    <n v="510.14"/>
  </r>
  <r>
    <x v="8541"/>
    <n v="508.16"/>
    <n v="510.14"/>
  </r>
  <r>
    <x v="8542"/>
    <n v="508.16"/>
    <n v="510.14"/>
  </r>
  <r>
    <x v="8543"/>
    <n v="508"/>
    <n v="510.32"/>
  </r>
  <r>
    <x v="8544"/>
    <n v="507.98"/>
    <n v="510.56"/>
  </r>
  <r>
    <x v="8545"/>
    <n v="508.37"/>
    <n v="510.65"/>
  </r>
  <r>
    <x v="8546"/>
    <n v="508.83"/>
    <n v="510.76"/>
  </r>
  <r>
    <x v="8547"/>
    <n v="508.74"/>
    <n v="510.81"/>
  </r>
  <r>
    <x v="8548"/>
    <n v="508.74"/>
    <n v="510.81"/>
  </r>
  <r>
    <x v="8549"/>
    <n v="508.74"/>
    <n v="510.81"/>
  </r>
  <r>
    <x v="8550"/>
    <n v="508.82"/>
    <n v="511.01"/>
  </r>
  <r>
    <x v="8551"/>
    <n v="508.8"/>
    <n v="511.3"/>
  </r>
  <r>
    <x v="8552"/>
    <n v="509.14"/>
    <n v="511.31"/>
  </r>
  <r>
    <x v="8553"/>
    <n v="509.35"/>
    <n v="511.41"/>
  </r>
  <r>
    <x v="8554"/>
    <n v="509.45"/>
    <n v="511.59"/>
  </r>
  <r>
    <x v="8555"/>
    <n v="509.45"/>
    <n v="511.59"/>
  </r>
  <r>
    <x v="8556"/>
    <n v="509.45"/>
    <n v="511.59"/>
  </r>
  <r>
    <x v="8557"/>
    <n v="509.45"/>
    <n v="511.71"/>
  </r>
  <r>
    <x v="8558"/>
    <n v="509.47"/>
    <n v="512.13"/>
  </r>
  <r>
    <x v="8559"/>
    <n v="509.72"/>
    <n v="512"/>
  </r>
  <r>
    <x v="8560"/>
    <n v="510.01"/>
    <n v="512.07000000000005"/>
  </r>
  <r>
    <x v="8561"/>
    <n v="509.88"/>
    <n v="512.24"/>
  </r>
  <r>
    <x v="8562"/>
    <n v="509.88"/>
    <n v="512.24"/>
  </r>
  <r>
    <x v="8563"/>
    <n v="509.88"/>
    <n v="512.24"/>
  </r>
  <r>
    <x v="8564"/>
    <n v="510.09"/>
    <n v="512.42999999999995"/>
  </r>
  <r>
    <x v="8565"/>
    <n v="510.06"/>
    <n v="512.53"/>
  </r>
  <r>
    <x v="8566"/>
    <n v="510.31"/>
    <n v="512.57000000000005"/>
  </r>
  <r>
    <x v="8567"/>
    <n v="510.5"/>
    <n v="512.72"/>
  </r>
  <r>
    <x v="8568"/>
    <n v="510.71"/>
    <n v="512.92999999999995"/>
  </r>
  <r>
    <x v="8569"/>
    <n v="510.71"/>
    <n v="512.92999999999995"/>
  </r>
  <r>
    <x v="8570"/>
    <n v="510.71"/>
    <n v="512.92999999999995"/>
  </r>
  <r>
    <x v="8571"/>
    <n v="510.69"/>
    <n v="513.03"/>
  </r>
  <r>
    <x v="8572"/>
    <n v="510.72"/>
    <n v="512.95000000000005"/>
  </r>
  <r>
    <x v="8573"/>
    <n v="510.92"/>
    <n v="513.33000000000004"/>
  </r>
  <r>
    <x v="8574"/>
    <n v="511.19"/>
    <n v="513.45000000000005"/>
  </r>
  <r>
    <x v="8575"/>
    <n v="511.3"/>
    <n v="513.6"/>
  </r>
  <r>
    <x v="8576"/>
    <n v="511.3"/>
    <n v="513.6"/>
  </r>
  <r>
    <x v="8577"/>
    <n v="511.3"/>
    <n v="513.6"/>
  </r>
  <r>
    <x v="8578"/>
    <n v="511.29"/>
    <n v="513.63"/>
  </r>
  <r>
    <x v="8579"/>
    <n v="511.34"/>
    <n v="513.83000000000004"/>
  </r>
  <r>
    <x v="8580"/>
    <n v="511.63"/>
    <n v="513.98"/>
  </r>
  <r>
    <x v="8581"/>
    <n v="511.93"/>
    <n v="514.05999999999995"/>
  </r>
  <r>
    <x v="8582"/>
    <n v="512.08000000000004"/>
    <n v="514.01"/>
  </r>
  <r>
    <x v="8583"/>
    <n v="512.08000000000004"/>
    <n v="514.01"/>
  </r>
  <r>
    <x v="8584"/>
    <n v="512.08000000000004"/>
    <n v="514.01"/>
  </r>
  <r>
    <x v="8585"/>
    <n v="511.87"/>
    <n v="514.24"/>
  </r>
  <r>
    <x v="8586"/>
    <n v="511.92"/>
    <n v="514.62"/>
  </r>
  <r>
    <x v="8587"/>
    <n v="512.27"/>
    <n v="514.62"/>
  </r>
  <r>
    <x v="8588"/>
    <n v="512.54"/>
    <n v="514.54999999999995"/>
  </r>
  <r>
    <x v="8589"/>
    <n v="512.54999999999995"/>
    <n v="514.88"/>
  </r>
  <r>
    <x v="8590"/>
    <n v="512.54999999999995"/>
    <n v="514.88"/>
  </r>
  <r>
    <x v="8591"/>
    <n v="512.54999999999995"/>
    <n v="514.88"/>
  </r>
  <r>
    <x v="8592"/>
    <n v="512.57000000000005"/>
    <n v="514.91"/>
  </r>
  <r>
    <x v="8593"/>
    <n v="512.52"/>
    <n v="515.33000000000004"/>
  </r>
  <r>
    <x v="8594"/>
    <n v="512.53"/>
    <n v="514.69000000000005"/>
  </r>
  <r>
    <x v="8595"/>
    <n v="513.25"/>
    <n v="514.96"/>
  </r>
  <r>
    <x v="8596"/>
    <n v="513.32000000000005"/>
    <n v="515.30999999999995"/>
  </r>
  <r>
    <x v="8597"/>
    <n v="513.32000000000005"/>
    <n v="515.30999999999995"/>
  </r>
  <r>
    <x v="8598"/>
    <n v="513.32000000000005"/>
    <n v="515.30999999999995"/>
  </r>
  <r>
    <x v="8599"/>
    <n v="513.14"/>
    <n v="515.69000000000005"/>
  </r>
  <r>
    <x v="8600"/>
    <n v="513.55999999999995"/>
    <n v="515.66999999999996"/>
  </r>
  <r>
    <x v="8601"/>
    <n v="513.57000000000005"/>
    <n v="515.76"/>
  </r>
  <r>
    <x v="8602"/>
    <n v="513.79999999999995"/>
    <n v="515.95000000000005"/>
  </r>
  <r>
    <x v="8603"/>
    <n v="514.30999999999995"/>
    <n v="516.04"/>
  </r>
  <r>
    <x v="8604"/>
    <n v="514.30999999999995"/>
    <n v="516.04"/>
  </r>
  <r>
    <x v="8605"/>
    <n v="514.30999999999995"/>
    <n v="516.04"/>
  </r>
  <r>
    <x v="8606"/>
    <n v="513.79"/>
    <n v="516.38"/>
  </r>
  <r>
    <x v="8607"/>
    <n v="513.82000000000005"/>
    <n v="516.46"/>
  </r>
  <r>
    <x v="8608"/>
    <n v="514.16999999999996"/>
    <n v="516.39"/>
  </r>
  <r>
    <x v="8609"/>
    <n v="514.37"/>
    <n v="516.62"/>
  </r>
  <r>
    <x v="8610"/>
    <n v="514.96"/>
    <n v="516.70000000000005"/>
  </r>
  <r>
    <x v="8611"/>
    <n v="514.96"/>
    <n v="516.70000000000005"/>
  </r>
  <r>
    <x v="8612"/>
    <n v="514.96"/>
    <n v="516.70000000000005"/>
  </r>
  <r>
    <x v="8613"/>
    <n v="514.96"/>
    <n v="516.70000000000005"/>
  </r>
  <r>
    <x v="8614"/>
    <n v="514.94000000000005"/>
    <n v="516.80999999999995"/>
  </r>
  <r>
    <x v="8615"/>
    <n v="514.94000000000005"/>
    <n v="516.80999999999995"/>
  </r>
  <r>
    <x v="8616"/>
    <n v="514.78"/>
    <n v="517.20000000000005"/>
  </r>
  <r>
    <x v="8617"/>
    <n v="515"/>
    <n v="517.12"/>
  </r>
  <r>
    <x v="8618"/>
    <n v="515"/>
    <n v="517.12"/>
  </r>
  <r>
    <x v="8619"/>
    <n v="515"/>
    <n v="517.12"/>
  </r>
  <r>
    <x v="8620"/>
    <n v="515.12"/>
    <n v="517.27"/>
  </r>
  <r>
    <x v="8621"/>
    <n v="514.99"/>
    <n v="517.57000000000005"/>
  </r>
  <r>
    <x v="8622"/>
    <n v="515.37"/>
    <n v="517.54"/>
  </r>
  <r>
    <x v="8623"/>
    <n v="515.47"/>
    <n v="517.83000000000004"/>
  </r>
  <r>
    <x v="8624"/>
    <n v="515.79999999999995"/>
    <n v="517.86"/>
  </r>
  <r>
    <x v="8625"/>
    <n v="515.79999999999995"/>
    <n v="517.86"/>
  </r>
  <r>
    <x v="8626"/>
    <n v="515.79999999999995"/>
    <n v="517.86"/>
  </r>
  <r>
    <x v="8627"/>
    <n v="515.78"/>
    <n v="517.9"/>
  </r>
  <r>
    <x v="8628"/>
    <n v="515.77"/>
    <n v="518.19000000000005"/>
  </r>
  <r>
    <x v="8629"/>
    <n v="516.04999999999995"/>
    <n v="518.08000000000004"/>
  </r>
  <r>
    <x v="8630"/>
    <n v="516.13"/>
    <n v="518.23"/>
  </r>
  <r>
    <x v="8631"/>
    <n v="516.25"/>
    <n v="518.54"/>
  </r>
  <r>
    <x v="8632"/>
    <n v="516.25"/>
    <n v="518.54"/>
  </r>
  <r>
    <x v="8633"/>
    <n v="516.25"/>
    <n v="518.54"/>
  </r>
  <r>
    <x v="8634"/>
    <n v="516.25"/>
    <n v="518.54"/>
  </r>
  <r>
    <x v="8635"/>
    <n v="516.29"/>
    <n v="518.48"/>
  </r>
  <r>
    <x v="8636"/>
    <n v="516.66"/>
    <n v="518.89"/>
  </r>
  <r>
    <x v="8637"/>
    <n v="516.87"/>
    <n v="518.91999999999996"/>
  </r>
  <r>
    <x v="8638"/>
    <n v="516.67999999999995"/>
    <n v="518.91999999999996"/>
  </r>
  <r>
    <x v="8639"/>
    <n v="516.67999999999995"/>
    <n v="518.91999999999996"/>
  </r>
  <r>
    <x v="8640"/>
    <n v="516.67999999999995"/>
    <n v="518.91999999999996"/>
  </r>
  <r>
    <x v="8641"/>
    <n v="516.71"/>
    <n v="519"/>
  </r>
  <r>
    <x v="8642"/>
    <n v="516.87"/>
    <n v="519.14"/>
  </r>
  <r>
    <x v="8643"/>
    <n v="517.21"/>
    <n v="519.34"/>
  </r>
  <r>
    <x v="8644"/>
    <n v="517.66"/>
    <n v="519.29"/>
  </r>
  <r>
    <x v="8645"/>
    <n v="517.51"/>
    <n v="519.57000000000005"/>
  </r>
  <r>
    <x v="8646"/>
    <n v="517.51"/>
    <n v="519.57000000000005"/>
  </r>
  <r>
    <x v="8647"/>
    <n v="517.51"/>
    <n v="519.57000000000005"/>
  </r>
  <r>
    <x v="8648"/>
    <n v="517.30999999999995"/>
    <n v="519.69000000000005"/>
  </r>
  <r>
    <x v="8649"/>
    <n v="517.33000000000004"/>
    <n v="520.03"/>
  </r>
  <r>
    <x v="8650"/>
    <n v="517.71"/>
    <n v="520.05999999999995"/>
  </r>
  <r>
    <x v="8651"/>
    <n v="517.91"/>
    <n v="520.11"/>
  </r>
  <r>
    <x v="8652"/>
    <n v="518.03"/>
    <n v="520.21"/>
  </r>
  <r>
    <x v="8653"/>
    <n v="518.03"/>
    <n v="520.21"/>
  </r>
  <r>
    <x v="8654"/>
    <n v="518.03"/>
    <n v="520.21"/>
  </r>
  <r>
    <x v="8655"/>
    <n v="518.12"/>
    <n v="520.19000000000005"/>
  </r>
  <r>
    <x v="8656"/>
    <n v="518.13"/>
    <n v="520.75"/>
  </r>
  <r>
    <x v="8657"/>
    <n v="518.28"/>
    <n v="520.79"/>
  </r>
  <r>
    <x v="8658"/>
    <n v="518.84"/>
    <n v="520.76"/>
  </r>
  <r>
    <x v="8659"/>
    <n v="518.84"/>
    <n v="520.76"/>
  </r>
  <r>
    <x v="8660"/>
    <n v="518.84"/>
    <n v="520.76"/>
  </r>
  <r>
    <x v="8661"/>
    <n v="518.84"/>
    <n v="520.76"/>
  </r>
  <r>
    <x v="8662"/>
    <n v="518.66"/>
    <n v="520.97"/>
  </r>
  <r>
    <x v="8663"/>
    <n v="518.88"/>
    <n v="521.23"/>
  </r>
  <r>
    <x v="8664"/>
    <n v="518.80999999999995"/>
    <n v="521.11"/>
  </r>
  <r>
    <x v="8665"/>
    <n v="519.05999999999995"/>
    <n v="521.25"/>
  </r>
  <r>
    <x v="8666"/>
    <n v="519.17999999999995"/>
    <n v="521.41"/>
  </r>
  <r>
    <x v="8667"/>
    <n v="519.17999999999995"/>
    <n v="521.41"/>
  </r>
  <r>
    <x v="8668"/>
    <n v="519.17999999999995"/>
    <n v="521.41"/>
  </r>
  <r>
    <x v="8669"/>
    <n v="519.33000000000004"/>
    <n v="521.27"/>
  </r>
  <r>
    <x v="8670"/>
    <n v="519.26"/>
    <n v="521.83000000000004"/>
  </r>
  <r>
    <x v="8671"/>
    <n v="519.59"/>
    <n v="521.65"/>
  </r>
  <r>
    <x v="8672"/>
    <n v="519.66999999999996"/>
    <n v="521.67999999999995"/>
  </r>
  <r>
    <x v="8673"/>
    <n v="519.73"/>
    <n v="522.05999999999995"/>
  </r>
  <r>
    <x v="8674"/>
    <n v="519.73"/>
    <n v="522.05999999999995"/>
  </r>
  <r>
    <x v="8675"/>
    <n v="519.73"/>
    <n v="522.05999999999995"/>
  </r>
  <r>
    <x v="8676"/>
    <n v="520.03"/>
    <n v="522.26"/>
  </r>
  <r>
    <x v="8677"/>
    <n v="519.78"/>
    <n v="522.30999999999995"/>
  </r>
  <r>
    <x v="8678"/>
    <n v="520.04999999999995"/>
    <n v="522.53"/>
  </r>
  <r>
    <x v="8679"/>
    <n v="520.14"/>
    <n v="522.64"/>
  </r>
  <r>
    <x v="8680"/>
    <n v="520.04"/>
    <n v="522.67999999999995"/>
  </r>
  <r>
    <x v="8681"/>
    <n v="520.04"/>
    <n v="522.67999999999995"/>
  </r>
  <r>
    <x v="8682"/>
    <n v="520.04"/>
    <n v="522.67999999999995"/>
  </r>
  <r>
    <x v="8683"/>
    <n v="520.51"/>
    <n v="522.64"/>
  </r>
  <r>
    <x v="8684"/>
    <n v="520.29"/>
    <n v="523.04"/>
  </r>
  <r>
    <x v="8685"/>
    <n v="520.70000000000005"/>
    <n v="523.22"/>
  </r>
  <r>
    <x v="8686"/>
    <n v="521.22"/>
    <n v="522.91"/>
  </r>
  <r>
    <x v="8687"/>
    <n v="521.12"/>
    <n v="523.39"/>
  </r>
  <r>
    <x v="8688"/>
    <n v="521.12"/>
    <n v="523.39"/>
  </r>
  <r>
    <x v="8689"/>
    <n v="521.12"/>
    <n v="523.39"/>
  </r>
  <r>
    <x v="8690"/>
    <n v="521.12"/>
    <n v="523.39"/>
  </r>
  <r>
    <x v="8691"/>
    <n v="516.55999999999995"/>
    <n v="523.15"/>
  </r>
  <r>
    <x v="8692"/>
    <n v="515.04999999999995"/>
    <n v="521.82000000000005"/>
  </r>
  <r>
    <x v="8693"/>
    <n v="515.19000000000005"/>
    <n v="520.5"/>
  </r>
  <r>
    <x v="8694"/>
    <n v="514.91"/>
    <n v="520.09"/>
  </r>
  <r>
    <x v="8695"/>
    <n v="514.91"/>
    <n v="520.09"/>
  </r>
  <r>
    <x v="8696"/>
    <n v="514.91"/>
    <n v="520.09"/>
  </r>
  <r>
    <x v="8697"/>
    <n v="514.91"/>
    <n v="519.92999999999995"/>
  </r>
  <r>
    <x v="8698"/>
    <n v="514.95000000000005"/>
    <n v="519.9"/>
  </r>
  <r>
    <x v="8699"/>
    <n v="515.03"/>
    <n v="520.08000000000004"/>
  </r>
  <r>
    <x v="8700"/>
    <n v="515.13"/>
    <n v="519.87"/>
  </r>
  <r>
    <x v="8701"/>
    <n v="515.07000000000005"/>
    <n v="519.79999999999995"/>
  </r>
  <r>
    <x v="8702"/>
    <n v="515.07000000000005"/>
    <n v="519.79999999999995"/>
  </r>
  <r>
    <x v="8703"/>
    <n v="515.07000000000005"/>
    <n v="519.79999999999995"/>
  </r>
  <r>
    <x v="8704"/>
    <n v="515.04"/>
    <n v="519.63"/>
  </r>
  <r>
    <x v="8705"/>
    <n v="514.99"/>
    <n v="519.75"/>
  </r>
  <r>
    <x v="8706"/>
    <n v="514.82000000000005"/>
    <n v="519.58000000000004"/>
  </r>
  <r>
    <x v="8707"/>
    <n v="514.72"/>
    <n v="519.5"/>
  </r>
  <r>
    <x v="8708"/>
    <n v="514.69000000000005"/>
    <n v="519.39"/>
  </r>
  <r>
    <x v="8709"/>
    <n v="514.69000000000005"/>
    <n v="519.39"/>
  </r>
  <r>
    <x v="8710"/>
    <n v="514.69000000000005"/>
    <n v="519.39"/>
  </r>
  <r>
    <x v="8711"/>
    <n v="514.66"/>
    <n v="519.33000000000004"/>
  </r>
  <r>
    <x v="8712"/>
    <n v="514.67999999999995"/>
    <n v="519.29999999999995"/>
  </r>
  <r>
    <x v="8713"/>
    <n v="514.74"/>
    <n v="519.4"/>
  </r>
  <r>
    <x v="8714"/>
    <n v="514.79"/>
    <n v="519.4"/>
  </r>
  <r>
    <x v="8715"/>
    <n v="514.71"/>
    <n v="519.23"/>
  </r>
  <r>
    <x v="8716"/>
    <n v="514.71"/>
    <n v="519.23"/>
  </r>
  <r>
    <x v="8717"/>
    <n v="514.71"/>
    <n v="519.23"/>
  </r>
  <r>
    <x v="8718"/>
    <n v="514.79"/>
    <n v="519.20000000000005"/>
  </r>
  <r>
    <x v="8719"/>
    <n v="514.78"/>
    <n v="519.28"/>
  </r>
  <r>
    <x v="8720"/>
    <n v="514.79"/>
    <n v="519.27"/>
  </r>
  <r>
    <x v="8721"/>
    <n v="514.80999999999995"/>
    <n v="519.09"/>
  </r>
  <r>
    <x v="8722"/>
    <n v="514.77"/>
    <n v="519.08000000000004"/>
  </r>
  <r>
    <x v="8723"/>
    <n v="514.77"/>
    <n v="519.08000000000004"/>
  </r>
  <r>
    <x v="8724"/>
    <n v="514.77"/>
    <n v="519.08000000000004"/>
  </r>
  <r>
    <x v="8725"/>
    <n v="514.84"/>
    <n v="519.15"/>
  </r>
  <r>
    <x v="8726"/>
    <n v="514.85"/>
    <n v="518.77"/>
  </r>
  <r>
    <x v="8727"/>
    <n v="514.86"/>
    <n v="518.87"/>
  </r>
  <r>
    <x v="8728"/>
    <n v="514.9"/>
    <n v="518.9"/>
  </r>
  <r>
    <x v="8729"/>
    <n v="514.82000000000005"/>
    <n v="518.82000000000005"/>
  </r>
  <r>
    <x v="8730"/>
    <n v="514.82000000000005"/>
    <n v="518.82000000000005"/>
  </r>
  <r>
    <x v="8731"/>
    <n v="514.82000000000005"/>
    <n v="518.82000000000005"/>
  </r>
  <r>
    <x v="8732"/>
    <n v="514.72"/>
    <n v="518.72"/>
  </r>
  <r>
    <x v="8733"/>
    <n v="514.54999999999995"/>
    <n v="518.79"/>
  </r>
  <r>
    <x v="8734"/>
    <n v="514.62"/>
    <n v="518.78"/>
  </r>
  <r>
    <x v="8735"/>
    <n v="514.63"/>
    <n v="518.77"/>
  </r>
  <r>
    <x v="8736"/>
    <n v="514.63"/>
    <n v="518.77"/>
  </r>
  <r>
    <x v="8737"/>
    <n v="514.63"/>
    <n v="518.77"/>
  </r>
  <r>
    <x v="8738"/>
    <n v="514.63"/>
    <n v="518.77"/>
  </r>
  <r>
    <x v="8739"/>
    <n v="514.67999999999995"/>
    <n v="518.79999999999995"/>
  </r>
  <r>
    <x v="8740"/>
    <n v="514.84"/>
    <n v="518.79"/>
  </r>
  <r>
    <x v="8741"/>
    <n v="514.88"/>
    <n v="518.82000000000005"/>
  </r>
  <r>
    <x v="8742"/>
    <n v="515.01"/>
    <n v="518.82000000000005"/>
  </r>
  <r>
    <x v="8743"/>
    <n v="515.04"/>
    <n v="518.78"/>
  </r>
  <r>
    <x v="8744"/>
    <n v="515.04"/>
    <n v="518.78"/>
  </r>
  <r>
    <x v="8745"/>
    <n v="515.04"/>
    <n v="518.78"/>
  </r>
  <r>
    <x v="8746"/>
    <n v="515.04"/>
    <n v="518.87"/>
  </r>
  <r>
    <x v="8747"/>
    <n v="515.05999999999995"/>
    <n v="518.91999999999996"/>
  </r>
  <r>
    <x v="8748"/>
    <n v="515.1"/>
    <n v="518.96"/>
  </r>
  <r>
    <x v="8749"/>
    <n v="515.17999999999995"/>
    <n v="518.97"/>
  </r>
  <r>
    <x v="8750"/>
    <n v="515.23"/>
    <n v="518.97"/>
  </r>
  <r>
    <x v="8751"/>
    <n v="515.23"/>
    <n v="518.97"/>
  </r>
  <r>
    <x v="8752"/>
    <n v="515.23"/>
    <n v="518.97"/>
  </r>
  <r>
    <x v="8753"/>
    <n v="515.27"/>
    <n v="518.9"/>
  </r>
  <r>
    <x v="8754"/>
    <n v="515.39"/>
    <n v="518.94000000000005"/>
  </r>
  <r>
    <x v="8755"/>
    <n v="515.42999999999995"/>
    <n v="519"/>
  </r>
  <r>
    <x v="8756"/>
    <n v="515.41999999999996"/>
    <n v="519.09"/>
  </r>
  <r>
    <x v="8757"/>
    <n v="515.46"/>
    <n v="519.21"/>
  </r>
  <r>
    <x v="8758"/>
    <n v="515.46"/>
    <n v="519.21"/>
  </r>
  <r>
    <x v="8759"/>
    <n v="515.46"/>
    <n v="519.21"/>
  </r>
  <r>
    <x v="8760"/>
    <n v="515.46"/>
    <n v="519.21"/>
  </r>
  <r>
    <x v="8761"/>
    <n v="515.5"/>
    <n v="519.24"/>
  </r>
  <r>
    <x v="8762"/>
    <n v="515.57000000000005"/>
    <n v="519.46"/>
  </r>
  <r>
    <x v="8763"/>
    <n v="515.70000000000005"/>
    <n v="519.69000000000005"/>
  </r>
  <r>
    <x v="8764"/>
    <n v="515.84"/>
    <n v="519.95000000000005"/>
  </r>
  <r>
    <x v="8765"/>
    <n v="515.84"/>
    <n v="519.95000000000005"/>
  </r>
  <r>
    <x v="8766"/>
    <n v="515.84"/>
    <n v="519.95000000000005"/>
  </r>
  <r>
    <x v="8767"/>
    <n v="515.84"/>
    <n v="519.95000000000005"/>
  </r>
  <r>
    <x v="8768"/>
    <n v="515.72"/>
    <n v="519.73"/>
  </r>
  <r>
    <x v="8769"/>
    <n v="515.67999999999995"/>
    <n v="519.82000000000005"/>
  </r>
  <r>
    <x v="8770"/>
    <n v="515.84"/>
    <n v="519.84"/>
  </r>
  <r>
    <x v="8771"/>
    <n v="515.87"/>
    <n v="519.85"/>
  </r>
  <r>
    <x v="8772"/>
    <n v="515.87"/>
    <n v="519.85"/>
  </r>
  <r>
    <x v="8773"/>
    <n v="515.87"/>
    <n v="519.85"/>
  </r>
  <r>
    <x v="8774"/>
    <n v="515.85"/>
    <n v="519.84"/>
  </r>
  <r>
    <x v="8775"/>
    <n v="515.87"/>
    <n v="519.85"/>
  </r>
  <r>
    <x v="8776"/>
    <n v="515.92999999999995"/>
    <n v="519.76"/>
  </r>
  <r>
    <x v="8777"/>
    <n v="516.02"/>
    <n v="519.85"/>
  </r>
  <r>
    <x v="8778"/>
    <n v="516.04"/>
    <n v="519.87"/>
  </r>
  <r>
    <x v="8779"/>
    <n v="516.04"/>
    <n v="519.87"/>
  </r>
  <r>
    <x v="8780"/>
    <n v="516.04"/>
    <n v="519.87"/>
  </r>
  <r>
    <x v="8781"/>
    <n v="516.12"/>
    <n v="519.89"/>
  </r>
  <r>
    <x v="8782"/>
    <n v="516.16"/>
    <n v="519.9"/>
  </r>
  <r>
    <x v="8783"/>
    <n v="516.23"/>
    <n v="519.99"/>
  </r>
  <r>
    <x v="8784"/>
    <n v="516.23"/>
    <n v="519.96"/>
  </r>
  <r>
    <x v="8785"/>
    <n v="516.29"/>
    <n v="519.98"/>
  </r>
  <r>
    <x v="8786"/>
    <n v="516.29"/>
    <n v="519.98"/>
  </r>
  <r>
    <x v="8787"/>
    <n v="516.29"/>
    <n v="519.98"/>
  </r>
  <r>
    <x v="8788"/>
    <n v="516.33000000000004"/>
    <n v="520.05999999999995"/>
  </r>
  <r>
    <x v="8789"/>
    <n v="516.38"/>
    <n v="520.11"/>
  </r>
  <r>
    <x v="8790"/>
    <n v="516.41"/>
    <n v="520.16999999999996"/>
  </r>
  <r>
    <x v="8791"/>
    <n v="516.44000000000005"/>
    <n v="520.19000000000005"/>
  </r>
  <r>
    <x v="8792"/>
    <n v="516.51"/>
    <n v="520.24"/>
  </r>
  <r>
    <x v="8793"/>
    <n v="516.51"/>
    <n v="520.24"/>
  </r>
  <r>
    <x v="8794"/>
    <n v="516.51"/>
    <n v="520.24"/>
  </r>
  <r>
    <x v="8795"/>
    <n v="516.58000000000004"/>
    <n v="520.44000000000005"/>
  </r>
  <r>
    <x v="8796"/>
    <n v="517.11"/>
    <n v="521.04999999999995"/>
  </r>
  <r>
    <x v="8797"/>
    <n v="517.25"/>
    <n v="521.20000000000005"/>
  </r>
  <r>
    <x v="8798"/>
    <n v="517.22"/>
    <n v="521.17999999999995"/>
  </r>
  <r>
    <x v="8799"/>
    <n v="517.16"/>
    <n v="521.22"/>
  </r>
  <r>
    <x v="8800"/>
    <n v="517.16"/>
    <n v="521.22"/>
  </r>
  <r>
    <x v="8801"/>
    <n v="517.16"/>
    <n v="521.22"/>
  </r>
  <r>
    <x v="8802"/>
    <n v="517.17999999999995"/>
    <n v="521.23"/>
  </r>
  <r>
    <x v="8803"/>
    <n v="517.16999999999996"/>
    <n v="521.19000000000005"/>
  </r>
  <r>
    <x v="8804"/>
    <n v="517.24"/>
    <n v="521.23"/>
  </r>
  <r>
    <x v="8805"/>
    <n v="517.23"/>
    <n v="521.26"/>
  </r>
  <r>
    <x v="8806"/>
    <n v="517.26"/>
    <n v="521.16999999999996"/>
  </r>
  <r>
    <x v="8807"/>
    <n v="517.26"/>
    <n v="521.16999999999996"/>
  </r>
  <r>
    <x v="8808"/>
    <n v="517.26"/>
    <n v="521.16999999999996"/>
  </r>
  <r>
    <x v="8809"/>
    <n v="517.24"/>
    <n v="521.08000000000004"/>
  </r>
  <r>
    <x v="8810"/>
    <n v="517.26"/>
    <n v="521.05999999999995"/>
  </r>
  <r>
    <x v="8811"/>
    <n v="517.27"/>
    <n v="521.04"/>
  </r>
  <r>
    <x v="8812"/>
    <n v="517.29999999999995"/>
    <n v="521.04999999999995"/>
  </r>
  <r>
    <x v="8813"/>
    <n v="517.26"/>
    <n v="520.97"/>
  </r>
  <r>
    <x v="8814"/>
    <n v="517.26"/>
    <n v="520.97"/>
  </r>
  <r>
    <x v="8815"/>
    <n v="517.26"/>
    <n v="520.97"/>
  </r>
  <r>
    <x v="8816"/>
    <n v="517.27"/>
    <n v="520.84"/>
  </r>
  <r>
    <x v="8817"/>
    <n v="517.19000000000005"/>
    <n v="520.94000000000005"/>
  </r>
  <r>
    <x v="8818"/>
    <n v="517.15"/>
    <n v="520.83000000000004"/>
  </r>
  <r>
    <x v="8819"/>
    <n v="517.16"/>
    <n v="520.83000000000004"/>
  </r>
  <r>
    <x v="8820"/>
    <n v="517.03"/>
    <n v="520.82000000000005"/>
  </r>
  <r>
    <x v="8821"/>
    <n v="517.03"/>
    <n v="520.82000000000005"/>
  </r>
  <r>
    <x v="8822"/>
    <n v="517.03"/>
    <n v="520.82000000000005"/>
  </r>
  <r>
    <x v="8823"/>
    <n v="516.98"/>
    <n v="520.86"/>
  </r>
  <r>
    <x v="8824"/>
    <n v="517.01"/>
    <n v="520.97"/>
  </r>
  <r>
    <x v="8825"/>
    <n v="516.99"/>
    <n v="520.96"/>
  </r>
  <r>
    <x v="8826"/>
    <n v="516.92999999999995"/>
    <n v="520.87"/>
  </r>
  <r>
    <x v="8827"/>
    <n v="516.87"/>
    <n v="520.85"/>
  </r>
  <r>
    <x v="8828"/>
    <n v="516.87"/>
    <n v="520.85"/>
  </r>
  <r>
    <x v="8829"/>
    <n v="516.87"/>
    <n v="520.85"/>
  </r>
  <r>
    <x v="8830"/>
    <n v="516.87"/>
    <n v="520.85"/>
  </r>
  <r>
    <x v="8831"/>
    <n v="516.84"/>
    <n v="520.85"/>
  </r>
  <r>
    <x v="8832"/>
    <n v="516.79999999999995"/>
    <n v="520.77"/>
  </r>
  <r>
    <x v="8833"/>
    <n v="516.80999999999995"/>
    <n v="520.73"/>
  </r>
  <r>
    <x v="8834"/>
    <n v="516.85"/>
    <n v="520.67999999999995"/>
  </r>
  <r>
    <x v="8835"/>
    <n v="516.85"/>
    <n v="520.67999999999995"/>
  </r>
  <r>
    <x v="8836"/>
    <n v="516.85"/>
    <n v="520.67999999999995"/>
  </r>
  <r>
    <x v="8837"/>
    <n v="516.88"/>
    <n v="520.70000000000005"/>
  </r>
  <r>
    <x v="8838"/>
    <n v="516.91999999999996"/>
    <n v="520.70000000000005"/>
  </r>
  <r>
    <x v="8839"/>
    <n v="516.96"/>
    <n v="520.77"/>
  </r>
  <r>
    <x v="8840"/>
    <n v="517.01"/>
    <n v="520.77"/>
  </r>
  <r>
    <x v="8841"/>
    <n v="517.04999999999995"/>
    <n v="520.76"/>
  </r>
  <r>
    <x v="8842"/>
    <n v="517.04999999999995"/>
    <n v="520.76"/>
  </r>
  <r>
    <x v="8843"/>
    <n v="517.04999999999995"/>
    <n v="520.76"/>
  </r>
  <r>
    <x v="8844"/>
    <n v="517.04"/>
    <n v="520.75"/>
  </r>
  <r>
    <x v="8845"/>
    <n v="517.03"/>
    <n v="520.77"/>
  </r>
  <r>
    <x v="8846"/>
    <n v="517"/>
    <n v="520.74"/>
  </r>
  <r>
    <x v="8847"/>
    <n v="516.97"/>
    <n v="520.77"/>
  </r>
  <r>
    <x v="8848"/>
    <n v="516.87"/>
    <n v="520.75"/>
  </r>
  <r>
    <x v="8849"/>
    <n v="516.87"/>
    <n v="520.75"/>
  </r>
  <r>
    <x v="8850"/>
    <n v="516.87"/>
    <n v="520.75"/>
  </r>
  <r>
    <x v="8851"/>
    <n v="516.86"/>
    <n v="520.76"/>
  </r>
  <r>
    <x v="8852"/>
    <n v="516.86"/>
    <n v="520.73"/>
  </r>
  <r>
    <x v="8853"/>
    <n v="516.86"/>
    <n v="520.73"/>
  </r>
  <r>
    <x v="8854"/>
    <n v="516.92999999999995"/>
    <n v="520.71"/>
  </r>
  <r>
    <x v="8855"/>
    <n v="516.91"/>
    <n v="520.69000000000005"/>
  </r>
  <r>
    <x v="8856"/>
    <n v="516.91"/>
    <n v="520.69000000000005"/>
  </r>
  <r>
    <x v="8857"/>
    <n v="516.91"/>
    <n v="520.69000000000005"/>
  </r>
  <r>
    <x v="8858"/>
    <n v="516.95000000000005"/>
    <n v="520.73"/>
  </r>
  <r>
    <x v="8859"/>
    <n v="516.91"/>
    <n v="520.67999999999995"/>
  </r>
  <r>
    <x v="8860"/>
    <n v="516.91"/>
    <n v="520.64"/>
  </r>
  <r>
    <x v="8861"/>
    <n v="516.91"/>
    <n v="520.64"/>
  </r>
  <r>
    <x v="8862"/>
    <n v="516.91"/>
    <n v="520.64"/>
  </r>
  <r>
    <x v="8863"/>
    <n v="516.91"/>
    <n v="520.64"/>
  </r>
  <r>
    <x v="8864"/>
    <n v="516.91"/>
    <n v="520.64"/>
  </r>
  <r>
    <x v="8865"/>
    <n v="516.84"/>
    <n v="520.63"/>
  </r>
  <r>
    <x v="8866"/>
    <n v="516.78"/>
    <n v="520.66999999999996"/>
  </r>
  <r>
    <x v="8867"/>
    <n v="516.75"/>
    <n v="520.64"/>
  </r>
  <r>
    <x v="8868"/>
    <n v="516.82000000000005"/>
    <n v="520.69000000000005"/>
  </r>
  <r>
    <x v="8869"/>
    <n v="516.84"/>
    <n v="520.74"/>
  </r>
  <r>
    <x v="8870"/>
    <n v="516.84"/>
    <n v="520.74"/>
  </r>
  <r>
    <x v="8871"/>
    <n v="516.84"/>
    <n v="520.74"/>
  </r>
  <r>
    <x v="8872"/>
    <n v="516.84"/>
    <n v="520.74"/>
  </r>
  <r>
    <x v="8873"/>
    <n v="516.84"/>
    <n v="520.66"/>
  </r>
  <r>
    <x v="8874"/>
    <n v="516.94000000000005"/>
    <n v="520.66"/>
  </r>
  <r>
    <x v="8875"/>
    <n v="516.92999999999995"/>
    <n v="520.66"/>
  </r>
  <r>
    <x v="8876"/>
    <n v="515.59"/>
    <n v="521.30999999999995"/>
  </r>
  <r>
    <x v="8877"/>
    <n v="515.59"/>
    <n v="521.30999999999995"/>
  </r>
  <r>
    <x v="8878"/>
    <n v="515.59"/>
    <n v="521.30999999999995"/>
  </r>
  <r>
    <x v="8879"/>
    <n v="516.88"/>
    <n v="520.62"/>
  </r>
  <r>
    <x v="8880"/>
    <n v="516.86"/>
    <n v="520.69000000000005"/>
  </r>
  <r>
    <x v="8881"/>
    <n v="516.80999999999995"/>
    <n v="520.69000000000005"/>
  </r>
  <r>
    <x v="8882"/>
    <n v="516.80999999999995"/>
    <n v="520.66999999999996"/>
  </r>
  <r>
    <x v="8883"/>
    <n v="516.79999999999995"/>
    <n v="520.67999999999995"/>
  </r>
  <r>
    <x v="8884"/>
    <n v="516.79999999999995"/>
    <n v="520.67999999999995"/>
  </r>
  <r>
    <x v="8885"/>
    <n v="516.79999999999995"/>
    <n v="520.67999999999995"/>
  </r>
  <r>
    <x v="8886"/>
    <n v="516.84"/>
    <n v="520.69000000000005"/>
  </r>
  <r>
    <x v="8887"/>
    <n v="516.84"/>
    <n v="520.69000000000005"/>
  </r>
  <r>
    <x v="8888"/>
    <n v="516.83000000000004"/>
    <n v="520.71"/>
  </r>
  <r>
    <x v="8889"/>
    <n v="516.79"/>
    <n v="520.72"/>
  </r>
  <r>
    <x v="8890"/>
    <n v="516.79"/>
    <n v="520.72"/>
  </r>
  <r>
    <x v="8891"/>
    <n v="516.79"/>
    <n v="520.72"/>
  </r>
  <r>
    <x v="8892"/>
    <n v="516.79"/>
    <n v="520.72"/>
  </r>
  <r>
    <x v="8893"/>
    <n v="516.77"/>
    <n v="520.72"/>
  </r>
  <r>
    <x v="8894"/>
    <n v="516.73"/>
    <n v="520.71"/>
  </r>
  <r>
    <x v="8895"/>
    <n v="516.71"/>
    <n v="520.71"/>
  </r>
  <r>
    <x v="8896"/>
    <n v="516.75"/>
    <n v="520.67999999999995"/>
  </r>
  <r>
    <x v="8897"/>
    <n v="516.74"/>
    <n v="520.67999999999995"/>
  </r>
  <r>
    <x v="8898"/>
    <n v="516.74"/>
    <n v="520.67999999999995"/>
  </r>
  <r>
    <x v="8899"/>
    <n v="516.74"/>
    <n v="520.67999999999995"/>
  </r>
  <r>
    <x v="8900"/>
    <n v="516.73"/>
    <n v="520.67999999999995"/>
  </r>
  <r>
    <x v="8901"/>
    <n v="516.77"/>
    <n v="520.69000000000005"/>
  </r>
  <r>
    <x v="8902"/>
    <n v="516.86"/>
    <n v="520.67999999999995"/>
  </r>
  <r>
    <x v="8903"/>
    <n v="516.80999999999995"/>
    <n v="520.71"/>
  </r>
  <r>
    <x v="8904"/>
    <n v="516.84"/>
    <n v="520.73"/>
  </r>
  <r>
    <x v="8905"/>
    <n v="516.84"/>
    <n v="520.73"/>
  </r>
  <r>
    <x v="8906"/>
    <n v="516.84"/>
    <n v="520.73"/>
  </r>
  <r>
    <x v="8907"/>
    <n v="516.84"/>
    <n v="520.75"/>
  </r>
  <r>
    <x v="8908"/>
    <n v="516.82000000000005"/>
    <n v="520.77"/>
  </r>
  <r>
    <x v="8909"/>
    <n v="516.71"/>
    <n v="520.78"/>
  </r>
  <r>
    <x v="8910"/>
    <n v="516.76"/>
    <n v="520.78"/>
  </r>
  <r>
    <x v="8911"/>
    <n v="516.70000000000005"/>
    <n v="520.76"/>
  </r>
  <r>
    <x v="8912"/>
    <n v="516.70000000000005"/>
    <n v="520.76"/>
  </r>
  <r>
    <x v="8913"/>
    <n v="516.70000000000005"/>
    <n v="520.76"/>
  </r>
  <r>
    <x v="8914"/>
    <n v="516.69000000000005"/>
    <n v="520.74"/>
  </r>
  <r>
    <x v="8915"/>
    <n v="516.69000000000005"/>
    <n v="520.73"/>
  </r>
  <r>
    <x v="8916"/>
    <n v="516.65"/>
    <n v="520.76"/>
  </r>
  <r>
    <x v="8917"/>
    <n v="516.64"/>
    <n v="520.70000000000005"/>
  </r>
  <r>
    <x v="8918"/>
    <n v="516.66999999999996"/>
    <n v="520.69000000000005"/>
  </r>
  <r>
    <x v="8919"/>
    <n v="516.66999999999996"/>
    <n v="520.69000000000005"/>
  </r>
  <r>
    <x v="8920"/>
    <n v="516.66999999999996"/>
    <n v="520.69000000000005"/>
  </r>
  <r>
    <x v="8921"/>
    <n v="516.69000000000005"/>
    <n v="520.70000000000005"/>
  </r>
  <r>
    <x v="8922"/>
    <n v="516.71"/>
    <n v="520.67999999999995"/>
  </r>
  <r>
    <x v="8923"/>
    <n v="516.71"/>
    <n v="520.67999999999995"/>
  </r>
  <r>
    <x v="8924"/>
    <n v="516.74"/>
    <n v="520.72"/>
  </r>
  <r>
    <x v="8925"/>
    <n v="516.79"/>
    <n v="520.69000000000005"/>
  </r>
  <r>
    <x v="8926"/>
    <n v="516.79"/>
    <n v="520.69000000000005"/>
  </r>
  <r>
    <x v="8927"/>
    <n v="516.79"/>
    <n v="520.69000000000005"/>
  </r>
  <r>
    <x v="8928"/>
    <n v="516.79999999999995"/>
    <n v="520.66999999999996"/>
  </r>
  <r>
    <x v="8929"/>
    <n v="516.78"/>
    <n v="520.66999999999996"/>
  </r>
  <r>
    <x v="8930"/>
    <n v="516.77"/>
    <n v="520.66"/>
  </r>
  <r>
    <x v="8931"/>
    <n v="516.75"/>
    <n v="520.65"/>
  </r>
  <r>
    <x v="8932"/>
    <n v="516.72"/>
    <n v="520.67999999999995"/>
  </r>
  <r>
    <x v="8933"/>
    <n v="516.72"/>
    <n v="520.67999999999995"/>
  </r>
  <r>
    <x v="8934"/>
    <n v="516.72"/>
    <n v="520.67999999999995"/>
  </r>
  <r>
    <x v="8935"/>
    <n v="516.66999999999996"/>
    <n v="520.70000000000005"/>
  </r>
  <r>
    <x v="8936"/>
    <n v="516.66999999999996"/>
    <n v="520.70000000000005"/>
  </r>
  <r>
    <x v="8937"/>
    <n v="516.70000000000005"/>
    <n v="520.70000000000005"/>
  </r>
  <r>
    <x v="8938"/>
    <n v="516.70000000000005"/>
    <n v="520.70000000000005"/>
  </r>
  <r>
    <x v="8939"/>
    <n v="516.59"/>
    <n v="520.73"/>
  </r>
  <r>
    <x v="8940"/>
    <n v="516.59"/>
    <n v="520.73"/>
  </r>
  <r>
    <x v="8941"/>
    <n v="516.59"/>
    <n v="520.73"/>
  </r>
  <r>
    <x v="8942"/>
    <n v="516.58000000000004"/>
    <n v="520.72"/>
  </r>
  <r>
    <x v="8943"/>
    <n v="516.52"/>
    <n v="520.74"/>
  </r>
  <r>
    <x v="8944"/>
    <n v="516.51"/>
    <n v="520.74"/>
  </r>
  <r>
    <x v="8945"/>
    <n v="516.51"/>
    <n v="520.72"/>
  </r>
  <r>
    <x v="8946"/>
    <n v="516.53"/>
    <n v="520.72"/>
  </r>
  <r>
    <x v="8947"/>
    <n v="516.53"/>
    <n v="520.72"/>
  </r>
  <r>
    <x v="8948"/>
    <n v="516.53"/>
    <n v="520.72"/>
  </r>
  <r>
    <x v="8949"/>
    <n v="516.54999999999995"/>
    <n v="520.73"/>
  </r>
  <r>
    <x v="8950"/>
    <n v="516.6"/>
    <n v="520.74"/>
  </r>
  <r>
    <x v="8951"/>
    <n v="516.59"/>
    <n v="520.73"/>
  </r>
  <r>
    <x v="8952"/>
    <n v="516.58000000000004"/>
    <n v="520.75"/>
  </r>
  <r>
    <x v="8953"/>
    <n v="516.58000000000004"/>
    <n v="520.74"/>
  </r>
  <r>
    <x v="8954"/>
    <n v="516.58000000000004"/>
    <n v="520.74"/>
  </r>
  <r>
    <x v="8955"/>
    <n v="516.58000000000004"/>
    <n v="520.74"/>
  </r>
  <r>
    <x v="8956"/>
    <n v="516.57000000000005"/>
    <n v="520.72"/>
  </r>
  <r>
    <x v="8957"/>
    <n v="516.61"/>
    <n v="520.73"/>
  </r>
  <r>
    <x v="8958"/>
    <n v="516.65"/>
    <n v="520.73"/>
  </r>
  <r>
    <x v="8959"/>
    <n v="516.69000000000005"/>
    <n v="520.70000000000005"/>
  </r>
  <r>
    <x v="8960"/>
    <n v="516.66999999999996"/>
    <n v="520.69000000000005"/>
  </r>
  <r>
    <x v="8961"/>
    <n v="516.66999999999996"/>
    <n v="520.69000000000005"/>
  </r>
  <r>
    <x v="8962"/>
    <n v="516.66999999999996"/>
    <n v="520.69000000000005"/>
  </r>
  <r>
    <x v="8963"/>
    <n v="516.66"/>
    <n v="520.69000000000005"/>
  </r>
  <r>
    <x v="8964"/>
    <n v="516.61"/>
    <n v="520.70000000000005"/>
  </r>
  <r>
    <x v="8965"/>
    <n v="516.65"/>
    <n v="520.72"/>
  </r>
  <r>
    <x v="8966"/>
    <n v="516.62"/>
    <n v="520.74"/>
  </r>
  <r>
    <x v="8967"/>
    <n v="516.62"/>
    <n v="520.75"/>
  </r>
  <r>
    <x v="8968"/>
    <n v="516.62"/>
    <n v="520.75"/>
  </r>
  <r>
    <x v="8969"/>
    <n v="516.62"/>
    <n v="520.75"/>
  </r>
  <r>
    <x v="8970"/>
    <n v="516.62"/>
    <n v="520.72"/>
  </r>
  <r>
    <x v="8971"/>
    <n v="516.61"/>
    <n v="520.70000000000005"/>
  </r>
  <r>
    <x v="8972"/>
    <n v="516.53"/>
    <n v="520.70000000000005"/>
  </r>
  <r>
    <x v="8973"/>
    <n v="516.53"/>
    <n v="520.69000000000005"/>
  </r>
  <r>
    <x v="8974"/>
    <n v="516.53"/>
    <n v="520.67999999999995"/>
  </r>
  <r>
    <x v="8975"/>
    <n v="516.53"/>
    <n v="520.67999999999995"/>
  </r>
  <r>
    <x v="8976"/>
    <n v="516.53"/>
    <n v="520.67999999999995"/>
  </r>
  <r>
    <x v="8977"/>
    <n v="516.53"/>
    <n v="520.67999999999995"/>
  </r>
  <r>
    <x v="8978"/>
    <n v="516.59"/>
    <n v="520.67999999999995"/>
  </r>
  <r>
    <x v="8979"/>
    <n v="516.62"/>
    <n v="520.65"/>
  </r>
  <r>
    <x v="8980"/>
    <n v="516.62"/>
    <n v="520.65"/>
  </r>
  <r>
    <x v="8981"/>
    <n v="516.63"/>
    <n v="520.66999999999996"/>
  </r>
  <r>
    <x v="8982"/>
    <n v="516.63"/>
    <n v="520.66999999999996"/>
  </r>
  <r>
    <x v="8983"/>
    <n v="516.63"/>
    <n v="520.66999999999996"/>
  </r>
  <r>
    <x v="8984"/>
    <n v="516.6"/>
    <n v="520.66"/>
  </r>
  <r>
    <x v="8985"/>
    <n v="516.55999999999995"/>
    <n v="520.72"/>
  </r>
  <r>
    <x v="8986"/>
    <n v="516.51"/>
    <n v="520.71"/>
  </r>
  <r>
    <x v="8987"/>
    <n v="516.48"/>
    <n v="520.75"/>
  </r>
  <r>
    <x v="8988"/>
    <n v="516.51"/>
    <n v="520.74"/>
  </r>
  <r>
    <x v="8989"/>
    <n v="516.51"/>
    <n v="520.74"/>
  </r>
  <r>
    <x v="8990"/>
    <n v="516.51"/>
    <n v="520.74"/>
  </r>
  <r>
    <x v="8991"/>
    <n v="516.52"/>
    <n v="520.73"/>
  </r>
  <r>
    <x v="8992"/>
    <n v="516.52"/>
    <n v="520.69000000000005"/>
  </r>
  <r>
    <x v="8993"/>
    <n v="516.54999999999995"/>
    <n v="520.66"/>
  </r>
  <r>
    <x v="8994"/>
    <n v="516.61"/>
    <n v="520.66"/>
  </r>
  <r>
    <x v="8995"/>
    <n v="516.65"/>
    <n v="520.66"/>
  </r>
  <r>
    <x v="8996"/>
    <n v="516.65"/>
    <n v="520.66"/>
  </r>
  <r>
    <x v="8997"/>
    <n v="516.65"/>
    <n v="520.66"/>
  </r>
  <r>
    <x v="8998"/>
    <n v="516.65"/>
    <n v="520.66"/>
  </r>
  <r>
    <x v="8999"/>
    <n v="516.64"/>
    <n v="520.66"/>
  </r>
  <r>
    <x v="9000"/>
    <n v="516.62"/>
    <n v="520.66999999999996"/>
  </r>
  <r>
    <x v="9001"/>
    <n v="516.6"/>
    <n v="520.69000000000005"/>
  </r>
  <r>
    <x v="9002"/>
    <n v="516.61"/>
    <n v="520.67999999999995"/>
  </r>
  <r>
    <x v="9003"/>
    <n v="516.61"/>
    <n v="520.67999999999995"/>
  </r>
  <r>
    <x v="9004"/>
    <n v="516.61"/>
    <n v="520.67999999999995"/>
  </r>
  <r>
    <x v="9005"/>
    <n v="516.53"/>
    <n v="520.69000000000005"/>
  </r>
  <r>
    <x v="9006"/>
    <n v="516.47"/>
    <n v="520.70000000000005"/>
  </r>
  <r>
    <x v="9007"/>
    <n v="516.51"/>
    <n v="520.70000000000005"/>
  </r>
  <r>
    <x v="9008"/>
    <n v="516.44000000000005"/>
    <n v="520.75"/>
  </r>
  <r>
    <x v="9009"/>
    <n v="516.37"/>
    <n v="520.74"/>
  </r>
  <r>
    <x v="9010"/>
    <n v="516.37"/>
    <n v="520.74"/>
  </r>
  <r>
    <x v="9011"/>
    <n v="516.37"/>
    <n v="520.74"/>
  </r>
  <r>
    <x v="9012"/>
    <n v="516.37"/>
    <n v="520.74"/>
  </r>
  <r>
    <x v="9013"/>
    <n v="516.29999999999995"/>
    <n v="520.73"/>
  </r>
  <r>
    <x v="9014"/>
    <n v="516.33000000000004"/>
    <n v="520.75"/>
  </r>
  <r>
    <x v="9015"/>
    <n v="516.37"/>
    <n v="520.75"/>
  </r>
  <r>
    <x v="9016"/>
    <n v="516.39"/>
    <n v="520.74"/>
  </r>
  <r>
    <x v="9017"/>
    <n v="516.39"/>
    <n v="520.74"/>
  </r>
  <r>
    <x v="9018"/>
    <n v="516.39"/>
    <n v="520.74"/>
  </r>
  <r>
    <x v="9019"/>
    <n v="516.39"/>
    <n v="520.72"/>
  </r>
  <r>
    <x v="9020"/>
    <n v="516.38"/>
    <n v="520.73"/>
  </r>
  <r>
    <x v="9021"/>
    <n v="516.4"/>
    <n v="520.71"/>
  </r>
  <r>
    <x v="9022"/>
    <n v="516.41"/>
    <n v="520.67999999999995"/>
  </r>
  <r>
    <x v="9023"/>
    <n v="516.39"/>
    <n v="520.67999999999995"/>
  </r>
  <r>
    <x v="9024"/>
    <n v="516.39"/>
    <n v="520.67999999999995"/>
  </r>
  <r>
    <x v="9025"/>
    <n v="516.39"/>
    <n v="520.67999999999995"/>
  </r>
  <r>
    <x v="9026"/>
    <n v="516.38"/>
    <n v="520.70000000000005"/>
  </r>
  <r>
    <x v="9027"/>
    <n v="516.38"/>
    <n v="520.70000000000005"/>
  </r>
  <r>
    <x v="9028"/>
    <n v="516.37"/>
    <n v="520.73"/>
  </r>
  <r>
    <x v="9029"/>
    <n v="516.34"/>
    <n v="520.75"/>
  </r>
  <r>
    <x v="9030"/>
    <n v="516.34"/>
    <n v="520.74"/>
  </r>
  <r>
    <x v="9031"/>
    <n v="516.34"/>
    <n v="520.74"/>
  </r>
  <r>
    <x v="9032"/>
    <n v="516.34"/>
    <n v="520.74"/>
  </r>
  <r>
    <x v="9033"/>
    <n v="516.32000000000005"/>
    <n v="520.72"/>
  </r>
  <r>
    <x v="9034"/>
    <n v="516.34"/>
    <n v="520.71"/>
  </r>
  <r>
    <x v="9035"/>
    <n v="516.33000000000004"/>
    <n v="520.69000000000005"/>
  </r>
  <r>
    <x v="9036"/>
    <n v="516.34"/>
    <n v="520.69000000000005"/>
  </r>
  <r>
    <x v="9037"/>
    <n v="516.39"/>
    <n v="520.74"/>
  </r>
  <r>
    <x v="9038"/>
    <n v="516.39"/>
    <n v="520.74"/>
  </r>
  <r>
    <x v="9039"/>
    <n v="516.39"/>
    <n v="520.74"/>
  </r>
  <r>
    <x v="9040"/>
    <n v="516.42999999999995"/>
    <n v="520.71"/>
  </r>
  <r>
    <x v="9041"/>
    <n v="516.42999999999995"/>
    <n v="520.70000000000005"/>
  </r>
  <r>
    <x v="9042"/>
    <n v="516.41999999999996"/>
    <n v="520.71"/>
  </r>
  <r>
    <x v="9043"/>
    <n v="516.41999999999996"/>
    <n v="520.72"/>
  </r>
  <r>
    <x v="9044"/>
    <n v="516.37"/>
    <n v="520.74"/>
  </r>
  <r>
    <x v="9045"/>
    <n v="516.37"/>
    <n v="520.74"/>
  </r>
  <r>
    <x v="9046"/>
    <n v="516.37"/>
    <n v="520.74"/>
  </r>
  <r>
    <x v="9047"/>
    <n v="516.30999999999995"/>
    <n v="520.79999999999995"/>
  </r>
  <r>
    <x v="9048"/>
    <n v="516.30999999999995"/>
    <n v="520.86"/>
  </r>
  <r>
    <x v="9049"/>
    <n v="516.48"/>
    <n v="520.98"/>
  </r>
  <r>
    <x v="9050"/>
    <n v="516.54999999999995"/>
    <n v="520.96"/>
  </r>
  <r>
    <x v="9051"/>
    <n v="516.63"/>
    <n v="521.05999999999995"/>
  </r>
  <r>
    <x v="9052"/>
    <n v="516.63"/>
    <n v="521.05999999999995"/>
  </r>
  <r>
    <x v="9053"/>
    <n v="516.63"/>
    <n v="521.05999999999995"/>
  </r>
  <r>
    <x v="9054"/>
    <n v="516.63"/>
    <n v="521.05999999999995"/>
  </r>
  <r>
    <x v="9055"/>
    <n v="516.66999999999996"/>
    <n v="521.20000000000005"/>
  </r>
  <r>
    <x v="9056"/>
    <n v="516.73"/>
    <n v="521.33000000000004"/>
  </r>
  <r>
    <x v="9057"/>
    <n v="516.70000000000005"/>
    <n v="521.30999999999995"/>
  </r>
  <r>
    <x v="9058"/>
    <n v="516.73"/>
    <n v="521.39"/>
  </r>
  <r>
    <x v="9059"/>
    <n v="516.73"/>
    <n v="521.39"/>
  </r>
  <r>
    <x v="9060"/>
    <n v="516.73"/>
    <n v="521.39"/>
  </r>
  <r>
    <x v="9061"/>
    <n v="516.72"/>
    <n v="521.36"/>
  </r>
  <r>
    <x v="9062"/>
    <n v="516.72"/>
    <n v="521.28"/>
  </r>
  <r>
    <x v="9063"/>
    <n v="516.70000000000005"/>
    <n v="521.19000000000005"/>
  </r>
  <r>
    <x v="9064"/>
    <n v="516.73"/>
    <n v="521.21"/>
  </r>
  <r>
    <x v="9065"/>
    <n v="516.70000000000005"/>
    <n v="521.15"/>
  </r>
  <r>
    <x v="9066"/>
    <n v="516.70000000000005"/>
    <n v="521.15"/>
  </r>
  <r>
    <x v="9067"/>
    <n v="516.70000000000005"/>
    <n v="521.15"/>
  </r>
  <r>
    <x v="9068"/>
    <n v="516.71"/>
    <n v="521.15"/>
  </r>
  <r>
    <x v="9069"/>
    <n v="516.71"/>
    <n v="521.16"/>
  </r>
  <r>
    <x v="9070"/>
    <n v="516.69000000000005"/>
    <n v="521.20000000000005"/>
  </r>
  <r>
    <x v="9071"/>
    <n v="516.72"/>
    <n v="521.21"/>
  </r>
  <r>
    <x v="9072"/>
    <n v="516.67999999999995"/>
    <n v="521.23"/>
  </r>
  <r>
    <x v="9073"/>
    <n v="516.67999999999995"/>
    <n v="521.23"/>
  </r>
  <r>
    <x v="9074"/>
    <n v="516.67999999999995"/>
    <n v="521.23"/>
  </r>
  <r>
    <x v="9075"/>
    <n v="516.70000000000005"/>
    <n v="521.29"/>
  </r>
  <r>
    <x v="9076"/>
    <n v="516.65"/>
    <n v="521.29999999999995"/>
  </r>
  <r>
    <x v="9077"/>
    <n v="516.72"/>
    <n v="521.33000000000004"/>
  </r>
  <r>
    <x v="9078"/>
    <n v="516.62"/>
    <n v="521.29999999999995"/>
  </r>
  <r>
    <x v="9079"/>
    <n v="516.66"/>
    <n v="521.24"/>
  </r>
  <r>
    <x v="9080"/>
    <n v="516.66"/>
    <n v="521.24"/>
  </r>
  <r>
    <x v="9081"/>
    <n v="516.66"/>
    <n v="521.24"/>
  </r>
  <r>
    <x v="9082"/>
    <n v="516.65"/>
    <n v="521.20000000000005"/>
  </r>
  <r>
    <x v="9083"/>
    <n v="516.66999999999996"/>
    <n v="521.15"/>
  </r>
  <r>
    <x v="9084"/>
    <n v="516.65"/>
    <n v="521.19000000000005"/>
  </r>
  <r>
    <x v="9085"/>
    <n v="516.70000000000005"/>
    <n v="521.21"/>
  </r>
  <r>
    <x v="9086"/>
    <n v="516.70000000000005"/>
    <n v="521.25"/>
  </r>
  <r>
    <x v="9087"/>
    <n v="516.70000000000005"/>
    <n v="521.25"/>
  </r>
  <r>
    <x v="9088"/>
    <n v="516.70000000000005"/>
    <n v="521.25"/>
  </r>
  <r>
    <x v="9089"/>
    <n v="516.72"/>
    <n v="521.20000000000005"/>
  </r>
  <r>
    <x v="9090"/>
    <n v="516.78"/>
    <n v="521.23"/>
  </r>
  <r>
    <x v="9091"/>
    <n v="516.76"/>
    <n v="521.23"/>
  </r>
  <r>
    <x v="9092"/>
    <n v="496.64"/>
    <n v="505.15"/>
  </r>
  <r>
    <x v="9093"/>
    <n v="496.57"/>
    <n v="503.49"/>
  </r>
  <r>
    <x v="9094"/>
    <n v="496.57"/>
    <n v="503.49"/>
  </r>
  <r>
    <x v="9095"/>
    <n v="496.57"/>
    <n v="503.49"/>
  </r>
  <r>
    <x v="9096"/>
    <n v="496.47"/>
    <n v="503.02"/>
  </r>
  <r>
    <x v="9097"/>
    <n v="496.39"/>
    <n v="503.12"/>
  </r>
  <r>
    <x v="9098"/>
    <n v="496.21"/>
    <n v="502.38"/>
  </r>
  <r>
    <x v="9099"/>
    <n v="496.17"/>
    <n v="502.25"/>
  </r>
  <r>
    <x v="9100"/>
    <n v="496.24"/>
    <n v="502.28"/>
  </r>
  <r>
    <x v="9101"/>
    <n v="496.24"/>
    <n v="502.28"/>
  </r>
  <r>
    <x v="9102"/>
    <n v="496.24"/>
    <n v="502.28"/>
  </r>
  <r>
    <x v="9103"/>
    <n v="496.25"/>
    <n v="502.28"/>
  </r>
  <r>
    <x v="9104"/>
    <n v="496.21"/>
    <n v="502.24"/>
  </r>
  <r>
    <x v="9105"/>
    <n v="496.18"/>
    <n v="502.18"/>
  </r>
  <r>
    <x v="9106"/>
    <n v="496.17"/>
    <n v="502.15"/>
  </r>
  <r>
    <x v="9107"/>
    <n v="496.16"/>
    <n v="502.11"/>
  </r>
  <r>
    <x v="9108"/>
    <n v="496.16"/>
    <n v="502.11"/>
  </r>
  <r>
    <x v="9109"/>
    <n v="496.16"/>
    <n v="502.11"/>
  </r>
  <r>
    <x v="9110"/>
    <n v="496.14"/>
    <n v="502.17"/>
  </r>
  <r>
    <x v="9111"/>
    <n v="496.08"/>
    <n v="502"/>
  </r>
  <r>
    <x v="9112"/>
    <n v="495.97"/>
    <n v="501.91"/>
  </r>
  <r>
    <x v="9113"/>
    <n v="495.89"/>
    <n v="501.84"/>
  </r>
  <r>
    <x v="9114"/>
    <n v="495.9"/>
    <n v="501.84"/>
  </r>
  <r>
    <x v="9115"/>
    <n v="495.9"/>
    <n v="501.84"/>
  </r>
  <r>
    <x v="9116"/>
    <n v="495.9"/>
    <n v="501.84"/>
  </r>
  <r>
    <x v="9117"/>
    <n v="495.51"/>
    <n v="501.42"/>
  </r>
  <r>
    <x v="9118"/>
    <n v="495.49"/>
    <n v="501.33"/>
  </r>
  <r>
    <x v="9119"/>
    <n v="495.36"/>
    <n v="501.03"/>
  </r>
  <r>
    <x v="9120"/>
    <n v="495.35"/>
    <n v="501"/>
  </r>
  <r>
    <x v="9121"/>
    <n v="495.35"/>
    <n v="500.99"/>
  </r>
  <r>
    <x v="9122"/>
    <n v="495.35"/>
    <n v="500.99"/>
  </r>
  <r>
    <x v="9123"/>
    <n v="495.35"/>
    <n v="500.99"/>
  </r>
  <r>
    <x v="9124"/>
    <n v="495.31"/>
    <n v="501.04"/>
  </r>
  <r>
    <x v="9125"/>
    <n v="495.31"/>
    <n v="501.04"/>
  </r>
  <r>
    <x v="9126"/>
    <n v="495.28"/>
    <n v="501.02"/>
  </r>
  <r>
    <x v="9127"/>
    <n v="495.26"/>
    <n v="500.97"/>
  </r>
  <r>
    <x v="9128"/>
    <n v="495.23"/>
    <n v="500.97"/>
  </r>
  <r>
    <x v="9129"/>
    <n v="495.23"/>
    <n v="500.97"/>
  </r>
  <r>
    <x v="9130"/>
    <n v="495.23"/>
    <n v="500.97"/>
  </r>
  <r>
    <x v="9131"/>
    <n v="495.23"/>
    <n v="500.97"/>
  </r>
  <r>
    <x v="9132"/>
    <n v="495.23"/>
    <n v="500.97"/>
  </r>
  <r>
    <x v="9133"/>
    <n v="495.24"/>
    <n v="500.95"/>
  </r>
  <r>
    <x v="9134"/>
    <n v="495.15"/>
    <n v="500.89"/>
  </r>
  <r>
    <x v="9135"/>
    <n v="495.12"/>
    <n v="500.82"/>
  </r>
  <r>
    <x v="9136"/>
    <n v="495.12"/>
    <n v="500.82"/>
  </r>
  <r>
    <x v="9137"/>
    <n v="495.12"/>
    <n v="500.82"/>
  </r>
  <r>
    <x v="9138"/>
    <n v="494.91"/>
    <n v="500.69"/>
  </r>
  <r>
    <x v="9139"/>
    <n v="494.8"/>
    <n v="500.68"/>
  </r>
  <r>
    <x v="9140"/>
    <n v="494.77"/>
    <n v="500.59"/>
  </r>
  <r>
    <x v="9141"/>
    <n v="494.8"/>
    <n v="500.53"/>
  </r>
  <r>
    <x v="9142"/>
    <n v="494.86"/>
    <n v="500.54"/>
  </r>
  <r>
    <x v="9143"/>
    <n v="494.86"/>
    <n v="500.54"/>
  </r>
  <r>
    <x v="9144"/>
    <n v="494.86"/>
    <n v="500.54"/>
  </r>
  <r>
    <x v="9145"/>
    <n v="494.87"/>
    <n v="500.51"/>
  </r>
  <r>
    <x v="9146"/>
    <n v="494.86"/>
    <n v="500.47"/>
  </r>
  <r>
    <x v="9147"/>
    <n v="494.75"/>
    <n v="500.3"/>
  </r>
  <r>
    <x v="9148"/>
    <n v="494.72"/>
    <n v="500.27"/>
  </r>
  <r>
    <x v="9149"/>
    <n v="494.35"/>
    <n v="499.99"/>
  </r>
  <r>
    <x v="9150"/>
    <n v="494.35"/>
    <n v="499.99"/>
  </r>
  <r>
    <x v="9151"/>
    <n v="494.35"/>
    <n v="499.99"/>
  </r>
  <r>
    <x v="9152"/>
    <n v="494.24"/>
    <n v="499.97"/>
  </r>
  <r>
    <x v="9153"/>
    <n v="494.1"/>
    <n v="499.85"/>
  </r>
  <r>
    <x v="9154"/>
    <n v="494.03"/>
    <n v="499.87"/>
  </r>
  <r>
    <x v="9155"/>
    <n v="494.08"/>
    <n v="499.89"/>
  </r>
  <r>
    <x v="9156"/>
    <n v="494.05"/>
    <n v="499.89"/>
  </r>
  <r>
    <x v="9157"/>
    <n v="494.05"/>
    <n v="499.89"/>
  </r>
  <r>
    <x v="9158"/>
    <n v="494.05"/>
    <n v="499.89"/>
  </r>
  <r>
    <x v="9159"/>
    <n v="494.01"/>
    <n v="499.83"/>
  </r>
  <r>
    <x v="9160"/>
    <n v="493.99"/>
    <n v="499.82"/>
  </r>
  <r>
    <x v="9161"/>
    <n v="493.93"/>
    <n v="499.74"/>
  </r>
  <r>
    <x v="9162"/>
    <n v="493.82"/>
    <n v="499.61"/>
  </r>
  <r>
    <x v="9163"/>
    <n v="493.72"/>
    <n v="499.44"/>
  </r>
  <r>
    <x v="9164"/>
    <n v="493.72"/>
    <n v="499.44"/>
  </r>
  <r>
    <x v="9165"/>
    <n v="493.72"/>
    <n v="499.44"/>
  </r>
  <r>
    <x v="9166"/>
    <n v="493.72"/>
    <n v="499.41"/>
  </r>
  <r>
    <x v="9167"/>
    <n v="493.7"/>
    <n v="499.35"/>
  </r>
  <r>
    <x v="9168"/>
    <n v="493.68"/>
    <n v="499.33"/>
  </r>
  <r>
    <x v="9169"/>
    <n v="493.66"/>
    <n v="499.3"/>
  </r>
  <r>
    <x v="9170"/>
    <n v="493.63"/>
    <n v="499.24"/>
  </r>
  <r>
    <x v="9171"/>
    <n v="493.63"/>
    <n v="499.24"/>
  </r>
  <r>
    <x v="9172"/>
    <n v="493.63"/>
    <n v="499.24"/>
  </r>
  <r>
    <x v="9173"/>
    <n v="493.65"/>
    <n v="499.24"/>
  </r>
  <r>
    <x v="9174"/>
    <n v="493.63"/>
    <n v="499.23"/>
  </r>
  <r>
    <x v="9175"/>
    <n v="493.63"/>
    <n v="499.22"/>
  </r>
  <r>
    <x v="9176"/>
    <n v="493.48"/>
    <n v="499.11"/>
  </r>
  <r>
    <x v="9177"/>
    <n v="493.45"/>
    <n v="499.12"/>
  </r>
  <r>
    <x v="9178"/>
    <n v="493.45"/>
    <n v="499.12"/>
  </r>
  <r>
    <x v="9179"/>
    <n v="493.45"/>
    <n v="499.12"/>
  </r>
  <r>
    <x v="9180"/>
    <n v="493.4"/>
    <n v="499.15"/>
  </r>
  <r>
    <x v="9181"/>
    <n v="493.34"/>
    <n v="499.12"/>
  </r>
  <r>
    <x v="9182"/>
    <n v="493.3"/>
    <n v="499.09"/>
  </r>
  <r>
    <x v="9183"/>
    <n v="493.25"/>
    <n v="499.14"/>
  </r>
  <r>
    <x v="9184"/>
    <n v="493.27"/>
    <n v="499.06"/>
  </r>
  <r>
    <x v="9185"/>
    <n v="493.27"/>
    <n v="499.06"/>
  </r>
  <r>
    <x v="9186"/>
    <n v="493.27"/>
    <n v="499.06"/>
  </r>
  <r>
    <x v="9187"/>
    <n v="493.29"/>
    <n v="499.08"/>
  </r>
  <r>
    <x v="9188"/>
    <n v="493.32"/>
    <n v="499.24"/>
  </r>
  <r>
    <x v="9189"/>
    <n v="493.45"/>
    <n v="499.29"/>
  </r>
  <r>
    <x v="9190"/>
    <n v="493.21"/>
    <n v="499"/>
  </r>
  <r>
    <x v="9191"/>
    <n v="493.09"/>
    <n v="499.02"/>
  </r>
  <r>
    <x v="9192"/>
    <n v="493.09"/>
    <n v="499.02"/>
  </r>
  <r>
    <x v="9193"/>
    <n v="493.09"/>
    <n v="499.02"/>
  </r>
  <r>
    <x v="9194"/>
    <n v="492.93"/>
    <n v="498.93"/>
  </r>
  <r>
    <x v="9195"/>
    <n v="492.96"/>
    <n v="498.86"/>
  </r>
  <r>
    <x v="9196"/>
    <n v="492.98"/>
    <n v="498.87"/>
  </r>
  <r>
    <x v="9197"/>
    <n v="492.9"/>
    <n v="498.8"/>
  </r>
  <r>
    <x v="9198"/>
    <n v="492.86"/>
    <n v="498.71"/>
  </r>
  <r>
    <x v="9199"/>
    <n v="492.86"/>
    <n v="498.71"/>
  </r>
  <r>
    <x v="9200"/>
    <n v="492.86"/>
    <n v="498.71"/>
  </r>
  <r>
    <x v="9201"/>
    <n v="492.79"/>
    <n v="498.66"/>
  </r>
  <r>
    <x v="9202"/>
    <n v="492.71"/>
    <n v="498.59"/>
  </r>
  <r>
    <x v="9203"/>
    <n v="492.37"/>
    <n v="498.22"/>
  </r>
  <r>
    <x v="9204"/>
    <n v="492.33"/>
    <n v="498.26"/>
  </r>
  <r>
    <x v="9205"/>
    <n v="492.19"/>
    <n v="498.15"/>
  </r>
  <r>
    <x v="9206"/>
    <n v="492.19"/>
    <n v="498.15"/>
  </r>
  <r>
    <x v="9207"/>
    <n v="492.19"/>
    <n v="498.15"/>
  </r>
  <r>
    <x v="9208"/>
    <n v="492.19"/>
    <n v="498.22"/>
  </r>
  <r>
    <x v="9209"/>
    <n v="492.06"/>
    <n v="498.01"/>
  </r>
  <r>
    <x v="9210"/>
    <n v="492.04"/>
    <n v="497.97"/>
  </r>
  <r>
    <x v="9211"/>
    <n v="492.04"/>
    <n v="497.97"/>
  </r>
  <r>
    <x v="9212"/>
    <n v="492.04"/>
    <n v="497.97"/>
  </r>
  <r>
    <x v="9213"/>
    <n v="492.04"/>
    <n v="497.97"/>
  </r>
  <r>
    <x v="9214"/>
    <n v="492.04"/>
    <n v="497.97"/>
  </r>
  <r>
    <x v="9215"/>
    <n v="491.97"/>
    <n v="497.91"/>
  </r>
  <r>
    <x v="9216"/>
    <n v="491.89"/>
    <n v="497.93"/>
  </r>
  <r>
    <x v="9217"/>
    <n v="491.87"/>
    <n v="497.92"/>
  </r>
  <r>
    <x v="9218"/>
    <n v="491.65"/>
    <n v="497.71"/>
  </r>
  <r>
    <x v="9219"/>
    <n v="491.64"/>
    <n v="497.67"/>
  </r>
  <r>
    <x v="9220"/>
    <n v="491.64"/>
    <n v="497.67"/>
  </r>
  <r>
    <x v="9221"/>
    <n v="491.64"/>
    <n v="497.67"/>
  </r>
  <r>
    <x v="9222"/>
    <n v="491.57"/>
    <n v="497.62"/>
  </r>
  <r>
    <x v="9223"/>
    <n v="491.61"/>
    <n v="497.6"/>
  </r>
  <r>
    <x v="9224"/>
    <n v="491.6"/>
    <n v="497.59"/>
  </r>
  <r>
    <x v="9225"/>
    <n v="491.45"/>
    <n v="497.45"/>
  </r>
  <r>
    <x v="9226"/>
    <n v="491.38"/>
    <n v="497.42"/>
  </r>
  <r>
    <x v="9227"/>
    <n v="491.38"/>
    <n v="497.42"/>
  </r>
  <r>
    <x v="9228"/>
    <n v="491.38"/>
    <n v="497.42"/>
  </r>
  <r>
    <x v="9229"/>
    <n v="491.39"/>
    <n v="497.4"/>
  </r>
  <r>
    <x v="9230"/>
    <n v="491.32"/>
    <n v="497.18"/>
  </r>
  <r>
    <x v="9231"/>
    <n v="491.31"/>
    <n v="497.14"/>
  </r>
  <r>
    <x v="9232"/>
    <n v="491.39"/>
    <n v="497.23"/>
  </r>
  <r>
    <x v="9233"/>
    <n v="491.35"/>
    <n v="497.15"/>
  </r>
  <r>
    <x v="9234"/>
    <n v="491.35"/>
    <n v="497.15"/>
  </r>
  <r>
    <x v="9235"/>
    <n v="491.35"/>
    <n v="497.15"/>
  </r>
  <r>
    <x v="9236"/>
    <n v="491.35"/>
    <n v="497.15"/>
  </r>
  <r>
    <x v="9237"/>
    <n v="491.24"/>
    <n v="497"/>
  </r>
  <r>
    <x v="9238"/>
    <n v="491.15"/>
    <n v="496.83"/>
  </r>
  <r>
    <x v="9239"/>
    <n v="491.17"/>
    <n v="496.91"/>
  </r>
  <r>
    <x v="9240"/>
    <n v="491.17"/>
    <n v="496.89"/>
  </r>
  <r>
    <x v="9241"/>
    <n v="491.17"/>
    <n v="496.89"/>
  </r>
  <r>
    <x v="9242"/>
    <n v="491.17"/>
    <n v="496.89"/>
  </r>
  <r>
    <x v="9243"/>
    <n v="491.12"/>
    <n v="496.91"/>
  </r>
  <r>
    <x v="9244"/>
    <n v="491.08"/>
    <n v="496.92"/>
  </r>
  <r>
    <x v="9245"/>
    <n v="491.14"/>
    <n v="497.04"/>
  </r>
  <r>
    <x v="9246"/>
    <n v="491.07"/>
    <n v="496.92"/>
  </r>
  <r>
    <x v="9247"/>
    <n v="491.04"/>
    <n v="497.04"/>
  </r>
  <r>
    <x v="9248"/>
    <n v="491.04"/>
    <n v="497.04"/>
  </r>
  <r>
    <x v="9249"/>
    <n v="491.04"/>
    <n v="497.04"/>
  </r>
  <r>
    <x v="9250"/>
    <n v="491.19"/>
    <n v="496.99"/>
  </r>
  <r>
    <x v="9251"/>
    <n v="491.34"/>
    <n v="497.21"/>
  </r>
  <r>
    <x v="9252"/>
    <n v="491.37"/>
    <n v="497.36"/>
  </r>
  <r>
    <x v="9253"/>
    <n v="491.37"/>
    <n v="497.36"/>
  </r>
  <r>
    <x v="9254"/>
    <n v="491.33"/>
    <n v="497.37"/>
  </r>
  <r>
    <x v="9255"/>
    <n v="491.33"/>
    <n v="497.37"/>
  </r>
  <r>
    <x v="9256"/>
    <n v="491.33"/>
    <n v="497.37"/>
  </r>
  <r>
    <x v="9257"/>
    <n v="491.4"/>
    <n v="497.52"/>
  </r>
  <r>
    <x v="9258"/>
    <n v="491.4"/>
    <n v="497.83"/>
  </r>
  <r>
    <x v="9259"/>
    <n v="492.05"/>
    <n v="498.51"/>
  </r>
  <r>
    <x v="9260"/>
    <n v="494.6"/>
    <n v="501.07"/>
  </r>
  <r>
    <x v="9261"/>
    <n v="504.1"/>
    <n v="511.94"/>
  </r>
  <r>
    <x v="9262"/>
    <n v="504.1"/>
    <n v="511.94"/>
  </r>
  <r>
    <x v="9263"/>
    <n v="504.1"/>
    <n v="511.94"/>
  </r>
  <r>
    <x v="9264"/>
    <n v="507.54"/>
    <n v="516.16"/>
  </r>
  <r>
    <x v="9265"/>
    <n v="511.41"/>
    <n v="518.71"/>
  </r>
  <r>
    <x v="9266"/>
    <n v="514.12"/>
    <n v="521.51"/>
  </r>
  <r>
    <x v="9267"/>
    <n v="514.09"/>
    <n v="521.20000000000005"/>
  </r>
  <r>
    <x v="9268"/>
    <n v="514.16"/>
    <n v="521.1"/>
  </r>
  <r>
    <x v="9269"/>
    <n v="514.16"/>
    <n v="521.1"/>
  </r>
  <r>
    <x v="9270"/>
    <n v="514.16"/>
    <n v="521.1"/>
  </r>
  <r>
    <x v="9271"/>
    <n v="514.26"/>
    <n v="521.35"/>
  </r>
  <r>
    <x v="9272"/>
    <n v="514.91"/>
    <n v="521.6"/>
  </r>
  <r>
    <x v="9273"/>
    <n v="516.01"/>
    <n v="523.38"/>
  </r>
  <r>
    <x v="9274"/>
    <n v="520.63"/>
    <n v="527.82000000000005"/>
  </r>
  <r>
    <x v="9275"/>
    <n v="519.29999999999995"/>
    <n v="526.27"/>
  </r>
  <r>
    <x v="9276"/>
    <n v="519.29999999999995"/>
    <n v="526.27"/>
  </r>
  <r>
    <x v="9277"/>
    <n v="519.29999999999995"/>
    <n v="526.27"/>
  </r>
  <r>
    <x v="9278"/>
    <n v="516.69000000000005"/>
    <n v="523.33000000000004"/>
  </r>
  <r>
    <x v="9279"/>
    <n v="516.37"/>
    <n v="522.88"/>
  </r>
  <r>
    <x v="9280"/>
    <n v="516.42999999999995"/>
    <n v="522.89"/>
  </r>
  <r>
    <x v="9281"/>
    <n v="516.41999999999996"/>
    <n v="522.88"/>
  </r>
  <r>
    <x v="9282"/>
    <n v="516.46"/>
    <n v="522.88"/>
  </r>
  <r>
    <x v="9283"/>
    <n v="516.46"/>
    <n v="522.88"/>
  </r>
  <r>
    <x v="9284"/>
    <n v="516.46"/>
    <n v="522.88"/>
  </r>
  <r>
    <x v="9285"/>
    <n v="516.48"/>
    <n v="522.94000000000005"/>
  </r>
  <r>
    <x v="9286"/>
    <n v="516.5"/>
    <n v="522.91"/>
  </r>
  <r>
    <x v="9287"/>
    <n v="516.45000000000005"/>
    <n v="522.91"/>
  </r>
  <r>
    <x v="9288"/>
    <n v="516.46"/>
    <n v="522.91"/>
  </r>
  <r>
    <x v="9289"/>
    <n v="516.47"/>
    <n v="522.92999999999995"/>
  </r>
  <r>
    <x v="9290"/>
    <n v="516.47"/>
    <n v="522.92999999999995"/>
  </r>
  <r>
    <x v="9291"/>
    <n v="516.47"/>
    <n v="522.92999999999995"/>
  </r>
  <r>
    <x v="9292"/>
    <n v="516.42999999999995"/>
    <n v="522.86"/>
  </r>
  <r>
    <x v="9293"/>
    <n v="516.41"/>
    <n v="522.88"/>
  </r>
  <r>
    <x v="9294"/>
    <n v="516.55999999999995"/>
    <n v="522.97"/>
  </r>
  <r>
    <x v="9295"/>
    <n v="516.69000000000005"/>
    <n v="523.03"/>
  </r>
  <r>
    <x v="9296"/>
    <n v="516.67999999999995"/>
    <n v="523.07000000000005"/>
  </r>
  <r>
    <x v="9297"/>
    <n v="516.67999999999995"/>
    <n v="523.07000000000005"/>
  </r>
  <r>
    <x v="9298"/>
    <n v="516.67999999999995"/>
    <n v="523.07000000000005"/>
  </r>
  <r>
    <x v="9299"/>
    <n v="516.67999999999995"/>
    <n v="523.08000000000004"/>
  </r>
  <r>
    <x v="9300"/>
    <n v="516.62"/>
    <n v="522.95000000000005"/>
  </r>
  <r>
    <x v="9301"/>
    <n v="516.46"/>
    <n v="522.82000000000005"/>
  </r>
  <r>
    <x v="9302"/>
    <n v="516.37"/>
    <n v="522.76"/>
  </r>
  <r>
    <x v="9303"/>
    <n v="516.35"/>
    <n v="522.74"/>
  </r>
  <r>
    <x v="9304"/>
    <n v="516.35"/>
    <n v="522.74"/>
  </r>
  <r>
    <x v="9305"/>
    <n v="516.35"/>
    <n v="522.74"/>
  </r>
  <r>
    <x v="9306"/>
    <n v="516.35"/>
    <n v="522.73"/>
  </r>
  <r>
    <x v="9307"/>
    <n v="516.30999999999995"/>
    <n v="522.75"/>
  </r>
  <r>
    <x v="9308"/>
    <n v="516.30999999999995"/>
    <n v="522.75"/>
  </r>
  <r>
    <x v="9309"/>
    <n v="516.33000000000004"/>
    <n v="522.74"/>
  </r>
  <r>
    <x v="9310"/>
    <n v="516.34"/>
    <n v="522.76"/>
  </r>
  <r>
    <x v="9311"/>
    <n v="516.34"/>
    <n v="522.76"/>
  </r>
  <r>
    <x v="9312"/>
    <n v="516.34"/>
    <n v="522.76"/>
  </r>
  <r>
    <x v="9313"/>
    <n v="516.46"/>
    <n v="522.80999999999995"/>
  </r>
  <r>
    <x v="9314"/>
    <n v="516.46"/>
    <n v="522.80999999999995"/>
  </r>
  <r>
    <x v="9315"/>
    <n v="516.38"/>
    <n v="522.73"/>
  </r>
  <r>
    <x v="9316"/>
    <n v="516.34"/>
    <n v="522.74"/>
  </r>
  <r>
    <x v="9317"/>
    <n v="516.33000000000004"/>
    <n v="522.74"/>
  </r>
  <r>
    <x v="9318"/>
    <n v="516.33000000000004"/>
    <n v="522.74"/>
  </r>
  <r>
    <x v="9319"/>
    <n v="516.33000000000004"/>
    <n v="522.74"/>
  </r>
  <r>
    <x v="9320"/>
    <n v="516.24"/>
    <n v="522.73"/>
  </r>
  <r>
    <x v="9321"/>
    <n v="516.21"/>
    <n v="522.73"/>
  </r>
  <r>
    <x v="9322"/>
    <n v="516.86"/>
    <n v="523.45000000000005"/>
  </r>
  <r>
    <x v="9323"/>
    <n v="517.20000000000005"/>
    <n v="523.83000000000004"/>
  </r>
  <r>
    <x v="9324"/>
    <n v="521.20000000000005"/>
    <n v="528.08000000000004"/>
  </r>
  <r>
    <x v="9325"/>
    <n v="521.20000000000005"/>
    <n v="528.08000000000004"/>
  </r>
  <r>
    <x v="9326"/>
    <n v="521.20000000000005"/>
    <n v="528.08000000000004"/>
  </r>
  <r>
    <x v="9327"/>
    <n v="526.73"/>
    <n v="533.65"/>
  </r>
  <r>
    <x v="9328"/>
    <n v="538.91"/>
    <n v="551.30999999999995"/>
  </r>
  <r>
    <x v="9329"/>
    <n v="544.61"/>
    <n v="556.27"/>
  </r>
  <r>
    <x v="9330"/>
    <n v="545.04999999999995"/>
    <n v="556.16"/>
  </r>
  <r>
    <x v="9331"/>
    <n v="545.72"/>
    <n v="556.32000000000005"/>
  </r>
  <r>
    <x v="9332"/>
    <n v="545.72"/>
    <n v="556.32000000000005"/>
  </r>
  <r>
    <x v="9333"/>
    <n v="545.72"/>
    <n v="556.32000000000005"/>
  </r>
  <r>
    <x v="9334"/>
    <n v="545.94000000000005"/>
    <n v="556.37"/>
  </r>
  <r>
    <x v="9335"/>
    <n v="545.91999999999996"/>
    <n v="556.39"/>
  </r>
  <r>
    <x v="9336"/>
    <n v="546.19000000000005"/>
    <n v="556.54999999999995"/>
  </r>
  <r>
    <x v="9337"/>
    <n v="546.39"/>
    <n v="556.61"/>
  </r>
  <r>
    <x v="9338"/>
    <n v="546.38"/>
    <n v="556.63"/>
  </r>
  <r>
    <x v="9339"/>
    <n v="546.38"/>
    <n v="556.63"/>
  </r>
  <r>
    <x v="9340"/>
    <n v="546.38"/>
    <n v="556.63"/>
  </r>
  <r>
    <x v="9341"/>
    <n v="546.38"/>
    <n v="556.63"/>
  </r>
  <r>
    <x v="9342"/>
    <n v="546.41999999999996"/>
    <n v="556.61"/>
  </r>
  <r>
    <x v="9343"/>
    <n v="546.49"/>
    <n v="556.64"/>
  </r>
  <r>
    <x v="9344"/>
    <n v="546.69000000000005"/>
    <n v="556.78"/>
  </r>
  <r>
    <x v="9345"/>
    <n v="546.83000000000004"/>
    <n v="556.85"/>
  </r>
  <r>
    <x v="9346"/>
    <n v="546.83000000000004"/>
    <n v="556.85"/>
  </r>
  <r>
    <x v="9347"/>
    <n v="546.83000000000004"/>
    <n v="556.85"/>
  </r>
  <r>
    <x v="9348"/>
    <n v="546.89"/>
    <n v="556.86"/>
  </r>
  <r>
    <x v="9349"/>
    <n v="547"/>
    <n v="556.9"/>
  </r>
  <r>
    <x v="9350"/>
    <n v="547.30999999999995"/>
    <n v="556.91"/>
  </r>
  <r>
    <x v="9351"/>
    <n v="547.30999999999995"/>
    <n v="556.9"/>
  </r>
  <r>
    <x v="9352"/>
    <n v="547.49"/>
    <n v="556.99"/>
  </r>
  <r>
    <x v="9353"/>
    <n v="547.49"/>
    <n v="556.99"/>
  </r>
  <r>
    <x v="9354"/>
    <n v="547.49"/>
    <n v="556.99"/>
  </r>
  <r>
    <x v="9355"/>
    <n v="547.59"/>
    <n v="557.1"/>
  </r>
  <r>
    <x v="9356"/>
    <n v="547.79999999999995"/>
    <n v="557.12"/>
  </r>
  <r>
    <x v="9357"/>
    <n v="547.85"/>
    <n v="557.13"/>
  </r>
  <r>
    <x v="9358"/>
    <n v="547.57000000000005"/>
    <n v="557.01"/>
  </r>
  <r>
    <x v="9359"/>
    <n v="547.57000000000005"/>
    <n v="557.01"/>
  </r>
  <r>
    <x v="9360"/>
    <n v="547.57000000000005"/>
    <n v="557.01"/>
  </r>
  <r>
    <x v="9361"/>
    <n v="547.57000000000005"/>
    <n v="557.01"/>
  </r>
  <r>
    <x v="9362"/>
    <n v="546.66999999999996"/>
    <n v="556.63"/>
  </r>
  <r>
    <x v="9363"/>
    <n v="546.52"/>
    <n v="556.29999999999995"/>
  </r>
  <r>
    <x v="9364"/>
    <n v="546.62"/>
    <n v="556.23"/>
  </r>
  <r>
    <x v="9365"/>
    <n v="546.63"/>
    <n v="556.4"/>
  </r>
  <r>
    <x v="9366"/>
    <n v="546.45000000000005"/>
    <n v="556.16"/>
  </r>
  <r>
    <x v="9367"/>
    <n v="546.45000000000005"/>
    <n v="556.16"/>
  </r>
  <r>
    <x v="9368"/>
    <n v="546.45000000000005"/>
    <n v="556.16"/>
  </r>
  <r>
    <x v="9369"/>
    <n v="546.54999999999995"/>
    <n v="556.25"/>
  </r>
  <r>
    <x v="9370"/>
    <n v="547.04999999999995"/>
    <n v="556.58000000000004"/>
  </r>
  <r>
    <x v="9371"/>
    <n v="547.36"/>
    <n v="556.77"/>
  </r>
  <r>
    <x v="9372"/>
    <n v="547.39"/>
    <n v="556.72"/>
  </r>
  <r>
    <x v="9373"/>
    <n v="547.92999999999995"/>
    <n v="557.35"/>
  </r>
  <r>
    <x v="9374"/>
    <n v="547.92999999999995"/>
    <n v="557.35"/>
  </r>
  <r>
    <x v="9375"/>
    <n v="547.92999999999995"/>
    <n v="557.35"/>
  </r>
  <r>
    <x v="9376"/>
    <n v="548.03"/>
    <n v="557.30999999999995"/>
  </r>
  <r>
    <x v="9377"/>
    <n v="548.16"/>
    <n v="557.6"/>
  </r>
  <r>
    <x v="9378"/>
    <n v="548.54"/>
    <n v="558.14"/>
  </r>
  <r>
    <x v="9379"/>
    <n v="548.66"/>
    <n v="558.25"/>
  </r>
  <r>
    <x v="9380"/>
    <n v="548.67999999999995"/>
    <n v="558.32000000000005"/>
  </r>
  <r>
    <x v="9381"/>
    <n v="548.67999999999995"/>
    <n v="558.32000000000005"/>
  </r>
  <r>
    <x v="9382"/>
    <n v="548.67999999999995"/>
    <n v="558.32000000000005"/>
  </r>
  <r>
    <x v="9383"/>
    <n v="548.73"/>
    <n v="558.36"/>
  </r>
  <r>
    <x v="9384"/>
    <n v="548.79"/>
    <n v="558.39"/>
  </r>
  <r>
    <x v="9385"/>
    <n v="548.85"/>
    <n v="558.52"/>
  </r>
  <r>
    <x v="9386"/>
    <n v="548.91999999999996"/>
    <n v="558.54"/>
  </r>
  <r>
    <x v="9387"/>
    <n v="548.96"/>
    <n v="558.54999999999995"/>
  </r>
  <r>
    <x v="9388"/>
    <n v="548.96"/>
    <n v="558.54999999999995"/>
  </r>
  <r>
    <x v="9389"/>
    <n v="548.96"/>
    <n v="558.54999999999995"/>
  </r>
  <r>
    <x v="9390"/>
    <n v="548.96"/>
    <n v="558.54999999999995"/>
  </r>
  <r>
    <x v="9391"/>
    <n v="549.03"/>
    <n v="558.55999999999995"/>
  </r>
  <r>
    <x v="9392"/>
    <n v="549.12"/>
    <n v="558.66999999999996"/>
  </r>
  <r>
    <x v="9393"/>
    <n v="549.20000000000005"/>
    <n v="558.74"/>
  </r>
  <r>
    <x v="9394"/>
    <n v="549.32000000000005"/>
    <n v="558.89"/>
  </r>
  <r>
    <x v="9395"/>
    <n v="549.32000000000005"/>
    <n v="558.89"/>
  </r>
  <r>
    <x v="9396"/>
    <n v="549.32000000000005"/>
    <n v="558.89"/>
  </r>
  <r>
    <x v="9397"/>
    <n v="549.30999999999995"/>
    <n v="558.96"/>
  </r>
  <r>
    <x v="9398"/>
    <n v="549.24"/>
    <n v="558.99"/>
  </r>
  <r>
    <x v="9399"/>
    <n v="549.41"/>
    <n v="559.07000000000005"/>
  </r>
  <r>
    <x v="9400"/>
    <n v="549.4"/>
    <n v="559.09"/>
  </r>
  <r>
    <x v="9401"/>
    <n v="549.49"/>
    <n v="559.12"/>
  </r>
  <r>
    <x v="9402"/>
    <n v="549.49"/>
    <n v="559.12"/>
  </r>
  <r>
    <x v="9403"/>
    <n v="549.49"/>
    <n v="559.12"/>
  </r>
  <r>
    <x v="9404"/>
    <n v="549.59"/>
    <n v="559.26"/>
  </r>
  <r>
    <x v="9405"/>
    <n v="549.65"/>
    <n v="559.26"/>
  </r>
  <r>
    <x v="9406"/>
    <n v="549.77"/>
    <n v="559.33000000000004"/>
  </r>
  <r>
    <x v="9407"/>
    <n v="549.82000000000005"/>
    <n v="559.38"/>
  </r>
  <r>
    <x v="9408"/>
    <n v="549.82000000000005"/>
    <n v="559.41"/>
  </r>
  <r>
    <x v="9409"/>
    <n v="549.82000000000005"/>
    <n v="559.41"/>
  </r>
  <r>
    <x v="9410"/>
    <n v="549.82000000000005"/>
    <n v="559.41"/>
  </r>
  <r>
    <x v="9411"/>
    <n v="549.86"/>
    <n v="559.48"/>
  </r>
  <r>
    <x v="9412"/>
    <n v="549.88"/>
    <n v="559.52"/>
  </r>
  <r>
    <x v="9413"/>
    <n v="549.89"/>
    <n v="559.63"/>
  </r>
  <r>
    <x v="9414"/>
    <n v="549.9"/>
    <n v="559.66999999999996"/>
  </r>
  <r>
    <x v="9415"/>
    <n v="549.9"/>
    <n v="559.71"/>
  </r>
  <r>
    <x v="9416"/>
    <n v="549.9"/>
    <n v="559.71"/>
  </r>
  <r>
    <x v="9417"/>
    <n v="549.9"/>
    <n v="559.71"/>
  </r>
  <r>
    <x v="9418"/>
    <n v="550.01"/>
    <n v="559.76"/>
  </r>
  <r>
    <x v="9419"/>
    <n v="550.14"/>
    <n v="559.91"/>
  </r>
  <r>
    <x v="9420"/>
    <n v="550.36"/>
    <n v="559.91999999999996"/>
  </r>
  <r>
    <x v="9421"/>
    <n v="550.4"/>
    <n v="559.96"/>
  </r>
  <r>
    <x v="9422"/>
    <n v="550.46"/>
    <n v="559.96"/>
  </r>
  <r>
    <x v="9423"/>
    <n v="550.46"/>
    <n v="559.96"/>
  </r>
  <r>
    <x v="9424"/>
    <n v="550.46"/>
    <n v="559.96"/>
  </r>
  <r>
    <x v="9425"/>
    <n v="550.59"/>
    <n v="560.09"/>
  </r>
  <r>
    <x v="9426"/>
    <n v="550.66999999999996"/>
    <n v="560.14"/>
  </r>
  <r>
    <x v="9427"/>
    <n v="550.54999999999995"/>
    <n v="560.16"/>
  </r>
  <r>
    <x v="9428"/>
    <n v="550.59"/>
    <n v="560.20000000000005"/>
  </r>
  <r>
    <x v="9429"/>
    <n v="550.70000000000005"/>
    <n v="560.38"/>
  </r>
  <r>
    <x v="9430"/>
    <n v="550.70000000000005"/>
    <n v="560.38"/>
  </r>
  <r>
    <x v="9431"/>
    <n v="550.70000000000005"/>
    <n v="560.38"/>
  </r>
  <r>
    <x v="9432"/>
    <n v="550.74"/>
    <n v="560.44000000000005"/>
  </r>
  <r>
    <x v="9433"/>
    <n v="550.75"/>
    <n v="560.45000000000005"/>
  </r>
  <r>
    <x v="9434"/>
    <n v="550.78"/>
    <n v="560.46"/>
  </r>
  <r>
    <x v="9435"/>
    <n v="550.82000000000005"/>
    <n v="560.51"/>
  </r>
  <r>
    <x v="9436"/>
    <n v="550.9"/>
    <n v="560.57000000000005"/>
  </r>
  <r>
    <x v="9437"/>
    <n v="550.9"/>
    <n v="560.57000000000005"/>
  </r>
  <r>
    <x v="9438"/>
    <n v="550.9"/>
    <n v="560.57000000000005"/>
  </r>
  <r>
    <x v="9439"/>
    <n v="551.01"/>
    <n v="560.66"/>
  </r>
  <r>
    <x v="9440"/>
    <n v="551.03"/>
    <n v="560.71"/>
  </r>
  <r>
    <x v="9441"/>
    <n v="551.19000000000005"/>
    <n v="560.85"/>
  </r>
  <r>
    <x v="9442"/>
    <n v="551.17999999999995"/>
    <n v="560.86"/>
  </r>
  <r>
    <x v="9443"/>
    <n v="551.19000000000005"/>
    <n v="560.96"/>
  </r>
  <r>
    <x v="9444"/>
    <n v="551.19000000000005"/>
    <n v="560.96"/>
  </r>
  <r>
    <x v="9445"/>
    <n v="551.19000000000005"/>
    <n v="560.96"/>
  </r>
  <r>
    <x v="9446"/>
    <n v="551.17999999999995"/>
    <n v="560.98"/>
  </r>
  <r>
    <x v="9447"/>
    <n v="551.17999999999995"/>
    <n v="561.03"/>
  </r>
  <r>
    <x v="9448"/>
    <n v="551.24"/>
    <n v="561.13"/>
  </r>
  <r>
    <x v="9449"/>
    <n v="551.39"/>
    <n v="561.21"/>
  </r>
  <r>
    <x v="9450"/>
    <n v="551.47"/>
    <n v="561.28"/>
  </r>
  <r>
    <x v="9451"/>
    <n v="551.47"/>
    <n v="561.28"/>
  </r>
  <r>
    <x v="9452"/>
    <n v="551.47"/>
    <n v="561.28"/>
  </r>
  <r>
    <x v="9453"/>
    <n v="551.5"/>
    <n v="561.29999999999995"/>
  </r>
  <r>
    <x v="9454"/>
    <n v="551.71"/>
    <n v="561.42999999999995"/>
  </r>
  <r>
    <x v="9455"/>
    <n v="551.54999999999995"/>
    <n v="561.28"/>
  </r>
  <r>
    <x v="9456"/>
    <n v="551.52"/>
    <n v="561.27"/>
  </r>
  <r>
    <x v="9457"/>
    <n v="550.79999999999995"/>
    <n v="560.69000000000005"/>
  </r>
  <r>
    <x v="9458"/>
    <n v="550.79999999999995"/>
    <n v="560.69000000000005"/>
  </r>
  <r>
    <x v="9459"/>
    <n v="550.79999999999995"/>
    <n v="560.69000000000005"/>
  </r>
  <r>
    <x v="9460"/>
    <n v="548.94000000000005"/>
    <n v="558.74"/>
  </r>
  <r>
    <x v="9461"/>
    <n v="546.04999999999995"/>
    <n v="555.80999999999995"/>
  </r>
  <r>
    <x v="9462"/>
    <n v="544.41999999999996"/>
    <n v="554.24"/>
  </r>
  <r>
    <x v="9463"/>
    <n v="540.99"/>
    <n v="550.75"/>
  </r>
  <r>
    <x v="9464"/>
    <n v="525.22"/>
    <n v="536.75"/>
  </r>
  <r>
    <x v="9465"/>
    <n v="525.22"/>
    <n v="536.75"/>
  </r>
  <r>
    <x v="9466"/>
    <n v="525.22"/>
    <n v="536.75"/>
  </r>
  <r>
    <x v="9467"/>
    <n v="523.97"/>
    <n v="534.25"/>
  </r>
  <r>
    <x v="9468"/>
    <n v="523.78"/>
    <n v="533.79"/>
  </r>
  <r>
    <x v="9469"/>
    <n v="526.12"/>
    <n v="536.5"/>
  </r>
  <r>
    <x v="9470"/>
    <n v="540.59"/>
    <n v="552.83000000000004"/>
  </r>
  <r>
    <x v="9471"/>
    <n v="547.66"/>
    <n v="558.14"/>
  </r>
  <r>
    <x v="9472"/>
    <n v="547.66"/>
    <n v="558.14"/>
  </r>
  <r>
    <x v="9473"/>
    <n v="547.66"/>
    <n v="558.14"/>
  </r>
  <r>
    <x v="9474"/>
    <n v="552.51"/>
    <n v="562.54999999999995"/>
  </r>
  <r>
    <x v="9475"/>
    <n v="552.53"/>
    <n v="562.53"/>
  </r>
  <r>
    <x v="9476"/>
    <n v="552.5"/>
    <n v="562.53"/>
  </r>
  <r>
    <x v="9477"/>
    <n v="551.85"/>
    <n v="562.02"/>
  </r>
  <r>
    <x v="9478"/>
    <n v="550.29999999999995"/>
    <n v="560.80999999999995"/>
  </r>
  <r>
    <x v="9479"/>
    <n v="550.29999999999995"/>
    <n v="560.80999999999995"/>
  </r>
  <r>
    <x v="9480"/>
    <n v="550.29999999999995"/>
    <n v="560.80999999999995"/>
  </r>
  <r>
    <x v="9481"/>
    <n v="528.55999999999995"/>
    <n v="540.95000000000005"/>
  </r>
  <r>
    <x v="9482"/>
    <n v="546.33000000000004"/>
    <n v="557.37"/>
  </r>
  <r>
    <x v="9483"/>
    <n v="549.74"/>
    <n v="560.22"/>
  </r>
  <r>
    <x v="9484"/>
    <n v="542.49"/>
    <n v="553.55999999999995"/>
  </r>
  <r>
    <x v="9485"/>
    <n v="540.01"/>
    <n v="550.5"/>
  </r>
  <r>
    <x v="9486"/>
    <n v="540.01"/>
    <n v="550.5"/>
  </r>
  <r>
    <x v="9487"/>
    <n v="540.01"/>
    <n v="550.5"/>
  </r>
  <r>
    <x v="9488"/>
    <n v="541.86"/>
    <n v="552.38"/>
  </r>
  <r>
    <x v="9489"/>
    <n v="543.69000000000005"/>
    <n v="553.95000000000005"/>
  </r>
  <r>
    <x v="9490"/>
    <n v="552.03"/>
    <n v="562.82000000000005"/>
  </r>
  <r>
    <x v="9491"/>
    <n v="552.03"/>
    <n v="562.82000000000005"/>
  </r>
  <r>
    <x v="9492"/>
    <n v="552.03"/>
    <n v="562.82000000000005"/>
  </r>
  <r>
    <x v="9493"/>
    <n v="552.03"/>
    <n v="562.82000000000005"/>
  </r>
  <r>
    <x v="9494"/>
    <n v="552.03"/>
    <n v="562.82000000000005"/>
  </r>
  <r>
    <x v="9495"/>
    <n v="553.08000000000004"/>
    <n v="563.35"/>
  </r>
  <r>
    <x v="9496"/>
    <n v="550.08000000000004"/>
    <n v="560.85"/>
  </r>
  <r>
    <x v="9497"/>
    <n v="550.08000000000004"/>
    <n v="560.85"/>
  </r>
  <r>
    <x v="9498"/>
    <n v="550.08000000000004"/>
    <n v="560.85"/>
  </r>
  <r>
    <x v="9499"/>
    <n v="547.1"/>
    <n v="558.44000000000005"/>
  </r>
  <r>
    <x v="9500"/>
    <n v="547.1"/>
    <n v="558.44000000000005"/>
  </r>
  <r>
    <x v="9501"/>
    <n v="547.1"/>
    <n v="558.44000000000005"/>
  </r>
  <r>
    <x v="9502"/>
    <n v="547.27"/>
    <n v="558.4"/>
  </r>
  <r>
    <x v="9503"/>
    <n v="552.42999999999995"/>
    <n v="563.19000000000005"/>
  </r>
  <r>
    <x v="9504"/>
    <n v="553.63"/>
    <n v="563.72"/>
  </r>
  <r>
    <x v="9505"/>
    <n v="553.92999999999995"/>
    <n v="563.79999999999995"/>
  </r>
  <r>
    <x v="9506"/>
    <n v="554"/>
    <n v="563.78"/>
  </r>
  <r>
    <x v="9507"/>
    <n v="554"/>
    <n v="563.78"/>
  </r>
  <r>
    <x v="9508"/>
    <n v="554"/>
    <n v="563.78"/>
  </r>
  <r>
    <x v="9509"/>
    <n v="553.82000000000005"/>
    <n v="563.65"/>
  </r>
  <r>
    <x v="9510"/>
    <n v="553.36"/>
    <n v="563.1"/>
  </r>
  <r>
    <x v="9511"/>
    <n v="550.83000000000004"/>
    <n v="560.78"/>
  </r>
  <r>
    <x v="9512"/>
    <n v="549.88"/>
    <n v="559.89"/>
  </r>
  <r>
    <x v="9513"/>
    <n v="549.57000000000005"/>
    <n v="559.73"/>
  </r>
  <r>
    <x v="9514"/>
    <n v="549.57000000000005"/>
    <n v="559.73"/>
  </r>
  <r>
    <x v="9515"/>
    <n v="549.57000000000005"/>
    <n v="559.73"/>
  </r>
  <r>
    <x v="9516"/>
    <n v="549.15"/>
    <n v="559.20000000000005"/>
  </r>
  <r>
    <x v="9517"/>
    <n v="549.53"/>
    <n v="559.27"/>
  </r>
  <r>
    <x v="9518"/>
    <n v="549.5"/>
    <n v="559.26"/>
  </r>
  <r>
    <x v="9519"/>
    <n v="549.61"/>
    <n v="559.33000000000004"/>
  </r>
  <r>
    <x v="9520"/>
    <n v="550.34"/>
    <n v="560.16"/>
  </r>
  <r>
    <x v="9521"/>
    <n v="550.34"/>
    <n v="560.16"/>
  </r>
  <r>
    <x v="9522"/>
    <n v="550.34"/>
    <n v="560.16"/>
  </r>
  <r>
    <x v="9523"/>
    <n v="553.98"/>
    <n v="563.78"/>
  </r>
  <r>
    <x v="9524"/>
    <n v="554.76"/>
    <n v="564.45000000000005"/>
  </r>
  <r>
    <x v="9525"/>
    <n v="555.02"/>
    <n v="564.66"/>
  </r>
  <r>
    <x v="9526"/>
    <n v="555.16"/>
    <n v="564.84"/>
  </r>
  <r>
    <x v="9527"/>
    <n v="555.51"/>
    <n v="565.16"/>
  </r>
  <r>
    <x v="9528"/>
    <n v="555.51"/>
    <n v="565.16"/>
  </r>
  <r>
    <x v="9529"/>
    <n v="555.51"/>
    <n v="565.16"/>
  </r>
  <r>
    <x v="9530"/>
    <n v="555.57000000000005"/>
    <n v="565.23"/>
  </r>
  <r>
    <x v="9531"/>
    <n v="555.75"/>
    <n v="565.39"/>
  </r>
  <r>
    <x v="9532"/>
    <n v="556.47"/>
    <n v="566"/>
  </r>
  <r>
    <x v="9533"/>
    <n v="556.24"/>
    <n v="566.20000000000005"/>
  </r>
  <r>
    <x v="9534"/>
    <n v="556.04999999999995"/>
    <n v="566.08000000000004"/>
  </r>
  <r>
    <x v="9535"/>
    <n v="556.04999999999995"/>
    <n v="566.08000000000004"/>
  </r>
  <r>
    <x v="9536"/>
    <n v="556.04999999999995"/>
    <n v="566.08000000000004"/>
  </r>
  <r>
    <x v="9537"/>
    <n v="556.17999999999995"/>
    <n v="566.19000000000005"/>
  </r>
  <r>
    <x v="9538"/>
    <n v="556.98"/>
    <n v="566.80999999999995"/>
  </r>
  <r>
    <x v="9539"/>
    <n v="557.49"/>
    <n v="567.27"/>
  </r>
  <r>
    <x v="9540"/>
    <n v="557.78"/>
    <n v="567.55999999999995"/>
  </r>
  <r>
    <x v="9541"/>
    <n v="558.12"/>
    <n v="567.85"/>
  </r>
  <r>
    <x v="9542"/>
    <n v="558.12"/>
    <n v="567.85"/>
  </r>
  <r>
    <x v="9543"/>
    <n v="558.12"/>
    <n v="567.85"/>
  </r>
  <r>
    <x v="9544"/>
    <n v="558.17999999999995"/>
    <n v="567.94000000000005"/>
  </r>
  <r>
    <x v="9545"/>
    <n v="558.29999999999995"/>
    <n v="568.04"/>
  </r>
  <r>
    <x v="9546"/>
    <n v="559"/>
    <n v="568.54"/>
  </r>
  <r>
    <x v="9547"/>
    <n v="559.12"/>
    <n v="568.74"/>
  </r>
  <r>
    <x v="9548"/>
    <n v="559.28"/>
    <n v="568.91"/>
  </r>
  <r>
    <x v="9549"/>
    <n v="559.28"/>
    <n v="568.91"/>
  </r>
  <r>
    <x v="9550"/>
    <n v="559.28"/>
    <n v="568.91"/>
  </r>
  <r>
    <x v="9551"/>
    <n v="559.41"/>
    <n v="569.02"/>
  </r>
  <r>
    <x v="9552"/>
    <n v="559.64"/>
    <n v="569.22"/>
  </r>
  <r>
    <x v="9553"/>
    <n v="559.82000000000005"/>
    <n v="569.54999999999995"/>
  </r>
  <r>
    <x v="9554"/>
    <n v="560.24"/>
    <n v="569.94000000000005"/>
  </r>
  <r>
    <x v="9555"/>
    <n v="560.41"/>
    <n v="570.13"/>
  </r>
  <r>
    <x v="9556"/>
    <n v="560.41"/>
    <n v="570.13"/>
  </r>
  <r>
    <x v="9557"/>
    <n v="560.41"/>
    <n v="570.13"/>
  </r>
  <r>
    <x v="9558"/>
    <n v="560.57000000000005"/>
    <n v="570.29999999999995"/>
  </r>
  <r>
    <x v="9559"/>
    <n v="560.77"/>
    <n v="570.4"/>
  </r>
  <r>
    <x v="9560"/>
    <n v="560.83000000000004"/>
    <n v="570.58000000000004"/>
  </r>
  <r>
    <x v="9561"/>
    <n v="561.23"/>
    <n v="570.98"/>
  </r>
  <r>
    <x v="9562"/>
    <n v="561.5"/>
    <n v="571.09"/>
  </r>
  <r>
    <x v="9563"/>
    <n v="561.5"/>
    <n v="571.09"/>
  </r>
  <r>
    <x v="9564"/>
    <n v="561.5"/>
    <n v="571.09"/>
  </r>
  <r>
    <x v="9565"/>
    <n v="561.67999999999995"/>
    <n v="571.21"/>
  </r>
  <r>
    <x v="9566"/>
    <n v="561.79999999999995"/>
    <n v="571.37"/>
  </r>
  <r>
    <x v="9567"/>
    <n v="562.21"/>
    <n v="571.65"/>
  </r>
  <r>
    <x v="9568"/>
    <n v="562.23"/>
    <n v="571.59"/>
  </r>
  <r>
    <x v="9569"/>
    <n v="561.17999999999995"/>
    <n v="570.76"/>
  </r>
  <r>
    <x v="9570"/>
    <n v="561.17999999999995"/>
    <n v="570.76"/>
  </r>
  <r>
    <x v="9571"/>
    <n v="561.17999999999995"/>
    <n v="570.76"/>
  </r>
  <r>
    <x v="9572"/>
    <n v="561.16999999999996"/>
    <n v="570.82000000000005"/>
  </r>
  <r>
    <x v="9573"/>
    <n v="561.37"/>
    <n v="571.01"/>
  </r>
  <r>
    <x v="9574"/>
    <n v="561.04999999999995"/>
    <n v="571.4"/>
  </r>
  <r>
    <x v="9575"/>
    <n v="561.01"/>
    <n v="571.04999999999995"/>
  </r>
  <r>
    <x v="9576"/>
    <n v="559.62"/>
    <n v="569.4"/>
  </r>
  <r>
    <x v="9577"/>
    <n v="559.62"/>
    <n v="569.4"/>
  </r>
  <r>
    <x v="9578"/>
    <n v="559.62"/>
    <n v="569.4"/>
  </r>
  <r>
    <x v="9579"/>
    <n v="559.16999999999996"/>
    <n v="568.94000000000005"/>
  </r>
  <r>
    <x v="9580"/>
    <n v="558.73"/>
    <n v="568.79"/>
  </r>
  <r>
    <x v="9581"/>
    <n v="560.53"/>
    <n v="569.88"/>
  </r>
  <r>
    <x v="9582"/>
    <n v="561.45000000000005"/>
    <n v="571.12"/>
  </r>
  <r>
    <x v="9583"/>
    <n v="560.04"/>
    <n v="569.98"/>
  </r>
  <r>
    <x v="9584"/>
    <n v="560.04"/>
    <n v="569.98"/>
  </r>
  <r>
    <x v="9585"/>
    <n v="560.04"/>
    <n v="569.98"/>
  </r>
  <r>
    <x v="9586"/>
    <n v="558.41999999999996"/>
    <n v="568.35"/>
  </r>
  <r>
    <x v="9587"/>
    <n v="560.98"/>
    <n v="570.51"/>
  </r>
  <r>
    <x v="9588"/>
    <n v="561.83000000000004"/>
    <n v="571.44000000000005"/>
  </r>
  <r>
    <x v="9589"/>
    <n v="564.22"/>
    <n v="573.92999999999995"/>
  </r>
  <r>
    <x v="9590"/>
    <n v="564.53"/>
    <n v="574.24"/>
  </r>
  <r>
    <x v="9591"/>
    <n v="564.53"/>
    <n v="574.24"/>
  </r>
  <r>
    <x v="9592"/>
    <n v="564.53"/>
    <n v="574.24"/>
  </r>
  <r>
    <x v="9593"/>
    <n v="565.4"/>
    <n v="575.01"/>
  </r>
  <r>
    <x v="9594"/>
    <n v="565.88"/>
    <n v="576.65"/>
  </r>
  <r>
    <x v="9595"/>
    <n v="565.38"/>
    <n v="576.37"/>
  </r>
  <r>
    <x v="9596"/>
    <n v="565.38"/>
    <n v="576.37"/>
  </r>
  <r>
    <x v="9597"/>
    <n v="565.38"/>
    <n v="576.37"/>
  </r>
  <r>
    <x v="9598"/>
    <n v="565.38"/>
    <n v="576.37"/>
  </r>
  <r>
    <x v="9599"/>
    <n v="565.38"/>
    <n v="576.37"/>
  </r>
  <r>
    <x v="9600"/>
    <n v="564.54999999999995"/>
    <n v="575.59"/>
  </r>
  <r>
    <x v="9601"/>
    <n v="564.08000000000004"/>
    <n v="575.72"/>
  </r>
  <r>
    <x v="9602"/>
    <n v="564.01"/>
    <n v="576.09"/>
  </r>
  <r>
    <x v="9603"/>
    <n v="564.21"/>
    <n v="574.91"/>
  </r>
  <r>
    <x v="9604"/>
    <n v="564.04999999999995"/>
    <n v="573.59"/>
  </r>
  <r>
    <x v="9605"/>
    <n v="564.04999999999995"/>
    <n v="573.59"/>
  </r>
  <r>
    <x v="9606"/>
    <n v="564.04999999999995"/>
    <n v="573.59"/>
  </r>
  <r>
    <x v="9607"/>
    <n v="564.17999999999995"/>
    <n v="573.87"/>
  </r>
  <r>
    <x v="9608"/>
    <n v="565.11"/>
    <n v="575.07000000000005"/>
  </r>
  <r>
    <x v="9609"/>
    <n v="565.30999999999995"/>
    <n v="575.09"/>
  </r>
  <r>
    <x v="9610"/>
    <n v="566.33000000000004"/>
    <n v="575.86"/>
  </r>
  <r>
    <x v="9611"/>
    <n v="566.59"/>
    <n v="576.25"/>
  </r>
  <r>
    <x v="9612"/>
    <n v="566.59"/>
    <n v="576.25"/>
  </r>
  <r>
    <x v="9613"/>
    <n v="566.59"/>
    <n v="576.25"/>
  </r>
  <r>
    <x v="9614"/>
    <n v="567.9"/>
    <n v="577.65"/>
  </r>
  <r>
    <x v="9615"/>
    <n v="568.20000000000005"/>
    <n v="577.88"/>
  </r>
  <r>
    <x v="9616"/>
    <n v="568.29"/>
    <n v="577.97"/>
  </r>
  <r>
    <x v="9617"/>
    <n v="568.36"/>
    <n v="578.07000000000005"/>
  </r>
  <r>
    <x v="9618"/>
    <n v="568.36"/>
    <n v="578.07000000000005"/>
  </r>
  <r>
    <x v="9619"/>
    <n v="568.36"/>
    <n v="578.07000000000005"/>
  </r>
  <r>
    <x v="9620"/>
    <n v="568.36"/>
    <n v="578.07000000000005"/>
  </r>
  <r>
    <x v="9621"/>
    <n v="568.54999999999995"/>
    <n v="578.11"/>
  </r>
  <r>
    <x v="9622"/>
    <n v="568.65"/>
    <n v="578.22"/>
  </r>
  <r>
    <x v="9623"/>
    <n v="568.79999999999995"/>
    <n v="578.35"/>
  </r>
  <r>
    <x v="9624"/>
    <n v="568.82000000000005"/>
    <n v="578.36"/>
  </r>
  <r>
    <x v="9625"/>
    <n v="569.55999999999995"/>
    <n v="579.05999999999995"/>
  </r>
  <r>
    <x v="9626"/>
    <n v="569.55999999999995"/>
    <n v="579.05999999999995"/>
  </r>
  <r>
    <x v="9627"/>
    <n v="569.55999999999995"/>
    <n v="579.05999999999995"/>
  </r>
  <r>
    <x v="9628"/>
    <n v="569.91999999999996"/>
    <n v="579.57000000000005"/>
  </r>
  <r>
    <x v="9629"/>
    <n v="570.21"/>
    <n v="579.79"/>
  </r>
  <r>
    <x v="9630"/>
    <n v="569.51"/>
    <n v="579.30999999999995"/>
  </r>
  <r>
    <x v="9631"/>
    <n v="568.67999999999995"/>
    <n v="578.33000000000004"/>
  </r>
  <r>
    <x v="9632"/>
    <n v="567.77"/>
    <n v="577.41999999999996"/>
  </r>
  <r>
    <x v="9633"/>
    <n v="567.77"/>
    <n v="577.41999999999996"/>
  </r>
  <r>
    <x v="9634"/>
    <n v="567.77"/>
    <n v="577.41999999999996"/>
  </r>
  <r>
    <x v="9635"/>
    <n v="566"/>
    <n v="575.79"/>
  </r>
  <r>
    <x v="9636"/>
    <n v="569.36"/>
    <n v="579.01"/>
  </r>
  <r>
    <x v="9637"/>
    <n v="571.30999999999995"/>
    <n v="580.78"/>
  </r>
  <r>
    <x v="9638"/>
    <n v="571.52"/>
    <n v="580.94000000000005"/>
  </r>
  <r>
    <x v="9639"/>
    <n v="571.46"/>
    <n v="581.03"/>
  </r>
  <r>
    <x v="9640"/>
    <n v="571.46"/>
    <n v="581.03"/>
  </r>
  <r>
    <x v="9641"/>
    <n v="571.46"/>
    <n v="581.03"/>
  </r>
  <r>
    <x v="9642"/>
    <n v="571.6"/>
    <n v="581.19000000000005"/>
  </r>
  <r>
    <x v="9643"/>
    <n v="571.58000000000004"/>
    <n v="581.25"/>
  </r>
  <r>
    <x v="9644"/>
    <n v="571.6"/>
    <n v="581.28"/>
  </r>
  <r>
    <x v="9645"/>
    <n v="571.92999999999995"/>
    <n v="581.58000000000004"/>
  </r>
  <r>
    <x v="9646"/>
    <n v="572"/>
    <n v="581.63"/>
  </r>
  <r>
    <x v="9647"/>
    <n v="572"/>
    <n v="581.63"/>
  </r>
  <r>
    <x v="9648"/>
    <n v="572"/>
    <n v="581.63"/>
  </r>
  <r>
    <x v="9649"/>
    <n v="571.9"/>
    <n v="581.54"/>
  </r>
  <r>
    <x v="9650"/>
    <n v="572.05999999999995"/>
    <n v="581.67999999999995"/>
  </r>
  <r>
    <x v="9651"/>
    <n v="572"/>
    <n v="581.6"/>
  </r>
  <r>
    <x v="9652"/>
    <n v="571.74"/>
    <n v="581.54999999999995"/>
  </r>
  <r>
    <x v="9653"/>
    <n v="571.74"/>
    <n v="581.54999999999995"/>
  </r>
  <r>
    <x v="9654"/>
    <n v="571.74"/>
    <n v="581.54999999999995"/>
  </r>
  <r>
    <x v="9655"/>
    <n v="571.74"/>
    <n v="581.54999999999995"/>
  </r>
  <r>
    <x v="9656"/>
    <n v="571.57000000000005"/>
    <n v="581.42999999999995"/>
  </r>
  <r>
    <x v="9657"/>
    <n v="572.62"/>
    <n v="582.37"/>
  </r>
  <r>
    <x v="9658"/>
    <n v="573.96"/>
    <n v="583.69000000000005"/>
  </r>
  <r>
    <x v="9659"/>
    <n v="574.17999999999995"/>
    <n v="583.69000000000005"/>
  </r>
  <r>
    <x v="9660"/>
    <n v="572.46"/>
    <n v="581.86"/>
  </r>
  <r>
    <x v="9661"/>
    <n v="572.46"/>
    <n v="581.86"/>
  </r>
  <r>
    <x v="9662"/>
    <n v="572.46"/>
    <n v="581.86"/>
  </r>
  <r>
    <x v="9663"/>
    <n v="573.46"/>
    <n v="581.86"/>
  </r>
  <r>
    <x v="9664"/>
    <n v="572.69000000000005"/>
    <n v="582.11"/>
  </r>
  <r>
    <x v="9665"/>
    <n v="572.99"/>
    <n v="582.45000000000005"/>
  </r>
  <r>
    <x v="9666"/>
    <n v="572.45000000000005"/>
    <n v="582.11"/>
  </r>
  <r>
    <x v="9667"/>
    <n v="572.04999999999995"/>
    <n v="581.72"/>
  </r>
  <r>
    <x v="9668"/>
    <n v="572.04999999999995"/>
    <n v="581.72"/>
  </r>
  <r>
    <x v="9669"/>
    <n v="572.04999999999995"/>
    <n v="581.72"/>
  </r>
  <r>
    <x v="9670"/>
    <n v="570.41"/>
    <n v="580.17999999999995"/>
  </r>
  <r>
    <x v="9671"/>
    <n v="570.61"/>
    <n v="580.22"/>
  </r>
  <r>
    <x v="9672"/>
    <n v="570.67999999999995"/>
    <n v="580.23"/>
  </r>
  <r>
    <x v="9673"/>
    <n v="570.61"/>
    <n v="580.13"/>
  </r>
  <r>
    <x v="9674"/>
    <n v="570.51"/>
    <n v="579.88"/>
  </r>
  <r>
    <x v="9675"/>
    <n v="570.51"/>
    <n v="579.88"/>
  </r>
  <r>
    <x v="9676"/>
    <n v="570.51"/>
    <n v="579.88"/>
  </r>
  <r>
    <x v="9677"/>
    <n v="570.61"/>
    <n v="579.91"/>
  </r>
  <r>
    <x v="9678"/>
    <n v="570.41"/>
    <n v="579.9"/>
  </r>
  <r>
    <x v="9679"/>
    <n v="570.75"/>
    <n v="580.45000000000005"/>
  </r>
  <r>
    <x v="9680"/>
    <n v="571.03"/>
    <n v="580.75"/>
  </r>
  <r>
    <x v="9681"/>
    <n v="571.16"/>
    <n v="580.83000000000004"/>
  </r>
  <r>
    <x v="9682"/>
    <n v="571.16"/>
    <n v="580.83000000000004"/>
  </r>
  <r>
    <x v="9683"/>
    <n v="571.16"/>
    <n v="580.83000000000004"/>
  </r>
  <r>
    <x v="9684"/>
    <n v="571.37"/>
    <n v="581.02"/>
  </r>
  <r>
    <x v="9685"/>
    <n v="577.37"/>
    <n v="586.94000000000005"/>
  </r>
  <r>
    <x v="9686"/>
    <n v="577.64"/>
    <n v="587.14"/>
  </r>
  <r>
    <x v="9687"/>
    <n v="577.77"/>
    <n v="587.23"/>
  </r>
  <r>
    <x v="9688"/>
    <n v="577.83000000000004"/>
    <n v="587.30999999999995"/>
  </r>
  <r>
    <x v="9689"/>
    <n v="577.83000000000004"/>
    <n v="587.30999999999995"/>
  </r>
  <r>
    <x v="9690"/>
    <n v="577.83000000000004"/>
    <n v="587.30999999999995"/>
  </r>
  <r>
    <x v="9691"/>
    <n v="577.85"/>
    <n v="587.25"/>
  </r>
  <r>
    <x v="9692"/>
    <n v="577.99"/>
    <n v="587.33000000000004"/>
  </r>
  <r>
    <x v="9693"/>
    <n v="577.95000000000005"/>
    <n v="587.26"/>
  </r>
  <r>
    <x v="9694"/>
    <n v="578.29"/>
    <n v="587.69000000000005"/>
  </r>
  <r>
    <x v="9695"/>
    <n v="578.59"/>
    <n v="588.03"/>
  </r>
  <r>
    <x v="9696"/>
    <n v="578.59"/>
    <n v="588.03"/>
  </r>
  <r>
    <x v="9697"/>
    <n v="578.59"/>
    <n v="588.03"/>
  </r>
  <r>
    <x v="9698"/>
    <n v="578.63"/>
    <n v="588.09"/>
  </r>
  <r>
    <x v="9699"/>
    <n v="579.37"/>
    <n v="588.84"/>
  </r>
  <r>
    <x v="9700"/>
    <n v="579.53"/>
    <n v="589.04999999999995"/>
  </r>
  <r>
    <x v="9701"/>
    <n v="579.72"/>
    <n v="589.23"/>
  </r>
  <r>
    <x v="9702"/>
    <n v="580.23"/>
    <n v="589.76"/>
  </r>
  <r>
    <x v="9703"/>
    <n v="580.23"/>
    <n v="589.76"/>
  </r>
  <r>
    <x v="9704"/>
    <n v="580.23"/>
    <n v="589.76"/>
  </r>
  <r>
    <x v="9705"/>
    <n v="580.54999999999995"/>
    <n v="590.08000000000004"/>
  </r>
  <r>
    <x v="9706"/>
    <n v="580.69000000000005"/>
    <n v="590.21"/>
  </r>
  <r>
    <x v="9707"/>
    <n v="581.27"/>
    <n v="590.76"/>
  </r>
  <r>
    <x v="9708"/>
    <n v="581.54999999999995"/>
    <n v="590.94000000000005"/>
  </r>
  <r>
    <x v="9709"/>
    <n v="581.65"/>
    <n v="591.04"/>
  </r>
  <r>
    <x v="9710"/>
    <n v="581.65"/>
    <n v="591.04"/>
  </r>
  <r>
    <x v="9711"/>
    <n v="581.65"/>
    <n v="591.04"/>
  </r>
  <r>
    <x v="9712"/>
    <n v="581.67999999999995"/>
    <n v="591.16"/>
  </r>
  <r>
    <x v="9713"/>
    <n v="581.67999999999995"/>
    <n v="591.20000000000005"/>
  </r>
  <r>
    <x v="9714"/>
    <n v="581.78"/>
    <n v="591.37"/>
  </r>
  <r>
    <x v="9715"/>
    <n v="581.69000000000005"/>
    <n v="591.37"/>
  </r>
  <r>
    <x v="9716"/>
    <n v="582.65"/>
    <n v="592.34"/>
  </r>
  <r>
    <x v="9717"/>
    <n v="582.65"/>
    <n v="592.34"/>
  </r>
  <r>
    <x v="9718"/>
    <n v="582.65"/>
    <n v="592.34"/>
  </r>
  <r>
    <x v="9719"/>
    <n v="582.86"/>
    <n v="592.51"/>
  </r>
  <r>
    <x v="9720"/>
    <n v="582.94000000000005"/>
    <n v="592.57000000000005"/>
  </r>
  <r>
    <x v="9721"/>
    <n v="583.03"/>
    <n v="592.71"/>
  </r>
  <r>
    <x v="9722"/>
    <n v="582.59"/>
    <n v="592.32000000000005"/>
  </r>
  <r>
    <x v="9723"/>
    <n v="582.49"/>
    <n v="592.1"/>
  </r>
  <r>
    <x v="9724"/>
    <n v="582.49"/>
    <n v="592.1"/>
  </r>
  <r>
    <x v="9725"/>
    <n v="582.49"/>
    <n v="592.1"/>
  </r>
  <r>
    <x v="9726"/>
    <n v="582.53"/>
    <n v="592.12"/>
  </r>
  <r>
    <x v="9727"/>
    <n v="582.62"/>
    <n v="592.17999999999995"/>
  </r>
  <r>
    <x v="9728"/>
    <n v="583.52"/>
    <n v="592.79999999999995"/>
  </r>
  <r>
    <x v="9729"/>
    <n v="581.48"/>
    <n v="590.55999999999995"/>
  </r>
  <r>
    <x v="9730"/>
    <n v="580.84"/>
    <n v="589.91999999999996"/>
  </r>
  <r>
    <x v="9731"/>
    <n v="580.84"/>
    <n v="589.91999999999996"/>
  </r>
  <r>
    <x v="9732"/>
    <n v="580.84"/>
    <n v="589.91999999999996"/>
  </r>
  <r>
    <x v="9733"/>
    <n v="579.92999999999995"/>
    <n v="588.98"/>
  </r>
  <r>
    <x v="9734"/>
    <n v="579.92999999999995"/>
    <n v="588.91999999999996"/>
  </r>
  <r>
    <x v="9735"/>
    <n v="581.07000000000005"/>
    <n v="590.67999999999995"/>
  </r>
  <r>
    <x v="9736"/>
    <n v="583.42999999999995"/>
    <n v="593.03"/>
  </r>
  <r>
    <x v="9737"/>
    <n v="584.27"/>
    <n v="593.74"/>
  </r>
  <r>
    <x v="9738"/>
    <n v="584.27"/>
    <n v="593.74"/>
  </r>
  <r>
    <x v="9739"/>
    <n v="584.27"/>
    <n v="593.74"/>
  </r>
  <r>
    <x v="9740"/>
    <n v="584.04"/>
    <n v="593.63"/>
  </r>
  <r>
    <x v="9741"/>
    <n v="583.49"/>
    <n v="593.16"/>
  </r>
  <r>
    <x v="9742"/>
    <n v="583.80999999999995"/>
    <n v="593.37"/>
  </r>
  <r>
    <x v="9743"/>
    <n v="583.80999999999995"/>
    <n v="593.39"/>
  </r>
  <r>
    <x v="9744"/>
    <n v="583.80999999999995"/>
    <n v="593.32000000000005"/>
  </r>
  <r>
    <x v="9745"/>
    <n v="583.80999999999995"/>
    <n v="593.32000000000005"/>
  </r>
  <r>
    <x v="9746"/>
    <n v="583.80999999999995"/>
    <n v="593.32000000000005"/>
  </r>
  <r>
    <x v="9747"/>
    <n v="582.22"/>
    <n v="591.74"/>
  </r>
  <r>
    <x v="9748"/>
    <n v="581.97"/>
    <n v="591.25"/>
  </r>
  <r>
    <x v="9749"/>
    <n v="581.94000000000005"/>
    <n v="591.05999999999995"/>
  </r>
  <r>
    <x v="9750"/>
    <n v="580.62"/>
    <n v="589.92999999999995"/>
  </r>
  <r>
    <x v="9751"/>
    <n v="579.57000000000005"/>
    <n v="588.97"/>
  </r>
  <r>
    <x v="9752"/>
    <n v="579.57000000000005"/>
    <n v="588.97"/>
  </r>
  <r>
    <x v="9753"/>
    <n v="579.57000000000005"/>
    <n v="588.97"/>
  </r>
  <r>
    <x v="9754"/>
    <n v="579.01"/>
    <n v="588.20000000000005"/>
  </r>
  <r>
    <x v="9755"/>
    <n v="579.01"/>
    <n v="588.20000000000005"/>
  </r>
  <r>
    <x v="9756"/>
    <n v="585.9"/>
    <n v="595.37"/>
  </r>
  <r>
    <x v="9757"/>
    <n v="585.87"/>
    <n v="595.59"/>
  </r>
  <r>
    <x v="9758"/>
    <n v="581.1"/>
    <n v="590.61"/>
  </r>
  <r>
    <x v="9759"/>
    <n v="581.1"/>
    <n v="590.61"/>
  </r>
  <r>
    <x v="9760"/>
    <n v="581.1"/>
    <n v="590.61"/>
  </r>
  <r>
    <x v="9761"/>
    <n v="579.94000000000005"/>
    <n v="589.52"/>
  </r>
  <r>
    <x v="9762"/>
    <n v="584.01"/>
    <n v="593.72"/>
  </r>
  <r>
    <x v="9763"/>
    <n v="583.78"/>
    <n v="593.48"/>
  </r>
  <r>
    <x v="9764"/>
    <n v="581.63"/>
    <n v="591.39"/>
  </r>
  <r>
    <x v="9765"/>
    <n v="581.87"/>
    <n v="591.57000000000005"/>
  </r>
  <r>
    <x v="9766"/>
    <n v="581.87"/>
    <n v="591.57000000000005"/>
  </r>
  <r>
    <x v="9767"/>
    <n v="581.87"/>
    <n v="591.57000000000005"/>
  </r>
  <r>
    <x v="9768"/>
    <n v="582.08000000000004"/>
    <n v="591.77"/>
  </r>
  <r>
    <x v="9769"/>
    <n v="582.49"/>
    <n v="591.73"/>
  </r>
  <r>
    <x v="9770"/>
    <n v="581.91"/>
    <n v="591.55999999999995"/>
  </r>
  <r>
    <x v="9771"/>
    <n v="581.9"/>
    <n v="591.57000000000005"/>
  </r>
  <r>
    <x v="9772"/>
    <n v="581.89"/>
    <n v="591.61"/>
  </r>
  <r>
    <x v="9773"/>
    <n v="581.89"/>
    <n v="591.61"/>
  </r>
  <r>
    <x v="9774"/>
    <n v="581.89"/>
    <n v="591.61"/>
  </r>
  <r>
    <x v="9775"/>
    <n v="581.88"/>
    <n v="591.54999999999995"/>
  </r>
  <r>
    <x v="9776"/>
    <n v="580.47"/>
    <n v="590.11"/>
  </r>
  <r>
    <x v="9777"/>
    <n v="579.62"/>
    <n v="589.39"/>
  </r>
  <r>
    <x v="9778"/>
    <n v="582.42999999999995"/>
    <n v="592.20000000000005"/>
  </r>
  <r>
    <x v="9779"/>
    <n v="582.11"/>
    <n v="591.83000000000004"/>
  </r>
  <r>
    <x v="9780"/>
    <n v="582.11"/>
    <n v="591.83000000000004"/>
  </r>
  <r>
    <x v="9781"/>
    <n v="582.11"/>
    <n v="591.83000000000004"/>
  </r>
  <r>
    <x v="9782"/>
    <n v="582.11"/>
    <n v="591.83000000000004"/>
  </r>
  <r>
    <x v="9783"/>
    <n v="579.95000000000005"/>
    <n v="589.62"/>
  </r>
  <r>
    <x v="9784"/>
    <n v="577.66999999999996"/>
    <n v="587.25"/>
  </r>
  <r>
    <x v="9785"/>
    <n v="576.25"/>
    <n v="585.74"/>
  </r>
  <r>
    <x v="9786"/>
    <n v="569.82000000000005"/>
    <n v="579.72"/>
  </r>
  <r>
    <x v="9787"/>
    <n v="569.82000000000005"/>
    <n v="579.72"/>
  </r>
  <r>
    <x v="9788"/>
    <n v="569.82000000000005"/>
    <n v="579.72"/>
  </r>
  <r>
    <x v="9789"/>
    <n v="567.01"/>
    <n v="576.74"/>
  </r>
  <r>
    <x v="9790"/>
    <n v="570.03"/>
    <n v="579.42999999999995"/>
  </r>
  <r>
    <x v="9791"/>
    <n v="572.12"/>
    <n v="581.66"/>
  </r>
  <r>
    <x v="9792"/>
    <n v="574.41"/>
    <n v="584.1"/>
  </r>
  <r>
    <x v="9793"/>
    <n v="576.66"/>
    <n v="586.44000000000005"/>
  </r>
  <r>
    <x v="9794"/>
    <n v="576.66"/>
    <n v="586.44000000000005"/>
  </r>
  <r>
    <x v="9795"/>
    <n v="576.66"/>
    <n v="586.44000000000005"/>
  </r>
  <r>
    <x v="9796"/>
    <n v="577.04999999999995"/>
    <n v="586.74"/>
  </r>
  <r>
    <x v="9797"/>
    <n v="576.9"/>
    <n v="586.66"/>
  </r>
  <r>
    <x v="9798"/>
    <n v="576.16"/>
    <n v="585.99"/>
  </r>
  <r>
    <x v="9799"/>
    <n v="576.04999999999995"/>
    <n v="585.94000000000005"/>
  </r>
  <r>
    <x v="9800"/>
    <n v="576.87"/>
    <n v="586.30999999999995"/>
  </r>
  <r>
    <x v="9801"/>
    <n v="576.87"/>
    <n v="586.30999999999995"/>
  </r>
  <r>
    <x v="9802"/>
    <n v="576.87"/>
    <n v="586.30999999999995"/>
  </r>
  <r>
    <x v="9803"/>
    <n v="575.44000000000005"/>
    <n v="585.14"/>
  </r>
  <r>
    <x v="9804"/>
    <n v="571.35"/>
    <n v="581.21"/>
  </r>
  <r>
    <x v="9805"/>
    <n v="569.28"/>
    <n v="579.12"/>
  </r>
  <r>
    <x v="9806"/>
    <n v="567.36"/>
    <n v="576.99"/>
  </r>
  <r>
    <x v="9807"/>
    <n v="565.57000000000005"/>
    <n v="575.34"/>
  </r>
  <r>
    <x v="9808"/>
    <n v="565.57000000000005"/>
    <n v="575.34"/>
  </r>
  <r>
    <x v="9809"/>
    <n v="565.57000000000005"/>
    <n v="575.34"/>
  </r>
  <r>
    <x v="9810"/>
    <n v="563.23"/>
    <n v="573.03"/>
  </r>
  <r>
    <x v="9811"/>
    <n v="554.38"/>
    <n v="564.39"/>
  </r>
  <r>
    <x v="9812"/>
    <n v="553.34"/>
    <n v="563.58000000000004"/>
  </r>
  <r>
    <x v="9813"/>
    <n v="562.09"/>
    <n v="571.87"/>
  </r>
  <r>
    <x v="9814"/>
    <n v="568.45000000000005"/>
    <n v="578.16999999999996"/>
  </r>
  <r>
    <x v="9815"/>
    <n v="568.45000000000005"/>
    <n v="578.16999999999996"/>
  </r>
  <r>
    <x v="9816"/>
    <n v="568.45000000000005"/>
    <n v="578.16999999999996"/>
  </r>
  <r>
    <x v="9817"/>
    <n v="564.73"/>
    <n v="575.09"/>
  </r>
  <r>
    <x v="9818"/>
    <n v="561.52"/>
    <n v="571.84"/>
  </r>
  <r>
    <x v="9819"/>
    <n v="560.99"/>
    <n v="571.38"/>
  </r>
  <r>
    <x v="9820"/>
    <n v="559.46"/>
    <n v="569.83000000000004"/>
  </r>
  <r>
    <x v="9821"/>
    <n v="559.5"/>
    <n v="569.64"/>
  </r>
  <r>
    <x v="9822"/>
    <n v="559.5"/>
    <n v="569.64"/>
  </r>
  <r>
    <x v="9823"/>
    <n v="559.5"/>
    <n v="569.64"/>
  </r>
  <r>
    <x v="9824"/>
    <n v="558.51"/>
    <n v="568.23"/>
  </r>
  <r>
    <x v="9825"/>
    <n v="557.44000000000005"/>
    <n v="567.09"/>
  </r>
  <r>
    <x v="9826"/>
    <n v="556.9"/>
    <n v="566.66"/>
  </r>
  <r>
    <x v="9827"/>
    <n v="553.47"/>
    <n v="563.30999999999995"/>
  </r>
  <r>
    <x v="9828"/>
    <n v="549.24"/>
    <n v="559.27"/>
  </r>
  <r>
    <x v="9829"/>
    <n v="549.24"/>
    <n v="559.27"/>
  </r>
  <r>
    <x v="9830"/>
    <n v="549.24"/>
    <n v="559.27"/>
  </r>
  <r>
    <x v="9831"/>
    <n v="552.95000000000005"/>
    <n v="563.07000000000005"/>
  </r>
  <r>
    <x v="9832"/>
    <n v="557.82000000000005"/>
    <n v="567.89"/>
  </r>
  <r>
    <x v="9833"/>
    <n v="571.39"/>
    <n v="582.01"/>
  </r>
  <r>
    <x v="9834"/>
    <n v="566.87"/>
    <n v="577.09"/>
  </r>
  <r>
    <x v="9835"/>
    <n v="564.17999999999995"/>
    <n v="574.54"/>
  </r>
  <r>
    <x v="9836"/>
    <n v="564.17999999999995"/>
    <n v="574.54"/>
  </r>
  <r>
    <x v="9837"/>
    <n v="564.17999999999995"/>
    <n v="574.54"/>
  </r>
  <r>
    <x v="9838"/>
    <n v="565.89"/>
    <n v="576.02"/>
  </r>
  <r>
    <x v="9839"/>
    <n v="567.61"/>
    <n v="577.77"/>
  </r>
  <r>
    <x v="9840"/>
    <n v="568.69000000000005"/>
    <n v="579.04"/>
  </r>
  <r>
    <x v="9841"/>
    <n v="564.48"/>
    <n v="574.91999999999996"/>
  </r>
  <r>
    <x v="9842"/>
    <n v="560"/>
    <n v="570.49"/>
  </r>
  <r>
    <x v="9843"/>
    <n v="560"/>
    <n v="570.49"/>
  </r>
  <r>
    <x v="9844"/>
    <n v="560"/>
    <n v="570.49"/>
  </r>
  <r>
    <x v="9845"/>
    <n v="560.98"/>
    <n v="571.54999999999995"/>
  </r>
  <r>
    <x v="9846"/>
    <n v="560.55999999999995"/>
    <n v="571.15"/>
  </r>
  <r>
    <x v="9847"/>
    <n v="557.54999999999995"/>
    <n v="568.15"/>
  </r>
  <r>
    <x v="9848"/>
    <n v="555.57000000000005"/>
    <n v="565.84"/>
  </r>
  <r>
    <x v="9849"/>
    <n v="559.69000000000005"/>
    <n v="570.07000000000005"/>
  </r>
  <r>
    <x v="9850"/>
    <n v="559.69000000000005"/>
    <n v="570.07000000000005"/>
  </r>
  <r>
    <x v="9851"/>
    <n v="559.69000000000005"/>
    <n v="570.07000000000005"/>
  </r>
  <r>
    <x v="9852"/>
    <n v="569.58000000000004"/>
    <n v="579.73"/>
  </r>
  <r>
    <x v="9853"/>
    <n v="573.35"/>
    <n v="583.14"/>
  </r>
  <r>
    <x v="9854"/>
    <n v="564.39"/>
    <n v="575.83000000000004"/>
  </r>
  <r>
    <x v="9855"/>
    <n v="563.77"/>
    <n v="575.16999999999996"/>
  </r>
  <r>
    <x v="9856"/>
    <n v="563.77"/>
    <n v="575.16999999999996"/>
  </r>
  <r>
    <x v="9857"/>
    <n v="563.77"/>
    <n v="575.16999999999996"/>
  </r>
  <r>
    <x v="9858"/>
    <n v="563.77"/>
    <n v="575.16999999999996"/>
  </r>
  <r>
    <x v="9859"/>
    <n v="561.24"/>
    <n v="572.95000000000005"/>
  </r>
  <r>
    <x v="9860"/>
    <n v="557.44000000000005"/>
    <n v="569.55999999999995"/>
  </r>
  <r>
    <x v="9861"/>
    <n v="558.66999999999996"/>
    <n v="571.80999999999995"/>
  </r>
  <r>
    <x v="9862"/>
    <n v="558.66999999999996"/>
    <n v="571.80999999999995"/>
  </r>
  <r>
    <x v="9863"/>
    <n v="558.66999999999996"/>
    <n v="571.80999999999995"/>
  </r>
  <r>
    <x v="9864"/>
    <n v="558.66999999999996"/>
    <n v="571.80999999999995"/>
  </r>
  <r>
    <x v="9865"/>
    <n v="558.66999999999996"/>
    <n v="571.80999999999995"/>
  </r>
  <r>
    <x v="9866"/>
    <n v="558.15"/>
    <n v="568.02"/>
  </r>
  <r>
    <x v="9867"/>
    <n v="559.89"/>
    <n v="569.69000000000005"/>
  </r>
  <r>
    <x v="9868"/>
    <n v="564.54"/>
    <n v="574.52"/>
  </r>
  <r>
    <x v="9869"/>
    <n v="570.4"/>
    <n v="580.55999999999995"/>
  </r>
  <r>
    <x v="9870"/>
    <n v="572.05999999999995"/>
    <n v="582.21"/>
  </r>
  <r>
    <x v="9871"/>
    <n v="572.05999999999995"/>
    <n v="582.21"/>
  </r>
  <r>
    <x v="9872"/>
    <n v="572.05999999999995"/>
    <n v="582.21"/>
  </r>
  <r>
    <x v="9873"/>
    <n v="567.66999999999996"/>
    <n v="577.9"/>
  </r>
  <r>
    <x v="9874"/>
    <n v="564.49"/>
    <n v="574.78"/>
  </r>
  <r>
    <x v="9875"/>
    <n v="561.29999999999995"/>
    <n v="571.42999999999995"/>
  </r>
  <r>
    <x v="9876"/>
    <n v="556.33000000000004"/>
    <n v="566.72"/>
  </r>
  <r>
    <x v="9877"/>
    <n v="552.42999999999995"/>
    <n v="562.75"/>
  </r>
  <r>
    <x v="9878"/>
    <n v="552.42999999999995"/>
    <n v="562.75"/>
  </r>
  <r>
    <x v="9879"/>
    <n v="552.42999999999995"/>
    <n v="562.75"/>
  </r>
  <r>
    <x v="9880"/>
    <n v="556.25"/>
    <n v="566.1"/>
  </r>
  <r>
    <x v="9881"/>
    <n v="556.6"/>
    <n v="566.54"/>
  </r>
  <r>
    <x v="9882"/>
    <n v="552.29999999999995"/>
    <n v="562.63"/>
  </r>
  <r>
    <x v="9883"/>
    <n v="546.5"/>
    <n v="556.55999999999995"/>
  </r>
  <r>
    <x v="9884"/>
    <n v="558.97"/>
    <n v="568.96"/>
  </r>
  <r>
    <x v="9885"/>
    <n v="558.97"/>
    <n v="568.96"/>
  </r>
  <r>
    <x v="9886"/>
    <n v="558.97"/>
    <n v="568.96"/>
  </r>
  <r>
    <x v="9887"/>
    <n v="557.12"/>
    <n v="567.15"/>
  </r>
  <r>
    <x v="9888"/>
    <n v="554.91"/>
    <n v="564.91"/>
  </r>
  <r>
    <x v="9889"/>
    <n v="557.41999999999996"/>
    <n v="567.49"/>
  </r>
  <r>
    <x v="9890"/>
    <n v="551.64"/>
    <n v="561.58000000000004"/>
  </r>
  <r>
    <x v="9891"/>
    <n v="555"/>
    <n v="565.11"/>
  </r>
  <r>
    <x v="9892"/>
    <n v="555"/>
    <n v="565.11"/>
  </r>
  <r>
    <x v="9893"/>
    <n v="555"/>
    <n v="565.11"/>
  </r>
  <r>
    <x v="9894"/>
    <n v="554.07000000000005"/>
    <n v="564.12"/>
  </r>
  <r>
    <x v="9895"/>
    <n v="553.46"/>
    <n v="563.52"/>
  </r>
  <r>
    <x v="9896"/>
    <n v="552.08000000000004"/>
    <n v="562.11"/>
  </r>
  <r>
    <x v="9897"/>
    <n v="552.28"/>
    <n v="562.29999999999995"/>
  </r>
  <r>
    <x v="9898"/>
    <n v="549.89"/>
    <n v="560.04"/>
  </r>
  <r>
    <x v="9899"/>
    <n v="549.89"/>
    <n v="560.04"/>
  </r>
  <r>
    <x v="9900"/>
    <n v="549.89"/>
    <n v="560.04"/>
  </r>
  <r>
    <x v="9901"/>
    <n v="548.45000000000005"/>
    <n v="558.51"/>
  </r>
  <r>
    <x v="9902"/>
    <n v="551.47"/>
    <n v="561.48"/>
  </r>
  <r>
    <x v="9903"/>
    <n v="551.78"/>
    <n v="561.77"/>
  </r>
  <r>
    <x v="9904"/>
    <n v="545.04999999999995"/>
    <n v="555.09"/>
  </r>
  <r>
    <x v="9905"/>
    <n v="545.16"/>
    <n v="555.21"/>
  </r>
  <r>
    <x v="9906"/>
    <n v="545.16"/>
    <n v="555.21"/>
  </r>
  <r>
    <x v="9907"/>
    <n v="545.16"/>
    <n v="555.21"/>
  </r>
  <r>
    <x v="9908"/>
    <n v="544.74"/>
    <n v="554.37"/>
  </r>
  <r>
    <x v="9909"/>
    <n v="549.35"/>
    <n v="559.1"/>
  </r>
  <r>
    <x v="9910"/>
    <n v="550.20000000000005"/>
    <n v="560.21"/>
  </r>
  <r>
    <x v="9911"/>
    <n v="547.16"/>
    <n v="557.03"/>
  </r>
  <r>
    <x v="9912"/>
    <n v="545.76"/>
    <n v="555.84"/>
  </r>
  <r>
    <x v="9913"/>
    <n v="545.76"/>
    <n v="555.84"/>
  </r>
  <r>
    <x v="9914"/>
    <n v="545.76"/>
    <n v="555.84"/>
  </r>
  <r>
    <x v="9915"/>
    <n v="545.05999999999995"/>
    <n v="554.85"/>
  </r>
  <r>
    <x v="9916"/>
    <n v="548.46"/>
    <n v="558.24"/>
  </r>
  <r>
    <x v="9917"/>
    <n v="547.02"/>
    <n v="556.72"/>
  </r>
  <r>
    <x v="9918"/>
    <n v="546.74"/>
    <n v="556.55999999999995"/>
  </r>
  <r>
    <x v="9919"/>
    <n v="548.54"/>
    <n v="558.45000000000005"/>
  </r>
  <r>
    <x v="9920"/>
    <n v="548.54"/>
    <n v="558.45000000000005"/>
  </r>
  <r>
    <x v="9921"/>
    <n v="548.54"/>
    <n v="558.45000000000005"/>
  </r>
  <r>
    <x v="9922"/>
    <n v="545.66999999999996"/>
    <n v="555.41"/>
  </r>
  <r>
    <x v="9923"/>
    <n v="544.6"/>
    <n v="554.34"/>
  </r>
  <r>
    <x v="9924"/>
    <n v="544.4"/>
    <n v="554.22"/>
  </r>
  <r>
    <x v="9925"/>
    <n v="543.29"/>
    <n v="553.09"/>
  </r>
  <r>
    <x v="9926"/>
    <n v="542.11"/>
    <n v="551.95000000000005"/>
  </r>
  <r>
    <x v="9927"/>
    <n v="542.11"/>
    <n v="551.95000000000005"/>
  </r>
  <r>
    <x v="9928"/>
    <n v="542.11"/>
    <n v="551.95000000000005"/>
  </r>
  <r>
    <x v="9929"/>
    <n v="540.38"/>
    <n v="550.41"/>
  </r>
  <r>
    <x v="9930"/>
    <n v="540.32000000000005"/>
    <n v="550.39"/>
  </r>
  <r>
    <x v="9931"/>
    <n v="539.28"/>
    <n v="549.24"/>
  </r>
  <r>
    <x v="9932"/>
    <n v="539.12"/>
    <n v="549.21"/>
  </r>
  <r>
    <x v="9933"/>
    <n v="536.72"/>
    <n v="546.49"/>
  </r>
  <r>
    <x v="9934"/>
    <n v="536.72"/>
    <n v="546.49"/>
  </r>
  <r>
    <x v="9935"/>
    <n v="536.72"/>
    <n v="546.49"/>
  </r>
  <r>
    <x v="9936"/>
    <n v="523.04999999999995"/>
    <n v="532.59"/>
  </r>
  <r>
    <x v="9937"/>
    <n v="525.23"/>
    <n v="535.29999999999995"/>
  </r>
  <r>
    <x v="9938"/>
    <n v="532.99"/>
    <n v="543.05999999999995"/>
  </r>
  <r>
    <x v="9939"/>
    <n v="534.52"/>
    <n v="544.65"/>
  </r>
  <r>
    <x v="9940"/>
    <n v="530.87"/>
    <n v="541.29999999999995"/>
  </r>
  <r>
    <x v="9941"/>
    <n v="530.87"/>
    <n v="541.29999999999995"/>
  </r>
  <r>
    <x v="9942"/>
    <n v="530.87"/>
    <n v="541.29999999999995"/>
  </r>
  <r>
    <x v="9943"/>
    <n v="525.15"/>
    <n v="535.70000000000005"/>
  </r>
  <r>
    <x v="9944"/>
    <n v="521.08000000000004"/>
    <n v="531.37"/>
  </r>
  <r>
    <x v="9945"/>
    <n v="518.51"/>
    <n v="528.78"/>
  </r>
  <r>
    <x v="9946"/>
    <n v="519.23"/>
    <n v="529.36"/>
  </r>
  <r>
    <x v="9947"/>
    <n v="520"/>
    <n v="530.19000000000005"/>
  </r>
  <r>
    <x v="9948"/>
    <n v="520"/>
    <n v="530.19000000000005"/>
  </r>
  <r>
    <x v="9949"/>
    <n v="520"/>
    <n v="530.19000000000005"/>
  </r>
  <r>
    <x v="9950"/>
    <n v="519.08000000000004"/>
    <n v="529.42999999999995"/>
  </r>
  <r>
    <x v="9951"/>
    <n v="518.51"/>
    <n v="528.78"/>
  </r>
  <r>
    <x v="9952"/>
    <n v="517.73"/>
    <n v="528.09"/>
  </r>
  <r>
    <x v="9953"/>
    <n v="517.73"/>
    <n v="528.09"/>
  </r>
  <r>
    <x v="9954"/>
    <n v="517.73"/>
    <n v="528.09"/>
  </r>
  <r>
    <x v="9955"/>
    <n v="517.73"/>
    <n v="528.09"/>
  </r>
  <r>
    <x v="9956"/>
    <n v="517.73"/>
    <n v="528.09"/>
  </r>
  <r>
    <x v="9957"/>
    <n v="515.27"/>
    <n v="525.39"/>
  </r>
  <r>
    <x v="9958"/>
    <n v="512.48"/>
    <n v="522.46"/>
  </r>
  <r>
    <x v="9959"/>
    <n v="512.53"/>
    <n v="523.08000000000004"/>
  </r>
  <r>
    <x v="9960"/>
    <n v="515.20000000000005"/>
    <n v="525.16"/>
  </r>
  <r>
    <x v="9961"/>
    <n v="515.23"/>
    <n v="525.24"/>
  </r>
  <r>
    <x v="9962"/>
    <n v="515.23"/>
    <n v="525.24"/>
  </r>
  <r>
    <x v="9963"/>
    <n v="515.23"/>
    <n v="525.24"/>
  </r>
  <r>
    <x v="9964"/>
    <n v="515.30999999999995"/>
    <n v="525.39"/>
  </r>
  <r>
    <x v="9965"/>
    <n v="514.66999999999996"/>
    <n v="524.80999999999995"/>
  </r>
  <r>
    <x v="9966"/>
    <n v="514.1"/>
    <n v="524.29999999999995"/>
  </r>
  <r>
    <x v="9967"/>
    <n v="511.14"/>
    <n v="521.54"/>
  </r>
  <r>
    <x v="9968"/>
    <n v="508"/>
    <n v="518.24"/>
  </r>
  <r>
    <x v="9969"/>
    <n v="508"/>
    <n v="518.24"/>
  </r>
  <r>
    <x v="9970"/>
    <n v="508"/>
    <n v="518.24"/>
  </r>
  <r>
    <x v="9971"/>
    <n v="506.12"/>
    <n v="516.64"/>
  </r>
  <r>
    <x v="9972"/>
    <n v="506.48"/>
    <n v="516.70000000000005"/>
  </r>
  <r>
    <x v="9973"/>
    <n v="506.78"/>
    <n v="516.80999999999995"/>
  </r>
  <r>
    <x v="9974"/>
    <n v="506.74"/>
    <n v="516.59"/>
  </r>
  <r>
    <x v="9975"/>
    <n v="506.11"/>
    <n v="516.21"/>
  </r>
  <r>
    <x v="9976"/>
    <n v="506.11"/>
    <n v="516.21"/>
  </r>
  <r>
    <x v="9977"/>
    <n v="506.11"/>
    <n v="516.21"/>
  </r>
  <r>
    <x v="9978"/>
    <n v="506.15"/>
    <n v="516.23"/>
  </r>
  <r>
    <x v="9979"/>
    <n v="506.52"/>
    <n v="516.59"/>
  </r>
  <r>
    <x v="9980"/>
    <n v="506.59"/>
    <n v="516.45000000000005"/>
  </r>
  <r>
    <x v="9981"/>
    <n v="505.9"/>
    <n v="516.04"/>
  </r>
  <r>
    <x v="9982"/>
    <n v="505.42"/>
    <n v="515.55999999999995"/>
  </r>
  <r>
    <x v="9983"/>
    <n v="505.42"/>
    <n v="515.55999999999995"/>
  </r>
  <r>
    <x v="9984"/>
    <n v="505.42"/>
    <n v="515.55999999999995"/>
  </r>
  <r>
    <x v="9985"/>
    <n v="503.29"/>
    <n v="513.16999999999996"/>
  </r>
  <r>
    <x v="9986"/>
    <n v="505.94"/>
    <n v="515.99"/>
  </r>
  <r>
    <x v="9987"/>
    <n v="511.15"/>
    <n v="521.38"/>
  </r>
  <r>
    <x v="9988"/>
    <n v="521.07000000000005"/>
    <n v="532.05999999999995"/>
  </r>
  <r>
    <x v="9989"/>
    <n v="532.78"/>
    <n v="544.42999999999995"/>
  </r>
  <r>
    <x v="9990"/>
    <n v="532.78"/>
    <n v="544.42999999999995"/>
  </r>
  <r>
    <x v="9991"/>
    <n v="532.78"/>
    <n v="544.42999999999995"/>
  </r>
  <r>
    <x v="9992"/>
    <n v="532.26"/>
    <n v="543.04"/>
  </r>
  <r>
    <x v="9993"/>
    <n v="525.13"/>
    <n v="535.76"/>
  </r>
  <r>
    <x v="9994"/>
    <n v="514.12"/>
    <n v="524.57000000000005"/>
  </r>
  <r>
    <x v="9995"/>
    <n v="511.83"/>
    <n v="521.92999999999995"/>
  </r>
  <r>
    <x v="9996"/>
    <n v="507.43"/>
    <n v="517.32000000000005"/>
  </r>
  <r>
    <x v="9997"/>
    <n v="507.43"/>
    <n v="517.32000000000005"/>
  </r>
  <r>
    <x v="9998"/>
    <n v="507.43"/>
    <n v="517.32000000000005"/>
  </r>
  <r>
    <x v="9999"/>
    <n v="515.29"/>
    <n v="525.95000000000005"/>
  </r>
  <r>
    <x v="10000"/>
    <n v="525.4"/>
    <n v="536.16"/>
  </r>
  <r>
    <x v="10001"/>
    <n v="530.69000000000005"/>
    <n v="541.15"/>
  </r>
  <r>
    <x v="10002"/>
    <n v="529.30999999999995"/>
    <n v="539.83000000000004"/>
  </r>
  <r>
    <x v="10003"/>
    <n v="530.39"/>
    <n v="540.91999999999996"/>
  </r>
  <r>
    <x v="10004"/>
    <n v="530.39"/>
    <n v="540.91999999999996"/>
  </r>
  <r>
    <x v="10005"/>
    <n v="530.39"/>
    <n v="540.91999999999996"/>
  </r>
  <r>
    <x v="10006"/>
    <n v="530.55999999999995"/>
    <n v="540.88"/>
  </r>
  <r>
    <x v="10007"/>
    <n v="534.80999999999995"/>
    <n v="545.52"/>
  </r>
  <r>
    <x v="10008"/>
    <n v="534.99"/>
    <n v="545.67999999999995"/>
  </r>
  <r>
    <x v="10009"/>
    <n v="534.94000000000005"/>
    <n v="545.64"/>
  </r>
  <r>
    <x v="10010"/>
    <n v="535.14"/>
    <n v="545.72"/>
  </r>
  <r>
    <x v="10011"/>
    <n v="535.14"/>
    <n v="545.72"/>
  </r>
  <r>
    <x v="10012"/>
    <n v="535.14"/>
    <n v="545.72"/>
  </r>
  <r>
    <x v="10013"/>
    <n v="535.67999999999995"/>
    <n v="546.38"/>
  </r>
  <r>
    <x v="10014"/>
    <n v="538.95000000000005"/>
    <n v="549.52"/>
  </r>
  <r>
    <x v="10015"/>
    <n v="540.04"/>
    <n v="550.55999999999995"/>
  </r>
  <r>
    <x v="10016"/>
    <n v="542.16"/>
    <n v="552.66"/>
  </r>
  <r>
    <x v="10017"/>
    <n v="543.1"/>
    <n v="553.57000000000005"/>
  </r>
  <r>
    <x v="10018"/>
    <n v="543.1"/>
    <n v="553.57000000000005"/>
  </r>
  <r>
    <x v="10019"/>
    <n v="543.1"/>
    <n v="553.57000000000005"/>
  </r>
  <r>
    <x v="10020"/>
    <n v="543.07000000000005"/>
    <n v="553.48"/>
  </r>
  <r>
    <x v="10021"/>
    <n v="542.46"/>
    <n v="553.09"/>
  </r>
  <r>
    <x v="10022"/>
    <n v="535.02"/>
    <n v="545.62"/>
  </r>
  <r>
    <x v="10023"/>
    <n v="529.86"/>
    <n v="540.76"/>
  </r>
  <r>
    <x v="10024"/>
    <n v="528.4"/>
    <n v="539.36"/>
  </r>
  <r>
    <x v="10025"/>
    <n v="528.4"/>
    <n v="539.36"/>
  </r>
  <r>
    <x v="10026"/>
    <n v="528.4"/>
    <n v="539.36"/>
  </r>
  <r>
    <x v="10027"/>
    <n v="530.21"/>
    <n v="540.73"/>
  </r>
  <r>
    <x v="10028"/>
    <n v="532.76"/>
    <n v="543.30999999999995"/>
  </r>
  <r>
    <x v="10029"/>
    <n v="529.26"/>
    <n v="539.41999999999996"/>
  </r>
  <r>
    <x v="10030"/>
    <n v="525.23"/>
    <n v="535.32000000000005"/>
  </r>
  <r>
    <x v="10031"/>
    <n v="525.1"/>
    <n v="535.21"/>
  </r>
  <r>
    <x v="10032"/>
    <n v="525.1"/>
    <n v="535.21"/>
  </r>
  <r>
    <x v="10033"/>
    <n v="525.1"/>
    <n v="535.21"/>
  </r>
  <r>
    <x v="10034"/>
    <n v="524.61"/>
    <n v="534.88"/>
  </r>
  <r>
    <x v="10035"/>
    <n v="521.19000000000005"/>
    <n v="531.20000000000005"/>
  </r>
  <r>
    <x v="10036"/>
    <n v="517.66999999999996"/>
    <n v="527.86"/>
  </r>
  <r>
    <x v="10037"/>
    <n v="517.35"/>
    <n v="527.6"/>
  </r>
  <r>
    <x v="10038"/>
    <n v="517.51"/>
    <n v="527.61"/>
  </r>
  <r>
    <x v="10039"/>
    <n v="517.51"/>
    <n v="527.61"/>
  </r>
  <r>
    <x v="10040"/>
    <n v="517.51"/>
    <n v="527.61"/>
  </r>
  <r>
    <x v="10041"/>
    <n v="519.64"/>
    <n v="529.66999999999996"/>
  </r>
  <r>
    <x v="10042"/>
    <n v="529.91"/>
    <n v="540.24"/>
  </r>
  <r>
    <x v="10043"/>
    <n v="530.77"/>
    <n v="541.02"/>
  </r>
  <r>
    <x v="10044"/>
    <n v="531.44000000000005"/>
    <n v="541.66999999999996"/>
  </r>
  <r>
    <x v="10045"/>
    <n v="531.38"/>
    <n v="541.76"/>
  </r>
  <r>
    <x v="10046"/>
    <n v="531.38"/>
    <n v="541.76"/>
  </r>
  <r>
    <x v="10047"/>
    <n v="531.38"/>
    <n v="541.76"/>
  </r>
  <r>
    <x v="10048"/>
    <n v="530.13"/>
    <n v="540.63"/>
  </r>
  <r>
    <x v="10049"/>
    <n v="528.9"/>
    <n v="539.33000000000004"/>
  </r>
  <r>
    <x v="10050"/>
    <n v="525.67999999999995"/>
    <n v="536.07000000000005"/>
  </r>
  <r>
    <x v="10051"/>
    <n v="519.32000000000005"/>
    <n v="529.74"/>
  </r>
  <r>
    <x v="10052"/>
    <n v="519.87"/>
    <n v="530.37"/>
  </r>
  <r>
    <x v="10053"/>
    <n v="519.87"/>
    <n v="530.37"/>
  </r>
  <r>
    <x v="10054"/>
    <n v="519.87"/>
    <n v="530.37"/>
  </r>
  <r>
    <x v="10055"/>
    <n v="518.16"/>
    <n v="528.39"/>
  </r>
  <r>
    <x v="10056"/>
    <n v="515.57000000000005"/>
    <n v="526.13"/>
  </r>
  <r>
    <x v="10057"/>
    <n v="514.46"/>
    <n v="525.14"/>
  </r>
  <r>
    <x v="10058"/>
    <n v="509.71"/>
    <n v="520.36"/>
  </r>
  <r>
    <x v="10059"/>
    <n v="508.67"/>
    <n v="519.21"/>
  </r>
  <r>
    <x v="10060"/>
    <n v="508.67"/>
    <n v="519.21"/>
  </r>
  <r>
    <x v="10061"/>
    <n v="508.67"/>
    <n v="519.21"/>
  </r>
  <r>
    <x v="10062"/>
    <n v="513.34"/>
    <n v="523.6"/>
  </r>
  <r>
    <x v="10063"/>
    <n v="516.99"/>
    <n v="527.24"/>
  </r>
  <r>
    <x v="10064"/>
    <n v="516.86"/>
    <n v="527.30999999999995"/>
  </r>
  <r>
    <x v="10065"/>
    <n v="513.70000000000005"/>
    <n v="524.54"/>
  </r>
  <r>
    <x v="10066"/>
    <n v="514.46"/>
    <n v="525.23"/>
  </r>
  <r>
    <x v="10067"/>
    <n v="514.46"/>
    <n v="525.23"/>
  </r>
  <r>
    <x v="10068"/>
    <n v="514.46"/>
    <n v="525.23"/>
  </r>
  <r>
    <x v="10069"/>
    <n v="513.94000000000005"/>
    <n v="524.66"/>
  </r>
  <r>
    <x v="10070"/>
    <n v="514.78"/>
    <n v="525.42999999999995"/>
  </r>
  <r>
    <x v="10071"/>
    <n v="515.98"/>
    <n v="526.54999999999995"/>
  </r>
  <r>
    <x v="10072"/>
    <n v="515.33000000000004"/>
    <n v="525.91999999999996"/>
  </r>
  <r>
    <x v="10073"/>
    <n v="511.64"/>
    <n v="522.71"/>
  </r>
  <r>
    <x v="10074"/>
    <n v="511.64"/>
    <n v="522.71"/>
  </r>
  <r>
    <x v="10075"/>
    <n v="511.64"/>
    <n v="522.71"/>
  </r>
  <r>
    <x v="10076"/>
    <n v="511.64"/>
    <n v="522.71"/>
  </r>
  <r>
    <x v="10077"/>
    <n v="510.33"/>
    <n v="520.69000000000005"/>
  </r>
  <r>
    <x v="10078"/>
    <n v="511.88"/>
    <n v="522.33000000000004"/>
  </r>
  <r>
    <x v="10079"/>
    <n v="512.11"/>
    <n v="522.48"/>
  </r>
  <r>
    <x v="10080"/>
    <n v="510.94"/>
    <n v="521.16999999999996"/>
  </r>
  <r>
    <x v="10081"/>
    <n v="510.94"/>
    <n v="521.16999999999996"/>
  </r>
  <r>
    <x v="10082"/>
    <n v="510.94"/>
    <n v="521.16999999999996"/>
  </r>
  <r>
    <x v="10083"/>
    <n v="509.92"/>
    <n v="520.19000000000005"/>
  </r>
  <r>
    <x v="10084"/>
    <n v="506.66"/>
    <n v="516.9"/>
  </r>
  <r>
    <x v="10085"/>
    <n v="506.48"/>
    <n v="516.71"/>
  </r>
  <r>
    <x v="10086"/>
    <n v="505.2"/>
    <n v="515.46"/>
  </r>
  <r>
    <x v="10087"/>
    <n v="503.09"/>
    <n v="513.33000000000004"/>
  </r>
  <r>
    <x v="10088"/>
    <n v="503.09"/>
    <n v="513.33000000000004"/>
  </r>
  <r>
    <x v="10089"/>
    <n v="503.09"/>
    <n v="513.33000000000004"/>
  </r>
  <r>
    <x v="10090"/>
    <n v="503.25"/>
    <n v="513.37"/>
  </r>
  <r>
    <x v="10091"/>
    <n v="504.41"/>
    <n v="514.52"/>
  </r>
  <r>
    <x v="10092"/>
    <n v="505.87"/>
    <n v="515.79"/>
  </r>
  <r>
    <x v="10093"/>
    <n v="506.61"/>
    <n v="516.69000000000005"/>
  </r>
  <r>
    <x v="10094"/>
    <n v="506.26"/>
    <n v="516.4"/>
  </r>
  <r>
    <x v="10095"/>
    <n v="506.26"/>
    <n v="516.4"/>
  </r>
  <r>
    <x v="10096"/>
    <n v="506.26"/>
    <n v="516.4"/>
  </r>
  <r>
    <x v="10097"/>
    <n v="504.44"/>
    <n v="514.74"/>
  </r>
  <r>
    <x v="10098"/>
    <n v="504.28"/>
    <n v="514.57000000000005"/>
  </r>
  <r>
    <x v="10099"/>
    <n v="504.2"/>
    <n v="514.47"/>
  </r>
  <r>
    <x v="10100"/>
    <n v="504.22"/>
    <n v="514.44000000000005"/>
  </r>
  <r>
    <x v="10101"/>
    <n v="504.15"/>
    <n v="514.29999999999995"/>
  </r>
  <r>
    <x v="10102"/>
    <n v="504.15"/>
    <n v="514.29999999999995"/>
  </r>
  <r>
    <x v="10103"/>
    <n v="504.15"/>
    <n v="514.29999999999995"/>
  </r>
  <r>
    <x v="10104"/>
    <n v="504.12"/>
    <n v="514.28"/>
  </r>
  <r>
    <x v="10105"/>
    <n v="501.22"/>
    <n v="511.26"/>
  </r>
  <r>
    <x v="10106"/>
    <n v="503.24"/>
    <n v="513.29999999999995"/>
  </r>
  <r>
    <x v="10107"/>
    <n v="510.87"/>
    <n v="521.54999999999995"/>
  </r>
  <r>
    <x v="10108"/>
    <n v="520.41999999999996"/>
    <n v="530.55999999999995"/>
  </r>
  <r>
    <x v="10109"/>
    <n v="520.41999999999996"/>
    <n v="530.55999999999995"/>
  </r>
  <r>
    <x v="10110"/>
    <n v="520.41999999999996"/>
    <n v="530.55999999999995"/>
  </r>
  <r>
    <x v="10111"/>
    <n v="516.25"/>
    <n v="526.20000000000005"/>
  </r>
  <r>
    <x v="10112"/>
    <n v="513.33000000000004"/>
    <n v="523.15"/>
  </r>
  <r>
    <x v="10113"/>
    <n v="511.31"/>
    <n v="521.03"/>
  </r>
  <r>
    <x v="10114"/>
    <n v="504.49"/>
    <n v="514.04999999999995"/>
  </r>
  <r>
    <x v="10115"/>
    <n v="501.34"/>
    <n v="511.53"/>
  </r>
  <r>
    <x v="10116"/>
    <n v="501.34"/>
    <n v="511.53"/>
  </r>
  <r>
    <x v="10117"/>
    <n v="501.34"/>
    <n v="511.53"/>
  </r>
  <r>
    <x v="10118"/>
    <n v="500.76"/>
    <n v="511.08"/>
  </r>
  <r>
    <x v="10119"/>
    <n v="500.98"/>
    <n v="511.24"/>
  </r>
  <r>
    <x v="10120"/>
    <n v="500.98"/>
    <n v="511.24"/>
  </r>
  <r>
    <x v="10121"/>
    <n v="498.41"/>
    <n v="509"/>
  </r>
  <r>
    <x v="10122"/>
    <n v="496.93"/>
    <n v="507.15"/>
  </r>
  <r>
    <x v="10123"/>
    <n v="496.93"/>
    <n v="507.15"/>
  </r>
  <r>
    <x v="10124"/>
    <n v="496.93"/>
    <n v="507.15"/>
  </r>
  <r>
    <x v="10125"/>
    <n v="497.34"/>
    <n v="507.47"/>
  </r>
  <r>
    <x v="10126"/>
    <n v="503.05"/>
    <n v="513.71"/>
  </r>
  <r>
    <x v="10127"/>
    <n v="505.34"/>
    <n v="515.9"/>
  </r>
  <r>
    <x v="10128"/>
    <n v="504.87"/>
    <n v="515.13"/>
  </r>
  <r>
    <x v="10129"/>
    <n v="504.61"/>
    <n v="514.97"/>
  </r>
  <r>
    <x v="10130"/>
    <n v="504.61"/>
    <n v="514.97"/>
  </r>
  <r>
    <x v="10131"/>
    <n v="504.61"/>
    <n v="514.97"/>
  </r>
  <r>
    <x v="10132"/>
    <n v="504.04"/>
    <n v="514.54"/>
  </r>
  <r>
    <x v="10133"/>
    <n v="502.83"/>
    <n v="513.34"/>
  </r>
  <r>
    <x v="10134"/>
    <n v="502.55"/>
    <n v="512.94000000000005"/>
  </r>
  <r>
    <x v="10135"/>
    <n v="504.78"/>
    <n v="515.73"/>
  </r>
  <r>
    <x v="10136"/>
    <n v="507.32"/>
    <n v="518.01"/>
  </r>
  <r>
    <x v="10137"/>
    <n v="507.32"/>
    <n v="518.01"/>
  </r>
  <r>
    <x v="10138"/>
    <n v="507.32"/>
    <n v="518.01"/>
  </r>
  <r>
    <x v="10139"/>
    <n v="508.72"/>
    <n v="519.04"/>
  </r>
  <r>
    <x v="10140"/>
    <n v="511.64"/>
    <n v="522.25"/>
  </r>
  <r>
    <x v="10141"/>
    <n v="507.61"/>
    <n v="518.08000000000004"/>
  </r>
  <r>
    <x v="10142"/>
    <n v="507.02"/>
    <n v="517.89"/>
  </r>
  <r>
    <x v="10143"/>
    <n v="507.21"/>
    <n v="517.85"/>
  </r>
  <r>
    <x v="10144"/>
    <n v="507.21"/>
    <n v="517.85"/>
  </r>
  <r>
    <x v="10145"/>
    <n v="507.21"/>
    <n v="517.85"/>
  </r>
  <r>
    <x v="10146"/>
    <n v="504.97"/>
    <n v="515.67999999999995"/>
  </r>
  <r>
    <x v="10147"/>
    <n v="502.15"/>
    <n v="512.70000000000005"/>
  </r>
  <r>
    <x v="10148"/>
    <n v="500.94"/>
    <n v="511.13"/>
  </r>
  <r>
    <x v="10149"/>
    <n v="500.02"/>
    <n v="510.12"/>
  </r>
  <r>
    <x v="10150"/>
    <n v="498.42"/>
    <n v="508.94"/>
  </r>
  <r>
    <x v="10151"/>
    <n v="498.42"/>
    <n v="508.94"/>
  </r>
  <r>
    <x v="10152"/>
    <n v="498.42"/>
    <n v="508.94"/>
  </r>
  <r>
    <x v="10153"/>
    <n v="498.42"/>
    <n v="508.94"/>
  </r>
  <r>
    <x v="10154"/>
    <n v="500.72"/>
    <n v="511.31"/>
  </r>
  <r>
    <x v="10155"/>
    <n v="504.91"/>
    <n v="515.65"/>
  </r>
  <r>
    <x v="10156"/>
    <n v="506.95"/>
    <n v="517.58000000000004"/>
  </r>
  <r>
    <x v="10157"/>
    <n v="505.93"/>
    <n v="516.63"/>
  </r>
  <r>
    <x v="10158"/>
    <n v="505.93"/>
    <n v="516.63"/>
  </r>
  <r>
    <x v="10159"/>
    <n v="505.93"/>
    <n v="516.63"/>
  </r>
  <r>
    <x v="10160"/>
    <n v="505.28"/>
    <n v="515.79"/>
  </r>
  <r>
    <x v="10161"/>
    <n v="504.95"/>
    <n v="515.42999999999995"/>
  </r>
  <r>
    <x v="10162"/>
    <n v="506.34"/>
    <n v="517.1"/>
  </r>
  <r>
    <x v="10163"/>
    <n v="507.7"/>
    <n v="518.42999999999995"/>
  </r>
  <r>
    <x v="10164"/>
    <n v="508.52"/>
    <n v="519.17999999999995"/>
  </r>
  <r>
    <x v="10165"/>
    <n v="508.52"/>
    <n v="519.17999999999995"/>
  </r>
  <r>
    <x v="10166"/>
    <n v="508.52"/>
    <n v="519.17999999999995"/>
  </r>
  <r>
    <x v="10167"/>
    <n v="506.94"/>
    <n v="517.45000000000005"/>
  </r>
  <r>
    <x v="10168"/>
    <n v="506.9"/>
    <n v="517.44000000000005"/>
  </r>
  <r>
    <x v="10169"/>
    <n v="507.09"/>
    <n v="517.54999999999995"/>
  </r>
  <r>
    <x v="10170"/>
    <n v="511.28"/>
    <n v="521.75"/>
  </r>
  <r>
    <x v="10171"/>
    <n v="514.47"/>
    <n v="524.30999999999995"/>
  </r>
  <r>
    <x v="10172"/>
    <n v="514.47"/>
    <n v="524.30999999999995"/>
  </r>
  <r>
    <x v="10173"/>
    <n v="514.47"/>
    <n v="524.30999999999995"/>
  </r>
  <r>
    <x v="10174"/>
    <n v="514.36"/>
    <n v="524.17999999999995"/>
  </r>
  <r>
    <x v="10175"/>
    <n v="513.64"/>
    <n v="523.17999999999995"/>
  </r>
  <r>
    <x v="10176"/>
    <n v="512.30999999999995"/>
    <n v="521.91"/>
  </r>
  <r>
    <x v="10177"/>
    <n v="508.42"/>
    <n v="518.55999999999995"/>
  </r>
  <r>
    <x v="10178"/>
    <n v="507.17"/>
    <n v="517.46"/>
  </r>
  <r>
    <x v="10179"/>
    <n v="507.17"/>
    <n v="517.46"/>
  </r>
  <r>
    <x v="10180"/>
    <n v="507.17"/>
    <n v="517.46"/>
  </r>
  <r>
    <x v="10181"/>
    <n v="506.78"/>
    <n v="517.16"/>
  </r>
  <r>
    <x v="10182"/>
    <n v="507.68"/>
    <n v="518.14"/>
  </r>
  <r>
    <x v="10183"/>
    <n v="506.63"/>
    <n v="517.14"/>
  </r>
  <r>
    <x v="10184"/>
    <n v="505.23"/>
    <n v="515.78"/>
  </r>
  <r>
    <x v="10185"/>
    <n v="504.3"/>
    <n v="514.19000000000005"/>
  </r>
  <r>
    <x v="10186"/>
    <n v="504.3"/>
    <n v="514.19000000000005"/>
  </r>
  <r>
    <x v="10187"/>
    <n v="504.3"/>
    <n v="514.19000000000005"/>
  </r>
  <r>
    <x v="10188"/>
    <n v="504.91"/>
    <n v="514.6"/>
  </r>
  <r>
    <x v="10189"/>
    <n v="504.74"/>
    <n v="514.29999999999995"/>
  </r>
  <r>
    <x v="10190"/>
    <n v="505.28"/>
    <n v="514.04"/>
  </r>
  <r>
    <x v="10191"/>
    <n v="504.35"/>
    <n v="513.29"/>
  </r>
  <r>
    <x v="10192"/>
    <n v="501.95"/>
    <n v="510.95"/>
  </r>
  <r>
    <x v="10193"/>
    <n v="501.95"/>
    <n v="510.95"/>
  </r>
  <r>
    <x v="10194"/>
    <n v="501.95"/>
    <n v="510.95"/>
  </r>
  <r>
    <x v="10195"/>
    <n v="503.18"/>
    <n v="512.20000000000005"/>
  </r>
  <r>
    <x v="10196"/>
    <n v="502.49"/>
    <n v="512.84"/>
  </r>
  <r>
    <x v="10197"/>
    <n v="500.22"/>
    <n v="510.82"/>
  </r>
  <r>
    <x v="10198"/>
    <n v="499.55"/>
    <n v="509.94"/>
  </r>
  <r>
    <x v="10199"/>
    <n v="500.49"/>
    <n v="511.05"/>
  </r>
  <r>
    <x v="10200"/>
    <n v="500.49"/>
    <n v="511.05"/>
  </r>
  <r>
    <x v="10201"/>
    <n v="500.49"/>
    <n v="511.05"/>
  </r>
  <r>
    <x v="10202"/>
    <n v="500.7"/>
    <n v="511.2"/>
  </r>
  <r>
    <x v="10203"/>
    <n v="500.46"/>
    <n v="511.28"/>
  </r>
  <r>
    <x v="10204"/>
    <n v="500.07"/>
    <n v="510.66"/>
  </r>
  <r>
    <x v="10205"/>
    <n v="500.33"/>
    <n v="510.67"/>
  </r>
  <r>
    <x v="10206"/>
    <n v="499.42"/>
    <n v="509.42"/>
  </r>
  <r>
    <x v="10207"/>
    <n v="499.42"/>
    <n v="509.42"/>
  </r>
  <r>
    <x v="10208"/>
    <n v="499.42"/>
    <n v="509.42"/>
  </r>
  <r>
    <x v="10209"/>
    <n v="498.83"/>
    <n v="508.7"/>
  </r>
  <r>
    <x v="10210"/>
    <n v="498.53"/>
    <n v="508.4"/>
  </r>
  <r>
    <x v="10211"/>
    <n v="496.65"/>
    <n v="506.35"/>
  </r>
  <r>
    <x v="10212"/>
    <n v="496.53"/>
    <n v="506.57"/>
  </r>
  <r>
    <x v="10213"/>
    <n v="499.72"/>
    <n v="509.57"/>
  </r>
  <r>
    <x v="10214"/>
    <n v="499.72"/>
    <n v="509.57"/>
  </r>
  <r>
    <x v="10215"/>
    <n v="499.72"/>
    <n v="509.57"/>
  </r>
  <r>
    <x v="10216"/>
    <n v="502.32"/>
    <n v="511.96"/>
  </r>
  <r>
    <x v="10217"/>
    <n v="503.49"/>
    <n v="513.39"/>
  </r>
  <r>
    <x v="10218"/>
    <n v="503.58"/>
    <n v="513.34"/>
  </r>
  <r>
    <x v="10219"/>
    <n v="503.23"/>
    <n v="513.51"/>
  </r>
  <r>
    <x v="10220"/>
    <n v="502.55"/>
    <n v="514.89"/>
  </r>
  <r>
    <x v="10221"/>
    <n v="502.55"/>
    <n v="514.89"/>
  </r>
  <r>
    <x v="10222"/>
    <n v="502.55"/>
    <n v="514.89"/>
  </r>
  <r>
    <x v="10223"/>
    <n v="502.48"/>
    <n v="514.41"/>
  </r>
  <r>
    <x v="10224"/>
    <n v="504.02"/>
    <n v="515.66999999999996"/>
  </r>
  <r>
    <x v="10225"/>
    <n v="506.89"/>
    <n v="517.87"/>
  </r>
  <r>
    <x v="10226"/>
    <n v="507.85"/>
    <n v="518.09"/>
  </r>
  <r>
    <x v="10227"/>
    <n v="507.85"/>
    <n v="518.09"/>
  </r>
  <r>
    <x v="10228"/>
    <n v="507.85"/>
    <n v="518.09"/>
  </r>
  <r>
    <x v="10229"/>
    <n v="507.85"/>
    <n v="518.09"/>
  </r>
  <r>
    <x v="10230"/>
    <n v="506.64"/>
    <n v="516.94000000000005"/>
  </r>
  <r>
    <x v="10231"/>
    <n v="506.07"/>
    <n v="516.29"/>
  </r>
  <r>
    <x v="10232"/>
    <n v="506.03"/>
    <n v="516.42999999999995"/>
  </r>
  <r>
    <x v="10233"/>
    <n v="505.96"/>
    <n v="516.33000000000004"/>
  </r>
  <r>
    <x v="10234"/>
    <n v="505.27"/>
    <n v="515.54"/>
  </r>
  <r>
    <x v="10235"/>
    <n v="505.27"/>
    <n v="515.54"/>
  </r>
  <r>
    <x v="10236"/>
    <n v="505.27"/>
    <n v="515.54"/>
  </r>
  <r>
    <x v="10237"/>
    <n v="504.96"/>
    <n v="515.33000000000004"/>
  </r>
  <r>
    <x v="10238"/>
    <n v="505.03"/>
    <n v="515.39"/>
  </r>
  <r>
    <x v="10239"/>
    <n v="503.72"/>
    <n v="514.16"/>
  </r>
  <r>
    <x v="10240"/>
    <n v="498.58"/>
    <n v="509.09"/>
  </r>
  <r>
    <x v="10241"/>
    <n v="498.55"/>
    <n v="508.89"/>
  </r>
  <r>
    <x v="10242"/>
    <n v="498.55"/>
    <n v="508.89"/>
  </r>
  <r>
    <x v="10243"/>
    <n v="498.55"/>
    <n v="508.89"/>
  </r>
  <r>
    <x v="10244"/>
    <n v="498.6"/>
    <n v="508.9"/>
  </r>
  <r>
    <x v="10245"/>
    <n v="498.42"/>
    <n v="508.71"/>
  </r>
  <r>
    <x v="10246"/>
    <n v="498.25"/>
    <n v="508.48"/>
  </r>
  <r>
    <x v="10247"/>
    <n v="498.22"/>
    <n v="508.37"/>
  </r>
  <r>
    <x v="10248"/>
    <n v="498.17"/>
    <n v="508.3"/>
  </r>
  <r>
    <x v="10249"/>
    <n v="498.17"/>
    <n v="508.3"/>
  </r>
  <r>
    <x v="10250"/>
    <n v="498.17"/>
    <n v="508.3"/>
  </r>
  <r>
    <x v="10251"/>
    <n v="498.85"/>
    <n v="508.79"/>
  </r>
  <r>
    <x v="10252"/>
    <n v="499"/>
    <n v="509.05"/>
  </r>
  <r>
    <x v="10253"/>
    <n v="498.78"/>
    <n v="508.94"/>
  </r>
  <r>
    <x v="10254"/>
    <n v="498.71"/>
    <n v="508.88"/>
  </r>
  <r>
    <x v="10255"/>
    <n v="500.85"/>
    <n v="510.69"/>
  </r>
  <r>
    <x v="10256"/>
    <n v="500.85"/>
    <n v="510.69"/>
  </r>
  <r>
    <x v="10257"/>
    <n v="500.85"/>
    <n v="510.69"/>
  </r>
  <r>
    <x v="10258"/>
    <n v="499.01"/>
    <n v="509.08"/>
  </r>
  <r>
    <x v="10259"/>
    <n v="498.9"/>
    <n v="508.82"/>
  </r>
  <r>
    <x v="10260"/>
    <n v="498.86"/>
    <n v="508.87"/>
  </r>
  <r>
    <x v="10261"/>
    <n v="498.71"/>
    <n v="508.87"/>
  </r>
  <r>
    <x v="10262"/>
    <n v="497.98"/>
    <n v="508.11"/>
  </r>
  <r>
    <x v="10263"/>
    <n v="497.98"/>
    <n v="508.11"/>
  </r>
  <r>
    <x v="10264"/>
    <n v="497.98"/>
    <n v="508.11"/>
  </r>
  <r>
    <x v="10265"/>
    <n v="496.89"/>
    <n v="507.13"/>
  </r>
  <r>
    <x v="10266"/>
    <n v="498.57"/>
    <n v="508.67"/>
  </r>
  <r>
    <x v="10267"/>
    <n v="498.49"/>
    <n v="508.9"/>
  </r>
  <r>
    <x v="10268"/>
    <n v="498.44"/>
    <n v="508.9"/>
  </r>
  <r>
    <x v="10269"/>
    <n v="498.35"/>
    <n v="508.84"/>
  </r>
  <r>
    <x v="10270"/>
    <n v="498.35"/>
    <n v="508.84"/>
  </r>
  <r>
    <x v="10271"/>
    <n v="498.35"/>
    <n v="508.84"/>
  </r>
  <r>
    <x v="10272"/>
    <n v="497.21"/>
    <n v="507.64"/>
  </r>
  <r>
    <x v="10273"/>
    <n v="496.32"/>
    <n v="506.64"/>
  </r>
  <r>
    <x v="10274"/>
    <n v="495.58"/>
    <n v="505.76"/>
  </r>
  <r>
    <x v="10275"/>
    <n v="495.54"/>
    <n v="505.74"/>
  </r>
  <r>
    <x v="10276"/>
    <n v="495.49"/>
    <n v="505.69"/>
  </r>
  <r>
    <x v="10277"/>
    <n v="495.49"/>
    <n v="505.69"/>
  </r>
  <r>
    <x v="10278"/>
    <n v="495.49"/>
    <n v="505.69"/>
  </r>
  <r>
    <x v="10279"/>
    <n v="495.45"/>
    <n v="505.66"/>
  </r>
  <r>
    <x v="10280"/>
    <n v="495.38"/>
    <n v="505.69"/>
  </r>
  <r>
    <x v="10281"/>
    <n v="495.32"/>
    <n v="505.65"/>
  </r>
  <r>
    <x v="10282"/>
    <n v="495.57"/>
    <n v="505.96"/>
  </r>
  <r>
    <x v="10283"/>
    <n v="497.28"/>
    <n v="507.61"/>
  </r>
  <r>
    <x v="10284"/>
    <n v="497.28"/>
    <n v="507.61"/>
  </r>
  <r>
    <x v="10285"/>
    <n v="497.28"/>
    <n v="507.61"/>
  </r>
  <r>
    <x v="10286"/>
    <n v="496.33"/>
    <n v="506.72"/>
  </r>
  <r>
    <x v="10287"/>
    <n v="496.47"/>
    <n v="507.05"/>
  </r>
  <r>
    <x v="10288"/>
    <n v="496.63"/>
    <n v="507.21"/>
  </r>
  <r>
    <x v="10289"/>
    <n v="496.6"/>
    <n v="507.14"/>
  </r>
  <r>
    <x v="10290"/>
    <n v="496.27"/>
    <n v="506.73"/>
  </r>
  <r>
    <x v="10291"/>
    <n v="496.27"/>
    <n v="506.73"/>
  </r>
  <r>
    <x v="10292"/>
    <n v="496.27"/>
    <n v="506.73"/>
  </r>
  <r>
    <x v="10293"/>
    <n v="495.3"/>
    <n v="505.7"/>
  </r>
  <r>
    <x v="10294"/>
    <n v="494.99"/>
    <n v="505.53"/>
  </r>
  <r>
    <x v="10295"/>
    <n v="494.93"/>
    <n v="505.38"/>
  </r>
  <r>
    <x v="10296"/>
    <n v="494.71"/>
    <n v="505.23"/>
  </r>
  <r>
    <x v="10297"/>
    <n v="494.65"/>
    <n v="505.14"/>
  </r>
  <r>
    <x v="10298"/>
    <n v="494.65"/>
    <n v="505.14"/>
  </r>
  <r>
    <x v="10299"/>
    <n v="494.65"/>
    <n v="505.14"/>
  </r>
  <r>
    <x v="10300"/>
    <n v="494.69"/>
    <n v="505.11"/>
  </r>
  <r>
    <x v="10301"/>
    <n v="494.63"/>
    <n v="505.11"/>
  </r>
  <r>
    <x v="10302"/>
    <n v="494.64"/>
    <n v="505.17"/>
  </r>
  <r>
    <x v="10303"/>
    <n v="494.66"/>
    <n v="505.1"/>
  </r>
  <r>
    <x v="10304"/>
    <n v="494.67"/>
    <n v="505.11"/>
  </r>
  <r>
    <x v="10305"/>
    <n v="494.67"/>
    <n v="505.11"/>
  </r>
  <r>
    <x v="10306"/>
    <n v="494.67"/>
    <n v="505.11"/>
  </r>
  <r>
    <x v="10307"/>
    <n v="494.69"/>
    <n v="505.13"/>
  </r>
  <r>
    <x v="10308"/>
    <n v="494.66"/>
    <n v="505.12"/>
  </r>
  <r>
    <x v="10309"/>
    <n v="494.63"/>
    <n v="505.13"/>
  </r>
  <r>
    <x v="10310"/>
    <n v="494.6"/>
    <n v="505.11"/>
  </r>
  <r>
    <x v="10311"/>
    <n v="494.59"/>
    <n v="505.2"/>
  </r>
  <r>
    <x v="10312"/>
    <n v="494.59"/>
    <n v="505.2"/>
  </r>
  <r>
    <x v="10313"/>
    <n v="494.59"/>
    <n v="505.2"/>
  </r>
  <r>
    <x v="10314"/>
    <n v="494.7"/>
    <n v="505.27"/>
  </r>
  <r>
    <x v="10315"/>
    <n v="494.66"/>
    <n v="505.39"/>
  </r>
  <r>
    <x v="10316"/>
    <n v="495.66"/>
    <n v="506.16"/>
  </r>
  <r>
    <x v="10317"/>
    <n v="494.63"/>
    <n v="505.24"/>
  </r>
  <r>
    <x v="10318"/>
    <n v="494.61"/>
    <n v="505.12"/>
  </r>
  <r>
    <x v="10319"/>
    <n v="494.61"/>
    <n v="505.12"/>
  </r>
  <r>
    <x v="10320"/>
    <n v="494.61"/>
    <n v="505.12"/>
  </r>
  <r>
    <x v="10321"/>
    <n v="494.65"/>
    <n v="505.12"/>
  </r>
  <r>
    <x v="10322"/>
    <n v="494.56"/>
    <n v="505.12"/>
  </r>
  <r>
    <x v="10323"/>
    <n v="494.71"/>
    <n v="505.25"/>
  </r>
  <r>
    <x v="10324"/>
    <n v="494.74"/>
    <n v="505.22"/>
  </r>
  <r>
    <x v="10325"/>
    <n v="495.22"/>
    <n v="505.65"/>
  </r>
  <r>
    <x v="10326"/>
    <n v="495.22"/>
    <n v="505.65"/>
  </r>
  <r>
    <x v="10327"/>
    <n v="495.22"/>
    <n v="505.65"/>
  </r>
  <r>
    <x v="10328"/>
    <n v="495.22"/>
    <n v="505.65"/>
  </r>
  <r>
    <x v="10329"/>
    <n v="494.87"/>
    <n v="505.28"/>
  </r>
  <r>
    <x v="10330"/>
    <n v="494.52"/>
    <n v="505.1"/>
  </r>
  <r>
    <x v="10331"/>
    <n v="494.5"/>
    <n v="505.04"/>
  </r>
  <r>
    <x v="10332"/>
    <n v="494.47"/>
    <n v="505.02"/>
  </r>
  <r>
    <x v="10333"/>
    <n v="494.47"/>
    <n v="505.02"/>
  </r>
  <r>
    <x v="10334"/>
    <n v="494.47"/>
    <n v="505.02"/>
  </r>
  <r>
    <x v="10335"/>
    <n v="494.3"/>
    <n v="504.9"/>
  </r>
  <r>
    <x v="10336"/>
    <n v="494.27"/>
    <n v="504.89"/>
  </r>
  <r>
    <x v="10337"/>
    <n v="493.66"/>
    <n v="505.12"/>
  </r>
  <r>
    <x v="10338"/>
    <n v="493.66"/>
    <n v="505.12"/>
  </r>
  <r>
    <x v="10339"/>
    <n v="493.66"/>
    <n v="505.12"/>
  </r>
  <r>
    <x v="10340"/>
    <n v="493.66"/>
    <n v="505.12"/>
  </r>
  <r>
    <x v="10341"/>
    <n v="493.66"/>
    <n v="505.12"/>
  </r>
  <r>
    <x v="10342"/>
    <n v="494.07"/>
    <n v="504.65"/>
  </r>
  <r>
    <x v="10343"/>
    <n v="493.91"/>
    <n v="504.63"/>
  </r>
  <r>
    <x v="10344"/>
    <n v="494.24"/>
    <n v="504.97"/>
  </r>
  <r>
    <x v="10345"/>
    <n v="494.97"/>
    <n v="505.75"/>
  </r>
  <r>
    <x v="10346"/>
    <n v="495.6"/>
    <n v="506.44"/>
  </r>
  <r>
    <x v="10347"/>
    <n v="495.6"/>
    <n v="506.44"/>
  </r>
  <r>
    <x v="10348"/>
    <n v="495.6"/>
    <n v="506.44"/>
  </r>
  <r>
    <x v="10349"/>
    <n v="494.61"/>
    <n v="505.16"/>
  </r>
  <r>
    <x v="10350"/>
    <n v="496.56"/>
    <n v="507.11"/>
  </r>
  <r>
    <x v="10351"/>
    <n v="496.79"/>
    <n v="507.45"/>
  </r>
  <r>
    <x v="10352"/>
    <n v="496.69"/>
    <n v="507.16"/>
  </r>
  <r>
    <x v="10353"/>
    <n v="498.04"/>
    <n v="508.55"/>
  </r>
  <r>
    <x v="10354"/>
    <n v="498.04"/>
    <n v="508.55"/>
  </r>
  <r>
    <x v="10355"/>
    <n v="498.04"/>
    <n v="508.55"/>
  </r>
  <r>
    <x v="10356"/>
    <n v="498.52"/>
    <n v="508.95"/>
  </r>
  <r>
    <x v="10357"/>
    <n v="499.52"/>
    <n v="510.1"/>
  </r>
  <r>
    <x v="10358"/>
    <n v="501.91"/>
    <n v="512.66"/>
  </r>
  <r>
    <x v="10359"/>
    <n v="499.07"/>
    <n v="509.95"/>
  </r>
  <r>
    <x v="10360"/>
    <n v="496.58"/>
    <n v="507.46"/>
  </r>
  <r>
    <x v="10361"/>
    <n v="496.58"/>
    <n v="507.46"/>
  </r>
  <r>
    <x v="10362"/>
    <n v="496.58"/>
    <n v="507.46"/>
  </r>
  <r>
    <x v="10363"/>
    <n v="496.08"/>
    <n v="506.65"/>
  </r>
  <r>
    <x v="10364"/>
    <n v="496.3"/>
    <n v="506.97"/>
  </r>
  <r>
    <x v="10365"/>
    <n v="497.07"/>
    <n v="507.81"/>
  </r>
  <r>
    <x v="10366"/>
    <n v="497.08"/>
    <n v="507.82"/>
  </r>
  <r>
    <x v="10367"/>
    <n v="497.15"/>
    <n v="507.9"/>
  </r>
  <r>
    <x v="10368"/>
    <n v="497.15"/>
    <n v="507.9"/>
  </r>
  <r>
    <x v="10369"/>
    <n v="497.15"/>
    <n v="507.9"/>
  </r>
  <r>
    <x v="10370"/>
    <n v="497.4"/>
    <n v="507.95"/>
  </r>
  <r>
    <x v="10371"/>
    <n v="499.89"/>
    <n v="510.7"/>
  </r>
  <r>
    <x v="10372"/>
    <n v="500.1"/>
    <n v="510.85"/>
  </r>
  <r>
    <x v="10373"/>
    <n v="499.37"/>
    <n v="510.15"/>
  </r>
  <r>
    <x v="10374"/>
    <n v="499.23"/>
    <n v="510.27"/>
  </r>
  <r>
    <x v="10375"/>
    <n v="499.23"/>
    <n v="510.27"/>
  </r>
  <r>
    <x v="10376"/>
    <n v="499.23"/>
    <n v="510.27"/>
  </r>
  <r>
    <x v="10377"/>
    <n v="499.98"/>
    <n v="511.15"/>
  </r>
  <r>
    <x v="10378"/>
    <n v="501.99"/>
    <n v="513.20000000000005"/>
  </r>
  <r>
    <x v="10379"/>
    <n v="503.49"/>
    <n v="514.46"/>
  </r>
  <r>
    <x v="10380"/>
    <n v="503.34"/>
    <n v="514.26"/>
  </r>
  <r>
    <x v="10381"/>
    <n v="503.16"/>
    <n v="513.99"/>
  </r>
  <r>
    <x v="10382"/>
    <n v="503.16"/>
    <n v="513.99"/>
  </r>
  <r>
    <x v="10383"/>
    <n v="503.16"/>
    <n v="513.99"/>
  </r>
  <r>
    <x v="10384"/>
    <n v="503.44"/>
    <n v="514.20000000000005"/>
  </r>
  <r>
    <x v="10385"/>
    <n v="503.51"/>
    <n v="514.29"/>
  </r>
  <r>
    <x v="10386"/>
    <n v="503.08"/>
    <n v="513.91"/>
  </r>
  <r>
    <x v="10387"/>
    <n v="499.79"/>
    <n v="510.77"/>
  </r>
  <r>
    <x v="10388"/>
    <n v="499.33"/>
    <n v="510.5"/>
  </r>
  <r>
    <x v="10389"/>
    <n v="499.33"/>
    <n v="510.5"/>
  </r>
  <r>
    <x v="10390"/>
    <n v="499.33"/>
    <n v="510.5"/>
  </r>
  <r>
    <x v="10391"/>
    <n v="499.22"/>
    <n v="510.33"/>
  </r>
  <r>
    <x v="10392"/>
    <n v="499.13"/>
    <n v="510.01"/>
  </r>
  <r>
    <x v="10393"/>
    <n v="499.32"/>
    <n v="510.07"/>
  </r>
  <r>
    <x v="10394"/>
    <n v="499.42"/>
    <n v="510.15"/>
  </r>
  <r>
    <x v="10395"/>
    <n v="499.36"/>
    <n v="510.22"/>
  </r>
  <r>
    <x v="10396"/>
    <n v="499.36"/>
    <n v="510.22"/>
  </r>
  <r>
    <x v="10397"/>
    <n v="499.36"/>
    <n v="510.22"/>
  </r>
  <r>
    <x v="10398"/>
    <n v="499.61"/>
    <n v="510.42"/>
  </r>
  <r>
    <x v="10399"/>
    <n v="499.36"/>
    <n v="510.15"/>
  </r>
  <r>
    <x v="10400"/>
    <n v="499.38"/>
    <n v="510.1"/>
  </r>
  <r>
    <x v="10401"/>
    <n v="498.53"/>
    <n v="509.29"/>
  </r>
  <r>
    <x v="10402"/>
    <n v="498.12"/>
    <n v="509.04"/>
  </r>
  <r>
    <x v="10403"/>
    <n v="498.12"/>
    <n v="509.04"/>
  </r>
  <r>
    <x v="10404"/>
    <n v="498.12"/>
    <n v="509.04"/>
  </r>
  <r>
    <x v="10405"/>
    <n v="497.72"/>
    <n v="508.6"/>
  </r>
  <r>
    <x v="10406"/>
    <n v="497.59"/>
    <n v="508.56"/>
  </r>
  <r>
    <x v="10407"/>
    <n v="498.61"/>
    <n v="509.57"/>
  </r>
  <r>
    <x v="10408"/>
    <n v="498.21"/>
    <n v="508.95"/>
  </r>
  <r>
    <x v="10409"/>
    <n v="498.22"/>
    <n v="508.95"/>
  </r>
  <r>
    <x v="10410"/>
    <n v="498.22"/>
    <n v="508.95"/>
  </r>
  <r>
    <x v="10411"/>
    <n v="498.22"/>
    <n v="508.95"/>
  </r>
  <r>
    <x v="10412"/>
    <n v="498.88"/>
    <n v="509.86"/>
  </r>
  <r>
    <x v="10413"/>
    <n v="500.72"/>
    <n v="511.69"/>
  </r>
  <r>
    <x v="10414"/>
    <n v="501.26"/>
    <n v="512.29"/>
  </r>
  <r>
    <x v="10415"/>
    <n v="501.22"/>
    <n v="512.29"/>
  </r>
  <r>
    <x v="10416"/>
    <n v="500.69"/>
    <n v="511.78"/>
  </r>
  <r>
    <x v="10417"/>
    <n v="500.69"/>
    <n v="511.78"/>
  </r>
  <r>
    <x v="10418"/>
    <n v="500.69"/>
    <n v="511.78"/>
  </r>
  <r>
    <x v="10419"/>
    <n v="500.61"/>
    <n v="511.76"/>
  </r>
  <r>
    <x v="10420"/>
    <n v="500.53"/>
    <n v="511.46"/>
  </r>
  <r>
    <x v="10421"/>
    <n v="500.27"/>
    <n v="511.05"/>
  </r>
  <r>
    <x v="10422"/>
    <n v="499.91"/>
    <n v="510.66"/>
  </r>
  <r>
    <x v="10423"/>
    <n v="498.93"/>
    <n v="509.84"/>
  </r>
  <r>
    <x v="10424"/>
    <n v="498.93"/>
    <n v="509.84"/>
  </r>
  <r>
    <x v="10425"/>
    <n v="498.93"/>
    <n v="509.84"/>
  </r>
  <r>
    <x v="10426"/>
    <n v="498.61"/>
    <n v="509.48"/>
  </r>
  <r>
    <x v="10427"/>
    <n v="498.92"/>
    <n v="509.62"/>
  </r>
  <r>
    <x v="10428"/>
    <n v="498.98"/>
    <n v="509.83"/>
  </r>
  <r>
    <x v="10429"/>
    <n v="498.94"/>
    <n v="509.68"/>
  </r>
  <r>
    <x v="10430"/>
    <n v="498.9"/>
    <n v="509.71"/>
  </r>
  <r>
    <x v="10431"/>
    <n v="498.9"/>
    <n v="509.71"/>
  </r>
  <r>
    <x v="10432"/>
    <n v="498.9"/>
    <n v="509.71"/>
  </r>
  <r>
    <x v="10433"/>
    <n v="498.9"/>
    <n v="509.71"/>
  </r>
  <r>
    <x v="10434"/>
    <n v="498.74"/>
    <n v="509.54"/>
  </r>
  <r>
    <x v="10435"/>
    <n v="498.65"/>
    <n v="509.82"/>
  </r>
  <r>
    <x v="10436"/>
    <n v="498.67"/>
    <n v="509.9"/>
  </r>
  <r>
    <x v="10437"/>
    <n v="499.72"/>
    <n v="510.88"/>
  </r>
  <r>
    <x v="10438"/>
    <n v="499.72"/>
    <n v="510.88"/>
  </r>
  <r>
    <x v="10439"/>
    <n v="499.72"/>
    <n v="510.88"/>
  </r>
  <r>
    <x v="10440"/>
    <n v="499.72"/>
    <n v="510.78"/>
  </r>
  <r>
    <x v="10441"/>
    <n v="499.72"/>
    <n v="510.78"/>
  </r>
  <r>
    <x v="10442"/>
    <n v="499.76"/>
    <n v="510.63"/>
  </r>
  <r>
    <x v="10443"/>
    <n v="499.89"/>
    <n v="510.59"/>
  </r>
  <r>
    <x v="10444"/>
    <n v="499.89"/>
    <n v="510.56"/>
  </r>
  <r>
    <x v="10445"/>
    <n v="499.89"/>
    <n v="510.56"/>
  </r>
  <r>
    <x v="10446"/>
    <n v="499.89"/>
    <n v="510.56"/>
  </r>
  <r>
    <x v="10447"/>
    <n v="499.91"/>
    <n v="510.68"/>
  </r>
  <r>
    <x v="10448"/>
    <n v="499.95"/>
    <n v="510.77"/>
  </r>
  <r>
    <x v="10449"/>
    <n v="499.55"/>
    <n v="510.21"/>
  </r>
  <r>
    <x v="10450"/>
    <n v="499.18"/>
    <n v="509.96"/>
  </r>
  <r>
    <x v="10451"/>
    <n v="498.88"/>
    <n v="509.73"/>
  </r>
  <r>
    <x v="10452"/>
    <n v="498.88"/>
    <n v="509.73"/>
  </r>
  <r>
    <x v="10453"/>
    <n v="498.88"/>
    <n v="509.73"/>
  </r>
  <r>
    <x v="10454"/>
    <n v="498.88"/>
    <n v="509.73"/>
  </r>
  <r>
    <x v="10455"/>
    <n v="497.78"/>
    <n v="508.7"/>
  </r>
  <r>
    <x v="10456"/>
    <n v="497.86"/>
    <n v="508.65"/>
  </r>
  <r>
    <x v="10457"/>
    <n v="497.81"/>
    <n v="508.55"/>
  </r>
  <r>
    <x v="10458"/>
    <n v="497.88"/>
    <n v="508.58"/>
  </r>
  <r>
    <x v="10459"/>
    <n v="497.88"/>
    <n v="508.58"/>
  </r>
  <r>
    <x v="10460"/>
    <n v="497.88"/>
    <n v="508.58"/>
  </r>
  <r>
    <x v="10461"/>
    <n v="498.36"/>
    <n v="509.18"/>
  </r>
  <r>
    <x v="10462"/>
    <n v="500.27"/>
    <n v="510.87"/>
  </r>
  <r>
    <x v="10463"/>
    <n v="502.25"/>
    <n v="512.89"/>
  </r>
  <r>
    <x v="10464"/>
    <n v="504.24"/>
    <n v="514.82000000000005"/>
  </r>
  <r>
    <x v="10465"/>
    <n v="503.69"/>
    <n v="514.45000000000005"/>
  </r>
  <r>
    <x v="10466"/>
    <n v="503.69"/>
    <n v="514.45000000000005"/>
  </r>
  <r>
    <x v="10467"/>
    <n v="503.69"/>
    <n v="514.45000000000005"/>
  </r>
  <r>
    <x v="10468"/>
    <n v="504.14"/>
    <n v="514.92999999999995"/>
  </r>
  <r>
    <x v="10469"/>
    <n v="505.91"/>
    <n v="516.77"/>
  </r>
  <r>
    <x v="10470"/>
    <n v="508.46"/>
    <n v="519.51"/>
  </r>
  <r>
    <x v="10471"/>
    <n v="507.88"/>
    <n v="518.79999999999995"/>
  </r>
  <r>
    <x v="10472"/>
    <n v="506.8"/>
    <n v="517.53"/>
  </r>
  <r>
    <x v="10473"/>
    <n v="506.8"/>
    <n v="517.53"/>
  </r>
  <r>
    <x v="10474"/>
    <n v="506.8"/>
    <n v="517.53"/>
  </r>
  <r>
    <x v="10475"/>
    <n v="506.73"/>
    <n v="517.41"/>
  </r>
  <r>
    <x v="10476"/>
    <n v="507.83"/>
    <n v="518.48"/>
  </r>
  <r>
    <x v="10477"/>
    <n v="508.79"/>
    <n v="519.28"/>
  </r>
  <r>
    <x v="10478"/>
    <n v="508.84"/>
    <n v="519.27"/>
  </r>
  <r>
    <x v="10479"/>
    <n v="508.7"/>
    <n v="519.26"/>
  </r>
  <r>
    <x v="10480"/>
    <n v="508.7"/>
    <n v="519.26"/>
  </r>
  <r>
    <x v="10481"/>
    <n v="508.7"/>
    <n v="519.26"/>
  </r>
  <r>
    <x v="10482"/>
    <n v="505.52"/>
    <n v="516.30999999999995"/>
  </r>
  <r>
    <x v="10483"/>
    <n v="503.52"/>
    <n v="514.29"/>
  </r>
  <r>
    <x v="10484"/>
    <n v="501.11"/>
    <n v="511.91"/>
  </r>
  <r>
    <x v="10485"/>
    <n v="501.11"/>
    <n v="511.91"/>
  </r>
  <r>
    <x v="10486"/>
    <n v="499.74"/>
    <n v="510.39"/>
  </r>
  <r>
    <x v="10487"/>
    <n v="499.74"/>
    <n v="510.39"/>
  </r>
  <r>
    <x v="10488"/>
    <n v="499.74"/>
    <n v="510.39"/>
  </r>
  <r>
    <x v="10489"/>
    <n v="498.55"/>
    <n v="509.33"/>
  </r>
  <r>
    <x v="10490"/>
    <n v="500.7"/>
    <n v="511.39"/>
  </r>
  <r>
    <x v="10491"/>
    <n v="502.98"/>
    <n v="513.55999999999995"/>
  </r>
  <r>
    <x v="10492"/>
    <n v="505.47"/>
    <n v="516.08000000000004"/>
  </r>
  <r>
    <x v="10493"/>
    <n v="507.48"/>
    <n v="518.21"/>
  </r>
  <r>
    <x v="10494"/>
    <n v="507.48"/>
    <n v="518.21"/>
  </r>
  <r>
    <x v="10495"/>
    <n v="507.48"/>
    <n v="518.21"/>
  </r>
  <r>
    <x v="10496"/>
    <n v="507.36"/>
    <n v="518.28"/>
  </r>
  <r>
    <x v="10497"/>
    <n v="505.88"/>
    <n v="517.20000000000005"/>
  </r>
  <r>
    <x v="10498"/>
    <n v="507.69"/>
    <n v="518.73"/>
  </r>
  <r>
    <x v="10499"/>
    <n v="508.36"/>
    <n v="519.87"/>
  </r>
  <r>
    <x v="10500"/>
    <n v="508.86"/>
    <n v="520.34"/>
  </r>
  <r>
    <x v="10501"/>
    <n v="508.86"/>
    <n v="520.34"/>
  </r>
  <r>
    <x v="10502"/>
    <n v="508.86"/>
    <n v="520.34"/>
  </r>
  <r>
    <x v="10503"/>
    <n v="509.7"/>
    <n v="521.01"/>
  </r>
  <r>
    <x v="10504"/>
    <n v="513.07000000000005"/>
    <n v="524.1"/>
  </r>
  <r>
    <x v="10505"/>
    <n v="514.4"/>
    <n v="525.55999999999995"/>
  </r>
  <r>
    <x v="10506"/>
    <n v="515.20000000000005"/>
    <n v="526.04"/>
  </r>
  <r>
    <x v="10507"/>
    <n v="515.11"/>
    <n v="526.04999999999995"/>
  </r>
  <r>
    <x v="10508"/>
    <n v="515.11"/>
    <n v="526.04999999999995"/>
  </r>
  <r>
    <x v="10509"/>
    <n v="515.11"/>
    <n v="526.04999999999995"/>
  </r>
  <r>
    <x v="10510"/>
    <n v="513.58000000000004"/>
    <n v="524.77"/>
  </r>
  <r>
    <x v="10511"/>
    <n v="510.77"/>
    <n v="521.76"/>
  </r>
  <r>
    <x v="10512"/>
    <n v="509.18"/>
    <n v="520.33000000000004"/>
  </r>
  <r>
    <x v="10513"/>
    <n v="506.96"/>
    <n v="518.04999999999995"/>
  </r>
  <r>
    <x v="10514"/>
    <n v="506.5"/>
    <n v="517.66"/>
  </r>
  <r>
    <x v="10515"/>
    <n v="506.5"/>
    <n v="517.66"/>
  </r>
  <r>
    <x v="10516"/>
    <n v="506.5"/>
    <n v="517.66"/>
  </r>
  <r>
    <x v="10517"/>
    <n v="506.5"/>
    <n v="517.66"/>
  </r>
  <r>
    <x v="10518"/>
    <n v="506.61"/>
    <n v="517.71"/>
  </r>
  <r>
    <x v="10519"/>
    <n v="506.66"/>
    <n v="517.66"/>
  </r>
  <r>
    <x v="10520"/>
    <n v="507.63"/>
    <n v="518.66"/>
  </r>
  <r>
    <x v="10521"/>
    <n v="508.59"/>
    <n v="519.78"/>
  </r>
  <r>
    <x v="10522"/>
    <n v="508.59"/>
    <n v="519.78"/>
  </r>
  <r>
    <x v="10523"/>
    <n v="508.59"/>
    <n v="519.78"/>
  </r>
  <r>
    <x v="10524"/>
    <n v="508.82"/>
    <n v="520.05999999999995"/>
  </r>
  <r>
    <x v="10525"/>
    <n v="506.26"/>
    <n v="517.22"/>
  </r>
  <r>
    <x v="10526"/>
    <n v="505.65"/>
    <n v="516.66999999999996"/>
  </r>
  <r>
    <x v="10527"/>
    <n v="507.64"/>
    <n v="518.88"/>
  </r>
  <r>
    <x v="10528"/>
    <n v="509.78"/>
    <n v="521.11"/>
  </r>
  <r>
    <x v="10529"/>
    <n v="509.78"/>
    <n v="521.11"/>
  </r>
  <r>
    <x v="10530"/>
    <n v="509.78"/>
    <n v="521.11"/>
  </r>
  <r>
    <x v="10531"/>
    <n v="509.51"/>
    <n v="520.87"/>
  </r>
  <r>
    <x v="10532"/>
    <n v="509.51"/>
    <n v="520.59"/>
  </r>
  <r>
    <x v="10533"/>
    <n v="509.96"/>
    <n v="520.9"/>
  </r>
  <r>
    <x v="10534"/>
    <n v="509.16"/>
    <n v="520.17999999999995"/>
  </r>
  <r>
    <x v="10535"/>
    <n v="508.63"/>
    <n v="519.58000000000004"/>
  </r>
  <r>
    <x v="10536"/>
    <n v="508.63"/>
    <n v="519.58000000000004"/>
  </r>
  <r>
    <x v="10537"/>
    <n v="508.63"/>
    <n v="519.58000000000004"/>
  </r>
  <r>
    <x v="10538"/>
    <n v="507.31"/>
    <n v="517.86"/>
  </r>
  <r>
    <x v="10539"/>
    <n v="507.67"/>
    <n v="518.12"/>
  </r>
  <r>
    <x v="10540"/>
    <n v="507.37"/>
    <n v="517.97"/>
  </r>
  <r>
    <x v="10541"/>
    <n v="505.49"/>
    <n v="516.41"/>
  </r>
  <r>
    <x v="10542"/>
    <n v="503.33"/>
    <n v="514.30999999999995"/>
  </r>
  <r>
    <x v="10543"/>
    <n v="503.33"/>
    <n v="514.30999999999995"/>
  </r>
  <r>
    <x v="10544"/>
    <n v="503.33"/>
    <n v="514.30999999999995"/>
  </r>
  <r>
    <x v="10545"/>
    <n v="500.21"/>
    <n v="511.11"/>
  </r>
  <r>
    <x v="10546"/>
    <n v="500.12"/>
    <n v="511.14"/>
  </r>
  <r>
    <x v="10547"/>
    <n v="500.1"/>
    <n v="511.11"/>
  </r>
  <r>
    <x v="10548"/>
    <n v="497.63"/>
    <n v="508.94"/>
  </r>
  <r>
    <x v="10549"/>
    <n v="497.2"/>
    <n v="508.56"/>
  </r>
  <r>
    <x v="10550"/>
    <n v="497.2"/>
    <n v="508.56"/>
  </r>
  <r>
    <x v="10551"/>
    <n v="497.2"/>
    <n v="508.56"/>
  </r>
  <r>
    <x v="10552"/>
    <n v="497.29"/>
    <n v="508.6"/>
  </r>
  <r>
    <x v="10553"/>
    <n v="497.4"/>
    <n v="508.48"/>
  </r>
  <r>
    <x v="10554"/>
    <n v="497.27"/>
    <n v="508.42"/>
  </r>
  <r>
    <x v="10555"/>
    <n v="497.34"/>
    <n v="508.4"/>
  </r>
  <r>
    <x v="10556"/>
    <n v="495.88"/>
    <n v="506.84"/>
  </r>
  <r>
    <x v="10557"/>
    <n v="495.88"/>
    <n v="506.84"/>
  </r>
  <r>
    <x v="10558"/>
    <n v="495.88"/>
    <n v="506.84"/>
  </r>
  <r>
    <x v="10559"/>
    <n v="497.02"/>
    <n v="508.23"/>
  </r>
  <r>
    <x v="10560"/>
    <n v="501"/>
    <n v="512.1"/>
  </r>
  <r>
    <x v="10561"/>
    <n v="497.88"/>
    <n v="509.26"/>
  </r>
  <r>
    <x v="10562"/>
    <n v="497.72"/>
    <n v="508.98"/>
  </r>
  <r>
    <x v="10563"/>
    <n v="497.93"/>
    <n v="509.06"/>
  </r>
  <r>
    <x v="10564"/>
    <n v="497.93"/>
    <n v="509.06"/>
  </r>
  <r>
    <x v="10565"/>
    <n v="497.93"/>
    <n v="509.06"/>
  </r>
  <r>
    <x v="10566"/>
    <n v="500.07"/>
    <n v="511.11"/>
  </r>
  <r>
    <x v="10567"/>
    <n v="501.58"/>
    <n v="512.51"/>
  </r>
  <r>
    <x v="10568"/>
    <n v="501.27"/>
    <n v="512.13"/>
  </r>
  <r>
    <x v="10569"/>
    <n v="501.15"/>
    <n v="511.98"/>
  </r>
  <r>
    <x v="10570"/>
    <n v="499.23"/>
    <n v="510.33"/>
  </r>
  <r>
    <x v="10571"/>
    <n v="499.23"/>
    <n v="510.33"/>
  </r>
  <r>
    <x v="10572"/>
    <n v="499.23"/>
    <n v="510.33"/>
  </r>
  <r>
    <x v="10573"/>
    <n v="497.63"/>
    <n v="508.39"/>
  </r>
  <r>
    <x v="10574"/>
    <n v="498.42"/>
    <n v="509.23"/>
  </r>
  <r>
    <x v="10575"/>
    <n v="498.53"/>
    <n v="509.52"/>
  </r>
  <r>
    <x v="10576"/>
    <n v="496.26"/>
    <n v="507.14"/>
  </r>
  <r>
    <x v="10577"/>
    <n v="495.37"/>
    <n v="506.33"/>
  </r>
  <r>
    <x v="10578"/>
    <n v="495.37"/>
    <n v="506.33"/>
  </r>
  <r>
    <x v="10579"/>
    <n v="495.37"/>
    <n v="506.33"/>
  </r>
  <r>
    <x v="10580"/>
    <n v="495.97"/>
    <n v="506.91"/>
  </r>
  <r>
    <x v="10581"/>
    <n v="498.08"/>
    <n v="508.94"/>
  </r>
  <r>
    <x v="10582"/>
    <n v="499.96"/>
    <n v="510.9"/>
  </r>
  <r>
    <x v="10583"/>
    <n v="501.42"/>
    <n v="512.41"/>
  </r>
  <r>
    <x v="10584"/>
    <n v="500.54"/>
    <n v="512.1"/>
  </r>
  <r>
    <x v="10585"/>
    <n v="500.54"/>
    <n v="512.1"/>
  </r>
  <r>
    <x v="10586"/>
    <n v="500.54"/>
    <n v="512.1"/>
  </r>
  <r>
    <x v="10587"/>
    <n v="503.34"/>
    <n v="515.24"/>
  </r>
  <r>
    <x v="10588"/>
    <n v="507.66"/>
    <n v="519.64"/>
  </r>
  <r>
    <x v="10589"/>
    <n v="507.13"/>
    <n v="520.71"/>
  </r>
  <r>
    <x v="10590"/>
    <n v="505.35"/>
    <n v="518.33000000000004"/>
  </r>
  <r>
    <x v="10591"/>
    <n v="505.35"/>
    <n v="518.33000000000004"/>
  </r>
  <r>
    <x v="10592"/>
    <n v="505.35"/>
    <n v="518.33000000000004"/>
  </r>
  <r>
    <x v="10593"/>
    <n v="505.35"/>
    <n v="518.33000000000004"/>
  </r>
  <r>
    <x v="10594"/>
    <n v="505.07"/>
    <n v="516.66"/>
  </r>
  <r>
    <x v="10595"/>
    <n v="506.62"/>
    <n v="518"/>
  </r>
  <r>
    <x v="10596"/>
    <n v="507.49"/>
    <n v="518.54999999999995"/>
  </r>
  <r>
    <x v="10597"/>
    <n v="508.29"/>
    <n v="519.29"/>
  </r>
  <r>
    <x v="10598"/>
    <n v="506.28"/>
    <n v="517.37"/>
  </r>
  <r>
    <x v="10599"/>
    <n v="506.28"/>
    <n v="517.37"/>
  </r>
  <r>
    <x v="10600"/>
    <n v="506.28"/>
    <n v="517.37"/>
  </r>
  <r>
    <x v="10601"/>
    <n v="504.96"/>
    <n v="515.71"/>
  </r>
  <r>
    <x v="10602"/>
    <n v="504.09"/>
    <n v="514.99"/>
  </r>
  <r>
    <x v="10603"/>
    <n v="503.12"/>
    <n v="514.1"/>
  </r>
  <r>
    <x v="10604"/>
    <n v="501.57"/>
    <n v="512.6"/>
  </r>
  <r>
    <x v="10605"/>
    <n v="501.08"/>
    <n v="512.27"/>
  </r>
  <r>
    <x v="10606"/>
    <n v="501.08"/>
    <n v="512.27"/>
  </r>
  <r>
    <x v="10607"/>
    <n v="501.08"/>
    <n v="512.27"/>
  </r>
  <r>
    <x v="10608"/>
    <n v="501.35"/>
    <n v="512.26"/>
  </r>
  <r>
    <x v="10609"/>
    <n v="501.87"/>
    <n v="512.66999999999996"/>
  </r>
  <r>
    <x v="10610"/>
    <n v="503.5"/>
    <n v="514.19000000000005"/>
  </r>
  <r>
    <x v="10611"/>
    <n v="503.62"/>
    <n v="514.59"/>
  </r>
  <r>
    <x v="10612"/>
    <n v="503.74"/>
    <n v="514.89"/>
  </r>
  <r>
    <x v="10613"/>
    <n v="503.74"/>
    <n v="514.89"/>
  </r>
  <r>
    <x v="10614"/>
    <n v="503.74"/>
    <n v="514.89"/>
  </r>
  <r>
    <x v="10615"/>
    <n v="504.43"/>
    <n v="515.4"/>
  </r>
  <r>
    <x v="10616"/>
    <n v="506.17"/>
    <n v="517.01"/>
  </r>
  <r>
    <x v="10617"/>
    <n v="505.66"/>
    <n v="516.59"/>
  </r>
  <r>
    <x v="10618"/>
    <n v="504.18"/>
    <n v="515.49"/>
  </r>
  <r>
    <x v="10619"/>
    <n v="502.45"/>
    <n v="513.97"/>
  </r>
  <r>
    <x v="10620"/>
    <n v="502.45"/>
    <n v="513.97"/>
  </r>
  <r>
    <x v="10621"/>
    <n v="502.45"/>
    <n v="513.97"/>
  </r>
  <r>
    <x v="10622"/>
    <n v="503.68"/>
    <n v="514.91"/>
  </r>
  <r>
    <x v="10623"/>
    <n v="504.85"/>
    <n v="516.23"/>
  </r>
  <r>
    <x v="10624"/>
    <n v="505.57"/>
    <n v="516.89"/>
  </r>
  <r>
    <x v="10625"/>
    <n v="505.94"/>
    <n v="517.01"/>
  </r>
  <r>
    <x v="10626"/>
    <n v="504.3"/>
    <n v="515.4"/>
  </r>
  <r>
    <x v="10627"/>
    <n v="504.3"/>
    <n v="515.4"/>
  </r>
  <r>
    <x v="10628"/>
    <n v="504.3"/>
    <n v="515.4"/>
  </r>
  <r>
    <x v="10629"/>
    <n v="504.27"/>
    <n v="515.36"/>
  </r>
  <r>
    <x v="10630"/>
    <n v="505.31"/>
    <n v="516.4"/>
  </r>
  <r>
    <x v="10631"/>
    <n v="505.53"/>
    <n v="516.52"/>
  </r>
  <r>
    <x v="10632"/>
    <n v="505.69"/>
    <n v="516.75"/>
  </r>
  <r>
    <x v="10633"/>
    <n v="505.18"/>
    <n v="516.30999999999995"/>
  </r>
  <r>
    <x v="10634"/>
    <n v="505.18"/>
    <n v="516.30999999999995"/>
  </r>
  <r>
    <x v="10635"/>
    <n v="505.18"/>
    <n v="516.30999999999995"/>
  </r>
  <r>
    <x v="10636"/>
    <n v="504.02"/>
    <n v="515.14"/>
  </r>
  <r>
    <x v="10637"/>
    <n v="503.69"/>
    <n v="514.99"/>
  </r>
  <r>
    <x v="10638"/>
    <n v="503.73"/>
    <n v="514.99"/>
  </r>
  <r>
    <x v="10639"/>
    <n v="503.92"/>
    <n v="515.1"/>
  </r>
  <r>
    <x v="10640"/>
    <n v="503.96"/>
    <n v="515.13"/>
  </r>
  <r>
    <x v="10641"/>
    <n v="503.96"/>
    <n v="515.13"/>
  </r>
  <r>
    <x v="10642"/>
    <n v="503.96"/>
    <n v="515.13"/>
  </r>
  <r>
    <x v="10643"/>
    <n v="504.26"/>
    <n v="515.20000000000005"/>
  </r>
  <r>
    <x v="10644"/>
    <n v="506.16"/>
    <n v="517.1"/>
  </r>
  <r>
    <x v="10645"/>
    <n v="507.53"/>
    <n v="518.54999999999995"/>
  </r>
  <r>
    <x v="10646"/>
    <n v="507.84"/>
    <n v="518.74"/>
  </r>
  <r>
    <x v="10647"/>
    <n v="505.77"/>
    <n v="516.94000000000005"/>
  </r>
  <r>
    <x v="10648"/>
    <n v="505.77"/>
    <n v="516.94000000000005"/>
  </r>
  <r>
    <x v="10649"/>
    <n v="505.77"/>
    <n v="516.94000000000005"/>
  </r>
  <r>
    <x v="10650"/>
    <n v="504.83"/>
    <n v="516.20000000000005"/>
  </r>
  <r>
    <x v="10651"/>
    <n v="505.66"/>
    <n v="516.94000000000005"/>
  </r>
  <r>
    <x v="10652"/>
    <n v="506"/>
    <n v="517.35"/>
  </r>
  <r>
    <x v="10653"/>
    <n v="505.96"/>
    <n v="517.29"/>
  </r>
  <r>
    <x v="10654"/>
    <n v="505.99"/>
    <n v="517.24"/>
  </r>
  <r>
    <x v="10655"/>
    <n v="505.99"/>
    <n v="517.24"/>
  </r>
  <r>
    <x v="10656"/>
    <n v="505.99"/>
    <n v="517.24"/>
  </r>
  <r>
    <x v="10657"/>
    <n v="506.08"/>
    <n v="517.16999999999996"/>
  </r>
  <r>
    <x v="10658"/>
    <n v="506.1"/>
    <n v="517.21"/>
  </r>
  <r>
    <x v="10659"/>
    <n v="506.09"/>
    <n v="517.16"/>
  </r>
  <r>
    <x v="10660"/>
    <n v="505.24"/>
    <n v="516.4"/>
  </r>
  <r>
    <x v="10661"/>
    <n v="503.89"/>
    <n v="515.11"/>
  </r>
  <r>
    <x v="10662"/>
    <n v="503.89"/>
    <n v="515.11"/>
  </r>
  <r>
    <x v="10663"/>
    <n v="503.89"/>
    <n v="515.11"/>
  </r>
  <r>
    <x v="10664"/>
    <n v="503.59"/>
    <n v="514.65"/>
  </r>
  <r>
    <x v="10665"/>
    <n v="503.35"/>
    <n v="514.48"/>
  </r>
  <r>
    <x v="10666"/>
    <n v="503.27"/>
    <n v="514.42999999999995"/>
  </r>
  <r>
    <x v="10667"/>
    <n v="501.62"/>
    <n v="512.79"/>
  </r>
  <r>
    <x v="10668"/>
    <n v="500.42"/>
    <n v="511.48"/>
  </r>
  <r>
    <x v="10669"/>
    <n v="500.42"/>
    <n v="511.48"/>
  </r>
  <r>
    <x v="10670"/>
    <n v="500.42"/>
    <n v="511.48"/>
  </r>
  <r>
    <x v="10671"/>
    <n v="501.25"/>
    <n v="512.35"/>
  </r>
  <r>
    <x v="10672"/>
    <n v="502.84"/>
    <n v="513.67999999999995"/>
  </r>
  <r>
    <x v="10673"/>
    <n v="502.77"/>
    <n v="513.59"/>
  </r>
  <r>
    <x v="10674"/>
    <n v="502.3"/>
    <n v="513.08000000000004"/>
  </r>
  <r>
    <x v="10675"/>
    <n v="501.11"/>
    <n v="512.17999999999995"/>
  </r>
  <r>
    <x v="10676"/>
    <n v="501.11"/>
    <n v="512.17999999999995"/>
  </r>
  <r>
    <x v="10677"/>
    <n v="501.11"/>
    <n v="512.17999999999995"/>
  </r>
  <r>
    <x v="10678"/>
    <n v="502.01"/>
    <n v="513.11"/>
  </r>
  <r>
    <x v="10679"/>
    <n v="501.84"/>
    <n v="512.97"/>
  </r>
  <r>
    <x v="10680"/>
    <n v="501.19"/>
    <n v="512.39"/>
  </r>
  <r>
    <x v="10681"/>
    <n v="502.65"/>
    <n v="513.83000000000004"/>
  </r>
  <r>
    <x v="10682"/>
    <n v="502.58"/>
    <n v="513.58000000000004"/>
  </r>
  <r>
    <x v="10683"/>
    <n v="502.58"/>
    <n v="513.58000000000004"/>
  </r>
  <r>
    <x v="10684"/>
    <n v="502.58"/>
    <n v="513.58000000000004"/>
  </r>
  <r>
    <x v="10685"/>
    <n v="501.69"/>
    <n v="512.71"/>
  </r>
  <r>
    <x v="10686"/>
    <n v="501.62"/>
    <n v="512.63"/>
  </r>
  <r>
    <x v="10687"/>
    <n v="501.33"/>
    <n v="512.45000000000005"/>
  </r>
  <r>
    <x v="10688"/>
    <n v="501.33"/>
    <n v="512.45000000000005"/>
  </r>
  <r>
    <x v="10689"/>
    <n v="501.33"/>
    <n v="512.45000000000005"/>
  </r>
  <r>
    <x v="10690"/>
    <n v="501.33"/>
    <n v="512.45000000000005"/>
  </r>
  <r>
    <x v="10691"/>
    <n v="501.33"/>
    <n v="512.45000000000005"/>
  </r>
  <r>
    <x v="10692"/>
    <n v="501.35"/>
    <n v="512.22"/>
  </r>
  <r>
    <x v="10693"/>
    <n v="501.44"/>
    <n v="512.36"/>
  </r>
  <r>
    <x v="10694"/>
    <n v="501.44"/>
    <n v="512.36"/>
  </r>
  <r>
    <x v="10695"/>
    <n v="500.49"/>
    <n v="511.71"/>
  </r>
  <r>
    <x v="10696"/>
    <n v="498.83"/>
    <n v="510.1"/>
  </r>
  <r>
    <x v="10697"/>
    <n v="498.83"/>
    <n v="510.1"/>
  </r>
  <r>
    <x v="10698"/>
    <n v="498.83"/>
    <n v="510.1"/>
  </r>
  <r>
    <x v="10699"/>
    <n v="498.17"/>
    <n v="509.52"/>
  </r>
  <r>
    <x v="10700"/>
    <n v="496.75"/>
    <n v="507.86"/>
  </r>
  <r>
    <x v="10701"/>
    <n v="497.64"/>
    <n v="508.91"/>
  </r>
  <r>
    <x v="10702"/>
    <n v="497.81"/>
    <n v="509.03"/>
  </r>
  <r>
    <x v="10703"/>
    <n v="497.5"/>
    <n v="508.6"/>
  </r>
  <r>
    <x v="10704"/>
    <n v="497.5"/>
    <n v="508.6"/>
  </r>
  <r>
    <x v="10705"/>
    <n v="497.5"/>
    <n v="508.6"/>
  </r>
  <r>
    <x v="10706"/>
    <n v="497.81"/>
    <n v="508.95"/>
  </r>
  <r>
    <x v="10707"/>
    <n v="498.6"/>
    <n v="509.35"/>
  </r>
  <r>
    <x v="10708"/>
    <n v="498.93"/>
    <n v="509.61"/>
  </r>
  <r>
    <x v="10709"/>
    <n v="498.89"/>
    <n v="509.67"/>
  </r>
  <r>
    <x v="10710"/>
    <n v="498.54"/>
    <n v="509.59"/>
  </r>
  <r>
    <x v="10711"/>
    <n v="498.54"/>
    <n v="509.59"/>
  </r>
  <r>
    <x v="10712"/>
    <n v="498.54"/>
    <n v="509.59"/>
  </r>
  <r>
    <x v="10713"/>
    <n v="498.75"/>
    <n v="509.79"/>
  </r>
  <r>
    <x v="10714"/>
    <n v="498.75"/>
    <n v="509.79"/>
  </r>
  <r>
    <x v="10715"/>
    <n v="500.52"/>
    <n v="511.64"/>
  </r>
  <r>
    <x v="10716"/>
    <n v="502.05"/>
    <n v="513.07000000000005"/>
  </r>
  <r>
    <x v="10717"/>
    <n v="502.1"/>
    <n v="512.97"/>
  </r>
  <r>
    <x v="10718"/>
    <n v="502.1"/>
    <n v="512.97"/>
  </r>
  <r>
    <x v="10719"/>
    <n v="502.1"/>
    <n v="512.97"/>
  </r>
  <r>
    <x v="10720"/>
    <n v="502.08"/>
    <n v="512.94000000000005"/>
  </r>
  <r>
    <x v="10721"/>
    <n v="502.4"/>
    <n v="513.15"/>
  </r>
  <r>
    <x v="10722"/>
    <n v="501.54"/>
    <n v="512.45000000000005"/>
  </r>
  <r>
    <x v="10723"/>
    <n v="499.85"/>
    <n v="510.86"/>
  </r>
  <r>
    <x v="10724"/>
    <n v="499.17"/>
    <n v="510.33"/>
  </r>
  <r>
    <x v="10725"/>
    <n v="499.17"/>
    <n v="510.33"/>
  </r>
  <r>
    <x v="10726"/>
    <n v="499.17"/>
    <n v="510.33"/>
  </r>
  <r>
    <x v="10727"/>
    <n v="498.84"/>
    <n v="509.96"/>
  </r>
  <r>
    <x v="10728"/>
    <n v="498.82"/>
    <n v="509.88"/>
  </r>
  <r>
    <x v="10729"/>
    <n v="499.28"/>
    <n v="510.29"/>
  </r>
  <r>
    <x v="10730"/>
    <n v="499.28"/>
    <n v="510.23"/>
  </r>
  <r>
    <x v="10731"/>
    <n v="498.26"/>
    <n v="509.4"/>
  </r>
  <r>
    <x v="10732"/>
    <n v="498.26"/>
    <n v="509.4"/>
  </r>
  <r>
    <x v="10733"/>
    <n v="498.26"/>
    <n v="509.4"/>
  </r>
  <r>
    <x v="10734"/>
    <n v="498.23"/>
    <n v="509.31"/>
  </r>
  <r>
    <x v="10735"/>
    <n v="498.43"/>
    <n v="509.48"/>
  </r>
  <r>
    <x v="10736"/>
    <n v="498.42"/>
    <n v="509.56"/>
  </r>
  <r>
    <x v="10737"/>
    <n v="498.28"/>
    <n v="509.29"/>
  </r>
  <r>
    <x v="10738"/>
    <n v="498.08"/>
    <n v="509.32"/>
  </r>
  <r>
    <x v="10739"/>
    <n v="498.08"/>
    <n v="509.32"/>
  </r>
  <r>
    <x v="10740"/>
    <n v="498.08"/>
    <n v="509.32"/>
  </r>
  <r>
    <x v="10741"/>
    <n v="497.86"/>
    <n v="509.09"/>
  </r>
  <r>
    <x v="10742"/>
    <n v="496.72"/>
    <n v="507.89"/>
  </r>
  <r>
    <x v="10743"/>
    <n v="496.17"/>
    <n v="507.3"/>
  </r>
  <r>
    <x v="10744"/>
    <n v="496.18"/>
    <n v="507.29"/>
  </r>
  <r>
    <x v="10745"/>
    <n v="496.18"/>
    <n v="507.34"/>
  </r>
  <r>
    <x v="10746"/>
    <n v="496.18"/>
    <n v="507.34"/>
  </r>
  <r>
    <x v="10747"/>
    <n v="496.18"/>
    <n v="507.34"/>
  </r>
  <r>
    <x v="10748"/>
    <n v="497.36"/>
    <n v="508.4"/>
  </r>
  <r>
    <x v="10749"/>
    <n v="498.69"/>
    <n v="509.69"/>
  </r>
  <r>
    <x v="10750"/>
    <n v="498.73"/>
    <n v="509.68"/>
  </r>
  <r>
    <x v="10751"/>
    <n v="498.46"/>
    <n v="509.43"/>
  </r>
  <r>
    <x v="10752"/>
    <n v="497.71"/>
    <n v="508.79"/>
  </r>
  <r>
    <x v="10753"/>
    <n v="497.71"/>
    <n v="508.79"/>
  </r>
  <r>
    <x v="10754"/>
    <n v="497.71"/>
    <n v="508.79"/>
  </r>
  <r>
    <x v="10755"/>
    <n v="496.47"/>
    <n v="507.4"/>
  </r>
  <r>
    <x v="10756"/>
    <n v="496.03"/>
    <n v="506.97"/>
  </r>
  <r>
    <x v="10757"/>
    <n v="494.58"/>
    <n v="505.31"/>
  </r>
  <r>
    <x v="10758"/>
    <n v="493.31"/>
    <n v="504.15"/>
  </r>
  <r>
    <x v="10759"/>
    <n v="493.16"/>
    <n v="504.1"/>
  </r>
  <r>
    <x v="10760"/>
    <n v="493.16"/>
    <n v="504.1"/>
  </r>
  <r>
    <x v="10761"/>
    <n v="493.16"/>
    <n v="504.1"/>
  </r>
  <r>
    <x v="10762"/>
    <n v="493.11"/>
    <n v="503.93"/>
  </r>
  <r>
    <x v="10763"/>
    <n v="492.96"/>
    <n v="503.66"/>
  </r>
  <r>
    <x v="10764"/>
    <n v="492.83"/>
    <n v="503.42"/>
  </r>
  <r>
    <x v="10765"/>
    <n v="492.77"/>
    <n v="503.38"/>
  </r>
  <r>
    <x v="10766"/>
    <n v="492.65"/>
    <n v="503.3"/>
  </r>
  <r>
    <x v="10767"/>
    <n v="492.65"/>
    <n v="503.3"/>
  </r>
  <r>
    <x v="10768"/>
    <n v="492.65"/>
    <n v="503.3"/>
  </r>
  <r>
    <x v="10769"/>
    <n v="492.61"/>
    <n v="503.32"/>
  </r>
  <r>
    <x v="10770"/>
    <n v="492.53"/>
    <n v="503.41"/>
  </r>
  <r>
    <x v="10771"/>
    <n v="492.5"/>
    <n v="503.47"/>
  </r>
  <r>
    <x v="10772"/>
    <n v="492.55"/>
    <n v="503.58"/>
  </r>
  <r>
    <x v="10773"/>
    <n v="492.57"/>
    <n v="503.85"/>
  </r>
  <r>
    <x v="10774"/>
    <n v="492.57"/>
    <n v="503.85"/>
  </r>
  <r>
    <x v="10775"/>
    <n v="492.57"/>
    <n v="503.85"/>
  </r>
  <r>
    <x v="10776"/>
    <n v="492.68"/>
    <n v="503.82"/>
  </r>
  <r>
    <x v="10777"/>
    <n v="495.85"/>
    <n v="506.74"/>
  </r>
  <r>
    <x v="10778"/>
    <n v="497.77"/>
    <n v="508.62"/>
  </r>
  <r>
    <x v="10779"/>
    <n v="497.97"/>
    <n v="508.68"/>
  </r>
  <r>
    <x v="10780"/>
    <n v="497.91"/>
    <n v="508.73"/>
  </r>
  <r>
    <x v="10781"/>
    <n v="497.91"/>
    <n v="508.73"/>
  </r>
  <r>
    <x v="10782"/>
    <n v="497.91"/>
    <n v="508.73"/>
  </r>
  <r>
    <x v="10783"/>
    <n v="497.91"/>
    <n v="508.72"/>
  </r>
  <r>
    <x v="10784"/>
    <n v="497.15"/>
    <n v="507.9"/>
  </r>
  <r>
    <x v="10785"/>
    <n v="495.64"/>
    <n v="506.43"/>
  </r>
  <r>
    <x v="10786"/>
    <n v="494.6"/>
    <n v="505.52"/>
  </r>
  <r>
    <x v="10787"/>
    <n v="494.14"/>
    <n v="505"/>
  </r>
  <r>
    <x v="10788"/>
    <n v="494.14"/>
    <n v="505"/>
  </r>
  <r>
    <x v="10789"/>
    <n v="494.14"/>
    <n v="505"/>
  </r>
  <r>
    <x v="10790"/>
    <n v="494.21"/>
    <n v="505.29"/>
  </r>
  <r>
    <x v="10791"/>
    <n v="494.17"/>
    <n v="505.19"/>
  </r>
  <r>
    <x v="10792"/>
    <n v="494.25"/>
    <n v="505.14"/>
  </r>
  <r>
    <x v="10793"/>
    <n v="494.31"/>
    <n v="505.12"/>
  </r>
  <r>
    <x v="10794"/>
    <n v="494.43"/>
    <n v="505.18"/>
  </r>
  <r>
    <x v="10795"/>
    <n v="494.43"/>
    <n v="505.18"/>
  </r>
  <r>
    <x v="10796"/>
    <n v="494.43"/>
    <n v="505.18"/>
  </r>
  <r>
    <x v="10797"/>
    <n v="494.56"/>
    <n v="505.28"/>
  </r>
  <r>
    <x v="10798"/>
    <n v="495.71"/>
    <n v="506.32"/>
  </r>
  <r>
    <x v="10799"/>
    <n v="495.71"/>
    <n v="506.32"/>
  </r>
  <r>
    <x v="10800"/>
    <n v="495.18"/>
    <n v="505.99"/>
  </r>
  <r>
    <x v="10801"/>
    <n v="495.11"/>
    <n v="506.08"/>
  </r>
  <r>
    <x v="10802"/>
    <n v="495.11"/>
    <n v="506.08"/>
  </r>
  <r>
    <x v="10803"/>
    <n v="495.11"/>
    <n v="506.08"/>
  </r>
  <r>
    <x v="10804"/>
    <n v="495.11"/>
    <n v="505.98"/>
  </r>
  <r>
    <x v="10805"/>
    <n v="495.03"/>
    <n v="505.82"/>
  </r>
  <r>
    <x v="10806"/>
    <n v="495.09"/>
    <n v="505.89"/>
  </r>
  <r>
    <x v="10807"/>
    <n v="495.09"/>
    <n v="505.89"/>
  </r>
  <r>
    <x v="10808"/>
    <n v="495.47"/>
    <n v="506.1"/>
  </r>
  <r>
    <x v="10809"/>
    <n v="495.47"/>
    <n v="506.1"/>
  </r>
  <r>
    <x v="10810"/>
    <n v="495.47"/>
    <n v="506.1"/>
  </r>
  <r>
    <x v="10811"/>
    <n v="495.4"/>
    <n v="506.05"/>
  </r>
  <r>
    <x v="10812"/>
    <n v="495.39"/>
    <n v="506.19"/>
  </r>
  <r>
    <x v="10813"/>
    <n v="495.36"/>
    <n v="506.09"/>
  </r>
  <r>
    <x v="10814"/>
    <n v="494.52"/>
    <n v="505.22"/>
  </r>
  <r>
    <x v="10815"/>
    <n v="494.38"/>
    <n v="505.23"/>
  </r>
  <r>
    <x v="10816"/>
    <n v="494.38"/>
    <n v="505.23"/>
  </r>
  <r>
    <x v="10817"/>
    <n v="494.38"/>
    <n v="505.23"/>
  </r>
  <r>
    <x v="10818"/>
    <n v="494.29"/>
    <n v="505.21"/>
  </r>
  <r>
    <x v="10819"/>
    <n v="494.22"/>
    <n v="505.09"/>
  </r>
  <r>
    <x v="10820"/>
    <n v="494.22"/>
    <n v="505.09"/>
  </r>
  <r>
    <x v="10821"/>
    <n v="494.15"/>
    <n v="504.89"/>
  </r>
  <r>
    <x v="10822"/>
    <n v="493.81"/>
    <n v="504.34"/>
  </r>
  <r>
    <x v="10823"/>
    <n v="493.81"/>
    <n v="504.34"/>
  </r>
  <r>
    <x v="10824"/>
    <n v="493.81"/>
    <n v="504.34"/>
  </r>
  <r>
    <x v="10825"/>
    <n v="492.86"/>
    <n v="503.14"/>
  </r>
  <r>
    <x v="10826"/>
    <n v="492.75"/>
    <n v="503.1"/>
  </r>
  <r>
    <x v="10827"/>
    <n v="492.77"/>
    <n v="503.15"/>
  </r>
  <r>
    <x v="10828"/>
    <n v="492.84"/>
    <n v="503.11"/>
  </r>
  <r>
    <x v="10829"/>
    <n v="492.82"/>
    <n v="503.15"/>
  </r>
  <r>
    <x v="10830"/>
    <n v="492.82"/>
    <n v="503.15"/>
  </r>
  <r>
    <x v="10831"/>
    <n v="492.82"/>
    <n v="503.15"/>
  </r>
  <r>
    <x v="10832"/>
    <n v="492.72"/>
    <n v="503.21"/>
  </r>
  <r>
    <x v="10833"/>
    <n v="492.67"/>
    <n v="503.26"/>
  </r>
  <r>
    <x v="10834"/>
    <n v="492.65"/>
    <n v="503.24"/>
  </r>
  <r>
    <x v="10835"/>
    <n v="492.65"/>
    <n v="503.22"/>
  </r>
  <r>
    <x v="10836"/>
    <n v="492.65"/>
    <n v="503.34"/>
  </r>
  <r>
    <x v="10837"/>
    <n v="492.65"/>
    <n v="503.34"/>
  </r>
  <r>
    <x v="10838"/>
    <n v="492.65"/>
    <n v="503.34"/>
  </r>
  <r>
    <x v="10839"/>
    <n v="492.67"/>
    <n v="503.32"/>
  </r>
  <r>
    <x v="10840"/>
    <n v="492.61"/>
    <n v="503.51"/>
  </r>
  <r>
    <x v="10841"/>
    <n v="492.62"/>
    <n v="503.53"/>
  </r>
  <r>
    <x v="10842"/>
    <n v="492.53"/>
    <n v="503.29"/>
  </r>
  <r>
    <x v="10843"/>
    <n v="492.56"/>
    <n v="503.38"/>
  </r>
  <r>
    <x v="10844"/>
    <n v="492.56"/>
    <n v="503.38"/>
  </r>
  <r>
    <x v="10845"/>
    <n v="492.56"/>
    <n v="503.38"/>
  </r>
  <r>
    <x v="10846"/>
    <n v="492.66"/>
    <n v="503.45"/>
  </r>
  <r>
    <x v="10847"/>
    <n v="492.63"/>
    <n v="503.37"/>
  </r>
  <r>
    <x v="10848"/>
    <n v="492.67"/>
    <n v="503.37"/>
  </r>
  <r>
    <x v="10849"/>
    <n v="492.63"/>
    <n v="503.17"/>
  </r>
  <r>
    <x v="10850"/>
    <n v="492.62"/>
    <n v="503.2"/>
  </r>
  <r>
    <x v="10851"/>
    <n v="492.62"/>
    <n v="503.2"/>
  </r>
  <r>
    <x v="10852"/>
    <n v="492.62"/>
    <n v="503.2"/>
  </r>
  <r>
    <x v="10853"/>
    <n v="492.67"/>
    <n v="503.36"/>
  </r>
  <r>
    <x v="10854"/>
    <n v="492.63"/>
    <n v="503.4"/>
  </r>
  <r>
    <x v="10855"/>
    <n v="492.66"/>
    <n v="503.41"/>
  </r>
  <r>
    <x v="10856"/>
    <n v="492.65"/>
    <n v="503.28"/>
  </r>
  <r>
    <x v="10857"/>
    <n v="492.68"/>
    <n v="503.31"/>
  </r>
  <r>
    <x v="10858"/>
    <n v="492.68"/>
    <n v="503.31"/>
  </r>
  <r>
    <x v="10859"/>
    <n v="492.68"/>
    <n v="503.31"/>
  </r>
  <r>
    <x v="10860"/>
    <n v="492.71"/>
    <n v="503.24"/>
  </r>
  <r>
    <x v="10861"/>
    <n v="492.68"/>
    <n v="503.28"/>
  </r>
  <r>
    <x v="10862"/>
    <n v="492.65"/>
    <n v="503.35"/>
  </r>
  <r>
    <x v="10863"/>
    <n v="492.49"/>
    <n v="503.26"/>
  </r>
  <r>
    <x v="10864"/>
    <n v="492.42"/>
    <n v="503.31"/>
  </r>
  <r>
    <x v="10865"/>
    <n v="492.42"/>
    <n v="503.31"/>
  </r>
  <r>
    <x v="10866"/>
    <n v="492.42"/>
    <n v="503.31"/>
  </r>
  <r>
    <x v="10867"/>
    <n v="492.41"/>
    <n v="503.3"/>
  </r>
  <r>
    <x v="10868"/>
    <n v="492.42"/>
    <n v="503.19"/>
  </r>
  <r>
    <x v="10869"/>
    <n v="492.46"/>
    <n v="503.07"/>
  </r>
  <r>
    <x v="10870"/>
    <n v="492.44"/>
    <n v="503.04"/>
  </r>
  <r>
    <x v="10871"/>
    <n v="492.38"/>
    <n v="503"/>
  </r>
  <r>
    <x v="10872"/>
    <n v="492.38"/>
    <n v="503"/>
  </r>
  <r>
    <x v="10873"/>
    <n v="492.38"/>
    <n v="503"/>
  </r>
  <r>
    <x v="10874"/>
    <n v="492.39"/>
    <n v="503.11"/>
  </r>
  <r>
    <x v="10875"/>
    <n v="492.33"/>
    <n v="503.17"/>
  </r>
  <r>
    <x v="10876"/>
    <n v="492.38"/>
    <n v="503.21"/>
  </r>
  <r>
    <x v="10877"/>
    <n v="492.41"/>
    <n v="503.22"/>
  </r>
  <r>
    <x v="10878"/>
    <n v="492.39"/>
    <n v="503.2"/>
  </r>
  <r>
    <x v="10879"/>
    <n v="492.39"/>
    <n v="503.2"/>
  </r>
  <r>
    <x v="10880"/>
    <n v="492.39"/>
    <n v="503.2"/>
  </r>
  <r>
    <x v="10881"/>
    <n v="492.39"/>
    <n v="503.2"/>
  </r>
  <r>
    <x v="10882"/>
    <n v="492.44"/>
    <n v="503.24"/>
  </r>
  <r>
    <x v="10883"/>
    <n v="492.42"/>
    <n v="503.26"/>
  </r>
  <r>
    <x v="10884"/>
    <n v="492.5"/>
    <n v="503.19"/>
  </r>
  <r>
    <x v="10885"/>
    <n v="492.42"/>
    <n v="503.21"/>
  </r>
  <r>
    <x v="10886"/>
    <n v="492.42"/>
    <n v="503.21"/>
  </r>
  <r>
    <x v="10887"/>
    <n v="492.42"/>
    <n v="503.21"/>
  </r>
  <r>
    <x v="10888"/>
    <n v="492.43"/>
    <n v="503.22"/>
  </r>
  <r>
    <x v="10889"/>
    <n v="492.46"/>
    <n v="503.23"/>
  </r>
  <r>
    <x v="10890"/>
    <n v="492.42"/>
    <n v="503.41"/>
  </r>
  <r>
    <x v="10891"/>
    <n v="492.39"/>
    <n v="503.37"/>
  </r>
  <r>
    <x v="10892"/>
    <n v="492.35"/>
    <n v="503.26"/>
  </r>
  <r>
    <x v="10893"/>
    <n v="492.35"/>
    <n v="503.26"/>
  </r>
  <r>
    <x v="10894"/>
    <n v="492.35"/>
    <n v="503.26"/>
  </r>
  <r>
    <x v="10895"/>
    <n v="492.35"/>
    <n v="503.24"/>
  </r>
  <r>
    <x v="10896"/>
    <n v="492.46"/>
    <n v="503.24"/>
  </r>
  <r>
    <x v="10897"/>
    <n v="496.8"/>
    <n v="507.79"/>
  </r>
  <r>
    <x v="10898"/>
    <n v="498.22"/>
    <n v="509.23"/>
  </r>
  <r>
    <x v="10899"/>
    <n v="496.2"/>
    <n v="507.21"/>
  </r>
  <r>
    <x v="10900"/>
    <n v="496.2"/>
    <n v="507.21"/>
  </r>
  <r>
    <x v="10901"/>
    <n v="496.2"/>
    <n v="507.21"/>
  </r>
  <r>
    <x v="10902"/>
    <n v="494.36"/>
    <n v="505.23"/>
  </r>
  <r>
    <x v="10903"/>
    <n v="494.3"/>
    <n v="505.23"/>
  </r>
  <r>
    <x v="10904"/>
    <n v="494.26"/>
    <n v="505.24"/>
  </r>
  <r>
    <x v="10905"/>
    <n v="494.16"/>
    <n v="505.29"/>
  </r>
  <r>
    <x v="10906"/>
    <n v="494.14"/>
    <n v="505.21"/>
  </r>
  <r>
    <x v="10907"/>
    <n v="494.14"/>
    <n v="505.21"/>
  </r>
  <r>
    <x v="10908"/>
    <n v="494.14"/>
    <n v="505.21"/>
  </r>
  <r>
    <x v="10909"/>
    <n v="494.21"/>
    <n v="505.21"/>
  </r>
  <r>
    <x v="10910"/>
    <n v="494.16"/>
    <n v="505.15"/>
  </r>
  <r>
    <x v="10911"/>
    <n v="494.19"/>
    <n v="505.12"/>
  </r>
  <r>
    <x v="10912"/>
    <n v="494.18"/>
    <n v="505.24"/>
  </r>
  <r>
    <x v="10913"/>
    <n v="494.02"/>
    <n v="505.24"/>
  </r>
  <r>
    <x v="10914"/>
    <n v="494.02"/>
    <n v="505.24"/>
  </r>
  <r>
    <x v="10915"/>
    <n v="494.02"/>
    <n v="505.24"/>
  </r>
  <r>
    <x v="10916"/>
    <n v="494.23"/>
    <n v="505.18"/>
  </r>
  <r>
    <x v="10917"/>
    <n v="494.19"/>
    <n v="505.14"/>
  </r>
  <r>
    <x v="10918"/>
    <n v="494.2"/>
    <n v="505.11"/>
  </r>
  <r>
    <x v="10919"/>
    <n v="494.17"/>
    <n v="505.12"/>
  </r>
  <r>
    <x v="10920"/>
    <n v="494.18"/>
    <n v="505.27"/>
  </r>
  <r>
    <x v="10921"/>
    <n v="494.18"/>
    <n v="505.27"/>
  </r>
  <r>
    <x v="10922"/>
    <n v="494.18"/>
    <n v="505.27"/>
  </r>
  <r>
    <x v="10923"/>
    <n v="493.27"/>
    <n v="503.66"/>
  </r>
  <r>
    <x v="10924"/>
    <n v="492.85"/>
    <n v="503.32"/>
  </r>
  <r>
    <x v="10925"/>
    <n v="492.82"/>
    <n v="503.32"/>
  </r>
  <r>
    <x v="10926"/>
    <n v="492.81"/>
    <n v="503.17"/>
  </r>
  <r>
    <x v="10927"/>
    <n v="492.82"/>
    <n v="503.28"/>
  </r>
  <r>
    <x v="10928"/>
    <n v="492.82"/>
    <n v="503.28"/>
  </r>
  <r>
    <x v="10929"/>
    <n v="492.82"/>
    <n v="503.28"/>
  </r>
  <r>
    <x v="10930"/>
    <n v="492.89"/>
    <n v="503.45"/>
  </r>
  <r>
    <x v="10931"/>
    <n v="492.88"/>
    <n v="503.34"/>
  </r>
  <r>
    <x v="10932"/>
    <n v="492.87"/>
    <n v="503.26"/>
  </r>
  <r>
    <x v="10933"/>
    <n v="492.9"/>
    <n v="503.19"/>
  </r>
  <r>
    <x v="10934"/>
    <n v="492.87"/>
    <n v="503.02"/>
  </r>
  <r>
    <x v="10935"/>
    <n v="492.87"/>
    <n v="503.02"/>
  </r>
  <r>
    <x v="10936"/>
    <n v="492.87"/>
    <n v="503.02"/>
  </r>
  <r>
    <x v="10937"/>
    <n v="492.89"/>
    <n v="503.07"/>
  </r>
  <r>
    <x v="10938"/>
    <n v="492.88"/>
    <n v="503.21"/>
  </r>
  <r>
    <x v="10939"/>
    <n v="492.85"/>
    <n v="503.17"/>
  </r>
  <r>
    <x v="10940"/>
    <n v="492.88"/>
    <n v="503.41"/>
  </r>
  <r>
    <x v="10941"/>
    <n v="492.89"/>
    <n v="503.51"/>
  </r>
  <r>
    <x v="10942"/>
    <n v="492.89"/>
    <n v="503.51"/>
  </r>
  <r>
    <x v="10943"/>
    <n v="492.89"/>
    <n v="503.51"/>
  </r>
  <r>
    <x v="10944"/>
    <n v="492.91"/>
    <n v="503.54"/>
  </r>
  <r>
    <x v="10945"/>
    <n v="492.86"/>
    <n v="503.54"/>
  </r>
  <r>
    <x v="10946"/>
    <n v="492.84"/>
    <n v="503.32"/>
  </r>
  <r>
    <x v="10947"/>
    <n v="492.83"/>
    <n v="503.22"/>
  </r>
  <r>
    <x v="10948"/>
    <n v="492.33"/>
    <n v="503.39"/>
  </r>
  <r>
    <x v="10949"/>
    <n v="492.33"/>
    <n v="503.39"/>
  </r>
  <r>
    <x v="10950"/>
    <n v="492.33"/>
    <n v="503.39"/>
  </r>
  <r>
    <x v="10951"/>
    <n v="494.18"/>
    <n v="505.85"/>
  </r>
  <r>
    <x v="10952"/>
    <n v="494.18"/>
    <n v="505.85"/>
  </r>
  <r>
    <x v="10953"/>
    <n v="498.91"/>
    <n v="510.71"/>
  </r>
  <r>
    <x v="10954"/>
    <n v="503.58"/>
    <n v="515.4"/>
  </r>
  <r>
    <x v="10955"/>
    <n v="502.07"/>
    <n v="514.32000000000005"/>
  </r>
  <r>
    <x v="10956"/>
    <n v="502.07"/>
    <n v="514.32000000000005"/>
  </r>
  <r>
    <x v="10957"/>
    <n v="502.07"/>
    <n v="514.32000000000005"/>
  </r>
  <r>
    <x v="10958"/>
    <n v="502.07"/>
    <n v="514.32000000000005"/>
  </r>
  <r>
    <x v="10959"/>
    <n v="502.07"/>
    <n v="514.32000000000005"/>
  </r>
  <r>
    <x v="10960"/>
    <n v="498.36"/>
    <n v="509.59"/>
  </r>
  <r>
    <x v="10961"/>
    <n v="498.35"/>
    <n v="509.49"/>
  </r>
  <r>
    <x v="10962"/>
    <n v="498.39"/>
    <n v="509.43"/>
  </r>
  <r>
    <x v="10963"/>
    <n v="498.39"/>
    <n v="509.43"/>
  </r>
  <r>
    <x v="10964"/>
    <n v="498.39"/>
    <n v="509.43"/>
  </r>
  <r>
    <x v="10965"/>
    <n v="497.64"/>
    <n v="508.59"/>
  </r>
  <r>
    <x v="10966"/>
    <n v="496.45"/>
    <n v="507.47"/>
  </r>
  <r>
    <x v="10967"/>
    <n v="493.94"/>
    <n v="504.74"/>
  </r>
  <r>
    <x v="10968"/>
    <n v="492.78"/>
    <n v="503.67"/>
  </r>
  <r>
    <x v="10969"/>
    <n v="492.26"/>
    <n v="503.03"/>
  </r>
  <r>
    <x v="10970"/>
    <n v="492.26"/>
    <n v="503.03"/>
  </r>
  <r>
    <x v="10971"/>
    <n v="492.26"/>
    <n v="503.03"/>
  </r>
  <r>
    <x v="10972"/>
    <n v="491.89"/>
    <n v="502.77"/>
  </r>
  <r>
    <x v="10973"/>
    <n v="491.84"/>
    <n v="502.62"/>
  </r>
  <r>
    <x v="10974"/>
    <n v="491.87"/>
    <n v="502.71"/>
  </r>
  <r>
    <x v="10975"/>
    <n v="491.86"/>
    <n v="502.59"/>
  </r>
  <r>
    <x v="10976"/>
    <n v="491.86"/>
    <n v="502.61"/>
  </r>
  <r>
    <x v="10977"/>
    <n v="491.86"/>
    <n v="502.61"/>
  </r>
  <r>
    <x v="10978"/>
    <n v="491.86"/>
    <n v="502.61"/>
  </r>
  <r>
    <x v="10979"/>
    <n v="495.41"/>
    <n v="506.25"/>
  </r>
  <r>
    <x v="10980"/>
    <n v="495.79"/>
    <n v="506.57"/>
  </r>
  <r>
    <x v="10981"/>
    <n v="496.42"/>
    <n v="507.18"/>
  </r>
  <r>
    <x v="10982"/>
    <n v="496.47"/>
    <n v="507.26"/>
  </r>
  <r>
    <x v="10983"/>
    <n v="495.89"/>
    <n v="506.71"/>
  </r>
  <r>
    <x v="10984"/>
    <n v="495.89"/>
    <n v="506.71"/>
  </r>
  <r>
    <x v="10985"/>
    <n v="495.89"/>
    <n v="506.71"/>
  </r>
  <r>
    <x v="10986"/>
    <n v="495.61"/>
    <n v="506.47"/>
  </r>
  <r>
    <x v="10987"/>
    <n v="495.3"/>
    <n v="506.36"/>
  </r>
  <r>
    <x v="10988"/>
    <n v="496.32"/>
    <n v="507"/>
  </r>
  <r>
    <x v="10989"/>
    <n v="496.87"/>
    <n v="508.11"/>
  </r>
  <r>
    <x v="10990"/>
    <n v="496.68"/>
    <n v="507.81"/>
  </r>
  <r>
    <x v="10991"/>
    <n v="496.68"/>
    <n v="507.81"/>
  </r>
  <r>
    <x v="10992"/>
    <n v="496.68"/>
    <n v="507.81"/>
  </r>
  <r>
    <x v="10993"/>
    <n v="496.74"/>
    <n v="507.66"/>
  </r>
  <r>
    <x v="10994"/>
    <n v="496.68"/>
    <n v="507.59"/>
  </r>
  <r>
    <x v="10995"/>
    <n v="496.61"/>
    <n v="507.51"/>
  </r>
  <r>
    <x v="10996"/>
    <n v="496.53"/>
    <n v="507.42"/>
  </r>
  <r>
    <x v="10997"/>
    <n v="496.27"/>
    <n v="507.24"/>
  </r>
  <r>
    <x v="10998"/>
    <n v="496.27"/>
    <n v="507.24"/>
  </r>
  <r>
    <x v="10999"/>
    <n v="496.27"/>
    <n v="507.24"/>
  </r>
  <r>
    <x v="11000"/>
    <n v="496.25"/>
    <n v="507.2"/>
  </r>
  <r>
    <x v="11001"/>
    <n v="496.25"/>
    <n v="507.29"/>
  </r>
  <r>
    <x v="11002"/>
    <n v="496.28"/>
    <n v="507.25"/>
  </r>
  <r>
    <x v="11003"/>
    <n v="496.31"/>
    <n v="507.19"/>
  </r>
  <r>
    <x v="11004"/>
    <n v="495.79"/>
    <n v="506.86"/>
  </r>
  <r>
    <x v="11005"/>
    <n v="495.79"/>
    <n v="506.86"/>
  </r>
  <r>
    <x v="11006"/>
    <n v="495.79"/>
    <n v="506.86"/>
  </r>
  <r>
    <x v="11007"/>
    <n v="495.95"/>
    <n v="506.75"/>
  </r>
  <r>
    <x v="11008"/>
    <n v="495.95"/>
    <n v="506.81"/>
  </r>
  <r>
    <x v="11009"/>
    <n v="495.94"/>
    <n v="506.88"/>
  </r>
  <r>
    <x v="11010"/>
    <n v="496.01"/>
    <n v="506.9"/>
  </r>
  <r>
    <x v="11011"/>
    <n v="495.93"/>
    <n v="507"/>
  </r>
  <r>
    <x v="11012"/>
    <n v="495.93"/>
    <n v="507"/>
  </r>
  <r>
    <x v="11013"/>
    <n v="495.93"/>
    <n v="507"/>
  </r>
  <r>
    <x v="11014"/>
    <n v="496.07"/>
    <n v="507.08"/>
  </r>
  <r>
    <x v="11015"/>
    <n v="495.94"/>
    <n v="506.91"/>
  </r>
  <r>
    <x v="11016"/>
    <n v="495.73"/>
    <n v="506.84"/>
  </r>
  <r>
    <x v="11017"/>
    <n v="495.55"/>
    <n v="506.92"/>
  </r>
  <r>
    <x v="11018"/>
    <n v="495.34"/>
    <n v="506.86"/>
  </r>
  <r>
    <x v="11019"/>
    <n v="495.34"/>
    <n v="506.86"/>
  </r>
  <r>
    <x v="11020"/>
    <n v="495.34"/>
    <n v="506.86"/>
  </r>
  <r>
    <x v="11021"/>
    <n v="494.72"/>
    <n v="506.25"/>
  </r>
  <r>
    <x v="11022"/>
    <n v="494.71"/>
    <n v="505.86"/>
  </r>
  <r>
    <x v="11023"/>
    <n v="494.76"/>
    <n v="505.82"/>
  </r>
  <r>
    <x v="11024"/>
    <n v="494.79"/>
    <n v="505.7"/>
  </r>
  <r>
    <x v="11025"/>
    <n v="493.66"/>
    <n v="504.59"/>
  </r>
  <r>
    <x v="11026"/>
    <n v="493.66"/>
    <n v="504.59"/>
  </r>
  <r>
    <x v="11027"/>
    <n v="493.66"/>
    <n v="504.59"/>
  </r>
  <r>
    <x v="11028"/>
    <n v="493.11"/>
    <n v="504.04"/>
  </r>
  <r>
    <x v="11029"/>
    <n v="493.01"/>
    <n v="503.98"/>
  </r>
  <r>
    <x v="11030"/>
    <n v="493.03"/>
    <n v="503.99"/>
  </r>
  <r>
    <x v="11031"/>
    <n v="492.97"/>
    <n v="503.82"/>
  </r>
  <r>
    <x v="11032"/>
    <n v="492.93"/>
    <n v="503.87"/>
  </r>
  <r>
    <x v="11033"/>
    <n v="492.93"/>
    <n v="503.87"/>
  </r>
  <r>
    <x v="11034"/>
    <n v="492.93"/>
    <n v="503.87"/>
  </r>
  <r>
    <x v="11035"/>
    <n v="492.96"/>
    <n v="503.91"/>
  </r>
  <r>
    <x v="11036"/>
    <n v="492.92"/>
    <n v="503.8"/>
  </r>
  <r>
    <x v="11037"/>
    <n v="492.9"/>
    <n v="503.8"/>
  </r>
  <r>
    <x v="11038"/>
    <n v="492.89"/>
    <n v="503.67"/>
  </r>
  <r>
    <x v="11039"/>
    <n v="492.72"/>
    <n v="503.69"/>
  </r>
  <r>
    <x v="11040"/>
    <n v="492.72"/>
    <n v="503.69"/>
  </r>
  <r>
    <x v="11041"/>
    <n v="492.72"/>
    <n v="503.69"/>
  </r>
  <r>
    <x v="11042"/>
    <n v="492.72"/>
    <n v="503.79"/>
  </r>
  <r>
    <x v="11043"/>
    <n v="492.69"/>
    <n v="503.82"/>
  </r>
  <r>
    <x v="11044"/>
    <n v="492.72"/>
    <n v="504.65"/>
  </r>
  <r>
    <x v="11045"/>
    <n v="492.72"/>
    <n v="504.65"/>
  </r>
  <r>
    <x v="11046"/>
    <n v="492.72"/>
    <n v="504.65"/>
  </r>
  <r>
    <x v="11047"/>
    <n v="492.72"/>
    <n v="504.65"/>
  </r>
  <r>
    <x v="11048"/>
    <n v="492.72"/>
    <n v="504.65"/>
  </r>
  <r>
    <x v="11049"/>
    <n v="492.72"/>
    <n v="503.85"/>
  </r>
  <r>
    <x v="11050"/>
    <n v="492.65"/>
    <n v="503.89"/>
  </r>
  <r>
    <x v="11051"/>
    <n v="494.38"/>
    <n v="505.62"/>
  </r>
  <r>
    <x v="11052"/>
    <n v="494.58"/>
    <n v="505.79"/>
  </r>
  <r>
    <x v="11053"/>
    <n v="494.65"/>
    <n v="505.72"/>
  </r>
  <r>
    <x v="11054"/>
    <n v="494.65"/>
    <n v="505.72"/>
  </r>
  <r>
    <x v="11055"/>
    <n v="494.65"/>
    <n v="505.72"/>
  </r>
  <r>
    <x v="11056"/>
    <n v="494.49"/>
    <n v="505.51"/>
  </r>
  <r>
    <x v="11057"/>
    <n v="494.48"/>
    <n v="505.53"/>
  </r>
  <r>
    <x v="11058"/>
    <n v="494.39"/>
    <n v="505.42"/>
  </r>
  <r>
    <x v="11059"/>
    <n v="494.39"/>
    <n v="505.42"/>
  </r>
  <r>
    <x v="11060"/>
    <n v="493.93"/>
    <n v="505.06"/>
  </r>
  <r>
    <x v="11061"/>
    <n v="493.93"/>
    <n v="505.06"/>
  </r>
  <r>
    <x v="11062"/>
    <n v="493.93"/>
    <n v="505.06"/>
  </r>
  <r>
    <x v="11063"/>
    <n v="493.38"/>
    <n v="504.34"/>
  </r>
  <r>
    <x v="11064"/>
    <n v="493.34"/>
    <n v="504.28"/>
  </r>
  <r>
    <x v="11065"/>
    <n v="493.35"/>
    <n v="504.38"/>
  </r>
  <r>
    <x v="11066"/>
    <n v="493.34"/>
    <n v="504.44"/>
  </r>
  <r>
    <x v="11067"/>
    <n v="492.26"/>
    <n v="503.29"/>
  </r>
  <r>
    <x v="11068"/>
    <n v="492.26"/>
    <n v="503.29"/>
  </r>
  <r>
    <x v="11069"/>
    <n v="492.26"/>
    <n v="503.29"/>
  </r>
  <r>
    <x v="11070"/>
    <n v="492.31"/>
    <n v="503.1"/>
  </r>
  <r>
    <x v="11071"/>
    <n v="491.97"/>
    <n v="502.63"/>
  </r>
  <r>
    <x v="11072"/>
    <n v="493.26"/>
    <n v="504.19"/>
  </r>
  <r>
    <x v="11073"/>
    <n v="493.3"/>
    <n v="504.31"/>
  </r>
  <r>
    <x v="11074"/>
    <n v="493.29"/>
    <n v="504.4"/>
  </r>
  <r>
    <x v="11075"/>
    <n v="493.29"/>
    <n v="504.4"/>
  </r>
  <r>
    <x v="11076"/>
    <n v="493.29"/>
    <n v="504.4"/>
  </r>
  <r>
    <x v="11077"/>
    <n v="493.36"/>
    <n v="504.46"/>
  </r>
  <r>
    <x v="11078"/>
    <n v="493.44"/>
    <n v="504.67"/>
  </r>
  <r>
    <x v="11079"/>
    <n v="493.44"/>
    <n v="504.67"/>
  </r>
  <r>
    <x v="11080"/>
    <n v="493.51"/>
    <n v="504.68"/>
  </r>
  <r>
    <x v="11081"/>
    <n v="493.51"/>
    <n v="504.68"/>
  </r>
  <r>
    <x v="11082"/>
    <n v="493.51"/>
    <n v="504.68"/>
  </r>
  <r>
    <x v="11083"/>
    <n v="493.51"/>
    <n v="504.68"/>
  </r>
  <r>
    <x v="11084"/>
    <n v="494.02"/>
    <n v="505.09"/>
  </r>
  <r>
    <x v="11085"/>
    <n v="494.08"/>
    <n v="505.07"/>
  </r>
  <r>
    <x v="11086"/>
    <n v="493.99"/>
    <n v="504.96"/>
  </r>
  <r>
    <x v="11087"/>
    <n v="493.67"/>
    <n v="504.57"/>
  </r>
  <r>
    <x v="11088"/>
    <n v="493.38"/>
    <n v="504.25"/>
  </r>
  <r>
    <x v="11089"/>
    <n v="493.38"/>
    <n v="504.25"/>
  </r>
  <r>
    <x v="11090"/>
    <n v="493.38"/>
    <n v="504.25"/>
  </r>
  <r>
    <x v="11091"/>
    <n v="493.43"/>
    <n v="504.4"/>
  </r>
  <r>
    <x v="11092"/>
    <n v="493.42"/>
    <n v="504.23"/>
  </r>
  <r>
    <x v="11093"/>
    <n v="493.43"/>
    <n v="504.27"/>
  </r>
  <r>
    <x v="11094"/>
    <n v="493.43"/>
    <n v="504.35"/>
  </r>
  <r>
    <x v="11095"/>
    <n v="493.44"/>
    <n v="504.31"/>
  </r>
  <r>
    <x v="11096"/>
    <n v="493.44"/>
    <n v="504.31"/>
  </r>
  <r>
    <x v="11097"/>
    <n v="493.44"/>
    <n v="504.31"/>
  </r>
  <r>
    <x v="11098"/>
    <n v="493.47"/>
    <n v="504.31"/>
  </r>
  <r>
    <x v="11099"/>
    <n v="493.45"/>
    <n v="504.27"/>
  </r>
  <r>
    <x v="11100"/>
    <n v="493.71"/>
    <n v="504.4"/>
  </r>
  <r>
    <x v="11101"/>
    <n v="494.34"/>
    <n v="505.21"/>
  </r>
  <r>
    <x v="11102"/>
    <n v="494.22"/>
    <n v="505.03"/>
  </r>
  <r>
    <x v="11103"/>
    <n v="494.22"/>
    <n v="505.03"/>
  </r>
  <r>
    <x v="11104"/>
    <n v="494.22"/>
    <n v="505.03"/>
  </r>
  <r>
    <x v="11105"/>
    <n v="493.35"/>
    <n v="504.02"/>
  </r>
  <r>
    <x v="11106"/>
    <n v="493.19"/>
    <n v="503.96"/>
  </r>
  <r>
    <x v="11107"/>
    <n v="493.2"/>
    <n v="504.13"/>
  </r>
  <r>
    <x v="11108"/>
    <n v="493.22"/>
    <n v="504.2"/>
  </r>
  <r>
    <x v="11109"/>
    <n v="493.19"/>
    <n v="504.38"/>
  </r>
  <r>
    <x v="11110"/>
    <n v="493.19"/>
    <n v="504.38"/>
  </r>
  <r>
    <x v="11111"/>
    <n v="493.19"/>
    <n v="504.38"/>
  </r>
  <r>
    <x v="11112"/>
    <n v="493.19"/>
    <n v="504.38"/>
  </r>
  <r>
    <x v="11113"/>
    <n v="493.22"/>
    <n v="504.4"/>
  </r>
  <r>
    <x v="11114"/>
    <n v="493.51"/>
    <n v="504.51"/>
  </r>
  <r>
    <x v="11115"/>
    <n v="493.47"/>
    <n v="504.49"/>
  </r>
  <r>
    <x v="11116"/>
    <n v="493.44"/>
    <n v="504.41"/>
  </r>
  <r>
    <x v="11117"/>
    <n v="493.44"/>
    <n v="504.41"/>
  </r>
  <r>
    <x v="11118"/>
    <n v="493.44"/>
    <n v="504.41"/>
  </r>
  <r>
    <x v="11119"/>
    <n v="493.31"/>
    <n v="504.35"/>
  </r>
  <r>
    <x v="11120"/>
    <n v="493.26"/>
    <n v="504.4"/>
  </r>
  <r>
    <x v="11121"/>
    <n v="493.4"/>
    <n v="504.52"/>
  </r>
  <r>
    <x v="11122"/>
    <n v="493.31"/>
    <n v="504.41"/>
  </r>
  <r>
    <x v="11123"/>
    <n v="493.11"/>
    <n v="504.17"/>
  </r>
  <r>
    <x v="11124"/>
    <n v="493.11"/>
    <n v="504.17"/>
  </r>
  <r>
    <x v="11125"/>
    <n v="493.11"/>
    <n v="504.17"/>
  </r>
  <r>
    <x v="11126"/>
    <n v="493.1"/>
    <n v="504.13"/>
  </r>
  <r>
    <x v="11127"/>
    <n v="493.03"/>
    <n v="504.06"/>
  </r>
  <r>
    <x v="11128"/>
    <n v="493.01"/>
    <n v="504.05"/>
  </r>
  <r>
    <x v="11129"/>
    <n v="493.15"/>
    <n v="504.17"/>
  </r>
  <r>
    <x v="11130"/>
    <n v="493.67"/>
    <n v="504.71"/>
  </r>
  <r>
    <x v="11131"/>
    <n v="493.67"/>
    <n v="504.71"/>
  </r>
  <r>
    <x v="11132"/>
    <n v="493.67"/>
    <n v="504.71"/>
  </r>
  <r>
    <x v="11133"/>
    <n v="493.73"/>
    <n v="504.77"/>
  </r>
  <r>
    <x v="11134"/>
    <n v="493.72"/>
    <n v="504.67"/>
  </r>
  <r>
    <x v="11135"/>
    <n v="493.68"/>
    <n v="504.68"/>
  </r>
  <r>
    <x v="11136"/>
    <n v="493.52"/>
    <n v="504.85"/>
  </r>
  <r>
    <x v="11137"/>
    <n v="493.03"/>
    <n v="504.53"/>
  </r>
  <r>
    <x v="11138"/>
    <n v="493.03"/>
    <n v="504.53"/>
  </r>
  <r>
    <x v="11139"/>
    <n v="493.03"/>
    <n v="504.53"/>
  </r>
  <r>
    <x v="11140"/>
    <n v="493.15"/>
    <n v="504.53"/>
  </r>
  <r>
    <x v="11141"/>
    <n v="493.16"/>
    <n v="504.48"/>
  </r>
  <r>
    <x v="11142"/>
    <n v="493.21"/>
    <n v="504.32"/>
  </r>
  <r>
    <x v="11143"/>
    <n v="493.25"/>
    <n v="504.37"/>
  </r>
  <r>
    <x v="11144"/>
    <n v="493.23"/>
    <n v="504.38"/>
  </r>
  <r>
    <x v="11145"/>
    <n v="493.23"/>
    <n v="504.38"/>
  </r>
  <r>
    <x v="11146"/>
    <n v="493.23"/>
    <n v="504.38"/>
  </r>
  <r>
    <x v="11147"/>
    <n v="493.29"/>
    <n v="504.36"/>
  </r>
  <r>
    <x v="11148"/>
    <n v="493.01"/>
    <n v="504.34"/>
  </r>
  <r>
    <x v="11149"/>
    <n v="493.03"/>
    <n v="504.31"/>
  </r>
  <r>
    <x v="11150"/>
    <n v="492.99"/>
    <n v="504.33"/>
  </r>
  <r>
    <x v="11151"/>
    <n v="493.17"/>
    <n v="504.38"/>
  </r>
  <r>
    <x v="11152"/>
    <n v="493.17"/>
    <n v="504.38"/>
  </r>
  <r>
    <x v="11153"/>
    <n v="493.17"/>
    <n v="504.38"/>
  </r>
  <r>
    <x v="11154"/>
    <n v="493.05"/>
    <n v="504.48"/>
  </r>
  <r>
    <x v="11155"/>
    <n v="493"/>
    <n v="504.46"/>
  </r>
  <r>
    <x v="11156"/>
    <n v="493.01"/>
    <n v="504.41"/>
  </r>
  <r>
    <x v="11157"/>
    <n v="492.99"/>
    <n v="504.25"/>
  </r>
  <r>
    <x v="11158"/>
    <n v="493.01"/>
    <n v="504.24"/>
  </r>
  <r>
    <x v="11159"/>
    <n v="493.01"/>
    <n v="504.24"/>
  </r>
  <r>
    <x v="11160"/>
    <n v="493.01"/>
    <n v="504.24"/>
  </r>
  <r>
    <x v="11161"/>
    <n v="493.03"/>
    <n v="504.3"/>
  </r>
  <r>
    <x v="11162"/>
    <n v="492.96"/>
    <n v="504.5"/>
  </r>
  <r>
    <x v="11163"/>
    <n v="492.95"/>
    <n v="504.46"/>
  </r>
  <r>
    <x v="11164"/>
    <n v="492.95"/>
    <n v="504.46"/>
  </r>
  <r>
    <x v="11165"/>
    <n v="492.95"/>
    <n v="504.5"/>
  </r>
  <r>
    <x v="11166"/>
    <n v="492.95"/>
    <n v="504.5"/>
  </r>
  <r>
    <x v="11167"/>
    <n v="492.95"/>
    <n v="504.5"/>
  </r>
  <r>
    <x v="11168"/>
    <n v="492.94"/>
    <n v="504.45"/>
  </r>
  <r>
    <x v="11169"/>
    <n v="492.99"/>
    <n v="504.44"/>
  </r>
  <r>
    <x v="11170"/>
    <n v="492.99"/>
    <n v="504.51"/>
  </r>
  <r>
    <x v="11171"/>
    <n v="492.98"/>
    <n v="504.52"/>
  </r>
  <r>
    <x v="11172"/>
    <n v="492.98"/>
    <n v="504.52"/>
  </r>
  <r>
    <x v="11173"/>
    <n v="492.98"/>
    <n v="504.52"/>
  </r>
  <r>
    <x v="11174"/>
    <n v="492.98"/>
    <n v="504.52"/>
  </r>
  <r>
    <x v="11175"/>
    <n v="492.98"/>
    <n v="504.57"/>
  </r>
  <r>
    <x v="11176"/>
    <n v="492.9"/>
    <n v="504.79"/>
  </r>
  <r>
    <x v="11177"/>
    <n v="492.9"/>
    <n v="504.73"/>
  </r>
  <r>
    <x v="11178"/>
    <n v="492.89"/>
    <n v="504.71"/>
  </r>
  <r>
    <x v="11179"/>
    <n v="492.89"/>
    <n v="504.73"/>
  </r>
  <r>
    <x v="11180"/>
    <n v="492.89"/>
    <n v="504.73"/>
  </r>
  <r>
    <x v="11181"/>
    <n v="492.89"/>
    <n v="504.73"/>
  </r>
  <r>
    <x v="11182"/>
    <n v="493.01"/>
    <n v="504.78"/>
  </r>
  <r>
    <x v="11183"/>
    <n v="492.96"/>
    <n v="504.86"/>
  </r>
  <r>
    <x v="11184"/>
    <n v="492.94"/>
    <n v="504.86"/>
  </r>
  <r>
    <x v="11185"/>
    <n v="492.94"/>
    <n v="504.86"/>
  </r>
  <r>
    <x v="11186"/>
    <n v="492.96"/>
    <n v="504.87"/>
  </r>
  <r>
    <x v="11187"/>
    <n v="492.96"/>
    <n v="504.87"/>
  </r>
  <r>
    <x v="11188"/>
    <n v="492.96"/>
    <n v="504.87"/>
  </r>
  <r>
    <x v="11189"/>
    <n v="492.93"/>
    <n v="504.79"/>
  </r>
  <r>
    <x v="11190"/>
    <n v="492.94"/>
    <n v="504.8"/>
  </r>
  <r>
    <x v="11191"/>
    <n v="492.94"/>
    <n v="504.79"/>
  </r>
  <r>
    <x v="11192"/>
    <n v="492.91"/>
    <n v="504.99"/>
  </r>
  <r>
    <x v="11193"/>
    <n v="493.03"/>
    <n v="505.27"/>
  </r>
  <r>
    <x v="11194"/>
    <n v="493.03"/>
    <n v="505.27"/>
  </r>
  <r>
    <x v="11195"/>
    <n v="493.03"/>
    <n v="505.27"/>
  </r>
  <r>
    <x v="11196"/>
    <n v="492.99"/>
    <n v="505.09"/>
  </r>
  <r>
    <x v="11197"/>
    <n v="492.96"/>
    <n v="505.06"/>
  </r>
  <r>
    <x v="11198"/>
    <n v="493"/>
    <n v="505.08"/>
  </r>
  <r>
    <x v="11199"/>
    <n v="494.56"/>
    <n v="506.89"/>
  </r>
  <r>
    <x v="11200"/>
    <n v="497.14"/>
    <n v="510.03"/>
  </r>
  <r>
    <x v="11201"/>
    <n v="497.14"/>
    <n v="510.03"/>
  </r>
  <r>
    <x v="11202"/>
    <n v="497.14"/>
    <n v="510.03"/>
  </r>
  <r>
    <x v="11203"/>
    <n v="497.2"/>
    <n v="510.11"/>
  </r>
  <r>
    <x v="11204"/>
    <n v="495.24"/>
    <n v="507.46"/>
  </r>
  <r>
    <x v="11205"/>
    <n v="495.58"/>
    <n v="507.79"/>
  </r>
  <r>
    <x v="11206"/>
    <n v="496.15"/>
    <n v="508.28"/>
  </r>
  <r>
    <x v="11207"/>
    <n v="496.68"/>
    <n v="508.79"/>
  </r>
  <r>
    <x v="11208"/>
    <n v="496.68"/>
    <n v="508.79"/>
  </r>
  <r>
    <x v="11209"/>
    <n v="496.68"/>
    <n v="508.79"/>
  </r>
  <r>
    <x v="11210"/>
    <n v="496.97"/>
    <n v="509.13"/>
  </r>
  <r>
    <x v="11211"/>
    <n v="496.62"/>
    <n v="509.01"/>
  </r>
  <r>
    <x v="11212"/>
    <n v="495.12"/>
    <n v="507.4"/>
  </r>
  <r>
    <x v="11213"/>
    <n v="494.97"/>
    <n v="507.28"/>
  </r>
  <r>
    <x v="11214"/>
    <n v="494.82"/>
    <n v="507.18"/>
  </r>
  <r>
    <x v="11215"/>
    <n v="494.82"/>
    <n v="507.18"/>
  </r>
  <r>
    <x v="11216"/>
    <n v="494.82"/>
    <n v="507.18"/>
  </r>
  <r>
    <x v="11217"/>
    <n v="494.16"/>
    <n v="506.5"/>
  </r>
  <r>
    <x v="11218"/>
    <n v="495.85"/>
    <n v="508.14"/>
  </r>
  <r>
    <x v="11219"/>
    <n v="495.34"/>
    <n v="507.48"/>
  </r>
  <r>
    <x v="11220"/>
    <n v="493.76"/>
    <n v="505.88"/>
  </r>
  <r>
    <x v="11221"/>
    <n v="493.48"/>
    <n v="505.61"/>
  </r>
  <r>
    <x v="11222"/>
    <n v="493.48"/>
    <n v="505.61"/>
  </r>
  <r>
    <x v="11223"/>
    <n v="493.48"/>
    <n v="505.61"/>
  </r>
  <r>
    <x v="11224"/>
    <n v="494.43"/>
    <n v="506.86"/>
  </r>
  <r>
    <x v="11225"/>
    <n v="494.52"/>
    <n v="506.99"/>
  </r>
  <r>
    <x v="11226"/>
    <n v="494.32"/>
    <n v="506.56"/>
  </r>
  <r>
    <x v="11227"/>
    <n v="493.65"/>
    <n v="505.82"/>
  </r>
  <r>
    <x v="11228"/>
    <n v="493.51"/>
    <n v="505.57"/>
  </r>
  <r>
    <x v="11229"/>
    <n v="493.51"/>
    <n v="505.57"/>
  </r>
  <r>
    <x v="11230"/>
    <n v="493.51"/>
    <n v="505.57"/>
  </r>
  <r>
    <x v="11231"/>
    <n v="493.57"/>
    <n v="505.67"/>
  </r>
  <r>
    <x v="11232"/>
    <n v="493.48"/>
    <n v="505.68"/>
  </r>
  <r>
    <x v="11233"/>
    <n v="493.69"/>
    <n v="505.86"/>
  </r>
  <r>
    <x v="11234"/>
    <n v="493.64"/>
    <n v="505.85"/>
  </r>
  <r>
    <x v="11235"/>
    <n v="493.61"/>
    <n v="505.83"/>
  </r>
  <r>
    <x v="11236"/>
    <n v="493.61"/>
    <n v="505.83"/>
  </r>
  <r>
    <x v="11237"/>
    <n v="493.61"/>
    <n v="505.83"/>
  </r>
  <r>
    <x v="11238"/>
    <n v="494.84"/>
    <n v="506.95"/>
  </r>
  <r>
    <x v="11239"/>
    <n v="494.99"/>
    <n v="507.08"/>
  </r>
  <r>
    <x v="11240"/>
    <n v="494.79"/>
    <n v="506.9"/>
  </r>
  <r>
    <x v="11241"/>
    <n v="494.72"/>
    <n v="506.86"/>
  </r>
  <r>
    <x v="11242"/>
    <n v="494.71"/>
    <n v="506.81"/>
  </r>
  <r>
    <x v="11243"/>
    <n v="494.71"/>
    <n v="506.81"/>
  </r>
  <r>
    <x v="11244"/>
    <n v="494.71"/>
    <n v="506.81"/>
  </r>
  <r>
    <x v="11245"/>
    <n v="493.88"/>
    <n v="505.99"/>
  </r>
  <r>
    <x v="11246"/>
    <n v="493.64"/>
    <n v="505.8"/>
  </r>
  <r>
    <x v="11247"/>
    <n v="493.94"/>
    <n v="506.08"/>
  </r>
  <r>
    <x v="11248"/>
    <n v="493.92"/>
    <n v="506.06"/>
  </r>
  <r>
    <x v="11249"/>
    <n v="493.94"/>
    <n v="506.07"/>
  </r>
  <r>
    <x v="11250"/>
    <n v="493.94"/>
    <n v="506.07"/>
  </r>
  <r>
    <x v="11251"/>
    <n v="493.94"/>
    <n v="506.07"/>
  </r>
  <r>
    <x v="11252"/>
    <n v="493.95"/>
    <n v="506.08"/>
  </r>
  <r>
    <x v="11253"/>
    <n v="493.86"/>
    <n v="505.98"/>
  </r>
  <r>
    <x v="11254"/>
    <n v="493.71"/>
    <n v="506"/>
  </r>
  <r>
    <x v="11255"/>
    <n v="493.7"/>
    <n v="506.04"/>
  </r>
  <r>
    <x v="11256"/>
    <n v="493.6"/>
    <n v="506.02"/>
  </r>
  <r>
    <x v="11257"/>
    <n v="493.6"/>
    <n v="506.02"/>
  </r>
  <r>
    <x v="11258"/>
    <n v="493.6"/>
    <n v="506.02"/>
  </r>
  <r>
    <x v="11259"/>
    <n v="493.71"/>
    <n v="506.05"/>
  </r>
  <r>
    <x v="11260"/>
    <n v="493.61"/>
    <n v="505.97"/>
  </r>
  <r>
    <x v="11261"/>
    <n v="493.64"/>
    <n v="506.02"/>
  </r>
  <r>
    <x v="11262"/>
    <n v="493.73"/>
    <n v="506.01"/>
  </r>
  <r>
    <x v="11263"/>
    <n v="493.68"/>
    <n v="506"/>
  </r>
  <r>
    <x v="11264"/>
    <n v="493.68"/>
    <n v="506"/>
  </r>
  <r>
    <x v="11265"/>
    <n v="493.68"/>
    <n v="506"/>
  </r>
  <r>
    <x v="11266"/>
    <n v="494.15"/>
    <n v="506.37"/>
  </r>
  <r>
    <x v="11267"/>
    <n v="494.23"/>
    <n v="506.43"/>
  </r>
  <r>
    <x v="11268"/>
    <n v="494.43"/>
    <n v="506.65"/>
  </r>
  <r>
    <x v="11269"/>
    <n v="494.43"/>
    <n v="506.64"/>
  </r>
  <r>
    <x v="11270"/>
    <n v="494.07"/>
    <n v="506.2"/>
  </r>
  <r>
    <x v="11271"/>
    <n v="494.07"/>
    <n v="506.2"/>
  </r>
  <r>
    <x v="11272"/>
    <n v="494.07"/>
    <n v="506.2"/>
  </r>
  <r>
    <x v="11273"/>
    <n v="493.69"/>
    <n v="505.91"/>
  </r>
  <r>
    <x v="11274"/>
    <n v="493.61"/>
    <n v="505.88"/>
  </r>
  <r>
    <x v="11275"/>
    <n v="493.62"/>
    <n v="505.88"/>
  </r>
  <r>
    <x v="11276"/>
    <n v="492.49"/>
    <n v="505.88"/>
  </r>
  <r>
    <x v="11277"/>
    <n v="493.61"/>
    <n v="505.88"/>
  </r>
  <r>
    <x v="11278"/>
    <n v="493.61"/>
    <n v="505.88"/>
  </r>
  <r>
    <x v="11279"/>
    <n v="493.61"/>
    <n v="505.88"/>
  </r>
  <r>
    <x v="11280"/>
    <n v="493.7"/>
    <n v="505.89"/>
  </r>
  <r>
    <x v="11281"/>
    <n v="493.63"/>
    <n v="505.86"/>
  </r>
  <r>
    <x v="11282"/>
    <n v="493.15"/>
    <n v="505.36"/>
  </r>
  <r>
    <x v="11283"/>
    <n v="492.86"/>
    <n v="505.03"/>
  </r>
  <r>
    <x v="11284"/>
    <n v="493.34"/>
    <n v="505.53"/>
  </r>
  <r>
    <x v="11285"/>
    <n v="493.34"/>
    <n v="505.53"/>
  </r>
  <r>
    <x v="11286"/>
    <n v="493.34"/>
    <n v="505.53"/>
  </r>
  <r>
    <x v="11287"/>
    <n v="493.45"/>
    <n v="505.55"/>
  </r>
  <r>
    <x v="11288"/>
    <n v="493.35"/>
    <n v="505.5"/>
  </r>
  <r>
    <x v="11289"/>
    <n v="493.14"/>
    <n v="505.27"/>
  </r>
  <r>
    <x v="11290"/>
    <n v="492.96"/>
    <n v="505.08"/>
  </r>
  <r>
    <x v="11291"/>
    <n v="492.93"/>
    <n v="505.13"/>
  </r>
  <r>
    <x v="11292"/>
    <n v="492.93"/>
    <n v="505.13"/>
  </r>
  <r>
    <x v="11293"/>
    <n v="492.93"/>
    <n v="505.13"/>
  </r>
  <r>
    <x v="11294"/>
    <n v="493"/>
    <n v="505.13"/>
  </r>
  <r>
    <x v="11295"/>
    <n v="492.92"/>
    <n v="505.07"/>
  </r>
  <r>
    <x v="11296"/>
    <n v="492.87"/>
    <n v="505.17"/>
  </r>
  <r>
    <x v="11297"/>
    <n v="492.88"/>
    <n v="505.11"/>
  </r>
  <r>
    <x v="11298"/>
    <n v="492.85"/>
    <n v="505.08"/>
  </r>
  <r>
    <x v="11299"/>
    <n v="492.85"/>
    <n v="505.08"/>
  </r>
  <r>
    <x v="11300"/>
    <n v="492.85"/>
    <n v="505.08"/>
  </r>
  <r>
    <x v="11301"/>
    <n v="492.89"/>
    <n v="505.11"/>
  </r>
  <r>
    <x v="11302"/>
    <n v="492.83"/>
    <n v="505.11"/>
  </r>
  <r>
    <x v="11303"/>
    <n v="492.63"/>
    <n v="504.96"/>
  </r>
  <r>
    <x v="11304"/>
    <n v="492.62"/>
    <n v="504.88"/>
  </r>
  <r>
    <x v="11305"/>
    <n v="492.62"/>
    <n v="504.88"/>
  </r>
  <r>
    <x v="11306"/>
    <n v="492.62"/>
    <n v="504.88"/>
  </r>
  <r>
    <x v="11307"/>
    <n v="492.62"/>
    <n v="504.88"/>
  </r>
  <r>
    <x v="11308"/>
    <n v="492.72"/>
    <n v="504.92"/>
  </r>
  <r>
    <x v="11309"/>
    <n v="493.28"/>
    <n v="505.5"/>
  </r>
  <r>
    <x v="11310"/>
    <n v="493.3"/>
    <n v="505.77"/>
  </r>
  <r>
    <x v="11311"/>
    <n v="493.29"/>
    <n v="505.78"/>
  </r>
  <r>
    <x v="11312"/>
    <n v="493.49"/>
    <n v="505.96"/>
  </r>
  <r>
    <x v="11313"/>
    <n v="493.49"/>
    <n v="505.96"/>
  </r>
  <r>
    <x v="11314"/>
    <n v="493.49"/>
    <n v="505.96"/>
  </r>
  <r>
    <x v="11315"/>
    <n v="494.46"/>
    <n v="507.17"/>
  </r>
  <r>
    <x v="11316"/>
    <n v="495.45"/>
    <n v="508.33"/>
  </r>
  <r>
    <x v="11317"/>
    <n v="495.45"/>
    <n v="508.33"/>
  </r>
  <r>
    <x v="11318"/>
    <n v="495.59"/>
    <n v="508.52"/>
  </r>
  <r>
    <x v="11319"/>
    <n v="494.92"/>
    <n v="507.9"/>
  </r>
  <r>
    <x v="11320"/>
    <n v="494.92"/>
    <n v="507.9"/>
  </r>
  <r>
    <x v="11321"/>
    <n v="494.92"/>
    <n v="507.9"/>
  </r>
  <r>
    <x v="11322"/>
    <n v="495.01"/>
    <n v="507.8"/>
  </r>
  <r>
    <x v="11323"/>
    <n v="495.01"/>
    <n v="507.8"/>
  </r>
  <r>
    <x v="11324"/>
    <n v="495.01"/>
    <n v="507.8"/>
  </r>
  <r>
    <x v="11325"/>
    <n v="494.89"/>
    <n v="507.95"/>
  </r>
  <r>
    <x v="11326"/>
    <n v="495.45"/>
    <n v="508.65"/>
  </r>
  <r>
    <x v="11327"/>
    <n v="495.45"/>
    <n v="508.65"/>
  </r>
  <r>
    <x v="11328"/>
    <n v="495.45"/>
    <n v="508.65"/>
  </r>
  <r>
    <x v="11329"/>
    <n v="496.64"/>
    <n v="509.68"/>
  </r>
  <r>
    <x v="11330"/>
    <n v="496.28"/>
    <n v="509.2"/>
  </r>
  <r>
    <x v="11331"/>
    <n v="493.82"/>
    <n v="506.73"/>
  </r>
  <r>
    <x v="11332"/>
    <n v="493.62"/>
    <n v="506.3"/>
  </r>
  <r>
    <x v="11333"/>
    <n v="493.13"/>
    <n v="505.82"/>
  </r>
  <r>
    <x v="11334"/>
    <n v="493.13"/>
    <n v="505.82"/>
  </r>
  <r>
    <x v="11335"/>
    <n v="493.13"/>
    <n v="505.82"/>
  </r>
  <r>
    <x v="11336"/>
    <n v="494.47"/>
    <n v="507.23"/>
  </r>
  <r>
    <x v="11337"/>
    <n v="494.84"/>
    <n v="507.67"/>
  </r>
  <r>
    <x v="11338"/>
    <n v="494.86"/>
    <n v="507.51"/>
  </r>
  <r>
    <x v="11339"/>
    <n v="494.85"/>
    <n v="507.56"/>
  </r>
  <r>
    <x v="11340"/>
    <n v="494.74"/>
    <n v="507.47"/>
  </r>
  <r>
    <x v="11341"/>
    <n v="494.74"/>
    <n v="507.47"/>
  </r>
  <r>
    <x v="11342"/>
    <n v="494.74"/>
    <n v="507.47"/>
  </r>
  <r>
    <x v="11343"/>
    <n v="495.02"/>
    <n v="507.88"/>
  </r>
  <r>
    <x v="11344"/>
    <n v="495.55"/>
    <n v="508.29"/>
  </r>
  <r>
    <x v="11345"/>
    <n v="497.53"/>
    <n v="510.34"/>
  </r>
  <r>
    <x v="11346"/>
    <n v="497.92"/>
    <n v="510.77"/>
  </r>
  <r>
    <x v="11347"/>
    <n v="499.92"/>
    <n v="512.54"/>
  </r>
  <r>
    <x v="11348"/>
    <n v="499.92"/>
    <n v="512.54"/>
  </r>
  <r>
    <x v="11349"/>
    <n v="499.92"/>
    <n v="512.54"/>
  </r>
  <r>
    <x v="11350"/>
    <n v="499.77"/>
    <n v="512.36"/>
  </r>
  <r>
    <x v="11351"/>
    <n v="498.58"/>
    <n v="511.08"/>
  </r>
  <r>
    <x v="11352"/>
    <n v="505.12"/>
    <n v="518.14"/>
  </r>
  <r>
    <x v="11353"/>
    <n v="505.39"/>
    <n v="519.63"/>
  </r>
  <r>
    <x v="11354"/>
    <n v="506.37"/>
    <n v="520.6"/>
  </r>
  <r>
    <x v="11355"/>
    <n v="506.37"/>
    <n v="520.6"/>
  </r>
  <r>
    <x v="11356"/>
    <n v="506.37"/>
    <n v="520.6"/>
  </r>
  <r>
    <x v="11357"/>
    <n v="510.15"/>
    <n v="524.82000000000005"/>
  </r>
  <r>
    <x v="11358"/>
    <n v="510.23"/>
    <n v="524.74"/>
  </r>
  <r>
    <x v="11359"/>
    <n v="514.76"/>
    <n v="529.39"/>
  </r>
  <r>
    <x v="11360"/>
    <n v="518.51"/>
    <n v="533.25"/>
  </r>
  <r>
    <x v="11361"/>
    <n v="513.97"/>
    <n v="528.55999999999995"/>
  </r>
  <r>
    <x v="11362"/>
    <n v="513.97"/>
    <n v="528.55999999999995"/>
  </r>
  <r>
    <x v="11363"/>
    <n v="513.97"/>
    <n v="528.55999999999995"/>
  </r>
  <r>
    <x v="11364"/>
    <n v="514.21"/>
    <n v="528.48"/>
  </r>
  <r>
    <x v="11365"/>
    <n v="516.79"/>
    <n v="530.88"/>
  </r>
  <r>
    <x v="11366"/>
    <n v="517.05999999999995"/>
    <n v="531.24"/>
  </r>
  <r>
    <x v="11367"/>
    <n v="517.15"/>
    <n v="531.28"/>
  </r>
  <r>
    <x v="11368"/>
    <n v="517.07000000000005"/>
    <n v="531.32000000000005"/>
  </r>
  <r>
    <x v="11369"/>
    <n v="517.07000000000005"/>
    <n v="531.32000000000005"/>
  </r>
  <r>
    <x v="11370"/>
    <n v="517.07000000000005"/>
    <n v="531.32000000000005"/>
  </r>
  <r>
    <x v="11371"/>
    <n v="517.52"/>
    <n v="531.62"/>
  </r>
  <r>
    <x v="11372"/>
    <n v="517.23"/>
    <n v="531.51"/>
  </r>
  <r>
    <x v="11373"/>
    <n v="519.12"/>
    <n v="533.45000000000005"/>
  </r>
  <r>
    <x v="11374"/>
    <n v="522.67999999999995"/>
    <n v="537.02"/>
  </r>
  <r>
    <x v="11375"/>
    <n v="526.24"/>
    <n v="540.45000000000005"/>
  </r>
  <r>
    <x v="11376"/>
    <n v="526.24"/>
    <n v="540.45000000000005"/>
  </r>
  <r>
    <x v="11377"/>
    <n v="526.24"/>
    <n v="540.45000000000005"/>
  </r>
  <r>
    <x v="11378"/>
    <n v="532.13"/>
    <n v="546.28"/>
  </r>
  <r>
    <x v="11379"/>
    <n v="532.1"/>
    <n v="546.22"/>
  </r>
  <r>
    <x v="11380"/>
    <n v="536.22"/>
    <n v="550.77"/>
  </r>
  <r>
    <x v="11381"/>
    <n v="538.58000000000004"/>
    <n v="553.54"/>
  </r>
  <r>
    <x v="11382"/>
    <n v="539.09"/>
    <n v="553.54999999999995"/>
  </r>
  <r>
    <x v="11383"/>
    <n v="539.09"/>
    <n v="553.54999999999995"/>
  </r>
  <r>
    <x v="11384"/>
    <n v="539.09"/>
    <n v="553.54999999999995"/>
  </r>
  <r>
    <x v="11385"/>
    <n v="542.53"/>
    <n v="557.11"/>
  </r>
  <r>
    <x v="11386"/>
    <n v="545.95000000000005"/>
    <n v="560.75"/>
  </r>
  <r>
    <x v="11387"/>
    <n v="549.42999999999995"/>
    <n v="564.16999999999996"/>
  </r>
  <r>
    <x v="11388"/>
    <n v="552.15"/>
    <n v="567.23"/>
  </r>
  <r>
    <x v="11389"/>
    <n v="555.79"/>
    <n v="570.79"/>
  </r>
  <r>
    <x v="11390"/>
    <n v="555.79"/>
    <n v="570.79"/>
  </r>
  <r>
    <x v="11391"/>
    <n v="555.79"/>
    <n v="570.79"/>
  </r>
  <r>
    <x v="11392"/>
    <n v="557.16"/>
    <n v="571.85"/>
  </r>
  <r>
    <x v="11393"/>
    <n v="557.62"/>
    <n v="572.44000000000005"/>
  </r>
  <r>
    <x v="11394"/>
    <n v="555.28"/>
    <n v="570.02"/>
  </r>
  <r>
    <x v="11395"/>
    <n v="541.20000000000005"/>
    <n v="558.73"/>
  </r>
  <r>
    <x v="11396"/>
    <n v="531.86"/>
    <n v="549.87"/>
  </r>
  <r>
    <x v="11397"/>
    <n v="531.86"/>
    <n v="549.87"/>
  </r>
  <r>
    <x v="11398"/>
    <n v="531.86"/>
    <n v="549.87"/>
  </r>
  <r>
    <x v="11399"/>
    <n v="531.88"/>
    <n v="548.96"/>
  </r>
  <r>
    <x v="11400"/>
    <n v="532.99"/>
    <n v="548.79999999999995"/>
  </r>
  <r>
    <x v="11401"/>
    <n v="533.04999999999995"/>
    <n v="548.77"/>
  </r>
  <r>
    <x v="11402"/>
    <n v="535.38"/>
    <n v="550.88"/>
  </r>
  <r>
    <x v="11403"/>
    <n v="539.54999999999995"/>
    <n v="554.54"/>
  </r>
  <r>
    <x v="11404"/>
    <n v="539.54999999999995"/>
    <n v="554.54"/>
  </r>
  <r>
    <x v="11405"/>
    <n v="539.54999999999995"/>
    <n v="554.54"/>
  </r>
  <r>
    <x v="11406"/>
    <n v="538.77"/>
    <n v="553.61"/>
  </r>
  <r>
    <x v="11407"/>
    <n v="538.41999999999996"/>
    <n v="553.29"/>
  </r>
  <r>
    <x v="11408"/>
    <n v="537.83000000000004"/>
    <n v="552.84"/>
  </r>
  <r>
    <x v="11409"/>
    <n v="538.44000000000005"/>
    <n v="553.53"/>
  </r>
  <r>
    <x v="11410"/>
    <n v="538.34"/>
    <n v="553.63"/>
  </r>
  <r>
    <x v="11411"/>
    <n v="538.34"/>
    <n v="553.63"/>
  </r>
  <r>
    <x v="11412"/>
    <n v="538.34"/>
    <n v="553.63"/>
  </r>
  <r>
    <x v="11413"/>
    <n v="538.59"/>
    <n v="553.57000000000005"/>
  </r>
  <r>
    <x v="11414"/>
    <n v="540.13"/>
    <n v="555.20000000000005"/>
  </r>
  <r>
    <x v="11415"/>
    <n v="544.01"/>
    <n v="558.95000000000005"/>
  </r>
  <r>
    <x v="11416"/>
    <n v="544.5"/>
    <n v="559.39"/>
  </r>
  <r>
    <x v="11417"/>
    <n v="542.80999999999995"/>
    <n v="557.83000000000004"/>
  </r>
  <r>
    <x v="11418"/>
    <n v="542.80999999999995"/>
    <n v="557.83000000000004"/>
  </r>
  <r>
    <x v="11419"/>
    <n v="542.80999999999995"/>
    <n v="557.83000000000004"/>
  </r>
  <r>
    <x v="11420"/>
    <n v="542.89"/>
    <n v="557.65"/>
  </r>
  <r>
    <x v="11421"/>
    <n v="542.70000000000005"/>
    <n v="557.55999999999995"/>
  </r>
  <r>
    <x v="11422"/>
    <n v="542.79999999999995"/>
    <n v="557.62"/>
  </r>
  <r>
    <x v="11423"/>
    <n v="542.22"/>
    <n v="557.11"/>
  </r>
  <r>
    <x v="11424"/>
    <n v="542.22"/>
    <n v="557.11"/>
  </r>
  <r>
    <x v="11425"/>
    <n v="542.22"/>
    <n v="557.11"/>
  </r>
  <r>
    <x v="11426"/>
    <n v="542.22"/>
    <n v="557.11"/>
  </r>
  <r>
    <x v="11427"/>
    <n v="536.29"/>
    <n v="551.29999999999995"/>
  </r>
  <r>
    <x v="11428"/>
    <n v="535.79"/>
    <n v="550.75"/>
  </r>
  <r>
    <x v="11429"/>
    <n v="535.17999999999995"/>
    <n v="550.88"/>
  </r>
  <r>
    <x v="11430"/>
    <n v="535.17999999999995"/>
    <n v="550.88"/>
  </r>
  <r>
    <x v="11431"/>
    <n v="535.17999999999995"/>
    <n v="550.88"/>
  </r>
  <r>
    <x v="11432"/>
    <n v="535.17999999999995"/>
    <n v="550.88"/>
  </r>
  <r>
    <x v="11433"/>
    <n v="535.17999999999995"/>
    <n v="550.88"/>
  </r>
  <r>
    <x v="11434"/>
    <n v="537.5"/>
    <n v="552.53"/>
  </r>
  <r>
    <x v="11435"/>
    <n v="540.59"/>
    <n v="555.54999999999995"/>
  </r>
  <r>
    <x v="11436"/>
    <n v="540.65"/>
    <n v="555.64"/>
  </r>
  <r>
    <x v="11437"/>
    <n v="540.36"/>
    <n v="555.4"/>
  </r>
  <r>
    <x v="11438"/>
    <n v="540.70000000000005"/>
    <n v="555.66"/>
  </r>
  <r>
    <x v="11439"/>
    <n v="540.70000000000005"/>
    <n v="555.66"/>
  </r>
  <r>
    <x v="11440"/>
    <n v="540.70000000000005"/>
    <n v="555.66"/>
  </r>
  <r>
    <x v="11441"/>
    <n v="540.83000000000004"/>
    <n v="555.79"/>
  </r>
  <r>
    <x v="11442"/>
    <n v="540.66999999999996"/>
    <n v="556.16"/>
  </r>
  <r>
    <x v="11443"/>
    <n v="544.65"/>
    <n v="559.58000000000004"/>
  </r>
  <r>
    <x v="11444"/>
    <n v="544.65"/>
    <n v="559.58000000000004"/>
  </r>
  <r>
    <x v="11445"/>
    <n v="544.82000000000005"/>
    <n v="559.63"/>
  </r>
  <r>
    <x v="11446"/>
    <n v="544.82000000000005"/>
    <n v="559.63"/>
  </r>
  <r>
    <x v="11447"/>
    <n v="544.82000000000005"/>
    <n v="559.63"/>
  </r>
  <r>
    <x v="11448"/>
    <n v="546.32000000000005"/>
    <n v="561.05999999999995"/>
  </r>
  <r>
    <x v="11449"/>
    <n v="546.89"/>
    <n v="561.58000000000004"/>
  </r>
  <r>
    <x v="11450"/>
    <n v="546.89"/>
    <n v="561.53"/>
  </r>
  <r>
    <x v="11451"/>
    <n v="546.89"/>
    <n v="561.53"/>
  </r>
  <r>
    <x v="11452"/>
    <n v="546.71"/>
    <n v="561.26"/>
  </r>
  <r>
    <x v="11453"/>
    <n v="546.71"/>
    <n v="561.26"/>
  </r>
  <r>
    <x v="11454"/>
    <n v="546.71"/>
    <n v="561.26"/>
  </r>
  <r>
    <x v="11455"/>
    <n v="546.67999999999995"/>
    <n v="561.13"/>
  </r>
  <r>
    <x v="11456"/>
    <n v="545.63"/>
    <n v="560.35"/>
  </r>
  <r>
    <x v="11457"/>
    <n v="545.38"/>
    <n v="560.09"/>
  </r>
  <r>
    <x v="11458"/>
    <n v="544.41999999999996"/>
    <n v="559.1"/>
  </r>
  <r>
    <x v="11459"/>
    <n v="544.41999999999996"/>
    <n v="559.16"/>
  </r>
  <r>
    <x v="11460"/>
    <n v="544.41999999999996"/>
    <n v="559.16"/>
  </r>
  <r>
    <x v="11461"/>
    <n v="544.41999999999996"/>
    <n v="559.16"/>
  </r>
  <r>
    <x v="11462"/>
    <n v="544.73"/>
    <n v="559.30999999999995"/>
  </r>
  <r>
    <x v="11463"/>
    <n v="545.41"/>
    <n v="560"/>
  </r>
  <r>
    <x v="11464"/>
    <n v="547.17999999999995"/>
    <n v="561.76"/>
  </r>
  <r>
    <x v="11465"/>
    <n v="547.88"/>
    <n v="562.37"/>
  </r>
  <r>
    <x v="11466"/>
    <n v="546.14"/>
    <n v="560.84"/>
  </r>
  <r>
    <x v="11467"/>
    <n v="546.14"/>
    <n v="560.84"/>
  </r>
  <r>
    <x v="11468"/>
    <n v="546.14"/>
    <n v="560.84"/>
  </r>
  <r>
    <x v="11469"/>
    <n v="545.23"/>
    <n v="559.77"/>
  </r>
  <r>
    <x v="11470"/>
    <n v="545.12"/>
    <n v="559.76"/>
  </r>
  <r>
    <x v="11471"/>
    <n v="545.14"/>
    <n v="559.78"/>
  </r>
  <r>
    <x v="11472"/>
    <n v="545.85"/>
    <n v="559.88"/>
  </r>
  <r>
    <x v="11473"/>
    <n v="546.35"/>
    <n v="559.88"/>
  </r>
  <r>
    <x v="11474"/>
    <n v="546.35"/>
    <n v="559.88"/>
  </r>
  <r>
    <x v="11475"/>
    <n v="546.35"/>
    <n v="559.88"/>
  </r>
  <r>
    <x v="11476"/>
    <n v="546.67999999999995"/>
    <n v="559.77"/>
  </r>
  <r>
    <x v="11477"/>
    <n v="546.87"/>
    <n v="559.88"/>
  </r>
  <r>
    <x v="11478"/>
    <n v="547.04"/>
    <n v="560.08000000000004"/>
  </r>
  <r>
    <x v="11479"/>
    <n v="547.04999999999995"/>
    <n v="560.08000000000004"/>
  </r>
  <r>
    <x v="11480"/>
    <n v="546.99"/>
    <n v="560.08000000000004"/>
  </r>
  <r>
    <x v="11481"/>
    <n v="546.99"/>
    <n v="560.08000000000004"/>
  </r>
  <r>
    <x v="11482"/>
    <n v="546.99"/>
    <n v="560.08000000000004"/>
  </r>
  <r>
    <x v="11483"/>
    <n v="547.09"/>
    <n v="560.1"/>
  </r>
  <r>
    <x v="11484"/>
    <n v="547.99"/>
    <n v="560.08000000000004"/>
  </r>
  <r>
    <x v="11485"/>
    <n v="550.07000000000005"/>
    <n v="560.99"/>
  </r>
  <r>
    <x v="11486"/>
    <n v="549.85"/>
    <n v="560.76"/>
  </r>
  <r>
    <x v="11487"/>
    <n v="548.78"/>
    <n v="559.61"/>
  </r>
  <r>
    <x v="11488"/>
    <n v="548.78"/>
    <n v="559.61"/>
  </r>
  <r>
    <x v="11489"/>
    <n v="548.78"/>
    <n v="559.61"/>
  </r>
  <r>
    <x v="11490"/>
    <n v="547.48"/>
    <n v="558.25"/>
  </r>
  <r>
    <x v="11491"/>
    <n v="547.65"/>
    <n v="558.47"/>
  </r>
  <r>
    <x v="11492"/>
    <n v="546.21"/>
    <n v="557.22"/>
  </r>
  <r>
    <x v="11493"/>
    <n v="544.45000000000005"/>
    <n v="555.5"/>
  </r>
  <r>
    <x v="11494"/>
    <n v="540.12"/>
    <n v="551.11"/>
  </r>
  <r>
    <x v="11495"/>
    <n v="540.12"/>
    <n v="551.11"/>
  </r>
  <r>
    <x v="11496"/>
    <n v="540.12"/>
    <n v="551.11"/>
  </r>
  <r>
    <x v="11497"/>
    <n v="539.94000000000005"/>
    <n v="550.77"/>
  </r>
  <r>
    <x v="11498"/>
    <n v="540.04"/>
    <n v="550.91"/>
  </r>
  <r>
    <x v="11499"/>
    <n v="540.11"/>
    <n v="551.03"/>
  </r>
  <r>
    <x v="11500"/>
    <n v="541.25"/>
    <n v="552.15"/>
  </r>
  <r>
    <x v="11501"/>
    <n v="537.58000000000004"/>
    <n v="548.66"/>
  </r>
  <r>
    <x v="11502"/>
    <n v="537.58000000000004"/>
    <n v="548.66"/>
  </r>
  <r>
    <x v="11503"/>
    <n v="537.58000000000004"/>
    <n v="548.66"/>
  </r>
  <r>
    <x v="11504"/>
    <n v="537.48"/>
    <n v="548.45000000000005"/>
  </r>
  <r>
    <x v="11505"/>
    <n v="536.32000000000005"/>
    <n v="547.20000000000005"/>
  </r>
  <r>
    <x v="11506"/>
    <n v="534.91999999999996"/>
    <n v="545.83000000000004"/>
  </r>
  <r>
    <x v="11507"/>
    <n v="534.08000000000004"/>
    <n v="544.95000000000005"/>
  </r>
  <r>
    <x v="11508"/>
    <n v="534.04"/>
    <n v="544.91999999999996"/>
  </r>
  <r>
    <x v="11509"/>
    <n v="534.04"/>
    <n v="544.91999999999996"/>
  </r>
  <r>
    <x v="11510"/>
    <n v="534.04"/>
    <n v="544.91999999999996"/>
  </r>
  <r>
    <x v="11511"/>
    <n v="534.11"/>
    <n v="545.04999999999995"/>
  </r>
  <r>
    <x v="11512"/>
    <n v="534.03"/>
    <n v="545"/>
  </r>
  <r>
    <x v="11513"/>
    <n v="533.99"/>
    <n v="545"/>
  </r>
  <r>
    <x v="11514"/>
    <n v="532.96"/>
    <n v="543.9"/>
  </r>
  <r>
    <x v="11515"/>
    <n v="531.92999999999995"/>
    <n v="542.64"/>
  </r>
  <r>
    <x v="11516"/>
    <n v="531.92999999999995"/>
    <n v="542.64"/>
  </r>
  <r>
    <x v="11517"/>
    <n v="531.92999999999995"/>
    <n v="542.64"/>
  </r>
  <r>
    <x v="11518"/>
    <n v="531.82000000000005"/>
    <n v="542.9"/>
  </r>
  <r>
    <x v="11519"/>
    <n v="531.88"/>
    <n v="542.91999999999996"/>
  </r>
  <r>
    <x v="11520"/>
    <n v="531.79999999999995"/>
    <n v="542.69000000000005"/>
  </r>
  <r>
    <x v="11521"/>
    <n v="531.79999999999995"/>
    <n v="542.67999999999995"/>
  </r>
  <r>
    <x v="11522"/>
    <n v="531.97"/>
    <n v="542.66999999999996"/>
  </r>
  <r>
    <x v="11523"/>
    <n v="531.97"/>
    <n v="542.66999999999996"/>
  </r>
  <r>
    <x v="11524"/>
    <n v="531.97"/>
    <n v="542.66999999999996"/>
  </r>
  <r>
    <x v="11525"/>
    <n v="532.03"/>
    <n v="542.70000000000005"/>
  </r>
  <r>
    <x v="11526"/>
    <n v="531.9"/>
    <n v="542.70000000000005"/>
  </r>
  <r>
    <x v="11527"/>
    <n v="532.52"/>
    <n v="543.41999999999996"/>
  </r>
  <r>
    <x v="11528"/>
    <n v="532.41"/>
    <n v="543.39"/>
  </r>
  <r>
    <x v="11529"/>
    <n v="532.41"/>
    <n v="543.39"/>
  </r>
  <r>
    <x v="11530"/>
    <n v="532.41"/>
    <n v="543.39"/>
  </r>
  <r>
    <x v="11531"/>
    <n v="532.41"/>
    <n v="543.39"/>
  </r>
  <r>
    <x v="11532"/>
    <n v="532.44000000000005"/>
    <n v="543.36"/>
  </r>
  <r>
    <x v="11533"/>
    <n v="533.16999999999996"/>
    <n v="543.98"/>
  </r>
  <r>
    <x v="11534"/>
    <n v="533"/>
    <n v="543.92999999999995"/>
  </r>
  <r>
    <x v="11535"/>
    <n v="533.07000000000005"/>
    <n v="543.86"/>
  </r>
  <r>
    <x v="11536"/>
    <n v="533.12"/>
    <n v="543.95000000000005"/>
  </r>
  <r>
    <x v="11537"/>
    <n v="533.12"/>
    <n v="543.95000000000005"/>
  </r>
  <r>
    <x v="11538"/>
    <n v="533.12"/>
    <n v="543.95000000000005"/>
  </r>
  <r>
    <x v="11539"/>
    <n v="534.03"/>
    <n v="544.74"/>
  </r>
  <r>
    <x v="11540"/>
    <n v="534.26"/>
    <n v="545.17999999999995"/>
  </r>
  <r>
    <x v="11541"/>
    <n v="534.54"/>
    <n v="545.53"/>
  </r>
  <r>
    <x v="11542"/>
    <n v="534.46"/>
    <n v="545.41"/>
  </r>
  <r>
    <x v="11543"/>
    <n v="534.38"/>
    <n v="545.25"/>
  </r>
  <r>
    <x v="11544"/>
    <n v="534.38"/>
    <n v="545.25"/>
  </r>
  <r>
    <x v="11545"/>
    <n v="534.38"/>
    <n v="545.25"/>
  </r>
  <r>
    <x v="11546"/>
    <n v="534.37"/>
    <n v="545.08000000000004"/>
  </r>
  <r>
    <x v="11547"/>
    <n v="534.27"/>
    <n v="545.04"/>
  </r>
  <r>
    <x v="11548"/>
    <n v="534.32000000000005"/>
    <n v="545.01"/>
  </r>
  <r>
    <x v="11549"/>
    <n v="534.34"/>
    <n v="545.09"/>
  </r>
  <r>
    <x v="11550"/>
    <n v="534.34"/>
    <n v="545.09"/>
  </r>
  <r>
    <x v="11551"/>
    <n v="534.34"/>
    <n v="545.09"/>
  </r>
  <r>
    <x v="11552"/>
    <n v="534.34"/>
    <n v="545.09"/>
  </r>
  <r>
    <x v="11553"/>
    <n v="534.30999999999995"/>
    <n v="545.1"/>
  </r>
  <r>
    <x v="11554"/>
    <n v="534.29999999999995"/>
    <n v="545.09"/>
  </r>
  <r>
    <x v="11555"/>
    <n v="534.28"/>
    <n v="545.13"/>
  </r>
  <r>
    <x v="11556"/>
    <n v="534.41"/>
    <n v="545.34"/>
  </r>
  <r>
    <x v="11557"/>
    <n v="534.33000000000004"/>
    <n v="545.38"/>
  </r>
  <r>
    <x v="11558"/>
    <n v="534.33000000000004"/>
    <n v="545.38"/>
  </r>
  <r>
    <x v="11559"/>
    <n v="534.33000000000004"/>
    <n v="545.38"/>
  </r>
  <r>
    <x v="11560"/>
    <n v="534.42999999999995"/>
    <n v="545.37"/>
  </r>
  <r>
    <x v="11561"/>
    <n v="534.33000000000004"/>
    <n v="545.30999999999995"/>
  </r>
  <r>
    <x v="11562"/>
    <n v="534.27"/>
    <n v="545.34"/>
  </r>
  <r>
    <x v="11563"/>
    <n v="534.26"/>
    <n v="545.32000000000005"/>
  </r>
  <r>
    <x v="11564"/>
    <n v="534.28"/>
    <n v="545.33000000000004"/>
  </r>
  <r>
    <x v="11565"/>
    <n v="534.28"/>
    <n v="545.33000000000004"/>
  </r>
  <r>
    <x v="11566"/>
    <n v="534.28"/>
    <n v="545.33000000000004"/>
  </r>
  <r>
    <x v="11567"/>
    <n v="534.38"/>
    <n v="545.34"/>
  </r>
  <r>
    <x v="11568"/>
    <n v="534.45000000000005"/>
    <n v="545.34"/>
  </r>
  <r>
    <x v="11569"/>
    <n v="534.44000000000005"/>
    <n v="545.32000000000005"/>
  </r>
  <r>
    <x v="11570"/>
    <n v="534.45000000000005"/>
    <n v="545.33000000000004"/>
  </r>
  <r>
    <x v="11571"/>
    <n v="534.36"/>
    <n v="545.37"/>
  </r>
  <r>
    <x v="11572"/>
    <n v="534.36"/>
    <n v="545.37"/>
  </r>
  <r>
    <x v="11573"/>
    <n v="534.36"/>
    <n v="545.37"/>
  </r>
  <r>
    <x v="11574"/>
    <n v="534.44000000000005"/>
    <n v="545.35"/>
  </r>
  <r>
    <x v="11575"/>
    <n v="534.4"/>
    <n v="545.37"/>
  </r>
  <r>
    <x v="11576"/>
    <n v="534.39"/>
    <n v="545.32000000000005"/>
  </r>
  <r>
    <x v="11577"/>
    <n v="534.36"/>
    <n v="545.27"/>
  </r>
  <r>
    <x v="11578"/>
    <n v="534.47"/>
    <n v="545.27"/>
  </r>
  <r>
    <x v="11579"/>
    <n v="534.47"/>
    <n v="545.27"/>
  </r>
  <r>
    <x v="11580"/>
    <n v="534.47"/>
    <n v="545.27"/>
  </r>
  <r>
    <x v="11581"/>
    <n v="534.47"/>
    <n v="545.27"/>
  </r>
  <r>
    <x v="11582"/>
    <n v="534.49"/>
    <n v="545.24"/>
  </r>
  <r>
    <x v="11583"/>
    <n v="534.22"/>
    <n v="545.55999999999995"/>
  </r>
  <r>
    <x v="11584"/>
    <n v="534.14"/>
    <n v="545.52"/>
  </r>
  <r>
    <x v="11585"/>
    <n v="534.13"/>
    <n v="545.52"/>
  </r>
  <r>
    <x v="11586"/>
    <n v="534.13"/>
    <n v="545.52"/>
  </r>
  <r>
    <x v="11587"/>
    <n v="534.13"/>
    <n v="545.52"/>
  </r>
  <r>
    <x v="11588"/>
    <n v="534.12"/>
    <n v="545.54"/>
  </r>
  <r>
    <x v="11589"/>
    <n v="534.04"/>
    <n v="545.51"/>
  </r>
  <r>
    <x v="11590"/>
    <n v="534"/>
    <n v="545.52"/>
  </r>
  <r>
    <x v="11591"/>
    <n v="533.91999999999996"/>
    <n v="545.48"/>
  </r>
  <r>
    <x v="11592"/>
    <n v="533.92999999999995"/>
    <n v="545.51"/>
  </r>
  <r>
    <x v="11593"/>
    <n v="533.92999999999995"/>
    <n v="545.51"/>
  </r>
  <r>
    <x v="11594"/>
    <n v="533.92999999999995"/>
    <n v="545.51"/>
  </r>
  <r>
    <x v="11595"/>
    <n v="534.02"/>
    <n v="545.52"/>
  </r>
  <r>
    <x v="11596"/>
    <n v="534.02"/>
    <n v="545.52"/>
  </r>
  <r>
    <x v="11597"/>
    <n v="534.08000000000004"/>
    <n v="545.57000000000005"/>
  </r>
  <r>
    <x v="11598"/>
    <n v="534.05999999999995"/>
    <n v="545.54"/>
  </r>
  <r>
    <x v="11599"/>
    <n v="534.04"/>
    <n v="545.55999999999995"/>
  </r>
  <r>
    <x v="11600"/>
    <n v="534.04"/>
    <n v="545.55999999999995"/>
  </r>
  <r>
    <x v="11601"/>
    <n v="534.04"/>
    <n v="545.55999999999995"/>
  </r>
  <r>
    <x v="11602"/>
    <n v="534.03"/>
    <n v="545.54999999999995"/>
  </r>
  <r>
    <x v="11603"/>
    <n v="533.98"/>
    <n v="545.51"/>
  </r>
  <r>
    <x v="11604"/>
    <n v="533.97"/>
    <n v="545.49"/>
  </r>
  <r>
    <x v="11605"/>
    <n v="533.95000000000005"/>
    <n v="545.46"/>
  </r>
  <r>
    <x v="11606"/>
    <n v="533.98"/>
    <n v="545.47"/>
  </r>
  <r>
    <x v="11607"/>
    <n v="533.98"/>
    <n v="545.47"/>
  </r>
  <r>
    <x v="11608"/>
    <n v="533.98"/>
    <n v="545.47"/>
  </r>
  <r>
    <x v="11609"/>
    <n v="534.03"/>
    <n v="545.49"/>
  </r>
  <r>
    <x v="11610"/>
    <n v="533.98"/>
    <n v="545.55999999999995"/>
  </r>
  <r>
    <x v="11611"/>
    <n v="533.97"/>
    <n v="545.55999999999995"/>
  </r>
  <r>
    <x v="11612"/>
    <n v="533.99"/>
    <n v="545.59"/>
  </r>
  <r>
    <x v="11613"/>
    <n v="534"/>
    <n v="545.57000000000005"/>
  </r>
  <r>
    <x v="11614"/>
    <n v="534"/>
    <n v="545.57000000000005"/>
  </r>
  <r>
    <x v="11615"/>
    <n v="534"/>
    <n v="545.57000000000005"/>
  </r>
  <r>
    <x v="11616"/>
    <n v="534.02"/>
    <n v="545.52"/>
  </r>
  <r>
    <x v="11617"/>
    <n v="533.97"/>
    <n v="545.53"/>
  </r>
  <r>
    <x v="11618"/>
    <n v="533.94000000000005"/>
    <n v="545.49"/>
  </r>
  <r>
    <x v="11619"/>
    <n v="533.82000000000005"/>
    <n v="545.44000000000005"/>
  </r>
  <r>
    <x v="11620"/>
    <n v="533.48"/>
    <n v="545.03"/>
  </r>
  <r>
    <x v="11621"/>
    <n v="533.48"/>
    <n v="545.03"/>
  </r>
  <r>
    <x v="11622"/>
    <n v="533.48"/>
    <n v="545.03"/>
  </r>
  <r>
    <x v="11623"/>
    <n v="533.14"/>
    <n v="544.66999999999996"/>
  </r>
  <r>
    <x v="11624"/>
    <n v="533.05999999999995"/>
    <n v="544.65"/>
  </r>
  <r>
    <x v="11625"/>
    <n v="533.26"/>
    <n v="544.79"/>
  </r>
  <r>
    <x v="11626"/>
    <n v="533.12"/>
    <n v="544.71"/>
  </r>
  <r>
    <x v="11627"/>
    <n v="533.29"/>
    <n v="544.89"/>
  </r>
  <r>
    <x v="11628"/>
    <n v="533.29"/>
    <n v="544.89"/>
  </r>
  <r>
    <x v="11629"/>
    <n v="533.29"/>
    <n v="544.89"/>
  </r>
  <r>
    <x v="11630"/>
    <n v="533.39"/>
    <n v="544.92999999999995"/>
  </r>
  <r>
    <x v="11631"/>
    <n v="533.34"/>
    <n v="544.95000000000005"/>
  </r>
  <r>
    <x v="11632"/>
    <n v="533.37"/>
    <n v="544.92999999999995"/>
  </r>
  <r>
    <x v="11633"/>
    <n v="532.67999999999995"/>
    <n v="544.29"/>
  </r>
  <r>
    <x v="11634"/>
    <n v="532.02"/>
    <n v="543.61"/>
  </r>
  <r>
    <x v="11635"/>
    <n v="532.02"/>
    <n v="543.61"/>
  </r>
  <r>
    <x v="11636"/>
    <n v="532.02"/>
    <n v="543.61"/>
  </r>
  <r>
    <x v="11637"/>
    <n v="531.99"/>
    <n v="543.55999999999995"/>
  </r>
  <r>
    <x v="11638"/>
    <n v="531.9"/>
    <n v="543.55999999999995"/>
  </r>
  <r>
    <x v="11639"/>
    <n v="531.9"/>
    <n v="543.57000000000005"/>
  </r>
  <r>
    <x v="11640"/>
    <n v="531.83000000000004"/>
    <n v="543.5"/>
  </r>
  <r>
    <x v="11641"/>
    <n v="531.1"/>
    <n v="542.72"/>
  </r>
  <r>
    <x v="11642"/>
    <n v="531.1"/>
    <n v="542.72"/>
  </r>
  <r>
    <x v="11643"/>
    <n v="531.1"/>
    <n v="542.72"/>
  </r>
  <r>
    <x v="11644"/>
    <n v="530.79999999999995"/>
    <n v="542.42999999999995"/>
  </r>
  <r>
    <x v="11645"/>
    <n v="530.44000000000005"/>
    <n v="542.13"/>
  </r>
  <r>
    <x v="11646"/>
    <n v="530.39"/>
    <n v="542.07000000000005"/>
  </r>
  <r>
    <x v="11647"/>
    <n v="530.35"/>
    <n v="542.08000000000004"/>
  </r>
  <r>
    <x v="11648"/>
    <n v="530.29999999999995"/>
    <n v="542.08000000000004"/>
  </r>
  <r>
    <x v="11649"/>
    <n v="530.29999999999995"/>
    <n v="542.08000000000004"/>
  </r>
  <r>
    <x v="11650"/>
    <n v="530.29999999999995"/>
    <n v="542.08000000000004"/>
  </r>
  <r>
    <x v="11651"/>
    <n v="530.34"/>
    <n v="541.99"/>
  </r>
  <r>
    <x v="11652"/>
    <n v="530.05999999999995"/>
    <n v="541.92999999999995"/>
  </r>
  <r>
    <x v="11653"/>
    <n v="529.83000000000004"/>
    <n v="541.53"/>
  </r>
  <r>
    <x v="11654"/>
    <n v="529.89"/>
    <n v="541.5"/>
  </r>
  <r>
    <x v="11655"/>
    <n v="529.6"/>
    <n v="541.19000000000005"/>
  </r>
  <r>
    <x v="11656"/>
    <n v="529.6"/>
    <n v="541.19000000000005"/>
  </r>
  <r>
    <x v="11657"/>
    <n v="529.6"/>
    <n v="541.19000000000005"/>
  </r>
  <r>
    <x v="11658"/>
    <n v="528.74"/>
    <n v="540.24"/>
  </r>
  <r>
    <x v="11659"/>
    <n v="528.27"/>
    <n v="539.91"/>
  </r>
  <r>
    <x v="11660"/>
    <n v="528.15"/>
    <n v="539.74"/>
  </r>
  <r>
    <x v="11661"/>
    <n v="528.04999999999995"/>
    <n v="539.64"/>
  </r>
  <r>
    <x v="11662"/>
    <n v="527.94000000000005"/>
    <n v="539.54999999999995"/>
  </r>
  <r>
    <x v="11663"/>
    <n v="527.94000000000005"/>
    <n v="539.54999999999995"/>
  </r>
  <r>
    <x v="11664"/>
    <n v="527.94000000000005"/>
    <n v="539.54999999999995"/>
  </r>
  <r>
    <x v="11665"/>
    <n v="527.75"/>
    <n v="539.55999999999995"/>
  </r>
  <r>
    <x v="11666"/>
    <n v="528.24"/>
    <n v="539.82000000000005"/>
  </r>
  <r>
    <x v="11667"/>
    <n v="528.21"/>
    <n v="539.86"/>
  </r>
  <r>
    <x v="11668"/>
    <n v="528.16999999999996"/>
    <n v="539.84"/>
  </r>
  <r>
    <x v="11669"/>
    <n v="528.20000000000005"/>
    <n v="539.88"/>
  </r>
  <r>
    <x v="11670"/>
    <n v="528.20000000000005"/>
    <n v="539.88"/>
  </r>
  <r>
    <x v="11671"/>
    <n v="528.20000000000005"/>
    <n v="539.88"/>
  </r>
  <r>
    <x v="11672"/>
    <n v="528.22"/>
    <n v="539.87"/>
  </r>
  <r>
    <x v="11673"/>
    <n v="527.72"/>
    <n v="539.49"/>
  </r>
  <r>
    <x v="11674"/>
    <n v="527.22"/>
    <n v="539.07000000000005"/>
  </r>
  <r>
    <x v="11675"/>
    <n v="527.13"/>
    <n v="538.94000000000005"/>
  </r>
  <r>
    <x v="11676"/>
    <n v="526.99"/>
    <n v="538.95000000000005"/>
  </r>
  <r>
    <x v="11677"/>
    <n v="526.99"/>
    <n v="538.95000000000005"/>
  </r>
  <r>
    <x v="11678"/>
    <n v="526.99"/>
    <n v="538.95000000000005"/>
  </r>
  <r>
    <x v="11679"/>
    <n v="530.47"/>
    <n v="542.47"/>
  </r>
  <r>
    <x v="11680"/>
    <n v="532.76"/>
    <n v="545.24"/>
  </r>
  <r>
    <x v="11681"/>
    <n v="532.67999999999995"/>
    <n v="545.39"/>
  </r>
  <r>
    <x v="11682"/>
    <n v="532.67999999999995"/>
    <n v="545.39"/>
  </r>
  <r>
    <x v="11683"/>
    <n v="532.83000000000004"/>
    <n v="545.37"/>
  </r>
  <r>
    <x v="11684"/>
    <n v="532.83000000000004"/>
    <n v="545.37"/>
  </r>
  <r>
    <x v="11685"/>
    <n v="532.83000000000004"/>
    <n v="545.37"/>
  </r>
  <r>
    <x v="11686"/>
    <n v="533.28"/>
    <n v="545.54999999999995"/>
  </r>
  <r>
    <x v="11687"/>
    <n v="533.30999999999995"/>
    <n v="545.53"/>
  </r>
  <r>
    <x v="11688"/>
    <n v="533.30999999999995"/>
    <n v="545.53"/>
  </r>
  <r>
    <x v="11689"/>
    <n v="533.30999999999995"/>
    <n v="545.53"/>
  </r>
  <r>
    <x v="11690"/>
    <n v="533.27"/>
    <n v="545.65"/>
  </r>
  <r>
    <x v="11691"/>
    <n v="533.27"/>
    <n v="545.65"/>
  </r>
  <r>
    <x v="11692"/>
    <n v="533.27"/>
    <n v="545.65"/>
  </r>
  <r>
    <x v="11693"/>
    <n v="533.04999999999995"/>
    <n v="545.51"/>
  </r>
  <r>
    <x v="11694"/>
    <n v="532.82000000000005"/>
    <n v="545.28"/>
  </r>
  <r>
    <x v="11695"/>
    <n v="533.1"/>
    <n v="545.4"/>
  </r>
  <r>
    <x v="11696"/>
    <n v="533.07000000000005"/>
    <n v="545.4"/>
  </r>
  <r>
    <x v="11697"/>
    <n v="533.16999999999996"/>
    <n v="545.5"/>
  </r>
  <r>
    <x v="11698"/>
    <n v="533.16999999999996"/>
    <n v="545.5"/>
  </r>
  <r>
    <x v="11699"/>
    <n v="533.16999999999996"/>
    <n v="545.5"/>
  </r>
  <r>
    <x v="11700"/>
    <n v="533.20000000000005"/>
    <n v="545.4"/>
  </r>
  <r>
    <x v="11701"/>
    <n v="533.09"/>
    <n v="545.36"/>
  </r>
  <r>
    <x v="11702"/>
    <n v="530.64"/>
    <n v="543.13"/>
  </r>
  <r>
    <x v="11703"/>
    <n v="530.1"/>
    <n v="542.41"/>
  </r>
  <r>
    <x v="11704"/>
    <n v="530.04"/>
    <n v="542.29"/>
  </r>
  <r>
    <x v="11705"/>
    <n v="530.04"/>
    <n v="542.29"/>
  </r>
  <r>
    <x v="11706"/>
    <n v="530.04"/>
    <n v="542.29"/>
  </r>
  <r>
    <x v="11707"/>
    <n v="530.15"/>
    <n v="542.20000000000005"/>
  </r>
  <r>
    <x v="11708"/>
    <n v="530.08000000000004"/>
    <n v="542.1"/>
  </r>
  <r>
    <x v="11709"/>
    <n v="530.07000000000005"/>
    <n v="542.11"/>
  </r>
  <r>
    <x v="11710"/>
    <n v="530.1"/>
    <n v="542.23"/>
  </r>
  <r>
    <x v="11711"/>
    <n v="529.91"/>
    <n v="542.05999999999995"/>
  </r>
  <r>
    <x v="11712"/>
    <n v="529.91"/>
    <n v="542.05999999999995"/>
  </r>
  <r>
    <x v="11713"/>
    <n v="529.91"/>
    <n v="542.05999999999995"/>
  </r>
  <r>
    <x v="11714"/>
    <n v="529.98"/>
    <n v="542.08000000000004"/>
  </r>
  <r>
    <x v="11715"/>
    <n v="529.86"/>
    <n v="542.09"/>
  </r>
  <r>
    <x v="11716"/>
    <n v="529.87"/>
    <n v="542.08000000000004"/>
  </r>
  <r>
    <x v="11717"/>
    <n v="530.53"/>
    <n v="542.64"/>
  </r>
  <r>
    <x v="11718"/>
    <n v="530.85"/>
    <n v="543.08000000000004"/>
  </r>
  <r>
    <x v="11719"/>
    <n v="530.85"/>
    <n v="543.08000000000004"/>
  </r>
  <r>
    <x v="11720"/>
    <n v="530.85"/>
    <n v="543.08000000000004"/>
  </r>
  <r>
    <x v="11721"/>
    <n v="530.98"/>
    <n v="543.16"/>
  </r>
  <r>
    <x v="11722"/>
    <n v="530.85"/>
    <n v="543.09"/>
  </r>
  <r>
    <x v="11723"/>
    <n v="531.58000000000004"/>
    <n v="543.75"/>
  </r>
  <r>
    <x v="11724"/>
    <n v="532.48"/>
    <n v="544.64"/>
  </r>
  <r>
    <x v="11725"/>
    <n v="532.59"/>
    <n v="544.74"/>
  </r>
  <r>
    <x v="11726"/>
    <n v="532.59"/>
    <n v="544.74"/>
  </r>
  <r>
    <x v="11727"/>
    <n v="532.59"/>
    <n v="544.74"/>
  </r>
  <r>
    <x v="11728"/>
    <n v="532.71"/>
    <n v="544.72"/>
  </r>
  <r>
    <x v="11729"/>
    <n v="532.6"/>
    <n v="544.67999999999995"/>
  </r>
  <r>
    <x v="11730"/>
    <n v="532.63"/>
    <n v="544.65"/>
  </r>
  <r>
    <x v="11731"/>
    <n v="531.33000000000004"/>
    <n v="543.34"/>
  </r>
  <r>
    <x v="11732"/>
    <n v="531.14"/>
    <n v="543.26"/>
  </r>
  <r>
    <x v="11733"/>
    <n v="531.14"/>
    <n v="543.26"/>
  </r>
  <r>
    <x v="11734"/>
    <n v="531.14"/>
    <n v="543.26"/>
  </r>
  <r>
    <x v="11735"/>
    <n v="530.86"/>
    <n v="542.86"/>
  </r>
  <r>
    <x v="11736"/>
    <n v="530.76"/>
    <n v="542.80999999999995"/>
  </r>
  <r>
    <x v="11737"/>
    <n v="530.46"/>
    <n v="542.41"/>
  </r>
  <r>
    <x v="11738"/>
    <n v="530.27"/>
    <n v="542.25"/>
  </r>
  <r>
    <x v="11739"/>
    <n v="529.97"/>
    <n v="541.96"/>
  </r>
  <r>
    <x v="11740"/>
    <n v="529.97"/>
    <n v="541.96"/>
  </r>
  <r>
    <x v="11741"/>
    <n v="529.97"/>
    <n v="541.96"/>
  </r>
  <r>
    <x v="11742"/>
    <n v="529.30999999999995"/>
    <n v="541.14"/>
  </r>
  <r>
    <x v="11743"/>
    <n v="528.84"/>
    <n v="540.78"/>
  </r>
  <r>
    <x v="11744"/>
    <n v="528.72"/>
    <n v="540.66"/>
  </r>
  <r>
    <x v="11745"/>
    <n v="528.64"/>
    <n v="540.59"/>
  </r>
  <r>
    <x v="11746"/>
    <n v="528.69000000000005"/>
    <n v="540.58000000000004"/>
  </r>
  <r>
    <x v="11747"/>
    <n v="528.69000000000005"/>
    <n v="540.58000000000004"/>
  </r>
  <r>
    <x v="11748"/>
    <n v="528.69000000000005"/>
    <n v="540.58000000000004"/>
  </r>
  <r>
    <x v="11749"/>
    <n v="527.91"/>
    <n v="539.61"/>
  </r>
  <r>
    <x v="11750"/>
    <n v="527.78"/>
    <n v="539.52"/>
  </r>
  <r>
    <x v="11751"/>
    <n v="528.64"/>
    <n v="540.47"/>
  </r>
  <r>
    <x v="11752"/>
    <n v="528.75"/>
    <n v="540.53"/>
  </r>
  <r>
    <x v="11753"/>
    <n v="528.67999999999995"/>
    <n v="540.53"/>
  </r>
  <r>
    <x v="11754"/>
    <n v="528.67999999999995"/>
    <n v="540.53"/>
  </r>
  <r>
    <x v="11755"/>
    <n v="528.67999999999995"/>
    <n v="540.53"/>
  </r>
  <r>
    <x v="11756"/>
    <n v="528.76"/>
    <n v="540.54"/>
  </r>
  <r>
    <x v="11757"/>
    <n v="528.63"/>
    <n v="540.52"/>
  </r>
  <r>
    <x v="11758"/>
    <n v="528.39"/>
    <n v="540.30999999999995"/>
  </r>
  <r>
    <x v="11759"/>
    <n v="527.55999999999995"/>
    <n v="539.46"/>
  </r>
  <r>
    <x v="11760"/>
    <n v="526.87"/>
    <n v="538.79999999999995"/>
  </r>
  <r>
    <x v="11761"/>
    <n v="526.87"/>
    <n v="538.79999999999995"/>
  </r>
  <r>
    <x v="11762"/>
    <n v="526.87"/>
    <n v="538.79999999999995"/>
  </r>
  <r>
    <x v="11763"/>
    <n v="526.91999999999996"/>
    <n v="538.73"/>
  </r>
  <r>
    <x v="11764"/>
    <n v="526.66999999999996"/>
    <n v="538.51"/>
  </r>
  <r>
    <x v="11765"/>
    <n v="526.70000000000005"/>
    <n v="538.54"/>
  </r>
  <r>
    <x v="11766"/>
    <n v="526.48"/>
    <n v="538.4"/>
  </r>
  <r>
    <x v="11767"/>
    <n v="526.45000000000005"/>
    <n v="538.35"/>
  </r>
  <r>
    <x v="11768"/>
    <n v="526.45000000000005"/>
    <n v="538.35"/>
  </r>
  <r>
    <x v="11769"/>
    <n v="526.45000000000005"/>
    <n v="538.35"/>
  </r>
  <r>
    <x v="11770"/>
    <n v="526.54"/>
    <n v="538.37"/>
  </r>
  <r>
    <x v="11771"/>
    <n v="526.45000000000005"/>
    <n v="538.37"/>
  </r>
  <r>
    <x v="11772"/>
    <n v="526.41999999999996"/>
    <n v="538.38"/>
  </r>
  <r>
    <x v="11773"/>
    <n v="526.45000000000005"/>
    <n v="538.38"/>
  </r>
  <r>
    <x v="11774"/>
    <n v="526.46"/>
    <n v="538.36"/>
  </r>
  <r>
    <x v="11775"/>
    <n v="526.46"/>
    <n v="538.36"/>
  </r>
  <r>
    <x v="11776"/>
    <n v="526.46"/>
    <n v="538.36"/>
  </r>
  <r>
    <x v="11777"/>
    <n v="527.36"/>
    <n v="539.08000000000004"/>
  </r>
  <r>
    <x v="11778"/>
    <n v="527.35"/>
    <n v="539.12"/>
  </r>
  <r>
    <x v="11779"/>
    <n v="526.65"/>
    <n v="539.01"/>
  </r>
  <r>
    <x v="11780"/>
    <n v="526.65"/>
    <n v="539.01"/>
  </r>
  <r>
    <x v="11781"/>
    <n v="526.65"/>
    <n v="539.01"/>
  </r>
  <r>
    <x v="11782"/>
    <n v="526.65"/>
    <n v="539.01"/>
  </r>
  <r>
    <x v="11783"/>
    <n v="526.65"/>
    <n v="539.01"/>
  </r>
  <r>
    <x v="11784"/>
    <n v="526.72"/>
    <n v="538.61"/>
  </r>
  <r>
    <x v="11785"/>
    <n v="526.45000000000005"/>
    <n v="538.5"/>
  </r>
  <r>
    <x v="11786"/>
    <n v="526.46"/>
    <n v="538.49"/>
  </r>
  <r>
    <x v="11787"/>
    <n v="526.47"/>
    <n v="538.42999999999995"/>
  </r>
  <r>
    <x v="11788"/>
    <n v="526.29999999999995"/>
    <n v="538.22"/>
  </r>
  <r>
    <x v="11789"/>
    <n v="526.29999999999995"/>
    <n v="538.22"/>
  </r>
  <r>
    <x v="11790"/>
    <n v="526.29999999999995"/>
    <n v="538.22"/>
  </r>
  <r>
    <x v="11791"/>
    <n v="526.36"/>
    <n v="538.11"/>
  </r>
  <r>
    <x v="11792"/>
    <n v="526.03"/>
    <n v="537.85"/>
  </r>
  <r>
    <x v="11793"/>
    <n v="525.75"/>
    <n v="537.48"/>
  </r>
  <r>
    <x v="11794"/>
    <n v="525.44000000000005"/>
    <n v="537.38"/>
  </r>
  <r>
    <x v="11795"/>
    <n v="525.36"/>
    <n v="537.28"/>
  </r>
  <r>
    <x v="11796"/>
    <n v="525.36"/>
    <n v="537.28"/>
  </r>
  <r>
    <x v="11797"/>
    <n v="525.36"/>
    <n v="537.28"/>
  </r>
  <r>
    <x v="11798"/>
    <n v="525.57000000000005"/>
    <n v="537.42999999999995"/>
  </r>
  <r>
    <x v="11799"/>
    <n v="525.82000000000005"/>
    <n v="537.84"/>
  </r>
  <r>
    <x v="11800"/>
    <n v="525.79999999999995"/>
    <n v="537.76"/>
  </r>
  <r>
    <x v="11801"/>
    <n v="525.9"/>
    <n v="537.80999999999995"/>
  </r>
  <r>
    <x v="11802"/>
    <n v="525.94000000000005"/>
    <n v="537.75"/>
  </r>
  <r>
    <x v="11803"/>
    <n v="525.94000000000005"/>
    <n v="537.75"/>
  </r>
  <r>
    <x v="11804"/>
    <n v="525.94000000000005"/>
    <n v="537.75"/>
  </r>
  <r>
    <x v="11805"/>
    <n v="526.27"/>
    <n v="538.02"/>
  </r>
  <r>
    <x v="11806"/>
    <n v="526.27"/>
    <n v="538.11"/>
  </r>
  <r>
    <x v="11807"/>
    <n v="526.27"/>
    <n v="538.11"/>
  </r>
  <r>
    <x v="11808"/>
    <n v="526.30999999999995"/>
    <n v="538.16999999999996"/>
  </r>
  <r>
    <x v="11809"/>
    <n v="526.30999999999995"/>
    <n v="538.16999999999996"/>
  </r>
  <r>
    <x v="11810"/>
    <n v="526.30999999999995"/>
    <n v="538.16999999999996"/>
  </r>
  <r>
    <x v="11811"/>
    <n v="526.30999999999995"/>
    <n v="538.16999999999996"/>
  </r>
  <r>
    <x v="11812"/>
    <n v="526.27"/>
    <n v="538.16"/>
  </r>
  <r>
    <x v="11813"/>
    <n v="526.23"/>
    <n v="538.16999999999996"/>
  </r>
  <r>
    <x v="11814"/>
    <n v="526.24"/>
    <n v="538.13"/>
  </r>
  <r>
    <x v="11815"/>
    <n v="526.21"/>
    <n v="538.09"/>
  </r>
  <r>
    <x v="11816"/>
    <n v="526.65"/>
    <n v="538.53"/>
  </r>
  <r>
    <x v="11817"/>
    <n v="526.65"/>
    <n v="538.53"/>
  </r>
  <r>
    <x v="11818"/>
    <n v="526.65"/>
    <n v="538.53"/>
  </r>
  <r>
    <x v="11819"/>
    <n v="526.76"/>
    <n v="538.47"/>
  </r>
  <r>
    <x v="11820"/>
    <n v="526.73"/>
    <n v="538.52"/>
  </r>
  <r>
    <x v="11821"/>
    <n v="526.77"/>
    <n v="538.54999999999995"/>
  </r>
  <r>
    <x v="11822"/>
    <n v="526.78"/>
    <n v="538.52"/>
  </r>
  <r>
    <x v="11823"/>
    <n v="526.79999999999995"/>
    <n v="538.55999999999995"/>
  </r>
  <r>
    <x v="11824"/>
    <n v="526.79999999999995"/>
    <n v="538.55999999999995"/>
  </r>
  <r>
    <x v="11825"/>
    <n v="526.79999999999995"/>
    <n v="538.55999999999995"/>
  </r>
  <r>
    <x v="11826"/>
    <n v="526.84"/>
    <n v="538.54999999999995"/>
  </r>
  <r>
    <x v="11827"/>
    <n v="526.76"/>
    <n v="538.54"/>
  </r>
  <r>
    <x v="11828"/>
    <n v="526.75"/>
    <n v="538.54999999999995"/>
  </r>
  <r>
    <x v="11829"/>
    <n v="526.71"/>
    <n v="538.54999999999995"/>
  </r>
  <r>
    <x v="11830"/>
    <n v="526.69000000000005"/>
    <n v="538.54999999999995"/>
  </r>
  <r>
    <x v="11831"/>
    <n v="526.69000000000005"/>
    <n v="538.54999999999995"/>
  </r>
  <r>
    <x v="11832"/>
    <n v="526.69000000000005"/>
    <n v="538.54999999999995"/>
  </r>
  <r>
    <x v="11833"/>
    <n v="526.71"/>
    <n v="538.58000000000004"/>
  </r>
  <r>
    <x v="11834"/>
    <n v="526.65"/>
    <n v="538.55999999999995"/>
  </r>
  <r>
    <x v="11835"/>
    <n v="527.73"/>
    <n v="539.65"/>
  </r>
  <r>
    <x v="11836"/>
    <n v="528.07000000000005"/>
    <n v="539.99"/>
  </r>
  <r>
    <x v="11837"/>
    <n v="530.25"/>
    <n v="542.46"/>
  </r>
  <r>
    <x v="11838"/>
    <n v="530.25"/>
    <n v="542.46"/>
  </r>
  <r>
    <x v="11839"/>
    <n v="530.25"/>
    <n v="542.46"/>
  </r>
  <r>
    <x v="11840"/>
    <n v="530.45000000000005"/>
    <n v="542.45000000000005"/>
  </r>
  <r>
    <x v="11841"/>
    <n v="530.47"/>
    <n v="542.38"/>
  </r>
  <r>
    <x v="11842"/>
    <n v="530.41999999999996"/>
    <n v="542.34"/>
  </r>
  <r>
    <x v="11843"/>
    <n v="530.4"/>
    <n v="542.32000000000005"/>
  </r>
  <r>
    <x v="11844"/>
    <n v="530.38"/>
    <n v="542.28"/>
  </r>
  <r>
    <x v="11845"/>
    <n v="530.38"/>
    <n v="542.28"/>
  </r>
  <r>
    <x v="11846"/>
    <n v="530.38"/>
    <n v="542.28"/>
  </r>
  <r>
    <x v="11847"/>
    <n v="530.41999999999996"/>
    <n v="542.28"/>
  </r>
  <r>
    <x v="11848"/>
    <n v="530.02"/>
    <n v="542.30999999999995"/>
  </r>
  <r>
    <x v="11849"/>
    <n v="530.01"/>
    <n v="542.30999999999995"/>
  </r>
  <r>
    <x v="11850"/>
    <n v="529.91"/>
    <n v="542.22"/>
  </r>
  <r>
    <x v="11851"/>
    <n v="529.9"/>
    <n v="542.20000000000005"/>
  </r>
  <r>
    <x v="11852"/>
    <n v="529.9"/>
    <n v="542.20000000000005"/>
  </r>
  <r>
    <x v="11853"/>
    <n v="529.9"/>
    <n v="542.20000000000005"/>
  </r>
  <r>
    <x v="11854"/>
    <n v="529.91999999999996"/>
    <n v="542.19000000000005"/>
  </r>
  <r>
    <x v="11855"/>
    <n v="529.89"/>
    <n v="542.20000000000005"/>
  </r>
  <r>
    <x v="11856"/>
    <n v="529.92999999999995"/>
    <n v="542.24"/>
  </r>
  <r>
    <x v="11857"/>
    <n v="529.4"/>
    <n v="541.74"/>
  </r>
  <r>
    <x v="11858"/>
    <n v="529.30999999999995"/>
    <n v="541.64"/>
  </r>
  <r>
    <x v="11859"/>
    <n v="529.30999999999995"/>
    <n v="541.64"/>
  </r>
  <r>
    <x v="11860"/>
    <n v="529.30999999999995"/>
    <n v="541.64"/>
  </r>
  <r>
    <x v="11861"/>
    <n v="528.88"/>
    <n v="541.14"/>
  </r>
  <r>
    <x v="11862"/>
    <n v="528.79"/>
    <n v="541.05999999999995"/>
  </r>
  <r>
    <x v="11863"/>
    <n v="528.78"/>
    <n v="541.09"/>
  </r>
  <r>
    <x v="11864"/>
    <n v="528.80999999999995"/>
    <n v="541.11"/>
  </r>
  <r>
    <x v="11865"/>
    <n v="528.63"/>
    <n v="540.91999999999996"/>
  </r>
  <r>
    <x v="11866"/>
    <n v="528.63"/>
    <n v="540.91999999999996"/>
  </r>
  <r>
    <x v="11867"/>
    <n v="528.63"/>
    <n v="540.91999999999996"/>
  </r>
  <r>
    <x v="11868"/>
    <n v="528.71"/>
    <n v="540.97"/>
  </r>
  <r>
    <x v="11869"/>
    <n v="528.47"/>
    <n v="540.82000000000005"/>
  </r>
  <r>
    <x v="11870"/>
    <n v="528.49"/>
    <n v="540.87"/>
  </r>
  <r>
    <x v="11871"/>
    <n v="528.48"/>
    <n v="540.86"/>
  </r>
  <r>
    <x v="11872"/>
    <n v="528.38"/>
    <n v="540.73"/>
  </r>
  <r>
    <x v="11873"/>
    <n v="528.38"/>
    <n v="540.73"/>
  </r>
  <r>
    <x v="11874"/>
    <n v="528.38"/>
    <n v="540.73"/>
  </r>
  <r>
    <x v="11875"/>
    <n v="528.44000000000005"/>
    <n v="540.71"/>
  </r>
  <r>
    <x v="11876"/>
    <n v="528.34"/>
    <n v="540.61"/>
  </r>
  <r>
    <x v="11877"/>
    <n v="528.28"/>
    <n v="540.63"/>
  </r>
  <r>
    <x v="11878"/>
    <n v="528.27"/>
    <n v="540.65"/>
  </r>
  <r>
    <x v="11879"/>
    <n v="528.25"/>
    <n v="540.62"/>
  </r>
  <r>
    <x v="11880"/>
    <n v="528.25"/>
    <n v="540.62"/>
  </r>
  <r>
    <x v="11881"/>
    <n v="528.25"/>
    <n v="540.62"/>
  </r>
  <r>
    <x v="11882"/>
    <n v="528.34"/>
    <n v="540.67999999999995"/>
  </r>
  <r>
    <x v="11883"/>
    <n v="528.29999999999995"/>
    <n v="540.69000000000005"/>
  </r>
  <r>
    <x v="11884"/>
    <n v="528.29999999999995"/>
    <n v="540.69000000000005"/>
  </r>
  <r>
    <x v="11885"/>
    <n v="528.32000000000005"/>
    <n v="540.74"/>
  </r>
  <r>
    <x v="11886"/>
    <n v="528.30999999999995"/>
    <n v="540.73"/>
  </r>
  <r>
    <x v="11887"/>
    <n v="528.30999999999995"/>
    <n v="540.73"/>
  </r>
  <r>
    <x v="11888"/>
    <n v="528.30999999999995"/>
    <n v="540.73"/>
  </r>
  <r>
    <x v="11889"/>
    <n v="528.36"/>
    <n v="540.72"/>
  </r>
  <r>
    <x v="11890"/>
    <n v="528.29999999999995"/>
    <n v="540.71"/>
  </r>
  <r>
    <x v="11891"/>
    <n v="528.25"/>
    <n v="540.66999999999996"/>
  </r>
  <r>
    <x v="11892"/>
    <n v="528.30999999999995"/>
    <n v="540.70000000000005"/>
  </r>
  <r>
    <x v="11893"/>
    <n v="528.29"/>
    <n v="540.71"/>
  </r>
  <r>
    <x v="11894"/>
    <n v="528.29"/>
    <n v="540.71"/>
  </r>
  <r>
    <x v="11895"/>
    <n v="528.29"/>
    <n v="540.71"/>
  </r>
  <r>
    <x v="11896"/>
    <n v="528.39"/>
    <n v="540.72"/>
  </r>
  <r>
    <x v="11897"/>
    <n v="528.36"/>
    <n v="540.79"/>
  </r>
  <r>
    <x v="11898"/>
    <n v="528.41"/>
    <n v="540.79999999999995"/>
  </r>
  <r>
    <x v="11899"/>
    <n v="528.42999999999995"/>
    <n v="540.79999999999995"/>
  </r>
  <r>
    <x v="11900"/>
    <n v="528.41999999999996"/>
    <n v="540.79"/>
  </r>
  <r>
    <x v="11901"/>
    <n v="528.41999999999996"/>
    <n v="540.79"/>
  </r>
  <r>
    <x v="11902"/>
    <n v="528.41999999999996"/>
    <n v="540.79"/>
  </r>
  <r>
    <x v="11903"/>
    <n v="528.44000000000005"/>
    <n v="540.75"/>
  </r>
  <r>
    <x v="11904"/>
    <n v="528.29999999999995"/>
    <n v="540.73"/>
  </r>
  <r>
    <x v="11905"/>
    <n v="528.28"/>
    <n v="540.71"/>
  </r>
  <r>
    <x v="11906"/>
    <n v="528.27"/>
    <n v="540.78"/>
  </r>
  <r>
    <x v="11907"/>
    <n v="528.30999999999995"/>
    <n v="540.80999999999995"/>
  </r>
  <r>
    <x v="11908"/>
    <n v="528.30999999999995"/>
    <n v="540.80999999999995"/>
  </r>
  <r>
    <x v="11909"/>
    <n v="528.30999999999995"/>
    <n v="540.80999999999995"/>
  </r>
  <r>
    <x v="11910"/>
    <n v="528.44000000000005"/>
    <n v="540.84"/>
  </r>
  <r>
    <x v="11911"/>
    <n v="528.39"/>
    <n v="540.85"/>
  </r>
  <r>
    <x v="11912"/>
    <n v="528.39"/>
    <n v="540.88"/>
  </r>
  <r>
    <x v="11913"/>
    <n v="528.35"/>
    <n v="540.85"/>
  </r>
  <r>
    <x v="11914"/>
    <n v="527.75"/>
    <n v="540.30999999999995"/>
  </r>
  <r>
    <x v="11915"/>
    <n v="527.75"/>
    <n v="540.30999999999995"/>
  </r>
  <r>
    <x v="11916"/>
    <n v="527.75"/>
    <n v="540.30999999999995"/>
  </r>
  <r>
    <x v="11917"/>
    <n v="527.53"/>
    <n v="539.97"/>
  </r>
  <r>
    <x v="11918"/>
    <n v="527.36"/>
    <n v="539.87"/>
  </r>
  <r>
    <x v="11919"/>
    <n v="527.35"/>
    <n v="539.82000000000005"/>
  </r>
  <r>
    <x v="11920"/>
    <n v="527.34"/>
    <n v="539.79"/>
  </r>
  <r>
    <x v="11921"/>
    <n v="527.32000000000005"/>
    <n v="539.76"/>
  </r>
  <r>
    <x v="11922"/>
    <n v="527.32000000000005"/>
    <n v="539.76"/>
  </r>
  <r>
    <x v="11923"/>
    <n v="527.32000000000005"/>
    <n v="539.76"/>
  </r>
  <r>
    <x v="11924"/>
    <n v="527.38"/>
    <n v="539.75"/>
  </r>
  <r>
    <x v="11925"/>
    <n v="527.35"/>
    <n v="539.79"/>
  </r>
  <r>
    <x v="11926"/>
    <n v="527.42999999999995"/>
    <n v="539.83000000000004"/>
  </r>
  <r>
    <x v="11927"/>
    <n v="527.44000000000005"/>
    <n v="539.87"/>
  </r>
  <r>
    <x v="11928"/>
    <n v="529.04999999999995"/>
    <n v="541.46"/>
  </r>
  <r>
    <x v="11929"/>
    <n v="529.04999999999995"/>
    <n v="541.46"/>
  </r>
  <r>
    <x v="11930"/>
    <n v="529.04999999999995"/>
    <n v="541.46"/>
  </r>
  <r>
    <x v="11931"/>
    <n v="529.17999999999995"/>
    <n v="541.5"/>
  </r>
  <r>
    <x v="11932"/>
    <n v="529.35"/>
    <n v="541.74"/>
  </r>
  <r>
    <x v="11933"/>
    <n v="529.48"/>
    <n v="541.91"/>
  </r>
  <r>
    <x v="11934"/>
    <n v="531.08000000000004"/>
    <n v="543.54"/>
  </r>
  <r>
    <x v="11935"/>
    <n v="531.45000000000005"/>
    <n v="543.97"/>
  </r>
  <r>
    <x v="11936"/>
    <n v="531.45000000000005"/>
    <n v="543.97"/>
  </r>
  <r>
    <x v="11937"/>
    <n v="531.45000000000005"/>
    <n v="543.97"/>
  </r>
  <r>
    <x v="11938"/>
    <n v="531.5"/>
    <n v="543.99"/>
  </r>
  <r>
    <x v="11939"/>
    <n v="531.47"/>
    <n v="544.02"/>
  </r>
  <r>
    <x v="11940"/>
    <n v="531.28"/>
    <n v="543.84"/>
  </r>
  <r>
    <x v="11941"/>
    <n v="529.86"/>
    <n v="542.4"/>
  </r>
  <r>
    <x v="11942"/>
    <n v="528.15"/>
    <n v="540.51"/>
  </r>
  <r>
    <x v="11943"/>
    <n v="528.15"/>
    <n v="540.51"/>
  </r>
  <r>
    <x v="11944"/>
    <n v="528.15"/>
    <n v="540.51"/>
  </r>
  <r>
    <x v="11945"/>
    <n v="527.59"/>
    <n v="539.98"/>
  </r>
  <r>
    <x v="11946"/>
    <n v="527.59"/>
    <n v="539.98"/>
  </r>
  <r>
    <x v="11947"/>
    <n v="527.41999999999996"/>
    <n v="539.83000000000004"/>
  </r>
  <r>
    <x v="11948"/>
    <n v="527.35"/>
    <n v="539.78"/>
  </r>
  <r>
    <x v="11949"/>
    <n v="527.42999999999995"/>
    <n v="539.88"/>
  </r>
  <r>
    <x v="11950"/>
    <n v="527.42999999999995"/>
    <n v="539.88"/>
  </r>
  <r>
    <x v="11951"/>
    <n v="527.42999999999995"/>
    <n v="539.88"/>
  </r>
  <r>
    <x v="11952"/>
    <n v="527.39"/>
    <n v="539.89"/>
  </r>
  <r>
    <x v="11953"/>
    <n v="527.38"/>
    <n v="539.82000000000005"/>
  </r>
  <r>
    <x v="11954"/>
    <n v="527.39"/>
    <n v="539.80999999999995"/>
  </r>
  <r>
    <x v="11955"/>
    <n v="527.64"/>
    <n v="540.09"/>
  </r>
  <r>
    <x v="11956"/>
    <n v="527.72"/>
    <n v="540.21"/>
  </r>
  <r>
    <x v="11957"/>
    <n v="527.72"/>
    <n v="540.21"/>
  </r>
  <r>
    <x v="11958"/>
    <n v="527.72"/>
    <n v="540.21"/>
  </r>
  <r>
    <x v="11959"/>
    <n v="527.71"/>
    <n v="540.21"/>
  </r>
  <r>
    <x v="11960"/>
    <n v="528.62"/>
    <n v="541.04"/>
  </r>
  <r>
    <x v="11961"/>
    <n v="528.79999999999995"/>
    <n v="541.27"/>
  </r>
  <r>
    <x v="11962"/>
    <n v="528.92999999999995"/>
    <n v="541.33000000000004"/>
  </r>
  <r>
    <x v="11963"/>
    <n v="528.91999999999996"/>
    <n v="541.29"/>
  </r>
  <r>
    <x v="11964"/>
    <n v="528.91999999999996"/>
    <n v="541.29"/>
  </r>
  <r>
    <x v="11965"/>
    <n v="528.91999999999996"/>
    <n v="541.29"/>
  </r>
  <r>
    <x v="11966"/>
    <n v="528.96"/>
    <n v="541.29"/>
  </r>
  <r>
    <x v="11967"/>
    <n v="528.94000000000005"/>
    <n v="541.29999999999995"/>
  </r>
  <r>
    <x v="11968"/>
    <n v="529.01"/>
    <n v="541.4"/>
  </r>
  <r>
    <x v="11969"/>
    <n v="528.99"/>
    <n v="541.36"/>
  </r>
  <r>
    <x v="11970"/>
    <n v="528.47"/>
    <n v="540.76"/>
  </r>
  <r>
    <x v="11971"/>
    <n v="528.47"/>
    <n v="540.76"/>
  </r>
  <r>
    <x v="11972"/>
    <n v="528.47"/>
    <n v="540.76"/>
  </r>
  <r>
    <x v="11973"/>
    <n v="528.47"/>
    <n v="540.76"/>
  </r>
  <r>
    <x v="11974"/>
    <n v="528.13"/>
    <n v="540.49"/>
  </r>
  <r>
    <x v="11975"/>
    <n v="528.05999999999995"/>
    <n v="540.54"/>
  </r>
  <r>
    <x v="11976"/>
    <n v="528.04999999999995"/>
    <n v="540.53"/>
  </r>
  <r>
    <x v="11977"/>
    <n v="528.01"/>
    <n v="540.46"/>
  </r>
  <r>
    <x v="11978"/>
    <n v="528.01"/>
    <n v="540.46"/>
  </r>
  <r>
    <x v="11979"/>
    <n v="528.01"/>
    <n v="540.46"/>
  </r>
  <r>
    <x v="11980"/>
    <n v="528"/>
    <n v="540.42999999999995"/>
  </r>
  <r>
    <x v="11981"/>
    <n v="528.09"/>
    <n v="540.52"/>
  </r>
  <r>
    <x v="11982"/>
    <n v="528.08000000000004"/>
    <n v="540.54"/>
  </r>
  <r>
    <x v="11983"/>
    <n v="528.07000000000005"/>
    <n v="540.57000000000005"/>
  </r>
  <r>
    <x v="11984"/>
    <n v="528.05999999999995"/>
    <n v="540.6"/>
  </r>
  <r>
    <x v="11985"/>
    <n v="528.05999999999995"/>
    <n v="540.6"/>
  </r>
  <r>
    <x v="11986"/>
    <n v="528.05999999999995"/>
    <n v="540.6"/>
  </r>
  <r>
    <x v="11987"/>
    <n v="528.1"/>
    <n v="540.58000000000004"/>
  </r>
  <r>
    <x v="11988"/>
    <n v="528.07000000000005"/>
    <n v="540.54999999999995"/>
  </r>
  <r>
    <x v="11989"/>
    <n v="527.92999999999995"/>
    <n v="540.38"/>
  </r>
  <r>
    <x v="11990"/>
    <n v="527.99"/>
    <n v="540.4"/>
  </r>
  <r>
    <x v="11991"/>
    <n v="528.01"/>
    <n v="540.42999999999995"/>
  </r>
  <r>
    <x v="11992"/>
    <n v="528.01"/>
    <n v="540.42999999999995"/>
  </r>
  <r>
    <x v="11993"/>
    <n v="528.01"/>
    <n v="540.42999999999995"/>
  </r>
  <r>
    <x v="11994"/>
    <n v="528.09"/>
    <n v="540.41999999999996"/>
  </r>
  <r>
    <x v="11995"/>
    <n v="528.01"/>
    <n v="540.41"/>
  </r>
  <r>
    <x v="11996"/>
    <n v="527.97"/>
    <n v="540.41"/>
  </r>
  <r>
    <x v="11997"/>
    <n v="527.95000000000005"/>
    <n v="540.37"/>
  </r>
  <r>
    <x v="11998"/>
    <n v="527.92999999999995"/>
    <n v="540.37"/>
  </r>
  <r>
    <x v="11999"/>
    <n v="527.92999999999995"/>
    <n v="540.37"/>
  </r>
  <r>
    <x v="12000"/>
    <n v="527.92999999999995"/>
    <n v="540.37"/>
  </r>
  <r>
    <x v="12001"/>
    <n v="528.01"/>
    <n v="540.41"/>
  </r>
  <r>
    <x v="12002"/>
    <n v="527.95000000000005"/>
    <n v="540.4"/>
  </r>
  <r>
    <x v="12003"/>
    <n v="527.94000000000005"/>
    <n v="540.47"/>
  </r>
  <r>
    <x v="12004"/>
    <n v="527.91999999999996"/>
    <n v="540.46"/>
  </r>
  <r>
    <x v="12005"/>
    <n v="527.94000000000005"/>
    <n v="540.44000000000005"/>
  </r>
  <r>
    <x v="12006"/>
    <n v="527.94000000000005"/>
    <n v="540.44000000000005"/>
  </r>
  <r>
    <x v="12007"/>
    <n v="527.94000000000005"/>
    <n v="540.44000000000005"/>
  </r>
  <r>
    <x v="12008"/>
    <n v="527.12"/>
    <n v="539.46"/>
  </r>
  <r>
    <x v="12009"/>
    <n v="526.62"/>
    <n v="539.04"/>
  </r>
  <r>
    <x v="12010"/>
    <n v="526.6"/>
    <n v="539.04999999999995"/>
  </r>
  <r>
    <x v="12011"/>
    <n v="526.44000000000005"/>
    <n v="538.94000000000005"/>
  </r>
  <r>
    <x v="12012"/>
    <n v="526.41"/>
    <n v="538.96"/>
  </r>
  <r>
    <x v="12013"/>
    <n v="526.41"/>
    <n v="538.96"/>
  </r>
  <r>
    <x v="12014"/>
    <n v="526.41"/>
    <n v="538.96"/>
  </r>
  <r>
    <x v="12015"/>
    <n v="526.47"/>
    <n v="538.94000000000005"/>
  </r>
  <r>
    <x v="12016"/>
    <n v="526.4"/>
    <n v="538.98"/>
  </r>
  <r>
    <x v="12017"/>
    <n v="526.45000000000005"/>
    <n v="538.95000000000005"/>
  </r>
  <r>
    <x v="12018"/>
    <n v="526.44000000000005"/>
    <n v="538.86"/>
  </r>
  <r>
    <x v="12019"/>
    <n v="526.04999999999995"/>
    <n v="538.71"/>
  </r>
  <r>
    <x v="12020"/>
    <n v="526.04999999999995"/>
    <n v="538.71"/>
  </r>
  <r>
    <x v="12021"/>
    <n v="526.04999999999995"/>
    <n v="538.71"/>
  </r>
  <r>
    <x v="12022"/>
    <n v="526.29"/>
    <n v="538.67999999999995"/>
  </r>
  <r>
    <x v="12023"/>
    <n v="526.27"/>
    <n v="538.74"/>
  </r>
  <r>
    <x v="12024"/>
    <n v="526.25"/>
    <n v="538.73"/>
  </r>
  <r>
    <x v="12025"/>
    <n v="526.36"/>
    <n v="538.77"/>
  </r>
  <r>
    <x v="12026"/>
    <n v="526.03"/>
    <n v="538.51"/>
  </r>
  <r>
    <x v="12027"/>
    <n v="526.03"/>
    <n v="538.51"/>
  </r>
  <r>
    <x v="12028"/>
    <n v="526.03"/>
    <n v="538.51"/>
  </r>
  <r>
    <x v="12029"/>
    <n v="526.1"/>
    <n v="538.47"/>
  </r>
  <r>
    <x v="12030"/>
    <n v="526.29"/>
    <n v="538.71"/>
  </r>
  <r>
    <x v="12031"/>
    <n v="526.29999999999995"/>
    <n v="538.70000000000005"/>
  </r>
  <r>
    <x v="12032"/>
    <n v="526.27"/>
    <n v="538.70000000000005"/>
  </r>
  <r>
    <x v="12033"/>
    <n v="526.26"/>
    <n v="538.71"/>
  </r>
  <r>
    <x v="12034"/>
    <n v="526.26"/>
    <n v="538.71"/>
  </r>
  <r>
    <x v="12035"/>
    <n v="526.26"/>
    <n v="538.71"/>
  </r>
  <r>
    <x v="12036"/>
    <n v="526.27"/>
    <n v="538.70000000000005"/>
  </r>
  <r>
    <x v="12037"/>
    <n v="526.21"/>
    <n v="538.69000000000005"/>
  </r>
  <r>
    <x v="12038"/>
    <n v="526.23"/>
    <n v="538.70000000000005"/>
  </r>
  <r>
    <x v="12039"/>
    <n v="526.33000000000004"/>
    <n v="538.80999999999995"/>
  </r>
  <r>
    <x v="12040"/>
    <n v="528.4"/>
    <n v="540.87"/>
  </r>
  <r>
    <x v="12041"/>
    <n v="528.4"/>
    <n v="540.87"/>
  </r>
  <r>
    <x v="12042"/>
    <n v="528.4"/>
    <n v="540.87"/>
  </r>
  <r>
    <x v="12043"/>
    <n v="530.12"/>
    <n v="542.6"/>
  </r>
  <r>
    <x v="12044"/>
    <n v="530.25"/>
    <n v="542.88"/>
  </r>
  <r>
    <x v="12045"/>
    <n v="530.42999999999995"/>
    <n v="543.04"/>
  </r>
  <r>
    <x v="12046"/>
    <n v="531.30999999999995"/>
    <n v="544.29999999999995"/>
  </r>
  <r>
    <x v="12047"/>
    <n v="531.30999999999995"/>
    <n v="544.29999999999995"/>
  </r>
  <r>
    <x v="12048"/>
    <n v="531.30999999999995"/>
    <n v="544.29999999999995"/>
  </r>
  <r>
    <x v="12049"/>
    <n v="531.30999999999995"/>
    <n v="544.29999999999995"/>
  </r>
  <r>
    <x v="12050"/>
    <n v="532.33000000000004"/>
    <n v="545.04"/>
  </r>
  <r>
    <x v="12051"/>
    <n v="532.30999999999995"/>
    <n v="545.17999999999995"/>
  </r>
  <r>
    <x v="12052"/>
    <n v="531.94000000000005"/>
    <n v="544.87"/>
  </r>
  <r>
    <x v="12053"/>
    <n v="531.94000000000005"/>
    <n v="544.87"/>
  </r>
  <r>
    <x v="12054"/>
    <n v="531.94000000000005"/>
    <n v="544.87"/>
  </r>
  <r>
    <x v="12055"/>
    <n v="531.94000000000005"/>
    <n v="544.87"/>
  </r>
  <r>
    <x v="12056"/>
    <n v="531.94000000000005"/>
    <n v="544.87"/>
  </r>
  <r>
    <x v="12057"/>
    <n v="530.77"/>
    <n v="543.79"/>
  </r>
  <r>
    <x v="12058"/>
    <n v="530.26"/>
    <n v="543.39"/>
  </r>
  <r>
    <x v="12059"/>
    <n v="530.49"/>
    <n v="543.41999999999996"/>
  </r>
  <r>
    <x v="12060"/>
    <n v="530.45000000000005"/>
    <n v="543.36"/>
  </r>
  <r>
    <x v="12061"/>
    <n v="529.76"/>
    <n v="542.6"/>
  </r>
  <r>
    <x v="12062"/>
    <n v="529.76"/>
    <n v="542.6"/>
  </r>
  <r>
    <x v="12063"/>
    <n v="529.76"/>
    <n v="542.6"/>
  </r>
  <r>
    <x v="12064"/>
    <n v="529.34"/>
    <n v="541.92999999999995"/>
  </r>
  <r>
    <x v="12065"/>
    <n v="528.71"/>
    <n v="541.33000000000004"/>
  </r>
  <r>
    <x v="12066"/>
    <n v="528.74"/>
    <n v="541.33000000000004"/>
  </r>
  <r>
    <x v="12067"/>
    <n v="528.74"/>
    <n v="541.29999999999995"/>
  </r>
  <r>
    <x v="12068"/>
    <n v="528.74"/>
    <n v="541.34"/>
  </r>
  <r>
    <x v="12069"/>
    <n v="528.74"/>
    <n v="541.34"/>
  </r>
  <r>
    <x v="12070"/>
    <n v="528.74"/>
    <n v="541.34"/>
  </r>
  <r>
    <x v="12071"/>
    <n v="528.80999999999995"/>
    <n v="541.29"/>
  </r>
  <r>
    <x v="12072"/>
    <n v="529.01"/>
    <n v="541.54"/>
  </r>
  <r>
    <x v="12073"/>
    <n v="529.01"/>
    <n v="541.55999999999995"/>
  </r>
  <r>
    <x v="12074"/>
    <n v="529.54"/>
    <n v="542.13"/>
  </r>
  <r>
    <x v="12075"/>
    <n v="529.77"/>
    <n v="542.44000000000005"/>
  </r>
  <r>
    <x v="12076"/>
    <n v="529.77"/>
    <n v="542.44000000000005"/>
  </r>
  <r>
    <x v="12077"/>
    <n v="529.77"/>
    <n v="542.44000000000005"/>
  </r>
  <r>
    <x v="12078"/>
    <n v="529.89"/>
    <n v="542.49"/>
  </r>
  <r>
    <x v="12079"/>
    <n v="530.09"/>
    <n v="542.78"/>
  </r>
  <r>
    <x v="12080"/>
    <n v="530.53"/>
    <n v="543.26"/>
  </r>
  <r>
    <x v="12081"/>
    <n v="531.29"/>
    <n v="543.91999999999996"/>
  </r>
  <r>
    <x v="12082"/>
    <n v="531.87"/>
    <n v="544.57000000000005"/>
  </r>
  <r>
    <x v="12083"/>
    <n v="531.87"/>
    <n v="544.57000000000005"/>
  </r>
  <r>
    <x v="12084"/>
    <n v="531.87"/>
    <n v="544.57000000000005"/>
  </r>
  <r>
    <x v="12085"/>
    <n v="531.99"/>
    <n v="544.65"/>
  </r>
  <r>
    <x v="12086"/>
    <n v="532.19000000000005"/>
    <n v="544.82000000000005"/>
  </r>
  <r>
    <x v="12087"/>
    <n v="532.21"/>
    <n v="544.83000000000004"/>
  </r>
  <r>
    <x v="12088"/>
    <n v="532.23"/>
    <n v="544.83000000000004"/>
  </r>
  <r>
    <x v="12089"/>
    <n v="532.08000000000004"/>
    <n v="544.74"/>
  </r>
  <r>
    <x v="12090"/>
    <n v="532.08000000000004"/>
    <n v="544.74"/>
  </r>
  <r>
    <x v="12091"/>
    <n v="532.08000000000004"/>
    <n v="544.74"/>
  </r>
  <r>
    <x v="12092"/>
    <n v="531.98"/>
    <n v="544.53"/>
  </r>
  <r>
    <x v="12093"/>
    <n v="531.44000000000005"/>
    <n v="544.20000000000005"/>
  </r>
  <r>
    <x v="12094"/>
    <n v="531.19000000000005"/>
    <n v="543.95000000000005"/>
  </r>
  <r>
    <x v="12095"/>
    <n v="530.24"/>
    <n v="542.98"/>
  </r>
  <r>
    <x v="12096"/>
    <n v="529.41"/>
    <n v="542.12"/>
  </r>
  <r>
    <x v="12097"/>
    <n v="529.41"/>
    <n v="542.12"/>
  </r>
  <r>
    <x v="12098"/>
    <n v="529.41"/>
    <n v="542.12"/>
  </r>
  <r>
    <x v="12099"/>
    <n v="529.47"/>
    <n v="542.04999999999995"/>
  </r>
  <r>
    <x v="12100"/>
    <n v="529.36"/>
    <n v="542.01"/>
  </r>
  <r>
    <x v="12101"/>
    <n v="529.59"/>
    <n v="542.16"/>
  </r>
  <r>
    <x v="12102"/>
    <n v="529.45000000000005"/>
    <n v="542.04"/>
  </r>
  <r>
    <x v="12103"/>
    <n v="529.17999999999995"/>
    <n v="541.82000000000005"/>
  </r>
  <r>
    <x v="12104"/>
    <n v="529.17999999999995"/>
    <n v="541.82000000000005"/>
  </r>
  <r>
    <x v="12105"/>
    <n v="529.17999999999995"/>
    <n v="541.82000000000005"/>
  </r>
  <r>
    <x v="12106"/>
    <n v="529.28"/>
    <n v="541.75"/>
  </r>
  <r>
    <x v="12107"/>
    <n v="529.16999999999996"/>
    <n v="541.77"/>
  </r>
  <r>
    <x v="12108"/>
    <n v="529.23"/>
    <n v="541.80999999999995"/>
  </r>
  <r>
    <x v="12109"/>
    <n v="529.23"/>
    <n v="541.82000000000005"/>
  </r>
  <r>
    <x v="12110"/>
    <n v="529.66999999999996"/>
    <n v="542.20000000000005"/>
  </r>
  <r>
    <x v="12111"/>
    <n v="529.66999999999996"/>
    <n v="542.20000000000005"/>
  </r>
  <r>
    <x v="12112"/>
    <n v="529.66999999999996"/>
    <n v="542.20000000000005"/>
  </r>
  <r>
    <x v="12113"/>
    <n v="529.67999999999995"/>
    <n v="542.22"/>
  </r>
  <r>
    <x v="12114"/>
    <n v="529.59"/>
    <n v="542.25"/>
  </r>
  <r>
    <x v="12115"/>
    <n v="529.58000000000004"/>
    <n v="542.24"/>
  </r>
  <r>
    <x v="12116"/>
    <n v="529.33000000000004"/>
    <n v="542.05999999999995"/>
  </r>
  <r>
    <x v="12117"/>
    <n v="529.42999999999995"/>
    <n v="542.09"/>
  </r>
  <r>
    <x v="12118"/>
    <n v="529.42999999999995"/>
    <n v="542.09"/>
  </r>
  <r>
    <x v="12119"/>
    <n v="529.42999999999995"/>
    <n v="542.09"/>
  </r>
  <r>
    <x v="12120"/>
    <n v="529.52"/>
    <n v="542.04999999999995"/>
  </r>
  <r>
    <x v="12121"/>
    <n v="529.4"/>
    <n v="542.02"/>
  </r>
  <r>
    <x v="12122"/>
    <n v="529.42999999999995"/>
    <n v="542.03"/>
  </r>
  <r>
    <x v="12123"/>
    <n v="529.07000000000005"/>
    <n v="541.70000000000005"/>
  </r>
  <r>
    <x v="12124"/>
    <n v="529.08000000000004"/>
    <n v="541.66999999999996"/>
  </r>
  <r>
    <x v="12125"/>
    <n v="529.08000000000004"/>
    <n v="541.66999999999996"/>
  </r>
  <r>
    <x v="12126"/>
    <n v="529.08000000000004"/>
    <n v="541.66999999999996"/>
  </r>
  <r>
    <x v="12127"/>
    <n v="528.99"/>
    <n v="541.57000000000005"/>
  </r>
  <r>
    <x v="12128"/>
    <n v="528.92999999999995"/>
    <n v="541.57000000000005"/>
  </r>
  <r>
    <x v="12129"/>
    <n v="528.94000000000005"/>
    <n v="541.54"/>
  </r>
  <r>
    <x v="12130"/>
    <n v="528.96"/>
    <n v="541.57000000000005"/>
  </r>
  <r>
    <x v="12131"/>
    <n v="528.89"/>
    <n v="541.44000000000005"/>
  </r>
  <r>
    <x v="12132"/>
    <n v="528.89"/>
    <n v="541.44000000000005"/>
  </r>
  <r>
    <x v="12133"/>
    <n v="528.89"/>
    <n v="541.44000000000005"/>
  </r>
  <r>
    <x v="12134"/>
    <n v="528.95000000000005"/>
    <n v="541.42999999999995"/>
  </r>
  <r>
    <x v="12135"/>
    <n v="528.86"/>
    <n v="541.45000000000005"/>
  </r>
  <r>
    <x v="12136"/>
    <n v="528.70000000000005"/>
    <n v="541.45000000000005"/>
  </r>
  <r>
    <x v="12137"/>
    <n v="528.70000000000005"/>
    <n v="541.45000000000005"/>
  </r>
  <r>
    <x v="12138"/>
    <n v="528.70000000000005"/>
    <n v="541.45000000000005"/>
  </r>
  <r>
    <x v="12139"/>
    <n v="528.70000000000005"/>
    <n v="541.45000000000005"/>
  </r>
  <r>
    <x v="12140"/>
    <n v="528.70000000000005"/>
    <n v="541.45000000000005"/>
  </r>
  <r>
    <x v="12141"/>
    <n v="528.70000000000005"/>
    <n v="541.36"/>
  </r>
  <r>
    <x v="12142"/>
    <n v="528.77"/>
    <n v="541.59"/>
  </r>
  <r>
    <x v="12143"/>
    <n v="529.59"/>
    <n v="542.23"/>
  </r>
  <r>
    <x v="12144"/>
    <n v="529.61"/>
    <n v="542.16999999999996"/>
  </r>
  <r>
    <x v="12145"/>
    <n v="529.64"/>
    <n v="542.23"/>
  </r>
  <r>
    <x v="12146"/>
    <n v="529.64"/>
    <n v="542.23"/>
  </r>
  <r>
    <x v="12147"/>
    <n v="529.64"/>
    <n v="542.23"/>
  </r>
  <r>
    <x v="12148"/>
    <n v="529.98"/>
    <n v="542.44000000000005"/>
  </r>
  <r>
    <x v="12149"/>
    <n v="530.29999999999995"/>
    <n v="542.80999999999995"/>
  </r>
  <r>
    <x v="12150"/>
    <n v="530.27"/>
    <n v="542.79999999999995"/>
  </r>
  <r>
    <x v="12151"/>
    <n v="530.27"/>
    <n v="542.76"/>
  </r>
  <r>
    <x v="12152"/>
    <n v="530.20000000000005"/>
    <n v="542.72"/>
  </r>
  <r>
    <x v="12153"/>
    <n v="530.20000000000005"/>
    <n v="542.72"/>
  </r>
  <r>
    <x v="12154"/>
    <n v="530.20000000000005"/>
    <n v="542.72"/>
  </r>
  <r>
    <x v="12155"/>
    <n v="530.20000000000005"/>
    <n v="542.72"/>
  </r>
  <r>
    <x v="12156"/>
    <n v="530.1"/>
    <n v="542.54999999999995"/>
  </r>
  <r>
    <x v="12157"/>
    <n v="529.62"/>
    <n v="542.1"/>
  </r>
  <r>
    <x v="12158"/>
    <n v="529.42999999999995"/>
    <n v="541.79"/>
  </r>
  <r>
    <x v="12159"/>
    <n v="529.15"/>
    <n v="541.62"/>
  </r>
  <r>
    <x v="12160"/>
    <n v="529.15"/>
    <n v="541.62"/>
  </r>
  <r>
    <x v="12161"/>
    <n v="529.15"/>
    <n v="541.62"/>
  </r>
  <r>
    <x v="12162"/>
    <n v="529.09"/>
    <n v="541.63"/>
  </r>
  <r>
    <x v="12163"/>
    <n v="529.33000000000004"/>
    <n v="541.83000000000004"/>
  </r>
  <r>
    <x v="12164"/>
    <n v="529.33000000000004"/>
    <n v="541.87"/>
  </r>
  <r>
    <x v="12165"/>
    <n v="529.26"/>
    <n v="541.86"/>
  </r>
  <r>
    <x v="12166"/>
    <n v="529.23"/>
    <n v="541.83000000000004"/>
  </r>
  <r>
    <x v="12167"/>
    <n v="529.23"/>
    <n v="541.83000000000004"/>
  </r>
  <r>
    <x v="12168"/>
    <n v="529.23"/>
    <n v="541.83000000000004"/>
  </r>
  <r>
    <x v="12169"/>
    <n v="529.33000000000004"/>
    <n v="541.83000000000004"/>
  </r>
  <r>
    <x v="12170"/>
    <n v="530.01"/>
    <n v="542.65"/>
  </r>
  <r>
    <x v="12171"/>
    <n v="530.84"/>
    <n v="543.48"/>
  </r>
  <r>
    <x v="12172"/>
    <n v="531"/>
    <n v="543.62"/>
  </r>
  <r>
    <x v="12173"/>
    <n v="531.49"/>
    <n v="544.03"/>
  </r>
  <r>
    <x v="12174"/>
    <n v="531.49"/>
    <n v="544.03"/>
  </r>
  <r>
    <x v="12175"/>
    <n v="531.49"/>
    <n v="544.03"/>
  </r>
  <r>
    <x v="12176"/>
    <n v="531.4"/>
    <n v="543.95000000000005"/>
  </r>
  <r>
    <x v="12177"/>
    <n v="531.19000000000005"/>
    <n v="543.73"/>
  </r>
  <r>
    <x v="12178"/>
    <n v="531.20000000000005"/>
    <n v="543.71"/>
  </r>
  <r>
    <x v="12179"/>
    <n v="531.16999999999996"/>
    <n v="543.69000000000005"/>
  </r>
  <r>
    <x v="12180"/>
    <n v="531.14"/>
    <n v="543.65"/>
  </r>
  <r>
    <x v="12181"/>
    <n v="531.14"/>
    <n v="543.65"/>
  </r>
  <r>
    <x v="12182"/>
    <n v="531.14"/>
    <n v="543.65"/>
  </r>
  <r>
    <x v="12183"/>
    <n v="531.17999999999995"/>
    <n v="543.61"/>
  </r>
  <r>
    <x v="12184"/>
    <n v="531.15"/>
    <n v="543.65"/>
  </r>
  <r>
    <x v="12185"/>
    <n v="531.03"/>
    <n v="543.48"/>
  </r>
  <r>
    <x v="12186"/>
    <n v="530.80999999999995"/>
    <n v="543.29999999999995"/>
  </r>
  <r>
    <x v="12187"/>
    <n v="530.77"/>
    <n v="543.34"/>
  </r>
  <r>
    <x v="12188"/>
    <n v="530.77"/>
    <n v="543.34"/>
  </r>
  <r>
    <x v="12189"/>
    <n v="530.77"/>
    <n v="543.34"/>
  </r>
  <r>
    <x v="12190"/>
    <n v="530.76"/>
    <n v="543.21"/>
  </r>
  <r>
    <x v="12191"/>
    <n v="530.83000000000004"/>
    <n v="543.38"/>
  </r>
  <r>
    <x v="12192"/>
    <n v="531.07000000000005"/>
    <n v="543.64"/>
  </r>
  <r>
    <x v="12193"/>
    <n v="531.09"/>
    <n v="543.63"/>
  </r>
  <r>
    <x v="12194"/>
    <n v="531.02"/>
    <n v="543.65"/>
  </r>
  <r>
    <x v="12195"/>
    <n v="531.02"/>
    <n v="543.65"/>
  </r>
  <r>
    <x v="12196"/>
    <n v="531.02"/>
    <n v="543.65"/>
  </r>
  <r>
    <x v="12197"/>
    <n v="531.32000000000005"/>
    <n v="543.86"/>
  </r>
  <r>
    <x v="12198"/>
    <n v="531.66999999999996"/>
    <n v="544.39"/>
  </r>
  <r>
    <x v="12199"/>
    <n v="532.04"/>
    <n v="544.6"/>
  </r>
  <r>
    <x v="12200"/>
    <n v="531.85"/>
    <n v="544.36"/>
  </r>
  <r>
    <x v="12201"/>
    <n v="531.69000000000005"/>
    <n v="544.16999999999996"/>
  </r>
  <r>
    <x v="12202"/>
    <n v="531.69000000000005"/>
    <n v="544.16999999999996"/>
  </r>
  <r>
    <x v="12203"/>
    <n v="531.69000000000005"/>
    <n v="544.16999999999996"/>
  </r>
  <r>
    <x v="12204"/>
    <n v="532.25"/>
    <n v="544.26"/>
  </r>
  <r>
    <x v="12205"/>
    <n v="531.98"/>
    <n v="544.5"/>
  </r>
  <r>
    <x v="12206"/>
    <n v="532.14"/>
    <n v="544.71"/>
  </r>
  <r>
    <x v="12207"/>
    <n v="532.51"/>
    <n v="544.99"/>
  </r>
  <r>
    <x v="12208"/>
    <n v="534.33000000000004"/>
    <n v="546.80999999999995"/>
  </r>
  <r>
    <x v="12209"/>
    <n v="534.33000000000004"/>
    <n v="546.80999999999995"/>
  </r>
  <r>
    <x v="12210"/>
    <n v="534.33000000000004"/>
    <n v="546.80999999999995"/>
  </r>
  <r>
    <x v="12211"/>
    <n v="535.27"/>
    <n v="547.41999999999996"/>
  </r>
  <r>
    <x v="12212"/>
    <n v="535.88"/>
    <n v="548.09"/>
  </r>
  <r>
    <x v="12213"/>
    <n v="535.9"/>
    <n v="548.12"/>
  </r>
  <r>
    <x v="12214"/>
    <n v="536.41999999999996"/>
    <n v="548.88"/>
  </r>
  <r>
    <x v="12215"/>
    <n v="536.52"/>
    <n v="549.04"/>
  </r>
  <r>
    <x v="12216"/>
    <n v="536.52"/>
    <n v="549.04"/>
  </r>
  <r>
    <x v="12217"/>
    <n v="536.52"/>
    <n v="549.04"/>
  </r>
  <r>
    <x v="12218"/>
    <n v="536.33000000000004"/>
    <n v="548.83000000000004"/>
  </r>
  <r>
    <x v="12219"/>
    <n v="536.20000000000005"/>
    <n v="548.77"/>
  </r>
  <r>
    <x v="12220"/>
    <n v="536.17999999999995"/>
    <n v="548.79"/>
  </r>
  <r>
    <x v="12221"/>
    <n v="536.14"/>
    <n v="548.76"/>
  </r>
  <r>
    <x v="12222"/>
    <n v="537.14"/>
    <n v="549.74"/>
  </r>
  <r>
    <x v="12223"/>
    <n v="537.14"/>
    <n v="549.74"/>
  </r>
  <r>
    <x v="12224"/>
    <n v="537.14"/>
    <n v="549.74"/>
  </r>
  <r>
    <x v="12225"/>
    <n v="539.80999999999995"/>
    <n v="552.54"/>
  </r>
  <r>
    <x v="12226"/>
    <n v="539.86"/>
    <n v="552.66"/>
  </r>
  <r>
    <x v="12227"/>
    <n v="540.13"/>
    <n v="552.75"/>
  </r>
  <r>
    <x v="12228"/>
    <n v="540.49"/>
    <n v="553.08000000000004"/>
  </r>
  <r>
    <x v="12229"/>
    <n v="540.33000000000004"/>
    <n v="552.9"/>
  </r>
  <r>
    <x v="12230"/>
    <n v="540.33000000000004"/>
    <n v="552.9"/>
  </r>
  <r>
    <x v="12231"/>
    <n v="540.33000000000004"/>
    <n v="552.9"/>
  </r>
  <r>
    <x v="12232"/>
    <n v="540.47"/>
    <n v="552.92999999999995"/>
  </r>
  <r>
    <x v="12233"/>
    <n v="541.63"/>
    <n v="554.11"/>
  </r>
  <r>
    <x v="12234"/>
    <n v="541.66999999999996"/>
    <n v="554.20000000000005"/>
  </r>
  <r>
    <x v="12235"/>
    <n v="541.59"/>
    <n v="554.14"/>
  </r>
  <r>
    <x v="12236"/>
    <n v="541.58000000000004"/>
    <n v="554.11"/>
  </r>
  <r>
    <x v="12237"/>
    <n v="541.58000000000004"/>
    <n v="554.11"/>
  </r>
  <r>
    <x v="12238"/>
    <n v="541.58000000000004"/>
    <n v="554.11"/>
  </r>
  <r>
    <x v="12239"/>
    <n v="541.59"/>
    <n v="554.1"/>
  </r>
  <r>
    <x v="12240"/>
    <n v="542.03"/>
    <n v="554.69000000000005"/>
  </r>
  <r>
    <x v="12241"/>
    <n v="542.15"/>
    <n v="554.84"/>
  </r>
  <r>
    <x v="12242"/>
    <n v="542.16999999999996"/>
    <n v="554.88"/>
  </r>
  <r>
    <x v="12243"/>
    <n v="542.49"/>
    <n v="555.16"/>
  </r>
  <r>
    <x v="12244"/>
    <n v="542.49"/>
    <n v="555.16"/>
  </r>
  <r>
    <x v="12245"/>
    <n v="542.49"/>
    <n v="555.16"/>
  </r>
  <r>
    <x v="12246"/>
    <n v="542.61"/>
    <n v="555.16"/>
  </r>
  <r>
    <x v="12247"/>
    <n v="542.54999999999995"/>
    <n v="555.16999999999996"/>
  </r>
  <r>
    <x v="12248"/>
    <n v="542.16999999999996"/>
    <n v="554.74"/>
  </r>
  <r>
    <x v="12249"/>
    <n v="541.51"/>
    <n v="554.16"/>
  </r>
  <r>
    <x v="12250"/>
    <n v="541.41"/>
    <n v="554.04"/>
  </r>
  <r>
    <x v="12251"/>
    <n v="541.41"/>
    <n v="554.04"/>
  </r>
  <r>
    <x v="12252"/>
    <n v="541.41"/>
    <n v="554.04"/>
  </r>
  <r>
    <x v="12253"/>
    <n v="541.48"/>
    <n v="554.02"/>
  </r>
  <r>
    <x v="12254"/>
    <n v="541.39"/>
    <n v="554.03"/>
  </r>
  <r>
    <x v="12255"/>
    <n v="541.39"/>
    <n v="554.03"/>
  </r>
  <r>
    <x v="12256"/>
    <n v="541.41999999999996"/>
    <n v="554.12"/>
  </r>
  <r>
    <x v="12257"/>
    <n v="541.36"/>
    <n v="554.29999999999995"/>
  </r>
  <r>
    <x v="12258"/>
    <n v="541.36"/>
    <n v="554.29999999999995"/>
  </r>
  <r>
    <x v="12259"/>
    <n v="541.36"/>
    <n v="554.29999999999995"/>
  </r>
  <r>
    <x v="12260"/>
    <n v="541.36"/>
    <n v="554.29999999999995"/>
  </r>
  <r>
    <x v="12261"/>
    <n v="541.41999999999996"/>
    <n v="554.16"/>
  </r>
  <r>
    <x v="12262"/>
    <n v="541.30999999999995"/>
    <n v="554.16"/>
  </r>
  <r>
    <x v="12263"/>
    <n v="542.80999999999995"/>
    <n v="555.6"/>
  </r>
  <r>
    <x v="12264"/>
    <n v="543.29"/>
    <n v="556.16"/>
  </r>
  <r>
    <x v="12265"/>
    <n v="543.29"/>
    <n v="556.16"/>
  </r>
  <r>
    <x v="12266"/>
    <n v="543.29"/>
    <n v="556.16"/>
  </r>
  <r>
    <x v="12267"/>
    <n v="543.17999999999995"/>
    <n v="555.91"/>
  </r>
  <r>
    <x v="12268"/>
    <n v="543.17999999999995"/>
    <n v="555.91"/>
  </r>
  <r>
    <x v="12269"/>
    <n v="543.19000000000005"/>
    <n v="555.87"/>
  </r>
  <r>
    <x v="12270"/>
    <n v="543.26"/>
    <n v="556.02"/>
  </r>
  <r>
    <x v="12271"/>
    <n v="543.30999999999995"/>
    <n v="556.03"/>
  </r>
  <r>
    <x v="12272"/>
    <n v="543.30999999999995"/>
    <n v="556.03"/>
  </r>
  <r>
    <x v="12273"/>
    <n v="543.30999999999995"/>
    <n v="556.03"/>
  </r>
  <r>
    <x v="12274"/>
    <n v="543.22"/>
    <n v="555.92999999999995"/>
  </r>
  <r>
    <x v="12275"/>
    <n v="543.59"/>
    <n v="556.33000000000004"/>
  </r>
  <r>
    <x v="12276"/>
    <n v="543.61"/>
    <n v="556.30999999999995"/>
  </r>
  <r>
    <x v="12277"/>
    <n v="543.64"/>
    <n v="556.41"/>
  </r>
  <r>
    <x v="12278"/>
    <n v="543.5"/>
    <n v="556.17999999999995"/>
  </r>
  <r>
    <x v="12279"/>
    <n v="543.5"/>
    <n v="556.17999999999995"/>
  </r>
  <r>
    <x v="12280"/>
    <n v="543.5"/>
    <n v="556.17999999999995"/>
  </r>
  <r>
    <x v="12281"/>
    <n v="543.5"/>
    <n v="556.17999999999995"/>
  </r>
  <r>
    <x v="12282"/>
    <n v="544.03"/>
    <n v="556.53"/>
  </r>
  <r>
    <x v="12283"/>
    <n v="543.97"/>
    <n v="556.57000000000005"/>
  </r>
  <r>
    <x v="12284"/>
    <n v="544.66"/>
    <n v="557.34"/>
  </r>
  <r>
    <x v="12285"/>
    <n v="545.11"/>
    <n v="557.79999999999995"/>
  </r>
  <r>
    <x v="12286"/>
    <n v="545.11"/>
    <n v="557.79999999999995"/>
  </r>
  <r>
    <x v="12287"/>
    <n v="545.11"/>
    <n v="557.79999999999995"/>
  </r>
  <r>
    <x v="12288"/>
    <n v="545.01"/>
    <n v="557.65"/>
  </r>
  <r>
    <x v="12289"/>
    <n v="545.02"/>
    <n v="557.63"/>
  </r>
  <r>
    <x v="12290"/>
    <n v="545.02"/>
    <n v="557.62"/>
  </r>
  <r>
    <x v="12291"/>
    <n v="546.03"/>
    <n v="558.69000000000005"/>
  </r>
  <r>
    <x v="12292"/>
    <n v="546.11"/>
    <n v="558.77"/>
  </r>
  <r>
    <x v="12293"/>
    <n v="546.11"/>
    <n v="558.77"/>
  </r>
  <r>
    <x v="12294"/>
    <n v="546.11"/>
    <n v="558.77"/>
  </r>
  <r>
    <x v="12295"/>
    <n v="546"/>
    <n v="558.63"/>
  </r>
  <r>
    <x v="12296"/>
    <n v="545.98"/>
    <n v="558.64"/>
  </r>
  <r>
    <x v="12297"/>
    <n v="546"/>
    <n v="558.63"/>
  </r>
  <r>
    <x v="12298"/>
    <n v="545.99"/>
    <n v="558.6"/>
  </r>
  <r>
    <x v="12299"/>
    <n v="546"/>
    <n v="558.6"/>
  </r>
  <r>
    <x v="12300"/>
    <n v="546"/>
    <n v="558.6"/>
  </r>
  <r>
    <x v="12301"/>
    <n v="546"/>
    <n v="558.6"/>
  </r>
  <r>
    <x v="12302"/>
    <n v="546.02"/>
    <n v="558.61"/>
  </r>
  <r>
    <x v="12303"/>
    <n v="545.94000000000005"/>
    <n v="558.59"/>
  </r>
  <r>
    <x v="12304"/>
    <n v="546.20000000000005"/>
    <n v="558.83000000000004"/>
  </r>
  <r>
    <x v="12305"/>
    <n v="546.35"/>
    <n v="558.96"/>
  </r>
  <r>
    <x v="12306"/>
    <n v="546.37"/>
    <n v="558.99"/>
  </r>
  <r>
    <x v="12307"/>
    <n v="546.37"/>
    <n v="558.99"/>
  </r>
  <r>
    <x v="12308"/>
    <n v="546.37"/>
    <n v="558.99"/>
  </r>
  <r>
    <x v="12309"/>
    <n v="546.53"/>
    <n v="559.1"/>
  </r>
  <r>
    <x v="12310"/>
    <n v="546.16"/>
    <n v="558.78"/>
  </r>
  <r>
    <x v="12311"/>
    <n v="545.49"/>
    <n v="558.08000000000004"/>
  </r>
  <r>
    <x v="12312"/>
    <n v="545.49"/>
    <n v="558.08000000000004"/>
  </r>
  <r>
    <x v="12313"/>
    <n v="545.26"/>
    <n v="557.76"/>
  </r>
  <r>
    <x v="12314"/>
    <n v="545.26"/>
    <n v="557.76"/>
  </r>
  <r>
    <x v="12315"/>
    <n v="545.26"/>
    <n v="557.76"/>
  </r>
  <r>
    <x v="12316"/>
    <n v="545.12"/>
    <n v="557.69000000000005"/>
  </r>
  <r>
    <x v="12317"/>
    <n v="545.20000000000005"/>
    <n v="557.77"/>
  </r>
  <r>
    <x v="12318"/>
    <n v="545.35"/>
    <n v="557.91999999999996"/>
  </r>
  <r>
    <x v="12319"/>
    <n v="545.91999999999996"/>
    <n v="558.55999999999995"/>
  </r>
  <r>
    <x v="12320"/>
    <n v="545.94000000000005"/>
    <n v="558.59"/>
  </r>
  <r>
    <x v="12321"/>
    <n v="545.94000000000005"/>
    <n v="558.59"/>
  </r>
  <r>
    <x v="12322"/>
    <n v="545.94000000000005"/>
    <n v="558.59"/>
  </r>
  <r>
    <x v="12323"/>
    <n v="545.97"/>
    <n v="558.62"/>
  </r>
  <r>
    <x v="12324"/>
    <n v="545.92999999999995"/>
    <n v="558.63"/>
  </r>
  <r>
    <x v="12325"/>
    <n v="545.95000000000005"/>
    <n v="558.61"/>
  </r>
  <r>
    <x v="12326"/>
    <n v="546.33000000000004"/>
    <n v="558.79999999999995"/>
  </r>
  <r>
    <x v="12327"/>
    <n v="546.35"/>
    <n v="558.86"/>
  </r>
  <r>
    <x v="12328"/>
    <n v="546.35"/>
    <n v="558.86"/>
  </r>
  <r>
    <x v="12329"/>
    <n v="546.35"/>
    <n v="558.86"/>
  </r>
  <r>
    <x v="12330"/>
    <n v="546.33000000000004"/>
    <n v="558.79999999999995"/>
  </r>
  <r>
    <x v="12331"/>
    <n v="546.91"/>
    <n v="559.41"/>
  </r>
  <r>
    <x v="12332"/>
    <n v="547.23"/>
    <n v="559.78"/>
  </r>
  <r>
    <x v="12333"/>
    <n v="547.25"/>
    <n v="559.76"/>
  </r>
  <r>
    <x v="12334"/>
    <n v="547.21"/>
    <n v="559.79999999999995"/>
  </r>
  <r>
    <x v="12335"/>
    <n v="547.21"/>
    <n v="559.79999999999995"/>
  </r>
  <r>
    <x v="12336"/>
    <n v="547.21"/>
    <n v="559.79999999999995"/>
  </r>
  <r>
    <x v="12337"/>
    <n v="547.23"/>
    <n v="559.76"/>
  </r>
  <r>
    <x v="12338"/>
    <n v="547.17999999999995"/>
    <n v="559.79"/>
  </r>
  <r>
    <x v="12339"/>
    <n v="547.19000000000005"/>
    <n v="559.79999999999995"/>
  </r>
  <r>
    <x v="12340"/>
    <n v="547.24"/>
    <n v="559.82000000000005"/>
  </r>
  <r>
    <x v="12341"/>
    <n v="547.26"/>
    <n v="559.82000000000005"/>
  </r>
  <r>
    <x v="12342"/>
    <n v="547.26"/>
    <n v="559.82000000000005"/>
  </r>
  <r>
    <x v="12343"/>
    <n v="547.26"/>
    <n v="559.82000000000005"/>
  </r>
  <r>
    <x v="12344"/>
    <n v="547.26"/>
    <n v="559.82000000000005"/>
  </r>
  <r>
    <x v="12345"/>
    <n v="547.32000000000005"/>
    <n v="559.82000000000005"/>
  </r>
  <r>
    <x v="12346"/>
    <n v="547.27"/>
    <n v="559.84"/>
  </r>
  <r>
    <x v="12347"/>
    <n v="547.25"/>
    <n v="559.83000000000004"/>
  </r>
  <r>
    <x v="12348"/>
    <n v="547.23"/>
    <n v="559.82000000000005"/>
  </r>
  <r>
    <x v="12349"/>
    <n v="547.23"/>
    <n v="559.82000000000005"/>
  </r>
  <r>
    <x v="12350"/>
    <n v="547.23"/>
    <n v="559.82000000000005"/>
  </r>
  <r>
    <x v="12351"/>
    <n v="547.20000000000005"/>
    <n v="559.80999999999995"/>
  </r>
  <r>
    <x v="12352"/>
    <n v="547.38"/>
    <n v="559.98"/>
  </r>
  <r>
    <x v="12353"/>
    <n v="547.4"/>
    <n v="559.99"/>
  </r>
  <r>
    <x v="12354"/>
    <n v="547.54999999999995"/>
    <n v="560.16999999999996"/>
  </r>
  <r>
    <x v="12355"/>
    <n v="547.38"/>
    <n v="560.17999999999995"/>
  </r>
  <r>
    <x v="12356"/>
    <n v="547.38"/>
    <n v="560.17999999999995"/>
  </r>
  <r>
    <x v="12357"/>
    <n v="547.38"/>
    <n v="560.17999999999995"/>
  </r>
  <r>
    <x v="12358"/>
    <n v="547.4"/>
    <n v="560.12"/>
  </r>
  <r>
    <x v="12359"/>
    <n v="547.6"/>
    <n v="560.12"/>
  </r>
  <r>
    <x v="12360"/>
    <n v="547.79"/>
    <n v="560.29999999999995"/>
  </r>
  <r>
    <x v="12361"/>
    <n v="547.94000000000005"/>
    <n v="560.42999999999995"/>
  </r>
  <r>
    <x v="12362"/>
    <n v="548.45000000000005"/>
    <n v="561.04"/>
  </r>
  <r>
    <x v="12363"/>
    <n v="548.45000000000005"/>
    <n v="561.04"/>
  </r>
  <r>
    <x v="12364"/>
    <n v="548.45000000000005"/>
    <n v="561.04"/>
  </r>
  <r>
    <x v="12365"/>
    <n v="548.71"/>
    <n v="561.27"/>
  </r>
  <r>
    <x v="12366"/>
    <n v="548.69000000000005"/>
    <n v="561.32000000000005"/>
  </r>
  <r>
    <x v="12367"/>
    <n v="549.03"/>
    <n v="561.64"/>
  </r>
  <r>
    <x v="12368"/>
    <n v="549.34"/>
    <n v="561.98"/>
  </r>
  <r>
    <x v="12369"/>
    <n v="549.13"/>
    <n v="561.80999999999995"/>
  </r>
  <r>
    <x v="12370"/>
    <n v="549.13"/>
    <n v="561.80999999999995"/>
  </r>
  <r>
    <x v="12371"/>
    <n v="549.13"/>
    <n v="561.80999999999995"/>
  </r>
  <r>
    <x v="12372"/>
    <n v="549.16"/>
    <n v="561.79"/>
  </r>
  <r>
    <x v="12373"/>
    <n v="549.13"/>
    <n v="561.79999999999995"/>
  </r>
  <r>
    <x v="12374"/>
    <n v="549.12"/>
    <n v="561.79"/>
  </r>
  <r>
    <x v="12375"/>
    <n v="548.70000000000005"/>
    <n v="561.35"/>
  </r>
  <r>
    <x v="12376"/>
    <n v="548.04"/>
    <n v="560.74"/>
  </r>
  <r>
    <x v="12377"/>
    <n v="548.04"/>
    <n v="560.74"/>
  </r>
  <r>
    <x v="12378"/>
    <n v="548.04"/>
    <n v="560.74"/>
  </r>
  <r>
    <x v="12379"/>
    <n v="547.42999999999995"/>
    <n v="559.99"/>
  </r>
  <r>
    <x v="12380"/>
    <n v="547.36"/>
    <n v="559.95000000000005"/>
  </r>
  <r>
    <x v="12381"/>
    <n v="547.34"/>
    <n v="559.9"/>
  </r>
  <r>
    <x v="12382"/>
    <n v="547.04999999999995"/>
    <n v="559.72"/>
  </r>
  <r>
    <x v="12383"/>
    <n v="546.82000000000005"/>
    <n v="559.53"/>
  </r>
  <r>
    <x v="12384"/>
    <n v="546.82000000000005"/>
    <n v="559.53"/>
  </r>
  <r>
    <x v="12385"/>
    <n v="546.82000000000005"/>
    <n v="559.53"/>
  </r>
  <r>
    <x v="12386"/>
    <n v="546.58000000000004"/>
    <n v="559.15"/>
  </r>
  <r>
    <x v="12387"/>
    <n v="545.75"/>
    <n v="558.4"/>
  </r>
  <r>
    <x v="12388"/>
    <n v="545.25"/>
    <n v="557.95000000000005"/>
  </r>
  <r>
    <x v="12389"/>
    <n v="545.16999999999996"/>
    <n v="557.88"/>
  </r>
  <r>
    <x v="12390"/>
    <n v="545.16999999999996"/>
    <n v="557.75"/>
  </r>
  <r>
    <x v="12391"/>
    <n v="545.16999999999996"/>
    <n v="557.75"/>
  </r>
  <r>
    <x v="12392"/>
    <n v="545.16999999999996"/>
    <n v="557.75"/>
  </r>
  <r>
    <x v="12393"/>
    <n v="545.24"/>
    <n v="557.77"/>
  </r>
  <r>
    <x v="12394"/>
    <n v="545.13"/>
    <n v="557.72"/>
  </r>
  <r>
    <x v="12395"/>
    <n v="545.1"/>
    <n v="557.64"/>
  </r>
  <r>
    <x v="12396"/>
    <n v="545.04"/>
    <n v="557.61"/>
  </r>
  <r>
    <x v="12397"/>
    <n v="545.01"/>
    <n v="557.6"/>
  </r>
  <r>
    <x v="12398"/>
    <n v="545.01"/>
    <n v="557.6"/>
  </r>
  <r>
    <x v="12399"/>
    <n v="545.01"/>
    <n v="557.6"/>
  </r>
  <r>
    <x v="12400"/>
    <n v="545.09"/>
    <n v="557.61"/>
  </r>
  <r>
    <x v="12401"/>
    <n v="545.05999999999995"/>
    <n v="557.64"/>
  </r>
  <r>
    <x v="12402"/>
    <n v="545.04999999999995"/>
    <n v="557.62"/>
  </r>
  <r>
    <x v="12403"/>
    <n v="545.08000000000004"/>
    <n v="557.63"/>
  </r>
  <r>
    <x v="12404"/>
    <n v="545.07000000000005"/>
    <n v="557.64"/>
  </r>
  <r>
    <x v="12405"/>
    <n v="545.07000000000005"/>
    <n v="557.64"/>
  </r>
  <r>
    <x v="12406"/>
    <n v="545.07000000000005"/>
    <n v="557.64"/>
  </r>
  <r>
    <x v="12407"/>
    <n v="545.47"/>
    <n v="557.96"/>
  </r>
  <r>
    <x v="12408"/>
    <n v="546.41"/>
    <n v="559.02"/>
  </r>
  <r>
    <x v="12409"/>
    <n v="548.32000000000005"/>
    <n v="561.04"/>
  </r>
  <r>
    <x v="12410"/>
    <n v="549.05999999999995"/>
    <n v="561.79999999999995"/>
  </r>
  <r>
    <x v="12411"/>
    <n v="548.05999999999995"/>
    <n v="560.77"/>
  </r>
  <r>
    <x v="12412"/>
    <n v="548.05999999999995"/>
    <n v="560.77"/>
  </r>
  <r>
    <x v="12413"/>
    <n v="548.05999999999995"/>
    <n v="560.77"/>
  </r>
  <r>
    <x v="12414"/>
    <n v="548.20000000000005"/>
    <n v="560.84"/>
  </r>
  <r>
    <x v="12415"/>
    <n v="548.32000000000005"/>
    <n v="561.08000000000004"/>
  </r>
  <r>
    <x v="12416"/>
    <n v="548.26"/>
    <n v="561.09"/>
  </r>
  <r>
    <x v="12417"/>
    <n v="548.17999999999995"/>
    <n v="561.1"/>
  </r>
  <r>
    <x v="12418"/>
    <n v="548.17999999999995"/>
    <n v="561.1"/>
  </r>
  <r>
    <x v="12419"/>
    <n v="548.17999999999995"/>
    <n v="561.1"/>
  </r>
  <r>
    <x v="12420"/>
    <n v="548.17999999999995"/>
    <n v="561.1"/>
  </r>
  <r>
    <x v="12421"/>
    <n v="548.14"/>
    <n v="561.1"/>
  </r>
  <r>
    <x v="12422"/>
    <n v="548.16999999999996"/>
    <n v="561.09"/>
  </r>
  <r>
    <x v="12423"/>
    <n v="548.79999999999995"/>
    <n v="561.6"/>
  </r>
  <r>
    <x v="12424"/>
    <n v="549.12"/>
    <n v="561.87"/>
  </r>
  <r>
    <x v="12425"/>
    <n v="549.27"/>
    <n v="561.98"/>
  </r>
  <r>
    <x v="12426"/>
    <n v="549.27"/>
    <n v="561.98"/>
  </r>
  <r>
    <x v="12427"/>
    <n v="549.27"/>
    <n v="561.98"/>
  </r>
  <r>
    <x v="12428"/>
    <n v="549.4"/>
    <n v="561.95000000000005"/>
  </r>
  <r>
    <x v="12429"/>
    <n v="549.33000000000004"/>
    <n v="561.94000000000005"/>
  </r>
  <r>
    <x v="12430"/>
    <n v="549.12"/>
    <n v="561.76"/>
  </r>
  <r>
    <x v="12431"/>
    <n v="548.6"/>
    <n v="561.19000000000005"/>
  </r>
  <r>
    <x v="12432"/>
    <n v="548.1"/>
    <n v="560.76"/>
  </r>
  <r>
    <x v="12433"/>
    <n v="548.1"/>
    <n v="560.76"/>
  </r>
  <r>
    <x v="12434"/>
    <n v="548.1"/>
    <n v="560.76"/>
  </r>
  <r>
    <x v="12435"/>
    <n v="548.09"/>
    <n v="560.62"/>
  </r>
  <r>
    <x v="12436"/>
    <n v="548.03"/>
    <n v="560.62"/>
  </r>
  <r>
    <x v="12437"/>
    <n v="548.04"/>
    <n v="560.6"/>
  </r>
  <r>
    <x v="12438"/>
    <n v="548.01"/>
    <n v="560.59"/>
  </r>
  <r>
    <x v="12439"/>
    <n v="547.97"/>
    <n v="560.59"/>
  </r>
  <r>
    <x v="12440"/>
    <n v="547.97"/>
    <n v="560.59"/>
  </r>
  <r>
    <x v="12441"/>
    <n v="547.97"/>
    <n v="560.59"/>
  </r>
  <r>
    <x v="12442"/>
    <n v="548.03"/>
    <n v="560.61"/>
  </r>
  <r>
    <x v="12443"/>
    <n v="547.91999999999996"/>
    <n v="560.66"/>
  </r>
  <r>
    <x v="12444"/>
    <n v="547.86"/>
    <n v="560.62"/>
  </r>
  <r>
    <x v="12445"/>
    <n v="548.23"/>
    <n v="560.96"/>
  </r>
  <r>
    <x v="12446"/>
    <n v="548.64"/>
    <n v="561.38"/>
  </r>
  <r>
    <x v="12447"/>
    <n v="548.64"/>
    <n v="561.38"/>
  </r>
  <r>
    <x v="12448"/>
    <n v="548.64"/>
    <n v="561.38"/>
  </r>
  <r>
    <x v="12449"/>
    <n v="548.75"/>
    <n v="561.41999999999996"/>
  </r>
  <r>
    <x v="12450"/>
    <n v="550.08000000000004"/>
    <n v="562.70000000000005"/>
  </r>
  <r>
    <x v="12451"/>
    <n v="550.14"/>
    <n v="562.77"/>
  </r>
  <r>
    <x v="12452"/>
    <n v="550.99"/>
    <n v="563.62"/>
  </r>
  <r>
    <x v="12453"/>
    <n v="551.63"/>
    <n v="564.19000000000005"/>
  </r>
  <r>
    <x v="12454"/>
    <n v="551.63"/>
    <n v="564.19000000000005"/>
  </r>
  <r>
    <x v="12455"/>
    <n v="551.63"/>
    <n v="564.19000000000005"/>
  </r>
  <r>
    <x v="12456"/>
    <n v="551.92999999999995"/>
    <n v="564.53"/>
  </r>
  <r>
    <x v="12457"/>
    <n v="553.1"/>
    <n v="565.82000000000005"/>
  </r>
  <r>
    <x v="12458"/>
    <n v="553.62"/>
    <n v="566.30999999999995"/>
  </r>
  <r>
    <x v="12459"/>
    <n v="553.65"/>
    <n v="566.38"/>
  </r>
  <r>
    <x v="12460"/>
    <n v="554.08000000000004"/>
    <n v="566.16"/>
  </r>
  <r>
    <x v="12461"/>
    <n v="554.08000000000004"/>
    <n v="566.16"/>
  </r>
  <r>
    <x v="12462"/>
    <n v="554.08000000000004"/>
    <n v="566.16"/>
  </r>
  <r>
    <x v="12463"/>
    <n v="554.17999999999995"/>
    <n v="566.77"/>
  </r>
  <r>
    <x v="12464"/>
    <n v="553.95000000000005"/>
    <n v="566.9"/>
  </r>
  <r>
    <x v="12465"/>
    <n v="554.5"/>
    <n v="567.49"/>
  </r>
  <r>
    <x v="12466"/>
    <n v="555.82000000000005"/>
    <n v="568.78"/>
  </r>
  <r>
    <x v="12467"/>
    <n v="555.98"/>
    <n v="568.91999999999996"/>
  </r>
  <r>
    <x v="12468"/>
    <n v="555.98"/>
    <n v="568.91999999999996"/>
  </r>
  <r>
    <x v="12469"/>
    <n v="555.98"/>
    <n v="568.91999999999996"/>
  </r>
  <r>
    <x v="12470"/>
    <n v="556.05999999999995"/>
    <n v="568.92999999999995"/>
  </r>
  <r>
    <x v="12471"/>
    <n v="555.92999999999995"/>
    <n v="568.9"/>
  </r>
  <r>
    <x v="12472"/>
    <n v="555.92999999999995"/>
    <n v="568.87"/>
  </r>
  <r>
    <x v="12473"/>
    <n v="555.76"/>
    <n v="568.77"/>
  </r>
  <r>
    <x v="12474"/>
    <n v="555.29999999999995"/>
    <n v="568.37"/>
  </r>
  <r>
    <x v="12475"/>
    <n v="555.29999999999995"/>
    <n v="568.37"/>
  </r>
  <r>
    <x v="12476"/>
    <n v="555.29999999999995"/>
    <n v="568.37"/>
  </r>
  <r>
    <x v="12477"/>
    <n v="555.19000000000005"/>
    <n v="568.16"/>
  </r>
  <r>
    <x v="12478"/>
    <n v="554.97"/>
    <n v="567.96"/>
  </r>
  <r>
    <x v="12479"/>
    <n v="554.65"/>
    <n v="567.29"/>
  </r>
  <r>
    <x v="12480"/>
    <n v="554.58000000000004"/>
    <n v="567.26"/>
  </r>
  <r>
    <x v="12481"/>
    <n v="554.6"/>
    <n v="567.27"/>
  </r>
  <r>
    <x v="12482"/>
    <n v="554.6"/>
    <n v="567.27"/>
  </r>
  <r>
    <x v="12483"/>
    <n v="554.6"/>
    <n v="567.27"/>
  </r>
  <r>
    <x v="12484"/>
    <n v="554.88"/>
    <n v="567.4"/>
  </r>
  <r>
    <x v="12485"/>
    <n v="554.82000000000005"/>
    <n v="567.44000000000005"/>
  </r>
  <r>
    <x v="12486"/>
    <n v="555.35"/>
    <n v="567.98"/>
  </r>
  <r>
    <x v="12487"/>
    <n v="555.41"/>
    <n v="568.09"/>
  </r>
  <r>
    <x v="12488"/>
    <n v="555.1"/>
    <n v="567.83000000000004"/>
  </r>
  <r>
    <x v="12489"/>
    <n v="555.1"/>
    <n v="567.83000000000004"/>
  </r>
  <r>
    <x v="12490"/>
    <n v="555.1"/>
    <n v="567.83000000000004"/>
  </r>
  <r>
    <x v="12491"/>
    <n v="555.09"/>
    <n v="567.72"/>
  </r>
  <r>
    <x v="12492"/>
    <n v="554.52"/>
    <n v="567.21"/>
  </r>
  <r>
    <x v="12493"/>
    <n v="553.57000000000005"/>
    <n v="566.16999999999996"/>
  </r>
  <r>
    <x v="12494"/>
    <n v="552.9"/>
    <n v="565.53"/>
  </r>
  <r>
    <x v="12495"/>
    <n v="551.80999999999995"/>
    <n v="564.42999999999995"/>
  </r>
  <r>
    <x v="12496"/>
    <n v="551.80999999999995"/>
    <n v="564.42999999999995"/>
  </r>
  <r>
    <x v="12497"/>
    <n v="551.80999999999995"/>
    <n v="564.42999999999995"/>
  </r>
  <r>
    <x v="12498"/>
    <n v="551.55999999999995"/>
    <n v="564.07000000000005"/>
  </r>
  <r>
    <x v="12499"/>
    <n v="551.44000000000005"/>
    <n v="564.04"/>
  </r>
  <r>
    <x v="12500"/>
    <n v="551.63"/>
    <n v="564.29999999999995"/>
  </r>
  <r>
    <x v="12501"/>
    <n v="552.11"/>
    <n v="564.85"/>
  </r>
  <r>
    <x v="12502"/>
    <n v="552.12"/>
    <n v="564.89"/>
  </r>
  <r>
    <x v="12503"/>
    <n v="552.12"/>
    <n v="564.89"/>
  </r>
  <r>
    <x v="12504"/>
    <n v="552.12"/>
    <n v="564.89"/>
  </r>
  <r>
    <x v="12505"/>
    <n v="552.48"/>
    <n v="565.11"/>
  </r>
  <r>
    <x v="12506"/>
    <n v="552.66999999999996"/>
    <n v="565.41"/>
  </r>
  <r>
    <x v="12507"/>
    <n v="553.27"/>
    <n v="566.11"/>
  </r>
  <r>
    <x v="12508"/>
    <n v="554.42999999999995"/>
    <n v="567.34"/>
  </r>
  <r>
    <x v="12509"/>
    <n v="554.47"/>
    <n v="567.36"/>
  </r>
  <r>
    <x v="12510"/>
    <n v="554.47"/>
    <n v="567.36"/>
  </r>
  <r>
    <x v="12511"/>
    <n v="554.47"/>
    <n v="567.36"/>
  </r>
  <r>
    <x v="12512"/>
    <n v="555"/>
    <n v="567.62"/>
  </r>
  <r>
    <x v="12513"/>
    <n v="555.46"/>
    <n v="568.13"/>
  </r>
  <r>
    <x v="12514"/>
    <n v="556.14"/>
    <n v="568.79"/>
  </r>
  <r>
    <x v="12515"/>
    <n v="556.36"/>
    <n v="568.99"/>
  </r>
  <r>
    <x v="12516"/>
    <n v="556.52"/>
    <n v="569.13"/>
  </r>
  <r>
    <x v="12517"/>
    <n v="556.52"/>
    <n v="569.13"/>
  </r>
  <r>
    <x v="12518"/>
    <n v="556.52"/>
    <n v="569.13"/>
  </r>
  <r>
    <x v="12519"/>
    <n v="556.57000000000005"/>
    <n v="569.28"/>
  </r>
  <r>
    <x v="12520"/>
    <n v="556.57000000000005"/>
    <n v="569.28"/>
  </r>
  <r>
    <x v="12521"/>
    <n v="555.36"/>
    <n v="568.20000000000005"/>
  </r>
  <r>
    <x v="12522"/>
    <n v="555.36"/>
    <n v="568.20000000000005"/>
  </r>
  <r>
    <x v="12523"/>
    <n v="555.36"/>
    <n v="568.20000000000005"/>
  </r>
  <r>
    <x v="12524"/>
    <n v="555.36"/>
    <n v="568.20000000000005"/>
  </r>
  <r>
    <x v="12525"/>
    <n v="555.36"/>
    <n v="568.20000000000005"/>
  </r>
  <r>
    <x v="12526"/>
    <n v="555.12"/>
    <n v="567.70000000000005"/>
  </r>
  <r>
    <x v="12527"/>
    <n v="554.88"/>
    <n v="567.62"/>
  </r>
  <r>
    <x v="12528"/>
    <n v="554.79999999999995"/>
    <n v="567.66999999999996"/>
  </r>
  <r>
    <x v="12529"/>
    <n v="554.85"/>
    <n v="567.66999999999996"/>
  </r>
  <r>
    <x v="12530"/>
    <n v="554.84"/>
    <n v="567.71"/>
  </r>
  <r>
    <x v="12531"/>
    <n v="554.84"/>
    <n v="567.71"/>
  </r>
  <r>
    <x v="12532"/>
    <n v="554.84"/>
    <n v="567.71"/>
  </r>
  <r>
    <x v="12533"/>
    <n v="555.19000000000005"/>
    <n v="567.88"/>
  </r>
  <r>
    <x v="12534"/>
    <n v="555.75"/>
    <n v="568.5"/>
  </r>
  <r>
    <x v="12535"/>
    <n v="556.79"/>
    <n v="569.55999999999995"/>
  </r>
  <r>
    <x v="12536"/>
    <n v="557.86"/>
    <n v="570.62"/>
  </r>
  <r>
    <x v="12537"/>
    <n v="557.9"/>
    <n v="570.72"/>
  </r>
  <r>
    <x v="12538"/>
    <n v="557.9"/>
    <n v="570.72"/>
  </r>
  <r>
    <x v="12539"/>
    <n v="557.9"/>
    <n v="570.72"/>
  </r>
  <r>
    <x v="12540"/>
    <n v="557.9"/>
    <n v="570.72"/>
  </r>
  <r>
    <x v="12541"/>
    <n v="558.49"/>
    <n v="571.14"/>
  </r>
  <r>
    <x v="12542"/>
    <n v="558.84"/>
    <n v="571.54999999999995"/>
  </r>
  <r>
    <x v="12543"/>
    <n v="559.42999999999995"/>
    <n v="572.04"/>
  </r>
  <r>
    <x v="12544"/>
    <n v="560.91999999999996"/>
    <n v="573.51"/>
  </r>
  <r>
    <x v="12545"/>
    <n v="560.91999999999996"/>
    <n v="573.51"/>
  </r>
  <r>
    <x v="12546"/>
    <n v="560.91999999999996"/>
    <n v="573.51"/>
  </r>
  <r>
    <x v="12547"/>
    <n v="561.84"/>
    <n v="574.48"/>
  </r>
  <r>
    <x v="12548"/>
    <n v="563.79"/>
    <n v="576.33000000000004"/>
  </r>
  <r>
    <x v="12549"/>
    <n v="564.17999999999995"/>
    <n v="576.74"/>
  </r>
  <r>
    <x v="12550"/>
    <n v="564.14"/>
    <n v="576.74"/>
  </r>
  <r>
    <x v="12551"/>
    <n v="564.42999999999995"/>
    <n v="577.03"/>
  </r>
  <r>
    <x v="12552"/>
    <n v="564.42999999999995"/>
    <n v="577.03"/>
  </r>
  <r>
    <x v="12553"/>
    <n v="564.42999999999995"/>
    <n v="577.03"/>
  </r>
  <r>
    <x v="12554"/>
    <n v="564.86"/>
    <n v="577.39"/>
  </r>
  <r>
    <x v="12555"/>
    <n v="566.30999999999995"/>
    <n v="578.94000000000005"/>
  </r>
  <r>
    <x v="12556"/>
    <n v="569.26"/>
    <n v="581.9"/>
  </r>
  <r>
    <x v="12557"/>
    <n v="570.71"/>
    <n v="583.37"/>
  </r>
  <r>
    <x v="12558"/>
    <n v="573.82000000000005"/>
    <n v="586.42999999999995"/>
  </r>
  <r>
    <x v="12559"/>
    <n v="573.82000000000005"/>
    <n v="586.42999999999995"/>
  </r>
  <r>
    <x v="12560"/>
    <n v="573.82000000000005"/>
    <n v="586.42999999999995"/>
  </r>
  <r>
    <x v="12561"/>
    <n v="577.98"/>
    <n v="590.57000000000005"/>
  </r>
  <r>
    <x v="12562"/>
    <n v="582.17999999999995"/>
    <n v="595.13"/>
  </r>
  <r>
    <x v="12563"/>
    <n v="585.55999999999995"/>
    <n v="598.49"/>
  </r>
  <r>
    <x v="12564"/>
    <n v="581.71"/>
    <n v="594.47"/>
  </r>
  <r>
    <x v="12565"/>
    <n v="574.05999999999995"/>
    <n v="587.25"/>
  </r>
  <r>
    <x v="12566"/>
    <n v="574.05999999999995"/>
    <n v="587.25"/>
  </r>
  <r>
    <x v="12567"/>
    <n v="574.05999999999995"/>
    <n v="587.25"/>
  </r>
  <r>
    <x v="12568"/>
    <n v="570.26"/>
    <n v="582.87"/>
  </r>
  <r>
    <x v="12569"/>
    <n v="567.37"/>
    <n v="580.12"/>
  </r>
  <r>
    <x v="12570"/>
    <n v="564.22"/>
    <n v="576.86"/>
  </r>
  <r>
    <x v="12571"/>
    <n v="562.76"/>
    <n v="575.66999999999996"/>
  </r>
  <r>
    <x v="12572"/>
    <n v="562.74"/>
    <n v="575.47"/>
  </r>
  <r>
    <x v="12573"/>
    <n v="562.74"/>
    <n v="575.47"/>
  </r>
  <r>
    <x v="12574"/>
    <n v="562.74"/>
    <n v="575.47"/>
  </r>
  <r>
    <x v="12575"/>
    <n v="562.79999999999995"/>
    <n v="575.4"/>
  </r>
  <r>
    <x v="12576"/>
    <n v="562.76"/>
    <n v="575.46"/>
  </r>
  <r>
    <x v="12577"/>
    <n v="562.88"/>
    <n v="575.52"/>
  </r>
  <r>
    <x v="12578"/>
    <n v="563.6"/>
    <n v="576.39"/>
  </r>
  <r>
    <x v="12579"/>
    <n v="564.55999999999995"/>
    <n v="577.4"/>
  </r>
  <r>
    <x v="12580"/>
    <n v="564.55999999999995"/>
    <n v="577.4"/>
  </r>
  <r>
    <x v="12581"/>
    <n v="564.55999999999995"/>
    <n v="577.4"/>
  </r>
  <r>
    <x v="12582"/>
    <n v="564.75"/>
    <n v="577.48"/>
  </r>
  <r>
    <x v="12583"/>
    <n v="564.71"/>
    <n v="577.53"/>
  </r>
  <r>
    <x v="12584"/>
    <n v="564.65"/>
    <n v="577.45000000000005"/>
  </r>
  <r>
    <x v="12585"/>
    <n v="564.66999999999996"/>
    <n v="577.46"/>
  </r>
  <r>
    <x v="12586"/>
    <n v="564.12"/>
    <n v="576.78"/>
  </r>
  <r>
    <x v="12587"/>
    <n v="564.12"/>
    <n v="576.78"/>
  </r>
  <r>
    <x v="12588"/>
    <n v="564.12"/>
    <n v="576.78"/>
  </r>
  <r>
    <x v="12589"/>
    <n v="564.17999999999995"/>
    <n v="576.83000000000004"/>
  </r>
  <r>
    <x v="12590"/>
    <n v="564.62"/>
    <n v="577.37"/>
  </r>
  <r>
    <x v="12591"/>
    <n v="564.65"/>
    <n v="577.39"/>
  </r>
  <r>
    <x v="12592"/>
    <n v="564.62"/>
    <n v="577.39"/>
  </r>
  <r>
    <x v="12593"/>
    <n v="564.58000000000004"/>
    <n v="577.39"/>
  </r>
  <r>
    <x v="12594"/>
    <n v="564.58000000000004"/>
    <n v="577.39"/>
  </r>
  <r>
    <x v="12595"/>
    <n v="564.58000000000004"/>
    <n v="577.39"/>
  </r>
  <r>
    <x v="12596"/>
    <n v="564.69000000000005"/>
    <n v="577.41"/>
  </r>
  <r>
    <x v="12597"/>
    <n v="564.54999999999995"/>
    <n v="577.39"/>
  </r>
  <r>
    <x v="12598"/>
    <n v="564.77"/>
    <n v="577.64"/>
  </r>
  <r>
    <x v="12599"/>
    <n v="567.09"/>
    <n v="579.87"/>
  </r>
  <r>
    <x v="12600"/>
    <n v="566.01"/>
    <n v="579.03"/>
  </r>
  <r>
    <x v="12601"/>
    <n v="566.01"/>
    <n v="579.03"/>
  </r>
  <r>
    <x v="12602"/>
    <n v="566.01"/>
    <n v="579.03"/>
  </r>
  <r>
    <x v="12603"/>
    <n v="568.30999999999995"/>
    <n v="575.38"/>
  </r>
  <r>
    <x v="12604"/>
    <n v="568.87"/>
    <n v="575.6"/>
  </r>
  <r>
    <x v="12605"/>
    <n v="569.66999999999996"/>
    <n v="575.13"/>
  </r>
  <r>
    <x v="12606"/>
    <n v="569.21"/>
    <n v="574.54"/>
  </r>
  <r>
    <x v="12607"/>
    <n v="569.29999999999995"/>
    <n v="574.83000000000004"/>
  </r>
  <r>
    <x v="12608"/>
    <n v="569.29999999999995"/>
    <n v="574.83000000000004"/>
  </r>
  <r>
    <x v="12609"/>
    <n v="569.29999999999995"/>
    <n v="574.83000000000004"/>
  </r>
  <r>
    <x v="12610"/>
    <n v="568.51"/>
    <n v="575.44000000000005"/>
  </r>
  <r>
    <x v="12611"/>
    <n v="569.99"/>
    <n v="575"/>
  </r>
  <r>
    <x v="12612"/>
    <n v="569.83000000000004"/>
    <n v="575.04999999999995"/>
  </r>
  <r>
    <x v="12613"/>
    <n v="568.48"/>
    <n v="574.01"/>
  </r>
  <r>
    <x v="12614"/>
    <n v="568.20000000000005"/>
    <n v="574.57000000000005"/>
  </r>
  <r>
    <x v="12615"/>
    <n v="568.20000000000005"/>
    <n v="574.57000000000005"/>
  </r>
  <r>
    <x v="12616"/>
    <n v="568.20000000000005"/>
    <n v="574.57000000000005"/>
  </r>
  <r>
    <x v="12617"/>
    <n v="568.39"/>
    <n v="574.99"/>
  </r>
  <r>
    <x v="12618"/>
    <n v="569.33000000000004"/>
    <n v="575.01"/>
  </r>
  <r>
    <x v="12619"/>
    <n v="569.70000000000005"/>
    <n v="574.39"/>
  </r>
  <r>
    <x v="12620"/>
    <n v="569.73"/>
    <n v="575.17999999999995"/>
  </r>
  <r>
    <x v="12621"/>
    <n v="568.9"/>
    <n v="575.25"/>
  </r>
  <r>
    <x v="12622"/>
    <n v="568.9"/>
    <n v="575.25"/>
  </r>
  <r>
    <x v="12623"/>
    <n v="568.9"/>
    <n v="575.25"/>
  </r>
  <r>
    <x v="12624"/>
    <n v="568.63"/>
    <n v="575.35"/>
  </r>
  <r>
    <x v="12625"/>
    <n v="568.63"/>
    <n v="575.35"/>
  </r>
  <r>
    <x v="12626"/>
    <n v="568.75"/>
    <n v="575.04999999999995"/>
  </r>
  <r>
    <x v="12627"/>
    <n v="569.67999999999995"/>
    <n v="574.58000000000004"/>
  </r>
  <r>
    <x v="12628"/>
    <n v="568.87"/>
    <n v="575.16999999999996"/>
  </r>
  <r>
    <x v="12629"/>
    <n v="568.87"/>
    <n v="575.16999999999996"/>
  </r>
  <r>
    <x v="12630"/>
    <n v="568.87"/>
    <n v="575.16999999999996"/>
  </r>
  <r>
    <x v="12631"/>
    <n v="568.96"/>
    <n v="575.59"/>
  </r>
  <r>
    <x v="12632"/>
    <n v="570.34"/>
    <n v="576.62"/>
  </r>
  <r>
    <x v="12633"/>
    <n v="570.34"/>
    <n v="576.62"/>
  </r>
  <r>
    <x v="12634"/>
    <n v="571.54999999999995"/>
    <n v="577.62"/>
  </r>
  <r>
    <x v="12635"/>
    <n v="571.5"/>
    <n v="577.62"/>
  </r>
  <r>
    <x v="12636"/>
    <n v="571.5"/>
    <n v="577.62"/>
  </r>
  <r>
    <x v="12637"/>
    <n v="571.5"/>
    <n v="577.62"/>
  </r>
  <r>
    <x v="12638"/>
    <n v="570.42999999999995"/>
    <n v="577.91"/>
  </r>
  <r>
    <x v="12639"/>
    <n v="572.26"/>
    <n v="578.44000000000005"/>
  </r>
  <r>
    <x v="12640"/>
    <n v="573.70000000000005"/>
    <n v="579.33000000000004"/>
  </r>
  <r>
    <x v="12641"/>
    <n v="573.54"/>
    <n v="578.83000000000004"/>
  </r>
  <r>
    <x v="12642"/>
    <n v="572.97"/>
    <n v="578.91"/>
  </r>
  <r>
    <x v="12643"/>
    <n v="572.97"/>
    <n v="578.91"/>
  </r>
  <r>
    <x v="12644"/>
    <n v="572.97"/>
    <n v="578.91"/>
  </r>
  <r>
    <x v="12645"/>
    <n v="572.88"/>
    <n v="578.66"/>
  </r>
  <r>
    <x v="12646"/>
    <n v="572.88"/>
    <n v="578.66"/>
  </r>
  <r>
    <x v="12647"/>
    <n v="572.09"/>
    <n v="578.02"/>
  </r>
  <r>
    <x v="12648"/>
    <n v="571.1"/>
    <n v="577.6"/>
  </r>
  <r>
    <x v="12649"/>
    <n v="571.6"/>
    <n v="577.4"/>
  </r>
  <r>
    <x v="12650"/>
    <n v="571.6"/>
    <n v="577.4"/>
  </r>
  <r>
    <x v="12651"/>
    <n v="571.6"/>
    <n v="577.4"/>
  </r>
  <r>
    <x v="12652"/>
    <n v="571.4"/>
    <n v="577.48"/>
  </r>
  <r>
    <x v="12653"/>
    <n v="572.08000000000004"/>
    <n v="577.14"/>
  </r>
  <r>
    <x v="12654"/>
    <n v="572.65"/>
    <n v="577.17999999999995"/>
  </r>
  <r>
    <x v="12655"/>
    <n v="572.34"/>
    <n v="577.52"/>
  </r>
  <r>
    <x v="12656"/>
    <n v="571.41"/>
    <n v="577.27"/>
  </r>
  <r>
    <x v="12657"/>
    <n v="571.41"/>
    <n v="577.27"/>
  </r>
  <r>
    <x v="12658"/>
    <n v="571.41"/>
    <n v="577.27"/>
  </r>
  <r>
    <x v="12659"/>
    <n v="571.04999999999995"/>
    <n v="577.53"/>
  </r>
  <r>
    <x v="12660"/>
    <n v="571.27"/>
    <n v="577.23"/>
  </r>
  <r>
    <x v="12661"/>
    <n v="571.91"/>
    <n v="577.41999999999996"/>
  </r>
  <r>
    <x v="12662"/>
    <n v="572.80999999999995"/>
    <n v="578.08000000000004"/>
  </r>
  <r>
    <x v="12663"/>
    <n v="572.70000000000005"/>
    <n v="578.78"/>
  </r>
  <r>
    <x v="12664"/>
    <n v="572.70000000000005"/>
    <n v="578.78"/>
  </r>
  <r>
    <x v="12665"/>
    <n v="572.70000000000005"/>
    <n v="578.78"/>
  </r>
  <r>
    <x v="12666"/>
    <n v="571.95000000000005"/>
    <n v="579.35"/>
  </r>
  <r>
    <x v="12667"/>
    <n v="574.36"/>
    <n v="579.71"/>
  </r>
  <r>
    <x v="12668"/>
    <n v="575.52"/>
    <n v="580.65"/>
  </r>
  <r>
    <x v="12669"/>
    <n v="576.16999999999996"/>
    <n v="580.87"/>
  </r>
  <r>
    <x v="12670"/>
    <n v="574.29"/>
    <n v="580.76"/>
  </r>
  <r>
    <x v="12671"/>
    <n v="574.29"/>
    <n v="580.76"/>
  </r>
  <r>
    <x v="12672"/>
    <n v="574.29"/>
    <n v="580.76"/>
  </r>
  <r>
    <x v="12673"/>
    <n v="574.41"/>
    <n v="580.63"/>
  </r>
  <r>
    <x v="12674"/>
    <n v="575.12"/>
    <n v="579.95000000000005"/>
  </r>
  <r>
    <x v="12675"/>
    <n v="574.94000000000005"/>
    <n v="579.82000000000005"/>
  </r>
  <r>
    <x v="12676"/>
    <n v="574.22"/>
    <n v="579.48"/>
  </r>
  <r>
    <x v="12677"/>
    <n v="574.22"/>
    <n v="579.48"/>
  </r>
  <r>
    <x v="12678"/>
    <n v="574.22"/>
    <n v="579.48"/>
  </r>
  <r>
    <x v="12679"/>
    <n v="574.22"/>
    <n v="579.48"/>
  </r>
  <r>
    <x v="12680"/>
    <n v="573.53"/>
    <n v="579.37"/>
  </r>
  <r>
    <x v="12681"/>
    <n v="573.44000000000005"/>
    <n v="578.91"/>
  </r>
  <r>
    <x v="12682"/>
    <n v="572.92999999999995"/>
    <n v="578.28"/>
  </r>
  <r>
    <x v="12683"/>
    <n v="572.54999999999995"/>
    <n v="577.96"/>
  </r>
  <r>
    <x v="12684"/>
    <n v="571.46"/>
    <n v="577.33000000000004"/>
  </r>
  <r>
    <x v="12685"/>
    <n v="571.46"/>
    <n v="577.33000000000004"/>
  </r>
  <r>
    <x v="12686"/>
    <n v="571.46"/>
    <n v="577.33000000000004"/>
  </r>
  <r>
    <x v="12687"/>
    <n v="570.37"/>
    <n v="577.11"/>
  </r>
  <r>
    <x v="12688"/>
    <n v="570.74"/>
    <n v="576.62"/>
  </r>
  <r>
    <x v="12689"/>
    <n v="570.52"/>
    <n v="575.13"/>
  </r>
  <r>
    <x v="12690"/>
    <n v="569.62"/>
    <n v="575.01"/>
  </r>
  <r>
    <x v="12691"/>
    <n v="568.33000000000004"/>
    <n v="574.13"/>
  </r>
  <r>
    <x v="12692"/>
    <n v="568.33000000000004"/>
    <n v="574.13"/>
  </r>
  <r>
    <x v="12693"/>
    <n v="568.33000000000004"/>
    <n v="574.13"/>
  </r>
  <r>
    <x v="12694"/>
    <n v="567.04"/>
    <n v="575.46"/>
  </r>
  <r>
    <x v="12695"/>
    <n v="569.57000000000005"/>
    <n v="575.46"/>
  </r>
  <r>
    <x v="12696"/>
    <n v="570.62"/>
    <n v="575.47"/>
  </r>
  <r>
    <x v="12697"/>
    <n v="571.73"/>
    <n v="575.76"/>
  </r>
  <r>
    <x v="12698"/>
    <n v="571.28"/>
    <n v="577.04"/>
  </r>
  <r>
    <x v="12699"/>
    <n v="571.28"/>
    <n v="577.04"/>
  </r>
  <r>
    <x v="12700"/>
    <n v="571.28"/>
    <n v="577.04"/>
  </r>
  <r>
    <x v="12701"/>
    <n v="571.37"/>
    <n v="577.87"/>
  </r>
  <r>
    <x v="12702"/>
    <n v="571.70000000000005"/>
    <n v="577.4"/>
  </r>
  <r>
    <x v="12703"/>
    <n v="571.33000000000004"/>
    <n v="576.74"/>
  </r>
  <r>
    <x v="12704"/>
    <n v="570.41999999999996"/>
    <n v="574.78"/>
  </r>
  <r>
    <x v="12705"/>
    <n v="568.13"/>
    <n v="573.78"/>
  </r>
  <r>
    <x v="12706"/>
    <n v="568.13"/>
    <n v="573.78"/>
  </r>
  <r>
    <x v="12707"/>
    <n v="568.13"/>
    <n v="573.78"/>
  </r>
  <r>
    <x v="12708"/>
    <n v="568.13"/>
    <n v="573.78"/>
  </r>
  <r>
    <x v="12709"/>
    <n v="566.69000000000005"/>
    <n v="573.16"/>
  </r>
  <r>
    <x v="12710"/>
    <n v="567.24"/>
    <n v="572.85"/>
  </r>
  <r>
    <x v="12711"/>
    <n v="567.29999999999995"/>
    <n v="572.41999999999996"/>
  </r>
  <r>
    <x v="12712"/>
    <n v="567.15"/>
    <n v="573.5"/>
  </r>
  <r>
    <x v="12713"/>
    <n v="567.15"/>
    <n v="573.5"/>
  </r>
  <r>
    <x v="12714"/>
    <n v="567.15"/>
    <n v="573.5"/>
  </r>
  <r>
    <x v="12715"/>
    <n v="566.52"/>
    <n v="573.20000000000005"/>
  </r>
  <r>
    <x v="12716"/>
    <n v="566.39"/>
    <n v="571.71"/>
  </r>
  <r>
    <x v="12717"/>
    <n v="567.21"/>
    <n v="571.94000000000005"/>
  </r>
  <r>
    <x v="12718"/>
    <n v="566.83000000000004"/>
    <n v="571.74"/>
  </r>
  <r>
    <x v="12719"/>
    <n v="566.02"/>
    <n v="572.36"/>
  </r>
  <r>
    <x v="12720"/>
    <n v="566.02"/>
    <n v="572.36"/>
  </r>
  <r>
    <x v="12721"/>
    <n v="566.02"/>
    <n v="572.36"/>
  </r>
  <r>
    <x v="12722"/>
    <n v="566.65"/>
    <n v="572.11"/>
  </r>
  <r>
    <x v="12723"/>
    <n v="566.23"/>
    <n v="571.69000000000005"/>
  </r>
  <r>
    <x v="12724"/>
    <n v="566.28"/>
    <n v="572.54"/>
  </r>
  <r>
    <x v="12725"/>
    <n v="567.65"/>
    <n v="572.55999999999995"/>
  </r>
  <r>
    <x v="12726"/>
    <n v="566.36"/>
    <n v="571.72"/>
  </r>
  <r>
    <x v="12727"/>
    <n v="566.36"/>
    <n v="571.72"/>
  </r>
  <r>
    <x v="12728"/>
    <n v="566.36"/>
    <n v="571.72"/>
  </r>
  <r>
    <x v="12729"/>
    <n v="565.77"/>
    <n v="572.71"/>
  </r>
  <r>
    <x v="12730"/>
    <n v="566.91"/>
    <n v="572.66"/>
  </r>
  <r>
    <x v="12731"/>
    <n v="567.08000000000004"/>
    <n v="572.37"/>
  </r>
  <r>
    <x v="12732"/>
    <n v="567.41"/>
    <n v="571.91999999999996"/>
  </r>
  <r>
    <x v="12733"/>
    <n v="566.91999999999996"/>
    <n v="572.05999999999995"/>
  </r>
  <r>
    <x v="12734"/>
    <n v="566.91999999999996"/>
    <n v="572.05999999999995"/>
  </r>
  <r>
    <x v="12735"/>
    <n v="566.91999999999996"/>
    <n v="572.05999999999995"/>
  </r>
  <r>
    <x v="12736"/>
    <n v="566.25"/>
    <n v="571.88"/>
  </r>
  <r>
    <x v="12737"/>
    <n v="565.96"/>
    <n v="571.11"/>
  </r>
  <r>
    <x v="12738"/>
    <n v="565.29999999999995"/>
    <n v="570.9"/>
  </r>
  <r>
    <x v="12739"/>
    <n v="564.76"/>
    <n v="569.83000000000004"/>
  </r>
  <r>
    <x v="12740"/>
    <n v="563.48"/>
    <n v="569.41"/>
  </r>
  <r>
    <x v="12741"/>
    <n v="563.48"/>
    <n v="569.41"/>
  </r>
  <r>
    <x v="12742"/>
    <n v="563.48"/>
    <n v="569.41"/>
  </r>
  <r>
    <x v="12743"/>
    <n v="561.75"/>
    <n v="568.79999999999995"/>
  </r>
  <r>
    <x v="12744"/>
    <n v="562.63"/>
    <n v="568.51"/>
  </r>
  <r>
    <x v="12745"/>
    <n v="562.57000000000005"/>
    <n v="568.37"/>
  </r>
  <r>
    <x v="12746"/>
    <n v="562.71"/>
    <n v="568.05999999999995"/>
  </r>
  <r>
    <x v="12747"/>
    <n v="563.36"/>
    <n v="568.04"/>
  </r>
  <r>
    <x v="12748"/>
    <n v="563.36"/>
    <n v="568.04"/>
  </r>
  <r>
    <x v="12749"/>
    <n v="563.36"/>
    <n v="568.04"/>
  </r>
  <r>
    <x v="12750"/>
    <n v="563.12"/>
    <n v="568.41"/>
  </r>
  <r>
    <x v="12751"/>
    <n v="562.80999999999995"/>
    <n v="568.47"/>
  </r>
  <r>
    <x v="12752"/>
    <n v="563.32000000000005"/>
    <n v="568.55999999999995"/>
  </r>
  <r>
    <x v="12753"/>
    <n v="563.41999999999996"/>
    <n v="568.13"/>
  </r>
  <r>
    <x v="12754"/>
    <n v="562.25"/>
    <n v="568.91"/>
  </r>
  <r>
    <x v="12755"/>
    <n v="562.25"/>
    <n v="568.91"/>
  </r>
  <r>
    <x v="12756"/>
    <n v="562.25"/>
    <n v="568.91"/>
  </r>
  <r>
    <x v="12757"/>
    <n v="563.12"/>
    <n v="568.41999999999996"/>
  </r>
  <r>
    <x v="12758"/>
    <n v="563.1"/>
    <n v="568.6"/>
  </r>
  <r>
    <x v="12759"/>
    <n v="563.53"/>
    <n v="568.75"/>
  </r>
  <r>
    <x v="12760"/>
    <n v="563.83000000000004"/>
    <n v="568.85"/>
  </r>
  <r>
    <x v="12761"/>
    <n v="562.34"/>
    <n v="569"/>
  </r>
  <r>
    <x v="12762"/>
    <n v="562.34"/>
    <n v="569"/>
  </r>
  <r>
    <x v="12763"/>
    <n v="562.34"/>
    <n v="569"/>
  </r>
  <r>
    <x v="12764"/>
    <n v="562.75"/>
    <n v="568.86"/>
  </r>
  <r>
    <x v="12765"/>
    <n v="562.9"/>
    <n v="568.65"/>
  </r>
  <r>
    <x v="12766"/>
    <n v="563.45000000000005"/>
    <n v="568.83000000000004"/>
  </r>
  <r>
    <x v="12767"/>
    <n v="563.72"/>
    <n v="568.08000000000004"/>
  </r>
  <r>
    <x v="12768"/>
    <n v="563.04"/>
    <n v="568.37"/>
  </r>
  <r>
    <x v="12769"/>
    <n v="563.04"/>
    <n v="568.37"/>
  </r>
  <r>
    <x v="12770"/>
    <n v="563.04"/>
    <n v="568.37"/>
  </r>
  <r>
    <x v="12771"/>
    <n v="562.94000000000005"/>
    <n v="568.59"/>
  </r>
  <r>
    <x v="12772"/>
    <n v="563.16"/>
    <n v="569.12"/>
  </r>
  <r>
    <x v="12773"/>
    <n v="563.80999999999995"/>
    <n v="570.03"/>
  </r>
  <r>
    <x v="12774"/>
    <n v="565.01"/>
    <n v="570.82000000000005"/>
  </r>
  <r>
    <x v="12775"/>
    <n v="563.70000000000005"/>
    <n v="571.04999999999995"/>
  </r>
  <r>
    <x v="12776"/>
    <n v="563.70000000000005"/>
    <n v="571.04999999999995"/>
  </r>
  <r>
    <x v="12777"/>
    <n v="563.70000000000005"/>
    <n v="571.04999999999995"/>
  </r>
  <r>
    <x v="12778"/>
    <n v="563.70000000000005"/>
    <n v="571.04999999999995"/>
  </r>
  <r>
    <x v="12779"/>
    <n v="565.26"/>
    <n v="570.96"/>
  </r>
  <r>
    <x v="12780"/>
    <n v="565.52"/>
    <n v="571.33000000000004"/>
  </r>
  <r>
    <x v="12781"/>
    <n v="566.41999999999996"/>
    <n v="572.55999999999995"/>
  </r>
  <r>
    <x v="12782"/>
    <n v="566.41999999999996"/>
    <n v="572.55999999999995"/>
  </r>
  <r>
    <x v="12783"/>
    <n v="566.41999999999996"/>
    <n v="572.55999999999995"/>
  </r>
  <r>
    <x v="12784"/>
    <n v="566.41999999999996"/>
    <n v="572.55999999999995"/>
  </r>
  <r>
    <x v="12785"/>
    <n v="566.41999999999996"/>
    <n v="572.55999999999995"/>
  </r>
  <r>
    <x v="12786"/>
    <n v="566.08000000000004"/>
    <n v="572.71"/>
  </r>
  <r>
    <x v="12787"/>
    <n v="566.76"/>
    <n v="572.25"/>
  </r>
  <r>
    <x v="12788"/>
    <n v="568.03"/>
    <n v="572.97"/>
  </r>
  <r>
    <x v="12789"/>
    <n v="566.03"/>
    <n v="572.41999999999996"/>
  </r>
  <r>
    <x v="12790"/>
    <n v="566.03"/>
    <n v="572.41999999999996"/>
  </r>
  <r>
    <x v="12791"/>
    <n v="566.03"/>
    <n v="572.41999999999996"/>
  </r>
  <r>
    <x v="12792"/>
    <n v="565.85"/>
    <n v="572.94000000000005"/>
  </r>
  <r>
    <x v="12793"/>
    <n v="566.99"/>
    <n v="572.79"/>
  </r>
  <r>
    <x v="12794"/>
    <n v="566.86"/>
    <n v="573.05999999999995"/>
  </r>
  <r>
    <x v="12795"/>
    <n v="567.16999999999996"/>
    <n v="572.38"/>
  </r>
  <r>
    <x v="12796"/>
    <n v="566"/>
    <n v="571.96"/>
  </r>
  <r>
    <x v="12797"/>
    <n v="566"/>
    <n v="571.96"/>
  </r>
  <r>
    <x v="12798"/>
    <n v="566"/>
    <n v="571.96"/>
  </r>
  <r>
    <x v="12799"/>
    <n v="565.29"/>
    <n v="571.51"/>
  </r>
  <r>
    <x v="12800"/>
    <n v="565.5"/>
    <n v="571.55999999999995"/>
  </r>
  <r>
    <x v="12801"/>
    <n v="565.85"/>
    <n v="570.47"/>
  </r>
  <r>
    <x v="12802"/>
    <n v="565.9"/>
    <n v="571.05999999999995"/>
  </r>
  <r>
    <x v="12803"/>
    <n v="565.61"/>
    <n v="571.73"/>
  </r>
  <r>
    <x v="12804"/>
    <n v="565.61"/>
    <n v="571.73"/>
  </r>
  <r>
    <x v="12805"/>
    <n v="565.61"/>
    <n v="571.73"/>
  </r>
  <r>
    <x v="12806"/>
    <n v="566.03"/>
    <n v="571.85"/>
  </r>
  <r>
    <x v="12807"/>
    <n v="566.23"/>
    <n v="572.02"/>
  </r>
  <r>
    <x v="12808"/>
    <n v="565.63"/>
    <n v="571.66"/>
  </r>
  <r>
    <x v="12809"/>
    <n v="566.4"/>
    <n v="571.12"/>
  </r>
  <r>
    <x v="12810"/>
    <n v="566.04999999999995"/>
    <n v="571.09"/>
  </r>
  <r>
    <x v="12811"/>
    <n v="566.04999999999995"/>
    <n v="571.09"/>
  </r>
  <r>
    <x v="12812"/>
    <n v="566.04999999999995"/>
    <n v="571.09"/>
  </r>
  <r>
    <x v="12813"/>
    <n v="565.9"/>
    <n v="571.61"/>
  </r>
  <r>
    <x v="12814"/>
    <n v="566.4"/>
    <n v="572.27"/>
  </r>
  <r>
    <x v="12815"/>
    <n v="566.30999999999995"/>
    <n v="573.22"/>
  </r>
  <r>
    <x v="12816"/>
    <n v="567.99"/>
    <n v="573.5"/>
  </r>
  <r>
    <x v="12817"/>
    <n v="567.54"/>
    <n v="574.09"/>
  </r>
  <r>
    <x v="12818"/>
    <n v="567.54"/>
    <n v="574.09"/>
  </r>
  <r>
    <x v="12819"/>
    <n v="567.54"/>
    <n v="574.09"/>
  </r>
  <r>
    <x v="12820"/>
    <n v="568.29"/>
    <n v="575.37"/>
  </r>
  <r>
    <x v="12821"/>
    <n v="569.79999999999995"/>
    <n v="576.51"/>
  </r>
  <r>
    <x v="12822"/>
    <n v="570.24"/>
    <n v="577.36"/>
  </r>
  <r>
    <x v="12823"/>
    <n v="571.48"/>
    <n v="576.75"/>
  </r>
  <r>
    <x v="12824"/>
    <n v="569.44000000000005"/>
    <n v="575.41999999999996"/>
  </r>
  <r>
    <x v="12825"/>
    <n v="569.44000000000005"/>
    <n v="575.41999999999996"/>
  </r>
  <r>
    <x v="12826"/>
    <n v="569.44000000000005"/>
    <n v="575.41999999999996"/>
  </r>
  <r>
    <x v="12827"/>
    <n v="567.69000000000005"/>
    <n v="574.54999999999995"/>
  </r>
  <r>
    <x v="12828"/>
    <n v="567.36"/>
    <n v="572.79999999999995"/>
  </r>
  <r>
    <x v="12829"/>
    <n v="566.51"/>
    <n v="572.34"/>
  </r>
  <r>
    <x v="12830"/>
    <n v="566.84"/>
    <n v="572.05999999999995"/>
  </r>
  <r>
    <x v="12831"/>
    <n v="566.64"/>
    <n v="572.54"/>
  </r>
  <r>
    <x v="12832"/>
    <n v="566.64"/>
    <n v="572.54"/>
  </r>
  <r>
    <x v="12833"/>
    <n v="566.64"/>
    <n v="572.54"/>
  </r>
  <r>
    <x v="12834"/>
    <n v="566.04"/>
    <n v="572.41"/>
  </r>
  <r>
    <x v="12835"/>
    <n v="566.26"/>
    <n v="572.88"/>
  </r>
  <r>
    <x v="12836"/>
    <n v="566.36"/>
    <n v="572.61"/>
  </r>
  <r>
    <x v="12837"/>
    <n v="566.83000000000004"/>
    <n v="572.58000000000004"/>
  </r>
  <r>
    <x v="12838"/>
    <n v="566.55999999999995"/>
    <n v="572.42999999999995"/>
  </r>
  <r>
    <x v="12839"/>
    <n v="566.55999999999995"/>
    <n v="572.42999999999995"/>
  </r>
  <r>
    <x v="12840"/>
    <n v="566.55999999999995"/>
    <n v="572.42999999999995"/>
  </r>
  <r>
    <x v="12841"/>
    <n v="566.69000000000005"/>
    <n v="572.84"/>
  </r>
  <r>
    <x v="12842"/>
    <n v="567.12"/>
    <n v="572.82000000000005"/>
  </r>
  <r>
    <x v="12843"/>
    <n v="566.62"/>
    <n v="572.84"/>
  </r>
  <r>
    <x v="12844"/>
    <n v="566.66"/>
    <n v="572.80999999999995"/>
  </r>
  <r>
    <x v="12845"/>
    <n v="566.32000000000005"/>
    <n v="572.78"/>
  </r>
  <r>
    <x v="12846"/>
    <n v="566.32000000000005"/>
    <n v="572.78"/>
  </r>
  <r>
    <x v="12847"/>
    <n v="566.32000000000005"/>
    <n v="572.78"/>
  </r>
  <r>
    <x v="12848"/>
    <n v="566.37"/>
    <n v="572.76"/>
  </r>
  <r>
    <x v="12849"/>
    <n v="566.64"/>
    <n v="571.74"/>
  </r>
  <r>
    <x v="12850"/>
    <n v="566.4"/>
    <n v="571.85"/>
  </r>
  <r>
    <x v="12851"/>
    <n v="566.53"/>
    <n v="571.77"/>
  </r>
  <r>
    <x v="12852"/>
    <n v="566.41"/>
    <n v="572.11"/>
  </r>
  <r>
    <x v="12853"/>
    <n v="566.41"/>
    <n v="572.11"/>
  </r>
  <r>
    <x v="12854"/>
    <n v="566.41"/>
    <n v="572.11"/>
  </r>
  <r>
    <x v="12855"/>
    <n v="565.84"/>
    <n v="572.34"/>
  </r>
  <r>
    <x v="12856"/>
    <n v="565.4"/>
    <n v="571.5"/>
  </r>
  <r>
    <x v="12857"/>
    <n v="564.78"/>
    <n v="569.91"/>
  </r>
  <r>
    <x v="12858"/>
    <n v="563.33000000000004"/>
    <n v="568.26"/>
  </r>
  <r>
    <x v="12859"/>
    <n v="562.67999999999995"/>
    <n v="568.66"/>
  </r>
  <r>
    <x v="12860"/>
    <n v="562.67999999999995"/>
    <n v="568.66"/>
  </r>
  <r>
    <x v="12861"/>
    <n v="562.67999999999995"/>
    <n v="568.66"/>
  </r>
  <r>
    <x v="12862"/>
    <n v="561.67999999999995"/>
    <n v="568.69000000000005"/>
  </r>
  <r>
    <x v="12863"/>
    <n v="561.79999999999995"/>
    <n v="568.08000000000004"/>
  </r>
  <r>
    <x v="12864"/>
    <n v="562.25"/>
    <n v="568.17999999999995"/>
  </r>
  <r>
    <x v="12865"/>
    <n v="562.79999999999995"/>
    <n v="567.45000000000005"/>
  </r>
  <r>
    <x v="12866"/>
    <n v="562.15"/>
    <n v="567.34"/>
  </r>
  <r>
    <x v="12867"/>
    <n v="562.15"/>
    <n v="567.34"/>
  </r>
  <r>
    <x v="12868"/>
    <n v="562.15"/>
    <n v="567.34"/>
  </r>
  <r>
    <x v="12869"/>
    <n v="562.04"/>
    <n v="568.08000000000004"/>
  </r>
  <r>
    <x v="12870"/>
    <n v="563.16999999999996"/>
    <n v="568.4"/>
  </r>
  <r>
    <x v="12871"/>
    <n v="562.4"/>
    <n v="569.30999999999995"/>
  </r>
  <r>
    <x v="12872"/>
    <n v="562.4"/>
    <n v="569.30999999999995"/>
  </r>
  <r>
    <x v="12873"/>
    <n v="562.4"/>
    <n v="569.30999999999995"/>
  </r>
  <r>
    <x v="12874"/>
    <n v="562.4"/>
    <n v="569.30999999999995"/>
  </r>
  <r>
    <x v="12875"/>
    <n v="562.4"/>
    <n v="569.30999999999995"/>
  </r>
  <r>
    <x v="12876"/>
    <n v="561.30999999999995"/>
    <n v="569.19000000000005"/>
  </r>
  <r>
    <x v="12877"/>
    <n v="561.98"/>
    <n v="569.33000000000004"/>
  </r>
  <r>
    <x v="12878"/>
    <n v="562.99"/>
    <n v="569.12"/>
  </r>
  <r>
    <x v="12879"/>
    <n v="564.13"/>
    <n v="569.87"/>
  </r>
  <r>
    <x v="12880"/>
    <n v="564.48"/>
    <n v="570.20000000000005"/>
  </r>
  <r>
    <x v="12881"/>
    <n v="564.48"/>
    <n v="570.20000000000005"/>
  </r>
  <r>
    <x v="12882"/>
    <n v="564.48"/>
    <n v="570.20000000000005"/>
  </r>
  <r>
    <x v="12883"/>
    <n v="562.47"/>
    <n v="568.88"/>
  </r>
  <r>
    <x v="12884"/>
    <n v="563.27"/>
    <n v="568.55999999999995"/>
  </r>
  <r>
    <x v="12885"/>
    <n v="563.27"/>
    <n v="568.55999999999995"/>
  </r>
  <r>
    <x v="12886"/>
    <n v="562.69000000000005"/>
    <n v="567.63"/>
  </r>
  <r>
    <x v="12887"/>
    <n v="562.07000000000005"/>
    <n v="567"/>
  </r>
  <r>
    <x v="12888"/>
    <n v="562.07000000000005"/>
    <n v="567"/>
  </r>
  <r>
    <x v="12889"/>
    <n v="562.07000000000005"/>
    <n v="567"/>
  </r>
  <r>
    <x v="12890"/>
    <n v="561.08000000000004"/>
    <n v="567.39"/>
  </r>
  <r>
    <x v="12891"/>
    <n v="561.1"/>
    <n v="567.47"/>
  </r>
  <r>
    <x v="12892"/>
    <n v="560.65"/>
    <n v="567.53"/>
  </r>
  <r>
    <x v="12893"/>
    <n v="561.21"/>
    <n v="566.82000000000005"/>
  </r>
  <r>
    <x v="12894"/>
    <n v="561.27"/>
    <n v="567.64"/>
  </r>
  <r>
    <x v="12895"/>
    <n v="561.27"/>
    <n v="567.64"/>
  </r>
  <r>
    <x v="12896"/>
    <n v="561.27"/>
    <n v="567.64"/>
  </r>
  <r>
    <x v="12897"/>
    <n v="560.66"/>
    <n v="567.55999999999995"/>
  </r>
  <r>
    <x v="12898"/>
    <n v="560.45000000000005"/>
    <n v="567.04"/>
  </r>
  <r>
    <x v="12899"/>
    <n v="561.19000000000005"/>
    <n v="567.03"/>
  </r>
  <r>
    <x v="12900"/>
    <n v="562.16999999999996"/>
    <n v="567.29999999999995"/>
  </r>
  <r>
    <x v="12901"/>
    <n v="562.04"/>
    <n v="568.30999999999995"/>
  </r>
  <r>
    <x v="12902"/>
    <n v="562.04"/>
    <n v="568.30999999999995"/>
  </r>
  <r>
    <x v="12903"/>
    <n v="562.04"/>
    <n v="568.30999999999995"/>
  </r>
  <r>
    <x v="12904"/>
    <n v="562.13"/>
    <n v="568.82000000000005"/>
  </r>
  <r>
    <x v="12905"/>
    <n v="562.13"/>
    <n v="568.82000000000005"/>
  </r>
  <r>
    <x v="12906"/>
    <n v="560.57000000000005"/>
    <n v="568.71"/>
  </r>
  <r>
    <x v="12907"/>
    <n v="561.64"/>
    <n v="568.53"/>
  </r>
  <r>
    <x v="12908"/>
    <n v="562.76"/>
    <n v="569.08000000000004"/>
  </r>
  <r>
    <x v="12909"/>
    <n v="562.76"/>
    <n v="569.08000000000004"/>
  </r>
  <r>
    <x v="12910"/>
    <n v="562.76"/>
    <n v="569.08000000000004"/>
  </r>
  <r>
    <x v="12911"/>
    <n v="562.96"/>
    <n v="569.39"/>
  </r>
  <r>
    <x v="12912"/>
    <n v="562.96"/>
    <n v="569.39"/>
  </r>
  <r>
    <x v="12913"/>
    <n v="563.21"/>
    <n v="569.08000000000004"/>
  </r>
  <r>
    <x v="12914"/>
    <n v="563.5"/>
    <n v="569"/>
  </r>
  <r>
    <x v="12915"/>
    <n v="562.78"/>
    <n v="568.91999999999996"/>
  </r>
  <r>
    <x v="12916"/>
    <n v="562.78"/>
    <n v="568.91999999999996"/>
  </r>
  <r>
    <x v="12917"/>
    <n v="562.78"/>
    <n v="568.91999999999996"/>
  </r>
  <r>
    <x v="12918"/>
    <n v="562.24"/>
    <n v="568.29999999999995"/>
  </r>
  <r>
    <x v="12919"/>
    <n v="562.24"/>
    <n v="567.97"/>
  </r>
  <r>
    <x v="12920"/>
    <n v="562.9"/>
    <n v="568.01"/>
  </r>
  <r>
    <x v="12921"/>
    <n v="561.77"/>
    <n v="567.83000000000004"/>
  </r>
  <r>
    <x v="12922"/>
    <n v="560.94000000000005"/>
    <n v="567.70000000000005"/>
  </r>
  <r>
    <x v="12923"/>
    <n v="560.94000000000005"/>
    <n v="567.70000000000005"/>
  </r>
  <r>
    <x v="12924"/>
    <n v="560.94000000000005"/>
    <n v="567.70000000000005"/>
  </r>
  <r>
    <x v="12925"/>
    <n v="560.46"/>
    <n v="567.04"/>
  </r>
  <r>
    <x v="12926"/>
    <n v="560.69000000000005"/>
    <n v="567.14"/>
  </r>
  <r>
    <x v="12927"/>
    <n v="560.87"/>
    <n v="567.30999999999995"/>
  </r>
  <r>
    <x v="12928"/>
    <n v="562.45000000000005"/>
    <n v="568.19000000000005"/>
  </r>
  <r>
    <x v="12929"/>
    <n v="561.79999999999995"/>
    <n v="567.91"/>
  </r>
  <r>
    <x v="12930"/>
    <n v="561.79999999999995"/>
    <n v="567.91"/>
  </r>
  <r>
    <x v="12931"/>
    <n v="561.79999999999995"/>
    <n v="567.91"/>
  </r>
  <r>
    <x v="12932"/>
    <n v="561.65"/>
    <n v="568.77"/>
  </r>
  <r>
    <x v="12933"/>
    <n v="562.42999999999995"/>
    <n v="568.84"/>
  </r>
  <r>
    <x v="12934"/>
    <n v="563.5"/>
    <n v="568.77"/>
  </r>
  <r>
    <x v="12935"/>
    <n v="564.16"/>
    <n v="569.97"/>
  </r>
  <r>
    <x v="12936"/>
    <n v="564.1"/>
    <n v="570.54"/>
  </r>
  <r>
    <x v="12937"/>
    <n v="564.1"/>
    <n v="570.54"/>
  </r>
  <r>
    <x v="12938"/>
    <n v="564.1"/>
    <n v="570.54"/>
  </r>
  <r>
    <x v="12939"/>
    <n v="563.16999999999996"/>
    <n v="570.44000000000005"/>
  </r>
  <r>
    <x v="12940"/>
    <n v="562.76"/>
    <n v="570.25"/>
  </r>
  <r>
    <x v="12941"/>
    <n v="565.01"/>
    <n v="570.49"/>
  </r>
  <r>
    <x v="12942"/>
    <n v="564.36"/>
    <n v="570.69000000000005"/>
  </r>
  <r>
    <x v="12943"/>
    <n v="564.27"/>
    <n v="571.16"/>
  </r>
  <r>
    <x v="12944"/>
    <n v="564.27"/>
    <n v="571.16"/>
  </r>
  <r>
    <x v="12945"/>
    <n v="564.27"/>
    <n v="571.16"/>
  </r>
  <r>
    <x v="12946"/>
    <n v="563.08000000000004"/>
    <n v="570.45000000000005"/>
  </r>
  <r>
    <x v="12947"/>
    <n v="564.36"/>
    <n v="570.44000000000005"/>
  </r>
  <r>
    <x v="12948"/>
    <n v="565.03"/>
    <n v="570.37"/>
  </r>
  <r>
    <x v="12949"/>
    <n v="565.01"/>
    <n v="570.19000000000005"/>
  </r>
  <r>
    <x v="12950"/>
    <n v="564.57000000000005"/>
    <n v="569.94000000000005"/>
  </r>
  <r>
    <x v="12951"/>
    <n v="564.57000000000005"/>
    <n v="569.94000000000005"/>
  </r>
  <r>
    <x v="12952"/>
    <n v="564.57000000000005"/>
    <n v="569.94000000000005"/>
  </r>
  <r>
    <x v="12953"/>
    <n v="564.01"/>
    <n v="570.76"/>
  </r>
  <r>
    <x v="12954"/>
    <n v="564.4"/>
    <n v="570.30999999999995"/>
  </r>
  <r>
    <x v="12955"/>
    <n v="562.85"/>
    <n v="570.19000000000005"/>
  </r>
  <r>
    <x v="12956"/>
    <n v="563.91999999999996"/>
    <n v="570.66999999999996"/>
  </r>
  <r>
    <x v="12957"/>
    <n v="564.99"/>
    <n v="570.52"/>
  </r>
  <r>
    <x v="12958"/>
    <n v="564.99"/>
    <n v="570.52"/>
  </r>
  <r>
    <x v="12959"/>
    <n v="564.99"/>
    <n v="570.52"/>
  </r>
  <r>
    <x v="12960"/>
    <n v="563.76"/>
    <n v="570.65"/>
  </r>
  <r>
    <x v="12961"/>
    <n v="564.08000000000004"/>
    <n v="570.59"/>
  </r>
  <r>
    <x v="12962"/>
    <n v="564.74"/>
    <n v="570.04999999999995"/>
  </r>
  <r>
    <x v="12963"/>
    <n v="564.16999999999996"/>
    <n v="569.79"/>
  </r>
  <r>
    <x v="12964"/>
    <n v="563.44000000000005"/>
    <n v="570.08000000000004"/>
  </r>
  <r>
    <x v="12965"/>
    <n v="563.44000000000005"/>
    <n v="570.08000000000004"/>
  </r>
  <r>
    <x v="12966"/>
    <n v="563.44000000000005"/>
    <n v="570.08000000000004"/>
  </r>
  <r>
    <x v="12967"/>
    <n v="562.45000000000005"/>
    <n v="571.08000000000004"/>
  </r>
  <r>
    <x v="12968"/>
    <n v="564.02"/>
    <n v="571.26"/>
  </r>
  <r>
    <x v="12969"/>
    <n v="563.96"/>
    <n v="570.53"/>
  </r>
  <r>
    <x v="12970"/>
    <n v="565.1"/>
    <n v="570.29"/>
  </r>
  <r>
    <x v="12971"/>
    <n v="563.67999999999995"/>
    <n v="570.94000000000005"/>
  </r>
  <r>
    <x v="12972"/>
    <n v="563.67999999999995"/>
    <n v="570.94000000000005"/>
  </r>
  <r>
    <x v="12973"/>
    <n v="563.67999999999995"/>
    <n v="570.94000000000005"/>
  </r>
  <r>
    <x v="12974"/>
    <n v="564.05999999999995"/>
    <n v="571.54"/>
  </r>
  <r>
    <x v="12975"/>
    <n v="563.30999999999995"/>
    <n v="570.67999999999995"/>
  </r>
  <r>
    <x v="12976"/>
    <n v="564.21"/>
    <n v="569.67999999999995"/>
  </r>
  <r>
    <x v="12977"/>
    <n v="564.33000000000004"/>
    <n v="570.04"/>
  </r>
  <r>
    <x v="12978"/>
    <n v="563.84"/>
    <n v="569.76"/>
  </r>
  <r>
    <x v="12979"/>
    <n v="563.84"/>
    <n v="569.76"/>
  </r>
  <r>
    <x v="12980"/>
    <n v="563.84"/>
    <n v="569.76"/>
  </r>
  <r>
    <x v="12981"/>
    <n v="563.91"/>
    <n v="569.58000000000004"/>
  </r>
  <r>
    <x v="12982"/>
    <n v="564.42999999999995"/>
    <n v="570.29999999999995"/>
  </r>
  <r>
    <x v="12983"/>
    <n v="564.45000000000005"/>
    <n v="570.71"/>
  </r>
  <r>
    <x v="12984"/>
    <n v="564.07000000000005"/>
    <n v="569.94000000000005"/>
  </r>
  <r>
    <x v="12985"/>
    <n v="564.13"/>
    <n v="570.39"/>
  </r>
  <r>
    <x v="12986"/>
    <n v="564.13"/>
    <n v="570.39"/>
  </r>
  <r>
    <x v="12987"/>
    <n v="564.13"/>
    <n v="570.39"/>
  </r>
  <r>
    <x v="12988"/>
    <n v="564.19000000000005"/>
    <n v="570.89"/>
  </r>
  <r>
    <x v="12989"/>
    <n v="563.91"/>
    <n v="570.29"/>
  </r>
  <r>
    <x v="12990"/>
    <n v="563.91"/>
    <n v="570.29"/>
  </r>
  <r>
    <x v="12991"/>
    <n v="563.64"/>
    <n v="569.36"/>
  </r>
  <r>
    <x v="12992"/>
    <n v="563.74"/>
    <n v="569.80999999999995"/>
  </r>
  <r>
    <x v="12993"/>
    <n v="563.74"/>
    <n v="569.80999999999995"/>
  </r>
  <r>
    <x v="12994"/>
    <n v="563.74"/>
    <n v="569.80999999999995"/>
  </r>
  <r>
    <x v="12995"/>
    <n v="563.42999999999995"/>
    <n v="570.07000000000005"/>
  </r>
  <r>
    <x v="12996"/>
    <n v="563.85"/>
    <n v="570.19000000000005"/>
  </r>
  <r>
    <x v="12997"/>
    <n v="564.83000000000004"/>
    <n v="570.34"/>
  </r>
  <r>
    <x v="12998"/>
    <n v="564.83000000000004"/>
    <n v="570.34"/>
  </r>
  <r>
    <x v="12999"/>
    <n v="562.76"/>
    <n v="570.15"/>
  </r>
  <r>
    <x v="13000"/>
    <n v="562.76"/>
    <n v="570.15"/>
  </r>
  <r>
    <x v="13001"/>
    <n v="562.76"/>
    <n v="570.15"/>
  </r>
  <r>
    <x v="13002"/>
    <n v="564.30999999999995"/>
    <n v="570.78"/>
  </r>
  <r>
    <x v="13003"/>
    <n v="563.29"/>
    <n v="570.65"/>
  </r>
  <r>
    <x v="13004"/>
    <n v="564.04999999999995"/>
    <n v="570.91"/>
  </r>
  <r>
    <x v="13005"/>
    <n v="564.41"/>
    <n v="569.82000000000005"/>
  </r>
  <r>
    <x v="13006"/>
    <n v="564.25"/>
    <n v="570.19000000000005"/>
  </r>
  <r>
    <x v="13007"/>
    <n v="564.25"/>
    <n v="570.19000000000005"/>
  </r>
  <r>
    <x v="13008"/>
    <n v="564.25"/>
    <n v="570.19000000000005"/>
  </r>
  <r>
    <x v="13009"/>
    <n v="564.47"/>
    <n v="570.22"/>
  </r>
  <r>
    <x v="13010"/>
    <n v="564.57000000000005"/>
    <n v="570"/>
  </r>
  <r>
    <x v="13011"/>
    <n v="564.57000000000005"/>
    <n v="570"/>
  </r>
  <r>
    <x v="13012"/>
    <n v="564.08000000000004"/>
    <n v="570.12"/>
  </r>
  <r>
    <x v="13013"/>
    <n v="564.41999999999996"/>
    <n v="569.78"/>
  </r>
  <r>
    <x v="13014"/>
    <n v="564.41999999999996"/>
    <n v="569.78"/>
  </r>
  <r>
    <x v="13015"/>
    <n v="564.41999999999996"/>
    <n v="569.78"/>
  </r>
  <r>
    <x v="13016"/>
    <n v="563.33000000000004"/>
    <n v="571.24"/>
  </r>
  <r>
    <x v="13017"/>
    <n v="563.9"/>
    <n v="571.96"/>
  </r>
  <r>
    <x v="13018"/>
    <n v="565.23"/>
    <n v="571.24"/>
  </r>
  <r>
    <x v="13019"/>
    <n v="565.86"/>
    <n v="572.26"/>
  </r>
  <r>
    <x v="13020"/>
    <n v="565.27"/>
    <n v="571.75"/>
  </r>
  <r>
    <x v="13021"/>
    <n v="565.27"/>
    <n v="571.75"/>
  </r>
  <r>
    <x v="13022"/>
    <n v="565.27"/>
    <n v="571.75"/>
  </r>
  <r>
    <x v="13023"/>
    <n v="565.97"/>
    <n v="572.65"/>
  </r>
  <r>
    <x v="13024"/>
    <n v="566.09"/>
    <n v="573.17999999999995"/>
  </r>
  <r>
    <x v="13025"/>
    <n v="567.07000000000005"/>
    <n v="574.86"/>
  </r>
  <r>
    <x v="13026"/>
    <n v="569.54"/>
    <n v="575.66999999999996"/>
  </r>
  <r>
    <x v="13027"/>
    <n v="571.36"/>
    <n v="578.55999999999995"/>
  </r>
  <r>
    <x v="13028"/>
    <n v="571.36"/>
    <n v="578.55999999999995"/>
  </r>
  <r>
    <x v="13029"/>
    <n v="571.36"/>
    <n v="578.55999999999995"/>
  </r>
  <r>
    <x v="13030"/>
    <n v="574.01"/>
    <n v="583.11"/>
  </r>
  <r>
    <x v="13031"/>
    <n v="576.87"/>
    <n v="585.15"/>
  </r>
  <r>
    <x v="13032"/>
    <n v="579.09"/>
    <n v="585.74"/>
  </r>
  <r>
    <x v="13033"/>
    <n v="581.28"/>
    <n v="586.9"/>
  </r>
  <r>
    <x v="13034"/>
    <n v="579.39"/>
    <n v="585.62"/>
  </r>
  <r>
    <x v="13035"/>
    <n v="579.39"/>
    <n v="585.62"/>
  </r>
  <r>
    <x v="13036"/>
    <n v="579.39"/>
    <n v="585.62"/>
  </r>
  <r>
    <x v="13037"/>
    <n v="576.72"/>
    <n v="584.47"/>
  </r>
  <r>
    <x v="13038"/>
    <n v="575.77"/>
    <n v="582.4"/>
  </r>
  <r>
    <x v="13039"/>
    <n v="574.39"/>
    <n v="579.76"/>
  </r>
  <r>
    <x v="13040"/>
    <n v="574.47"/>
    <n v="579.69000000000005"/>
  </r>
  <r>
    <x v="13041"/>
    <n v="573.61"/>
    <n v="581.34"/>
  </r>
  <r>
    <x v="13042"/>
    <n v="573.61"/>
    <n v="581.34"/>
  </r>
  <r>
    <x v="13043"/>
    <n v="573.61"/>
    <n v="581.34"/>
  </r>
  <r>
    <x v="13044"/>
    <n v="573.92999999999995"/>
    <n v="580.65"/>
  </r>
  <r>
    <x v="13045"/>
    <n v="575.13"/>
    <n v="580.71"/>
  </r>
  <r>
    <x v="13046"/>
    <n v="574.33000000000004"/>
    <n v="580.78"/>
  </r>
  <r>
    <x v="13047"/>
    <n v="575.66"/>
    <n v="581.42999999999995"/>
  </r>
  <r>
    <x v="13048"/>
    <n v="574.61"/>
    <n v="581.09"/>
  </r>
  <r>
    <x v="13049"/>
    <n v="574.61"/>
    <n v="581.09"/>
  </r>
  <r>
    <x v="13050"/>
    <n v="574.61"/>
    <n v="581.09"/>
  </r>
  <r>
    <x v="13051"/>
    <n v="577.27"/>
    <n v="580.70000000000005"/>
  </r>
  <r>
    <x v="13052"/>
    <n v="575.04"/>
    <n v="581.54"/>
  </r>
  <r>
    <x v="13053"/>
    <n v="577.58000000000004"/>
    <n v="582.87"/>
  </r>
  <r>
    <x v="13054"/>
    <n v="579.45000000000005"/>
    <n v="585.69000000000005"/>
  </r>
  <r>
    <x v="13055"/>
    <n v="579.12"/>
    <n v="585.79999999999995"/>
  </r>
  <r>
    <x v="13056"/>
    <n v="579.12"/>
    <n v="585.79999999999995"/>
  </r>
  <r>
    <x v="13057"/>
    <n v="579.12"/>
    <n v="585.79999999999995"/>
  </r>
  <r>
    <x v="13058"/>
    <n v="578.1"/>
    <n v="586.14"/>
  </r>
  <r>
    <x v="13059"/>
    <n v="579.03"/>
    <n v="587.15"/>
  </r>
  <r>
    <x v="13060"/>
    <n v="580.79999999999995"/>
    <n v="587.57000000000005"/>
  </r>
  <r>
    <x v="13061"/>
    <n v="584.04999999999995"/>
    <n v="588.87"/>
  </r>
  <r>
    <x v="13062"/>
    <n v="583.20000000000005"/>
    <n v="591.27"/>
  </r>
  <r>
    <x v="13063"/>
    <n v="583.20000000000005"/>
    <n v="591.27"/>
  </r>
  <r>
    <x v="13064"/>
    <n v="583.20000000000005"/>
    <n v="591.27"/>
  </r>
  <r>
    <x v="13065"/>
    <n v="585.63"/>
    <n v="593.22"/>
  </r>
  <r>
    <x v="13066"/>
    <n v="588.08000000000004"/>
    <n v="594.6"/>
  </r>
  <r>
    <x v="13067"/>
    <n v="589.47"/>
    <n v="596.17999999999995"/>
  </r>
  <r>
    <x v="13068"/>
    <n v="591.73"/>
    <n v="598.14"/>
  </r>
  <r>
    <x v="13069"/>
    <n v="590.51"/>
    <n v="597.15"/>
  </r>
  <r>
    <x v="13070"/>
    <n v="590.51"/>
    <n v="597.15"/>
  </r>
  <r>
    <x v="13071"/>
    <n v="590.51"/>
    <n v="597.15"/>
  </r>
  <r>
    <x v="13072"/>
    <n v="590.51"/>
    <n v="597.15"/>
  </r>
  <r>
    <x v="13073"/>
    <n v="590.54999999999995"/>
    <n v="596.89"/>
  </r>
  <r>
    <x v="13074"/>
    <n v="589.79999999999995"/>
    <n v="596.80999999999995"/>
  </r>
  <r>
    <x v="13075"/>
    <n v="590.33000000000004"/>
    <n v="595.80999999999995"/>
  </r>
  <r>
    <x v="13076"/>
    <n v="589.53"/>
    <n v="596.54"/>
  </r>
  <r>
    <x v="13077"/>
    <n v="589.53"/>
    <n v="596.54"/>
  </r>
  <r>
    <x v="13078"/>
    <n v="589.53"/>
    <n v="596.54"/>
  </r>
  <r>
    <x v="13079"/>
    <n v="590.27"/>
    <n v="597.09"/>
  </r>
  <r>
    <x v="13080"/>
    <n v="590.19000000000005"/>
    <n v="596.13"/>
  </r>
  <r>
    <x v="13081"/>
    <n v="592.84"/>
    <n v="597.76"/>
  </r>
  <r>
    <x v="13082"/>
    <n v="594.79999999999995"/>
    <n v="599.4"/>
  </r>
  <r>
    <x v="13083"/>
    <n v="594.51"/>
    <n v="601.4"/>
  </r>
  <r>
    <x v="13084"/>
    <n v="594.51"/>
    <n v="601.4"/>
  </r>
  <r>
    <x v="13085"/>
    <n v="594.51"/>
    <n v="601.4"/>
  </r>
  <r>
    <x v="13086"/>
    <n v="596.48"/>
    <n v="605.59"/>
  </r>
  <r>
    <x v="13087"/>
    <n v="603.20000000000005"/>
    <n v="610.74"/>
  </r>
  <r>
    <x v="13088"/>
    <n v="613.01"/>
    <n v="620.76"/>
  </r>
  <r>
    <x v="13089"/>
    <n v="611.97"/>
    <n v="618.89"/>
  </r>
  <r>
    <x v="13090"/>
    <n v="613.16"/>
    <n v="622.08000000000004"/>
  </r>
  <r>
    <x v="13091"/>
    <n v="613.16"/>
    <n v="622.08000000000004"/>
  </r>
  <r>
    <x v="13092"/>
    <n v="613.16"/>
    <n v="622.08000000000004"/>
  </r>
  <r>
    <x v="13093"/>
    <n v="617.23"/>
    <n v="627.20000000000005"/>
  </r>
  <r>
    <x v="13094"/>
    <n v="622.99"/>
    <n v="631.29999999999995"/>
  </r>
  <r>
    <x v="13095"/>
    <n v="619.67999999999995"/>
    <n v="628.11"/>
  </r>
  <r>
    <x v="13096"/>
    <n v="619.85"/>
    <n v="625.30999999999995"/>
  </r>
  <r>
    <x v="13097"/>
    <n v="616.96"/>
    <n v="623.71"/>
  </r>
  <r>
    <x v="13098"/>
    <n v="616.96"/>
    <n v="623.71"/>
  </r>
  <r>
    <x v="13099"/>
    <n v="616.96"/>
    <n v="623.71"/>
  </r>
  <r>
    <x v="13100"/>
    <n v="614.27"/>
    <n v="621.46"/>
  </r>
  <r>
    <x v="13101"/>
    <n v="614.26"/>
    <n v="620.13"/>
  </r>
  <r>
    <x v="13102"/>
    <n v="610.30999999999995"/>
    <n v="616.21"/>
  </r>
  <r>
    <x v="13103"/>
    <n v="603.6"/>
    <n v="610.29"/>
  </r>
  <r>
    <x v="13104"/>
    <n v="597.26"/>
    <n v="604.76"/>
  </r>
  <r>
    <x v="13105"/>
    <n v="597.26"/>
    <n v="604.76"/>
  </r>
  <r>
    <x v="13106"/>
    <n v="597.26"/>
    <n v="604.76"/>
  </r>
  <r>
    <x v="13107"/>
    <n v="595.05999999999995"/>
    <n v="603.04"/>
  </r>
  <r>
    <x v="13108"/>
    <n v="595.87"/>
    <n v="604.52"/>
  </r>
  <r>
    <x v="13109"/>
    <n v="597.6"/>
    <n v="607.29"/>
  </r>
  <r>
    <x v="13110"/>
    <n v="602.97"/>
    <n v="609.75"/>
  </r>
  <r>
    <x v="13111"/>
    <n v="605"/>
    <n v="610.79"/>
  </r>
  <r>
    <x v="13112"/>
    <n v="605"/>
    <n v="610.79"/>
  </r>
  <r>
    <x v="13113"/>
    <n v="605"/>
    <n v="610.79"/>
  </r>
  <r>
    <x v="13114"/>
    <n v="602.78"/>
    <n v="610.19000000000005"/>
  </r>
  <r>
    <x v="13115"/>
    <n v="600.05999999999995"/>
    <n v="606.20000000000005"/>
  </r>
  <r>
    <x v="13116"/>
    <n v="597.03"/>
    <n v="602.69000000000005"/>
  </r>
  <r>
    <x v="13117"/>
    <n v="596.15"/>
    <n v="603.1"/>
  </r>
  <r>
    <x v="13118"/>
    <n v="596.91"/>
    <n v="604.28"/>
  </r>
  <r>
    <x v="13119"/>
    <n v="596.91"/>
    <n v="604.28"/>
  </r>
  <r>
    <x v="13120"/>
    <n v="596.91"/>
    <n v="604.28"/>
  </r>
  <r>
    <x v="13121"/>
    <n v="597.13"/>
    <n v="604.45000000000005"/>
  </r>
  <r>
    <x v="13122"/>
    <n v="598.33000000000004"/>
    <n v="603.82000000000005"/>
  </r>
  <r>
    <x v="13123"/>
    <n v="597.29"/>
    <n v="602.95000000000005"/>
  </r>
  <r>
    <x v="13124"/>
    <n v="597.4"/>
    <n v="603.22"/>
  </r>
  <r>
    <x v="13125"/>
    <n v="595.45000000000005"/>
    <n v="601.66"/>
  </r>
  <r>
    <x v="13126"/>
    <n v="595.45000000000005"/>
    <n v="601.66"/>
  </r>
  <r>
    <x v="13127"/>
    <n v="595.45000000000005"/>
    <n v="601.66"/>
  </r>
  <r>
    <x v="13128"/>
    <n v="595.29999999999995"/>
    <n v="602.08000000000004"/>
  </r>
  <r>
    <x v="13129"/>
    <n v="594.74"/>
    <n v="601.6"/>
  </r>
  <r>
    <x v="13130"/>
    <n v="595.67999999999995"/>
    <n v="600.76"/>
  </r>
  <r>
    <x v="13131"/>
    <n v="595.17999999999995"/>
    <n v="599.88"/>
  </r>
  <r>
    <x v="13132"/>
    <n v="593.21"/>
    <n v="598.69000000000005"/>
  </r>
  <r>
    <x v="13133"/>
    <n v="593.21"/>
    <n v="598.69000000000005"/>
  </r>
  <r>
    <x v="13134"/>
    <n v="593.21"/>
    <n v="598.69000000000005"/>
  </r>
  <r>
    <x v="13135"/>
    <n v="593.13"/>
    <n v="599.92999999999995"/>
  </r>
  <r>
    <x v="13136"/>
    <n v="595.01"/>
    <n v="601.66"/>
  </r>
  <r>
    <x v="13137"/>
    <n v="598.4"/>
    <n v="604.04999999999995"/>
  </r>
  <r>
    <x v="13138"/>
    <n v="600.22"/>
    <n v="605.54"/>
  </r>
  <r>
    <x v="13139"/>
    <n v="600.16"/>
    <n v="606.51"/>
  </r>
  <r>
    <x v="13140"/>
    <n v="600.16"/>
    <n v="606.51"/>
  </r>
  <r>
    <x v="13141"/>
    <n v="600.16"/>
    <n v="606.51"/>
  </r>
  <r>
    <x v="13142"/>
    <n v="600.96"/>
    <n v="607.64"/>
  </r>
  <r>
    <x v="13143"/>
    <n v="600.96"/>
    <n v="607.64"/>
  </r>
  <r>
    <x v="13144"/>
    <n v="601.82000000000005"/>
    <n v="608.87"/>
  </r>
  <r>
    <x v="13145"/>
    <n v="603.69000000000005"/>
    <n v="610.41999999999996"/>
  </r>
  <r>
    <x v="13146"/>
    <n v="604.39"/>
    <n v="611.75"/>
  </r>
  <r>
    <x v="13147"/>
    <n v="604.39"/>
    <n v="611.75"/>
  </r>
  <r>
    <x v="13148"/>
    <n v="604.39"/>
    <n v="611.75"/>
  </r>
  <r>
    <x v="13149"/>
    <n v="604.39"/>
    <n v="611.75"/>
  </r>
  <r>
    <x v="13150"/>
    <n v="604.39"/>
    <n v="611.75"/>
  </r>
  <r>
    <x v="13151"/>
    <n v="603.01"/>
    <n v="611.54999999999995"/>
  </r>
  <r>
    <x v="13152"/>
    <n v="604.77"/>
    <n v="611.67999999999995"/>
  </r>
  <r>
    <x v="13153"/>
    <n v="602.4"/>
    <n v="611.54999999999995"/>
  </r>
  <r>
    <x v="13154"/>
    <n v="602.4"/>
    <n v="611.54999999999995"/>
  </r>
  <r>
    <x v="13155"/>
    <n v="602.4"/>
    <n v="611.54999999999995"/>
  </r>
  <r>
    <x v="13156"/>
    <n v="605.39"/>
    <n v="612.92999999999995"/>
  </r>
  <r>
    <x v="13157"/>
    <n v="604.83000000000004"/>
    <n v="612.21"/>
  </r>
  <r>
    <x v="13158"/>
    <n v="605.61"/>
    <n v="612.12"/>
  </r>
  <r>
    <x v="13159"/>
    <n v="604.86"/>
    <n v="610.49"/>
  </r>
  <r>
    <x v="13160"/>
    <n v="602.29999999999995"/>
    <n v="608.79999999999995"/>
  </r>
  <r>
    <x v="13161"/>
    <n v="602.29999999999995"/>
    <n v="608.79999999999995"/>
  </r>
  <r>
    <x v="13162"/>
    <n v="602.29999999999995"/>
    <n v="608.79999999999995"/>
  </r>
  <r>
    <x v="13163"/>
    <n v="599.80999999999995"/>
    <n v="606.63"/>
  </r>
  <r>
    <x v="13164"/>
    <n v="598.84"/>
    <n v="605.08000000000004"/>
  </r>
  <r>
    <x v="13165"/>
    <n v="596.66999999999996"/>
    <n v="602.97"/>
  </r>
  <r>
    <x v="13166"/>
    <n v="597.13"/>
    <n v="603.52"/>
  </r>
  <r>
    <x v="13167"/>
    <n v="597"/>
    <n v="604.70000000000005"/>
  </r>
  <r>
    <x v="13168"/>
    <n v="597"/>
    <n v="604.70000000000005"/>
  </r>
  <r>
    <x v="13169"/>
    <n v="597"/>
    <n v="604.70000000000005"/>
  </r>
  <r>
    <x v="13170"/>
    <n v="597.49"/>
    <n v="605.15"/>
  </r>
  <r>
    <x v="13171"/>
    <n v="598.6"/>
    <n v="606.55999999999995"/>
  </r>
  <r>
    <x v="13172"/>
    <n v="603.22"/>
    <n v="608.11"/>
  </r>
  <r>
    <x v="13173"/>
    <n v="605.03"/>
    <n v="610.70000000000005"/>
  </r>
  <r>
    <x v="13174"/>
    <n v="606.26"/>
    <n v="612.6"/>
  </r>
  <r>
    <x v="13175"/>
    <n v="606.26"/>
    <n v="612.6"/>
  </r>
  <r>
    <x v="13176"/>
    <n v="606.26"/>
    <n v="612.6"/>
  </r>
  <r>
    <x v="13177"/>
    <n v="606.85"/>
    <n v="613.97"/>
  </r>
  <r>
    <x v="13178"/>
    <n v="608.99"/>
    <n v="614.95000000000005"/>
  </r>
  <r>
    <x v="13179"/>
    <n v="607.85"/>
    <n v="614.16999999999996"/>
  </r>
  <r>
    <x v="13180"/>
    <n v="608.04"/>
    <n v="614.32000000000005"/>
  </r>
  <r>
    <x v="13181"/>
    <n v="607.4"/>
    <n v="615.30999999999995"/>
  </r>
  <r>
    <x v="13182"/>
    <n v="607.4"/>
    <n v="615.30999999999995"/>
  </r>
  <r>
    <x v="13183"/>
    <n v="607.4"/>
    <n v="615.30999999999995"/>
  </r>
  <r>
    <x v="13184"/>
    <n v="606.03"/>
    <n v="616.4"/>
  </r>
  <r>
    <x v="13185"/>
    <n v="608.51"/>
    <n v="616.45000000000005"/>
  </r>
  <r>
    <x v="13186"/>
    <n v="608.11"/>
    <n v="615.35"/>
  </r>
  <r>
    <x v="13187"/>
    <n v="610.01"/>
    <n v="615.12"/>
  </r>
  <r>
    <x v="13188"/>
    <n v="608.78"/>
    <n v="614.96"/>
  </r>
  <r>
    <x v="13189"/>
    <n v="608.78"/>
    <n v="614.96"/>
  </r>
  <r>
    <x v="13190"/>
    <n v="608.78"/>
    <n v="614.96"/>
  </r>
  <r>
    <x v="13191"/>
    <n v="607.96"/>
    <n v="615.05999999999995"/>
  </r>
  <r>
    <x v="13192"/>
    <n v="608.15"/>
    <n v="614.08000000000004"/>
  </r>
  <r>
    <x v="13193"/>
    <n v="607.24"/>
    <n v="612.76"/>
  </r>
  <r>
    <x v="13194"/>
    <n v="607.16999999999996"/>
    <n v="612.41999999999996"/>
  </r>
  <r>
    <x v="13195"/>
    <n v="604.45000000000005"/>
    <n v="611.36"/>
  </r>
  <r>
    <x v="13196"/>
    <n v="604.45000000000005"/>
    <n v="611.36"/>
  </r>
  <r>
    <x v="13197"/>
    <n v="604.45000000000005"/>
    <n v="611.36"/>
  </r>
  <r>
    <x v="13198"/>
    <n v="605.64"/>
    <n v="611.20000000000005"/>
  </r>
  <r>
    <x v="13199"/>
    <n v="605.76"/>
    <n v="612.62"/>
  </r>
  <r>
    <x v="13200"/>
    <n v="606.89"/>
    <n v="612"/>
  </r>
  <r>
    <x v="13201"/>
    <n v="605.97"/>
    <n v="611.69000000000005"/>
  </r>
  <r>
    <x v="13202"/>
    <n v="606.04999999999995"/>
    <n v="611.12"/>
  </r>
  <r>
    <x v="13203"/>
    <n v="606.04999999999995"/>
    <n v="611.12"/>
  </r>
  <r>
    <x v="13204"/>
    <n v="606.04999999999995"/>
    <n v="611.12"/>
  </r>
  <r>
    <x v="13205"/>
    <n v="604.97"/>
    <n v="612.21"/>
  </r>
  <r>
    <x v="13206"/>
    <n v="605.35"/>
    <n v="611.66"/>
  </r>
  <r>
    <x v="13207"/>
    <n v="605.04999999999995"/>
    <n v="610.72"/>
  </r>
  <r>
    <x v="13208"/>
    <n v="604.08000000000004"/>
    <n v="609.76"/>
  </r>
  <r>
    <x v="13209"/>
    <n v="602.58000000000004"/>
    <n v="609.32000000000005"/>
  </r>
  <r>
    <x v="13210"/>
    <n v="602.58000000000004"/>
    <n v="609.32000000000005"/>
  </r>
  <r>
    <x v="13211"/>
    <n v="602.58000000000004"/>
    <n v="609.32000000000005"/>
  </r>
  <r>
    <x v="13212"/>
    <n v="602.87"/>
    <n v="608.5"/>
  </r>
  <r>
    <x v="13213"/>
    <n v="603.97"/>
    <n v="610.37"/>
  </r>
  <r>
    <x v="13214"/>
    <n v="605.74"/>
    <n v="611.11"/>
  </r>
  <r>
    <x v="13215"/>
    <n v="605.89"/>
    <n v="611.39"/>
  </r>
  <r>
    <x v="13216"/>
    <n v="604.45000000000005"/>
    <n v="610.76"/>
  </r>
  <r>
    <x v="13217"/>
    <n v="604.45000000000005"/>
    <n v="610.76"/>
  </r>
  <r>
    <x v="13218"/>
    <n v="604.45000000000005"/>
    <n v="610.76"/>
  </r>
  <r>
    <x v="13219"/>
    <n v="602.37"/>
    <n v="608.21"/>
  </r>
  <r>
    <x v="13220"/>
    <n v="601.13"/>
    <n v="607.25"/>
  </r>
  <r>
    <x v="13221"/>
    <n v="599.23"/>
    <n v="604.75"/>
  </r>
  <r>
    <x v="13222"/>
    <n v="596.83000000000004"/>
    <n v="601.76"/>
  </r>
  <r>
    <x v="13223"/>
    <n v="594.28"/>
    <n v="600.62"/>
  </r>
  <r>
    <x v="13224"/>
    <n v="594.28"/>
    <n v="600.62"/>
  </r>
  <r>
    <x v="13225"/>
    <n v="594.28"/>
    <n v="600.62"/>
  </r>
  <r>
    <x v="13226"/>
    <n v="592.66999999999996"/>
    <n v="598.73"/>
  </r>
  <r>
    <x v="13227"/>
    <n v="592.09"/>
    <n v="600.39"/>
  </r>
  <r>
    <x v="13228"/>
    <n v="597.70000000000005"/>
    <n v="603.16"/>
  </r>
  <r>
    <x v="13229"/>
    <n v="598.76"/>
    <n v="605.23"/>
  </r>
  <r>
    <x v="13230"/>
    <n v="604.62"/>
    <n v="612.61"/>
  </r>
  <r>
    <x v="13231"/>
    <n v="604.62"/>
    <n v="612.61"/>
  </r>
  <r>
    <x v="13232"/>
    <n v="604.62"/>
    <n v="612.61"/>
  </r>
  <r>
    <x v="13233"/>
    <n v="604.5"/>
    <n v="610.54"/>
  </r>
  <r>
    <x v="13234"/>
    <n v="601.65"/>
    <n v="608.14"/>
  </r>
  <r>
    <x v="13235"/>
    <n v="600.64"/>
    <n v="606.75"/>
  </r>
  <r>
    <x v="13236"/>
    <n v="598.41"/>
    <n v="603.85"/>
  </r>
  <r>
    <x v="13237"/>
    <n v="596.04"/>
    <n v="602.36"/>
  </r>
  <r>
    <x v="13238"/>
    <n v="596.04"/>
    <n v="602.36"/>
  </r>
  <r>
    <x v="13239"/>
    <n v="596.04"/>
    <n v="602.36"/>
  </r>
  <r>
    <x v="13240"/>
    <n v="595"/>
    <n v="602.74"/>
  </r>
  <r>
    <x v="13241"/>
    <n v="597.17999999999995"/>
    <n v="605.49"/>
  </r>
  <r>
    <x v="13242"/>
    <n v="602.41"/>
    <n v="608.92999999999995"/>
  </r>
  <r>
    <x v="13243"/>
    <n v="604.30999999999995"/>
    <n v="609.46"/>
  </r>
  <r>
    <x v="13244"/>
    <n v="601.99"/>
    <n v="608.58000000000004"/>
  </r>
  <r>
    <x v="13245"/>
    <n v="601.99"/>
    <n v="608.58000000000004"/>
  </r>
  <r>
    <x v="13246"/>
    <n v="601.99"/>
    <n v="608.58000000000004"/>
  </r>
  <r>
    <x v="13247"/>
    <n v="601.41999999999996"/>
    <n v="607.96"/>
  </r>
  <r>
    <x v="13248"/>
    <n v="599.82000000000005"/>
    <n v="605.29999999999995"/>
  </r>
  <r>
    <x v="13249"/>
    <n v="598.66999999999996"/>
    <n v="603.70000000000005"/>
  </r>
  <r>
    <x v="13250"/>
    <n v="598.66999999999996"/>
    <n v="603.70000000000005"/>
  </r>
  <r>
    <x v="13251"/>
    <n v="596.34"/>
    <n v="602.69000000000005"/>
  </r>
  <r>
    <x v="13252"/>
    <n v="596.34"/>
    <n v="602.69000000000005"/>
  </r>
  <r>
    <x v="13253"/>
    <n v="596.34"/>
    <n v="602.69000000000005"/>
  </r>
  <r>
    <x v="13254"/>
    <n v="595.01"/>
    <n v="600.73"/>
  </r>
  <r>
    <x v="13255"/>
    <n v="592.91"/>
    <n v="598.79"/>
  </r>
  <r>
    <x v="13256"/>
    <n v="592.5"/>
    <n v="598.63"/>
  </r>
  <r>
    <x v="13257"/>
    <n v="592.5"/>
    <n v="598.63"/>
  </r>
  <r>
    <x v="13258"/>
    <n v="592.5"/>
    <n v="598.63"/>
  </r>
  <r>
    <x v="13259"/>
    <n v="592.5"/>
    <n v="598.63"/>
  </r>
  <r>
    <x v="13260"/>
    <n v="592.5"/>
    <n v="598.63"/>
  </r>
  <r>
    <x v="13261"/>
    <n v="593.76"/>
    <n v="601.24"/>
  </r>
  <r>
    <x v="13262"/>
    <n v="596.66"/>
    <n v="603.51"/>
  </r>
  <r>
    <x v="13263"/>
    <n v="598.80999999999995"/>
    <n v="605.24"/>
  </r>
  <r>
    <x v="13264"/>
    <n v="597"/>
    <n v="603.04999999999995"/>
  </r>
  <r>
    <x v="13265"/>
    <n v="594.26"/>
    <n v="599.75"/>
  </r>
  <r>
    <x v="13266"/>
    <n v="594.26"/>
    <n v="599.75"/>
  </r>
  <r>
    <x v="13267"/>
    <n v="594.26"/>
    <n v="599.75"/>
  </r>
  <r>
    <x v="13268"/>
    <n v="592.98"/>
    <n v="599.09"/>
  </r>
  <r>
    <x v="13269"/>
    <n v="592.27"/>
    <n v="598.9"/>
  </r>
  <r>
    <x v="13270"/>
    <n v="592.27"/>
    <n v="598.9"/>
  </r>
  <r>
    <x v="13271"/>
    <n v="593.09"/>
    <n v="599.48"/>
  </r>
  <r>
    <x v="13272"/>
    <n v="591.37"/>
    <n v="598.34"/>
  </r>
  <r>
    <x v="13273"/>
    <n v="591.37"/>
    <n v="598.34"/>
  </r>
  <r>
    <x v="13274"/>
    <n v="591.37"/>
    <n v="598.34"/>
  </r>
  <r>
    <x v="13275"/>
    <n v="591.14"/>
    <n v="598.76"/>
  </r>
  <r>
    <x v="13276"/>
    <n v="591.57000000000005"/>
    <n v="599.1"/>
  </r>
  <r>
    <x v="13277"/>
    <n v="591.88"/>
    <n v="597.82000000000005"/>
  </r>
  <r>
    <x v="13278"/>
    <n v="592.28"/>
    <n v="598.45000000000005"/>
  </r>
  <r>
    <x v="13279"/>
    <n v="591.91"/>
    <n v="597.67999999999995"/>
  </r>
  <r>
    <x v="13280"/>
    <n v="591.91"/>
    <n v="597.67999999999995"/>
  </r>
  <r>
    <x v="13281"/>
    <n v="591.91"/>
    <n v="597.67999999999995"/>
  </r>
  <r>
    <x v="13282"/>
    <n v="590.86"/>
    <n v="596.5"/>
  </r>
  <r>
    <x v="13283"/>
    <n v="588.79999999999995"/>
    <n v="594.57000000000005"/>
  </r>
  <r>
    <x v="13284"/>
    <n v="586.70000000000005"/>
    <n v="592.66"/>
  </r>
  <r>
    <x v="13285"/>
    <n v="584.48"/>
    <n v="591.45000000000005"/>
  </r>
  <r>
    <x v="13286"/>
    <n v="584.01"/>
    <n v="590.91"/>
  </r>
  <r>
    <x v="13287"/>
    <n v="584.01"/>
    <n v="590.91"/>
  </r>
  <r>
    <x v="13288"/>
    <n v="584.01"/>
    <n v="590.91"/>
  </r>
  <r>
    <x v="13289"/>
    <n v="584.57000000000005"/>
    <n v="591.28"/>
  </r>
  <r>
    <x v="13290"/>
    <n v="584.47"/>
    <n v="591.09"/>
  </r>
  <r>
    <x v="13291"/>
    <n v="587.46"/>
    <n v="593.71"/>
  </r>
  <r>
    <x v="13292"/>
    <n v="587.89"/>
    <n v="594.03"/>
  </r>
  <r>
    <x v="13293"/>
    <n v="588.41"/>
    <n v="594.97"/>
  </r>
  <r>
    <x v="13294"/>
    <n v="588.41"/>
    <n v="594.97"/>
  </r>
  <r>
    <x v="13295"/>
    <n v="588.41"/>
    <n v="594.97"/>
  </r>
  <r>
    <x v="13296"/>
    <n v="587.92999999999995"/>
    <n v="594.51"/>
  </r>
  <r>
    <x v="13297"/>
    <n v="587.04999999999995"/>
    <n v="592.86"/>
  </r>
  <r>
    <x v="13298"/>
    <n v="585.97"/>
    <n v="591.24"/>
  </r>
  <r>
    <x v="13299"/>
    <n v="584.11"/>
    <n v="590.54"/>
  </r>
  <r>
    <x v="13300"/>
    <n v="583.49"/>
    <n v="591.03"/>
  </r>
  <r>
    <x v="13301"/>
    <n v="583.49"/>
    <n v="591.03"/>
  </r>
  <r>
    <x v="13302"/>
    <n v="583.49"/>
    <n v="591.03"/>
  </r>
  <r>
    <x v="13303"/>
    <n v="583.91"/>
    <n v="591.07000000000005"/>
  </r>
  <r>
    <x v="13304"/>
    <n v="585.32000000000005"/>
    <n v="593.65"/>
  </r>
  <r>
    <x v="13305"/>
    <n v="589.38"/>
    <n v="594.5"/>
  </r>
  <r>
    <x v="13306"/>
    <n v="589.41999999999996"/>
    <n v="596.5"/>
  </r>
  <r>
    <x v="13307"/>
    <n v="588.66"/>
    <n v="595.4"/>
  </r>
  <r>
    <x v="13308"/>
    <n v="588.66"/>
    <n v="595.4"/>
  </r>
  <r>
    <x v="13309"/>
    <n v="588.66"/>
    <n v="595.4"/>
  </r>
  <r>
    <x v="13310"/>
    <n v="586.02"/>
    <n v="592.67999999999995"/>
  </r>
  <r>
    <x v="13311"/>
    <n v="584.85"/>
    <n v="591.39"/>
  </r>
  <r>
    <x v="13312"/>
    <n v="586.62"/>
    <n v="589.59"/>
  </r>
  <r>
    <x v="13313"/>
    <n v="582.59"/>
    <n v="588.52"/>
  </r>
  <r>
    <x v="13314"/>
    <n v="581.13"/>
    <n v="588.89"/>
  </r>
  <r>
    <x v="13315"/>
    <n v="581.13"/>
    <n v="588.89"/>
  </r>
  <r>
    <x v="13316"/>
    <n v="581.13"/>
    <n v="588.89"/>
  </r>
  <r>
    <x v="13317"/>
    <n v="580.66"/>
    <n v="587.86"/>
  </r>
  <r>
    <x v="13318"/>
    <n v="580.79999999999995"/>
    <n v="587.42999999999995"/>
  </r>
  <r>
    <x v="13319"/>
    <n v="581.91999999999996"/>
    <n v="589.16"/>
  </r>
  <r>
    <x v="13320"/>
    <n v="581.65"/>
    <n v="587.95000000000005"/>
  </r>
  <r>
    <x v="13321"/>
    <n v="581.72"/>
    <n v="588.05999999999995"/>
  </r>
  <r>
    <x v="13322"/>
    <n v="581.72"/>
    <n v="588.05999999999995"/>
  </r>
  <r>
    <x v="13323"/>
    <n v="581.72"/>
    <n v="588.05999999999995"/>
  </r>
  <r>
    <x v="13324"/>
    <n v="581.17999999999995"/>
    <n v="587.80999999999995"/>
  </r>
  <r>
    <x v="13325"/>
    <n v="580.76"/>
    <n v="587.13"/>
  </r>
  <r>
    <x v="13326"/>
    <n v="578.98"/>
    <n v="586.30999999999995"/>
  </r>
  <r>
    <x v="13327"/>
    <n v="578.35"/>
    <n v="585.45000000000005"/>
  </r>
  <r>
    <x v="13328"/>
    <n v="576.72"/>
    <n v="583.64"/>
  </r>
  <r>
    <x v="13329"/>
    <n v="576.72"/>
    <n v="583.64"/>
  </r>
  <r>
    <x v="13330"/>
    <n v="576.72"/>
    <n v="583.64"/>
  </r>
  <r>
    <x v="13331"/>
    <n v="574.89"/>
    <n v="583.23"/>
  </r>
  <r>
    <x v="13332"/>
    <n v="576.49"/>
    <n v="583.30999999999995"/>
  </r>
  <r>
    <x v="13333"/>
    <n v="578.16999999999996"/>
    <n v="585.16999999999996"/>
  </r>
  <r>
    <x v="13334"/>
    <n v="579.32000000000005"/>
    <n v="585.83000000000004"/>
  </r>
  <r>
    <x v="13335"/>
    <n v="578.21"/>
    <n v="585.77"/>
  </r>
  <r>
    <x v="13336"/>
    <n v="578.21"/>
    <n v="585.77"/>
  </r>
  <r>
    <x v="13337"/>
    <n v="578.21"/>
    <n v="585.77"/>
  </r>
  <r>
    <x v="13338"/>
    <n v="578.34"/>
    <n v="585.53"/>
  </r>
  <r>
    <x v="13339"/>
    <n v="579.47"/>
    <n v="585.5"/>
  </r>
  <r>
    <x v="13340"/>
    <n v="579.1"/>
    <n v="584.17999999999995"/>
  </r>
  <r>
    <x v="13341"/>
    <n v="578.21"/>
    <n v="584.04999999999995"/>
  </r>
  <r>
    <x v="13342"/>
    <n v="575.32000000000005"/>
    <n v="582.11"/>
  </r>
  <r>
    <x v="13343"/>
    <n v="575.32000000000005"/>
    <n v="582.11"/>
  </r>
  <r>
    <x v="13344"/>
    <n v="575.32000000000005"/>
    <n v="582.11"/>
  </r>
  <r>
    <x v="13345"/>
    <n v="572.15"/>
    <n v="578.39"/>
  </r>
  <r>
    <x v="13346"/>
    <n v="571.58000000000004"/>
    <n v="577.89"/>
  </r>
  <r>
    <x v="13347"/>
    <n v="572.27"/>
    <n v="578.30999999999995"/>
  </r>
  <r>
    <x v="13348"/>
    <n v="571.80999999999995"/>
    <n v="578.78"/>
  </r>
  <r>
    <x v="13349"/>
    <n v="570.73"/>
    <n v="577.37"/>
  </r>
  <r>
    <x v="13350"/>
    <n v="570.73"/>
    <n v="577.37"/>
  </r>
  <r>
    <x v="13351"/>
    <n v="570.73"/>
    <n v="577.37"/>
  </r>
  <r>
    <x v="13352"/>
    <n v="569.91"/>
    <n v="576.82000000000005"/>
  </r>
  <r>
    <x v="13353"/>
    <n v="570.44000000000005"/>
    <n v="575.97"/>
  </r>
  <r>
    <x v="13354"/>
    <n v="570.30999999999995"/>
    <n v="575.69000000000005"/>
  </r>
  <r>
    <x v="13355"/>
    <n v="570.30999999999995"/>
    <n v="575.69000000000005"/>
  </r>
  <r>
    <x v="13356"/>
    <n v="568.86"/>
    <n v="574.94000000000005"/>
  </r>
  <r>
    <x v="13357"/>
    <n v="568.86"/>
    <n v="574.94000000000005"/>
  </r>
  <r>
    <x v="13358"/>
    <n v="568.86"/>
    <n v="574.94000000000005"/>
  </r>
  <r>
    <x v="13359"/>
    <n v="567.5"/>
    <n v="573.97"/>
  </r>
  <r>
    <x v="13360"/>
    <n v="567.11"/>
    <n v="573.46"/>
  </r>
  <r>
    <x v="13361"/>
    <n v="566.52"/>
    <n v="572.26"/>
  </r>
  <r>
    <x v="13362"/>
    <n v="566.6"/>
    <n v="573.54999999999995"/>
  </r>
  <r>
    <x v="13363"/>
    <n v="566.6"/>
    <n v="573.54999999999995"/>
  </r>
  <r>
    <x v="13364"/>
    <n v="566.6"/>
    <n v="573.54999999999995"/>
  </r>
  <r>
    <x v="13365"/>
    <n v="566.6"/>
    <n v="573.54999999999995"/>
  </r>
  <r>
    <x v="13366"/>
    <n v="565.44000000000005"/>
    <n v="573.27"/>
  </r>
  <r>
    <x v="13367"/>
    <n v="565.20000000000005"/>
    <n v="573.17999999999995"/>
  </r>
  <r>
    <x v="13368"/>
    <n v="566.95000000000005"/>
    <n v="573.32000000000005"/>
  </r>
  <r>
    <x v="13369"/>
    <n v="567.30999999999995"/>
    <n v="573.53"/>
  </r>
  <r>
    <x v="13370"/>
    <n v="567.34"/>
    <n v="574.07000000000005"/>
  </r>
  <r>
    <x v="13371"/>
    <n v="567.34"/>
    <n v="574.07000000000005"/>
  </r>
  <r>
    <x v="13372"/>
    <n v="567.34"/>
    <n v="574.07000000000005"/>
  </r>
  <r>
    <x v="13373"/>
    <n v="567.07000000000005"/>
    <n v="573.62"/>
  </r>
  <r>
    <x v="13374"/>
    <n v="566.6"/>
    <n v="572.42999999999995"/>
  </r>
  <r>
    <x v="13375"/>
    <n v="565.41999999999996"/>
    <n v="571.29999999999995"/>
  </r>
  <r>
    <x v="13376"/>
    <n v="565.41999999999996"/>
    <n v="571.29999999999995"/>
  </r>
  <r>
    <x v="13377"/>
    <n v="563.82000000000005"/>
    <n v="570.46"/>
  </r>
  <r>
    <x v="13378"/>
    <n v="563.82000000000005"/>
    <n v="570.46"/>
  </r>
  <r>
    <x v="13379"/>
    <n v="563.82000000000005"/>
    <n v="570.46"/>
  </r>
  <r>
    <x v="13380"/>
    <n v="562.23"/>
    <n v="569.91999999999996"/>
  </r>
  <r>
    <x v="13381"/>
    <n v="561.39"/>
    <n v="568.07000000000005"/>
  </r>
  <r>
    <x v="13382"/>
    <n v="561.75"/>
    <n v="568.45000000000005"/>
  </r>
  <r>
    <x v="13383"/>
    <n v="562.94000000000005"/>
    <n v="569.53"/>
  </r>
  <r>
    <x v="13384"/>
    <n v="563.07000000000005"/>
    <n v="570.20000000000005"/>
  </r>
  <r>
    <x v="13385"/>
    <n v="563.07000000000005"/>
    <n v="570.20000000000005"/>
  </r>
  <r>
    <x v="13386"/>
    <n v="563.07000000000005"/>
    <n v="570.20000000000005"/>
  </r>
  <r>
    <x v="13387"/>
    <n v="562.87"/>
    <n v="570.16999999999996"/>
  </r>
  <r>
    <x v="13388"/>
    <n v="563.95000000000005"/>
    <n v="570.03"/>
  </r>
  <r>
    <x v="13389"/>
    <n v="565.16999999999996"/>
    <n v="570.99"/>
  </r>
  <r>
    <x v="13390"/>
    <n v="566.45000000000005"/>
    <n v="572.89"/>
  </r>
  <r>
    <x v="13391"/>
    <n v="567.66"/>
    <n v="575.16"/>
  </r>
  <r>
    <x v="13392"/>
    <n v="567.66"/>
    <n v="575.16"/>
  </r>
  <r>
    <x v="13393"/>
    <n v="567.66"/>
    <n v="575.16"/>
  </r>
  <r>
    <x v="13394"/>
    <n v="568.57000000000005"/>
    <n v="577.15"/>
  </r>
  <r>
    <x v="13395"/>
    <n v="573.02"/>
    <n v="579.59"/>
  </r>
  <r>
    <x v="13396"/>
    <n v="574.08000000000004"/>
    <n v="580.82000000000005"/>
  </r>
  <r>
    <x v="13397"/>
    <n v="576.20000000000005"/>
    <n v="582.66999999999996"/>
  </r>
  <r>
    <x v="13398"/>
    <n v="575.04999999999995"/>
    <n v="581.13"/>
  </r>
  <r>
    <x v="13399"/>
    <n v="575.04999999999995"/>
    <n v="581.13"/>
  </r>
  <r>
    <x v="13400"/>
    <n v="575.04999999999995"/>
    <n v="581.13"/>
  </r>
  <r>
    <x v="13401"/>
    <n v="573.58000000000004"/>
    <n v="579.79"/>
  </r>
  <r>
    <x v="13402"/>
    <n v="571.92999999999995"/>
    <n v="577.96"/>
  </r>
  <r>
    <x v="13403"/>
    <n v="571.17999999999995"/>
    <n v="577.28"/>
  </r>
  <r>
    <x v="13404"/>
    <n v="572.08000000000004"/>
    <n v="578.83000000000004"/>
  </r>
  <r>
    <x v="13405"/>
    <n v="572.42999999999995"/>
    <n v="579.66"/>
  </r>
  <r>
    <x v="13406"/>
    <n v="572.42999999999995"/>
    <n v="579.66"/>
  </r>
  <r>
    <x v="13407"/>
    <n v="572.42999999999995"/>
    <n v="579.66"/>
  </r>
  <r>
    <x v="13408"/>
    <n v="572.98"/>
    <n v="580.49"/>
  </r>
  <r>
    <x v="13409"/>
    <n v="574.73"/>
    <n v="580.77"/>
  </r>
  <r>
    <x v="13410"/>
    <n v="574.83000000000004"/>
    <n v="582"/>
  </r>
  <r>
    <x v="13411"/>
    <n v="576.04999999999995"/>
    <n v="583.54999999999995"/>
  </r>
  <r>
    <x v="13412"/>
    <n v="576.71"/>
    <n v="583.86"/>
  </r>
  <r>
    <x v="13413"/>
    <n v="576.71"/>
    <n v="583.86"/>
  </r>
  <r>
    <x v="13414"/>
    <n v="576.71"/>
    <n v="583.86"/>
  </r>
  <r>
    <x v="13415"/>
    <n v="578.30999999999995"/>
    <n v="585.05999999999995"/>
  </r>
  <r>
    <x v="13416"/>
    <n v="579.57000000000005"/>
    <n v="585.84"/>
  </r>
  <r>
    <x v="13417"/>
    <n v="578.66999999999996"/>
    <n v="585.42999999999995"/>
  </r>
  <r>
    <x v="13418"/>
    <n v="578.99"/>
    <n v="584.74"/>
  </r>
  <r>
    <x v="13419"/>
    <n v="577.92999999999995"/>
    <n v="583.88"/>
  </r>
  <r>
    <x v="13420"/>
    <n v="577.92999999999995"/>
    <n v="583.88"/>
  </r>
  <r>
    <x v="13421"/>
    <n v="577.92999999999995"/>
    <n v="583.88"/>
  </r>
  <r>
    <x v="13422"/>
    <n v="576.58000000000004"/>
    <n v="583.46"/>
  </r>
  <r>
    <x v="13423"/>
    <n v="576.29"/>
    <n v="583.23"/>
  </r>
  <r>
    <x v="13424"/>
    <n v="577.82000000000005"/>
    <n v="585.11"/>
  </r>
  <r>
    <x v="13425"/>
    <n v="579.41"/>
    <n v="585.76"/>
  </r>
  <r>
    <x v="13426"/>
    <n v="578.1"/>
    <n v="585.88"/>
  </r>
  <r>
    <x v="13427"/>
    <n v="578.1"/>
    <n v="585.88"/>
  </r>
  <r>
    <x v="13428"/>
    <n v="578.1"/>
    <n v="585.88"/>
  </r>
  <r>
    <x v="13429"/>
    <n v="577.41999999999996"/>
    <n v="585.11"/>
  </r>
  <r>
    <x v="13430"/>
    <n v="578.1"/>
    <n v="584.46"/>
  </r>
  <r>
    <x v="13431"/>
    <n v="578.5"/>
    <n v="583.98"/>
  </r>
  <r>
    <x v="13432"/>
    <n v="578.28"/>
    <n v="583.69000000000005"/>
  </r>
  <r>
    <x v="13433"/>
    <n v="576.37"/>
    <n v="583.57000000000005"/>
  </r>
  <r>
    <x v="13434"/>
    <n v="576.37"/>
    <n v="583.57000000000005"/>
  </r>
  <r>
    <x v="13435"/>
    <n v="576.37"/>
    <n v="583.57000000000005"/>
  </r>
  <r>
    <x v="13436"/>
    <n v="574.86"/>
    <n v="581.85"/>
  </r>
  <r>
    <x v="13437"/>
    <n v="574.45000000000005"/>
    <n v="580.84"/>
  </r>
  <r>
    <x v="13438"/>
    <n v="576.41"/>
    <n v="582.41999999999996"/>
  </r>
  <r>
    <x v="13439"/>
    <n v="575.95000000000005"/>
    <n v="582.66"/>
  </r>
  <r>
    <x v="13440"/>
    <n v="577.13"/>
    <n v="583.79"/>
  </r>
  <r>
    <x v="13441"/>
    <n v="577.13"/>
    <n v="583.79"/>
  </r>
  <r>
    <x v="13442"/>
    <n v="577.13"/>
    <n v="583.79"/>
  </r>
  <r>
    <x v="13443"/>
    <n v="578.92999999999995"/>
    <n v="585.41999999999996"/>
  </r>
  <r>
    <x v="13444"/>
    <n v="577.82000000000005"/>
    <n v="585.88"/>
  </r>
  <r>
    <x v="13445"/>
    <n v="579.20000000000005"/>
    <n v="586"/>
  </r>
  <r>
    <x v="13446"/>
    <n v="581.49"/>
    <n v="586.66"/>
  </r>
  <r>
    <x v="13447"/>
    <n v="579.25"/>
    <n v="585.91"/>
  </r>
  <r>
    <x v="13448"/>
    <n v="579.25"/>
    <n v="585.91"/>
  </r>
  <r>
    <x v="13449"/>
    <n v="579.25"/>
    <n v="585.91"/>
  </r>
  <r>
    <x v="13450"/>
    <n v="578.1"/>
    <n v="584.91"/>
  </r>
  <r>
    <x v="13451"/>
    <n v="579.36"/>
    <n v="585.30999999999995"/>
  </r>
  <r>
    <x v="13452"/>
    <n v="579.86"/>
    <n v="585.39"/>
  </r>
  <r>
    <x v="13453"/>
    <n v="581.04999999999995"/>
    <n v="585.89"/>
  </r>
  <r>
    <x v="13454"/>
    <n v="580.34"/>
    <n v="587.5"/>
  </r>
  <r>
    <x v="13455"/>
    <n v="580.34"/>
    <n v="587.5"/>
  </r>
  <r>
    <x v="13456"/>
    <n v="580.34"/>
    <n v="587.5"/>
  </r>
  <r>
    <x v="13457"/>
    <n v="578.86"/>
    <n v="587.75"/>
  </r>
  <r>
    <x v="13458"/>
    <n v="581.08000000000004"/>
    <n v="587.94000000000005"/>
  </r>
  <r>
    <x v="13459"/>
    <n v="581.66"/>
    <n v="588.05999999999995"/>
  </r>
  <r>
    <x v="13460"/>
    <n v="581.61"/>
    <n v="586.17999999999995"/>
  </r>
  <r>
    <x v="13461"/>
    <n v="579.76"/>
    <n v="586.21"/>
  </r>
  <r>
    <x v="13462"/>
    <n v="579.76"/>
    <n v="586.21"/>
  </r>
  <r>
    <x v="13463"/>
    <n v="579.76"/>
    <n v="586.21"/>
  </r>
  <r>
    <x v="13464"/>
    <n v="578.69000000000005"/>
    <n v="585.86"/>
  </r>
  <r>
    <x v="13465"/>
    <n v="577.98"/>
    <n v="584.69000000000005"/>
  </r>
  <r>
    <x v="13466"/>
    <n v="577.49"/>
    <n v="583.26"/>
  </r>
  <r>
    <x v="13467"/>
    <n v="576.19000000000005"/>
    <n v="582.36"/>
  </r>
  <r>
    <x v="13468"/>
    <n v="573.76"/>
    <n v="579.99"/>
  </r>
  <r>
    <x v="13469"/>
    <n v="573.76"/>
    <n v="579.99"/>
  </r>
  <r>
    <x v="13470"/>
    <n v="573.76"/>
    <n v="579.99"/>
  </r>
  <r>
    <x v="13471"/>
    <n v="570.97"/>
    <n v="578.48"/>
  </r>
  <r>
    <x v="13472"/>
    <n v="569.76"/>
    <n v="576.44000000000005"/>
  </r>
  <r>
    <x v="13473"/>
    <n v="569.74"/>
    <n v="576.71"/>
  </r>
  <r>
    <x v="13474"/>
    <n v="568.16999999999996"/>
    <n v="573.72"/>
  </r>
  <r>
    <x v="13475"/>
    <n v="565.42999999999995"/>
    <n v="571.79999999999995"/>
  </r>
  <r>
    <x v="13476"/>
    <n v="565.42999999999995"/>
    <n v="571.79999999999995"/>
  </r>
  <r>
    <x v="13477"/>
    <n v="565.42999999999995"/>
    <n v="571.79999999999995"/>
  </r>
  <r>
    <x v="13478"/>
    <n v="562.54"/>
    <n v="571.23"/>
  </r>
  <r>
    <x v="13479"/>
    <n v="561.57000000000005"/>
    <n v="567.77"/>
  </r>
  <r>
    <x v="13480"/>
    <n v="560.45000000000005"/>
    <n v="566.37"/>
  </r>
  <r>
    <x v="13481"/>
    <n v="559.83000000000004"/>
    <n v="566.55999999999995"/>
  </r>
  <r>
    <x v="13482"/>
    <n v="558.9"/>
    <n v="565.89"/>
  </r>
  <r>
    <x v="13483"/>
    <n v="558.9"/>
    <n v="565.89"/>
  </r>
  <r>
    <x v="13484"/>
    <n v="558.9"/>
    <n v="565.89"/>
  </r>
  <r>
    <x v="13485"/>
    <n v="560.22"/>
    <n v="567.65"/>
  </r>
  <r>
    <x v="13486"/>
    <n v="563.53"/>
    <n v="572.01"/>
  </r>
  <r>
    <x v="13487"/>
    <n v="563.99"/>
    <n v="571.80999999999995"/>
  </r>
  <r>
    <x v="13488"/>
    <n v="566.91"/>
    <n v="573.19000000000005"/>
  </r>
  <r>
    <x v="13489"/>
    <n v="565.08000000000004"/>
    <n v="572.22"/>
  </r>
  <r>
    <x v="13490"/>
    <n v="565.08000000000004"/>
    <n v="572.22"/>
  </r>
  <r>
    <x v="13491"/>
    <n v="565.08000000000004"/>
    <n v="572.22"/>
  </r>
  <r>
    <x v="13492"/>
    <n v="565.59"/>
    <n v="572.08000000000004"/>
  </r>
  <r>
    <x v="13493"/>
    <n v="567.59"/>
    <n v="573.52"/>
  </r>
  <r>
    <x v="13494"/>
    <n v="567.6"/>
    <n v="574.59"/>
  </r>
  <r>
    <x v="13495"/>
    <n v="566.61"/>
    <n v="572.52"/>
  </r>
  <r>
    <x v="13496"/>
    <n v="563.73"/>
    <n v="570.76"/>
  </r>
  <r>
    <x v="13497"/>
    <n v="563.73"/>
    <n v="570.76"/>
  </r>
  <r>
    <x v="13498"/>
    <n v="563.73"/>
    <n v="570.76"/>
  </r>
  <r>
    <x v="13499"/>
    <n v="562.33000000000004"/>
    <n v="570.04999999999995"/>
  </r>
  <r>
    <x v="13500"/>
    <n v="562.52"/>
    <n v="569.16"/>
  </r>
  <r>
    <x v="13501"/>
    <n v="563.65"/>
    <n v="569.29"/>
  </r>
  <r>
    <x v="13502"/>
    <n v="562.52"/>
    <n v="569.89"/>
  </r>
  <r>
    <x v="13503"/>
    <n v="563.21"/>
    <n v="569.57000000000005"/>
  </r>
  <r>
    <x v="13504"/>
    <n v="563.21"/>
    <n v="569.57000000000005"/>
  </r>
  <r>
    <x v="13505"/>
    <n v="563.21"/>
    <n v="569.57000000000005"/>
  </r>
  <r>
    <x v="13506"/>
    <n v="564.72"/>
    <n v="571.80999999999995"/>
  </r>
  <r>
    <x v="13507"/>
    <n v="568.49"/>
    <n v="574.92999999999995"/>
  </r>
  <r>
    <x v="13508"/>
    <n v="568.49"/>
    <n v="574.92999999999995"/>
  </r>
  <r>
    <x v="13509"/>
    <n v="569.34"/>
    <n v="575.66"/>
  </r>
  <r>
    <x v="13510"/>
    <n v="569.92999999999995"/>
    <n v="575.55999999999995"/>
  </r>
  <r>
    <x v="13511"/>
    <n v="569.92999999999995"/>
    <n v="575.55999999999995"/>
  </r>
  <r>
    <x v="13512"/>
    <n v="569.92999999999995"/>
    <n v="575.55999999999995"/>
  </r>
  <r>
    <x v="13513"/>
    <n v="570.09"/>
    <n v="576.49"/>
  </r>
  <r>
    <x v="13514"/>
    <n v="570.09"/>
    <n v="576.49"/>
  </r>
  <r>
    <x v="13515"/>
    <n v="570.09"/>
    <n v="576.49"/>
  </r>
  <r>
    <x v="13516"/>
    <n v="569.5"/>
    <n v="576.29999999999995"/>
  </r>
  <r>
    <x v="13517"/>
    <n v="569.37"/>
    <n v="576.24"/>
  </r>
  <r>
    <x v="13518"/>
    <n v="569.37"/>
    <n v="576.24"/>
  </r>
  <r>
    <x v="13519"/>
    <n v="569.37"/>
    <n v="576.24"/>
  </r>
  <r>
    <x v="13520"/>
    <n v="567.47"/>
    <n v="576.37"/>
  </r>
  <r>
    <x v="13521"/>
    <n v="569.58000000000004"/>
    <n v="576.72"/>
  </r>
  <r>
    <x v="13522"/>
    <n v="569.47"/>
    <n v="576.74"/>
  </r>
  <r>
    <x v="13523"/>
    <n v="569.84"/>
    <n v="576.49"/>
  </r>
  <r>
    <x v="13524"/>
    <n v="568.61"/>
    <n v="575.92999999999995"/>
  </r>
  <r>
    <x v="13525"/>
    <n v="568.61"/>
    <n v="575.92999999999995"/>
  </r>
  <r>
    <x v="13526"/>
    <n v="568.61"/>
    <n v="575.92999999999995"/>
  </r>
  <r>
    <x v="13527"/>
    <n v="566.59"/>
    <n v="573.34"/>
  </r>
  <r>
    <x v="13528"/>
    <n v="565.82000000000005"/>
    <n v="572.01"/>
  </r>
  <r>
    <x v="13529"/>
    <n v="564.66999999999996"/>
    <n v="570.74"/>
  </r>
  <r>
    <x v="13530"/>
    <n v="563.37"/>
    <n v="569.42999999999995"/>
  </r>
  <r>
    <x v="13531"/>
    <n v="561.47"/>
    <n v="568.42999999999995"/>
  </r>
  <r>
    <x v="13532"/>
    <n v="561.47"/>
    <n v="568.42999999999995"/>
  </r>
  <r>
    <x v="13533"/>
    <n v="561.47"/>
    <n v="568.42999999999995"/>
  </r>
  <r>
    <x v="13534"/>
    <n v="561.54"/>
    <n v="568.41999999999996"/>
  </r>
  <r>
    <x v="13535"/>
    <n v="563.46"/>
    <n v="570.32000000000005"/>
  </r>
  <r>
    <x v="13536"/>
    <n v="565.35"/>
    <n v="572.03"/>
  </r>
  <r>
    <x v="13537"/>
    <n v="567.19000000000005"/>
    <n v="573.61"/>
  </r>
  <r>
    <x v="13538"/>
    <n v="566.44000000000005"/>
    <n v="573.51"/>
  </r>
  <r>
    <x v="13539"/>
    <n v="566.44000000000005"/>
    <n v="573.51"/>
  </r>
  <r>
    <x v="13540"/>
    <n v="566.44000000000005"/>
    <n v="573.51"/>
  </r>
  <r>
    <x v="13541"/>
    <n v="565.53"/>
    <n v="573.13"/>
  </r>
  <r>
    <x v="13542"/>
    <n v="566.54999999999995"/>
    <n v="572.64"/>
  </r>
  <r>
    <x v="13543"/>
    <n v="567.26"/>
    <n v="573.08000000000004"/>
  </r>
  <r>
    <x v="13544"/>
    <n v="567.05999999999995"/>
    <n v="573.36"/>
  </r>
  <r>
    <x v="13545"/>
    <n v="566.38"/>
    <n v="573.61"/>
  </r>
  <r>
    <x v="13546"/>
    <n v="566.38"/>
    <n v="573.61"/>
  </r>
  <r>
    <x v="13547"/>
    <n v="566.38"/>
    <n v="573.61"/>
  </r>
  <r>
    <x v="13548"/>
    <n v="567.47"/>
    <n v="576.12"/>
  </r>
  <r>
    <x v="13549"/>
    <n v="571.5"/>
    <n v="578.69000000000005"/>
  </r>
  <r>
    <x v="13550"/>
    <n v="572.70000000000005"/>
    <n v="578.64"/>
  </r>
  <r>
    <x v="13551"/>
    <n v="572.69000000000005"/>
    <n v="579.34"/>
  </r>
  <r>
    <x v="13552"/>
    <n v="570.4"/>
    <n v="577.83000000000004"/>
  </r>
  <r>
    <x v="13553"/>
    <n v="570.4"/>
    <n v="577.83000000000004"/>
  </r>
  <r>
    <x v="13554"/>
    <n v="570.4"/>
    <n v="577.83000000000004"/>
  </r>
  <r>
    <x v="13555"/>
    <n v="568.5"/>
    <n v="576.29999999999995"/>
  </r>
  <r>
    <x v="13556"/>
    <n v="568.16999999999996"/>
    <n v="574.42999999999995"/>
  </r>
  <r>
    <x v="13557"/>
    <n v="566.79999999999995"/>
    <n v="572.52"/>
  </r>
  <r>
    <x v="13558"/>
    <n v="565.61"/>
    <n v="571.22"/>
  </r>
  <r>
    <x v="13559"/>
    <n v="563.98"/>
    <n v="570.33000000000004"/>
  </r>
  <r>
    <x v="13560"/>
    <n v="563.98"/>
    <n v="570.33000000000004"/>
  </r>
  <r>
    <x v="13561"/>
    <n v="563.98"/>
    <n v="570.33000000000004"/>
  </r>
  <r>
    <x v="13562"/>
    <n v="564.12"/>
    <n v="571.63"/>
  </r>
  <r>
    <x v="13563"/>
    <n v="566.03"/>
    <n v="573.02"/>
  </r>
  <r>
    <x v="13564"/>
    <n v="567.05999999999995"/>
    <n v="574.92999999999995"/>
  </r>
  <r>
    <x v="13565"/>
    <n v="569.08000000000004"/>
    <n v="575.34"/>
  </r>
  <r>
    <x v="13566"/>
    <n v="569.46"/>
    <n v="575.92999999999995"/>
  </r>
  <r>
    <x v="13567"/>
    <n v="569.46"/>
    <n v="575.92999999999995"/>
  </r>
  <r>
    <x v="13568"/>
    <n v="569.46"/>
    <n v="575.92999999999995"/>
  </r>
  <r>
    <x v="13569"/>
    <n v="568.77"/>
    <n v="575.03"/>
  </r>
  <r>
    <x v="13570"/>
    <n v="568.63"/>
    <n v="574.67999999999995"/>
  </r>
  <r>
    <x v="13571"/>
    <n v="567.15"/>
    <n v="572.67999999999995"/>
  </r>
  <r>
    <x v="13572"/>
    <n v="565.84"/>
    <n v="571.54"/>
  </r>
  <r>
    <x v="13573"/>
    <n v="565.87"/>
    <n v="572.33000000000004"/>
  </r>
  <r>
    <x v="13574"/>
    <n v="565.87"/>
    <n v="572.33000000000004"/>
  </r>
  <r>
    <x v="13575"/>
    <n v="565.87"/>
    <n v="572.33000000000004"/>
  </r>
  <r>
    <x v="13576"/>
    <n v="566.37"/>
    <n v="574.39"/>
  </r>
  <r>
    <x v="13577"/>
    <n v="569.08000000000004"/>
    <n v="576.37"/>
  </r>
  <r>
    <x v="13578"/>
    <n v="569.61"/>
    <n v="578.08000000000004"/>
  </r>
  <r>
    <x v="13579"/>
    <n v="569.70000000000005"/>
    <n v="576.57000000000005"/>
  </r>
  <r>
    <x v="13580"/>
    <n v="566.21"/>
    <n v="573.35"/>
  </r>
  <r>
    <x v="13581"/>
    <n v="566.21"/>
    <n v="573.35"/>
  </r>
  <r>
    <x v="13582"/>
    <n v="566.21"/>
    <n v="573.35"/>
  </r>
  <r>
    <x v="13583"/>
    <n v="565.13"/>
    <n v="572.37"/>
  </r>
  <r>
    <x v="13584"/>
    <n v="564.57000000000005"/>
    <n v="570.25"/>
  </r>
  <r>
    <x v="13585"/>
    <n v="561.70000000000005"/>
    <n v="567.41999999999996"/>
  </r>
  <r>
    <x v="13586"/>
    <n v="562.21"/>
    <n v="568"/>
  </r>
  <r>
    <x v="13587"/>
    <n v="560.66"/>
    <n v="567.67999999999995"/>
  </r>
  <r>
    <x v="13588"/>
    <n v="560.66"/>
    <n v="567.67999999999995"/>
  </r>
  <r>
    <x v="13589"/>
    <n v="560.66"/>
    <n v="567.67999999999995"/>
  </r>
  <r>
    <x v="13590"/>
    <n v="560.75"/>
    <n v="568.32000000000005"/>
  </r>
  <r>
    <x v="13591"/>
    <n v="563.22"/>
    <n v="568.70000000000005"/>
  </r>
  <r>
    <x v="13592"/>
    <n v="563.38"/>
    <n v="569.74"/>
  </r>
  <r>
    <x v="13593"/>
    <n v="564.79999999999995"/>
    <n v="570.64"/>
  </r>
  <r>
    <x v="13594"/>
    <n v="565.64"/>
    <n v="573.55999999999995"/>
  </r>
  <r>
    <x v="13595"/>
    <n v="565.64"/>
    <n v="573.55999999999995"/>
  </r>
  <r>
    <x v="13596"/>
    <n v="565.64"/>
    <n v="573.55999999999995"/>
  </r>
  <r>
    <x v="13597"/>
    <n v="569.54"/>
    <n v="576.98"/>
  </r>
  <r>
    <x v="13598"/>
    <n v="572.33000000000004"/>
    <n v="579.70000000000005"/>
  </r>
  <r>
    <x v="13599"/>
    <n v="575.41999999999996"/>
    <n v="582.04999999999995"/>
  </r>
  <r>
    <x v="13600"/>
    <n v="577.33000000000004"/>
    <n v="583.83000000000004"/>
  </r>
  <r>
    <x v="13601"/>
    <n v="577.9"/>
    <n v="585.5"/>
  </r>
  <r>
    <x v="13602"/>
    <n v="577.9"/>
    <n v="585.5"/>
  </r>
  <r>
    <x v="13603"/>
    <n v="577.9"/>
    <n v="585.5"/>
  </r>
  <r>
    <x v="13604"/>
    <n v="579.5"/>
    <n v="587.37"/>
  </r>
  <r>
    <x v="13605"/>
    <n v="577.1"/>
    <n v="583.71"/>
  </r>
  <r>
    <x v="13606"/>
    <n v="573.19000000000005"/>
    <n v="580.08000000000004"/>
  </r>
  <r>
    <x v="13607"/>
    <n v="570.94000000000005"/>
    <n v="577.96"/>
  </r>
  <r>
    <x v="13608"/>
    <n v="567.29999999999995"/>
    <n v="575.49"/>
  </r>
  <r>
    <x v="13609"/>
    <n v="567.29999999999995"/>
    <n v="575.49"/>
  </r>
  <r>
    <x v="13610"/>
    <n v="567.29999999999995"/>
    <n v="575.49"/>
  </r>
  <r>
    <x v="13611"/>
    <n v="568.25"/>
    <n v="574.45000000000005"/>
  </r>
  <r>
    <x v="13612"/>
    <n v="568.54999999999995"/>
    <n v="575.12"/>
  </r>
  <r>
    <x v="13613"/>
    <n v="568.54999999999995"/>
    <n v="575.12"/>
  </r>
  <r>
    <x v="13614"/>
    <n v="568.54999999999995"/>
    <n v="575.12"/>
  </r>
  <r>
    <x v="13615"/>
    <n v="568.54999999999995"/>
    <n v="575.12"/>
  </r>
  <r>
    <x v="13616"/>
    <n v="568.54999999999995"/>
    <n v="575.12"/>
  </r>
  <r>
    <x v="13617"/>
    <n v="568.54999999999995"/>
    <n v="575.12"/>
  </r>
  <r>
    <x v="13618"/>
    <n v="566.35"/>
    <n v="573.07000000000005"/>
  </r>
  <r>
    <x v="13619"/>
    <n v="564.13"/>
    <n v="569.29"/>
  </r>
  <r>
    <x v="13620"/>
    <n v="561.28"/>
    <n v="567.52"/>
  </r>
  <r>
    <x v="13621"/>
    <n v="559.65"/>
    <n v="565.54"/>
  </r>
  <r>
    <x v="13622"/>
    <n v="558.99"/>
    <n v="565.11"/>
  </r>
  <r>
    <x v="13623"/>
    <n v="558.99"/>
    <n v="565.11"/>
  </r>
  <r>
    <x v="13624"/>
    <n v="558.99"/>
    <n v="565.11"/>
  </r>
  <r>
    <x v="13625"/>
    <n v="562.97"/>
    <n v="569.17999999999995"/>
  </r>
  <r>
    <x v="13626"/>
    <n v="564.29"/>
    <n v="571.9"/>
  </r>
  <r>
    <x v="13627"/>
    <n v="564.67999999999995"/>
    <n v="571.09"/>
  </r>
  <r>
    <x v="13628"/>
    <n v="564.38"/>
    <n v="569.03"/>
  </r>
  <r>
    <x v="13629"/>
    <n v="562.92999999999995"/>
    <n v="570.07000000000005"/>
  </r>
  <r>
    <x v="13630"/>
    <n v="562.92999999999995"/>
    <n v="570.07000000000005"/>
  </r>
  <r>
    <x v="13631"/>
    <n v="562.92999999999995"/>
    <n v="570.07000000000005"/>
  </r>
  <r>
    <x v="13632"/>
    <n v="563.35"/>
    <n v="569.75"/>
  </r>
  <r>
    <x v="13633"/>
    <n v="564.88"/>
    <n v="571.09"/>
  </r>
  <r>
    <x v="13634"/>
    <n v="564.41999999999996"/>
    <n v="571.46"/>
  </r>
  <r>
    <x v="13635"/>
    <n v="565.24"/>
    <n v="571.91999999999996"/>
  </r>
  <r>
    <x v="13636"/>
    <n v="565.24"/>
    <n v="571.91999999999996"/>
  </r>
  <r>
    <x v="13637"/>
    <n v="565.24"/>
    <n v="571.91999999999996"/>
  </r>
  <r>
    <x v="13638"/>
    <n v="565.24"/>
    <n v="571.91999999999996"/>
  </r>
  <r>
    <x v="13639"/>
    <n v="564.80999999999995"/>
    <n v="572.41999999999996"/>
  </r>
  <r>
    <x v="13640"/>
    <n v="565.57000000000005"/>
    <n v="572.70000000000005"/>
  </r>
  <r>
    <x v="13641"/>
    <n v="565.04"/>
    <n v="571.91"/>
  </r>
  <r>
    <x v="13642"/>
    <n v="565.82000000000005"/>
    <n v="571.97"/>
  </r>
  <r>
    <x v="13643"/>
    <n v="565.29999999999995"/>
    <n v="572.03"/>
  </r>
  <r>
    <x v="13644"/>
    <n v="565.29999999999995"/>
    <n v="572.03"/>
  </r>
  <r>
    <x v="13645"/>
    <n v="565.29999999999995"/>
    <n v="572.03"/>
  </r>
  <r>
    <x v="13646"/>
    <n v="565.48"/>
    <n v="572.35"/>
  </r>
  <r>
    <x v="13647"/>
    <n v="566.32000000000005"/>
    <n v="571.6"/>
  </r>
  <r>
    <x v="13648"/>
    <n v="566.42999999999995"/>
    <n v="571.82000000000005"/>
  </r>
  <r>
    <x v="13649"/>
    <n v="566.13"/>
    <n v="571.76"/>
  </r>
  <r>
    <x v="13650"/>
    <n v="565.48"/>
    <n v="572.39"/>
  </r>
  <r>
    <x v="13651"/>
    <n v="565.48"/>
    <n v="572.39"/>
  </r>
  <r>
    <x v="13652"/>
    <n v="565.48"/>
    <n v="572.39"/>
  </r>
  <r>
    <x v="13653"/>
    <n v="566.57000000000005"/>
    <n v="573.39"/>
  </r>
  <r>
    <x v="13654"/>
    <n v="567.07000000000005"/>
    <n v="574.5"/>
  </r>
  <r>
    <x v="13655"/>
    <n v="567.66999999999996"/>
    <n v="574.72"/>
  </r>
  <r>
    <x v="13656"/>
    <n v="566.87"/>
    <n v="574"/>
  </r>
  <r>
    <x v="13657"/>
    <n v="566.57000000000005"/>
    <n v="573.67999999999995"/>
  </r>
  <r>
    <x v="13658"/>
    <n v="566.57000000000005"/>
    <n v="573.67999999999995"/>
  </r>
  <r>
    <x v="13659"/>
    <n v="566.57000000000005"/>
    <n v="573.67999999999995"/>
  </r>
  <r>
    <x v="13660"/>
    <n v="568.19000000000005"/>
    <n v="574.07000000000005"/>
  </r>
  <r>
    <x v="13661"/>
    <n v="567.62"/>
    <n v="575"/>
  </r>
  <r>
    <x v="13662"/>
    <n v="570.64"/>
    <n v="575.20000000000005"/>
  </r>
  <r>
    <x v="13663"/>
    <n v="569.46"/>
    <n v="576.11"/>
  </r>
  <r>
    <x v="13664"/>
    <n v="570.22"/>
    <n v="576.92999999999995"/>
  </r>
  <r>
    <x v="13665"/>
    <n v="570.22"/>
    <n v="576.92999999999995"/>
  </r>
  <r>
    <x v="13666"/>
    <n v="570.22"/>
    <n v="576.92999999999995"/>
  </r>
  <r>
    <x v="13667"/>
    <n v="571.29"/>
    <n v="579.35"/>
  </r>
  <r>
    <x v="13668"/>
    <n v="573.19000000000005"/>
    <n v="581.02"/>
  </r>
  <r>
    <x v="13669"/>
    <n v="574.66"/>
    <n v="582.02"/>
  </r>
  <r>
    <x v="13670"/>
    <n v="573.67999999999995"/>
    <n v="582.45000000000005"/>
  </r>
  <r>
    <x v="13671"/>
    <n v="574.99"/>
    <n v="582.87"/>
  </r>
  <r>
    <x v="13672"/>
    <n v="574.99"/>
    <n v="582.87"/>
  </r>
  <r>
    <x v="13673"/>
    <n v="574.99"/>
    <n v="582.87"/>
  </r>
  <r>
    <x v="13674"/>
    <n v="575.70000000000005"/>
    <n v="583.72"/>
  </r>
  <r>
    <x v="13675"/>
    <n v="577.25"/>
    <n v="584.02"/>
  </r>
  <r>
    <x v="13676"/>
    <n v="576.9"/>
    <n v="583.14"/>
  </r>
  <r>
    <x v="13677"/>
    <n v="574.5"/>
    <n v="580.61"/>
  </r>
  <r>
    <x v="13678"/>
    <n v="571.41999999999996"/>
    <n v="578.83000000000004"/>
  </r>
  <r>
    <x v="13679"/>
    <n v="571.41999999999996"/>
    <n v="578.83000000000004"/>
  </r>
  <r>
    <x v="13680"/>
    <n v="571.41999999999996"/>
    <n v="578.83000000000004"/>
  </r>
  <r>
    <x v="13681"/>
    <n v="571.04"/>
    <n v="577.88"/>
  </r>
  <r>
    <x v="13682"/>
    <n v="571.33000000000004"/>
    <n v="577.79"/>
  </r>
  <r>
    <x v="13683"/>
    <n v="573.23"/>
    <n v="579.17999999999995"/>
  </r>
  <r>
    <x v="13684"/>
    <n v="574.26"/>
    <n v="579.62"/>
  </r>
  <r>
    <x v="13685"/>
    <n v="570.26"/>
    <n v="579.72"/>
  </r>
  <r>
    <x v="13686"/>
    <n v="570.26"/>
    <n v="579.72"/>
  </r>
  <r>
    <x v="13687"/>
    <n v="570.26"/>
    <n v="579.72"/>
  </r>
  <r>
    <x v="13688"/>
    <n v="574.05999999999995"/>
    <n v="580.13"/>
  </r>
  <r>
    <x v="13689"/>
    <n v="573.30999999999995"/>
    <n v="580.86"/>
  </r>
  <r>
    <x v="13690"/>
    <n v="576.33000000000004"/>
    <n v="582.26"/>
  </r>
  <r>
    <x v="13691"/>
    <n v="576.83000000000004"/>
    <n v="582.91999999999996"/>
  </r>
  <r>
    <x v="13692"/>
    <n v="577.49"/>
    <n v="583.66999999999996"/>
  </r>
  <r>
    <x v="13693"/>
    <n v="577.49"/>
    <n v="583.66999999999996"/>
  </r>
  <r>
    <x v="13694"/>
    <n v="577.49"/>
    <n v="583.66999999999996"/>
  </r>
  <r>
    <x v="13695"/>
    <n v="577.51"/>
    <n v="583.49"/>
  </r>
  <r>
    <x v="13696"/>
    <n v="579.01"/>
    <n v="584.96"/>
  </r>
  <r>
    <x v="13697"/>
    <n v="579.27"/>
    <n v="586.23"/>
  </r>
  <r>
    <x v="13698"/>
    <n v="577.05999999999995"/>
    <n v="586.21"/>
  </r>
  <r>
    <x v="13699"/>
    <n v="577.65"/>
    <n v="585.34"/>
  </r>
  <r>
    <x v="13700"/>
    <n v="577.65"/>
    <n v="585.34"/>
  </r>
  <r>
    <x v="13701"/>
    <n v="577.65"/>
    <n v="585.34"/>
  </r>
  <r>
    <x v="13702"/>
    <n v="577.51"/>
    <n v="585.79"/>
  </r>
  <r>
    <x v="13703"/>
    <n v="578.08000000000004"/>
    <n v="585.19000000000005"/>
  </r>
  <r>
    <x v="13704"/>
    <n v="579.20000000000005"/>
    <n v="584.96"/>
  </r>
  <r>
    <x v="13705"/>
    <n v="578.26"/>
    <n v="585.19000000000005"/>
  </r>
  <r>
    <x v="13706"/>
    <n v="579"/>
    <n v="584.65"/>
  </r>
  <r>
    <x v="13707"/>
    <n v="579"/>
    <n v="584.65"/>
  </r>
  <r>
    <x v="13708"/>
    <n v="579"/>
    <n v="584.65"/>
  </r>
  <r>
    <x v="13709"/>
    <n v="577.84"/>
    <n v="584.54999999999995"/>
  </r>
  <r>
    <x v="13710"/>
    <n v="577.5"/>
    <n v="583.46"/>
  </r>
  <r>
    <x v="13711"/>
    <n v="578.74"/>
    <n v="582.86"/>
  </r>
  <r>
    <x v="13712"/>
    <n v="578.91"/>
    <n v="584.16"/>
  </r>
  <r>
    <x v="13713"/>
    <n v="578.70000000000005"/>
    <n v="584.52"/>
  </r>
  <r>
    <x v="13714"/>
    <n v="578.70000000000005"/>
    <n v="584.52"/>
  </r>
  <r>
    <x v="13715"/>
    <n v="578.70000000000005"/>
    <n v="584.52"/>
  </r>
  <r>
    <x v="13716"/>
    <n v="576.47"/>
    <n v="584.94000000000005"/>
  </r>
  <r>
    <x v="13717"/>
    <n v="576.73"/>
    <n v="585.21"/>
  </r>
  <r>
    <x v="13718"/>
    <n v="579.78"/>
    <n v="585.62"/>
  </r>
  <r>
    <x v="13719"/>
    <n v="579.6"/>
    <n v="586.01"/>
  </r>
  <r>
    <x v="13720"/>
    <n v="579.69000000000005"/>
    <n v="586.27"/>
  </r>
  <r>
    <x v="13721"/>
    <n v="579.69000000000005"/>
    <n v="586.27"/>
  </r>
  <r>
    <x v="13722"/>
    <n v="579.69000000000005"/>
    <n v="586.27"/>
  </r>
  <r>
    <x v="13723"/>
    <n v="579.69000000000005"/>
    <n v="586.27"/>
  </r>
  <r>
    <x v="13724"/>
    <n v="580.49"/>
    <n v="586.9"/>
  </r>
  <r>
    <x v="13725"/>
    <n v="580.51"/>
    <n v="586.91"/>
  </r>
  <r>
    <x v="13726"/>
    <n v="582.15"/>
    <n v="588.33000000000004"/>
  </r>
  <r>
    <x v="13727"/>
    <n v="582.41"/>
    <n v="590.74"/>
  </r>
  <r>
    <x v="13728"/>
    <n v="582.41"/>
    <n v="590.74"/>
  </r>
  <r>
    <x v="13729"/>
    <n v="582.41"/>
    <n v="590.74"/>
  </r>
  <r>
    <x v="13730"/>
    <n v="584.23"/>
    <n v="592.22"/>
  </r>
  <r>
    <x v="13731"/>
    <n v="586.65"/>
    <n v="594.44000000000005"/>
  </r>
  <r>
    <x v="13732"/>
    <n v="588.12"/>
    <n v="595.21"/>
  </r>
  <r>
    <x v="13733"/>
    <n v="588.70000000000005"/>
    <n v="596.16999999999996"/>
  </r>
  <r>
    <x v="13734"/>
    <n v="588.22"/>
    <n v="595.91"/>
  </r>
  <r>
    <x v="13735"/>
    <n v="588.22"/>
    <n v="595.91"/>
  </r>
  <r>
    <x v="13736"/>
    <n v="588.22"/>
    <n v="595.91"/>
  </r>
  <r>
    <x v="13737"/>
    <n v="590.69000000000005"/>
    <n v="598.21"/>
  </r>
  <r>
    <x v="13738"/>
    <n v="592.54"/>
    <n v="599.13"/>
  </r>
  <r>
    <x v="13739"/>
    <n v="594.48"/>
    <n v="600.11"/>
  </r>
  <r>
    <x v="13740"/>
    <n v="592.80999999999995"/>
    <n v="598.23"/>
  </r>
  <r>
    <x v="13741"/>
    <n v="591.44000000000005"/>
    <n v="598.28"/>
  </r>
  <r>
    <x v="13742"/>
    <n v="591.44000000000005"/>
    <n v="598.28"/>
  </r>
  <r>
    <x v="13743"/>
    <n v="591.44000000000005"/>
    <n v="598.28"/>
  </r>
  <r>
    <x v="13744"/>
    <n v="591.44000000000005"/>
    <n v="598.28"/>
  </r>
  <r>
    <x v="13745"/>
    <n v="591.38"/>
    <n v="597.97"/>
  </r>
  <r>
    <x v="13746"/>
    <n v="591.69000000000005"/>
    <n v="597.82000000000005"/>
  </r>
  <r>
    <x v="13747"/>
    <n v="588.34"/>
    <n v="596.41999999999996"/>
  </r>
  <r>
    <x v="13748"/>
    <n v="588.38"/>
    <n v="595.58000000000004"/>
  </r>
  <r>
    <x v="13749"/>
    <n v="588.38"/>
    <n v="595.58000000000004"/>
  </r>
  <r>
    <x v="13750"/>
    <n v="588.38"/>
    <n v="595.58000000000004"/>
  </r>
  <r>
    <x v="13751"/>
    <n v="588.04"/>
    <n v="596.92999999999995"/>
  </r>
  <r>
    <x v="13752"/>
    <n v="591.52"/>
    <n v="597.21"/>
  </r>
  <r>
    <x v="13753"/>
    <n v="591.61"/>
    <n v="598.30999999999995"/>
  </r>
  <r>
    <x v="13754"/>
    <n v="591.42999999999995"/>
    <n v="597.66"/>
  </r>
  <r>
    <x v="13755"/>
    <n v="590.21"/>
    <n v="598"/>
  </r>
  <r>
    <x v="13756"/>
    <n v="590.21"/>
    <n v="598"/>
  </r>
  <r>
    <x v="13757"/>
    <n v="590.21"/>
    <n v="598"/>
  </r>
  <r>
    <x v="13758"/>
    <n v="592.02"/>
    <n v="598.03"/>
  </r>
  <r>
    <x v="13759"/>
    <n v="593.12"/>
    <n v="599.44000000000005"/>
  </r>
  <r>
    <x v="13760"/>
    <n v="593.21"/>
    <n v="600.17999999999995"/>
  </r>
  <r>
    <x v="13761"/>
    <n v="594.1"/>
    <n v="600.79999999999995"/>
  </r>
  <r>
    <x v="13762"/>
    <n v="595.36"/>
    <n v="600.52"/>
  </r>
  <r>
    <x v="13763"/>
    <n v="595.36"/>
    <n v="600.52"/>
  </r>
  <r>
    <x v="13764"/>
    <n v="595.36"/>
    <n v="600.52"/>
  </r>
  <r>
    <x v="13765"/>
    <n v="594.61"/>
    <n v="601.41999999999996"/>
  </r>
  <r>
    <x v="13766"/>
    <n v="592.96"/>
    <n v="601.59"/>
  </r>
  <r>
    <x v="13767"/>
    <n v="595.70000000000005"/>
    <n v="600.5"/>
  </r>
  <r>
    <x v="13768"/>
    <n v="592.42999999999995"/>
    <n v="599.08000000000004"/>
  </r>
  <r>
    <x v="13769"/>
    <n v="590.91999999999996"/>
    <n v="597.42999999999995"/>
  </r>
  <r>
    <x v="13770"/>
    <n v="590.91999999999996"/>
    <n v="597.42999999999995"/>
  </r>
  <r>
    <x v="13771"/>
    <n v="590.91999999999996"/>
    <n v="597.42999999999995"/>
  </r>
  <r>
    <x v="13772"/>
    <n v="590.91999999999996"/>
    <n v="597.42999999999995"/>
  </r>
  <r>
    <x v="13773"/>
    <n v="591.9"/>
    <n v="598.32000000000005"/>
  </r>
  <r>
    <x v="13774"/>
    <n v="593.79999999999995"/>
    <n v="599.47"/>
  </r>
  <r>
    <x v="13775"/>
    <n v="594.79999999999995"/>
    <n v="599.86"/>
  </r>
  <r>
    <x v="13776"/>
    <n v="594.92999999999995"/>
    <n v="601.51"/>
  </r>
  <r>
    <x v="13777"/>
    <n v="594.92999999999995"/>
    <n v="601.51"/>
  </r>
  <r>
    <x v="13778"/>
    <n v="594.92999999999995"/>
    <n v="601.51"/>
  </r>
  <r>
    <x v="13779"/>
    <n v="595.02"/>
    <n v="602.45000000000005"/>
  </r>
  <r>
    <x v="13780"/>
    <n v="596.9"/>
    <n v="603.16999999999996"/>
  </r>
  <r>
    <x v="13781"/>
    <n v="596.58000000000004"/>
    <n v="604.16"/>
  </r>
  <r>
    <x v="13782"/>
    <n v="598.25"/>
    <n v="604.1"/>
  </r>
  <r>
    <x v="13783"/>
    <n v="598.65"/>
    <n v="604.47"/>
  </r>
  <r>
    <x v="13784"/>
    <n v="598.65"/>
    <n v="604.47"/>
  </r>
  <r>
    <x v="13785"/>
    <n v="598.65"/>
    <n v="604.47"/>
  </r>
  <r>
    <x v="13786"/>
    <n v="599.38"/>
    <n v="606.1"/>
  </r>
  <r>
    <x v="13787"/>
    <n v="600.45000000000005"/>
    <n v="606.67999999999995"/>
  </r>
  <r>
    <x v="13788"/>
    <n v="601.71"/>
    <n v="607.92999999999995"/>
  </r>
  <r>
    <x v="13789"/>
    <n v="599.16"/>
    <n v="605.79999999999995"/>
  </r>
  <r>
    <x v="13790"/>
    <n v="597.16"/>
    <n v="604.9"/>
  </r>
  <r>
    <x v="13791"/>
    <n v="597.16"/>
    <n v="604.9"/>
  </r>
  <r>
    <x v="13792"/>
    <n v="597.16"/>
    <n v="604.9"/>
  </r>
  <r>
    <x v="13793"/>
    <n v="597.97"/>
    <n v="603.92999999999995"/>
  </r>
  <r>
    <x v="13794"/>
    <n v="599.1"/>
    <n v="605.69000000000005"/>
  </r>
  <r>
    <x v="13795"/>
    <n v="598.82000000000005"/>
    <n v="605.54999999999995"/>
  </r>
  <r>
    <x v="13796"/>
    <n v="599.54999999999995"/>
    <n v="605.34"/>
  </r>
  <r>
    <x v="13797"/>
    <n v="597.61"/>
    <n v="605.19000000000005"/>
  </r>
  <r>
    <x v="13798"/>
    <n v="597.61"/>
    <n v="605.19000000000005"/>
  </r>
  <r>
    <x v="13799"/>
    <n v="597.61"/>
    <n v="605.19000000000005"/>
  </r>
  <r>
    <x v="13800"/>
    <n v="598.44000000000005"/>
    <n v="605.38"/>
  </r>
  <r>
    <x v="13801"/>
    <n v="599.36"/>
    <n v="605.69000000000005"/>
  </r>
  <r>
    <x v="13802"/>
    <n v="600.71"/>
    <n v="606.24"/>
  </r>
  <r>
    <x v="13803"/>
    <n v="599.66"/>
    <n v="605.75"/>
  </r>
  <r>
    <x v="13804"/>
    <n v="599.53"/>
    <n v="605.24"/>
  </r>
  <r>
    <x v="13805"/>
    <n v="599.53"/>
    <n v="605.24"/>
  </r>
  <r>
    <x v="13806"/>
    <n v="599.53"/>
    <n v="605.24"/>
  </r>
  <r>
    <x v="13807"/>
    <n v="599.14"/>
    <n v="605.6"/>
  </r>
  <r>
    <x v="13808"/>
    <n v="598.03"/>
    <n v="606.11"/>
  </r>
  <r>
    <x v="13809"/>
    <n v="599.20000000000005"/>
    <n v="606.95000000000005"/>
  </r>
  <r>
    <x v="13810"/>
    <n v="600.03"/>
    <n v="606.91"/>
  </r>
  <r>
    <x v="13811"/>
    <n v="602.66999999999996"/>
    <n v="608.12"/>
  </r>
  <r>
    <x v="13812"/>
    <n v="602.66999999999996"/>
    <n v="608.12"/>
  </r>
  <r>
    <x v="13813"/>
    <n v="602.66999999999996"/>
    <n v="608.12"/>
  </r>
  <r>
    <x v="13814"/>
    <n v="603.01"/>
    <n v="609.41999999999996"/>
  </r>
  <r>
    <x v="13815"/>
    <n v="603.05999999999995"/>
    <n v="610.86"/>
  </r>
  <r>
    <x v="13816"/>
    <n v="605.45000000000005"/>
    <n v="611.92999999999995"/>
  </r>
  <r>
    <x v="13817"/>
    <n v="604.91"/>
    <n v="611.79"/>
  </r>
  <r>
    <x v="13818"/>
    <n v="604.74"/>
    <n v="612.91999999999996"/>
  </r>
  <r>
    <x v="13819"/>
    <n v="604.74"/>
    <n v="612.91999999999996"/>
  </r>
  <r>
    <x v="13820"/>
    <n v="604.74"/>
    <n v="612.91999999999996"/>
  </r>
  <r>
    <x v="13821"/>
    <n v="605.74"/>
    <n v="614.07000000000005"/>
  </r>
  <r>
    <x v="13822"/>
    <n v="607.11"/>
    <n v="614.54999999999995"/>
  </r>
  <r>
    <x v="13823"/>
    <n v="606.63"/>
    <n v="614.28"/>
  </r>
  <r>
    <x v="13824"/>
    <n v="608.5"/>
    <n v="615.24"/>
  </r>
  <r>
    <x v="13825"/>
    <n v="608.05999999999995"/>
    <n v="615.48"/>
  </r>
  <r>
    <x v="13826"/>
    <n v="608.05999999999995"/>
    <n v="615.48"/>
  </r>
  <r>
    <x v="13827"/>
    <n v="608.05999999999995"/>
    <n v="615.48"/>
  </r>
  <r>
    <x v="13828"/>
    <n v="609.19000000000005"/>
    <n v="616.41"/>
  </r>
  <r>
    <x v="13829"/>
    <n v="608.9"/>
    <n v="616.58000000000004"/>
  </r>
  <r>
    <x v="13830"/>
    <n v="610.85"/>
    <n v="616.32000000000005"/>
  </r>
  <r>
    <x v="13831"/>
    <n v="609.39"/>
    <n v="614.28"/>
  </r>
  <r>
    <x v="13832"/>
    <n v="606.51"/>
    <n v="613.41"/>
  </r>
  <r>
    <x v="13833"/>
    <n v="606.51"/>
    <n v="613.41"/>
  </r>
  <r>
    <x v="13834"/>
    <n v="606.51"/>
    <n v="613.41"/>
  </r>
  <r>
    <x v="13835"/>
    <n v="605.21"/>
    <n v="612.02"/>
  </r>
  <r>
    <x v="13836"/>
    <n v="604.11"/>
    <n v="610.62"/>
  </r>
  <r>
    <x v="13837"/>
    <n v="603.72"/>
    <n v="609.46"/>
  </r>
  <r>
    <x v="13838"/>
    <n v="601.1"/>
    <n v="605.99"/>
  </r>
  <r>
    <x v="13839"/>
    <n v="597"/>
    <n v="603.63"/>
  </r>
  <r>
    <x v="13840"/>
    <n v="597"/>
    <n v="603.63"/>
  </r>
  <r>
    <x v="13841"/>
    <n v="597"/>
    <n v="603.63"/>
  </r>
  <r>
    <x v="13842"/>
    <n v="596.95000000000005"/>
    <n v="602.44000000000005"/>
  </r>
  <r>
    <x v="13843"/>
    <n v="595.48"/>
    <n v="603.54"/>
  </r>
  <r>
    <x v="13844"/>
    <n v="597.87"/>
    <n v="605.66"/>
  </r>
  <r>
    <x v="13845"/>
    <n v="602.49"/>
    <n v="608.4"/>
  </r>
  <r>
    <x v="13846"/>
    <n v="600.17999999999995"/>
    <n v="608.79"/>
  </r>
  <r>
    <x v="13847"/>
    <n v="600.17999999999995"/>
    <n v="608.79"/>
  </r>
  <r>
    <x v="13848"/>
    <n v="600.17999999999995"/>
    <n v="608.79"/>
  </r>
  <r>
    <x v="13849"/>
    <n v="600.17999999999995"/>
    <n v="608.79"/>
  </r>
  <r>
    <x v="13850"/>
    <n v="600.64"/>
    <n v="607.76"/>
  </r>
  <r>
    <x v="13851"/>
    <n v="597.99"/>
    <n v="605.34"/>
  </r>
  <r>
    <x v="13852"/>
    <n v="597.41"/>
    <n v="603.25"/>
  </r>
  <r>
    <x v="13853"/>
    <n v="598.08000000000004"/>
    <n v="602.63"/>
  </r>
  <r>
    <x v="13854"/>
    <n v="598.08000000000004"/>
    <n v="602.63"/>
  </r>
  <r>
    <x v="13855"/>
    <n v="598.08000000000004"/>
    <n v="602.63"/>
  </r>
  <r>
    <x v="13856"/>
    <n v="598.79"/>
    <n v="604.66999999999996"/>
  </r>
  <r>
    <x v="13857"/>
    <n v="599.47"/>
    <n v="606.12"/>
  </r>
  <r>
    <x v="13858"/>
    <n v="602.72"/>
    <n v="608.05999999999995"/>
  </r>
  <r>
    <x v="13859"/>
    <n v="603.17999999999995"/>
    <n v="609.1"/>
  </r>
  <r>
    <x v="13860"/>
    <n v="602.82000000000005"/>
    <n v="609.91"/>
  </r>
  <r>
    <x v="13861"/>
    <n v="602.82000000000005"/>
    <n v="609.91"/>
  </r>
  <r>
    <x v="13862"/>
    <n v="602.82000000000005"/>
    <n v="609.91"/>
  </r>
  <r>
    <x v="13863"/>
    <n v="603.55999999999995"/>
    <n v="609.91"/>
  </r>
  <r>
    <x v="13864"/>
    <n v="601.52"/>
    <n v="608.84"/>
  </r>
  <r>
    <x v="13865"/>
    <n v="601.37"/>
    <n v="608.5"/>
  </r>
  <r>
    <x v="13866"/>
    <n v="602.4"/>
    <n v="608.45000000000005"/>
  </r>
  <r>
    <x v="13867"/>
    <n v="602.48"/>
    <n v="609.79"/>
  </r>
  <r>
    <x v="13868"/>
    <n v="602.48"/>
    <n v="609.79"/>
  </r>
  <r>
    <x v="13869"/>
    <n v="602.48"/>
    <n v="609.79"/>
  </r>
  <r>
    <x v="13870"/>
    <n v="604.69000000000005"/>
    <n v="611.54"/>
  </r>
  <r>
    <x v="13871"/>
    <n v="605.46"/>
    <n v="612.86"/>
  </r>
  <r>
    <x v="13872"/>
    <n v="605.25"/>
    <n v="612.62"/>
  </r>
  <r>
    <x v="13873"/>
    <n v="607.32000000000005"/>
    <n v="613.13"/>
  </r>
  <r>
    <x v="13874"/>
    <n v="607.32000000000005"/>
    <n v="613.13"/>
  </r>
  <r>
    <x v="13875"/>
    <n v="607.32000000000005"/>
    <n v="613.13"/>
  </r>
  <r>
    <x v="13876"/>
    <n v="607.32000000000005"/>
    <n v="613.13"/>
  </r>
  <r>
    <x v="13877"/>
    <n v="606.28"/>
    <n v="614.16999999999996"/>
  </r>
  <r>
    <x v="13878"/>
    <n v="609.42999999999995"/>
    <n v="616.86"/>
  </r>
  <r>
    <x v="13879"/>
    <n v="610.53"/>
    <n v="617.29999999999995"/>
  </r>
  <r>
    <x v="13880"/>
    <n v="610.53"/>
    <n v="617.29999999999995"/>
  </r>
  <r>
    <x v="13881"/>
    <n v="610.53"/>
    <n v="617.29999999999995"/>
  </r>
  <r>
    <x v="13882"/>
    <n v="610.53"/>
    <n v="617.29999999999995"/>
  </r>
  <r>
    <x v="13883"/>
    <n v="610.53"/>
    <n v="617.29999999999995"/>
  </r>
  <r>
    <x v="13884"/>
    <n v="609"/>
    <n v="616.51"/>
  </r>
  <r>
    <x v="13885"/>
    <n v="609.24"/>
    <n v="616.05999999999995"/>
  </r>
  <r>
    <x v="13886"/>
    <n v="611.6"/>
    <n v="617.25"/>
  </r>
  <r>
    <x v="13887"/>
    <n v="611.63"/>
    <n v="617.78"/>
  </r>
  <r>
    <x v="13888"/>
    <n v="609.74"/>
    <n v="617.79999999999995"/>
  </r>
  <r>
    <x v="13889"/>
    <n v="609.74"/>
    <n v="617.79999999999995"/>
  </r>
  <r>
    <x v="13890"/>
    <n v="609.74"/>
    <n v="617.79999999999995"/>
  </r>
  <r>
    <x v="13891"/>
    <n v="608.21"/>
    <n v="617.20000000000005"/>
  </r>
  <r>
    <x v="13892"/>
    <n v="608.6"/>
    <n v="615.88"/>
  </r>
  <r>
    <x v="13893"/>
    <n v="606.86"/>
    <n v="612.75"/>
  </r>
  <r>
    <x v="13894"/>
    <n v="605.03"/>
    <n v="611.12"/>
  </r>
  <r>
    <x v="13895"/>
    <n v="604.91999999999996"/>
    <n v="611.74"/>
  </r>
  <r>
    <x v="13896"/>
    <n v="604.91999999999996"/>
    <n v="611.74"/>
  </r>
  <r>
    <x v="13897"/>
    <n v="604.91999999999996"/>
    <n v="611.74"/>
  </r>
  <r>
    <x v="13898"/>
    <n v="606.58000000000004"/>
    <n v="612.02"/>
  </r>
  <r>
    <x v="13899"/>
    <n v="606.13"/>
    <n v="612.89"/>
  </r>
  <r>
    <x v="13900"/>
    <n v="606.5"/>
    <n v="613.69000000000005"/>
  </r>
  <r>
    <x v="13901"/>
    <n v="608.07000000000005"/>
    <n v="614.05999999999995"/>
  </r>
  <r>
    <x v="13902"/>
    <n v="606.29"/>
    <n v="614.59"/>
  </r>
  <r>
    <x v="13903"/>
    <n v="606.29"/>
    <n v="614.59"/>
  </r>
  <r>
    <x v="13904"/>
    <n v="606.29"/>
    <n v="614.59"/>
  </r>
  <r>
    <x v="13905"/>
    <n v="609.98"/>
    <n v="614.91999999999996"/>
  </r>
  <r>
    <x v="13906"/>
    <n v="610.29"/>
    <n v="615.54999999999995"/>
  </r>
  <r>
    <x v="13907"/>
    <n v="609.54999999999995"/>
    <n v="615.98"/>
  </r>
  <r>
    <x v="13908"/>
    <n v="609.67999999999995"/>
    <n v="616.01"/>
  </r>
  <r>
    <x v="13909"/>
    <n v="608.92999999999995"/>
    <n v="616.16"/>
  </r>
  <r>
    <x v="13910"/>
    <n v="608.92999999999995"/>
    <n v="616.16"/>
  </r>
  <r>
    <x v="13911"/>
    <n v="608.92999999999995"/>
    <n v="616.16"/>
  </r>
  <r>
    <x v="13912"/>
    <n v="609.16999999999996"/>
    <n v="616.09"/>
  </r>
  <r>
    <x v="13913"/>
    <n v="609.74"/>
    <n v="616.67999999999995"/>
  </r>
  <r>
    <x v="13914"/>
    <n v="609.59"/>
    <n v="615.42999999999995"/>
  </r>
  <r>
    <x v="13915"/>
    <n v="608.72"/>
    <n v="614.48"/>
  </r>
  <r>
    <x v="13916"/>
    <n v="606.48"/>
    <n v="613.94000000000005"/>
  </r>
  <r>
    <x v="13917"/>
    <n v="606.48"/>
    <n v="613.94000000000005"/>
  </r>
  <r>
    <x v="13918"/>
    <n v="606.48"/>
    <n v="613.94000000000005"/>
  </r>
  <r>
    <x v="13919"/>
    <n v="608.07000000000005"/>
    <n v="614.73"/>
  </r>
  <r>
    <x v="13920"/>
    <n v="608.77"/>
    <n v="614.54999999999995"/>
  </r>
  <r>
    <x v="13921"/>
    <n v="607.80999999999995"/>
    <n v="614.13"/>
  </r>
  <r>
    <x v="13922"/>
    <n v="607.33000000000004"/>
    <n v="612.89"/>
  </r>
  <r>
    <x v="13923"/>
    <n v="605.66999999999996"/>
    <n v="612.63"/>
  </r>
  <r>
    <x v="13924"/>
    <n v="605.66999999999996"/>
    <n v="612.63"/>
  </r>
  <r>
    <x v="13925"/>
    <n v="605.66999999999996"/>
    <n v="612.63"/>
  </r>
  <r>
    <x v="13926"/>
    <n v="605.12"/>
    <n v="613.03"/>
  </r>
  <r>
    <x v="13927"/>
    <n v="608.82000000000005"/>
    <n v="613.79999999999995"/>
  </r>
  <r>
    <x v="13928"/>
    <n v="607.99"/>
    <n v="615.34"/>
  </r>
  <r>
    <x v="13929"/>
    <n v="608.16999999999996"/>
    <n v="614.6"/>
  </r>
  <r>
    <x v="13930"/>
    <n v="606.37"/>
    <n v="614.11"/>
  </r>
  <r>
    <x v="13931"/>
    <n v="606.37"/>
    <n v="614.11"/>
  </r>
  <r>
    <x v="13932"/>
    <n v="606.37"/>
    <n v="614.11"/>
  </r>
  <r>
    <x v="13933"/>
    <n v="606.57000000000005"/>
    <n v="614.1"/>
  </r>
  <r>
    <x v="13934"/>
    <n v="607.13"/>
    <n v="613.55999999999995"/>
  </r>
  <r>
    <x v="13935"/>
    <n v="606.91"/>
    <n v="614.26"/>
  </r>
  <r>
    <x v="13936"/>
    <n v="609.26"/>
    <n v="615.08000000000004"/>
  </r>
  <r>
    <x v="13937"/>
    <n v="610.09"/>
    <n v="615.84"/>
  </r>
  <r>
    <x v="13938"/>
    <n v="610.09"/>
    <n v="615.84"/>
  </r>
  <r>
    <x v="13939"/>
    <n v="610.09"/>
    <n v="615.84"/>
  </r>
  <r>
    <x v="13940"/>
    <n v="609.54"/>
    <n v="616.48"/>
  </r>
  <r>
    <x v="13941"/>
    <n v="610.08000000000004"/>
    <n v="615.80999999999995"/>
  </r>
  <r>
    <x v="13942"/>
    <n v="607.96"/>
    <n v="615.42999999999995"/>
  </r>
  <r>
    <x v="13943"/>
    <n v="607.96"/>
    <n v="615.08000000000004"/>
  </r>
  <r>
    <x v="13944"/>
    <n v="607.19000000000005"/>
    <n v="614.22"/>
  </r>
  <r>
    <x v="13945"/>
    <n v="607.19000000000005"/>
    <n v="614.22"/>
  </r>
  <r>
    <x v="13946"/>
    <n v="607.19000000000005"/>
    <n v="614.22"/>
  </r>
  <r>
    <x v="13947"/>
    <n v="607.37"/>
    <n v="613.27"/>
  </r>
  <r>
    <x v="13948"/>
    <n v="605.24"/>
    <n v="613.17999999999995"/>
  </r>
  <r>
    <x v="13949"/>
    <n v="606.63"/>
    <n v="612.27"/>
  </r>
  <r>
    <x v="13950"/>
    <n v="606.71"/>
    <n v="612.54"/>
  </r>
  <r>
    <x v="13951"/>
    <n v="606.62"/>
    <n v="612.82000000000005"/>
  </r>
  <r>
    <x v="13952"/>
    <n v="606.62"/>
    <n v="612.82000000000005"/>
  </r>
  <r>
    <x v="13953"/>
    <n v="606.62"/>
    <n v="612.82000000000005"/>
  </r>
  <r>
    <x v="13954"/>
    <n v="606"/>
    <n v="612.66"/>
  </r>
  <r>
    <x v="13955"/>
    <n v="607.79999999999995"/>
    <n v="612.89"/>
  </r>
  <r>
    <x v="13956"/>
    <n v="607.42999999999995"/>
    <n v="613.58000000000004"/>
  </r>
  <r>
    <x v="13957"/>
    <n v="607.84"/>
    <n v="612.89"/>
  </r>
  <r>
    <x v="13958"/>
    <n v="606.13"/>
    <n v="613.28"/>
  </r>
  <r>
    <x v="13959"/>
    <n v="606.13"/>
    <n v="613.28"/>
  </r>
  <r>
    <x v="13960"/>
    <n v="606.13"/>
    <n v="613.28"/>
  </r>
  <r>
    <x v="13961"/>
    <n v="605.14"/>
    <n v="613.78"/>
  </r>
  <r>
    <x v="13962"/>
    <n v="608.24"/>
    <n v="614.15"/>
  </r>
  <r>
    <x v="13963"/>
    <n v="609.80999999999995"/>
    <n v="615.42999999999995"/>
  </r>
  <r>
    <x v="13964"/>
    <n v="609.35"/>
    <n v="615.66"/>
  </r>
  <r>
    <x v="13965"/>
    <n v="608.54999999999995"/>
    <n v="616.33000000000004"/>
  </r>
  <r>
    <x v="13966"/>
    <n v="608.54999999999995"/>
    <n v="616.33000000000004"/>
  </r>
  <r>
    <x v="13967"/>
    <n v="608.54999999999995"/>
    <n v="616.33000000000004"/>
  </r>
  <r>
    <x v="13968"/>
    <n v="607.45000000000005"/>
    <n v="616.24"/>
  </r>
  <r>
    <x v="13969"/>
    <n v="610.29"/>
    <n v="615.80999999999995"/>
  </r>
  <r>
    <x v="13970"/>
    <n v="608.16"/>
    <n v="615.13"/>
  </r>
  <r>
    <x v="13971"/>
    <n v="608.16"/>
    <n v="615.13"/>
  </r>
  <r>
    <x v="13972"/>
    <n v="608.16"/>
    <n v="615.13"/>
  </r>
  <r>
    <x v="13973"/>
    <n v="608.16"/>
    <n v="615.13"/>
  </r>
  <r>
    <x v="13974"/>
    <n v="608.16"/>
    <n v="615.13"/>
  </r>
  <r>
    <x v="13975"/>
    <n v="607.12"/>
    <n v="615.26"/>
  </r>
  <r>
    <x v="13976"/>
    <n v="606.94000000000005"/>
    <n v="614.27"/>
  </r>
  <r>
    <x v="13977"/>
    <n v="608.74"/>
    <n v="614.78"/>
  </r>
  <r>
    <x v="13978"/>
    <n v="609.46"/>
    <n v="614.67999999999995"/>
  </r>
  <r>
    <x v="13979"/>
    <n v="608.16"/>
    <n v="615.45000000000005"/>
  </r>
  <r>
    <x v="13980"/>
    <n v="608.16"/>
    <n v="615.45000000000005"/>
  </r>
  <r>
    <x v="13981"/>
    <n v="608.16"/>
    <n v="615.45000000000005"/>
  </r>
  <r>
    <x v="13982"/>
    <n v="606.99"/>
    <n v="616.03"/>
  </r>
  <r>
    <x v="13983"/>
    <n v="609.24"/>
    <n v="615.13"/>
  </r>
  <r>
    <x v="13984"/>
    <n v="609.64"/>
    <n v="615.09"/>
  </r>
  <r>
    <x v="13985"/>
    <n v="609.30999999999995"/>
    <n v="615.35"/>
  </r>
  <r>
    <x v="13986"/>
    <n v="609.97"/>
    <n v="615.84"/>
  </r>
  <r>
    <x v="13987"/>
    <n v="609.97"/>
    <n v="615.84"/>
  </r>
  <r>
    <x v="13988"/>
    <n v="609.97"/>
    <n v="615.84"/>
  </r>
  <r>
    <x v="13989"/>
    <n v="610.29"/>
    <n v="615.98"/>
  </r>
  <r>
    <x v="13990"/>
    <n v="609.94000000000005"/>
    <n v="616.6"/>
  </r>
  <r>
    <x v="13991"/>
    <n v="612.9"/>
    <n v="617.21"/>
  </r>
  <r>
    <x v="13992"/>
    <n v="612.41"/>
    <n v="618.49"/>
  </r>
  <r>
    <x v="13993"/>
    <n v="611.52"/>
    <n v="619.1"/>
  </r>
  <r>
    <x v="13994"/>
    <n v="611.52"/>
    <n v="619.1"/>
  </r>
  <r>
    <x v="13995"/>
    <n v="611.52"/>
    <n v="619.1"/>
  </r>
  <r>
    <x v="13996"/>
    <n v="613.41999999999996"/>
    <n v="619.9"/>
  </r>
  <r>
    <x v="13997"/>
    <n v="612.49"/>
    <n v="620.1"/>
  </r>
  <r>
    <x v="13998"/>
    <n v="614.73"/>
    <n v="621.66999999999996"/>
  </r>
  <r>
    <x v="13999"/>
    <n v="613.35"/>
    <n v="619.44000000000005"/>
  </r>
  <r>
    <x v="14000"/>
    <n v="611.08000000000004"/>
    <n v="616.91999999999996"/>
  </r>
  <r>
    <x v="14001"/>
    <n v="611.08000000000004"/>
    <n v="616.91999999999996"/>
  </r>
  <r>
    <x v="14002"/>
    <n v="611.08000000000004"/>
    <n v="616.91999999999996"/>
  </r>
  <r>
    <x v="14003"/>
    <n v="611.08000000000004"/>
    <n v="616.91999999999996"/>
  </r>
  <r>
    <x v="14004"/>
    <n v="609.41999999999996"/>
    <n v="617.73"/>
  </r>
  <r>
    <x v="14005"/>
    <n v="609.29999999999995"/>
    <n v="618.26"/>
  </r>
  <r>
    <x v="14006"/>
    <n v="613.44000000000005"/>
    <n v="618.80999999999995"/>
  </r>
  <r>
    <x v="14007"/>
    <n v="612.79"/>
    <n v="618.72"/>
  </r>
  <r>
    <x v="14008"/>
    <n v="612.79"/>
    <n v="618.72"/>
  </r>
  <r>
    <x v="14009"/>
    <n v="612.79"/>
    <n v="618.72"/>
  </r>
  <r>
    <x v="14010"/>
    <n v="611.95000000000005"/>
    <n v="618.97"/>
  </r>
  <r>
    <x v="14011"/>
    <n v="611.97"/>
    <n v="618.30999999999995"/>
  </r>
  <r>
    <x v="14012"/>
    <n v="613.29"/>
    <n v="618.02"/>
  </r>
  <r>
    <x v="14013"/>
    <n v="611.39"/>
    <n v="617.49"/>
  </r>
  <r>
    <x v="14014"/>
    <n v="609.82000000000005"/>
    <n v="616.05999999999995"/>
  </r>
  <r>
    <x v="14015"/>
    <n v="609.82000000000005"/>
    <n v="616.05999999999995"/>
  </r>
  <r>
    <x v="14016"/>
    <n v="609.82000000000005"/>
    <n v="616.05999999999995"/>
  </r>
  <r>
    <x v="14017"/>
    <n v="610.79"/>
    <n v="617.38"/>
  </r>
  <r>
    <x v="14018"/>
    <n v="612.08000000000004"/>
    <n v="619.5"/>
  </r>
  <r>
    <x v="14019"/>
    <n v="613.54"/>
    <n v="619.61"/>
  </r>
  <r>
    <x v="14020"/>
    <n v="611.16"/>
    <n v="620.34"/>
  </r>
  <r>
    <x v="14021"/>
    <n v="613.11"/>
    <n v="620.02"/>
  </r>
  <r>
    <x v="14022"/>
    <n v="613.11"/>
    <n v="620.02"/>
  </r>
  <r>
    <x v="14023"/>
    <n v="613.11"/>
    <n v="620.02"/>
  </r>
  <r>
    <x v="14024"/>
    <n v="614.15"/>
    <n v="620"/>
  </r>
  <r>
    <x v="14025"/>
    <n v="614.26"/>
    <n v="619.91999999999996"/>
  </r>
  <r>
    <x v="14026"/>
    <n v="613.79"/>
    <n v="621.08000000000004"/>
  </r>
  <r>
    <x v="14027"/>
    <n v="614.87"/>
    <n v="620.04"/>
  </r>
  <r>
    <x v="14028"/>
    <n v="613.22"/>
    <n v="620.24"/>
  </r>
  <r>
    <x v="14029"/>
    <n v="613.22"/>
    <n v="620.24"/>
  </r>
  <r>
    <x v="14030"/>
    <n v="613.22"/>
    <n v="620.24"/>
  </r>
  <r>
    <x v="14031"/>
    <n v="613.03"/>
    <n v="621.39"/>
  </r>
  <r>
    <x v="14032"/>
    <n v="614.70000000000005"/>
    <n v="621.99"/>
  </r>
  <r>
    <x v="14033"/>
    <n v="614.82000000000005"/>
    <n v="621.72"/>
  </r>
  <r>
    <x v="14034"/>
    <n v="613.87"/>
    <n v="620.80999999999995"/>
  </r>
  <r>
    <x v="14035"/>
    <n v="613.32000000000005"/>
    <n v="620.64"/>
  </r>
  <r>
    <x v="14036"/>
    <n v="613.32000000000005"/>
    <n v="620.64"/>
  </r>
  <r>
    <x v="14037"/>
    <n v="613.32000000000005"/>
    <n v="620.64"/>
  </r>
  <r>
    <x v="14038"/>
    <n v="613.47"/>
    <n v="621.1"/>
  </r>
  <r>
    <x v="14039"/>
    <n v="614.13"/>
    <n v="621.04"/>
  </r>
  <r>
    <x v="14040"/>
    <n v="614.07000000000005"/>
    <n v="621.13"/>
  </r>
  <r>
    <x v="14041"/>
    <n v="614.79999999999995"/>
    <n v="620.54"/>
  </r>
  <r>
    <x v="14042"/>
    <n v="614.1"/>
    <n v="620.21"/>
  </r>
  <r>
    <x v="14043"/>
    <n v="614.1"/>
    <n v="620.21"/>
  </r>
  <r>
    <x v="14044"/>
    <n v="614.1"/>
    <n v="620.21"/>
  </r>
  <r>
    <x v="14045"/>
    <n v="614.39"/>
    <n v="619.9"/>
  </r>
  <r>
    <x v="14046"/>
    <n v="612.63"/>
    <n v="618.65"/>
  </r>
  <r>
    <x v="14047"/>
    <n v="614.07000000000005"/>
    <n v="619.77"/>
  </r>
  <r>
    <x v="14048"/>
    <n v="614.07000000000005"/>
    <n v="620.29999999999995"/>
  </r>
  <r>
    <x v="14049"/>
    <n v="614.04"/>
    <n v="621.02"/>
  </r>
  <r>
    <x v="14050"/>
    <n v="614.04"/>
    <n v="621.02"/>
  </r>
  <r>
    <x v="14051"/>
    <n v="614.04"/>
    <n v="621.02"/>
  </r>
  <r>
    <x v="14052"/>
    <n v="613.84"/>
    <n v="621.16"/>
  </r>
  <r>
    <x v="14053"/>
    <n v="613.89"/>
    <n v="621.41"/>
  </r>
  <r>
    <x v="14054"/>
    <n v="616.70000000000005"/>
    <n v="622.1"/>
  </r>
  <r>
    <x v="14055"/>
    <n v="615.79"/>
    <n v="621.39"/>
  </r>
  <r>
    <x v="14056"/>
    <n v="614.23"/>
    <n v="620.66999999999996"/>
  </r>
  <r>
    <x v="14057"/>
    <n v="614.23"/>
    <n v="620.66999999999996"/>
  </r>
  <r>
    <x v="14058"/>
    <n v="614.23"/>
    <n v="620.66999999999996"/>
  </r>
  <r>
    <x v="14059"/>
    <n v="614.9"/>
    <n v="621.83000000000004"/>
  </r>
  <r>
    <x v="14060"/>
    <n v="615.25"/>
    <n v="621.91999999999996"/>
  </r>
  <r>
    <x v="14061"/>
    <n v="615.47"/>
    <n v="621.88"/>
  </r>
  <r>
    <x v="14062"/>
    <n v="615.82000000000005"/>
    <n v="622.51"/>
  </r>
  <r>
    <x v="14063"/>
    <n v="614.62"/>
    <n v="621.94000000000005"/>
  </r>
  <r>
    <x v="14064"/>
    <n v="614.62"/>
    <n v="621.94000000000005"/>
  </r>
  <r>
    <x v="14065"/>
    <n v="614.62"/>
    <n v="621.94000000000005"/>
  </r>
  <r>
    <x v="14066"/>
    <n v="615.5"/>
    <n v="621.97"/>
  </r>
  <r>
    <x v="14067"/>
    <n v="614.5"/>
    <n v="622.34"/>
  </r>
  <r>
    <x v="14068"/>
    <n v="616.30999999999995"/>
    <n v="623.30999999999995"/>
  </r>
  <r>
    <x v="14069"/>
    <n v="618.14"/>
    <n v="623.6"/>
  </r>
  <r>
    <x v="14070"/>
    <n v="617.97"/>
    <n v="623.6"/>
  </r>
  <r>
    <x v="14071"/>
    <n v="617.97"/>
    <n v="623.6"/>
  </r>
  <r>
    <x v="14072"/>
    <n v="617.97"/>
    <n v="623.6"/>
  </r>
  <r>
    <x v="14073"/>
    <n v="616.19000000000005"/>
    <n v="622.75"/>
  </r>
  <r>
    <x v="14074"/>
    <n v="615.01"/>
    <n v="621.07000000000005"/>
  </r>
  <r>
    <x v="14075"/>
    <n v="615.42999999999995"/>
    <n v="620.24"/>
  </r>
  <r>
    <x v="14076"/>
    <n v="615.16"/>
    <n v="621.42999999999995"/>
  </r>
  <r>
    <x v="14077"/>
    <n v="614.66999999999996"/>
    <n v="621.39"/>
  </r>
  <r>
    <x v="14078"/>
    <n v="614.66999999999996"/>
    <n v="621.39"/>
  </r>
  <r>
    <x v="14079"/>
    <n v="614.66999999999996"/>
    <n v="621.39"/>
  </r>
  <r>
    <x v="14080"/>
    <n v="613.55999999999995"/>
    <n v="621.91999999999996"/>
  </r>
  <r>
    <x v="14081"/>
    <n v="617.15"/>
    <n v="621.42999999999995"/>
  </r>
  <r>
    <x v="14082"/>
    <n v="614.45000000000005"/>
    <n v="620.17999999999995"/>
  </r>
  <r>
    <x v="14083"/>
    <n v="615.07000000000005"/>
    <n v="621.57000000000005"/>
  </r>
  <r>
    <x v="14084"/>
    <n v="615.41999999999996"/>
    <n v="621.69000000000005"/>
  </r>
  <r>
    <x v="14085"/>
    <n v="615.41999999999996"/>
    <n v="621.69000000000005"/>
  </r>
  <r>
    <x v="14086"/>
    <n v="615.41999999999996"/>
    <n v="621.69000000000005"/>
  </r>
  <r>
    <x v="14087"/>
    <n v="615.41999999999996"/>
    <n v="621.69000000000005"/>
  </r>
  <r>
    <x v="14088"/>
    <n v="614.47"/>
    <n v="622.22"/>
  </r>
  <r>
    <x v="14089"/>
    <n v="616.66"/>
    <n v="623.02"/>
  </r>
  <r>
    <x v="14090"/>
    <n v="617.92999999999995"/>
    <n v="623.16999999999996"/>
  </r>
  <r>
    <x v="14091"/>
    <n v="616.89"/>
    <n v="622.98"/>
  </r>
  <r>
    <x v="14092"/>
    <n v="616.89"/>
    <n v="622.98"/>
  </r>
  <r>
    <x v="14093"/>
    <n v="616.89"/>
    <n v="622.98"/>
  </r>
  <r>
    <x v="14094"/>
    <n v="616.89"/>
    <n v="622.98"/>
  </r>
  <r>
    <x v="14095"/>
    <n v="616.78"/>
    <n v="623.78"/>
  </r>
  <r>
    <x v="14096"/>
    <n v="617.14"/>
    <n v="623.53"/>
  </r>
  <r>
    <x v="14097"/>
    <n v="615.67999999999995"/>
    <n v="623.23"/>
  </r>
  <r>
    <x v="14098"/>
    <n v="616.39"/>
    <n v="623.02"/>
  </r>
  <r>
    <x v="14099"/>
    <n v="616.39"/>
    <n v="623.02"/>
  </r>
  <r>
    <x v="14100"/>
    <n v="616.39"/>
    <n v="623.02"/>
  </r>
  <r>
    <x v="14101"/>
    <n v="616.79"/>
    <n v="624.04999999999995"/>
  </r>
  <r>
    <x v="14102"/>
    <n v="618.41"/>
    <n v="623.84"/>
  </r>
  <r>
    <x v="14103"/>
    <n v="618.64"/>
    <n v="624.39"/>
  </r>
  <r>
    <x v="14104"/>
    <n v="618.01"/>
    <n v="623.16999999999996"/>
  </r>
  <r>
    <x v="14105"/>
    <n v="615.49"/>
    <n v="622.37"/>
  </r>
  <r>
    <x v="14106"/>
    <n v="615.49"/>
    <n v="622.37"/>
  </r>
  <r>
    <x v="14107"/>
    <n v="615.49"/>
    <n v="622.37"/>
  </r>
  <r>
    <x v="14108"/>
    <n v="615.83000000000004"/>
    <n v="622.16999999999996"/>
  </r>
  <r>
    <x v="14109"/>
    <n v="616.70000000000005"/>
    <n v="622.47"/>
  </r>
  <r>
    <x v="14110"/>
    <n v="616.73"/>
    <n v="622.72"/>
  </r>
  <r>
    <x v="14111"/>
    <n v="616.30999999999995"/>
    <n v="622.4"/>
  </r>
  <r>
    <x v="14112"/>
    <n v="615.97"/>
    <n v="622.85"/>
  </r>
  <r>
    <x v="14113"/>
    <n v="615.97"/>
    <n v="622.85"/>
  </r>
  <r>
    <x v="14114"/>
    <n v="615.97"/>
    <n v="622.85"/>
  </r>
  <r>
    <x v="14115"/>
    <n v="616.95000000000005"/>
    <n v="623.53"/>
  </r>
  <r>
    <x v="14116"/>
    <n v="619.54999999999995"/>
    <n v="624.25"/>
  </r>
  <r>
    <x v="14117"/>
    <n v="619.36"/>
    <n v="625.14"/>
  </r>
  <r>
    <x v="14118"/>
    <n v="620.29"/>
    <n v="625.42999999999995"/>
  </r>
  <r>
    <x v="14119"/>
    <n v="619.70000000000005"/>
    <n v="625.78"/>
  </r>
  <r>
    <x v="14120"/>
    <n v="619.70000000000005"/>
    <n v="625.78"/>
  </r>
  <r>
    <x v="14121"/>
    <n v="619.70000000000005"/>
    <n v="625.78"/>
  </r>
  <r>
    <x v="14122"/>
    <n v="619.83000000000004"/>
    <n v="626.46"/>
  </r>
  <r>
    <x v="14123"/>
    <n v="619.72"/>
    <n v="627.04"/>
  </r>
  <r>
    <x v="14124"/>
    <n v="620.94000000000005"/>
    <n v="627.41"/>
  </r>
  <r>
    <x v="14125"/>
    <n v="619.1"/>
    <n v="627.62"/>
  </r>
  <r>
    <x v="14126"/>
    <n v="619.6"/>
    <n v="627.12"/>
  </r>
  <r>
    <x v="14127"/>
    <n v="619.6"/>
    <n v="627.12"/>
  </r>
  <r>
    <x v="14128"/>
    <n v="619.6"/>
    <n v="627.12"/>
  </r>
  <r>
    <x v="14129"/>
    <n v="620.69000000000005"/>
    <n v="627.53"/>
  </r>
  <r>
    <x v="14130"/>
    <n v="621.16"/>
    <n v="627.91"/>
  </r>
  <r>
    <x v="14131"/>
    <n v="623.32000000000005"/>
    <n v="629.01"/>
  </r>
  <r>
    <x v="14132"/>
    <n v="623.91999999999996"/>
    <n v="630.41"/>
  </r>
  <r>
    <x v="14133"/>
    <n v="622.55999999999995"/>
    <n v="628.89"/>
  </r>
  <r>
    <x v="14134"/>
    <n v="622.55999999999995"/>
    <n v="628.89"/>
  </r>
  <r>
    <x v="14135"/>
    <n v="622.55999999999995"/>
    <n v="628.89"/>
  </r>
  <r>
    <x v="14136"/>
    <n v="622.55999999999995"/>
    <n v="628.89"/>
  </r>
  <r>
    <x v="14137"/>
    <n v="621.04"/>
    <n v="627.47"/>
  </r>
  <r>
    <x v="14138"/>
    <n v="621.28"/>
    <n v="627.09"/>
  </r>
  <r>
    <x v="14139"/>
    <n v="620.82000000000005"/>
    <n v="627.30999999999995"/>
  </r>
  <r>
    <x v="14140"/>
    <n v="619.94000000000005"/>
    <n v="626.87"/>
  </r>
  <r>
    <x v="14141"/>
    <n v="619.94000000000005"/>
    <n v="626.87"/>
  </r>
  <r>
    <x v="14142"/>
    <n v="619.94000000000005"/>
    <n v="626.87"/>
  </r>
  <r>
    <x v="14143"/>
    <n v="621.67999999999995"/>
    <n v="627.01"/>
  </r>
  <r>
    <x v="14144"/>
    <n v="619.6"/>
    <n v="627.44000000000005"/>
  </r>
  <r>
    <x v="14145"/>
    <n v="621.03"/>
    <n v="628.5"/>
  </r>
  <r>
    <x v="14146"/>
    <n v="623.65"/>
    <n v="628.79"/>
  </r>
  <r>
    <x v="14147"/>
    <n v="622.79999999999995"/>
    <n v="628.66999999999996"/>
  </r>
  <r>
    <x v="14148"/>
    <n v="622.79999999999995"/>
    <n v="628.66999999999996"/>
  </r>
  <r>
    <x v="14149"/>
    <n v="622.79999999999995"/>
    <n v="628.66999999999996"/>
  </r>
  <r>
    <x v="14150"/>
    <n v="622.49"/>
    <n v="628.96"/>
  </r>
  <r>
    <x v="14151"/>
    <n v="623.29999999999995"/>
    <n v="629.41"/>
  </r>
  <r>
    <x v="14152"/>
    <n v="623.24"/>
    <n v="629.71"/>
  </r>
  <r>
    <x v="14153"/>
    <n v="623.12"/>
    <n v="630.28"/>
  </r>
  <r>
    <x v="14154"/>
    <n v="622.95000000000005"/>
    <n v="629.95000000000005"/>
  </r>
  <r>
    <x v="14155"/>
    <n v="622.95000000000005"/>
    <n v="629.95000000000005"/>
  </r>
  <r>
    <x v="14156"/>
    <n v="622.95000000000005"/>
    <n v="629.95000000000005"/>
  </r>
  <r>
    <x v="14157"/>
    <n v="622.72"/>
    <n v="629.65"/>
  </r>
  <r>
    <x v="14158"/>
    <n v="621.08000000000004"/>
    <n v="629.12"/>
  </r>
  <r>
    <x v="14159"/>
    <n v="623.72"/>
    <n v="630.13"/>
  </r>
  <r>
    <x v="14160"/>
    <n v="625.16999999999996"/>
    <n v="630.42999999999995"/>
  </r>
  <r>
    <x v="14161"/>
    <n v="625.26"/>
    <n v="631.11"/>
  </r>
  <r>
    <x v="14162"/>
    <n v="625.26"/>
    <n v="631.11"/>
  </r>
  <r>
    <x v="14163"/>
    <n v="625.26"/>
    <n v="631.11"/>
  </r>
  <r>
    <x v="14164"/>
    <n v="625"/>
    <n v="631.62"/>
  </r>
  <r>
    <x v="14165"/>
    <n v="623.91"/>
    <n v="631.66999999999996"/>
  </r>
  <r>
    <x v="14166"/>
    <n v="626.21"/>
    <n v="631.79"/>
  </r>
  <r>
    <x v="14167"/>
    <n v="624.74"/>
    <n v="632.14"/>
  </r>
  <r>
    <x v="14168"/>
    <n v="625.33000000000004"/>
    <n v="631.9"/>
  </r>
  <r>
    <x v="14169"/>
    <n v="625.33000000000004"/>
    <n v="631.9"/>
  </r>
  <r>
    <x v="14170"/>
    <n v="625.33000000000004"/>
    <n v="631.9"/>
  </r>
  <r>
    <x v="14171"/>
    <n v="624"/>
    <n v="631.96"/>
  </r>
  <r>
    <x v="14172"/>
    <n v="626.35"/>
    <n v="632.36"/>
  </r>
  <r>
    <x v="14173"/>
    <n v="625.82000000000005"/>
    <n v="632.67999999999995"/>
  </r>
  <r>
    <x v="14174"/>
    <n v="627.52"/>
    <n v="633.75"/>
  </r>
  <r>
    <x v="14175"/>
    <n v="627.22"/>
    <n v="634.51"/>
  </r>
  <r>
    <x v="14176"/>
    <n v="627.22"/>
    <n v="634.51"/>
  </r>
  <r>
    <x v="14177"/>
    <n v="627.22"/>
    <n v="634.51"/>
  </r>
  <r>
    <x v="14178"/>
    <n v="629.54"/>
    <n v="635.08000000000004"/>
  </r>
  <r>
    <x v="14179"/>
    <n v="630.99"/>
    <n v="636.59"/>
  </r>
  <r>
    <x v="14180"/>
    <n v="633.38"/>
    <n v="640.1"/>
  </r>
  <r>
    <x v="14181"/>
    <n v="634.69000000000005"/>
    <n v="641.69000000000005"/>
  </r>
  <r>
    <x v="14182"/>
    <n v="634.69000000000005"/>
    <n v="641.84"/>
  </r>
  <r>
    <x v="14183"/>
    <n v="634.69000000000005"/>
    <n v="641.84"/>
  </r>
  <r>
    <x v="14184"/>
    <n v="634.69000000000005"/>
    <n v="641.84"/>
  </r>
  <r>
    <x v="14185"/>
    <n v="634.26"/>
    <n v="642.76"/>
  </r>
  <r>
    <x v="14186"/>
    <n v="635.73"/>
    <n v="642.62"/>
  </r>
  <r>
    <x v="14187"/>
    <n v="635.27"/>
    <n v="643.13"/>
  </r>
  <r>
    <x v="14188"/>
    <n v="637"/>
    <n v="643.33000000000004"/>
  </r>
  <r>
    <x v="14189"/>
    <n v="637.34"/>
    <n v="643.51"/>
  </r>
  <r>
    <x v="14190"/>
    <n v="637.34"/>
    <n v="643.51"/>
  </r>
  <r>
    <x v="14191"/>
    <n v="637.34"/>
    <n v="643.51"/>
  </r>
  <r>
    <x v="14192"/>
    <n v="635.08000000000004"/>
    <n v="644.04999999999995"/>
  </r>
  <r>
    <x v="14193"/>
    <n v="637.82000000000005"/>
    <n v="644.96"/>
  </r>
  <r>
    <x v="14194"/>
    <n v="638.55999999999995"/>
    <n v="644.95000000000005"/>
  </r>
  <r>
    <x v="14195"/>
    <n v="639.34"/>
    <n v="645.13"/>
  </r>
  <r>
    <x v="14196"/>
    <n v="638.21"/>
    <n v="645.47"/>
  </r>
  <r>
    <x v="14197"/>
    <n v="638.21"/>
    <n v="645.47"/>
  </r>
  <r>
    <x v="14198"/>
    <n v="638.21"/>
    <n v="645.47"/>
  </r>
  <r>
    <x v="14199"/>
    <n v="636.36"/>
    <n v="643.1"/>
  </r>
  <r>
    <x v="14200"/>
    <n v="635.07000000000005"/>
    <n v="641.58000000000004"/>
  </r>
  <r>
    <x v="14201"/>
    <n v="635.72"/>
    <n v="642.26"/>
  </r>
  <r>
    <x v="14202"/>
    <n v="635.35"/>
    <n v="641.11"/>
  </r>
  <r>
    <x v="14203"/>
    <n v="632.71"/>
    <n v="640.51"/>
  </r>
  <r>
    <x v="14204"/>
    <n v="632.71"/>
    <n v="640.51"/>
  </r>
  <r>
    <x v="14205"/>
    <n v="632.71"/>
    <n v="640.51"/>
  </r>
  <r>
    <x v="14206"/>
    <n v="633.37"/>
    <n v="640.49"/>
  </r>
  <r>
    <x v="14207"/>
    <n v="631.76"/>
    <n v="639.19000000000005"/>
  </r>
  <r>
    <x v="14208"/>
    <n v="632.48"/>
    <n v="638.71"/>
  </r>
  <r>
    <x v="14209"/>
    <n v="628.59"/>
    <n v="633.91"/>
  </r>
  <r>
    <x v="14210"/>
    <n v="626.55999999999995"/>
    <n v="632.20000000000005"/>
  </r>
  <r>
    <x v="14211"/>
    <n v="626.55999999999995"/>
    <n v="632.20000000000005"/>
  </r>
  <r>
    <x v="14212"/>
    <n v="626.55999999999995"/>
    <n v="632.20000000000005"/>
  </r>
  <r>
    <x v="14213"/>
    <n v="626.55999999999995"/>
    <n v="632.20000000000005"/>
  </r>
  <r>
    <x v="14214"/>
    <n v="626.15"/>
    <n v="632.92999999999995"/>
  </r>
  <r>
    <x v="14215"/>
    <n v="626.64"/>
    <n v="633.67999999999995"/>
  </r>
  <r>
    <x v="14216"/>
    <n v="627.61"/>
    <n v="634.32000000000005"/>
  </r>
  <r>
    <x v="14217"/>
    <n v="628.74"/>
    <n v="636.04"/>
  </r>
  <r>
    <x v="14218"/>
    <n v="628.74"/>
    <n v="636.04"/>
  </r>
  <r>
    <x v="14219"/>
    <n v="628.74"/>
    <n v="636.04"/>
  </r>
  <r>
    <x v="14220"/>
    <n v="631.77"/>
    <n v="638.64"/>
  </r>
  <r>
    <x v="14221"/>
    <n v="632.86"/>
    <n v="641.16999999999996"/>
  </r>
  <r>
    <x v="14222"/>
    <n v="636.78"/>
    <n v="642.65"/>
  </r>
  <r>
    <x v="14223"/>
    <n v="636.19000000000005"/>
    <n v="642.86"/>
  </r>
  <r>
    <x v="14224"/>
    <n v="635.94000000000005"/>
    <n v="641.96"/>
  </r>
  <r>
    <x v="14225"/>
    <n v="635.94000000000005"/>
    <n v="641.96"/>
  </r>
  <r>
    <x v="14226"/>
    <n v="635.94000000000005"/>
    <n v="641.96"/>
  </r>
  <r>
    <x v="14227"/>
    <n v="634.70000000000005"/>
    <n v="641.29999999999995"/>
  </r>
  <r>
    <x v="14228"/>
    <n v="636.01"/>
    <n v="642.49"/>
  </r>
  <r>
    <x v="14229"/>
    <n v="634.44000000000005"/>
    <n v="642.19000000000005"/>
  </r>
  <r>
    <x v="14230"/>
    <n v="633.84"/>
    <n v="640.82000000000005"/>
  </r>
  <r>
    <x v="14231"/>
    <n v="634.09"/>
    <n v="640.95000000000005"/>
  </r>
  <r>
    <x v="14232"/>
    <n v="634.09"/>
    <n v="640.95000000000005"/>
  </r>
  <r>
    <x v="14233"/>
    <n v="634.09"/>
    <n v="640.95000000000005"/>
  </r>
  <r>
    <x v="14234"/>
    <n v="634.11"/>
    <n v="642.05999999999995"/>
  </r>
  <r>
    <x v="14235"/>
    <n v="638.13"/>
    <n v="645.49"/>
  </r>
  <r>
    <x v="14236"/>
    <n v="639.72"/>
    <n v="646.33000000000004"/>
  </r>
  <r>
    <x v="14237"/>
    <n v="638.04999999999995"/>
    <n v="645.47"/>
  </r>
  <r>
    <x v="14238"/>
    <n v="637.85"/>
    <n v="643.82000000000005"/>
  </r>
  <r>
    <x v="14239"/>
    <n v="637.85"/>
    <n v="643.82000000000005"/>
  </r>
  <r>
    <x v="14240"/>
    <n v="637.85"/>
    <n v="643.82000000000005"/>
  </r>
  <r>
    <x v="14241"/>
    <n v="638.13"/>
    <n v="644.09"/>
  </r>
  <r>
    <x v="14242"/>
    <n v="638.94000000000005"/>
    <n v="644.83000000000004"/>
  </r>
  <r>
    <x v="14243"/>
    <n v="638.75"/>
    <n v="644.91"/>
  </r>
  <r>
    <x v="14244"/>
    <n v="639.05999999999995"/>
    <n v="645.25"/>
  </r>
  <r>
    <x v="14245"/>
    <n v="639.05999999999995"/>
    <n v="645.25"/>
  </r>
  <r>
    <x v="14246"/>
    <n v="639.05999999999995"/>
    <n v="645.25"/>
  </r>
  <r>
    <x v="14247"/>
    <n v="639.05999999999995"/>
    <n v="645.25"/>
  </r>
  <r>
    <x v="14248"/>
    <n v="639.54"/>
    <n v="645.39"/>
  </r>
  <r>
    <x v="14249"/>
    <n v="638.47"/>
    <n v="644.53"/>
  </r>
  <r>
    <x v="14250"/>
    <n v="639.37"/>
    <n v="644.91999999999996"/>
  </r>
  <r>
    <x v="14251"/>
    <n v="639.87"/>
    <n v="644.63"/>
  </r>
  <r>
    <x v="14252"/>
    <n v="637.19000000000005"/>
    <n v="644.03"/>
  </r>
  <r>
    <x v="14253"/>
    <n v="637.19000000000005"/>
    <n v="644.03"/>
  </r>
  <r>
    <x v="14254"/>
    <n v="637.19000000000005"/>
    <n v="644.03"/>
  </r>
  <r>
    <x v="14255"/>
    <n v="635"/>
    <n v="643.44000000000005"/>
  </r>
  <r>
    <x v="14256"/>
    <n v="634.24"/>
    <n v="640.54999999999995"/>
  </r>
  <r>
    <x v="14257"/>
    <n v="632.91"/>
    <n v="637.91999999999996"/>
  </r>
  <r>
    <x v="14258"/>
    <n v="631.51"/>
    <n v="636.97"/>
  </r>
  <r>
    <x v="14259"/>
    <n v="628.20000000000005"/>
    <n v="636.33000000000004"/>
  </r>
  <r>
    <x v="14260"/>
    <n v="628.20000000000005"/>
    <n v="636.33000000000004"/>
  </r>
  <r>
    <x v="14261"/>
    <n v="628.20000000000005"/>
    <n v="636.33000000000004"/>
  </r>
  <r>
    <x v="14262"/>
    <n v="629.73"/>
    <n v="636.12"/>
  </r>
  <r>
    <x v="14263"/>
    <n v="629.37"/>
    <n v="635.58000000000004"/>
  </r>
  <r>
    <x v="14264"/>
    <n v="629.67999999999995"/>
    <n v="635.66999999999996"/>
  </r>
  <r>
    <x v="14265"/>
    <n v="631.17999999999995"/>
    <n v="637.95000000000005"/>
  </r>
  <r>
    <x v="14266"/>
    <n v="633.16999999999996"/>
    <n v="640.25"/>
  </r>
  <r>
    <x v="14267"/>
    <n v="633.16999999999996"/>
    <n v="640.25"/>
  </r>
  <r>
    <x v="14268"/>
    <n v="633.16999999999996"/>
    <n v="640.25"/>
  </r>
  <r>
    <x v="14269"/>
    <n v="634.66999999999996"/>
    <n v="643.08000000000004"/>
  </r>
  <r>
    <x v="14270"/>
    <n v="636.95000000000005"/>
    <n v="644.79"/>
  </r>
  <r>
    <x v="14271"/>
    <n v="639.04"/>
    <n v="645.07000000000005"/>
  </r>
  <r>
    <x v="14272"/>
    <n v="640.70000000000005"/>
    <n v="645.97"/>
  </r>
  <r>
    <x v="14273"/>
    <n v="638.97"/>
    <n v="646.20000000000005"/>
  </r>
  <r>
    <x v="14274"/>
    <n v="638.97"/>
    <n v="646.20000000000005"/>
  </r>
  <r>
    <x v="14275"/>
    <n v="638.97"/>
    <n v="646.20000000000005"/>
  </r>
  <r>
    <x v="14276"/>
    <n v="640.04999999999995"/>
    <n v="646.9"/>
  </r>
  <r>
    <x v="14277"/>
    <n v="641.04"/>
    <n v="648.48"/>
  </r>
  <r>
    <x v="14278"/>
    <n v="642.15"/>
    <n v="648.72"/>
  </r>
  <r>
    <x v="14279"/>
    <n v="642.33000000000004"/>
    <n v="647.98"/>
  </r>
  <r>
    <x v="14280"/>
    <n v="640.16999999999996"/>
    <n v="647.95000000000005"/>
  </r>
  <r>
    <x v="14281"/>
    <n v="640.16999999999996"/>
    <n v="647.95000000000005"/>
  </r>
  <r>
    <x v="14282"/>
    <n v="640.16999999999996"/>
    <n v="647.95000000000005"/>
  </r>
  <r>
    <x v="14283"/>
    <n v="640.5"/>
    <n v="647.85"/>
  </r>
  <r>
    <x v="14284"/>
    <n v="639.48"/>
    <n v="647.45000000000005"/>
  </r>
  <r>
    <x v="14285"/>
    <n v="641.03"/>
    <n v="647.15"/>
  </r>
  <r>
    <x v="14286"/>
    <n v="640.19000000000005"/>
    <n v="646.92999999999995"/>
  </r>
  <r>
    <x v="14287"/>
    <n v="638.63"/>
    <n v="644.59"/>
  </r>
  <r>
    <x v="14288"/>
    <n v="638.63"/>
    <n v="644.59"/>
  </r>
  <r>
    <x v="14289"/>
    <n v="638.63"/>
    <n v="644.59"/>
  </r>
  <r>
    <x v="14290"/>
    <n v="636.03"/>
    <n v="642.88"/>
  </r>
  <r>
    <x v="14291"/>
    <n v="636.35"/>
    <n v="642.9"/>
  </r>
  <r>
    <x v="14292"/>
    <n v="637"/>
    <n v="642.77"/>
  </r>
  <r>
    <x v="14293"/>
    <n v="636.74"/>
    <n v="642.83000000000004"/>
  </r>
  <r>
    <x v="14294"/>
    <n v="636.98"/>
    <n v="642.79999999999995"/>
  </r>
  <r>
    <x v="14295"/>
    <n v="636.98"/>
    <n v="642.79999999999995"/>
  </r>
  <r>
    <x v="14296"/>
    <n v="636.98"/>
    <n v="642.79999999999995"/>
  </r>
  <r>
    <x v="14297"/>
    <n v="637.13"/>
    <n v="644.01"/>
  </r>
  <r>
    <x v="14298"/>
    <n v="636.94000000000005"/>
    <n v="644.74"/>
  </r>
  <r>
    <x v="14299"/>
    <n v="638.1"/>
    <n v="644.91"/>
  </r>
  <r>
    <x v="14300"/>
    <n v="637.79999999999995"/>
    <n v="646.5"/>
  </r>
  <r>
    <x v="14301"/>
    <n v="641.53"/>
    <n v="647.34"/>
  </r>
  <r>
    <x v="14302"/>
    <n v="641.53"/>
    <n v="647.34"/>
  </r>
  <r>
    <x v="14303"/>
    <n v="641.53"/>
    <n v="647.34"/>
  </r>
  <r>
    <x v="14304"/>
    <n v="640.02"/>
    <n v="647.30999999999995"/>
  </r>
  <r>
    <x v="14305"/>
    <n v="640.12"/>
    <n v="647.78"/>
  </r>
  <r>
    <x v="14306"/>
    <n v="641.85"/>
    <n v="648.04"/>
  </r>
  <r>
    <x v="14307"/>
    <n v="642.08000000000004"/>
    <n v="649.08000000000004"/>
  </r>
  <r>
    <x v="14308"/>
    <n v="643.92999999999995"/>
    <n v="651.67999999999995"/>
  </r>
  <r>
    <x v="14309"/>
    <n v="643.92999999999995"/>
    <n v="651.67999999999995"/>
  </r>
  <r>
    <x v="14310"/>
    <n v="643.92999999999995"/>
    <n v="651.67999999999995"/>
  </r>
  <r>
    <x v="14311"/>
    <n v="645.29999999999995"/>
    <n v="653.53"/>
  </r>
  <r>
    <x v="14312"/>
    <n v="648.97"/>
    <n v="655.61"/>
  </r>
  <r>
    <x v="14313"/>
    <n v="649.28"/>
    <n v="656.06"/>
  </r>
  <r>
    <x v="14314"/>
    <n v="647.6"/>
    <n v="654.34"/>
  </r>
  <r>
    <x v="14315"/>
    <n v="643.37"/>
    <n v="650.89"/>
  </r>
  <r>
    <x v="14316"/>
    <n v="643.37"/>
    <n v="650.89"/>
  </r>
  <r>
    <x v="14317"/>
    <n v="643.37"/>
    <n v="650.89"/>
  </r>
  <r>
    <x v="14318"/>
    <n v="639.9"/>
    <n v="645.76"/>
  </r>
  <r>
    <x v="14319"/>
    <n v="637.66"/>
    <n v="644.16999999999996"/>
  </r>
  <r>
    <x v="14320"/>
    <n v="639.30999999999995"/>
    <n v="645.6"/>
  </r>
  <r>
    <x v="14321"/>
    <n v="642.28"/>
    <n v="648.92999999999995"/>
  </r>
  <r>
    <x v="14322"/>
    <n v="644.73"/>
    <n v="651.22"/>
  </r>
  <r>
    <x v="14323"/>
    <n v="644.73"/>
    <n v="651.22"/>
  </r>
  <r>
    <x v="14324"/>
    <n v="644.73"/>
    <n v="651.22"/>
  </r>
  <r>
    <x v="14325"/>
    <n v="644.51"/>
    <n v="653.21"/>
  </r>
  <r>
    <x v="14326"/>
    <n v="650.24"/>
    <n v="655.48"/>
  </r>
  <r>
    <x v="14327"/>
    <n v="650.94000000000005"/>
    <n v="658.09"/>
  </r>
  <r>
    <x v="14328"/>
    <n v="652.53"/>
    <n v="659.53"/>
  </r>
  <r>
    <x v="14329"/>
    <n v="653.57000000000005"/>
    <n v="661.6"/>
  </r>
  <r>
    <x v="14330"/>
    <n v="653.57000000000005"/>
    <n v="661.6"/>
  </r>
  <r>
    <x v="14331"/>
    <n v="653.57000000000005"/>
    <n v="661.6"/>
  </r>
  <r>
    <x v="14332"/>
    <n v="655.13"/>
    <n v="663.17"/>
  </r>
  <r>
    <x v="14333"/>
    <n v="657.28"/>
    <n v="664.6"/>
  </r>
  <r>
    <x v="14334"/>
    <n v="660.48"/>
    <n v="667.1"/>
  </r>
  <r>
    <x v="14335"/>
    <n v="663.06"/>
    <n v="668.24"/>
  </r>
  <r>
    <x v="14336"/>
    <n v="660.02"/>
    <n v="667.86"/>
  </r>
  <r>
    <x v="14337"/>
    <n v="660.02"/>
    <n v="667.86"/>
  </r>
  <r>
    <x v="14338"/>
    <n v="660.02"/>
    <n v="667.86"/>
  </r>
  <r>
    <x v="14339"/>
    <n v="654.27"/>
    <n v="663.12"/>
  </r>
  <r>
    <x v="14340"/>
    <n v="654.59"/>
    <n v="661.93"/>
  </r>
  <r>
    <x v="14341"/>
    <n v="657.36"/>
    <n v="662.61"/>
  </r>
  <r>
    <x v="14342"/>
    <n v="654.24"/>
    <n v="661.64"/>
  </r>
  <r>
    <x v="14343"/>
    <n v="650.86"/>
    <n v="657.96"/>
  </r>
  <r>
    <x v="14344"/>
    <n v="650.86"/>
    <n v="657.96"/>
  </r>
  <r>
    <x v="14345"/>
    <n v="650.86"/>
    <n v="657.96"/>
  </r>
  <r>
    <x v="14346"/>
    <n v="650.86"/>
    <n v="657.96"/>
  </r>
  <r>
    <x v="14347"/>
    <n v="649.16999999999996"/>
    <n v="656.2"/>
  </r>
  <r>
    <x v="14348"/>
    <n v="647.67999999999995"/>
    <n v="656.54"/>
  </r>
  <r>
    <x v="14349"/>
    <n v="647.67999999999995"/>
    <n v="656.54"/>
  </r>
  <r>
    <x v="14350"/>
    <n v="647.67999999999995"/>
    <n v="656.54"/>
  </r>
  <r>
    <x v="14351"/>
    <n v="647.67999999999995"/>
    <n v="656.54"/>
  </r>
  <r>
    <x v="14352"/>
    <n v="647.67999999999995"/>
    <n v="656.54"/>
  </r>
  <r>
    <x v="14353"/>
    <n v="650.29999999999995"/>
    <n v="656.49"/>
  </r>
  <r>
    <x v="14354"/>
    <n v="650.1"/>
    <n v="657.99"/>
  </r>
  <r>
    <x v="14355"/>
    <n v="653.79999999999995"/>
    <n v="660.69"/>
  </r>
  <r>
    <x v="14356"/>
    <n v="655.1"/>
    <n v="664.58"/>
  </r>
  <r>
    <x v="14357"/>
    <n v="658.99"/>
    <n v="664.96"/>
  </r>
  <r>
    <x v="14358"/>
    <n v="658.99"/>
    <n v="664.96"/>
  </r>
  <r>
    <x v="14359"/>
    <n v="658.99"/>
    <n v="664.96"/>
  </r>
  <r>
    <x v="14360"/>
    <n v="659.49"/>
    <n v="666.3"/>
  </r>
  <r>
    <x v="14361"/>
    <n v="661.5"/>
    <n v="666.8"/>
  </r>
  <r>
    <x v="14362"/>
    <n v="663.06"/>
    <n v="668.87"/>
  </r>
  <r>
    <x v="14363"/>
    <n v="661.53"/>
    <n v="669.34"/>
  </r>
  <r>
    <x v="14364"/>
    <n v="663.08"/>
    <n v="670.36"/>
  </r>
  <r>
    <x v="14365"/>
    <n v="663.08"/>
    <n v="670.36"/>
  </r>
  <r>
    <x v="14366"/>
    <n v="663.08"/>
    <n v="670.36"/>
  </r>
  <r>
    <x v="14367"/>
    <n v="662.86"/>
    <n v="670.1"/>
  </r>
  <r>
    <x v="14368"/>
    <n v="662.46"/>
    <n v="669.52"/>
  </r>
  <r>
    <x v="14369"/>
    <n v="662.74"/>
    <n v="669.02"/>
  </r>
  <r>
    <x v="14370"/>
    <n v="664.43"/>
    <n v="670.91"/>
  </r>
  <r>
    <x v="14371"/>
    <n v="665.11"/>
    <n v="672.12"/>
  </r>
  <r>
    <x v="14372"/>
    <n v="665.11"/>
    <n v="672.12"/>
  </r>
  <r>
    <x v="14373"/>
    <n v="665.11"/>
    <n v="672.12"/>
  </r>
  <r>
    <x v="14374"/>
    <n v="665.55"/>
    <n v="672.53"/>
  </r>
  <r>
    <x v="14375"/>
    <n v="664.44"/>
    <n v="673.58"/>
  </r>
  <r>
    <x v="14376"/>
    <n v="669.41"/>
    <n v="675.05"/>
  </r>
  <r>
    <x v="14377"/>
    <n v="669.51"/>
    <n v="677.29"/>
  </r>
  <r>
    <x v="14378"/>
    <n v="667.59"/>
    <n v="675.28"/>
  </r>
  <r>
    <x v="14379"/>
    <n v="667.59"/>
    <n v="675.28"/>
  </r>
  <r>
    <x v="14380"/>
    <n v="667.59"/>
    <n v="675.28"/>
  </r>
  <r>
    <x v="14381"/>
    <n v="667.18"/>
    <n v="674.15"/>
  </r>
  <r>
    <x v="14382"/>
    <n v="669.05"/>
    <n v="674.88"/>
  </r>
  <r>
    <x v="14383"/>
    <n v="670.23"/>
    <n v="675.98"/>
  </r>
  <r>
    <x v="14384"/>
    <n v="672.8"/>
    <n v="677.39"/>
  </r>
  <r>
    <x v="14385"/>
    <n v="672.96"/>
    <n v="679.41"/>
  </r>
  <r>
    <x v="14386"/>
    <n v="672.96"/>
    <n v="679.41"/>
  </r>
  <r>
    <x v="14387"/>
    <n v="672.96"/>
    <n v="679.41"/>
  </r>
  <r>
    <x v="14388"/>
    <n v="672.11"/>
    <n v="680.57"/>
  </r>
  <r>
    <x v="14389"/>
    <n v="674.87"/>
    <n v="681.74"/>
  </r>
  <r>
    <x v="14390"/>
    <n v="676.06"/>
    <n v="681.81"/>
  </r>
  <r>
    <x v="14391"/>
    <n v="676.88"/>
    <n v="682.74"/>
  </r>
  <r>
    <x v="14392"/>
    <n v="675.89"/>
    <n v="685.03"/>
  </r>
  <r>
    <x v="14393"/>
    <n v="675.89"/>
    <n v="685.03"/>
  </r>
  <r>
    <x v="14394"/>
    <n v="675.89"/>
    <n v="685.03"/>
  </r>
  <r>
    <x v="14395"/>
    <n v="681.62"/>
    <n v="689.74"/>
  </r>
  <r>
    <x v="14396"/>
    <n v="684.9"/>
    <n v="692.9"/>
  </r>
  <r>
    <x v="14397"/>
    <n v="684.42"/>
    <n v="693.76"/>
  </r>
  <r>
    <x v="14398"/>
    <n v="689.61"/>
    <n v="694.99"/>
  </r>
  <r>
    <x v="14399"/>
    <n v="683.54"/>
    <n v="690.89"/>
  </r>
  <r>
    <x v="14400"/>
    <n v="683.54"/>
    <n v="690.89"/>
  </r>
  <r>
    <x v="14401"/>
    <n v="683.54"/>
    <n v="690.89"/>
  </r>
  <r>
    <x v="14402"/>
    <n v="683.01"/>
    <n v="688.09"/>
  </r>
  <r>
    <x v="14403"/>
    <n v="682.07"/>
    <n v="688.18"/>
  </r>
  <r>
    <x v="14404"/>
    <n v="682.45"/>
    <n v="690.36"/>
  </r>
  <r>
    <x v="14405"/>
    <n v="685.29"/>
    <n v="691.19"/>
  </r>
  <r>
    <x v="14406"/>
    <n v="682.2"/>
    <n v="689.76"/>
  </r>
  <r>
    <x v="14407"/>
    <n v="682.2"/>
    <n v="689.76"/>
  </r>
  <r>
    <x v="14408"/>
    <n v="682.2"/>
    <n v="689.76"/>
  </r>
  <r>
    <x v="14409"/>
    <n v="681.08"/>
    <n v="688.13"/>
  </r>
  <r>
    <x v="14410"/>
    <n v="681.1"/>
    <n v="688.6"/>
  </r>
  <r>
    <x v="14411"/>
    <n v="681.88"/>
    <n v="689.41"/>
  </r>
  <r>
    <x v="14412"/>
    <n v="684.21"/>
    <n v="692.62"/>
  </r>
  <r>
    <x v="14413"/>
    <n v="686.78"/>
    <n v="694.45"/>
  </r>
  <r>
    <x v="14414"/>
    <n v="686.78"/>
    <n v="694.45"/>
  </r>
  <r>
    <x v="14415"/>
    <n v="686.78"/>
    <n v="694.45"/>
  </r>
  <r>
    <x v="14416"/>
    <n v="687.98"/>
    <n v="696.55"/>
  </r>
  <r>
    <x v="14417"/>
    <n v="688.13"/>
    <n v="697.64"/>
  </r>
  <r>
    <x v="14418"/>
    <n v="691.2"/>
    <n v="698.44"/>
  </r>
  <r>
    <x v="14419"/>
    <n v="691.76"/>
    <n v="697.32"/>
  </r>
  <r>
    <x v="14420"/>
    <n v="689.88"/>
    <n v="695.55"/>
  </r>
  <r>
    <x v="14421"/>
    <n v="689.88"/>
    <n v="695.55"/>
  </r>
  <r>
    <x v="14422"/>
    <n v="689.88"/>
    <n v="695.55"/>
  </r>
  <r>
    <x v="14423"/>
    <n v="685.75"/>
    <n v="693.59"/>
  </r>
  <r>
    <x v="14424"/>
    <n v="686.23"/>
    <n v="692.96"/>
  </r>
  <r>
    <x v="14425"/>
    <n v="684.76"/>
    <n v="692.25"/>
  </r>
  <r>
    <x v="14426"/>
    <n v="685.26"/>
    <n v="693.69"/>
  </r>
  <r>
    <x v="14427"/>
    <n v="686.24"/>
    <n v="693.95"/>
  </r>
  <r>
    <x v="14428"/>
    <n v="686.24"/>
    <n v="693.95"/>
  </r>
  <r>
    <x v="14429"/>
    <n v="686.24"/>
    <n v="693.95"/>
  </r>
  <r>
    <x v="14430"/>
    <n v="686.91"/>
    <n v="694.44"/>
  </r>
  <r>
    <x v="14431"/>
    <n v="686.81"/>
    <n v="694.78"/>
  </r>
  <r>
    <x v="14432"/>
    <n v="687.97"/>
    <n v="695.26"/>
  </r>
  <r>
    <x v="14433"/>
    <n v="687.44"/>
    <n v="694.19"/>
  </r>
  <r>
    <x v="14434"/>
    <n v="687.11"/>
    <n v="692.68"/>
  </r>
  <r>
    <x v="14435"/>
    <n v="687.11"/>
    <n v="692.68"/>
  </r>
  <r>
    <x v="14436"/>
    <n v="687.11"/>
    <n v="692.68"/>
  </r>
  <r>
    <x v="14437"/>
    <n v="683.76"/>
    <n v="690.67"/>
  </r>
  <r>
    <x v="14438"/>
    <n v="681.9"/>
    <n v="688.98"/>
  </r>
  <r>
    <x v="14439"/>
    <n v="681.07"/>
    <n v="687.28"/>
  </r>
  <r>
    <x v="14440"/>
    <n v="678.14"/>
    <n v="684.96"/>
  </r>
  <r>
    <x v="14441"/>
    <n v="675.25"/>
    <n v="683.75"/>
  </r>
  <r>
    <x v="14442"/>
    <n v="675.25"/>
    <n v="683.75"/>
  </r>
  <r>
    <x v="14443"/>
    <n v="675.25"/>
    <n v="683.75"/>
  </r>
  <r>
    <x v="14444"/>
    <n v="674.39"/>
    <n v="681.82"/>
  </r>
  <r>
    <x v="14445"/>
    <n v="672.55"/>
    <n v="678.48"/>
  </r>
  <r>
    <x v="14446"/>
    <n v="669.41"/>
    <n v="676.29"/>
  </r>
  <r>
    <x v="14447"/>
    <n v="671.14"/>
    <n v="676.83"/>
  </r>
  <r>
    <x v="14448"/>
    <n v="669.66"/>
    <n v="675.61"/>
  </r>
  <r>
    <x v="14449"/>
    <n v="669.66"/>
    <n v="675.61"/>
  </r>
  <r>
    <x v="14450"/>
    <n v="669.66"/>
    <n v="675.61"/>
  </r>
  <r>
    <x v="14451"/>
    <n v="669.66"/>
    <n v="675.61"/>
  </r>
  <r>
    <x v="14452"/>
    <n v="668.83"/>
    <n v="675.87"/>
  </r>
  <r>
    <x v="14453"/>
    <n v="668.06"/>
    <n v="675.36"/>
  </r>
  <r>
    <x v="14454"/>
    <n v="668.35"/>
    <n v="675.03"/>
  </r>
  <r>
    <x v="14455"/>
    <n v="667.61"/>
    <n v="675.02"/>
  </r>
  <r>
    <x v="14456"/>
    <n v="667.61"/>
    <n v="675.02"/>
  </r>
  <r>
    <x v="14457"/>
    <n v="667.61"/>
    <n v="675.02"/>
  </r>
  <r>
    <x v="14458"/>
    <n v="666.72"/>
    <n v="674.67"/>
  </r>
  <r>
    <x v="14459"/>
    <n v="666.72"/>
    <n v="674.67"/>
  </r>
  <r>
    <x v="14460"/>
    <n v="667.83"/>
    <n v="674.63"/>
  </r>
  <r>
    <x v="14461"/>
    <n v="668.34"/>
    <n v="673.64"/>
  </r>
  <r>
    <x v="14462"/>
    <n v="666.46"/>
    <n v="674.68"/>
  </r>
  <r>
    <x v="14463"/>
    <n v="666.46"/>
    <n v="674.68"/>
  </r>
  <r>
    <x v="14464"/>
    <n v="666.46"/>
    <n v="674.68"/>
  </r>
  <r>
    <x v="14465"/>
    <n v="668.21"/>
    <n v="675.34"/>
  </r>
  <r>
    <x v="14466"/>
    <n v="668.49"/>
    <n v="675.96"/>
  </r>
  <r>
    <x v="14467"/>
    <n v="667.76"/>
    <n v="676.11"/>
  </r>
  <r>
    <x v="14468"/>
    <n v="668.17"/>
    <n v="675.95"/>
  </r>
  <r>
    <x v="14469"/>
    <n v="664.6"/>
    <n v="670.4"/>
  </r>
  <r>
    <x v="14470"/>
    <n v="664.6"/>
    <n v="670.4"/>
  </r>
  <r>
    <x v="14471"/>
    <n v="664.6"/>
    <n v="670.4"/>
  </r>
  <r>
    <x v="14472"/>
    <n v="664.6"/>
    <n v="670.4"/>
  </r>
  <r>
    <x v="14473"/>
    <n v="661.05"/>
    <n v="667.8"/>
  </r>
  <r>
    <x v="14474"/>
    <n v="657.77"/>
    <n v="664.74"/>
  </r>
  <r>
    <x v="14475"/>
    <n v="651.76"/>
    <n v="659.97"/>
  </r>
  <r>
    <x v="14476"/>
    <n v="647.80999999999995"/>
    <n v="655.03"/>
  </r>
  <r>
    <x v="14477"/>
    <n v="647.80999999999995"/>
    <n v="655.03"/>
  </r>
  <r>
    <x v="14478"/>
    <n v="647.80999999999995"/>
    <n v="655.03"/>
  </r>
  <r>
    <x v="14479"/>
    <n v="642.1"/>
    <n v="650.39"/>
  </r>
  <r>
    <x v="14480"/>
    <n v="639.12"/>
    <n v="645.39"/>
  </r>
  <r>
    <x v="14481"/>
    <n v="632.37"/>
    <n v="639.94000000000005"/>
  </r>
  <r>
    <x v="14482"/>
    <n v="633.09"/>
    <n v="639.28"/>
  </r>
  <r>
    <x v="14483"/>
    <n v="636.59"/>
    <n v="643.70000000000005"/>
  </r>
  <r>
    <x v="14484"/>
    <n v="636.59"/>
    <n v="643.70000000000005"/>
  </r>
  <r>
    <x v="14485"/>
    <n v="636.59"/>
    <n v="643.70000000000005"/>
  </r>
  <r>
    <x v="14486"/>
    <n v="640.49"/>
    <n v="649.14"/>
  </r>
  <r>
    <x v="14487"/>
    <n v="646.07000000000005"/>
    <n v="653.86"/>
  </r>
  <r>
    <x v="14488"/>
    <n v="651.66999999999996"/>
    <n v="661.42"/>
  </r>
  <r>
    <x v="14489"/>
    <n v="656.21"/>
    <n v="663.03"/>
  </r>
  <r>
    <x v="14490"/>
    <n v="658.49"/>
    <n v="665.14"/>
  </r>
  <r>
    <x v="14491"/>
    <n v="658.49"/>
    <n v="665.14"/>
  </r>
  <r>
    <x v="14492"/>
    <n v="658.49"/>
    <n v="665.14"/>
  </r>
  <r>
    <x v="14493"/>
    <n v="655.58"/>
    <n v="664.23"/>
  </r>
  <r>
    <x v="14494"/>
    <n v="658.24"/>
    <n v="663.01"/>
  </r>
  <r>
    <x v="14495"/>
    <n v="651.42999999999995"/>
    <n v="660.21"/>
  </r>
  <r>
    <x v="14496"/>
    <n v="646.84"/>
    <n v="654.64"/>
  </r>
  <r>
    <x v="14497"/>
    <n v="637.6"/>
    <n v="647.6"/>
  </r>
  <r>
    <x v="14498"/>
    <n v="637.6"/>
    <n v="647.6"/>
  </r>
  <r>
    <x v="14499"/>
    <n v="637.6"/>
    <n v="647.6"/>
  </r>
  <r>
    <x v="14500"/>
    <n v="630.38"/>
    <n v="640.01"/>
  </r>
  <r>
    <x v="14501"/>
    <n v="631.97"/>
    <n v="639.48"/>
  </r>
  <r>
    <x v="14502"/>
    <n v="630.34"/>
    <n v="637.13"/>
  </r>
  <r>
    <x v="14503"/>
    <n v="629.34"/>
    <n v="636.97"/>
  </r>
  <r>
    <x v="14504"/>
    <n v="627.34"/>
    <n v="636"/>
  </r>
  <r>
    <x v="14505"/>
    <n v="627.34"/>
    <n v="636"/>
  </r>
  <r>
    <x v="14506"/>
    <n v="627.34"/>
    <n v="636"/>
  </r>
  <r>
    <x v="14507"/>
    <n v="627.34"/>
    <n v="636"/>
  </r>
  <r>
    <x v="14508"/>
    <n v="628.19000000000005"/>
    <n v="636.97"/>
  </r>
  <r>
    <x v="14509"/>
    <n v="631.19000000000005"/>
    <n v="637.5"/>
  </r>
  <r>
    <x v="14510"/>
    <n v="631.54999999999995"/>
    <n v="638.94000000000005"/>
  </r>
  <r>
    <x v="14511"/>
    <n v="634.42999999999995"/>
    <n v="640.39"/>
  </r>
  <r>
    <x v="14512"/>
    <n v="634.42999999999995"/>
    <n v="640.39"/>
  </r>
  <r>
    <x v="14513"/>
    <n v="634.42999999999995"/>
    <n v="640.39"/>
  </r>
  <r>
    <x v="14514"/>
    <n v="637.98"/>
    <n v="641.96"/>
  </r>
  <r>
    <x v="14515"/>
    <n v="636.30999999999995"/>
    <n v="641.26"/>
  </r>
  <r>
    <x v="14516"/>
    <n v="628.19000000000005"/>
    <n v="636.39"/>
  </r>
  <r>
    <x v="14517"/>
    <n v="624.62"/>
    <n v="632.72"/>
  </r>
  <r>
    <x v="14518"/>
    <n v="623.48"/>
    <n v="631.32000000000005"/>
  </r>
  <r>
    <x v="14519"/>
    <n v="623.48"/>
    <n v="631.32000000000005"/>
  </r>
  <r>
    <x v="14520"/>
    <n v="623.48"/>
    <n v="631.32000000000005"/>
  </r>
  <r>
    <x v="14521"/>
    <n v="625.74"/>
    <n v="631.33000000000004"/>
  </r>
  <r>
    <x v="14522"/>
    <n v="629.11"/>
    <n v="635.42999999999995"/>
  </r>
  <r>
    <x v="14523"/>
    <n v="633.88"/>
    <n v="640.25"/>
  </r>
  <r>
    <x v="14524"/>
    <n v="633.88"/>
    <n v="642.02"/>
  </r>
  <r>
    <x v="14525"/>
    <n v="633.47"/>
    <n v="639.35"/>
  </r>
  <r>
    <x v="14526"/>
    <n v="633.47"/>
    <n v="639.35"/>
  </r>
  <r>
    <x v="14527"/>
    <n v="633.47"/>
    <n v="639.35"/>
  </r>
  <r>
    <x v="14528"/>
    <n v="626.41"/>
    <n v="635.19000000000005"/>
  </r>
  <r>
    <x v="14529"/>
    <n v="625.42999999999995"/>
    <n v="631.85"/>
  </r>
  <r>
    <x v="14530"/>
    <n v="622.37"/>
    <n v="628.32000000000005"/>
  </r>
  <r>
    <x v="14531"/>
    <n v="616.64"/>
    <n v="624.72"/>
  </r>
  <r>
    <x v="14532"/>
    <n v="612.79"/>
    <n v="621.03"/>
  </r>
  <r>
    <x v="14533"/>
    <n v="612.79"/>
    <n v="621.03"/>
  </r>
  <r>
    <x v="14534"/>
    <n v="612.79"/>
    <n v="621.03"/>
  </r>
  <r>
    <x v="14535"/>
    <n v="614.36"/>
    <n v="619.92999999999995"/>
  </r>
  <r>
    <x v="14536"/>
    <n v="616.01"/>
    <n v="623.41999999999996"/>
  </r>
  <r>
    <x v="14537"/>
    <n v="618.89"/>
    <n v="624.86"/>
  </r>
  <r>
    <x v="14538"/>
    <n v="622.73"/>
    <n v="628.28"/>
  </r>
  <r>
    <x v="14539"/>
    <n v="621.23"/>
    <n v="629.49"/>
  </r>
  <r>
    <x v="14540"/>
    <n v="621.23"/>
    <n v="629.49"/>
  </r>
  <r>
    <x v="14541"/>
    <n v="621.23"/>
    <n v="629.49"/>
  </r>
  <r>
    <x v="14542"/>
    <n v="624.45000000000005"/>
    <n v="630.25"/>
  </r>
  <r>
    <x v="14543"/>
    <n v="619.08000000000004"/>
    <n v="629.11"/>
  </r>
  <r>
    <x v="14544"/>
    <n v="620.23"/>
    <n v="626.80999999999995"/>
  </r>
  <r>
    <x v="14545"/>
    <n v="618.35"/>
    <n v="625.03"/>
  </r>
  <r>
    <x v="14546"/>
    <n v="613.74"/>
    <n v="622.34"/>
  </r>
  <r>
    <x v="14547"/>
    <n v="613.74"/>
    <n v="622.34"/>
  </r>
  <r>
    <x v="14548"/>
    <n v="613.74"/>
    <n v="622.34"/>
  </r>
  <r>
    <x v="14549"/>
    <n v="615.01"/>
    <n v="620.30999999999995"/>
  </r>
  <r>
    <x v="14550"/>
    <n v="614.26"/>
    <n v="622.82000000000005"/>
  </r>
  <r>
    <x v="14551"/>
    <n v="615.4"/>
    <n v="625.03"/>
  </r>
  <r>
    <x v="14552"/>
    <n v="622.89"/>
    <n v="628.75"/>
  </r>
  <r>
    <x v="14553"/>
    <n v="619.22"/>
    <n v="628.17999999999995"/>
  </r>
  <r>
    <x v="14554"/>
    <n v="619.22"/>
    <n v="628.17999999999995"/>
  </r>
  <r>
    <x v="14555"/>
    <n v="619.22"/>
    <n v="628.17999999999995"/>
  </r>
  <r>
    <x v="14556"/>
    <n v="614.29999999999995"/>
    <n v="622.41"/>
  </r>
  <r>
    <x v="14557"/>
    <n v="615.5"/>
    <n v="620.22"/>
  </r>
  <r>
    <x v="14558"/>
    <n v="610.96"/>
    <n v="617.58000000000004"/>
  </r>
  <r>
    <x v="14559"/>
    <n v="608.79"/>
    <n v="614.80999999999995"/>
  </r>
  <r>
    <x v="14560"/>
    <n v="605.87"/>
    <n v="615.73"/>
  </r>
  <r>
    <x v="14561"/>
    <n v="605.87"/>
    <n v="615.73"/>
  </r>
  <r>
    <x v="14562"/>
    <n v="605.87"/>
    <n v="615.73"/>
  </r>
  <r>
    <x v="14563"/>
    <n v="610.29999999999995"/>
    <n v="617.32000000000005"/>
  </r>
  <r>
    <x v="14564"/>
    <n v="609.92999999999995"/>
    <n v="616.57000000000005"/>
  </r>
  <r>
    <x v="14565"/>
    <n v="609.41999999999996"/>
    <n v="616.20000000000005"/>
  </r>
  <r>
    <x v="14566"/>
    <n v="609.20000000000005"/>
    <n v="615.16"/>
  </r>
  <r>
    <x v="14567"/>
    <n v="605.9"/>
    <n v="611.78"/>
  </r>
  <r>
    <x v="14568"/>
    <n v="605.9"/>
    <n v="611.78"/>
  </r>
  <r>
    <x v="14569"/>
    <n v="605.9"/>
    <n v="611.78"/>
  </r>
  <r>
    <x v="14570"/>
    <n v="600.85"/>
    <n v="611.77"/>
  </r>
  <r>
    <x v="14571"/>
    <n v="603.16999999999996"/>
    <n v="612"/>
  </r>
  <r>
    <x v="14572"/>
    <n v="606.62"/>
    <n v="611.59"/>
  </r>
  <r>
    <x v="14573"/>
    <n v="603.52"/>
    <n v="610.53"/>
  </r>
  <r>
    <x v="14574"/>
    <n v="599.5"/>
    <n v="606.96"/>
  </r>
  <r>
    <x v="14575"/>
    <n v="599.5"/>
    <n v="606.96"/>
  </r>
  <r>
    <x v="14576"/>
    <n v="599.5"/>
    <n v="606.96"/>
  </r>
  <r>
    <x v="14577"/>
    <n v="596.70000000000005"/>
    <n v="602.91999999999996"/>
  </r>
  <r>
    <x v="14578"/>
    <n v="594.32000000000005"/>
    <n v="602.86"/>
  </r>
  <r>
    <x v="14579"/>
    <n v="596.5"/>
    <n v="604.70000000000005"/>
  </r>
  <r>
    <x v="14580"/>
    <n v="600.02"/>
    <n v="607.16999999999996"/>
  </r>
  <r>
    <x v="14581"/>
    <n v="601.14"/>
    <n v="609.83000000000004"/>
  </r>
  <r>
    <x v="14582"/>
    <n v="601.14"/>
    <n v="609.83000000000004"/>
  </r>
  <r>
    <x v="14583"/>
    <n v="601.14"/>
    <n v="609.83000000000004"/>
  </r>
  <r>
    <x v="14584"/>
    <n v="601.14"/>
    <n v="609.83000000000004"/>
  </r>
  <r>
    <x v="14585"/>
    <n v="596.96"/>
    <n v="604.15"/>
  </r>
  <r>
    <x v="14586"/>
    <n v="594.41999999999996"/>
    <n v="601.02"/>
  </r>
  <r>
    <x v="14587"/>
    <n v="589.01"/>
    <n v="595.62"/>
  </r>
  <r>
    <x v="14588"/>
    <n v="587.20000000000005"/>
    <n v="593.91999999999996"/>
  </r>
  <r>
    <x v="14589"/>
    <n v="587.20000000000005"/>
    <n v="593.91999999999996"/>
  </r>
  <r>
    <x v="14590"/>
    <n v="587.20000000000005"/>
    <n v="593.91999999999996"/>
  </r>
  <r>
    <x v="14591"/>
    <n v="587.84"/>
    <n v="596.07000000000005"/>
  </r>
  <r>
    <x v="14592"/>
    <n v="595.04999999999995"/>
    <n v="602.16"/>
  </r>
  <r>
    <x v="14593"/>
    <n v="594.53"/>
    <n v="601.46"/>
  </r>
  <r>
    <x v="14594"/>
    <n v="587.57000000000005"/>
    <n v="595.36"/>
  </r>
  <r>
    <x v="14595"/>
    <n v="583.96"/>
    <n v="593.66"/>
  </r>
  <r>
    <x v="14596"/>
    <n v="583.96"/>
    <n v="593.66"/>
  </r>
  <r>
    <x v="14597"/>
    <n v="583.96"/>
    <n v="593.66"/>
  </r>
  <r>
    <x v="14598"/>
    <n v="581.86"/>
    <n v="591.87"/>
  </r>
  <r>
    <x v="14599"/>
    <n v="583.41999999999996"/>
    <n v="591.75"/>
  </r>
  <r>
    <x v="14600"/>
    <n v="583.5"/>
    <n v="590.4"/>
  </r>
  <r>
    <x v="14601"/>
    <n v="579.04999999999995"/>
    <n v="588.34"/>
  </r>
  <r>
    <x v="14602"/>
    <n v="579.54999999999995"/>
    <n v="587.24"/>
  </r>
  <r>
    <x v="14603"/>
    <n v="579.54999999999995"/>
    <n v="587.24"/>
  </r>
  <r>
    <x v="14604"/>
    <n v="579.54999999999995"/>
    <n v="587.24"/>
  </r>
  <r>
    <x v="14605"/>
    <n v="579.21"/>
    <n v="587.24"/>
  </r>
  <r>
    <x v="14606"/>
    <n v="582.23"/>
    <n v="590.16"/>
  </r>
  <r>
    <x v="14607"/>
    <n v="590.71"/>
    <n v="596.08000000000004"/>
  </r>
  <r>
    <x v="14608"/>
    <n v="594.16999999999996"/>
    <n v="601.99"/>
  </r>
  <r>
    <x v="14609"/>
    <n v="594.16999999999996"/>
    <n v="601.99"/>
  </r>
  <r>
    <x v="14610"/>
    <n v="594.16999999999996"/>
    <n v="601.99"/>
  </r>
  <r>
    <x v="14611"/>
    <n v="594.16999999999996"/>
    <n v="601.99"/>
  </r>
  <r>
    <x v="14612"/>
    <n v="589.73"/>
    <n v="597.67999999999995"/>
  </r>
  <r>
    <x v="14613"/>
    <n v="590.19000000000005"/>
    <n v="596.96"/>
  </r>
  <r>
    <x v="14614"/>
    <n v="592.85"/>
    <n v="598.4"/>
  </r>
  <r>
    <x v="14615"/>
    <n v="591.01"/>
    <n v="597.72"/>
  </r>
  <r>
    <x v="14616"/>
    <n v="588.27"/>
    <n v="595.46"/>
  </r>
  <r>
    <x v="14617"/>
    <n v="588.27"/>
    <n v="595.46"/>
  </r>
  <r>
    <x v="14618"/>
    <n v="588.27"/>
    <n v="595.46"/>
  </r>
  <r>
    <x v="14619"/>
    <n v="583"/>
    <n v="592.79"/>
  </r>
  <r>
    <x v="14620"/>
    <n v="580.4"/>
    <n v="587.53"/>
  </r>
  <r>
    <x v="14621"/>
    <n v="578.49"/>
    <n v="586.13"/>
  </r>
  <r>
    <x v="14622"/>
    <n v="576.85"/>
    <n v="583.41999999999996"/>
  </r>
  <r>
    <x v="14623"/>
    <n v="570.64"/>
    <n v="578.17999999999995"/>
  </r>
  <r>
    <x v="14624"/>
    <n v="570.64"/>
    <n v="578.17999999999995"/>
  </r>
  <r>
    <x v="14625"/>
    <n v="570.64"/>
    <n v="578.17999999999995"/>
  </r>
  <r>
    <x v="14626"/>
    <n v="567.08000000000004"/>
    <n v="574.41999999999996"/>
  </r>
  <r>
    <x v="14627"/>
    <n v="568.1"/>
    <n v="572.14"/>
  </r>
  <r>
    <x v="14628"/>
    <n v="565.20000000000005"/>
    <n v="572.04999999999995"/>
  </r>
  <r>
    <x v="14629"/>
    <n v="565"/>
    <n v="570.16999999999996"/>
  </r>
  <r>
    <x v="14630"/>
    <n v="562.88"/>
    <n v="569.49"/>
  </r>
  <r>
    <x v="14631"/>
    <n v="562.88"/>
    <n v="569.49"/>
  </r>
  <r>
    <x v="14632"/>
    <n v="562.88"/>
    <n v="569.49"/>
  </r>
  <r>
    <x v="14633"/>
    <n v="560.34"/>
    <n v="567.79999999999995"/>
  </r>
  <r>
    <x v="14634"/>
    <n v="559.79999999999995"/>
    <n v="567.47"/>
  </r>
  <r>
    <x v="14635"/>
    <n v="560.74"/>
    <n v="566.30999999999995"/>
  </r>
  <r>
    <x v="14636"/>
    <n v="556.75"/>
    <n v="563.87"/>
  </r>
  <r>
    <x v="14637"/>
    <n v="552.79999999999995"/>
    <n v="559.30999999999995"/>
  </r>
  <r>
    <x v="14638"/>
    <n v="552.79999999999995"/>
    <n v="559.30999999999995"/>
  </r>
  <r>
    <x v="14639"/>
    <n v="552.79999999999995"/>
    <n v="559.30999999999995"/>
  </r>
  <r>
    <x v="14640"/>
    <n v="549.76"/>
    <n v="557.4"/>
  </r>
  <r>
    <x v="14641"/>
    <n v="550.80999999999995"/>
    <n v="558.29"/>
  </r>
  <r>
    <x v="14642"/>
    <n v="556.19000000000005"/>
    <n v="562.84"/>
  </r>
  <r>
    <x v="14643"/>
    <n v="564.58000000000004"/>
    <n v="570.6"/>
  </r>
  <r>
    <x v="14644"/>
    <n v="567.54999999999995"/>
    <n v="576.23"/>
  </r>
  <r>
    <x v="14645"/>
    <n v="567.54999999999995"/>
    <n v="576.23"/>
  </r>
  <r>
    <x v="14646"/>
    <n v="567.54999999999995"/>
    <n v="576.23"/>
  </r>
  <r>
    <x v="14647"/>
    <n v="574.12"/>
    <n v="581.69000000000005"/>
  </r>
  <r>
    <x v="14648"/>
    <n v="577.12"/>
    <n v="586.15"/>
  </r>
  <r>
    <x v="14649"/>
    <n v="580.07000000000005"/>
    <n v="586.26"/>
  </r>
  <r>
    <x v="14650"/>
    <n v="576.51"/>
    <n v="583.27"/>
  </r>
  <r>
    <x v="14651"/>
    <n v="571.59"/>
    <n v="579.95000000000005"/>
  </r>
  <r>
    <x v="14652"/>
    <n v="571.59"/>
    <n v="579.95000000000005"/>
  </r>
  <r>
    <x v="14653"/>
    <n v="571.59"/>
    <n v="579.95000000000005"/>
  </r>
  <r>
    <x v="14654"/>
    <n v="568.02"/>
    <n v="576.20000000000005"/>
  </r>
  <r>
    <x v="14655"/>
    <n v="564.54"/>
    <n v="571.70000000000005"/>
  </r>
  <r>
    <x v="14656"/>
    <n v="560.53"/>
    <n v="568.07000000000005"/>
  </r>
  <r>
    <x v="14657"/>
    <n v="558.04999999999995"/>
    <n v="564.84"/>
  </r>
  <r>
    <x v="14658"/>
    <n v="556.67999999999995"/>
    <n v="563.74"/>
  </r>
  <r>
    <x v="14659"/>
    <n v="556.67999999999995"/>
    <n v="563.74"/>
  </r>
  <r>
    <x v="14660"/>
    <n v="556.67999999999995"/>
    <n v="563.74"/>
  </r>
  <r>
    <x v="14661"/>
    <n v="555.94000000000005"/>
    <n v="562.13"/>
  </r>
  <r>
    <x v="14662"/>
    <n v="557.94000000000005"/>
    <n v="563.29999999999995"/>
  </r>
  <r>
    <x v="14663"/>
    <n v="559.63"/>
    <n v="566.92999999999995"/>
  </r>
  <r>
    <x v="14664"/>
    <n v="560.04999999999995"/>
    <n v="565.99"/>
  </r>
  <r>
    <x v="14665"/>
    <n v="558.04999999999995"/>
    <n v="565.39"/>
  </r>
  <r>
    <x v="14666"/>
    <n v="558.04999999999995"/>
    <n v="565.39"/>
  </r>
  <r>
    <x v="14667"/>
    <n v="558.04999999999995"/>
    <n v="565.39"/>
  </r>
  <r>
    <x v="14668"/>
    <n v="556.4"/>
    <n v="564.27"/>
  </r>
  <r>
    <x v="14669"/>
    <n v="555.1"/>
    <n v="562.73"/>
  </r>
  <r>
    <x v="14670"/>
    <n v="553.21"/>
    <n v="562.15"/>
  </r>
  <r>
    <x v="14671"/>
    <n v="555.78"/>
    <n v="561.80999999999995"/>
  </r>
  <r>
    <x v="14672"/>
    <n v="551.97"/>
    <n v="559.41999999999996"/>
  </r>
  <r>
    <x v="14673"/>
    <n v="551.97"/>
    <n v="559.41999999999996"/>
  </r>
  <r>
    <x v="14674"/>
    <n v="551.97"/>
    <n v="559.41999999999996"/>
  </r>
  <r>
    <x v="14675"/>
    <n v="550.67999999999995"/>
    <n v="557.21"/>
  </r>
  <r>
    <x v="14676"/>
    <n v="547"/>
    <n v="554.33000000000004"/>
  </r>
  <r>
    <x v="14677"/>
    <n v="548.59"/>
    <n v="554.28"/>
  </r>
  <r>
    <x v="14678"/>
    <n v="544.79"/>
    <n v="552.55999999999995"/>
  </r>
  <r>
    <x v="14679"/>
    <n v="545.13"/>
    <n v="552.12"/>
  </r>
  <r>
    <x v="14680"/>
    <n v="545.13"/>
    <n v="552.12"/>
  </r>
  <r>
    <x v="14681"/>
    <n v="545.13"/>
    <n v="552.12"/>
  </r>
  <r>
    <x v="14682"/>
    <n v="543.70000000000005"/>
    <n v="550.11"/>
  </r>
  <r>
    <x v="14683"/>
    <n v="542.74"/>
    <n v="550.08000000000004"/>
  </r>
  <r>
    <x v="14684"/>
    <n v="542.78"/>
    <n v="549.62"/>
  </r>
  <r>
    <x v="14685"/>
    <n v="542.87"/>
    <n v="549.36"/>
  </r>
  <r>
    <x v="14686"/>
    <n v="540.32000000000005"/>
    <n v="547.37"/>
  </r>
  <r>
    <x v="14687"/>
    <n v="540.32000000000005"/>
    <n v="547.37"/>
  </r>
  <r>
    <x v="14688"/>
    <n v="540.32000000000005"/>
    <n v="547.37"/>
  </r>
  <r>
    <x v="14689"/>
    <n v="539.23"/>
    <n v="546.33000000000004"/>
  </r>
  <r>
    <x v="14690"/>
    <n v="538.67999999999995"/>
    <n v="545.01"/>
  </r>
  <r>
    <x v="14691"/>
    <n v="540.59"/>
    <n v="545.83000000000004"/>
  </r>
  <r>
    <x v="14692"/>
    <n v="539.39"/>
    <n v="546.78"/>
  </r>
  <r>
    <x v="14693"/>
    <n v="542.42999999999995"/>
    <n v="547.41"/>
  </r>
  <r>
    <x v="14694"/>
    <n v="542.42999999999995"/>
    <n v="547.41"/>
  </r>
  <r>
    <x v="14695"/>
    <n v="542.42999999999995"/>
    <n v="547.41"/>
  </r>
  <r>
    <x v="14696"/>
    <n v="541.04999999999995"/>
    <n v="547.52"/>
  </r>
  <r>
    <x v="14697"/>
    <n v="539.29"/>
    <n v="546.41999999999996"/>
  </r>
  <r>
    <x v="14698"/>
    <n v="540.22"/>
    <n v="546.48"/>
  </r>
  <r>
    <x v="14699"/>
    <n v="540.39"/>
    <n v="545.95000000000005"/>
  </r>
  <r>
    <x v="14700"/>
    <n v="537.94000000000005"/>
    <n v="545.4"/>
  </r>
  <r>
    <x v="14701"/>
    <n v="537.94000000000005"/>
    <n v="545.4"/>
  </r>
  <r>
    <x v="14702"/>
    <n v="537.94000000000005"/>
    <n v="545.4"/>
  </r>
  <r>
    <x v="14703"/>
    <n v="539.11"/>
    <n v="545.1"/>
  </r>
  <r>
    <x v="14704"/>
    <n v="536.1"/>
    <n v="543.30999999999995"/>
  </r>
  <r>
    <x v="14705"/>
    <n v="537.03"/>
    <n v="544"/>
  </r>
  <r>
    <x v="14706"/>
    <n v="537.03"/>
    <n v="544"/>
  </r>
  <r>
    <x v="14707"/>
    <n v="537.03"/>
    <n v="544"/>
  </r>
  <r>
    <x v="14708"/>
    <n v="537.03"/>
    <n v="544"/>
  </r>
  <r>
    <x v="14709"/>
    <n v="537.03"/>
    <n v="544"/>
  </r>
  <r>
    <x v="14710"/>
    <n v="537.03"/>
    <n v="544"/>
  </r>
  <r>
    <x v="14711"/>
    <n v="534.44000000000005"/>
    <n v="541.23"/>
  </r>
  <r>
    <x v="14712"/>
    <n v="534.61"/>
    <n v="541.45000000000005"/>
  </r>
  <r>
    <x v="14713"/>
    <n v="535.52"/>
    <n v="540.80999999999995"/>
  </r>
  <r>
    <x v="14714"/>
    <n v="533.47"/>
    <n v="540.54999999999995"/>
  </r>
  <r>
    <x v="14715"/>
    <n v="533.47"/>
    <n v="540.54999999999995"/>
  </r>
  <r>
    <x v="14716"/>
    <n v="533.47"/>
    <n v="540.54999999999995"/>
  </r>
  <r>
    <x v="14717"/>
    <n v="533.05999999999995"/>
    <n v="539.69000000000005"/>
  </r>
  <r>
    <x v="14718"/>
    <n v="532.76"/>
    <n v="538.53"/>
  </r>
  <r>
    <x v="14719"/>
    <n v="531.87"/>
    <n v="537.51"/>
  </r>
  <r>
    <x v="14720"/>
    <n v="532.45000000000005"/>
    <n v="537.84"/>
  </r>
  <r>
    <x v="14721"/>
    <n v="530.04999999999995"/>
    <n v="537.29999999999995"/>
  </r>
  <r>
    <x v="14722"/>
    <n v="530.04999999999995"/>
    <n v="537.29999999999995"/>
  </r>
  <r>
    <x v="14723"/>
    <n v="530.04999999999995"/>
    <n v="537.29999999999995"/>
  </r>
  <r>
    <x v="14724"/>
    <n v="529.6"/>
    <n v="536.64"/>
  </r>
  <r>
    <x v="14725"/>
    <n v="531.91999999999996"/>
    <n v="537.98"/>
  </r>
  <r>
    <x v="14726"/>
    <n v="535.29"/>
    <n v="542.76"/>
  </r>
  <r>
    <x v="14727"/>
    <n v="540.38"/>
    <n v="547.27"/>
  </r>
  <r>
    <x v="14728"/>
    <n v="543.05999999999995"/>
    <n v="550.52"/>
  </r>
  <r>
    <x v="14729"/>
    <n v="543.05999999999995"/>
    <n v="550.52"/>
  </r>
  <r>
    <x v="14730"/>
    <n v="543.05999999999995"/>
    <n v="550.52"/>
  </r>
  <r>
    <x v="14731"/>
    <n v="543.05999999999995"/>
    <n v="550.52"/>
  </r>
  <r>
    <x v="14732"/>
    <n v="543.32000000000005"/>
    <n v="549.34"/>
  </r>
  <r>
    <x v="14733"/>
    <n v="543.58000000000004"/>
    <n v="548.67999999999995"/>
  </r>
  <r>
    <x v="14734"/>
    <n v="541.57000000000005"/>
    <n v="548.58000000000004"/>
  </r>
  <r>
    <x v="14735"/>
    <n v="539.80999999999995"/>
    <n v="546.82000000000005"/>
  </r>
  <r>
    <x v="14736"/>
    <n v="539.80999999999995"/>
    <n v="546.82000000000005"/>
  </r>
  <r>
    <x v="14737"/>
    <n v="539.80999999999995"/>
    <n v="546.82000000000005"/>
  </r>
  <r>
    <x v="14738"/>
    <n v="537.20000000000005"/>
    <n v="544.54999999999995"/>
  </r>
  <r>
    <x v="14739"/>
    <n v="535.16999999999996"/>
    <n v="541.78"/>
  </r>
  <r>
    <x v="14740"/>
    <n v="536.47"/>
    <n v="541.6"/>
  </r>
  <r>
    <x v="14741"/>
    <n v="534.85"/>
    <n v="541.47"/>
  </r>
  <r>
    <x v="14742"/>
    <n v="534.41"/>
    <n v="541.28"/>
  </r>
  <r>
    <x v="14743"/>
    <n v="534.41"/>
    <n v="541.28"/>
  </r>
  <r>
    <x v="14744"/>
    <n v="534.41"/>
    <n v="541.28"/>
  </r>
  <r>
    <x v="14745"/>
    <n v="533.63"/>
    <n v="540.92999999999995"/>
  </r>
  <r>
    <x v="14746"/>
    <n v="534.35"/>
    <n v="539.92999999999995"/>
  </r>
  <r>
    <x v="14747"/>
    <n v="535.04"/>
    <n v="541.55999999999995"/>
  </r>
  <r>
    <x v="14748"/>
    <n v="536.41"/>
    <n v="542.01"/>
  </r>
  <r>
    <x v="14749"/>
    <n v="534.03"/>
    <n v="542"/>
  </r>
  <r>
    <x v="14750"/>
    <n v="534.03"/>
    <n v="542"/>
  </r>
  <r>
    <x v="14751"/>
    <n v="534.03"/>
    <n v="542"/>
  </r>
  <r>
    <x v="14752"/>
    <n v="537.47"/>
    <n v="543.57000000000005"/>
  </r>
  <r>
    <x v="14753"/>
    <n v="537.22"/>
    <n v="543.21"/>
  </r>
  <r>
    <x v="14754"/>
    <n v="537.91999999999996"/>
    <n v="543.12"/>
  </r>
  <r>
    <x v="14755"/>
    <n v="538.54"/>
    <n v="545.04"/>
  </r>
  <r>
    <x v="14756"/>
    <n v="541.41"/>
    <n v="546.88"/>
  </r>
  <r>
    <x v="14757"/>
    <n v="541.41"/>
    <n v="546.88"/>
  </r>
  <r>
    <x v="14758"/>
    <n v="541.41"/>
    <n v="546.88"/>
  </r>
  <r>
    <x v="14759"/>
    <n v="540.55999999999995"/>
    <n v="547.45000000000005"/>
  </r>
  <r>
    <x v="14760"/>
    <n v="540.35"/>
    <n v="546.70000000000005"/>
  </r>
  <r>
    <x v="14761"/>
    <n v="539.04999999999995"/>
    <n v="546.19000000000005"/>
  </r>
  <r>
    <x v="14762"/>
    <n v="539.74"/>
    <n v="545.79"/>
  </r>
  <r>
    <x v="14763"/>
    <n v="537.33000000000004"/>
    <n v="545.84"/>
  </r>
  <r>
    <x v="14764"/>
    <n v="537.33000000000004"/>
    <n v="545.84"/>
  </r>
  <r>
    <x v="14765"/>
    <n v="537.33000000000004"/>
    <n v="545.84"/>
  </r>
  <r>
    <x v="14766"/>
    <n v="536.71"/>
    <n v="544.28"/>
  </r>
  <r>
    <x v="14767"/>
    <n v="536.84"/>
    <n v="543.13"/>
  </r>
  <r>
    <x v="14768"/>
    <n v="537.21"/>
    <n v="544.4"/>
  </r>
  <r>
    <x v="14769"/>
    <n v="540.4"/>
    <n v="546.19000000000005"/>
  </r>
  <r>
    <x v="14770"/>
    <n v="540.64"/>
    <n v="547.44000000000005"/>
  </r>
  <r>
    <x v="14771"/>
    <n v="540.64"/>
    <n v="547.44000000000005"/>
  </r>
  <r>
    <x v="14772"/>
    <n v="540.64"/>
    <n v="547.44000000000005"/>
  </r>
  <r>
    <x v="14773"/>
    <n v="541.20000000000005"/>
    <n v="548.23"/>
  </r>
  <r>
    <x v="14774"/>
    <n v="542.11"/>
    <n v="547.74"/>
  </r>
  <r>
    <x v="14775"/>
    <n v="540.44000000000005"/>
    <n v="546.65"/>
  </r>
  <r>
    <x v="14776"/>
    <n v="539.19000000000005"/>
    <n v="545.70000000000005"/>
  </r>
  <r>
    <x v="14777"/>
    <n v="537.98"/>
    <n v="545.78"/>
  </r>
  <r>
    <x v="14778"/>
    <n v="537.98"/>
    <n v="545.78"/>
  </r>
  <r>
    <x v="14779"/>
    <n v="537.98"/>
    <n v="545.78"/>
  </r>
  <r>
    <x v="14780"/>
    <n v="537.61"/>
    <n v="545.41"/>
  </r>
  <r>
    <x v="14781"/>
    <n v="539.61"/>
    <n v="545.62"/>
  </r>
  <r>
    <x v="14782"/>
    <n v="541.33000000000004"/>
    <n v="546.26"/>
  </r>
  <r>
    <x v="14783"/>
    <n v="541.89"/>
    <n v="546.86"/>
  </r>
  <r>
    <x v="14784"/>
    <n v="541.96"/>
    <n v="547.24"/>
  </r>
  <r>
    <x v="14785"/>
    <n v="541.96"/>
    <n v="547.24"/>
  </r>
  <r>
    <x v="14786"/>
    <n v="541.96"/>
    <n v="547.24"/>
  </r>
  <r>
    <x v="14787"/>
    <n v="541.16"/>
    <n v="547.77"/>
  </r>
  <r>
    <x v="14788"/>
    <n v="542.36"/>
    <n v="549.24"/>
  </r>
  <r>
    <x v="14789"/>
    <n v="542.9"/>
    <n v="549.57000000000005"/>
  </r>
  <r>
    <x v="14790"/>
    <n v="543.13"/>
    <n v="549.48"/>
  </r>
  <r>
    <x v="14791"/>
    <n v="541.86"/>
    <n v="549.5"/>
  </r>
  <r>
    <x v="14792"/>
    <n v="541.86"/>
    <n v="549.5"/>
  </r>
  <r>
    <x v="14793"/>
    <n v="541.86"/>
    <n v="549.5"/>
  </r>
  <r>
    <x v="14794"/>
    <n v="541.38"/>
    <n v="549.25"/>
  </r>
  <r>
    <x v="14795"/>
    <n v="541.16999999999996"/>
    <n v="548.44000000000005"/>
  </r>
  <r>
    <x v="14796"/>
    <n v="542.22"/>
    <n v="549.42999999999995"/>
  </r>
  <r>
    <x v="14797"/>
    <n v="547.30999999999995"/>
    <n v="553.52"/>
  </r>
  <r>
    <x v="14798"/>
    <n v="548.20000000000005"/>
    <n v="555.47"/>
  </r>
  <r>
    <x v="14799"/>
    <n v="548.20000000000005"/>
    <n v="555.47"/>
  </r>
  <r>
    <x v="14800"/>
    <n v="548.20000000000005"/>
    <n v="555.47"/>
  </r>
  <r>
    <x v="14801"/>
    <n v="547.39"/>
    <n v="556.9"/>
  </r>
  <r>
    <x v="14802"/>
    <n v="547.48"/>
    <n v="552.4"/>
  </r>
  <r>
    <x v="14803"/>
    <n v="543.79"/>
    <n v="549.88"/>
  </r>
  <r>
    <x v="14804"/>
    <n v="541.9"/>
    <n v="547.53"/>
  </r>
  <r>
    <x v="14805"/>
    <n v="537.97"/>
    <n v="545.11"/>
  </r>
  <r>
    <x v="14806"/>
    <n v="537.97"/>
    <n v="545.11"/>
  </r>
  <r>
    <x v="14807"/>
    <n v="537.97"/>
    <n v="545.11"/>
  </r>
  <r>
    <x v="14808"/>
    <n v="535.72"/>
    <n v="542.13"/>
  </r>
  <r>
    <x v="14809"/>
    <n v="536"/>
    <n v="542.22"/>
  </r>
  <r>
    <x v="14810"/>
    <n v="536.23"/>
    <n v="541.86"/>
  </r>
  <r>
    <x v="14811"/>
    <n v="536.86"/>
    <n v="541.94000000000005"/>
  </r>
  <r>
    <x v="14812"/>
    <n v="534.98"/>
    <n v="542.45000000000005"/>
  </r>
  <r>
    <x v="14813"/>
    <n v="534.98"/>
    <n v="542.45000000000005"/>
  </r>
  <r>
    <x v="14814"/>
    <n v="534.98"/>
    <n v="542.45000000000005"/>
  </r>
  <r>
    <x v="14815"/>
    <n v="534.98"/>
    <n v="542.45000000000005"/>
  </r>
  <r>
    <x v="14816"/>
    <n v="536.04999999999995"/>
    <n v="542.75"/>
  </r>
  <r>
    <x v="14817"/>
    <n v="538.66999999999996"/>
    <n v="545.65"/>
  </r>
  <r>
    <x v="14818"/>
    <n v="540.33000000000004"/>
    <n v="548.54"/>
  </r>
  <r>
    <x v="14819"/>
    <n v="540.94000000000005"/>
    <n v="548.80999999999995"/>
  </r>
  <r>
    <x v="14820"/>
    <n v="540.94000000000005"/>
    <n v="548.80999999999995"/>
  </r>
  <r>
    <x v="14821"/>
    <n v="540.94000000000005"/>
    <n v="548.80999999999995"/>
  </r>
  <r>
    <x v="14822"/>
    <n v="540.52"/>
    <n v="549"/>
  </r>
  <r>
    <x v="14823"/>
    <n v="542.86"/>
    <n v="547.1"/>
  </r>
  <r>
    <x v="14824"/>
    <n v="542.86"/>
    <n v="547.1"/>
  </r>
  <r>
    <x v="14825"/>
    <n v="540.91999999999996"/>
    <n v="545.98"/>
  </r>
  <r>
    <x v="14826"/>
    <n v="538.86"/>
    <n v="544.82000000000005"/>
  </r>
  <r>
    <x v="14827"/>
    <n v="538.86"/>
    <n v="544.82000000000005"/>
  </r>
  <r>
    <x v="14828"/>
    <n v="538.86"/>
    <n v="544.82000000000005"/>
  </r>
  <r>
    <x v="14829"/>
    <n v="538.62"/>
    <n v="544.74"/>
  </r>
  <r>
    <x v="14830"/>
    <n v="534.76"/>
    <n v="542.35"/>
  </r>
  <r>
    <x v="14831"/>
    <n v="534.77"/>
    <n v="540.84"/>
  </r>
  <r>
    <x v="14832"/>
    <n v="533.13"/>
    <n v="540.01"/>
  </r>
  <r>
    <x v="14833"/>
    <n v="534.20000000000005"/>
    <n v="540.63"/>
  </r>
  <r>
    <x v="14834"/>
    <n v="534.20000000000005"/>
    <n v="540.63"/>
  </r>
  <r>
    <x v="14835"/>
    <n v="534.20000000000005"/>
    <n v="540.63"/>
  </r>
  <r>
    <x v="14836"/>
    <n v="534.20000000000005"/>
    <n v="540.63"/>
  </r>
  <r>
    <x v="14837"/>
    <n v="532.47"/>
    <n v="540.85"/>
  </r>
  <r>
    <x v="14838"/>
    <n v="532.45000000000005"/>
    <n v="537.41"/>
  </r>
  <r>
    <x v="14839"/>
    <n v="531.39"/>
    <n v="538.4"/>
  </r>
  <r>
    <x v="14840"/>
    <n v="533.79999999999995"/>
    <n v="539.97"/>
  </r>
  <r>
    <x v="14841"/>
    <n v="533.79999999999995"/>
    <n v="539.97"/>
  </r>
  <r>
    <x v="14842"/>
    <n v="533.79999999999995"/>
    <n v="539.97"/>
  </r>
  <r>
    <x v="14843"/>
    <n v="535.62"/>
    <n v="542.30999999999995"/>
  </r>
  <r>
    <x v="14844"/>
    <n v="536.22"/>
    <n v="543.63"/>
  </r>
  <r>
    <x v="14845"/>
    <n v="539.9"/>
    <n v="544.61"/>
  </r>
  <r>
    <x v="14846"/>
    <n v="539.54999999999995"/>
    <n v="544.99"/>
  </r>
  <r>
    <x v="14847"/>
    <n v="538.38"/>
    <n v="544.49"/>
  </r>
  <r>
    <x v="14848"/>
    <n v="538.38"/>
    <n v="544.49"/>
  </r>
  <r>
    <x v="14849"/>
    <n v="538.38"/>
    <n v="544.49"/>
  </r>
  <r>
    <x v="14850"/>
    <n v="537.53"/>
    <n v="544.01"/>
  </r>
  <r>
    <x v="14851"/>
    <n v="535.97"/>
    <n v="541.94000000000005"/>
  </r>
  <r>
    <x v="14852"/>
    <n v="533.9"/>
    <n v="540.49"/>
  </r>
  <r>
    <x v="14853"/>
    <n v="532.97"/>
    <n v="539.75"/>
  </r>
  <r>
    <x v="14854"/>
    <n v="534.16"/>
    <n v="539.77"/>
  </r>
  <r>
    <x v="14855"/>
    <n v="534.16"/>
    <n v="539.77"/>
  </r>
  <r>
    <x v="14856"/>
    <n v="534.16"/>
    <n v="539.77"/>
  </r>
  <r>
    <x v="14857"/>
    <n v="532.04"/>
    <n v="541.46"/>
  </r>
  <r>
    <x v="14858"/>
    <n v="533.59"/>
    <n v="539.96"/>
  </r>
  <r>
    <x v="14859"/>
    <n v="533.79999999999995"/>
    <n v="540.28"/>
  </r>
  <r>
    <x v="14860"/>
    <n v="533.76"/>
    <n v="540.63"/>
  </r>
  <r>
    <x v="14861"/>
    <n v="535.5"/>
    <n v="542.11"/>
  </r>
  <r>
    <x v="14862"/>
    <n v="535.5"/>
    <n v="542.11"/>
  </r>
  <r>
    <x v="14863"/>
    <n v="535.5"/>
    <n v="542.11"/>
  </r>
  <r>
    <x v="14864"/>
    <n v="534.80999999999995"/>
    <n v="541.67999999999995"/>
  </r>
  <r>
    <x v="14865"/>
    <n v="532.79"/>
    <n v="538.52"/>
  </r>
  <r>
    <x v="14866"/>
    <n v="531.16999999999996"/>
    <n v="535.55999999999995"/>
  </r>
  <r>
    <x v="14867"/>
    <n v="527.76"/>
    <n v="534.71"/>
  </r>
  <r>
    <x v="14868"/>
    <n v="527.76"/>
    <n v="534.71"/>
  </r>
  <r>
    <x v="14869"/>
    <n v="527.76"/>
    <n v="534.71"/>
  </r>
  <r>
    <x v="14870"/>
    <n v="527.76"/>
    <n v="534.71"/>
  </r>
  <r>
    <x v="14871"/>
    <n v="528.70000000000005"/>
    <n v="535.34"/>
  </r>
  <r>
    <x v="14872"/>
    <n v="530.36"/>
    <n v="536.54999999999995"/>
  </r>
  <r>
    <x v="14873"/>
    <n v="533.27"/>
    <n v="539.73"/>
  </r>
  <r>
    <x v="14874"/>
    <n v="536.53"/>
    <n v="541.85"/>
  </r>
  <r>
    <x v="14875"/>
    <n v="538.04999999999995"/>
    <n v="543.6"/>
  </r>
  <r>
    <x v="14876"/>
    <n v="538.04999999999995"/>
    <n v="543.6"/>
  </r>
  <r>
    <x v="14877"/>
    <n v="538.04999999999995"/>
    <n v="543.6"/>
  </r>
  <r>
    <x v="14878"/>
    <n v="535.29"/>
    <n v="540.72"/>
  </r>
  <r>
    <x v="14879"/>
    <n v="532.11"/>
    <n v="536.63"/>
  </r>
  <r>
    <x v="14880"/>
    <n v="530.84"/>
    <n v="535.62"/>
  </r>
  <r>
    <x v="14881"/>
    <n v="531.62"/>
    <n v="538.69000000000005"/>
  </r>
  <r>
    <x v="14882"/>
    <n v="534.47"/>
    <n v="542.35"/>
  </r>
  <r>
    <x v="14883"/>
    <n v="534.47"/>
    <n v="542.35"/>
  </r>
  <r>
    <x v="14884"/>
    <n v="534.47"/>
    <n v="542.35"/>
  </r>
  <r>
    <x v="14885"/>
    <n v="533.49"/>
    <n v="540.30999999999995"/>
  </r>
  <r>
    <x v="14886"/>
    <n v="530.99"/>
    <n v="537.49"/>
  </r>
  <r>
    <x v="14887"/>
    <n v="532.54999999999995"/>
    <n v="538.91"/>
  </r>
  <r>
    <x v="14888"/>
    <n v="534.28"/>
    <n v="539.37"/>
  </r>
  <r>
    <x v="14889"/>
    <n v="534.6"/>
    <n v="540.57000000000005"/>
  </r>
  <r>
    <x v="14890"/>
    <n v="534.6"/>
    <n v="540.57000000000005"/>
  </r>
  <r>
    <x v="14891"/>
    <n v="534.6"/>
    <n v="540.57000000000005"/>
  </r>
  <r>
    <x v="14892"/>
    <n v="533.61"/>
    <n v="540.05999999999995"/>
  </r>
  <r>
    <x v="14893"/>
    <n v="532.41"/>
    <n v="538.76"/>
  </r>
  <r>
    <x v="14894"/>
    <n v="530.09"/>
    <n v="536.6"/>
  </r>
  <r>
    <x v="14895"/>
    <n v="528.02"/>
    <n v="534.52"/>
  </r>
  <r>
    <x v="14896"/>
    <n v="527.19000000000005"/>
    <n v="534.39"/>
  </r>
  <r>
    <x v="14897"/>
    <n v="527.19000000000005"/>
    <n v="534.39"/>
  </r>
  <r>
    <x v="14898"/>
    <n v="527.19000000000005"/>
    <n v="534.39"/>
  </r>
  <r>
    <x v="14899"/>
    <n v="527.79999999999995"/>
    <n v="535.02"/>
  </r>
  <r>
    <x v="14900"/>
    <n v="527.88"/>
    <n v="534.65"/>
  </r>
  <r>
    <x v="14901"/>
    <n v="531"/>
    <n v="536.28"/>
  </r>
  <r>
    <x v="14902"/>
    <n v="530.71"/>
    <n v="536.83000000000004"/>
  </r>
  <r>
    <x v="14903"/>
    <n v="532.03"/>
    <n v="537.14"/>
  </r>
  <r>
    <x v="14904"/>
    <n v="532.03"/>
    <n v="537.14"/>
  </r>
  <r>
    <x v="14905"/>
    <n v="532.03"/>
    <n v="537.14"/>
  </r>
  <r>
    <x v="14906"/>
    <n v="529.19000000000005"/>
    <n v="535.89"/>
  </r>
  <r>
    <x v="14907"/>
    <n v="527.84"/>
    <n v="536.35"/>
  </r>
  <r>
    <x v="14908"/>
    <n v="531.55999999999995"/>
    <n v="535.79999999999995"/>
  </r>
  <r>
    <x v="14909"/>
    <n v="530.70000000000005"/>
    <n v="536.4"/>
  </r>
  <r>
    <x v="14910"/>
    <n v="530.58000000000004"/>
    <n v="535.84"/>
  </r>
  <r>
    <x v="14911"/>
    <n v="530.58000000000004"/>
    <n v="535.84"/>
  </r>
  <r>
    <x v="14912"/>
    <n v="530.58000000000004"/>
    <n v="535.84"/>
  </r>
  <r>
    <x v="14913"/>
    <n v="530.13"/>
    <n v="536.88"/>
  </r>
  <r>
    <x v="14914"/>
    <n v="531.72"/>
    <n v="536.25"/>
  </r>
  <r>
    <x v="14915"/>
    <n v="530.49"/>
    <n v="536.77"/>
  </r>
  <r>
    <x v="14916"/>
    <n v="532.13"/>
    <n v="538.07000000000005"/>
  </r>
  <r>
    <x v="14917"/>
    <n v="531.59"/>
    <n v="539.25"/>
  </r>
  <r>
    <x v="14918"/>
    <n v="531.59"/>
    <n v="539.25"/>
  </r>
  <r>
    <x v="14919"/>
    <n v="531.59"/>
    <n v="539.25"/>
  </r>
  <r>
    <x v="14920"/>
    <n v="530.88"/>
    <n v="537.37"/>
  </r>
  <r>
    <x v="14921"/>
    <n v="529.45000000000005"/>
    <n v="537.12"/>
  </r>
  <r>
    <x v="14922"/>
    <n v="530.1"/>
    <n v="536.38"/>
  </r>
  <r>
    <x v="14923"/>
    <n v="530.32000000000005"/>
    <n v="536.64"/>
  </r>
  <r>
    <x v="14924"/>
    <n v="529.38"/>
    <n v="535.80999999999995"/>
  </r>
  <r>
    <x v="14925"/>
    <n v="529.38"/>
    <n v="535.80999999999995"/>
  </r>
  <r>
    <x v="14926"/>
    <n v="529.38"/>
    <n v="535.80999999999995"/>
  </r>
  <r>
    <x v="14927"/>
    <n v="528.58000000000004"/>
    <n v="534.92999999999995"/>
  </r>
  <r>
    <x v="14928"/>
    <n v="528.54"/>
    <n v="534.61"/>
  </r>
  <r>
    <x v="14929"/>
    <n v="529.78"/>
    <n v="535.16"/>
  </r>
  <r>
    <x v="14930"/>
    <n v="531.02"/>
    <n v="536.27"/>
  </r>
  <r>
    <x v="14931"/>
    <n v="531.11"/>
    <n v="535.82000000000005"/>
  </r>
  <r>
    <x v="14932"/>
    <n v="531.11"/>
    <n v="535.82000000000005"/>
  </r>
  <r>
    <x v="14933"/>
    <n v="531.11"/>
    <n v="535.82000000000005"/>
  </r>
  <r>
    <x v="14934"/>
    <n v="529"/>
    <n v="534.97"/>
  </r>
  <r>
    <x v="14935"/>
    <n v="528.22"/>
    <n v="534.92999999999995"/>
  </r>
  <r>
    <x v="14936"/>
    <n v="527.78"/>
    <n v="534.70000000000005"/>
  </r>
  <r>
    <x v="14937"/>
    <n v="529.98"/>
    <n v="535.02"/>
  </r>
  <r>
    <x v="14938"/>
    <n v="529.57000000000005"/>
    <n v="533.88"/>
  </r>
  <r>
    <x v="14939"/>
    <n v="529.57000000000005"/>
    <n v="533.88"/>
  </r>
  <r>
    <x v="14940"/>
    <n v="529.57000000000005"/>
    <n v="533.88"/>
  </r>
  <r>
    <x v="14941"/>
    <n v="526.5"/>
    <n v="534.53"/>
  </r>
  <r>
    <x v="14942"/>
    <n v="528.37"/>
    <n v="533.34"/>
  </r>
  <r>
    <x v="14943"/>
    <n v="528.36"/>
    <n v="534.1"/>
  </r>
  <r>
    <x v="14944"/>
    <n v="530.32000000000005"/>
    <n v="537.44000000000005"/>
  </r>
  <r>
    <x v="14945"/>
    <n v="530.32000000000005"/>
    <n v="537.44000000000005"/>
  </r>
  <r>
    <x v="14946"/>
    <n v="530.32000000000005"/>
    <n v="537.44000000000005"/>
  </r>
  <r>
    <x v="14947"/>
    <n v="530.32000000000005"/>
    <n v="537.44000000000005"/>
  </r>
  <r>
    <x v="14948"/>
    <n v="528.22"/>
    <n v="535.86"/>
  </r>
  <r>
    <x v="14949"/>
    <n v="525.71"/>
    <n v="533.23"/>
  </r>
  <r>
    <x v="14950"/>
    <n v="528.07000000000005"/>
    <n v="532.94000000000005"/>
  </r>
  <r>
    <x v="14951"/>
    <n v="526.83000000000004"/>
    <n v="532.24"/>
  </r>
  <r>
    <x v="14952"/>
    <n v="526.96"/>
    <n v="533.11"/>
  </r>
  <r>
    <x v="14953"/>
    <n v="526.96"/>
    <n v="533.11"/>
  </r>
  <r>
    <x v="14954"/>
    <n v="526.96"/>
    <n v="533.11"/>
  </r>
  <r>
    <x v="14955"/>
    <n v="526.24"/>
    <n v="531.63"/>
  </r>
  <r>
    <x v="14956"/>
    <n v="523.91"/>
    <n v="531.41"/>
  </r>
  <r>
    <x v="14957"/>
    <n v="525"/>
    <n v="530.4"/>
  </r>
  <r>
    <x v="14958"/>
    <n v="522.30999999999995"/>
    <n v="529.03"/>
  </r>
  <r>
    <x v="14959"/>
    <n v="521.38"/>
    <n v="528.33000000000004"/>
  </r>
  <r>
    <x v="14960"/>
    <n v="521.38"/>
    <n v="528.33000000000004"/>
  </r>
  <r>
    <x v="14961"/>
    <n v="521.38"/>
    <n v="528.33000000000004"/>
  </r>
  <r>
    <x v="14962"/>
    <n v="521.11"/>
    <n v="527.95000000000005"/>
  </r>
  <r>
    <x v="14963"/>
    <n v="520.83000000000004"/>
    <n v="526.73"/>
  </r>
  <r>
    <x v="14964"/>
    <n v="521.02"/>
    <n v="527.01"/>
  </r>
  <r>
    <x v="14965"/>
    <n v="520.08000000000004"/>
    <n v="525.79999999999995"/>
  </r>
  <r>
    <x v="14966"/>
    <n v="519.74"/>
    <n v="526.17999999999995"/>
  </r>
  <r>
    <x v="14967"/>
    <n v="519.74"/>
    <n v="526.17999999999995"/>
  </r>
  <r>
    <x v="14968"/>
    <n v="519.74"/>
    <n v="526.17999999999995"/>
  </r>
  <r>
    <x v="14969"/>
    <n v="519.74"/>
    <n v="526.17999999999995"/>
  </r>
  <r>
    <x v="14970"/>
    <n v="519.03"/>
    <n v="524.85"/>
  </r>
  <r>
    <x v="14971"/>
    <n v="518.13"/>
    <n v="524.88"/>
  </r>
  <r>
    <x v="14972"/>
    <n v="519.21"/>
    <n v="526.88"/>
  </r>
  <r>
    <x v="14973"/>
    <n v="519.21"/>
    <n v="526.88"/>
  </r>
  <r>
    <x v="14974"/>
    <n v="519.21"/>
    <n v="526.88"/>
  </r>
  <r>
    <x v="14975"/>
    <n v="519.21"/>
    <n v="526.88"/>
  </r>
  <r>
    <x v="14976"/>
    <n v="519.21"/>
    <n v="526.88"/>
  </r>
  <r>
    <x v="14977"/>
    <n v="518.91999999999996"/>
    <n v="525.67999999999995"/>
  </r>
  <r>
    <x v="14978"/>
    <n v="518.01"/>
    <n v="524.65"/>
  </r>
  <r>
    <x v="14979"/>
    <n v="516.88"/>
    <n v="523.83000000000004"/>
  </r>
  <r>
    <x v="14980"/>
    <n v="516.09"/>
    <n v="524.73"/>
  </r>
  <r>
    <x v="14981"/>
    <n v="516.09"/>
    <n v="524.73"/>
  </r>
  <r>
    <x v="14982"/>
    <n v="516.09"/>
    <n v="524.73"/>
  </r>
  <r>
    <x v="14983"/>
    <n v="519.96"/>
    <n v="525.27"/>
  </r>
  <r>
    <x v="14984"/>
    <n v="520.35"/>
    <n v="524.94000000000005"/>
  </r>
  <r>
    <x v="14985"/>
    <n v="518.05999999999995"/>
    <n v="524.97"/>
  </r>
  <r>
    <x v="14986"/>
    <n v="516.97"/>
    <n v="523.15"/>
  </r>
  <r>
    <x v="14987"/>
    <n v="516.07000000000005"/>
    <n v="523.29999999999995"/>
  </r>
  <r>
    <x v="14988"/>
    <n v="516.07000000000005"/>
    <n v="523.29999999999995"/>
  </r>
  <r>
    <x v="14989"/>
    <n v="516.07000000000005"/>
    <n v="523.29999999999995"/>
  </r>
  <r>
    <x v="14990"/>
    <n v="515.6"/>
    <n v="521.13"/>
  </r>
  <r>
    <x v="14991"/>
    <n v="512.54"/>
    <n v="519.39"/>
  </r>
  <r>
    <x v="14992"/>
    <n v="514.07000000000005"/>
    <n v="520.16"/>
  </r>
  <r>
    <x v="14993"/>
    <n v="514.51"/>
    <n v="519.23"/>
  </r>
  <r>
    <x v="14994"/>
    <n v="513.54999999999995"/>
    <n v="519.36"/>
  </r>
  <r>
    <x v="14995"/>
    <n v="513.54999999999995"/>
    <n v="519.36"/>
  </r>
  <r>
    <x v="14996"/>
    <n v="513.54999999999995"/>
    <n v="519.36"/>
  </r>
  <r>
    <x v="14997"/>
    <n v="511.81"/>
    <n v="518.32000000000005"/>
  </r>
  <r>
    <x v="14998"/>
    <n v="512.67999999999995"/>
    <n v="517.72"/>
  </r>
  <r>
    <x v="14999"/>
    <n v="511.15"/>
    <n v="517.5"/>
  </r>
  <r>
    <x v="15000"/>
    <n v="511.01"/>
    <n v="517.07000000000005"/>
  </r>
  <r>
    <x v="15001"/>
    <n v="512.09"/>
    <n v="516.86"/>
  </r>
  <r>
    <x v="15002"/>
    <n v="512.09"/>
    <n v="516.86"/>
  </r>
  <r>
    <x v="15003"/>
    <n v="512.09"/>
    <n v="516.86"/>
  </r>
  <r>
    <x v="15004"/>
    <n v="510.56"/>
    <n v="517.67999999999995"/>
  </r>
  <r>
    <x v="15005"/>
    <n v="513.02"/>
    <n v="519.79"/>
  </r>
  <r>
    <x v="15006"/>
    <n v="514.33000000000004"/>
    <n v="520.78"/>
  </r>
  <r>
    <x v="15007"/>
    <n v="512.57000000000005"/>
    <n v="520.20000000000005"/>
  </r>
  <r>
    <x v="15008"/>
    <n v="514.32000000000005"/>
    <n v="520.89"/>
  </r>
  <r>
    <x v="15009"/>
    <n v="514.32000000000005"/>
    <n v="520.89"/>
  </r>
  <r>
    <x v="15010"/>
    <n v="514.32000000000005"/>
    <n v="520.89"/>
  </r>
  <r>
    <x v="15011"/>
    <n v="514.1"/>
    <n v="521.79"/>
  </r>
  <r>
    <x v="15012"/>
    <n v="514.61"/>
    <n v="521.74"/>
  </r>
  <r>
    <x v="15013"/>
    <n v="516.13"/>
    <n v="520.82000000000005"/>
  </r>
  <r>
    <x v="15014"/>
    <n v="514.52"/>
    <n v="521.14"/>
  </r>
  <r>
    <x v="15015"/>
    <n v="515.16999999999996"/>
    <n v="521.38"/>
  </r>
  <r>
    <x v="15016"/>
    <n v="515.16999999999996"/>
    <n v="521.38"/>
  </r>
  <r>
    <x v="15017"/>
    <n v="515.16999999999996"/>
    <n v="521.38"/>
  </r>
  <r>
    <x v="15018"/>
    <n v="514.59"/>
    <n v="520.67999999999995"/>
  </r>
  <r>
    <x v="15019"/>
    <n v="514.79999999999995"/>
    <n v="520.45000000000005"/>
  </r>
  <r>
    <x v="15020"/>
    <n v="514.85"/>
    <n v="520.80999999999995"/>
  </r>
  <r>
    <x v="15021"/>
    <n v="513.47"/>
    <n v="519.51"/>
  </r>
  <r>
    <x v="15022"/>
    <n v="511.1"/>
    <n v="518.28"/>
  </r>
  <r>
    <x v="15023"/>
    <n v="511.1"/>
    <n v="518.28"/>
  </r>
  <r>
    <x v="15024"/>
    <n v="511.1"/>
    <n v="518.28"/>
  </r>
  <r>
    <x v="15025"/>
    <n v="511.41"/>
    <n v="517.41"/>
  </r>
  <r>
    <x v="15026"/>
    <n v="510.73"/>
    <n v="516.82000000000005"/>
  </r>
  <r>
    <x v="15027"/>
    <n v="511.78"/>
    <n v="517.73"/>
  </r>
  <r>
    <x v="15028"/>
    <n v="512.61"/>
    <n v="517.48"/>
  </r>
  <r>
    <x v="15029"/>
    <n v="511.27"/>
    <n v="517.96"/>
  </r>
  <r>
    <x v="15030"/>
    <n v="511.27"/>
    <n v="517.96"/>
  </r>
  <r>
    <x v="15031"/>
    <n v="511.27"/>
    <n v="517.96"/>
  </r>
  <r>
    <x v="15032"/>
    <n v="513.24"/>
    <n v="517.92999999999995"/>
  </r>
  <r>
    <x v="15033"/>
    <n v="512.04999999999995"/>
    <n v="517.14"/>
  </r>
  <r>
    <x v="15034"/>
    <n v="509.87"/>
    <n v="516.34"/>
  </r>
  <r>
    <x v="15035"/>
    <n v="509.84"/>
    <n v="517.49"/>
  </r>
  <r>
    <x v="15036"/>
    <n v="509.75"/>
    <n v="518.15"/>
  </r>
  <r>
    <x v="15037"/>
    <n v="509.75"/>
    <n v="518.15"/>
  </r>
  <r>
    <x v="15038"/>
    <n v="509.75"/>
    <n v="518.15"/>
  </r>
  <r>
    <x v="15039"/>
    <n v="509.76"/>
    <n v="515.95000000000005"/>
  </r>
  <r>
    <x v="15040"/>
    <n v="509.71"/>
    <n v="515.07000000000005"/>
  </r>
  <r>
    <x v="15041"/>
    <n v="508.65"/>
    <n v="513.76"/>
  </r>
  <r>
    <x v="15042"/>
    <n v="507.33"/>
    <n v="512.99"/>
  </r>
  <r>
    <x v="15043"/>
    <n v="506.33"/>
    <n v="512.51"/>
  </r>
  <r>
    <x v="15044"/>
    <n v="506.33"/>
    <n v="512.51"/>
  </r>
  <r>
    <x v="15045"/>
    <n v="506.33"/>
    <n v="512.51"/>
  </r>
  <r>
    <x v="15046"/>
    <n v="504.92"/>
    <n v="511.45"/>
  </r>
  <r>
    <x v="15047"/>
    <n v="504.1"/>
    <n v="510.75"/>
  </r>
  <r>
    <x v="15048"/>
    <n v="503.92"/>
    <n v="509.98"/>
  </r>
  <r>
    <x v="15049"/>
    <n v="503.53"/>
    <n v="509.43"/>
  </r>
  <r>
    <x v="15050"/>
    <n v="501.37"/>
    <n v="507.89"/>
  </r>
  <r>
    <x v="15051"/>
    <n v="501.37"/>
    <n v="507.89"/>
  </r>
  <r>
    <x v="15052"/>
    <n v="501.37"/>
    <n v="507.89"/>
  </r>
  <r>
    <x v="15053"/>
    <n v="499.72"/>
    <n v="505.8"/>
  </r>
  <r>
    <x v="15054"/>
    <n v="500.67"/>
    <n v="505.74"/>
  </r>
  <r>
    <x v="15055"/>
    <n v="499.86"/>
    <n v="505.84"/>
  </r>
  <r>
    <x v="15056"/>
    <n v="500.92"/>
    <n v="505.97"/>
  </r>
  <r>
    <x v="15057"/>
    <n v="499.42"/>
    <n v="505.68"/>
  </r>
  <r>
    <x v="15058"/>
    <n v="499.42"/>
    <n v="505.68"/>
  </r>
  <r>
    <x v="15059"/>
    <n v="499.42"/>
    <n v="505.68"/>
  </r>
  <r>
    <x v="15060"/>
    <n v="500.89"/>
    <n v="505.36"/>
  </r>
  <r>
    <x v="15061"/>
    <n v="499.32"/>
    <n v="505.99"/>
  </r>
  <r>
    <x v="15062"/>
    <n v="499.39"/>
    <n v="506.6"/>
  </r>
  <r>
    <x v="15063"/>
    <n v="499.39"/>
    <n v="506.6"/>
  </r>
  <r>
    <x v="15064"/>
    <n v="499.39"/>
    <n v="506.6"/>
  </r>
  <r>
    <x v="15065"/>
    <n v="499.39"/>
    <n v="506.6"/>
  </r>
  <r>
    <x v="15066"/>
    <n v="499.39"/>
    <n v="506.6"/>
  </r>
  <r>
    <x v="15067"/>
    <n v="497.74"/>
    <n v="505.73"/>
  </r>
  <r>
    <x v="15068"/>
    <n v="497.7"/>
    <n v="504.75"/>
  </r>
  <r>
    <x v="15069"/>
    <n v="499.76"/>
    <n v="505.99"/>
  </r>
  <r>
    <x v="15070"/>
    <n v="500.28"/>
    <n v="506.51"/>
  </r>
  <r>
    <x v="15071"/>
    <n v="498.51"/>
    <n v="507.03"/>
  </r>
  <r>
    <x v="15072"/>
    <n v="498.51"/>
    <n v="507.03"/>
  </r>
  <r>
    <x v="15073"/>
    <n v="498.51"/>
    <n v="507.03"/>
  </r>
  <r>
    <x v="15074"/>
    <n v="499.47"/>
    <n v="505.46"/>
  </r>
  <r>
    <x v="15075"/>
    <n v="499.75"/>
    <n v="504.42"/>
  </r>
  <r>
    <x v="15076"/>
    <n v="497.23"/>
    <n v="504.11"/>
  </r>
  <r>
    <x v="15077"/>
    <n v="498.23"/>
    <n v="504.34"/>
  </r>
  <r>
    <x v="15078"/>
    <n v="497.76"/>
    <n v="504.3"/>
  </r>
  <r>
    <x v="15079"/>
    <n v="497.76"/>
    <n v="504.3"/>
  </r>
  <r>
    <x v="15080"/>
    <n v="497.76"/>
    <n v="504.3"/>
  </r>
  <r>
    <x v="15081"/>
    <n v="497.76"/>
    <n v="504.3"/>
  </r>
  <r>
    <x v="15082"/>
    <n v="497.97"/>
    <n v="503.52"/>
  </r>
  <r>
    <x v="15083"/>
    <n v="497.92"/>
    <n v="504.11"/>
  </r>
  <r>
    <x v="15084"/>
    <n v="499.09"/>
    <n v="504.07"/>
  </r>
  <r>
    <x v="15085"/>
    <n v="497.44"/>
    <n v="503.7"/>
  </r>
  <r>
    <x v="15086"/>
    <n v="497.44"/>
    <n v="503.7"/>
  </r>
  <r>
    <x v="15087"/>
    <n v="497.44"/>
    <n v="503.7"/>
  </r>
  <r>
    <x v="15088"/>
    <n v="498.77"/>
    <n v="502.86"/>
  </r>
  <r>
    <x v="15089"/>
    <n v="498.48"/>
    <n v="504.43"/>
  </r>
  <r>
    <x v="15090"/>
    <n v="499.6"/>
    <n v="505.01"/>
  </r>
  <r>
    <x v="15091"/>
    <n v="499.75"/>
    <n v="504.88"/>
  </r>
  <r>
    <x v="15092"/>
    <n v="498.75"/>
    <n v="505.18"/>
  </r>
  <r>
    <x v="15093"/>
    <n v="498.75"/>
    <n v="505.18"/>
  </r>
  <r>
    <x v="15094"/>
    <n v="498.75"/>
    <n v="505.18"/>
  </r>
  <r>
    <x v="15095"/>
    <n v="500.86"/>
    <n v="507.71"/>
  </r>
  <r>
    <x v="15096"/>
    <n v="503.11"/>
    <n v="510.49"/>
  </r>
  <r>
    <x v="15097"/>
    <n v="503.11"/>
    <n v="510.49"/>
  </r>
  <r>
    <x v="15098"/>
    <n v="504.8"/>
    <n v="511.4"/>
  </r>
  <r>
    <x v="15099"/>
    <n v="503.94"/>
    <n v="511.51"/>
  </r>
  <r>
    <x v="15100"/>
    <n v="503.94"/>
    <n v="511.51"/>
  </r>
  <r>
    <x v="15101"/>
    <n v="503.94"/>
    <n v="511.51"/>
  </r>
  <r>
    <x v="15102"/>
    <n v="504.53"/>
    <n v="512.28"/>
  </r>
  <r>
    <x v="15103"/>
    <n v="506.22"/>
    <n v="512.64"/>
  </r>
  <r>
    <x v="15104"/>
    <n v="506.91"/>
    <n v="513.78"/>
  </r>
  <r>
    <x v="15105"/>
    <n v="508.04"/>
    <n v="513.95000000000005"/>
  </r>
  <r>
    <x v="15106"/>
    <n v="508.13"/>
    <n v="514.66"/>
  </r>
  <r>
    <x v="15107"/>
    <n v="508.13"/>
    <n v="514.66"/>
  </r>
  <r>
    <x v="15108"/>
    <n v="508.13"/>
    <n v="514.66"/>
  </r>
  <r>
    <x v="15109"/>
    <n v="508.32"/>
    <n v="514.29999999999995"/>
  </r>
  <r>
    <x v="15110"/>
    <n v="505.91"/>
    <n v="512.70000000000005"/>
  </r>
  <r>
    <x v="15111"/>
    <n v="505.84"/>
    <n v="511.92"/>
  </r>
  <r>
    <x v="15112"/>
    <n v="505.52"/>
    <n v="511.39"/>
  </r>
  <r>
    <x v="15113"/>
    <n v="505.39"/>
    <n v="512.59"/>
  </r>
  <r>
    <x v="15114"/>
    <n v="505.39"/>
    <n v="512.59"/>
  </r>
  <r>
    <x v="15115"/>
    <n v="505.39"/>
    <n v="512.59"/>
  </r>
  <r>
    <x v="15116"/>
    <n v="507.6"/>
    <n v="513.21"/>
  </r>
  <r>
    <x v="15117"/>
    <n v="510.56"/>
    <n v="514.73"/>
  </r>
  <r>
    <x v="15118"/>
    <n v="509.42"/>
    <n v="516.36"/>
  </r>
  <r>
    <x v="15119"/>
    <n v="512.37"/>
    <n v="518.25"/>
  </r>
  <r>
    <x v="15120"/>
    <n v="514.76"/>
    <n v="520.29999999999995"/>
  </r>
  <r>
    <x v="15121"/>
    <n v="514.76"/>
    <n v="520.29999999999995"/>
  </r>
  <r>
    <x v="15122"/>
    <n v="514.76"/>
    <n v="520.29999999999995"/>
  </r>
  <r>
    <x v="15123"/>
    <n v="515.37"/>
    <n v="522.78"/>
  </r>
  <r>
    <x v="15124"/>
    <n v="521.5"/>
    <n v="525.04999999999995"/>
  </r>
  <r>
    <x v="15125"/>
    <n v="520.35"/>
    <n v="527.11"/>
  </r>
  <r>
    <x v="15126"/>
    <n v="522.66"/>
    <n v="528.54999999999995"/>
  </r>
  <r>
    <x v="15127"/>
    <n v="523.86"/>
    <n v="532"/>
  </r>
  <r>
    <x v="15128"/>
    <n v="523.86"/>
    <n v="532"/>
  </r>
  <r>
    <x v="15129"/>
    <n v="523.86"/>
    <n v="532"/>
  </r>
  <r>
    <x v="15130"/>
    <n v="526.48"/>
    <n v="534.54999999999995"/>
  </r>
  <r>
    <x v="15131"/>
    <n v="526.48"/>
    <n v="532.62"/>
  </r>
  <r>
    <x v="15132"/>
    <n v="525.5"/>
    <n v="531.96"/>
  </r>
  <r>
    <x v="15133"/>
    <n v="527.52"/>
    <n v="532.61"/>
  </r>
  <r>
    <x v="15134"/>
    <n v="526.98"/>
    <n v="534.84"/>
  </r>
  <r>
    <x v="15135"/>
    <n v="526.98"/>
    <n v="534.84"/>
  </r>
  <r>
    <x v="15136"/>
    <n v="526.98"/>
    <n v="534.84"/>
  </r>
  <r>
    <x v="15137"/>
    <n v="528.36"/>
    <n v="535.4"/>
  </r>
  <r>
    <x v="15138"/>
    <n v="522.91999999999996"/>
    <n v="530.09"/>
  </r>
  <r>
    <x v="15139"/>
    <n v="521.73"/>
    <n v="527.98"/>
  </r>
  <r>
    <x v="15140"/>
    <n v="520.47"/>
    <n v="527"/>
  </r>
  <r>
    <x v="15141"/>
    <n v="517.99"/>
    <n v="526.12"/>
  </r>
  <r>
    <x v="15142"/>
    <n v="517.99"/>
    <n v="526.12"/>
  </r>
  <r>
    <x v="15143"/>
    <n v="517.99"/>
    <n v="526.12"/>
  </r>
  <r>
    <x v="15144"/>
    <n v="518.25"/>
    <n v="522.25"/>
  </r>
  <r>
    <x v="15145"/>
    <n v="515.23"/>
    <n v="521.65"/>
  </r>
  <r>
    <x v="15146"/>
    <n v="514.75"/>
    <n v="521.86"/>
  </r>
  <r>
    <x v="15147"/>
    <n v="518.39"/>
    <n v="523.65"/>
  </r>
  <r>
    <x v="15148"/>
    <n v="520.30999999999995"/>
    <n v="526.72"/>
  </r>
  <r>
    <x v="15149"/>
    <n v="520.30999999999995"/>
    <n v="526.72"/>
  </r>
  <r>
    <x v="15150"/>
    <n v="520.30999999999995"/>
    <n v="526.72"/>
  </r>
  <r>
    <x v="15151"/>
    <n v="522.54"/>
    <n v="527.62"/>
  </r>
  <r>
    <x v="15152"/>
    <n v="520.55999999999995"/>
    <n v="525.04"/>
  </r>
  <r>
    <x v="15153"/>
    <n v="519.19000000000005"/>
    <n v="526.85"/>
  </r>
  <r>
    <x v="15154"/>
    <n v="525.09"/>
    <n v="528.79999999999995"/>
  </r>
  <r>
    <x v="15155"/>
    <n v="523.41999999999996"/>
    <n v="530.41"/>
  </r>
  <r>
    <x v="15156"/>
    <n v="523.41999999999996"/>
    <n v="530.41"/>
  </r>
  <r>
    <x v="15157"/>
    <n v="523.41999999999996"/>
    <n v="530.41"/>
  </r>
  <r>
    <x v="15158"/>
    <n v="520.79999999999995"/>
    <n v="529.51"/>
  </r>
  <r>
    <x v="15159"/>
    <n v="523.47"/>
    <n v="529.42999999999995"/>
  </r>
  <r>
    <x v="15160"/>
    <n v="523.9"/>
    <n v="529.09"/>
  </r>
  <r>
    <x v="15161"/>
    <n v="525.46"/>
    <n v="531.39"/>
  </r>
  <r>
    <x v="15162"/>
    <n v="528.02"/>
    <n v="534.95000000000005"/>
  </r>
  <r>
    <x v="15163"/>
    <n v="528.02"/>
    <n v="534.95000000000005"/>
  </r>
  <r>
    <x v="15164"/>
    <n v="528.02"/>
    <n v="534.95000000000005"/>
  </r>
  <r>
    <x v="15165"/>
    <n v="527.21"/>
    <n v="534.29"/>
  </r>
  <r>
    <x v="15166"/>
    <n v="526.12"/>
    <n v="529.11"/>
  </r>
  <r>
    <x v="15167"/>
    <n v="521.82000000000005"/>
    <n v="527.52"/>
  </r>
  <r>
    <x v="15168"/>
    <n v="519.45000000000005"/>
    <n v="525.92999999999995"/>
  </r>
  <r>
    <x v="15169"/>
    <n v="518.62"/>
    <n v="527.05999999999995"/>
  </r>
  <r>
    <x v="15170"/>
    <n v="518.62"/>
    <n v="527.05999999999995"/>
  </r>
  <r>
    <x v="15171"/>
    <n v="518.62"/>
    <n v="527.05999999999995"/>
  </r>
  <r>
    <x v="15172"/>
    <n v="520.87"/>
    <n v="526.05999999999995"/>
  </r>
  <r>
    <x v="15173"/>
    <n v="519.65"/>
    <n v="525.84"/>
  </r>
  <r>
    <x v="15174"/>
    <n v="520.23"/>
    <n v="525.82000000000005"/>
  </r>
  <r>
    <x v="15175"/>
    <n v="522.54"/>
    <n v="527.79"/>
  </r>
  <r>
    <x v="15176"/>
    <n v="525.53"/>
    <n v="531.35"/>
  </r>
  <r>
    <x v="15177"/>
    <n v="525.53"/>
    <n v="531.35"/>
  </r>
  <r>
    <x v="15178"/>
    <n v="525.53"/>
    <n v="531.35"/>
  </r>
  <r>
    <x v="15179"/>
    <n v="525.6"/>
    <n v="531.04999999999995"/>
  </r>
  <r>
    <x v="15180"/>
    <n v="523.4"/>
    <n v="529.67999999999995"/>
  </r>
  <r>
    <x v="15181"/>
    <n v="522.41"/>
    <n v="527.85"/>
  </r>
  <r>
    <x v="15182"/>
    <n v="522.41"/>
    <n v="527.85"/>
  </r>
  <r>
    <x v="15183"/>
    <n v="523.17999999999995"/>
    <n v="527.73"/>
  </r>
  <r>
    <x v="15184"/>
    <n v="523.17999999999995"/>
    <n v="527.73"/>
  </r>
  <r>
    <x v="15185"/>
    <n v="523.17999999999995"/>
    <n v="527.73"/>
  </r>
  <r>
    <x v="15186"/>
    <n v="522.02"/>
    <n v="527.17999999999995"/>
  </r>
  <r>
    <x v="15187"/>
    <n v="521.33000000000004"/>
    <n v="527.61"/>
  </r>
  <r>
    <x v="15188"/>
    <n v="519.64"/>
    <n v="525.72"/>
  </r>
  <r>
    <x v="15189"/>
    <n v="520.64"/>
    <n v="526.17999999999995"/>
  </r>
  <r>
    <x v="15190"/>
    <n v="520.64"/>
    <n v="526.17999999999995"/>
  </r>
  <r>
    <x v="15191"/>
    <n v="520.64"/>
    <n v="526.17999999999995"/>
  </r>
  <r>
    <x v="15192"/>
    <n v="520.64"/>
    <n v="526.17999999999995"/>
  </r>
  <r>
    <x v="15193"/>
    <n v="519.9"/>
    <n v="526.38"/>
  </r>
  <r>
    <x v="15194"/>
    <n v="518.21"/>
    <n v="526.14"/>
  </r>
  <r>
    <x v="15195"/>
    <n v="523.54999999999995"/>
    <n v="529.11"/>
  </r>
  <r>
    <x v="15196"/>
    <n v="526.22"/>
    <n v="531.96"/>
  </r>
  <r>
    <x v="15197"/>
    <n v="525.72"/>
    <n v="531.94000000000005"/>
  </r>
  <r>
    <x v="15198"/>
    <n v="525.72"/>
    <n v="531.94000000000005"/>
  </r>
  <r>
    <x v="15199"/>
    <n v="525.72"/>
    <n v="531.94000000000005"/>
  </r>
  <r>
    <x v="15200"/>
    <n v="523.71"/>
    <n v="529.87"/>
  </r>
  <r>
    <x v="15201"/>
    <n v="519.76"/>
    <n v="525.94000000000005"/>
  </r>
  <r>
    <x v="15202"/>
    <n v="516.62"/>
    <n v="523.09"/>
  </r>
  <r>
    <x v="15203"/>
    <n v="516.62"/>
    <n v="523.09"/>
  </r>
  <r>
    <x v="15204"/>
    <n v="515.6"/>
    <n v="521.48"/>
  </r>
  <r>
    <x v="15205"/>
    <n v="515.6"/>
    <n v="521.48"/>
  </r>
  <r>
    <x v="15206"/>
    <n v="515.6"/>
    <n v="521.48"/>
  </r>
  <r>
    <x v="15207"/>
    <n v="515.08000000000004"/>
    <n v="521.47"/>
  </r>
  <r>
    <x v="15208"/>
    <n v="516.97"/>
    <n v="523.65"/>
  </r>
  <r>
    <x v="15209"/>
    <n v="520.41"/>
    <n v="524.97"/>
  </r>
  <r>
    <x v="15210"/>
    <n v="520.91"/>
    <n v="524.72"/>
  </r>
  <r>
    <x v="15211"/>
    <n v="521.55999999999995"/>
    <n v="527.09"/>
  </r>
  <r>
    <x v="15212"/>
    <n v="521.55999999999995"/>
    <n v="527.09"/>
  </r>
  <r>
    <x v="15213"/>
    <n v="521.55999999999995"/>
    <n v="527.09"/>
  </r>
  <r>
    <x v="15214"/>
    <n v="521.05999999999995"/>
    <n v="526.38"/>
  </r>
  <r>
    <x v="15215"/>
    <n v="517.76"/>
    <n v="522.79"/>
  </r>
  <r>
    <x v="15216"/>
    <n v="515.95000000000005"/>
    <n v="521.9"/>
  </r>
  <r>
    <x v="15217"/>
    <n v="515.75"/>
    <n v="521.72"/>
  </r>
  <r>
    <x v="15218"/>
    <n v="516.58000000000004"/>
    <n v="521.66"/>
  </r>
  <r>
    <x v="15219"/>
    <n v="516.58000000000004"/>
    <n v="521.66"/>
  </r>
  <r>
    <x v="15220"/>
    <n v="516.58000000000004"/>
    <n v="521.66"/>
  </r>
  <r>
    <x v="15221"/>
    <n v="512.77"/>
    <n v="521.47"/>
  </r>
  <r>
    <x v="15222"/>
    <n v="515.48"/>
    <n v="521.14"/>
  </r>
  <r>
    <x v="15223"/>
    <n v="515.73"/>
    <n v="522.46"/>
  </r>
  <r>
    <x v="15224"/>
    <n v="519.29"/>
    <n v="524.77"/>
  </r>
  <r>
    <x v="15225"/>
    <n v="518.6"/>
    <n v="524.64"/>
  </r>
  <r>
    <x v="15226"/>
    <n v="518.6"/>
    <n v="524.64"/>
  </r>
  <r>
    <x v="15227"/>
    <n v="518.6"/>
    <n v="524.64"/>
  </r>
  <r>
    <x v="15228"/>
    <n v="516.38"/>
    <n v="521.71"/>
  </r>
  <r>
    <x v="15229"/>
    <n v="514.63"/>
    <n v="521.64"/>
  </r>
  <r>
    <x v="15230"/>
    <n v="514.88"/>
    <n v="519.70000000000005"/>
  </r>
  <r>
    <x v="15231"/>
    <n v="514.75"/>
    <n v="520.5"/>
  </r>
  <r>
    <x v="15232"/>
    <n v="514.79"/>
    <n v="522.64"/>
  </r>
  <r>
    <x v="15233"/>
    <n v="514.79"/>
    <n v="522.64"/>
  </r>
  <r>
    <x v="15234"/>
    <n v="514.79"/>
    <n v="522.64"/>
  </r>
  <r>
    <x v="15235"/>
    <n v="514.21"/>
    <n v="519.79"/>
  </r>
  <r>
    <x v="15236"/>
    <n v="514.96"/>
    <n v="520.29"/>
  </r>
  <r>
    <x v="15237"/>
    <n v="515.21"/>
    <n v="521.67999999999995"/>
  </r>
  <r>
    <x v="15238"/>
    <n v="515.66"/>
    <n v="522.13"/>
  </r>
  <r>
    <x v="15239"/>
    <n v="515.85"/>
    <n v="521.30999999999995"/>
  </r>
  <r>
    <x v="15240"/>
    <n v="515.85"/>
    <n v="521.30999999999995"/>
  </r>
  <r>
    <x v="15241"/>
    <n v="515.85"/>
    <n v="521.30999999999995"/>
  </r>
  <r>
    <x v="15242"/>
    <n v="516.5"/>
    <n v="521.75"/>
  </r>
  <r>
    <x v="15243"/>
    <n v="514.54"/>
    <n v="521.28"/>
  </r>
  <r>
    <x v="15244"/>
    <n v="516.64"/>
    <n v="521.12"/>
  </r>
  <r>
    <x v="15245"/>
    <n v="516.65"/>
    <n v="521.44000000000005"/>
  </r>
  <r>
    <x v="15246"/>
    <n v="516.86"/>
    <n v="522.87"/>
  </r>
  <r>
    <x v="15247"/>
    <n v="516.86"/>
    <n v="522.87"/>
  </r>
  <r>
    <x v="15248"/>
    <n v="516.86"/>
    <n v="522.87"/>
  </r>
  <r>
    <x v="15249"/>
    <n v="515.04999999999995"/>
    <n v="521.69000000000005"/>
  </r>
  <r>
    <x v="15250"/>
    <n v="512.67999999999995"/>
    <n v="520.71"/>
  </r>
  <r>
    <x v="15251"/>
    <n v="516.23"/>
    <n v="520.58000000000004"/>
  </r>
  <r>
    <x v="15252"/>
    <n v="515.55999999999995"/>
    <n v="521.89"/>
  </r>
  <r>
    <x v="15253"/>
    <n v="517.71"/>
    <n v="522.37"/>
  </r>
  <r>
    <x v="15254"/>
    <n v="517.71"/>
    <n v="522.37"/>
  </r>
  <r>
    <x v="15255"/>
    <n v="517.71"/>
    <n v="522.37"/>
  </r>
  <r>
    <x v="15256"/>
    <n v="515.16"/>
    <n v="521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10B579-2508-4723-AF74-CD028F7848C6}" name="TablaDinámica1" cacheId="834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3" rowHeaderCaption="Periodo">
  <location ref="B8:C23" firstHeaderRow="1" firstDataRow="1" firstDataCol="1"/>
  <pivotFields count="2">
    <pivotField axis="axisRow" subtotalTop="0" showAll="0" sortType="ascending" defaultSubtotal="0">
      <items count="2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dataField="1" showAll="0"/>
  </pivotFields>
  <rowFields count="1">
    <field x="0"/>
  </rowFields>
  <rowItems count="15"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</rowItems>
  <colItems count="1">
    <i/>
  </colItems>
  <dataFields count="1">
    <dataField name="Tasa Promedio." fld="1" baseField="0" baseItem="0"/>
  </dataFields>
  <formats count="11">
    <format dxfId="707">
      <pivotArea collapsedLevelsAreSubtotals="1" fieldPosition="0">
        <references count="1">
          <reference field="0" count="0"/>
        </references>
      </pivotArea>
    </format>
    <format dxfId="708">
      <pivotArea dataOnly="0" labelOnly="1" outline="0" axis="axisValues" fieldPosition="0"/>
    </format>
    <format dxfId="709">
      <pivotArea field="0" type="button" dataOnly="0" labelOnly="1" outline="0" axis="axisRow" fieldPosition="0"/>
    </format>
    <format dxfId="710">
      <pivotArea dataOnly="0" labelOnly="1" outline="0" axis="axisValues" fieldPosition="0"/>
    </format>
    <format dxfId="711">
      <pivotArea field="0" type="button" dataOnly="0" labelOnly="1" outline="0" axis="axisRow" fieldPosition="0"/>
    </format>
    <format dxfId="712">
      <pivotArea dataOnly="0" labelOnly="1" outline="0" axis="axisValues" fieldPosition="0"/>
    </format>
    <format dxfId="713">
      <pivotArea type="all" dataOnly="0" outline="0" fieldPosition="0"/>
    </format>
    <format dxfId="714">
      <pivotArea outline="0" collapsedLevelsAreSubtotals="1" fieldPosition="0"/>
    </format>
    <format dxfId="715">
      <pivotArea field="0" type="button" dataOnly="0" labelOnly="1" outline="0" axis="axisRow" fieldPosition="0"/>
    </format>
    <format dxfId="716">
      <pivotArea dataOnly="0" labelOnly="1" fieldPosition="0">
        <references count="1">
          <reference field="0" count="0"/>
        </references>
      </pivotArea>
    </format>
    <format dxfId="717">
      <pivotArea dataOnly="0" labelOnly="1" outline="0" axis="axisValues" fieldPosition="0"/>
    </format>
  </formats>
  <chartFormats count="1"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6F5891-D974-449D-84B1-9906928D993E}" name="TablaDinámica5" cacheId="834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6" rowHeaderCaption="Periodo">
  <location ref="B11:C17" firstHeaderRow="1" firstDataRow="1" firstDataCol="1"/>
  <pivotFields count="2">
    <pivotField axis="axisRow" showAll="0" sortType="ascending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x="39"/>
        <item x="40"/>
        <item x="41"/>
        <item x="42"/>
        <item x="43"/>
        <item t="default"/>
      </items>
    </pivotField>
    <pivotField dataField="1" numFmtId="2" showAll="0"/>
  </pivotFields>
  <rowFields count="1">
    <field x="0"/>
  </rowFields>
  <rowItems count="6"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Promedio " fld="1" baseField="0" baseItem="0" numFmtId="2"/>
  </dataFields>
  <formats count="7">
    <format dxfId="596">
      <pivotArea outline="0" collapsedLevelsAreSubtotals="1" fieldPosition="0"/>
    </format>
    <format dxfId="597">
      <pivotArea type="all" dataOnly="0" outline="0" fieldPosition="0"/>
    </format>
    <format dxfId="598">
      <pivotArea outline="0" collapsedLevelsAreSubtotals="1" fieldPosition="0"/>
    </format>
    <format dxfId="599">
      <pivotArea field="0" type="button" dataOnly="0" labelOnly="1" outline="0" axis="axisRow" fieldPosition="0"/>
    </format>
    <format dxfId="600">
      <pivotArea dataOnly="0" labelOnly="1" fieldPosition="0">
        <references count="1">
          <reference field="0" count="0"/>
        </references>
      </pivotArea>
    </format>
    <format dxfId="601">
      <pivotArea dataOnly="0" labelOnly="1" grandRow="1" outline="0" fieldPosition="0"/>
    </format>
    <format dxfId="602">
      <pivotArea dataOnly="0" labelOnly="1" outline="0" axis="axisValues" fieldPosition="0"/>
    </format>
  </formats>
  <chartFormats count="1"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749FD4-1D42-47A1-90DF-9F4D6FD580B1}" name="TablaDinámica6" cacheId="835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33" rowHeaderCaption="Periodo">
  <location ref="I11:L19" firstHeaderRow="0" firstDataRow="1" firstDataCol="1"/>
  <pivotFields count="8">
    <pivotField axis="axisRow" showAll="0">
      <items count="453"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x="444"/>
        <item x="445"/>
        <item x="446"/>
        <item x="447"/>
        <item x="448"/>
        <item x="449"/>
        <item x="450"/>
        <item x="45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numFmtId="165" showAll="0"/>
  </pivotFields>
  <rowFields count="1">
    <field x="0"/>
  </rowFields>
  <rowItems count="8"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Fields count="1">
    <field x="-2"/>
  </colFields>
  <colItems count="3">
    <i>
      <x/>
    </i>
    <i i="1">
      <x v="1"/>
    </i>
    <i i="2">
      <x v="2"/>
    </i>
  </colItems>
  <dataFields count="3">
    <dataField name="Bancos públicos (ME) " fld="2" baseField="0" baseItem="0"/>
    <dataField name="Bancos privados (ME) " fld="4" baseField="0" baseItem="0"/>
    <dataField name="Otros intermediarios financieros (ME) " fld="6" baseField="0" baseItem="0"/>
  </dataFields>
  <formats count="17">
    <format dxfId="579">
      <pivotArea dataOnly="0" labelOnly="1" fieldPosition="0">
        <references count="1">
          <reference field="0" count="0"/>
        </references>
      </pivotArea>
    </format>
    <format dxfId="58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81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82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8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8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8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86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87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88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89">
      <pivotArea dataOnly="0" labelOnly="1" fieldPosition="0">
        <references count="1">
          <reference field="0" count="2">
            <x v="450"/>
            <x v="451"/>
          </reference>
        </references>
      </pivotArea>
    </format>
    <format dxfId="590">
      <pivotArea type="all" dataOnly="0" outline="0" fieldPosition="0"/>
    </format>
    <format dxfId="591">
      <pivotArea outline="0" collapsedLevelsAreSubtotals="1" fieldPosition="0"/>
    </format>
    <format dxfId="592">
      <pivotArea field="0" type="button" dataOnly="0" labelOnly="1" outline="0" axis="axisRow" fieldPosition="0"/>
    </format>
    <format dxfId="593">
      <pivotArea dataOnly="0" labelOnly="1" fieldPosition="0">
        <references count="1">
          <reference field="0" count="0"/>
        </references>
      </pivotArea>
    </format>
    <format dxfId="5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5">
      <pivotArea outline="0" collapsedLevelsAreSubtotals="1" fieldPosition="0"/>
    </format>
  </formats>
  <chartFormats count="3">
    <chartFormat chart="32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2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4B3500-064E-4817-8599-A722609FE84F}" name="TablaDinámica4" cacheId="835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7">
  <location ref="A51:E62" firstHeaderRow="0" firstDataRow="1" firstDataCol="1" rowPageCount="2" colPageCount="1"/>
  <pivotFields count="25">
    <pivotField axis="axisRow" numFmtId="14" showAll="0">
      <items count="4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t="default"/>
      </items>
    </pivotField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Page" multipleItemSelectionAllowed="1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Page" showAll="0">
      <items count="3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t="default"/>
      </items>
    </pivotField>
  </pivotFields>
  <rowFields count="1">
    <field x="0"/>
  </rowFields>
  <rowItems count="11"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24" item="31" hier="-1"/>
    <pageField fld="22" hier="-1"/>
  </pageFields>
  <dataFields count="4">
    <dataField name="Suma de GASOLINA SÚPER Cons. Final" fld="4" baseField="0" baseItem="0"/>
    <dataField name="Suma de GASOLINA PLUS 91 Cons. Final" fld="7" baseField="0" baseItem="0"/>
    <dataField name="Suma de DIESEL 50 Cons. Final" fld="10" baseField="0" baseItem="0"/>
    <dataField name="Suma de AV-GAS Cons. Final" fld="19" baseField="0" baseItem="0"/>
  </dataFields>
  <chartFormats count="8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6FBE86-A807-4EBC-8E43-01422B0B1995}" name="TablaDinámica2" cacheId="835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9:D28" firstHeaderRow="0" firstDataRow="1" firstDataCol="1"/>
  <pivotFields count="166">
    <pivotField axis="axisRow" showAll="0">
      <items count="19">
        <item x="13"/>
        <item x="17"/>
        <item x="3"/>
        <item x="4"/>
        <item x="2"/>
        <item x="0"/>
        <item x="12"/>
        <item x="5"/>
        <item x="9"/>
        <item x="15"/>
        <item x="8"/>
        <item x="14"/>
        <item x="1"/>
        <item x="7"/>
        <item x="16"/>
        <item x="11"/>
        <item x="6"/>
        <item x="10"/>
        <item t="default"/>
      </items>
    </pivotField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dataField="1"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dataField="1"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dataField="1" numFmtId="2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1/9/2022 " fld="141" baseField="0" baseItem="0"/>
    <dataField name="1/9/2023 " fld="153" baseField="0" baseItem="0"/>
    <dataField name="1/9/2024 " fld="165" baseField="0" baseItem="0"/>
  </dataFields>
  <formats count="1">
    <format dxfId="578">
      <pivotArea outline="0" collapsedLevelsAreSubtotals="1" fieldPosition="0"/>
    </format>
  </formats>
  <chartFormats count="3">
    <chartFormat chart="3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04F53F-93B0-4318-BD6E-A39A991027B8}" name="TablaDinámica1" cacheId="835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7">
  <location ref="A33:C44" firstHeaderRow="0" firstDataRow="1" firstDataCol="1" rowPageCount="1" colPageCount="1"/>
  <pivotFields count="6">
    <pivotField numFmtId="14" showAll="0">
      <items count="1525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8"/>
        <item h="1" x="1359"/>
        <item h="1" x="1360"/>
        <item h="1" x="1361"/>
        <item h="1" x="1362"/>
        <item h="1" x="136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3"/>
        <item h="1" x="1384"/>
        <item h="1" x="1385"/>
        <item h="1" x="1386"/>
        <item h="1" x="1387"/>
        <item h="1" x="1388"/>
        <item h="1" x="1389"/>
        <item h="1" x="1390"/>
        <item h="1" x="1391"/>
        <item h="1" x="1392"/>
        <item h="1" x="1393"/>
        <item h="1" x="1394"/>
        <item h="1" x="1395"/>
        <item h="1" x="1396"/>
        <item h="1" x="1397"/>
        <item h="1" x="1398"/>
        <item h="1" x="1399"/>
        <item h="1" x="1400"/>
        <item h="1" x="1401"/>
        <item h="1" x="1402"/>
        <item h="1" x="1403"/>
        <item h="1" x="1404"/>
        <item h="1" x="1405"/>
        <item h="1" x="1406"/>
        <item h="1" x="1407"/>
        <item h="1" x="1408"/>
        <item h="1" x="1409"/>
        <item h="1" x="1410"/>
        <item h="1" x="1411"/>
        <item h="1" x="1412"/>
        <item h="1" x="1413"/>
        <item h="1" x="1414"/>
        <item h="1" x="1415"/>
        <item h="1" x="1416"/>
        <item h="1" x="1417"/>
        <item h="1" x="1418"/>
        <item h="1" x="1419"/>
        <item h="1" x="1420"/>
        <item h="1" x="1421"/>
        <item h="1" x="1422"/>
        <item h="1" x="1423"/>
        <item h="1" x="1424"/>
        <item h="1" x="1425"/>
        <item h="1" x="1426"/>
        <item h="1" x="1427"/>
        <item h="1" x="1428"/>
        <item h="1" x="1429"/>
        <item h="1" x="1430"/>
        <item h="1" x="1431"/>
        <item h="1" x="1432"/>
        <item h="1" x="1433"/>
        <item h="1" x="1434"/>
        <item h="1" x="1435"/>
        <item h="1" x="1436"/>
        <item h="1" x="1437"/>
        <item h="1" x="1438"/>
        <item h="1" x="1439"/>
        <item h="1" x="1440"/>
        <item h="1" x="1441"/>
        <item h="1" x="1442"/>
        <item h="1" x="1443"/>
        <item h="1" x="1444"/>
        <item h="1" x="1445"/>
        <item h="1" x="1446"/>
        <item h="1" x="1447"/>
        <item h="1" x="1448"/>
        <item h="1" x="1449"/>
        <item h="1" x="1450"/>
        <item h="1" x="1451"/>
        <item h="1" x="1452"/>
        <item h="1" x="1453"/>
        <item h="1" x="1454"/>
        <item h="1" x="1455"/>
        <item h="1" x="1456"/>
        <item h="1" x="1457"/>
        <item h="1" x="1458"/>
        <item h="1" x="1459"/>
        <item h="1" x="1460"/>
        <item h="1" x="1461"/>
        <item h="1" x="1462"/>
        <item h="1" x="1463"/>
        <item h="1" x="1464"/>
        <item h="1" x="1465"/>
        <item h="1" x="1466"/>
        <item h="1" x="1467"/>
        <item h="1" x="1468"/>
        <item h="1" x="1469"/>
        <item h="1" x="1470"/>
        <item h="1" x="1471"/>
        <item h="1" x="1472"/>
        <item h="1" x="1473"/>
        <item h="1" x="1474"/>
        <item h="1" x="1475"/>
        <item h="1" x="1476"/>
        <item h="1" x="1477"/>
        <item h="1" x="1478"/>
        <item h="1" x="1479"/>
        <item h="1" x="1480"/>
        <item h="1" x="1481"/>
        <item h="1" x="1482"/>
        <item h="1" x="1483"/>
        <item h="1" x="1484"/>
        <item h="1" x="1485"/>
        <item h="1" x="1486"/>
        <item h="1" x="1487"/>
        <item h="1" x="1488"/>
        <item h="1" x="1489"/>
        <item h="1" x="1490"/>
        <item h="1" x="1491"/>
        <item h="1" x="1492"/>
        <item h="1" x="1493"/>
        <item h="1" x="1494"/>
        <item h="1" x="1495"/>
        <item h="1" x="1496"/>
        <item h="1" x="1497"/>
        <item h="1" x="1498"/>
        <item h="1" x="1499"/>
        <item h="1" x="1500"/>
        <item h="1" x="1501"/>
        <item h="1" x="1502"/>
        <item h="1" x="1503"/>
        <item h="1" x="1504"/>
        <item h="1" x="1505"/>
        <item h="1" x="1506"/>
        <item h="1" x="1507"/>
        <item h="1" x="1508"/>
        <item h="1" x="1509"/>
        <item h="1" x="1510"/>
        <item h="1" x="1511"/>
        <item h="1" x="1512"/>
        <item h="1" x="1513"/>
        <item h="1" x="1514"/>
        <item h="1" x="1515"/>
        <item h="1" x="1516"/>
        <item h="1" x="1517"/>
        <item h="1" x="1518"/>
        <item h="1" x="1519"/>
        <item h="1" x="1520"/>
        <item h="1" x="1521"/>
        <item h="1" x="1522"/>
        <item h="1" x="1523"/>
        <item h="1" x="1524"/>
        <item h="1" x="1525"/>
        <item h="1" x="1526"/>
        <item h="1" x="1527"/>
        <item h="1" x="1528"/>
        <item h="1" x="1529"/>
        <item h="1" x="1530"/>
        <item h="1" x="1531"/>
        <item h="1" x="1532"/>
        <item h="1" x="1533"/>
        <item h="1" x="1534"/>
        <item h="1" x="1535"/>
        <item h="1" x="1536"/>
        <item h="1" x="1537"/>
        <item h="1" x="1538"/>
        <item h="1" x="1539"/>
        <item h="1" x="1540"/>
        <item h="1" x="1541"/>
        <item h="1" x="1542"/>
        <item h="1" x="1543"/>
        <item h="1" x="1544"/>
        <item h="1" x="1545"/>
        <item h="1" x="1546"/>
        <item h="1" x="1547"/>
        <item h="1" x="1548"/>
        <item h="1" x="1549"/>
        <item h="1" x="1550"/>
        <item h="1" x="1551"/>
        <item h="1" x="1552"/>
        <item h="1" x="1553"/>
        <item h="1" x="1554"/>
        <item h="1" x="1555"/>
        <item h="1" x="1556"/>
        <item h="1" x="1557"/>
        <item h="1" x="1558"/>
        <item h="1" x="1559"/>
        <item h="1" x="1560"/>
        <item h="1" x="1561"/>
        <item h="1" x="1562"/>
        <item h="1" x="1563"/>
        <item h="1" x="1564"/>
        <item h="1" x="1565"/>
        <item h="1" x="1566"/>
        <item h="1" x="1567"/>
        <item h="1" x="1568"/>
        <item h="1" x="1569"/>
        <item h="1" x="1570"/>
        <item h="1" x="1571"/>
        <item h="1" x="1572"/>
        <item h="1" x="1573"/>
        <item h="1" x="1574"/>
        <item h="1" x="1575"/>
        <item h="1" x="1576"/>
        <item h="1" x="1577"/>
        <item h="1" x="1578"/>
        <item h="1" x="1579"/>
        <item h="1" x="1580"/>
        <item h="1" x="1581"/>
        <item h="1" x="1582"/>
        <item h="1" x="1583"/>
        <item h="1" x="1584"/>
        <item h="1" x="1585"/>
        <item h="1" x="1586"/>
        <item h="1" x="1587"/>
        <item h="1" x="1588"/>
        <item h="1" x="1589"/>
        <item h="1" x="1590"/>
        <item h="1" x="1591"/>
        <item h="1" x="1592"/>
        <item h="1" x="1593"/>
        <item h="1" x="1594"/>
        <item h="1" x="1595"/>
        <item h="1" x="1596"/>
        <item h="1" x="1597"/>
        <item h="1" x="1598"/>
        <item h="1" x="1599"/>
        <item h="1" x="1600"/>
        <item h="1" x="1601"/>
        <item h="1" x="1602"/>
        <item h="1" x="1603"/>
        <item h="1" x="1604"/>
        <item h="1" x="1605"/>
        <item h="1" x="1606"/>
        <item h="1" x="1607"/>
        <item h="1" x="1608"/>
        <item h="1" x="1609"/>
        <item h="1" x="1610"/>
        <item h="1" x="1611"/>
        <item h="1" x="1612"/>
        <item h="1" x="1613"/>
        <item h="1" x="1614"/>
        <item h="1" x="1615"/>
        <item h="1" x="1616"/>
        <item h="1" x="1617"/>
        <item h="1" x="1618"/>
        <item h="1" x="1619"/>
        <item h="1" x="1620"/>
        <item h="1" x="1621"/>
        <item h="1" x="1622"/>
        <item h="1" x="1623"/>
        <item h="1" x="1624"/>
        <item h="1" x="1625"/>
        <item h="1" x="1626"/>
        <item h="1" x="1627"/>
        <item h="1" x="1628"/>
        <item h="1" x="1629"/>
        <item h="1" x="1630"/>
        <item h="1" x="1631"/>
        <item h="1" x="1632"/>
        <item h="1" x="1633"/>
        <item h="1" x="1634"/>
        <item h="1" x="1635"/>
        <item h="1" x="1636"/>
        <item h="1" x="1637"/>
        <item h="1" x="1638"/>
        <item h="1" x="1639"/>
        <item h="1" x="1640"/>
        <item h="1" x="1641"/>
        <item h="1" x="1642"/>
        <item h="1" x="1643"/>
        <item h="1" x="1644"/>
        <item h="1" x="1645"/>
        <item h="1" x="1646"/>
        <item h="1" x="1647"/>
        <item h="1" x="1648"/>
        <item h="1" x="1649"/>
        <item h="1" x="1650"/>
        <item h="1" x="1651"/>
        <item h="1" x="1652"/>
        <item h="1" x="1653"/>
        <item h="1" x="1654"/>
        <item h="1" x="1655"/>
        <item h="1" x="1656"/>
        <item h="1" x="1657"/>
        <item h="1" x="1658"/>
        <item h="1" x="1659"/>
        <item h="1" x="1660"/>
        <item h="1" x="1661"/>
        <item h="1" x="1662"/>
        <item h="1" x="1663"/>
        <item h="1" x="1664"/>
        <item h="1" x="1665"/>
        <item h="1" x="1666"/>
        <item h="1" x="1667"/>
        <item h="1" x="1668"/>
        <item h="1" x="1669"/>
        <item h="1" x="1670"/>
        <item h="1" x="1671"/>
        <item h="1" x="1672"/>
        <item h="1" x="1673"/>
        <item h="1" x="1674"/>
        <item h="1" x="1675"/>
        <item h="1" x="1676"/>
        <item h="1" x="1677"/>
        <item h="1" x="1678"/>
        <item h="1" x="1679"/>
        <item h="1" x="1680"/>
        <item h="1" x="1681"/>
        <item h="1" x="1682"/>
        <item h="1" x="1683"/>
        <item h="1" x="1684"/>
        <item h="1" x="1685"/>
        <item h="1" x="1686"/>
        <item h="1" x="1687"/>
        <item h="1" x="1688"/>
        <item h="1" x="1689"/>
        <item h="1" x="1690"/>
        <item h="1" x="1691"/>
        <item h="1" x="1692"/>
        <item h="1" x="1693"/>
        <item h="1" x="1694"/>
        <item h="1" x="1695"/>
        <item h="1" x="1696"/>
        <item h="1" x="1697"/>
        <item h="1" x="1698"/>
        <item h="1" x="1699"/>
        <item h="1" x="1700"/>
        <item h="1" x="1701"/>
        <item h="1" x="1702"/>
        <item h="1" x="1703"/>
        <item h="1" x="1704"/>
        <item h="1" x="1705"/>
        <item h="1" x="1706"/>
        <item h="1" x="1707"/>
        <item h="1" x="1708"/>
        <item h="1" x="1709"/>
        <item h="1" x="1710"/>
        <item h="1" x="1711"/>
        <item h="1" x="1712"/>
        <item h="1" x="1713"/>
        <item h="1" x="1714"/>
        <item h="1" x="1715"/>
        <item h="1" x="1716"/>
        <item h="1" x="1717"/>
        <item h="1" x="1718"/>
        <item h="1" x="1719"/>
        <item h="1" x="1720"/>
        <item h="1" x="1721"/>
        <item h="1" x="1722"/>
        <item h="1" x="1723"/>
        <item h="1" x="1724"/>
        <item h="1" x="1725"/>
        <item h="1" x="1726"/>
        <item h="1" x="1727"/>
        <item h="1" x="1728"/>
        <item h="1" x="1729"/>
        <item h="1" x="1730"/>
        <item h="1" x="1731"/>
        <item h="1" x="1732"/>
        <item h="1" x="1733"/>
        <item h="1" x="1734"/>
        <item h="1" x="1735"/>
        <item h="1" x="1736"/>
        <item h="1" x="1737"/>
        <item h="1" x="1738"/>
        <item h="1" x="1739"/>
        <item h="1" x="1740"/>
        <item h="1" x="1741"/>
        <item h="1" x="1742"/>
        <item h="1" x="1743"/>
        <item h="1" x="1744"/>
        <item h="1" x="1745"/>
        <item h="1" x="1746"/>
        <item h="1" x="1747"/>
        <item h="1" x="1748"/>
        <item h="1" x="1749"/>
        <item h="1" x="1750"/>
        <item h="1" x="1751"/>
        <item h="1" x="1752"/>
        <item h="1" x="1753"/>
        <item h="1" x="1754"/>
        <item h="1" x="1755"/>
        <item h="1" x="1756"/>
        <item h="1" x="1757"/>
        <item h="1" x="1758"/>
        <item h="1" x="1759"/>
        <item h="1" x="1760"/>
        <item h="1" x="1761"/>
        <item h="1" x="1762"/>
        <item h="1" x="1763"/>
        <item h="1" x="1764"/>
        <item h="1" x="1765"/>
        <item h="1" x="1766"/>
        <item h="1" x="1767"/>
        <item h="1" x="1768"/>
        <item h="1" x="1769"/>
        <item h="1" x="1770"/>
        <item h="1" x="1771"/>
        <item h="1" x="1772"/>
        <item h="1" x="1773"/>
        <item h="1" x="1774"/>
        <item h="1" x="1775"/>
        <item h="1" x="1776"/>
        <item h="1" x="1777"/>
        <item h="1" x="1778"/>
        <item h="1" x="1779"/>
        <item h="1" x="1780"/>
        <item h="1" x="1781"/>
        <item h="1" x="1782"/>
        <item h="1" x="1783"/>
        <item h="1" x="1784"/>
        <item h="1" x="1785"/>
        <item h="1" x="1786"/>
        <item h="1" x="1787"/>
        <item h="1" x="1788"/>
        <item h="1" x="1789"/>
        <item h="1" x="1790"/>
        <item h="1" x="1791"/>
        <item h="1" x="1792"/>
        <item h="1" x="1793"/>
        <item h="1" x="1794"/>
        <item h="1" x="1795"/>
        <item h="1" x="1796"/>
        <item h="1" x="1797"/>
        <item h="1" x="1798"/>
        <item h="1" x="1799"/>
        <item h="1" x="1800"/>
        <item h="1" x="1801"/>
        <item h="1" x="1802"/>
        <item h="1" x="1803"/>
        <item h="1" x="1804"/>
        <item h="1" x="1805"/>
        <item h="1" x="1806"/>
        <item h="1" x="1807"/>
        <item h="1" x="1808"/>
        <item h="1" x="1809"/>
        <item h="1" x="1810"/>
        <item h="1" x="1811"/>
        <item h="1" x="1812"/>
        <item h="1" x="1813"/>
        <item h="1" x="1814"/>
        <item h="1" x="1815"/>
        <item h="1" x="1816"/>
        <item h="1" x="1817"/>
        <item h="1" x="1818"/>
        <item h="1" x="1819"/>
        <item h="1" x="1820"/>
        <item h="1" x="1821"/>
        <item h="1" x="1822"/>
        <item h="1" x="1823"/>
        <item h="1" x="1824"/>
        <item h="1" x="1825"/>
        <item h="1" x="1826"/>
        <item h="1" x="1827"/>
        <item h="1" x="1828"/>
        <item h="1" x="1829"/>
        <item h="1" x="1830"/>
        <item h="1" x="1831"/>
        <item h="1" x="1832"/>
        <item h="1" x="1833"/>
        <item h="1" x="1834"/>
        <item h="1" x="1835"/>
        <item h="1" x="1836"/>
        <item h="1" x="1837"/>
        <item h="1" x="1838"/>
        <item h="1" x="1839"/>
        <item h="1" x="1840"/>
        <item h="1" x="1841"/>
        <item h="1" x="1842"/>
        <item h="1" x="1843"/>
        <item h="1" x="1844"/>
        <item h="1" x="1845"/>
        <item h="1" x="1846"/>
        <item h="1" x="1847"/>
        <item h="1" x="1848"/>
        <item h="1" x="1849"/>
        <item h="1" x="1850"/>
        <item h="1" x="1851"/>
        <item h="1" x="1852"/>
        <item h="1" x="1853"/>
        <item h="1" x="1854"/>
        <item h="1" x="1855"/>
        <item h="1" x="1856"/>
        <item h="1" x="1857"/>
        <item h="1" x="1858"/>
        <item h="1" x="1859"/>
        <item h="1" x="1860"/>
        <item h="1" x="1861"/>
        <item h="1" x="1862"/>
        <item h="1" x="1863"/>
        <item h="1" x="1864"/>
        <item h="1" x="1865"/>
        <item h="1" x="1866"/>
        <item h="1" x="1867"/>
        <item h="1" x="1868"/>
        <item h="1" x="1869"/>
        <item h="1" x="1870"/>
        <item h="1" x="1871"/>
        <item h="1" x="1872"/>
        <item h="1" x="1873"/>
        <item h="1" x="1874"/>
        <item h="1" x="1875"/>
        <item h="1" x="1876"/>
        <item h="1" x="1877"/>
        <item h="1" x="1878"/>
        <item h="1" x="1879"/>
        <item h="1" x="1880"/>
        <item h="1" x="1881"/>
        <item h="1" x="1882"/>
        <item h="1" x="1883"/>
        <item h="1" x="1884"/>
        <item h="1" x="1885"/>
        <item h="1" x="1886"/>
        <item h="1" x="1887"/>
        <item h="1" x="1888"/>
        <item h="1" x="1889"/>
        <item h="1" x="1890"/>
        <item h="1" x="1891"/>
        <item h="1" x="1892"/>
        <item h="1" x="1893"/>
        <item h="1" x="1894"/>
        <item h="1" x="1895"/>
        <item h="1" x="1896"/>
        <item h="1" x="1897"/>
        <item h="1" x="1898"/>
        <item h="1" x="1899"/>
        <item h="1" x="1900"/>
        <item h="1" x="1901"/>
        <item h="1" x="1902"/>
        <item h="1" x="1903"/>
        <item h="1" x="1904"/>
        <item h="1" x="1905"/>
        <item h="1" x="1906"/>
        <item h="1" x="1907"/>
        <item h="1" x="1908"/>
        <item h="1" x="1909"/>
        <item h="1" x="1910"/>
        <item h="1" x="1911"/>
        <item h="1" x="1912"/>
        <item h="1" x="1913"/>
        <item h="1" x="1914"/>
        <item h="1" x="1915"/>
        <item h="1" x="1916"/>
        <item h="1" x="1917"/>
        <item h="1" x="1918"/>
        <item h="1" x="1919"/>
        <item h="1" x="1920"/>
        <item h="1" x="1921"/>
        <item h="1" x="1922"/>
        <item h="1" x="1923"/>
        <item h="1" x="1924"/>
        <item h="1" x="1925"/>
        <item h="1" x="1926"/>
        <item h="1" x="1927"/>
        <item h="1" x="1928"/>
        <item h="1" x="1929"/>
        <item h="1" x="1930"/>
        <item h="1" x="1931"/>
        <item h="1" x="1932"/>
        <item h="1" x="1933"/>
        <item h="1" x="1934"/>
        <item h="1" x="1935"/>
        <item h="1" x="1936"/>
        <item h="1" x="1937"/>
        <item h="1" x="1938"/>
        <item h="1" x="1939"/>
        <item h="1" x="1940"/>
        <item h="1" x="1941"/>
        <item h="1" x="1942"/>
        <item h="1" x="1943"/>
        <item h="1" x="1944"/>
        <item h="1" x="1945"/>
        <item h="1" x="1946"/>
        <item h="1" x="1947"/>
        <item h="1" x="1948"/>
        <item h="1" x="1949"/>
        <item h="1" x="1950"/>
        <item h="1" x="1951"/>
        <item h="1" x="1952"/>
        <item h="1" x="1953"/>
        <item h="1" x="1954"/>
        <item h="1" x="1955"/>
        <item h="1" x="1956"/>
        <item h="1" x="1957"/>
        <item h="1" x="1958"/>
        <item h="1" x="1959"/>
        <item h="1" x="1960"/>
        <item h="1" x="1961"/>
        <item h="1" x="1962"/>
        <item h="1" x="1963"/>
        <item h="1" x="1964"/>
        <item h="1" x="1965"/>
        <item h="1" x="1966"/>
        <item h="1" x="1967"/>
        <item h="1" x="1968"/>
        <item h="1" x="1969"/>
        <item h="1" x="1970"/>
        <item h="1" x="1971"/>
        <item h="1" x="1972"/>
        <item h="1" x="1973"/>
        <item h="1" x="1974"/>
        <item h="1" x="1975"/>
        <item h="1" x="1976"/>
        <item h="1" x="1977"/>
        <item h="1" x="1978"/>
        <item h="1" x="1979"/>
        <item h="1" x="1980"/>
        <item h="1" x="1981"/>
        <item h="1" x="1982"/>
        <item h="1" x="1983"/>
        <item h="1" x="1984"/>
        <item h="1" x="1985"/>
        <item h="1" x="1986"/>
        <item h="1" x="1987"/>
        <item h="1" x="1988"/>
        <item h="1" x="1989"/>
        <item h="1" x="1990"/>
        <item h="1" x="1991"/>
        <item h="1" x="1992"/>
        <item h="1" x="1993"/>
        <item h="1" x="1994"/>
        <item h="1" x="1995"/>
        <item h="1" x="1996"/>
        <item h="1" x="1997"/>
        <item h="1" x="1998"/>
        <item h="1" x="1999"/>
        <item h="1" x="2000"/>
        <item h="1" x="2001"/>
        <item h="1" x="2002"/>
        <item h="1" x="2003"/>
        <item h="1" x="2004"/>
        <item h="1" x="2005"/>
        <item h="1" x="2006"/>
        <item h="1" x="2007"/>
        <item h="1" x="2008"/>
        <item h="1" x="2009"/>
        <item h="1" x="2010"/>
        <item h="1" x="2011"/>
        <item h="1" x="2012"/>
        <item h="1" x="2013"/>
        <item h="1" x="2014"/>
        <item h="1" x="2015"/>
        <item h="1" x="2016"/>
        <item h="1" x="2017"/>
        <item h="1" x="2018"/>
        <item h="1" x="2019"/>
        <item h="1" x="2020"/>
        <item h="1" x="2021"/>
        <item h="1" x="2022"/>
        <item h="1" x="2023"/>
        <item h="1" x="2024"/>
        <item h="1" x="2025"/>
        <item h="1" x="2026"/>
        <item h="1" x="2027"/>
        <item h="1" x="2028"/>
        <item h="1" x="2029"/>
        <item h="1" x="2030"/>
        <item h="1" x="2031"/>
        <item h="1" x="2032"/>
        <item h="1" x="2033"/>
        <item h="1" x="2034"/>
        <item h="1" x="2035"/>
        <item h="1" x="2036"/>
        <item h="1" x="2037"/>
        <item h="1" x="2038"/>
        <item h="1" x="2039"/>
        <item h="1" x="2040"/>
        <item h="1" x="2041"/>
        <item h="1" x="2042"/>
        <item h="1" x="2043"/>
        <item h="1" x="2044"/>
        <item h="1" x="2045"/>
        <item h="1" x="2046"/>
        <item h="1" x="2047"/>
        <item h="1" x="2048"/>
        <item h="1" x="2049"/>
        <item h="1" x="2050"/>
        <item h="1" x="2051"/>
        <item h="1" x="2052"/>
        <item h="1" x="2053"/>
        <item h="1" x="2054"/>
        <item h="1" x="2055"/>
        <item h="1" x="2056"/>
        <item h="1" x="2057"/>
        <item h="1" x="2058"/>
        <item h="1" x="2059"/>
        <item h="1" x="2060"/>
        <item h="1" x="2061"/>
        <item h="1" x="2062"/>
        <item h="1" x="2063"/>
        <item h="1" x="2064"/>
        <item h="1" x="2065"/>
        <item h="1" x="2066"/>
        <item h="1" x="2067"/>
        <item h="1" x="2068"/>
        <item h="1" x="2069"/>
        <item h="1" x="2070"/>
        <item h="1" x="2071"/>
        <item h="1" x="2072"/>
        <item h="1" x="2073"/>
        <item h="1" x="2074"/>
        <item h="1" x="2075"/>
        <item h="1" x="2076"/>
        <item h="1" x="2077"/>
        <item h="1" x="2078"/>
        <item h="1" x="2079"/>
        <item h="1" x="2080"/>
        <item h="1" x="2081"/>
        <item h="1" x="2082"/>
        <item h="1" x="2083"/>
        <item h="1" x="2084"/>
        <item h="1" x="2085"/>
        <item h="1" x="2086"/>
        <item h="1" x="2087"/>
        <item h="1" x="2088"/>
        <item h="1" x="2089"/>
        <item h="1" x="2090"/>
        <item h="1" x="2091"/>
        <item h="1" x="2092"/>
        <item h="1" x="2093"/>
        <item h="1" x="2094"/>
        <item h="1" x="2095"/>
        <item h="1" x="2096"/>
        <item h="1" x="2097"/>
        <item h="1" x="2098"/>
        <item h="1" x="2099"/>
        <item h="1" x="2100"/>
        <item h="1" x="2101"/>
        <item h="1" x="2102"/>
        <item h="1" x="2103"/>
        <item h="1" x="2104"/>
        <item h="1" x="2105"/>
        <item h="1" x="2106"/>
        <item h="1" x="2107"/>
        <item h="1" x="2108"/>
        <item h="1" x="2109"/>
        <item h="1" x="2110"/>
        <item h="1" x="2111"/>
        <item h="1" x="2112"/>
        <item h="1" x="2113"/>
        <item h="1" x="2114"/>
        <item h="1" x="2115"/>
        <item h="1" x="2116"/>
        <item h="1" x="2117"/>
        <item h="1" x="2118"/>
        <item h="1" x="2119"/>
        <item h="1" x="2120"/>
        <item h="1" x="2121"/>
        <item h="1" x="2122"/>
        <item h="1" x="2123"/>
        <item h="1" x="2124"/>
        <item h="1" x="2125"/>
        <item h="1" x="2126"/>
        <item h="1" x="2127"/>
        <item h="1" x="2128"/>
        <item h="1" x="2129"/>
        <item h="1" x="2130"/>
        <item h="1" x="2131"/>
        <item h="1" x="2132"/>
        <item h="1" x="2133"/>
        <item h="1" x="2134"/>
        <item h="1" x="2135"/>
        <item h="1" x="2136"/>
        <item h="1" x="2137"/>
        <item h="1" x="2138"/>
        <item h="1" x="2139"/>
        <item h="1" x="2140"/>
        <item h="1" x="2141"/>
        <item h="1" x="2142"/>
        <item h="1" x="2143"/>
        <item h="1" x="2144"/>
        <item h="1" x="2145"/>
        <item h="1" x="2146"/>
        <item h="1" x="2147"/>
        <item h="1" x="2148"/>
        <item h="1" x="2149"/>
        <item h="1" x="2150"/>
        <item h="1" x="2151"/>
        <item h="1" x="2152"/>
        <item h="1" x="2153"/>
        <item h="1" x="2154"/>
        <item h="1" x="2155"/>
        <item h="1" x="2156"/>
        <item h="1" x="2157"/>
        <item h="1" x="2158"/>
        <item h="1" x="2159"/>
        <item h="1" x="2160"/>
        <item h="1" x="2161"/>
        <item h="1" x="2162"/>
        <item h="1" x="2163"/>
        <item h="1" x="2164"/>
        <item h="1" x="2165"/>
        <item h="1" x="2166"/>
        <item h="1" x="2167"/>
        <item h="1" x="2168"/>
        <item h="1" x="2169"/>
        <item h="1" x="2170"/>
        <item h="1" x="2171"/>
        <item h="1" x="2172"/>
        <item h="1" x="2173"/>
        <item h="1" x="2174"/>
        <item h="1" x="2175"/>
        <item h="1" x="2176"/>
        <item h="1" x="2177"/>
        <item h="1" x="2178"/>
        <item h="1" x="2179"/>
        <item h="1" x="2180"/>
        <item h="1" x="2181"/>
        <item h="1" x="2182"/>
        <item h="1" x="2183"/>
        <item h="1" x="2184"/>
        <item h="1" x="2185"/>
        <item h="1" x="2186"/>
        <item h="1" x="2187"/>
        <item h="1" x="2188"/>
        <item h="1" x="2189"/>
        <item h="1" x="2190"/>
        <item h="1" x="2191"/>
        <item h="1" x="2192"/>
        <item h="1" x="2193"/>
        <item h="1" x="2194"/>
        <item h="1" x="2195"/>
        <item h="1" x="2196"/>
        <item h="1" x="2197"/>
        <item h="1" x="2198"/>
        <item h="1" x="2199"/>
        <item h="1" x="2200"/>
        <item h="1" x="2201"/>
        <item h="1" x="2202"/>
        <item h="1" x="2203"/>
        <item h="1" x="2204"/>
        <item h="1" x="2205"/>
        <item h="1" x="2206"/>
        <item h="1" x="2207"/>
        <item h="1" x="2208"/>
        <item h="1" x="2209"/>
        <item h="1" x="2210"/>
        <item h="1" x="2211"/>
        <item h="1" x="2212"/>
        <item h="1" x="2213"/>
        <item h="1" x="2214"/>
        <item h="1" x="2215"/>
        <item h="1" x="2216"/>
        <item h="1" x="2217"/>
        <item h="1" x="2218"/>
        <item h="1" x="2219"/>
        <item h="1" x="2220"/>
        <item h="1" x="2221"/>
        <item h="1" x="2222"/>
        <item h="1" x="2223"/>
        <item h="1" x="2224"/>
        <item h="1" x="2225"/>
        <item h="1" x="2226"/>
        <item h="1" x="2227"/>
        <item h="1" x="2228"/>
        <item h="1" x="2229"/>
        <item h="1" x="2230"/>
        <item h="1" x="2231"/>
        <item h="1" x="2232"/>
        <item h="1" x="2233"/>
        <item h="1" x="2234"/>
        <item h="1" x="2235"/>
        <item h="1" x="2236"/>
        <item h="1" x="2237"/>
        <item h="1" x="2238"/>
        <item h="1" x="2239"/>
        <item h="1" x="2240"/>
        <item h="1" x="2241"/>
        <item h="1" x="2242"/>
        <item h="1" x="2243"/>
        <item h="1" x="2244"/>
        <item h="1" x="2245"/>
        <item h="1" x="2246"/>
        <item h="1" x="2247"/>
        <item h="1" x="2248"/>
        <item h="1" x="2249"/>
        <item h="1" x="2250"/>
        <item h="1" x="2251"/>
        <item h="1" x="2252"/>
        <item h="1" x="2253"/>
        <item h="1" x="2254"/>
        <item h="1" x="2255"/>
        <item h="1" x="2256"/>
        <item h="1" x="2257"/>
        <item h="1" x="2258"/>
        <item h="1" x="2259"/>
        <item h="1" x="2260"/>
        <item h="1" x="2261"/>
        <item h="1" x="2262"/>
        <item h="1" x="2263"/>
        <item h="1" x="2264"/>
        <item h="1" x="2265"/>
        <item h="1" x="2266"/>
        <item h="1" x="2267"/>
        <item h="1" x="2268"/>
        <item h="1" x="2269"/>
        <item h="1" x="2270"/>
        <item h="1" x="2271"/>
        <item h="1" x="2272"/>
        <item h="1" x="2273"/>
        <item h="1" x="2274"/>
        <item h="1" x="2275"/>
        <item h="1" x="2276"/>
        <item h="1" x="2277"/>
        <item h="1" x="2278"/>
        <item h="1" x="2279"/>
        <item h="1" x="2280"/>
        <item h="1" x="2281"/>
        <item h="1" x="2282"/>
        <item h="1" x="2283"/>
        <item h="1" x="2284"/>
        <item h="1" x="2285"/>
        <item h="1" x="2286"/>
        <item h="1" x="2287"/>
        <item h="1" x="2288"/>
        <item h="1" x="2289"/>
        <item h="1" x="2290"/>
        <item h="1" x="2291"/>
        <item h="1" x="2292"/>
        <item h="1" x="2293"/>
        <item h="1" x="2294"/>
        <item h="1" x="2295"/>
        <item h="1" x="2296"/>
        <item h="1" x="2297"/>
        <item h="1" x="2298"/>
        <item h="1" x="2299"/>
        <item h="1" x="2300"/>
        <item h="1" x="2301"/>
        <item h="1" x="2302"/>
        <item h="1" x="2303"/>
        <item h="1" x="2304"/>
        <item h="1" x="2305"/>
        <item h="1" x="2306"/>
        <item h="1" x="2307"/>
        <item h="1" x="2308"/>
        <item h="1" x="2309"/>
        <item h="1" x="2310"/>
        <item h="1" x="2311"/>
        <item h="1" x="2312"/>
        <item h="1" x="2313"/>
        <item h="1" x="2314"/>
        <item h="1" x="2315"/>
        <item h="1" x="2316"/>
        <item h="1" x="2317"/>
        <item h="1" x="2318"/>
        <item h="1" x="2319"/>
        <item h="1" x="2320"/>
        <item h="1" x="2321"/>
        <item h="1" x="2322"/>
        <item h="1" x="2323"/>
        <item h="1" x="2324"/>
        <item h="1" x="2325"/>
        <item h="1" x="2326"/>
        <item h="1" x="2327"/>
        <item h="1" x="2328"/>
        <item h="1" x="2329"/>
        <item h="1" x="2330"/>
        <item h="1" x="2331"/>
        <item h="1" x="2332"/>
        <item h="1" x="2333"/>
        <item h="1" x="2334"/>
        <item h="1" x="2335"/>
        <item h="1" x="2336"/>
        <item h="1" x="2337"/>
        <item h="1" x="2338"/>
        <item h="1" x="2339"/>
        <item h="1" x="2340"/>
        <item h="1" x="2341"/>
        <item h="1" x="2342"/>
        <item h="1" x="2343"/>
        <item h="1" x="2344"/>
        <item h="1" x="2345"/>
        <item h="1" x="2346"/>
        <item h="1" x="2347"/>
        <item h="1" x="2348"/>
        <item h="1" x="2349"/>
        <item h="1" x="2350"/>
        <item h="1" x="2351"/>
        <item h="1" x="2352"/>
        <item h="1" x="2353"/>
        <item h="1" x="2354"/>
        <item h="1" x="2355"/>
        <item h="1" x="2356"/>
        <item h="1" x="2357"/>
        <item h="1" x="2358"/>
        <item h="1" x="2359"/>
        <item h="1" x="2360"/>
        <item h="1" x="2361"/>
        <item h="1" x="2362"/>
        <item h="1" x="2363"/>
        <item h="1" x="2364"/>
        <item h="1" x="2365"/>
        <item h="1" x="2366"/>
        <item h="1" x="2367"/>
        <item h="1" x="2368"/>
        <item h="1" x="2369"/>
        <item h="1" x="2370"/>
        <item h="1" x="2371"/>
        <item h="1" x="2372"/>
        <item h="1" x="2373"/>
        <item h="1" x="2374"/>
        <item h="1" x="2375"/>
        <item h="1" x="2376"/>
        <item h="1" x="2377"/>
        <item h="1" x="2378"/>
        <item h="1" x="2379"/>
        <item h="1" x="2380"/>
        <item h="1" x="2381"/>
        <item h="1" x="2382"/>
        <item h="1" x="2383"/>
        <item h="1" x="2384"/>
        <item h="1" x="2385"/>
        <item h="1" x="2386"/>
        <item h="1" x="2387"/>
        <item h="1" x="2388"/>
        <item h="1" x="2389"/>
        <item h="1" x="2390"/>
        <item h="1" x="2391"/>
        <item h="1" x="2392"/>
        <item h="1" x="2393"/>
        <item h="1" x="2394"/>
        <item h="1" x="2395"/>
        <item h="1" x="2396"/>
        <item h="1" x="2397"/>
        <item h="1" x="2398"/>
        <item h="1" x="2399"/>
        <item h="1" x="2400"/>
        <item h="1" x="2401"/>
        <item h="1" x="2402"/>
        <item h="1" x="2403"/>
        <item h="1" x="2404"/>
        <item h="1" x="2405"/>
        <item h="1" x="2406"/>
        <item h="1" x="2407"/>
        <item h="1" x="2408"/>
        <item h="1" x="2409"/>
        <item h="1" x="2410"/>
        <item h="1" x="2411"/>
        <item h="1" x="2412"/>
        <item h="1" x="2413"/>
        <item h="1" x="2414"/>
        <item h="1" x="2415"/>
        <item h="1" x="2416"/>
        <item h="1" x="2417"/>
        <item h="1" x="2418"/>
        <item h="1" x="2419"/>
        <item h="1" x="2420"/>
        <item h="1" x="2421"/>
        <item h="1" x="2422"/>
        <item h="1" x="2423"/>
        <item h="1" x="2424"/>
        <item h="1" x="2425"/>
        <item h="1" x="2426"/>
        <item h="1" x="2427"/>
        <item h="1" x="2428"/>
        <item h="1" x="2429"/>
        <item h="1" x="2430"/>
        <item h="1" x="2431"/>
        <item h="1" x="2432"/>
        <item h="1" x="2433"/>
        <item h="1" x="2434"/>
        <item h="1" x="2435"/>
        <item h="1" x="2436"/>
        <item h="1" x="2437"/>
        <item h="1" x="2438"/>
        <item h="1" x="2439"/>
        <item h="1" x="2440"/>
        <item h="1" x="2441"/>
        <item h="1" x="2442"/>
        <item h="1" x="2443"/>
        <item h="1" x="2444"/>
        <item h="1" x="2445"/>
        <item h="1" x="2446"/>
        <item h="1" x="2447"/>
        <item h="1" x="2448"/>
        <item h="1" x="2449"/>
        <item h="1" x="2450"/>
        <item h="1" x="2451"/>
        <item h="1" x="2452"/>
        <item h="1" x="2453"/>
        <item h="1" x="2454"/>
        <item h="1" x="2455"/>
        <item h="1" x="2456"/>
        <item h="1" x="2457"/>
        <item h="1" x="2458"/>
        <item h="1" x="2459"/>
        <item h="1" x="2460"/>
        <item h="1" x="2461"/>
        <item h="1" x="2462"/>
        <item h="1" x="2463"/>
        <item h="1" x="2464"/>
        <item h="1" x="2465"/>
        <item h="1" x="2466"/>
        <item h="1" x="2467"/>
        <item h="1" x="2468"/>
        <item h="1" x="2469"/>
        <item h="1" x="2470"/>
        <item h="1" x="2471"/>
        <item h="1" x="2472"/>
        <item h="1" x="2473"/>
        <item h="1" x="2474"/>
        <item h="1" x="2475"/>
        <item h="1" x="2476"/>
        <item h="1" x="2477"/>
        <item h="1" x="2478"/>
        <item h="1" x="2479"/>
        <item h="1" x="2480"/>
        <item h="1" x="2481"/>
        <item h="1" x="2482"/>
        <item h="1" x="2483"/>
        <item h="1" x="2484"/>
        <item h="1" x="2485"/>
        <item h="1" x="2486"/>
        <item h="1" x="2487"/>
        <item h="1" x="2488"/>
        <item h="1" x="2489"/>
        <item h="1" x="2490"/>
        <item h="1" x="2491"/>
        <item h="1" x="2492"/>
        <item h="1" x="2493"/>
        <item h="1" x="2494"/>
        <item h="1" x="2495"/>
        <item h="1" x="2496"/>
        <item h="1" x="2497"/>
        <item h="1" x="2498"/>
        <item h="1" x="2499"/>
        <item h="1" x="2500"/>
        <item h="1" x="2501"/>
        <item h="1" x="2502"/>
        <item h="1" x="2503"/>
        <item h="1" x="2504"/>
        <item h="1" x="2505"/>
        <item h="1" x="2506"/>
        <item h="1" x="2507"/>
        <item h="1" x="2508"/>
        <item h="1" x="2509"/>
        <item h="1" x="2510"/>
        <item h="1" x="2511"/>
        <item h="1" x="2512"/>
        <item h="1" x="2513"/>
        <item h="1" x="2514"/>
        <item h="1" x="2515"/>
        <item h="1" x="2516"/>
        <item h="1" x="2517"/>
        <item h="1" x="2518"/>
        <item h="1" x="2519"/>
        <item h="1" x="2520"/>
        <item h="1" x="2521"/>
        <item h="1" x="2522"/>
        <item h="1" x="2523"/>
        <item h="1" x="2524"/>
        <item h="1" x="2525"/>
        <item h="1" x="2526"/>
        <item h="1" x="2527"/>
        <item h="1" x="2528"/>
        <item h="1" x="2529"/>
        <item h="1" x="2530"/>
        <item h="1" x="2531"/>
        <item h="1" x="2532"/>
        <item h="1" x="2533"/>
        <item h="1" x="2534"/>
        <item h="1" x="2535"/>
        <item h="1" x="2536"/>
        <item h="1" x="2537"/>
        <item h="1" x="2538"/>
        <item h="1" x="2539"/>
        <item h="1" x="2540"/>
        <item h="1" x="2541"/>
        <item h="1" x="2542"/>
        <item h="1" x="2543"/>
        <item h="1" x="2544"/>
        <item h="1" x="2545"/>
        <item h="1" x="2546"/>
        <item h="1" x="2547"/>
        <item h="1" x="2548"/>
        <item h="1" x="2549"/>
        <item h="1" x="2550"/>
        <item h="1" x="2551"/>
        <item h="1" x="2552"/>
        <item h="1" x="2553"/>
        <item h="1" x="2554"/>
        <item h="1" x="2555"/>
        <item h="1" x="2556"/>
        <item h="1" x="2557"/>
        <item h="1" x="2558"/>
        <item h="1" x="2559"/>
        <item h="1" x="2560"/>
        <item h="1" x="2561"/>
        <item h="1" x="2562"/>
        <item h="1" x="2563"/>
        <item h="1" x="2564"/>
        <item h="1" x="2565"/>
        <item h="1" x="2566"/>
        <item h="1" x="2567"/>
        <item h="1" x="2568"/>
        <item h="1" x="2569"/>
        <item h="1" x="2570"/>
        <item h="1" x="2571"/>
        <item h="1" x="2572"/>
        <item h="1" x="2573"/>
        <item h="1" x="2574"/>
        <item h="1" x="2575"/>
        <item h="1" x="2576"/>
        <item h="1" x="2577"/>
        <item h="1" x="2578"/>
        <item h="1" x="2579"/>
        <item h="1" x="2580"/>
        <item h="1" x="2581"/>
        <item h="1" x="2582"/>
        <item h="1" x="2583"/>
        <item h="1" x="2584"/>
        <item h="1" x="2585"/>
        <item h="1" x="2586"/>
        <item h="1" x="2587"/>
        <item h="1" x="2588"/>
        <item h="1" x="2589"/>
        <item h="1" x="2590"/>
        <item h="1" x="2591"/>
        <item h="1" x="2592"/>
        <item h="1" x="2593"/>
        <item h="1" x="2594"/>
        <item h="1" x="2595"/>
        <item h="1" x="2596"/>
        <item h="1" x="2597"/>
        <item h="1" x="2598"/>
        <item h="1" x="2599"/>
        <item h="1" x="2600"/>
        <item h="1" x="2601"/>
        <item h="1" x="2602"/>
        <item h="1" x="2603"/>
        <item h="1" x="2604"/>
        <item h="1" x="2605"/>
        <item h="1" x="2606"/>
        <item h="1" x="2607"/>
        <item h="1" x="2608"/>
        <item h="1" x="2609"/>
        <item h="1" x="2610"/>
        <item h="1" x="2611"/>
        <item h="1" x="2612"/>
        <item h="1" x="2613"/>
        <item h="1" x="2614"/>
        <item h="1" x="2615"/>
        <item h="1" x="2616"/>
        <item h="1" x="2617"/>
        <item h="1" x="2618"/>
        <item h="1" x="2619"/>
        <item h="1" x="2620"/>
        <item h="1" x="2621"/>
        <item h="1" x="2622"/>
        <item h="1" x="2623"/>
        <item h="1" x="2624"/>
        <item h="1" x="2625"/>
        <item h="1" x="2626"/>
        <item h="1" x="2627"/>
        <item h="1" x="2628"/>
        <item h="1" x="2629"/>
        <item h="1" x="2630"/>
        <item h="1" x="2631"/>
        <item h="1" x="2632"/>
        <item h="1" x="2633"/>
        <item h="1" x="2634"/>
        <item h="1" x="2635"/>
        <item h="1" x="2636"/>
        <item h="1" x="2637"/>
        <item h="1" x="2638"/>
        <item h="1" x="2639"/>
        <item h="1" x="2640"/>
        <item h="1" x="2641"/>
        <item h="1" x="2642"/>
        <item h="1" x="2643"/>
        <item h="1" x="2644"/>
        <item h="1" x="2645"/>
        <item h="1" x="2646"/>
        <item h="1" x="2647"/>
        <item h="1" x="2648"/>
        <item h="1" x="2649"/>
        <item h="1" x="2650"/>
        <item h="1" x="2651"/>
        <item h="1" x="2652"/>
        <item h="1" x="2653"/>
        <item h="1" x="2654"/>
        <item h="1" x="2655"/>
        <item h="1" x="2656"/>
        <item h="1" x="2657"/>
        <item h="1" x="2658"/>
        <item h="1" x="2659"/>
        <item h="1" x="2660"/>
        <item h="1" x="2661"/>
        <item h="1" x="2662"/>
        <item h="1" x="2663"/>
        <item h="1" x="2664"/>
        <item h="1" x="2665"/>
        <item h="1" x="2666"/>
        <item h="1" x="2667"/>
        <item h="1" x="2668"/>
        <item h="1" x="2669"/>
        <item h="1" x="2670"/>
        <item h="1" x="2671"/>
        <item h="1" x="2672"/>
        <item h="1" x="2673"/>
        <item h="1" x="2674"/>
        <item h="1" x="2675"/>
        <item h="1" x="2676"/>
        <item h="1" x="2677"/>
        <item h="1" x="2678"/>
        <item h="1" x="2679"/>
        <item h="1" x="2680"/>
        <item h="1" x="2681"/>
        <item h="1" x="2682"/>
        <item h="1" x="2683"/>
        <item h="1" x="2684"/>
        <item h="1" x="2685"/>
        <item h="1" x="2686"/>
        <item h="1" x="2687"/>
        <item h="1" x="2688"/>
        <item h="1" x="2689"/>
        <item h="1" x="2690"/>
        <item h="1" x="2691"/>
        <item h="1" x="2692"/>
        <item h="1" x="2693"/>
        <item h="1" x="2694"/>
        <item h="1" x="2695"/>
        <item h="1" x="2696"/>
        <item h="1" x="2697"/>
        <item h="1" x="2698"/>
        <item h="1" x="2699"/>
        <item h="1" x="2700"/>
        <item h="1" x="2701"/>
        <item h="1" x="2702"/>
        <item h="1" x="2703"/>
        <item h="1" x="2704"/>
        <item h="1" x="2705"/>
        <item h="1" x="2706"/>
        <item h="1" x="2707"/>
        <item h="1" x="2708"/>
        <item h="1" x="2709"/>
        <item h="1" x="2710"/>
        <item h="1" x="2711"/>
        <item h="1" x="2712"/>
        <item h="1" x="2713"/>
        <item h="1" x="2714"/>
        <item h="1" x="2715"/>
        <item h="1" x="2716"/>
        <item h="1" x="2717"/>
        <item h="1" x="2718"/>
        <item h="1" x="2719"/>
        <item h="1" x="2720"/>
        <item h="1" x="2721"/>
        <item h="1" x="2722"/>
        <item h="1" x="2723"/>
        <item h="1" x="2724"/>
        <item h="1" x="2725"/>
        <item h="1" x="2726"/>
        <item h="1" x="2727"/>
        <item h="1" x="2728"/>
        <item h="1" x="2729"/>
        <item h="1" x="2730"/>
        <item h="1" x="2731"/>
        <item h="1" x="2732"/>
        <item h="1" x="2733"/>
        <item h="1" x="2734"/>
        <item h="1" x="2735"/>
        <item h="1" x="2736"/>
        <item h="1" x="2737"/>
        <item h="1" x="2738"/>
        <item h="1" x="2739"/>
        <item h="1" x="2740"/>
        <item h="1" x="2741"/>
        <item h="1" x="2742"/>
        <item h="1" x="2743"/>
        <item h="1" x="2744"/>
        <item h="1" x="2745"/>
        <item h="1" x="2746"/>
        <item h="1" x="2747"/>
        <item h="1" x="2748"/>
        <item h="1" x="2749"/>
        <item h="1" x="2750"/>
        <item h="1" x="2751"/>
        <item h="1" x="2752"/>
        <item h="1" x="2753"/>
        <item h="1" x="2754"/>
        <item h="1" x="2755"/>
        <item h="1" x="2756"/>
        <item h="1" x="2757"/>
        <item h="1" x="2758"/>
        <item h="1" x="2759"/>
        <item h="1" x="2760"/>
        <item h="1" x="2761"/>
        <item h="1" x="2762"/>
        <item h="1" x="2763"/>
        <item h="1" x="2764"/>
        <item h="1" x="2765"/>
        <item h="1" x="2766"/>
        <item h="1" x="2767"/>
        <item h="1" x="2768"/>
        <item h="1" x="2769"/>
        <item h="1" x="2770"/>
        <item h="1" x="2771"/>
        <item h="1" x="2772"/>
        <item h="1" x="2773"/>
        <item h="1" x="2774"/>
        <item h="1" x="2775"/>
        <item h="1" x="2776"/>
        <item h="1" x="2777"/>
        <item h="1" x="2778"/>
        <item h="1" x="2779"/>
        <item h="1" x="2780"/>
        <item h="1" x="2781"/>
        <item h="1" x="2782"/>
        <item h="1" x="2783"/>
        <item h="1" x="2784"/>
        <item h="1" x="2785"/>
        <item h="1" x="2786"/>
        <item h="1" x="2787"/>
        <item h="1" x="2788"/>
        <item h="1" x="2789"/>
        <item h="1" x="2790"/>
        <item h="1" x="2791"/>
        <item h="1" x="2792"/>
        <item h="1" x="2793"/>
        <item h="1" x="2794"/>
        <item h="1" x="2795"/>
        <item h="1" x="2796"/>
        <item h="1" x="2797"/>
        <item h="1" x="2798"/>
        <item h="1" x="2799"/>
        <item h="1" x="2800"/>
        <item h="1" x="2801"/>
        <item h="1" x="2802"/>
        <item h="1" x="2803"/>
        <item h="1" x="2804"/>
        <item h="1" x="2805"/>
        <item h="1" x="2806"/>
        <item h="1" x="2807"/>
        <item h="1" x="2808"/>
        <item h="1" x="2809"/>
        <item h="1" x="2810"/>
        <item h="1" x="2811"/>
        <item h="1" x="2812"/>
        <item h="1" x="2813"/>
        <item h="1" x="2814"/>
        <item h="1" x="2815"/>
        <item h="1" x="2816"/>
        <item h="1" x="2817"/>
        <item h="1" x="2818"/>
        <item h="1" x="2819"/>
        <item h="1" x="2820"/>
        <item h="1" x="2821"/>
        <item h="1" x="2822"/>
        <item h="1" x="2823"/>
        <item h="1" x="2824"/>
        <item h="1" x="2825"/>
        <item h="1" x="2826"/>
        <item h="1" x="2827"/>
        <item h="1" x="2828"/>
        <item h="1" x="2829"/>
        <item h="1" x="2830"/>
        <item h="1" x="2831"/>
        <item h="1" x="2832"/>
        <item h="1" x="2833"/>
        <item h="1" x="2834"/>
        <item h="1" x="2835"/>
        <item h="1" x="2836"/>
        <item h="1" x="2837"/>
        <item h="1" x="2838"/>
        <item h="1" x="2839"/>
        <item h="1" x="2840"/>
        <item h="1" x="2841"/>
        <item h="1" x="2842"/>
        <item h="1" x="2843"/>
        <item h="1" x="2844"/>
        <item h="1" x="2845"/>
        <item h="1" x="2846"/>
        <item h="1" x="2847"/>
        <item h="1" x="2848"/>
        <item h="1" x="2849"/>
        <item h="1" x="2850"/>
        <item h="1" x="2851"/>
        <item h="1" x="2852"/>
        <item h="1" x="2853"/>
        <item h="1" x="2854"/>
        <item h="1" x="2855"/>
        <item h="1" x="2856"/>
        <item h="1" x="2857"/>
        <item h="1" x="2858"/>
        <item h="1" x="2859"/>
        <item h="1" x="2860"/>
        <item h="1" x="2861"/>
        <item h="1" x="2862"/>
        <item h="1" x="2863"/>
        <item h="1" x="2864"/>
        <item h="1" x="2865"/>
        <item h="1" x="2866"/>
        <item h="1" x="2867"/>
        <item h="1" x="2868"/>
        <item h="1" x="2869"/>
        <item h="1" x="2870"/>
        <item h="1" x="2871"/>
        <item h="1" x="2872"/>
        <item h="1" x="2873"/>
        <item h="1" x="2874"/>
        <item h="1" x="2875"/>
        <item h="1" x="2876"/>
        <item h="1" x="2877"/>
        <item h="1" x="2878"/>
        <item h="1" x="2879"/>
        <item h="1" x="2880"/>
        <item h="1" x="2881"/>
        <item h="1" x="2882"/>
        <item h="1" x="2883"/>
        <item h="1" x="2884"/>
        <item h="1" x="2885"/>
        <item h="1" x="2886"/>
        <item h="1" x="2887"/>
        <item h="1" x="2888"/>
        <item h="1" x="2889"/>
        <item h="1" x="2890"/>
        <item h="1" x="2891"/>
        <item h="1" x="2892"/>
        <item h="1" x="2893"/>
        <item h="1" x="2894"/>
        <item h="1" x="2895"/>
        <item h="1" x="2896"/>
        <item h="1" x="2897"/>
        <item h="1" x="2898"/>
        <item h="1" x="2899"/>
        <item h="1" x="2900"/>
        <item h="1" x="2901"/>
        <item h="1" x="2902"/>
        <item h="1" x="2903"/>
        <item h="1" x="2904"/>
        <item h="1" x="2905"/>
        <item h="1" x="2906"/>
        <item h="1" x="2907"/>
        <item h="1" x="2908"/>
        <item h="1" x="2909"/>
        <item h="1" x="2910"/>
        <item h="1" x="2911"/>
        <item h="1" x="2912"/>
        <item h="1" x="2913"/>
        <item h="1" x="2914"/>
        <item h="1" x="2915"/>
        <item h="1" x="2916"/>
        <item h="1" x="2917"/>
        <item h="1" x="2918"/>
        <item h="1" x="2919"/>
        <item h="1" x="2920"/>
        <item h="1" x="2921"/>
        <item h="1" x="2922"/>
        <item h="1" x="2923"/>
        <item h="1" x="2924"/>
        <item h="1" x="2925"/>
        <item h="1" x="2926"/>
        <item h="1" x="2927"/>
        <item h="1" x="2928"/>
        <item h="1" x="2929"/>
        <item h="1" x="2930"/>
        <item h="1" x="2931"/>
        <item h="1" x="2932"/>
        <item h="1" x="2933"/>
        <item h="1" x="2934"/>
        <item h="1" x="2935"/>
        <item h="1" x="2936"/>
        <item h="1" x="2937"/>
        <item h="1" x="2938"/>
        <item h="1" x="2939"/>
        <item h="1" x="2940"/>
        <item h="1" x="2941"/>
        <item h="1" x="2942"/>
        <item h="1" x="2943"/>
        <item h="1" x="2944"/>
        <item h="1" x="2945"/>
        <item h="1" x="2946"/>
        <item h="1" x="2947"/>
        <item h="1" x="2948"/>
        <item h="1" x="2949"/>
        <item h="1" x="2950"/>
        <item h="1" x="2951"/>
        <item h="1" x="2952"/>
        <item h="1" x="2953"/>
        <item h="1" x="2954"/>
        <item h="1" x="2955"/>
        <item h="1" x="2956"/>
        <item h="1" x="2957"/>
        <item h="1" x="2958"/>
        <item h="1" x="2959"/>
        <item h="1" x="2960"/>
        <item h="1" x="2961"/>
        <item h="1" x="2962"/>
        <item h="1" x="2963"/>
        <item h="1" x="2964"/>
        <item h="1" x="2965"/>
        <item h="1" x="2966"/>
        <item h="1" x="2967"/>
        <item h="1" x="2968"/>
        <item h="1" x="2969"/>
        <item h="1" x="2970"/>
        <item h="1" x="2971"/>
        <item h="1" x="2972"/>
        <item h="1" x="2973"/>
        <item h="1" x="2974"/>
        <item h="1" x="2975"/>
        <item h="1" x="2976"/>
        <item h="1" x="2977"/>
        <item h="1" x="2978"/>
        <item h="1" x="2979"/>
        <item h="1" x="2980"/>
        <item h="1" x="2981"/>
        <item h="1" x="2982"/>
        <item h="1" x="2983"/>
        <item h="1" x="2984"/>
        <item h="1" x="2985"/>
        <item h="1" x="2986"/>
        <item h="1" x="2987"/>
        <item h="1" x="2988"/>
        <item h="1" x="2989"/>
        <item h="1" x="2990"/>
        <item h="1" x="2991"/>
        <item h="1" x="2992"/>
        <item h="1" x="2993"/>
        <item h="1" x="2994"/>
        <item h="1" x="2995"/>
        <item h="1" x="2996"/>
        <item h="1" x="2997"/>
        <item h="1" x="2998"/>
        <item h="1" x="2999"/>
        <item h="1" x="3000"/>
        <item h="1" x="3001"/>
        <item h="1" x="3002"/>
        <item h="1" x="3003"/>
        <item h="1" x="3004"/>
        <item h="1" x="3005"/>
        <item h="1" x="3006"/>
        <item h="1" x="3007"/>
        <item h="1" x="3008"/>
        <item h="1" x="3009"/>
        <item h="1" x="3010"/>
        <item h="1" x="3011"/>
        <item h="1" x="3012"/>
        <item h="1" x="3013"/>
        <item h="1" x="3014"/>
        <item h="1" x="3015"/>
        <item h="1" x="3016"/>
        <item h="1" x="3017"/>
        <item h="1" x="3018"/>
        <item h="1" x="3019"/>
        <item h="1" x="3020"/>
        <item h="1" x="3021"/>
        <item h="1" x="3022"/>
        <item h="1" x="3023"/>
        <item h="1" x="3024"/>
        <item h="1" x="3025"/>
        <item h="1" x="3026"/>
        <item h="1" x="3027"/>
        <item h="1" x="3028"/>
        <item h="1" x="3029"/>
        <item h="1" x="3030"/>
        <item h="1" x="3031"/>
        <item h="1" x="3032"/>
        <item h="1" x="3033"/>
        <item h="1" x="3034"/>
        <item h="1" x="3035"/>
        <item h="1" x="3036"/>
        <item h="1" x="3037"/>
        <item h="1" x="3038"/>
        <item h="1" x="3039"/>
        <item h="1" x="3040"/>
        <item h="1" x="3041"/>
        <item h="1" x="3042"/>
        <item h="1" x="3043"/>
        <item h="1" x="3044"/>
        <item h="1" x="3045"/>
        <item h="1" x="3046"/>
        <item h="1" x="3047"/>
        <item h="1" x="3048"/>
        <item h="1" x="3049"/>
        <item h="1" x="3050"/>
        <item h="1" x="3051"/>
        <item h="1" x="3052"/>
        <item h="1" x="3053"/>
        <item h="1" x="3054"/>
        <item h="1" x="3055"/>
        <item h="1" x="3056"/>
        <item h="1" x="3057"/>
        <item h="1" x="3058"/>
        <item h="1" x="3059"/>
        <item h="1" x="3060"/>
        <item h="1" x="3061"/>
        <item h="1" x="3062"/>
        <item h="1" x="3063"/>
        <item h="1" x="3064"/>
        <item h="1" x="3065"/>
        <item h="1" x="3066"/>
        <item h="1" x="3067"/>
        <item h="1" x="3068"/>
        <item h="1" x="3069"/>
        <item h="1" x="3070"/>
        <item h="1" x="3071"/>
        <item h="1" x="3072"/>
        <item h="1" x="3073"/>
        <item h="1" x="3074"/>
        <item h="1" x="3075"/>
        <item h="1" x="3076"/>
        <item h="1" x="3077"/>
        <item h="1" x="3078"/>
        <item h="1" x="3079"/>
        <item h="1" x="3080"/>
        <item h="1" x="3081"/>
        <item h="1" x="3082"/>
        <item h="1" x="3083"/>
        <item h="1" x="3084"/>
        <item h="1" x="3085"/>
        <item h="1" x="3086"/>
        <item h="1" x="3087"/>
        <item h="1" x="3088"/>
        <item h="1" x="3089"/>
        <item h="1" x="3090"/>
        <item h="1" x="3091"/>
        <item h="1" x="3092"/>
        <item h="1" x="3093"/>
        <item h="1" x="3094"/>
        <item h="1" x="3095"/>
        <item h="1" x="3096"/>
        <item h="1" x="3097"/>
        <item h="1" x="3098"/>
        <item h="1" x="3099"/>
        <item h="1" x="3100"/>
        <item h="1" x="3101"/>
        <item h="1" x="3102"/>
        <item h="1" x="3103"/>
        <item h="1" x="3104"/>
        <item h="1" x="3105"/>
        <item h="1" x="3106"/>
        <item h="1" x="3107"/>
        <item h="1" x="3108"/>
        <item h="1" x="3109"/>
        <item h="1" x="3110"/>
        <item h="1" x="3111"/>
        <item h="1" x="3112"/>
        <item h="1" x="3113"/>
        <item h="1" x="3114"/>
        <item h="1" x="3115"/>
        <item h="1" x="3116"/>
        <item h="1" x="3117"/>
        <item h="1" x="3118"/>
        <item h="1" x="3119"/>
        <item h="1" x="3120"/>
        <item h="1" x="3121"/>
        <item h="1" x="3122"/>
        <item h="1" x="3123"/>
        <item h="1" x="3124"/>
        <item h="1" x="3125"/>
        <item h="1" x="3126"/>
        <item h="1" x="3127"/>
        <item h="1" x="3128"/>
        <item h="1" x="3129"/>
        <item h="1" x="3130"/>
        <item h="1" x="3131"/>
        <item h="1" x="3132"/>
        <item h="1" x="3133"/>
        <item h="1" x="3134"/>
        <item h="1" x="3135"/>
        <item h="1" x="3136"/>
        <item h="1" x="3137"/>
        <item h="1" x="3138"/>
        <item h="1" x="3139"/>
        <item h="1" x="3140"/>
        <item h="1" x="3141"/>
        <item h="1" x="3142"/>
        <item h="1" x="3143"/>
        <item h="1" x="3144"/>
        <item h="1" x="3145"/>
        <item h="1" x="3146"/>
        <item h="1" x="3147"/>
        <item h="1" x="3148"/>
        <item h="1" x="3149"/>
        <item h="1" x="3150"/>
        <item h="1" x="3151"/>
        <item h="1" x="3152"/>
        <item h="1" x="3153"/>
        <item h="1" x="3154"/>
        <item h="1" x="3155"/>
        <item h="1" x="3156"/>
        <item h="1" x="3157"/>
        <item h="1" x="3158"/>
        <item h="1" x="3159"/>
        <item h="1" x="3160"/>
        <item h="1" x="3161"/>
        <item h="1" x="3162"/>
        <item h="1" x="3163"/>
        <item h="1" x="3164"/>
        <item h="1" x="3165"/>
        <item h="1" x="3166"/>
        <item h="1" x="3167"/>
        <item h="1" x="3168"/>
        <item h="1" x="3169"/>
        <item h="1" x="3170"/>
        <item h="1" x="3171"/>
        <item h="1" x="3172"/>
        <item h="1" x="3173"/>
        <item h="1" x="3174"/>
        <item h="1" x="3175"/>
        <item h="1" x="3176"/>
        <item h="1" x="3177"/>
        <item h="1" x="3178"/>
        <item h="1" x="3179"/>
        <item h="1" x="3180"/>
        <item h="1" x="3181"/>
        <item h="1" x="3182"/>
        <item h="1" x="3183"/>
        <item h="1" x="3184"/>
        <item h="1" x="3185"/>
        <item h="1" x="3186"/>
        <item h="1" x="3187"/>
        <item h="1" x="3188"/>
        <item h="1" x="3189"/>
        <item h="1" x="3190"/>
        <item h="1" x="3191"/>
        <item h="1" x="3192"/>
        <item h="1" x="3193"/>
        <item h="1" x="3194"/>
        <item h="1" x="3195"/>
        <item h="1" x="3196"/>
        <item h="1" x="3197"/>
        <item h="1" x="3198"/>
        <item h="1" x="3199"/>
        <item h="1" x="3200"/>
        <item h="1" x="3201"/>
        <item h="1" x="3202"/>
        <item h="1" x="3203"/>
        <item h="1" x="3204"/>
        <item h="1" x="3205"/>
        <item h="1" x="3206"/>
        <item h="1" x="3207"/>
        <item h="1" x="3208"/>
        <item h="1" x="3209"/>
        <item h="1" x="3210"/>
        <item h="1" x="3211"/>
        <item h="1" x="3212"/>
        <item h="1" x="3213"/>
        <item h="1" x="3214"/>
        <item h="1" x="3215"/>
        <item h="1" x="3216"/>
        <item h="1" x="3217"/>
        <item h="1" x="3218"/>
        <item h="1" x="3219"/>
        <item h="1" x="3220"/>
        <item h="1" x="3221"/>
        <item h="1" x="3222"/>
        <item h="1" x="3223"/>
        <item h="1" x="3224"/>
        <item h="1" x="3225"/>
        <item h="1" x="3226"/>
        <item h="1" x="3227"/>
        <item h="1" x="3228"/>
        <item h="1" x="3229"/>
        <item h="1" x="3230"/>
        <item h="1" x="3231"/>
        <item h="1" x="3232"/>
        <item h="1" x="3233"/>
        <item h="1" x="3234"/>
        <item h="1" x="3235"/>
        <item h="1" x="3236"/>
        <item h="1" x="3237"/>
        <item h="1" x="3238"/>
        <item h="1" x="3239"/>
        <item h="1" x="3240"/>
        <item h="1" x="3241"/>
        <item h="1" x="3242"/>
        <item h="1" x="3243"/>
        <item h="1" x="3244"/>
        <item h="1" x="3245"/>
        <item h="1" x="3246"/>
        <item h="1" x="3247"/>
        <item h="1" x="3248"/>
        <item h="1" x="3249"/>
        <item h="1" x="3250"/>
        <item h="1" x="3251"/>
        <item h="1" x="3252"/>
        <item h="1" x="3253"/>
        <item h="1" x="3254"/>
        <item h="1" x="3255"/>
        <item h="1" x="3256"/>
        <item h="1" x="3257"/>
        <item h="1" x="3258"/>
        <item h="1" x="3259"/>
        <item h="1" x="3260"/>
        <item h="1" x="3261"/>
        <item h="1" x="3262"/>
        <item h="1" x="3263"/>
        <item h="1" x="3264"/>
        <item h="1" x="3265"/>
        <item h="1" x="3266"/>
        <item h="1" x="3267"/>
        <item h="1" x="3268"/>
        <item h="1" x="3269"/>
        <item h="1" x="3270"/>
        <item h="1" x="3271"/>
        <item h="1" x="3272"/>
        <item h="1" x="3273"/>
        <item h="1" x="3274"/>
        <item h="1" x="3275"/>
        <item h="1" x="3276"/>
        <item h="1" x="3277"/>
        <item h="1" x="3278"/>
        <item h="1" x="3279"/>
        <item h="1" x="3280"/>
        <item h="1" x="3281"/>
        <item h="1" x="3282"/>
        <item h="1" x="3283"/>
        <item h="1" x="3284"/>
        <item h="1" x="3285"/>
        <item h="1" x="3286"/>
        <item h="1" x="3287"/>
        <item h="1" x="3288"/>
        <item h="1" x="3289"/>
        <item h="1" x="3290"/>
        <item h="1" x="3291"/>
        <item h="1" x="3292"/>
        <item h="1" x="3293"/>
        <item h="1" x="3294"/>
        <item h="1" x="3295"/>
        <item h="1" x="3296"/>
        <item h="1" x="3297"/>
        <item h="1" x="3298"/>
        <item h="1" x="3299"/>
        <item h="1" x="3300"/>
        <item h="1" x="3301"/>
        <item h="1" x="3302"/>
        <item h="1" x="3303"/>
        <item h="1" x="3304"/>
        <item h="1" x="3305"/>
        <item h="1" x="3306"/>
        <item h="1" x="3307"/>
        <item h="1" x="3308"/>
        <item h="1" x="3309"/>
        <item h="1" x="3310"/>
        <item h="1" x="3311"/>
        <item h="1" x="3312"/>
        <item h="1" x="3313"/>
        <item h="1" x="3314"/>
        <item h="1" x="3315"/>
        <item h="1" x="3316"/>
        <item h="1" x="3317"/>
        <item h="1" x="3318"/>
        <item h="1" x="3319"/>
        <item h="1" x="3320"/>
        <item h="1" x="3321"/>
        <item h="1" x="3322"/>
        <item h="1" x="3323"/>
        <item h="1" x="3324"/>
        <item h="1" x="3325"/>
        <item h="1" x="3326"/>
        <item h="1" x="3327"/>
        <item h="1" x="3328"/>
        <item h="1" x="3329"/>
        <item h="1" x="3330"/>
        <item h="1" x="3331"/>
        <item h="1" x="3332"/>
        <item h="1" x="3333"/>
        <item h="1" x="3334"/>
        <item h="1" x="3335"/>
        <item h="1" x="3336"/>
        <item h="1" x="3337"/>
        <item h="1" x="3338"/>
        <item h="1" x="3339"/>
        <item h="1" x="3340"/>
        <item h="1" x="3341"/>
        <item h="1" x="3342"/>
        <item h="1" x="3343"/>
        <item h="1" x="3344"/>
        <item h="1" x="3345"/>
        <item h="1" x="3346"/>
        <item h="1" x="3347"/>
        <item h="1" x="3348"/>
        <item h="1" x="3349"/>
        <item h="1" x="3350"/>
        <item h="1" x="3351"/>
        <item h="1" x="3352"/>
        <item h="1" x="3353"/>
        <item h="1" x="3354"/>
        <item h="1" x="3355"/>
        <item h="1" x="3356"/>
        <item h="1" x="3357"/>
        <item h="1" x="3358"/>
        <item h="1" x="3359"/>
        <item h="1" x="3360"/>
        <item h="1" x="3361"/>
        <item h="1" x="3362"/>
        <item h="1" x="3363"/>
        <item h="1" x="3364"/>
        <item h="1" x="3365"/>
        <item h="1" x="3366"/>
        <item h="1" x="3367"/>
        <item h="1" x="3368"/>
        <item h="1" x="3369"/>
        <item h="1" x="3370"/>
        <item h="1" x="3371"/>
        <item h="1" x="3372"/>
        <item h="1" x="3373"/>
        <item h="1" x="3374"/>
        <item h="1" x="3375"/>
        <item h="1" x="3376"/>
        <item h="1" x="3377"/>
        <item h="1" x="3378"/>
        <item h="1" x="3379"/>
        <item h="1" x="3380"/>
        <item h="1" x="3381"/>
        <item h="1" x="3382"/>
        <item h="1" x="3383"/>
        <item h="1" x="3384"/>
        <item h="1" x="3385"/>
        <item h="1" x="3386"/>
        <item h="1" x="3387"/>
        <item h="1" x="3388"/>
        <item h="1" x="3389"/>
        <item h="1" x="3390"/>
        <item h="1" x="3391"/>
        <item h="1" x="3392"/>
        <item h="1" x="3393"/>
        <item h="1" x="3394"/>
        <item h="1" x="3395"/>
        <item h="1" x="3396"/>
        <item h="1" x="3397"/>
        <item h="1" x="3398"/>
        <item h="1" x="3399"/>
        <item h="1" x="3400"/>
        <item h="1" x="3401"/>
        <item h="1" x="3402"/>
        <item h="1" x="3403"/>
        <item h="1" x="3404"/>
        <item h="1" x="3405"/>
        <item h="1" x="3406"/>
        <item h="1" x="3407"/>
        <item h="1" x="3408"/>
        <item h="1" x="3409"/>
        <item h="1" x="3410"/>
        <item h="1" x="3411"/>
        <item h="1" x="3412"/>
        <item h="1" x="3413"/>
        <item h="1" x="3414"/>
        <item h="1" x="3415"/>
        <item h="1" x="3416"/>
        <item h="1" x="3417"/>
        <item h="1" x="3418"/>
        <item h="1" x="3419"/>
        <item h="1" x="3420"/>
        <item h="1" x="3421"/>
        <item h="1" x="3422"/>
        <item h="1" x="3423"/>
        <item h="1" x="3424"/>
        <item h="1" x="3425"/>
        <item h="1" x="3426"/>
        <item h="1" x="3427"/>
        <item h="1" x="3428"/>
        <item h="1" x="3429"/>
        <item h="1" x="3430"/>
        <item h="1" x="3431"/>
        <item h="1" x="3432"/>
        <item h="1" x="3433"/>
        <item h="1" x="3434"/>
        <item h="1" x="3435"/>
        <item h="1" x="3436"/>
        <item h="1" x="3437"/>
        <item h="1" x="3438"/>
        <item h="1" x="3439"/>
        <item h="1" x="3440"/>
        <item h="1" x="3441"/>
        <item h="1" x="3442"/>
        <item h="1" x="3443"/>
        <item h="1" x="3444"/>
        <item h="1" x="3445"/>
        <item h="1" x="3446"/>
        <item h="1" x="3447"/>
        <item h="1" x="3448"/>
        <item h="1" x="3449"/>
        <item h="1" x="3450"/>
        <item h="1" x="3451"/>
        <item h="1" x="3452"/>
        <item h="1" x="3453"/>
        <item h="1" x="3454"/>
        <item h="1" x="3455"/>
        <item h="1" x="3456"/>
        <item h="1" x="3457"/>
        <item h="1" x="3458"/>
        <item h="1" x="3459"/>
        <item h="1" x="3460"/>
        <item h="1" x="3461"/>
        <item h="1" x="3462"/>
        <item h="1" x="3463"/>
        <item h="1" x="3464"/>
        <item h="1" x="3465"/>
        <item h="1" x="3466"/>
        <item h="1" x="3467"/>
        <item h="1" x="3468"/>
        <item h="1" x="3469"/>
        <item h="1" x="3470"/>
        <item h="1" x="3471"/>
        <item h="1" x="3472"/>
        <item h="1" x="3473"/>
        <item h="1" x="3474"/>
        <item h="1" x="3475"/>
        <item h="1" x="3476"/>
        <item h="1" x="3477"/>
        <item h="1" x="3478"/>
        <item h="1" x="3479"/>
        <item h="1" x="3480"/>
        <item h="1" x="3481"/>
        <item h="1" x="3482"/>
        <item h="1" x="3483"/>
        <item h="1" x="3484"/>
        <item h="1" x="3485"/>
        <item h="1" x="3486"/>
        <item h="1" x="3487"/>
        <item h="1" x="3488"/>
        <item h="1" x="3489"/>
        <item h="1" x="3490"/>
        <item h="1" x="3491"/>
        <item h="1" x="3492"/>
        <item h="1" x="3493"/>
        <item h="1" x="3494"/>
        <item h="1" x="3495"/>
        <item h="1" x="3496"/>
        <item h="1" x="3497"/>
        <item h="1" x="3498"/>
        <item h="1" x="3499"/>
        <item h="1" x="3500"/>
        <item h="1" x="3501"/>
        <item h="1" x="3502"/>
        <item h="1" x="3503"/>
        <item h="1" x="3504"/>
        <item h="1" x="3505"/>
        <item h="1" x="3506"/>
        <item h="1" x="3507"/>
        <item h="1" x="3508"/>
        <item h="1" x="3509"/>
        <item h="1" x="3510"/>
        <item h="1" x="3511"/>
        <item h="1" x="3512"/>
        <item h="1" x="3513"/>
        <item h="1" x="3514"/>
        <item h="1" x="3515"/>
        <item h="1" x="3516"/>
        <item h="1" x="3517"/>
        <item h="1" x="3518"/>
        <item h="1" x="3519"/>
        <item h="1" x="3520"/>
        <item h="1" x="3521"/>
        <item h="1" x="3522"/>
        <item h="1" x="3523"/>
        <item h="1" x="3524"/>
        <item h="1" x="3525"/>
        <item h="1" x="3526"/>
        <item h="1" x="3527"/>
        <item h="1" x="3528"/>
        <item h="1" x="3529"/>
        <item h="1" x="3530"/>
        <item h="1" x="3531"/>
        <item h="1" x="3532"/>
        <item h="1" x="3533"/>
        <item h="1" x="3534"/>
        <item h="1" x="3535"/>
        <item h="1" x="3536"/>
        <item h="1" x="3537"/>
        <item h="1" x="3538"/>
        <item h="1" x="3539"/>
        <item h="1" x="3540"/>
        <item h="1" x="3541"/>
        <item h="1" x="3542"/>
        <item h="1" x="3543"/>
        <item h="1" x="3544"/>
        <item h="1" x="3545"/>
        <item h="1" x="3546"/>
        <item h="1" x="3547"/>
        <item h="1" x="3548"/>
        <item h="1" x="3549"/>
        <item h="1" x="3550"/>
        <item h="1" x="3551"/>
        <item h="1" x="3552"/>
        <item h="1" x="3553"/>
        <item h="1" x="3554"/>
        <item h="1" x="3555"/>
        <item h="1" x="3556"/>
        <item h="1" x="3557"/>
        <item h="1" x="3558"/>
        <item h="1" x="3559"/>
        <item h="1" x="3560"/>
        <item h="1" x="3561"/>
        <item h="1" x="3562"/>
        <item h="1" x="3563"/>
        <item h="1" x="3564"/>
        <item h="1" x="3565"/>
        <item h="1" x="3566"/>
        <item h="1" x="3567"/>
        <item h="1" x="3568"/>
        <item h="1" x="3569"/>
        <item h="1" x="3570"/>
        <item h="1" x="3571"/>
        <item h="1" x="3572"/>
        <item h="1" x="3573"/>
        <item h="1" x="3574"/>
        <item h="1" x="3575"/>
        <item h="1" x="3576"/>
        <item h="1" x="3577"/>
        <item h="1" x="3578"/>
        <item h="1" x="3579"/>
        <item h="1" x="3580"/>
        <item h="1" x="3581"/>
        <item h="1" x="3582"/>
        <item h="1" x="3583"/>
        <item h="1" x="3584"/>
        <item h="1" x="3585"/>
        <item h="1" x="3586"/>
        <item h="1" x="3587"/>
        <item h="1" x="3588"/>
        <item h="1" x="3589"/>
        <item h="1" x="3590"/>
        <item h="1" x="3591"/>
        <item h="1" x="3592"/>
        <item h="1" x="3593"/>
        <item h="1" x="3594"/>
        <item h="1" x="3595"/>
        <item h="1" x="3596"/>
        <item h="1" x="3597"/>
        <item h="1" x="3598"/>
        <item h="1" x="3599"/>
        <item h="1" x="3600"/>
        <item h="1" x="3601"/>
        <item h="1" x="3602"/>
        <item h="1" x="3603"/>
        <item h="1" x="3604"/>
        <item h="1" x="3605"/>
        <item h="1" x="3606"/>
        <item h="1" x="3607"/>
        <item h="1" x="3608"/>
        <item h="1" x="3609"/>
        <item h="1" x="3610"/>
        <item h="1" x="3611"/>
        <item h="1" x="3612"/>
        <item h="1" x="3613"/>
        <item h="1" x="3614"/>
        <item h="1" x="3615"/>
        <item h="1" x="3616"/>
        <item h="1" x="3617"/>
        <item h="1" x="3618"/>
        <item h="1" x="3619"/>
        <item h="1" x="3620"/>
        <item h="1" x="3621"/>
        <item h="1" x="3622"/>
        <item h="1" x="3623"/>
        <item h="1" x="3624"/>
        <item h="1" x="3625"/>
        <item h="1" x="3626"/>
        <item h="1" x="3627"/>
        <item h="1" x="3628"/>
        <item h="1" x="3629"/>
        <item h="1" x="3630"/>
        <item h="1" x="3631"/>
        <item h="1" x="3632"/>
        <item h="1" x="3633"/>
        <item h="1" x="3634"/>
        <item h="1" x="3635"/>
        <item h="1" x="3636"/>
        <item h="1" x="3637"/>
        <item h="1" x="3638"/>
        <item h="1" x="3639"/>
        <item h="1" x="3640"/>
        <item h="1" x="3641"/>
        <item h="1" x="3642"/>
        <item h="1" x="3643"/>
        <item h="1" x="3644"/>
        <item h="1" x="3645"/>
        <item h="1" x="3646"/>
        <item h="1" x="3647"/>
        <item h="1" x="3648"/>
        <item h="1" x="3649"/>
        <item h="1" x="3650"/>
        <item h="1" x="3651"/>
        <item h="1" x="3652"/>
        <item h="1" x="3653"/>
        <item h="1" x="3654"/>
        <item h="1" x="3655"/>
        <item h="1" x="3656"/>
        <item h="1" x="3657"/>
        <item h="1" x="3658"/>
        <item h="1" x="3659"/>
        <item h="1" x="3660"/>
        <item h="1" x="3661"/>
        <item h="1" x="3662"/>
        <item h="1" x="3663"/>
        <item h="1" x="3664"/>
        <item h="1" x="3665"/>
        <item h="1" x="3666"/>
        <item h="1" x="3667"/>
        <item h="1" x="3668"/>
        <item h="1" x="3669"/>
        <item h="1" x="3670"/>
        <item h="1" x="3671"/>
        <item h="1" x="3672"/>
        <item h="1" x="3673"/>
        <item h="1" x="3674"/>
        <item h="1" x="3675"/>
        <item h="1" x="3676"/>
        <item h="1" x="3677"/>
        <item h="1" x="3678"/>
        <item h="1" x="3679"/>
        <item h="1" x="3680"/>
        <item h="1" x="3681"/>
        <item h="1" x="3682"/>
        <item h="1" x="3683"/>
        <item h="1" x="3684"/>
        <item h="1" x="3685"/>
        <item h="1" x="3686"/>
        <item h="1" x="3687"/>
        <item h="1" x="3688"/>
        <item h="1" x="3689"/>
        <item h="1" x="3690"/>
        <item h="1" x="3691"/>
        <item h="1" x="3692"/>
        <item h="1" x="3693"/>
        <item h="1" x="3694"/>
        <item h="1" x="3695"/>
        <item h="1" x="3696"/>
        <item h="1" x="3697"/>
        <item h="1" x="3698"/>
        <item h="1" x="3699"/>
        <item h="1" x="3700"/>
        <item h="1" x="3701"/>
        <item h="1" x="3702"/>
        <item h="1" x="3703"/>
        <item h="1" x="3704"/>
        <item h="1" x="3705"/>
        <item h="1" x="3706"/>
        <item h="1" x="3707"/>
        <item h="1" x="3708"/>
        <item h="1" x="3709"/>
        <item h="1" x="3710"/>
        <item h="1" x="3711"/>
        <item h="1" x="3712"/>
        <item h="1" x="3713"/>
        <item h="1" x="3714"/>
        <item h="1" x="3715"/>
        <item h="1" x="3716"/>
        <item h="1" x="3717"/>
        <item h="1" x="3718"/>
        <item h="1" x="3719"/>
        <item h="1" x="3720"/>
        <item h="1" x="3721"/>
        <item h="1" x="3722"/>
        <item h="1" x="3723"/>
        <item h="1" x="3724"/>
        <item h="1" x="3725"/>
        <item h="1" x="3726"/>
        <item h="1" x="3727"/>
        <item h="1" x="3728"/>
        <item h="1" x="3729"/>
        <item h="1" x="3730"/>
        <item h="1" x="3731"/>
        <item h="1" x="3732"/>
        <item h="1" x="3733"/>
        <item h="1" x="3734"/>
        <item h="1" x="3735"/>
        <item h="1" x="3736"/>
        <item h="1" x="3737"/>
        <item h="1" x="3738"/>
        <item h="1" x="3739"/>
        <item h="1" x="3740"/>
        <item h="1" x="3741"/>
        <item h="1" x="3742"/>
        <item h="1" x="3743"/>
        <item h="1" x="3744"/>
        <item h="1" x="3745"/>
        <item h="1" x="3746"/>
        <item h="1" x="3747"/>
        <item h="1" x="3748"/>
        <item h="1" x="3749"/>
        <item h="1" x="3750"/>
        <item h="1" x="3751"/>
        <item h="1" x="3752"/>
        <item h="1" x="3753"/>
        <item h="1" x="3754"/>
        <item h="1" x="3755"/>
        <item h="1" x="3756"/>
        <item h="1" x="3757"/>
        <item h="1" x="3758"/>
        <item h="1" x="3759"/>
        <item h="1" x="3760"/>
        <item h="1" x="3761"/>
        <item h="1" x="3762"/>
        <item h="1" x="3763"/>
        <item h="1" x="3764"/>
        <item h="1" x="3765"/>
        <item h="1" x="3766"/>
        <item h="1" x="3767"/>
        <item h="1" x="3768"/>
        <item h="1" x="3769"/>
        <item h="1" x="3770"/>
        <item h="1" x="3771"/>
        <item h="1" x="3772"/>
        <item h="1" x="3773"/>
        <item h="1" x="3774"/>
        <item h="1" x="3775"/>
        <item h="1" x="3776"/>
        <item h="1" x="3777"/>
        <item h="1" x="3778"/>
        <item h="1" x="3779"/>
        <item h="1" x="3780"/>
        <item h="1" x="3781"/>
        <item h="1" x="3782"/>
        <item h="1" x="3783"/>
        <item h="1" x="3784"/>
        <item h="1" x="3785"/>
        <item h="1" x="3786"/>
        <item h="1" x="3787"/>
        <item h="1" x="3788"/>
        <item h="1" x="3789"/>
        <item h="1" x="3790"/>
        <item h="1" x="3791"/>
        <item h="1" x="3792"/>
        <item h="1" x="3793"/>
        <item h="1" x="3794"/>
        <item h="1" x="3795"/>
        <item h="1" x="3796"/>
        <item h="1" x="3797"/>
        <item h="1" x="3798"/>
        <item h="1" x="3799"/>
        <item h="1" x="3800"/>
        <item h="1" x="3801"/>
        <item h="1" x="3802"/>
        <item h="1" x="3803"/>
        <item h="1" x="3804"/>
        <item h="1" x="3805"/>
        <item h="1" x="3806"/>
        <item h="1" x="3807"/>
        <item h="1" x="3808"/>
        <item h="1" x="3809"/>
        <item h="1" x="3810"/>
        <item h="1" x="3811"/>
        <item h="1" x="3812"/>
        <item h="1" x="3813"/>
        <item h="1" x="3814"/>
        <item h="1" x="3815"/>
        <item h="1" x="3816"/>
        <item h="1" x="3817"/>
        <item h="1" x="3818"/>
        <item h="1" x="3819"/>
        <item h="1" x="3820"/>
        <item h="1" x="3821"/>
        <item h="1" x="3822"/>
        <item h="1" x="3823"/>
        <item h="1" x="3824"/>
        <item h="1" x="3825"/>
        <item h="1" x="3826"/>
        <item h="1" x="3827"/>
        <item h="1" x="3828"/>
        <item h="1" x="3829"/>
        <item h="1" x="3830"/>
        <item h="1" x="3831"/>
        <item h="1" x="3832"/>
        <item h="1" x="3833"/>
        <item h="1" x="3834"/>
        <item h="1" x="3835"/>
        <item h="1" x="3836"/>
        <item h="1" x="3837"/>
        <item h="1" x="3838"/>
        <item h="1" x="3839"/>
        <item h="1" x="3840"/>
        <item h="1" x="3841"/>
        <item h="1" x="3842"/>
        <item h="1" x="3843"/>
        <item h="1" x="3844"/>
        <item h="1" x="3845"/>
        <item h="1" x="3846"/>
        <item h="1" x="3847"/>
        <item h="1" x="3848"/>
        <item h="1" x="3849"/>
        <item h="1" x="3850"/>
        <item h="1" x="3851"/>
        <item h="1" x="3852"/>
        <item h="1" x="3853"/>
        <item h="1" x="3854"/>
        <item h="1" x="3855"/>
        <item h="1" x="3856"/>
        <item h="1" x="3857"/>
        <item h="1" x="3858"/>
        <item h="1" x="3859"/>
        <item h="1" x="3860"/>
        <item h="1" x="3861"/>
        <item h="1" x="3862"/>
        <item h="1" x="3863"/>
        <item h="1" x="3864"/>
        <item h="1" x="3865"/>
        <item h="1" x="3866"/>
        <item h="1" x="3867"/>
        <item h="1" x="3868"/>
        <item h="1" x="3869"/>
        <item h="1" x="3870"/>
        <item h="1" x="3871"/>
        <item h="1" x="3872"/>
        <item h="1" x="3873"/>
        <item h="1" x="3874"/>
        <item h="1" x="3875"/>
        <item h="1" x="3876"/>
        <item h="1" x="3877"/>
        <item h="1" x="3878"/>
        <item h="1" x="3879"/>
        <item h="1" x="3880"/>
        <item h="1" x="3881"/>
        <item h="1" x="3882"/>
        <item h="1" x="3883"/>
        <item h="1" x="3884"/>
        <item h="1" x="3885"/>
        <item h="1" x="3886"/>
        <item h="1" x="3887"/>
        <item h="1" x="3888"/>
        <item h="1" x="3889"/>
        <item h="1" x="3890"/>
        <item h="1" x="3891"/>
        <item h="1" x="3892"/>
        <item h="1" x="3893"/>
        <item h="1" x="3894"/>
        <item h="1" x="3895"/>
        <item h="1" x="3896"/>
        <item h="1" x="3897"/>
        <item h="1" x="3898"/>
        <item h="1" x="3899"/>
        <item h="1" x="3900"/>
        <item h="1" x="3901"/>
        <item h="1" x="3902"/>
        <item h="1" x="3903"/>
        <item h="1" x="3904"/>
        <item h="1" x="3905"/>
        <item h="1" x="3906"/>
        <item h="1" x="3907"/>
        <item h="1" x="3908"/>
        <item h="1" x="3909"/>
        <item h="1" x="3910"/>
        <item h="1" x="3911"/>
        <item h="1" x="3912"/>
        <item h="1" x="3913"/>
        <item h="1" x="3914"/>
        <item h="1" x="3915"/>
        <item h="1" x="3916"/>
        <item h="1" x="3917"/>
        <item h="1" x="3918"/>
        <item h="1" x="3919"/>
        <item h="1" x="3920"/>
        <item h="1" x="3921"/>
        <item h="1" x="3922"/>
        <item h="1" x="3923"/>
        <item h="1" x="3924"/>
        <item h="1" x="3925"/>
        <item h="1" x="3926"/>
        <item h="1" x="3927"/>
        <item h="1" x="3928"/>
        <item h="1" x="3929"/>
        <item h="1" x="3930"/>
        <item h="1" x="3931"/>
        <item h="1" x="3932"/>
        <item h="1" x="3933"/>
        <item h="1" x="3934"/>
        <item h="1" x="3935"/>
        <item h="1" x="3936"/>
        <item h="1" x="3937"/>
        <item h="1" x="3938"/>
        <item h="1" x="3939"/>
        <item h="1" x="3940"/>
        <item h="1" x="3941"/>
        <item h="1" x="3942"/>
        <item h="1" x="3943"/>
        <item h="1" x="3944"/>
        <item h="1" x="3945"/>
        <item h="1" x="3946"/>
        <item h="1" x="3947"/>
        <item h="1" x="3948"/>
        <item h="1" x="3949"/>
        <item h="1" x="3950"/>
        <item h="1" x="3951"/>
        <item h="1" x="3952"/>
        <item h="1" x="3953"/>
        <item h="1" x="3954"/>
        <item h="1" x="3955"/>
        <item h="1" x="3956"/>
        <item h="1" x="3957"/>
        <item h="1" x="3958"/>
        <item h="1" x="3959"/>
        <item h="1" x="3960"/>
        <item h="1" x="3961"/>
        <item h="1" x="3962"/>
        <item h="1" x="3963"/>
        <item h="1" x="3964"/>
        <item h="1" x="3965"/>
        <item h="1" x="3966"/>
        <item h="1" x="3967"/>
        <item h="1" x="3968"/>
        <item h="1" x="3969"/>
        <item h="1" x="3970"/>
        <item h="1" x="3971"/>
        <item h="1" x="3972"/>
        <item h="1" x="3973"/>
        <item h="1" x="3974"/>
        <item h="1" x="3975"/>
        <item h="1" x="3976"/>
        <item h="1" x="3977"/>
        <item h="1" x="3978"/>
        <item h="1" x="3979"/>
        <item h="1" x="3980"/>
        <item h="1" x="3981"/>
        <item h="1" x="3982"/>
        <item h="1" x="3983"/>
        <item h="1" x="3984"/>
        <item h="1" x="3985"/>
        <item h="1" x="3986"/>
        <item h="1" x="3987"/>
        <item h="1" x="3988"/>
        <item h="1" x="3989"/>
        <item h="1" x="3990"/>
        <item h="1" x="3991"/>
        <item h="1" x="3992"/>
        <item h="1" x="3993"/>
        <item h="1" x="3994"/>
        <item h="1" x="3995"/>
        <item h="1" x="3996"/>
        <item h="1" x="3997"/>
        <item h="1" x="3998"/>
        <item h="1" x="3999"/>
        <item h="1" x="4000"/>
        <item h="1" x="4001"/>
        <item h="1" x="4002"/>
        <item h="1" x="4003"/>
        <item h="1" x="4004"/>
        <item h="1" x="4005"/>
        <item h="1" x="4006"/>
        <item h="1" x="4007"/>
        <item h="1" x="4008"/>
        <item h="1" x="4009"/>
        <item h="1" x="4010"/>
        <item h="1" x="4011"/>
        <item h="1" x="4012"/>
        <item h="1" x="4013"/>
        <item h="1" x="4014"/>
        <item h="1" x="4015"/>
        <item h="1" x="4016"/>
        <item h="1" x="4017"/>
        <item h="1" x="4018"/>
        <item h="1" x="4019"/>
        <item h="1" x="4020"/>
        <item h="1" x="4021"/>
        <item h="1" x="4022"/>
        <item h="1" x="4023"/>
        <item h="1" x="4024"/>
        <item h="1" x="4025"/>
        <item h="1" x="4026"/>
        <item h="1" x="4027"/>
        <item h="1" x="4028"/>
        <item h="1" x="4029"/>
        <item h="1" x="4030"/>
        <item h="1" x="4031"/>
        <item h="1" x="4032"/>
        <item h="1" x="4033"/>
        <item h="1" x="4034"/>
        <item h="1" x="4035"/>
        <item h="1" x="4036"/>
        <item h="1" x="4037"/>
        <item h="1" x="4038"/>
        <item h="1" x="4039"/>
        <item h="1" x="4040"/>
        <item h="1" x="4041"/>
        <item h="1" x="4042"/>
        <item h="1" x="4043"/>
        <item h="1" x="4044"/>
        <item h="1" x="4045"/>
        <item h="1" x="4046"/>
        <item h="1" x="4047"/>
        <item h="1" x="4048"/>
        <item h="1" x="4049"/>
        <item h="1" x="4050"/>
        <item h="1" x="4051"/>
        <item h="1" x="4052"/>
        <item h="1" x="4053"/>
        <item h="1" x="4054"/>
        <item h="1" x="4055"/>
        <item h="1" x="4056"/>
        <item h="1" x="4057"/>
        <item h="1" x="4058"/>
        <item h="1" x="4059"/>
        <item h="1" x="4060"/>
        <item h="1" x="4061"/>
        <item h="1" x="4062"/>
        <item h="1" x="4063"/>
        <item h="1" x="4064"/>
        <item h="1" x="4065"/>
        <item h="1" x="4066"/>
        <item h="1" x="4067"/>
        <item h="1" x="4068"/>
        <item h="1" x="4069"/>
        <item h="1" x="4070"/>
        <item h="1" x="4071"/>
        <item h="1" x="4072"/>
        <item h="1" x="4073"/>
        <item h="1" x="4074"/>
        <item h="1" x="4075"/>
        <item h="1" x="4076"/>
        <item h="1" x="4077"/>
        <item h="1" x="4078"/>
        <item h="1" x="4079"/>
        <item h="1" x="4080"/>
        <item h="1" x="4081"/>
        <item h="1" x="4082"/>
        <item h="1" x="4083"/>
        <item h="1" x="4084"/>
        <item h="1" x="4085"/>
        <item h="1" x="4086"/>
        <item h="1" x="4087"/>
        <item h="1" x="4088"/>
        <item h="1" x="4089"/>
        <item h="1" x="4090"/>
        <item h="1" x="4091"/>
        <item h="1" x="4092"/>
        <item h="1" x="4093"/>
        <item h="1" x="4094"/>
        <item h="1" x="4095"/>
        <item h="1" x="4096"/>
        <item h="1" x="4097"/>
        <item h="1" x="4098"/>
        <item h="1" x="4099"/>
        <item h="1" x="4100"/>
        <item h="1" x="4101"/>
        <item h="1" x="4102"/>
        <item h="1" x="4103"/>
        <item h="1" x="4104"/>
        <item h="1" x="4105"/>
        <item h="1" x="4106"/>
        <item h="1" x="4107"/>
        <item h="1" x="4108"/>
        <item h="1" x="4109"/>
        <item h="1" x="4110"/>
        <item h="1" x="4111"/>
        <item h="1" x="4112"/>
        <item h="1" x="4113"/>
        <item h="1" x="4114"/>
        <item h="1" x="4115"/>
        <item h="1" x="4116"/>
        <item h="1" x="4117"/>
        <item h="1" x="4118"/>
        <item h="1" x="4119"/>
        <item h="1" x="4120"/>
        <item h="1" x="4121"/>
        <item h="1" x="4122"/>
        <item h="1" x="4123"/>
        <item h="1" x="4124"/>
        <item h="1" x="4125"/>
        <item h="1" x="4126"/>
        <item h="1" x="4127"/>
        <item h="1" x="4128"/>
        <item h="1" x="4129"/>
        <item h="1" x="4130"/>
        <item h="1" x="4131"/>
        <item h="1" x="4132"/>
        <item h="1" x="4133"/>
        <item h="1" x="4134"/>
        <item h="1" x="4135"/>
        <item h="1" x="4136"/>
        <item h="1" x="4137"/>
        <item h="1" x="4138"/>
        <item h="1" x="4139"/>
        <item h="1" x="4140"/>
        <item h="1" x="4141"/>
        <item h="1" x="4142"/>
        <item h="1" x="4143"/>
        <item h="1" x="4144"/>
        <item h="1" x="4145"/>
        <item h="1" x="4146"/>
        <item h="1" x="4147"/>
        <item h="1" x="4148"/>
        <item h="1" x="4149"/>
        <item h="1" x="4150"/>
        <item h="1" x="4151"/>
        <item h="1" x="4152"/>
        <item h="1" x="4153"/>
        <item h="1" x="4154"/>
        <item h="1" x="4155"/>
        <item h="1" x="4156"/>
        <item h="1" x="4157"/>
        <item h="1" x="4158"/>
        <item h="1" x="4159"/>
        <item h="1" x="4160"/>
        <item h="1" x="4161"/>
        <item h="1" x="4162"/>
        <item h="1" x="4163"/>
        <item h="1" x="4164"/>
        <item h="1" x="4165"/>
        <item h="1" x="4166"/>
        <item h="1" x="4167"/>
        <item h="1" x="4168"/>
        <item h="1" x="4169"/>
        <item h="1" x="4170"/>
        <item h="1" x="4171"/>
        <item h="1" x="4172"/>
        <item h="1" x="4173"/>
        <item h="1" x="4174"/>
        <item h="1" x="4175"/>
        <item h="1" x="4176"/>
        <item h="1" x="4177"/>
        <item h="1" x="4178"/>
        <item h="1" x="4179"/>
        <item h="1" x="4180"/>
        <item h="1" x="4181"/>
        <item h="1" x="4182"/>
        <item h="1" x="4183"/>
        <item h="1" x="4184"/>
        <item h="1" x="4185"/>
        <item h="1" x="4186"/>
        <item h="1" x="4187"/>
        <item h="1" x="4188"/>
        <item h="1" x="4189"/>
        <item h="1" x="4190"/>
        <item h="1" x="4191"/>
        <item h="1" x="4192"/>
        <item h="1" x="4193"/>
        <item h="1" x="4194"/>
        <item h="1" x="4195"/>
        <item h="1" x="4196"/>
        <item h="1" x="4197"/>
        <item h="1" x="4198"/>
        <item h="1" x="4199"/>
        <item h="1" x="4200"/>
        <item h="1" x="4201"/>
        <item h="1" x="4202"/>
        <item h="1" x="4203"/>
        <item h="1" x="4204"/>
        <item h="1" x="4205"/>
        <item h="1" x="4206"/>
        <item h="1" x="4207"/>
        <item h="1" x="4208"/>
        <item h="1" x="4209"/>
        <item h="1" x="4210"/>
        <item h="1" x="4211"/>
        <item h="1" x="4212"/>
        <item h="1" x="4213"/>
        <item h="1" x="4214"/>
        <item h="1" x="4215"/>
        <item h="1" x="4216"/>
        <item h="1" x="4217"/>
        <item h="1" x="4218"/>
        <item h="1" x="4219"/>
        <item h="1" x="4220"/>
        <item h="1" x="4221"/>
        <item h="1" x="4222"/>
        <item h="1" x="4223"/>
        <item h="1" x="4224"/>
        <item h="1" x="4225"/>
        <item h="1" x="4226"/>
        <item h="1" x="4227"/>
        <item h="1" x="4228"/>
        <item h="1" x="4229"/>
        <item h="1" x="4230"/>
        <item h="1" x="4231"/>
        <item h="1" x="4232"/>
        <item h="1" x="4233"/>
        <item h="1" x="4234"/>
        <item h="1" x="4235"/>
        <item h="1" x="4236"/>
        <item h="1" x="4237"/>
        <item h="1" x="4238"/>
        <item h="1" x="4239"/>
        <item h="1" x="4240"/>
        <item h="1" x="4241"/>
        <item h="1" x="4242"/>
        <item h="1" x="4243"/>
        <item h="1" x="4244"/>
        <item h="1" x="4245"/>
        <item h="1" x="4246"/>
        <item h="1" x="4247"/>
        <item h="1" x="4248"/>
        <item h="1" x="4249"/>
        <item h="1" x="4250"/>
        <item h="1" x="4251"/>
        <item h="1" x="4252"/>
        <item h="1" x="4253"/>
        <item h="1" x="4254"/>
        <item h="1" x="4255"/>
        <item h="1" x="4256"/>
        <item h="1" x="4257"/>
        <item h="1" x="4258"/>
        <item h="1" x="4259"/>
        <item h="1" x="4260"/>
        <item h="1" x="4261"/>
        <item h="1" x="4262"/>
        <item h="1" x="4263"/>
        <item h="1" x="4264"/>
        <item h="1" x="4265"/>
        <item h="1" x="4266"/>
        <item h="1" x="4267"/>
        <item h="1" x="4268"/>
        <item h="1" x="4269"/>
        <item h="1" x="4270"/>
        <item h="1" x="4271"/>
        <item h="1" x="4272"/>
        <item h="1" x="4273"/>
        <item h="1" x="4274"/>
        <item h="1" x="4275"/>
        <item h="1" x="4276"/>
        <item h="1" x="4277"/>
        <item h="1" x="4278"/>
        <item h="1" x="4279"/>
        <item h="1" x="4280"/>
        <item h="1" x="4281"/>
        <item h="1" x="4282"/>
        <item h="1" x="4283"/>
        <item h="1" x="4284"/>
        <item h="1" x="4285"/>
        <item h="1" x="4286"/>
        <item h="1" x="4287"/>
        <item h="1" x="4288"/>
        <item h="1" x="4289"/>
        <item h="1" x="4290"/>
        <item h="1" x="4291"/>
        <item h="1" x="4292"/>
        <item h="1" x="4293"/>
        <item h="1" x="4294"/>
        <item h="1" x="4295"/>
        <item h="1" x="4296"/>
        <item h="1" x="4297"/>
        <item h="1" x="4298"/>
        <item h="1" x="4299"/>
        <item h="1" x="4300"/>
        <item h="1" x="4301"/>
        <item h="1" x="4302"/>
        <item h="1" x="4303"/>
        <item h="1" x="4304"/>
        <item h="1" x="4305"/>
        <item h="1" x="4306"/>
        <item h="1" x="4307"/>
        <item h="1" x="4308"/>
        <item h="1" x="4309"/>
        <item h="1" x="4310"/>
        <item h="1" x="4311"/>
        <item h="1" x="4312"/>
        <item h="1" x="4313"/>
        <item h="1" x="4314"/>
        <item h="1" x="4315"/>
        <item h="1" x="4316"/>
        <item h="1" x="4317"/>
        <item h="1" x="4318"/>
        <item h="1" x="4319"/>
        <item h="1" x="4320"/>
        <item h="1" x="4321"/>
        <item h="1" x="4322"/>
        <item h="1" x="4323"/>
        <item h="1" x="4324"/>
        <item h="1" x="4325"/>
        <item h="1" x="4326"/>
        <item h="1" x="4327"/>
        <item h="1" x="4328"/>
        <item h="1" x="4329"/>
        <item h="1" x="4330"/>
        <item h="1" x="4331"/>
        <item h="1" x="4332"/>
        <item h="1" x="4333"/>
        <item h="1" x="4334"/>
        <item h="1" x="4335"/>
        <item h="1" x="4336"/>
        <item h="1" x="4337"/>
        <item h="1" x="4338"/>
        <item h="1" x="4339"/>
        <item h="1" x="4340"/>
        <item h="1" x="4341"/>
        <item h="1" x="4342"/>
        <item h="1" x="4343"/>
        <item h="1" x="4344"/>
        <item h="1" x="4345"/>
        <item h="1" x="4346"/>
        <item h="1" x="4347"/>
        <item h="1" x="4348"/>
        <item h="1" x="4349"/>
        <item h="1" x="4350"/>
        <item h="1" x="4351"/>
        <item h="1" x="4352"/>
        <item h="1" x="4353"/>
        <item h="1" x="4354"/>
        <item h="1" x="4355"/>
        <item h="1" x="4356"/>
        <item h="1" x="4357"/>
        <item h="1" x="4358"/>
        <item h="1" x="4359"/>
        <item h="1" x="4360"/>
        <item h="1" x="4361"/>
        <item h="1" x="4362"/>
        <item h="1" x="4363"/>
        <item h="1" x="4364"/>
        <item h="1" x="4365"/>
        <item h="1" x="4366"/>
        <item h="1" x="4367"/>
        <item h="1" x="4368"/>
        <item h="1" x="4369"/>
        <item h="1" x="4370"/>
        <item h="1" x="4371"/>
        <item h="1" x="4372"/>
        <item h="1" x="4373"/>
        <item h="1" x="4374"/>
        <item h="1" x="4375"/>
        <item h="1" x="4376"/>
        <item h="1" x="4377"/>
        <item h="1" x="4378"/>
        <item h="1" x="4379"/>
        <item h="1" x="4380"/>
        <item h="1" x="4381"/>
        <item h="1" x="4382"/>
        <item h="1" x="4383"/>
        <item h="1" x="4384"/>
        <item h="1" x="4385"/>
        <item h="1" x="4386"/>
        <item h="1" x="4387"/>
        <item h="1" x="4388"/>
        <item h="1" x="4389"/>
        <item h="1" x="4390"/>
        <item h="1" x="4391"/>
        <item h="1" x="4392"/>
        <item h="1" x="4393"/>
        <item h="1" x="4394"/>
        <item h="1" x="4395"/>
        <item h="1" x="4396"/>
        <item h="1" x="4397"/>
        <item h="1" x="4398"/>
        <item h="1" x="4399"/>
        <item h="1" x="4400"/>
        <item h="1" x="4401"/>
        <item h="1" x="4402"/>
        <item h="1" x="4403"/>
        <item h="1" x="4404"/>
        <item h="1" x="4405"/>
        <item h="1" x="4406"/>
        <item h="1" x="4407"/>
        <item h="1" x="4408"/>
        <item h="1" x="4409"/>
        <item h="1" x="4410"/>
        <item h="1" x="4411"/>
        <item h="1" x="4412"/>
        <item h="1" x="4413"/>
        <item h="1" x="4414"/>
        <item h="1" x="4415"/>
        <item h="1" x="4416"/>
        <item h="1" x="4417"/>
        <item h="1" x="4418"/>
        <item h="1" x="4419"/>
        <item h="1" x="4420"/>
        <item h="1" x="4421"/>
        <item h="1" x="4422"/>
        <item h="1" x="4423"/>
        <item h="1" x="4424"/>
        <item h="1" x="4425"/>
        <item h="1" x="4426"/>
        <item h="1" x="4427"/>
        <item h="1" x="4428"/>
        <item h="1" x="4429"/>
        <item h="1" x="4430"/>
        <item h="1" x="4431"/>
        <item h="1" x="4432"/>
        <item h="1" x="4433"/>
        <item h="1" x="4434"/>
        <item h="1" x="4435"/>
        <item h="1" x="4436"/>
        <item h="1" x="4437"/>
        <item h="1" x="4438"/>
        <item h="1" x="4439"/>
        <item h="1" x="4440"/>
        <item h="1" x="4441"/>
        <item h="1" x="4442"/>
        <item h="1" x="4443"/>
        <item h="1" x="4444"/>
        <item h="1" x="4445"/>
        <item h="1" x="4446"/>
        <item h="1" x="4447"/>
        <item h="1" x="4448"/>
        <item h="1" x="4449"/>
        <item h="1" x="4450"/>
        <item h="1" x="4451"/>
        <item h="1" x="4452"/>
        <item h="1" x="4453"/>
        <item h="1" x="4454"/>
        <item h="1" x="4455"/>
        <item h="1" x="4456"/>
        <item h="1" x="4457"/>
        <item h="1" x="4458"/>
        <item h="1" x="4459"/>
        <item h="1" x="4460"/>
        <item h="1" x="4461"/>
        <item h="1" x="4462"/>
        <item h="1" x="4463"/>
        <item h="1" x="4464"/>
        <item h="1" x="4465"/>
        <item h="1" x="4466"/>
        <item h="1" x="4467"/>
        <item h="1" x="4468"/>
        <item h="1" x="4469"/>
        <item h="1" x="4470"/>
        <item h="1" x="4471"/>
        <item h="1" x="4472"/>
        <item h="1" x="4473"/>
        <item h="1" x="4474"/>
        <item h="1" x="4475"/>
        <item h="1" x="4476"/>
        <item h="1" x="4477"/>
        <item h="1" x="4478"/>
        <item h="1" x="4479"/>
        <item h="1" x="4480"/>
        <item h="1" x="4481"/>
        <item h="1" x="4482"/>
        <item h="1" x="4483"/>
        <item h="1" x="4484"/>
        <item h="1" x="4485"/>
        <item h="1" x="4486"/>
        <item h="1" x="4487"/>
        <item h="1" x="4488"/>
        <item h="1" x="4489"/>
        <item h="1" x="4490"/>
        <item h="1" x="4491"/>
        <item h="1" x="4492"/>
        <item h="1" x="4493"/>
        <item h="1" x="4494"/>
        <item h="1" x="4495"/>
        <item h="1" x="4496"/>
        <item h="1" x="4497"/>
        <item h="1" x="4498"/>
        <item h="1" x="4499"/>
        <item h="1" x="4500"/>
        <item h="1" x="4501"/>
        <item h="1" x="4502"/>
        <item h="1" x="4503"/>
        <item h="1" x="4504"/>
        <item h="1" x="4505"/>
        <item h="1" x="4506"/>
        <item h="1" x="4507"/>
        <item h="1" x="4508"/>
        <item h="1" x="4509"/>
        <item h="1" x="4510"/>
        <item h="1" x="4511"/>
        <item h="1" x="4512"/>
        <item h="1" x="4513"/>
        <item h="1" x="4514"/>
        <item h="1" x="4515"/>
        <item h="1" x="4516"/>
        <item h="1" x="4517"/>
        <item h="1" x="4518"/>
        <item h="1" x="4519"/>
        <item h="1" x="4520"/>
        <item h="1" x="4521"/>
        <item h="1" x="4522"/>
        <item h="1" x="4523"/>
        <item h="1" x="4524"/>
        <item h="1" x="4525"/>
        <item h="1" x="4526"/>
        <item h="1" x="4527"/>
        <item h="1" x="4528"/>
        <item h="1" x="4529"/>
        <item h="1" x="4530"/>
        <item h="1" x="4531"/>
        <item h="1" x="4532"/>
        <item h="1" x="4533"/>
        <item h="1" x="4534"/>
        <item h="1" x="4535"/>
        <item h="1" x="4536"/>
        <item h="1" x="4537"/>
        <item h="1" x="4538"/>
        <item h="1" x="4539"/>
        <item h="1" x="4540"/>
        <item h="1" x="4541"/>
        <item h="1" x="4542"/>
        <item h="1" x="4543"/>
        <item h="1" x="4544"/>
        <item h="1" x="4545"/>
        <item h="1" x="4546"/>
        <item h="1" x="4547"/>
        <item h="1" x="4548"/>
        <item h="1" x="4549"/>
        <item h="1" x="4550"/>
        <item h="1" x="4551"/>
        <item h="1" x="4552"/>
        <item h="1" x="4553"/>
        <item h="1" x="4554"/>
        <item h="1" x="4555"/>
        <item h="1" x="4556"/>
        <item h="1" x="4557"/>
        <item h="1" x="4558"/>
        <item h="1" x="4559"/>
        <item h="1" x="4560"/>
        <item h="1" x="4561"/>
        <item h="1" x="4562"/>
        <item h="1" x="4563"/>
        <item h="1" x="4564"/>
        <item h="1" x="4565"/>
        <item h="1" x="4566"/>
        <item h="1" x="4567"/>
        <item h="1" x="4568"/>
        <item h="1" x="4569"/>
        <item h="1" x="4570"/>
        <item h="1" x="4571"/>
        <item h="1" x="4572"/>
        <item h="1" x="4573"/>
        <item h="1" x="4574"/>
        <item h="1" x="4575"/>
        <item h="1" x="4576"/>
        <item h="1" x="4577"/>
        <item h="1" x="4578"/>
        <item h="1" x="4579"/>
        <item h="1" x="4580"/>
        <item h="1" x="4581"/>
        <item h="1" x="4582"/>
        <item h="1" x="4583"/>
        <item h="1" x="4584"/>
        <item h="1" x="4585"/>
        <item h="1" x="4586"/>
        <item h="1" x="4587"/>
        <item h="1" x="4588"/>
        <item h="1" x="4589"/>
        <item h="1" x="4590"/>
        <item h="1" x="4591"/>
        <item h="1" x="4592"/>
        <item h="1" x="4593"/>
        <item h="1" x="4594"/>
        <item h="1" x="4595"/>
        <item h="1" x="4596"/>
        <item h="1" x="4597"/>
        <item h="1" x="4598"/>
        <item h="1" x="4599"/>
        <item h="1" x="4600"/>
        <item h="1" x="4601"/>
        <item h="1" x="4602"/>
        <item h="1" x="4603"/>
        <item h="1" x="4604"/>
        <item h="1" x="4605"/>
        <item h="1" x="4606"/>
        <item h="1" x="4607"/>
        <item h="1" x="4608"/>
        <item h="1" x="4609"/>
        <item h="1" x="4610"/>
        <item h="1" x="4611"/>
        <item h="1" x="4612"/>
        <item h="1" x="4613"/>
        <item h="1" x="4614"/>
        <item h="1" x="4615"/>
        <item h="1" x="4616"/>
        <item h="1" x="4617"/>
        <item h="1" x="4618"/>
        <item h="1" x="4619"/>
        <item h="1" x="4620"/>
        <item h="1" x="4621"/>
        <item h="1" x="4622"/>
        <item h="1" x="4623"/>
        <item h="1" x="4624"/>
        <item h="1" x="4625"/>
        <item h="1" x="4626"/>
        <item h="1" x="4627"/>
        <item h="1" x="4628"/>
        <item h="1" x="4629"/>
        <item h="1" x="4630"/>
        <item h="1" x="4631"/>
        <item h="1" x="4632"/>
        <item h="1" x="4633"/>
        <item h="1" x="4634"/>
        <item h="1" x="4635"/>
        <item h="1" x="4636"/>
        <item h="1" x="4637"/>
        <item h="1" x="4638"/>
        <item h="1" x="4639"/>
        <item h="1" x="4640"/>
        <item h="1" x="4641"/>
        <item h="1" x="4642"/>
        <item h="1" x="4643"/>
        <item h="1" x="4644"/>
        <item h="1" x="4645"/>
        <item h="1" x="4646"/>
        <item h="1" x="4647"/>
        <item h="1" x="4648"/>
        <item h="1" x="4649"/>
        <item h="1" x="4650"/>
        <item h="1" x="4651"/>
        <item h="1" x="4652"/>
        <item h="1" x="4653"/>
        <item h="1" x="4654"/>
        <item h="1" x="4655"/>
        <item h="1" x="4656"/>
        <item h="1" x="4657"/>
        <item h="1" x="4658"/>
        <item h="1" x="4659"/>
        <item h="1" x="4660"/>
        <item h="1" x="4661"/>
        <item h="1" x="4662"/>
        <item h="1" x="4663"/>
        <item h="1" x="4664"/>
        <item h="1" x="4665"/>
        <item h="1" x="4666"/>
        <item h="1" x="4667"/>
        <item h="1" x="4668"/>
        <item h="1" x="4669"/>
        <item h="1" x="4670"/>
        <item h="1" x="4671"/>
        <item h="1" x="4672"/>
        <item h="1" x="4673"/>
        <item h="1" x="4674"/>
        <item h="1" x="4675"/>
        <item h="1" x="4676"/>
        <item h="1" x="4677"/>
        <item h="1" x="4678"/>
        <item h="1" x="4679"/>
        <item h="1" x="4680"/>
        <item h="1" x="4681"/>
        <item h="1" x="4682"/>
        <item h="1" x="4683"/>
        <item h="1" x="4684"/>
        <item h="1" x="4685"/>
        <item h="1" x="4686"/>
        <item h="1" x="4687"/>
        <item h="1" x="4688"/>
        <item h="1" x="4689"/>
        <item h="1" x="4690"/>
        <item h="1" x="4691"/>
        <item h="1" x="4692"/>
        <item h="1" x="4693"/>
        <item h="1" x="4694"/>
        <item h="1" x="4695"/>
        <item h="1" x="4696"/>
        <item h="1" x="4697"/>
        <item h="1" x="4698"/>
        <item h="1" x="4699"/>
        <item h="1" x="4700"/>
        <item h="1" x="4701"/>
        <item h="1" x="4702"/>
        <item h="1" x="4703"/>
        <item h="1" x="4704"/>
        <item h="1" x="4705"/>
        <item h="1" x="4706"/>
        <item h="1" x="4707"/>
        <item h="1" x="4708"/>
        <item h="1" x="4709"/>
        <item h="1" x="4710"/>
        <item h="1" x="4711"/>
        <item h="1" x="4712"/>
        <item h="1" x="4713"/>
        <item h="1" x="4714"/>
        <item h="1" x="4715"/>
        <item h="1" x="4716"/>
        <item h="1" x="4717"/>
        <item h="1" x="4718"/>
        <item h="1" x="4719"/>
        <item h="1" x="4720"/>
        <item h="1" x="4721"/>
        <item h="1" x="4722"/>
        <item h="1" x="4723"/>
        <item h="1" x="4724"/>
        <item h="1" x="4725"/>
        <item h="1" x="4726"/>
        <item h="1" x="4727"/>
        <item h="1" x="4728"/>
        <item h="1" x="4729"/>
        <item h="1" x="4730"/>
        <item h="1" x="4731"/>
        <item h="1" x="4732"/>
        <item h="1" x="4733"/>
        <item h="1" x="4734"/>
        <item h="1" x="4735"/>
        <item h="1" x="4736"/>
        <item h="1" x="4737"/>
        <item h="1" x="4738"/>
        <item h="1" x="4739"/>
        <item h="1" x="4740"/>
        <item h="1" x="4741"/>
        <item h="1" x="4742"/>
        <item h="1" x="4743"/>
        <item h="1" x="4744"/>
        <item h="1" x="4745"/>
        <item h="1" x="4746"/>
        <item h="1" x="4747"/>
        <item h="1" x="4748"/>
        <item h="1" x="4749"/>
        <item h="1" x="4750"/>
        <item h="1" x="4751"/>
        <item h="1" x="4752"/>
        <item h="1" x="4753"/>
        <item h="1" x="4754"/>
        <item h="1" x="4755"/>
        <item h="1" x="4756"/>
        <item h="1" x="4757"/>
        <item h="1" x="4758"/>
        <item h="1" x="4759"/>
        <item h="1" x="4760"/>
        <item h="1" x="4761"/>
        <item h="1" x="4762"/>
        <item h="1" x="4763"/>
        <item h="1" x="4764"/>
        <item h="1" x="4765"/>
        <item h="1" x="4766"/>
        <item h="1" x="4767"/>
        <item h="1" x="4768"/>
        <item h="1" x="4769"/>
        <item h="1" x="4770"/>
        <item h="1" x="4771"/>
        <item h="1" x="4772"/>
        <item h="1" x="4773"/>
        <item h="1" x="4774"/>
        <item h="1" x="4775"/>
        <item h="1" x="4776"/>
        <item h="1" x="4777"/>
        <item h="1" x="4778"/>
        <item h="1" x="4779"/>
        <item h="1" x="4780"/>
        <item h="1" x="4781"/>
        <item h="1" x="4782"/>
        <item h="1" x="4783"/>
        <item h="1" x="4784"/>
        <item h="1" x="4785"/>
        <item h="1" x="4786"/>
        <item h="1" x="4787"/>
        <item h="1" x="4788"/>
        <item h="1" x="4789"/>
        <item h="1" x="4790"/>
        <item h="1" x="4791"/>
        <item h="1" x="4792"/>
        <item h="1" x="4793"/>
        <item h="1" x="4794"/>
        <item h="1" x="4795"/>
        <item h="1" x="4796"/>
        <item h="1" x="4797"/>
        <item h="1" x="4798"/>
        <item h="1" x="4799"/>
        <item h="1" x="4800"/>
        <item h="1" x="4801"/>
        <item h="1" x="4802"/>
        <item h="1" x="4803"/>
        <item h="1" x="4804"/>
        <item h="1" x="4805"/>
        <item h="1" x="4806"/>
        <item h="1" x="4807"/>
        <item h="1" x="4808"/>
        <item h="1" x="4809"/>
        <item h="1" x="4810"/>
        <item h="1" x="4811"/>
        <item h="1" x="4812"/>
        <item h="1" x="4813"/>
        <item h="1" x="4814"/>
        <item h="1" x="4815"/>
        <item h="1" x="4816"/>
        <item h="1" x="4817"/>
        <item h="1" x="4818"/>
        <item h="1" x="4819"/>
        <item h="1" x="4820"/>
        <item h="1" x="4821"/>
        <item h="1" x="4822"/>
        <item h="1" x="4823"/>
        <item h="1" x="4824"/>
        <item h="1" x="4825"/>
        <item h="1" x="4826"/>
        <item h="1" x="4827"/>
        <item h="1" x="4828"/>
        <item h="1" x="4829"/>
        <item h="1" x="4830"/>
        <item h="1" x="4831"/>
        <item h="1" x="4832"/>
        <item h="1" x="4833"/>
        <item h="1" x="4834"/>
        <item h="1" x="4835"/>
        <item h="1" x="4836"/>
        <item h="1" x="4837"/>
        <item h="1" x="4838"/>
        <item h="1" x="4839"/>
        <item h="1" x="4840"/>
        <item h="1" x="4841"/>
        <item h="1" x="4842"/>
        <item h="1" x="4843"/>
        <item h="1" x="4844"/>
        <item h="1" x="4845"/>
        <item h="1" x="4846"/>
        <item h="1" x="4847"/>
        <item h="1" x="4848"/>
        <item h="1" x="4849"/>
        <item h="1" x="4850"/>
        <item h="1" x="4851"/>
        <item h="1" x="4852"/>
        <item h="1" x="4853"/>
        <item h="1" x="4854"/>
        <item h="1" x="4855"/>
        <item h="1" x="4856"/>
        <item h="1" x="4857"/>
        <item h="1" x="4858"/>
        <item h="1" x="4859"/>
        <item h="1" x="4860"/>
        <item h="1" x="4861"/>
        <item h="1" x="4862"/>
        <item h="1" x="4863"/>
        <item h="1" x="4864"/>
        <item h="1" x="4865"/>
        <item h="1" x="4866"/>
        <item h="1" x="4867"/>
        <item h="1" x="4868"/>
        <item h="1" x="4869"/>
        <item h="1" x="4870"/>
        <item h="1" x="4871"/>
        <item h="1" x="4872"/>
        <item h="1" x="4873"/>
        <item h="1" x="4874"/>
        <item h="1" x="4875"/>
        <item h="1" x="4876"/>
        <item h="1" x="4877"/>
        <item h="1" x="4878"/>
        <item h="1" x="4879"/>
        <item h="1" x="4880"/>
        <item h="1" x="4881"/>
        <item h="1" x="4882"/>
        <item h="1" x="4883"/>
        <item h="1" x="4884"/>
        <item h="1" x="4885"/>
        <item h="1" x="4886"/>
        <item h="1" x="4887"/>
        <item h="1" x="4888"/>
        <item h="1" x="4889"/>
        <item h="1" x="4890"/>
        <item h="1" x="4891"/>
        <item h="1" x="4892"/>
        <item h="1" x="4893"/>
        <item h="1" x="4894"/>
        <item h="1" x="4895"/>
        <item h="1" x="4896"/>
        <item h="1" x="4897"/>
        <item h="1" x="4898"/>
        <item h="1" x="4899"/>
        <item h="1" x="4900"/>
        <item h="1" x="4901"/>
        <item h="1" x="4902"/>
        <item h="1" x="4903"/>
        <item h="1" x="4904"/>
        <item h="1" x="4905"/>
        <item h="1" x="4906"/>
        <item h="1" x="4907"/>
        <item h="1" x="4908"/>
        <item h="1" x="4909"/>
        <item h="1" x="4910"/>
        <item h="1" x="4911"/>
        <item h="1" x="4912"/>
        <item h="1" x="4913"/>
        <item h="1" x="4914"/>
        <item h="1" x="4915"/>
        <item h="1" x="4916"/>
        <item h="1" x="4917"/>
        <item h="1" x="4918"/>
        <item h="1" x="4919"/>
        <item h="1" x="4920"/>
        <item h="1" x="4921"/>
        <item h="1" x="4922"/>
        <item h="1" x="4923"/>
        <item h="1" x="4924"/>
        <item h="1" x="4925"/>
        <item h="1" x="4926"/>
        <item h="1" x="4927"/>
        <item h="1" x="4928"/>
        <item h="1" x="4929"/>
        <item h="1" x="4930"/>
        <item h="1" x="4931"/>
        <item h="1" x="4932"/>
        <item h="1" x="4933"/>
        <item h="1" x="4934"/>
        <item h="1" x="4935"/>
        <item h="1" x="4936"/>
        <item h="1" x="4937"/>
        <item h="1" x="4938"/>
        <item h="1" x="4939"/>
        <item h="1" x="4940"/>
        <item h="1" x="4941"/>
        <item h="1" x="4942"/>
        <item h="1" x="4943"/>
        <item h="1" x="4944"/>
        <item h="1" x="4945"/>
        <item h="1" x="4946"/>
        <item h="1" x="4947"/>
        <item h="1" x="4948"/>
        <item h="1" x="4949"/>
        <item h="1" x="4950"/>
        <item h="1" x="4951"/>
        <item h="1" x="4952"/>
        <item h="1" x="4953"/>
        <item h="1" x="4954"/>
        <item h="1" x="4955"/>
        <item h="1" x="4956"/>
        <item h="1" x="4957"/>
        <item h="1" x="4958"/>
        <item h="1" x="4959"/>
        <item h="1" x="4960"/>
        <item h="1" x="4961"/>
        <item h="1" x="4962"/>
        <item h="1" x="4963"/>
        <item h="1" x="4964"/>
        <item h="1" x="4965"/>
        <item h="1" x="4966"/>
        <item h="1" x="4967"/>
        <item h="1" x="4968"/>
        <item h="1" x="4969"/>
        <item h="1" x="4970"/>
        <item h="1" x="4971"/>
        <item h="1" x="4972"/>
        <item h="1" x="4973"/>
        <item h="1" x="4974"/>
        <item h="1" x="4975"/>
        <item h="1" x="4976"/>
        <item h="1" x="4977"/>
        <item h="1" x="4978"/>
        <item h="1" x="4979"/>
        <item h="1" x="4980"/>
        <item h="1" x="4981"/>
        <item h="1" x="4982"/>
        <item h="1" x="4983"/>
        <item h="1" x="4984"/>
        <item h="1" x="4985"/>
        <item h="1" x="4986"/>
        <item h="1" x="4987"/>
        <item h="1" x="4988"/>
        <item h="1" x="4989"/>
        <item h="1" x="4990"/>
        <item h="1" x="4991"/>
        <item h="1" x="4992"/>
        <item h="1" x="4993"/>
        <item h="1" x="4994"/>
        <item h="1" x="4995"/>
        <item h="1" x="4996"/>
        <item h="1" x="4997"/>
        <item h="1" x="4998"/>
        <item h="1" x="4999"/>
        <item h="1" x="5000"/>
        <item h="1" x="5001"/>
        <item h="1" x="5002"/>
        <item h="1" x="5003"/>
        <item h="1" x="5004"/>
        <item h="1" x="5005"/>
        <item h="1" x="5006"/>
        <item h="1" x="5007"/>
        <item h="1" x="5008"/>
        <item h="1" x="5009"/>
        <item h="1" x="5010"/>
        <item h="1" x="5011"/>
        <item h="1" x="5012"/>
        <item h="1" x="5013"/>
        <item h="1" x="5014"/>
        <item h="1" x="5015"/>
        <item h="1" x="5016"/>
        <item h="1" x="5017"/>
        <item h="1" x="5018"/>
        <item h="1" x="5019"/>
        <item h="1" x="5020"/>
        <item h="1" x="5021"/>
        <item h="1" x="5022"/>
        <item h="1" x="5023"/>
        <item h="1" x="5024"/>
        <item h="1" x="5025"/>
        <item h="1" x="5026"/>
        <item h="1" x="5027"/>
        <item h="1" x="5028"/>
        <item h="1" x="5029"/>
        <item h="1" x="5030"/>
        <item h="1" x="5031"/>
        <item h="1" x="5032"/>
        <item h="1" x="5033"/>
        <item h="1" x="5034"/>
        <item h="1" x="5035"/>
        <item h="1" x="5036"/>
        <item h="1" x="5037"/>
        <item h="1" x="5038"/>
        <item h="1" x="5039"/>
        <item h="1" x="5040"/>
        <item h="1" x="5041"/>
        <item h="1" x="5042"/>
        <item h="1" x="5043"/>
        <item h="1" x="5044"/>
        <item h="1" x="5045"/>
        <item h="1" x="5046"/>
        <item h="1" x="5047"/>
        <item h="1" x="5048"/>
        <item h="1" x="5049"/>
        <item h="1" x="5050"/>
        <item h="1" x="5051"/>
        <item h="1" x="5052"/>
        <item h="1" x="5053"/>
        <item h="1" x="5054"/>
        <item h="1" x="5055"/>
        <item h="1" x="5056"/>
        <item h="1" x="5057"/>
        <item h="1" x="5058"/>
        <item h="1" x="5059"/>
        <item h="1" x="5060"/>
        <item h="1" x="5061"/>
        <item h="1" x="5062"/>
        <item h="1" x="5063"/>
        <item h="1" x="5064"/>
        <item h="1" x="5065"/>
        <item h="1" x="5066"/>
        <item h="1" x="5067"/>
        <item h="1" x="5068"/>
        <item h="1" x="5069"/>
        <item h="1" x="5070"/>
        <item h="1" x="5071"/>
        <item h="1" x="5072"/>
        <item h="1" x="5073"/>
        <item h="1" x="5074"/>
        <item h="1" x="5075"/>
        <item h="1" x="5076"/>
        <item h="1" x="5077"/>
        <item h="1" x="5078"/>
        <item h="1" x="5079"/>
        <item h="1" x="5080"/>
        <item h="1" x="5081"/>
        <item h="1" x="5082"/>
        <item h="1" x="5083"/>
        <item h="1" x="5084"/>
        <item h="1" x="5085"/>
        <item h="1" x="5086"/>
        <item h="1" x="5087"/>
        <item h="1" x="5088"/>
        <item h="1" x="5089"/>
        <item h="1" x="5090"/>
        <item h="1" x="5091"/>
        <item h="1" x="5092"/>
        <item h="1" x="5093"/>
        <item h="1" x="5094"/>
        <item h="1" x="5095"/>
        <item h="1" x="5096"/>
        <item h="1" x="5097"/>
        <item h="1" x="5098"/>
        <item h="1" x="5099"/>
        <item h="1" x="5100"/>
        <item h="1" x="5101"/>
        <item h="1" x="5102"/>
        <item h="1" x="5103"/>
        <item h="1" x="5104"/>
        <item h="1" x="5105"/>
        <item h="1" x="5106"/>
        <item h="1" x="5107"/>
        <item h="1" x="5108"/>
        <item h="1" x="5109"/>
        <item h="1" x="5110"/>
        <item h="1" x="5111"/>
        <item h="1" x="5112"/>
        <item h="1" x="5113"/>
        <item h="1" x="5114"/>
        <item h="1" x="5115"/>
        <item h="1" x="5116"/>
        <item h="1" x="5117"/>
        <item h="1" x="5118"/>
        <item h="1" x="5119"/>
        <item h="1" x="5120"/>
        <item h="1" x="5121"/>
        <item h="1" x="5122"/>
        <item h="1" x="5123"/>
        <item h="1" x="5124"/>
        <item h="1" x="5125"/>
        <item h="1" x="5126"/>
        <item h="1" x="5127"/>
        <item h="1" x="5128"/>
        <item h="1" x="5129"/>
        <item h="1" x="5130"/>
        <item h="1" x="5131"/>
        <item h="1" x="5132"/>
        <item h="1" x="5133"/>
        <item h="1" x="5134"/>
        <item h="1" x="5135"/>
        <item h="1" x="5136"/>
        <item h="1" x="5137"/>
        <item h="1" x="5138"/>
        <item h="1" x="5139"/>
        <item h="1" x="5140"/>
        <item h="1" x="5141"/>
        <item h="1" x="5142"/>
        <item h="1" x="5143"/>
        <item h="1" x="5144"/>
        <item h="1" x="5145"/>
        <item h="1" x="5146"/>
        <item h="1" x="5147"/>
        <item h="1" x="5148"/>
        <item h="1" x="5149"/>
        <item h="1" x="5150"/>
        <item h="1" x="5151"/>
        <item h="1" x="5152"/>
        <item h="1" x="5153"/>
        <item h="1" x="5154"/>
        <item h="1" x="5155"/>
        <item h="1" x="5156"/>
        <item h="1" x="5157"/>
        <item h="1" x="5158"/>
        <item h="1" x="5159"/>
        <item h="1" x="5160"/>
        <item h="1" x="5161"/>
        <item h="1" x="5162"/>
        <item h="1" x="5163"/>
        <item h="1" x="5164"/>
        <item h="1" x="5165"/>
        <item h="1" x="5166"/>
        <item h="1" x="5167"/>
        <item h="1" x="5168"/>
        <item h="1" x="5169"/>
        <item h="1" x="5170"/>
        <item h="1" x="5171"/>
        <item h="1" x="5172"/>
        <item h="1" x="5173"/>
        <item h="1" x="5174"/>
        <item h="1" x="5175"/>
        <item h="1" x="5176"/>
        <item h="1" x="5177"/>
        <item h="1" x="5178"/>
        <item h="1" x="5179"/>
        <item h="1" x="5180"/>
        <item h="1" x="5181"/>
        <item h="1" x="5182"/>
        <item h="1" x="5183"/>
        <item h="1" x="5184"/>
        <item h="1" x="5185"/>
        <item h="1" x="5186"/>
        <item h="1" x="5187"/>
        <item h="1" x="5188"/>
        <item h="1" x="5189"/>
        <item h="1" x="5190"/>
        <item h="1" x="5191"/>
        <item h="1" x="5192"/>
        <item h="1" x="5193"/>
        <item h="1" x="5194"/>
        <item h="1" x="5195"/>
        <item h="1" x="5196"/>
        <item h="1" x="5197"/>
        <item h="1" x="5198"/>
        <item h="1" x="5199"/>
        <item h="1" x="5200"/>
        <item h="1" x="5201"/>
        <item h="1" x="5202"/>
        <item h="1" x="5203"/>
        <item h="1" x="5204"/>
        <item h="1" x="5205"/>
        <item h="1" x="5206"/>
        <item h="1" x="5207"/>
        <item h="1" x="5208"/>
        <item h="1" x="5209"/>
        <item h="1" x="5210"/>
        <item h="1" x="5211"/>
        <item h="1" x="5212"/>
        <item h="1" x="5213"/>
        <item h="1" x="5214"/>
        <item h="1" x="5215"/>
        <item h="1" x="5216"/>
        <item h="1" x="5217"/>
        <item h="1" x="5218"/>
        <item h="1" x="5219"/>
        <item h="1" x="5220"/>
        <item h="1" x="5221"/>
        <item h="1" x="5222"/>
        <item h="1" x="5223"/>
        <item h="1" x="5224"/>
        <item h="1" x="5225"/>
        <item h="1" x="5226"/>
        <item h="1" x="5227"/>
        <item h="1" x="5228"/>
        <item h="1" x="5229"/>
        <item h="1" x="5230"/>
        <item h="1" x="5231"/>
        <item h="1" x="5232"/>
        <item h="1" x="5233"/>
        <item h="1" x="5234"/>
        <item h="1" x="5235"/>
        <item h="1" x="5236"/>
        <item h="1" x="5237"/>
        <item h="1" x="5238"/>
        <item h="1" x="5239"/>
        <item h="1" x="5240"/>
        <item h="1" x="5241"/>
        <item h="1" x="5242"/>
        <item h="1" x="5243"/>
        <item h="1" x="5244"/>
        <item h="1" x="5245"/>
        <item h="1" x="5246"/>
        <item h="1" x="5247"/>
        <item h="1" x="5248"/>
        <item h="1" x="5249"/>
        <item h="1" x="5250"/>
        <item h="1" x="5251"/>
        <item h="1" x="5252"/>
        <item h="1" x="5253"/>
        <item h="1" x="5254"/>
        <item h="1" x="5255"/>
        <item h="1" x="5256"/>
        <item h="1" x="5257"/>
        <item h="1" x="5258"/>
        <item h="1" x="5259"/>
        <item h="1" x="5260"/>
        <item h="1" x="5261"/>
        <item h="1" x="5262"/>
        <item h="1" x="5263"/>
        <item h="1" x="5264"/>
        <item h="1" x="5265"/>
        <item h="1" x="5266"/>
        <item h="1" x="5267"/>
        <item h="1" x="5268"/>
        <item h="1" x="5269"/>
        <item h="1" x="5270"/>
        <item h="1" x="5271"/>
        <item h="1" x="5272"/>
        <item h="1" x="5273"/>
        <item h="1" x="5274"/>
        <item h="1" x="5275"/>
        <item h="1" x="5276"/>
        <item h="1" x="5277"/>
        <item h="1" x="5278"/>
        <item h="1" x="5279"/>
        <item h="1" x="5280"/>
        <item h="1" x="5281"/>
        <item h="1" x="5282"/>
        <item h="1" x="5283"/>
        <item h="1" x="5284"/>
        <item h="1" x="5285"/>
        <item h="1" x="5286"/>
        <item h="1" x="5287"/>
        <item h="1" x="5288"/>
        <item h="1" x="5289"/>
        <item h="1" x="5290"/>
        <item h="1" x="5291"/>
        <item h="1" x="5292"/>
        <item h="1" x="5293"/>
        <item h="1" x="5294"/>
        <item h="1" x="5295"/>
        <item h="1" x="5296"/>
        <item h="1" x="5297"/>
        <item h="1" x="5298"/>
        <item h="1" x="5299"/>
        <item h="1" x="5300"/>
        <item h="1" x="5301"/>
        <item h="1" x="5302"/>
        <item h="1" x="5303"/>
        <item h="1" x="5304"/>
        <item h="1" x="5305"/>
        <item h="1" x="5306"/>
        <item h="1" x="5307"/>
        <item h="1" x="5308"/>
        <item h="1" x="5309"/>
        <item h="1" x="5310"/>
        <item h="1" x="5311"/>
        <item h="1" x="5312"/>
        <item h="1" x="5313"/>
        <item h="1" x="5314"/>
        <item h="1" x="5315"/>
        <item h="1" x="5316"/>
        <item h="1" x="5317"/>
        <item h="1" x="5318"/>
        <item h="1" x="5319"/>
        <item h="1" x="5320"/>
        <item h="1" x="5321"/>
        <item h="1" x="5322"/>
        <item h="1" x="5323"/>
        <item h="1" x="5324"/>
        <item h="1" x="5325"/>
        <item h="1" x="5326"/>
        <item h="1" x="5327"/>
        <item h="1" x="5328"/>
        <item h="1" x="5329"/>
        <item h="1" x="5330"/>
        <item h="1" x="5331"/>
        <item h="1" x="5332"/>
        <item h="1" x="5333"/>
        <item h="1" x="5334"/>
        <item h="1" x="5335"/>
        <item h="1" x="5336"/>
        <item h="1" x="5337"/>
        <item h="1" x="5338"/>
        <item h="1" x="5339"/>
        <item h="1" x="5340"/>
        <item h="1" x="5341"/>
        <item h="1" x="5342"/>
        <item h="1" x="5343"/>
        <item h="1" x="5344"/>
        <item h="1" x="5345"/>
        <item h="1" x="5346"/>
        <item h="1" x="5347"/>
        <item h="1" x="5348"/>
        <item h="1" x="5349"/>
        <item h="1" x="5350"/>
        <item h="1" x="5351"/>
        <item h="1" x="5352"/>
        <item h="1" x="5353"/>
        <item h="1" x="5354"/>
        <item h="1" x="5355"/>
        <item h="1" x="5356"/>
        <item h="1" x="5357"/>
        <item h="1" x="5358"/>
        <item h="1" x="5359"/>
        <item h="1" x="5360"/>
        <item h="1" x="5361"/>
        <item h="1" x="5362"/>
        <item h="1" x="5363"/>
        <item h="1" x="5364"/>
        <item h="1" x="5365"/>
        <item h="1" x="5366"/>
        <item h="1" x="5367"/>
        <item h="1" x="5368"/>
        <item h="1" x="5369"/>
        <item h="1" x="5370"/>
        <item h="1" x="5371"/>
        <item h="1" x="5372"/>
        <item h="1" x="5373"/>
        <item h="1" x="5374"/>
        <item h="1" x="5375"/>
        <item h="1" x="5376"/>
        <item h="1" x="5377"/>
        <item h="1" x="5378"/>
        <item h="1" x="5379"/>
        <item h="1" x="5380"/>
        <item h="1" x="5381"/>
        <item h="1" x="5382"/>
        <item h="1" x="5383"/>
        <item h="1" x="5384"/>
        <item h="1" x="5385"/>
        <item h="1" x="5386"/>
        <item h="1" x="5387"/>
        <item h="1" x="5388"/>
        <item h="1" x="5389"/>
        <item h="1" x="5390"/>
        <item h="1" x="5391"/>
        <item h="1" x="5392"/>
        <item h="1" x="5393"/>
        <item h="1" x="5394"/>
        <item h="1" x="5395"/>
        <item h="1" x="5396"/>
        <item h="1" x="5397"/>
        <item h="1" x="5398"/>
        <item h="1" x="5399"/>
        <item h="1" x="5400"/>
        <item h="1" x="5401"/>
        <item h="1" x="5402"/>
        <item h="1" x="5403"/>
        <item h="1" x="5404"/>
        <item h="1" x="5405"/>
        <item h="1" x="5406"/>
        <item h="1" x="5407"/>
        <item h="1" x="5408"/>
        <item h="1" x="5409"/>
        <item h="1" x="5410"/>
        <item h="1" x="5411"/>
        <item h="1" x="5412"/>
        <item h="1" x="5413"/>
        <item h="1" x="5414"/>
        <item h="1" x="5415"/>
        <item h="1" x="5416"/>
        <item h="1" x="5417"/>
        <item h="1" x="5418"/>
        <item h="1" x="5419"/>
        <item h="1" x="5420"/>
        <item h="1" x="5421"/>
        <item h="1" x="5422"/>
        <item h="1" x="5423"/>
        <item h="1" x="5424"/>
        <item h="1" x="5425"/>
        <item h="1" x="5426"/>
        <item h="1" x="5427"/>
        <item h="1" x="5428"/>
        <item h="1" x="5429"/>
        <item h="1" x="5430"/>
        <item h="1" x="5431"/>
        <item h="1" x="5432"/>
        <item h="1" x="5433"/>
        <item h="1" x="5434"/>
        <item h="1" x="5435"/>
        <item h="1" x="5436"/>
        <item h="1" x="5437"/>
        <item h="1" x="5438"/>
        <item h="1" x="5439"/>
        <item h="1" x="5440"/>
        <item h="1" x="5441"/>
        <item h="1" x="5442"/>
        <item h="1" x="5443"/>
        <item h="1" x="5444"/>
        <item h="1" x="5445"/>
        <item h="1" x="5446"/>
        <item h="1" x="5447"/>
        <item h="1" x="5448"/>
        <item h="1" x="5449"/>
        <item h="1" x="5450"/>
        <item h="1" x="5451"/>
        <item h="1" x="5452"/>
        <item h="1" x="5453"/>
        <item h="1" x="5454"/>
        <item h="1" x="5455"/>
        <item h="1" x="5456"/>
        <item h="1" x="5457"/>
        <item h="1" x="5458"/>
        <item h="1" x="5459"/>
        <item h="1" x="5460"/>
        <item h="1" x="5461"/>
        <item h="1" x="5462"/>
        <item h="1" x="5463"/>
        <item h="1" x="5464"/>
        <item h="1" x="5465"/>
        <item h="1" x="5466"/>
        <item h="1" x="5467"/>
        <item h="1" x="5468"/>
        <item h="1" x="5469"/>
        <item h="1" x="5470"/>
        <item h="1" x="5471"/>
        <item h="1" x="5472"/>
        <item h="1" x="5473"/>
        <item h="1" x="5474"/>
        <item h="1" x="5475"/>
        <item h="1" x="5476"/>
        <item h="1" x="5477"/>
        <item h="1" x="5478"/>
        <item h="1" x="5479"/>
        <item h="1" x="5480"/>
        <item h="1" x="5481"/>
        <item h="1" x="5482"/>
        <item h="1" x="5483"/>
        <item h="1" x="5484"/>
        <item h="1" x="5485"/>
        <item h="1" x="5486"/>
        <item h="1" x="5487"/>
        <item h="1" x="5488"/>
        <item h="1" x="5489"/>
        <item h="1" x="5490"/>
        <item h="1" x="5491"/>
        <item h="1" x="5492"/>
        <item h="1" x="5493"/>
        <item h="1" x="5494"/>
        <item h="1" x="5495"/>
        <item h="1" x="5496"/>
        <item h="1" x="5497"/>
        <item h="1" x="5498"/>
        <item h="1" x="5499"/>
        <item h="1" x="5500"/>
        <item h="1" x="5501"/>
        <item h="1" x="5502"/>
        <item h="1" x="5503"/>
        <item h="1" x="5504"/>
        <item h="1" x="5505"/>
        <item h="1" x="5506"/>
        <item h="1" x="5507"/>
        <item h="1" x="5508"/>
        <item h="1" x="5509"/>
        <item h="1" x="5510"/>
        <item h="1" x="5511"/>
        <item h="1" x="5512"/>
        <item h="1" x="5513"/>
        <item h="1" x="5514"/>
        <item h="1" x="5515"/>
        <item h="1" x="5516"/>
        <item h="1" x="5517"/>
        <item h="1" x="5518"/>
        <item h="1" x="5519"/>
        <item h="1" x="5520"/>
        <item h="1" x="5521"/>
        <item h="1" x="5522"/>
        <item h="1" x="5523"/>
        <item h="1" x="5524"/>
        <item h="1" x="5525"/>
        <item h="1" x="5526"/>
        <item h="1" x="5527"/>
        <item h="1" x="5528"/>
        <item h="1" x="5529"/>
        <item h="1" x="5530"/>
        <item h="1" x="5531"/>
        <item h="1" x="5532"/>
        <item h="1" x="5533"/>
        <item h="1" x="5534"/>
        <item h="1" x="5535"/>
        <item h="1" x="5536"/>
        <item h="1" x="5537"/>
        <item h="1" x="5538"/>
        <item h="1" x="5539"/>
        <item h="1" x="5540"/>
        <item h="1" x="5541"/>
        <item h="1" x="5542"/>
        <item h="1" x="5543"/>
        <item h="1" x="5544"/>
        <item h="1" x="5545"/>
        <item h="1" x="5546"/>
        <item h="1" x="5547"/>
        <item h="1" x="5548"/>
        <item h="1" x="5549"/>
        <item h="1" x="5550"/>
        <item h="1" x="5551"/>
        <item h="1" x="5552"/>
        <item h="1" x="5553"/>
        <item h="1" x="5554"/>
        <item h="1" x="5555"/>
        <item h="1" x="5556"/>
        <item h="1" x="5557"/>
        <item h="1" x="5558"/>
        <item h="1" x="5559"/>
        <item h="1" x="5560"/>
        <item h="1" x="5561"/>
        <item h="1" x="5562"/>
        <item h="1" x="5563"/>
        <item h="1" x="5564"/>
        <item h="1" x="5565"/>
        <item h="1" x="5566"/>
        <item h="1" x="5567"/>
        <item h="1" x="5568"/>
        <item h="1" x="5569"/>
        <item h="1" x="5570"/>
        <item h="1" x="5571"/>
        <item h="1" x="5572"/>
        <item h="1" x="5573"/>
        <item h="1" x="5574"/>
        <item h="1" x="5575"/>
        <item h="1" x="5576"/>
        <item h="1" x="5577"/>
        <item h="1" x="5578"/>
        <item h="1" x="5579"/>
        <item h="1" x="5580"/>
        <item h="1" x="5581"/>
        <item h="1" x="5582"/>
        <item h="1" x="5583"/>
        <item h="1" x="5584"/>
        <item h="1" x="5585"/>
        <item h="1" x="5586"/>
        <item h="1" x="5587"/>
        <item h="1" x="5588"/>
        <item h="1" x="5589"/>
        <item h="1" x="5590"/>
        <item h="1" x="5591"/>
        <item h="1" x="5592"/>
        <item h="1" x="5593"/>
        <item h="1" x="5594"/>
        <item h="1" x="5595"/>
        <item h="1" x="5596"/>
        <item h="1" x="5597"/>
        <item h="1" x="5598"/>
        <item h="1" x="5599"/>
        <item h="1" x="5600"/>
        <item h="1" x="5601"/>
        <item h="1" x="5602"/>
        <item h="1" x="5603"/>
        <item h="1" x="5604"/>
        <item h="1" x="5605"/>
        <item h="1" x="5606"/>
        <item h="1" x="5607"/>
        <item h="1" x="5608"/>
        <item h="1" x="5609"/>
        <item h="1" x="5610"/>
        <item h="1" x="5611"/>
        <item h="1" x="5612"/>
        <item h="1" x="5613"/>
        <item h="1" x="5614"/>
        <item h="1" x="5615"/>
        <item h="1" x="5616"/>
        <item h="1" x="5617"/>
        <item h="1" x="5618"/>
        <item h="1" x="5619"/>
        <item h="1" x="5620"/>
        <item h="1" x="5621"/>
        <item h="1" x="5622"/>
        <item h="1" x="5623"/>
        <item h="1" x="5624"/>
        <item h="1" x="5625"/>
        <item h="1" x="5626"/>
        <item h="1" x="5627"/>
        <item h="1" x="5628"/>
        <item h="1" x="5629"/>
        <item h="1" x="5630"/>
        <item h="1" x="5631"/>
        <item h="1" x="5632"/>
        <item h="1" x="5633"/>
        <item h="1" x="5634"/>
        <item h="1" x="5635"/>
        <item h="1" x="5636"/>
        <item h="1" x="5637"/>
        <item h="1" x="5638"/>
        <item h="1" x="5639"/>
        <item h="1" x="5640"/>
        <item h="1" x="5641"/>
        <item h="1" x="5642"/>
        <item h="1" x="5643"/>
        <item h="1" x="5644"/>
        <item h="1" x="5645"/>
        <item h="1" x="5646"/>
        <item h="1" x="5647"/>
        <item h="1" x="5648"/>
        <item h="1" x="5649"/>
        <item h="1" x="5650"/>
        <item h="1" x="5651"/>
        <item h="1" x="5652"/>
        <item h="1" x="5653"/>
        <item h="1" x="5654"/>
        <item h="1" x="5655"/>
        <item h="1" x="5656"/>
        <item h="1" x="5657"/>
        <item h="1" x="5658"/>
        <item h="1" x="5659"/>
        <item h="1" x="5660"/>
        <item h="1" x="5661"/>
        <item h="1" x="5662"/>
        <item h="1" x="5663"/>
        <item h="1" x="5664"/>
        <item h="1" x="5665"/>
        <item h="1" x="5666"/>
        <item h="1" x="5667"/>
        <item h="1" x="5668"/>
        <item h="1" x="5669"/>
        <item h="1" x="5670"/>
        <item h="1" x="5671"/>
        <item h="1" x="5672"/>
        <item h="1" x="5673"/>
        <item h="1" x="5674"/>
        <item h="1" x="5675"/>
        <item h="1" x="5676"/>
        <item h="1" x="5677"/>
        <item h="1" x="5678"/>
        <item h="1" x="5679"/>
        <item h="1" x="5680"/>
        <item h="1" x="5681"/>
        <item h="1" x="5682"/>
        <item h="1" x="5683"/>
        <item h="1" x="5684"/>
        <item h="1" x="5685"/>
        <item h="1" x="5686"/>
        <item h="1" x="5687"/>
        <item h="1" x="5688"/>
        <item h="1" x="5689"/>
        <item h="1" x="5690"/>
        <item h="1" x="5691"/>
        <item h="1" x="5692"/>
        <item h="1" x="5693"/>
        <item h="1" x="5694"/>
        <item h="1" x="5695"/>
        <item h="1" x="5696"/>
        <item h="1" x="5697"/>
        <item h="1" x="5698"/>
        <item h="1" x="5699"/>
        <item h="1" x="5700"/>
        <item h="1" x="5701"/>
        <item h="1" x="5702"/>
        <item h="1" x="5703"/>
        <item h="1" x="5704"/>
        <item h="1" x="5705"/>
        <item h="1" x="5706"/>
        <item h="1" x="5707"/>
        <item h="1" x="5708"/>
        <item h="1" x="5709"/>
        <item h="1" x="5710"/>
        <item h="1" x="5711"/>
        <item h="1" x="5712"/>
        <item h="1" x="5713"/>
        <item h="1" x="5714"/>
        <item h="1" x="5715"/>
        <item h="1" x="5716"/>
        <item h="1" x="5717"/>
        <item h="1" x="5718"/>
        <item h="1" x="5719"/>
        <item h="1" x="5720"/>
        <item h="1" x="5721"/>
        <item h="1" x="5722"/>
        <item h="1" x="5723"/>
        <item h="1" x="5724"/>
        <item h="1" x="5725"/>
        <item h="1" x="5726"/>
        <item h="1" x="5727"/>
        <item h="1" x="5728"/>
        <item h="1" x="5729"/>
        <item h="1" x="5730"/>
        <item h="1" x="5731"/>
        <item h="1" x="5732"/>
        <item h="1" x="5733"/>
        <item h="1" x="5734"/>
        <item h="1" x="5735"/>
        <item h="1" x="5736"/>
        <item h="1" x="5737"/>
        <item h="1" x="5738"/>
        <item h="1" x="5739"/>
        <item h="1" x="5740"/>
        <item h="1" x="5741"/>
        <item h="1" x="5742"/>
        <item h="1" x="5743"/>
        <item h="1" x="5744"/>
        <item h="1" x="5745"/>
        <item h="1" x="5746"/>
        <item h="1" x="5747"/>
        <item h="1" x="5748"/>
        <item h="1" x="5749"/>
        <item h="1" x="5750"/>
        <item h="1" x="5751"/>
        <item h="1" x="5752"/>
        <item h="1" x="5753"/>
        <item h="1" x="5754"/>
        <item h="1" x="5755"/>
        <item h="1" x="5756"/>
        <item h="1" x="5757"/>
        <item h="1" x="5758"/>
        <item h="1" x="5759"/>
        <item h="1" x="5760"/>
        <item h="1" x="5761"/>
        <item h="1" x="5762"/>
        <item h="1" x="5763"/>
        <item h="1" x="5764"/>
        <item h="1" x="5765"/>
        <item h="1" x="5766"/>
        <item h="1" x="5767"/>
        <item h="1" x="5768"/>
        <item h="1" x="5769"/>
        <item h="1" x="5770"/>
        <item h="1" x="5771"/>
        <item h="1" x="5772"/>
        <item h="1" x="5773"/>
        <item h="1" x="5774"/>
        <item h="1" x="5775"/>
        <item h="1" x="5776"/>
        <item h="1" x="5777"/>
        <item h="1" x="5778"/>
        <item h="1" x="5779"/>
        <item h="1" x="5780"/>
        <item h="1" x="5781"/>
        <item h="1" x="5782"/>
        <item h="1" x="5783"/>
        <item h="1" x="5784"/>
        <item h="1" x="5785"/>
        <item h="1" x="5786"/>
        <item h="1" x="5787"/>
        <item h="1" x="5788"/>
        <item h="1" x="5789"/>
        <item h="1" x="5790"/>
        <item h="1" x="5791"/>
        <item h="1" x="5792"/>
        <item h="1" x="5793"/>
        <item h="1" x="5794"/>
        <item h="1" x="5795"/>
        <item h="1" x="5796"/>
        <item h="1" x="5797"/>
        <item h="1" x="5798"/>
        <item h="1" x="5799"/>
        <item h="1" x="5800"/>
        <item h="1" x="5801"/>
        <item h="1" x="5802"/>
        <item h="1" x="5803"/>
        <item h="1" x="5804"/>
        <item h="1" x="5805"/>
        <item h="1" x="5806"/>
        <item h="1" x="5807"/>
        <item h="1" x="5808"/>
        <item h="1" x="5809"/>
        <item h="1" x="5810"/>
        <item h="1" x="5811"/>
        <item h="1" x="5812"/>
        <item h="1" x="5813"/>
        <item h="1" x="5814"/>
        <item h="1" x="5815"/>
        <item h="1" x="5816"/>
        <item h="1" x="5817"/>
        <item h="1" x="5818"/>
        <item h="1" x="5819"/>
        <item h="1" x="5820"/>
        <item h="1" x="5821"/>
        <item h="1" x="5822"/>
        <item h="1" x="5823"/>
        <item h="1" x="5824"/>
        <item h="1" x="5825"/>
        <item h="1" x="5826"/>
        <item h="1" x="5827"/>
        <item h="1" x="5828"/>
        <item h="1" x="5829"/>
        <item h="1" x="5830"/>
        <item h="1" x="5831"/>
        <item h="1" x="5832"/>
        <item h="1" x="5833"/>
        <item h="1" x="5834"/>
        <item h="1" x="5835"/>
        <item h="1" x="5836"/>
        <item h="1" x="5837"/>
        <item h="1" x="5838"/>
        <item h="1" x="5839"/>
        <item h="1" x="5840"/>
        <item h="1" x="5841"/>
        <item h="1" x="5842"/>
        <item h="1" x="5843"/>
        <item h="1" x="5844"/>
        <item h="1" x="5845"/>
        <item h="1" x="5846"/>
        <item h="1" x="5847"/>
        <item h="1" x="5848"/>
        <item h="1" x="5849"/>
        <item h="1" x="5850"/>
        <item h="1" x="5851"/>
        <item h="1" x="5852"/>
        <item h="1" x="5853"/>
        <item h="1" x="5854"/>
        <item h="1" x="5855"/>
        <item h="1" x="5856"/>
        <item h="1" x="5857"/>
        <item h="1" x="5858"/>
        <item h="1" x="5859"/>
        <item h="1" x="5860"/>
        <item h="1" x="5861"/>
        <item h="1" x="5862"/>
        <item h="1" x="5863"/>
        <item h="1" x="5864"/>
        <item h="1" x="5865"/>
        <item h="1" x="5866"/>
        <item h="1" x="5867"/>
        <item h="1" x="5868"/>
        <item h="1" x="5869"/>
        <item h="1" x="5870"/>
        <item h="1" x="5871"/>
        <item h="1" x="5872"/>
        <item h="1" x="5873"/>
        <item h="1" x="5874"/>
        <item h="1" x="5875"/>
        <item h="1" x="5876"/>
        <item h="1" x="5877"/>
        <item h="1" x="5878"/>
        <item h="1" x="5879"/>
        <item h="1" x="5880"/>
        <item h="1" x="5881"/>
        <item h="1" x="5882"/>
        <item h="1" x="5883"/>
        <item h="1" x="5884"/>
        <item h="1" x="5885"/>
        <item h="1" x="5886"/>
        <item h="1" x="5887"/>
        <item h="1" x="5888"/>
        <item h="1" x="5889"/>
        <item h="1" x="5890"/>
        <item h="1" x="5891"/>
        <item h="1" x="5892"/>
        <item h="1" x="5893"/>
        <item h="1" x="5894"/>
        <item h="1" x="5895"/>
        <item h="1" x="5896"/>
        <item h="1" x="5897"/>
        <item h="1" x="5898"/>
        <item h="1" x="5899"/>
        <item h="1" x="5900"/>
        <item h="1" x="5901"/>
        <item h="1" x="5902"/>
        <item h="1" x="5903"/>
        <item h="1" x="5904"/>
        <item h="1" x="5905"/>
        <item h="1" x="5906"/>
        <item h="1" x="5907"/>
        <item h="1" x="5908"/>
        <item h="1" x="5909"/>
        <item h="1" x="5910"/>
        <item h="1" x="5911"/>
        <item h="1" x="5912"/>
        <item h="1" x="5913"/>
        <item h="1" x="5914"/>
        <item h="1" x="5915"/>
        <item h="1" x="5916"/>
        <item h="1" x="5917"/>
        <item h="1" x="5918"/>
        <item h="1" x="5919"/>
        <item h="1" x="5920"/>
        <item h="1" x="5921"/>
        <item h="1" x="5922"/>
        <item h="1" x="5923"/>
        <item h="1" x="5924"/>
        <item h="1" x="5925"/>
        <item h="1" x="5926"/>
        <item h="1" x="5927"/>
        <item h="1" x="5928"/>
        <item h="1" x="5929"/>
        <item h="1" x="5930"/>
        <item h="1" x="5931"/>
        <item h="1" x="5932"/>
        <item h="1" x="5933"/>
        <item h="1" x="5934"/>
        <item h="1" x="5935"/>
        <item h="1" x="5936"/>
        <item h="1" x="5937"/>
        <item h="1" x="5938"/>
        <item h="1" x="5939"/>
        <item h="1" x="5940"/>
        <item h="1" x="5941"/>
        <item h="1" x="5942"/>
        <item h="1" x="5943"/>
        <item h="1" x="5944"/>
        <item h="1" x="5945"/>
        <item h="1" x="5946"/>
        <item h="1" x="5947"/>
        <item h="1" x="5948"/>
        <item h="1" x="5949"/>
        <item h="1" x="5950"/>
        <item h="1" x="5951"/>
        <item h="1" x="5952"/>
        <item h="1" x="5953"/>
        <item h="1" x="5954"/>
        <item h="1" x="5955"/>
        <item h="1" x="5956"/>
        <item h="1" x="5957"/>
        <item h="1" x="5958"/>
        <item h="1" x="5959"/>
        <item h="1" x="5960"/>
        <item h="1" x="5961"/>
        <item h="1" x="5962"/>
        <item h="1" x="5963"/>
        <item h="1" x="5964"/>
        <item h="1" x="5965"/>
        <item h="1" x="5966"/>
        <item h="1" x="5967"/>
        <item h="1" x="5968"/>
        <item h="1" x="5969"/>
        <item h="1" x="5970"/>
        <item h="1" x="5971"/>
        <item h="1" x="5972"/>
        <item h="1" x="5973"/>
        <item h="1" x="5974"/>
        <item h="1" x="5975"/>
        <item h="1" x="5976"/>
        <item h="1" x="5977"/>
        <item h="1" x="5978"/>
        <item h="1" x="5979"/>
        <item h="1" x="5980"/>
        <item h="1" x="5981"/>
        <item h="1" x="5982"/>
        <item h="1" x="5983"/>
        <item h="1" x="5984"/>
        <item h="1" x="5985"/>
        <item h="1" x="5986"/>
        <item h="1" x="5987"/>
        <item h="1" x="5988"/>
        <item h="1" x="5989"/>
        <item h="1" x="5990"/>
        <item h="1" x="5991"/>
        <item h="1" x="5992"/>
        <item h="1" x="5993"/>
        <item h="1" x="5994"/>
        <item h="1" x="5995"/>
        <item h="1" x="5996"/>
        <item h="1" x="5997"/>
        <item h="1" x="5998"/>
        <item h="1" x="5999"/>
        <item h="1" x="6000"/>
        <item h="1" x="6001"/>
        <item h="1" x="6002"/>
        <item h="1" x="6003"/>
        <item h="1" x="6004"/>
        <item h="1" x="6005"/>
        <item h="1" x="6006"/>
        <item h="1" x="6007"/>
        <item h="1" x="6008"/>
        <item h="1" x="6009"/>
        <item h="1" x="6010"/>
        <item h="1" x="6011"/>
        <item h="1" x="6012"/>
        <item h="1" x="6013"/>
        <item h="1" x="6014"/>
        <item h="1" x="6015"/>
        <item h="1" x="6016"/>
        <item h="1" x="6017"/>
        <item h="1" x="6018"/>
        <item h="1" x="6019"/>
        <item h="1" x="6020"/>
        <item h="1" x="6021"/>
        <item h="1" x="6022"/>
        <item h="1" x="6023"/>
        <item h="1" x="6024"/>
        <item h="1" x="6025"/>
        <item h="1" x="6026"/>
        <item h="1" x="6027"/>
        <item h="1" x="6028"/>
        <item h="1" x="6029"/>
        <item h="1" x="6030"/>
        <item h="1" x="6031"/>
        <item h="1" x="6032"/>
        <item h="1" x="6033"/>
        <item h="1" x="6034"/>
        <item h="1" x="6035"/>
        <item h="1" x="6036"/>
        <item h="1" x="6037"/>
        <item h="1" x="6038"/>
        <item h="1" x="6039"/>
        <item h="1" x="6040"/>
        <item h="1" x="6041"/>
        <item h="1" x="6042"/>
        <item h="1" x="6043"/>
        <item h="1" x="6044"/>
        <item h="1" x="6045"/>
        <item h="1" x="6046"/>
        <item h="1" x="6047"/>
        <item h="1" x="6048"/>
        <item h="1" x="6049"/>
        <item h="1" x="6050"/>
        <item h="1" x="6051"/>
        <item h="1" x="6052"/>
        <item h="1" x="6053"/>
        <item h="1" x="6054"/>
        <item h="1" x="6055"/>
        <item h="1" x="6056"/>
        <item h="1" x="6057"/>
        <item h="1" x="6058"/>
        <item h="1" x="6059"/>
        <item h="1" x="6060"/>
        <item h="1" x="6061"/>
        <item h="1" x="6062"/>
        <item h="1" x="6063"/>
        <item h="1" x="6064"/>
        <item h="1" x="6065"/>
        <item h="1" x="6066"/>
        <item h="1" x="6067"/>
        <item h="1" x="6068"/>
        <item h="1" x="6069"/>
        <item h="1" x="6070"/>
        <item h="1" x="6071"/>
        <item h="1" x="6072"/>
        <item h="1" x="6073"/>
        <item h="1" x="6074"/>
        <item h="1" x="6075"/>
        <item h="1" x="6076"/>
        <item h="1" x="6077"/>
        <item h="1" x="6078"/>
        <item h="1" x="6079"/>
        <item h="1" x="6080"/>
        <item h="1" x="6081"/>
        <item h="1" x="6082"/>
        <item h="1" x="6083"/>
        <item h="1" x="6084"/>
        <item h="1" x="6085"/>
        <item h="1" x="6086"/>
        <item h="1" x="6087"/>
        <item h="1" x="6088"/>
        <item h="1" x="6089"/>
        <item h="1" x="6090"/>
        <item h="1" x="6091"/>
        <item h="1" x="6092"/>
        <item h="1" x="6093"/>
        <item h="1" x="6094"/>
        <item h="1" x="6095"/>
        <item h="1" x="6096"/>
        <item h="1" x="6097"/>
        <item h="1" x="6098"/>
        <item h="1" x="6099"/>
        <item h="1" x="6100"/>
        <item h="1" x="6101"/>
        <item h="1" x="6102"/>
        <item h="1" x="6103"/>
        <item h="1" x="6104"/>
        <item h="1" x="6105"/>
        <item h="1" x="6106"/>
        <item h="1" x="6107"/>
        <item h="1" x="6108"/>
        <item h="1" x="6109"/>
        <item h="1" x="6110"/>
        <item h="1" x="6111"/>
        <item h="1" x="6112"/>
        <item h="1" x="6113"/>
        <item h="1" x="6114"/>
        <item h="1" x="6115"/>
        <item h="1" x="6116"/>
        <item h="1" x="6117"/>
        <item h="1" x="6118"/>
        <item h="1" x="6119"/>
        <item h="1" x="6120"/>
        <item h="1" x="6121"/>
        <item h="1" x="6122"/>
        <item h="1" x="6123"/>
        <item h="1" x="6124"/>
        <item h="1" x="6125"/>
        <item h="1" x="6126"/>
        <item h="1" x="6127"/>
        <item h="1" x="6128"/>
        <item h="1" x="6129"/>
        <item h="1" x="6130"/>
        <item h="1" x="6131"/>
        <item h="1" x="6132"/>
        <item h="1" x="6133"/>
        <item h="1" x="6134"/>
        <item h="1" x="6135"/>
        <item h="1" x="6136"/>
        <item h="1" x="6137"/>
        <item h="1" x="6138"/>
        <item h="1" x="6139"/>
        <item h="1" x="6140"/>
        <item h="1" x="6141"/>
        <item h="1" x="6142"/>
        <item h="1" x="6143"/>
        <item h="1" x="6144"/>
        <item h="1" x="6145"/>
        <item h="1" x="6146"/>
        <item h="1" x="6147"/>
        <item h="1" x="6148"/>
        <item h="1" x="6149"/>
        <item h="1" x="6150"/>
        <item h="1" x="6151"/>
        <item h="1" x="6152"/>
        <item h="1" x="6153"/>
        <item h="1" x="6154"/>
        <item h="1" x="6155"/>
        <item h="1" x="6156"/>
        <item h="1" x="6157"/>
        <item h="1" x="6158"/>
        <item h="1" x="6159"/>
        <item h="1" x="6160"/>
        <item h="1" x="6161"/>
        <item h="1" x="6162"/>
        <item h="1" x="6163"/>
        <item h="1" x="6164"/>
        <item h="1" x="6165"/>
        <item h="1" x="6166"/>
        <item h="1" x="6167"/>
        <item h="1" x="6168"/>
        <item h="1" x="6169"/>
        <item h="1" x="6170"/>
        <item h="1" x="6171"/>
        <item h="1" x="6172"/>
        <item h="1" x="6173"/>
        <item h="1" x="6174"/>
        <item h="1" x="6175"/>
        <item h="1" x="6176"/>
        <item h="1" x="6177"/>
        <item h="1" x="6178"/>
        <item h="1" x="6179"/>
        <item h="1" x="6180"/>
        <item h="1" x="6181"/>
        <item h="1" x="6182"/>
        <item h="1" x="6183"/>
        <item h="1" x="6184"/>
        <item h="1" x="6185"/>
        <item h="1" x="6186"/>
        <item h="1" x="6187"/>
        <item h="1" x="6188"/>
        <item h="1" x="6189"/>
        <item h="1" x="6190"/>
        <item h="1" x="6191"/>
        <item h="1" x="6192"/>
        <item h="1" x="6193"/>
        <item h="1" x="6194"/>
        <item h="1" x="6195"/>
        <item h="1" x="6196"/>
        <item h="1" x="6197"/>
        <item h="1" x="6198"/>
        <item h="1" x="6199"/>
        <item h="1" x="6200"/>
        <item h="1" x="6201"/>
        <item h="1" x="6202"/>
        <item h="1" x="6203"/>
        <item h="1" x="6204"/>
        <item h="1" x="6205"/>
        <item h="1" x="6206"/>
        <item h="1" x="6207"/>
        <item h="1" x="6208"/>
        <item h="1" x="6209"/>
        <item h="1" x="6210"/>
        <item h="1" x="6211"/>
        <item h="1" x="6212"/>
        <item h="1" x="6213"/>
        <item h="1" x="6214"/>
        <item h="1" x="6215"/>
        <item h="1" x="6216"/>
        <item h="1" x="6217"/>
        <item h="1" x="6218"/>
        <item h="1" x="6219"/>
        <item h="1" x="6220"/>
        <item h="1" x="6221"/>
        <item h="1" x="6222"/>
        <item h="1" x="6223"/>
        <item h="1" x="6224"/>
        <item h="1" x="6225"/>
        <item h="1" x="6226"/>
        <item h="1" x="6227"/>
        <item h="1" x="6228"/>
        <item h="1" x="6229"/>
        <item h="1" x="6230"/>
        <item h="1" x="6231"/>
        <item h="1" x="6232"/>
        <item h="1" x="6233"/>
        <item h="1" x="6234"/>
        <item h="1" x="6235"/>
        <item h="1" x="6236"/>
        <item h="1" x="6237"/>
        <item h="1" x="6238"/>
        <item h="1" x="6239"/>
        <item h="1" x="6240"/>
        <item h="1" x="6241"/>
        <item h="1" x="6242"/>
        <item h="1" x="6243"/>
        <item h="1" x="6244"/>
        <item h="1" x="6245"/>
        <item h="1" x="6246"/>
        <item h="1" x="6247"/>
        <item h="1" x="6248"/>
        <item h="1" x="6249"/>
        <item h="1" x="6250"/>
        <item h="1" x="6251"/>
        <item h="1" x="6252"/>
        <item h="1" x="6253"/>
        <item h="1" x="6254"/>
        <item h="1" x="6255"/>
        <item h="1" x="6256"/>
        <item h="1" x="6257"/>
        <item h="1" x="6258"/>
        <item h="1" x="6259"/>
        <item h="1" x="6260"/>
        <item h="1" x="6261"/>
        <item h="1" x="6262"/>
        <item h="1" x="6263"/>
        <item h="1" x="6264"/>
        <item h="1" x="6265"/>
        <item h="1" x="6266"/>
        <item h="1" x="6267"/>
        <item h="1" x="6268"/>
        <item h="1" x="6269"/>
        <item h="1" x="6270"/>
        <item h="1" x="6271"/>
        <item h="1" x="6272"/>
        <item h="1" x="6273"/>
        <item h="1" x="6274"/>
        <item h="1" x="6275"/>
        <item h="1" x="6276"/>
        <item h="1" x="6277"/>
        <item h="1" x="6278"/>
        <item h="1" x="6279"/>
        <item h="1" x="6280"/>
        <item h="1" x="6281"/>
        <item h="1" x="6282"/>
        <item h="1" x="6283"/>
        <item h="1" x="6284"/>
        <item h="1" x="6285"/>
        <item h="1" x="6286"/>
        <item h="1" x="6287"/>
        <item h="1" x="6288"/>
        <item h="1" x="6289"/>
        <item h="1" x="6290"/>
        <item h="1" x="6291"/>
        <item h="1" x="6292"/>
        <item h="1" x="6293"/>
        <item h="1" x="6294"/>
        <item h="1" x="6295"/>
        <item h="1" x="6296"/>
        <item h="1" x="6297"/>
        <item h="1" x="6298"/>
        <item h="1" x="6299"/>
        <item h="1" x="6300"/>
        <item h="1" x="6301"/>
        <item h="1" x="6302"/>
        <item h="1" x="6303"/>
        <item h="1" x="6304"/>
        <item h="1" x="6305"/>
        <item h="1" x="6306"/>
        <item h="1" x="6307"/>
        <item h="1" x="6308"/>
        <item h="1" x="6309"/>
        <item h="1" x="6310"/>
        <item h="1" x="6311"/>
        <item h="1" x="6312"/>
        <item h="1" x="6313"/>
        <item h="1" x="6314"/>
        <item h="1" x="6315"/>
        <item h="1" x="6316"/>
        <item h="1" x="6317"/>
        <item h="1" x="6318"/>
        <item h="1" x="6319"/>
        <item h="1" x="6320"/>
        <item h="1" x="6321"/>
        <item h="1" x="6322"/>
        <item h="1" x="6323"/>
        <item h="1" x="6324"/>
        <item h="1" x="6325"/>
        <item h="1" x="6326"/>
        <item h="1" x="6327"/>
        <item h="1" x="6328"/>
        <item h="1" x="6329"/>
        <item h="1" x="6330"/>
        <item h="1" x="6331"/>
        <item h="1" x="6332"/>
        <item h="1" x="6333"/>
        <item h="1" x="6334"/>
        <item h="1" x="6335"/>
        <item h="1" x="6336"/>
        <item h="1" x="6337"/>
        <item h="1" x="6338"/>
        <item h="1" x="6339"/>
        <item h="1" x="6340"/>
        <item h="1" x="6341"/>
        <item h="1" x="6342"/>
        <item h="1" x="6343"/>
        <item h="1" x="6344"/>
        <item h="1" x="6345"/>
        <item h="1" x="6346"/>
        <item h="1" x="6347"/>
        <item h="1" x="6348"/>
        <item h="1" x="6349"/>
        <item h="1" x="6350"/>
        <item h="1" x="6351"/>
        <item h="1" x="6352"/>
        <item h="1" x="6353"/>
        <item h="1" x="6354"/>
        <item h="1" x="6355"/>
        <item h="1" x="6356"/>
        <item h="1" x="6357"/>
        <item h="1" x="6358"/>
        <item h="1" x="6359"/>
        <item h="1" x="6360"/>
        <item h="1" x="6361"/>
        <item h="1" x="6362"/>
        <item h="1" x="6363"/>
        <item h="1" x="6364"/>
        <item h="1" x="6365"/>
        <item h="1" x="6366"/>
        <item h="1" x="6367"/>
        <item h="1" x="6368"/>
        <item h="1" x="6369"/>
        <item h="1" x="6370"/>
        <item h="1" x="6371"/>
        <item h="1" x="6372"/>
        <item h="1" x="6373"/>
        <item h="1" x="6374"/>
        <item h="1" x="6375"/>
        <item h="1" x="6376"/>
        <item h="1" x="6377"/>
        <item h="1" x="6378"/>
        <item h="1" x="6379"/>
        <item h="1" x="6380"/>
        <item h="1" x="6381"/>
        <item h="1" x="6382"/>
        <item h="1" x="6383"/>
        <item h="1" x="6384"/>
        <item h="1" x="6385"/>
        <item h="1" x="6386"/>
        <item h="1" x="6387"/>
        <item h="1" x="6388"/>
        <item h="1" x="6389"/>
        <item h="1" x="6390"/>
        <item h="1" x="6391"/>
        <item h="1" x="6392"/>
        <item h="1" x="6393"/>
        <item h="1" x="6394"/>
        <item h="1" x="6395"/>
        <item h="1" x="6396"/>
        <item h="1" x="6397"/>
        <item h="1" x="6398"/>
        <item h="1" x="6399"/>
        <item h="1" x="6400"/>
        <item h="1" x="6401"/>
        <item h="1" x="6402"/>
        <item h="1" x="6403"/>
        <item h="1" x="6404"/>
        <item h="1" x="6405"/>
        <item h="1" x="6406"/>
        <item h="1" x="6407"/>
        <item h="1" x="6408"/>
        <item h="1" x="6409"/>
        <item h="1" x="6410"/>
        <item h="1" x="6411"/>
        <item h="1" x="6412"/>
        <item h="1" x="6413"/>
        <item h="1" x="6414"/>
        <item h="1" x="6415"/>
        <item h="1" x="6416"/>
        <item h="1" x="6417"/>
        <item h="1" x="6418"/>
        <item h="1" x="6419"/>
        <item h="1" x="6420"/>
        <item h="1" x="6421"/>
        <item h="1" x="6422"/>
        <item h="1" x="6423"/>
        <item h="1" x="6424"/>
        <item h="1" x="6425"/>
        <item h="1" x="6426"/>
        <item h="1" x="6427"/>
        <item h="1" x="6428"/>
        <item h="1" x="6429"/>
        <item h="1" x="6430"/>
        <item h="1" x="6431"/>
        <item h="1" x="6432"/>
        <item h="1" x="6433"/>
        <item h="1" x="6434"/>
        <item h="1" x="6435"/>
        <item h="1" x="6436"/>
        <item h="1" x="6437"/>
        <item h="1" x="6438"/>
        <item h="1" x="6439"/>
        <item h="1" x="6440"/>
        <item h="1" x="6441"/>
        <item h="1" x="6442"/>
        <item h="1" x="6443"/>
        <item h="1" x="6444"/>
        <item h="1" x="6445"/>
        <item h="1" x="6446"/>
        <item h="1" x="6447"/>
        <item h="1" x="6448"/>
        <item h="1" x="6449"/>
        <item h="1" x="6450"/>
        <item h="1" x="6451"/>
        <item h="1" x="6452"/>
        <item h="1" x="6453"/>
        <item h="1" x="6454"/>
        <item h="1" x="6455"/>
        <item h="1" x="6456"/>
        <item h="1" x="6457"/>
        <item h="1" x="6458"/>
        <item h="1" x="6459"/>
        <item h="1" x="6460"/>
        <item h="1" x="6461"/>
        <item h="1" x="6462"/>
        <item h="1" x="6463"/>
        <item h="1" x="6464"/>
        <item h="1" x="6465"/>
        <item h="1" x="6466"/>
        <item h="1" x="6467"/>
        <item h="1" x="6468"/>
        <item h="1" x="6469"/>
        <item h="1" x="6470"/>
        <item h="1" x="6471"/>
        <item h="1" x="6472"/>
        <item h="1" x="6473"/>
        <item h="1" x="6474"/>
        <item h="1" x="6475"/>
        <item h="1" x="6476"/>
        <item h="1" x="6477"/>
        <item h="1" x="6478"/>
        <item h="1" x="6479"/>
        <item h="1" x="6480"/>
        <item h="1" x="6481"/>
        <item h="1" x="6482"/>
        <item h="1" x="6483"/>
        <item h="1" x="6484"/>
        <item h="1" x="6485"/>
        <item h="1" x="6486"/>
        <item h="1" x="6487"/>
        <item h="1" x="6488"/>
        <item h="1" x="6489"/>
        <item h="1" x="6490"/>
        <item h="1" x="6491"/>
        <item h="1" x="6492"/>
        <item h="1" x="6493"/>
        <item h="1" x="6494"/>
        <item h="1" x="6495"/>
        <item h="1" x="6496"/>
        <item h="1" x="6497"/>
        <item h="1" x="6498"/>
        <item h="1" x="6499"/>
        <item h="1" x="6500"/>
        <item h="1" x="6501"/>
        <item h="1" x="6502"/>
        <item h="1" x="6503"/>
        <item h="1" x="6504"/>
        <item h="1" x="6505"/>
        <item h="1" x="6506"/>
        <item h="1" x="6507"/>
        <item h="1" x="6508"/>
        <item h="1" x="6509"/>
        <item h="1" x="6510"/>
        <item h="1" x="6511"/>
        <item h="1" x="6512"/>
        <item h="1" x="6513"/>
        <item h="1" x="6514"/>
        <item h="1" x="6515"/>
        <item h="1" x="6516"/>
        <item h="1" x="6517"/>
        <item h="1" x="6518"/>
        <item h="1" x="6519"/>
        <item h="1" x="6520"/>
        <item h="1" x="6521"/>
        <item h="1" x="6522"/>
        <item h="1" x="6523"/>
        <item h="1" x="6524"/>
        <item h="1" x="6525"/>
        <item h="1" x="6526"/>
        <item h="1" x="6527"/>
        <item h="1" x="6528"/>
        <item h="1" x="6529"/>
        <item h="1" x="6530"/>
        <item h="1" x="6531"/>
        <item h="1" x="6532"/>
        <item h="1" x="6533"/>
        <item h="1" x="6534"/>
        <item h="1" x="6535"/>
        <item h="1" x="6536"/>
        <item h="1" x="6537"/>
        <item h="1" x="6538"/>
        <item h="1" x="6539"/>
        <item h="1" x="6540"/>
        <item h="1" x="6541"/>
        <item h="1" x="6542"/>
        <item h="1" x="6543"/>
        <item h="1" x="6544"/>
        <item h="1" x="6545"/>
        <item h="1" x="6546"/>
        <item h="1" x="6547"/>
        <item h="1" x="6548"/>
        <item h="1" x="6549"/>
        <item h="1" x="6550"/>
        <item h="1" x="6551"/>
        <item h="1" x="6552"/>
        <item h="1" x="6553"/>
        <item h="1" x="6554"/>
        <item h="1" x="6555"/>
        <item h="1" x="6556"/>
        <item h="1" x="6557"/>
        <item h="1" x="6558"/>
        <item h="1" x="6559"/>
        <item h="1" x="6560"/>
        <item h="1" x="6561"/>
        <item h="1" x="6562"/>
        <item h="1" x="6563"/>
        <item h="1" x="6564"/>
        <item h="1" x="6565"/>
        <item h="1" x="6566"/>
        <item h="1" x="6567"/>
        <item h="1" x="6568"/>
        <item h="1" x="6569"/>
        <item h="1" x="6570"/>
        <item h="1" x="6571"/>
        <item h="1" x="6572"/>
        <item h="1" x="6573"/>
        <item h="1" x="6574"/>
        <item h="1" x="6575"/>
        <item h="1" x="6576"/>
        <item h="1" x="6577"/>
        <item h="1" x="6578"/>
        <item h="1" x="6579"/>
        <item h="1" x="6580"/>
        <item h="1" x="6581"/>
        <item h="1" x="6582"/>
        <item h="1" x="6583"/>
        <item h="1" x="6584"/>
        <item h="1" x="6585"/>
        <item h="1" x="6586"/>
        <item h="1" x="6587"/>
        <item h="1" x="6588"/>
        <item h="1" x="6589"/>
        <item h="1" x="6590"/>
        <item h="1" x="6591"/>
        <item h="1" x="6592"/>
        <item h="1" x="6593"/>
        <item h="1" x="6594"/>
        <item h="1" x="6595"/>
        <item h="1" x="6596"/>
        <item h="1" x="6597"/>
        <item h="1" x="6598"/>
        <item h="1" x="6599"/>
        <item h="1" x="6600"/>
        <item h="1" x="6601"/>
        <item h="1" x="6602"/>
        <item h="1" x="6603"/>
        <item h="1" x="6604"/>
        <item h="1" x="6605"/>
        <item h="1" x="6606"/>
        <item h="1" x="6607"/>
        <item h="1" x="6608"/>
        <item h="1" x="6609"/>
        <item h="1" x="6610"/>
        <item h="1" x="6611"/>
        <item h="1" x="6612"/>
        <item h="1" x="6613"/>
        <item h="1" x="6614"/>
        <item h="1" x="6615"/>
        <item h="1" x="6616"/>
        <item h="1" x="6617"/>
        <item h="1" x="6618"/>
        <item h="1" x="6619"/>
        <item h="1" x="6620"/>
        <item h="1" x="6621"/>
        <item h="1" x="6622"/>
        <item h="1" x="6623"/>
        <item h="1" x="6624"/>
        <item h="1" x="6625"/>
        <item h="1" x="6626"/>
        <item h="1" x="6627"/>
        <item h="1" x="6628"/>
        <item h="1" x="6629"/>
        <item h="1" x="6630"/>
        <item h="1" x="6631"/>
        <item h="1" x="6632"/>
        <item h="1" x="6633"/>
        <item h="1" x="6634"/>
        <item h="1" x="6635"/>
        <item h="1" x="6636"/>
        <item h="1" x="6637"/>
        <item h="1" x="6638"/>
        <item h="1" x="6639"/>
        <item h="1" x="6640"/>
        <item h="1" x="6641"/>
        <item h="1" x="6642"/>
        <item h="1" x="6643"/>
        <item h="1" x="6644"/>
        <item h="1" x="6645"/>
        <item h="1" x="6646"/>
        <item h="1" x="6647"/>
        <item h="1" x="6648"/>
        <item h="1" x="6649"/>
        <item h="1" x="6650"/>
        <item h="1" x="6651"/>
        <item h="1" x="6652"/>
        <item h="1" x="6653"/>
        <item h="1" x="6654"/>
        <item h="1" x="6655"/>
        <item h="1" x="6656"/>
        <item h="1" x="6657"/>
        <item h="1" x="6658"/>
        <item h="1" x="6659"/>
        <item h="1" x="6660"/>
        <item h="1" x="6661"/>
        <item h="1" x="6662"/>
        <item h="1" x="6663"/>
        <item h="1" x="6664"/>
        <item h="1" x="6665"/>
        <item h="1" x="6666"/>
        <item h="1" x="6667"/>
        <item h="1" x="6668"/>
        <item h="1" x="6669"/>
        <item h="1" x="6670"/>
        <item h="1" x="6671"/>
        <item h="1" x="6672"/>
        <item h="1" x="6673"/>
        <item h="1" x="6674"/>
        <item h="1" x="6675"/>
        <item h="1" x="6676"/>
        <item h="1" x="6677"/>
        <item h="1" x="6678"/>
        <item h="1" x="6679"/>
        <item h="1" x="6680"/>
        <item h="1" x="6681"/>
        <item h="1" x="6682"/>
        <item h="1" x="6683"/>
        <item h="1" x="6684"/>
        <item h="1" x="6685"/>
        <item h="1" x="6686"/>
        <item h="1" x="6687"/>
        <item h="1" x="6688"/>
        <item h="1" x="6689"/>
        <item h="1" x="6690"/>
        <item h="1" x="6691"/>
        <item h="1" x="6692"/>
        <item h="1" x="6693"/>
        <item h="1" x="6694"/>
        <item h="1" x="6695"/>
        <item h="1" x="6696"/>
        <item h="1" x="6697"/>
        <item h="1" x="6698"/>
        <item h="1" x="6699"/>
        <item h="1" x="6700"/>
        <item h="1" x="6701"/>
        <item h="1" x="6702"/>
        <item h="1" x="6703"/>
        <item h="1" x="6704"/>
        <item h="1" x="6705"/>
        <item h="1" x="6706"/>
        <item h="1" x="6707"/>
        <item h="1" x="6708"/>
        <item h="1" x="6709"/>
        <item h="1" x="6710"/>
        <item h="1" x="6711"/>
        <item h="1" x="6712"/>
        <item h="1" x="6713"/>
        <item h="1" x="6714"/>
        <item h="1" x="6715"/>
        <item h="1" x="6716"/>
        <item h="1" x="6717"/>
        <item h="1" x="6718"/>
        <item h="1" x="6719"/>
        <item h="1" x="6720"/>
        <item h="1" x="6721"/>
        <item h="1" x="6722"/>
        <item h="1" x="6723"/>
        <item h="1" x="6724"/>
        <item h="1" x="6725"/>
        <item h="1" x="6726"/>
        <item h="1" x="6727"/>
        <item h="1" x="6728"/>
        <item h="1" x="6729"/>
        <item h="1" x="6730"/>
        <item h="1" x="6731"/>
        <item h="1" x="6732"/>
        <item h="1" x="6733"/>
        <item h="1" x="6734"/>
        <item h="1" x="6735"/>
        <item h="1" x="6736"/>
        <item h="1" x="6737"/>
        <item h="1" x="6738"/>
        <item h="1" x="6739"/>
        <item h="1" x="6740"/>
        <item h="1" x="6741"/>
        <item h="1" x="6742"/>
        <item h="1" x="6743"/>
        <item h="1" x="6744"/>
        <item h="1" x="6745"/>
        <item h="1" x="6746"/>
        <item h="1" x="6747"/>
        <item h="1" x="6748"/>
        <item h="1" x="6749"/>
        <item h="1" x="6750"/>
        <item h="1" x="6751"/>
        <item h="1" x="6752"/>
        <item h="1" x="6753"/>
        <item h="1" x="6754"/>
        <item h="1" x="6755"/>
        <item h="1" x="6756"/>
        <item h="1" x="6757"/>
        <item h="1" x="6758"/>
        <item h="1" x="6759"/>
        <item h="1" x="6760"/>
        <item h="1" x="6761"/>
        <item h="1" x="6762"/>
        <item h="1" x="6763"/>
        <item h="1" x="6764"/>
        <item h="1" x="6765"/>
        <item h="1" x="6766"/>
        <item h="1" x="6767"/>
        <item h="1" x="6768"/>
        <item h="1" x="6769"/>
        <item h="1" x="6770"/>
        <item h="1" x="6771"/>
        <item h="1" x="6772"/>
        <item h="1" x="6773"/>
        <item h="1" x="6774"/>
        <item h="1" x="6775"/>
        <item h="1" x="6776"/>
        <item h="1" x="6777"/>
        <item h="1" x="6778"/>
        <item h="1" x="6779"/>
        <item h="1" x="6780"/>
        <item h="1" x="6781"/>
        <item h="1" x="6782"/>
        <item h="1" x="6783"/>
        <item h="1" x="6784"/>
        <item h="1" x="6785"/>
        <item h="1" x="6786"/>
        <item h="1" x="6787"/>
        <item h="1" x="6788"/>
        <item h="1" x="6789"/>
        <item h="1" x="6790"/>
        <item h="1" x="6791"/>
        <item h="1" x="6792"/>
        <item h="1" x="6793"/>
        <item h="1" x="6794"/>
        <item h="1" x="6795"/>
        <item h="1" x="6796"/>
        <item h="1" x="6797"/>
        <item h="1" x="6798"/>
        <item h="1" x="6799"/>
        <item h="1" x="6800"/>
        <item h="1" x="6801"/>
        <item h="1" x="6802"/>
        <item h="1" x="6803"/>
        <item h="1" x="6804"/>
        <item h="1" x="6805"/>
        <item h="1" x="6806"/>
        <item h="1" x="6807"/>
        <item h="1" x="6808"/>
        <item h="1" x="6809"/>
        <item h="1" x="6810"/>
        <item h="1" x="6811"/>
        <item h="1" x="6812"/>
        <item h="1" x="6813"/>
        <item h="1" x="6814"/>
        <item h="1" x="6815"/>
        <item h="1" x="6816"/>
        <item h="1" x="6817"/>
        <item h="1" x="6818"/>
        <item h="1" x="6819"/>
        <item h="1" x="6820"/>
        <item h="1" x="6821"/>
        <item h="1" x="6822"/>
        <item h="1" x="6823"/>
        <item h="1" x="6824"/>
        <item h="1" x="6825"/>
        <item h="1" x="6826"/>
        <item h="1" x="6827"/>
        <item h="1" x="6828"/>
        <item h="1" x="6829"/>
        <item h="1" x="6830"/>
        <item h="1" x="6831"/>
        <item h="1" x="6832"/>
        <item h="1" x="6833"/>
        <item h="1" x="6834"/>
        <item h="1" x="6835"/>
        <item h="1" x="6836"/>
        <item h="1" x="6837"/>
        <item h="1" x="6838"/>
        <item h="1" x="6839"/>
        <item h="1" x="6840"/>
        <item h="1" x="6841"/>
        <item h="1" x="6842"/>
        <item h="1" x="6843"/>
        <item h="1" x="6844"/>
        <item h="1" x="6845"/>
        <item h="1" x="6846"/>
        <item h="1" x="6847"/>
        <item h="1" x="6848"/>
        <item h="1" x="6849"/>
        <item h="1" x="6850"/>
        <item h="1" x="6851"/>
        <item h="1" x="6852"/>
        <item h="1" x="6853"/>
        <item h="1" x="6854"/>
        <item h="1" x="6855"/>
        <item h="1" x="6856"/>
        <item h="1" x="6857"/>
        <item h="1" x="6858"/>
        <item h="1" x="6859"/>
        <item h="1" x="6860"/>
        <item h="1" x="6861"/>
        <item h="1" x="6862"/>
        <item h="1" x="6863"/>
        <item h="1" x="6864"/>
        <item h="1" x="6865"/>
        <item h="1" x="6866"/>
        <item h="1" x="6867"/>
        <item h="1" x="6868"/>
        <item h="1" x="6869"/>
        <item h="1" x="6870"/>
        <item h="1" x="6871"/>
        <item h="1" x="6872"/>
        <item h="1" x="6873"/>
        <item h="1" x="6874"/>
        <item h="1" x="6875"/>
        <item h="1" x="6876"/>
        <item h="1" x="6877"/>
        <item h="1" x="6878"/>
        <item h="1" x="6879"/>
        <item h="1" x="6880"/>
        <item h="1" x="6881"/>
        <item h="1" x="6882"/>
        <item h="1" x="6883"/>
        <item h="1" x="6884"/>
        <item h="1" x="6885"/>
        <item h="1" x="6886"/>
        <item h="1" x="6887"/>
        <item h="1" x="6888"/>
        <item h="1" x="6889"/>
        <item h="1" x="6890"/>
        <item h="1" x="6891"/>
        <item h="1" x="6892"/>
        <item h="1" x="6893"/>
        <item h="1" x="6894"/>
        <item h="1" x="6895"/>
        <item h="1" x="6896"/>
        <item h="1" x="6897"/>
        <item h="1" x="6898"/>
        <item h="1" x="6899"/>
        <item h="1" x="6900"/>
        <item h="1" x="6901"/>
        <item h="1" x="6902"/>
        <item h="1" x="6903"/>
        <item h="1" x="6904"/>
        <item h="1" x="6905"/>
        <item h="1" x="6906"/>
        <item h="1" x="6907"/>
        <item h="1" x="6908"/>
        <item h="1" x="6909"/>
        <item h="1" x="6910"/>
        <item h="1" x="6911"/>
        <item h="1" x="6912"/>
        <item h="1" x="6913"/>
        <item h="1" x="6914"/>
        <item h="1" x="6915"/>
        <item h="1" x="6916"/>
        <item h="1" x="6917"/>
        <item h="1" x="6918"/>
        <item h="1" x="6919"/>
        <item h="1" x="6920"/>
        <item h="1" x="6921"/>
        <item h="1" x="6922"/>
        <item h="1" x="6923"/>
        <item h="1" x="6924"/>
        <item h="1" x="6925"/>
        <item h="1" x="6926"/>
        <item h="1" x="6927"/>
        <item h="1" x="6928"/>
        <item h="1" x="6929"/>
        <item h="1" x="6930"/>
        <item h="1" x="6931"/>
        <item h="1" x="6932"/>
        <item h="1" x="6933"/>
        <item h="1" x="6934"/>
        <item h="1" x="6935"/>
        <item h="1" x="6936"/>
        <item h="1" x="6937"/>
        <item h="1" x="6938"/>
        <item h="1" x="6939"/>
        <item h="1" x="6940"/>
        <item h="1" x="6941"/>
        <item h="1" x="6942"/>
        <item h="1" x="6943"/>
        <item h="1" x="6944"/>
        <item h="1" x="6945"/>
        <item h="1" x="6946"/>
        <item h="1" x="6947"/>
        <item h="1" x="6948"/>
        <item h="1" x="6949"/>
        <item h="1" x="6950"/>
        <item h="1" x="6951"/>
        <item h="1" x="6952"/>
        <item h="1" x="6953"/>
        <item h="1" x="6954"/>
        <item h="1" x="6955"/>
        <item h="1" x="6956"/>
        <item h="1" x="6957"/>
        <item h="1" x="6958"/>
        <item h="1" x="6959"/>
        <item h="1" x="6960"/>
        <item h="1" x="6961"/>
        <item h="1" x="6962"/>
        <item h="1" x="6963"/>
        <item h="1" x="6964"/>
        <item h="1" x="6965"/>
        <item h="1" x="6966"/>
        <item h="1" x="6967"/>
        <item h="1" x="6968"/>
        <item h="1" x="6969"/>
        <item h="1" x="6970"/>
        <item h="1" x="6971"/>
        <item h="1" x="6972"/>
        <item h="1" x="6973"/>
        <item h="1" x="6974"/>
        <item h="1" x="6975"/>
        <item h="1" x="6976"/>
        <item h="1" x="6977"/>
        <item h="1" x="6978"/>
        <item h="1" x="6979"/>
        <item h="1" x="6980"/>
        <item h="1" x="6981"/>
        <item h="1" x="6982"/>
        <item h="1" x="6983"/>
        <item h="1" x="6984"/>
        <item h="1" x="6985"/>
        <item h="1" x="6986"/>
        <item h="1" x="6987"/>
        <item h="1" x="6988"/>
        <item h="1" x="6989"/>
        <item h="1" x="6990"/>
        <item h="1" x="6991"/>
        <item h="1" x="6992"/>
        <item h="1" x="6993"/>
        <item h="1" x="6994"/>
        <item h="1" x="6995"/>
        <item h="1" x="6996"/>
        <item h="1" x="6997"/>
        <item h="1" x="6998"/>
        <item h="1" x="6999"/>
        <item h="1" x="7000"/>
        <item h="1" x="7001"/>
        <item h="1" x="7002"/>
        <item h="1" x="7003"/>
        <item h="1" x="7004"/>
        <item h="1" x="7005"/>
        <item h="1" x="7006"/>
        <item h="1" x="7007"/>
        <item h="1" x="7008"/>
        <item h="1" x="7009"/>
        <item h="1" x="7010"/>
        <item h="1" x="7011"/>
        <item h="1" x="7012"/>
        <item h="1" x="7013"/>
        <item h="1" x="7014"/>
        <item h="1" x="7015"/>
        <item h="1" x="7016"/>
        <item h="1" x="7017"/>
        <item h="1" x="7018"/>
        <item h="1" x="7019"/>
        <item h="1" x="7020"/>
        <item h="1" x="7021"/>
        <item h="1" x="7022"/>
        <item h="1" x="7023"/>
        <item h="1" x="7024"/>
        <item h="1" x="7025"/>
        <item h="1" x="7026"/>
        <item h="1" x="7027"/>
        <item h="1" x="7028"/>
        <item h="1" x="7029"/>
        <item h="1" x="7030"/>
        <item h="1" x="7031"/>
        <item h="1" x="7032"/>
        <item h="1" x="7033"/>
        <item h="1" x="7034"/>
        <item h="1" x="7035"/>
        <item h="1" x="7036"/>
        <item h="1" x="7037"/>
        <item h="1" x="7038"/>
        <item h="1" x="7039"/>
        <item h="1" x="7040"/>
        <item h="1" x="7041"/>
        <item h="1" x="7042"/>
        <item h="1" x="7043"/>
        <item h="1" x="7044"/>
        <item h="1" x="7045"/>
        <item h="1" x="7046"/>
        <item h="1" x="7047"/>
        <item h="1" x="7048"/>
        <item h="1" x="7049"/>
        <item h="1" x="7050"/>
        <item h="1" x="7051"/>
        <item h="1" x="7052"/>
        <item h="1" x="7053"/>
        <item h="1" x="7054"/>
        <item h="1" x="7055"/>
        <item h="1" x="7056"/>
        <item h="1" x="7057"/>
        <item h="1" x="7058"/>
        <item h="1" x="7059"/>
        <item h="1" x="7060"/>
        <item h="1" x="7061"/>
        <item h="1" x="7062"/>
        <item h="1" x="7063"/>
        <item h="1" x="7064"/>
        <item h="1" x="7065"/>
        <item h="1" x="7066"/>
        <item h="1" x="7067"/>
        <item h="1" x="7068"/>
        <item h="1" x="7069"/>
        <item h="1" x="7070"/>
        <item h="1" x="7071"/>
        <item h="1" x="7072"/>
        <item h="1" x="7073"/>
        <item h="1" x="7074"/>
        <item h="1" x="7075"/>
        <item h="1" x="7076"/>
        <item h="1" x="7077"/>
        <item h="1" x="7078"/>
        <item h="1" x="7079"/>
        <item h="1" x="7080"/>
        <item h="1" x="7081"/>
        <item h="1" x="7082"/>
        <item h="1" x="7083"/>
        <item h="1" x="7084"/>
        <item h="1" x="7085"/>
        <item h="1" x="7086"/>
        <item h="1" x="7087"/>
        <item h="1" x="7088"/>
        <item h="1" x="7089"/>
        <item h="1" x="7090"/>
        <item h="1" x="7091"/>
        <item h="1" x="7092"/>
        <item h="1" x="7093"/>
        <item h="1" x="7094"/>
        <item h="1" x="7095"/>
        <item h="1" x="7096"/>
        <item h="1" x="7097"/>
        <item h="1" x="7098"/>
        <item h="1" x="7099"/>
        <item h="1" x="7100"/>
        <item h="1" x="7101"/>
        <item h="1" x="7102"/>
        <item h="1" x="7103"/>
        <item h="1" x="7104"/>
        <item h="1" x="7105"/>
        <item h="1" x="7106"/>
        <item h="1" x="7107"/>
        <item h="1" x="7108"/>
        <item h="1" x="7109"/>
        <item h="1" x="7110"/>
        <item h="1" x="7111"/>
        <item h="1" x="7112"/>
        <item h="1" x="7113"/>
        <item h="1" x="7114"/>
        <item h="1" x="7115"/>
        <item h="1" x="7116"/>
        <item h="1" x="7117"/>
        <item h="1" x="7118"/>
        <item h="1" x="7119"/>
        <item h="1" x="7120"/>
        <item h="1" x="7121"/>
        <item h="1" x="7122"/>
        <item h="1" x="7123"/>
        <item h="1" x="7124"/>
        <item h="1" x="7125"/>
        <item h="1" x="7126"/>
        <item h="1" x="7127"/>
        <item h="1" x="7128"/>
        <item h="1" x="7129"/>
        <item h="1" x="7130"/>
        <item h="1" x="7131"/>
        <item h="1" x="7132"/>
        <item h="1" x="7133"/>
        <item h="1" x="7134"/>
        <item h="1" x="7135"/>
        <item h="1" x="7136"/>
        <item h="1" x="7137"/>
        <item h="1" x="7138"/>
        <item h="1" x="7139"/>
        <item h="1" x="7140"/>
        <item h="1" x="7141"/>
        <item h="1" x="7142"/>
        <item h="1" x="7143"/>
        <item h="1" x="7144"/>
        <item h="1" x="7145"/>
        <item h="1" x="7146"/>
        <item h="1" x="7147"/>
        <item h="1" x="7148"/>
        <item h="1" x="7149"/>
        <item h="1" x="7150"/>
        <item h="1" x="7151"/>
        <item h="1" x="7152"/>
        <item h="1" x="7153"/>
        <item h="1" x="7154"/>
        <item h="1" x="7155"/>
        <item h="1" x="7156"/>
        <item h="1" x="7157"/>
        <item h="1" x="7158"/>
        <item h="1" x="7159"/>
        <item h="1" x="7160"/>
        <item h="1" x="7161"/>
        <item h="1" x="7162"/>
        <item h="1" x="7163"/>
        <item h="1" x="7164"/>
        <item h="1" x="7165"/>
        <item h="1" x="7166"/>
        <item h="1" x="7167"/>
        <item h="1" x="7168"/>
        <item h="1" x="7169"/>
        <item h="1" x="7170"/>
        <item h="1" x="7171"/>
        <item h="1" x="7172"/>
        <item h="1" x="7173"/>
        <item h="1" x="7174"/>
        <item h="1" x="7175"/>
        <item h="1" x="7176"/>
        <item h="1" x="7177"/>
        <item h="1" x="7178"/>
        <item h="1" x="7179"/>
        <item h="1" x="7180"/>
        <item h="1" x="7181"/>
        <item h="1" x="7182"/>
        <item h="1" x="7183"/>
        <item h="1" x="7184"/>
        <item h="1" x="7185"/>
        <item h="1" x="7186"/>
        <item h="1" x="7187"/>
        <item h="1" x="7188"/>
        <item h="1" x="7189"/>
        <item h="1" x="7190"/>
        <item h="1" x="7191"/>
        <item h="1" x="7192"/>
        <item h="1" x="7193"/>
        <item h="1" x="7194"/>
        <item h="1" x="7195"/>
        <item h="1" x="7196"/>
        <item h="1" x="7197"/>
        <item h="1" x="7198"/>
        <item h="1" x="7199"/>
        <item h="1" x="7200"/>
        <item h="1" x="7201"/>
        <item h="1" x="7202"/>
        <item h="1" x="7203"/>
        <item h="1" x="7204"/>
        <item h="1" x="7205"/>
        <item h="1" x="7206"/>
        <item h="1" x="7207"/>
        <item h="1" x="7208"/>
        <item h="1" x="7209"/>
        <item h="1" x="7210"/>
        <item h="1" x="7211"/>
        <item h="1" x="7212"/>
        <item h="1" x="7213"/>
        <item h="1" x="7214"/>
        <item h="1" x="7215"/>
        <item h="1" x="7216"/>
        <item h="1" x="7217"/>
        <item h="1" x="7218"/>
        <item h="1" x="7219"/>
        <item h="1" x="7220"/>
        <item h="1" x="7221"/>
        <item h="1" x="7222"/>
        <item h="1" x="7223"/>
        <item h="1" x="7224"/>
        <item h="1" x="7225"/>
        <item h="1" x="7226"/>
        <item h="1" x="7227"/>
        <item h="1" x="7228"/>
        <item h="1" x="7229"/>
        <item h="1" x="7230"/>
        <item h="1" x="7231"/>
        <item h="1" x="7232"/>
        <item h="1" x="7233"/>
        <item h="1" x="7234"/>
        <item h="1" x="7235"/>
        <item h="1" x="7236"/>
        <item h="1" x="7237"/>
        <item h="1" x="7238"/>
        <item h="1" x="7239"/>
        <item h="1" x="7240"/>
        <item h="1" x="7241"/>
        <item h="1" x="7242"/>
        <item h="1" x="7243"/>
        <item h="1" x="7244"/>
        <item h="1" x="7245"/>
        <item h="1" x="7246"/>
        <item h="1" x="7247"/>
        <item h="1" x="7248"/>
        <item h="1" x="7249"/>
        <item h="1" x="7250"/>
        <item h="1" x="7251"/>
        <item h="1" x="7252"/>
        <item h="1" x="7253"/>
        <item h="1" x="7254"/>
        <item h="1" x="7255"/>
        <item h="1" x="7256"/>
        <item h="1" x="7257"/>
        <item h="1" x="7258"/>
        <item h="1" x="7259"/>
        <item h="1" x="7260"/>
        <item h="1" x="7261"/>
        <item h="1" x="7262"/>
        <item h="1" x="7263"/>
        <item h="1" x="7264"/>
        <item h="1" x="7265"/>
        <item h="1" x="7266"/>
        <item h="1" x="7267"/>
        <item h="1" x="7268"/>
        <item h="1" x="7269"/>
        <item h="1" x="7270"/>
        <item h="1" x="7271"/>
        <item h="1" x="7272"/>
        <item h="1" x="7273"/>
        <item h="1" x="7274"/>
        <item h="1" x="7275"/>
        <item h="1" x="7276"/>
        <item h="1" x="7277"/>
        <item h="1" x="7278"/>
        <item h="1" x="7279"/>
        <item h="1" x="7280"/>
        <item h="1" x="7281"/>
        <item h="1" x="7282"/>
        <item h="1" x="7283"/>
        <item h="1" x="7284"/>
        <item h="1" x="7285"/>
        <item h="1" x="7286"/>
        <item h="1" x="7287"/>
        <item h="1" x="7288"/>
        <item h="1" x="7289"/>
        <item h="1" x="7290"/>
        <item h="1" x="7291"/>
        <item h="1" x="7292"/>
        <item h="1" x="7293"/>
        <item h="1" x="7294"/>
        <item h="1" x="7295"/>
        <item h="1" x="7296"/>
        <item h="1" x="7297"/>
        <item h="1" x="7298"/>
        <item h="1" x="7299"/>
        <item h="1" x="7300"/>
        <item h="1" x="7301"/>
        <item h="1" x="7302"/>
        <item h="1" x="7303"/>
        <item h="1" x="7304"/>
        <item h="1" x="7305"/>
        <item h="1" x="7306"/>
        <item h="1" x="7307"/>
        <item h="1" x="7308"/>
        <item h="1" x="7309"/>
        <item h="1" x="7310"/>
        <item h="1" x="7311"/>
        <item h="1" x="7312"/>
        <item h="1" x="7313"/>
        <item h="1" x="7314"/>
        <item h="1" x="7315"/>
        <item h="1" x="7316"/>
        <item h="1" x="7317"/>
        <item h="1" x="7318"/>
        <item h="1" x="7319"/>
        <item h="1" x="7320"/>
        <item h="1" x="7321"/>
        <item h="1" x="7322"/>
        <item h="1" x="7323"/>
        <item h="1" x="7324"/>
        <item h="1" x="7325"/>
        <item h="1" x="7326"/>
        <item h="1" x="7327"/>
        <item h="1" x="7328"/>
        <item h="1" x="7329"/>
        <item h="1" x="7330"/>
        <item h="1" x="7331"/>
        <item h="1" x="7332"/>
        <item h="1" x="7333"/>
        <item h="1" x="7334"/>
        <item h="1" x="7335"/>
        <item h="1" x="7336"/>
        <item h="1" x="7337"/>
        <item h="1" x="7338"/>
        <item h="1" x="7339"/>
        <item h="1" x="7340"/>
        <item h="1" x="7341"/>
        <item h="1" x="7342"/>
        <item h="1" x="7343"/>
        <item h="1" x="7344"/>
        <item h="1" x="7345"/>
        <item h="1" x="7346"/>
        <item h="1" x="7347"/>
        <item h="1" x="7348"/>
        <item h="1" x="7349"/>
        <item h="1" x="7350"/>
        <item h="1" x="7351"/>
        <item h="1" x="7352"/>
        <item h="1" x="7353"/>
        <item h="1" x="7354"/>
        <item h="1" x="7355"/>
        <item h="1" x="7356"/>
        <item h="1" x="7357"/>
        <item h="1" x="7358"/>
        <item h="1" x="7359"/>
        <item h="1" x="7360"/>
        <item h="1" x="7361"/>
        <item h="1" x="7362"/>
        <item h="1" x="7363"/>
        <item h="1" x="7364"/>
        <item h="1" x="7365"/>
        <item h="1" x="7366"/>
        <item h="1" x="7367"/>
        <item h="1" x="7368"/>
        <item h="1" x="7369"/>
        <item h="1" x="7370"/>
        <item h="1" x="7371"/>
        <item h="1" x="7372"/>
        <item h="1" x="7373"/>
        <item h="1" x="7374"/>
        <item h="1" x="7375"/>
        <item h="1" x="7376"/>
        <item h="1" x="7377"/>
        <item h="1" x="7378"/>
        <item h="1" x="7379"/>
        <item h="1" x="7380"/>
        <item h="1" x="7381"/>
        <item h="1" x="7382"/>
        <item h="1" x="7383"/>
        <item h="1" x="7384"/>
        <item h="1" x="7385"/>
        <item h="1" x="7386"/>
        <item h="1" x="7387"/>
        <item h="1" x="7388"/>
        <item h="1" x="7389"/>
        <item h="1" x="7390"/>
        <item h="1" x="7391"/>
        <item h="1" x="7392"/>
        <item h="1" x="7393"/>
        <item h="1" x="7394"/>
        <item h="1" x="7395"/>
        <item h="1" x="7396"/>
        <item h="1" x="7397"/>
        <item h="1" x="7398"/>
        <item h="1" x="7399"/>
        <item h="1" x="7400"/>
        <item h="1" x="7401"/>
        <item h="1" x="7402"/>
        <item h="1" x="7403"/>
        <item h="1" x="7404"/>
        <item h="1" x="7405"/>
        <item h="1" x="7406"/>
        <item h="1" x="7407"/>
        <item h="1" x="7408"/>
        <item h="1" x="7409"/>
        <item h="1" x="7410"/>
        <item h="1" x="7411"/>
        <item h="1" x="7412"/>
        <item h="1" x="7413"/>
        <item h="1" x="7414"/>
        <item h="1" x="7415"/>
        <item h="1" x="7416"/>
        <item h="1" x="7417"/>
        <item h="1" x="7418"/>
        <item h="1" x="7419"/>
        <item h="1" x="7420"/>
        <item h="1" x="7421"/>
        <item h="1" x="7422"/>
        <item h="1" x="7423"/>
        <item h="1" x="7424"/>
        <item h="1" x="7425"/>
        <item h="1" x="7426"/>
        <item h="1" x="7427"/>
        <item h="1" x="7428"/>
        <item h="1" x="7429"/>
        <item h="1" x="7430"/>
        <item h="1" x="7431"/>
        <item h="1" x="7432"/>
        <item h="1" x="7433"/>
        <item h="1" x="7434"/>
        <item h="1" x="7435"/>
        <item h="1" x="7436"/>
        <item h="1" x="7437"/>
        <item h="1" x="7438"/>
        <item h="1" x="7439"/>
        <item h="1" x="7440"/>
        <item h="1" x="7441"/>
        <item h="1" x="7442"/>
        <item h="1" x="7443"/>
        <item h="1" x="7444"/>
        <item h="1" x="7445"/>
        <item h="1" x="7446"/>
        <item h="1" x="7447"/>
        <item h="1" x="7448"/>
        <item h="1" x="7449"/>
        <item h="1" x="7450"/>
        <item h="1" x="7451"/>
        <item h="1" x="7452"/>
        <item h="1" x="7453"/>
        <item h="1" x="7454"/>
        <item h="1" x="7455"/>
        <item h="1" x="7456"/>
        <item h="1" x="7457"/>
        <item h="1" x="7458"/>
        <item h="1" x="7459"/>
        <item h="1" x="7460"/>
        <item h="1" x="7461"/>
        <item h="1" x="7462"/>
        <item h="1" x="7463"/>
        <item h="1" x="7464"/>
        <item h="1" x="7465"/>
        <item h="1" x="7466"/>
        <item h="1" x="7467"/>
        <item h="1" x="7468"/>
        <item h="1" x="7469"/>
        <item h="1" x="7470"/>
        <item h="1" x="7471"/>
        <item h="1" x="7472"/>
        <item h="1" x="7473"/>
        <item h="1" x="7474"/>
        <item h="1" x="7475"/>
        <item h="1" x="7476"/>
        <item h="1" x="7477"/>
        <item h="1" x="7478"/>
        <item h="1" x="7479"/>
        <item h="1" x="7480"/>
        <item h="1" x="7481"/>
        <item h="1" x="7482"/>
        <item h="1" x="7483"/>
        <item h="1" x="7484"/>
        <item h="1" x="7485"/>
        <item h="1" x="7486"/>
        <item h="1" x="7487"/>
        <item h="1" x="7488"/>
        <item h="1" x="7489"/>
        <item h="1" x="7490"/>
        <item h="1" x="7491"/>
        <item h="1" x="7492"/>
        <item h="1" x="7493"/>
        <item h="1" x="7494"/>
        <item h="1" x="7495"/>
        <item h="1" x="7496"/>
        <item h="1" x="7497"/>
        <item h="1" x="7498"/>
        <item h="1" x="7499"/>
        <item h="1" x="7500"/>
        <item h="1" x="7501"/>
        <item h="1" x="7502"/>
        <item h="1" x="7503"/>
        <item h="1" x="7504"/>
        <item h="1" x="7505"/>
        <item h="1" x="7506"/>
        <item h="1" x="7507"/>
        <item h="1" x="7508"/>
        <item h="1" x="7509"/>
        <item h="1" x="7510"/>
        <item h="1" x="7511"/>
        <item h="1" x="7512"/>
        <item h="1" x="7513"/>
        <item h="1" x="7514"/>
        <item h="1" x="7515"/>
        <item h="1" x="7516"/>
        <item h="1" x="7517"/>
        <item h="1" x="7518"/>
        <item h="1" x="7519"/>
        <item h="1" x="7520"/>
        <item h="1" x="7521"/>
        <item h="1" x="7522"/>
        <item h="1" x="7523"/>
        <item h="1" x="7524"/>
        <item h="1" x="7525"/>
        <item h="1" x="7526"/>
        <item h="1" x="7527"/>
        <item h="1" x="7528"/>
        <item h="1" x="7529"/>
        <item h="1" x="7530"/>
        <item h="1" x="7531"/>
        <item h="1" x="7532"/>
        <item h="1" x="7533"/>
        <item h="1" x="7534"/>
        <item h="1" x="7535"/>
        <item h="1" x="7536"/>
        <item h="1" x="7537"/>
        <item h="1" x="7538"/>
        <item h="1" x="7539"/>
        <item h="1" x="7540"/>
        <item h="1" x="7541"/>
        <item h="1" x="7542"/>
        <item h="1" x="7543"/>
        <item h="1" x="7544"/>
        <item h="1" x="7545"/>
        <item h="1" x="7546"/>
        <item h="1" x="7547"/>
        <item h="1" x="7548"/>
        <item h="1" x="7549"/>
        <item h="1" x="7550"/>
        <item h="1" x="7551"/>
        <item h="1" x="7552"/>
        <item h="1" x="7553"/>
        <item h="1" x="7554"/>
        <item h="1" x="7555"/>
        <item h="1" x="7556"/>
        <item h="1" x="7557"/>
        <item h="1" x="7558"/>
        <item h="1" x="7559"/>
        <item h="1" x="7560"/>
        <item h="1" x="7561"/>
        <item h="1" x="7562"/>
        <item h="1" x="7563"/>
        <item h="1" x="7564"/>
        <item h="1" x="7565"/>
        <item h="1" x="7566"/>
        <item h="1" x="7567"/>
        <item h="1" x="7568"/>
        <item h="1" x="7569"/>
        <item h="1" x="7570"/>
        <item h="1" x="7571"/>
        <item h="1" x="7572"/>
        <item h="1" x="7573"/>
        <item h="1" x="7574"/>
        <item h="1" x="7575"/>
        <item h="1" x="7576"/>
        <item h="1" x="7577"/>
        <item h="1" x="7578"/>
        <item h="1" x="7579"/>
        <item h="1" x="7580"/>
        <item h="1" x="7581"/>
        <item h="1" x="7582"/>
        <item h="1" x="7583"/>
        <item h="1" x="7584"/>
        <item h="1" x="7585"/>
        <item h="1" x="7586"/>
        <item h="1" x="7587"/>
        <item h="1" x="7588"/>
        <item h="1" x="7589"/>
        <item h="1" x="7590"/>
        <item h="1" x="7591"/>
        <item h="1" x="7592"/>
        <item h="1" x="7593"/>
        <item h="1" x="7594"/>
        <item h="1" x="7595"/>
        <item h="1" x="7596"/>
        <item h="1" x="7597"/>
        <item h="1" x="7598"/>
        <item h="1" x="7599"/>
        <item h="1" x="7600"/>
        <item h="1" x="7601"/>
        <item h="1" x="7602"/>
        <item h="1" x="7603"/>
        <item h="1" x="7604"/>
        <item h="1" x="7605"/>
        <item h="1" x="7606"/>
        <item h="1" x="7607"/>
        <item h="1" x="7608"/>
        <item h="1" x="7609"/>
        <item h="1" x="7610"/>
        <item h="1" x="7611"/>
        <item h="1" x="7612"/>
        <item h="1" x="7613"/>
        <item h="1" x="7614"/>
        <item h="1" x="7615"/>
        <item h="1" x="7616"/>
        <item h="1" x="7617"/>
        <item h="1" x="7618"/>
        <item h="1" x="7619"/>
        <item h="1" x="7620"/>
        <item h="1" x="7621"/>
        <item h="1" x="7622"/>
        <item h="1" x="7623"/>
        <item h="1" x="7624"/>
        <item h="1" x="7625"/>
        <item h="1" x="7626"/>
        <item h="1" x="7627"/>
        <item h="1" x="7628"/>
        <item h="1" x="7629"/>
        <item h="1" x="7630"/>
        <item h="1" x="7631"/>
        <item h="1" x="7632"/>
        <item h="1" x="7633"/>
        <item h="1" x="7634"/>
        <item h="1" x="7635"/>
        <item h="1" x="7636"/>
        <item h="1" x="7637"/>
        <item h="1" x="7638"/>
        <item h="1" x="7639"/>
        <item h="1" x="7640"/>
        <item h="1" x="7641"/>
        <item h="1" x="7642"/>
        <item h="1" x="7643"/>
        <item h="1" x="7644"/>
        <item h="1" x="7645"/>
        <item h="1" x="7646"/>
        <item h="1" x="7647"/>
        <item h="1" x="7648"/>
        <item h="1" x="7649"/>
        <item h="1" x="7650"/>
        <item h="1" x="7651"/>
        <item h="1" x="7652"/>
        <item h="1" x="7653"/>
        <item h="1" x="7654"/>
        <item h="1" x="7655"/>
        <item h="1" x="7656"/>
        <item h="1" x="7657"/>
        <item h="1" x="7658"/>
        <item h="1" x="7659"/>
        <item h="1" x="7660"/>
        <item h="1" x="7661"/>
        <item h="1" x="7662"/>
        <item h="1" x="7663"/>
        <item h="1" x="7664"/>
        <item h="1" x="7665"/>
        <item h="1" x="7666"/>
        <item h="1" x="7667"/>
        <item h="1" x="7668"/>
        <item h="1" x="7669"/>
        <item h="1" x="7670"/>
        <item h="1" x="7671"/>
        <item h="1" x="7672"/>
        <item h="1" x="7673"/>
        <item h="1" x="7674"/>
        <item h="1" x="7675"/>
        <item h="1" x="7676"/>
        <item h="1" x="7677"/>
        <item h="1" x="7678"/>
        <item h="1" x="7679"/>
        <item h="1" x="7680"/>
        <item h="1" x="7681"/>
        <item h="1" x="7682"/>
        <item h="1" x="7683"/>
        <item h="1" x="7684"/>
        <item h="1" x="7685"/>
        <item h="1" x="7686"/>
        <item h="1" x="7687"/>
        <item h="1" x="7688"/>
        <item h="1" x="7689"/>
        <item h="1" x="7690"/>
        <item h="1" x="7691"/>
        <item h="1" x="7692"/>
        <item h="1" x="7693"/>
        <item h="1" x="7694"/>
        <item h="1" x="7695"/>
        <item h="1" x="7696"/>
        <item h="1" x="7697"/>
        <item h="1" x="7698"/>
        <item h="1" x="7699"/>
        <item h="1" x="7700"/>
        <item h="1" x="7701"/>
        <item h="1" x="7702"/>
        <item h="1" x="7703"/>
        <item h="1" x="7704"/>
        <item h="1" x="7705"/>
        <item h="1" x="7706"/>
        <item h="1" x="7707"/>
        <item h="1" x="7708"/>
        <item h="1" x="7709"/>
        <item h="1" x="7710"/>
        <item h="1" x="7711"/>
        <item h="1" x="7712"/>
        <item h="1" x="7713"/>
        <item h="1" x="7714"/>
        <item h="1" x="7715"/>
        <item h="1" x="7716"/>
        <item h="1" x="7717"/>
        <item h="1" x="7718"/>
        <item h="1" x="7719"/>
        <item h="1" x="7720"/>
        <item h="1" x="7721"/>
        <item h="1" x="7722"/>
        <item h="1" x="7723"/>
        <item h="1" x="7724"/>
        <item h="1" x="7725"/>
        <item h="1" x="7726"/>
        <item h="1" x="7727"/>
        <item h="1" x="7728"/>
        <item h="1" x="7729"/>
        <item h="1" x="7730"/>
        <item h="1" x="7731"/>
        <item h="1" x="7732"/>
        <item h="1" x="7733"/>
        <item h="1" x="7734"/>
        <item h="1" x="7735"/>
        <item h="1" x="7736"/>
        <item h="1" x="7737"/>
        <item h="1" x="7738"/>
        <item h="1" x="7739"/>
        <item h="1" x="7740"/>
        <item h="1" x="7741"/>
        <item h="1" x="7742"/>
        <item h="1" x="7743"/>
        <item h="1" x="7744"/>
        <item h="1" x="7745"/>
        <item h="1" x="7746"/>
        <item h="1" x="7747"/>
        <item h="1" x="7748"/>
        <item h="1" x="7749"/>
        <item h="1" x="7750"/>
        <item h="1" x="7751"/>
        <item h="1" x="7752"/>
        <item h="1" x="7753"/>
        <item h="1" x="7754"/>
        <item h="1" x="7755"/>
        <item h="1" x="7756"/>
        <item h="1" x="7757"/>
        <item h="1" x="7758"/>
        <item h="1" x="7759"/>
        <item h="1" x="7760"/>
        <item h="1" x="7761"/>
        <item h="1" x="7762"/>
        <item h="1" x="7763"/>
        <item h="1" x="7764"/>
        <item h="1" x="7765"/>
        <item h="1" x="7766"/>
        <item h="1" x="7767"/>
        <item h="1" x="7768"/>
        <item h="1" x="7769"/>
        <item h="1" x="7770"/>
        <item h="1" x="7771"/>
        <item h="1" x="7772"/>
        <item h="1" x="7773"/>
        <item h="1" x="7774"/>
        <item h="1" x="7775"/>
        <item h="1" x="7776"/>
        <item h="1" x="7777"/>
        <item h="1" x="7778"/>
        <item h="1" x="7779"/>
        <item h="1" x="7780"/>
        <item h="1" x="7781"/>
        <item h="1" x="7782"/>
        <item h="1" x="7783"/>
        <item h="1" x="7784"/>
        <item h="1" x="7785"/>
        <item h="1" x="7786"/>
        <item h="1" x="7787"/>
        <item h="1" x="7788"/>
        <item h="1" x="7789"/>
        <item h="1" x="7790"/>
        <item h="1" x="7791"/>
        <item h="1" x="7792"/>
        <item h="1" x="7793"/>
        <item h="1" x="7794"/>
        <item h="1" x="7795"/>
        <item h="1" x="7796"/>
        <item h="1" x="7797"/>
        <item h="1" x="7798"/>
        <item h="1" x="7799"/>
        <item h="1" x="7800"/>
        <item h="1" x="7801"/>
        <item h="1" x="7802"/>
        <item h="1" x="7803"/>
        <item h="1" x="7804"/>
        <item h="1" x="7805"/>
        <item h="1" x="7806"/>
        <item h="1" x="7807"/>
        <item h="1" x="7808"/>
        <item h="1" x="7809"/>
        <item h="1" x="7810"/>
        <item h="1" x="7811"/>
        <item h="1" x="7812"/>
        <item h="1" x="7813"/>
        <item h="1" x="7814"/>
        <item h="1" x="7815"/>
        <item h="1" x="7816"/>
        <item h="1" x="7817"/>
        <item h="1" x="7818"/>
        <item h="1" x="7819"/>
        <item h="1" x="7820"/>
        <item h="1" x="7821"/>
        <item h="1" x="7822"/>
        <item h="1" x="7823"/>
        <item h="1" x="7824"/>
        <item h="1" x="7825"/>
        <item h="1" x="7826"/>
        <item h="1" x="7827"/>
        <item h="1" x="7828"/>
        <item h="1" x="7829"/>
        <item h="1" x="7830"/>
        <item h="1" x="7831"/>
        <item h="1" x="7832"/>
        <item h="1" x="7833"/>
        <item h="1" x="7834"/>
        <item h="1" x="7835"/>
        <item h="1" x="7836"/>
        <item h="1" x="7837"/>
        <item h="1" x="7838"/>
        <item h="1" x="7839"/>
        <item h="1" x="7840"/>
        <item h="1" x="7841"/>
        <item h="1" x="7842"/>
        <item h="1" x="7843"/>
        <item h="1" x="7844"/>
        <item h="1" x="7845"/>
        <item h="1" x="7846"/>
        <item h="1" x="7847"/>
        <item h="1" x="7848"/>
        <item h="1" x="7849"/>
        <item h="1" x="7850"/>
        <item h="1" x="7851"/>
        <item h="1" x="7852"/>
        <item h="1" x="7853"/>
        <item h="1" x="7854"/>
        <item h="1" x="7855"/>
        <item h="1" x="7856"/>
        <item h="1" x="7857"/>
        <item h="1" x="7858"/>
        <item h="1" x="7859"/>
        <item h="1" x="7860"/>
        <item h="1" x="7861"/>
        <item h="1" x="7862"/>
        <item h="1" x="7863"/>
        <item h="1" x="7864"/>
        <item h="1" x="7865"/>
        <item h="1" x="7866"/>
        <item h="1" x="7867"/>
        <item h="1" x="7868"/>
        <item h="1" x="7869"/>
        <item h="1" x="7870"/>
        <item h="1" x="7871"/>
        <item h="1" x="7872"/>
        <item h="1" x="7873"/>
        <item h="1" x="7874"/>
        <item h="1" x="7875"/>
        <item h="1" x="7876"/>
        <item h="1" x="7877"/>
        <item h="1" x="7878"/>
        <item h="1" x="7879"/>
        <item h="1" x="7880"/>
        <item h="1" x="7881"/>
        <item h="1" x="7882"/>
        <item h="1" x="7883"/>
        <item h="1" x="7884"/>
        <item h="1" x="7885"/>
        <item h="1" x="7886"/>
        <item h="1" x="7887"/>
        <item h="1" x="7888"/>
        <item h="1" x="7889"/>
        <item h="1" x="7890"/>
        <item h="1" x="7891"/>
        <item h="1" x="7892"/>
        <item h="1" x="7893"/>
        <item h="1" x="7894"/>
        <item h="1" x="7895"/>
        <item h="1" x="7896"/>
        <item h="1" x="7897"/>
        <item h="1" x="7898"/>
        <item h="1" x="7899"/>
        <item h="1" x="7900"/>
        <item h="1" x="7901"/>
        <item h="1" x="7902"/>
        <item h="1" x="7903"/>
        <item h="1" x="7904"/>
        <item h="1" x="7905"/>
        <item h="1" x="7906"/>
        <item h="1" x="7907"/>
        <item h="1" x="7908"/>
        <item h="1" x="7909"/>
        <item h="1" x="7910"/>
        <item h="1" x="7911"/>
        <item h="1" x="7912"/>
        <item h="1" x="7913"/>
        <item h="1" x="7914"/>
        <item h="1" x="7915"/>
        <item h="1" x="7916"/>
        <item h="1" x="7917"/>
        <item h="1" x="7918"/>
        <item h="1" x="7919"/>
        <item h="1" x="7920"/>
        <item h="1" x="7921"/>
        <item h="1" x="7922"/>
        <item h="1" x="7923"/>
        <item h="1" x="7924"/>
        <item h="1" x="7925"/>
        <item h="1" x="7926"/>
        <item h="1" x="7927"/>
        <item h="1" x="7928"/>
        <item h="1" x="7929"/>
        <item h="1" x="7930"/>
        <item h="1" x="7931"/>
        <item h="1" x="7932"/>
        <item h="1" x="7933"/>
        <item h="1" x="7934"/>
        <item h="1" x="7935"/>
        <item h="1" x="7936"/>
        <item h="1" x="7937"/>
        <item h="1" x="7938"/>
        <item h="1" x="7939"/>
        <item h="1" x="7940"/>
        <item h="1" x="7941"/>
        <item h="1" x="7942"/>
        <item h="1" x="7943"/>
        <item h="1" x="7944"/>
        <item h="1" x="7945"/>
        <item h="1" x="7946"/>
        <item h="1" x="7947"/>
        <item h="1" x="7948"/>
        <item h="1" x="7949"/>
        <item h="1" x="7950"/>
        <item h="1" x="7951"/>
        <item h="1" x="7952"/>
        <item h="1" x="7953"/>
        <item h="1" x="7954"/>
        <item h="1" x="7955"/>
        <item h="1" x="7956"/>
        <item h="1" x="7957"/>
        <item h="1" x="7958"/>
        <item h="1" x="7959"/>
        <item h="1" x="7960"/>
        <item h="1" x="7961"/>
        <item h="1" x="7962"/>
        <item h="1" x="7963"/>
        <item h="1" x="7964"/>
        <item h="1" x="7965"/>
        <item h="1" x="7966"/>
        <item h="1" x="7967"/>
        <item h="1" x="7968"/>
        <item h="1" x="7969"/>
        <item h="1" x="7970"/>
        <item h="1" x="7971"/>
        <item h="1" x="7972"/>
        <item h="1" x="7973"/>
        <item h="1" x="7974"/>
        <item h="1" x="7975"/>
        <item h="1" x="7976"/>
        <item h="1" x="7977"/>
        <item h="1" x="7978"/>
        <item h="1" x="7979"/>
        <item h="1" x="7980"/>
        <item h="1" x="7981"/>
        <item h="1" x="7982"/>
        <item h="1" x="7983"/>
        <item h="1" x="7984"/>
        <item h="1" x="7985"/>
        <item h="1" x="7986"/>
        <item h="1" x="7987"/>
        <item h="1" x="7988"/>
        <item h="1" x="7989"/>
        <item h="1" x="7990"/>
        <item h="1" x="7991"/>
        <item h="1" x="7992"/>
        <item h="1" x="7993"/>
        <item h="1" x="7994"/>
        <item h="1" x="7995"/>
        <item h="1" x="7996"/>
        <item h="1" x="7997"/>
        <item h="1" x="7998"/>
        <item h="1" x="7999"/>
        <item h="1" x="8000"/>
        <item h="1" x="8001"/>
        <item h="1" x="8002"/>
        <item h="1" x="8003"/>
        <item h="1" x="8004"/>
        <item h="1" x="8005"/>
        <item h="1" x="8006"/>
        <item h="1" x="8007"/>
        <item h="1" x="8008"/>
        <item h="1" x="8009"/>
        <item h="1" x="8010"/>
        <item h="1" x="8011"/>
        <item h="1" x="8012"/>
        <item h="1" x="8013"/>
        <item h="1" x="8014"/>
        <item h="1" x="8015"/>
        <item h="1" x="8016"/>
        <item h="1" x="8017"/>
        <item h="1" x="8018"/>
        <item h="1" x="8019"/>
        <item h="1" x="8020"/>
        <item h="1" x="8021"/>
        <item h="1" x="8022"/>
        <item h="1" x="8023"/>
        <item h="1" x="8024"/>
        <item h="1" x="8025"/>
        <item h="1" x="8026"/>
        <item h="1" x="8027"/>
        <item h="1" x="8028"/>
        <item h="1" x="8029"/>
        <item h="1" x="8030"/>
        <item h="1" x="8031"/>
        <item h="1" x="8032"/>
        <item h="1" x="8033"/>
        <item h="1" x="8034"/>
        <item h="1" x="8035"/>
        <item h="1" x="8036"/>
        <item h="1" x="8037"/>
        <item h="1" x="8038"/>
        <item h="1" x="8039"/>
        <item h="1" x="8040"/>
        <item h="1" x="8041"/>
        <item h="1" x="8042"/>
        <item h="1" x="8043"/>
        <item h="1" x="8044"/>
        <item h="1" x="8045"/>
        <item h="1" x="8046"/>
        <item h="1" x="8047"/>
        <item h="1" x="8048"/>
        <item h="1" x="8049"/>
        <item h="1" x="8050"/>
        <item h="1" x="8051"/>
        <item h="1" x="8052"/>
        <item h="1" x="8053"/>
        <item h="1" x="8054"/>
        <item h="1" x="8055"/>
        <item h="1" x="8056"/>
        <item h="1" x="8057"/>
        <item h="1" x="8058"/>
        <item h="1" x="8059"/>
        <item h="1" x="8060"/>
        <item h="1" x="8061"/>
        <item h="1" x="8062"/>
        <item h="1" x="8063"/>
        <item h="1" x="8064"/>
        <item h="1" x="8065"/>
        <item h="1" x="8066"/>
        <item h="1" x="8067"/>
        <item h="1" x="8068"/>
        <item h="1" x="8069"/>
        <item h="1" x="8070"/>
        <item h="1" x="8071"/>
        <item h="1" x="8072"/>
        <item h="1" x="8073"/>
        <item h="1" x="8074"/>
        <item h="1" x="8075"/>
        <item h="1" x="8076"/>
        <item h="1" x="8077"/>
        <item h="1" x="8078"/>
        <item h="1" x="8079"/>
        <item h="1" x="8080"/>
        <item h="1" x="8081"/>
        <item h="1" x="8082"/>
        <item h="1" x="8083"/>
        <item h="1" x="8084"/>
        <item h="1" x="8085"/>
        <item h="1" x="8086"/>
        <item h="1" x="8087"/>
        <item h="1" x="8088"/>
        <item h="1" x="8089"/>
        <item h="1" x="8090"/>
        <item h="1" x="8091"/>
        <item h="1" x="8092"/>
        <item h="1" x="8093"/>
        <item h="1" x="8094"/>
        <item h="1" x="8095"/>
        <item h="1" x="8096"/>
        <item h="1" x="8097"/>
        <item h="1" x="8098"/>
        <item h="1" x="8099"/>
        <item h="1" x="8100"/>
        <item h="1" x="8101"/>
        <item h="1" x="8102"/>
        <item h="1" x="8103"/>
        <item h="1" x="8104"/>
        <item h="1" x="8105"/>
        <item h="1" x="8106"/>
        <item h="1" x="8107"/>
        <item h="1" x="8108"/>
        <item h="1" x="8109"/>
        <item h="1" x="8110"/>
        <item h="1" x="8111"/>
        <item h="1" x="8112"/>
        <item h="1" x="8113"/>
        <item h="1" x="8114"/>
        <item h="1" x="8115"/>
        <item h="1" x="8116"/>
        <item h="1" x="8117"/>
        <item h="1" x="8118"/>
        <item h="1" x="8119"/>
        <item h="1" x="8120"/>
        <item h="1" x="8121"/>
        <item h="1" x="8122"/>
        <item h="1" x="8123"/>
        <item h="1" x="8124"/>
        <item h="1" x="8125"/>
        <item h="1" x="8126"/>
        <item h="1" x="8127"/>
        <item h="1" x="8128"/>
        <item h="1" x="8129"/>
        <item h="1" x="8130"/>
        <item h="1" x="8131"/>
        <item h="1" x="8132"/>
        <item h="1" x="8133"/>
        <item h="1" x="8134"/>
        <item h="1" x="8135"/>
        <item h="1" x="8136"/>
        <item h="1" x="8137"/>
        <item h="1" x="8138"/>
        <item h="1" x="8139"/>
        <item h="1" x="8140"/>
        <item h="1" x="8141"/>
        <item h="1" x="8142"/>
        <item h="1" x="8143"/>
        <item h="1" x="8144"/>
        <item h="1" x="8145"/>
        <item h="1" x="8146"/>
        <item h="1" x="8147"/>
        <item h="1" x="8148"/>
        <item h="1" x="8149"/>
        <item h="1" x="8150"/>
        <item h="1" x="8151"/>
        <item h="1" x="8152"/>
        <item h="1" x="8153"/>
        <item h="1" x="8154"/>
        <item h="1" x="8155"/>
        <item h="1" x="8156"/>
        <item h="1" x="8157"/>
        <item h="1" x="8158"/>
        <item h="1" x="8159"/>
        <item h="1" x="8160"/>
        <item h="1" x="8161"/>
        <item h="1" x="8162"/>
        <item h="1" x="8163"/>
        <item h="1" x="8164"/>
        <item h="1" x="8165"/>
        <item h="1" x="8166"/>
        <item h="1" x="8167"/>
        <item h="1" x="8168"/>
        <item h="1" x="8169"/>
        <item h="1" x="8170"/>
        <item h="1" x="8171"/>
        <item h="1" x="8172"/>
        <item h="1" x="8173"/>
        <item h="1" x="8174"/>
        <item h="1" x="8175"/>
        <item h="1" x="8176"/>
        <item h="1" x="8177"/>
        <item h="1" x="8178"/>
        <item h="1" x="8179"/>
        <item h="1" x="8180"/>
        <item h="1" x="8181"/>
        <item h="1" x="8182"/>
        <item h="1" x="8183"/>
        <item h="1" x="8184"/>
        <item h="1" x="8185"/>
        <item h="1" x="8186"/>
        <item h="1" x="8187"/>
        <item h="1" x="8188"/>
        <item h="1" x="8189"/>
        <item h="1" x="8190"/>
        <item h="1" x="8191"/>
        <item h="1" x="8192"/>
        <item h="1" x="8193"/>
        <item h="1" x="8194"/>
        <item h="1" x="8195"/>
        <item h="1" x="8196"/>
        <item h="1" x="8197"/>
        <item h="1" x="8198"/>
        <item h="1" x="8199"/>
        <item h="1" x="8200"/>
        <item h="1" x="8201"/>
        <item h="1" x="8202"/>
        <item h="1" x="8203"/>
        <item h="1" x="8204"/>
        <item h="1" x="8205"/>
        <item h="1" x="8206"/>
        <item h="1" x="8207"/>
        <item h="1" x="8208"/>
        <item h="1" x="8209"/>
        <item h="1" x="8210"/>
        <item h="1" x="8211"/>
        <item h="1" x="8212"/>
        <item h="1" x="8213"/>
        <item h="1" x="8214"/>
        <item h="1" x="8215"/>
        <item h="1" x="8216"/>
        <item h="1" x="8217"/>
        <item h="1" x="8218"/>
        <item h="1" x="8219"/>
        <item h="1" x="8220"/>
        <item h="1" x="8221"/>
        <item h="1" x="8222"/>
        <item h="1" x="8223"/>
        <item h="1" x="8224"/>
        <item h="1" x="8225"/>
        <item h="1" x="8226"/>
        <item h="1" x="8227"/>
        <item h="1" x="8228"/>
        <item h="1" x="8229"/>
        <item h="1" x="8230"/>
        <item h="1" x="8231"/>
        <item h="1" x="8232"/>
        <item h="1" x="8233"/>
        <item h="1" x="8234"/>
        <item h="1" x="8235"/>
        <item h="1" x="8236"/>
        <item h="1" x="8237"/>
        <item h="1" x="8238"/>
        <item h="1" x="8239"/>
        <item h="1" x="8240"/>
        <item h="1" x="8241"/>
        <item h="1" x="8242"/>
        <item h="1" x="8243"/>
        <item h="1" x="8244"/>
        <item h="1" x="8245"/>
        <item h="1" x="8246"/>
        <item h="1" x="8247"/>
        <item h="1" x="8248"/>
        <item h="1" x="8249"/>
        <item h="1" x="8250"/>
        <item h="1" x="8251"/>
        <item h="1" x="8252"/>
        <item h="1" x="8253"/>
        <item h="1" x="8254"/>
        <item h="1" x="8255"/>
        <item h="1" x="8256"/>
        <item h="1" x="8257"/>
        <item h="1" x="8258"/>
        <item h="1" x="8259"/>
        <item h="1" x="8260"/>
        <item h="1" x="8261"/>
        <item h="1" x="8262"/>
        <item h="1" x="8263"/>
        <item h="1" x="8264"/>
        <item h="1" x="8265"/>
        <item h="1" x="8266"/>
        <item h="1" x="8267"/>
        <item h="1" x="8268"/>
        <item h="1" x="8269"/>
        <item h="1" x="8270"/>
        <item h="1" x="8271"/>
        <item h="1" x="8272"/>
        <item h="1" x="8273"/>
        <item h="1" x="8274"/>
        <item h="1" x="8275"/>
        <item h="1" x="8276"/>
        <item h="1" x="8277"/>
        <item h="1" x="8278"/>
        <item h="1" x="8279"/>
        <item h="1" x="8280"/>
        <item h="1" x="8281"/>
        <item h="1" x="8282"/>
        <item h="1" x="8283"/>
        <item h="1" x="8284"/>
        <item h="1" x="8285"/>
        <item h="1" x="8286"/>
        <item h="1" x="8287"/>
        <item h="1" x="8288"/>
        <item h="1" x="8289"/>
        <item h="1" x="8290"/>
        <item h="1" x="8291"/>
        <item h="1" x="8292"/>
        <item h="1" x="8293"/>
        <item h="1" x="8294"/>
        <item h="1" x="8295"/>
        <item h="1" x="8296"/>
        <item h="1" x="8297"/>
        <item h="1" x="8298"/>
        <item h="1" x="8299"/>
        <item h="1" x="8300"/>
        <item h="1" x="8301"/>
        <item h="1" x="8302"/>
        <item h="1" x="8303"/>
        <item h="1" x="8304"/>
        <item h="1" x="8305"/>
        <item h="1" x="8306"/>
        <item h="1" x="8307"/>
        <item h="1" x="8308"/>
        <item h="1" x="8309"/>
        <item h="1" x="8310"/>
        <item h="1" x="8311"/>
        <item h="1" x="8312"/>
        <item h="1" x="8313"/>
        <item h="1" x="8314"/>
        <item h="1" x="8315"/>
        <item h="1" x="8316"/>
        <item h="1" x="8317"/>
        <item h="1" x="8318"/>
        <item h="1" x="8319"/>
        <item h="1" x="8320"/>
        <item h="1" x="8321"/>
        <item h="1" x="8322"/>
        <item h="1" x="8323"/>
        <item h="1" x="8324"/>
        <item h="1" x="8325"/>
        <item h="1" x="8326"/>
        <item h="1" x="8327"/>
        <item h="1" x="8328"/>
        <item h="1" x="8329"/>
        <item h="1" x="8330"/>
        <item h="1" x="8331"/>
        <item h="1" x="8332"/>
        <item h="1" x="8333"/>
        <item h="1" x="8334"/>
        <item h="1" x="8335"/>
        <item h="1" x="8336"/>
        <item h="1" x="8337"/>
        <item h="1" x="8338"/>
        <item h="1" x="8339"/>
        <item h="1" x="8340"/>
        <item h="1" x="8341"/>
        <item h="1" x="8342"/>
        <item h="1" x="8343"/>
        <item h="1" x="8344"/>
        <item h="1" x="8345"/>
        <item h="1" x="8346"/>
        <item h="1" x="8347"/>
        <item h="1" x="8348"/>
        <item h="1" x="8349"/>
        <item h="1" x="8350"/>
        <item h="1" x="8351"/>
        <item h="1" x="8352"/>
        <item h="1" x="8353"/>
        <item h="1" x="8354"/>
        <item h="1" x="8355"/>
        <item h="1" x="8356"/>
        <item h="1" x="8357"/>
        <item h="1" x="8358"/>
        <item h="1" x="8359"/>
        <item h="1" x="8360"/>
        <item h="1" x="8361"/>
        <item h="1" x="8362"/>
        <item h="1" x="8363"/>
        <item h="1" x="8364"/>
        <item h="1" x="8365"/>
        <item h="1" x="8366"/>
        <item h="1" x="8367"/>
        <item h="1" x="8368"/>
        <item h="1" x="8369"/>
        <item h="1" x="8370"/>
        <item h="1" x="8371"/>
        <item h="1" x="8372"/>
        <item h="1" x="8373"/>
        <item h="1" x="8374"/>
        <item h="1" x="8375"/>
        <item h="1" x="8376"/>
        <item h="1" x="8377"/>
        <item h="1" x="8378"/>
        <item h="1" x="8379"/>
        <item h="1" x="8380"/>
        <item h="1" x="8381"/>
        <item h="1" x="8382"/>
        <item h="1" x="8383"/>
        <item h="1" x="8384"/>
        <item h="1" x="8385"/>
        <item h="1" x="8386"/>
        <item h="1" x="8387"/>
        <item h="1" x="8388"/>
        <item h="1" x="8389"/>
        <item h="1" x="8390"/>
        <item h="1" x="8391"/>
        <item h="1" x="8392"/>
        <item h="1" x="8393"/>
        <item h="1" x="8394"/>
        <item h="1" x="8395"/>
        <item h="1" x="8396"/>
        <item h="1" x="8397"/>
        <item h="1" x="8398"/>
        <item h="1" x="8399"/>
        <item h="1" x="8400"/>
        <item h="1" x="8401"/>
        <item h="1" x="8402"/>
        <item h="1" x="8403"/>
        <item h="1" x="8404"/>
        <item h="1" x="8405"/>
        <item h="1" x="8406"/>
        <item h="1" x="8407"/>
        <item h="1" x="8408"/>
        <item h="1" x="8409"/>
        <item h="1" x="8410"/>
        <item h="1" x="8411"/>
        <item h="1" x="8412"/>
        <item h="1" x="8413"/>
        <item h="1" x="8414"/>
        <item h="1" x="8415"/>
        <item h="1" x="8416"/>
        <item h="1" x="8417"/>
        <item h="1" x="8418"/>
        <item h="1" x="8419"/>
        <item h="1" x="8420"/>
        <item h="1" x="8421"/>
        <item h="1" x="8422"/>
        <item h="1" x="8423"/>
        <item h="1" x="8424"/>
        <item h="1" x="8425"/>
        <item h="1" x="8426"/>
        <item h="1" x="8427"/>
        <item h="1" x="8428"/>
        <item h="1" x="8429"/>
        <item h="1" x="8430"/>
        <item h="1" x="8431"/>
        <item h="1" x="8432"/>
        <item h="1" x="8433"/>
        <item h="1" x="8434"/>
        <item h="1" x="8435"/>
        <item h="1" x="8436"/>
        <item h="1" x="8437"/>
        <item h="1" x="8438"/>
        <item h="1" x="8439"/>
        <item h="1" x="8440"/>
        <item h="1" x="8441"/>
        <item h="1" x="8442"/>
        <item h="1" x="8443"/>
        <item h="1" x="8444"/>
        <item h="1" x="8445"/>
        <item h="1" x="8446"/>
        <item h="1" x="8447"/>
        <item h="1" x="8448"/>
        <item h="1" x="8449"/>
        <item h="1" x="8450"/>
        <item h="1" x="8451"/>
        <item h="1" x="8452"/>
        <item h="1" x="8453"/>
        <item h="1" x="8454"/>
        <item h="1" x="8455"/>
        <item h="1" x="8456"/>
        <item h="1" x="8457"/>
        <item h="1" x="8458"/>
        <item h="1" x="8459"/>
        <item h="1" x="8460"/>
        <item h="1" x="8461"/>
        <item h="1" x="8462"/>
        <item h="1" x="8463"/>
        <item h="1" x="8464"/>
        <item h="1" x="8465"/>
        <item h="1" x="8466"/>
        <item h="1" x="8467"/>
        <item h="1" x="8468"/>
        <item h="1" x="8469"/>
        <item h="1" x="8470"/>
        <item h="1" x="8471"/>
        <item h="1" x="8472"/>
        <item h="1" x="8473"/>
        <item h="1" x="8474"/>
        <item h="1" x="8475"/>
        <item h="1" x="8476"/>
        <item h="1" x="8477"/>
        <item h="1" x="8478"/>
        <item h="1" x="8479"/>
        <item h="1" x="8480"/>
        <item h="1" x="8481"/>
        <item h="1" x="8482"/>
        <item h="1" x="8483"/>
        <item h="1" x="8484"/>
        <item h="1" x="8485"/>
        <item h="1" x="8486"/>
        <item h="1" x="8487"/>
        <item h="1" x="8488"/>
        <item h="1" x="8489"/>
        <item h="1" x="8490"/>
        <item h="1" x="8491"/>
        <item h="1" x="8492"/>
        <item h="1" x="8493"/>
        <item h="1" x="8494"/>
        <item h="1" x="8495"/>
        <item h="1" x="8496"/>
        <item h="1" x="8497"/>
        <item h="1" x="8498"/>
        <item h="1" x="8499"/>
        <item h="1" x="8500"/>
        <item h="1" x="8501"/>
        <item h="1" x="8502"/>
        <item h="1" x="8503"/>
        <item h="1" x="8504"/>
        <item h="1" x="8505"/>
        <item h="1" x="8506"/>
        <item h="1" x="8507"/>
        <item h="1" x="8508"/>
        <item h="1" x="8509"/>
        <item h="1" x="8510"/>
        <item h="1" x="8511"/>
        <item h="1" x="8512"/>
        <item h="1" x="8513"/>
        <item h="1" x="8514"/>
        <item h="1" x="8515"/>
        <item h="1" x="8516"/>
        <item h="1" x="8517"/>
        <item h="1" x="8518"/>
        <item h="1" x="8519"/>
        <item h="1" x="8520"/>
        <item h="1" x="8521"/>
        <item h="1" x="8522"/>
        <item h="1" x="8523"/>
        <item h="1" x="8524"/>
        <item h="1" x="8525"/>
        <item h="1" x="8526"/>
        <item h="1" x="8527"/>
        <item h="1" x="8528"/>
        <item h="1" x="8529"/>
        <item h="1" x="8530"/>
        <item h="1" x="8531"/>
        <item h="1" x="8532"/>
        <item h="1" x="8533"/>
        <item h="1" x="8534"/>
        <item h="1" x="8535"/>
        <item h="1" x="8536"/>
        <item h="1" x="8537"/>
        <item h="1" x="8538"/>
        <item h="1" x="8539"/>
        <item h="1" x="8540"/>
        <item h="1" x="8541"/>
        <item h="1" x="8542"/>
        <item h="1" x="8543"/>
        <item h="1" x="8544"/>
        <item h="1" x="8545"/>
        <item h="1" x="8546"/>
        <item h="1" x="8547"/>
        <item h="1" x="8548"/>
        <item h="1" x="8549"/>
        <item h="1" x="8550"/>
        <item h="1" x="8551"/>
        <item h="1" x="8552"/>
        <item h="1" x="8553"/>
        <item h="1" x="8554"/>
        <item h="1" x="8555"/>
        <item h="1" x="8556"/>
        <item h="1" x="8557"/>
        <item h="1" x="8558"/>
        <item h="1" x="8559"/>
        <item h="1" x="8560"/>
        <item h="1" x="8561"/>
        <item h="1" x="8562"/>
        <item h="1" x="8563"/>
        <item h="1" x="8564"/>
        <item h="1" x="8565"/>
        <item h="1" x="8566"/>
        <item h="1" x="8567"/>
        <item h="1" x="8568"/>
        <item h="1" x="8569"/>
        <item h="1" x="8570"/>
        <item h="1" x="8571"/>
        <item h="1" x="8572"/>
        <item h="1" x="8573"/>
        <item h="1" x="8574"/>
        <item h="1" x="8575"/>
        <item h="1" x="8576"/>
        <item h="1" x="8577"/>
        <item h="1" x="8578"/>
        <item h="1" x="8579"/>
        <item h="1" x="8580"/>
        <item h="1" x="8581"/>
        <item h="1" x="8582"/>
        <item h="1" x="8583"/>
        <item h="1" x="8584"/>
        <item h="1" x="8585"/>
        <item h="1" x="8586"/>
        <item h="1" x="8587"/>
        <item h="1" x="8588"/>
        <item h="1" x="8589"/>
        <item h="1" x="8590"/>
        <item h="1" x="8591"/>
        <item h="1" x="8592"/>
        <item h="1" x="8593"/>
        <item h="1" x="8594"/>
        <item h="1" x="8595"/>
        <item h="1" x="8596"/>
        <item h="1" x="8597"/>
        <item h="1" x="8598"/>
        <item h="1" x="8599"/>
        <item h="1" x="8600"/>
        <item h="1" x="8601"/>
        <item h="1" x="8602"/>
        <item h="1" x="8603"/>
        <item h="1" x="8604"/>
        <item h="1" x="8605"/>
        <item h="1" x="8606"/>
        <item h="1" x="8607"/>
        <item h="1" x="8608"/>
        <item h="1" x="8609"/>
        <item h="1" x="8610"/>
        <item h="1" x="8611"/>
        <item h="1" x="8612"/>
        <item h="1" x="8613"/>
        <item h="1" x="8614"/>
        <item h="1" x="8615"/>
        <item h="1" x="8616"/>
        <item h="1" x="8617"/>
        <item h="1" x="8618"/>
        <item h="1" x="8619"/>
        <item h="1" x="8620"/>
        <item h="1" x="8621"/>
        <item h="1" x="8622"/>
        <item h="1" x="8623"/>
        <item h="1" x="8624"/>
        <item h="1" x="8625"/>
        <item h="1" x="8626"/>
        <item h="1" x="8627"/>
        <item h="1" x="8628"/>
        <item h="1" x="8629"/>
        <item h="1" x="8630"/>
        <item h="1" x="8631"/>
        <item h="1" x="8632"/>
        <item h="1" x="8633"/>
        <item h="1" x="8634"/>
        <item h="1" x="8635"/>
        <item h="1" x="8636"/>
        <item h="1" x="8637"/>
        <item h="1" x="8638"/>
        <item h="1" x="8639"/>
        <item h="1" x="8640"/>
        <item h="1" x="8641"/>
        <item h="1" x="8642"/>
        <item h="1" x="8643"/>
        <item h="1" x="8644"/>
        <item h="1" x="8645"/>
        <item h="1" x="8646"/>
        <item h="1" x="8647"/>
        <item h="1" x="8648"/>
        <item h="1" x="8649"/>
        <item h="1" x="8650"/>
        <item h="1" x="8651"/>
        <item h="1" x="8652"/>
        <item h="1" x="8653"/>
        <item h="1" x="8654"/>
        <item h="1" x="8655"/>
        <item h="1" x="8656"/>
        <item h="1" x="8657"/>
        <item h="1" x="8658"/>
        <item h="1" x="8659"/>
        <item h="1" x="8660"/>
        <item h="1" x="8661"/>
        <item h="1" x="8662"/>
        <item h="1" x="8663"/>
        <item h="1" x="8664"/>
        <item h="1" x="8665"/>
        <item h="1" x="8666"/>
        <item h="1" x="8667"/>
        <item h="1" x="8668"/>
        <item h="1" x="8669"/>
        <item h="1" x="8670"/>
        <item h="1" x="8671"/>
        <item h="1" x="8672"/>
        <item h="1" x="8673"/>
        <item h="1" x="8674"/>
        <item h="1" x="8675"/>
        <item h="1" x="8676"/>
        <item h="1" x="8677"/>
        <item h="1" x="8678"/>
        <item h="1" x="8679"/>
        <item h="1" x="8680"/>
        <item h="1" x="8681"/>
        <item h="1" x="8682"/>
        <item h="1" x="8683"/>
        <item h="1" x="8684"/>
        <item h="1" x="8685"/>
        <item h="1" x="8686"/>
        <item h="1" x="8687"/>
        <item h="1" x="8688"/>
        <item h="1" x="8689"/>
        <item h="1" x="8690"/>
        <item h="1" x="8691"/>
        <item h="1" x="8692"/>
        <item h="1" x="8693"/>
        <item h="1" x="8694"/>
        <item h="1" x="8695"/>
        <item h="1" x="8696"/>
        <item h="1" x="8697"/>
        <item h="1" x="8698"/>
        <item h="1" x="8699"/>
        <item h="1" x="8700"/>
        <item h="1" x="8701"/>
        <item h="1" x="8702"/>
        <item h="1" x="8703"/>
        <item h="1" x="8704"/>
        <item h="1" x="8705"/>
        <item h="1" x="8706"/>
        <item h="1" x="8707"/>
        <item h="1" x="8708"/>
        <item h="1" x="8709"/>
        <item h="1" x="8710"/>
        <item h="1" x="8711"/>
        <item h="1" x="8712"/>
        <item h="1" x="8713"/>
        <item h="1" x="8714"/>
        <item h="1" x="8715"/>
        <item h="1" x="8716"/>
        <item h="1" x="8717"/>
        <item h="1" x="8718"/>
        <item h="1" x="8719"/>
        <item h="1" x="8720"/>
        <item h="1" x="8721"/>
        <item h="1" x="8722"/>
        <item h="1" x="8723"/>
        <item h="1" x="8724"/>
        <item h="1" x="8725"/>
        <item h="1" x="8726"/>
        <item h="1" x="8727"/>
        <item h="1" x="8728"/>
        <item h="1" x="8729"/>
        <item h="1" x="8730"/>
        <item h="1" x="8731"/>
        <item h="1" x="8732"/>
        <item h="1" x="8733"/>
        <item h="1" x="8734"/>
        <item h="1" x="8735"/>
        <item h="1" x="8736"/>
        <item h="1" x="8737"/>
        <item h="1" x="8738"/>
        <item h="1" x="8739"/>
        <item h="1" x="8740"/>
        <item h="1" x="8741"/>
        <item h="1" x="8742"/>
        <item h="1" x="8743"/>
        <item h="1" x="8744"/>
        <item h="1" x="8745"/>
        <item h="1" x="8746"/>
        <item h="1" x="8747"/>
        <item h="1" x="8748"/>
        <item h="1" x="8749"/>
        <item h="1" x="8750"/>
        <item h="1" x="8751"/>
        <item h="1" x="8752"/>
        <item h="1" x="8753"/>
        <item h="1" x="8754"/>
        <item h="1" x="8755"/>
        <item h="1" x="8756"/>
        <item h="1" x="8757"/>
        <item h="1" x="8758"/>
        <item h="1" x="8759"/>
        <item h="1" x="8760"/>
        <item h="1" x="8761"/>
        <item h="1" x="8762"/>
        <item h="1" x="8763"/>
        <item h="1" x="8764"/>
        <item h="1" x="8765"/>
        <item h="1" x="8766"/>
        <item h="1" x="8767"/>
        <item h="1" x="8768"/>
        <item h="1" x="8769"/>
        <item h="1" x="8770"/>
        <item h="1" x="8771"/>
        <item h="1" x="8772"/>
        <item h="1" x="8773"/>
        <item h="1" x="8774"/>
        <item h="1" x="8775"/>
        <item h="1" x="8776"/>
        <item h="1" x="8777"/>
        <item h="1" x="8778"/>
        <item h="1" x="8779"/>
        <item h="1" x="8780"/>
        <item h="1" x="8781"/>
        <item h="1" x="8782"/>
        <item h="1" x="8783"/>
        <item h="1" x="8784"/>
        <item h="1" x="8785"/>
        <item h="1" x="8786"/>
        <item h="1" x="8787"/>
        <item h="1" x="8788"/>
        <item h="1" x="8789"/>
        <item h="1" x="8790"/>
        <item h="1" x="8791"/>
        <item h="1" x="8792"/>
        <item h="1" x="8793"/>
        <item h="1" x="8794"/>
        <item h="1" x="8795"/>
        <item h="1" x="8796"/>
        <item h="1" x="8797"/>
        <item h="1" x="8798"/>
        <item h="1" x="8799"/>
        <item h="1" x="8800"/>
        <item h="1" x="8801"/>
        <item h="1" x="8802"/>
        <item h="1" x="8803"/>
        <item h="1" x="8804"/>
        <item h="1" x="8805"/>
        <item h="1" x="8806"/>
        <item h="1" x="8807"/>
        <item h="1" x="8808"/>
        <item h="1" x="8809"/>
        <item h="1" x="8810"/>
        <item h="1" x="8811"/>
        <item h="1" x="8812"/>
        <item h="1" x="8813"/>
        <item h="1" x="8814"/>
        <item h="1" x="8815"/>
        <item h="1" x="8816"/>
        <item h="1" x="8817"/>
        <item h="1" x="8818"/>
        <item h="1" x="8819"/>
        <item h="1" x="8820"/>
        <item h="1" x="8821"/>
        <item h="1" x="8822"/>
        <item h="1" x="8823"/>
        <item h="1" x="8824"/>
        <item h="1" x="8825"/>
        <item h="1" x="8826"/>
        <item h="1" x="8827"/>
        <item h="1" x="8828"/>
        <item h="1" x="8829"/>
        <item h="1" x="8830"/>
        <item h="1" x="8831"/>
        <item h="1" x="8832"/>
        <item h="1" x="8833"/>
        <item h="1" x="8834"/>
        <item h="1" x="8835"/>
        <item h="1" x="8836"/>
        <item h="1" x="8837"/>
        <item h="1" x="8838"/>
        <item h="1" x="8839"/>
        <item h="1" x="8840"/>
        <item h="1" x="8841"/>
        <item h="1" x="8842"/>
        <item h="1" x="8843"/>
        <item h="1" x="8844"/>
        <item h="1" x="8845"/>
        <item h="1" x="8846"/>
        <item h="1" x="8847"/>
        <item h="1" x="8848"/>
        <item h="1" x="8849"/>
        <item h="1" x="8850"/>
        <item h="1" x="8851"/>
        <item h="1" x="8852"/>
        <item h="1" x="8853"/>
        <item h="1" x="8854"/>
        <item h="1" x="8855"/>
        <item h="1" x="8856"/>
        <item h="1" x="8857"/>
        <item h="1" x="8858"/>
        <item h="1" x="8859"/>
        <item h="1" x="8860"/>
        <item h="1" x="8861"/>
        <item h="1" x="8862"/>
        <item h="1" x="8863"/>
        <item h="1" x="8864"/>
        <item h="1" x="8865"/>
        <item h="1" x="8866"/>
        <item h="1" x="8867"/>
        <item h="1" x="8868"/>
        <item h="1" x="8869"/>
        <item h="1" x="8870"/>
        <item h="1" x="8871"/>
        <item h="1" x="8872"/>
        <item h="1" x="8873"/>
        <item h="1" x="8874"/>
        <item h="1" x="8875"/>
        <item h="1" x="8876"/>
        <item h="1" x="8877"/>
        <item h="1" x="8878"/>
        <item h="1" x="8879"/>
        <item h="1" x="8880"/>
        <item h="1" x="8881"/>
        <item h="1" x="8882"/>
        <item h="1" x="8883"/>
        <item h="1" x="8884"/>
        <item h="1" x="8885"/>
        <item h="1" x="8886"/>
        <item h="1" x="8887"/>
        <item h="1" x="8888"/>
        <item h="1" x="8889"/>
        <item h="1" x="8890"/>
        <item h="1" x="8891"/>
        <item h="1" x="8892"/>
        <item h="1" x="8893"/>
        <item h="1" x="8894"/>
        <item h="1" x="8895"/>
        <item h="1" x="8896"/>
        <item h="1" x="8897"/>
        <item h="1" x="8898"/>
        <item h="1" x="8899"/>
        <item h="1" x="8900"/>
        <item h="1" x="8901"/>
        <item h="1" x="8902"/>
        <item h="1" x="8903"/>
        <item h="1" x="8904"/>
        <item h="1" x="8905"/>
        <item h="1" x="8906"/>
        <item h="1" x="8907"/>
        <item h="1" x="8908"/>
        <item h="1" x="8909"/>
        <item h="1" x="8910"/>
        <item h="1" x="8911"/>
        <item h="1" x="8912"/>
        <item h="1" x="8913"/>
        <item h="1" x="8914"/>
        <item h="1" x="8915"/>
        <item h="1" x="8916"/>
        <item h="1" x="8917"/>
        <item h="1" x="8918"/>
        <item h="1" x="8919"/>
        <item h="1" x="8920"/>
        <item h="1" x="8921"/>
        <item h="1" x="8922"/>
        <item h="1" x="8923"/>
        <item h="1" x="8924"/>
        <item h="1" x="8925"/>
        <item h="1" x="8926"/>
        <item h="1" x="8927"/>
        <item h="1" x="8928"/>
        <item h="1" x="8929"/>
        <item h="1" x="8930"/>
        <item h="1" x="8931"/>
        <item h="1" x="8932"/>
        <item h="1" x="8933"/>
        <item h="1" x="8934"/>
        <item h="1" x="8935"/>
        <item h="1" x="8936"/>
        <item h="1" x="8937"/>
        <item h="1" x="8938"/>
        <item h="1" x="8939"/>
        <item h="1" x="8940"/>
        <item h="1" x="8941"/>
        <item h="1" x="8942"/>
        <item h="1" x="8943"/>
        <item h="1" x="8944"/>
        <item h="1" x="8945"/>
        <item h="1" x="8946"/>
        <item h="1" x="8947"/>
        <item h="1" x="8948"/>
        <item h="1" x="8949"/>
        <item h="1" x="8950"/>
        <item h="1" x="8951"/>
        <item h="1" x="8952"/>
        <item h="1" x="8953"/>
        <item h="1" x="8954"/>
        <item h="1" x="8955"/>
        <item h="1" x="8956"/>
        <item h="1" x="8957"/>
        <item h="1" x="8958"/>
        <item h="1" x="8959"/>
        <item h="1" x="8960"/>
        <item h="1" x="8961"/>
        <item h="1" x="8962"/>
        <item h="1" x="8963"/>
        <item h="1" x="8964"/>
        <item h="1" x="8965"/>
        <item h="1" x="8966"/>
        <item h="1" x="8967"/>
        <item h="1" x="8968"/>
        <item h="1" x="8969"/>
        <item h="1" x="8970"/>
        <item h="1" x="8971"/>
        <item h="1" x="8972"/>
        <item h="1" x="8973"/>
        <item h="1" x="8974"/>
        <item h="1" x="8975"/>
        <item h="1" x="8976"/>
        <item h="1" x="8977"/>
        <item h="1" x="8978"/>
        <item h="1" x="8979"/>
        <item h="1" x="8980"/>
        <item h="1" x="8981"/>
        <item h="1" x="8982"/>
        <item h="1" x="8983"/>
        <item h="1" x="8984"/>
        <item h="1" x="8985"/>
        <item h="1" x="8986"/>
        <item h="1" x="8987"/>
        <item h="1" x="8988"/>
        <item h="1" x="8989"/>
        <item h="1" x="8990"/>
        <item h="1" x="8991"/>
        <item h="1" x="8992"/>
        <item h="1" x="8993"/>
        <item h="1" x="8994"/>
        <item h="1" x="8995"/>
        <item h="1" x="8996"/>
        <item h="1" x="8997"/>
        <item h="1" x="8998"/>
        <item h="1" x="8999"/>
        <item h="1" x="9000"/>
        <item h="1" x="9001"/>
        <item h="1" x="9002"/>
        <item h="1" x="9003"/>
        <item h="1" x="9004"/>
        <item h="1" x="9005"/>
        <item h="1" x="9006"/>
        <item h="1" x="9007"/>
        <item h="1" x="9008"/>
        <item h="1" x="9009"/>
        <item h="1" x="9010"/>
        <item h="1" x="9011"/>
        <item h="1" x="9012"/>
        <item h="1" x="9013"/>
        <item h="1" x="9014"/>
        <item h="1" x="9015"/>
        <item h="1" x="9016"/>
        <item h="1" x="9017"/>
        <item h="1" x="9018"/>
        <item h="1" x="9019"/>
        <item h="1" x="9020"/>
        <item h="1" x="9021"/>
        <item h="1" x="9022"/>
        <item h="1" x="9023"/>
        <item h="1" x="9024"/>
        <item h="1" x="9025"/>
        <item h="1" x="9026"/>
        <item h="1" x="9027"/>
        <item h="1" x="9028"/>
        <item h="1" x="9029"/>
        <item h="1" x="9030"/>
        <item h="1" x="9031"/>
        <item h="1" x="9032"/>
        <item h="1" x="9033"/>
        <item h="1" x="9034"/>
        <item h="1" x="9035"/>
        <item h="1" x="9036"/>
        <item h="1" x="9037"/>
        <item h="1" x="9038"/>
        <item h="1" x="9039"/>
        <item h="1" x="9040"/>
        <item h="1" x="9041"/>
        <item h="1" x="9042"/>
        <item h="1" x="9043"/>
        <item h="1" x="9044"/>
        <item h="1" x="9045"/>
        <item h="1" x="9046"/>
        <item h="1" x="9047"/>
        <item h="1" x="9048"/>
        <item h="1" x="9049"/>
        <item h="1" x="9050"/>
        <item h="1" x="9051"/>
        <item h="1" x="9052"/>
        <item h="1" x="9053"/>
        <item h="1" x="9054"/>
        <item h="1" x="9055"/>
        <item h="1" x="9056"/>
        <item h="1" x="9057"/>
        <item h="1" x="9058"/>
        <item h="1" x="9059"/>
        <item h="1" x="9060"/>
        <item h="1" x="9061"/>
        <item h="1" x="9062"/>
        <item h="1" x="9063"/>
        <item h="1" x="9064"/>
        <item h="1" x="9065"/>
        <item h="1" x="9066"/>
        <item h="1" x="9067"/>
        <item h="1" x="9068"/>
        <item h="1" x="9069"/>
        <item h="1" x="9070"/>
        <item h="1" x="9071"/>
        <item h="1" x="9072"/>
        <item h="1" x="9073"/>
        <item h="1" x="9074"/>
        <item h="1" x="9075"/>
        <item h="1" x="9076"/>
        <item h="1" x="9077"/>
        <item h="1" x="9078"/>
        <item h="1" x="9079"/>
        <item h="1" x="9080"/>
        <item h="1" x="9081"/>
        <item h="1" x="9082"/>
        <item h="1" x="9083"/>
        <item h="1" x="9084"/>
        <item h="1" x="9085"/>
        <item h="1" x="9086"/>
        <item h="1" x="9087"/>
        <item h="1" x="9088"/>
        <item h="1" x="9089"/>
        <item h="1" x="9090"/>
        <item h="1" x="9091"/>
        <item h="1" x="9092"/>
        <item h="1" x="9093"/>
        <item h="1" x="9094"/>
        <item h="1" x="9095"/>
        <item h="1" x="9096"/>
        <item h="1" x="9097"/>
        <item h="1" x="9098"/>
        <item h="1" x="9099"/>
        <item h="1" x="9100"/>
        <item h="1" x="9101"/>
        <item h="1" x="9102"/>
        <item h="1" x="9103"/>
        <item h="1" x="9104"/>
        <item h="1" x="9105"/>
        <item h="1" x="9106"/>
        <item h="1" x="9107"/>
        <item h="1" x="9108"/>
        <item h="1" x="9109"/>
        <item h="1" x="9110"/>
        <item h="1" x="9111"/>
        <item h="1" x="9112"/>
        <item h="1" x="9113"/>
        <item h="1" x="9114"/>
        <item h="1" x="9115"/>
        <item h="1" x="9116"/>
        <item h="1" x="9117"/>
        <item h="1" x="9118"/>
        <item h="1" x="9119"/>
        <item h="1" x="9120"/>
        <item h="1" x="9121"/>
        <item h="1" x="9122"/>
        <item h="1" x="9123"/>
        <item h="1" x="9124"/>
        <item h="1" x="9125"/>
        <item h="1" x="9126"/>
        <item h="1" x="9127"/>
        <item h="1" x="9128"/>
        <item h="1" x="9129"/>
        <item h="1" x="9130"/>
        <item h="1" x="9131"/>
        <item h="1" x="9132"/>
        <item h="1" x="9133"/>
        <item h="1" x="9134"/>
        <item h="1" x="9135"/>
        <item h="1" x="9136"/>
        <item h="1" x="9137"/>
        <item h="1" x="9138"/>
        <item h="1" x="9139"/>
        <item h="1" x="9140"/>
        <item h="1" x="9141"/>
        <item h="1" x="9142"/>
        <item h="1" x="9143"/>
        <item h="1" x="9144"/>
        <item h="1" x="9145"/>
        <item h="1" x="9146"/>
        <item h="1" x="9147"/>
        <item h="1" x="9148"/>
        <item h="1" x="9149"/>
        <item h="1" x="9150"/>
        <item h="1" x="9151"/>
        <item h="1" x="9152"/>
        <item h="1" x="9153"/>
        <item h="1" x="9154"/>
        <item h="1" x="9155"/>
        <item h="1" x="9156"/>
        <item h="1" x="9157"/>
        <item h="1" x="9158"/>
        <item h="1" x="9159"/>
        <item h="1" x="9160"/>
        <item h="1" x="9161"/>
        <item h="1" x="9162"/>
        <item h="1" x="9163"/>
        <item h="1" x="9164"/>
        <item h="1" x="9165"/>
        <item h="1" x="9166"/>
        <item h="1" x="9167"/>
        <item h="1" x="9168"/>
        <item h="1" x="9169"/>
        <item h="1" x="9170"/>
        <item h="1" x="9171"/>
        <item h="1" x="9172"/>
        <item h="1" x="9173"/>
        <item h="1" x="9174"/>
        <item h="1" x="9175"/>
        <item h="1" x="9176"/>
        <item h="1" x="9177"/>
        <item h="1" x="9178"/>
        <item h="1" x="9179"/>
        <item h="1" x="9180"/>
        <item h="1" x="9181"/>
        <item h="1" x="9182"/>
        <item h="1" x="9183"/>
        <item h="1" x="9184"/>
        <item h="1" x="9185"/>
        <item h="1" x="9186"/>
        <item h="1" x="9187"/>
        <item h="1" x="9188"/>
        <item h="1" x="9189"/>
        <item h="1" x="9190"/>
        <item h="1" x="9191"/>
        <item h="1" x="9192"/>
        <item h="1" x="9193"/>
        <item h="1" x="9194"/>
        <item h="1" x="9195"/>
        <item h="1" x="9196"/>
        <item h="1" x="9197"/>
        <item h="1" x="9198"/>
        <item h="1" x="9199"/>
        <item h="1" x="9200"/>
        <item h="1" x="9201"/>
        <item h="1" x="9202"/>
        <item h="1" x="9203"/>
        <item h="1" x="9204"/>
        <item h="1" x="9205"/>
        <item h="1" x="9206"/>
        <item h="1" x="9207"/>
        <item h="1" x="9208"/>
        <item h="1" x="9209"/>
        <item h="1" x="9210"/>
        <item h="1" x="9211"/>
        <item h="1" x="9212"/>
        <item h="1" x="9213"/>
        <item h="1" x="9214"/>
        <item h="1" x="9215"/>
        <item h="1" x="9216"/>
        <item h="1" x="9217"/>
        <item h="1" x="9218"/>
        <item h="1" x="9219"/>
        <item h="1" x="9220"/>
        <item h="1" x="9221"/>
        <item h="1" x="9222"/>
        <item h="1" x="9223"/>
        <item h="1" x="9224"/>
        <item h="1" x="9225"/>
        <item h="1" x="9226"/>
        <item h="1" x="9227"/>
        <item h="1" x="9228"/>
        <item h="1" x="9229"/>
        <item h="1" x="9230"/>
        <item h="1" x="9231"/>
        <item h="1" x="9232"/>
        <item h="1" x="9233"/>
        <item h="1" x="9234"/>
        <item h="1" x="9235"/>
        <item h="1" x="9236"/>
        <item h="1" x="9237"/>
        <item h="1" x="9238"/>
        <item h="1" x="9239"/>
        <item h="1" x="9240"/>
        <item h="1" x="9241"/>
        <item h="1" x="9242"/>
        <item h="1" x="9243"/>
        <item h="1" x="9244"/>
        <item h="1" x="9245"/>
        <item h="1" x="9246"/>
        <item h="1" x="9247"/>
        <item h="1" x="9248"/>
        <item h="1" x="9249"/>
        <item h="1" x="9250"/>
        <item h="1" x="9251"/>
        <item h="1" x="9252"/>
        <item h="1" x="9253"/>
        <item h="1" x="9254"/>
        <item h="1" x="9255"/>
        <item h="1" x="9256"/>
        <item h="1" x="9257"/>
        <item h="1" x="9258"/>
        <item h="1" x="9259"/>
        <item h="1" x="9260"/>
        <item h="1" x="9261"/>
        <item h="1" x="9262"/>
        <item h="1" x="9263"/>
        <item h="1" x="9264"/>
        <item h="1" x="9265"/>
        <item h="1" x="9266"/>
        <item h="1" x="9267"/>
        <item h="1" x="9268"/>
        <item h="1" x="9269"/>
        <item h="1" x="9270"/>
        <item h="1" x="9271"/>
        <item h="1" x="9272"/>
        <item h="1" x="9273"/>
        <item h="1" x="9274"/>
        <item h="1" x="9275"/>
        <item h="1" x="9276"/>
        <item h="1" x="9277"/>
        <item h="1" x="9278"/>
        <item h="1" x="9279"/>
        <item h="1" x="9280"/>
        <item h="1" x="9281"/>
        <item h="1" x="9282"/>
        <item h="1" x="9283"/>
        <item h="1" x="9284"/>
        <item h="1" x="9285"/>
        <item h="1" x="9286"/>
        <item h="1" x="9287"/>
        <item h="1" x="9288"/>
        <item h="1" x="9289"/>
        <item h="1" x="9290"/>
        <item h="1" x="9291"/>
        <item h="1" x="9292"/>
        <item h="1" x="9293"/>
        <item h="1" x="9294"/>
        <item h="1" x="9295"/>
        <item h="1" x="9296"/>
        <item h="1" x="9297"/>
        <item h="1" x="9298"/>
        <item h="1" x="9299"/>
        <item h="1" x="9300"/>
        <item h="1" x="9301"/>
        <item h="1" x="9302"/>
        <item h="1" x="9303"/>
        <item h="1" x="9304"/>
        <item h="1" x="9305"/>
        <item h="1" x="9306"/>
        <item h="1" x="9307"/>
        <item h="1" x="9308"/>
        <item h="1" x="9309"/>
        <item h="1" x="9310"/>
        <item h="1" x="9311"/>
        <item h="1" x="9312"/>
        <item h="1" x="9313"/>
        <item h="1" x="9314"/>
        <item h="1" x="9315"/>
        <item h="1" x="9316"/>
        <item h="1" x="9317"/>
        <item h="1" x="9318"/>
        <item h="1" x="9319"/>
        <item h="1" x="9320"/>
        <item h="1" x="9321"/>
        <item h="1" x="9322"/>
        <item h="1" x="9323"/>
        <item h="1" x="9324"/>
        <item h="1" x="9325"/>
        <item h="1" x="9326"/>
        <item h="1" x="9327"/>
        <item h="1" x="9328"/>
        <item h="1" x="9329"/>
        <item h="1" x="9330"/>
        <item h="1" x="9331"/>
        <item h="1" x="9332"/>
        <item h="1" x="9333"/>
        <item h="1" x="9334"/>
        <item h="1" x="9335"/>
        <item h="1" x="9336"/>
        <item h="1" x="9337"/>
        <item h="1" x="9338"/>
        <item h="1" x="9339"/>
        <item h="1" x="9340"/>
        <item h="1" x="9341"/>
        <item h="1" x="9342"/>
        <item h="1" x="9343"/>
        <item h="1" x="9344"/>
        <item h="1" x="9345"/>
        <item h="1" x="9346"/>
        <item h="1" x="9347"/>
        <item h="1" x="9348"/>
        <item h="1" x="9349"/>
        <item h="1" x="9350"/>
        <item h="1" x="9351"/>
        <item h="1" x="9352"/>
        <item h="1" x="9353"/>
        <item h="1" x="9354"/>
        <item h="1" x="9355"/>
        <item h="1" x="9356"/>
        <item h="1" x="9357"/>
        <item h="1" x="9358"/>
        <item h="1" x="9359"/>
        <item h="1" x="9360"/>
        <item h="1" x="9361"/>
        <item h="1" x="9362"/>
        <item h="1" x="9363"/>
        <item h="1" x="9364"/>
        <item h="1" x="9365"/>
        <item h="1" x="9366"/>
        <item h="1" x="9367"/>
        <item h="1" x="9368"/>
        <item h="1" x="9369"/>
        <item h="1" x="9370"/>
        <item h="1" x="9371"/>
        <item h="1" x="9372"/>
        <item h="1" x="9373"/>
        <item h="1" x="9374"/>
        <item h="1" x="9375"/>
        <item h="1" x="9376"/>
        <item h="1" x="9377"/>
        <item h="1" x="9378"/>
        <item h="1" x="9379"/>
        <item h="1" x="9380"/>
        <item h="1" x="9381"/>
        <item h="1" x="9382"/>
        <item h="1" x="9383"/>
        <item h="1" x="9384"/>
        <item h="1" x="9385"/>
        <item h="1" x="9386"/>
        <item h="1" x="9387"/>
        <item h="1" x="9388"/>
        <item h="1" x="9389"/>
        <item h="1" x="9390"/>
        <item h="1" x="9391"/>
        <item h="1" x="9392"/>
        <item h="1" x="9393"/>
        <item h="1" x="9394"/>
        <item h="1" x="9395"/>
        <item h="1" x="9396"/>
        <item h="1" x="9397"/>
        <item h="1" x="9398"/>
        <item h="1" x="9399"/>
        <item h="1" x="9400"/>
        <item h="1" x="9401"/>
        <item h="1" x="9402"/>
        <item h="1" x="9403"/>
        <item h="1" x="9404"/>
        <item h="1" x="9405"/>
        <item h="1" x="9406"/>
        <item h="1" x="9407"/>
        <item h="1" x="9408"/>
        <item h="1" x="9409"/>
        <item h="1" x="9410"/>
        <item h="1" x="9411"/>
        <item h="1" x="9412"/>
        <item h="1" x="9413"/>
        <item h="1" x="9414"/>
        <item h="1" x="9415"/>
        <item h="1" x="9416"/>
        <item h="1" x="9417"/>
        <item h="1" x="9418"/>
        <item h="1" x="9419"/>
        <item h="1" x="9420"/>
        <item h="1" x="9421"/>
        <item h="1" x="9422"/>
        <item h="1" x="9423"/>
        <item h="1" x="9424"/>
        <item h="1" x="9425"/>
        <item h="1" x="9426"/>
        <item h="1" x="9427"/>
        <item h="1" x="9428"/>
        <item h="1" x="9429"/>
        <item h="1" x="9430"/>
        <item h="1" x="9431"/>
        <item h="1" x="9432"/>
        <item h="1" x="9433"/>
        <item h="1" x="9434"/>
        <item h="1" x="9435"/>
        <item h="1" x="9436"/>
        <item h="1" x="9437"/>
        <item h="1" x="9438"/>
        <item h="1" x="9439"/>
        <item h="1" x="9440"/>
        <item h="1" x="9441"/>
        <item h="1" x="9442"/>
        <item h="1" x="9443"/>
        <item h="1" x="9444"/>
        <item h="1" x="9445"/>
        <item h="1" x="9446"/>
        <item h="1" x="9447"/>
        <item h="1" x="9448"/>
        <item h="1" x="9449"/>
        <item h="1" x="9450"/>
        <item h="1" x="9451"/>
        <item h="1" x="9452"/>
        <item h="1" x="9453"/>
        <item h="1" x="9454"/>
        <item h="1" x="9455"/>
        <item h="1" x="9456"/>
        <item h="1" x="9457"/>
        <item h="1" x="9458"/>
        <item h="1" x="9459"/>
        <item h="1" x="9460"/>
        <item h="1" x="9461"/>
        <item h="1" x="9462"/>
        <item h="1" x="9463"/>
        <item h="1" x="9464"/>
        <item h="1" x="9465"/>
        <item h="1" x="9466"/>
        <item h="1" x="9467"/>
        <item h="1" x="9468"/>
        <item h="1" x="9469"/>
        <item h="1" x="9470"/>
        <item h="1" x="9471"/>
        <item h="1" x="9472"/>
        <item h="1" x="9473"/>
        <item h="1" x="9474"/>
        <item h="1" x="9475"/>
        <item h="1" x="9476"/>
        <item h="1" x="9477"/>
        <item h="1" x="9478"/>
        <item h="1" x="9479"/>
        <item h="1" x="9480"/>
        <item h="1" x="9481"/>
        <item h="1" x="9482"/>
        <item h="1" x="9483"/>
        <item h="1" x="9484"/>
        <item h="1" x="9485"/>
        <item h="1" x="9486"/>
        <item h="1" x="9487"/>
        <item h="1" x="9488"/>
        <item h="1" x="9489"/>
        <item h="1" x="9490"/>
        <item h="1" x="9491"/>
        <item h="1" x="9492"/>
        <item h="1" x="9493"/>
        <item h="1" x="9494"/>
        <item h="1" x="9495"/>
        <item h="1" x="9496"/>
        <item h="1" x="9497"/>
        <item h="1" x="9498"/>
        <item h="1" x="9499"/>
        <item h="1" x="9500"/>
        <item h="1" x="9501"/>
        <item h="1" x="9502"/>
        <item h="1" x="9503"/>
        <item h="1" x="9504"/>
        <item h="1" x="9505"/>
        <item h="1" x="9506"/>
        <item h="1" x="9507"/>
        <item h="1" x="9508"/>
        <item h="1" x="9509"/>
        <item h="1" x="9510"/>
        <item h="1" x="9511"/>
        <item h="1" x="9512"/>
        <item h="1" x="9513"/>
        <item h="1" x="9514"/>
        <item h="1" x="9515"/>
        <item h="1" x="9516"/>
        <item h="1" x="9517"/>
        <item h="1" x="9518"/>
        <item h="1" x="9519"/>
        <item h="1" x="9520"/>
        <item h="1" x="9521"/>
        <item h="1" x="9522"/>
        <item h="1" x="9523"/>
        <item h="1" x="9524"/>
        <item h="1" x="9525"/>
        <item h="1" x="9526"/>
        <item h="1" x="9527"/>
        <item h="1" x="9528"/>
        <item h="1" x="9529"/>
        <item h="1" x="9530"/>
        <item h="1" x="9531"/>
        <item h="1" x="9532"/>
        <item h="1" x="9533"/>
        <item h="1" x="9534"/>
        <item h="1" x="9535"/>
        <item h="1" x="9536"/>
        <item h="1" x="9537"/>
        <item h="1" x="9538"/>
        <item h="1" x="9539"/>
        <item h="1" x="9540"/>
        <item h="1" x="9541"/>
        <item h="1" x="9542"/>
        <item h="1" x="9543"/>
        <item h="1" x="9544"/>
        <item h="1" x="9545"/>
        <item h="1" x="9546"/>
        <item h="1" x="9547"/>
        <item h="1" x="9548"/>
        <item h="1" x="9549"/>
        <item h="1" x="9550"/>
        <item h="1" x="9551"/>
        <item h="1" x="9552"/>
        <item h="1" x="9553"/>
        <item h="1" x="9554"/>
        <item h="1" x="9555"/>
        <item h="1" x="9556"/>
        <item h="1" x="9557"/>
        <item h="1" x="9558"/>
        <item h="1" x="9559"/>
        <item h="1" x="9560"/>
        <item h="1" x="9561"/>
        <item h="1" x="9562"/>
        <item h="1" x="9563"/>
        <item h="1" x="9564"/>
        <item h="1" x="9565"/>
        <item h="1" x="9566"/>
        <item h="1" x="9567"/>
        <item h="1" x="9568"/>
        <item h="1" x="9569"/>
        <item h="1" x="9570"/>
        <item h="1" x="9571"/>
        <item h="1" x="9572"/>
        <item h="1" x="9573"/>
        <item h="1" x="9574"/>
        <item h="1" x="9575"/>
        <item h="1" x="9576"/>
        <item h="1" x="9577"/>
        <item h="1" x="9578"/>
        <item h="1" x="9579"/>
        <item h="1" x="9580"/>
        <item h="1" x="9581"/>
        <item h="1" x="9582"/>
        <item h="1" x="9583"/>
        <item h="1" x="9584"/>
        <item h="1" x="9585"/>
        <item h="1" x="9586"/>
        <item h="1" x="9587"/>
        <item h="1" x="9588"/>
        <item h="1" x="9589"/>
        <item h="1" x="9590"/>
        <item h="1" x="9591"/>
        <item h="1" x="9592"/>
        <item h="1" x="9593"/>
        <item h="1" x="9594"/>
        <item h="1" x="9595"/>
        <item h="1" x="9596"/>
        <item h="1" x="9597"/>
        <item h="1" x="9598"/>
        <item h="1" x="9599"/>
        <item h="1" x="9600"/>
        <item h="1" x="9601"/>
        <item h="1" x="9602"/>
        <item h="1" x="9603"/>
        <item h="1" x="9604"/>
        <item h="1" x="9605"/>
        <item h="1" x="9606"/>
        <item h="1" x="9607"/>
        <item h="1" x="9608"/>
        <item h="1" x="9609"/>
        <item h="1" x="9610"/>
        <item h="1" x="9611"/>
        <item h="1" x="9612"/>
        <item h="1" x="9613"/>
        <item h="1" x="9614"/>
        <item h="1" x="9615"/>
        <item h="1" x="9616"/>
        <item h="1" x="9617"/>
        <item h="1" x="9618"/>
        <item h="1" x="9619"/>
        <item h="1" x="9620"/>
        <item h="1" x="9621"/>
        <item h="1" x="9622"/>
        <item h="1" x="9623"/>
        <item h="1" x="9624"/>
        <item h="1" x="9625"/>
        <item h="1" x="9626"/>
        <item h="1" x="9627"/>
        <item h="1" x="9628"/>
        <item h="1" x="9629"/>
        <item h="1" x="9630"/>
        <item h="1" x="9631"/>
        <item h="1" x="9632"/>
        <item h="1" x="9633"/>
        <item h="1" x="9634"/>
        <item h="1" x="9635"/>
        <item h="1" x="9636"/>
        <item h="1" x="9637"/>
        <item h="1" x="9638"/>
        <item h="1" x="9639"/>
        <item h="1" x="9640"/>
        <item h="1" x="9641"/>
        <item h="1" x="9642"/>
        <item h="1" x="9643"/>
        <item h="1" x="9644"/>
        <item h="1" x="9645"/>
        <item h="1" x="9646"/>
        <item h="1" x="9647"/>
        <item h="1" x="9648"/>
        <item h="1" x="9649"/>
        <item h="1" x="9650"/>
        <item h="1" x="9651"/>
        <item h="1" x="9652"/>
        <item h="1" x="9653"/>
        <item h="1" x="9654"/>
        <item h="1" x="9655"/>
        <item h="1" x="9656"/>
        <item h="1" x="9657"/>
        <item h="1" x="9658"/>
        <item h="1" x="9659"/>
        <item h="1" x="9660"/>
        <item h="1" x="9661"/>
        <item h="1" x="9662"/>
        <item h="1" x="9663"/>
        <item h="1" x="9664"/>
        <item h="1" x="9665"/>
        <item h="1" x="9666"/>
        <item h="1" x="9667"/>
        <item h="1" x="9668"/>
        <item h="1" x="9669"/>
        <item h="1" x="9670"/>
        <item h="1" x="9671"/>
        <item h="1" x="9672"/>
        <item h="1" x="9673"/>
        <item h="1" x="9674"/>
        <item h="1" x="9675"/>
        <item h="1" x="9676"/>
        <item h="1" x="9677"/>
        <item h="1" x="9678"/>
        <item h="1" x="9679"/>
        <item h="1" x="9680"/>
        <item h="1" x="9681"/>
        <item h="1" x="9682"/>
        <item h="1" x="9683"/>
        <item h="1" x="9684"/>
        <item h="1" x="9685"/>
        <item h="1" x="9686"/>
        <item h="1" x="9687"/>
        <item h="1" x="9688"/>
        <item h="1" x="9689"/>
        <item h="1" x="9690"/>
        <item h="1" x="9691"/>
        <item h="1" x="9692"/>
        <item h="1" x="9693"/>
        <item h="1" x="9694"/>
        <item h="1" x="9695"/>
        <item h="1" x="9696"/>
        <item h="1" x="9697"/>
        <item h="1" x="9698"/>
        <item h="1" x="9699"/>
        <item h="1" x="9700"/>
        <item h="1" x="9701"/>
        <item h="1" x="9702"/>
        <item h="1" x="9703"/>
        <item h="1" x="9704"/>
        <item h="1" x="9705"/>
        <item h="1" x="9706"/>
        <item h="1" x="9707"/>
        <item h="1" x="9708"/>
        <item h="1" x="9709"/>
        <item h="1" x="9710"/>
        <item h="1" x="9711"/>
        <item h="1" x="9712"/>
        <item h="1" x="9713"/>
        <item h="1" x="9714"/>
        <item h="1" x="9715"/>
        <item h="1" x="9716"/>
        <item h="1" x="9717"/>
        <item h="1" x="9718"/>
        <item h="1" x="9719"/>
        <item h="1" x="9720"/>
        <item h="1" x="9721"/>
        <item h="1" x="9722"/>
        <item h="1" x="9723"/>
        <item h="1" x="9724"/>
        <item h="1" x="9725"/>
        <item h="1" x="9726"/>
        <item h="1" x="9727"/>
        <item h="1" x="9728"/>
        <item h="1" x="9729"/>
        <item h="1" x="9730"/>
        <item h="1" x="9731"/>
        <item h="1" x="9732"/>
        <item h="1" x="9733"/>
        <item h="1" x="9734"/>
        <item h="1" x="9735"/>
        <item h="1" x="9736"/>
        <item h="1" x="9737"/>
        <item h="1" x="9738"/>
        <item h="1" x="9739"/>
        <item h="1" x="9740"/>
        <item h="1" x="9741"/>
        <item h="1" x="9742"/>
        <item h="1" x="9743"/>
        <item h="1" x="9744"/>
        <item h="1" x="9745"/>
        <item h="1" x="9746"/>
        <item h="1" x="9747"/>
        <item h="1" x="9748"/>
        <item h="1" x="9749"/>
        <item h="1" x="9750"/>
        <item h="1" x="9751"/>
        <item h="1" x="9752"/>
        <item h="1" x="9753"/>
        <item h="1" x="9754"/>
        <item h="1" x="9755"/>
        <item h="1" x="9756"/>
        <item h="1" x="9757"/>
        <item h="1" x="9758"/>
        <item h="1" x="9759"/>
        <item h="1" x="9760"/>
        <item h="1" x="9761"/>
        <item h="1" x="9762"/>
        <item h="1" x="9763"/>
        <item h="1" x="9764"/>
        <item h="1" x="9765"/>
        <item h="1" x="9766"/>
        <item h="1" x="9767"/>
        <item h="1" x="9768"/>
        <item h="1" x="9769"/>
        <item h="1" x="9770"/>
        <item h="1" x="9771"/>
        <item h="1" x="9772"/>
        <item h="1" x="9773"/>
        <item h="1" x="9774"/>
        <item h="1" x="9775"/>
        <item h="1" x="9776"/>
        <item h="1" x="9777"/>
        <item h="1" x="9778"/>
        <item h="1" x="9779"/>
        <item h="1" x="9780"/>
        <item h="1" x="9781"/>
        <item h="1" x="9782"/>
        <item h="1" x="9783"/>
        <item h="1" x="9784"/>
        <item h="1" x="9785"/>
        <item h="1" x="9786"/>
        <item h="1" x="9787"/>
        <item h="1" x="9788"/>
        <item h="1" x="9789"/>
        <item h="1" x="9790"/>
        <item h="1" x="9791"/>
        <item h="1" x="9792"/>
        <item h="1" x="9793"/>
        <item h="1" x="9794"/>
        <item h="1" x="9795"/>
        <item h="1" x="9796"/>
        <item h="1" x="9797"/>
        <item h="1" x="9798"/>
        <item h="1" x="9799"/>
        <item h="1" x="9800"/>
        <item h="1" x="9801"/>
        <item h="1" x="9802"/>
        <item h="1" x="9803"/>
        <item h="1" x="9804"/>
        <item h="1" x="9805"/>
        <item h="1" x="9806"/>
        <item h="1" x="9807"/>
        <item h="1" x="9808"/>
        <item h="1" x="9809"/>
        <item h="1" x="9810"/>
        <item h="1" x="9811"/>
        <item h="1" x="9812"/>
        <item h="1" x="9813"/>
        <item h="1" x="9814"/>
        <item h="1" x="9815"/>
        <item h="1" x="9816"/>
        <item h="1" x="9817"/>
        <item h="1" x="9818"/>
        <item h="1" x="9819"/>
        <item h="1" x="9820"/>
        <item h="1" x="9821"/>
        <item h="1" x="9822"/>
        <item h="1" x="9823"/>
        <item h="1" x="9824"/>
        <item h="1" x="9825"/>
        <item h="1" x="9826"/>
        <item h="1" x="9827"/>
        <item h="1" x="9828"/>
        <item h="1" x="9829"/>
        <item h="1" x="9830"/>
        <item h="1" x="9831"/>
        <item h="1" x="9832"/>
        <item h="1" x="9833"/>
        <item h="1" x="9834"/>
        <item h="1" x="9835"/>
        <item h="1" x="9836"/>
        <item h="1" x="9837"/>
        <item h="1" x="9838"/>
        <item h="1" x="9839"/>
        <item h="1" x="9840"/>
        <item h="1" x="9841"/>
        <item h="1" x="9842"/>
        <item h="1" x="9843"/>
        <item h="1" x="9844"/>
        <item h="1" x="9845"/>
        <item h="1" x="9846"/>
        <item h="1" x="9847"/>
        <item h="1" x="9848"/>
        <item h="1" x="9849"/>
        <item h="1" x="9850"/>
        <item h="1" x="9851"/>
        <item h="1" x="9852"/>
        <item h="1" x="9853"/>
        <item h="1" x="9854"/>
        <item h="1" x="9855"/>
        <item h="1" x="9856"/>
        <item h="1" x="9857"/>
        <item h="1" x="9858"/>
        <item h="1" x="9859"/>
        <item h="1" x="9860"/>
        <item h="1" x="9861"/>
        <item h="1" x="9862"/>
        <item h="1" x="9863"/>
        <item h="1" x="9864"/>
        <item h="1" x="9865"/>
        <item h="1" x="9866"/>
        <item h="1" x="9867"/>
        <item h="1" x="9868"/>
        <item h="1" x="9869"/>
        <item h="1" x="9870"/>
        <item h="1" x="9871"/>
        <item h="1" x="9872"/>
        <item h="1" x="9873"/>
        <item h="1" x="9874"/>
        <item h="1" x="9875"/>
        <item h="1" x="9876"/>
        <item h="1" x="9877"/>
        <item h="1" x="9878"/>
        <item h="1" x="9879"/>
        <item h="1" x="9880"/>
        <item h="1" x="9881"/>
        <item h="1" x="9882"/>
        <item h="1" x="9883"/>
        <item h="1" x="9884"/>
        <item h="1" x="9885"/>
        <item h="1" x="9886"/>
        <item h="1" x="9887"/>
        <item h="1" x="9888"/>
        <item h="1" x="9889"/>
        <item h="1" x="9890"/>
        <item h="1" x="9891"/>
        <item h="1" x="9892"/>
        <item h="1" x="9893"/>
        <item h="1" x="9894"/>
        <item h="1" x="9895"/>
        <item h="1" x="9896"/>
        <item h="1" x="9897"/>
        <item h="1" x="9898"/>
        <item h="1" x="9899"/>
        <item h="1" x="9900"/>
        <item h="1" x="9901"/>
        <item h="1" x="9902"/>
        <item h="1" x="9903"/>
        <item h="1" x="9904"/>
        <item h="1" x="9905"/>
        <item h="1" x="9906"/>
        <item h="1" x="9907"/>
        <item h="1" x="9908"/>
        <item h="1" x="9909"/>
        <item h="1" x="9910"/>
        <item h="1" x="9911"/>
        <item h="1" x="9912"/>
        <item h="1" x="9913"/>
        <item h="1" x="9914"/>
        <item h="1" x="9915"/>
        <item h="1" x="9916"/>
        <item h="1" x="9917"/>
        <item h="1" x="9918"/>
        <item h="1" x="9919"/>
        <item h="1" x="9920"/>
        <item h="1" x="9921"/>
        <item h="1" x="9922"/>
        <item h="1" x="9923"/>
        <item h="1" x="9924"/>
        <item h="1" x="9925"/>
        <item h="1" x="9926"/>
        <item h="1" x="9927"/>
        <item h="1" x="9928"/>
        <item h="1" x="9929"/>
        <item h="1" x="9930"/>
        <item h="1" x="9931"/>
        <item h="1" x="9932"/>
        <item h="1" x="9933"/>
        <item h="1" x="9934"/>
        <item h="1" x="9935"/>
        <item h="1" x="9936"/>
        <item h="1" x="9937"/>
        <item h="1" x="9938"/>
        <item h="1" x="9939"/>
        <item h="1" x="9940"/>
        <item h="1" x="9941"/>
        <item h="1" x="9942"/>
        <item h="1" x="9943"/>
        <item h="1" x="9944"/>
        <item h="1" x="9945"/>
        <item h="1" x="9946"/>
        <item h="1" x="9947"/>
        <item h="1" x="9948"/>
        <item h="1" x="9949"/>
        <item h="1" x="9950"/>
        <item h="1" x="9951"/>
        <item h="1" x="9952"/>
        <item h="1" x="9953"/>
        <item h="1" x="9954"/>
        <item h="1" x="9955"/>
        <item h="1" x="9956"/>
        <item h="1" x="9957"/>
        <item h="1" x="9958"/>
        <item h="1" x="9959"/>
        <item h="1" x="9960"/>
        <item h="1" x="9961"/>
        <item h="1" x="9962"/>
        <item h="1" x="9963"/>
        <item h="1" x="9964"/>
        <item h="1" x="9965"/>
        <item h="1" x="9966"/>
        <item h="1" x="9967"/>
        <item h="1" x="9968"/>
        <item h="1" x="9969"/>
        <item h="1" x="9970"/>
        <item h="1" x="9971"/>
        <item h="1" x="9972"/>
        <item h="1" x="9973"/>
        <item h="1" x="9974"/>
        <item h="1" x="9975"/>
        <item h="1" x="9976"/>
        <item h="1" x="9977"/>
        <item h="1" x="9978"/>
        <item h="1" x="9979"/>
        <item h="1" x="9980"/>
        <item h="1" x="9981"/>
        <item h="1" x="9982"/>
        <item h="1" x="9983"/>
        <item h="1" x="9984"/>
        <item h="1" x="9985"/>
        <item h="1" x="9986"/>
        <item h="1" x="9987"/>
        <item h="1" x="9988"/>
        <item h="1" x="9989"/>
        <item h="1" x="9990"/>
        <item h="1" x="9991"/>
        <item h="1" x="9992"/>
        <item h="1" x="9993"/>
        <item h="1" x="9994"/>
        <item h="1" x="9995"/>
        <item h="1" x="9996"/>
        <item h="1" x="9997"/>
        <item h="1" x="9998"/>
        <item h="1" x="9999"/>
        <item h="1" x="10000"/>
        <item h="1" x="10001"/>
        <item h="1" x="10002"/>
        <item h="1" x="10003"/>
        <item h="1" x="10004"/>
        <item h="1" x="10005"/>
        <item h="1" x="10006"/>
        <item h="1" x="10007"/>
        <item h="1" x="10008"/>
        <item h="1" x="10009"/>
        <item h="1" x="10010"/>
        <item h="1" x="10011"/>
        <item h="1" x="10012"/>
        <item h="1" x="10013"/>
        <item h="1" x="10014"/>
        <item h="1" x="10015"/>
        <item h="1" x="10016"/>
        <item h="1" x="10017"/>
        <item h="1" x="10018"/>
        <item h="1" x="10019"/>
        <item h="1" x="10020"/>
        <item h="1" x="10021"/>
        <item h="1" x="10022"/>
        <item h="1" x="10023"/>
        <item h="1" x="10024"/>
        <item h="1" x="10025"/>
        <item h="1" x="10026"/>
        <item h="1" x="10027"/>
        <item h="1" x="10028"/>
        <item h="1" x="10029"/>
        <item h="1" x="10030"/>
        <item h="1" x="10031"/>
        <item h="1" x="10032"/>
        <item h="1" x="10033"/>
        <item h="1" x="10034"/>
        <item h="1" x="10035"/>
        <item h="1" x="10036"/>
        <item h="1" x="10037"/>
        <item h="1" x="10038"/>
        <item h="1" x="10039"/>
        <item h="1" x="10040"/>
        <item h="1" x="10041"/>
        <item h="1" x="10042"/>
        <item h="1" x="10043"/>
        <item h="1" x="10044"/>
        <item h="1" x="10045"/>
        <item h="1" x="10046"/>
        <item h="1" x="10047"/>
        <item h="1" x="10048"/>
        <item h="1" x="10049"/>
        <item h="1" x="10050"/>
        <item h="1" x="10051"/>
        <item h="1" x="10052"/>
        <item h="1" x="10053"/>
        <item h="1" x="10054"/>
        <item h="1" x="10055"/>
        <item h="1" x="10056"/>
        <item h="1" x="10057"/>
        <item h="1" x="10058"/>
        <item h="1" x="10059"/>
        <item h="1" x="10060"/>
        <item h="1" x="10061"/>
        <item h="1" x="10062"/>
        <item h="1" x="10063"/>
        <item h="1" x="10064"/>
        <item h="1" x="10065"/>
        <item h="1" x="10066"/>
        <item h="1" x="10067"/>
        <item h="1" x="10068"/>
        <item h="1" x="10069"/>
        <item h="1" x="10070"/>
        <item h="1" x="10071"/>
        <item h="1" x="10072"/>
        <item h="1" x="10073"/>
        <item h="1" x="10074"/>
        <item h="1" x="10075"/>
        <item h="1" x="10076"/>
        <item h="1" x="10077"/>
        <item h="1" x="10078"/>
        <item h="1" x="10079"/>
        <item h="1" x="10080"/>
        <item h="1" x="10081"/>
        <item h="1" x="10082"/>
        <item h="1" x="10083"/>
        <item h="1" x="10084"/>
        <item h="1" x="10085"/>
        <item h="1" x="10086"/>
        <item h="1" x="10087"/>
        <item h="1" x="10088"/>
        <item h="1" x="10089"/>
        <item h="1" x="10090"/>
        <item h="1" x="10091"/>
        <item h="1" x="10092"/>
        <item h="1" x="10093"/>
        <item h="1" x="10094"/>
        <item h="1" x="10095"/>
        <item h="1" x="10096"/>
        <item h="1" x="10097"/>
        <item h="1" x="10098"/>
        <item h="1" x="10099"/>
        <item h="1" x="10100"/>
        <item h="1" x="10101"/>
        <item h="1" x="10102"/>
        <item h="1" x="10103"/>
        <item h="1" x="10104"/>
        <item h="1" x="10105"/>
        <item h="1" x="10106"/>
        <item h="1" x="10107"/>
        <item h="1" x="10108"/>
        <item h="1" x="10109"/>
        <item h="1" x="10110"/>
        <item h="1" x="10111"/>
        <item h="1" x="10112"/>
        <item h="1" x="10113"/>
        <item h="1" x="10114"/>
        <item h="1" x="10115"/>
        <item h="1" x="10116"/>
        <item h="1" x="10117"/>
        <item h="1" x="10118"/>
        <item h="1" x="10119"/>
        <item h="1" x="10120"/>
        <item h="1" x="10121"/>
        <item h="1" x="10122"/>
        <item h="1" x="10123"/>
        <item h="1" x="10124"/>
        <item h="1" x="10125"/>
        <item h="1" x="10126"/>
        <item h="1" x="10127"/>
        <item h="1" x="10128"/>
        <item h="1" x="10129"/>
        <item h="1" x="10130"/>
        <item h="1" x="10131"/>
        <item h="1" x="10132"/>
        <item h="1" x="10133"/>
        <item h="1" x="10134"/>
        <item h="1" x="10135"/>
        <item h="1" x="10136"/>
        <item h="1" x="10137"/>
        <item h="1" x="10138"/>
        <item h="1" x="10139"/>
        <item h="1" x="10140"/>
        <item h="1" x="10141"/>
        <item h="1" x="10142"/>
        <item h="1" x="10143"/>
        <item h="1" x="10144"/>
        <item h="1" x="10145"/>
        <item h="1" x="10146"/>
        <item h="1" x="10147"/>
        <item h="1" x="10148"/>
        <item h="1" x="10149"/>
        <item h="1" x="10150"/>
        <item h="1" x="10151"/>
        <item h="1" x="10152"/>
        <item h="1" x="10153"/>
        <item h="1" x="10154"/>
        <item h="1" x="10155"/>
        <item h="1" x="10156"/>
        <item h="1" x="10157"/>
        <item h="1" x="10158"/>
        <item h="1" x="10159"/>
        <item h="1" x="10160"/>
        <item h="1" x="10161"/>
        <item h="1" x="10162"/>
        <item h="1" x="10163"/>
        <item h="1" x="10164"/>
        <item h="1" x="10165"/>
        <item h="1" x="10166"/>
        <item h="1" x="10167"/>
        <item h="1" x="10168"/>
        <item h="1" x="10169"/>
        <item h="1" x="10170"/>
        <item h="1" x="10171"/>
        <item h="1" x="10172"/>
        <item h="1" x="10173"/>
        <item h="1" x="10174"/>
        <item h="1" x="10175"/>
        <item h="1" x="10176"/>
        <item h="1" x="10177"/>
        <item h="1" x="10178"/>
        <item h="1" x="10179"/>
        <item h="1" x="10180"/>
        <item h="1" x="10181"/>
        <item h="1" x="10182"/>
        <item h="1" x="10183"/>
        <item h="1" x="10184"/>
        <item h="1" x="10185"/>
        <item h="1" x="10186"/>
        <item h="1" x="10187"/>
        <item h="1" x="10188"/>
        <item h="1" x="10189"/>
        <item h="1" x="10190"/>
        <item h="1" x="10191"/>
        <item h="1" x="10192"/>
        <item h="1" x="10193"/>
        <item h="1" x="10194"/>
        <item h="1" x="10195"/>
        <item h="1" x="10196"/>
        <item h="1" x="10197"/>
        <item h="1" x="10198"/>
        <item h="1" x="10199"/>
        <item h="1" x="10200"/>
        <item h="1" x="10201"/>
        <item h="1" x="10202"/>
        <item h="1" x="10203"/>
        <item h="1" x="10204"/>
        <item h="1" x="10205"/>
        <item h="1" x="10206"/>
        <item h="1" x="10207"/>
        <item h="1" x="10208"/>
        <item h="1" x="10209"/>
        <item h="1" x="10210"/>
        <item h="1" x="10211"/>
        <item h="1" x="10212"/>
        <item h="1" x="10213"/>
        <item h="1" x="10214"/>
        <item h="1" x="10215"/>
        <item h="1" x="10216"/>
        <item h="1" x="10217"/>
        <item h="1" x="10218"/>
        <item h="1" x="10219"/>
        <item h="1" x="10220"/>
        <item h="1" x="10221"/>
        <item h="1" x="10222"/>
        <item h="1" x="10223"/>
        <item h="1" x="10224"/>
        <item h="1" x="10225"/>
        <item h="1" x="10226"/>
        <item h="1" x="10227"/>
        <item h="1" x="10228"/>
        <item h="1" x="10229"/>
        <item h="1" x="10230"/>
        <item h="1" x="10231"/>
        <item h="1" x="10232"/>
        <item h="1" x="10233"/>
        <item h="1" x="10234"/>
        <item h="1" x="10235"/>
        <item h="1" x="10236"/>
        <item h="1" x="10237"/>
        <item h="1" x="10238"/>
        <item h="1" x="10239"/>
        <item h="1" x="10240"/>
        <item h="1" x="10241"/>
        <item h="1" x="10242"/>
        <item h="1" x="10243"/>
        <item h="1" x="10244"/>
        <item h="1" x="10245"/>
        <item h="1" x="10246"/>
        <item h="1" x="10247"/>
        <item h="1" x="10248"/>
        <item h="1" x="10249"/>
        <item h="1" x="10250"/>
        <item h="1" x="10251"/>
        <item h="1" x="10252"/>
        <item h="1" x="10253"/>
        <item h="1" x="10254"/>
        <item h="1" x="10255"/>
        <item h="1" x="10256"/>
        <item h="1" x="10257"/>
        <item h="1" x="10258"/>
        <item h="1" x="10259"/>
        <item h="1" x="10260"/>
        <item h="1" x="10261"/>
        <item h="1" x="10262"/>
        <item h="1" x="10263"/>
        <item h="1" x="10264"/>
        <item h="1" x="10265"/>
        <item h="1" x="10266"/>
        <item h="1" x="10267"/>
        <item h="1" x="10268"/>
        <item h="1" x="10269"/>
        <item h="1" x="10270"/>
        <item h="1" x="10271"/>
        <item h="1" x="10272"/>
        <item h="1" x="10273"/>
        <item h="1" x="10274"/>
        <item h="1" x="10275"/>
        <item h="1" x="10276"/>
        <item h="1" x="10277"/>
        <item h="1" x="10278"/>
        <item h="1" x="10279"/>
        <item h="1" x="10280"/>
        <item h="1" x="10281"/>
        <item h="1" x="10282"/>
        <item h="1" x="10283"/>
        <item h="1" x="10284"/>
        <item h="1" x="10285"/>
        <item h="1" x="10286"/>
        <item h="1" x="10287"/>
        <item h="1" x="10288"/>
        <item h="1" x="10289"/>
        <item h="1" x="10290"/>
        <item h="1" x="10291"/>
        <item h="1" x="10292"/>
        <item h="1" x="10293"/>
        <item h="1" x="10294"/>
        <item h="1" x="10295"/>
        <item h="1" x="10296"/>
        <item h="1" x="10297"/>
        <item h="1" x="10298"/>
        <item h="1" x="10299"/>
        <item h="1" x="10300"/>
        <item h="1" x="10301"/>
        <item h="1" x="10302"/>
        <item h="1" x="10303"/>
        <item h="1" x="10304"/>
        <item h="1" x="10305"/>
        <item h="1" x="10306"/>
        <item h="1" x="10307"/>
        <item h="1" x="10308"/>
        <item h="1" x="10309"/>
        <item h="1" x="10310"/>
        <item h="1" x="10311"/>
        <item h="1" x="10312"/>
        <item h="1" x="10313"/>
        <item h="1" x="10314"/>
        <item h="1" x="10315"/>
        <item h="1" x="10316"/>
        <item h="1" x="10317"/>
        <item h="1" x="10318"/>
        <item h="1" x="10319"/>
        <item h="1" x="10320"/>
        <item h="1" x="10321"/>
        <item h="1" x="10322"/>
        <item h="1" x="10323"/>
        <item h="1" x="10324"/>
        <item h="1" x="10325"/>
        <item h="1" x="10326"/>
        <item h="1" x="10327"/>
        <item h="1" x="10328"/>
        <item h="1" x="10329"/>
        <item h="1" x="10330"/>
        <item h="1" x="10331"/>
        <item h="1" x="10332"/>
        <item h="1" x="10333"/>
        <item h="1" x="10334"/>
        <item h="1" x="10335"/>
        <item h="1" x="10336"/>
        <item h="1" x="10337"/>
        <item h="1" x="10338"/>
        <item h="1" x="10339"/>
        <item h="1" x="10340"/>
        <item h="1" x="10341"/>
        <item h="1" x="10342"/>
        <item h="1" x="10343"/>
        <item h="1" x="10344"/>
        <item h="1" x="10345"/>
        <item h="1" x="10346"/>
        <item h="1" x="10347"/>
        <item h="1" x="10348"/>
        <item h="1" x="10349"/>
        <item h="1" x="10350"/>
        <item h="1" x="10351"/>
        <item h="1" x="10352"/>
        <item h="1" x="10353"/>
        <item h="1" x="10354"/>
        <item h="1" x="10355"/>
        <item h="1" x="10356"/>
        <item h="1" x="10357"/>
        <item h="1" x="10358"/>
        <item h="1" x="10359"/>
        <item h="1" x="10360"/>
        <item h="1" x="10361"/>
        <item h="1" x="10362"/>
        <item h="1" x="10363"/>
        <item h="1" x="10364"/>
        <item h="1" x="10365"/>
        <item h="1" x="10366"/>
        <item h="1" x="10367"/>
        <item h="1" x="10368"/>
        <item h="1" x="10369"/>
        <item h="1" x="10370"/>
        <item h="1" x="10371"/>
        <item h="1" x="10372"/>
        <item h="1" x="10373"/>
        <item h="1" x="10374"/>
        <item h="1" x="10375"/>
        <item h="1" x="10376"/>
        <item h="1" x="10377"/>
        <item h="1" x="10378"/>
        <item h="1" x="10379"/>
        <item h="1" x="10380"/>
        <item h="1" x="10381"/>
        <item h="1" x="10382"/>
        <item h="1" x="10383"/>
        <item h="1" x="10384"/>
        <item h="1" x="10385"/>
        <item h="1" x="10386"/>
        <item h="1" x="10387"/>
        <item h="1" x="10388"/>
        <item h="1" x="10389"/>
        <item h="1" x="10390"/>
        <item h="1" x="10391"/>
        <item h="1" x="10392"/>
        <item h="1" x="10393"/>
        <item h="1" x="10394"/>
        <item h="1" x="10395"/>
        <item h="1" x="10396"/>
        <item h="1" x="10397"/>
        <item h="1" x="10398"/>
        <item h="1" x="10399"/>
        <item h="1" x="10400"/>
        <item h="1" x="10401"/>
        <item h="1" x="10402"/>
        <item h="1" x="10403"/>
        <item h="1" x="10404"/>
        <item h="1" x="10405"/>
        <item h="1" x="10406"/>
        <item h="1" x="10407"/>
        <item h="1" x="10408"/>
        <item h="1" x="10409"/>
        <item h="1" x="10410"/>
        <item h="1" x="10411"/>
        <item h="1" x="10412"/>
        <item h="1" x="10413"/>
        <item h="1" x="10414"/>
        <item h="1" x="10415"/>
        <item h="1" x="10416"/>
        <item h="1" x="10417"/>
        <item h="1" x="10418"/>
        <item h="1" x="10419"/>
        <item h="1" x="10420"/>
        <item h="1" x="10421"/>
        <item h="1" x="10422"/>
        <item h="1" x="10423"/>
        <item h="1" x="10424"/>
        <item h="1" x="10425"/>
        <item h="1" x="10426"/>
        <item h="1" x="10427"/>
        <item h="1" x="10428"/>
        <item h="1" x="10429"/>
        <item h="1" x="10430"/>
        <item h="1" x="10431"/>
        <item h="1" x="10432"/>
        <item h="1" x="10433"/>
        <item h="1" x="10434"/>
        <item h="1" x="10435"/>
        <item h="1" x="10436"/>
        <item h="1" x="10437"/>
        <item h="1" x="10438"/>
        <item h="1" x="10439"/>
        <item h="1" x="10440"/>
        <item h="1" x="10441"/>
        <item h="1" x="10442"/>
        <item h="1" x="10443"/>
        <item h="1" x="10444"/>
        <item h="1" x="10445"/>
        <item h="1" x="10446"/>
        <item h="1" x="10447"/>
        <item h="1" x="10448"/>
        <item h="1" x="10449"/>
        <item h="1" x="10450"/>
        <item h="1" x="10451"/>
        <item h="1" x="10452"/>
        <item h="1" x="10453"/>
        <item h="1" x="10454"/>
        <item h="1" x="10455"/>
        <item h="1" x="10456"/>
        <item h="1" x="10457"/>
        <item h="1" x="10458"/>
        <item h="1" x="10459"/>
        <item h="1" x="10460"/>
        <item h="1" x="10461"/>
        <item h="1" x="10462"/>
        <item h="1" x="10463"/>
        <item h="1" x="10464"/>
        <item h="1" x="10465"/>
        <item h="1" x="10466"/>
        <item h="1" x="10467"/>
        <item h="1" x="10468"/>
        <item h="1" x="10469"/>
        <item h="1" x="10470"/>
        <item h="1" x="10471"/>
        <item h="1" x="10472"/>
        <item h="1" x="10473"/>
        <item h="1" x="10474"/>
        <item h="1" x="10475"/>
        <item h="1" x="10476"/>
        <item h="1" x="10477"/>
        <item h="1" x="10478"/>
        <item h="1" x="10479"/>
        <item h="1" x="10480"/>
        <item h="1" x="10481"/>
        <item h="1" x="10482"/>
        <item h="1" x="10483"/>
        <item h="1" x="10484"/>
        <item h="1" x="10485"/>
        <item h="1" x="10486"/>
        <item h="1" x="10487"/>
        <item h="1" x="10488"/>
        <item h="1" x="10489"/>
        <item h="1" x="10490"/>
        <item h="1" x="10491"/>
        <item h="1" x="10492"/>
        <item h="1" x="10493"/>
        <item h="1" x="10494"/>
        <item h="1" x="10495"/>
        <item h="1" x="10496"/>
        <item h="1" x="10497"/>
        <item h="1" x="10498"/>
        <item h="1" x="10499"/>
        <item h="1" x="10500"/>
        <item h="1" x="10501"/>
        <item h="1" x="10502"/>
        <item h="1" x="10503"/>
        <item h="1" x="10504"/>
        <item h="1" x="10505"/>
        <item h="1" x="10506"/>
        <item h="1" x="10507"/>
        <item h="1" x="10508"/>
        <item h="1" x="10509"/>
        <item h="1" x="10510"/>
        <item h="1" x="10511"/>
        <item h="1" x="10512"/>
        <item h="1" x="10513"/>
        <item h="1" x="10514"/>
        <item h="1" x="10515"/>
        <item h="1" x="10516"/>
        <item h="1" x="10517"/>
        <item h="1" x="10518"/>
        <item h="1" x="10519"/>
        <item h="1" x="10520"/>
        <item h="1" x="10521"/>
        <item h="1" x="10522"/>
        <item h="1" x="10523"/>
        <item h="1" x="10524"/>
        <item h="1" x="10525"/>
        <item h="1" x="10526"/>
        <item h="1" x="10527"/>
        <item h="1" x="10528"/>
        <item h="1" x="10529"/>
        <item h="1" x="10530"/>
        <item h="1" x="10531"/>
        <item h="1" x="10532"/>
        <item h="1" x="10533"/>
        <item h="1" x="10534"/>
        <item h="1" x="10535"/>
        <item h="1" x="10536"/>
        <item h="1" x="10537"/>
        <item h="1" x="10538"/>
        <item h="1" x="10539"/>
        <item h="1" x="10540"/>
        <item h="1" x="10541"/>
        <item h="1" x="10542"/>
        <item h="1" x="10543"/>
        <item h="1" x="10544"/>
        <item h="1" x="10545"/>
        <item h="1" x="10546"/>
        <item h="1" x="10547"/>
        <item h="1" x="10548"/>
        <item h="1" x="10549"/>
        <item h="1" x="10550"/>
        <item h="1" x="10551"/>
        <item h="1" x="10552"/>
        <item h="1" x="10553"/>
        <item h="1" x="10554"/>
        <item h="1" x="10555"/>
        <item h="1" x="10556"/>
        <item h="1" x="10557"/>
        <item h="1" x="10558"/>
        <item h="1" x="10559"/>
        <item h="1" x="10560"/>
        <item h="1" x="10561"/>
        <item h="1" x="10562"/>
        <item h="1" x="10563"/>
        <item h="1" x="10564"/>
        <item h="1" x="10565"/>
        <item h="1" x="10566"/>
        <item h="1" x="10567"/>
        <item h="1" x="10568"/>
        <item h="1" x="10569"/>
        <item h="1" x="10570"/>
        <item h="1" x="10571"/>
        <item h="1" x="10572"/>
        <item h="1" x="10573"/>
        <item h="1" x="10574"/>
        <item h="1" x="10575"/>
        <item h="1" x="10576"/>
        <item h="1" x="10577"/>
        <item h="1" x="10578"/>
        <item h="1" x="10579"/>
        <item h="1" x="10580"/>
        <item h="1" x="10581"/>
        <item h="1" x="10582"/>
        <item h="1" x="10583"/>
        <item h="1" x="10584"/>
        <item h="1" x="10585"/>
        <item h="1" x="10586"/>
        <item h="1" x="10587"/>
        <item h="1" x="10588"/>
        <item h="1" x="10589"/>
        <item h="1" x="10590"/>
        <item h="1" x="10591"/>
        <item h="1" x="10592"/>
        <item h="1" x="10593"/>
        <item h="1" x="10594"/>
        <item h="1" x="10595"/>
        <item h="1" x="10596"/>
        <item h="1" x="10597"/>
        <item h="1" x="10598"/>
        <item h="1" x="10599"/>
        <item h="1" x="10600"/>
        <item h="1" x="10601"/>
        <item h="1" x="10602"/>
        <item h="1" x="10603"/>
        <item h="1" x="10604"/>
        <item h="1" x="10605"/>
        <item h="1" x="10606"/>
        <item h="1" x="10607"/>
        <item h="1" x="10608"/>
        <item h="1" x="10609"/>
        <item h="1" x="10610"/>
        <item h="1" x="10611"/>
        <item h="1" x="10612"/>
        <item h="1" x="10613"/>
        <item h="1" x="10614"/>
        <item h="1" x="10615"/>
        <item h="1" x="10616"/>
        <item h="1" x="10617"/>
        <item h="1" x="10618"/>
        <item h="1" x="10619"/>
        <item h="1" x="10620"/>
        <item h="1" x="10621"/>
        <item h="1" x="10622"/>
        <item h="1" x="10623"/>
        <item h="1" x="10624"/>
        <item h="1" x="10625"/>
        <item h="1" x="10626"/>
        <item h="1" x="10627"/>
        <item h="1" x="10628"/>
        <item h="1" x="10629"/>
        <item h="1" x="10630"/>
        <item h="1" x="10631"/>
        <item h="1" x="10632"/>
        <item h="1" x="10633"/>
        <item h="1" x="10634"/>
        <item h="1" x="10635"/>
        <item h="1" x="10636"/>
        <item h="1" x="10637"/>
        <item h="1" x="10638"/>
        <item h="1" x="10639"/>
        <item h="1" x="10640"/>
        <item h="1" x="10641"/>
        <item h="1" x="10642"/>
        <item h="1" x="10643"/>
        <item h="1" x="10644"/>
        <item h="1" x="10645"/>
        <item h="1" x="10646"/>
        <item h="1" x="10647"/>
        <item h="1" x="10648"/>
        <item h="1" x="10649"/>
        <item h="1" x="10650"/>
        <item h="1" x="10651"/>
        <item h="1" x="10652"/>
        <item h="1" x="10653"/>
        <item h="1" x="10654"/>
        <item h="1" x="10655"/>
        <item h="1" x="10656"/>
        <item h="1" x="10657"/>
        <item h="1" x="10658"/>
        <item h="1" x="10659"/>
        <item h="1" x="10660"/>
        <item h="1" x="10661"/>
        <item h="1" x="10662"/>
        <item h="1" x="10663"/>
        <item h="1" x="10664"/>
        <item h="1" x="10665"/>
        <item h="1" x="10666"/>
        <item h="1" x="10667"/>
        <item h="1" x="10668"/>
        <item h="1" x="10669"/>
        <item h="1" x="10670"/>
        <item h="1" x="10671"/>
        <item h="1" x="10672"/>
        <item h="1" x="10673"/>
        <item h="1" x="10674"/>
        <item h="1" x="10675"/>
        <item h="1" x="10676"/>
        <item h="1" x="10677"/>
        <item h="1" x="10678"/>
        <item h="1" x="10679"/>
        <item h="1" x="10680"/>
        <item h="1" x="10681"/>
        <item h="1" x="10682"/>
        <item h="1" x="10683"/>
        <item h="1" x="10684"/>
        <item h="1" x="10685"/>
        <item h="1" x="10686"/>
        <item h="1" x="10687"/>
        <item h="1" x="10688"/>
        <item h="1" x="10689"/>
        <item h="1" x="10690"/>
        <item h="1" x="10691"/>
        <item h="1" x="10692"/>
        <item h="1" x="10693"/>
        <item h="1" x="10694"/>
        <item h="1" x="10695"/>
        <item h="1" x="10696"/>
        <item h="1" x="10697"/>
        <item h="1" x="10698"/>
        <item h="1" x="10699"/>
        <item h="1" x="10700"/>
        <item h="1" x="10701"/>
        <item h="1" x="10702"/>
        <item h="1" x="10703"/>
        <item h="1" x="10704"/>
        <item h="1" x="10705"/>
        <item h="1" x="10706"/>
        <item h="1" x="10707"/>
        <item h="1" x="10708"/>
        <item h="1" x="10709"/>
        <item h="1" x="10710"/>
        <item h="1" x="10711"/>
        <item h="1" x="10712"/>
        <item h="1" x="10713"/>
        <item h="1" x="10714"/>
        <item h="1" x="10715"/>
        <item h="1" x="10716"/>
        <item h="1" x="10717"/>
        <item h="1" x="10718"/>
        <item h="1" x="10719"/>
        <item h="1" x="10720"/>
        <item h="1" x="10721"/>
        <item h="1" x="10722"/>
        <item h="1" x="10723"/>
        <item h="1" x="10724"/>
        <item h="1" x="10725"/>
        <item h="1" x="10726"/>
        <item h="1" x="10727"/>
        <item h="1" x="10728"/>
        <item h="1" x="10729"/>
        <item h="1" x="10730"/>
        <item h="1" x="10731"/>
        <item h="1" x="10732"/>
        <item h="1" x="10733"/>
        <item h="1" x="10734"/>
        <item h="1" x="10735"/>
        <item h="1" x="10736"/>
        <item h="1" x="10737"/>
        <item h="1" x="10738"/>
        <item h="1" x="10739"/>
        <item h="1" x="10740"/>
        <item h="1" x="10741"/>
        <item h="1" x="10742"/>
        <item h="1" x="10743"/>
        <item h="1" x="10744"/>
        <item h="1" x="10745"/>
        <item h="1" x="10746"/>
        <item h="1" x="10747"/>
        <item h="1" x="10748"/>
        <item h="1" x="10749"/>
        <item h="1" x="10750"/>
        <item h="1" x="10751"/>
        <item h="1" x="10752"/>
        <item h="1" x="10753"/>
        <item h="1" x="10754"/>
        <item h="1" x="10755"/>
        <item h="1" x="10756"/>
        <item h="1" x="10757"/>
        <item h="1" x="10758"/>
        <item h="1" x="10759"/>
        <item h="1" x="10760"/>
        <item h="1" x="10761"/>
        <item h="1" x="10762"/>
        <item h="1" x="10763"/>
        <item h="1" x="10764"/>
        <item h="1" x="10765"/>
        <item h="1" x="10766"/>
        <item h="1" x="10767"/>
        <item h="1" x="10768"/>
        <item h="1" x="10769"/>
        <item h="1" x="10770"/>
        <item h="1" x="10771"/>
        <item h="1" x="10772"/>
        <item h="1" x="10773"/>
        <item h="1" x="10774"/>
        <item h="1" x="10775"/>
        <item h="1" x="10776"/>
        <item h="1" x="10777"/>
        <item h="1" x="10778"/>
        <item h="1" x="10779"/>
        <item h="1" x="10780"/>
        <item h="1" x="10781"/>
        <item h="1" x="10782"/>
        <item h="1" x="10783"/>
        <item h="1" x="10784"/>
        <item h="1" x="10785"/>
        <item h="1" x="10786"/>
        <item h="1" x="10787"/>
        <item h="1" x="10788"/>
        <item h="1" x="10789"/>
        <item h="1" x="10790"/>
        <item h="1" x="10791"/>
        <item h="1" x="10792"/>
        <item h="1" x="10793"/>
        <item h="1" x="10794"/>
        <item h="1" x="10795"/>
        <item h="1" x="10796"/>
        <item h="1" x="10797"/>
        <item h="1" x="10798"/>
        <item h="1" x="10799"/>
        <item h="1" x="10800"/>
        <item h="1" x="10801"/>
        <item h="1" x="10802"/>
        <item h="1" x="10803"/>
        <item h="1" x="10804"/>
        <item h="1" x="10805"/>
        <item h="1" x="10806"/>
        <item h="1" x="10807"/>
        <item h="1" x="10808"/>
        <item h="1" x="10809"/>
        <item h="1" x="10810"/>
        <item h="1" x="10811"/>
        <item h="1" x="10812"/>
        <item h="1" x="10813"/>
        <item h="1" x="10814"/>
        <item h="1" x="10815"/>
        <item h="1" x="10816"/>
        <item h="1" x="10817"/>
        <item h="1" x="10818"/>
        <item h="1" x="10819"/>
        <item h="1" x="10820"/>
        <item h="1" x="10821"/>
        <item h="1" x="10822"/>
        <item h="1" x="10823"/>
        <item h="1" x="10824"/>
        <item h="1" x="10825"/>
        <item h="1" x="10826"/>
        <item h="1" x="10827"/>
        <item h="1" x="10828"/>
        <item h="1" x="10829"/>
        <item h="1" x="10830"/>
        <item h="1" x="10831"/>
        <item h="1" x="10832"/>
        <item h="1" x="10833"/>
        <item h="1" x="10834"/>
        <item h="1" x="10835"/>
        <item h="1" x="10836"/>
        <item h="1" x="10837"/>
        <item h="1" x="10838"/>
        <item h="1" x="10839"/>
        <item h="1" x="10840"/>
        <item h="1" x="10841"/>
        <item h="1" x="10842"/>
        <item h="1" x="10843"/>
        <item h="1" x="10844"/>
        <item h="1" x="10845"/>
        <item h="1" x="10846"/>
        <item h="1" x="10847"/>
        <item h="1" x="10848"/>
        <item h="1" x="10849"/>
        <item h="1" x="10850"/>
        <item h="1" x="10851"/>
        <item h="1" x="10852"/>
        <item h="1" x="10853"/>
        <item h="1" x="10854"/>
        <item h="1" x="10855"/>
        <item h="1" x="10856"/>
        <item h="1" x="10857"/>
        <item h="1" x="10858"/>
        <item h="1" x="10859"/>
        <item h="1" x="10860"/>
        <item h="1" x="10861"/>
        <item h="1" x="10862"/>
        <item h="1" x="10863"/>
        <item h="1" x="10864"/>
        <item h="1" x="10865"/>
        <item h="1" x="10866"/>
        <item h="1" x="10867"/>
        <item h="1" x="10868"/>
        <item h="1" x="10869"/>
        <item h="1" x="10870"/>
        <item h="1" x="10871"/>
        <item h="1" x="10872"/>
        <item h="1" x="10873"/>
        <item h="1" x="10874"/>
        <item h="1" x="10875"/>
        <item h="1" x="10876"/>
        <item h="1" x="10877"/>
        <item h="1" x="10878"/>
        <item h="1" x="10879"/>
        <item h="1" x="10880"/>
        <item h="1" x="10881"/>
        <item h="1" x="10882"/>
        <item h="1" x="10883"/>
        <item h="1" x="10884"/>
        <item h="1" x="10885"/>
        <item h="1" x="10886"/>
        <item h="1" x="10887"/>
        <item h="1" x="10888"/>
        <item h="1" x="10889"/>
        <item h="1" x="10890"/>
        <item h="1" x="10891"/>
        <item h="1" x="10892"/>
        <item h="1" x="10893"/>
        <item h="1" x="10894"/>
        <item h="1" x="10895"/>
        <item h="1" x="10896"/>
        <item h="1" x="10897"/>
        <item h="1" x="10898"/>
        <item h="1" x="10899"/>
        <item h="1" x="10900"/>
        <item h="1" x="10901"/>
        <item h="1" x="10902"/>
        <item h="1" x="10903"/>
        <item h="1" x="10904"/>
        <item h="1" x="10905"/>
        <item h="1" x="10906"/>
        <item h="1" x="10907"/>
        <item h="1" x="10908"/>
        <item h="1" x="10909"/>
        <item h="1" x="10910"/>
        <item h="1" x="10911"/>
        <item h="1" x="10912"/>
        <item h="1" x="10913"/>
        <item h="1" x="10914"/>
        <item h="1" x="10915"/>
        <item h="1" x="10916"/>
        <item h="1" x="10917"/>
        <item h="1" x="10918"/>
        <item h="1" x="10919"/>
        <item h="1" x="10920"/>
        <item h="1" x="10921"/>
        <item h="1" x="10922"/>
        <item h="1" x="10923"/>
        <item h="1" x="10924"/>
        <item h="1" x="10925"/>
        <item h="1" x="10926"/>
        <item h="1" x="10927"/>
        <item h="1" x="10928"/>
        <item h="1" x="10929"/>
        <item h="1" x="10930"/>
        <item h="1" x="10931"/>
        <item h="1" x="10932"/>
        <item h="1" x="10933"/>
        <item h="1" x="10934"/>
        <item h="1" x="10935"/>
        <item h="1" x="10936"/>
        <item h="1" x="10937"/>
        <item h="1" x="10938"/>
        <item h="1" x="10939"/>
        <item h="1" x="10940"/>
        <item h="1" x="10941"/>
        <item h="1" x="10942"/>
        <item h="1" x="10943"/>
        <item h="1" x="10944"/>
        <item h="1" x="10945"/>
        <item h="1" x="10946"/>
        <item h="1" x="10947"/>
        <item h="1" x="10948"/>
        <item h="1" x="10949"/>
        <item h="1" x="10950"/>
        <item h="1" x="10951"/>
        <item h="1" x="10952"/>
        <item h="1" x="10953"/>
        <item h="1" x="10954"/>
        <item h="1" x="10955"/>
        <item h="1" x="10956"/>
        <item h="1" x="10957"/>
        <item h="1" x="10958"/>
        <item h="1" x="10959"/>
        <item h="1" x="10960"/>
        <item h="1" x="10961"/>
        <item h="1" x="10962"/>
        <item h="1" x="10963"/>
        <item h="1" x="10964"/>
        <item h="1" x="10965"/>
        <item h="1" x="10966"/>
        <item h="1" x="10967"/>
        <item h="1" x="10968"/>
        <item h="1" x="10969"/>
        <item h="1" x="10970"/>
        <item h="1" x="10971"/>
        <item h="1" x="10972"/>
        <item h="1" x="10973"/>
        <item h="1" x="10974"/>
        <item h="1" x="10975"/>
        <item h="1" x="10976"/>
        <item h="1" x="10977"/>
        <item h="1" x="10978"/>
        <item h="1" x="10979"/>
        <item h="1" x="10980"/>
        <item h="1" x="10981"/>
        <item h="1" x="10982"/>
        <item h="1" x="10983"/>
        <item h="1" x="10984"/>
        <item h="1" x="10985"/>
        <item h="1" x="10986"/>
        <item h="1" x="10987"/>
        <item h="1" x="10988"/>
        <item h="1" x="10989"/>
        <item h="1" x="10990"/>
        <item h="1" x="10991"/>
        <item h="1" x="10992"/>
        <item h="1" x="10993"/>
        <item h="1" x="10994"/>
        <item h="1" x="10995"/>
        <item h="1" x="10996"/>
        <item h="1" x="10997"/>
        <item h="1" x="10998"/>
        <item h="1" x="10999"/>
        <item h="1" x="11000"/>
        <item h="1" x="11001"/>
        <item h="1" x="11002"/>
        <item h="1" x="11003"/>
        <item h="1" x="11004"/>
        <item h="1" x="11005"/>
        <item h="1" x="11006"/>
        <item h="1" x="11007"/>
        <item h="1" x="11008"/>
        <item h="1" x="11009"/>
        <item h="1" x="11010"/>
        <item h="1" x="11011"/>
        <item h="1" x="11012"/>
        <item h="1" x="11013"/>
        <item h="1" x="11014"/>
        <item h="1" x="11015"/>
        <item h="1" x="11016"/>
        <item h="1" x="11017"/>
        <item h="1" x="11018"/>
        <item h="1" x="11019"/>
        <item h="1" x="11020"/>
        <item h="1" x="11021"/>
        <item h="1" x="11022"/>
        <item h="1" x="11023"/>
        <item h="1" x="11024"/>
        <item h="1" x="11025"/>
        <item h="1" x="11026"/>
        <item h="1" x="11027"/>
        <item h="1" x="11028"/>
        <item h="1" x="11029"/>
        <item h="1" x="11030"/>
        <item h="1" x="11031"/>
        <item h="1" x="11032"/>
        <item h="1" x="11033"/>
        <item h="1" x="11034"/>
        <item h="1" x="11035"/>
        <item h="1" x="11036"/>
        <item h="1" x="11037"/>
        <item h="1" x="11038"/>
        <item h="1" x="11039"/>
        <item h="1" x="11040"/>
        <item h="1" x="11041"/>
        <item h="1" x="11042"/>
        <item h="1" x="11043"/>
        <item h="1" x="11044"/>
        <item h="1" x="11045"/>
        <item h="1" x="11046"/>
        <item h="1" x="11047"/>
        <item h="1" x="11048"/>
        <item h="1" x="11049"/>
        <item h="1" x="11050"/>
        <item h="1" x="11051"/>
        <item h="1" x="11052"/>
        <item h="1" x="11053"/>
        <item h="1" x="11054"/>
        <item h="1" x="11055"/>
        <item h="1" x="11056"/>
        <item h="1" x="11057"/>
        <item h="1" x="11058"/>
        <item h="1" x="11059"/>
        <item h="1" x="11060"/>
        <item h="1" x="11061"/>
        <item h="1" x="11062"/>
        <item h="1" x="11063"/>
        <item h="1" x="11064"/>
        <item h="1" x="11065"/>
        <item h="1" x="11066"/>
        <item h="1" x="11067"/>
        <item h="1" x="11068"/>
        <item h="1" x="11069"/>
        <item h="1" x="11070"/>
        <item h="1" x="11071"/>
        <item h="1" x="11072"/>
        <item h="1" x="11073"/>
        <item h="1" x="11074"/>
        <item h="1" x="11075"/>
        <item h="1" x="11076"/>
        <item h="1" x="11077"/>
        <item h="1" x="11078"/>
        <item h="1" x="11079"/>
        <item h="1" x="11080"/>
        <item h="1" x="11081"/>
        <item h="1" x="11082"/>
        <item h="1" x="11083"/>
        <item h="1" x="11084"/>
        <item h="1" x="11085"/>
        <item h="1" x="11086"/>
        <item h="1" x="11087"/>
        <item h="1" x="11088"/>
        <item h="1" x="11089"/>
        <item h="1" x="11090"/>
        <item h="1" x="11091"/>
        <item h="1" x="11092"/>
        <item h="1" x="11093"/>
        <item h="1" x="11094"/>
        <item h="1" x="11095"/>
        <item h="1" x="11096"/>
        <item h="1" x="11097"/>
        <item h="1" x="11098"/>
        <item h="1" x="11099"/>
        <item h="1" x="11100"/>
        <item h="1" x="11101"/>
        <item h="1" x="11102"/>
        <item h="1" x="11103"/>
        <item h="1" x="11104"/>
        <item h="1" x="11105"/>
        <item h="1" x="11106"/>
        <item h="1" x="11107"/>
        <item h="1" x="11108"/>
        <item h="1" x="11109"/>
        <item h="1" x="11110"/>
        <item h="1" x="11111"/>
        <item h="1" x="11112"/>
        <item h="1" x="11113"/>
        <item h="1" x="11114"/>
        <item h="1" x="11115"/>
        <item h="1" x="11116"/>
        <item h="1" x="11117"/>
        <item h="1" x="11118"/>
        <item h="1" x="11119"/>
        <item h="1" x="11120"/>
        <item h="1" x="11121"/>
        <item h="1" x="11122"/>
        <item h="1" x="11123"/>
        <item h="1" x="11124"/>
        <item h="1" x="11125"/>
        <item h="1" x="11126"/>
        <item h="1" x="11127"/>
        <item h="1" x="11128"/>
        <item h="1" x="11129"/>
        <item h="1" x="11130"/>
        <item h="1" x="11131"/>
        <item h="1" x="11132"/>
        <item h="1" x="11133"/>
        <item h="1" x="11134"/>
        <item h="1" x="11135"/>
        <item h="1" x="11136"/>
        <item h="1" x="11137"/>
        <item h="1" x="11138"/>
        <item h="1" x="11139"/>
        <item h="1" x="11140"/>
        <item h="1" x="11141"/>
        <item h="1" x="11142"/>
        <item h="1" x="11143"/>
        <item h="1" x="11144"/>
        <item h="1" x="11145"/>
        <item h="1" x="11146"/>
        <item h="1" x="11147"/>
        <item h="1" x="11148"/>
        <item h="1" x="11149"/>
        <item h="1" x="11150"/>
        <item h="1" x="11151"/>
        <item h="1" x="11152"/>
        <item h="1" x="11153"/>
        <item h="1" x="11154"/>
        <item h="1" x="11155"/>
        <item h="1" x="11156"/>
        <item h="1" x="11157"/>
        <item h="1" x="11158"/>
        <item h="1" x="11159"/>
        <item h="1" x="11160"/>
        <item h="1" x="11161"/>
        <item h="1" x="11162"/>
        <item h="1" x="11163"/>
        <item h="1" x="11164"/>
        <item h="1" x="11165"/>
        <item h="1" x="11166"/>
        <item h="1" x="11167"/>
        <item h="1" x="11168"/>
        <item h="1" x="11169"/>
        <item h="1" x="11170"/>
        <item h="1" x="11171"/>
        <item h="1" x="11172"/>
        <item h="1" x="11173"/>
        <item h="1" x="11174"/>
        <item h="1" x="11175"/>
        <item h="1" x="11176"/>
        <item h="1" x="11177"/>
        <item h="1" x="11178"/>
        <item h="1" x="11179"/>
        <item h="1" x="11180"/>
        <item h="1" x="11181"/>
        <item h="1" x="11182"/>
        <item h="1" x="11183"/>
        <item h="1" x="11184"/>
        <item h="1" x="11185"/>
        <item h="1" x="11186"/>
        <item h="1" x="11187"/>
        <item h="1" x="11188"/>
        <item h="1" x="11189"/>
        <item h="1" x="11190"/>
        <item h="1" x="11191"/>
        <item h="1" x="11192"/>
        <item h="1" x="11193"/>
        <item h="1" x="11194"/>
        <item h="1" x="11195"/>
        <item h="1" x="11196"/>
        <item h="1" x="11197"/>
        <item h="1" x="11198"/>
        <item h="1" x="11199"/>
        <item h="1" x="11200"/>
        <item h="1" x="11201"/>
        <item h="1" x="11202"/>
        <item h="1" x="11203"/>
        <item h="1" x="11204"/>
        <item h="1" x="11205"/>
        <item h="1" x="11206"/>
        <item h="1" x="11207"/>
        <item h="1" x="11208"/>
        <item h="1" x="11209"/>
        <item h="1" x="11210"/>
        <item h="1" x="11211"/>
        <item h="1" x="11212"/>
        <item h="1" x="11213"/>
        <item h="1" x="11214"/>
        <item h="1" x="11215"/>
        <item h="1" x="11216"/>
        <item h="1" x="11217"/>
        <item h="1" x="11218"/>
        <item h="1" x="11219"/>
        <item h="1" x="11220"/>
        <item h="1" x="11221"/>
        <item h="1" x="11222"/>
        <item h="1" x="11223"/>
        <item h="1" x="11224"/>
        <item h="1" x="11225"/>
        <item h="1" x="11226"/>
        <item h="1" x="11227"/>
        <item h="1" x="11228"/>
        <item h="1" x="11229"/>
        <item h="1" x="11230"/>
        <item h="1" x="11231"/>
        <item h="1" x="11232"/>
        <item h="1" x="11233"/>
        <item h="1" x="11234"/>
        <item h="1" x="11235"/>
        <item h="1" x="11236"/>
        <item h="1" x="11237"/>
        <item h="1" x="11238"/>
        <item h="1" x="11239"/>
        <item h="1" x="11240"/>
        <item h="1" x="11241"/>
        <item h="1" x="11242"/>
        <item h="1" x="11243"/>
        <item h="1" x="11244"/>
        <item h="1" x="11245"/>
        <item h="1" x="11246"/>
        <item h="1" x="11247"/>
        <item h="1" x="11248"/>
        <item h="1" x="11249"/>
        <item h="1" x="11250"/>
        <item h="1" x="11251"/>
        <item h="1" x="11252"/>
        <item h="1" x="11253"/>
        <item h="1" x="11254"/>
        <item h="1" x="11255"/>
        <item h="1" x="11256"/>
        <item h="1" x="11257"/>
        <item h="1" x="11258"/>
        <item h="1" x="11259"/>
        <item h="1" x="11260"/>
        <item h="1" x="11261"/>
        <item h="1" x="11262"/>
        <item h="1" x="11263"/>
        <item h="1" x="11264"/>
        <item h="1" x="11265"/>
        <item h="1" x="11266"/>
        <item h="1" x="11267"/>
        <item h="1" x="11268"/>
        <item h="1" x="11269"/>
        <item h="1" x="11270"/>
        <item h="1" x="11271"/>
        <item h="1" x="11272"/>
        <item h="1" x="11273"/>
        <item h="1" x="11274"/>
        <item h="1" x="11275"/>
        <item h="1" x="11276"/>
        <item h="1" x="11277"/>
        <item h="1" x="11278"/>
        <item h="1" x="11279"/>
        <item h="1" x="11280"/>
        <item h="1" x="11281"/>
        <item h="1" x="11282"/>
        <item h="1" x="11283"/>
        <item h="1" x="11284"/>
        <item h="1" x="11285"/>
        <item h="1" x="11286"/>
        <item h="1" x="11287"/>
        <item h="1" x="11288"/>
        <item h="1" x="11289"/>
        <item h="1" x="11290"/>
        <item h="1" x="11291"/>
        <item h="1" x="11292"/>
        <item h="1" x="11293"/>
        <item h="1" x="11294"/>
        <item h="1" x="11295"/>
        <item h="1" x="11296"/>
        <item h="1" x="11297"/>
        <item h="1" x="11298"/>
        <item h="1" x="11299"/>
        <item h="1" x="11300"/>
        <item h="1" x="11301"/>
        <item h="1" x="11302"/>
        <item h="1" x="11303"/>
        <item h="1" x="11304"/>
        <item h="1" x="11305"/>
        <item h="1" x="11306"/>
        <item h="1" x="11307"/>
        <item h="1" x="11308"/>
        <item h="1" x="11309"/>
        <item h="1" x="11310"/>
        <item h="1" x="11311"/>
        <item h="1" x="11312"/>
        <item h="1" x="11313"/>
        <item h="1" x="11314"/>
        <item h="1" x="11315"/>
        <item h="1" x="11316"/>
        <item h="1" x="11317"/>
        <item h="1" x="11318"/>
        <item h="1" x="11319"/>
        <item h="1" x="11320"/>
        <item h="1" x="11321"/>
        <item h="1" x="11322"/>
        <item h="1" x="11323"/>
        <item h="1" x="11324"/>
        <item h="1" x="11325"/>
        <item h="1" x="11326"/>
        <item h="1" x="11327"/>
        <item h="1" x="11328"/>
        <item h="1" x="11329"/>
        <item h="1" x="11330"/>
        <item h="1" x="11331"/>
        <item h="1" x="11332"/>
        <item h="1" x="11333"/>
        <item h="1" x="11334"/>
        <item h="1" x="11335"/>
        <item h="1" x="11336"/>
        <item h="1" x="11337"/>
        <item h="1" x="11338"/>
        <item h="1" x="11339"/>
        <item h="1" x="11340"/>
        <item h="1" x="11341"/>
        <item h="1" x="11342"/>
        <item h="1" x="11343"/>
        <item h="1" x="11344"/>
        <item h="1" x="11345"/>
        <item h="1" x="11346"/>
        <item h="1" x="11347"/>
        <item h="1" x="11348"/>
        <item h="1" x="11349"/>
        <item h="1" x="11350"/>
        <item h="1" x="11351"/>
        <item h="1" x="11352"/>
        <item h="1" x="11353"/>
        <item h="1" x="11354"/>
        <item h="1" x="11355"/>
        <item h="1" x="11356"/>
        <item h="1" x="11357"/>
        <item h="1" x="11358"/>
        <item h="1" x="11359"/>
        <item h="1" x="11360"/>
        <item h="1" x="11361"/>
        <item h="1" x="11362"/>
        <item h="1" x="11363"/>
        <item h="1" x="11364"/>
        <item h="1" x="11365"/>
        <item h="1" x="11366"/>
        <item h="1" x="11367"/>
        <item h="1" x="11368"/>
        <item h="1" x="11369"/>
        <item h="1" x="11370"/>
        <item h="1" x="11371"/>
        <item h="1" x="11372"/>
        <item h="1" x="11373"/>
        <item h="1" x="11374"/>
        <item h="1" x="11375"/>
        <item h="1" x="11376"/>
        <item h="1" x="11377"/>
        <item h="1" x="11378"/>
        <item h="1" x="11379"/>
        <item h="1" x="11380"/>
        <item h="1" x="11381"/>
        <item h="1" x="11382"/>
        <item h="1" x="11383"/>
        <item h="1" x="11384"/>
        <item h="1" x="11385"/>
        <item h="1" x="11386"/>
        <item h="1" x="11387"/>
        <item h="1" x="11388"/>
        <item h="1" x="11389"/>
        <item h="1" x="11390"/>
        <item h="1" x="11391"/>
        <item h="1" x="11392"/>
        <item h="1" x="11393"/>
        <item h="1" x="11394"/>
        <item h="1" x="11395"/>
        <item h="1" x="11396"/>
        <item h="1" x="11397"/>
        <item h="1" x="11398"/>
        <item h="1" x="11399"/>
        <item h="1" x="11400"/>
        <item h="1" x="11401"/>
        <item h="1" x="11402"/>
        <item h="1" x="11403"/>
        <item h="1" x="11404"/>
        <item h="1" x="11405"/>
        <item h="1" x="11406"/>
        <item h="1" x="11407"/>
        <item h="1" x="11408"/>
        <item h="1" x="11409"/>
        <item h="1" x="11410"/>
        <item h="1" x="11411"/>
        <item h="1" x="11412"/>
        <item h="1" x="11413"/>
        <item h="1" x="11414"/>
        <item h="1" x="11415"/>
        <item h="1" x="11416"/>
        <item h="1" x="11417"/>
        <item h="1" x="11418"/>
        <item h="1" x="11419"/>
        <item h="1" x="11420"/>
        <item h="1" x="11421"/>
        <item h="1" x="11422"/>
        <item h="1" x="11423"/>
        <item h="1" x="11424"/>
        <item h="1" x="11425"/>
        <item h="1" x="11426"/>
        <item h="1" x="11427"/>
        <item h="1" x="11428"/>
        <item h="1" x="11429"/>
        <item h="1" x="11430"/>
        <item h="1" x="11431"/>
        <item h="1" x="11432"/>
        <item h="1" x="11433"/>
        <item h="1" x="11434"/>
        <item h="1" x="11435"/>
        <item h="1" x="11436"/>
        <item h="1" x="11437"/>
        <item h="1" x="11438"/>
        <item h="1" x="11439"/>
        <item h="1" x="11440"/>
        <item h="1" x="11441"/>
        <item h="1" x="11442"/>
        <item h="1" x="11443"/>
        <item h="1" x="11444"/>
        <item h="1" x="11445"/>
        <item h="1" x="11446"/>
        <item h="1" x="11447"/>
        <item h="1" x="11448"/>
        <item h="1" x="11449"/>
        <item h="1" x="11450"/>
        <item h="1" x="11451"/>
        <item h="1" x="11452"/>
        <item h="1" x="11453"/>
        <item h="1" x="11454"/>
        <item h="1" x="11455"/>
        <item h="1" x="11456"/>
        <item h="1" x="11457"/>
        <item h="1" x="11458"/>
        <item h="1" x="11459"/>
        <item h="1" x="11460"/>
        <item h="1" x="11461"/>
        <item h="1" x="11462"/>
        <item h="1" x="11463"/>
        <item h="1" x="11464"/>
        <item h="1" x="11465"/>
        <item h="1" x="11466"/>
        <item h="1" x="11467"/>
        <item h="1" x="11468"/>
        <item h="1" x="11469"/>
        <item h="1" x="11470"/>
        <item h="1" x="11471"/>
        <item h="1" x="11472"/>
        <item h="1" x="11473"/>
        <item h="1" x="11474"/>
        <item h="1" x="11475"/>
        <item h="1" x="11476"/>
        <item h="1" x="11477"/>
        <item h="1" x="11478"/>
        <item h="1" x="11479"/>
        <item h="1" x="11480"/>
        <item h="1" x="11481"/>
        <item h="1" x="11482"/>
        <item h="1" x="11483"/>
        <item h="1" x="11484"/>
        <item h="1" x="11485"/>
        <item h="1" x="11486"/>
        <item h="1" x="11487"/>
        <item h="1" x="11488"/>
        <item h="1" x="11489"/>
        <item h="1" x="11490"/>
        <item h="1" x="11491"/>
        <item h="1" x="11492"/>
        <item h="1" x="11493"/>
        <item h="1" x="11494"/>
        <item h="1" x="11495"/>
        <item h="1" x="11496"/>
        <item h="1" x="11497"/>
        <item h="1" x="11498"/>
        <item h="1" x="11499"/>
        <item h="1" x="11500"/>
        <item h="1" x="11501"/>
        <item h="1" x="11502"/>
        <item h="1" x="11503"/>
        <item h="1" x="11504"/>
        <item h="1" x="11505"/>
        <item h="1" x="11506"/>
        <item h="1" x="11507"/>
        <item h="1" x="11508"/>
        <item h="1" x="11509"/>
        <item h="1" x="11510"/>
        <item h="1" x="11511"/>
        <item h="1" x="11512"/>
        <item h="1" x="11513"/>
        <item h="1" x="11514"/>
        <item h="1" x="11515"/>
        <item h="1" x="11516"/>
        <item h="1" x="11517"/>
        <item h="1" x="11518"/>
        <item h="1" x="11519"/>
        <item h="1" x="11520"/>
        <item h="1" x="11521"/>
        <item h="1" x="11522"/>
        <item h="1" x="11523"/>
        <item h="1" x="11524"/>
        <item h="1" x="11525"/>
        <item h="1" x="11526"/>
        <item h="1" x="11527"/>
        <item h="1" x="11528"/>
        <item h="1" x="11529"/>
        <item h="1" x="11530"/>
        <item h="1" x="11531"/>
        <item h="1" x="11532"/>
        <item h="1" x="11533"/>
        <item h="1" x="11534"/>
        <item h="1" x="11535"/>
        <item h="1" x="11536"/>
        <item h="1" x="11537"/>
        <item h="1" x="11538"/>
        <item h="1" x="11539"/>
        <item h="1" x="11540"/>
        <item h="1" x="11541"/>
        <item h="1" x="11542"/>
        <item h="1" x="11543"/>
        <item h="1" x="11544"/>
        <item h="1" x="11545"/>
        <item h="1" x="11546"/>
        <item h="1" x="11547"/>
        <item h="1" x="11548"/>
        <item h="1" x="11549"/>
        <item h="1" x="11550"/>
        <item h="1" x="11551"/>
        <item h="1" x="11552"/>
        <item h="1" x="11553"/>
        <item h="1" x="11554"/>
        <item h="1" x="11555"/>
        <item h="1" x="11556"/>
        <item h="1" x="11557"/>
        <item h="1" x="11558"/>
        <item h="1" x="11559"/>
        <item h="1" x="11560"/>
        <item h="1" x="11561"/>
        <item h="1" x="11562"/>
        <item h="1" x="11563"/>
        <item h="1" x="11564"/>
        <item h="1" x="11565"/>
        <item h="1" x="11566"/>
        <item h="1" x="11567"/>
        <item h="1" x="11568"/>
        <item h="1" x="11569"/>
        <item h="1" x="11570"/>
        <item h="1" x="11571"/>
        <item h="1" x="11572"/>
        <item h="1" x="11573"/>
        <item h="1" x="11574"/>
        <item h="1" x="11575"/>
        <item h="1" x="11576"/>
        <item h="1" x="11577"/>
        <item h="1" x="11578"/>
        <item h="1" x="11579"/>
        <item h="1" x="11580"/>
        <item h="1" x="11581"/>
        <item h="1" x="11582"/>
        <item h="1" x="11583"/>
        <item h="1" x="11584"/>
        <item h="1" x="11585"/>
        <item h="1" x="11586"/>
        <item h="1" x="11587"/>
        <item h="1" x="11588"/>
        <item h="1" x="11589"/>
        <item h="1" x="11590"/>
        <item h="1" x="11591"/>
        <item h="1" x="11592"/>
        <item h="1" x="11593"/>
        <item h="1" x="11594"/>
        <item h="1" x="11595"/>
        <item h="1" x="11596"/>
        <item h="1" x="11597"/>
        <item h="1" x="11598"/>
        <item h="1" x="11599"/>
        <item h="1" x="11600"/>
        <item h="1" x="11601"/>
        <item h="1" x="11602"/>
        <item h="1" x="11603"/>
        <item h="1" x="11604"/>
        <item h="1" x="11605"/>
        <item h="1" x="11606"/>
        <item h="1" x="11607"/>
        <item h="1" x="11608"/>
        <item h="1" x="11609"/>
        <item h="1" x="11610"/>
        <item h="1" x="11611"/>
        <item h="1" x="11612"/>
        <item h="1" x="11613"/>
        <item h="1" x="11614"/>
        <item h="1" x="11615"/>
        <item h="1" x="11616"/>
        <item h="1" x="11617"/>
        <item h="1" x="11618"/>
        <item h="1" x="11619"/>
        <item h="1" x="11620"/>
        <item h="1" x="11621"/>
        <item h="1" x="11622"/>
        <item h="1" x="11623"/>
        <item h="1" x="11624"/>
        <item h="1" x="11625"/>
        <item h="1" x="11626"/>
        <item h="1" x="11627"/>
        <item h="1" x="11628"/>
        <item h="1" x="11629"/>
        <item h="1" x="11630"/>
        <item h="1" x="11631"/>
        <item h="1" x="11632"/>
        <item h="1" x="11633"/>
        <item h="1" x="11634"/>
        <item h="1" x="11635"/>
        <item h="1" x="11636"/>
        <item h="1" x="11637"/>
        <item h="1" x="11638"/>
        <item h="1" x="11639"/>
        <item h="1" x="11640"/>
        <item h="1" x="11641"/>
        <item h="1" x="11642"/>
        <item h="1" x="11643"/>
        <item h="1" x="11644"/>
        <item h="1" x="11645"/>
        <item h="1" x="11646"/>
        <item h="1" x="11647"/>
        <item h="1" x="11648"/>
        <item h="1" x="11649"/>
        <item h="1" x="11650"/>
        <item h="1" x="11651"/>
        <item h="1" x="11652"/>
        <item h="1" x="11653"/>
        <item h="1" x="11654"/>
        <item h="1" x="11655"/>
        <item h="1" x="11656"/>
        <item h="1" x="11657"/>
        <item h="1" x="11658"/>
        <item h="1" x="11659"/>
        <item h="1" x="11660"/>
        <item h="1" x="11661"/>
        <item h="1" x="11662"/>
        <item h="1" x="11663"/>
        <item h="1" x="11664"/>
        <item h="1" x="11665"/>
        <item h="1" x="11666"/>
        <item h="1" x="11667"/>
        <item h="1" x="11668"/>
        <item h="1" x="11669"/>
        <item h="1" x="11670"/>
        <item h="1" x="11671"/>
        <item h="1" x="11672"/>
        <item h="1" x="11673"/>
        <item h="1" x="11674"/>
        <item h="1" x="11675"/>
        <item h="1" x="11676"/>
        <item h="1" x="11677"/>
        <item h="1" x="11678"/>
        <item h="1" x="11679"/>
        <item h="1" x="11680"/>
        <item h="1" x="11681"/>
        <item h="1" x="11682"/>
        <item h="1" x="11683"/>
        <item h="1" x="11684"/>
        <item h="1" x="11685"/>
        <item h="1" x="11686"/>
        <item h="1" x="11687"/>
        <item h="1" x="11688"/>
        <item h="1" x="11689"/>
        <item h="1" x="11690"/>
        <item h="1" x="11691"/>
        <item h="1" x="11692"/>
        <item h="1" x="11693"/>
        <item h="1" x="11694"/>
        <item h="1" x="11695"/>
        <item h="1" x="11696"/>
        <item h="1" x="11697"/>
        <item h="1" x="11698"/>
        <item h="1" x="11699"/>
        <item h="1" x="11700"/>
        <item h="1" x="11701"/>
        <item h="1" x="11702"/>
        <item h="1" x="11703"/>
        <item h="1" x="11704"/>
        <item h="1" x="11705"/>
        <item h="1" x="11706"/>
        <item h="1" x="11707"/>
        <item h="1" x="11708"/>
        <item h="1" x="11709"/>
        <item h="1" x="11710"/>
        <item h="1" x="11711"/>
        <item h="1" x="11712"/>
        <item h="1" x="11713"/>
        <item h="1" x="11714"/>
        <item h="1" x="11715"/>
        <item h="1" x="11716"/>
        <item h="1" x="11717"/>
        <item h="1" x="11718"/>
        <item h="1" x="11719"/>
        <item h="1" x="11720"/>
        <item h="1" x="11721"/>
        <item h="1" x="11722"/>
        <item h="1" x="11723"/>
        <item h="1" x="11724"/>
        <item h="1" x="11725"/>
        <item h="1" x="11726"/>
        <item h="1" x="11727"/>
        <item h="1" x="11728"/>
        <item h="1" x="11729"/>
        <item h="1" x="11730"/>
        <item h="1" x="11731"/>
        <item h="1" x="11732"/>
        <item h="1" x="11733"/>
        <item h="1" x="11734"/>
        <item h="1" x="11735"/>
        <item h="1" x="11736"/>
        <item h="1" x="11737"/>
        <item h="1" x="11738"/>
        <item h="1" x="11739"/>
        <item h="1" x="11740"/>
        <item h="1" x="11741"/>
        <item h="1" x="11742"/>
        <item h="1" x="11743"/>
        <item h="1" x="11744"/>
        <item h="1" x="11745"/>
        <item h="1" x="11746"/>
        <item h="1" x="11747"/>
        <item h="1" x="11748"/>
        <item h="1" x="11749"/>
        <item h="1" x="11750"/>
        <item h="1" x="11751"/>
        <item h="1" x="11752"/>
        <item h="1" x="11753"/>
        <item h="1" x="11754"/>
        <item h="1" x="11755"/>
        <item h="1" x="11756"/>
        <item h="1" x="11757"/>
        <item h="1" x="11758"/>
        <item h="1" x="11759"/>
        <item h="1" x="11760"/>
        <item h="1" x="11761"/>
        <item h="1" x="11762"/>
        <item h="1" x="11763"/>
        <item h="1" x="11764"/>
        <item h="1" x="11765"/>
        <item h="1" x="11766"/>
        <item h="1" x="11767"/>
        <item h="1" x="11768"/>
        <item h="1" x="11769"/>
        <item h="1" x="11770"/>
        <item h="1" x="11771"/>
        <item h="1" x="11772"/>
        <item h="1" x="11773"/>
        <item h="1" x="11774"/>
        <item h="1" x="11775"/>
        <item h="1" x="11776"/>
        <item h="1" x="11777"/>
        <item h="1" x="11778"/>
        <item h="1" x="11779"/>
        <item h="1" x="11780"/>
        <item h="1" x="11781"/>
        <item h="1" x="11782"/>
        <item h="1" x="11783"/>
        <item h="1" x="11784"/>
        <item h="1" x="11785"/>
        <item h="1" x="11786"/>
        <item h="1" x="11787"/>
        <item h="1" x="11788"/>
        <item h="1" x="11789"/>
        <item h="1" x="11790"/>
        <item h="1" x="11791"/>
        <item h="1" x="11792"/>
        <item h="1" x="11793"/>
        <item h="1" x="11794"/>
        <item h="1" x="11795"/>
        <item h="1" x="11796"/>
        <item h="1" x="11797"/>
        <item h="1" x="11798"/>
        <item h="1" x="11799"/>
        <item h="1" x="11800"/>
        <item h="1" x="11801"/>
        <item h="1" x="11802"/>
        <item h="1" x="11803"/>
        <item h="1" x="11804"/>
        <item h="1" x="11805"/>
        <item h="1" x="11806"/>
        <item h="1" x="11807"/>
        <item h="1" x="11808"/>
        <item h="1" x="11809"/>
        <item h="1" x="11810"/>
        <item h="1" x="11811"/>
        <item h="1" x="11812"/>
        <item h="1" x="11813"/>
        <item h="1" x="11814"/>
        <item h="1" x="11815"/>
        <item h="1" x="11816"/>
        <item h="1" x="11817"/>
        <item h="1" x="11818"/>
        <item h="1" x="11819"/>
        <item h="1" x="11820"/>
        <item h="1" x="11821"/>
        <item h="1" x="11822"/>
        <item h="1" x="11823"/>
        <item h="1" x="11824"/>
        <item h="1" x="11825"/>
        <item h="1" x="11826"/>
        <item h="1" x="11827"/>
        <item h="1" x="11828"/>
        <item h="1" x="11829"/>
        <item h="1" x="11830"/>
        <item h="1" x="11831"/>
        <item h="1" x="11832"/>
        <item h="1" x="11833"/>
        <item h="1" x="11834"/>
        <item h="1" x="11835"/>
        <item h="1" x="11836"/>
        <item h="1" x="11837"/>
        <item h="1" x="11838"/>
        <item h="1" x="11839"/>
        <item h="1" x="11840"/>
        <item h="1" x="11841"/>
        <item h="1" x="11842"/>
        <item h="1" x="11843"/>
        <item h="1" x="11844"/>
        <item h="1" x="11845"/>
        <item h="1" x="11846"/>
        <item h="1" x="11847"/>
        <item h="1" x="11848"/>
        <item h="1" x="11849"/>
        <item h="1" x="11850"/>
        <item h="1" x="11851"/>
        <item h="1" x="11852"/>
        <item h="1" x="11853"/>
        <item h="1" x="11854"/>
        <item h="1" x="11855"/>
        <item h="1" x="11856"/>
        <item h="1" x="11857"/>
        <item h="1" x="11858"/>
        <item h="1" x="11859"/>
        <item h="1" x="11860"/>
        <item h="1" x="11861"/>
        <item h="1" x="11862"/>
        <item h="1" x="11863"/>
        <item h="1" x="11864"/>
        <item h="1" x="11865"/>
        <item h="1" x="11866"/>
        <item h="1" x="11867"/>
        <item h="1" x="11868"/>
        <item h="1" x="11869"/>
        <item h="1" x="11870"/>
        <item h="1" x="11871"/>
        <item h="1" x="11872"/>
        <item h="1" x="11873"/>
        <item h="1" x="11874"/>
        <item h="1" x="11875"/>
        <item h="1" x="11876"/>
        <item h="1" x="11877"/>
        <item h="1" x="11878"/>
        <item h="1" x="11879"/>
        <item h="1" x="11880"/>
        <item h="1" x="11881"/>
        <item h="1" x="11882"/>
        <item h="1" x="11883"/>
        <item h="1" x="11884"/>
        <item h="1" x="11885"/>
        <item h="1" x="11886"/>
        <item h="1" x="11887"/>
        <item h="1" x="11888"/>
        <item h="1" x="11889"/>
        <item h="1" x="11890"/>
        <item h="1" x="11891"/>
        <item h="1" x="11892"/>
        <item h="1" x="11893"/>
        <item h="1" x="11894"/>
        <item h="1" x="11895"/>
        <item h="1" x="11896"/>
        <item h="1" x="11897"/>
        <item h="1" x="11898"/>
        <item h="1" x="11899"/>
        <item h="1" x="11900"/>
        <item h="1" x="11901"/>
        <item h="1" x="11902"/>
        <item h="1" x="11903"/>
        <item h="1" x="11904"/>
        <item h="1" x="11905"/>
        <item h="1" x="11906"/>
        <item h="1" x="11907"/>
        <item h="1" x="11908"/>
        <item h="1" x="11909"/>
        <item h="1" x="11910"/>
        <item h="1" x="11911"/>
        <item h="1" x="11912"/>
        <item h="1" x="11913"/>
        <item h="1" x="11914"/>
        <item h="1" x="11915"/>
        <item h="1" x="11916"/>
        <item h="1" x="11917"/>
        <item h="1" x="11918"/>
        <item h="1" x="11919"/>
        <item h="1" x="11920"/>
        <item h="1" x="11921"/>
        <item h="1" x="11922"/>
        <item h="1" x="11923"/>
        <item h="1" x="11924"/>
        <item h="1" x="11925"/>
        <item h="1" x="11926"/>
        <item h="1" x="11927"/>
        <item h="1" x="11928"/>
        <item h="1" x="11929"/>
        <item h="1" x="11930"/>
        <item h="1" x="11931"/>
        <item h="1" x="11932"/>
        <item h="1" x="11933"/>
        <item h="1" x="11934"/>
        <item h="1" x="11935"/>
        <item h="1" x="11936"/>
        <item h="1" x="11937"/>
        <item h="1" x="11938"/>
        <item h="1" x="11939"/>
        <item h="1" x="11940"/>
        <item h="1" x="11941"/>
        <item h="1" x="11942"/>
        <item h="1" x="11943"/>
        <item h="1" x="11944"/>
        <item h="1" x="11945"/>
        <item h="1" x="11946"/>
        <item h="1" x="11947"/>
        <item h="1" x="11948"/>
        <item h="1" x="11949"/>
        <item h="1" x="11950"/>
        <item h="1" x="11951"/>
        <item h="1" x="11952"/>
        <item h="1" x="11953"/>
        <item h="1" x="11954"/>
        <item h="1" x="11955"/>
        <item h="1" x="11956"/>
        <item h="1" x="11957"/>
        <item h="1" x="11958"/>
        <item h="1" x="11959"/>
        <item h="1" x="11960"/>
        <item h="1" x="11961"/>
        <item h="1" x="11962"/>
        <item h="1" x="11963"/>
        <item h="1" x="11964"/>
        <item h="1" x="11965"/>
        <item h="1" x="11966"/>
        <item h="1" x="11967"/>
        <item h="1" x="11968"/>
        <item h="1" x="11969"/>
        <item h="1" x="11970"/>
        <item h="1" x="11971"/>
        <item h="1" x="11972"/>
        <item h="1" x="11973"/>
        <item h="1" x="11974"/>
        <item h="1" x="11975"/>
        <item h="1" x="11976"/>
        <item h="1" x="11977"/>
        <item h="1" x="11978"/>
        <item h="1" x="11979"/>
        <item h="1" x="11980"/>
        <item h="1" x="11981"/>
        <item h="1" x="11982"/>
        <item h="1" x="11983"/>
        <item h="1" x="11984"/>
        <item h="1" x="11985"/>
        <item h="1" x="11986"/>
        <item h="1" x="11987"/>
        <item h="1" x="11988"/>
        <item h="1" x="11989"/>
        <item h="1" x="11990"/>
        <item h="1" x="11991"/>
        <item h="1" x="11992"/>
        <item h="1" x="11993"/>
        <item h="1" x="11994"/>
        <item h="1" x="11995"/>
        <item h="1" x="11996"/>
        <item h="1" x="11997"/>
        <item h="1" x="11998"/>
        <item h="1" x="11999"/>
        <item h="1" x="12000"/>
        <item h="1" x="12001"/>
        <item h="1" x="12002"/>
        <item h="1" x="12003"/>
        <item h="1" x="12004"/>
        <item h="1" x="12005"/>
        <item h="1" x="12006"/>
        <item h="1" x="12007"/>
        <item h="1" x="12008"/>
        <item h="1" x="12009"/>
        <item h="1" x="12010"/>
        <item h="1" x="12011"/>
        <item h="1" x="12012"/>
        <item h="1" x="12013"/>
        <item h="1" x="12014"/>
        <item h="1" x="12015"/>
        <item h="1" x="12016"/>
        <item h="1" x="12017"/>
        <item h="1" x="12018"/>
        <item h="1" x="12019"/>
        <item h="1" x="12020"/>
        <item h="1" x="12021"/>
        <item h="1" x="12022"/>
        <item h="1" x="12023"/>
        <item h="1" x="12024"/>
        <item h="1" x="12025"/>
        <item h="1" x="12026"/>
        <item h="1" x="12027"/>
        <item h="1" x="12028"/>
        <item h="1" x="12029"/>
        <item h="1" x="12030"/>
        <item h="1" x="12031"/>
        <item h="1" x="12032"/>
        <item h="1" x="12033"/>
        <item h="1" x="12034"/>
        <item h="1" x="12035"/>
        <item h="1" x="12036"/>
        <item h="1" x="12037"/>
        <item h="1" x="12038"/>
        <item h="1" x="12039"/>
        <item h="1" x="12040"/>
        <item h="1" x="12041"/>
        <item h="1" x="12042"/>
        <item h="1" x="12043"/>
        <item h="1" x="12044"/>
        <item h="1" x="12045"/>
        <item h="1" x="12046"/>
        <item h="1" x="12047"/>
        <item h="1" x="12048"/>
        <item h="1" x="12049"/>
        <item h="1" x="12050"/>
        <item h="1" x="12051"/>
        <item h="1" x="12052"/>
        <item h="1" x="12053"/>
        <item h="1" x="12054"/>
        <item h="1" x="12055"/>
        <item h="1" x="12056"/>
        <item h="1" x="12057"/>
        <item h="1" x="12058"/>
        <item h="1" x="12059"/>
        <item h="1" x="12060"/>
        <item h="1" x="12061"/>
        <item h="1" x="12062"/>
        <item h="1" x="12063"/>
        <item h="1" x="12064"/>
        <item h="1" x="12065"/>
        <item h="1" x="12066"/>
        <item h="1" x="12067"/>
        <item h="1" x="12068"/>
        <item h="1" x="12069"/>
        <item h="1" x="12070"/>
        <item h="1" x="12071"/>
        <item h="1" x="12072"/>
        <item h="1" x="12073"/>
        <item h="1" x="12074"/>
        <item h="1" x="12075"/>
        <item h="1" x="12076"/>
        <item h="1" x="12077"/>
        <item h="1" x="12078"/>
        <item h="1" x="12079"/>
        <item h="1" x="12080"/>
        <item h="1" x="12081"/>
        <item h="1" x="12082"/>
        <item h="1" x="12083"/>
        <item h="1" x="12084"/>
        <item h="1" x="12085"/>
        <item h="1" x="12086"/>
        <item h="1" x="12087"/>
        <item h="1" x="12088"/>
        <item h="1" x="12089"/>
        <item h="1" x="12090"/>
        <item h="1" x="12091"/>
        <item h="1" x="12092"/>
        <item h="1" x="12093"/>
        <item h="1" x="12094"/>
        <item h="1" x="12095"/>
        <item h="1" x="12096"/>
        <item h="1" x="12097"/>
        <item h="1" x="12098"/>
        <item h="1" x="12099"/>
        <item h="1" x="12100"/>
        <item h="1" x="12101"/>
        <item h="1" x="12102"/>
        <item h="1" x="12103"/>
        <item h="1" x="12104"/>
        <item h="1" x="12105"/>
        <item h="1" x="12106"/>
        <item h="1" x="12107"/>
        <item h="1" x="12108"/>
        <item h="1" x="12109"/>
        <item h="1" x="12110"/>
        <item h="1" x="12111"/>
        <item h="1" x="12112"/>
        <item h="1" x="12113"/>
        <item h="1" x="12114"/>
        <item h="1" x="12115"/>
        <item h="1" x="12116"/>
        <item h="1" x="12117"/>
        <item h="1" x="12118"/>
        <item h="1" x="12119"/>
        <item h="1" x="12120"/>
        <item h="1" x="12121"/>
        <item h="1" x="12122"/>
        <item h="1" x="12123"/>
        <item h="1" x="12124"/>
        <item h="1" x="12125"/>
        <item h="1" x="12126"/>
        <item h="1" x="12127"/>
        <item h="1" x="12128"/>
        <item h="1" x="12129"/>
        <item h="1" x="12130"/>
        <item h="1" x="12131"/>
        <item h="1" x="12132"/>
        <item h="1" x="12133"/>
        <item h="1" x="12134"/>
        <item h="1" x="12135"/>
        <item h="1" x="12136"/>
        <item h="1" x="12137"/>
        <item h="1" x="12138"/>
        <item h="1" x="12139"/>
        <item h="1" x="12140"/>
        <item h="1" x="12141"/>
        <item h="1" x="12142"/>
        <item h="1" x="12143"/>
        <item h="1" x="12144"/>
        <item h="1" x="12145"/>
        <item h="1" x="12146"/>
        <item h="1" x="12147"/>
        <item h="1" x="12148"/>
        <item h="1" x="12149"/>
        <item h="1" x="12150"/>
        <item h="1" x="12151"/>
        <item h="1" x="12152"/>
        <item h="1" x="12153"/>
        <item h="1" x="12154"/>
        <item h="1" x="12155"/>
        <item h="1" x="12156"/>
        <item h="1" x="12157"/>
        <item h="1" x="12158"/>
        <item h="1" x="12159"/>
        <item h="1" x="12160"/>
        <item h="1" x="12161"/>
        <item h="1" x="12162"/>
        <item h="1" x="12163"/>
        <item h="1" x="12164"/>
        <item h="1" x="12165"/>
        <item h="1" x="12166"/>
        <item h="1" x="12167"/>
        <item h="1" x="12168"/>
        <item h="1" x="12169"/>
        <item h="1" x="12170"/>
        <item h="1" x="12171"/>
        <item h="1" x="12172"/>
        <item h="1" x="12173"/>
        <item h="1" x="12174"/>
        <item h="1" x="12175"/>
        <item h="1" x="12176"/>
        <item h="1" x="12177"/>
        <item h="1" x="12178"/>
        <item h="1" x="12179"/>
        <item h="1" x="12180"/>
        <item h="1" x="12181"/>
        <item h="1" x="12182"/>
        <item h="1" x="12183"/>
        <item h="1" x="12184"/>
        <item h="1" x="12185"/>
        <item h="1" x="12186"/>
        <item h="1" x="12187"/>
        <item h="1" x="12188"/>
        <item h="1" x="12189"/>
        <item h="1" x="12190"/>
        <item h="1" x="12191"/>
        <item h="1" x="12192"/>
        <item h="1" x="12193"/>
        <item h="1" x="12194"/>
        <item h="1" x="12195"/>
        <item h="1" x="12196"/>
        <item h="1" x="12197"/>
        <item h="1" x="12198"/>
        <item h="1" x="12199"/>
        <item h="1" x="12200"/>
        <item h="1" x="12201"/>
        <item h="1" x="12202"/>
        <item h="1" x="12203"/>
        <item h="1" x="12204"/>
        <item h="1" x="12205"/>
        <item h="1" x="12206"/>
        <item h="1" x="12207"/>
        <item h="1" x="12208"/>
        <item h="1" x="12209"/>
        <item h="1" x="12210"/>
        <item h="1" x="12211"/>
        <item h="1" x="12212"/>
        <item h="1" x="12213"/>
        <item h="1" x="12214"/>
        <item h="1" x="12215"/>
        <item h="1" x="12216"/>
        <item h="1" x="12217"/>
        <item h="1" x="12218"/>
        <item h="1" x="12219"/>
        <item h="1" x="12220"/>
        <item h="1" x="12221"/>
        <item h="1" x="12222"/>
        <item h="1" x="12223"/>
        <item h="1" x="12224"/>
        <item h="1" x="12225"/>
        <item h="1" x="12226"/>
        <item h="1" x="12227"/>
        <item h="1" x="12228"/>
        <item h="1" x="12229"/>
        <item h="1" x="12230"/>
        <item h="1" x="12231"/>
        <item h="1" x="12232"/>
        <item h="1" x="12233"/>
        <item h="1" x="12234"/>
        <item h="1" x="12235"/>
        <item h="1" x="12236"/>
        <item h="1" x="12237"/>
        <item h="1" x="12238"/>
        <item h="1" x="12239"/>
        <item h="1" x="12240"/>
        <item h="1" x="12241"/>
        <item h="1" x="12242"/>
        <item h="1" x="12243"/>
        <item h="1" x="12244"/>
        <item h="1" x="12245"/>
        <item h="1" x="12246"/>
        <item h="1" x="12247"/>
        <item h="1" x="12248"/>
        <item h="1" x="12249"/>
        <item h="1" x="12250"/>
        <item h="1" x="12251"/>
        <item h="1" x="12252"/>
        <item h="1" x="12253"/>
        <item h="1" x="12254"/>
        <item h="1" x="12255"/>
        <item h="1" x="12256"/>
        <item h="1" x="12257"/>
        <item h="1" x="12258"/>
        <item h="1" x="12259"/>
        <item h="1" x="12260"/>
        <item h="1" x="12261"/>
        <item h="1" x="12262"/>
        <item h="1" x="12263"/>
        <item h="1" x="12264"/>
        <item h="1" x="12265"/>
        <item h="1" x="12266"/>
        <item h="1" x="12267"/>
        <item h="1" x="12268"/>
        <item h="1" x="12269"/>
        <item h="1" x="12270"/>
        <item h="1" x="12271"/>
        <item h="1" x="12272"/>
        <item h="1" x="12273"/>
        <item h="1" x="12274"/>
        <item h="1" x="12275"/>
        <item h="1" x="12276"/>
        <item h="1" x="12277"/>
        <item h="1" x="12278"/>
        <item h="1" x="12279"/>
        <item h="1" x="12280"/>
        <item h="1" x="12281"/>
        <item h="1" x="12282"/>
        <item h="1" x="12283"/>
        <item h="1" x="12284"/>
        <item h="1" x="12285"/>
        <item h="1" x="12286"/>
        <item h="1" x="12287"/>
        <item h="1" x="12288"/>
        <item h="1" x="12289"/>
        <item h="1" x="12290"/>
        <item h="1" x="12291"/>
        <item h="1" x="12292"/>
        <item h="1" x="12293"/>
        <item h="1" x="12294"/>
        <item h="1" x="12295"/>
        <item h="1" x="12296"/>
        <item h="1" x="12297"/>
        <item h="1" x="12298"/>
        <item h="1" x="12299"/>
        <item h="1" x="12300"/>
        <item h="1" x="12301"/>
        <item h="1" x="12302"/>
        <item h="1" x="12303"/>
        <item h="1" x="12304"/>
        <item h="1" x="12305"/>
        <item h="1" x="12306"/>
        <item h="1" x="12307"/>
        <item h="1" x="12308"/>
        <item h="1" x="12309"/>
        <item h="1" x="12310"/>
        <item h="1" x="12311"/>
        <item h="1" x="12312"/>
        <item h="1" x="12313"/>
        <item h="1" x="12314"/>
        <item h="1" x="12315"/>
        <item h="1" x="12316"/>
        <item h="1" x="12317"/>
        <item h="1" x="12318"/>
        <item h="1" x="12319"/>
        <item h="1" x="12320"/>
        <item h="1" x="12321"/>
        <item h="1" x="12322"/>
        <item h="1" x="12323"/>
        <item h="1" x="12324"/>
        <item h="1" x="12325"/>
        <item h="1" x="12326"/>
        <item h="1" x="12327"/>
        <item h="1" x="12328"/>
        <item h="1" x="12329"/>
        <item h="1" x="12330"/>
        <item h="1" x="12331"/>
        <item h="1" x="12332"/>
        <item h="1" x="12333"/>
        <item h="1" x="12334"/>
        <item h="1" x="12335"/>
        <item h="1" x="12336"/>
        <item h="1" x="12337"/>
        <item h="1" x="12338"/>
        <item h="1" x="12339"/>
        <item h="1" x="12340"/>
        <item h="1" x="12341"/>
        <item h="1" x="12342"/>
        <item h="1" x="12343"/>
        <item h="1" x="12344"/>
        <item h="1" x="12345"/>
        <item h="1" x="12346"/>
        <item h="1" x="12347"/>
        <item h="1" x="12348"/>
        <item h="1" x="12349"/>
        <item h="1" x="12350"/>
        <item h="1" x="12351"/>
        <item h="1" x="12352"/>
        <item h="1" x="12353"/>
        <item h="1" x="12354"/>
        <item h="1" x="12355"/>
        <item h="1" x="12356"/>
        <item h="1" x="12357"/>
        <item h="1" x="12358"/>
        <item h="1" x="12359"/>
        <item h="1" x="12360"/>
        <item h="1" x="12361"/>
        <item h="1" x="12362"/>
        <item h="1" x="12363"/>
        <item h="1" x="12364"/>
        <item h="1" x="12365"/>
        <item h="1" x="12366"/>
        <item h="1" x="12367"/>
        <item h="1" x="12368"/>
        <item h="1" x="12369"/>
        <item h="1" x="12370"/>
        <item h="1" x="12371"/>
        <item h="1" x="12372"/>
        <item h="1" x="12373"/>
        <item h="1" x="12374"/>
        <item h="1" x="12375"/>
        <item h="1" x="12376"/>
        <item h="1" x="12377"/>
        <item h="1" x="12378"/>
        <item h="1" x="12379"/>
        <item h="1" x="12380"/>
        <item h="1" x="12381"/>
        <item h="1" x="12382"/>
        <item h="1" x="12383"/>
        <item h="1" x="12384"/>
        <item h="1" x="12385"/>
        <item h="1" x="12386"/>
        <item h="1" x="12387"/>
        <item h="1" x="12388"/>
        <item h="1" x="12389"/>
        <item h="1" x="12390"/>
        <item h="1" x="12391"/>
        <item h="1" x="12392"/>
        <item h="1" x="12393"/>
        <item h="1" x="12394"/>
        <item h="1" x="12395"/>
        <item h="1" x="12396"/>
        <item h="1" x="12397"/>
        <item h="1" x="12398"/>
        <item h="1" x="12399"/>
        <item h="1" x="12400"/>
        <item h="1" x="12401"/>
        <item h="1" x="12402"/>
        <item h="1" x="12403"/>
        <item h="1" x="12404"/>
        <item h="1" x="12405"/>
        <item h="1" x="12406"/>
        <item h="1" x="12407"/>
        <item h="1" x="12408"/>
        <item h="1" x="12409"/>
        <item h="1" x="12410"/>
        <item h="1" x="12411"/>
        <item h="1" x="12412"/>
        <item h="1" x="12413"/>
        <item h="1" x="12414"/>
        <item h="1" x="12415"/>
        <item h="1" x="12416"/>
        <item h="1" x="12417"/>
        <item h="1" x="12418"/>
        <item h="1" x="12419"/>
        <item h="1" x="12420"/>
        <item h="1" x="12421"/>
        <item h="1" x="12422"/>
        <item h="1" x="12423"/>
        <item h="1" x="12424"/>
        <item h="1" x="12425"/>
        <item h="1" x="12426"/>
        <item h="1" x="12427"/>
        <item h="1" x="12428"/>
        <item h="1" x="12429"/>
        <item h="1" x="12430"/>
        <item h="1" x="12431"/>
        <item h="1" x="12432"/>
        <item h="1" x="12433"/>
        <item h="1" x="12434"/>
        <item h="1" x="12435"/>
        <item h="1" x="12436"/>
        <item h="1" x="12437"/>
        <item h="1" x="12438"/>
        <item h="1" x="12439"/>
        <item h="1" x="12440"/>
        <item h="1" x="12441"/>
        <item h="1" x="12442"/>
        <item h="1" x="12443"/>
        <item h="1" x="12444"/>
        <item h="1" x="12445"/>
        <item h="1" x="12446"/>
        <item h="1" x="12447"/>
        <item h="1" x="12448"/>
        <item h="1" x="12449"/>
        <item h="1" x="12450"/>
        <item h="1" x="12451"/>
        <item h="1" x="12452"/>
        <item h="1" x="12453"/>
        <item h="1" x="12454"/>
        <item h="1" x="12455"/>
        <item h="1" x="12456"/>
        <item h="1" x="12457"/>
        <item h="1" x="12458"/>
        <item h="1" x="12459"/>
        <item h="1" x="12460"/>
        <item h="1" x="12461"/>
        <item h="1" x="12462"/>
        <item h="1" x="12463"/>
        <item h="1" x="12464"/>
        <item h="1" x="12465"/>
        <item h="1" x="12466"/>
        <item h="1" x="12467"/>
        <item h="1" x="12468"/>
        <item h="1" x="12469"/>
        <item h="1" x="12470"/>
        <item h="1" x="12471"/>
        <item h="1" x="12472"/>
        <item h="1" x="12473"/>
        <item h="1" x="12474"/>
        <item h="1" x="12475"/>
        <item h="1" x="12476"/>
        <item h="1" x="12477"/>
        <item h="1" x="12478"/>
        <item h="1" x="12479"/>
        <item h="1" x="12480"/>
        <item h="1" x="12481"/>
        <item h="1" x="12482"/>
        <item h="1" x="12483"/>
        <item h="1" x="12484"/>
        <item h="1" x="12485"/>
        <item h="1" x="12486"/>
        <item h="1" x="12487"/>
        <item h="1" x="12488"/>
        <item h="1" x="12489"/>
        <item h="1" x="12490"/>
        <item h="1" x="12491"/>
        <item h="1" x="12492"/>
        <item h="1" x="12493"/>
        <item h="1" x="12494"/>
        <item h="1" x="12495"/>
        <item h="1" x="12496"/>
        <item h="1" x="12497"/>
        <item h="1" x="12498"/>
        <item h="1" x="12499"/>
        <item h="1" x="12500"/>
        <item h="1" x="12501"/>
        <item h="1" x="12502"/>
        <item h="1" x="12503"/>
        <item h="1" x="12504"/>
        <item h="1" x="12505"/>
        <item h="1" x="12506"/>
        <item h="1" x="12507"/>
        <item h="1" x="12508"/>
        <item h="1" x="12509"/>
        <item h="1" x="12510"/>
        <item h="1" x="12511"/>
        <item h="1" x="12512"/>
        <item h="1" x="12513"/>
        <item h="1" x="12514"/>
        <item h="1" x="12515"/>
        <item h="1" x="12516"/>
        <item h="1" x="12517"/>
        <item h="1" x="12518"/>
        <item h="1" x="12519"/>
        <item h="1" x="12520"/>
        <item h="1" x="12521"/>
        <item h="1" x="12522"/>
        <item h="1" x="12523"/>
        <item h="1" x="12524"/>
        <item h="1" x="12525"/>
        <item h="1" x="12526"/>
        <item h="1" x="12527"/>
        <item h="1" x="12528"/>
        <item h="1" x="12529"/>
        <item h="1" x="12530"/>
        <item h="1" x="12531"/>
        <item h="1" x="12532"/>
        <item h="1" x="12533"/>
        <item h="1" x="12534"/>
        <item h="1" x="12535"/>
        <item h="1" x="12536"/>
        <item h="1" x="12537"/>
        <item h="1" x="12538"/>
        <item h="1" x="12539"/>
        <item h="1" x="12540"/>
        <item h="1" x="12541"/>
        <item h="1" x="12542"/>
        <item h="1" x="12543"/>
        <item h="1" x="12544"/>
        <item h="1" x="12545"/>
        <item h="1" x="12546"/>
        <item h="1" x="12547"/>
        <item h="1" x="12548"/>
        <item h="1" x="12549"/>
        <item h="1" x="12550"/>
        <item h="1" x="12551"/>
        <item h="1" x="12552"/>
        <item h="1" x="12553"/>
        <item h="1" x="12554"/>
        <item h="1" x="12555"/>
        <item h="1" x="12556"/>
        <item h="1" x="12557"/>
        <item h="1" x="12558"/>
        <item h="1" x="12559"/>
        <item h="1" x="12560"/>
        <item h="1" x="12561"/>
        <item h="1" x="12562"/>
        <item h="1" x="12563"/>
        <item h="1" x="12564"/>
        <item h="1" x="12565"/>
        <item h="1" x="12566"/>
        <item h="1" x="12567"/>
        <item h="1" x="12568"/>
        <item h="1" x="12569"/>
        <item h="1" x="12570"/>
        <item h="1" x="12571"/>
        <item h="1" x="12572"/>
        <item h="1" x="12573"/>
        <item h="1" x="12574"/>
        <item h="1" x="12575"/>
        <item h="1" x="12576"/>
        <item h="1" x="12577"/>
        <item h="1" x="12578"/>
        <item h="1" x="12579"/>
        <item h="1" x="12580"/>
        <item h="1" x="12581"/>
        <item h="1" x="12582"/>
        <item h="1" x="12583"/>
        <item h="1" x="12584"/>
        <item h="1" x="12585"/>
        <item h="1" x="12586"/>
        <item h="1" x="12587"/>
        <item h="1" x="12588"/>
        <item h="1" x="12589"/>
        <item h="1" x="12590"/>
        <item h="1" x="12591"/>
        <item h="1" x="12592"/>
        <item h="1" x="12593"/>
        <item h="1" x="12594"/>
        <item h="1" x="12595"/>
        <item h="1" x="12596"/>
        <item h="1" x="12597"/>
        <item h="1" x="12598"/>
        <item h="1" x="12599"/>
        <item h="1" x="12600"/>
        <item h="1" x="12601"/>
        <item h="1" x="12602"/>
        <item h="1" x="12603"/>
        <item h="1" x="12604"/>
        <item h="1" x="12605"/>
        <item h="1" x="12606"/>
        <item h="1" x="12607"/>
        <item h="1" x="12608"/>
        <item h="1" x="12609"/>
        <item h="1" x="12610"/>
        <item h="1" x="12611"/>
        <item h="1" x="12612"/>
        <item h="1" x="12613"/>
        <item h="1" x="12614"/>
        <item h="1" x="12615"/>
        <item h="1" x="12616"/>
        <item h="1" x="12617"/>
        <item h="1" x="12618"/>
        <item h="1" x="12619"/>
        <item h="1" x="12620"/>
        <item h="1" x="12621"/>
        <item h="1" x="12622"/>
        <item h="1" x="12623"/>
        <item h="1" x="12624"/>
        <item h="1" x="12625"/>
        <item h="1" x="12626"/>
        <item h="1" x="12627"/>
        <item h="1" x="12628"/>
        <item h="1" x="12629"/>
        <item h="1" x="12630"/>
        <item h="1" x="12631"/>
        <item h="1" x="12632"/>
        <item h="1" x="12633"/>
        <item h="1" x="12634"/>
        <item h="1" x="12635"/>
        <item h="1" x="12636"/>
        <item h="1" x="12637"/>
        <item h="1" x="12638"/>
        <item h="1" x="12639"/>
        <item h="1" x="12640"/>
        <item h="1" x="12641"/>
        <item h="1" x="12642"/>
        <item h="1" x="12643"/>
        <item h="1" x="12644"/>
        <item h="1" x="12645"/>
        <item h="1" x="12646"/>
        <item h="1" x="12647"/>
        <item h="1" x="12648"/>
        <item h="1" x="12649"/>
        <item h="1" x="12650"/>
        <item h="1" x="12651"/>
        <item h="1" x="12652"/>
        <item h="1" x="12653"/>
        <item h="1" x="12654"/>
        <item h="1" x="12655"/>
        <item h="1" x="12656"/>
        <item h="1" x="12657"/>
        <item h="1" x="12658"/>
        <item h="1" x="12659"/>
        <item h="1" x="12660"/>
        <item h="1" x="12661"/>
        <item h="1" x="12662"/>
        <item h="1" x="12663"/>
        <item h="1" x="12664"/>
        <item h="1" x="12665"/>
        <item h="1" x="12666"/>
        <item h="1" x="12667"/>
        <item h="1" x="12668"/>
        <item h="1" x="12669"/>
        <item h="1" x="12670"/>
        <item h="1" x="12671"/>
        <item h="1" x="12672"/>
        <item h="1" x="12673"/>
        <item h="1" x="12674"/>
        <item h="1" x="12675"/>
        <item h="1" x="12676"/>
        <item h="1" x="12677"/>
        <item h="1" x="12678"/>
        <item h="1" x="12679"/>
        <item h="1" x="12680"/>
        <item h="1" x="12681"/>
        <item h="1" x="12682"/>
        <item h="1" x="12683"/>
        <item h="1" x="12684"/>
        <item h="1" x="12685"/>
        <item h="1" x="12686"/>
        <item h="1" x="12687"/>
        <item h="1" x="12688"/>
        <item h="1" x="12689"/>
        <item h="1" x="12690"/>
        <item h="1" x="12691"/>
        <item h="1" x="12692"/>
        <item h="1" x="12693"/>
        <item h="1" x="12694"/>
        <item h="1" x="12695"/>
        <item h="1" x="12696"/>
        <item h="1" x="12697"/>
        <item h="1" x="12698"/>
        <item h="1" x="12699"/>
        <item h="1" x="12700"/>
        <item h="1" x="12701"/>
        <item h="1" x="12702"/>
        <item h="1" x="12703"/>
        <item h="1" x="12704"/>
        <item h="1" x="12705"/>
        <item h="1" x="12706"/>
        <item h="1" x="12707"/>
        <item h="1" x="12708"/>
        <item h="1" x="12709"/>
        <item h="1" x="12710"/>
        <item h="1" x="12711"/>
        <item h="1" x="12712"/>
        <item h="1" x="12713"/>
        <item h="1" x="12714"/>
        <item h="1" x="12715"/>
        <item h="1" x="12716"/>
        <item h="1" x="12717"/>
        <item h="1" x="12718"/>
        <item h="1" x="12719"/>
        <item h="1" x="12720"/>
        <item h="1" x="12721"/>
        <item h="1" x="12722"/>
        <item h="1" x="12723"/>
        <item h="1" x="12724"/>
        <item h="1" x="12725"/>
        <item h="1" x="12726"/>
        <item h="1" x="12727"/>
        <item h="1" x="12728"/>
        <item h="1" x="12729"/>
        <item h="1" x="12730"/>
        <item h="1" x="12731"/>
        <item h="1" x="12732"/>
        <item h="1" x="12733"/>
        <item h="1" x="12734"/>
        <item h="1" x="12735"/>
        <item h="1" x="12736"/>
        <item h="1" x="12737"/>
        <item h="1" x="12738"/>
        <item h="1" x="12739"/>
        <item h="1" x="12740"/>
        <item h="1" x="12741"/>
        <item h="1" x="12742"/>
        <item h="1" x="12743"/>
        <item h="1" x="12744"/>
        <item h="1" x="12745"/>
        <item h="1" x="12746"/>
        <item h="1" x="12747"/>
        <item h="1" x="12748"/>
        <item h="1" x="12749"/>
        <item h="1" x="12750"/>
        <item h="1" x="12751"/>
        <item h="1" x="12752"/>
        <item h="1" x="12753"/>
        <item h="1" x="12754"/>
        <item h="1" x="12755"/>
        <item h="1" x="12756"/>
        <item h="1" x="12757"/>
        <item h="1" x="12758"/>
        <item h="1" x="12759"/>
        <item h="1" x="12760"/>
        <item h="1" x="12761"/>
        <item h="1" x="12762"/>
        <item h="1" x="12763"/>
        <item h="1" x="12764"/>
        <item h="1" x="12765"/>
        <item h="1" x="12766"/>
        <item h="1" x="12767"/>
        <item h="1" x="12768"/>
        <item h="1" x="12769"/>
        <item h="1" x="12770"/>
        <item h="1" x="12771"/>
        <item h="1" x="12772"/>
        <item h="1" x="12773"/>
        <item h="1" x="12774"/>
        <item h="1" x="12775"/>
        <item h="1" x="12776"/>
        <item h="1" x="12777"/>
        <item h="1" x="12778"/>
        <item h="1" x="12779"/>
        <item h="1" x="12780"/>
        <item h="1" x="12781"/>
        <item h="1" x="12782"/>
        <item h="1" x="12783"/>
        <item h="1" x="12784"/>
        <item h="1" x="12785"/>
        <item h="1" x="12786"/>
        <item h="1" x="12787"/>
        <item h="1" x="12788"/>
        <item h="1" x="12789"/>
        <item h="1" x="12790"/>
        <item h="1" x="12791"/>
        <item h="1" x="12792"/>
        <item h="1" x="12793"/>
        <item h="1" x="12794"/>
        <item h="1" x="12795"/>
        <item h="1" x="12796"/>
        <item h="1" x="12797"/>
        <item h="1" x="12798"/>
        <item h="1" x="12799"/>
        <item h="1" x="12800"/>
        <item h="1" x="12801"/>
        <item h="1" x="12802"/>
        <item h="1" x="12803"/>
        <item h="1" x="12804"/>
        <item h="1" x="12805"/>
        <item h="1" x="12806"/>
        <item h="1" x="12807"/>
        <item h="1" x="12808"/>
        <item h="1" x="12809"/>
        <item h="1" x="12810"/>
        <item h="1" x="12811"/>
        <item h="1" x="12812"/>
        <item h="1" x="12813"/>
        <item h="1" x="12814"/>
        <item h="1" x="12815"/>
        <item h="1" x="12816"/>
        <item h="1" x="12817"/>
        <item h="1" x="12818"/>
        <item h="1" x="12819"/>
        <item h="1" x="12820"/>
        <item h="1" x="12821"/>
        <item h="1" x="12822"/>
        <item h="1" x="12823"/>
        <item h="1" x="12824"/>
        <item h="1" x="12825"/>
        <item h="1" x="12826"/>
        <item h="1" x="12827"/>
        <item h="1" x="12828"/>
        <item h="1" x="12829"/>
        <item h="1" x="12830"/>
        <item h="1" x="12831"/>
        <item h="1" x="12832"/>
        <item h="1" x="12833"/>
        <item h="1" x="12834"/>
        <item h="1" x="12835"/>
        <item h="1" x="12836"/>
        <item h="1" x="12837"/>
        <item h="1" x="12838"/>
        <item h="1" x="12839"/>
        <item h="1" x="12840"/>
        <item h="1" x="12841"/>
        <item h="1" x="12842"/>
        <item h="1" x="12843"/>
        <item h="1" x="12844"/>
        <item h="1" x="12845"/>
        <item h="1" x="12846"/>
        <item h="1" x="12847"/>
        <item h="1" x="12848"/>
        <item h="1" x="12849"/>
        <item h="1" x="12850"/>
        <item h="1" x="12851"/>
        <item h="1" x="12852"/>
        <item h="1" x="12853"/>
        <item h="1" x="12854"/>
        <item h="1" x="12855"/>
        <item h="1" x="12856"/>
        <item h="1" x="12857"/>
        <item h="1" x="12858"/>
        <item h="1" x="12859"/>
        <item h="1" x="12860"/>
        <item h="1" x="12861"/>
        <item h="1" x="12862"/>
        <item h="1" x="12863"/>
        <item h="1" x="12864"/>
        <item h="1" x="12865"/>
        <item h="1" x="12866"/>
        <item h="1" x="12867"/>
        <item h="1" x="12868"/>
        <item h="1" x="12869"/>
        <item h="1" x="12870"/>
        <item h="1" x="12871"/>
        <item h="1" x="12872"/>
        <item h="1" x="12873"/>
        <item h="1" x="12874"/>
        <item h="1" x="12875"/>
        <item h="1" x="12876"/>
        <item h="1" x="12877"/>
        <item h="1" x="12878"/>
        <item h="1" x="12879"/>
        <item h="1" x="12880"/>
        <item h="1" x="12881"/>
        <item h="1" x="12882"/>
        <item h="1" x="12883"/>
        <item h="1" x="12884"/>
        <item h="1" x="12885"/>
        <item h="1" x="12886"/>
        <item h="1" x="12887"/>
        <item h="1" x="12888"/>
        <item h="1" x="12889"/>
        <item h="1" x="12890"/>
        <item h="1" x="12891"/>
        <item h="1" x="12892"/>
        <item h="1" x="12893"/>
        <item h="1" x="12894"/>
        <item h="1" x="12895"/>
        <item h="1" x="12896"/>
        <item h="1" x="12897"/>
        <item h="1" x="12898"/>
        <item h="1" x="12899"/>
        <item h="1" x="12900"/>
        <item h="1" x="12901"/>
        <item h="1" x="12902"/>
        <item h="1" x="12903"/>
        <item h="1" x="12904"/>
        <item h="1" x="12905"/>
        <item h="1" x="12906"/>
        <item h="1" x="12907"/>
        <item h="1" x="12908"/>
        <item h="1" x="12909"/>
        <item h="1" x="12910"/>
        <item h="1" x="12911"/>
        <item h="1" x="12912"/>
        <item h="1" x="12913"/>
        <item h="1" x="12914"/>
        <item h="1" x="12915"/>
        <item h="1" x="12916"/>
        <item h="1" x="12917"/>
        <item h="1" x="12918"/>
        <item h="1" x="12919"/>
        <item h="1" x="12920"/>
        <item h="1" x="12921"/>
        <item h="1" x="12922"/>
        <item h="1" x="12923"/>
        <item h="1" x="12924"/>
        <item h="1" x="12925"/>
        <item h="1" x="12926"/>
        <item h="1" x="12927"/>
        <item h="1" x="12928"/>
        <item h="1" x="12929"/>
        <item h="1" x="12930"/>
        <item h="1" x="12931"/>
        <item h="1" x="12932"/>
        <item h="1" x="12933"/>
        <item h="1" x="12934"/>
        <item h="1" x="12935"/>
        <item h="1" x="12936"/>
        <item h="1" x="12937"/>
        <item h="1" x="12938"/>
        <item h="1" x="12939"/>
        <item h="1" x="12940"/>
        <item h="1" x="12941"/>
        <item h="1" x="12942"/>
        <item h="1" x="12943"/>
        <item h="1" x="12944"/>
        <item h="1" x="12945"/>
        <item h="1" x="12946"/>
        <item h="1" x="12947"/>
        <item h="1" x="12948"/>
        <item h="1" x="12949"/>
        <item h="1" x="12950"/>
        <item h="1" x="12951"/>
        <item h="1" x="12952"/>
        <item h="1" x="12953"/>
        <item h="1" x="12954"/>
        <item h="1" x="12955"/>
        <item h="1" x="12956"/>
        <item h="1" x="12957"/>
        <item h="1" x="12958"/>
        <item h="1" x="12959"/>
        <item h="1" x="12960"/>
        <item h="1" x="12961"/>
        <item h="1" x="12962"/>
        <item h="1" x="12963"/>
        <item h="1" x="12964"/>
        <item h="1" x="12965"/>
        <item h="1" x="12966"/>
        <item h="1" x="12967"/>
        <item h="1" x="12968"/>
        <item h="1" x="12969"/>
        <item h="1" x="12970"/>
        <item h="1" x="12971"/>
        <item h="1" x="12972"/>
        <item h="1" x="12973"/>
        <item h="1" x="12974"/>
        <item h="1" x="12975"/>
        <item h="1" x="12976"/>
        <item h="1" x="12977"/>
        <item h="1" x="12978"/>
        <item h="1" x="12979"/>
        <item h="1" x="12980"/>
        <item h="1" x="12981"/>
        <item h="1" x="12982"/>
        <item h="1" x="12983"/>
        <item h="1" x="12984"/>
        <item h="1" x="12985"/>
        <item h="1" x="12986"/>
        <item h="1" x="12987"/>
        <item h="1" x="12988"/>
        <item h="1" x="12989"/>
        <item h="1" x="12990"/>
        <item h="1" x="12991"/>
        <item h="1" x="12992"/>
        <item h="1" x="12993"/>
        <item h="1" x="12994"/>
        <item h="1" x="12995"/>
        <item h="1" x="12996"/>
        <item h="1" x="12997"/>
        <item h="1" x="12998"/>
        <item h="1" x="12999"/>
        <item h="1" x="13000"/>
        <item h="1" x="13001"/>
        <item h="1" x="13002"/>
        <item h="1" x="13003"/>
        <item h="1" x="13004"/>
        <item h="1" x="13005"/>
        <item h="1" x="13006"/>
        <item h="1" x="13007"/>
        <item h="1" x="13008"/>
        <item h="1" x="13009"/>
        <item h="1" x="13010"/>
        <item h="1" x="13011"/>
        <item h="1" x="13012"/>
        <item h="1" x="13013"/>
        <item h="1" x="13014"/>
        <item h="1" x="13015"/>
        <item h="1" x="13016"/>
        <item h="1" x="13017"/>
        <item h="1" x="13018"/>
        <item h="1" x="13019"/>
        <item h="1" x="13020"/>
        <item h="1" x="13021"/>
        <item h="1" x="13022"/>
        <item h="1" x="13023"/>
        <item h="1" x="13024"/>
        <item h="1" x="13025"/>
        <item h="1" x="13026"/>
        <item h="1" x="13027"/>
        <item h="1" x="13028"/>
        <item h="1" x="13029"/>
        <item h="1" x="13030"/>
        <item h="1" x="13031"/>
        <item h="1" x="13032"/>
        <item h="1" x="13033"/>
        <item h="1" x="13034"/>
        <item h="1" x="13035"/>
        <item h="1" x="13036"/>
        <item h="1" x="13037"/>
        <item h="1" x="13038"/>
        <item h="1" x="13039"/>
        <item h="1" x="13040"/>
        <item h="1" x="13041"/>
        <item h="1" x="13042"/>
        <item h="1" x="13043"/>
        <item h="1" x="13044"/>
        <item h="1" x="13045"/>
        <item h="1" x="13046"/>
        <item h="1" x="13047"/>
        <item h="1" x="13048"/>
        <item h="1" x="13049"/>
        <item h="1" x="13050"/>
        <item h="1" x="13051"/>
        <item h="1" x="13052"/>
        <item h="1" x="13053"/>
        <item h="1" x="13054"/>
        <item h="1" x="13055"/>
        <item h="1" x="13056"/>
        <item h="1" x="13057"/>
        <item h="1" x="13058"/>
        <item h="1" x="13059"/>
        <item h="1" x="13060"/>
        <item h="1" x="13061"/>
        <item h="1" x="13062"/>
        <item h="1" x="13063"/>
        <item h="1" x="13064"/>
        <item h="1" x="13065"/>
        <item h="1" x="13066"/>
        <item h="1" x="13067"/>
        <item h="1" x="13068"/>
        <item h="1" x="13069"/>
        <item h="1" x="13070"/>
        <item h="1" x="13071"/>
        <item h="1" x="13072"/>
        <item h="1" x="13073"/>
        <item h="1" x="13074"/>
        <item h="1" x="13075"/>
        <item h="1" x="13076"/>
        <item h="1" x="13077"/>
        <item h="1" x="13078"/>
        <item h="1" x="13079"/>
        <item h="1" x="13080"/>
        <item h="1" x="13081"/>
        <item h="1" x="13082"/>
        <item h="1" x="13083"/>
        <item h="1" x="13084"/>
        <item h="1" x="13085"/>
        <item h="1" x="13086"/>
        <item h="1" x="13087"/>
        <item h="1" x="13088"/>
        <item h="1" x="13089"/>
        <item h="1" x="13090"/>
        <item h="1" x="13091"/>
        <item h="1" x="13092"/>
        <item h="1" x="13093"/>
        <item h="1" x="13094"/>
        <item h="1" x="13095"/>
        <item h="1" x="13096"/>
        <item h="1" x="13097"/>
        <item h="1" x="13098"/>
        <item h="1" x="13099"/>
        <item h="1" x="13100"/>
        <item h="1" x="13101"/>
        <item h="1" x="13102"/>
        <item h="1" x="13103"/>
        <item h="1" x="13104"/>
        <item h="1" x="13105"/>
        <item h="1" x="13106"/>
        <item h="1" x="13107"/>
        <item h="1" x="13108"/>
        <item h="1" x="13109"/>
        <item h="1" x="13110"/>
        <item h="1" x="13111"/>
        <item h="1" x="13112"/>
        <item h="1" x="13113"/>
        <item h="1" x="13114"/>
        <item h="1" x="13115"/>
        <item h="1" x="13116"/>
        <item h="1" x="13117"/>
        <item h="1" x="13118"/>
        <item h="1" x="13119"/>
        <item h="1" x="13120"/>
        <item h="1" x="13121"/>
        <item h="1" x="13122"/>
        <item h="1" x="13123"/>
        <item h="1" x="13124"/>
        <item h="1" x="13125"/>
        <item h="1" x="13126"/>
        <item h="1" x="13127"/>
        <item h="1" x="13128"/>
        <item h="1" x="13129"/>
        <item h="1" x="13130"/>
        <item h="1" x="13131"/>
        <item h="1" x="13132"/>
        <item h="1" x="13133"/>
        <item h="1" x="13134"/>
        <item h="1" x="13135"/>
        <item h="1" x="13136"/>
        <item h="1" x="13137"/>
        <item h="1" x="13138"/>
        <item h="1" x="13139"/>
        <item h="1" x="13140"/>
        <item h="1" x="13141"/>
        <item h="1" x="13142"/>
        <item h="1" x="13143"/>
        <item h="1" x="13144"/>
        <item h="1" x="13145"/>
        <item h="1" x="13146"/>
        <item h="1" x="13147"/>
        <item h="1" x="13148"/>
        <item h="1" x="13149"/>
        <item h="1" x="13150"/>
        <item h="1" x="13151"/>
        <item h="1" x="13152"/>
        <item h="1" x="13153"/>
        <item h="1" x="13154"/>
        <item h="1" x="13155"/>
        <item h="1" x="13156"/>
        <item h="1" x="13157"/>
        <item h="1" x="13158"/>
        <item h="1" x="13159"/>
        <item h="1" x="13160"/>
        <item h="1" x="13161"/>
        <item h="1" x="13162"/>
        <item h="1" x="13163"/>
        <item h="1" x="13164"/>
        <item h="1" x="13165"/>
        <item h="1" x="13166"/>
        <item h="1" x="13167"/>
        <item h="1" x="13168"/>
        <item h="1" x="13169"/>
        <item h="1" x="13170"/>
        <item h="1" x="13171"/>
        <item h="1" x="13172"/>
        <item h="1" x="13173"/>
        <item h="1" x="13174"/>
        <item h="1" x="13175"/>
        <item h="1" x="13176"/>
        <item h="1" x="13177"/>
        <item h="1" x="13178"/>
        <item h="1" x="13179"/>
        <item h="1" x="13180"/>
        <item h="1" x="13181"/>
        <item h="1" x="13182"/>
        <item h="1" x="13183"/>
        <item h="1" x="13184"/>
        <item h="1" x="13185"/>
        <item h="1" x="13186"/>
        <item h="1" x="13187"/>
        <item h="1" x="13188"/>
        <item h="1" x="13189"/>
        <item h="1" x="13190"/>
        <item h="1" x="13191"/>
        <item h="1" x="13192"/>
        <item h="1" x="13193"/>
        <item h="1" x="13194"/>
        <item h="1" x="13195"/>
        <item h="1" x="13196"/>
        <item h="1" x="13197"/>
        <item h="1" x="13198"/>
        <item h="1" x="13199"/>
        <item h="1" x="13200"/>
        <item h="1" x="13201"/>
        <item h="1" x="13202"/>
        <item h="1" x="13203"/>
        <item h="1" x="13204"/>
        <item h="1" x="13205"/>
        <item h="1" x="13206"/>
        <item h="1" x="13207"/>
        <item h="1" x="13208"/>
        <item h="1" x="13209"/>
        <item h="1" x="13210"/>
        <item h="1" x="13211"/>
        <item h="1" x="13212"/>
        <item h="1" x="13213"/>
        <item h="1" x="13214"/>
        <item h="1" x="13215"/>
        <item h="1" x="13216"/>
        <item h="1" x="13217"/>
        <item h="1" x="13218"/>
        <item h="1" x="13219"/>
        <item h="1" x="13220"/>
        <item h="1" x="13221"/>
        <item h="1" x="13222"/>
        <item h="1" x="13223"/>
        <item h="1" x="13224"/>
        <item h="1" x="13225"/>
        <item h="1" x="13226"/>
        <item h="1" x="13227"/>
        <item h="1" x="13228"/>
        <item h="1" x="13229"/>
        <item h="1" x="13230"/>
        <item h="1" x="13231"/>
        <item h="1" x="13232"/>
        <item h="1" x="13233"/>
        <item h="1" x="13234"/>
        <item h="1" x="13235"/>
        <item h="1" x="13236"/>
        <item h="1" x="13237"/>
        <item h="1" x="13238"/>
        <item h="1" x="13239"/>
        <item h="1" x="13240"/>
        <item h="1" x="13241"/>
        <item h="1" x="13242"/>
        <item h="1" x="13243"/>
        <item h="1" x="13244"/>
        <item h="1" x="13245"/>
        <item h="1" x="13246"/>
        <item h="1" x="13247"/>
        <item h="1" x="13248"/>
        <item h="1" x="13249"/>
        <item h="1" x="13250"/>
        <item h="1" x="13251"/>
        <item h="1" x="13252"/>
        <item h="1" x="13253"/>
        <item h="1" x="13254"/>
        <item h="1" x="13255"/>
        <item h="1" x="13256"/>
        <item h="1" x="13257"/>
        <item h="1" x="13258"/>
        <item h="1" x="13259"/>
        <item h="1" x="13260"/>
        <item h="1" x="13261"/>
        <item h="1" x="13262"/>
        <item h="1" x="13263"/>
        <item h="1" x="13264"/>
        <item h="1" x="13265"/>
        <item h="1" x="13266"/>
        <item h="1" x="13267"/>
        <item h="1" x="13268"/>
        <item h="1" x="13269"/>
        <item h="1" x="13270"/>
        <item h="1" x="13271"/>
        <item h="1" x="13272"/>
        <item h="1" x="13273"/>
        <item h="1" x="13274"/>
        <item h="1" x="13275"/>
        <item h="1" x="13276"/>
        <item h="1" x="13277"/>
        <item h="1" x="13278"/>
        <item h="1" x="13279"/>
        <item h="1" x="13280"/>
        <item h="1" x="13281"/>
        <item h="1" x="13282"/>
        <item h="1" x="13283"/>
        <item h="1" x="13284"/>
        <item h="1" x="13285"/>
        <item h="1" x="13286"/>
        <item h="1" x="13287"/>
        <item h="1" x="13288"/>
        <item h="1" x="13289"/>
        <item h="1" x="13290"/>
        <item h="1" x="13291"/>
        <item h="1" x="13292"/>
        <item h="1" x="13293"/>
        <item h="1" x="13294"/>
        <item h="1" x="13295"/>
        <item h="1" x="13296"/>
        <item h="1" x="13297"/>
        <item h="1" x="13298"/>
        <item h="1" x="13299"/>
        <item h="1" x="13300"/>
        <item h="1" x="13301"/>
        <item h="1" x="13302"/>
        <item h="1" x="13303"/>
        <item h="1" x="13304"/>
        <item h="1" x="13305"/>
        <item h="1" x="13306"/>
        <item h="1" x="13307"/>
        <item h="1" x="13308"/>
        <item h="1" x="13309"/>
        <item h="1" x="13310"/>
        <item h="1" x="13311"/>
        <item h="1" x="13312"/>
        <item h="1" x="13313"/>
        <item h="1" x="13314"/>
        <item h="1" x="13315"/>
        <item h="1" x="13316"/>
        <item h="1" x="13317"/>
        <item h="1" x="13318"/>
        <item h="1" x="13319"/>
        <item h="1" x="13320"/>
        <item h="1" x="13321"/>
        <item h="1" x="13322"/>
        <item h="1" x="13323"/>
        <item h="1" x="13324"/>
        <item h="1" x="13325"/>
        <item h="1" x="13326"/>
        <item h="1" x="13327"/>
        <item h="1" x="13328"/>
        <item h="1" x="13329"/>
        <item h="1" x="13330"/>
        <item h="1" x="13331"/>
        <item h="1" x="13332"/>
        <item h="1" x="13333"/>
        <item h="1" x="13334"/>
        <item h="1" x="13335"/>
        <item h="1" x="13336"/>
        <item h="1" x="13337"/>
        <item h="1" x="13338"/>
        <item h="1" x="13339"/>
        <item h="1" x="13340"/>
        <item h="1" x="13341"/>
        <item h="1" x="13342"/>
        <item h="1" x="13343"/>
        <item h="1" x="13344"/>
        <item h="1" x="13345"/>
        <item h="1" x="13346"/>
        <item h="1" x="13347"/>
        <item h="1" x="13348"/>
        <item h="1" x="13349"/>
        <item h="1" x="13350"/>
        <item h="1" x="13351"/>
        <item h="1" x="13352"/>
        <item h="1" x="13353"/>
        <item h="1" x="13354"/>
        <item h="1" x="13355"/>
        <item h="1" x="13356"/>
        <item h="1" x="13357"/>
        <item h="1" x="13358"/>
        <item h="1" x="13359"/>
        <item h="1" x="13360"/>
        <item h="1" x="13361"/>
        <item h="1" x="13362"/>
        <item h="1" x="13363"/>
        <item h="1" x="13364"/>
        <item h="1" x="13365"/>
        <item h="1" x="13366"/>
        <item h="1" x="13367"/>
        <item h="1" x="13368"/>
        <item h="1" x="13369"/>
        <item h="1" x="13370"/>
        <item h="1" x="13371"/>
        <item h="1" x="13372"/>
        <item h="1" x="13373"/>
        <item h="1" x="13374"/>
        <item h="1" x="13375"/>
        <item h="1" x="13376"/>
        <item h="1" x="13377"/>
        <item h="1" x="13378"/>
        <item h="1" x="13379"/>
        <item h="1" x="13380"/>
        <item h="1" x="13381"/>
        <item h="1" x="13382"/>
        <item h="1" x="13383"/>
        <item h="1" x="13384"/>
        <item h="1" x="13385"/>
        <item h="1" x="13386"/>
        <item h="1" x="13387"/>
        <item h="1" x="13388"/>
        <item h="1" x="13389"/>
        <item h="1" x="13390"/>
        <item h="1" x="13391"/>
        <item h="1" x="13392"/>
        <item h="1" x="13393"/>
        <item h="1" x="13394"/>
        <item h="1" x="13395"/>
        <item h="1" x="13396"/>
        <item h="1" x="13397"/>
        <item h="1" x="13398"/>
        <item h="1" x="13399"/>
        <item h="1" x="13400"/>
        <item h="1" x="13401"/>
        <item h="1" x="13402"/>
        <item h="1" x="13403"/>
        <item h="1" x="13404"/>
        <item h="1" x="13405"/>
        <item h="1" x="13406"/>
        <item h="1" x="13407"/>
        <item h="1" x="13408"/>
        <item h="1" x="13409"/>
        <item h="1" x="13410"/>
        <item h="1" x="13411"/>
        <item h="1" x="13412"/>
        <item h="1" x="13413"/>
        <item h="1" x="13414"/>
        <item h="1" x="13415"/>
        <item h="1" x="13416"/>
        <item h="1" x="13417"/>
        <item h="1" x="13418"/>
        <item h="1" x="13419"/>
        <item h="1" x="13420"/>
        <item h="1" x="13421"/>
        <item h="1" x="13422"/>
        <item h="1" x="13423"/>
        <item h="1" x="13424"/>
        <item h="1" x="13425"/>
        <item h="1" x="13426"/>
        <item h="1" x="13427"/>
        <item h="1" x="13428"/>
        <item h="1" x="13429"/>
        <item h="1" x="13430"/>
        <item h="1" x="13431"/>
        <item h="1" x="13432"/>
        <item h="1" x="13433"/>
        <item h="1" x="13434"/>
        <item h="1" x="13435"/>
        <item h="1" x="13436"/>
        <item h="1" x="13437"/>
        <item h="1" x="13438"/>
        <item h="1" x="13439"/>
        <item h="1" x="13440"/>
        <item h="1" x="13441"/>
        <item h="1" x="13442"/>
        <item h="1" x="13443"/>
        <item h="1" x="13444"/>
        <item h="1" x="13445"/>
        <item h="1" x="13446"/>
        <item h="1" x="13447"/>
        <item h="1" x="13448"/>
        <item h="1" x="13449"/>
        <item h="1" x="13450"/>
        <item h="1" x="13451"/>
        <item h="1" x="13452"/>
        <item h="1" x="13453"/>
        <item h="1" x="13454"/>
        <item h="1" x="13455"/>
        <item h="1" x="13456"/>
        <item h="1" x="13457"/>
        <item h="1" x="13458"/>
        <item h="1" x="13459"/>
        <item h="1" x="13460"/>
        <item h="1" x="13461"/>
        <item h="1" x="13462"/>
        <item h="1" x="13463"/>
        <item h="1" x="13464"/>
        <item h="1" x="13465"/>
        <item h="1" x="13466"/>
        <item h="1" x="13467"/>
        <item h="1" x="13468"/>
        <item h="1" x="13469"/>
        <item h="1" x="13470"/>
        <item h="1" x="13471"/>
        <item h="1" x="13472"/>
        <item h="1" x="13473"/>
        <item h="1" x="13474"/>
        <item h="1" x="13475"/>
        <item h="1" x="13476"/>
        <item h="1" x="13477"/>
        <item h="1" x="13478"/>
        <item h="1" x="13479"/>
        <item h="1" x="13480"/>
        <item h="1" x="13481"/>
        <item h="1" x="13482"/>
        <item h="1" x="13483"/>
        <item h="1" x="13484"/>
        <item h="1" x="13485"/>
        <item h="1" x="13486"/>
        <item h="1" x="13487"/>
        <item h="1" x="13488"/>
        <item h="1" x="13489"/>
        <item h="1" x="13490"/>
        <item h="1" x="13491"/>
        <item h="1" x="13492"/>
        <item h="1" x="13493"/>
        <item h="1" x="13494"/>
        <item h="1" x="13495"/>
        <item h="1" x="13496"/>
        <item h="1" x="13497"/>
        <item h="1" x="13498"/>
        <item h="1" x="13499"/>
        <item h="1" x="13500"/>
        <item h="1" x="13501"/>
        <item h="1" x="13502"/>
        <item h="1" x="13503"/>
        <item h="1" x="13504"/>
        <item h="1" x="13505"/>
        <item h="1" x="13506"/>
        <item h="1" x="13507"/>
        <item h="1" x="13508"/>
        <item h="1" x="13509"/>
        <item h="1" x="13510"/>
        <item h="1" x="13511"/>
        <item h="1" x="13512"/>
        <item h="1" x="13513"/>
        <item h="1" x="13514"/>
        <item h="1" x="13515"/>
        <item h="1" x="13516"/>
        <item h="1" x="13517"/>
        <item h="1" x="13518"/>
        <item h="1" x="13519"/>
        <item h="1" x="13520"/>
        <item h="1" x="13521"/>
        <item h="1" x="13522"/>
        <item h="1" x="13523"/>
        <item h="1" x="13524"/>
        <item h="1" x="13525"/>
        <item h="1" x="13526"/>
        <item h="1" x="13527"/>
        <item h="1" x="13528"/>
        <item h="1" x="13529"/>
        <item h="1" x="13530"/>
        <item h="1" x="13531"/>
        <item h="1" x="13532"/>
        <item h="1" x="13533"/>
        <item h="1" x="13534"/>
        <item h="1" x="13535"/>
        <item h="1" x="13536"/>
        <item h="1" x="13537"/>
        <item h="1" x="13538"/>
        <item h="1" x="13539"/>
        <item h="1" x="13540"/>
        <item h="1" x="13541"/>
        <item h="1" x="13542"/>
        <item h="1" x="13543"/>
        <item h="1" x="13544"/>
        <item h="1" x="13545"/>
        <item h="1" x="13546"/>
        <item h="1" x="13547"/>
        <item h="1" x="13548"/>
        <item h="1" x="13549"/>
        <item h="1" x="13550"/>
        <item h="1" x="13551"/>
        <item h="1" x="13552"/>
        <item h="1" x="13553"/>
        <item h="1" x="13554"/>
        <item h="1" x="13555"/>
        <item h="1" x="13556"/>
        <item h="1" x="13557"/>
        <item h="1" x="13558"/>
        <item h="1" x="13559"/>
        <item h="1" x="13560"/>
        <item h="1" x="13561"/>
        <item h="1" x="13562"/>
        <item h="1" x="13563"/>
        <item h="1" x="13564"/>
        <item h="1" x="13565"/>
        <item h="1" x="13566"/>
        <item h="1" x="13567"/>
        <item h="1" x="13568"/>
        <item h="1" x="13569"/>
        <item h="1" x="13570"/>
        <item h="1" x="13571"/>
        <item h="1" x="13572"/>
        <item h="1" x="13573"/>
        <item h="1" x="13574"/>
        <item h="1" x="13575"/>
        <item h="1" x="13576"/>
        <item h="1" x="13577"/>
        <item h="1" x="13578"/>
        <item h="1" x="13579"/>
        <item h="1" x="13580"/>
        <item h="1" x="13581"/>
        <item h="1" x="13582"/>
        <item h="1" x="13583"/>
        <item h="1" x="13584"/>
        <item h="1" x="13585"/>
        <item h="1" x="13586"/>
        <item h="1" x="13587"/>
        <item h="1" x="13588"/>
        <item h="1" x="13589"/>
        <item h="1" x="13590"/>
        <item h="1" x="13591"/>
        <item h="1" x="13592"/>
        <item h="1" x="13593"/>
        <item h="1" x="13594"/>
        <item h="1" x="13595"/>
        <item h="1" x="13596"/>
        <item h="1" x="13597"/>
        <item h="1" x="13598"/>
        <item h="1" x="13599"/>
        <item h="1" x="13600"/>
        <item h="1" x="13601"/>
        <item h="1" x="13602"/>
        <item h="1" x="13603"/>
        <item h="1" x="13604"/>
        <item h="1" x="13605"/>
        <item h="1" x="13606"/>
        <item h="1" x="13607"/>
        <item h="1" x="13608"/>
        <item h="1" x="13609"/>
        <item h="1" x="13610"/>
        <item h="1" x="13611"/>
        <item h="1" x="13612"/>
        <item h="1" x="13613"/>
        <item h="1" x="13614"/>
        <item h="1" x="13615"/>
        <item h="1" x="13616"/>
        <item h="1" x="13617"/>
        <item h="1" x="13618"/>
        <item h="1" x="13619"/>
        <item h="1" x="13620"/>
        <item h="1" x="13621"/>
        <item h="1" x="13622"/>
        <item h="1" x="13623"/>
        <item h="1" x="13624"/>
        <item h="1" x="13625"/>
        <item h="1" x="13626"/>
        <item h="1" x="13627"/>
        <item h="1" x="13628"/>
        <item h="1" x="13629"/>
        <item h="1" x="13630"/>
        <item h="1" x="13631"/>
        <item h="1" x="13632"/>
        <item h="1" x="13633"/>
        <item h="1" x="13634"/>
        <item h="1" x="13635"/>
        <item h="1" x="13636"/>
        <item h="1" x="13637"/>
        <item h="1" x="13638"/>
        <item h="1" x="13639"/>
        <item h="1" x="13640"/>
        <item h="1" x="13641"/>
        <item h="1" x="13642"/>
        <item h="1" x="13643"/>
        <item h="1" x="13644"/>
        <item h="1" x="13645"/>
        <item h="1" x="13646"/>
        <item h="1" x="13647"/>
        <item h="1" x="13648"/>
        <item h="1" x="13649"/>
        <item h="1" x="13650"/>
        <item h="1" x="13651"/>
        <item h="1" x="13652"/>
        <item h="1" x="13653"/>
        <item h="1" x="13654"/>
        <item h="1" x="13655"/>
        <item h="1" x="13656"/>
        <item h="1" x="13657"/>
        <item h="1" x="13658"/>
        <item h="1" x="13659"/>
        <item h="1" x="13660"/>
        <item h="1" x="13661"/>
        <item h="1" x="13662"/>
        <item h="1" x="13663"/>
        <item h="1" x="13664"/>
        <item h="1" x="13665"/>
        <item h="1" x="13666"/>
        <item h="1" x="13667"/>
        <item h="1" x="13668"/>
        <item h="1" x="13669"/>
        <item h="1" x="13670"/>
        <item h="1" x="13671"/>
        <item h="1" x="13672"/>
        <item h="1" x="13673"/>
        <item h="1" x="13674"/>
        <item h="1" x="13675"/>
        <item h="1" x="13676"/>
        <item h="1" x="13677"/>
        <item h="1" x="13678"/>
        <item h="1" x="13679"/>
        <item h="1" x="13680"/>
        <item h="1" x="13681"/>
        <item h="1" x="13682"/>
        <item h="1" x="13683"/>
        <item h="1" x="13684"/>
        <item h="1" x="13685"/>
        <item h="1" x="13686"/>
        <item h="1" x="13687"/>
        <item h="1" x="13688"/>
        <item h="1" x="13689"/>
        <item h="1" x="13690"/>
        <item h="1" x="13691"/>
        <item h="1" x="13692"/>
        <item h="1" x="13693"/>
        <item h="1" x="13694"/>
        <item h="1" x="13695"/>
        <item h="1" x="13696"/>
        <item h="1" x="13697"/>
        <item h="1" x="13698"/>
        <item h="1" x="13699"/>
        <item h="1" x="13700"/>
        <item h="1" x="13701"/>
        <item h="1" x="13702"/>
        <item h="1" x="13703"/>
        <item h="1" x="13704"/>
        <item h="1" x="13705"/>
        <item h="1" x="13706"/>
        <item h="1" x="13707"/>
        <item h="1" x="13708"/>
        <item h="1" x="13709"/>
        <item h="1" x="13710"/>
        <item h="1" x="13711"/>
        <item h="1" x="13712"/>
        <item h="1" x="13713"/>
        <item h="1" x="13714"/>
        <item h="1" x="13715"/>
        <item h="1" x="13716"/>
        <item h="1" x="13717"/>
        <item h="1" x="13718"/>
        <item h="1" x="13719"/>
        <item h="1" x="13720"/>
        <item h="1" x="13721"/>
        <item h="1" x="13722"/>
        <item h="1" x="13723"/>
        <item h="1" x="13724"/>
        <item h="1" x="13725"/>
        <item h="1" x="13726"/>
        <item h="1" x="13727"/>
        <item h="1" x="13728"/>
        <item h="1" x="13729"/>
        <item h="1" x="13730"/>
        <item h="1" x="13731"/>
        <item h="1" x="13732"/>
        <item h="1" x="13733"/>
        <item h="1" x="13734"/>
        <item h="1" x="13735"/>
        <item h="1" x="13736"/>
        <item h="1" x="13737"/>
        <item h="1" x="13738"/>
        <item h="1" x="13739"/>
        <item h="1" x="13740"/>
        <item h="1" x="13741"/>
        <item h="1" x="13742"/>
        <item h="1" x="13743"/>
        <item h="1" x="13744"/>
        <item h="1" x="13745"/>
        <item h="1" x="13746"/>
        <item h="1" x="13747"/>
        <item h="1" x="13748"/>
        <item h="1" x="13749"/>
        <item h="1" x="13750"/>
        <item h="1" x="13751"/>
        <item h="1" x="13752"/>
        <item h="1" x="13753"/>
        <item h="1" x="13754"/>
        <item h="1" x="13755"/>
        <item h="1" x="13756"/>
        <item h="1" x="13757"/>
        <item h="1" x="13758"/>
        <item h="1" x="13759"/>
        <item h="1" x="13760"/>
        <item h="1" x="13761"/>
        <item h="1" x="13762"/>
        <item h="1" x="13763"/>
        <item h="1" x="13764"/>
        <item h="1" x="13765"/>
        <item h="1" x="13766"/>
        <item h="1" x="13767"/>
        <item h="1" x="13768"/>
        <item h="1" x="13769"/>
        <item h="1" x="13770"/>
        <item h="1" x="13771"/>
        <item h="1" x="13772"/>
        <item h="1" x="13773"/>
        <item h="1" x="13774"/>
        <item h="1" x="13775"/>
        <item h="1" x="13776"/>
        <item h="1" x="13777"/>
        <item h="1" x="13778"/>
        <item h="1" x="13779"/>
        <item h="1" x="13780"/>
        <item h="1" x="13781"/>
        <item h="1" x="13782"/>
        <item h="1" x="13783"/>
        <item h="1" x="13784"/>
        <item h="1" x="13785"/>
        <item h="1" x="13786"/>
        <item h="1" x="13787"/>
        <item h="1" x="13788"/>
        <item h="1" x="13789"/>
        <item h="1" x="13790"/>
        <item h="1" x="13791"/>
        <item h="1" x="13792"/>
        <item h="1" x="13793"/>
        <item h="1" x="13794"/>
        <item h="1" x="13795"/>
        <item h="1" x="13796"/>
        <item h="1" x="13797"/>
        <item h="1" x="13798"/>
        <item h="1" x="13799"/>
        <item h="1" x="13800"/>
        <item h="1" x="13801"/>
        <item h="1" x="13802"/>
        <item h="1" x="13803"/>
        <item h="1" x="13804"/>
        <item h="1" x="13805"/>
        <item h="1" x="13806"/>
        <item h="1" x="13807"/>
        <item h="1" x="13808"/>
        <item h="1" x="13809"/>
        <item h="1" x="13810"/>
        <item h="1" x="13811"/>
        <item h="1" x="13812"/>
        <item h="1" x="13813"/>
        <item h="1" x="13814"/>
        <item h="1" x="13815"/>
        <item h="1" x="13816"/>
        <item h="1" x="13817"/>
        <item h="1" x="13818"/>
        <item h="1" x="13819"/>
        <item h="1" x="13820"/>
        <item h="1" x="13821"/>
        <item h="1" x="13822"/>
        <item h="1" x="13823"/>
        <item h="1" x="13824"/>
        <item h="1" x="13825"/>
        <item h="1" x="13826"/>
        <item h="1" x="13827"/>
        <item h="1" x="13828"/>
        <item h="1" x="13829"/>
        <item h="1" x="13830"/>
        <item h="1" x="13831"/>
        <item h="1" x="13832"/>
        <item h="1" x="13833"/>
        <item h="1" x="13834"/>
        <item h="1" x="13835"/>
        <item h="1" x="13836"/>
        <item h="1" x="13837"/>
        <item h="1" x="13838"/>
        <item h="1" x="13839"/>
        <item h="1" x="13840"/>
        <item h="1" x="13841"/>
        <item h="1" x="13842"/>
        <item h="1" x="13843"/>
        <item h="1" x="13844"/>
        <item h="1" x="13845"/>
        <item h="1" x="13846"/>
        <item h="1" x="13847"/>
        <item h="1" x="13848"/>
        <item h="1" x="13849"/>
        <item h="1" x="13850"/>
        <item h="1" x="13851"/>
        <item h="1" x="13852"/>
        <item h="1" x="13853"/>
        <item h="1" x="13854"/>
        <item h="1" x="13855"/>
        <item h="1" x="13856"/>
        <item h="1" x="13857"/>
        <item h="1" x="13858"/>
        <item h="1" x="13859"/>
        <item h="1" x="13860"/>
        <item h="1" x="13861"/>
        <item h="1" x="13862"/>
        <item h="1" x="13863"/>
        <item h="1" x="13864"/>
        <item h="1" x="13865"/>
        <item h="1" x="13866"/>
        <item h="1" x="13867"/>
        <item h="1" x="13868"/>
        <item h="1" x="13869"/>
        <item h="1" x="13870"/>
        <item h="1" x="13871"/>
        <item h="1" x="13872"/>
        <item h="1" x="13873"/>
        <item h="1" x="13874"/>
        <item h="1" x="13875"/>
        <item h="1" x="13876"/>
        <item h="1" x="13877"/>
        <item h="1" x="13878"/>
        <item h="1" x="13879"/>
        <item h="1" x="13880"/>
        <item h="1" x="13881"/>
        <item h="1" x="13882"/>
        <item h="1" x="13883"/>
        <item h="1" x="13884"/>
        <item h="1" x="13885"/>
        <item h="1" x="13886"/>
        <item h="1" x="13887"/>
        <item h="1" x="13888"/>
        <item h="1" x="13889"/>
        <item h="1" x="13890"/>
        <item h="1" x="13891"/>
        <item h="1" x="13892"/>
        <item h="1" x="13893"/>
        <item h="1" x="13894"/>
        <item h="1" x="13895"/>
        <item h="1" x="13896"/>
        <item h="1" x="13897"/>
        <item h="1" x="13898"/>
        <item h="1" x="13899"/>
        <item h="1" x="13900"/>
        <item h="1" x="13901"/>
        <item h="1" x="13902"/>
        <item h="1" x="13903"/>
        <item h="1" x="13904"/>
        <item h="1" x="13905"/>
        <item h="1" x="13906"/>
        <item h="1" x="13907"/>
        <item h="1" x="13908"/>
        <item h="1" x="13909"/>
        <item h="1" x="13910"/>
        <item h="1" x="13911"/>
        <item h="1" x="13912"/>
        <item h="1" x="13913"/>
        <item h="1" x="13914"/>
        <item h="1" x="13915"/>
        <item h="1" x="13916"/>
        <item h="1" x="13917"/>
        <item h="1" x="13918"/>
        <item h="1" x="13919"/>
        <item h="1" x="13920"/>
        <item h="1" x="13921"/>
        <item h="1" x="13922"/>
        <item h="1" x="13923"/>
        <item h="1" x="13924"/>
        <item h="1" x="13925"/>
        <item h="1" x="13926"/>
        <item h="1" x="13927"/>
        <item h="1" x="13928"/>
        <item h="1" x="13929"/>
        <item h="1" x="13930"/>
        <item h="1" x="13931"/>
        <item h="1" x="13932"/>
        <item h="1" x="13933"/>
        <item h="1" x="13934"/>
        <item h="1" x="13935"/>
        <item h="1" x="13936"/>
        <item h="1" x="13937"/>
        <item h="1" x="13938"/>
        <item h="1" x="13939"/>
        <item h="1" x="13940"/>
        <item h="1" x="13941"/>
        <item h="1" x="13942"/>
        <item h="1" x="13943"/>
        <item h="1" x="13944"/>
        <item h="1" x="13945"/>
        <item h="1" x="13946"/>
        <item h="1" x="13947"/>
        <item h="1" x="13948"/>
        <item h="1" x="13949"/>
        <item h="1" x="13950"/>
        <item h="1" x="13951"/>
        <item h="1" x="13952"/>
        <item h="1" x="13953"/>
        <item h="1" x="13954"/>
        <item h="1" x="13955"/>
        <item h="1" x="13956"/>
        <item h="1" x="13957"/>
        <item h="1" x="13958"/>
        <item h="1" x="13959"/>
        <item h="1" x="13960"/>
        <item h="1" x="13961"/>
        <item h="1" x="13962"/>
        <item h="1" x="13963"/>
        <item h="1" x="13964"/>
        <item h="1" x="13965"/>
        <item h="1" x="13966"/>
        <item h="1" x="13967"/>
        <item h="1" x="13968"/>
        <item h="1" x="13969"/>
        <item h="1" x="13970"/>
        <item h="1" x="13971"/>
        <item h="1" x="13972"/>
        <item h="1" x="13973"/>
        <item h="1" x="13974"/>
        <item h="1" x="13975"/>
        <item h="1" x="13976"/>
        <item h="1" x="13977"/>
        <item h="1" x="13978"/>
        <item h="1" x="13979"/>
        <item h="1" x="13980"/>
        <item h="1" x="13981"/>
        <item h="1" x="13982"/>
        <item h="1" x="13983"/>
        <item h="1" x="13984"/>
        <item h="1" x="13985"/>
        <item h="1" x="13986"/>
        <item h="1" x="13987"/>
        <item h="1" x="13988"/>
        <item h="1" x="13989"/>
        <item h="1" x="13990"/>
        <item h="1" x="13991"/>
        <item h="1" x="13992"/>
        <item h="1" x="13993"/>
        <item h="1" x="13994"/>
        <item h="1" x="13995"/>
        <item h="1" x="13996"/>
        <item h="1" x="13997"/>
        <item h="1" x="13998"/>
        <item h="1" x="13999"/>
        <item h="1" x="14000"/>
        <item h="1" x="14001"/>
        <item h="1" x="14002"/>
        <item h="1" x="14003"/>
        <item h="1" x="14004"/>
        <item h="1" x="14005"/>
        <item h="1" x="14006"/>
        <item h="1" x="14007"/>
        <item h="1" x="14008"/>
        <item h="1" x="14009"/>
        <item h="1" x="14010"/>
        <item h="1" x="14011"/>
        <item h="1" x="14012"/>
        <item h="1" x="14013"/>
        <item h="1" x="14014"/>
        <item h="1" x="14015"/>
        <item h="1" x="14016"/>
        <item h="1" x="14017"/>
        <item h="1" x="14018"/>
        <item h="1" x="14019"/>
        <item h="1" x="14020"/>
        <item h="1" x="14021"/>
        <item h="1" x="14022"/>
        <item h="1" x="14023"/>
        <item h="1" x="14024"/>
        <item h="1" x="14025"/>
        <item h="1" x="14026"/>
        <item h="1" x="14027"/>
        <item h="1" x="14028"/>
        <item h="1" x="14029"/>
        <item h="1" x="14030"/>
        <item h="1" x="14031"/>
        <item h="1" x="14032"/>
        <item h="1" x="14033"/>
        <item h="1" x="14034"/>
        <item h="1" x="14035"/>
        <item h="1" x="14036"/>
        <item h="1" x="14037"/>
        <item h="1" x="14038"/>
        <item h="1" x="14039"/>
        <item h="1" x="14040"/>
        <item h="1" x="14041"/>
        <item h="1" x="14042"/>
        <item h="1" x="14043"/>
        <item h="1" x="14044"/>
        <item h="1" x="14045"/>
        <item h="1" x="14046"/>
        <item h="1" x="14047"/>
        <item h="1" x="14048"/>
        <item h="1" x="14049"/>
        <item h="1" x="14050"/>
        <item h="1" x="14051"/>
        <item h="1" x="14052"/>
        <item h="1" x="14053"/>
        <item h="1" x="14054"/>
        <item h="1" x="14055"/>
        <item h="1" x="14056"/>
        <item h="1" x="14057"/>
        <item h="1" x="14058"/>
        <item h="1" x="14059"/>
        <item h="1" x="14060"/>
        <item h="1" x="14061"/>
        <item h="1" x="14062"/>
        <item h="1" x="14063"/>
        <item h="1" x="14064"/>
        <item h="1" x="14065"/>
        <item h="1" x="14066"/>
        <item h="1" x="14067"/>
        <item h="1" x="14068"/>
        <item h="1" x="14069"/>
        <item h="1" x="14070"/>
        <item h="1" x="14071"/>
        <item h="1" x="14072"/>
        <item h="1" x="14073"/>
        <item h="1" x="14074"/>
        <item h="1" x="14075"/>
        <item h="1" x="14076"/>
        <item h="1" x="14077"/>
        <item h="1" x="14078"/>
        <item h="1" x="14079"/>
        <item h="1" x="14080"/>
        <item h="1" x="14081"/>
        <item h="1" x="14082"/>
        <item h="1" x="14083"/>
        <item h="1" x="14084"/>
        <item h="1" x="14085"/>
        <item h="1" x="14086"/>
        <item h="1" x="14087"/>
        <item h="1" x="14088"/>
        <item h="1" x="14089"/>
        <item h="1" x="14090"/>
        <item h="1" x="14091"/>
        <item h="1" x="14092"/>
        <item h="1" x="14093"/>
        <item h="1" x="14094"/>
        <item h="1" x="14095"/>
        <item h="1" x="14096"/>
        <item h="1" x="14097"/>
        <item h="1" x="14098"/>
        <item h="1" x="14099"/>
        <item h="1" x="14100"/>
        <item h="1" x="14101"/>
        <item h="1" x="14102"/>
        <item h="1" x="14103"/>
        <item h="1" x="14104"/>
        <item h="1" x="14105"/>
        <item h="1" x="14106"/>
        <item h="1" x="14107"/>
        <item h="1" x="14108"/>
        <item h="1" x="14109"/>
        <item h="1" x="14110"/>
        <item h="1" x="14111"/>
        <item h="1" x="14112"/>
        <item h="1" x="14113"/>
        <item h="1" x="14114"/>
        <item h="1" x="14115"/>
        <item h="1" x="14116"/>
        <item h="1" x="14117"/>
        <item h="1" x="14118"/>
        <item h="1" x="14119"/>
        <item h="1" x="14120"/>
        <item h="1" x="14121"/>
        <item h="1" x="14122"/>
        <item h="1" x="14123"/>
        <item h="1" x="14124"/>
        <item h="1" x="14125"/>
        <item h="1" x="14126"/>
        <item h="1" x="14127"/>
        <item h="1" x="14128"/>
        <item h="1" x="14129"/>
        <item h="1" x="14130"/>
        <item h="1" x="14131"/>
        <item h="1" x="14132"/>
        <item h="1" x="14133"/>
        <item h="1" x="14134"/>
        <item h="1" x="14135"/>
        <item h="1" x="14136"/>
        <item h="1" x="14137"/>
        <item h="1" x="14138"/>
        <item h="1" x="14139"/>
        <item h="1" x="14140"/>
        <item h="1" x="14141"/>
        <item h="1" x="14142"/>
        <item h="1" x="14143"/>
        <item h="1" x="14144"/>
        <item h="1" x="14145"/>
        <item h="1" x="14146"/>
        <item h="1" x="14147"/>
        <item h="1" x="14148"/>
        <item h="1" x="14149"/>
        <item h="1" x="14150"/>
        <item h="1" x="14151"/>
        <item h="1" x="14152"/>
        <item h="1" x="14153"/>
        <item h="1" x="14154"/>
        <item h="1" x="14155"/>
        <item h="1" x="14156"/>
        <item h="1" x="14157"/>
        <item h="1" x="14158"/>
        <item h="1" x="14159"/>
        <item h="1" x="14160"/>
        <item h="1" x="14161"/>
        <item h="1" x="14162"/>
        <item h="1" x="14163"/>
        <item h="1" x="14164"/>
        <item h="1" x="14165"/>
        <item h="1" x="14166"/>
        <item h="1" x="14167"/>
        <item h="1" x="14168"/>
        <item h="1" x="14169"/>
        <item h="1" x="14170"/>
        <item h="1" x="14171"/>
        <item h="1" x="14172"/>
        <item h="1" x="14173"/>
        <item h="1" x="14174"/>
        <item h="1" x="14175"/>
        <item h="1" x="14176"/>
        <item h="1" x="14177"/>
        <item h="1" x="14178"/>
        <item h="1" x="14179"/>
        <item h="1" x="14180"/>
        <item h="1" x="14181"/>
        <item h="1" x="14182"/>
        <item h="1" x="14183"/>
        <item h="1" x="14184"/>
        <item h="1" x="14185"/>
        <item h="1" x="14186"/>
        <item h="1" x="14187"/>
        <item h="1" x="14188"/>
        <item h="1" x="14189"/>
        <item h="1" x="14190"/>
        <item h="1" x="14191"/>
        <item h="1" x="14192"/>
        <item h="1" x="14193"/>
        <item h="1" x="14194"/>
        <item h="1" x="14195"/>
        <item h="1" x="14196"/>
        <item h="1" x="14197"/>
        <item h="1" x="14198"/>
        <item h="1" x="14199"/>
        <item h="1" x="14200"/>
        <item h="1" x="14201"/>
        <item h="1" x="14202"/>
        <item h="1" x="14203"/>
        <item h="1" x="14204"/>
        <item h="1" x="14205"/>
        <item h="1" x="14206"/>
        <item h="1" x="14207"/>
        <item h="1" x="14208"/>
        <item h="1" x="14209"/>
        <item h="1" x="14210"/>
        <item h="1" x="14211"/>
        <item h="1" x="14212"/>
        <item h="1" x="14213"/>
        <item h="1" x="14214"/>
        <item h="1" x="14215"/>
        <item h="1" x="14216"/>
        <item h="1" x="14217"/>
        <item h="1" x="14218"/>
        <item h="1" x="14219"/>
        <item h="1" x="14220"/>
        <item h="1" x="14221"/>
        <item h="1" x="14222"/>
        <item h="1" x="14223"/>
        <item h="1" x="14224"/>
        <item h="1" x="14225"/>
        <item h="1" x="14226"/>
        <item h="1" x="14227"/>
        <item h="1" x="14228"/>
        <item h="1" x="14229"/>
        <item h="1" x="14230"/>
        <item h="1" x="14231"/>
        <item h="1" x="14232"/>
        <item h="1" x="14233"/>
        <item h="1" x="14234"/>
        <item h="1" x="14235"/>
        <item h="1" x="14236"/>
        <item h="1" x="14237"/>
        <item h="1" x="14238"/>
        <item h="1" x="14239"/>
        <item h="1" x="14240"/>
        <item h="1" x="14241"/>
        <item h="1" x="14242"/>
        <item h="1" x="14243"/>
        <item h="1" x="14244"/>
        <item h="1" x="14245"/>
        <item h="1" x="14246"/>
        <item h="1" x="14247"/>
        <item h="1" x="14248"/>
        <item h="1" x="14249"/>
        <item h="1" x="14250"/>
        <item h="1" x="14251"/>
        <item h="1" x="14252"/>
        <item h="1" x="14253"/>
        <item h="1" x="14254"/>
        <item h="1" x="14255"/>
        <item h="1" x="14256"/>
        <item h="1" x="14257"/>
        <item h="1" x="14258"/>
        <item h="1" x="14259"/>
        <item h="1" x="14260"/>
        <item h="1" x="14261"/>
        <item h="1" x="14262"/>
        <item h="1" x="14263"/>
        <item h="1" x="14264"/>
        <item h="1" x="14265"/>
        <item h="1" x="14266"/>
        <item h="1" x="14267"/>
        <item h="1" x="14268"/>
        <item h="1" x="14269"/>
        <item h="1" x="14270"/>
        <item h="1" x="14271"/>
        <item h="1" x="14272"/>
        <item h="1" x="14273"/>
        <item h="1" x="14274"/>
        <item h="1" x="14275"/>
        <item h="1" x="14276"/>
        <item h="1" x="14277"/>
        <item h="1" x="14278"/>
        <item h="1" x="14279"/>
        <item h="1" x="14280"/>
        <item h="1" x="14281"/>
        <item h="1" x="14282"/>
        <item h="1" x="14283"/>
        <item h="1" x="14284"/>
        <item h="1" x="14285"/>
        <item h="1" x="14286"/>
        <item h="1" x="14287"/>
        <item h="1" x="14288"/>
        <item h="1" x="14289"/>
        <item h="1" x="14290"/>
        <item h="1" x="14291"/>
        <item h="1" x="14292"/>
        <item h="1" x="14293"/>
        <item h="1" x="14294"/>
        <item h="1" x="14295"/>
        <item h="1" x="14296"/>
        <item h="1" x="14297"/>
        <item h="1" x="14298"/>
        <item h="1" x="14299"/>
        <item h="1" x="14300"/>
        <item h="1" x="14301"/>
        <item h="1" x="14302"/>
        <item h="1" x="14303"/>
        <item h="1" x="14304"/>
        <item h="1" x="14305"/>
        <item h="1" x="14306"/>
        <item h="1" x="14307"/>
        <item h="1" x="14308"/>
        <item h="1" x="14309"/>
        <item h="1" x="14310"/>
        <item h="1" x="14311"/>
        <item h="1" x="14312"/>
        <item h="1" x="14313"/>
        <item h="1" x="14314"/>
        <item h="1" x="14315"/>
        <item h="1" x="14316"/>
        <item h="1" x="14317"/>
        <item h="1" x="14318"/>
        <item h="1" x="14319"/>
        <item h="1" x="14320"/>
        <item h="1" x="14321"/>
        <item h="1" x="14322"/>
        <item h="1" x="14323"/>
        <item h="1" x="14324"/>
        <item h="1" x="14325"/>
        <item h="1" x="14326"/>
        <item h="1" x="14327"/>
        <item h="1" x="14328"/>
        <item h="1" x="14329"/>
        <item h="1" x="14330"/>
        <item h="1" x="14331"/>
        <item h="1" x="14332"/>
        <item h="1" x="14333"/>
        <item h="1" x="14334"/>
        <item h="1" x="14335"/>
        <item h="1" x="14336"/>
        <item h="1" x="14337"/>
        <item h="1" x="14338"/>
        <item h="1" x="14339"/>
        <item h="1" x="14340"/>
        <item h="1" x="14341"/>
        <item h="1" x="14342"/>
        <item h="1" x="14343"/>
        <item h="1" x="14344"/>
        <item h="1" x="14345"/>
        <item h="1" x="14346"/>
        <item h="1" x="14347"/>
        <item h="1" x="14348"/>
        <item h="1" x="14349"/>
        <item h="1" x="14350"/>
        <item h="1" x="14351"/>
        <item h="1" x="14352"/>
        <item h="1" x="14353"/>
        <item h="1" x="14354"/>
        <item h="1" x="14355"/>
        <item h="1" x="14356"/>
        <item h="1" x="14357"/>
        <item h="1" x="14358"/>
        <item h="1" x="14359"/>
        <item h="1" x="14360"/>
        <item h="1" x="14361"/>
        <item h="1" x="14362"/>
        <item h="1" x="14363"/>
        <item h="1" x="14364"/>
        <item h="1" x="14365"/>
        <item h="1" x="14366"/>
        <item h="1" x="14367"/>
        <item h="1" x="14368"/>
        <item h="1" x="14369"/>
        <item h="1" x="14370"/>
        <item h="1" x="14371"/>
        <item h="1" x="14372"/>
        <item h="1" x="14373"/>
        <item h="1" x="14374"/>
        <item h="1" x="14375"/>
        <item h="1" x="14376"/>
        <item h="1" x="14377"/>
        <item h="1" x="14378"/>
        <item h="1" x="14379"/>
        <item h="1" x="14380"/>
        <item h="1" x="14381"/>
        <item h="1" x="14382"/>
        <item h="1" x="14383"/>
        <item h="1" x="14384"/>
        <item h="1" x="14385"/>
        <item h="1" x="14386"/>
        <item h="1" x="14387"/>
        <item h="1" x="14388"/>
        <item h="1" x="14389"/>
        <item h="1" x="14390"/>
        <item h="1" x="14391"/>
        <item h="1" x="14392"/>
        <item h="1" x="14393"/>
        <item h="1" x="14394"/>
        <item h="1" x="14395"/>
        <item h="1" x="14396"/>
        <item h="1" x="14397"/>
        <item h="1" x="14398"/>
        <item h="1" x="14399"/>
        <item h="1" x="14400"/>
        <item h="1" x="14401"/>
        <item h="1" x="14402"/>
        <item h="1" x="14403"/>
        <item h="1" x="14404"/>
        <item h="1" x="14405"/>
        <item h="1" x="14406"/>
        <item h="1" x="14407"/>
        <item h="1" x="14408"/>
        <item h="1" x="14409"/>
        <item h="1" x="14410"/>
        <item h="1" x="14411"/>
        <item h="1" x="14412"/>
        <item h="1" x="14413"/>
        <item h="1" x="14414"/>
        <item h="1" x="14415"/>
        <item h="1" x="14416"/>
        <item h="1" x="14417"/>
        <item h="1" x="14418"/>
        <item h="1" x="14419"/>
        <item h="1" x="14420"/>
        <item h="1" x="14421"/>
        <item h="1" x="14422"/>
        <item h="1" x="14423"/>
        <item h="1" x="14424"/>
        <item h="1" x="14425"/>
        <item h="1" x="14426"/>
        <item h="1" x="14427"/>
        <item h="1" x="14428"/>
        <item h="1" x="14429"/>
        <item h="1" x="14430"/>
        <item h="1" x="14431"/>
        <item h="1" x="14432"/>
        <item h="1" x="14433"/>
        <item h="1" x="14434"/>
        <item h="1" x="14435"/>
        <item h="1" x="14436"/>
        <item h="1" x="14437"/>
        <item h="1" x="14438"/>
        <item h="1" x="14439"/>
        <item h="1" x="14440"/>
        <item h="1" x="14441"/>
        <item h="1" x="14442"/>
        <item h="1" x="14443"/>
        <item h="1" x="14444"/>
        <item h="1" x="14445"/>
        <item h="1" x="14446"/>
        <item h="1" x="14447"/>
        <item h="1" x="14448"/>
        <item h="1" x="14449"/>
        <item h="1" x="14450"/>
        <item h="1" x="14451"/>
        <item h="1" x="14452"/>
        <item h="1" x="14453"/>
        <item h="1" x="14454"/>
        <item h="1" x="14455"/>
        <item h="1" x="14456"/>
        <item h="1" x="14457"/>
        <item h="1" x="14458"/>
        <item h="1" x="14459"/>
        <item h="1" x="14460"/>
        <item h="1" x="14461"/>
        <item h="1" x="14462"/>
        <item h="1" x="14463"/>
        <item h="1" x="14464"/>
        <item h="1" x="14465"/>
        <item h="1" x="14466"/>
        <item h="1" x="14467"/>
        <item h="1" x="14468"/>
        <item h="1" x="14469"/>
        <item h="1" x="14470"/>
        <item h="1" x="14471"/>
        <item h="1" x="14472"/>
        <item h="1" x="14473"/>
        <item h="1" x="14474"/>
        <item h="1" x="14475"/>
        <item h="1" x="14476"/>
        <item h="1" x="14477"/>
        <item h="1" x="14478"/>
        <item h="1" x="14479"/>
        <item h="1" x="14480"/>
        <item h="1" x="14481"/>
        <item h="1" x="14482"/>
        <item h="1" x="14483"/>
        <item h="1" x="14484"/>
        <item h="1" x="14485"/>
        <item h="1" x="14486"/>
        <item h="1" x="14487"/>
        <item h="1" x="14488"/>
        <item h="1" x="14489"/>
        <item h="1" x="14490"/>
        <item h="1" x="14491"/>
        <item h="1" x="14492"/>
        <item h="1" x="14493"/>
        <item h="1" x="14494"/>
        <item h="1" x="14495"/>
        <item h="1" x="14496"/>
        <item h="1" x="14497"/>
        <item h="1" x="14498"/>
        <item h="1" x="14499"/>
        <item h="1" x="14500"/>
        <item h="1" x="14501"/>
        <item h="1" x="14502"/>
        <item h="1" x="14503"/>
        <item h="1" x="14504"/>
        <item h="1" x="14505"/>
        <item h="1" x="14506"/>
        <item h="1" x="14507"/>
        <item h="1" x="14508"/>
        <item h="1" x="14509"/>
        <item h="1" x="14510"/>
        <item h="1" x="14511"/>
        <item h="1" x="14512"/>
        <item h="1" x="14513"/>
        <item h="1" x="14514"/>
        <item h="1" x="14515"/>
        <item h="1" x="14516"/>
        <item h="1" x="14517"/>
        <item h="1" x="14518"/>
        <item h="1" x="14519"/>
        <item h="1" x="14520"/>
        <item h="1" x="14521"/>
        <item h="1" x="14522"/>
        <item h="1" x="14523"/>
        <item h="1" x="14524"/>
        <item h="1" x="14525"/>
        <item h="1" x="14526"/>
        <item h="1" x="14527"/>
        <item h="1" x="14528"/>
        <item h="1" x="14529"/>
        <item h="1" x="14530"/>
        <item h="1" x="14531"/>
        <item h="1" x="14532"/>
        <item h="1" x="14533"/>
        <item h="1" x="14534"/>
        <item h="1" x="14535"/>
        <item h="1" x="14536"/>
        <item h="1" x="14537"/>
        <item h="1" x="14538"/>
        <item h="1" x="14539"/>
        <item h="1" x="14540"/>
        <item h="1" x="14541"/>
        <item h="1" x="14542"/>
        <item h="1" x="14543"/>
        <item h="1" x="14544"/>
        <item h="1" x="14545"/>
        <item h="1" x="14546"/>
        <item h="1" x="14547"/>
        <item h="1" x="14548"/>
        <item h="1" x="14549"/>
        <item h="1" x="14550"/>
        <item h="1" x="14551"/>
        <item h="1" x="14552"/>
        <item h="1" x="14553"/>
        <item h="1" x="14554"/>
        <item h="1" x="14555"/>
        <item h="1" x="14556"/>
        <item h="1" x="14557"/>
        <item h="1" x="14558"/>
        <item h="1" x="14559"/>
        <item h="1" x="14560"/>
        <item h="1" x="14561"/>
        <item h="1" x="14562"/>
        <item h="1" x="14563"/>
        <item h="1" x="14564"/>
        <item h="1" x="14565"/>
        <item h="1" x="14566"/>
        <item h="1" x="14567"/>
        <item h="1" x="14568"/>
        <item h="1" x="14569"/>
        <item h="1" x="14570"/>
        <item h="1" x="14571"/>
        <item h="1" x="14572"/>
        <item h="1" x="14573"/>
        <item h="1" x="14574"/>
        <item h="1" x="14575"/>
        <item h="1" x="14576"/>
        <item h="1" x="14577"/>
        <item h="1" x="14578"/>
        <item h="1" x="14579"/>
        <item h="1" x="14580"/>
        <item h="1" x="14581"/>
        <item h="1" x="14582"/>
        <item h="1" x="14583"/>
        <item h="1" x="14584"/>
        <item h="1" x="14585"/>
        <item h="1" x="14586"/>
        <item h="1" x="14587"/>
        <item h="1" x="14588"/>
        <item h="1" x="14589"/>
        <item h="1" x="14590"/>
        <item h="1" x="14591"/>
        <item h="1" x="14592"/>
        <item h="1" x="14593"/>
        <item h="1" x="14594"/>
        <item h="1" x="14595"/>
        <item h="1" x="14596"/>
        <item h="1" x="14597"/>
        <item h="1" x="14598"/>
        <item h="1" x="14599"/>
        <item h="1" x="14600"/>
        <item h="1" x="14601"/>
        <item h="1" x="14602"/>
        <item h="1" x="14603"/>
        <item h="1" x="14604"/>
        <item h="1" x="14605"/>
        <item h="1" x="14606"/>
        <item h="1" x="14607"/>
        <item h="1" x="14608"/>
        <item h="1" x="14609"/>
        <item h="1" x="14610"/>
        <item h="1" x="14611"/>
        <item h="1" x="14612"/>
        <item h="1" x="14613"/>
        <item h="1" x="14614"/>
        <item h="1" x="14615"/>
        <item h="1" x="14616"/>
        <item h="1" x="14617"/>
        <item h="1" x="14618"/>
        <item h="1" x="14619"/>
        <item h="1" x="14620"/>
        <item h="1" x="14621"/>
        <item h="1" x="14622"/>
        <item h="1" x="14623"/>
        <item h="1" x="14624"/>
        <item h="1" x="14625"/>
        <item h="1" x="14626"/>
        <item h="1" x="14627"/>
        <item h="1" x="14628"/>
        <item h="1" x="14629"/>
        <item h="1" x="14630"/>
        <item h="1" x="14631"/>
        <item h="1" x="14632"/>
        <item h="1" x="14633"/>
        <item h="1" x="14634"/>
        <item h="1" x="14635"/>
        <item h="1" x="14636"/>
        <item h="1" x="14637"/>
        <item h="1" x="14638"/>
        <item h="1" x="14639"/>
        <item h="1" x="14640"/>
        <item h="1" x="14641"/>
        <item h="1" x="14642"/>
        <item h="1" x="14643"/>
        <item h="1" x="14644"/>
        <item h="1" x="14645"/>
        <item h="1" x="14646"/>
        <item h="1" x="14647"/>
        <item h="1" x="14648"/>
        <item h="1" x="14649"/>
        <item h="1" x="14650"/>
        <item h="1" x="14651"/>
        <item h="1" x="14652"/>
        <item h="1" x="14653"/>
        <item h="1" x="14654"/>
        <item h="1" x="14655"/>
        <item h="1" x="14656"/>
        <item h="1" x="14657"/>
        <item h="1" x="14658"/>
        <item h="1" x="14659"/>
        <item h="1" x="14660"/>
        <item h="1" x="14661"/>
        <item h="1" x="14662"/>
        <item h="1" x="14663"/>
        <item h="1" x="14664"/>
        <item h="1" x="14665"/>
        <item h="1" x="14666"/>
        <item h="1" x="14667"/>
        <item h="1" x="14668"/>
        <item h="1" x="14669"/>
        <item h="1" x="14670"/>
        <item h="1" x="14671"/>
        <item h="1" x="14672"/>
        <item h="1" x="14673"/>
        <item h="1" x="14674"/>
        <item h="1" x="14675"/>
        <item h="1" x="14676"/>
        <item h="1" x="14677"/>
        <item h="1" x="14678"/>
        <item h="1" x="14679"/>
        <item h="1" x="14680"/>
        <item h="1" x="14681"/>
        <item h="1" x="14682"/>
        <item h="1" x="14683"/>
        <item h="1" x="14684"/>
        <item h="1" x="14685"/>
        <item h="1" x="14686"/>
        <item h="1" x="14687"/>
        <item h="1" x="14688"/>
        <item h="1" x="14689"/>
        <item h="1" x="14690"/>
        <item h="1" x="14691"/>
        <item h="1" x="14692"/>
        <item h="1" x="14693"/>
        <item h="1" x="14694"/>
        <item h="1" x="14695"/>
        <item h="1" x="14696"/>
        <item h="1" x="14697"/>
        <item h="1" x="14698"/>
        <item h="1" x="14699"/>
        <item h="1" x="14700"/>
        <item h="1" x="14701"/>
        <item h="1" x="14702"/>
        <item h="1" x="14703"/>
        <item h="1" x="14704"/>
        <item h="1" x="14705"/>
        <item h="1" x="14706"/>
        <item h="1" x="14707"/>
        <item h="1" x="14708"/>
        <item h="1" x="14709"/>
        <item h="1" x="14710"/>
        <item h="1" x="14711"/>
        <item h="1" x="14712"/>
        <item h="1" x="14713"/>
        <item h="1" x="14714"/>
        <item h="1" x="14715"/>
        <item h="1" x="14716"/>
        <item h="1" x="14717"/>
        <item h="1" x="14718"/>
        <item h="1" x="14719"/>
        <item h="1" x="14720"/>
        <item h="1" x="14721"/>
        <item h="1" x="14722"/>
        <item h="1" x="14723"/>
        <item h="1" x="14724"/>
        <item h="1" x="14725"/>
        <item h="1" x="14726"/>
        <item h="1" x="14727"/>
        <item h="1" x="14728"/>
        <item h="1" x="14729"/>
        <item h="1" x="14730"/>
        <item h="1" x="14731"/>
        <item h="1" x="14732"/>
        <item h="1" x="14733"/>
        <item h="1" x="14734"/>
        <item h="1" x="14735"/>
        <item h="1" x="14736"/>
        <item h="1" x="14737"/>
        <item h="1" x="14738"/>
        <item h="1" x="14739"/>
        <item h="1" x="14740"/>
        <item h="1" x="14741"/>
        <item h="1" x="14742"/>
        <item h="1" x="14743"/>
        <item h="1" x="14744"/>
        <item h="1" x="14745"/>
        <item h="1" x="14746"/>
        <item h="1" x="14747"/>
        <item h="1" x="14748"/>
        <item h="1" x="14749"/>
        <item h="1" x="14750"/>
        <item h="1" x="14751"/>
        <item h="1" x="14752"/>
        <item h="1" x="14753"/>
        <item h="1" x="14754"/>
        <item h="1" x="14755"/>
        <item h="1" x="14756"/>
        <item h="1" x="14757"/>
        <item h="1" x="14758"/>
        <item h="1" x="14759"/>
        <item h="1" x="14760"/>
        <item h="1" x="14761"/>
        <item h="1" x="14762"/>
        <item h="1" x="14763"/>
        <item h="1" x="14764"/>
        <item h="1" x="14765"/>
        <item h="1" x="14766"/>
        <item h="1" x="14767"/>
        <item h="1" x="14768"/>
        <item h="1" x="14769"/>
        <item h="1" x="14770"/>
        <item h="1" x="14771"/>
        <item h="1" x="14772"/>
        <item h="1" x="14773"/>
        <item h="1" x="14774"/>
        <item h="1" x="14775"/>
        <item h="1" x="14776"/>
        <item h="1" x="14777"/>
        <item h="1" x="14778"/>
        <item h="1" x="14779"/>
        <item h="1" x="14780"/>
        <item h="1" x="14781"/>
        <item h="1" x="14782"/>
        <item h="1" x="14783"/>
        <item h="1" x="14784"/>
        <item h="1" x="14785"/>
        <item h="1" x="14786"/>
        <item h="1" x="14787"/>
        <item h="1" x="14788"/>
        <item h="1" x="14789"/>
        <item h="1" x="14790"/>
        <item h="1" x="14791"/>
        <item h="1" x="14792"/>
        <item h="1" x="14793"/>
        <item h="1" x="14794"/>
        <item h="1" x="14795"/>
        <item h="1" x="14796"/>
        <item h="1" x="14797"/>
        <item h="1" x="14798"/>
        <item h="1" x="14799"/>
        <item h="1" x="14800"/>
        <item h="1" x="14801"/>
        <item h="1" x="14802"/>
        <item h="1" x="14803"/>
        <item h="1" x="14804"/>
        <item h="1" x="14805"/>
        <item h="1" x="14806"/>
        <item h="1" x="14807"/>
        <item h="1" x="14808"/>
        <item h="1" x="14809"/>
        <item h="1" x="14810"/>
        <item h="1" x="14811"/>
        <item h="1" x="14812"/>
        <item h="1" x="14813"/>
        <item h="1" x="14814"/>
        <item h="1" x="14815"/>
        <item h="1" x="14816"/>
        <item h="1" x="14817"/>
        <item h="1" x="14818"/>
        <item h="1" x="14819"/>
        <item h="1" x="14820"/>
        <item h="1" x="14821"/>
        <item h="1" x="14822"/>
        <item h="1" x="14823"/>
        <item h="1" x="14824"/>
        <item h="1" x="14825"/>
        <item h="1" x="14826"/>
        <item h="1" x="14827"/>
        <item h="1" x="14828"/>
        <item h="1" x="14829"/>
        <item h="1" x="14830"/>
        <item h="1" x="14831"/>
        <item h="1" x="14832"/>
        <item h="1" x="14833"/>
        <item h="1" x="14834"/>
        <item h="1" x="14835"/>
        <item h="1" x="14836"/>
        <item h="1" x="14837"/>
        <item h="1" x="14838"/>
        <item h="1" x="14839"/>
        <item h="1" x="14840"/>
        <item h="1" x="14841"/>
        <item h="1" x="14842"/>
        <item h="1" x="14843"/>
        <item h="1" x="14844"/>
        <item h="1" x="14845"/>
        <item h="1" x="14846"/>
        <item h="1" x="14847"/>
        <item h="1" x="14848"/>
        <item h="1" x="14849"/>
        <item h="1" x="14850"/>
        <item h="1" x="14851"/>
        <item h="1" x="14852"/>
        <item h="1" x="14853"/>
        <item h="1" x="14854"/>
        <item h="1" x="14855"/>
        <item h="1" x="14856"/>
        <item h="1" x="14857"/>
        <item h="1" x="14858"/>
        <item h="1" x="14859"/>
        <item h="1" x="14860"/>
        <item h="1" x="14861"/>
        <item h="1" x="14862"/>
        <item h="1" x="14863"/>
        <item h="1" x="14864"/>
        <item h="1" x="14865"/>
        <item h="1" x="14866"/>
        <item h="1" x="14867"/>
        <item h="1" x="14868"/>
        <item h="1" x="14869"/>
        <item h="1" x="14870"/>
        <item h="1" x="14871"/>
        <item h="1" x="14872"/>
        <item h="1" x="14873"/>
        <item h="1" x="14874"/>
        <item h="1" x="14875"/>
        <item h="1" x="14876"/>
        <item h="1" x="14877"/>
        <item h="1" x="14878"/>
        <item h="1" x="14879"/>
        <item h="1" x="14880"/>
        <item h="1" x="14881"/>
        <item h="1" x="14882"/>
        <item h="1" x="14883"/>
        <item h="1" x="14884"/>
        <item h="1" x="14885"/>
        <item h="1" x="14886"/>
        <item h="1" x="14887"/>
        <item h="1" x="14888"/>
        <item h="1" x="14889"/>
        <item h="1" x="14890"/>
        <item h="1" x="14891"/>
        <item h="1" x="14892"/>
        <item h="1" x="14893"/>
        <item h="1" x="14894"/>
        <item h="1" x="14895"/>
        <item h="1" x="14896"/>
        <item h="1" x="14897"/>
        <item h="1" x="14898"/>
        <item h="1" x="14899"/>
        <item h="1" x="14900"/>
        <item h="1" x="14901"/>
        <item h="1" x="14902"/>
        <item h="1" x="14903"/>
        <item h="1" x="14904"/>
        <item h="1" x="14905"/>
        <item h="1" x="14906"/>
        <item h="1" x="14907"/>
        <item h="1" x="14908"/>
        <item h="1" x="14909"/>
        <item h="1" x="14910"/>
        <item h="1" x="14911"/>
        <item h="1" x="14912"/>
        <item h="1" x="14913"/>
        <item h="1" x="14914"/>
        <item h="1" x="14915"/>
        <item h="1" x="14916"/>
        <item h="1" x="14917"/>
        <item h="1" x="14918"/>
        <item h="1" x="14919"/>
        <item h="1" x="14920"/>
        <item h="1" x="14921"/>
        <item h="1" x="14922"/>
        <item h="1" x="14923"/>
        <item h="1" x="14924"/>
        <item h="1" x="14925"/>
        <item h="1" x="14926"/>
        <item h="1" x="14927"/>
        <item h="1" x="14928"/>
        <item h="1" x="14929"/>
        <item h="1" x="14930"/>
        <item h="1" x="14931"/>
        <item h="1" x="14932"/>
        <item h="1" x="14933"/>
        <item h="1" x="14934"/>
        <item h="1" x="14935"/>
        <item h="1" x="14936"/>
        <item h="1" x="14937"/>
        <item h="1" x="14938"/>
        <item h="1" x="14939"/>
        <item h="1" x="14940"/>
        <item h="1" x="14941"/>
        <item h="1" x="14942"/>
        <item h="1" x="14943"/>
        <item h="1" x="14944"/>
        <item h="1" x="14945"/>
        <item h="1" x="14946"/>
        <item h="1" x="14947"/>
        <item h="1" x="14948"/>
        <item h="1" x="14949"/>
        <item h="1" x="14950"/>
        <item h="1" x="14951"/>
        <item h="1" x="14952"/>
        <item h="1" x="14953"/>
        <item h="1" x="14954"/>
        <item h="1" x="14955"/>
        <item h="1" x="14956"/>
        <item h="1" x="14957"/>
        <item h="1" x="14958"/>
        <item h="1" x="14959"/>
        <item h="1" x="14960"/>
        <item h="1" x="14961"/>
        <item h="1" x="14962"/>
        <item h="1" x="14963"/>
        <item h="1" x="14964"/>
        <item h="1" x="14965"/>
        <item h="1" x="14966"/>
        <item h="1" x="14967"/>
        <item h="1" x="14968"/>
        <item h="1" x="14969"/>
        <item h="1" x="14970"/>
        <item h="1" x="14971"/>
        <item h="1" x="14972"/>
        <item h="1" x="14973"/>
        <item h="1"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h="1" x="15256"/>
        <item t="default"/>
      </items>
    </pivotField>
    <pivotField dataField="1" showAll="0"/>
    <pivotField dataField="1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Page" multipleItemSelectionAllowed="1" showAll="0">
      <items count="45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sd="0" x="42"/>
        <item h="1" x="43"/>
        <item t="default"/>
      </items>
    </pivotField>
  </pivotFields>
  <rowFields count="1">
    <field x="3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5" hier="-1"/>
  </pageFields>
  <dataFields count="2">
    <dataField name="COMPRA" fld="1" subtotal="average" baseField="3" baseItem="1"/>
    <dataField name="VENTA" fld="2" subtotal="average" baseField="3" baseItem="1"/>
  </dataFields>
  <formats count="7">
    <format dxfId="571">
      <pivotArea collapsedLevelsAreSubtotals="1" fieldPosition="0">
        <references count="1">
          <reference field="3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72">
      <pivotArea type="all" dataOnly="0" outline="0" fieldPosition="0"/>
    </format>
    <format dxfId="573">
      <pivotArea outline="0" collapsedLevelsAreSubtotals="1" fieldPosition="0"/>
    </format>
    <format dxfId="574">
      <pivotArea field="3" type="button" dataOnly="0" labelOnly="1" outline="0" axis="axisRow" fieldPosition="0"/>
    </format>
    <format dxfId="575">
      <pivotArea dataOnly="0" labelOnly="1" fieldPosition="0">
        <references count="1">
          <reference field="3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76">
      <pivotArea dataOnly="0" labelOnly="1" grandRow="1" outline="0" fieldPosition="0"/>
    </format>
    <format dxfId="5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D18502-DF3A-46A2-A4E1-E001C3D19359}" name="Tabla dinámica1" cacheId="8348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20" rowHeaderCaption="Periodo">
  <location ref="H12:J20" firstHeaderRow="0" firstDataRow="1" firstDataCol="1"/>
  <pivotFields count="5">
    <pivotField axis="axisRow" showAll="0">
      <items count="406"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x="396"/>
        <item x="397"/>
        <item x="398"/>
        <item x="399"/>
        <item x="400"/>
        <item x="401"/>
        <item x="402"/>
        <item x="40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404"/>
        <item t="default"/>
      </items>
    </pivotField>
    <pivotField showAll="0"/>
    <pivotField dataField="1" showAll="0"/>
    <pivotField dataField="1" showAll="0"/>
    <pivotField showAll="0"/>
  </pivotFields>
  <rowFields count="1">
    <field x="0"/>
  </rowFields>
  <rowItems count="8"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</rowItems>
  <colFields count="1">
    <field x="-2"/>
  </colFields>
  <colItems count="2">
    <i>
      <x/>
    </i>
    <i i="1">
      <x v="1"/>
    </i>
  </colItems>
  <dataFields count="2">
    <dataField name="Variación mensual (%) " fld="2" baseField="0" baseItem="1"/>
    <dataField name="Variación interanual (%) " fld="3" baseField="0" baseItem="1"/>
  </dataFields>
  <formats count="27">
    <format dxfId="68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81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82">
      <pivotArea dataOnly="0" labelOnly="1" fieldPosition="0">
        <references count="1">
          <reference field="0" count="10"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83">
      <pivotArea type="all" dataOnly="0" outline="0" fieldPosition="0"/>
    </format>
    <format dxfId="684">
      <pivotArea field="0" type="button" dataOnly="0" labelOnly="1" outline="0" axis="axisRow" fieldPosition="0"/>
    </format>
    <format dxfId="6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88">
      <pivotArea field="0" type="button" dataOnly="0" labelOnly="1" outline="0" axis="axisRow" fieldPosition="0"/>
    </format>
    <format dxfId="6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0">
      <pivotArea field="0" type="button" dataOnly="0" labelOnly="1" outline="0" axis="axisRow" fieldPosition="0"/>
    </format>
    <format dxfId="6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2">
      <pivotArea type="all" dataOnly="0" outline="0" fieldPosition="0"/>
    </format>
    <format dxfId="693">
      <pivotArea outline="0" collapsedLevelsAreSubtotals="1" fieldPosition="0"/>
    </format>
    <format dxfId="694">
      <pivotArea field="0" type="button" dataOnly="0" labelOnly="1" outline="0" axis="axisRow" fieldPosition="0"/>
    </format>
    <format dxfId="69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96">
      <pivotArea dataOnly="0" labelOnly="1" fieldPosition="0">
        <references count="1">
          <reference field="0" count="36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8">
      <pivotArea field="0" type="button" dataOnly="0" labelOnly="1" outline="0" axis="axisRow" fieldPosition="0"/>
    </format>
    <format dxfId="6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00">
      <pivotArea field="0" type="button" dataOnly="0" labelOnly="1" outline="0" axis="axisRow" fieldPosition="0"/>
    </format>
    <format dxfId="7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02">
      <pivotArea field="0" type="button" dataOnly="0" labelOnly="1" outline="0" axis="axisRow" fieldPosition="0"/>
    </format>
    <format dxfId="7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705">
      <pivotArea dataOnly="0" labelOnly="1" fieldPosition="0">
        <references count="1">
          <reference field="0" count="36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06">
      <pivotArea outline="0" collapsedLevelsAreSubtotals="1" fieldPosition="0"/>
    </format>
  </formats>
  <chartFormats count="2">
    <chartFormat chart="1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BE14FC-1395-4618-9880-29F3F5E3000A}" name="TablaDinámica2" cacheId="8346" dataOnRows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7" indent="0" outline="1" outlineData="1" multipleFieldFilters="0" chartFormat="3" colHeaderCaption="Filtrar por">
  <location ref="A11:E18" firstHeaderRow="1" firstDataRow="2" firstDataCol="1"/>
  <pivotFields count="35">
    <pivotField axis="axisCol" showAll="0">
      <items count="19">
        <item h="1" x="10"/>
        <item h="1" x="12"/>
        <item h="1" x="13"/>
        <item x="14"/>
        <item x="15"/>
        <item h="1" x="3"/>
        <item h="1" x="8"/>
        <item h="1" x="7"/>
        <item h="1" x="6"/>
        <item h="1" x="16"/>
        <item h="1" x="1"/>
        <item h="1" x="11"/>
        <item h="1" x="5"/>
        <item h="1" x="4"/>
        <item h="1" x="17"/>
        <item x="0"/>
        <item h="1" x="9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6">
    <i>
      <x/>
    </i>
    <i i="1">
      <x v="1"/>
    </i>
    <i i="2">
      <x v="2"/>
    </i>
    <i i="3">
      <x v="3"/>
    </i>
    <i i="4">
      <x v="4"/>
    </i>
    <i i="5">
      <x v="5"/>
    </i>
  </rowItems>
  <colFields count="1">
    <field x="0"/>
  </colFields>
  <colItems count="4">
    <i>
      <x v="3"/>
    </i>
    <i>
      <x v="4"/>
    </i>
    <i>
      <x v="15"/>
    </i>
    <i>
      <x v="17"/>
    </i>
  </colItems>
  <dataFields count="6">
    <dataField name="2020." fld="29" baseField="0" baseItem="0"/>
    <dataField name="2021." fld="30" baseField="0" baseItem="0"/>
    <dataField name="2022." fld="31" baseField="0" baseItem="0"/>
    <dataField name="2023." fld="32" baseField="0" baseItem="0"/>
    <dataField name="2024." fld="33" baseField="0" baseItem="0"/>
    <dataField name="2025." fld="34" baseField="0" baseItem="0"/>
  </dataFields>
  <formats count="13">
    <format dxfId="667">
      <pivotArea type="all" dataOnly="0" outline="0" fieldPosition="0"/>
    </format>
    <format dxfId="668">
      <pivotArea outline="0" collapsedLevelsAreSubtotals="1" fieldPosition="0"/>
    </format>
    <format dxfId="669">
      <pivotArea field="0" type="button" dataOnly="0" labelOnly="1" outline="0" axis="axisCol" fieldPosition="0"/>
    </format>
    <format dxfId="670">
      <pivotArea dataOnly="0" labelOnly="1" fieldPosition="0">
        <references count="1">
          <reference field="0" count="0"/>
        </references>
      </pivotArea>
    </format>
    <format dxfId="671">
      <pivotArea dataOnly="0" labelOnly="1" grandRow="1" outline="0" fieldPosition="0"/>
    </format>
    <format dxfId="67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73">
      <pivotArea outline="0" collapsedLevelsAreSubtotals="1" fieldPosition="0"/>
    </format>
    <format dxfId="674">
      <pivotArea field="-2" type="button" dataOnly="0" labelOnly="1" outline="0" axis="axisRow" fieldPosition="0"/>
    </format>
    <format dxfId="675">
      <pivotArea dataOnly="0" labelOnly="1" fieldPosition="0">
        <references count="1">
          <reference field="0" count="0"/>
        </references>
      </pivotArea>
    </format>
    <format dxfId="676">
      <pivotArea field="-2" type="button" dataOnly="0" labelOnly="1" outline="0" axis="axisRow" fieldPosition="0"/>
    </format>
    <format dxfId="677">
      <pivotArea dataOnly="0" labelOnly="1" fieldPosition="0">
        <references count="1">
          <reference field="0" count="0"/>
        </references>
      </pivotArea>
    </format>
    <format dxfId="678">
      <pivotArea field="-2" type="button" dataOnly="0" labelOnly="1" outline="0" axis="axisRow" fieldPosition="0"/>
    </format>
    <format dxfId="679">
      <pivotArea dataOnly="0" labelOnly="1" fieldPosition="0">
        <references count="1">
          <reference field="0" count="0"/>
        </references>
      </pivotArea>
    </format>
  </formats>
  <chartFormats count="5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C526C6-780C-4CAC-940E-568010124474}" name="TablaDinámica1" cacheId="834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11" rowHeaderCaption="Periodo">
  <location ref="M12:O19" firstHeaderRow="0" firstDataRow="1" firstDataCol="1"/>
  <pivotFields count="6">
    <pivotField axis="axisRow" numFmtId="17" showAll="0" sortType="ascending">
      <items count="40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x="396"/>
        <item x="397"/>
        <item x="398"/>
        <item x="399"/>
        <item x="400"/>
        <item x="401"/>
        <item x="402"/>
        <item t="default"/>
      </items>
    </pivotField>
    <pivotField numFmtId="2" showAll="0"/>
    <pivotField dataField="1" numFmtId="2" showAll="0"/>
    <pivotField showAll="0"/>
    <pivotField showAll="0"/>
    <pivotField dataField="1" numFmtId="2" showAll="0"/>
  </pivotFields>
  <rowFields count="1">
    <field x="0"/>
  </rowFields>
  <rowItems count="7">
    <i>
      <x v="396"/>
    </i>
    <i>
      <x v="397"/>
    </i>
    <i>
      <x v="398"/>
    </i>
    <i>
      <x v="399"/>
    </i>
    <i>
      <x v="400"/>
    </i>
    <i>
      <x v="401"/>
    </i>
    <i>
      <x v="402"/>
    </i>
  </rowItems>
  <colFields count="1">
    <field x="-2"/>
  </colFields>
  <colItems count="2">
    <i>
      <x/>
    </i>
    <i i="1">
      <x v="1"/>
    </i>
  </colItems>
  <dataFields count="2">
    <dataField name="Variación de los últimos 12 meses " fld="2" baseField="0" baseItem="0"/>
    <dataField name="Variación interanual " fld="5" baseField="0" baseItem="0"/>
  </dataFields>
  <formats count="18">
    <format dxfId="649">
      <pivotArea outline="0" collapsedLevelsAreSubtotals="1" fieldPosition="0"/>
    </format>
    <format dxfId="650">
      <pivotArea dataOnly="0" labelOnly="1" fieldPosition="0">
        <references count="1">
          <reference field="0" count="0"/>
        </references>
      </pivotArea>
    </format>
    <format dxfId="651">
      <pivotArea type="all" dataOnly="0" outline="0" fieldPosition="0"/>
    </format>
    <format dxfId="6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5">
      <pivotArea type="all" dataOnly="0" outline="0" fieldPosition="0"/>
    </format>
    <format dxfId="656">
      <pivotArea outline="0" collapsedLevelsAreSubtotals="1" fieldPosition="0"/>
    </format>
    <format dxfId="657">
      <pivotArea field="0" type="button" dataOnly="0" labelOnly="1" outline="0" axis="axisRow" fieldPosition="0"/>
    </format>
    <format dxfId="658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659">
      <pivotArea dataOnly="0" labelOnly="1" fieldPosition="0">
        <references count="1">
          <reference field="0" count="35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6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1">
      <pivotArea field="0" type="button" dataOnly="0" labelOnly="1" outline="0" axis="axisRow" fieldPosition="0"/>
    </format>
    <format dxfId="6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3">
      <pivotArea field="0" type="button" dataOnly="0" labelOnly="1" outline="0" axis="axisRow" fieldPosition="0"/>
    </format>
    <format dxfId="6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5">
      <pivotArea field="0" type="button" dataOnly="0" labelOnly="1" outline="0" axis="axisRow" fieldPosition="0"/>
    </format>
    <format dxfId="6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D7031B-8BD7-432E-B359-8F6E9E846270}" name="TablaDinámica3" cacheId="835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5">
  <location ref="A35:C57" firstHeaderRow="0" firstDataRow="1" firstDataCol="1"/>
  <pivotFields count="57">
    <pivotField axis="axisRow" showAll="0">
      <items count="23">
        <item x="17"/>
        <item x="8"/>
        <item x="16"/>
        <item x="19"/>
        <item x="20"/>
        <item x="13"/>
        <item x="10"/>
        <item x="11"/>
        <item x="12"/>
        <item x="14"/>
        <item x="6"/>
        <item x="5"/>
        <item x="15"/>
        <item x="1"/>
        <item x="21"/>
        <item x="2"/>
        <item x="9"/>
        <item x="18"/>
        <item x="4"/>
        <item x="3"/>
        <item x="7"/>
        <item x="0"/>
        <item t="default"/>
      </items>
    </pivotField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dataField="1" numFmtId="2" showAll="0"/>
    <pivotField dataField="1" numFmtId="2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dataFields count="2">
    <dataField name="Suma de 1/2024" fld="55" baseField="0" baseItem="0"/>
    <dataField name="Suma de 2/2024" fld="56" baseField="0" baseItem="0"/>
  </dataFields>
  <formats count="7">
    <format dxfId="642">
      <pivotArea type="all" dataOnly="0" outline="0" fieldPosition="0"/>
    </format>
    <format dxfId="643">
      <pivotArea outline="0" collapsedLevelsAreSubtotals="1" fieldPosition="0"/>
    </format>
    <format dxfId="644">
      <pivotArea field="0" type="button" dataOnly="0" labelOnly="1" outline="0" axis="axisRow" fieldPosition="0"/>
    </format>
    <format dxfId="645">
      <pivotArea dataOnly="0" labelOnly="1" fieldPosition="0">
        <references count="1">
          <reference field="0" count="0"/>
        </references>
      </pivotArea>
    </format>
    <format dxfId="646">
      <pivotArea dataOnly="0" labelOnly="1" grandRow="1" outline="0" fieldPosition="0"/>
    </format>
    <format dxfId="647">
      <pivotArea collapsedLevelsAreSubtotals="1" fieldPosition="0">
        <references count="1">
          <reference field="0" count="0"/>
        </references>
      </pivotArea>
    </format>
    <format dxfId="648">
      <pivotArea grandRow="1" outline="0" collapsedLevelsAreSubtotals="1" fieldPosition="0"/>
    </format>
  </formats>
  <chartFormats count="2">
    <chartFormat chart="3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240203-7091-41AA-A1B8-064324B0AAA5}" name="TablaDinámica6" cacheId="835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6">
  <location ref="A61:E81" firstHeaderRow="0" firstDataRow="1" firstDataCol="1"/>
  <pivotFields count="11">
    <pivotField axis="axisRow" showAll="0">
      <items count="20">
        <item x="17"/>
        <item x="10"/>
        <item x="11"/>
        <item x="0"/>
        <item x="6"/>
        <item x="5"/>
        <item x="4"/>
        <item x="12"/>
        <item x="2"/>
        <item x="15"/>
        <item x="7"/>
        <item x="3"/>
        <item x="9"/>
        <item x="16"/>
        <item x="14"/>
        <item x="1"/>
        <item x="13"/>
        <item x="8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2020 " fld="7" baseField="0" baseItem="0"/>
    <dataField name="2021 " fld="8" baseField="0" baseItem="0"/>
    <dataField name="2023 " fld="10" baseField="0" baseItem="0"/>
    <dataField name="2022 " fld="9" baseField="0" baseItem="0"/>
  </dataFields>
  <formats count="8">
    <format dxfId="634">
      <pivotArea type="all" dataOnly="0" outline="0" fieldPosition="0"/>
    </format>
    <format dxfId="635">
      <pivotArea outline="0" collapsedLevelsAreSubtotals="1" fieldPosition="0"/>
    </format>
    <format dxfId="636">
      <pivotArea type="origin" dataOnly="0" labelOnly="1" outline="0" fieldPosition="0"/>
    </format>
    <format dxfId="637">
      <pivotArea field="0" type="button" dataOnly="0" labelOnly="1" outline="0" axis="axisRow" fieldPosition="0"/>
    </format>
    <format dxfId="638">
      <pivotArea type="topRight" dataOnly="0" labelOnly="1" outline="0" fieldPosition="0"/>
    </format>
    <format dxfId="639">
      <pivotArea dataOnly="0" labelOnly="1" grandRow="1" outline="0" fieldPosition="0"/>
    </format>
    <format dxfId="640">
      <pivotArea dataOnly="0" labelOnly="1" fieldPosition="0">
        <references count="1">
          <reference field="0" count="0"/>
        </references>
      </pivotArea>
    </format>
    <format dxfId="641">
      <pivotArea dataOnly="0" labelOnly="1" grandCol="1" outline="0" fieldPosition="0"/>
    </format>
  </formats>
  <chartFormats count="22">
    <chartFormat chart="5" format="54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5" format="55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5" format="56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5" format="57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5" format="58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5" format="59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5" format="60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5" format="61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5" format="62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5" format="63" series="1">
      <pivotArea type="data" outline="0" fieldPosition="0">
        <references count="1">
          <reference field="0" count="1" selected="0">
            <x v="9"/>
          </reference>
        </references>
      </pivotArea>
    </chartFormat>
    <chartFormat chart="5" format="64" series="1">
      <pivotArea type="data" outline="0" fieldPosition="0">
        <references count="1">
          <reference field="0" count="1" selected="0">
            <x v="10"/>
          </reference>
        </references>
      </pivotArea>
    </chartFormat>
    <chartFormat chart="5" format="65" series="1">
      <pivotArea type="data" outline="0" fieldPosition="0">
        <references count="1">
          <reference field="0" count="1" selected="0">
            <x v="11"/>
          </reference>
        </references>
      </pivotArea>
    </chartFormat>
    <chartFormat chart="5" format="66" series="1">
      <pivotArea type="data" outline="0" fieldPosition="0">
        <references count="1">
          <reference field="0" count="1" selected="0">
            <x v="12"/>
          </reference>
        </references>
      </pivotArea>
    </chartFormat>
    <chartFormat chart="5" format="67" series="1">
      <pivotArea type="data" outline="0" fieldPosition="0">
        <references count="1">
          <reference field="0" count="1" selected="0">
            <x v="13"/>
          </reference>
        </references>
      </pivotArea>
    </chartFormat>
    <chartFormat chart="5" format="68" series="1">
      <pivotArea type="data" outline="0" fieldPosition="0">
        <references count="1">
          <reference field="0" count="1" selected="0">
            <x v="14"/>
          </reference>
        </references>
      </pivotArea>
    </chartFormat>
    <chartFormat chart="5" format="69" series="1">
      <pivotArea type="data" outline="0" fieldPosition="0">
        <references count="1">
          <reference field="0" count="1" selected="0">
            <x v="15"/>
          </reference>
        </references>
      </pivotArea>
    </chartFormat>
    <chartFormat chart="5" format="70" series="1">
      <pivotArea type="data" outline="0" fieldPosition="0">
        <references count="1">
          <reference field="0" count="1" selected="0">
            <x v="16"/>
          </reference>
        </references>
      </pivotArea>
    </chartFormat>
    <chartFormat chart="5" format="71" series="1">
      <pivotArea type="data" outline="0" fieldPosition="0">
        <references count="1">
          <reference field="0" count="1" selected="0">
            <x v="17"/>
          </reference>
        </references>
      </pivotArea>
    </chartFormat>
    <chartFormat chart="5" format="26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6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6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6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BECE77-F09C-4543-A96D-4B57041424D2}" name="TablaDinámica1" cacheId="834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27" rowHeaderCaption="Actividades">
  <location ref="A9:C31" firstHeaderRow="0" firstDataRow="1" firstDataCol="1"/>
  <pivotFields count="57">
    <pivotField axis="axisRow" showAll="0">
      <items count="23">
        <item x="17"/>
        <item x="8"/>
        <item x="16"/>
        <item x="19"/>
        <item x="20"/>
        <item x="13"/>
        <item x="10"/>
        <item x="11"/>
        <item x="12"/>
        <item x="14"/>
        <item x="0"/>
        <item x="6"/>
        <item x="5"/>
        <item x="15"/>
        <item x="1"/>
        <item x="21"/>
        <item x="2"/>
        <item x="9"/>
        <item x="18"/>
        <item x="4"/>
        <item x="3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dataFields count="2">
    <dataField name="Suma de 1/2024" fld="55" baseField="0" baseItem="0"/>
    <dataField name="Suma de 2/2024" fld="56" baseField="0" baseItem="0"/>
  </dataFields>
  <formats count="4">
    <format dxfId="630">
      <pivotArea outline="0" collapsedLevelsAreSubtotals="1" fieldPosition="0"/>
    </format>
    <format dxfId="631">
      <pivotArea type="all" dataOnly="0" outline="0" fieldPosition="0"/>
    </format>
    <format dxfId="632">
      <pivotArea outline="0" collapsedLevelsAreSubtotals="1" fieldPosition="0"/>
    </format>
    <format dxfId="633">
      <pivotArea field="0" type="button" dataOnly="0" labelOnly="1" outline="0" axis="axisRow" fieldPosition="0"/>
    </format>
  </formats>
  <chartFormats count="2">
    <chartFormat chart="8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6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12ED0A-4EA8-419A-A94A-625FB4E3920A}" name="TablaDinámica2" cacheId="835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8">
  <location ref="F87:I96" firstHeaderRow="0" firstDataRow="1" firstDataCol="1"/>
  <pivotFields count="5">
    <pivotField axis="axisRow" numFmtId="14" multipleItemSelectionAllowed="1" showAll="0">
      <items count="49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x="480"/>
        <item x="481"/>
        <item x="482"/>
        <item x="483"/>
        <item x="484"/>
        <item x="485"/>
        <item x="486"/>
        <item x="487"/>
        <item h="1" x="488"/>
        <item t="default"/>
      </items>
    </pivotField>
    <pivotField numFmtId="2" showAll="0"/>
    <pivotField dataField="1" showAll="0"/>
    <pivotField dataField="1" showAll="0"/>
    <pivotField dataField="1" showAll="0"/>
  </pivotFields>
  <rowFields count="1">
    <field x="0"/>
  </rowFields>
  <rowItems count="9"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Variación mensual (%) " fld="2" baseField="1" baseItem="0"/>
    <dataField name="Variación interanual (%) " fld="3" baseField="1" baseItem="0"/>
    <dataField name="Variación acumulada (%)/n2 " fld="4" baseField="1" baseItem="0"/>
  </dataFields>
  <formats count="6">
    <format dxfId="624">
      <pivotArea outline="0" collapsedLevelsAreSubtotals="1" fieldPosition="0"/>
    </format>
    <format dxfId="6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6">
      <pivotArea field="0" type="button" dataOnly="0" labelOnly="1" outline="0" axis="axisRow" fieldPosition="0"/>
    </format>
    <format dxfId="627">
      <pivotArea field="0" type="button" dataOnly="0" labelOnly="1" outline="0" axis="axisRow" fieldPosition="0"/>
    </format>
    <format dxfId="6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3">
    <chartFormat chart="7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815F1B-4636-4C1C-BB58-23BBAD105571}" name="TablaDinámica4" cacheId="835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7" rowHeaderCaption="Periodo">
  <location ref="B85:C107" firstHeaderRow="1" firstDataRow="1" firstDataCol="1"/>
  <pivotFields count="5">
    <pivotField axis="axisRow" numFmtId="17" showAll="0">
      <items count="169"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61"/>
        <item x="162"/>
        <item x="163"/>
        <item x="164"/>
        <item x="165"/>
        <item x="166"/>
        <item x="167"/>
        <item t="default"/>
      </items>
    </pivotField>
    <pivotField dataField="1" numFmtId="165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axis="axisRow"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Row" showAll="0">
      <items count="18"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x="15"/>
        <item h="1" x="0"/>
        <item h="1" x="1"/>
        <item h="1" x="2"/>
        <item h="1" x="3"/>
        <item h="1" x="4"/>
        <item h="1" x="16"/>
        <item t="default"/>
      </items>
    </pivotField>
  </pivotFields>
  <rowFields count="4">
    <field x="4"/>
    <field x="2"/>
    <field x="3"/>
    <field x="0"/>
  </rowFields>
  <rowItems count="22">
    <i>
      <x v="9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0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</rowItems>
  <colItems count="1">
    <i/>
  </colItems>
  <dataFields count="1">
    <dataField name="Tasa de desempleo " fld="1" baseField="4" baseItem="10" numFmtId="2"/>
  </dataFields>
  <formats count="21">
    <format dxfId="603">
      <pivotArea type="all" dataOnly="0" outline="0" fieldPosition="0"/>
    </format>
    <format dxfId="604">
      <pivotArea outline="0" collapsedLevelsAreSubtotals="1" fieldPosition="0"/>
    </format>
    <format dxfId="605">
      <pivotArea field="4" type="button" dataOnly="0" labelOnly="1" outline="0" axis="axisRow" fieldPosition="0"/>
    </format>
    <format dxfId="606">
      <pivotArea dataOnly="0" labelOnly="1" fieldPosition="0">
        <references count="1">
          <reference field="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3"/>
            <x v="14"/>
            <x v="15"/>
          </reference>
        </references>
      </pivotArea>
    </format>
    <format dxfId="607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0"/>
          </reference>
        </references>
      </pivotArea>
    </format>
    <format dxfId="608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1"/>
          </reference>
        </references>
      </pivotArea>
    </format>
    <format dxfId="609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2"/>
          </reference>
        </references>
      </pivotArea>
    </format>
    <format dxfId="610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3"/>
          </reference>
        </references>
      </pivotArea>
    </format>
    <format dxfId="611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4"/>
          </reference>
        </references>
      </pivotArea>
    </format>
    <format dxfId="612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5"/>
          </reference>
        </references>
      </pivotArea>
    </format>
    <format dxfId="613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6"/>
          </reference>
        </references>
      </pivotArea>
    </format>
    <format dxfId="614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7"/>
          </reference>
        </references>
      </pivotArea>
    </format>
    <format dxfId="615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8"/>
          </reference>
        </references>
      </pivotArea>
    </format>
    <format dxfId="616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9"/>
          </reference>
        </references>
      </pivotArea>
    </format>
    <format dxfId="617">
      <pivotArea dataOnly="0" labelOnly="1" fieldPosition="0">
        <references count="2">
          <reference field="2" count="7">
            <x v="1"/>
            <x v="2"/>
            <x v="3"/>
            <x v="4"/>
            <x v="5"/>
            <x v="6"/>
            <x v="7"/>
          </reference>
          <reference field="4" count="1" selected="0">
            <x v="10"/>
          </reference>
        </references>
      </pivotArea>
    </format>
    <format dxfId="618">
      <pivotArea dataOnly="0" labelOnly="1" fieldPosition="0">
        <references count="2">
          <reference field="2" count="4">
            <x v="9"/>
            <x v="10"/>
            <x v="11"/>
            <x v="12"/>
          </reference>
          <reference field="4" count="1" selected="0">
            <x v="12"/>
          </reference>
        </references>
      </pivotArea>
    </format>
    <format dxfId="619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13"/>
          </reference>
        </references>
      </pivotArea>
    </format>
    <format dxfId="620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14"/>
          </reference>
        </references>
      </pivotArea>
    </format>
    <format dxfId="621">
      <pivotArea dataOnly="0" labelOnly="1" fieldPosition="0">
        <references count="2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4" count="1" selected="0">
            <x v="15"/>
          </reference>
        </references>
      </pivotArea>
    </format>
    <format dxfId="622">
      <pivotArea dataOnly="0" labelOnly="1" outline="0" axis="axisValues" fieldPosition="0"/>
    </format>
    <format dxfId="623">
      <pivotArea outline="0" collapsedLevelsAreSubtotals="1" fieldPosition="0"/>
    </format>
  </formats>
  <chartFormats count="1"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2" xr16:uid="{B6912E10-4760-48CE-ACCF-EC53D1F3336D}" autoFormatId="16" applyNumberFormats="0" applyBorderFormats="0" applyFontFormats="0" applyPatternFormats="0" applyAlignmentFormats="0" applyWidthHeightFormats="0">
  <queryTableRefresh nextId="171">
    <queryTableFields count="2">
      <queryTableField id="169" name="Periodo" tableColumnId="169"/>
      <queryTableField id="170" name="Valor" tableColumnId="170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9" xr16:uid="{28E71BC6-1FA8-4D4E-8AC5-7841C7A7B927}" autoFormatId="16" applyNumberFormats="0" applyBorderFormats="0" applyFontFormats="0" applyPatternFormats="0" applyAlignmentFormats="0" applyWidthHeightFormats="0">
  <queryTableRefresh nextId="3">
    <queryTableFields count="2">
      <queryTableField id="1" name="Año" tableColumnId="1"/>
      <queryTableField id="2" name="Promedio" tableColumnId="2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28" xr16:uid="{2F6C42AE-03AA-42E8-BA96-286351CB3597}" autoFormatId="16" applyNumberFormats="0" applyBorderFormats="0" applyFontFormats="0" applyPatternFormats="0" applyAlignmentFormats="0" applyWidthHeightFormats="0">
  <queryTableRefresh nextId="5">
    <queryTableFields count="3">
      <queryTableField id="1" name="Fecha" tableColumnId="1"/>
      <queryTableField id="3" name="Año" tableColumnId="3"/>
      <queryTableField id="2" name="TBP" tableColumnId="2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0" xr16:uid="{BB64DB13-CD14-4862-AB1C-F1FC66A878B5}" autoFormatId="16" applyNumberFormats="0" applyBorderFormats="0" applyFontFormats="0" applyPatternFormats="0" applyAlignmentFormats="0" applyWidthHeightFormats="0">
  <queryTableRefresh nextId="11">
    <queryTableFields count="8">
      <queryTableField id="9" name="Periodo" tableColumnId="9"/>
      <queryTableField id="2" name="Bancos públicos (MN)" tableColumnId="2"/>
      <queryTableField id="3" name="Bancos públicos (ME)" tableColumnId="3"/>
      <queryTableField id="4" name="Bancos privados (MN)" tableColumnId="4"/>
      <queryTableField id="5" name="Bancos privados (ME)" tableColumnId="5"/>
      <queryTableField id="6" name="Otros intermediarios financieros (MN)" tableColumnId="6"/>
      <queryTableField id="7" name="Otros intermediarios financieros (ME)" tableColumnId="7"/>
      <queryTableField id="8" name="Total sistema financiero nacional" tableColumnId="8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0" xr16:uid="{50D5FD2C-D862-4323-95D1-493A65547CAC}" autoFormatId="16" applyNumberFormats="0" applyBorderFormats="0" applyFontFormats="0" applyPatternFormats="0" applyAlignmentFormats="0" applyWidthHeightFormats="0">
  <queryTableRefresh nextId="4">
    <queryTableFields count="3">
      <queryTableField id="1" name="Fecha" tableColumnId="1"/>
      <queryTableField id="2" name="TIPO CAMBIO COMPRA" tableColumnId="2"/>
      <queryTableField id="3" name="TIPO DE CAMBIO VENTA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24" xr16:uid="{90DFE5DA-A597-4E36-A76B-6414EFF7284A}" autoFormatId="16" applyNumberFormats="0" applyBorderFormats="0" applyFontFormats="0" applyPatternFormats="0" applyAlignmentFormats="0" applyWidthHeightFormats="0">
  <queryTableRefresh nextId="4">
    <queryTableFields count="3">
      <queryTableField id="1" name="Fecha" tableColumnId="1"/>
      <queryTableField id="2" name="Valor" tableColumnId="2"/>
      <queryTableField id="3" name="Año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5" connectionId="25" xr16:uid="{C1CCE122-C8E0-46A5-B3E3-3F0E0B05B430}" autoFormatId="16" applyNumberFormats="0" applyBorderFormats="0" applyFontFormats="0" applyPatternFormats="0" applyAlignmentFormats="0" applyWidthHeightFormats="0">
  <queryTableRefresh nextId="5">
    <queryTableFields count="2">
      <queryTableField id="3" name="Periodo" tableColumnId="3"/>
      <queryTableField id="4" name="Tasa Promedio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3" xr16:uid="{43CC30F3-5F4C-4F16-98E3-1D6353D66CFF}" autoFormatId="16" applyNumberFormats="0" applyBorderFormats="0" applyFontFormats="0" applyPatternFormats="0" applyAlignmentFormats="0" applyWidthHeightFormats="0">
  <queryTableRefresh nextId="8">
    <queryTableFields count="5">
      <queryTableField id="6" name="Periodo" tableColumnId="1"/>
      <queryTableField id="2" name="Nivel" tableColumnId="2"/>
      <queryTableField id="3" name="Variación mensual (%)" tableColumnId="3"/>
      <queryTableField id="4" name="Variación interanual (%)" tableColumnId="4"/>
      <queryTableField id="5" name="Variación acumulada (%)" tableColumnId="5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1" xr16:uid="{64848172-CB57-47B3-B28E-DDF1F71584D4}" autoFormatId="16" applyNumberFormats="0" applyBorderFormats="0" applyFontFormats="0" applyPatternFormats="0" applyAlignmentFormats="0" applyWidthHeightFormats="0">
  <queryTableRefresh nextId="7">
    <queryTableFields count="6">
      <queryTableField id="1" name="Periodo" tableColumnId="1"/>
      <queryTableField id="2" name="Nivel" tableColumnId="2"/>
      <queryTableField id="3" name="Variación de los últimos 12 meses" tableColumnId="3"/>
      <queryTableField id="4" name="Variación media" tableColumnId="4"/>
      <queryTableField id="5" name="Tasa de aceleración" tableColumnId="5"/>
      <queryTableField id="6" name="Variación interanual" tableColumnId="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23" xr16:uid="{1FA64969-7EAC-4BA3-A296-AC97205A8DDA}" autoFormatId="16" applyNumberFormats="0" applyBorderFormats="0" applyFontFormats="0" applyPatternFormats="0" applyAlignmentFormats="0" applyWidthHeightFormats="0">
  <queryTableRefresh nextId="36">
    <queryTableFields count="35">
      <queryTableField id="1" name="Tasa de vaciación anual" tableColumnId="1"/>
      <queryTableField id="2" name="1992" tableColumnId="2"/>
      <queryTableField id="3" name="1993" tableColumnId="3"/>
      <queryTableField id="4" name="1994" tableColumnId="4"/>
      <queryTableField id="5" name="1995" tableColumnId="5"/>
      <queryTableField id="6" name="1996" tableColumnId="6"/>
      <queryTableField id="7" name="1997" tableColumnId="7"/>
      <queryTableField id="8" name="1998" tableColumnId="8"/>
      <queryTableField id="9" name="1999" tableColumnId="9"/>
      <queryTableField id="10" name="2000" tableColumnId="10"/>
      <queryTableField id="11" name="2001" tableColumnId="11"/>
      <queryTableField id="12" name="2002" tableColumnId="12"/>
      <queryTableField id="13" name="2003" tableColumnId="13"/>
      <queryTableField id="14" name="2004" tableColumnId="14"/>
      <queryTableField id="15" name="2005" tableColumnId="15"/>
      <queryTableField id="16" name="2006" tableColumnId="16"/>
      <queryTableField id="17" name="2007" tableColumnId="17"/>
      <queryTableField id="18" name="2008" tableColumnId="18"/>
      <queryTableField id="19" name="2009" tableColumnId="19"/>
      <queryTableField id="20" name="2010" tableColumnId="20"/>
      <queryTableField id="21" name="2011" tableColumnId="21"/>
      <queryTableField id="22" name="2012" tableColumnId="22"/>
      <queryTableField id="23" name="2013" tableColumnId="23"/>
      <queryTableField id="24" name="2014" tableColumnId="24"/>
      <queryTableField id="25" name="2015" tableColumnId="25"/>
      <queryTableField id="26" name="2016" tableColumnId="26"/>
      <queryTableField id="27" name="2017" tableColumnId="27"/>
      <queryTableField id="28" name="2018" tableColumnId="28"/>
      <queryTableField id="29" name="2019" tableColumnId="29"/>
      <queryTableField id="30" name="2020" tableColumnId="30"/>
      <queryTableField id="31" name="2021" tableColumnId="31"/>
      <queryTableField id="32" name="2022" tableColumnId="32"/>
      <queryTableField id="33" name="2023" tableColumnId="33"/>
      <queryTableField id="34" name="2024" tableColumnId="34"/>
      <queryTableField id="35" name="2025" tableColumnId="3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27" xr16:uid="{8944CC71-7370-4551-9B0A-2BC419B82DD3}" autoFormatId="16" applyNumberFormats="0" applyBorderFormats="0" applyFontFormats="0" applyPatternFormats="0" applyAlignmentFormats="0" applyWidthHeightFormats="0">
  <queryTableRefresh nextId="60">
    <queryTableFields count="57">
      <queryTableField id="58" name="Actividades" tableColumnId="58"/>
      <queryTableField id="2" name="3/2010" tableColumnId="2"/>
      <queryTableField id="3" name="4/2010" tableColumnId="3"/>
      <queryTableField id="4" name="1/2011" tableColumnId="4"/>
      <queryTableField id="5" name="2/2011" tableColumnId="5"/>
      <queryTableField id="6" name="3/2011" tableColumnId="6"/>
      <queryTableField id="7" name="4/2011" tableColumnId="7"/>
      <queryTableField id="8" name="1/2012" tableColumnId="8"/>
      <queryTableField id="9" name="2/2012" tableColumnId="9"/>
      <queryTableField id="10" name="3/2012" tableColumnId="10"/>
      <queryTableField id="11" name="4/2012" tableColumnId="11"/>
      <queryTableField id="12" name="1/2013" tableColumnId="12"/>
      <queryTableField id="13" name="2/2013" tableColumnId="13"/>
      <queryTableField id="14" name="3/2013" tableColumnId="14"/>
      <queryTableField id="15" name="4/2013" tableColumnId="15"/>
      <queryTableField id="16" name="1/2014" tableColumnId="16"/>
      <queryTableField id="17" name="2/2014" tableColumnId="17"/>
      <queryTableField id="18" name="3/2014" tableColumnId="18"/>
      <queryTableField id="19" name="4/2014" tableColumnId="19"/>
      <queryTableField id="20" name="1/2015" tableColumnId="20"/>
      <queryTableField id="21" name="2/2015" tableColumnId="21"/>
      <queryTableField id="22" name="3/2015" tableColumnId="22"/>
      <queryTableField id="23" name="4/2015" tableColumnId="23"/>
      <queryTableField id="24" name="1/2016" tableColumnId="24"/>
      <queryTableField id="25" name="2/2016" tableColumnId="25"/>
      <queryTableField id="26" name="3/2016" tableColumnId="26"/>
      <queryTableField id="27" name="4/2016" tableColumnId="27"/>
      <queryTableField id="28" name="1/2017" tableColumnId="28"/>
      <queryTableField id="29" name="2/2017" tableColumnId="29"/>
      <queryTableField id="30" name="3/2017" tableColumnId="30"/>
      <queryTableField id="31" name="4/2017" tableColumnId="31"/>
      <queryTableField id="32" name="1/2018" tableColumnId="32"/>
      <queryTableField id="33" name="2/2018" tableColumnId="33"/>
      <queryTableField id="34" name="3/2018" tableColumnId="34"/>
      <queryTableField id="35" name="4/2018" tableColumnId="35"/>
      <queryTableField id="36" name="1/2019" tableColumnId="36"/>
      <queryTableField id="37" name="2/2019" tableColumnId="37"/>
      <queryTableField id="38" name="3/2019" tableColumnId="38"/>
      <queryTableField id="39" name="4/2019" tableColumnId="39"/>
      <queryTableField id="40" name="1/2020" tableColumnId="40"/>
      <queryTableField id="41" name="2/2020" tableColumnId="41"/>
      <queryTableField id="42" name="3/2020" tableColumnId="42"/>
      <queryTableField id="43" name="4/2020" tableColumnId="43"/>
      <queryTableField id="44" name="1/2021" tableColumnId="44"/>
      <queryTableField id="45" name="2/2021" tableColumnId="45"/>
      <queryTableField id="46" name="3/2021" tableColumnId="46"/>
      <queryTableField id="47" name="4/2021" tableColumnId="47"/>
      <queryTableField id="48" name="1/2022" tableColumnId="48"/>
      <queryTableField id="49" name="2/2022" tableColumnId="49"/>
      <queryTableField id="50" name="3/2022" tableColumnId="50"/>
      <queryTableField id="51" name="4/2022" tableColumnId="51"/>
      <queryTableField id="52" name="1/2023" tableColumnId="52"/>
      <queryTableField id="53" name="2/2023" tableColumnId="53"/>
      <queryTableField id="54" name="3/2023" tableColumnId="54"/>
      <queryTableField id="55" name="4/2023" tableColumnId="55"/>
      <queryTableField id="56" name="1/2024" tableColumnId="56"/>
      <queryTableField id="57" name="2/2024" tableColumnId="57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6" xr16:uid="{39E8A1A8-BA31-4F6B-BF27-F7076A8EC563}" autoFormatId="16" applyNumberFormats="0" applyBorderFormats="0" applyFontFormats="0" applyPatternFormats="0" applyAlignmentFormats="0" applyWidthHeightFormats="0">
  <queryTableRefresh nextId="172">
    <queryTableFields count="2">
      <queryTableField id="169" name="Periodo" tableColumnId="169"/>
      <queryTableField id="171" name="Tasa" tableColumnId="171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4" xr16:uid="{7B1F0125-EB87-41C5-96D6-176F40644232}" autoFormatId="16" applyNumberFormats="0" applyBorderFormats="0" applyFontFormats="0" applyPatternFormats="0" applyAlignmentFormats="0" applyWidthHeightFormats="0">
  <queryTableRefresh nextId="6">
    <queryTableFields count="5">
      <queryTableField id="1" name="Periodo" tableColumnId="1"/>
      <queryTableField id="2" name="Nivel" tableColumnId="2"/>
      <queryTableField id="3" name="Variación mensual (%)" tableColumnId="3"/>
      <queryTableField id="4" name="Variación interanual (%)" tableColumnId="4"/>
      <queryTableField id="5" name="Variación acumulada (%)/n2" tableColumnId="5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ctividades" xr10:uid="{B27B11F4-7E3A-4C53-BF6F-F45F561D28C6}" sourceName="Actividades">
  <pivotTables>
    <pivotTable tabId="4" name="TablaDinámica3"/>
  </pivotTables>
  <data>
    <tabular pivotCacheId="1386511858">
      <items count="22">
        <i x="17" s="1"/>
        <i x="8" s="1"/>
        <i x="16" s="1"/>
        <i x="19" s="1"/>
        <i x="20" s="1"/>
        <i x="13" s="1"/>
        <i x="10" s="1"/>
        <i x="11" s="1"/>
        <i x="12" s="1"/>
        <i x="14" s="1"/>
        <i x="0" s="1"/>
        <i x="6" s="1"/>
        <i x="5" s="1"/>
        <i x="15" s="1"/>
        <i x="1" s="1"/>
        <i x="21" s="1"/>
        <i x="2" s="1"/>
        <i x="9" s="1"/>
        <i x="18" s="1"/>
        <i x="4" s="1"/>
        <i x="3" s="1"/>
        <i x="7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ctividades" xr10:uid="{5A4C0FCC-B1A4-418C-8B23-3CBEBEA3C466}" cache="SegmentaciónDeDatos_Actividades" caption="Actividades" rowHeight="257175"/>
</slicer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B1DA8E6-3660-4072-AACA-DB7685F15F80}" name="BD_Pivot_mes" displayName="BD_Pivot_mes" ref="A9:B21" totalsRowShown="0">
  <autoFilter ref="A9:B21" xr:uid="{E20919CE-834C-4D84-BB37-CBA5AD9E7EF7}"/>
  <tableColumns count="2">
    <tableColumn id="1" xr3:uid="{A27B75D6-942D-4836-88F5-AC2B004F29C5}" name="Mes"/>
    <tableColumn id="2" xr3:uid="{433CB25D-B3FE-45E5-9998-DDC70FD647F9}" name="Valor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88C8F3D-D0F7-4C89-B4AF-809ACC7FFEBA}" name="ISMR" displayName="ISMR" ref="B92:F581" tableType="queryTable" totalsRowShown="0" headerRowDxfId="445" dataDxfId="444">
  <autoFilter ref="B92:F581" xr:uid="{288C8F3D-D0F7-4C89-B4AF-809ACC7FFEBA}"/>
  <tableColumns count="5">
    <tableColumn id="1" xr3:uid="{E3CB5C36-CD4C-4A14-A0A1-F564F8438016}" uniqueName="1" name="Periodo" queryTableFieldId="1" dataDxfId="443"/>
    <tableColumn id="2" xr3:uid="{435DACB3-36E7-4322-8C2C-B1CCCE9CAE97}" uniqueName="2" name="Nivel" queryTableFieldId="2" dataDxfId="442"/>
    <tableColumn id="3" xr3:uid="{002231FE-847C-40A3-BA76-9CF40F633822}" uniqueName="3" name="Variación mensual (%)" queryTableFieldId="3" dataDxfId="441"/>
    <tableColumn id="4" xr3:uid="{667875E5-79F2-43C8-AB50-8B2CBA71B9B9}" uniqueName="4" name="Variación interanual (%)" queryTableFieldId="4" dataDxfId="440"/>
    <tableColumn id="5" xr3:uid="{B9F02175-178C-4EFF-8BB2-1526BB8E9098}" uniqueName="5" name="Variación acumulada (%)/n2" queryTableFieldId="5" dataDxfId="439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CECBA94C-4739-4B2A-8D4F-1DC854D18ACD}" name="Tabla29" displayName="Tabla29" ref="A38:BE60" totalsRowShown="0" headerRowDxfId="438" dataDxfId="437" tableBorderDxfId="436">
  <autoFilter ref="A38:BE60" xr:uid="{CECBA94C-4739-4B2A-8D4F-1DC854D18ACD}"/>
  <tableColumns count="57">
    <tableColumn id="1" xr3:uid="{DE42C72D-AD65-460C-985D-17D290173F47}" name="Actividades" dataDxfId="435"/>
    <tableColumn id="2" xr3:uid="{FD795C8F-850B-4CC4-8B0B-4FF148B00151}" name="3/2010" dataDxfId="434">
      <calculatedColumnFormula>(B11/$B$62)*100</calculatedColumnFormula>
    </tableColumn>
    <tableColumn id="3" xr3:uid="{BF833B5C-341B-47F5-9386-419BFC504612}" name="4/2010" dataDxfId="433">
      <calculatedColumnFormula>(C11/$B$62)*100</calculatedColumnFormula>
    </tableColumn>
    <tableColumn id="4" xr3:uid="{8B2BF01A-5485-4948-954F-3511F294695E}" name="1/2011" dataDxfId="432">
      <calculatedColumnFormula>(D11/$B$62)*100</calculatedColumnFormula>
    </tableColumn>
    <tableColumn id="5" xr3:uid="{2BBE05EA-407D-4015-AF15-7B4C0BCA54B5}" name="2/2011" dataDxfId="431">
      <calculatedColumnFormula>(E11/$B$62)*100</calculatedColumnFormula>
    </tableColumn>
    <tableColumn id="6" xr3:uid="{357DBD1D-9A8E-4E1F-AA3B-15161263D1F2}" name="3/2011" dataDxfId="430">
      <calculatedColumnFormula>(F11/$B$62)*100</calculatedColumnFormula>
    </tableColumn>
    <tableColumn id="7" xr3:uid="{BD625420-4E25-415A-940A-F890F5F8A833}" name="4/2011" dataDxfId="429">
      <calculatedColumnFormula>(G11/$B$62)*100</calculatedColumnFormula>
    </tableColumn>
    <tableColumn id="8" xr3:uid="{045AEA93-C228-453A-B40C-00D3784AFB0D}" name="1/2012" dataDxfId="428">
      <calculatedColumnFormula>(H11/$B$62)*100</calculatedColumnFormula>
    </tableColumn>
    <tableColumn id="9" xr3:uid="{FB8F2FEF-7379-4747-9D09-CABCCAFEE37C}" name="2/2012" dataDxfId="427">
      <calculatedColumnFormula>(I11/$B$62)*100</calculatedColumnFormula>
    </tableColumn>
    <tableColumn id="10" xr3:uid="{8373568F-10FE-4402-ADBC-89030D294F1A}" name="3/2012" dataDxfId="426">
      <calculatedColumnFormula>(J11/$B$62)*100</calculatedColumnFormula>
    </tableColumn>
    <tableColumn id="11" xr3:uid="{25A0EC29-3C80-4FDC-9EA4-7D362E408CA4}" name="4/2012" dataDxfId="425">
      <calculatedColumnFormula>(K11/$B$62)*100</calculatedColumnFormula>
    </tableColumn>
    <tableColumn id="12" xr3:uid="{5B5A4A9B-6877-407A-9141-2C2B5E04F674}" name="1/2013" dataDxfId="424">
      <calculatedColumnFormula>(L11/$B$62)*100</calculatedColumnFormula>
    </tableColumn>
    <tableColumn id="13" xr3:uid="{531F36E8-2C8E-490B-BB8B-9A3082C6CA2B}" name="2/2013" dataDxfId="423">
      <calculatedColumnFormula>(M11/$B$62)*100</calculatedColumnFormula>
    </tableColumn>
    <tableColumn id="14" xr3:uid="{3E0F8D17-2D49-4143-B03B-2391850ABA69}" name="3/2013" dataDxfId="422">
      <calculatedColumnFormula>(N11/$B$62)*100</calculatedColumnFormula>
    </tableColumn>
    <tableColumn id="15" xr3:uid="{1861A7BA-F5C3-4F83-ABB7-0916D86F53B0}" name="4/2013" dataDxfId="421">
      <calculatedColumnFormula>(O11/$B$62)*100</calculatedColumnFormula>
    </tableColumn>
    <tableColumn id="16" xr3:uid="{6773589A-8EF8-469A-B2DD-C340FC15DDE0}" name="1/2014" dataDxfId="420">
      <calculatedColumnFormula>(P11/$B$62)*100</calculatedColumnFormula>
    </tableColumn>
    <tableColumn id="17" xr3:uid="{AD9039C3-0BD6-4A74-8CE9-5FA9D2476CE3}" name="2/2014" dataDxfId="419">
      <calculatedColumnFormula>(Q11/$B$62)*100</calculatedColumnFormula>
    </tableColumn>
    <tableColumn id="18" xr3:uid="{86FC4D79-8A7C-4B80-9C71-7DB68CBE1948}" name="3/2014" dataDxfId="418">
      <calculatedColumnFormula>(R11/$B$62)*100</calculatedColumnFormula>
    </tableColumn>
    <tableColumn id="19" xr3:uid="{75018497-E826-4F58-99C1-3000A2341DC2}" name="4/2014" dataDxfId="417">
      <calculatedColumnFormula>(S11/$B$62)*100</calculatedColumnFormula>
    </tableColumn>
    <tableColumn id="20" xr3:uid="{9013FB3D-B909-4963-A8F5-54F3319829D4}" name="1/2015" dataDxfId="416">
      <calculatedColumnFormula>(T11/$B$62)*100</calculatedColumnFormula>
    </tableColumn>
    <tableColumn id="21" xr3:uid="{F2CC4481-8486-4593-B352-B397465FCDD3}" name="2/2015" dataDxfId="415">
      <calculatedColumnFormula>(U11/$B$62)*100</calculatedColumnFormula>
    </tableColumn>
    <tableColumn id="22" xr3:uid="{B33EB2FC-870A-4123-8B63-60B1CEA8674B}" name="3/2015" dataDxfId="414">
      <calculatedColumnFormula>(V11/$B$62)*100</calculatedColumnFormula>
    </tableColumn>
    <tableColumn id="23" xr3:uid="{BC94FE0C-747E-4DF5-A429-188BDC7E3393}" name="4/2015" dataDxfId="413">
      <calculatedColumnFormula>(W11/$B$62)*100</calculatedColumnFormula>
    </tableColumn>
    <tableColumn id="24" xr3:uid="{F01376A8-F277-43BF-ABD1-CAC5C988B787}" name="1/2016" dataDxfId="412">
      <calculatedColumnFormula>(X11/$B$62)*100</calculatedColumnFormula>
    </tableColumn>
    <tableColumn id="25" xr3:uid="{393F3463-F069-4EC7-B5ED-A33B9186BBE6}" name="2/2016" dataDxfId="411">
      <calculatedColumnFormula>(Y11/$B$62)*100</calculatedColumnFormula>
    </tableColumn>
    <tableColumn id="26" xr3:uid="{37C99D03-222E-4CF6-9D82-DE1323B0829A}" name="3/2016" dataDxfId="410">
      <calculatedColumnFormula>(Z11/$B$62)*100</calculatedColumnFormula>
    </tableColumn>
    <tableColumn id="27" xr3:uid="{8D4C968F-7ADE-4DE2-BDF5-B47BF6598355}" name="4/2016" dataDxfId="409">
      <calculatedColumnFormula>(AA11/$B$62)*100</calculatedColumnFormula>
    </tableColumn>
    <tableColumn id="28" xr3:uid="{95C2D61B-6C75-481F-8D2C-F8EBAB342394}" name="1/2017" dataDxfId="408">
      <calculatedColumnFormula>(AB11/$B$62)*100</calculatedColumnFormula>
    </tableColumn>
    <tableColumn id="29" xr3:uid="{FBAF2CF3-E4FA-4E77-B9DB-E1838493FE01}" name="2/2017" dataDxfId="407">
      <calculatedColumnFormula>(AC11/$B$62)*100</calculatedColumnFormula>
    </tableColumn>
    <tableColumn id="30" xr3:uid="{5F36F7CC-8A58-4234-B393-D6C7D56A180D}" name="3/2017" dataDxfId="406">
      <calculatedColumnFormula>(AD11/$B$62)*100</calculatedColumnFormula>
    </tableColumn>
    <tableColumn id="31" xr3:uid="{156ECB58-87C1-416D-AF93-A56442D26242}" name="4/2017" dataDxfId="405">
      <calculatedColumnFormula>(AE11/$B$62)*100</calculatedColumnFormula>
    </tableColumn>
    <tableColumn id="32" xr3:uid="{BBB82066-38EC-44E3-B16E-F3DC4DFC4495}" name="1/2018" dataDxfId="404">
      <calculatedColumnFormula>(AF11/$B$62)*100</calculatedColumnFormula>
    </tableColumn>
    <tableColumn id="33" xr3:uid="{F6598757-6CB3-4005-A547-B6E51A2E0FAE}" name="2/2018" dataDxfId="403">
      <calculatedColumnFormula>(AG11/$B$62)*100</calculatedColumnFormula>
    </tableColumn>
    <tableColumn id="34" xr3:uid="{0BD005DE-5501-4E3D-9425-3188485ABA75}" name="3/2018" dataDxfId="402">
      <calculatedColumnFormula>(AH11/$B$62)*100</calculatedColumnFormula>
    </tableColumn>
    <tableColumn id="35" xr3:uid="{14B65129-A9D1-48F4-B824-97BD0BD81056}" name="4/2018" dataDxfId="401">
      <calculatedColumnFormula>(AI11/$B$62)*100</calculatedColumnFormula>
    </tableColumn>
    <tableColumn id="36" xr3:uid="{3EE8D215-BAF5-4748-9D25-ECCB9D5AA892}" name="1/2019" dataDxfId="400">
      <calculatedColumnFormula>(AJ11/$B$62)*100</calculatedColumnFormula>
    </tableColumn>
    <tableColumn id="37" xr3:uid="{7093A3BF-90B2-4F58-A8AF-018342676160}" name="2/2019" dataDxfId="399">
      <calculatedColumnFormula>(AK11/$B$62)*100</calculatedColumnFormula>
    </tableColumn>
    <tableColumn id="38" xr3:uid="{C92F9AE0-4FED-4914-87CC-73288D3D5F1E}" name="3/2019" dataDxfId="398">
      <calculatedColumnFormula>(AL11/$B$62)*100</calculatedColumnFormula>
    </tableColumn>
    <tableColumn id="39" xr3:uid="{F1C16BB7-DB12-44EA-9457-88CE6E3315C5}" name="4/2019" dataDxfId="397">
      <calculatedColumnFormula>(AM11/$B$62)*100</calculatedColumnFormula>
    </tableColumn>
    <tableColumn id="40" xr3:uid="{09CC989B-B282-4D46-A31C-5674F326BA02}" name="1/2020" dataDxfId="396">
      <calculatedColumnFormula>(AN11/$B$62)*100</calculatedColumnFormula>
    </tableColumn>
    <tableColumn id="41" xr3:uid="{F1B17FBE-04FA-4B3E-8FA1-6605B5508AA4}" name="2/2020" dataDxfId="395">
      <calculatedColumnFormula>(AO11/$B$62)*100</calculatedColumnFormula>
    </tableColumn>
    <tableColumn id="42" xr3:uid="{EB1782A0-1F54-4646-A03D-36A33BE9E36A}" name="3/2020" dataDxfId="394">
      <calculatedColumnFormula>(AP11/$B$62)*100</calculatedColumnFormula>
    </tableColumn>
    <tableColumn id="43" xr3:uid="{2C9244A0-96D3-4DF4-B972-718870EAEF4F}" name="4/2020" dataDxfId="393">
      <calculatedColumnFormula>(AQ11/$B$62)*100</calculatedColumnFormula>
    </tableColumn>
    <tableColumn id="44" xr3:uid="{CB1FB674-8125-4ABE-8925-AD8A095C449C}" name="1/2021" dataDxfId="392">
      <calculatedColumnFormula>(AR11/$B$62)*100</calculatedColumnFormula>
    </tableColumn>
    <tableColumn id="45" xr3:uid="{216B659A-A806-4190-BD03-2C9AC2238B7A}" name="2/2021" dataDxfId="391">
      <calculatedColumnFormula>(AS11/$B$62)*100</calculatedColumnFormula>
    </tableColumn>
    <tableColumn id="46" xr3:uid="{1A0AD606-C5B1-46C0-B78A-C8A5DEE511D1}" name="3/2021" dataDxfId="390">
      <calculatedColumnFormula>(AT11/$B$62)*100</calculatedColumnFormula>
    </tableColumn>
    <tableColumn id="47" xr3:uid="{98A62C39-76B2-4B17-9500-47402DDC055E}" name="4/2021" dataDxfId="389">
      <calculatedColumnFormula>(AU11/$B$62)*100</calculatedColumnFormula>
    </tableColumn>
    <tableColumn id="48" xr3:uid="{D8A09088-98B4-471A-9F30-22579A0A05CD}" name="1/2022" dataDxfId="388">
      <calculatedColumnFormula>(AV11/$B$62)*100</calculatedColumnFormula>
    </tableColumn>
    <tableColumn id="49" xr3:uid="{C1B0FF19-C45D-43EE-9891-0A01E45DC83E}" name="2/2022" dataDxfId="387">
      <calculatedColumnFormula>(AW11/$B$62)*100</calculatedColumnFormula>
    </tableColumn>
    <tableColumn id="50" xr3:uid="{7DBAEB0E-2F35-4ECD-8F06-60A2BED07D09}" name="3/2022" dataDxfId="386">
      <calculatedColumnFormula>(AX11/$B$62)*100</calculatedColumnFormula>
    </tableColumn>
    <tableColumn id="51" xr3:uid="{978B02C0-01F3-4971-A488-F2E58E8EDABA}" name="4/2022" dataDxfId="385">
      <calculatedColumnFormula>(AY11/$B$62)*100</calculatedColumnFormula>
    </tableColumn>
    <tableColumn id="52" xr3:uid="{437AC066-E636-4F99-941E-45D698BDE88C}" name="1/2023" dataDxfId="384">
      <calculatedColumnFormula>(AZ11/$B$62)*100</calculatedColumnFormula>
    </tableColumn>
    <tableColumn id="53" xr3:uid="{3370E545-28EF-4B96-BF0F-F6B3C785A3B3}" name="2/2023" dataDxfId="383">
      <calculatedColumnFormula>(BA11/$B$62)*100</calculatedColumnFormula>
    </tableColumn>
    <tableColumn id="54" xr3:uid="{26575A55-7FC8-41E5-B856-E25424C61B75}" name="3/2023" dataDxfId="382">
      <calculatedColumnFormula>(BB11/$B$62)*100</calculatedColumnFormula>
    </tableColumn>
    <tableColumn id="55" xr3:uid="{608C4C37-974E-4820-825F-AE978CF0F556}" name="4/2023" dataDxfId="381">
      <calculatedColumnFormula>(BC11/$B$62)*100</calculatedColumnFormula>
    </tableColumn>
    <tableColumn id="56" xr3:uid="{7B43B21D-B649-40DE-87D1-E97601BECD1B}" name="1/2024" dataDxfId="380">
      <calculatedColumnFormula>(BD11/$B$62)*100</calculatedColumnFormula>
    </tableColumn>
    <tableColumn id="57" xr3:uid="{AEEB803C-787E-48FA-964F-8FE2C6FF72A2}" name="2/2024" dataDxfId="379">
      <calculatedColumnFormula>(BE11/$B$62)*100</calculatedColumnFormula>
    </tableColumn>
  </tableColumns>
  <tableStyleInfo name="TableStyleMedium3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A5CF592-094B-4540-9762-C198E215CE00}" name="Tabla6" displayName="Tabla6" ref="A67:K86" totalsRowShown="0" headerRowDxfId="378" dataDxfId="377">
  <autoFilter ref="A67:K86" xr:uid="{0A5CF592-094B-4540-9762-C198E215CE00}"/>
  <tableColumns count="11">
    <tableColumn id="1" xr3:uid="{229013A7-BE44-4E53-9011-081FC98D77CC}" name="Actividad" dataDxfId="376"/>
    <tableColumn id="2" xr3:uid="{BCBC3303-7CAC-415D-B36F-3286A2CF6904}" name="2014" dataDxfId="375"/>
    <tableColumn id="3" xr3:uid="{874F6810-21CF-46EF-805B-391CBF567F1D}" name="2015" dataDxfId="374"/>
    <tableColumn id="4" xr3:uid="{DEF12687-0992-4F15-B58E-1F8E9383EF78}" name="2016" dataDxfId="373"/>
    <tableColumn id="5" xr3:uid="{C5A226EE-5801-4FFF-ACFF-4CDCDEB79CE0}" name="2017" dataDxfId="372"/>
    <tableColumn id="6" xr3:uid="{3F6D71F5-E415-42C5-A8A5-E82E09B9C863}" name="2018" dataDxfId="371"/>
    <tableColumn id="7" xr3:uid="{394A4CEE-0508-43C1-8067-BBC1AAA57E5F}" name="2019" dataDxfId="370"/>
    <tableColumn id="8" xr3:uid="{213E85CA-8FE8-45AC-9B17-3EC91E42BA9A}" name="2020" dataDxfId="369"/>
    <tableColumn id="9" xr3:uid="{D0FED75F-176B-4CC8-9700-8BC4795AA9C2}" name="2021" dataDxfId="368"/>
    <tableColumn id="10" xr3:uid="{C9F3F698-E747-4822-BF20-0C524D1CE80E}" name="2022" dataDxfId="367"/>
    <tableColumn id="11" xr3:uid="{862999E7-B714-4436-BADA-8CE07EADCCC9}" name="2023" dataDxfId="366"/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A0FB923-64EF-49AB-B658-C6546E39BB16}" name="TBP_promedio" displayName="TBP_promedio" ref="B10:C54" tableType="queryTable" totalsRowShown="0" headerRowDxfId="365" dataDxfId="364">
  <autoFilter ref="B10:C54" xr:uid="{EA0FB923-64EF-49AB-B658-C6546E39BB16}"/>
  <tableColumns count="2">
    <tableColumn id="1" xr3:uid="{8E208193-0D28-4D0B-9809-39076AB715E4}" uniqueName="1" name="Año" queryTableFieldId="1" dataDxfId="363"/>
    <tableColumn id="2" xr3:uid="{ED31B625-29A7-418E-96B3-3913767A49E0}" uniqueName="2" name="Promedio" queryTableFieldId="2" dataDxfId="362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12A8E5E-FF84-43B5-8C73-0CD0F6C297C9}" name="TBP_diario" displayName="TBP_diario" ref="E10:G15914" tableType="queryTable" totalsRowShown="0" headerRowDxfId="361" dataDxfId="360">
  <autoFilter ref="E10:G15914" xr:uid="{212A8E5E-FF84-43B5-8C73-0CD0F6C297C9}"/>
  <tableColumns count="3">
    <tableColumn id="1" xr3:uid="{B8B16E00-AAE8-4961-8B54-ABEB7A52AD95}" uniqueName="1" name="Fecha" queryTableFieldId="1" dataDxfId="359"/>
    <tableColumn id="3" xr3:uid="{BF98F39E-5716-4DD1-8D47-112B5C019510}" uniqueName="3" name="Año" queryTableFieldId="3" dataDxfId="358"/>
    <tableColumn id="2" xr3:uid="{85C8E10A-635C-437A-8CEE-C3AD0942594A}" uniqueName="2" name="TBP" queryTableFieldId="2" dataDxfId="357"/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B9904EC-78A9-47E0-9F92-34A71CB57965}" name="Cred_S_Finc" displayName="Cred_S_Finc" ref="I10:P462" tableType="queryTable" totalsRowShown="0" headerRowDxfId="356" dataDxfId="355">
  <autoFilter ref="I10:P462" xr:uid="{7B9904EC-78A9-47E0-9F92-34A71CB57965}"/>
  <tableColumns count="8">
    <tableColumn id="9" xr3:uid="{16A67A8F-032C-4A0C-91EF-1ECFAB5A6B38}" uniqueName="9" name="Periodo" queryTableFieldId="9" dataDxfId="354"/>
    <tableColumn id="2" xr3:uid="{78F3B6DC-3A79-4536-81D9-FEFA89735BE7}" uniqueName="2" name="Bancos públicos (MN)" queryTableFieldId="2" dataDxfId="353"/>
    <tableColumn id="3" xr3:uid="{863366A7-67EF-4570-A524-F33DEB8C1E36}" uniqueName="3" name="Bancos públicos (ME)" queryTableFieldId="3" dataDxfId="352"/>
    <tableColumn id="4" xr3:uid="{D79AE265-B5BA-448D-AA43-69A7505BA9FA}" uniqueName="4" name="Bancos privados (MN)" queryTableFieldId="4" dataDxfId="351"/>
    <tableColumn id="5" xr3:uid="{98C5601F-C4ED-4904-A1D2-FCD83E92322C}" uniqueName="5" name="Bancos privados (ME)" queryTableFieldId="5" dataDxfId="350"/>
    <tableColumn id="6" xr3:uid="{19FFD3D9-6749-4FC5-866C-0E18B04E9ADD}" uniqueName="6" name="Otros intermediarios financieros (MN)" queryTableFieldId="6" dataDxfId="349"/>
    <tableColumn id="7" xr3:uid="{96979FE1-8721-4DB9-A4BC-886677775230}" uniqueName="7" name="Otros intermediarios financieros (ME)" queryTableFieldId="7" dataDxfId="348"/>
    <tableColumn id="8" xr3:uid="{83A35343-8C20-4D43-9BBD-888100F5571F}" uniqueName="8" name="Total sistema financiero nacional" queryTableFieldId="8" dataDxfId="347"/>
  </tableColumns>
  <tableStyleInfo name="TableStyleMedium6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5640B3C-510C-4C4D-B42F-C88E18A73287}" name="S2_3_1" displayName="S2_3_1" ref="A12:F58" totalsRowShown="0" headerRowDxfId="346" dataDxfId="345">
  <autoFilter ref="A12:F58" xr:uid="{E5640B3C-510C-4C4D-B42F-C88E18A73287}"/>
  <tableColumns count="6">
    <tableColumn id="1" xr3:uid="{3EEF61FB-0932-4079-9392-01034A23C75E}" name="Año" dataDxfId="344"/>
    <tableColumn id="2" xr3:uid="{54F0DDD9-F7B9-430D-BEC8-4822D4B5A04C}" name="Mes" dataDxfId="343"/>
    <tableColumn id="3" xr3:uid="{10FB6CCB-C82B-46A8-B347-405CFDE2C135}" name="Índice" dataDxfId="342"/>
    <tableColumn id="4" xr3:uid="{38535A3B-95AD-42CB-974F-D0C4205D72AA}" name="Variación Respecto al mes anterior" dataDxfId="341"/>
    <tableColumn id="5" xr3:uid="{9056A22C-D9C8-4529-B5E1-0B2E82BCCA4F}" name="Variación Acumulada en el año" dataDxfId="340"/>
    <tableColumn id="6" xr3:uid="{6F1FB9DA-BC7F-4941-B386-E06D1D032519}" name="Variación Acumulada últimos doce meses" dataDxfId="339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79D9CE3-6FB3-4141-95CB-0A781433B31D}" name="S2_3_2" displayName="S2_3_2" ref="A13:AW572" totalsRowShown="0" headerRowDxfId="338" dataDxfId="337">
  <autoFilter ref="A13:AW572" xr:uid="{D79D9CE3-6FB3-4141-95CB-0A781433B31D}"/>
  <tableColumns count="49">
    <tableColumn id="1" xr3:uid="{50C560D0-D747-4E52-BA04-3C45206D381C}" name="Nivel" dataDxfId="336"/>
    <tableColumn id="2" xr3:uid="{6FEFB6B5-82FE-4C96-97C7-B024D18D7EBA}" name="Descripción del nivel" dataDxfId="335"/>
    <tableColumn id="3" xr3:uid="{FE15A06F-2A34-4FFC-9873-3F1AF5F0BBFE}" name="Código" dataDxfId="334"/>
    <tableColumn id="4" xr3:uid="{2B3E324B-793A-4C81-8E00-EE697BE229A1}" name="Agregación de la canasta" dataDxfId="333"/>
    <tableColumn id="5" xr3:uid="{B4C58AED-FF05-4106-A436-369350556A96}" name="1/1/2021" dataDxfId="332"/>
    <tableColumn id="6" xr3:uid="{C046ADB6-4D16-4806-8199-DA0BCB85AF08}" name="1/2/2021" dataDxfId="331"/>
    <tableColumn id="7" xr3:uid="{A8AFAF89-BC50-48CA-8511-4C83D3AB2165}" name="1/3/2021" dataDxfId="330"/>
    <tableColumn id="8" xr3:uid="{B557201C-D5F8-4D53-9E80-46E2E7437B80}" name="1/4/2021" dataDxfId="329"/>
    <tableColumn id="9" xr3:uid="{E37E0DD0-797A-446A-934F-5B59F9E32937}" name="1/5/2021" dataDxfId="328"/>
    <tableColumn id="10" xr3:uid="{930930DF-D918-41B9-8F67-0359806767A5}" name="1/6/2021" dataDxfId="327"/>
    <tableColumn id="11" xr3:uid="{A4CF0627-CA31-4D3D-BD8E-B83C3AD2BB1A}" name="1/7/2021" dataDxfId="326"/>
    <tableColumn id="12" xr3:uid="{0E368A3B-1CE6-49E5-819A-533BA63C8667}" name="1/8/2021" dataDxfId="325"/>
    <tableColumn id="13" xr3:uid="{FFCC4031-1B8B-4FFF-B804-F631443A30C9}" name="1/9/2021" dataDxfId="324"/>
    <tableColumn id="14" xr3:uid="{837EA4B4-9787-42B8-80BC-8C758845F612}" name="1/10/2021" dataDxfId="323"/>
    <tableColumn id="15" xr3:uid="{550DE052-25EF-4080-A19D-D689CDDDB459}" name="1/11/2021" dataDxfId="322"/>
    <tableColumn id="16" xr3:uid="{5E141842-FA13-42DD-92B0-F49B63E85025}" name="1/12/2021" dataDxfId="321"/>
    <tableColumn id="17" xr3:uid="{5CD76159-57A6-4EB6-9E71-82C4BAE4A883}" name="1/1/2022" dataDxfId="320"/>
    <tableColumn id="18" xr3:uid="{21D6B499-DA1B-4C76-A1B7-FF34ED5266C3}" name="1/2/2022" dataDxfId="319"/>
    <tableColumn id="19" xr3:uid="{88839440-7A96-425A-8A82-64DB5E3806FF}" name="1/3/2022" dataDxfId="318"/>
    <tableColumn id="20" xr3:uid="{C9E9B535-F6F0-4B20-A36F-34B36E539F48}" name="1/4/2022" dataDxfId="317"/>
    <tableColumn id="21" xr3:uid="{C4EA9967-F78E-4167-B57F-AA3A6B8C221C}" name="1/5/2022" dataDxfId="316"/>
    <tableColumn id="22" xr3:uid="{6E2181BB-E742-4E58-9611-E9E7174DF9E1}" name="1/6/2022" dataDxfId="315"/>
    <tableColumn id="23" xr3:uid="{962DDFD0-4A64-4F81-A68A-2E2BC5052056}" name="1/7/2022" dataDxfId="314"/>
    <tableColumn id="24" xr3:uid="{4EA19D71-6C23-425D-82DF-204F2C175C33}" name="1/8/2022" dataDxfId="313"/>
    <tableColumn id="25" xr3:uid="{C8DF3AF6-CACB-4D14-AFB6-B0A4DF856181}" name="1/9/2022" dataDxfId="312"/>
    <tableColumn id="26" xr3:uid="{5DBD5DCB-C12D-4217-B391-9016073A072C}" name="1/10/2022" dataDxfId="311"/>
    <tableColumn id="27" xr3:uid="{BAC2CD2D-174A-494D-8FE5-79F8C112973D}" name="1/11/2022" dataDxfId="310"/>
    <tableColumn id="28" xr3:uid="{1F873715-09FA-4A77-94D8-F4448DB11735}" name="1/12/2022" dataDxfId="309"/>
    <tableColumn id="29" xr3:uid="{F120CD5A-8385-4329-BF42-BF73654A8D5D}" name="1/1/2023" dataDxfId="308"/>
    <tableColumn id="30" xr3:uid="{238BF754-C6B5-4099-B563-9F00430983BE}" name="1/2/2023" dataDxfId="307"/>
    <tableColumn id="31" xr3:uid="{C8AA8B85-E33C-49B0-8237-C76774D3A1D1}" name="1/3/2023" dataDxfId="306"/>
    <tableColumn id="32" xr3:uid="{862B4DB7-F753-48BD-95AD-BE6E833311D5}" name="1/4/2023" dataDxfId="305"/>
    <tableColumn id="33" xr3:uid="{435D6142-E08A-4A36-B132-40D0C033CB5E}" name="1/5/2023" dataDxfId="304"/>
    <tableColumn id="34" xr3:uid="{0793A031-4F12-4E41-8E5C-4260FAD128EE}" name="1/6/2023" dataDxfId="303"/>
    <tableColumn id="35" xr3:uid="{5DB42CAB-B8EE-415B-BD88-50AE1DDFD4DE}" name="1/7/2023" dataDxfId="302"/>
    <tableColumn id="36" xr3:uid="{B82B7F01-C9DA-433A-9DC7-17A6647E3A28}" name="1/8/2023" dataDxfId="301"/>
    <tableColumn id="37" xr3:uid="{06F25E73-C629-4413-9807-5D3808C1B7A6}" name="1/9/2023" dataDxfId="300"/>
    <tableColumn id="38" xr3:uid="{6FF9D86A-192C-4CEF-87A1-26C20038A4F7}" name="1/10/2023" dataDxfId="299"/>
    <tableColumn id="39" xr3:uid="{BE193D6D-2211-4C0F-8693-5628F9376A79}" name="1/11/2023" dataDxfId="298"/>
    <tableColumn id="40" xr3:uid="{66F3DED5-D3B8-417D-A70F-31E2422B9A98}" name="1/12/2023" dataDxfId="297"/>
    <tableColumn id="41" xr3:uid="{4B4DC6B2-B339-463E-A6D3-3AD2FDB379AC}" name="1/1/2024" dataDxfId="296"/>
    <tableColumn id="42" xr3:uid="{684EF8BB-9E99-4C6A-ADBD-D99D9C9CD185}" name="1/2/2024" dataDxfId="295"/>
    <tableColumn id="43" xr3:uid="{60A5F9C1-B0B8-4B4A-9C3B-F0C40FF13F8E}" name="1/3/2024" dataDxfId="294"/>
    <tableColumn id="44" xr3:uid="{8DEC0FE3-48E1-49A3-BF20-98FCE1F38C2E}" name="1/4/2024" dataDxfId="293"/>
    <tableColumn id="45" xr3:uid="{282BA196-F9D2-440F-B442-51968444D81B}" name="1/5/2024" dataDxfId="292"/>
    <tableColumn id="46" xr3:uid="{0DD090C1-5894-4E95-B932-7D2DD4A10DCA}" name="1/6/2024" dataDxfId="291"/>
    <tableColumn id="47" xr3:uid="{63E0662B-9880-4CD2-ABEE-89D7DE506308}" name="1/7/2024" dataDxfId="290"/>
    <tableColumn id="48" xr3:uid="{2CDB9C3F-EBE9-49B8-A44A-B0AD6DEDC6C0}" name="1/8/2024" dataDxfId="289"/>
    <tableColumn id="49" xr3:uid="{C080A354-2B5F-43E0-B0B9-32B854A9159E}" name="1/9/2024" dataDxfId="288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6883E6A-D2AC-4713-9EC4-4D35FF818AF2}" name="S2_3_3" displayName="S2_3_3" ref="A13:AW572" totalsRowShown="0" headerRowDxfId="287" dataDxfId="286">
  <autoFilter ref="A13:AW572" xr:uid="{56883E6A-D2AC-4713-9EC4-4D35FF818AF2}"/>
  <tableColumns count="49">
    <tableColumn id="1" xr3:uid="{C9F09F57-3DB4-44B4-9783-1CB23301AC7A}" name="Nivel" dataDxfId="285"/>
    <tableColumn id="2" xr3:uid="{474A62EC-81EA-4271-A67D-1866D4050F10}" name="Descripción del nivel" dataDxfId="284"/>
    <tableColumn id="3" xr3:uid="{4CE838E4-3402-40A9-918E-F7AA9EA42B02}" name="Código" dataDxfId="283"/>
    <tableColumn id="4" xr3:uid="{04C14B46-7704-4E1E-B220-D0AE67D20BAC}" name="Agregación de la canasta" dataDxfId="282"/>
    <tableColumn id="5" xr3:uid="{0D4BAD7F-5268-4E6A-B572-4AC9DD17D8F3}" name="1/1/2021" dataDxfId="281"/>
    <tableColumn id="6" xr3:uid="{5D281B3A-A8E2-4E02-9D8E-A602C530FCF1}" name="1/2/2021" dataDxfId="280"/>
    <tableColumn id="7" xr3:uid="{75E43971-1E29-4C2C-922A-376532324C29}" name="1/3/2021" dataDxfId="279"/>
    <tableColumn id="8" xr3:uid="{C5E78B1C-913E-438D-ACB4-53AE3D31C39B}" name="1/4/2021" dataDxfId="278"/>
    <tableColumn id="9" xr3:uid="{6535D236-41D9-4B47-8035-6DDFE24C6CBF}" name="1/5/2021" dataDxfId="277"/>
    <tableColumn id="10" xr3:uid="{7B0236A8-A152-413F-A792-2DD4D7797460}" name="1/6/2021" dataDxfId="276"/>
    <tableColumn id="11" xr3:uid="{B6B875B7-6B40-4230-9BD9-921DC763BF20}" name="1/7/2021" dataDxfId="275"/>
    <tableColumn id="12" xr3:uid="{D44AF286-B732-4D9C-B1DB-35549A502813}" name="1/8/2021" dataDxfId="274"/>
    <tableColumn id="13" xr3:uid="{8010C51E-D290-43CD-A4DD-3D8D09970531}" name="1/9/2021" dataDxfId="273"/>
    <tableColumn id="14" xr3:uid="{02C93A60-05DF-4E08-BD08-4B67228AD468}" name="1/10/2021" dataDxfId="272"/>
    <tableColumn id="15" xr3:uid="{9B038CB6-7786-4DC8-861B-C70A205836AF}" name="1/11/2021" dataDxfId="271"/>
    <tableColumn id="16" xr3:uid="{57E1E1FF-7910-4AC6-AC5D-9466056B67FA}" name="1/12/2021" dataDxfId="270"/>
    <tableColumn id="17" xr3:uid="{00E56FDE-E792-4CF9-9122-8180E6D22897}" name="1/1/2022" dataDxfId="269"/>
    <tableColumn id="18" xr3:uid="{9F89768E-490B-4BA0-8298-74CED010FE8B}" name="1/2/2022" dataDxfId="268"/>
    <tableColumn id="19" xr3:uid="{29ACD692-E874-4900-8D30-F9BD7861208E}" name="1/3/2022" dataDxfId="267"/>
    <tableColumn id="20" xr3:uid="{3E2F7E64-4DF5-4434-9E82-CBC32346BFA8}" name="1/4/2022" dataDxfId="266"/>
    <tableColumn id="21" xr3:uid="{89454D5D-D9D1-4F7B-B7F0-B91C5DE8F7DF}" name="1/5/2022" dataDxfId="265"/>
    <tableColumn id="22" xr3:uid="{CDFA9292-9E6B-4211-9534-E5B5A726BA7A}" name="1/6/2022" dataDxfId="264"/>
    <tableColumn id="23" xr3:uid="{D04609F5-89BE-40D4-968F-49B18C688673}" name="1/7/2022" dataDxfId="263"/>
    <tableColumn id="24" xr3:uid="{5519B882-74BB-4134-9F08-FE8193522D7D}" name="1/8/2022" dataDxfId="262"/>
    <tableColumn id="25" xr3:uid="{2BB930D7-77A4-482A-BD85-2B6BF510EC08}" name="1/9/2022" dataDxfId="261"/>
    <tableColumn id="26" xr3:uid="{0BEA2DE4-A184-4E40-ADD4-52BECF2F3E7F}" name="1/10/2022" dataDxfId="260"/>
    <tableColumn id="27" xr3:uid="{D9BA0259-870E-4C76-89BD-3E0F80F057C5}" name="1/11/2022" dataDxfId="259"/>
    <tableColumn id="28" xr3:uid="{FEF0432C-4DD8-4854-A8A8-2773F9BA65FA}" name="1/12/2022" dataDxfId="258"/>
    <tableColumn id="29" xr3:uid="{CD1A2050-555E-4A8E-B447-C82B8C6C2746}" name="1/1/2023" dataDxfId="257"/>
    <tableColumn id="30" xr3:uid="{61A8F5F3-F77C-4B35-B487-9EAAF83FC27E}" name="1/2/2023" dataDxfId="256"/>
    <tableColumn id="31" xr3:uid="{1EB5D56E-0FF3-42A7-A668-31046E422F47}" name="1/3/2023" dataDxfId="255"/>
    <tableColumn id="32" xr3:uid="{EF78273D-596E-4123-B5DD-729A6E864193}" name="1/4/2023" dataDxfId="254"/>
    <tableColumn id="33" xr3:uid="{CB43E883-81CD-413A-983C-971CD3157BF5}" name="1/5/2023" dataDxfId="253"/>
    <tableColumn id="34" xr3:uid="{E4BCB717-3220-4B0B-B73C-46A86C0547D3}" name="1/6/2023" dataDxfId="252"/>
    <tableColumn id="35" xr3:uid="{08FC3783-BF6A-4CEF-A554-1E8B3254AED0}" name="1/7/2023" dataDxfId="251"/>
    <tableColumn id="36" xr3:uid="{3F785D14-474A-4360-A660-141806F84BA4}" name="1/8/2023" dataDxfId="250"/>
    <tableColumn id="37" xr3:uid="{8A38F9EF-C03D-4B0B-8BBB-67BD578FEAD5}" name="set-23" dataDxfId="249"/>
    <tableColumn id="38" xr3:uid="{34E0C917-49D5-437C-9C07-81282063CC5A}" name="1/10/2023" dataDxfId="248"/>
    <tableColumn id="39" xr3:uid="{70C12F05-4926-45E0-8E88-6BA06468685C}" name="1/11/2023" dataDxfId="247"/>
    <tableColumn id="40" xr3:uid="{0367F9B4-0119-4A1A-A1C1-89EED41C5A82}" name="1/12/2023" dataDxfId="246"/>
    <tableColumn id="41" xr3:uid="{4BB5526D-5577-4763-8231-C229F40BC453}" name="1/1/2024" dataDxfId="245"/>
    <tableColumn id="42" xr3:uid="{443C0160-A454-41BD-875B-52274098D0AA}" name="1/2/2024" dataDxfId="244"/>
    <tableColumn id="43" xr3:uid="{1071FECB-55DE-49F7-BAA1-25277548FE91}" name="1/3/2024" dataDxfId="243"/>
    <tableColumn id="44" xr3:uid="{52BF1456-C5A3-45E3-BB2A-A70EE117B5F9}" name="1/4/2024" dataDxfId="242"/>
    <tableColumn id="45" xr3:uid="{1D16C69A-307E-48E9-921D-C898A5EEB0E4}" name="1/5/2024" dataDxfId="241"/>
    <tableColumn id="46" xr3:uid="{08C83537-9656-46D9-A9C0-0F4526F8620C}" name="1/6/2024" dataDxfId="240"/>
    <tableColumn id="47" xr3:uid="{3985FF38-813F-4E4A-B76B-708DE59DD300}" name="1/7/2024" dataDxfId="239"/>
    <tableColumn id="48" xr3:uid="{FBCF8BBB-1CD8-491C-B235-075DB38EAF3A}" name="1/8/2024" dataDxfId="238"/>
    <tableColumn id="49" xr3:uid="{4F62F56D-0483-45A1-BF97-254D4771CB1F}" name="1/9/2024" dataDxfId="23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429D0E-458A-4314-8E91-CAE61EB5BDCD}" name="S2_3_4" displayName="S2_3_4" ref="A13:AL572" totalsRowShown="0" headerRowDxfId="236" dataDxfId="235">
  <autoFilter ref="A13:AL572" xr:uid="{8C429D0E-458A-4314-8E91-CAE61EB5BDCD}"/>
  <tableColumns count="38">
    <tableColumn id="1" xr3:uid="{1D761C07-FBD9-4542-A5AD-5A00C03497F3}" name="Nivel" dataDxfId="234"/>
    <tableColumn id="2" xr3:uid="{938EBE9E-3D23-49FE-978E-B044DA254552}" name="Descripción del nivel" dataDxfId="233"/>
    <tableColumn id="3" xr3:uid="{D9C31D11-4252-4FEA-9EDA-3727027771E3}" name="Código" dataDxfId="232"/>
    <tableColumn id="4" xr3:uid="{CD6D3857-E3C6-4260-A107-B620D3F07333}" name="Agregación de la canasta" dataDxfId="231"/>
    <tableColumn id="5" xr3:uid="{10A7252C-E3CB-451B-8B4F-58A3EC57AC3F}" name="1/12/2021" dataDxfId="230"/>
    <tableColumn id="6" xr3:uid="{2AE47F18-6CBF-4AF8-AE1E-C9ED3CDDDEE6}" name="1/1/2022" dataDxfId="229"/>
    <tableColumn id="7" xr3:uid="{ADD08073-20E1-419C-B052-0348D10BCE6A}" name="1/2/2022" dataDxfId="228"/>
    <tableColumn id="8" xr3:uid="{4635B66E-CA9A-4558-8C5B-E66ABBDD4A04}" name="1/3/2022" dataDxfId="227"/>
    <tableColumn id="9" xr3:uid="{63499F0B-1EC1-4083-BD5E-E6056496E959}" name="1/4/2022" dataDxfId="226"/>
    <tableColumn id="10" xr3:uid="{3701A326-24E3-4875-933D-08F645B374FA}" name="1/5/2022" dataDxfId="225"/>
    <tableColumn id="11" xr3:uid="{24A2A5C1-CDF0-481C-9E87-CFD4B3305BC1}" name="1/6/2022" dataDxfId="224"/>
    <tableColumn id="12" xr3:uid="{AF383786-6A08-4D58-A29D-2A739B3CEBD8}" name="1/7/2022" dataDxfId="223"/>
    <tableColumn id="13" xr3:uid="{457D2A14-6347-4FCE-9AB7-6CC418C7E9CD}" name="1/8/2022" dataDxfId="222"/>
    <tableColumn id="14" xr3:uid="{82906B47-297E-4D61-A13C-2F8AB5958199}" name="1/9/2022" dataDxfId="221"/>
    <tableColumn id="15" xr3:uid="{008DD2C8-FC7B-4DB0-B6FB-047DDBD762F2}" name="1/10/2022" dataDxfId="220"/>
    <tableColumn id="16" xr3:uid="{969A7AAC-137E-4F8C-AB4E-8F159EFB6259}" name="1/11/2022" dataDxfId="219"/>
    <tableColumn id="17" xr3:uid="{D338D266-5B38-4D43-8BC1-FDFED1CD50C5}" name="1/12/2022" dataDxfId="218"/>
    <tableColumn id="18" xr3:uid="{B0D23AF5-EEB9-442B-BF1F-E9924996BA60}" name="1/1/2023" dataDxfId="217"/>
    <tableColumn id="19" xr3:uid="{415A816D-4566-4D52-9A6A-3E533ED3F970}" name="1/2/2023" dataDxfId="216"/>
    <tableColumn id="20" xr3:uid="{62592F52-E51A-4E4B-8409-EEB7201265B9}" name="1/3/2023" dataDxfId="215"/>
    <tableColumn id="21" xr3:uid="{EE4966EF-9AB8-4FE8-95DF-691BE68882B3}" name="1/4/2023" dataDxfId="214"/>
    <tableColumn id="22" xr3:uid="{D80F00CE-9B14-4B1D-AE16-9AC6B6171B67}" name="1/5/2023" dataDxfId="213"/>
    <tableColumn id="23" xr3:uid="{035B4E31-B769-45AA-96E8-CC7B24987A79}" name="1/6/2023" dataDxfId="212"/>
    <tableColumn id="24" xr3:uid="{00072978-5986-4BCE-A8EA-8EC8BA0DC59A}" name="1/7/2023" dataDxfId="211"/>
    <tableColumn id="25" xr3:uid="{D56273AF-F7C1-4F72-B3F2-1C718749EC42}" name="1/8/2023" dataDxfId="210"/>
    <tableColumn id="26" xr3:uid="{2CFBE359-8DFE-4A7F-9727-B6DCDA436358}" name="set-23" dataDxfId="209"/>
    <tableColumn id="27" xr3:uid="{FB12A694-8C72-4CF8-831A-005586B2E4D6}" name="1/10/2023" dataDxfId="208"/>
    <tableColumn id="28" xr3:uid="{15BD77BF-7E86-4425-AE91-663C38F7FB9A}" name="1/11/2023" dataDxfId="207"/>
    <tableColumn id="29" xr3:uid="{3C67432B-2610-4C1F-9ECF-D25F1B515BFD}" name="1/12/2023" dataDxfId="206"/>
    <tableColumn id="30" xr3:uid="{A909CA29-9272-4FB5-9622-695BE811CD19}" name="1/1/2024" dataDxfId="205"/>
    <tableColumn id="31" xr3:uid="{AECE0771-D757-4125-886E-1E3A683F4D24}" name="1/2/2024" dataDxfId="204"/>
    <tableColumn id="32" xr3:uid="{DF58EE33-EC5B-4FC0-8174-00C081FB46FA}" name="1/3/2024" dataDxfId="203"/>
    <tableColumn id="33" xr3:uid="{15BC0ACC-788E-4E58-933C-F9B4FBC0415C}" name="1/4/2024" dataDxfId="202"/>
    <tableColumn id="34" xr3:uid="{B9C9DC6E-BA91-4C9C-91E5-A335CC340605}" name="1/5/2024" dataDxfId="201"/>
    <tableColumn id="35" xr3:uid="{7AF76E2E-682C-4B0F-8648-B6E5B5FA3207}" name="1/6/2024" dataDxfId="200"/>
    <tableColumn id="36" xr3:uid="{A5DCFDE5-7900-4F4D-ABE6-CE0CE3CB53D9}" name="1/7/2024" dataDxfId="199"/>
    <tableColumn id="37" xr3:uid="{2B717D15-465B-49C4-8781-6E0353817127}" name="1/8/2024" dataDxfId="198"/>
    <tableColumn id="38" xr3:uid="{C7088B84-9CF6-4A1D-8E6F-03D7960F725B}" name="1/9/2024" dataDxfId="19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482C9176-5DCE-4E4D-832D-C7C9295FAF9B}" name="Inec_Empleo" displayName="Inec_Empleo" ref="D9:E121" tableType="queryTable" totalsRowShown="0">
  <autoFilter ref="D9:E121" xr:uid="{482C9176-5DCE-4E4D-832D-C7C9295FAF9B}"/>
  <tableColumns count="2">
    <tableColumn id="169" xr3:uid="{675E31C5-F613-404D-B238-F237245FCF3A}" uniqueName="169" name="Periodo" queryTableFieldId="169" dataDxfId="570"/>
    <tableColumn id="170" xr3:uid="{ED11C328-F9D1-49A5-8369-EE08D04B4C0C}" uniqueName="170" name="Valor" queryTableFieldId="170"/>
  </tableColumns>
  <tableStyleInfo name="TableStyleMedium7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6D4810D-42C9-4E23-B711-4D9EF6809D38}" name="Recope_P_Consumidor" displayName="Recope_P_Consumidor" ref="A8:V424" totalsRowShown="0" headerRowDxfId="196" dataDxfId="195">
  <autoFilter ref="A8:V424" xr:uid="{26D4810D-42C9-4E23-B711-4D9EF6809D38}"/>
  <tableColumns count="22">
    <tableColumn id="1" xr3:uid="{940542CC-88E6-4741-8A6C-D30E228CD441}" name="Fecha de cambio" dataDxfId="194"/>
    <tableColumn id="2" xr3:uid="{767297F0-2D82-4D90-BF18-A27E9B2250BD}" name="Nº Gaceta" dataDxfId="193"/>
    <tableColumn id="3" xr3:uid="{ED5F9F51-2042-4017-990D-3EABA897C045}" name="GASOLINA SÚPER Plantel" dataDxfId="192"/>
    <tableColumn id="4" xr3:uid="{954624A0-8C23-4394-9AAB-6ED4729BA0C5}" name="GASOLINA SÚPER Imp Único" dataDxfId="191"/>
    <tableColumn id="5" xr3:uid="{AD61741C-B602-43B1-B1D7-92B8A0FF28BD}" name="GASOLINA SÚPER Cons. Final" dataDxfId="190"/>
    <tableColumn id="6" xr3:uid="{D9FA69A9-ACA5-4503-B05C-1DBDF577DCB4}" name="GASOLINA PLUS 91 Plantel" dataDxfId="189"/>
    <tableColumn id="7" xr3:uid="{024D39A5-7016-4EEC-B0CC-E6813D4B1381}" name="GASOLINA PLUS 91 Imp Único" dataDxfId="188"/>
    <tableColumn id="8" xr3:uid="{6B33AB13-68A1-4903-B374-7298F9B5EC9C}" name="GASOLINA PLUS 91 Cons. Final" dataDxfId="187"/>
    <tableColumn id="9" xr3:uid="{8BCA6465-4872-42EA-AF39-1375ECA859E9}" name="DIESEL 50 Plantel" dataDxfId="186"/>
    <tableColumn id="10" xr3:uid="{7DE5AA6C-117C-4745-BF88-6B987835BE3C}" name="DIESEL 50 Imp Único" dataDxfId="185"/>
    <tableColumn id="11" xr3:uid="{D5D1DFD8-EC3F-4A7D-BB35-2588445F0B0D}" name="DIESEL 50 Cons. Final" dataDxfId="184"/>
    <tableColumn id="12" xr3:uid="{F20DA54F-D32B-4622-9618-8415881B4FB6}" name="KEROSENO Plantel" dataDxfId="183"/>
    <tableColumn id="13" xr3:uid="{C0F3746E-3EC0-4C00-8085-F249B38BEC3C}" name="KEROSENO Imp Único" dataDxfId="182"/>
    <tableColumn id="14" xr3:uid="{D3F354CB-68AB-4590-AE3D-224234D21627}" name="KEROSENO Cons. Final" dataDxfId="181"/>
    <tableColumn id="15" xr3:uid="{994923AE-A254-4BD3-A2E0-755474A43E97}" name="JET A-1 Plantel" dataDxfId="180"/>
    <tableColumn id="16" xr3:uid="{D0656816-9437-415B-8274-3897542AC4D4}" name="JET A-1 Imp Único" dataDxfId="179"/>
    <tableColumn id="17" xr3:uid="{9964EEB2-6F28-4C0B-8343-F6FDAAF89A74}" name="JET A-1 Cons. Final" dataDxfId="178"/>
    <tableColumn id="18" xr3:uid="{762EE1EC-1E4B-4C10-AE16-ADE8DCF978AA}" name="AV-GAS Plantel" dataDxfId="177"/>
    <tableColumn id="19" xr3:uid="{C1FAE1DA-584D-419E-974F-CC6DAB984BC5}" name="AV-GAS Imp Único" dataDxfId="176"/>
    <tableColumn id="20" xr3:uid="{7B5046DC-1644-41B2-8FB9-24B571C06016}" name="AV-GAS Cons. Final" dataDxfId="175"/>
    <tableColumn id="21" xr3:uid="{E02B8182-7682-40DA-8A17-E9317C397D0D}" name="PRECIOS PESCADORES Plus91" dataDxfId="174"/>
    <tableColumn id="22" xr3:uid="{02C13F64-D507-4025-A4E1-D6BB136E3A58}" name="PRECIOS PESCADORES Diesel" dataDxfId="173"/>
  </tableColumns>
  <tableStyleInfo name="TableStyleLight10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B5423D8-2CA7-4284-88EE-441D08601004}" name="TC" displayName="TC" ref="A10:C15267" tableType="queryTable" totalsRowShown="0" headerRowDxfId="172" dataDxfId="171">
  <autoFilter ref="A10:C15267" xr:uid="{2B5423D8-2CA7-4284-88EE-441D08601004}"/>
  <tableColumns count="3">
    <tableColumn id="1" xr3:uid="{56737398-12F8-45E8-9DBA-D1485144A90E}" uniqueName="1" name="Fecha" queryTableFieldId="1" dataDxfId="170"/>
    <tableColumn id="2" xr3:uid="{85AB6788-BC12-49D5-85C7-CCFDE0BB92CB}" uniqueName="2" name="TIPO CAMBIO COMPRA" queryTableFieldId="2" dataDxfId="169"/>
    <tableColumn id="3" xr3:uid="{D81ACFFA-4FD0-4B43-A4F0-AB58F51AF36A}" uniqueName="3" name="TIPO DE CAMBIO VENTA" queryTableFieldId="3" dataDxfId="168"/>
  </tableColumns>
  <tableStyleInfo name="TableStyleLight10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275A060-D5D2-454B-B464-1808CB1208BF}" name="Can_Basica" displayName="Can_Basica" ref="E15:FN33" totalsRowShown="0" headerRowDxfId="167" dataDxfId="166">
  <autoFilter ref="E15:FN33" xr:uid="{2275A060-D5D2-454B-B464-1808CB1208BF}"/>
  <tableColumns count="166">
    <tableColumn id="1" xr3:uid="{7180AF57-CC44-4BDB-8087-0A5B941F0572}" name="Subgrupo de alimentos" dataDxfId="165"/>
    <tableColumn id="2" xr3:uid="{C9D6DA58-0E7E-4AD0-B8F9-1440D556EF7D}" name="1/1/2011" dataDxfId="164"/>
    <tableColumn id="3" xr3:uid="{CD052CE6-0A2C-4878-B061-7CD24B750688}" name="1/2/2011" dataDxfId="163"/>
    <tableColumn id="4" xr3:uid="{D809F3E1-A1D8-4C17-BCD4-65ED159C7F02}" name="1/3/2011" dataDxfId="162"/>
    <tableColumn id="5" xr3:uid="{22655773-D6F7-4C60-9092-E633607F2C02}" name="1/4/2011" dataDxfId="161"/>
    <tableColumn id="6" xr3:uid="{1F72E0EA-0B66-4044-84D3-7CD7C89E4132}" name="1/5/2011" dataDxfId="160"/>
    <tableColumn id="7" xr3:uid="{7EAC797D-99E2-459F-A676-5B2888BAF0B3}" name="1/6/2011" dataDxfId="159"/>
    <tableColumn id="8" xr3:uid="{882DD47A-94DF-4C88-A2B0-4060C6EBC4E1}" name="1/7/2011" dataDxfId="158"/>
    <tableColumn id="9" xr3:uid="{519CE46F-F9B3-449C-A5CD-84AD3D76C12B}" name="1/8/2011" dataDxfId="157"/>
    <tableColumn id="10" xr3:uid="{AD7C2826-DC95-444C-8401-1B1F4BE8FD2D}" name="1/9/2011" dataDxfId="156"/>
    <tableColumn id="11" xr3:uid="{32DAAAFF-A905-4411-9315-E4BF02FAFB09}" name="1/10/2011" dataDxfId="155"/>
    <tableColumn id="12" xr3:uid="{58814D16-E0E1-4992-853F-8CF1FA14358A}" name="1/11/2011" dataDxfId="154"/>
    <tableColumn id="13" xr3:uid="{43F1EDAE-92B1-4112-B0D1-1F0E205438A6}" name="1/12/2011" dataDxfId="153"/>
    <tableColumn id="14" xr3:uid="{A55EAA94-2970-4D67-A77C-DF249002DF9C}" name="1/1/2012" dataDxfId="152"/>
    <tableColumn id="15" xr3:uid="{118ADE58-91D3-4A0A-85A0-11E916AB0BCB}" name="1/2/2012" dataDxfId="151"/>
    <tableColumn id="16" xr3:uid="{77931810-400C-4185-AC0E-355951DAE36E}" name="1/3/2012" dataDxfId="150"/>
    <tableColumn id="17" xr3:uid="{52803D2F-EA07-4C7F-AFE4-331B984971CC}" name="1/4/2012" dataDxfId="149"/>
    <tableColumn id="18" xr3:uid="{7C3C0BDE-5C52-46E1-90B7-599BD4FC83A6}" name="1/5/2012" dataDxfId="148"/>
    <tableColumn id="19" xr3:uid="{CED7082D-E73B-4055-99B2-0CD0927405FC}" name="1/6/2012" dataDxfId="147"/>
    <tableColumn id="20" xr3:uid="{4DBB43C4-4589-453A-B455-6E396E2F4B8C}" name="1/7/2012" dataDxfId="146"/>
    <tableColumn id="21" xr3:uid="{30E66981-F741-4F24-BCF3-E0326C09042B}" name="1/8/2012" dataDxfId="145"/>
    <tableColumn id="22" xr3:uid="{7EF9C425-978B-40EB-A218-3E86DE7C57FF}" name="1/9/2012" dataDxfId="144"/>
    <tableColumn id="23" xr3:uid="{43FC6D0F-B992-4095-A34D-CA64A9050ADC}" name="1/10/2012" dataDxfId="143"/>
    <tableColumn id="24" xr3:uid="{929E6334-F6E1-4311-82BC-064EA9B8D5F3}" name="1/11/2012" dataDxfId="142"/>
    <tableColumn id="25" xr3:uid="{B99D2AFE-33F8-43E8-B346-C6A3A737F709}" name="1/12/2012" dataDxfId="141"/>
    <tableColumn id="26" xr3:uid="{56F7346D-07B5-4EB2-8EE4-84B463A101C1}" name="1/1/2013" dataDxfId="140"/>
    <tableColumn id="27" xr3:uid="{4D730616-9C92-4E32-9764-2C00FF41B488}" name="1/2/2013" dataDxfId="139"/>
    <tableColumn id="28" xr3:uid="{4E9A8A1F-DFE6-455D-83A8-6B9221A97745}" name="1/3/2013" dataDxfId="138"/>
    <tableColumn id="29" xr3:uid="{D91D94DA-7DE5-4812-AD1E-56D5FE3EF38C}" name="1/4/2013" dataDxfId="137"/>
    <tableColumn id="30" xr3:uid="{AEFF3E99-50C5-4406-AC54-51792D98E5E9}" name="1/5/2013" dataDxfId="136"/>
    <tableColumn id="31" xr3:uid="{13802479-72CB-43B2-A76D-2085DA18628A}" name="1/6/2013" dataDxfId="135"/>
    <tableColumn id="32" xr3:uid="{BB84F696-2BAF-4C7A-90CC-D1C5CBC04866}" name="1/7/2013" dataDxfId="134"/>
    <tableColumn id="33" xr3:uid="{1FBEC512-D83E-4672-B6A4-939B90F33816}" name="1/8/2013" dataDxfId="133"/>
    <tableColumn id="34" xr3:uid="{985B4302-3FE8-492F-B388-47619D809ECD}" name="1/9/2013" dataDxfId="132"/>
    <tableColumn id="35" xr3:uid="{F0F90DC4-6755-4B82-9454-D9BCC95919E0}" name="1/10/2013" dataDxfId="131"/>
    <tableColumn id="36" xr3:uid="{B3921056-41F0-4A1C-8203-5BF7CDBF006D}" name="1/11/2013" dataDxfId="130"/>
    <tableColumn id="37" xr3:uid="{B534FA59-0FB2-4A4A-91EB-ECB9234B4BE1}" name="1/12/2013" dataDxfId="129"/>
    <tableColumn id="38" xr3:uid="{BDB4DB54-F361-4CE6-A72B-7C490F92C4D3}" name="1/1/2014" dataDxfId="128"/>
    <tableColumn id="39" xr3:uid="{ADD48227-01BD-42D2-8530-FAE545C515A4}" name="1/2/2014" dataDxfId="127"/>
    <tableColumn id="40" xr3:uid="{0275F128-9B33-4426-AA3A-998E05404508}" name="1/3/2014" dataDxfId="126"/>
    <tableColumn id="41" xr3:uid="{7A731601-B8C1-4CBC-BFAC-D093BFCE25C2}" name="1/4/2014" dataDxfId="125"/>
    <tableColumn id="42" xr3:uid="{F66F10B3-BB42-47D9-A5E2-2C0F5C849222}" name="1/5/2014" dataDxfId="124"/>
    <tableColumn id="43" xr3:uid="{AE06E136-10BB-4789-B3E9-7411CFAD8FD4}" name="1/6/2014" dataDxfId="123"/>
    <tableColumn id="44" xr3:uid="{B7264BC4-A8C5-4FF3-A5CD-914F912C7698}" name="1/7/2014" dataDxfId="122"/>
    <tableColumn id="45" xr3:uid="{F9882E0F-C3A1-438A-B33A-6B5490DB148D}" name="1/8/2014" dataDxfId="121"/>
    <tableColumn id="46" xr3:uid="{A8ED7CF7-37F8-400A-9B96-FA12E5A94DE7}" name="1/9/2014" dataDxfId="120"/>
    <tableColumn id="47" xr3:uid="{B423239B-67EF-44AD-B02D-8F307C3A096F}" name="1/10/2014" dataDxfId="119"/>
    <tableColumn id="48" xr3:uid="{C3935B05-C458-482E-B8AC-84472F3CD759}" name="1/11/2014" dataDxfId="118"/>
    <tableColumn id="49" xr3:uid="{FA283A39-B60D-4129-BB46-8255F45812B7}" name="1/12/2014" dataDxfId="117"/>
    <tableColumn id="50" xr3:uid="{BDE07E08-9EAE-4043-A8BA-45FEEFB659A0}" name="1/1/2015" dataDxfId="116"/>
    <tableColumn id="51" xr3:uid="{0353B940-2F80-4A47-9279-A9118603DEA1}" name="1/2/2015" dataDxfId="115"/>
    <tableColumn id="52" xr3:uid="{706352AA-F43B-4F64-AE18-BE21237E733E}" name="1/3/2015" dataDxfId="114"/>
    <tableColumn id="53" xr3:uid="{73FEC382-0D51-4668-B1FA-B187102CD502}" name="1/4/2015" dataDxfId="113"/>
    <tableColumn id="54" xr3:uid="{379DB551-28FA-4865-8BE6-6726CBBFE965}" name="1/5/2015" dataDxfId="112"/>
    <tableColumn id="55" xr3:uid="{61E9F37C-F498-4A33-A1B5-1FABCDEDCBB7}" name="1/6/2015" dataDxfId="111"/>
    <tableColumn id="56" xr3:uid="{C83122D1-FE36-497F-A627-0C941F95B889}" name="1/7/2015" dataDxfId="110"/>
    <tableColumn id="57" xr3:uid="{B7414659-1F78-43D4-9913-A239A831EE4A}" name="1/8/2015" dataDxfId="109"/>
    <tableColumn id="58" xr3:uid="{0F39A77D-8372-4646-9BBF-299616E7D7DB}" name="1/9/2015" dataDxfId="108"/>
    <tableColumn id="59" xr3:uid="{53339578-463C-40C6-B023-87FE702F1B8D}" name="1/10/2015" dataDxfId="107"/>
    <tableColumn id="60" xr3:uid="{422C7887-4F38-4321-B71D-79E86E2D5DED}" name="1/11/2015" dataDxfId="106"/>
    <tableColumn id="61" xr3:uid="{29E1C25A-5A67-4DBA-B4FD-550ECD6D0075}" name="1/12/2015" dataDxfId="105"/>
    <tableColumn id="62" xr3:uid="{427E398A-75C6-4C3F-BBA6-1606FB00DA78}" name="1/1/2016" dataDxfId="104"/>
    <tableColumn id="63" xr3:uid="{F74D8C24-3C2A-4FC9-9CF6-A2DD0E95672A}" name="1/2/2016" dataDxfId="103"/>
    <tableColumn id="64" xr3:uid="{0B85F53B-5DF2-43BB-B519-C41BA7A47FB8}" name="1/3/2016" dataDxfId="102"/>
    <tableColumn id="65" xr3:uid="{42E00403-7861-414E-BD67-19582D80CF59}" name="1/4/2016" dataDxfId="101"/>
    <tableColumn id="66" xr3:uid="{A02D0DF8-3C8C-470C-8A22-6AC9AD4A7B16}" name="1/5/2016" dataDxfId="100"/>
    <tableColumn id="67" xr3:uid="{CB0FA9A4-AD9C-4541-AE2B-84F6B3E9F9D1}" name="1/6/2016" dataDxfId="99"/>
    <tableColumn id="68" xr3:uid="{1424CDEB-57EA-44D2-B132-9DFD31677214}" name="1/7/2016" dataDxfId="98"/>
    <tableColumn id="69" xr3:uid="{3BA35465-077E-4906-A589-A13FAAA1DB4F}" name="1/8/2016" dataDxfId="97"/>
    <tableColumn id="70" xr3:uid="{E646ED46-E7A4-49BE-A461-CD4AE01CDEE9}" name="1/9/2016" dataDxfId="96"/>
    <tableColumn id="71" xr3:uid="{2A43087E-46FE-4F65-AF17-1E5CE1529E22}" name="1/10/2016" dataDxfId="95"/>
    <tableColumn id="72" xr3:uid="{6E3D8DF8-6CE8-4954-A356-81B22F532C17}" name="1/11/2016" dataDxfId="94"/>
    <tableColumn id="73" xr3:uid="{11EDE85C-0983-4BFF-9CD2-BD5779B5D0B4}" name="1/12/2016" dataDxfId="93"/>
    <tableColumn id="74" xr3:uid="{2EDC7407-A900-4E0F-B71E-69445F91E795}" name="1/1/2017" dataDxfId="92"/>
    <tableColumn id="75" xr3:uid="{2E50AAFD-F3A8-45A9-B023-22B00EFE214E}" name="1/2/2017" dataDxfId="91"/>
    <tableColumn id="76" xr3:uid="{BC4A78AC-7B54-4DFA-AB8A-8B6BC6C2AE41}" name="1/3/2017" dataDxfId="90"/>
    <tableColumn id="77" xr3:uid="{6759A29E-34A4-430A-9BC9-05C3C97B0313}" name="1/4/2017" dataDxfId="89"/>
    <tableColumn id="78" xr3:uid="{5E4D6B1C-E9C9-4195-AD97-A68938008C9E}" name="1/5/2017" dataDxfId="88"/>
    <tableColumn id="79" xr3:uid="{71337FD6-4794-42FF-A3A3-82E00893DAC6}" name="1/6/2017" dataDxfId="87"/>
    <tableColumn id="80" xr3:uid="{D3633DE7-C24A-4793-99A8-4B0610BCDC82}" name="1/7/2017" dataDxfId="86"/>
    <tableColumn id="81" xr3:uid="{9377CAF0-690D-4E72-8CD1-489CC0D4D355}" name="1/8/2017" dataDxfId="85"/>
    <tableColumn id="82" xr3:uid="{230A25CB-C1F6-40FA-9A46-AFAD8A289A32}" name="1/9/2017" dataDxfId="84"/>
    <tableColumn id="83" xr3:uid="{4846243D-92FF-4DCA-878D-AE1DEA988356}" name="1/10/2017" dataDxfId="83"/>
    <tableColumn id="84" xr3:uid="{D512950D-4CAA-44B7-BDA4-F3260AD04506}" name="1/11/2017" dataDxfId="82"/>
    <tableColumn id="85" xr3:uid="{059ADF9B-1007-4A1C-A7CA-81166EAF8AFC}" name="1/12/2017" dataDxfId="81"/>
    <tableColumn id="86" xr3:uid="{5608B344-0894-4AF5-9D57-3C260A868FD5}" name="1/1/2018" dataDxfId="80"/>
    <tableColumn id="87" xr3:uid="{58F1B5A0-4DFE-4794-99F2-24F581BF8038}" name="1/2/2018" dataDxfId="79"/>
    <tableColumn id="88" xr3:uid="{BD211DE7-76F7-477C-86FF-62FBCEBD49B4}" name="1/3/2018" dataDxfId="78"/>
    <tableColumn id="89" xr3:uid="{17D7B6A9-FD48-4B18-B96F-B698E6015DF8}" name="1/4/2018" dataDxfId="77"/>
    <tableColumn id="90" xr3:uid="{C5D1210B-86F3-4CAA-BD5C-C7A6B9988719}" name="1/5/2018" dataDxfId="76"/>
    <tableColumn id="91" xr3:uid="{461C128C-4E52-40DD-8AD4-4D6D212C16FA}" name="1/6/2018" dataDxfId="75"/>
    <tableColumn id="92" xr3:uid="{73083BC5-55A0-4960-A3CF-137785D54C55}" name="1/7/2018" dataDxfId="74"/>
    <tableColumn id="93" xr3:uid="{6EEB597A-A302-4956-8B9D-C3D1A22F7AAF}" name="1/8/2018" dataDxfId="73"/>
    <tableColumn id="94" xr3:uid="{656FC8E1-5B76-4990-857D-EECAEC3198E4}" name="1/9/2018" dataDxfId="72"/>
    <tableColumn id="95" xr3:uid="{FFDB877B-EA28-4967-86B8-D237C8720283}" name="1/10/2018" dataDxfId="71"/>
    <tableColumn id="96" xr3:uid="{12577EAB-7F1B-47F2-AB2A-B1D490E6F35A}" name="1/11/2018" dataDxfId="70"/>
    <tableColumn id="97" xr3:uid="{49E8363C-EABF-45CF-81E9-4B4FF5FF610C}" name="1/12/2018" dataDxfId="69"/>
    <tableColumn id="98" xr3:uid="{31CF324D-8C3A-43D8-92FD-E2231C968F5F}" name="1/1/2019" dataDxfId="68"/>
    <tableColumn id="99" xr3:uid="{DCCC81B5-F980-4328-83D0-1663ACC97D2D}" name="1/2/2019" dataDxfId="67"/>
    <tableColumn id="100" xr3:uid="{E4ED289F-39B9-4B2D-BCA8-15A0B8049FFA}" name="1/3/2019" dataDxfId="66"/>
    <tableColumn id="101" xr3:uid="{F0E802B9-EE07-4F50-9E1C-8C6FB871B8B1}" name="1/4/2019" dataDxfId="65"/>
    <tableColumn id="102" xr3:uid="{3FB4C8CA-79E4-48C0-98CB-C829E3813C41}" name="1/5/2019" dataDxfId="64"/>
    <tableColumn id="103" xr3:uid="{265A1AD5-BEE9-4FBB-A954-E4468BDAA93C}" name="1/6/2019" dataDxfId="63"/>
    <tableColumn id="104" xr3:uid="{1E27CAEE-E6AD-4A4B-BBDC-339979D7D1AA}" name="1/7/2019" dataDxfId="62"/>
    <tableColumn id="105" xr3:uid="{8BDE7F0A-547C-451D-B295-DA3703936D0F}" name="1/8/2019" dataDxfId="61"/>
    <tableColumn id="106" xr3:uid="{C51B9241-B711-4877-9350-C5C305E9B31F}" name="1/9/2019" dataDxfId="60"/>
    <tableColumn id="107" xr3:uid="{8F2830A7-8A5C-4717-8BAB-273F456A8CF4}" name="1/10/2019" dataDxfId="59"/>
    <tableColumn id="108" xr3:uid="{215F626A-443C-4989-A506-74E6EC2FB36C}" name="1/11/2019" dataDxfId="58"/>
    <tableColumn id="109" xr3:uid="{B4313BE1-377C-4435-80BA-B29B4BE4356C}" name="1/12/2019" dataDxfId="57"/>
    <tableColumn id="110" xr3:uid="{1AB5B4E2-437E-4677-B9E5-EC84E18C5EA5}" name="1/1/2020" dataDxfId="56"/>
    <tableColumn id="111" xr3:uid="{2BB47B42-D3C2-4DE2-855B-DC843FB3C34F}" name="1/2/2020" dataDxfId="55"/>
    <tableColumn id="112" xr3:uid="{9587CDD4-2B15-43E8-B605-24A79EB94E52}" name="1/3/2020" dataDxfId="54"/>
    <tableColumn id="113" xr3:uid="{BDC4B129-E944-4C35-914F-D93723CC46C6}" name="1/4/2020" dataDxfId="53"/>
    <tableColumn id="114" xr3:uid="{8F6F0D34-41FE-436D-BD82-90A4925E5FF1}" name="1/5/2020" dataDxfId="52"/>
    <tableColumn id="115" xr3:uid="{8F50BB40-A12A-46F9-B253-7CFBA86BC46E}" name="1/6/2020" dataDxfId="51"/>
    <tableColumn id="116" xr3:uid="{D285E1A1-5304-4296-BEB7-C3E59ADBF78D}" name="1/7/2020" dataDxfId="50"/>
    <tableColumn id="117" xr3:uid="{5B440F3E-98A3-4A4E-9E65-F0A7486BBA7F}" name="1/8/2020" dataDxfId="49"/>
    <tableColumn id="118" xr3:uid="{1DC6AEC5-C5D8-4F6C-814B-35A5B32295BC}" name="1/9/2020" dataDxfId="48"/>
    <tableColumn id="119" xr3:uid="{665E92F8-5E6A-489A-A87A-BD1BC0223977}" name="1/10/2020" dataDxfId="47"/>
    <tableColumn id="120" xr3:uid="{633D18D2-F67B-4BE1-934B-6E9467250852}" name="1/11/2020" dataDxfId="46"/>
    <tableColumn id="121" xr3:uid="{85D79440-6730-4020-BA56-FB43AF958CCE}" name="1/12/2020" dataDxfId="45"/>
    <tableColumn id="122" xr3:uid="{20B76F32-503F-4C92-94F5-C1D67D622990}" name="1/1/2021" dataDxfId="44"/>
    <tableColumn id="123" xr3:uid="{95161A06-1C61-4E4B-8398-CD7BBAC44D12}" name="1/2/2021" dataDxfId="43"/>
    <tableColumn id="124" xr3:uid="{C5FAC9BB-8F5D-4CC7-8E92-B602A5AC42BB}" name="1/3/2021" dataDxfId="42"/>
    <tableColumn id="125" xr3:uid="{3E10C2A9-6817-47EE-8C91-DA724A22FC09}" name="1/4/2021" dataDxfId="41"/>
    <tableColumn id="126" xr3:uid="{24EF3316-B8E6-4B1C-9B2A-34B9262CBD31}" name="1/5/2021" dataDxfId="40"/>
    <tableColumn id="127" xr3:uid="{489F0802-22C6-4C39-95AA-E5B70841F667}" name="1/6/2021" dataDxfId="39"/>
    <tableColumn id="128" xr3:uid="{72F180A1-B2C4-4534-A26C-082816A61C0A}" name="1/7/2021" dataDxfId="38"/>
    <tableColumn id="129" xr3:uid="{2DA5D812-83E7-4CF3-BF36-3A7B5F9B7A14}" name="1/8/2021" dataDxfId="37"/>
    <tableColumn id="130" xr3:uid="{DA86BCD4-70EB-49B5-B1FF-7EE2AE69783B}" name="1/9/2021" dataDxfId="36"/>
    <tableColumn id="131" xr3:uid="{E077CEA2-2402-4D96-BC7A-6AD7DEB0CFE1}" name="1/10/2021" dataDxfId="35"/>
    <tableColumn id="132" xr3:uid="{EC513A2E-4A79-4DDF-AD3B-DBA3CEB116AC}" name="1/11/2021" dataDxfId="34"/>
    <tableColumn id="133" xr3:uid="{C47D96F0-0C62-4F6F-B286-E0EEEBED2C4B}" name="1/12/2021" dataDxfId="33"/>
    <tableColumn id="134" xr3:uid="{2BDAE131-BBCA-4EEF-99C4-7441A07A7151}" name="1/1/2022" dataDxfId="32"/>
    <tableColumn id="135" xr3:uid="{DCA42BA1-7265-491C-9577-CBBD8D5876A8}" name="1/2/2022" dataDxfId="31"/>
    <tableColumn id="136" xr3:uid="{6CED96F3-18AD-40E9-9F98-CBFC058ED29E}" name="1/3/2022" dataDxfId="30"/>
    <tableColumn id="137" xr3:uid="{2A731576-286B-47DE-9D68-9CF21E4A342C}" name="1/4/2022" dataDxfId="29"/>
    <tableColumn id="138" xr3:uid="{51B04085-D3DB-4EBD-9A11-5768C59E4263}" name="1/5/2022" dataDxfId="28"/>
    <tableColumn id="139" xr3:uid="{9A5E1049-3C32-4CE5-901B-B43C546E0B4C}" name="1/6/2022" dataDxfId="27"/>
    <tableColumn id="140" xr3:uid="{9C5A67B9-290B-4972-8927-C5D9CA5A92B0}" name="1/7/2022" dataDxfId="26"/>
    <tableColumn id="141" xr3:uid="{3318415C-380B-42CC-AE9B-1DAB161D106A}" name="1/8/2022" dataDxfId="25"/>
    <tableColumn id="142" xr3:uid="{9C53A761-6E4B-41EF-AC89-9EA08316A97F}" name="1/9/2022" dataDxfId="24"/>
    <tableColumn id="143" xr3:uid="{AD38F684-FFEC-4CAA-9417-82ABA99E7644}" name="1/10/2022" dataDxfId="23"/>
    <tableColumn id="144" xr3:uid="{29866CFB-4760-43F1-8CA0-B58A14972BD1}" name="1/11/2022" dataDxfId="22"/>
    <tableColumn id="145" xr3:uid="{1980FC3B-A93C-480D-A90F-BA802EA6A802}" name="1/12/2022" dataDxfId="21"/>
    <tableColumn id="146" xr3:uid="{17E8CDA2-E9C9-48AF-B7E5-7BA9F06C8FF4}" name="1/1/2023" dataDxfId="20"/>
    <tableColumn id="147" xr3:uid="{4A1571BD-95D5-4760-A385-69826DCC5E15}" name="1/2/2023" dataDxfId="19"/>
    <tableColumn id="148" xr3:uid="{1F8945BE-FC3B-465C-BE9B-6D573FEAC0BA}" name="1/3/2023" dataDxfId="18"/>
    <tableColumn id="149" xr3:uid="{1B047AAD-7E49-466F-A512-8E3A801B171C}" name="1/4/2023" dataDxfId="17"/>
    <tableColumn id="150" xr3:uid="{FAD33135-D12B-4A60-87CE-D5670AA32A0D}" name="1/5/2023" dataDxfId="16"/>
    <tableColumn id="151" xr3:uid="{B6986CF5-58A6-4858-AED6-8872217CC7ED}" name="1/6/2023" dataDxfId="15"/>
    <tableColumn id="152" xr3:uid="{978EBA60-2579-47D3-80C3-95500C6BAB5C}" name="1/7/2023" dataDxfId="14"/>
    <tableColumn id="153" xr3:uid="{13BEB24D-C23C-48F5-86E5-5F564CBF8FF0}" name="1/8/2023" dataDxfId="13"/>
    <tableColumn id="154" xr3:uid="{F4E90720-3D94-4DAB-83A7-A70ED67F52A2}" name="1/9/2023" dataDxfId="12"/>
    <tableColumn id="155" xr3:uid="{D5205960-6FDA-48C1-8E8F-C587D138CAEB}" name="1/10/2023" dataDxfId="11"/>
    <tableColumn id="156" xr3:uid="{B36D90F1-E4D4-4948-9080-C64B660B7478}" name="1/11/2023" dataDxfId="10"/>
    <tableColumn id="157" xr3:uid="{F56321C1-ABE5-4844-8083-419565F4B8C1}" name="1/12/2023" dataDxfId="9"/>
    <tableColumn id="158" xr3:uid="{6E0A15EA-E50A-4390-9E0F-AAA88E503538}" name="1/1/2024" dataDxfId="8"/>
    <tableColumn id="159" xr3:uid="{21753CE0-80FC-4BAF-B0F2-0015F68A9508}" name="1/2/2024" dataDxfId="7"/>
    <tableColumn id="160" xr3:uid="{994EB6F4-511A-4C35-B315-34418D6FE156}" name="1/3/2024" dataDxfId="6"/>
    <tableColumn id="161" xr3:uid="{17AEC18B-AEEE-4115-8E28-79C1C0400858}" name="1/4/2024" dataDxfId="5"/>
    <tableColumn id="162" xr3:uid="{1B4C9080-1BB9-4B32-889A-A1ABA61AAD0E}" name="1/5/2024" dataDxfId="4"/>
    <tableColumn id="163" xr3:uid="{79AE05CE-BACA-48DC-B3DC-1920461510F3}" name="1/6/2024" dataDxfId="3"/>
    <tableColumn id="164" xr3:uid="{F57A41B2-FA4F-414C-BB0E-6F672659735E}" name="1/7/2024" dataDxfId="2"/>
    <tableColumn id="165" xr3:uid="{A1CD1E56-3627-4F40-8B11-4143856109D7}" name="1/8/2024" dataDxfId="1"/>
    <tableColumn id="166" xr3:uid="{DBF61FF0-3950-457F-B0E7-ABD6C1BFA592}" name="1/9/2024" dataDxfId="0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DAD13DD-E92F-42E8-8F01-6C18E51233BA}" name="Prime" displayName="Prime" ref="B10:D8118" tableType="queryTable" totalsRowShown="0" headerRowDxfId="569" dataDxfId="568">
  <autoFilter ref="B10:D8118" xr:uid="{006601F0-5DF2-4517-B3EA-5A9EF8DB8ED3}"/>
  <tableColumns count="3">
    <tableColumn id="1" xr3:uid="{4EE38894-435A-4B1D-8EE0-F4DAE4734159}" uniqueName="1" name="Fecha" queryTableFieldId="1" dataDxfId="567"/>
    <tableColumn id="2" xr3:uid="{816B5D8E-3FE6-436A-8B9E-11B34B5C93E0}" uniqueName="2" name="Valor" queryTableFieldId="2" dataDxfId="566"/>
    <tableColumn id="3" xr3:uid="{7DA9A63E-FC70-499F-8F5E-16A3DC12AFF4}" uniqueName="3" name="Año" queryTableFieldId="3" dataDxfId="56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E158ADE-5478-4D73-8C25-03FD182CE7E6}" name="Prime_promedio" displayName="Prime_promedio" ref="F10:G39" tableType="queryTable" totalsRowShown="0" headerRowDxfId="564" dataDxfId="563">
  <autoFilter ref="F10:G39" xr:uid="{FE158ADE-5478-4D73-8C25-03FD182CE7E6}"/>
  <tableColumns count="2">
    <tableColumn id="3" xr3:uid="{D29F7B52-B78A-441B-B63B-59C0C9306343}" uniqueName="3" name="Periodo" queryTableFieldId="3" dataDxfId="562"/>
    <tableColumn id="4" xr3:uid="{715B93E1-DD2A-45D8-AD97-CD78F23BC95F}" uniqueName="4" name="Tasa Promedio" queryTableFieldId="4" dataDxfId="561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7E37DFAE-0F2B-4BFA-86DC-D028CD898E01}" name="IPP_MAN" displayName="IPP_MAN" ref="B37:F442" tableType="queryTable" totalsRowShown="0" headerRowDxfId="560" dataDxfId="559">
  <autoFilter ref="B37:F442" xr:uid="{3A01CB7C-5307-4434-944E-B52FCDE9B409}"/>
  <tableColumns count="5">
    <tableColumn id="1" xr3:uid="{A395F9DE-CEAC-4AC2-8323-4639CE6C0245}" uniqueName="1" name="Periodo" queryTableFieldId="6" dataDxfId="558"/>
    <tableColumn id="2" xr3:uid="{247CE841-D2E1-412E-B981-A06657A67A7C}" uniqueName="2" name="Nivel" queryTableFieldId="2" dataDxfId="557"/>
    <tableColumn id="3" xr3:uid="{C4E0A3A3-A86C-4C5D-B975-906D746E0F76}" uniqueName="3" name="Variación mensual (%)" queryTableFieldId="3" dataDxfId="556"/>
    <tableColumn id="4" xr3:uid="{ED9F60ED-C8C8-415E-B95A-7EAE5A693ABD}" uniqueName="4" name="Variación interanual (%)" queryTableFieldId="4" dataDxfId="555"/>
    <tableColumn id="5" xr3:uid="{A7D29B27-61AA-4D35-A441-649AE6A9605D}" uniqueName="5" name="Variación acumulada (%)" queryTableFieldId="5" dataDxfId="55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83B5B5B-4EE5-4103-9CE0-90622B17BD27}" name="IMAE_2" displayName="IMAE_2" ref="H37:M443" tableType="queryTable" totalsRowShown="0" headerRowDxfId="553" dataDxfId="552">
  <autoFilter ref="H37:M443" xr:uid="{383B5B5B-4EE5-4103-9CE0-90622B17BD27}"/>
  <tableColumns count="6">
    <tableColumn id="1" xr3:uid="{955D52BA-AB8A-4A99-9894-0309CA3C0F1C}" uniqueName="1" name="Periodo" queryTableFieldId="1" dataDxfId="551"/>
    <tableColumn id="2" xr3:uid="{C85CB815-1E1F-4A9D-BB1E-411FCD4F8E17}" uniqueName="2" name="Nivel" queryTableFieldId="2" dataDxfId="550"/>
    <tableColumn id="3" xr3:uid="{4D835694-C21E-4040-B6B3-8F1585D18E1F}" uniqueName="3" name="Variación de los últimos 12 meses" queryTableFieldId="3" dataDxfId="549"/>
    <tableColumn id="4" xr3:uid="{0A0BBC85-CD01-4E80-928C-72CA7C60AC15}" uniqueName="4" name="Variación media" queryTableFieldId="4" dataDxfId="548"/>
    <tableColumn id="5" xr3:uid="{2EF35367-F595-407A-9B59-77E99F5EE161}" uniqueName="5" name="Tasa de aceleración" queryTableFieldId="5" dataDxfId="547"/>
    <tableColumn id="6" xr3:uid="{47BC667E-E7B8-429A-B78C-F1583D1BA4D5}" uniqueName="6" name="Variación interanual" queryTableFieldId="6" dataDxfId="54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3414010-A7B8-4C0F-B1F7-C229DB47F982}" name="PIB_IND" displayName="PIB_IND" ref="A12:AI30" tableType="queryTable" totalsRowShown="0" headerRowDxfId="545" dataDxfId="544">
  <autoFilter ref="A12:AI30" xr:uid="{B3414010-A7B8-4C0F-B1F7-C229DB47F982}"/>
  <tableColumns count="35">
    <tableColumn id="1" xr3:uid="{7089D6B7-B3D5-47E5-AF5A-1824A903B54B}" uniqueName="1" name="Tasa de vaciación anual" queryTableFieldId="1" dataDxfId="543"/>
    <tableColumn id="2" xr3:uid="{284BC1D8-5014-496A-B138-15A7E70F3ACF}" uniqueName="2" name="1992" queryTableFieldId="2" dataDxfId="542"/>
    <tableColumn id="3" xr3:uid="{6BAEC07C-A60B-4BE2-ADC5-1F6150B52D39}" uniqueName="3" name="1993" queryTableFieldId="3" dataDxfId="541"/>
    <tableColumn id="4" xr3:uid="{6411B648-2B8B-4C7F-9C05-0A0A403103D7}" uniqueName="4" name="1994" queryTableFieldId="4" dataDxfId="540"/>
    <tableColumn id="5" xr3:uid="{4A32AC2D-7ADA-4E26-A4E5-2EB1E8F152D5}" uniqueName="5" name="1995" queryTableFieldId="5" dataDxfId="539"/>
    <tableColumn id="6" xr3:uid="{8A134A26-8881-4645-965E-F92FEAFC113B}" uniqueName="6" name="1996" queryTableFieldId="6" dataDxfId="538"/>
    <tableColumn id="7" xr3:uid="{DB0F87B5-8D2D-48E9-91FA-F680FBEEAECB}" uniqueName="7" name="1997" queryTableFieldId="7" dataDxfId="537"/>
    <tableColumn id="8" xr3:uid="{D945521D-63DD-4A16-B764-82B210F8AB6C}" uniqueName="8" name="1998" queryTableFieldId="8" dataDxfId="536"/>
    <tableColumn id="9" xr3:uid="{EC7AA4ED-3487-4C23-865D-B62D0CD960BF}" uniqueName="9" name="1999" queryTableFieldId="9" dataDxfId="535"/>
    <tableColumn id="10" xr3:uid="{A10DD353-FF96-4055-B721-E554DF6735E9}" uniqueName="10" name="2000" queryTableFieldId="10" dataDxfId="534"/>
    <tableColumn id="11" xr3:uid="{726AE80D-0567-42E6-A7AA-DA16CEBD8E4C}" uniqueName="11" name="2001" queryTableFieldId="11" dataDxfId="533"/>
    <tableColumn id="12" xr3:uid="{B66F7697-9311-4DC0-9A10-846053806CD9}" uniqueName="12" name="2002" queryTableFieldId="12" dataDxfId="532"/>
    <tableColumn id="13" xr3:uid="{BBD5796A-F9E3-46FB-AA3D-76D8252546BF}" uniqueName="13" name="2003" queryTableFieldId="13" dataDxfId="531"/>
    <tableColumn id="14" xr3:uid="{B86408FD-1B8B-4FD8-A035-614D29AE397F}" uniqueName="14" name="2004" queryTableFieldId="14" dataDxfId="530"/>
    <tableColumn id="15" xr3:uid="{1FB4EC1E-F7B3-4CAE-B9F5-DB2AABDFB945}" uniqueName="15" name="2005" queryTableFieldId="15" dataDxfId="529"/>
    <tableColumn id="16" xr3:uid="{C0776306-3757-4013-BB24-432B0D18782E}" uniqueName="16" name="2006" queryTableFieldId="16" dataDxfId="528"/>
    <tableColumn id="17" xr3:uid="{24FBA962-C181-4A71-ADE8-6F2F5CD32D73}" uniqueName="17" name="2007" queryTableFieldId="17" dataDxfId="527"/>
    <tableColumn id="18" xr3:uid="{75E4F575-4AB4-4157-B819-C6A04D589644}" uniqueName="18" name="2008" queryTableFieldId="18" dataDxfId="526"/>
    <tableColumn id="19" xr3:uid="{84AA73C6-9F39-4203-8F47-1B34D3BE5A8C}" uniqueName="19" name="2009" queryTableFieldId="19" dataDxfId="525"/>
    <tableColumn id="20" xr3:uid="{1B0CE9A2-A1A5-46C7-AF4A-C2C8F25EE237}" uniqueName="20" name="2010" queryTableFieldId="20" dataDxfId="524"/>
    <tableColumn id="21" xr3:uid="{5CF4B0B3-7AF6-4422-B58D-38B6E4A33DCE}" uniqueName="21" name="2011" queryTableFieldId="21" dataDxfId="523"/>
    <tableColumn id="22" xr3:uid="{2D0977AD-7B53-4E77-A96F-58208EA17A18}" uniqueName="22" name="2012" queryTableFieldId="22" dataDxfId="522"/>
    <tableColumn id="23" xr3:uid="{604CA939-4614-4EE9-AC63-BFF0C0460CE7}" uniqueName="23" name="2013" queryTableFieldId="23" dataDxfId="521"/>
    <tableColumn id="24" xr3:uid="{D8C5361A-7F7F-40B0-9F9A-027304E18196}" uniqueName="24" name="2014" queryTableFieldId="24" dataDxfId="520"/>
    <tableColumn id="25" xr3:uid="{A55B9B63-E801-45D6-A27C-ADC1ABBE92CF}" uniqueName="25" name="2015" queryTableFieldId="25" dataDxfId="519"/>
    <tableColumn id="26" xr3:uid="{C29E74F7-4035-4AB5-97AB-EC304C39EA77}" uniqueName="26" name="2016" queryTableFieldId="26" dataDxfId="518"/>
    <tableColumn id="27" xr3:uid="{C6A40C9E-23FA-44FC-85B7-030F01B322CF}" uniqueName="27" name="2017" queryTableFieldId="27" dataDxfId="517"/>
    <tableColumn id="28" xr3:uid="{36F173FB-C384-49CD-A881-F6F86C72296F}" uniqueName="28" name="2018" queryTableFieldId="28" dataDxfId="516"/>
    <tableColumn id="29" xr3:uid="{5452B78D-3517-434E-ACEA-7905443DA206}" uniqueName="29" name="2019" queryTableFieldId="29" dataDxfId="515"/>
    <tableColumn id="30" xr3:uid="{39EF0F57-4E63-499F-B807-D10F320F7933}" uniqueName="30" name="2020" queryTableFieldId="30" dataDxfId="514"/>
    <tableColumn id="31" xr3:uid="{15A3C764-5C95-4A96-8006-B44D63136741}" uniqueName="31" name="2021" queryTableFieldId="31" dataDxfId="513"/>
    <tableColumn id="32" xr3:uid="{6FD28393-3240-433E-BE0B-867174CF405A}" uniqueName="32" name="2022" queryTableFieldId="32" dataDxfId="512"/>
    <tableColumn id="33" xr3:uid="{1A501652-B7FD-44EA-9516-1020BD8442BF}" uniqueName="33" name="2023" queryTableFieldId="33" dataDxfId="511"/>
    <tableColumn id="34" xr3:uid="{9EF5B6F6-4690-428B-93AB-97B1023A03B9}" uniqueName="34" name="2024" queryTableFieldId="34" dataDxfId="510"/>
    <tableColumn id="35" xr3:uid="{B13887B2-7C7E-40CC-A706-C6FE98DB290D}" uniqueName="35" name="2025" queryTableFieldId="35" dataDxfId="50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1241594-DCA0-4766-8947-2987D92CAE70}" name="Tasa_ocupación_por_industria" displayName="Tasa_ocupación_por_industria" ref="A10:BE32" tableType="queryTable" totalsRowShown="0" headerRowDxfId="508" dataDxfId="507">
  <autoFilter ref="A10:BE32" xr:uid="{C1241594-DCA0-4766-8947-2987D92CAE70}"/>
  <tableColumns count="57">
    <tableColumn id="58" xr3:uid="{F4B4CB78-542C-43DF-B4D8-B8861FA6EAF1}" uniqueName="58" name="Actividades" queryTableFieldId="58" dataDxfId="506"/>
    <tableColumn id="2" xr3:uid="{6F7B1E8A-0125-4880-B840-1FAA2D156D3B}" uniqueName="2" name="3/2010" queryTableFieldId="2" dataDxfId="505"/>
    <tableColumn id="3" xr3:uid="{751BEEF5-6BD1-455D-ACC3-4A3E2F781407}" uniqueName="3" name="4/2010" queryTableFieldId="3" dataDxfId="504"/>
    <tableColumn id="4" xr3:uid="{EB4B3373-E3EB-4908-9889-1CC7A67582C4}" uniqueName="4" name="1/2011" queryTableFieldId="4" dataDxfId="503"/>
    <tableColumn id="5" xr3:uid="{7EA6FED6-46BB-411C-8647-388192871608}" uniqueName="5" name="2/2011" queryTableFieldId="5" dataDxfId="502"/>
    <tableColumn id="6" xr3:uid="{8AABEF04-BFF8-4BFC-972F-F5BDF8AC40E2}" uniqueName="6" name="3/2011" queryTableFieldId="6" dataDxfId="501"/>
    <tableColumn id="7" xr3:uid="{F44F12FF-93D0-4703-81C7-1CB8DF7B9164}" uniqueName="7" name="4/2011" queryTableFieldId="7" dataDxfId="500"/>
    <tableColumn id="8" xr3:uid="{DF904916-D440-4E1D-B423-E97793706789}" uniqueName="8" name="1/2012" queryTableFieldId="8" dataDxfId="499"/>
    <tableColumn id="9" xr3:uid="{C47E3629-F12A-4405-8902-401DCD3D7C75}" uniqueName="9" name="2/2012" queryTableFieldId="9" dataDxfId="498"/>
    <tableColumn id="10" xr3:uid="{D679FF62-903B-44D2-ADBA-73836FF62270}" uniqueName="10" name="3/2012" queryTableFieldId="10" dataDxfId="497"/>
    <tableColumn id="11" xr3:uid="{EFAFF0BD-C7D4-4255-B83F-29667166119F}" uniqueName="11" name="4/2012" queryTableFieldId="11" dataDxfId="496"/>
    <tableColumn id="12" xr3:uid="{73587E2A-B2FF-434C-A9F0-24AD9F8C2D5C}" uniqueName="12" name="1/2013" queryTableFieldId="12" dataDxfId="495"/>
    <tableColumn id="13" xr3:uid="{CFAFB849-5B3A-4BB8-AAF9-271D9B928C51}" uniqueName="13" name="2/2013" queryTableFieldId="13" dataDxfId="494"/>
    <tableColumn id="14" xr3:uid="{7C8DBFE0-3B2E-475E-B49C-01BE8C442B16}" uniqueName="14" name="3/2013" queryTableFieldId="14" dataDxfId="493"/>
    <tableColumn id="15" xr3:uid="{EC490DE6-E104-4397-9371-4885BF7A4625}" uniqueName="15" name="4/2013" queryTableFieldId="15" dataDxfId="492"/>
    <tableColumn id="16" xr3:uid="{8F6B2DB6-50C8-400A-8190-88336961C18C}" uniqueName="16" name="1/2014" queryTableFieldId="16" dataDxfId="491"/>
    <tableColumn id="17" xr3:uid="{3EFC8FA2-3D08-4FE0-99D9-513E3A70957A}" uniqueName="17" name="2/2014" queryTableFieldId="17" dataDxfId="490"/>
    <tableColumn id="18" xr3:uid="{E5D392E3-65A9-49BA-B4DC-EF1CDCAAC86A}" uniqueName="18" name="3/2014" queryTableFieldId="18" dataDxfId="489"/>
    <tableColumn id="19" xr3:uid="{68D5602C-71BC-40B4-986E-5280DF4AD097}" uniqueName="19" name="4/2014" queryTableFieldId="19" dataDxfId="488"/>
    <tableColumn id="20" xr3:uid="{6B4DD72A-2E09-4853-92E7-4C7657F1F9EA}" uniqueName="20" name="1/2015" queryTableFieldId="20" dataDxfId="487"/>
    <tableColumn id="21" xr3:uid="{A7A4CA78-DEFB-48BF-A0AC-5C19767FB087}" uniqueName="21" name="2/2015" queryTableFieldId="21" dataDxfId="486"/>
    <tableColumn id="22" xr3:uid="{DE733F50-BF73-41C5-800B-E1FBCBC7707E}" uniqueName="22" name="3/2015" queryTableFieldId="22" dataDxfId="485"/>
    <tableColumn id="23" xr3:uid="{5E074487-885C-411B-9CEE-6F9E9FE25C90}" uniqueName="23" name="4/2015" queryTableFieldId="23" dataDxfId="484"/>
    <tableColumn id="24" xr3:uid="{C6F893BC-27DA-4D01-AA02-BCCBBCA02ECE}" uniqueName="24" name="1/2016" queryTableFieldId="24" dataDxfId="483"/>
    <tableColumn id="25" xr3:uid="{21CB6B82-77EC-4300-80FD-4E341064B2DD}" uniqueName="25" name="2/2016" queryTableFieldId="25" dataDxfId="482"/>
    <tableColumn id="26" xr3:uid="{3AE2DBE9-792F-461A-AFA5-9EFB2E4EEF71}" uniqueName="26" name="3/2016" queryTableFieldId="26" dataDxfId="481"/>
    <tableColumn id="27" xr3:uid="{5017A6D8-E908-4D52-A7F3-A44EF2206705}" uniqueName="27" name="4/2016" queryTableFieldId="27" dataDxfId="480"/>
    <tableColumn id="28" xr3:uid="{DB9DC68D-44FA-44C0-9D90-F0FE8A0F7AC0}" uniqueName="28" name="1/2017" queryTableFieldId="28" dataDxfId="479"/>
    <tableColumn id="29" xr3:uid="{CD4D3810-29CE-4F8B-8832-BD0054EBCCD0}" uniqueName="29" name="2/2017" queryTableFieldId="29" dataDxfId="478"/>
    <tableColumn id="30" xr3:uid="{10C9640C-5C47-4263-BEF0-12286A71CEA2}" uniqueName="30" name="3/2017" queryTableFieldId="30" dataDxfId="477"/>
    <tableColumn id="31" xr3:uid="{0665D6BC-C1B9-424F-8485-9F5073E01E33}" uniqueName="31" name="4/2017" queryTableFieldId="31" dataDxfId="476"/>
    <tableColumn id="32" xr3:uid="{758E24C5-8ECF-4672-96CF-3E19EDE8993A}" uniqueName="32" name="1/2018" queryTableFieldId="32" dataDxfId="475"/>
    <tableColumn id="33" xr3:uid="{22500DB2-1D45-4C65-B129-97278F751325}" uniqueName="33" name="2/2018" queryTableFieldId="33" dataDxfId="474"/>
    <tableColumn id="34" xr3:uid="{32FE3921-A846-435C-82F1-69C2C752E134}" uniqueName="34" name="3/2018" queryTableFieldId="34" dataDxfId="473"/>
    <tableColumn id="35" xr3:uid="{17617C1F-23C6-4896-93F1-266B4FAD91E3}" uniqueName="35" name="4/2018" queryTableFieldId="35" dataDxfId="472"/>
    <tableColumn id="36" xr3:uid="{FAC236DE-D020-4EBF-927D-61EBA3FE840B}" uniqueName="36" name="1/2019" queryTableFieldId="36" dataDxfId="471"/>
    <tableColumn id="37" xr3:uid="{68B8F41C-6686-4DF2-9293-7547BC752E72}" uniqueName="37" name="2/2019" queryTableFieldId="37" dataDxfId="470"/>
    <tableColumn id="38" xr3:uid="{A4E8B1EA-4266-4E7C-91EB-707E52C11803}" uniqueName="38" name="3/2019" queryTableFieldId="38" dataDxfId="469"/>
    <tableColumn id="39" xr3:uid="{FE87B850-59E9-4FE4-974C-EAFCD786A4F3}" uniqueName="39" name="4/2019" queryTableFieldId="39" dataDxfId="468"/>
    <tableColumn id="40" xr3:uid="{40C545E6-1816-45D2-9B3A-604A79E2DB62}" uniqueName="40" name="1/2020" queryTableFieldId="40" dataDxfId="467"/>
    <tableColumn id="41" xr3:uid="{801B0124-A077-4431-AC73-266ADCAB57D2}" uniqueName="41" name="2/2020" queryTableFieldId="41" dataDxfId="466"/>
    <tableColumn id="42" xr3:uid="{4D0CD135-CD6C-419A-BF12-C225E13150CC}" uniqueName="42" name="3/2020" queryTableFieldId="42" dataDxfId="465"/>
    <tableColumn id="43" xr3:uid="{815123F6-154F-4F54-8985-49AF96F93EE6}" uniqueName="43" name="4/2020" queryTableFieldId="43" dataDxfId="464"/>
    <tableColumn id="44" xr3:uid="{584C947E-0BC9-4AC5-8281-E499C20C7D31}" uniqueName="44" name="1/2021" queryTableFieldId="44" dataDxfId="463"/>
    <tableColumn id="45" xr3:uid="{DB448875-9E13-40A4-9932-0EF79E5A3897}" uniqueName="45" name="2/2021" queryTableFieldId="45" dataDxfId="462"/>
    <tableColumn id="46" xr3:uid="{B7112EB0-C739-4BFF-AB65-5BB6AAD21223}" uniqueName="46" name="3/2021" queryTableFieldId="46" dataDxfId="461"/>
    <tableColumn id="47" xr3:uid="{EB09A304-BC2D-4F46-A5C7-B4BB910447A6}" uniqueName="47" name="4/2021" queryTableFieldId="47" dataDxfId="460"/>
    <tableColumn id="48" xr3:uid="{3D1D6EB0-6571-4AB7-AE0E-F75A56BCEF08}" uniqueName="48" name="1/2022" queryTableFieldId="48" dataDxfId="459"/>
    <tableColumn id="49" xr3:uid="{413B3326-44CC-44FB-9483-AC1437AFDDCA}" uniqueName="49" name="2/2022" queryTableFieldId="49" dataDxfId="458"/>
    <tableColumn id="50" xr3:uid="{8AAB3956-8D38-4983-A54F-9D11AD42C41C}" uniqueName="50" name="3/2022" queryTableFieldId="50" dataDxfId="457"/>
    <tableColumn id="51" xr3:uid="{4FD79E03-DB06-4544-B407-C9D2082A8914}" uniqueName="51" name="4/2022" queryTableFieldId="51" dataDxfId="456"/>
    <tableColumn id="52" xr3:uid="{8D6ABAD9-7040-401C-86D2-53A5A1088910}" uniqueName="52" name="1/2023" queryTableFieldId="52" dataDxfId="455"/>
    <tableColumn id="53" xr3:uid="{2D1E8787-32E3-495F-AF4D-A246BC680A45}" uniqueName="53" name="2/2023" queryTableFieldId="53" dataDxfId="454"/>
    <tableColumn id="54" xr3:uid="{5F398F67-6CF1-4022-8351-37E67B8CED0C}" uniqueName="54" name="3/2023" queryTableFieldId="54" dataDxfId="453"/>
    <tableColumn id="55" xr3:uid="{E4BB9A7A-929C-4933-8900-E8C796F8BD5D}" uniqueName="55" name="4/2023" queryTableFieldId="55" dataDxfId="452"/>
    <tableColumn id="56" xr3:uid="{9E9E3834-CA88-41BF-8E58-54A71B735F4D}" uniqueName="56" name="1/2024" queryTableFieldId="56" dataDxfId="451"/>
    <tableColumn id="57" xr3:uid="{06CF934F-3E3D-422B-B856-6F32E9B47C4A}" uniqueName="57" name="2/2024" queryTableFieldId="57" dataDxfId="450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CB9D354-5200-46BF-8663-380225197FD1}" name="Tasa_desempleo" displayName="Tasa_desempleo" ref="H92:I260" tableType="queryTable" totalsRowShown="0" headerRowDxfId="449" dataDxfId="448">
  <autoFilter ref="H92:I260" xr:uid="{BCB9D354-5200-46BF-8663-380225197FD1}"/>
  <tableColumns count="2">
    <tableColumn id="169" xr3:uid="{8959860D-DEE1-4D8D-9A5F-BF382DC8B7B4}" uniqueName="169" name="Periodo" queryTableFieldId="169" dataDxfId="447"/>
    <tableColumn id="171" xr3:uid="{25B915A0-A933-489B-A2D5-49A39E62E03E}" uniqueName="171" name="Tasa" queryTableFieldId="171" dataDxfId="446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gee.bccr.fi.cr/indicadoreseconomicos/Cuadros/frmVerCatCuadro.aspx?idioma=1&amp;CodCuadro=%2017" TargetMode="External"/><Relationship Id="rId13" Type="http://schemas.openxmlformats.org/officeDocument/2006/relationships/hyperlink" Target="https://inec.cr/tematicas/listado?topics=134%252C653&amp;filtertext=Variaciones%2520del%2520%25C3%258Dndice%2520de%2520Precios%2520al%2520Consumidor" TargetMode="External"/><Relationship Id="rId3" Type="http://schemas.openxmlformats.org/officeDocument/2006/relationships/hyperlink" Target="https://gee.bccr.fi.cr/indicadoreseconomicos/Cuadros/frmVerCatCuadro.aspx?idioma=1&amp;CodCuadro=%202449" TargetMode="External"/><Relationship Id="rId7" Type="http://schemas.openxmlformats.org/officeDocument/2006/relationships/hyperlink" Target="https://gee.bccr.fi.cr/indicadoreseconomicos/Cuadros/frmVerCatCuadro.aspx?idioma=1&amp;CodCuadro=%205919" TargetMode="External"/><Relationship Id="rId12" Type="http://schemas.openxmlformats.org/officeDocument/2006/relationships/hyperlink" Target="https://gee.bccr.fi.cr/indicadoreseconomicos/Cuadros/frmVerCatCuadro.aspx?CodCuadro=333&amp;Idioma=1" TargetMode="External"/><Relationship Id="rId2" Type="http://schemas.openxmlformats.org/officeDocument/2006/relationships/hyperlink" Target="https://inec.cr/tematicas/listado?topics=134%252C135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gee.bccr.fi.cr/indicadoreseconomicos/Cuadros/frmVerCatCuadro.aspx?idioma=1&amp;CodCuadro=%205784" TargetMode="External"/><Relationship Id="rId6" Type="http://schemas.openxmlformats.org/officeDocument/2006/relationships/hyperlink" Target="https://gee.bccr.fi.cr/indicadoreseconomicos/Cuadros/frmVerCatCuadro.aspx?idioma=1&amp;CodCuadro=%202526" TargetMode="External"/><Relationship Id="rId11" Type="http://schemas.openxmlformats.org/officeDocument/2006/relationships/hyperlink" Target="https://gee.bccr.fi.cr/indicadoreseconomicos/Cuadros/frmVerCatCuadro.aspx?idioma=1&amp;CodCuadro=%205504" TargetMode="External"/><Relationship Id="rId5" Type="http://schemas.openxmlformats.org/officeDocument/2006/relationships/hyperlink" Target="https://gee.bccr.fi.cr/indicadoreseconomicos/Cuadros/frmVerCatCuadro.aspx?idioma=1&amp;CodCuadro=%20794" TargetMode="External"/><Relationship Id="rId15" Type="http://schemas.openxmlformats.org/officeDocument/2006/relationships/hyperlink" Target="https://www.recope.go.cr/productos/precios-nacionales/historicos/" TargetMode="External"/><Relationship Id="rId10" Type="http://schemas.openxmlformats.org/officeDocument/2006/relationships/hyperlink" Target="https://gee.bccr.fi.cr/indicadoreseconomicos/Cuadros/frmVerCatCuadro.aspx?idioma=1&amp;CodCuadro=%201912" TargetMode="External"/><Relationship Id="rId4" Type="http://schemas.openxmlformats.org/officeDocument/2006/relationships/hyperlink" Target="https://www.ccss.sa.cr/estadisticas-actuariales" TargetMode="External"/><Relationship Id="rId9" Type="http://schemas.openxmlformats.org/officeDocument/2006/relationships/hyperlink" Target="https://inec.cr/estadisticas-fuentes/encuestas/encuesta-continua-empleo?documentTypes=serie" TargetMode="External"/><Relationship Id="rId14" Type="http://schemas.openxmlformats.org/officeDocument/2006/relationships/hyperlink" Target="https://gee.bccr.fi.cr/indicadoreseconomicos/Cuadros/frmVerCatCuadro.aspx?idioma=1&amp;CodCuadro=%20400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15.xml"/><Relationship Id="rId4" Type="http://schemas.openxmlformats.org/officeDocument/2006/relationships/table" Target="../tables/table1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table" Target="../tables/table21.x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9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D6386-0E54-44C9-B9E7-6F95D4DAD899}">
  <sheetPr>
    <tabColor theme="2" tint="-9.9978637043366805E-2"/>
  </sheetPr>
  <dimension ref="A1:E29"/>
  <sheetViews>
    <sheetView tabSelected="1" zoomScale="90" zoomScaleNormal="90" workbookViewId="0">
      <selection activeCell="C7" sqref="C7"/>
    </sheetView>
  </sheetViews>
  <sheetFormatPr defaultColWidth="11.42578125" defaultRowHeight="14.45"/>
  <cols>
    <col min="1" max="1" width="42.42578125" bestFit="1" customWidth="1"/>
    <col min="2" max="2" width="14.5703125" bestFit="1" customWidth="1"/>
    <col min="3" max="3" width="6.85546875" bestFit="1" customWidth="1"/>
    <col min="4" max="4" width="28.42578125" bestFit="1" customWidth="1"/>
    <col min="5" max="5" width="125.7109375" customWidth="1"/>
  </cols>
  <sheetData>
    <row r="1" spans="1:5" ht="21">
      <c r="A1" s="20"/>
      <c r="B1" s="20"/>
      <c r="C1" s="20"/>
      <c r="D1" s="20"/>
      <c r="E1" s="20"/>
    </row>
    <row r="2" spans="1:5" ht="21">
      <c r="A2" s="11"/>
      <c r="B2" s="20"/>
      <c r="C2" s="20"/>
      <c r="D2" s="21" t="s">
        <v>0</v>
      </c>
      <c r="E2" s="21"/>
    </row>
    <row r="3" spans="1:5" ht="21">
      <c r="A3" s="11"/>
      <c r="B3" s="20"/>
      <c r="C3" s="20"/>
      <c r="D3" s="21" t="s">
        <v>1</v>
      </c>
      <c r="E3" s="21"/>
    </row>
    <row r="4" spans="1:5" ht="21">
      <c r="A4" s="20"/>
      <c r="B4" s="20"/>
      <c r="C4" s="20"/>
      <c r="D4" s="20"/>
      <c r="E4" s="20"/>
    </row>
    <row r="5" spans="1:5" ht="21">
      <c r="A5" s="20"/>
      <c r="B5" s="20"/>
      <c r="C5" s="20"/>
      <c r="D5" s="20"/>
      <c r="E5" s="20"/>
    </row>
    <row r="6" spans="1:5" ht="18">
      <c r="A6" s="89" t="s">
        <v>2</v>
      </c>
      <c r="B6" s="13"/>
      <c r="C6" s="13"/>
      <c r="D6" s="13"/>
      <c r="E6" s="13"/>
    </row>
    <row r="7" spans="1:5" ht="28.9">
      <c r="A7" s="22" t="s">
        <v>3</v>
      </c>
      <c r="B7" s="23" t="s">
        <v>4</v>
      </c>
      <c r="C7" s="22" t="s">
        <v>5</v>
      </c>
      <c r="D7" s="22" t="s">
        <v>6</v>
      </c>
      <c r="E7" s="22" t="s">
        <v>7</v>
      </c>
    </row>
    <row r="8" spans="1:5">
      <c r="A8" s="127" t="s">
        <v>8</v>
      </c>
      <c r="B8" s="128"/>
      <c r="C8" s="128"/>
      <c r="D8" s="128"/>
      <c r="E8" s="129"/>
    </row>
    <row r="9" spans="1:5">
      <c r="A9" s="14" t="s">
        <v>9</v>
      </c>
      <c r="B9" s="15" t="s">
        <v>10</v>
      </c>
      <c r="C9" s="24">
        <v>2</v>
      </c>
      <c r="D9" s="17" t="s">
        <v>11</v>
      </c>
      <c r="E9" s="17" t="s">
        <v>12</v>
      </c>
    </row>
    <row r="10" spans="1:5">
      <c r="A10" s="127" t="s">
        <v>13</v>
      </c>
      <c r="B10" s="128"/>
      <c r="C10" s="128"/>
      <c r="D10" s="128"/>
      <c r="E10" s="129"/>
    </row>
    <row r="11" spans="1:5">
      <c r="A11" s="14" t="s">
        <v>14</v>
      </c>
      <c r="B11" s="15" t="s">
        <v>15</v>
      </c>
      <c r="C11" s="16">
        <v>3</v>
      </c>
      <c r="D11" s="17" t="s">
        <v>11</v>
      </c>
      <c r="E11" s="17" t="s">
        <v>16</v>
      </c>
    </row>
    <row r="12" spans="1:5">
      <c r="A12" s="14" t="s">
        <v>17</v>
      </c>
      <c r="B12" s="15" t="s">
        <v>18</v>
      </c>
      <c r="C12" s="16">
        <v>3</v>
      </c>
      <c r="D12" s="17" t="s">
        <v>11</v>
      </c>
      <c r="E12" s="17" t="s">
        <v>19</v>
      </c>
    </row>
    <row r="13" spans="1:5">
      <c r="A13" s="14" t="s">
        <v>20</v>
      </c>
      <c r="B13" s="15" t="s">
        <v>18</v>
      </c>
      <c r="C13" s="16">
        <v>3</v>
      </c>
      <c r="D13" s="17" t="s">
        <v>11</v>
      </c>
      <c r="E13" s="17" t="s">
        <v>21</v>
      </c>
    </row>
    <row r="14" spans="1:5">
      <c r="A14" s="127" t="s">
        <v>22</v>
      </c>
      <c r="B14" s="128"/>
      <c r="C14" s="128"/>
      <c r="D14" s="128"/>
      <c r="E14" s="129"/>
    </row>
    <row r="15" spans="1:5">
      <c r="A15" s="17" t="s">
        <v>23</v>
      </c>
      <c r="B15" s="15" t="s">
        <v>24</v>
      </c>
      <c r="C15" s="18">
        <v>4</v>
      </c>
      <c r="D15" s="124" t="s">
        <v>25</v>
      </c>
      <c r="E15" s="124" t="s">
        <v>26</v>
      </c>
    </row>
    <row r="16" spans="1:5">
      <c r="A16" s="14" t="s">
        <v>27</v>
      </c>
      <c r="B16" s="15" t="s">
        <v>24</v>
      </c>
      <c r="C16" s="18">
        <v>4</v>
      </c>
      <c r="D16" s="17" t="s">
        <v>28</v>
      </c>
      <c r="E16" s="17" t="s">
        <v>29</v>
      </c>
    </row>
    <row r="17" spans="1:5">
      <c r="A17" s="14" t="s">
        <v>30</v>
      </c>
      <c r="B17" s="15" t="s">
        <v>18</v>
      </c>
      <c r="C17" s="18">
        <v>4</v>
      </c>
      <c r="D17" s="17" t="s">
        <v>28</v>
      </c>
      <c r="E17" s="17" t="s">
        <v>31</v>
      </c>
    </row>
    <row r="18" spans="1:5">
      <c r="A18" s="14" t="s">
        <v>32</v>
      </c>
      <c r="B18" s="15" t="s">
        <v>18</v>
      </c>
      <c r="C18" s="18">
        <v>4</v>
      </c>
      <c r="D18" s="17" t="s">
        <v>33</v>
      </c>
      <c r="E18" s="17" t="s">
        <v>34</v>
      </c>
    </row>
    <row r="19" spans="1:5">
      <c r="A19" s="14" t="s">
        <v>35</v>
      </c>
      <c r="B19" s="15" t="s">
        <v>15</v>
      </c>
      <c r="C19" s="18">
        <v>4</v>
      </c>
      <c r="D19" s="125" t="s">
        <v>36</v>
      </c>
      <c r="E19" s="17" t="s">
        <v>37</v>
      </c>
    </row>
    <row r="20" spans="1:5">
      <c r="A20" s="127" t="s">
        <v>38</v>
      </c>
      <c r="B20" s="128"/>
      <c r="C20" s="128"/>
      <c r="D20" s="128"/>
      <c r="E20" s="129"/>
    </row>
    <row r="21" spans="1:5">
      <c r="A21" s="14" t="s">
        <v>39</v>
      </c>
      <c r="B21" s="15" t="s">
        <v>40</v>
      </c>
      <c r="C21" s="16">
        <v>5</v>
      </c>
      <c r="D21" s="17" t="s">
        <v>11</v>
      </c>
      <c r="E21" s="17" t="s">
        <v>41</v>
      </c>
    </row>
    <row r="22" spans="1:5">
      <c r="A22" s="14" t="s">
        <v>42</v>
      </c>
      <c r="B22" s="15" t="s">
        <v>18</v>
      </c>
      <c r="C22" s="16">
        <v>5</v>
      </c>
      <c r="D22" s="17" t="s">
        <v>11</v>
      </c>
      <c r="E22" s="17" t="s">
        <v>43</v>
      </c>
    </row>
    <row r="23" spans="1:5">
      <c r="A23" s="127" t="s">
        <v>44</v>
      </c>
      <c r="B23" s="128"/>
      <c r="C23" s="128"/>
      <c r="D23" s="128"/>
      <c r="E23" s="129"/>
    </row>
    <row r="24" spans="1:5">
      <c r="A24" s="14" t="s">
        <v>45</v>
      </c>
      <c r="B24" s="15" t="s">
        <v>18</v>
      </c>
      <c r="C24" s="24">
        <v>6</v>
      </c>
      <c r="D24" s="125" t="s">
        <v>25</v>
      </c>
      <c r="E24" s="17" t="s">
        <v>46</v>
      </c>
    </row>
    <row r="25" spans="1:5">
      <c r="A25" s="14" t="s">
        <v>47</v>
      </c>
      <c r="B25" s="15" t="s">
        <v>10</v>
      </c>
      <c r="C25" s="16">
        <v>6</v>
      </c>
      <c r="D25" s="17" t="s">
        <v>11</v>
      </c>
      <c r="E25" s="17" t="s">
        <v>48</v>
      </c>
    </row>
    <row r="26" spans="1:5">
      <c r="A26" s="14" t="s">
        <v>49</v>
      </c>
      <c r="B26" s="15" t="s">
        <v>10</v>
      </c>
      <c r="C26" s="24">
        <v>6</v>
      </c>
      <c r="D26" s="125" t="s">
        <v>50</v>
      </c>
      <c r="E26" s="17" t="s">
        <v>51</v>
      </c>
    </row>
    <row r="27" spans="1:5">
      <c r="A27" s="14" t="s">
        <v>52</v>
      </c>
      <c r="B27" s="15" t="s">
        <v>18</v>
      </c>
      <c r="C27" s="16">
        <v>6</v>
      </c>
      <c r="D27" s="125" t="s">
        <v>25</v>
      </c>
      <c r="E27" s="17" t="s">
        <v>53</v>
      </c>
    </row>
    <row r="28" spans="1:5">
      <c r="E28" s="19"/>
    </row>
    <row r="29" spans="1:5">
      <c r="A29" s="19" t="s">
        <v>54</v>
      </c>
      <c r="B29" s="19"/>
      <c r="C29" s="19"/>
      <c r="D29" s="19"/>
      <c r="E29" s="19"/>
    </row>
  </sheetData>
  <mergeCells count="5">
    <mergeCell ref="A20:E20"/>
    <mergeCell ref="A23:E23"/>
    <mergeCell ref="A8:E8"/>
    <mergeCell ref="A10:E10"/>
    <mergeCell ref="A14:E14"/>
  </mergeCells>
  <hyperlinks>
    <hyperlink ref="E11" r:id="rId1" xr:uid="{D71BE8B7-3303-429C-8759-37F79363A6CF}"/>
    <hyperlink ref="E27" r:id="rId2" xr:uid="{48DC264B-2696-4586-B3F4-C56B6961A09B}"/>
    <hyperlink ref="E22" r:id="rId3" xr:uid="{057BB73D-BB53-42A2-A83A-AE241F65FCA0}"/>
    <hyperlink ref="C9" location="'2 - Indicadores Internacionales'!A1" display="'2 - Indicadores Internacionales'!A1" xr:uid="{0C982730-7CBA-4963-8D49-C4DC92F766CD}"/>
    <hyperlink ref="C11" location="'3 - Visual Prod. Agregada'!A1" display="'3 - Visual Prod. Agregada'!A1" xr:uid="{0D71A538-4DE9-4FDA-BED8-238E7188A061}"/>
    <hyperlink ref="C12:C13" location="'3 - Visual Prod. Agregada'!A1" display="'3 - Visual Prod. Agregada'!A1" xr:uid="{640EACD0-2641-49F7-B5B3-0A20EC9E7355}"/>
    <hyperlink ref="C15" location="'4 - Visual Empleo y Remun.'!A1" display="'4 - Visual Empleo y Remun.'!A1" xr:uid="{EABE6617-D989-4911-A7D4-450E9B794A25}"/>
    <hyperlink ref="C16:C18" location="'4 - Visual Empleo y Remun.'!A1" display="'4 - Visual Empleo y Remun.'!A1" xr:uid="{221B4F59-C41F-4AAB-BBE2-0E17F0614047}"/>
    <hyperlink ref="C21" location="'5 - Visual Sección Monetaria'!A1" display="'5 - Visual Sección Monetaria'!A1" xr:uid="{A0C0040F-6984-4014-9048-0294DDDAA754}"/>
    <hyperlink ref="C22" location="'5 - Visual Sección Monetaria'!A1" display="'5 - Visual Sección Monetaria'!A1" xr:uid="{46C74445-A05E-4988-9054-06696B0AD260}"/>
    <hyperlink ref="C24" location="S2.3.1!A1" display="S2.3.1!A1" xr:uid="{1216B1C1-5A7C-4D40-B946-55A663817B35}"/>
    <hyperlink ref="C25:C27" location="'06 - Visual Macroprecios'!A1" display="'06 - Visual Macroprecios'!A1" xr:uid="{C10F6A7B-EE58-44C0-A39C-1E1C998506A6}"/>
    <hyperlink ref="C19" location="'4 - Visual Empleo y Remun.'!A1" display="'4 - Visual Empleo y Remun.'!A1" xr:uid="{ABBCA8F9-9787-4360-B98C-B2D9EC3B2344}"/>
    <hyperlink ref="E19" r:id="rId4" xr:uid="{C663EA0B-A47E-429F-8CB7-C5233C5D8F8C}"/>
    <hyperlink ref="E9" r:id="rId5" xr:uid="{533FFFD4-7732-47DF-9FEC-714604BB4BA7}"/>
    <hyperlink ref="E12" r:id="rId6" xr:uid="{3FFC08B1-309F-4110-8220-19BB90EB253B}"/>
    <hyperlink ref="E13" r:id="rId7" xr:uid="{B3892CF4-2E60-4555-A8A3-37947EF64488}"/>
    <hyperlink ref="E21" r:id="rId8" xr:uid="{200692DF-99B0-4362-A9D4-69F4CBE1C2BA}"/>
    <hyperlink ref="E15" r:id="rId9" xr:uid="{322F0FA6-193D-4065-9215-CAF6FC21AAC5}"/>
    <hyperlink ref="E16" r:id="rId10" xr:uid="{9192101D-585A-4DF8-ABBE-C4CEB1D36491}"/>
    <hyperlink ref="E17" r:id="rId11" xr:uid="{80B390BA-7404-48F2-993A-9C9AC9D85A14}"/>
    <hyperlink ref="E18" r:id="rId12" xr:uid="{5BAF7E7C-2595-4433-AAC5-255E06EB2CBB}"/>
    <hyperlink ref="E24" r:id="rId13" xr:uid="{2E565B55-0CC6-44F8-A632-97E2A3995A97}"/>
    <hyperlink ref="E25" r:id="rId14" xr:uid="{48EBAD04-1987-46C5-9759-3F69D1A380B1}"/>
    <hyperlink ref="E26" r:id="rId15" xr:uid="{84E27144-6F8C-4264-8B62-0B6D37A582DB}"/>
    <hyperlink ref="C26" location="'06 - Macroprecios (Recope)'!A1" display="'06 - Macroprecios (Recope)'!A1" xr:uid="{BF71EFEA-DFEB-426F-BA41-E27F8924CEC8}"/>
  </hyperlinks>
  <pageMargins left="0.7" right="0.7" top="0.75" bottom="0.75" header="0.3" footer="0.3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27D54-0B77-4688-B8FE-F812CACA46A4}">
  <sheetPr>
    <tabColor rgb="FFFF0000"/>
  </sheetPr>
  <dimension ref="A1:Y6"/>
  <sheetViews>
    <sheetView showGridLines="0" zoomScale="80" zoomScaleNormal="80" workbookViewId="0">
      <selection activeCell="D6" sqref="D6"/>
    </sheetView>
  </sheetViews>
  <sheetFormatPr defaultColWidth="11.42578125" defaultRowHeight="14.45"/>
  <cols>
    <col min="3" max="3" width="23.42578125" bestFit="1" customWidth="1"/>
    <col min="4" max="4" width="35.42578125" customWidth="1"/>
    <col min="5" max="5" width="50" bestFit="1" customWidth="1"/>
    <col min="6" max="6" width="40.5703125" bestFit="1" customWidth="1"/>
  </cols>
  <sheetData>
    <row r="1" spans="1:25" s="11" customFormat="1" ht="20.25" customHeight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s="11" customFormat="1" ht="20.25" customHeight="1">
      <c r="A2" s="20"/>
      <c r="B2" s="20"/>
      <c r="C2" s="20"/>
      <c r="D2" s="20"/>
      <c r="E2" s="21" t="s">
        <v>0</v>
      </c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 s="11" customFormat="1" ht="20.25" customHeight="1">
      <c r="A3" s="20"/>
      <c r="B3" s="20"/>
      <c r="C3" s="20"/>
      <c r="D3" s="20"/>
      <c r="E3" s="21" t="s">
        <v>219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5" s="11" customFormat="1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s="11" customFormat="1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ht="24.6" customHeight="1">
      <c r="A6" s="89" t="s">
        <v>220</v>
      </c>
      <c r="B6" s="12"/>
      <c r="C6" s="12"/>
      <c r="D6" s="12"/>
      <c r="E6" s="12"/>
      <c r="F6" s="12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A1:AE15914"/>
  <sheetViews>
    <sheetView showGridLines="0" zoomScale="80" zoomScaleNormal="80" workbookViewId="0">
      <selection activeCell="C60" sqref="C60"/>
    </sheetView>
  </sheetViews>
  <sheetFormatPr defaultColWidth="11.5703125" defaultRowHeight="14.45"/>
  <cols>
    <col min="1" max="1" width="4.28515625" customWidth="1"/>
    <col min="2" max="2" width="9.85546875" bestFit="1" customWidth="1"/>
    <col min="3" max="3" width="15" bestFit="1" customWidth="1"/>
    <col min="4" max="4" width="14.28515625" customWidth="1"/>
    <col min="5" max="5" width="11.7109375" bestFit="1" customWidth="1"/>
    <col min="6" max="6" width="14.28515625" hidden="1" customWidth="1"/>
    <col min="7" max="7" width="9.7109375" bestFit="1" customWidth="1"/>
    <col min="8" max="8" width="14.28515625" customWidth="1"/>
    <col min="9" max="9" width="13.28515625" bestFit="1" customWidth="1"/>
    <col min="10" max="10" width="25.5703125" bestFit="1" customWidth="1"/>
    <col min="11" max="11" width="25.28515625" bestFit="1" customWidth="1"/>
    <col min="12" max="12" width="25.5703125" bestFit="1" customWidth="1"/>
    <col min="13" max="13" width="25.28515625" bestFit="1" customWidth="1"/>
    <col min="14" max="16" width="30.28515625" customWidth="1"/>
    <col min="17" max="17" width="34.85546875" bestFit="1" customWidth="1"/>
    <col min="18" max="18" width="11.5703125" customWidth="1"/>
    <col min="19" max="19" width="24" customWidth="1"/>
  </cols>
  <sheetData>
    <row r="1" spans="1:31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</row>
    <row r="2" spans="1:31" ht="20.25" customHeight="1">
      <c r="A2" s="20"/>
      <c r="B2" s="20"/>
      <c r="C2" s="20"/>
      <c r="D2" s="20"/>
      <c r="E2" s="20"/>
      <c r="F2" s="20"/>
      <c r="G2" s="20"/>
      <c r="H2" s="20"/>
      <c r="I2" s="21" t="s">
        <v>0</v>
      </c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</row>
    <row r="3" spans="1:31" ht="20.25" customHeight="1">
      <c r="A3" s="20"/>
      <c r="B3" s="20"/>
      <c r="C3" s="20"/>
      <c r="D3" s="20"/>
      <c r="E3" s="20"/>
      <c r="F3" s="20"/>
      <c r="G3" s="20"/>
      <c r="H3" s="20"/>
      <c r="I3" s="21" t="s">
        <v>1</v>
      </c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</row>
    <row r="4" spans="1:31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</row>
    <row r="5" spans="1:31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</row>
    <row r="6" spans="1:31" ht="24.6" customHeight="1">
      <c r="A6" s="89" t="s">
        <v>299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8" spans="1:31">
      <c r="B8" s="131" t="s">
        <v>300</v>
      </c>
      <c r="C8" s="131"/>
      <c r="E8" s="131" t="s">
        <v>300</v>
      </c>
      <c r="F8" s="131"/>
      <c r="G8" s="131"/>
      <c r="I8" s="137" t="s">
        <v>301</v>
      </c>
      <c r="J8" s="137"/>
      <c r="K8" s="137"/>
      <c r="L8" s="137"/>
      <c r="M8" s="137"/>
      <c r="N8" s="137"/>
      <c r="O8" s="137"/>
      <c r="P8" s="137"/>
    </row>
    <row r="9" spans="1:31" ht="17.25" customHeight="1">
      <c r="B9" s="139" t="s">
        <v>302</v>
      </c>
      <c r="C9" s="139"/>
      <c r="E9" s="139" t="s">
        <v>303</v>
      </c>
      <c r="F9" s="139"/>
      <c r="G9" s="139"/>
      <c r="I9" s="138" t="s">
        <v>304</v>
      </c>
      <c r="J9" s="138"/>
      <c r="K9" s="138"/>
      <c r="L9" s="138"/>
      <c r="M9" s="138"/>
      <c r="N9" s="138"/>
      <c r="O9" s="138"/>
      <c r="P9" s="138"/>
    </row>
    <row r="10" spans="1:31" s="86" customFormat="1" ht="28.9">
      <c r="B10" s="86" t="s">
        <v>131</v>
      </c>
      <c r="C10" s="86" t="s">
        <v>305</v>
      </c>
      <c r="E10" s="86" t="s">
        <v>130</v>
      </c>
      <c r="F10" s="86" t="s">
        <v>131</v>
      </c>
      <c r="G10" s="86" t="s">
        <v>306</v>
      </c>
      <c r="I10" s="86" t="s">
        <v>58</v>
      </c>
      <c r="J10" s="86" t="s">
        <v>307</v>
      </c>
      <c r="K10" s="86" t="s">
        <v>308</v>
      </c>
      <c r="L10" s="86" t="s">
        <v>309</v>
      </c>
      <c r="M10" s="86" t="s">
        <v>310</v>
      </c>
      <c r="N10" s="86" t="s">
        <v>311</v>
      </c>
      <c r="O10" s="86" t="s">
        <v>312</v>
      </c>
      <c r="P10" s="86" t="s">
        <v>313</v>
      </c>
    </row>
    <row r="11" spans="1:31">
      <c r="B11">
        <v>1981</v>
      </c>
      <c r="C11" s="3">
        <v>20.923487544484001</v>
      </c>
      <c r="D11" s="3"/>
      <c r="E11" s="80">
        <v>29671</v>
      </c>
      <c r="F11">
        <v>1981</v>
      </c>
      <c r="G11">
        <v>20.5</v>
      </c>
      <c r="H11" s="53"/>
      <c r="I11" s="80">
        <v>31778</v>
      </c>
      <c r="J11" s="3">
        <v>36900.467493999997</v>
      </c>
      <c r="K11" s="3">
        <v>849.04789200000005</v>
      </c>
      <c r="L11" s="3">
        <v>6247.9753410000003</v>
      </c>
      <c r="M11" s="3">
        <v>345.60335040000001</v>
      </c>
      <c r="N11" s="3">
        <v>0</v>
      </c>
      <c r="O11" s="3">
        <v>0</v>
      </c>
      <c r="P11" s="3"/>
    </row>
    <row r="12" spans="1:31">
      <c r="B12">
        <v>1982</v>
      </c>
      <c r="C12" s="3">
        <v>21.797260273972601</v>
      </c>
      <c r="D12" s="3"/>
      <c r="E12" s="80">
        <v>29672</v>
      </c>
      <c r="F12">
        <v>1981</v>
      </c>
      <c r="G12">
        <v>20.5</v>
      </c>
      <c r="I12" s="80">
        <v>31809</v>
      </c>
      <c r="J12" s="3">
        <v>37584.038638400001</v>
      </c>
      <c r="K12" s="3">
        <v>866.51089024999999</v>
      </c>
      <c r="L12" s="3">
        <v>6332.8725290000002</v>
      </c>
      <c r="M12" s="3">
        <v>315.27794234999999</v>
      </c>
      <c r="N12" s="3">
        <v>0</v>
      </c>
      <c r="O12" s="3">
        <v>0</v>
      </c>
      <c r="P12" s="3"/>
    </row>
    <row r="13" spans="1:31">
      <c r="B13">
        <v>1983</v>
      </c>
      <c r="C13" s="3">
        <v>23.117808219178102</v>
      </c>
      <c r="D13" s="3"/>
      <c r="E13" s="80">
        <v>29673</v>
      </c>
      <c r="F13">
        <v>1981</v>
      </c>
      <c r="G13">
        <v>20.5</v>
      </c>
      <c r="I13" s="80">
        <v>31837</v>
      </c>
      <c r="J13" s="3">
        <v>38380.453415000004</v>
      </c>
      <c r="K13" s="3">
        <v>845.16697650000003</v>
      </c>
      <c r="L13" s="3">
        <v>6478.0316949999997</v>
      </c>
      <c r="M13" s="3">
        <v>322.94791350000003</v>
      </c>
      <c r="N13" s="3">
        <v>0</v>
      </c>
      <c r="O13" s="3">
        <v>0</v>
      </c>
      <c r="P13" s="3"/>
    </row>
    <row r="14" spans="1:31">
      <c r="B14">
        <v>1984</v>
      </c>
      <c r="C14" s="3">
        <v>18.655737704918</v>
      </c>
      <c r="D14" s="3"/>
      <c r="E14" s="80">
        <v>29674</v>
      </c>
      <c r="F14">
        <v>1981</v>
      </c>
      <c r="G14">
        <v>20.5</v>
      </c>
      <c r="I14" s="80">
        <v>31868</v>
      </c>
      <c r="J14" s="3">
        <v>38699.396724500002</v>
      </c>
      <c r="K14" s="3">
        <v>847.88596199999995</v>
      </c>
      <c r="L14" s="3">
        <v>7313.0982590000003</v>
      </c>
      <c r="M14" s="3">
        <v>382.51905449999998</v>
      </c>
      <c r="N14" s="3">
        <v>0</v>
      </c>
      <c r="O14" s="3">
        <v>0</v>
      </c>
      <c r="P14" s="3"/>
    </row>
    <row r="15" spans="1:31">
      <c r="B15">
        <v>1985</v>
      </c>
      <c r="C15" s="3">
        <v>20</v>
      </c>
      <c r="D15" s="3"/>
      <c r="E15" s="80">
        <v>29675</v>
      </c>
      <c r="F15">
        <v>1981</v>
      </c>
      <c r="G15">
        <v>20.5</v>
      </c>
      <c r="I15" s="80">
        <v>31898</v>
      </c>
      <c r="J15" s="3">
        <v>39354.877211200001</v>
      </c>
      <c r="K15" s="3">
        <v>859.02583360000006</v>
      </c>
      <c r="L15" s="3">
        <v>7575.2564119999997</v>
      </c>
      <c r="M15" s="3">
        <v>362.74054319999999</v>
      </c>
      <c r="N15" s="3">
        <v>0</v>
      </c>
      <c r="O15" s="3">
        <v>0</v>
      </c>
      <c r="P15" s="3"/>
    </row>
    <row r="16" spans="1:31">
      <c r="B16">
        <v>1986</v>
      </c>
      <c r="C16" s="3">
        <v>19.830136986301401</v>
      </c>
      <c r="D16" s="3"/>
      <c r="E16" s="80">
        <v>29676</v>
      </c>
      <c r="F16">
        <v>1981</v>
      </c>
      <c r="G16">
        <v>20.5</v>
      </c>
      <c r="I16" s="80">
        <v>31929</v>
      </c>
      <c r="J16" s="3">
        <v>39752.375004000001</v>
      </c>
      <c r="K16" s="3">
        <v>870.53158399999995</v>
      </c>
      <c r="L16" s="3">
        <v>7945.363738</v>
      </c>
      <c r="M16" s="3">
        <v>439.82967400000001</v>
      </c>
      <c r="N16" s="3">
        <v>0</v>
      </c>
      <c r="O16" s="3">
        <v>0</v>
      </c>
      <c r="P16" s="3"/>
    </row>
    <row r="17" spans="2:16">
      <c r="B17">
        <v>1987</v>
      </c>
      <c r="C17" s="3">
        <v>20.5041095890411</v>
      </c>
      <c r="D17" s="3"/>
      <c r="E17" s="80">
        <v>29677</v>
      </c>
      <c r="F17">
        <v>1981</v>
      </c>
      <c r="G17">
        <v>20.5</v>
      </c>
      <c r="I17" s="80">
        <v>31959</v>
      </c>
      <c r="J17" s="3">
        <v>40608.110606000002</v>
      </c>
      <c r="K17" s="3">
        <v>866.21360279999999</v>
      </c>
      <c r="L17" s="3">
        <v>8143.1614220000001</v>
      </c>
      <c r="M17" s="3">
        <v>433.81436919999999</v>
      </c>
      <c r="N17" s="3">
        <v>0</v>
      </c>
      <c r="O17" s="3">
        <v>0</v>
      </c>
      <c r="P17" s="3"/>
    </row>
    <row r="18" spans="2:16">
      <c r="B18">
        <v>1988</v>
      </c>
      <c r="C18" s="3">
        <v>23.3333333333333</v>
      </c>
      <c r="D18" s="3"/>
      <c r="E18" s="80">
        <v>29678</v>
      </c>
      <c r="F18">
        <v>1981</v>
      </c>
      <c r="G18">
        <v>20.5</v>
      </c>
      <c r="I18" s="80">
        <v>31990</v>
      </c>
      <c r="J18" s="3">
        <v>39646.736833000003</v>
      </c>
      <c r="K18" s="3">
        <v>901.94302764999998</v>
      </c>
      <c r="L18" s="3">
        <v>8367.7405629999994</v>
      </c>
      <c r="M18" s="3">
        <v>460.14747625000001</v>
      </c>
      <c r="N18" s="3">
        <v>0</v>
      </c>
      <c r="O18" s="3">
        <v>0</v>
      </c>
      <c r="P18" s="3"/>
    </row>
    <row r="19" spans="2:16">
      <c r="B19">
        <v>1989</v>
      </c>
      <c r="C19" s="3">
        <v>23.164383561643799</v>
      </c>
      <c r="D19" s="3"/>
      <c r="E19" s="80">
        <v>29679</v>
      </c>
      <c r="F19">
        <v>1981</v>
      </c>
      <c r="G19">
        <v>20.5</v>
      </c>
      <c r="I19" s="80">
        <v>32021</v>
      </c>
      <c r="J19" s="3">
        <v>40083.008578000001</v>
      </c>
      <c r="K19" s="3">
        <v>932.81103629999996</v>
      </c>
      <c r="L19" s="3">
        <v>8658.4681290000008</v>
      </c>
      <c r="M19" s="3">
        <v>522.61691625000003</v>
      </c>
      <c r="N19" s="3">
        <v>0</v>
      </c>
      <c r="O19" s="3">
        <v>0</v>
      </c>
      <c r="P19" s="3"/>
    </row>
    <row r="20" spans="2:16">
      <c r="B20">
        <v>1990</v>
      </c>
      <c r="C20" s="3">
        <v>26.665753424657499</v>
      </c>
      <c r="D20" s="3"/>
      <c r="E20" s="80">
        <v>29680</v>
      </c>
      <c r="F20">
        <v>1981</v>
      </c>
      <c r="G20">
        <v>20.5</v>
      </c>
      <c r="I20" s="80">
        <v>32051</v>
      </c>
      <c r="J20" s="3">
        <v>40857.706086999999</v>
      </c>
      <c r="K20" s="3">
        <v>956.77355175000002</v>
      </c>
      <c r="L20" s="3">
        <v>9712.1377929999999</v>
      </c>
      <c r="M20" s="3">
        <v>521.1154325</v>
      </c>
      <c r="N20" s="3">
        <v>0</v>
      </c>
      <c r="O20" s="3">
        <v>0</v>
      </c>
      <c r="P20" s="3"/>
    </row>
    <row r="21" spans="2:16">
      <c r="B21">
        <v>1991</v>
      </c>
      <c r="C21" s="3">
        <v>31.871232876712298</v>
      </c>
      <c r="D21" s="3"/>
      <c r="E21" s="80">
        <v>29681</v>
      </c>
      <c r="F21">
        <v>1981</v>
      </c>
      <c r="G21">
        <v>20.5</v>
      </c>
      <c r="I21" s="80">
        <v>32082</v>
      </c>
      <c r="J21" s="3">
        <v>41364.451244000003</v>
      </c>
      <c r="K21" s="3">
        <v>963.69297900000004</v>
      </c>
      <c r="L21" s="3">
        <v>9972.6446300000007</v>
      </c>
      <c r="M21" s="3">
        <v>538.82549100000006</v>
      </c>
      <c r="N21" s="3">
        <v>0</v>
      </c>
      <c r="O21" s="3">
        <v>0</v>
      </c>
      <c r="P21" s="3"/>
    </row>
    <row r="22" spans="2:16">
      <c r="B22">
        <v>1992</v>
      </c>
      <c r="C22" s="3">
        <v>19.5724043715847</v>
      </c>
      <c r="D22" s="3"/>
      <c r="E22" s="80">
        <v>29682</v>
      </c>
      <c r="F22">
        <v>1981</v>
      </c>
      <c r="G22">
        <v>20.5</v>
      </c>
      <c r="I22" s="80">
        <v>32112</v>
      </c>
      <c r="J22" s="3">
        <v>42382.685468000003</v>
      </c>
      <c r="K22" s="3">
        <v>1086.52286875</v>
      </c>
      <c r="L22" s="3">
        <v>10377.08409</v>
      </c>
      <c r="M22" s="3">
        <v>618.27864999999997</v>
      </c>
      <c r="N22" s="3">
        <v>0</v>
      </c>
      <c r="O22" s="3">
        <v>0</v>
      </c>
      <c r="P22" s="3"/>
    </row>
    <row r="23" spans="2:16">
      <c r="B23">
        <v>1993</v>
      </c>
      <c r="C23" s="3">
        <v>20.382191780821898</v>
      </c>
      <c r="D23" s="3"/>
      <c r="E23" s="80">
        <v>29683</v>
      </c>
      <c r="F23">
        <v>1981</v>
      </c>
      <c r="G23">
        <v>20.5</v>
      </c>
      <c r="I23" s="80">
        <v>32143</v>
      </c>
      <c r="J23" s="3">
        <v>42302.460183800002</v>
      </c>
      <c r="K23" s="3">
        <v>1080.9191899499999</v>
      </c>
      <c r="L23" s="3">
        <v>10555.234388999999</v>
      </c>
      <c r="M23" s="3">
        <v>670.08623724999995</v>
      </c>
      <c r="N23" s="3">
        <v>0</v>
      </c>
      <c r="O23" s="3">
        <v>0</v>
      </c>
      <c r="P23" s="3"/>
    </row>
    <row r="24" spans="2:16">
      <c r="B24">
        <v>1994</v>
      </c>
      <c r="C24" s="3">
        <v>24.2965753424658</v>
      </c>
      <c r="D24" s="3"/>
      <c r="E24" s="80">
        <v>29684</v>
      </c>
      <c r="F24">
        <v>1981</v>
      </c>
      <c r="G24">
        <v>20.5</v>
      </c>
      <c r="I24" s="80">
        <v>32174</v>
      </c>
      <c r="J24" s="3">
        <v>43180.446333599997</v>
      </c>
      <c r="K24" s="3">
        <v>1104.7480152000001</v>
      </c>
      <c r="L24" s="3">
        <v>10473.188746</v>
      </c>
      <c r="M24" s="3">
        <v>681.98690520000002</v>
      </c>
      <c r="N24" s="3">
        <v>0</v>
      </c>
      <c r="O24" s="3">
        <v>0</v>
      </c>
      <c r="P24" s="3"/>
    </row>
    <row r="25" spans="2:16">
      <c r="B25">
        <v>1995</v>
      </c>
      <c r="C25" s="3">
        <v>31.2</v>
      </c>
      <c r="D25" s="3"/>
      <c r="E25" s="80">
        <v>29685</v>
      </c>
      <c r="F25">
        <v>1981</v>
      </c>
      <c r="G25">
        <v>20.5</v>
      </c>
      <c r="I25" s="80">
        <v>32203</v>
      </c>
      <c r="J25" s="3">
        <v>43269.265203499999</v>
      </c>
      <c r="K25" s="3">
        <v>1074.0713760000001</v>
      </c>
      <c r="L25" s="3">
        <v>10615.993474999999</v>
      </c>
      <c r="M25" s="3">
        <v>789.7099455</v>
      </c>
      <c r="N25" s="3">
        <v>0</v>
      </c>
      <c r="O25" s="3">
        <v>0</v>
      </c>
      <c r="P25" s="3"/>
    </row>
    <row r="26" spans="2:16">
      <c r="B26">
        <v>1996</v>
      </c>
      <c r="C26" s="3">
        <v>24.15</v>
      </c>
      <c r="D26" s="3"/>
      <c r="E26" s="80">
        <v>29686</v>
      </c>
      <c r="F26">
        <v>1981</v>
      </c>
      <c r="G26">
        <v>20.5</v>
      </c>
      <c r="I26" s="80">
        <v>32234</v>
      </c>
      <c r="J26" s="3">
        <v>43969.126682900001</v>
      </c>
      <c r="K26" s="3">
        <v>1073.47626605</v>
      </c>
      <c r="L26" s="3">
        <v>11377.075038999999</v>
      </c>
      <c r="M26" s="3">
        <v>774.41201205000004</v>
      </c>
      <c r="N26" s="3">
        <v>0</v>
      </c>
      <c r="O26" s="3">
        <v>0</v>
      </c>
      <c r="P26" s="3"/>
    </row>
    <row r="27" spans="2:16">
      <c r="B27">
        <v>1997</v>
      </c>
      <c r="C27" s="3">
        <v>20.881643835616401</v>
      </c>
      <c r="D27" s="3"/>
      <c r="E27" s="80">
        <v>29687</v>
      </c>
      <c r="F27">
        <v>1981</v>
      </c>
      <c r="G27">
        <v>20.5</v>
      </c>
      <c r="I27" s="80">
        <v>32264</v>
      </c>
      <c r="J27" s="3">
        <v>44457.763478000001</v>
      </c>
      <c r="K27" s="3">
        <v>1121.0972857500001</v>
      </c>
      <c r="L27" s="3">
        <v>11744.983939</v>
      </c>
      <c r="M27" s="3">
        <v>882.95529724999994</v>
      </c>
      <c r="N27" s="3">
        <v>0</v>
      </c>
      <c r="O27" s="3">
        <v>0</v>
      </c>
      <c r="P27" s="3"/>
    </row>
    <row r="28" spans="2:16">
      <c r="B28">
        <v>1998</v>
      </c>
      <c r="C28" s="3">
        <v>20.2506849315069</v>
      </c>
      <c r="D28" s="3"/>
      <c r="E28" s="80">
        <v>29688</v>
      </c>
      <c r="F28">
        <v>1981</v>
      </c>
      <c r="G28">
        <v>20.5</v>
      </c>
      <c r="I28" s="80">
        <v>32295</v>
      </c>
      <c r="J28" s="3">
        <v>43980.785723100002</v>
      </c>
      <c r="K28" s="3">
        <v>1005.0768441</v>
      </c>
      <c r="L28" s="3">
        <v>11702.818099</v>
      </c>
      <c r="M28" s="3">
        <v>856.27933380000002</v>
      </c>
      <c r="N28" s="3">
        <v>0</v>
      </c>
      <c r="O28" s="3">
        <v>0</v>
      </c>
      <c r="P28" s="3"/>
    </row>
    <row r="29" spans="2:16">
      <c r="B29">
        <v>1999</v>
      </c>
      <c r="C29" s="3">
        <v>21.9965753424658</v>
      </c>
      <c r="D29" s="3"/>
      <c r="E29" s="80">
        <v>29689</v>
      </c>
      <c r="F29">
        <v>1981</v>
      </c>
      <c r="G29">
        <v>20.5</v>
      </c>
      <c r="I29" s="80">
        <v>32325</v>
      </c>
      <c r="J29" s="3">
        <v>43808.703651900003</v>
      </c>
      <c r="K29" s="3">
        <v>1145.6250766000001</v>
      </c>
      <c r="L29" s="3">
        <v>12071.732153000001</v>
      </c>
      <c r="M29" s="3">
        <v>896.95911850000005</v>
      </c>
      <c r="N29" s="3">
        <v>0</v>
      </c>
      <c r="O29" s="3">
        <v>0</v>
      </c>
      <c r="P29" s="3"/>
    </row>
    <row r="30" spans="2:16">
      <c r="B30">
        <v>2000</v>
      </c>
      <c r="C30" s="3">
        <v>17.091530054644799</v>
      </c>
      <c r="D30" s="3"/>
      <c r="E30" s="80">
        <v>29690</v>
      </c>
      <c r="F30">
        <v>1981</v>
      </c>
      <c r="G30">
        <v>20.5</v>
      </c>
      <c r="I30" s="80">
        <v>32356</v>
      </c>
      <c r="J30" s="3">
        <v>43841.088580000003</v>
      </c>
      <c r="K30" s="3">
        <v>1001.5966785000001</v>
      </c>
      <c r="L30" s="3">
        <v>12246.825724</v>
      </c>
      <c r="M30" s="3">
        <v>804.18901749999998</v>
      </c>
      <c r="N30" s="3">
        <v>0</v>
      </c>
      <c r="O30" s="3">
        <v>0</v>
      </c>
      <c r="P30" s="3"/>
    </row>
    <row r="31" spans="2:16">
      <c r="B31">
        <v>2001</v>
      </c>
      <c r="C31" s="3">
        <v>15.075342465753399</v>
      </c>
      <c r="D31" s="3"/>
      <c r="E31" s="80">
        <v>29691</v>
      </c>
      <c r="F31">
        <v>1981</v>
      </c>
      <c r="G31">
        <v>20.5</v>
      </c>
      <c r="I31" s="80">
        <v>32387</v>
      </c>
      <c r="J31" s="3">
        <v>44844.033340800001</v>
      </c>
      <c r="K31" s="3">
        <v>1044.4252283999999</v>
      </c>
      <c r="L31" s="3">
        <v>12352.66438</v>
      </c>
      <c r="M31" s="3">
        <v>831.04705079999997</v>
      </c>
      <c r="N31" s="3">
        <v>0</v>
      </c>
      <c r="O31" s="3">
        <v>0</v>
      </c>
      <c r="P31" s="3"/>
    </row>
    <row r="32" spans="2:16">
      <c r="B32">
        <v>2002</v>
      </c>
      <c r="C32" s="3">
        <v>17.152739726027399</v>
      </c>
      <c r="D32" s="3"/>
      <c r="E32" s="80">
        <v>29692</v>
      </c>
      <c r="F32">
        <v>1981</v>
      </c>
      <c r="G32">
        <v>20.5</v>
      </c>
      <c r="I32" s="80">
        <v>32417</v>
      </c>
      <c r="J32" s="3">
        <v>44568.217297000003</v>
      </c>
      <c r="K32" s="3">
        <v>1129.5858599999999</v>
      </c>
      <c r="L32" s="3">
        <v>12695.847991000001</v>
      </c>
      <c r="M32" s="3">
        <v>791.53885200000002</v>
      </c>
      <c r="N32" s="3">
        <v>0</v>
      </c>
      <c r="O32" s="3">
        <v>0</v>
      </c>
      <c r="P32" s="3"/>
    </row>
    <row r="33" spans="2:16">
      <c r="B33">
        <v>2003</v>
      </c>
      <c r="C33" s="3">
        <v>15.692465753424701</v>
      </c>
      <c r="D33" s="3"/>
      <c r="E33" s="80">
        <v>29693</v>
      </c>
      <c r="F33">
        <v>1981</v>
      </c>
      <c r="G33">
        <v>20.5</v>
      </c>
      <c r="I33" s="80">
        <v>32448</v>
      </c>
      <c r="J33" s="3">
        <v>45681.450427950003</v>
      </c>
      <c r="K33" s="3">
        <v>1233.5642962500001</v>
      </c>
      <c r="L33" s="3">
        <v>12954.270275999999</v>
      </c>
      <c r="M33" s="3">
        <v>833.17499980000002</v>
      </c>
      <c r="N33" s="3">
        <v>0</v>
      </c>
      <c r="O33" s="3">
        <v>0</v>
      </c>
      <c r="P33" s="3"/>
    </row>
    <row r="34" spans="2:16">
      <c r="B34">
        <v>2004</v>
      </c>
      <c r="C34" s="3">
        <v>13.8292349726776</v>
      </c>
      <c r="D34" s="3"/>
      <c r="E34" s="80">
        <v>29694</v>
      </c>
      <c r="F34">
        <v>1981</v>
      </c>
      <c r="G34">
        <v>20.5</v>
      </c>
      <c r="I34" s="80">
        <v>32478</v>
      </c>
      <c r="J34" s="3">
        <v>45597.466999999997</v>
      </c>
      <c r="K34" s="3">
        <v>977.97789299999999</v>
      </c>
      <c r="L34" s="3">
        <v>14094.757313</v>
      </c>
      <c r="M34" s="3">
        <v>1432.9877939999999</v>
      </c>
      <c r="N34" s="3">
        <v>0</v>
      </c>
      <c r="O34" s="3">
        <v>0</v>
      </c>
      <c r="P34" s="3"/>
    </row>
    <row r="35" spans="2:16">
      <c r="B35">
        <v>2005</v>
      </c>
      <c r="C35" s="3">
        <v>15.2267123287671</v>
      </c>
      <c r="D35" s="3"/>
      <c r="E35" s="80">
        <v>29695</v>
      </c>
      <c r="F35">
        <v>1981</v>
      </c>
      <c r="G35">
        <v>20.5</v>
      </c>
      <c r="I35" s="80">
        <v>32509</v>
      </c>
      <c r="J35" s="3">
        <v>45884.931156250001</v>
      </c>
      <c r="K35" s="3">
        <v>933.15871249999998</v>
      </c>
      <c r="L35" s="3">
        <v>13971.460193000001</v>
      </c>
      <c r="M35" s="3">
        <v>2144.1699382500001</v>
      </c>
      <c r="N35" s="3">
        <v>0</v>
      </c>
      <c r="O35" s="3">
        <v>0</v>
      </c>
      <c r="P35" s="3"/>
    </row>
    <row r="36" spans="2:16">
      <c r="B36">
        <v>2006</v>
      </c>
      <c r="C36" s="3">
        <v>13.8828767123288</v>
      </c>
      <c r="D36" s="3"/>
      <c r="E36" s="80">
        <v>29696</v>
      </c>
      <c r="F36">
        <v>1981</v>
      </c>
      <c r="G36">
        <v>20.5</v>
      </c>
      <c r="I36" s="80">
        <v>32540</v>
      </c>
      <c r="J36" s="3">
        <v>46237.989862499999</v>
      </c>
      <c r="K36" s="3">
        <v>902.73997870000005</v>
      </c>
      <c r="L36" s="3">
        <v>13890.470767000001</v>
      </c>
      <c r="M36" s="3">
        <v>1474.3793917999999</v>
      </c>
      <c r="N36" s="3">
        <v>0</v>
      </c>
      <c r="O36" s="3">
        <v>0</v>
      </c>
      <c r="P36" s="3"/>
    </row>
    <row r="37" spans="2:16">
      <c r="B37">
        <v>2007</v>
      </c>
      <c r="C37" s="3">
        <v>7.88835616438356</v>
      </c>
      <c r="D37" s="3"/>
      <c r="E37" s="80">
        <v>29697</v>
      </c>
      <c r="F37">
        <v>1981</v>
      </c>
      <c r="G37">
        <v>20.5</v>
      </c>
      <c r="I37" s="80">
        <v>32568</v>
      </c>
      <c r="J37" s="3">
        <v>46504.761210500001</v>
      </c>
      <c r="K37" s="3">
        <v>912.67718300000001</v>
      </c>
      <c r="L37" s="3">
        <v>13958.695787000001</v>
      </c>
      <c r="M37" s="3">
        <v>1310.8158195000001</v>
      </c>
      <c r="N37" s="3">
        <v>0</v>
      </c>
      <c r="O37" s="3">
        <v>0</v>
      </c>
      <c r="P37" s="3"/>
    </row>
    <row r="38" spans="2:16">
      <c r="B38">
        <v>2008</v>
      </c>
      <c r="C38" s="3">
        <v>7.3825136612021902</v>
      </c>
      <c r="D38" s="3"/>
      <c r="E38" s="80">
        <v>29698</v>
      </c>
      <c r="F38">
        <v>1981</v>
      </c>
      <c r="G38">
        <v>20.5</v>
      </c>
      <c r="I38" s="80">
        <v>32599</v>
      </c>
      <c r="J38" s="3">
        <v>47055.858694549999</v>
      </c>
      <c r="K38" s="3">
        <v>916.95874125</v>
      </c>
      <c r="L38" s="3">
        <v>14154.8693</v>
      </c>
      <c r="M38" s="3">
        <v>1525.0232642000001</v>
      </c>
      <c r="N38" s="3">
        <v>0</v>
      </c>
      <c r="O38" s="3">
        <v>0</v>
      </c>
      <c r="P38" s="3"/>
    </row>
    <row r="39" spans="2:16">
      <c r="B39">
        <v>2009</v>
      </c>
      <c r="C39" s="3">
        <v>11.0452054794521</v>
      </c>
      <c r="D39" s="3"/>
      <c r="E39" s="80">
        <v>29699</v>
      </c>
      <c r="F39">
        <v>1981</v>
      </c>
      <c r="G39">
        <v>20.5</v>
      </c>
      <c r="I39" s="80">
        <v>32629</v>
      </c>
      <c r="J39" s="3">
        <v>47924.730247400003</v>
      </c>
      <c r="K39" s="3">
        <v>935.85629644999995</v>
      </c>
      <c r="L39" s="3">
        <v>14603.831165</v>
      </c>
      <c r="M39" s="3">
        <v>1541.1522911500001</v>
      </c>
      <c r="N39" s="3">
        <v>0</v>
      </c>
      <c r="O39" s="3">
        <v>0</v>
      </c>
      <c r="P39" s="3"/>
    </row>
    <row r="40" spans="2:16">
      <c r="B40">
        <v>2010</v>
      </c>
      <c r="C40" s="3">
        <v>7.9273972602739704</v>
      </c>
      <c r="D40" s="3"/>
      <c r="E40" s="80">
        <v>29700</v>
      </c>
      <c r="F40">
        <v>1981</v>
      </c>
      <c r="G40">
        <v>20.5</v>
      </c>
      <c r="I40" s="80">
        <v>32660</v>
      </c>
      <c r="J40" s="3">
        <v>49394.5525366</v>
      </c>
      <c r="K40" s="3">
        <v>928.93968465</v>
      </c>
      <c r="L40" s="3">
        <v>14693.93823</v>
      </c>
      <c r="M40" s="3">
        <v>1289.5995487499999</v>
      </c>
      <c r="N40" s="3">
        <v>0</v>
      </c>
      <c r="O40" s="3">
        <v>0</v>
      </c>
      <c r="P40" s="3"/>
    </row>
    <row r="41" spans="2:16">
      <c r="B41">
        <v>2011</v>
      </c>
      <c r="C41" s="3">
        <v>7.5013698630137</v>
      </c>
      <c r="D41" s="3"/>
      <c r="E41" s="80">
        <v>29701</v>
      </c>
      <c r="F41">
        <v>1981</v>
      </c>
      <c r="G41">
        <v>20.5</v>
      </c>
      <c r="I41" s="80">
        <v>32690</v>
      </c>
      <c r="J41" s="3">
        <v>49766.180557699998</v>
      </c>
      <c r="K41" s="3">
        <v>947.4881795</v>
      </c>
      <c r="L41" s="3">
        <v>14817.627146000001</v>
      </c>
      <c r="M41" s="3">
        <v>1567.7541168</v>
      </c>
      <c r="N41" s="3">
        <v>0</v>
      </c>
      <c r="O41" s="3">
        <v>0</v>
      </c>
      <c r="P41" s="3"/>
    </row>
    <row r="42" spans="2:16">
      <c r="B42">
        <v>2012</v>
      </c>
      <c r="C42" s="3">
        <v>9.6707650273224104</v>
      </c>
      <c r="D42" s="3"/>
      <c r="E42" s="80">
        <v>29702</v>
      </c>
      <c r="F42">
        <v>1981</v>
      </c>
      <c r="G42">
        <v>20.5</v>
      </c>
      <c r="I42" s="80">
        <v>32721</v>
      </c>
      <c r="J42" s="3">
        <v>50676.962075800002</v>
      </c>
      <c r="K42" s="3">
        <v>985.31517259999998</v>
      </c>
      <c r="L42" s="3">
        <v>14853.505454</v>
      </c>
      <c r="M42" s="3">
        <v>1615.7072975999999</v>
      </c>
      <c r="N42" s="3">
        <v>0</v>
      </c>
      <c r="O42" s="3">
        <v>0</v>
      </c>
      <c r="P42" s="3"/>
    </row>
    <row r="43" spans="2:16">
      <c r="B43">
        <v>2013</v>
      </c>
      <c r="C43" s="3">
        <v>6.9549315068493103</v>
      </c>
      <c r="D43" s="3"/>
      <c r="E43" s="80">
        <v>29703</v>
      </c>
      <c r="F43">
        <v>1981</v>
      </c>
      <c r="G43">
        <v>20.5</v>
      </c>
      <c r="I43" s="80">
        <v>32752</v>
      </c>
      <c r="J43" s="3">
        <v>50400.355882299998</v>
      </c>
      <c r="K43" s="3">
        <v>1000.95469975</v>
      </c>
      <c r="L43" s="3">
        <v>15117.119435000001</v>
      </c>
      <c r="M43" s="3">
        <v>1787.48998295</v>
      </c>
      <c r="N43" s="3">
        <v>0</v>
      </c>
      <c r="O43" s="3">
        <v>0</v>
      </c>
      <c r="P43" s="3"/>
    </row>
    <row r="44" spans="2:16">
      <c r="B44">
        <v>2014</v>
      </c>
      <c r="C44" s="3">
        <v>6.88835616438356</v>
      </c>
      <c r="D44" s="3"/>
      <c r="E44" s="80">
        <v>29704</v>
      </c>
      <c r="F44">
        <v>1981</v>
      </c>
      <c r="G44">
        <v>20.5</v>
      </c>
      <c r="I44" s="80">
        <v>32782</v>
      </c>
      <c r="J44" s="3">
        <v>51366.438993800002</v>
      </c>
      <c r="K44" s="3">
        <v>1001.35921635</v>
      </c>
      <c r="L44" s="3">
        <v>15385.527</v>
      </c>
      <c r="M44" s="3">
        <v>2073.8247898499999</v>
      </c>
      <c r="N44" s="3">
        <v>0</v>
      </c>
      <c r="O44" s="3">
        <v>0</v>
      </c>
      <c r="P44" s="3"/>
    </row>
    <row r="45" spans="2:16">
      <c r="B45">
        <v>2015</v>
      </c>
      <c r="C45" s="3">
        <v>6.7343835616438401</v>
      </c>
      <c r="D45" s="3"/>
      <c r="E45" s="80">
        <v>29705</v>
      </c>
      <c r="F45">
        <v>1981</v>
      </c>
      <c r="G45">
        <v>20.5</v>
      </c>
      <c r="I45" s="80">
        <v>32813</v>
      </c>
      <c r="J45" s="3">
        <v>50864.554175500001</v>
      </c>
      <c r="K45" s="3">
        <v>873.08420850000005</v>
      </c>
      <c r="L45" s="3">
        <v>16129.434225999999</v>
      </c>
      <c r="M45" s="3">
        <v>2227.0473900000002</v>
      </c>
      <c r="N45" s="3">
        <v>0</v>
      </c>
      <c r="O45" s="3">
        <v>0</v>
      </c>
      <c r="P45" s="3"/>
    </row>
    <row r="46" spans="2:16">
      <c r="B46">
        <v>2016</v>
      </c>
      <c r="C46" s="3">
        <v>5.1831967213114796</v>
      </c>
      <c r="D46" s="3"/>
      <c r="E46" s="80">
        <v>29706</v>
      </c>
      <c r="F46">
        <v>1981</v>
      </c>
      <c r="G46">
        <v>20.5</v>
      </c>
      <c r="I46" s="80">
        <v>32843</v>
      </c>
      <c r="J46" s="3">
        <v>52596.72332135</v>
      </c>
      <c r="K46" s="3">
        <v>918.34213769999997</v>
      </c>
      <c r="L46" s="3">
        <v>16158.141616999999</v>
      </c>
      <c r="M46" s="3">
        <v>2321.94292395</v>
      </c>
      <c r="N46" s="3">
        <v>0</v>
      </c>
      <c r="O46" s="3">
        <v>0</v>
      </c>
      <c r="P46" s="3"/>
    </row>
    <row r="47" spans="2:16">
      <c r="B47">
        <v>2017</v>
      </c>
      <c r="C47" s="3">
        <v>5.2383561643835597</v>
      </c>
      <c r="D47" s="3"/>
      <c r="E47" s="80">
        <v>29707</v>
      </c>
      <c r="F47">
        <v>1981</v>
      </c>
      <c r="G47">
        <v>20.5</v>
      </c>
      <c r="I47" s="80">
        <v>32874</v>
      </c>
      <c r="J47" s="3">
        <v>69951.382960000003</v>
      </c>
      <c r="K47" s="3">
        <v>137.11006424999999</v>
      </c>
      <c r="L47" s="3">
        <v>17104.652159000001</v>
      </c>
      <c r="M47" s="3">
        <v>2206.9607319000002</v>
      </c>
      <c r="N47" s="3">
        <v>0</v>
      </c>
      <c r="O47" s="3">
        <v>0</v>
      </c>
      <c r="P47" s="3"/>
    </row>
    <row r="48" spans="2:16">
      <c r="B48">
        <v>2018</v>
      </c>
      <c r="C48" s="3">
        <v>5.92479452054795</v>
      </c>
      <c r="D48" s="3"/>
      <c r="E48" s="80">
        <v>29708</v>
      </c>
      <c r="F48">
        <v>1981</v>
      </c>
      <c r="G48">
        <v>20.5</v>
      </c>
      <c r="I48" s="80">
        <v>32905</v>
      </c>
      <c r="J48" s="3">
        <v>71820.445510999998</v>
      </c>
      <c r="K48" s="3">
        <v>166.26085860000001</v>
      </c>
      <c r="L48" s="3">
        <v>18217.230534999999</v>
      </c>
      <c r="M48" s="3">
        <v>2205.2263053000001</v>
      </c>
      <c r="N48" s="3">
        <v>0</v>
      </c>
      <c r="O48" s="3">
        <v>0</v>
      </c>
      <c r="P48" s="3"/>
    </row>
    <row r="49" spans="2:16">
      <c r="B49">
        <v>2019</v>
      </c>
      <c r="C49" s="3">
        <v>5.9747945205479498</v>
      </c>
      <c r="D49" s="3"/>
      <c r="E49" s="80">
        <v>29709</v>
      </c>
      <c r="F49">
        <v>1981</v>
      </c>
      <c r="G49">
        <v>20.5</v>
      </c>
      <c r="I49" s="80">
        <v>32933</v>
      </c>
      <c r="J49" s="3">
        <v>73364.904777000003</v>
      </c>
      <c r="K49" s="3">
        <v>193.44388319999999</v>
      </c>
      <c r="L49" s="3">
        <v>18685.068543000001</v>
      </c>
      <c r="M49" s="3">
        <v>2237.51512035</v>
      </c>
      <c r="N49" s="3">
        <v>0</v>
      </c>
      <c r="O49" s="3">
        <v>0</v>
      </c>
      <c r="P49" s="3"/>
    </row>
    <row r="50" spans="2:16">
      <c r="B50">
        <v>2020</v>
      </c>
      <c r="C50" s="3">
        <v>4.0015027322404402</v>
      </c>
      <c r="D50" s="3"/>
      <c r="E50" s="80">
        <v>29710</v>
      </c>
      <c r="F50">
        <v>1981</v>
      </c>
      <c r="G50">
        <v>20.5</v>
      </c>
      <c r="I50" s="80">
        <v>32964</v>
      </c>
      <c r="J50" s="3">
        <v>74376.654708000002</v>
      </c>
      <c r="K50" s="3">
        <v>237.86631704999999</v>
      </c>
      <c r="L50" s="3">
        <v>19270.104932999999</v>
      </c>
      <c r="M50" s="3">
        <v>2008.661055</v>
      </c>
      <c r="N50" s="3">
        <v>0</v>
      </c>
      <c r="O50" s="3">
        <v>0</v>
      </c>
      <c r="P50" s="3"/>
    </row>
    <row r="51" spans="2:16">
      <c r="B51">
        <v>2021</v>
      </c>
      <c r="C51" s="3">
        <v>3.13904109589041</v>
      </c>
      <c r="D51" s="3"/>
      <c r="E51" s="80">
        <v>29711</v>
      </c>
      <c r="F51">
        <v>1981</v>
      </c>
      <c r="G51">
        <v>20.5</v>
      </c>
      <c r="I51" s="80">
        <v>32994</v>
      </c>
      <c r="J51" s="3">
        <v>75931.579377000002</v>
      </c>
      <c r="K51" s="3">
        <v>254.8202076</v>
      </c>
      <c r="L51" s="3">
        <v>19992.547770000001</v>
      </c>
      <c r="M51" s="3">
        <v>2151.2938733999999</v>
      </c>
      <c r="N51" s="3">
        <v>0</v>
      </c>
      <c r="O51" s="3">
        <v>0</v>
      </c>
      <c r="P51" s="3"/>
    </row>
    <row r="52" spans="2:16">
      <c r="B52">
        <v>2022</v>
      </c>
      <c r="C52" s="3">
        <v>4.2706301369863002</v>
      </c>
      <c r="D52" s="3"/>
      <c r="E52" s="80">
        <v>29712</v>
      </c>
      <c r="F52">
        <v>1981</v>
      </c>
      <c r="G52">
        <v>20.5</v>
      </c>
      <c r="I52" s="80">
        <v>33025</v>
      </c>
      <c r="J52" s="3">
        <v>76997.453959000006</v>
      </c>
      <c r="K52" s="3">
        <v>250.74313425</v>
      </c>
      <c r="L52" s="3">
        <v>20467.452892000001</v>
      </c>
      <c r="M52" s="3">
        <v>2199.1251996000001</v>
      </c>
      <c r="N52" s="3">
        <v>0</v>
      </c>
      <c r="O52" s="3">
        <v>0</v>
      </c>
      <c r="P52" s="3"/>
    </row>
    <row r="53" spans="2:16">
      <c r="B53">
        <v>2023</v>
      </c>
      <c r="C53" s="3">
        <v>6.1130410958904102</v>
      </c>
      <c r="D53" s="3"/>
      <c r="E53" s="80">
        <v>29713</v>
      </c>
      <c r="F53">
        <v>1981</v>
      </c>
      <c r="G53">
        <v>20.5</v>
      </c>
      <c r="I53" s="80">
        <v>33055</v>
      </c>
      <c r="J53" s="3">
        <v>78144.986105000004</v>
      </c>
      <c r="K53" s="3">
        <v>191.57556779999999</v>
      </c>
      <c r="L53" s="3">
        <v>20823.216692999998</v>
      </c>
      <c r="M53" s="3">
        <v>2380.4961084000001</v>
      </c>
      <c r="N53" s="3">
        <v>0</v>
      </c>
      <c r="O53" s="3">
        <v>0</v>
      </c>
      <c r="P53" s="3"/>
    </row>
    <row r="54" spans="2:16">
      <c r="B54">
        <v>2024</v>
      </c>
      <c r="C54" s="3">
        <v>4.7198586572438197</v>
      </c>
      <c r="D54" s="3"/>
      <c r="E54" s="80">
        <v>29714</v>
      </c>
      <c r="F54">
        <v>1981</v>
      </c>
      <c r="G54">
        <v>20.5</v>
      </c>
      <c r="I54" s="80">
        <v>33086</v>
      </c>
      <c r="J54" s="3">
        <v>80022.221187999996</v>
      </c>
      <c r="K54" s="3">
        <v>238.01678684999999</v>
      </c>
      <c r="L54" s="3">
        <v>21090.839456999998</v>
      </c>
      <c r="M54" s="3">
        <v>2643.37371945</v>
      </c>
      <c r="N54" s="3">
        <v>0</v>
      </c>
      <c r="O54" s="3">
        <v>0</v>
      </c>
      <c r="P54" s="3"/>
    </row>
    <row r="55" spans="2:16">
      <c r="E55" s="80">
        <v>29715</v>
      </c>
      <c r="F55">
        <v>1981</v>
      </c>
      <c r="G55">
        <v>20.5</v>
      </c>
      <c r="I55" s="80">
        <v>33117</v>
      </c>
      <c r="J55" s="3">
        <v>79661.064889000001</v>
      </c>
      <c r="K55" s="3">
        <v>145.17826514999999</v>
      </c>
      <c r="L55" s="3">
        <v>21255.327128000001</v>
      </c>
      <c r="M55" s="3">
        <v>2692.62086985</v>
      </c>
      <c r="N55" s="3">
        <v>0</v>
      </c>
      <c r="O55" s="3">
        <v>0</v>
      </c>
      <c r="P55" s="3"/>
    </row>
    <row r="56" spans="2:16">
      <c r="E56" s="80">
        <v>29716</v>
      </c>
      <c r="F56">
        <v>1981</v>
      </c>
      <c r="G56">
        <v>20.5</v>
      </c>
      <c r="I56" s="80">
        <v>33147</v>
      </c>
      <c r="J56" s="3">
        <v>79890.200549000001</v>
      </c>
      <c r="K56" s="3">
        <v>172.03223800000001</v>
      </c>
      <c r="L56" s="3">
        <v>21335.345039</v>
      </c>
      <c r="M56" s="3">
        <v>3445.5153061000001</v>
      </c>
      <c r="N56" s="3">
        <v>0</v>
      </c>
      <c r="O56" s="3">
        <v>0</v>
      </c>
      <c r="P56" s="3"/>
    </row>
    <row r="57" spans="2:16">
      <c r="E57" s="80">
        <v>29717</v>
      </c>
      <c r="F57">
        <v>1981</v>
      </c>
      <c r="G57">
        <v>20.5</v>
      </c>
      <c r="I57" s="80">
        <v>33178</v>
      </c>
      <c r="J57" s="3">
        <v>80377.741156000004</v>
      </c>
      <c r="K57" s="3">
        <v>191.7864453</v>
      </c>
      <c r="L57" s="3">
        <v>21579.710448999998</v>
      </c>
      <c r="M57" s="3">
        <v>3540.3692999999998</v>
      </c>
      <c r="N57" s="3">
        <v>0</v>
      </c>
      <c r="O57" s="3">
        <v>0</v>
      </c>
      <c r="P57" s="3"/>
    </row>
    <row r="58" spans="2:16">
      <c r="E58" s="80">
        <v>29718</v>
      </c>
      <c r="F58">
        <v>1981</v>
      </c>
      <c r="G58">
        <v>20.5</v>
      </c>
      <c r="I58" s="80">
        <v>33208</v>
      </c>
      <c r="J58" s="3">
        <v>81149.128817000004</v>
      </c>
      <c r="K58" s="3">
        <v>294.86878330000002</v>
      </c>
      <c r="L58" s="3">
        <v>21650.315512000001</v>
      </c>
      <c r="M58" s="3">
        <v>4464.3189947999999</v>
      </c>
      <c r="N58" s="3">
        <v>0</v>
      </c>
      <c r="O58" s="3">
        <v>0</v>
      </c>
      <c r="P58" s="3"/>
    </row>
    <row r="59" spans="2:16">
      <c r="E59" s="80">
        <v>29719</v>
      </c>
      <c r="F59">
        <v>1981</v>
      </c>
      <c r="G59">
        <v>20.5</v>
      </c>
      <c r="I59" s="80">
        <v>33239</v>
      </c>
      <c r="J59" s="3">
        <v>81867.486992999999</v>
      </c>
      <c r="K59" s="3">
        <v>466.47110099999998</v>
      </c>
      <c r="L59" s="3">
        <v>22449.778451999999</v>
      </c>
      <c r="M59" s="3">
        <v>4430.0137860000004</v>
      </c>
      <c r="N59" s="3">
        <v>0</v>
      </c>
      <c r="O59" s="3">
        <v>0</v>
      </c>
      <c r="P59" s="3"/>
    </row>
    <row r="60" spans="2:16">
      <c r="E60" s="80">
        <v>29720</v>
      </c>
      <c r="F60">
        <v>1981</v>
      </c>
      <c r="G60">
        <v>20.5</v>
      </c>
      <c r="I60" s="80">
        <v>33270</v>
      </c>
      <c r="J60" s="3">
        <v>81572.991573000007</v>
      </c>
      <c r="K60" s="3">
        <v>837.04444139999998</v>
      </c>
      <c r="L60" s="3">
        <v>22352.507406000001</v>
      </c>
      <c r="M60" s="3">
        <v>4836.0760026999997</v>
      </c>
      <c r="N60" s="3">
        <v>0</v>
      </c>
      <c r="O60" s="3">
        <v>0</v>
      </c>
      <c r="P60" s="3"/>
    </row>
    <row r="61" spans="2:16">
      <c r="E61" s="80">
        <v>29721</v>
      </c>
      <c r="F61">
        <v>1981</v>
      </c>
      <c r="G61">
        <v>20.5</v>
      </c>
      <c r="I61" s="80">
        <v>33298</v>
      </c>
      <c r="J61" s="3">
        <v>81393.706090000007</v>
      </c>
      <c r="K61" s="3">
        <v>870.16518159999998</v>
      </c>
      <c r="L61" s="3">
        <v>22590.039913000001</v>
      </c>
      <c r="M61" s="3">
        <v>4709.6365888</v>
      </c>
      <c r="N61" s="3">
        <v>0</v>
      </c>
      <c r="O61" s="3">
        <v>0</v>
      </c>
      <c r="P61" s="3"/>
    </row>
    <row r="62" spans="2:16">
      <c r="E62" s="80">
        <v>29722</v>
      </c>
      <c r="F62">
        <v>1981</v>
      </c>
      <c r="G62">
        <v>20.5</v>
      </c>
      <c r="I62" s="80">
        <v>33329</v>
      </c>
      <c r="J62" s="3">
        <v>82007.435586000007</v>
      </c>
      <c r="K62" s="3">
        <v>869.52239559999998</v>
      </c>
      <c r="L62" s="3">
        <v>22535.526320000001</v>
      </c>
      <c r="M62" s="3">
        <v>4410.8707373999996</v>
      </c>
      <c r="N62" s="3">
        <v>0</v>
      </c>
      <c r="O62" s="3">
        <v>0</v>
      </c>
      <c r="P62" s="3"/>
    </row>
    <row r="63" spans="2:16">
      <c r="E63" s="80">
        <v>29723</v>
      </c>
      <c r="F63">
        <v>1981</v>
      </c>
      <c r="G63">
        <v>20.5</v>
      </c>
      <c r="I63" s="80">
        <v>33359</v>
      </c>
      <c r="J63" s="3">
        <v>82609.837379999997</v>
      </c>
      <c r="K63" s="3">
        <v>823.58715870000003</v>
      </c>
      <c r="L63" s="3">
        <v>22513.384741000002</v>
      </c>
      <c r="M63" s="3">
        <v>4393.5427120499999</v>
      </c>
      <c r="N63" s="3">
        <v>0</v>
      </c>
      <c r="O63" s="3">
        <v>0</v>
      </c>
      <c r="P63" s="3"/>
    </row>
    <row r="64" spans="2:16">
      <c r="E64" s="80">
        <v>29724</v>
      </c>
      <c r="F64">
        <v>1981</v>
      </c>
      <c r="G64">
        <v>20.5</v>
      </c>
      <c r="I64" s="80">
        <v>33390</v>
      </c>
      <c r="J64" s="3">
        <v>82688.743371000004</v>
      </c>
      <c r="K64" s="3">
        <v>531.54270599999995</v>
      </c>
      <c r="L64" s="3">
        <v>23253.530910000001</v>
      </c>
      <c r="M64" s="3">
        <v>4197.3527550999997</v>
      </c>
      <c r="N64" s="3">
        <v>0</v>
      </c>
      <c r="O64" s="3">
        <v>0</v>
      </c>
      <c r="P64" s="3"/>
    </row>
    <row r="65" spans="5:16">
      <c r="E65" s="80">
        <v>29725</v>
      </c>
      <c r="F65">
        <v>1981</v>
      </c>
      <c r="G65">
        <v>20.5</v>
      </c>
      <c r="I65" s="80">
        <v>33420</v>
      </c>
      <c r="J65" s="3">
        <v>82609.691657999996</v>
      </c>
      <c r="K65" s="3">
        <v>1104.0071327999999</v>
      </c>
      <c r="L65" s="3">
        <v>23417.873862</v>
      </c>
      <c r="M65" s="3">
        <v>3832.1117952</v>
      </c>
      <c r="N65" s="3">
        <v>0</v>
      </c>
      <c r="O65" s="3">
        <v>0</v>
      </c>
      <c r="P65" s="3"/>
    </row>
    <row r="66" spans="5:16">
      <c r="E66" s="80">
        <v>29726</v>
      </c>
      <c r="F66">
        <v>1981</v>
      </c>
      <c r="G66">
        <v>20.5</v>
      </c>
      <c r="I66" s="80">
        <v>33451</v>
      </c>
      <c r="J66" s="3">
        <v>82941.683999050001</v>
      </c>
      <c r="K66" s="3">
        <v>611.44872050000004</v>
      </c>
      <c r="L66" s="3">
        <v>23782.777652000001</v>
      </c>
      <c r="M66" s="3">
        <v>4200.6040672500003</v>
      </c>
      <c r="N66" s="3">
        <v>0</v>
      </c>
      <c r="O66" s="3">
        <v>0</v>
      </c>
      <c r="P66" s="3"/>
    </row>
    <row r="67" spans="5:16">
      <c r="E67" s="80">
        <v>29727</v>
      </c>
      <c r="F67">
        <v>1981</v>
      </c>
      <c r="G67">
        <v>20.5</v>
      </c>
      <c r="I67" s="80">
        <v>33482</v>
      </c>
      <c r="J67" s="3">
        <v>83701.831074999995</v>
      </c>
      <c r="K67" s="3">
        <v>951.84752700000001</v>
      </c>
      <c r="L67" s="3">
        <v>24229.064857000001</v>
      </c>
      <c r="M67" s="3">
        <v>4323.8534760000002</v>
      </c>
      <c r="N67" s="3">
        <v>0</v>
      </c>
      <c r="O67" s="3">
        <v>0</v>
      </c>
      <c r="P67" s="3"/>
    </row>
    <row r="68" spans="5:16">
      <c r="E68" s="80">
        <v>29728</v>
      </c>
      <c r="F68">
        <v>1981</v>
      </c>
      <c r="G68">
        <v>20.5</v>
      </c>
      <c r="I68" s="80">
        <v>33512</v>
      </c>
      <c r="J68" s="3">
        <v>84393.482533050003</v>
      </c>
      <c r="K68" s="3">
        <v>917.8217406</v>
      </c>
      <c r="L68" s="3">
        <v>25144.191686999999</v>
      </c>
      <c r="M68" s="3">
        <v>4289.8914886499997</v>
      </c>
      <c r="N68" s="3">
        <v>0</v>
      </c>
      <c r="O68" s="3">
        <v>0</v>
      </c>
      <c r="P68" s="3"/>
    </row>
    <row r="69" spans="5:16">
      <c r="E69" s="80">
        <v>29729</v>
      </c>
      <c r="F69">
        <v>1981</v>
      </c>
      <c r="G69">
        <v>20.5</v>
      </c>
      <c r="I69" s="80">
        <v>33543</v>
      </c>
      <c r="J69" s="3">
        <v>84189.187753000006</v>
      </c>
      <c r="K69" s="3">
        <v>782.43873499999995</v>
      </c>
      <c r="L69" s="3">
        <v>25833.858052</v>
      </c>
      <c r="M69" s="3">
        <v>4018.4317775</v>
      </c>
      <c r="N69" s="3">
        <v>0</v>
      </c>
      <c r="O69" s="3">
        <v>0</v>
      </c>
      <c r="P69" s="3"/>
    </row>
    <row r="70" spans="5:16">
      <c r="E70" s="80">
        <v>29730</v>
      </c>
      <c r="F70">
        <v>1981</v>
      </c>
      <c r="G70">
        <v>20.5</v>
      </c>
      <c r="I70" s="80">
        <v>33573</v>
      </c>
      <c r="J70" s="3">
        <v>87323.745748000001</v>
      </c>
      <c r="K70" s="3">
        <v>653.46621570000002</v>
      </c>
      <c r="L70" s="3">
        <v>26622.528435</v>
      </c>
      <c r="M70" s="3">
        <v>3523.2920396999998</v>
      </c>
      <c r="N70" s="3">
        <v>0</v>
      </c>
      <c r="O70" s="3">
        <v>0</v>
      </c>
      <c r="P70" s="3"/>
    </row>
    <row r="71" spans="5:16">
      <c r="E71" s="80">
        <v>29731</v>
      </c>
      <c r="F71">
        <v>1981</v>
      </c>
      <c r="G71">
        <v>20.5</v>
      </c>
      <c r="I71" s="80">
        <v>33604</v>
      </c>
      <c r="J71" s="3">
        <v>87140.970929000003</v>
      </c>
      <c r="K71" s="3">
        <v>502.76330400000001</v>
      </c>
      <c r="L71" s="3">
        <v>26723.609851000001</v>
      </c>
      <c r="M71" s="3">
        <v>3691.3775519999999</v>
      </c>
      <c r="N71" s="3">
        <v>0</v>
      </c>
      <c r="O71" s="3">
        <v>0</v>
      </c>
      <c r="P71" s="3"/>
    </row>
    <row r="72" spans="5:16">
      <c r="E72" s="80">
        <v>29732</v>
      </c>
      <c r="F72">
        <v>1981</v>
      </c>
      <c r="G72">
        <v>20.5</v>
      </c>
      <c r="I72" s="80">
        <v>33635</v>
      </c>
      <c r="J72" s="3">
        <v>87629.941770000005</v>
      </c>
      <c r="K72" s="3">
        <v>617.51928799999996</v>
      </c>
      <c r="L72" s="3">
        <v>26826.102937</v>
      </c>
      <c r="M72" s="3">
        <v>3571.974584</v>
      </c>
      <c r="N72" s="3">
        <v>0</v>
      </c>
      <c r="O72" s="3">
        <v>0</v>
      </c>
      <c r="P72" s="3"/>
    </row>
    <row r="73" spans="5:16">
      <c r="E73" s="80">
        <v>29733</v>
      </c>
      <c r="F73">
        <v>1981</v>
      </c>
      <c r="G73">
        <v>20.5</v>
      </c>
      <c r="I73" s="80">
        <v>33664</v>
      </c>
      <c r="J73" s="3">
        <v>89604.198380999995</v>
      </c>
      <c r="K73" s="3">
        <v>874.00062204000005</v>
      </c>
      <c r="L73" s="3">
        <v>26444.819779000001</v>
      </c>
      <c r="M73" s="3">
        <v>3248.28715276</v>
      </c>
      <c r="N73" s="3">
        <v>0</v>
      </c>
      <c r="O73" s="3">
        <v>0</v>
      </c>
      <c r="P73" s="3"/>
    </row>
    <row r="74" spans="5:16">
      <c r="E74" s="80">
        <v>29734</v>
      </c>
      <c r="F74">
        <v>1981</v>
      </c>
      <c r="G74">
        <v>20.5</v>
      </c>
      <c r="I74" s="80">
        <v>33695</v>
      </c>
      <c r="J74" s="3">
        <v>91509.024613000001</v>
      </c>
      <c r="K74" s="3">
        <v>913.19878000000006</v>
      </c>
      <c r="L74" s="3">
        <v>26578.055499999999</v>
      </c>
      <c r="M74" s="3">
        <v>3067.2675800000002</v>
      </c>
      <c r="N74" s="3">
        <v>0</v>
      </c>
      <c r="O74" s="3">
        <v>0</v>
      </c>
      <c r="P74" s="3"/>
    </row>
    <row r="75" spans="5:16">
      <c r="E75" s="80">
        <v>29735</v>
      </c>
      <c r="F75">
        <v>1981</v>
      </c>
      <c r="G75">
        <v>20.5</v>
      </c>
      <c r="I75" s="80">
        <v>33725</v>
      </c>
      <c r="J75" s="3">
        <v>92030.340716000006</v>
      </c>
      <c r="K75" s="3">
        <v>643.48921013999995</v>
      </c>
      <c r="L75" s="3">
        <v>27560.036465000001</v>
      </c>
      <c r="M75" s="3">
        <v>2762.7998214600002</v>
      </c>
      <c r="N75" s="3">
        <v>0</v>
      </c>
      <c r="O75" s="3">
        <v>0</v>
      </c>
      <c r="P75" s="3"/>
    </row>
    <row r="76" spans="5:16">
      <c r="E76" s="80">
        <v>29736</v>
      </c>
      <c r="F76">
        <v>1981</v>
      </c>
      <c r="G76">
        <v>20.5</v>
      </c>
      <c r="I76" s="80">
        <v>33756</v>
      </c>
      <c r="J76" s="3">
        <v>94645.794743000006</v>
      </c>
      <c r="K76" s="3">
        <v>715.55621940000003</v>
      </c>
      <c r="L76" s="3">
        <v>29229.452304999999</v>
      </c>
      <c r="M76" s="3">
        <v>3051.4954634999999</v>
      </c>
      <c r="N76" s="3">
        <v>0</v>
      </c>
      <c r="O76" s="3">
        <v>0</v>
      </c>
      <c r="P76" s="3"/>
    </row>
    <row r="77" spans="5:16">
      <c r="E77" s="80">
        <v>29737</v>
      </c>
      <c r="F77">
        <v>1981</v>
      </c>
      <c r="G77">
        <v>20.5</v>
      </c>
      <c r="I77" s="80">
        <v>33786</v>
      </c>
      <c r="J77" s="3">
        <v>97690.210751999999</v>
      </c>
      <c r="K77" s="3">
        <v>861.79389749999996</v>
      </c>
      <c r="L77" s="3">
        <v>31287.563316</v>
      </c>
      <c r="M77" s="3">
        <v>3056.0407485000001</v>
      </c>
      <c r="N77" s="3">
        <v>0</v>
      </c>
      <c r="O77" s="3">
        <v>0</v>
      </c>
      <c r="P77" s="3"/>
    </row>
    <row r="78" spans="5:16">
      <c r="E78" s="80">
        <v>29738</v>
      </c>
      <c r="F78">
        <v>1981</v>
      </c>
      <c r="G78">
        <v>20.5</v>
      </c>
      <c r="I78" s="80">
        <v>33817</v>
      </c>
      <c r="J78" s="3">
        <v>101896.70131999999</v>
      </c>
      <c r="K78" s="3">
        <v>1062.5222107500001</v>
      </c>
      <c r="L78" s="3">
        <v>33486.913649000002</v>
      </c>
      <c r="M78" s="3">
        <v>2943.0641047499998</v>
      </c>
      <c r="N78" s="3">
        <v>0</v>
      </c>
      <c r="O78" s="3">
        <v>0</v>
      </c>
      <c r="P78" s="3"/>
    </row>
    <row r="79" spans="5:16">
      <c r="E79" s="80">
        <v>29739</v>
      </c>
      <c r="F79">
        <v>1981</v>
      </c>
      <c r="G79">
        <v>20.5</v>
      </c>
      <c r="I79" s="80">
        <v>33848</v>
      </c>
      <c r="J79" s="3">
        <v>107828.02046304999</v>
      </c>
      <c r="K79" s="3">
        <v>1097.4967941699999</v>
      </c>
      <c r="L79" s="3">
        <v>34941.641077</v>
      </c>
      <c r="M79" s="3">
        <v>3511.4100373800002</v>
      </c>
      <c r="N79" s="3">
        <v>0</v>
      </c>
      <c r="O79" s="3">
        <v>0</v>
      </c>
      <c r="P79" s="3"/>
    </row>
    <row r="80" spans="5:16">
      <c r="E80" s="80">
        <v>29740</v>
      </c>
      <c r="F80">
        <v>1981</v>
      </c>
      <c r="G80">
        <v>20.5</v>
      </c>
      <c r="I80" s="80">
        <v>33878</v>
      </c>
      <c r="J80" s="3">
        <v>112997.64147596</v>
      </c>
      <c r="K80" s="3">
        <v>1592.89733136</v>
      </c>
      <c r="L80" s="3">
        <v>37320.180177000002</v>
      </c>
      <c r="M80" s="3">
        <v>3196.6664592799998</v>
      </c>
      <c r="N80" s="3">
        <v>0</v>
      </c>
      <c r="O80" s="3">
        <v>0</v>
      </c>
      <c r="P80" s="3"/>
    </row>
    <row r="81" spans="5:16">
      <c r="E81" s="80">
        <v>29741</v>
      </c>
      <c r="F81">
        <v>1981</v>
      </c>
      <c r="G81">
        <v>20.5</v>
      </c>
      <c r="I81" s="80">
        <v>33909</v>
      </c>
      <c r="J81" s="3">
        <v>116096.48609604999</v>
      </c>
      <c r="K81" s="3">
        <v>3599.9448963300001</v>
      </c>
      <c r="L81" s="3">
        <v>39055.327668999998</v>
      </c>
      <c r="M81" s="3">
        <v>3731.8028506199998</v>
      </c>
      <c r="N81" s="3">
        <v>0</v>
      </c>
      <c r="O81" s="3">
        <v>0</v>
      </c>
      <c r="P81" s="3"/>
    </row>
    <row r="82" spans="5:16">
      <c r="E82" s="80">
        <v>29742</v>
      </c>
      <c r="F82">
        <v>1981</v>
      </c>
      <c r="G82">
        <v>20.5</v>
      </c>
      <c r="I82" s="80">
        <v>33939</v>
      </c>
      <c r="J82" s="3">
        <v>121544.04382196</v>
      </c>
      <c r="K82" s="3">
        <v>3721.6431449400002</v>
      </c>
      <c r="L82" s="3">
        <v>41445.502525000004</v>
      </c>
      <c r="M82" s="3">
        <v>4383.5828883000004</v>
      </c>
      <c r="N82" s="3">
        <v>0</v>
      </c>
      <c r="O82" s="3">
        <v>0</v>
      </c>
      <c r="P82" s="3"/>
    </row>
    <row r="83" spans="5:16">
      <c r="E83" s="80">
        <v>29743</v>
      </c>
      <c r="F83">
        <v>1981</v>
      </c>
      <c r="G83">
        <v>20.5</v>
      </c>
      <c r="I83" s="80">
        <v>33970</v>
      </c>
      <c r="J83" s="3">
        <v>124391.00908998</v>
      </c>
      <c r="K83" s="3">
        <v>4370.94447476</v>
      </c>
      <c r="L83" s="3">
        <v>40779.079014000003</v>
      </c>
      <c r="M83" s="3">
        <v>5339.46619706</v>
      </c>
      <c r="N83" s="3">
        <v>0</v>
      </c>
      <c r="O83" s="3">
        <v>0</v>
      </c>
      <c r="P83" s="3"/>
    </row>
    <row r="84" spans="5:16">
      <c r="E84" s="80">
        <v>29744</v>
      </c>
      <c r="F84">
        <v>1981</v>
      </c>
      <c r="G84">
        <v>20.5</v>
      </c>
      <c r="I84" s="80">
        <v>34001</v>
      </c>
      <c r="J84" s="3">
        <v>127652.0851</v>
      </c>
      <c r="K84" s="3">
        <v>4512.1765226300004</v>
      </c>
      <c r="L84" s="3">
        <v>41244.410873000001</v>
      </c>
      <c r="M84" s="3">
        <v>6022.4935744699997</v>
      </c>
      <c r="N84" s="3">
        <v>0</v>
      </c>
      <c r="O84" s="3">
        <v>0</v>
      </c>
      <c r="P84" s="3"/>
    </row>
    <row r="85" spans="5:16">
      <c r="E85" s="80">
        <v>29745</v>
      </c>
      <c r="F85">
        <v>1981</v>
      </c>
      <c r="G85">
        <v>20.5</v>
      </c>
      <c r="I85" s="80">
        <v>34029</v>
      </c>
      <c r="J85" s="3">
        <v>132437.62988801999</v>
      </c>
      <c r="K85" s="3">
        <v>4647.8554144500004</v>
      </c>
      <c r="L85" s="3">
        <v>42533.028398000002</v>
      </c>
      <c r="M85" s="3">
        <v>6606.8706488300004</v>
      </c>
      <c r="N85" s="3">
        <v>0</v>
      </c>
      <c r="O85" s="3">
        <v>0</v>
      </c>
      <c r="P85" s="3"/>
    </row>
    <row r="86" spans="5:16">
      <c r="E86" s="80">
        <v>29746</v>
      </c>
      <c r="F86">
        <v>1981</v>
      </c>
      <c r="G86">
        <v>20.5</v>
      </c>
      <c r="I86" s="80">
        <v>34060</v>
      </c>
      <c r="J86" s="3">
        <v>133901.61093702001</v>
      </c>
      <c r="K86" s="3">
        <v>5429.4064918599997</v>
      </c>
      <c r="L86" s="3">
        <v>43073.228402000001</v>
      </c>
      <c r="M86" s="3">
        <v>6845.4503870999997</v>
      </c>
      <c r="N86" s="3">
        <v>0</v>
      </c>
      <c r="O86" s="3">
        <v>0</v>
      </c>
      <c r="P86" s="3"/>
    </row>
    <row r="87" spans="5:16">
      <c r="E87" s="80">
        <v>29747</v>
      </c>
      <c r="F87">
        <v>1981</v>
      </c>
      <c r="G87">
        <v>20.5</v>
      </c>
      <c r="I87" s="80">
        <v>34090</v>
      </c>
      <c r="J87" s="3">
        <v>137362.04306602001</v>
      </c>
      <c r="K87" s="3">
        <v>5403.8905367999996</v>
      </c>
      <c r="L87" s="3">
        <v>44159.706126999998</v>
      </c>
      <c r="M87" s="3">
        <v>6893.3405331000004</v>
      </c>
      <c r="N87" s="3">
        <v>0</v>
      </c>
      <c r="O87" s="3">
        <v>0</v>
      </c>
      <c r="P87" s="3"/>
    </row>
    <row r="88" spans="5:16">
      <c r="E88" s="80">
        <v>29748</v>
      </c>
      <c r="F88">
        <v>1981</v>
      </c>
      <c r="G88">
        <v>20.5</v>
      </c>
      <c r="I88" s="80">
        <v>34121</v>
      </c>
      <c r="J88" s="3">
        <v>140906.28857301999</v>
      </c>
      <c r="K88" s="3">
        <v>5941.5974915699999</v>
      </c>
      <c r="L88" s="3">
        <v>46000.418558999998</v>
      </c>
      <c r="M88" s="3">
        <v>8013.9372396600002</v>
      </c>
      <c r="N88" s="3">
        <v>0</v>
      </c>
      <c r="O88" s="3">
        <v>0</v>
      </c>
      <c r="P88" s="3"/>
    </row>
    <row r="89" spans="5:16">
      <c r="E89" s="80">
        <v>29749</v>
      </c>
      <c r="F89">
        <v>1981</v>
      </c>
      <c r="G89">
        <v>20.5</v>
      </c>
      <c r="I89" s="80">
        <v>34151</v>
      </c>
      <c r="J89" s="3">
        <v>142383.90760301999</v>
      </c>
      <c r="K89" s="3">
        <v>6651.9813080399999</v>
      </c>
      <c r="L89" s="3">
        <v>47674.690205999999</v>
      </c>
      <c r="M89" s="3">
        <v>10191.52309164</v>
      </c>
      <c r="N89" s="3">
        <v>0</v>
      </c>
      <c r="O89" s="3">
        <v>0</v>
      </c>
      <c r="P89" s="3"/>
    </row>
    <row r="90" spans="5:16">
      <c r="E90" s="80">
        <v>29750</v>
      </c>
      <c r="F90">
        <v>1981</v>
      </c>
      <c r="G90">
        <v>20.5</v>
      </c>
      <c r="I90" s="80">
        <v>34182</v>
      </c>
      <c r="J90" s="3">
        <v>144235.34231201999</v>
      </c>
      <c r="K90" s="3">
        <v>6982.9181679000003</v>
      </c>
      <c r="L90" s="3">
        <v>48966.048395999998</v>
      </c>
      <c r="M90" s="3">
        <v>9564.9724135600009</v>
      </c>
      <c r="N90" s="3">
        <v>0</v>
      </c>
      <c r="O90" s="3">
        <v>0</v>
      </c>
      <c r="P90" s="3"/>
    </row>
    <row r="91" spans="5:16">
      <c r="E91" s="80">
        <v>29751</v>
      </c>
      <c r="F91">
        <v>1981</v>
      </c>
      <c r="G91">
        <v>20.5</v>
      </c>
      <c r="I91" s="80">
        <v>34213</v>
      </c>
      <c r="J91" s="3">
        <v>145295.31394401999</v>
      </c>
      <c r="K91" s="3">
        <v>7536.9337040399996</v>
      </c>
      <c r="L91" s="3">
        <v>50356.567715999998</v>
      </c>
      <c r="M91" s="3">
        <v>10319.10241188</v>
      </c>
      <c r="N91" s="3">
        <v>0</v>
      </c>
      <c r="O91" s="3">
        <v>0</v>
      </c>
      <c r="P91" s="3"/>
    </row>
    <row r="92" spans="5:16">
      <c r="E92" s="80">
        <v>29752</v>
      </c>
      <c r="F92">
        <v>1981</v>
      </c>
      <c r="G92">
        <v>20.5</v>
      </c>
      <c r="I92" s="80">
        <v>34243</v>
      </c>
      <c r="J92" s="3">
        <v>145912.55728102999</v>
      </c>
      <c r="K92" s="3">
        <v>8597.6552013300006</v>
      </c>
      <c r="L92" s="3">
        <v>51014.577045999999</v>
      </c>
      <c r="M92" s="3">
        <v>11910.723927839999</v>
      </c>
      <c r="N92" s="3">
        <v>0</v>
      </c>
      <c r="O92" s="3">
        <v>0</v>
      </c>
      <c r="P92" s="3"/>
    </row>
    <row r="93" spans="5:16">
      <c r="E93" s="80">
        <v>29753</v>
      </c>
      <c r="F93">
        <v>1981</v>
      </c>
      <c r="G93">
        <v>20.5</v>
      </c>
      <c r="I93" s="80">
        <v>34274</v>
      </c>
      <c r="J93" s="3">
        <v>147253.50409502001</v>
      </c>
      <c r="K93" s="3">
        <v>9829.8325813200008</v>
      </c>
      <c r="L93" s="3">
        <v>51474.781701</v>
      </c>
      <c r="M93" s="3">
        <v>12862.404018359999</v>
      </c>
      <c r="N93" s="3">
        <v>0</v>
      </c>
      <c r="O93" s="3">
        <v>0</v>
      </c>
      <c r="P93" s="3"/>
    </row>
    <row r="94" spans="5:16">
      <c r="E94" s="80">
        <v>29754</v>
      </c>
      <c r="F94">
        <v>1981</v>
      </c>
      <c r="G94">
        <v>20.5</v>
      </c>
      <c r="I94" s="80">
        <v>34304</v>
      </c>
      <c r="J94" s="3">
        <v>151027.80168505001</v>
      </c>
      <c r="K94" s="3">
        <v>10452.36937206</v>
      </c>
      <c r="L94" s="3">
        <v>52898.324506999998</v>
      </c>
      <c r="M94" s="3">
        <v>13630.04797539</v>
      </c>
      <c r="N94" s="3">
        <v>0</v>
      </c>
      <c r="O94" s="3">
        <v>0</v>
      </c>
      <c r="P94" s="3"/>
    </row>
    <row r="95" spans="5:16">
      <c r="E95" s="80">
        <v>29755</v>
      </c>
      <c r="F95">
        <v>1981</v>
      </c>
      <c r="G95">
        <v>20.5</v>
      </c>
      <c r="I95" s="80">
        <v>34335</v>
      </c>
      <c r="J95" s="3">
        <v>152021.65681804001</v>
      </c>
      <c r="K95" s="3">
        <v>10989.15306144</v>
      </c>
      <c r="L95" s="3">
        <v>52265.837850999997</v>
      </c>
      <c r="M95" s="3">
        <v>14085.97122352</v>
      </c>
      <c r="N95" s="3">
        <v>0</v>
      </c>
      <c r="O95" s="3">
        <v>0</v>
      </c>
      <c r="P95" s="3"/>
    </row>
    <row r="96" spans="5:16">
      <c r="E96" s="80">
        <v>29756</v>
      </c>
      <c r="F96">
        <v>1981</v>
      </c>
      <c r="G96">
        <v>20.5</v>
      </c>
      <c r="I96" s="80">
        <v>34366</v>
      </c>
      <c r="J96" s="3">
        <v>150516.40530400001</v>
      </c>
      <c r="K96" s="3">
        <v>11395.757604550001</v>
      </c>
      <c r="L96" s="3">
        <v>52521.295668999999</v>
      </c>
      <c r="M96" s="3">
        <v>14422.610992899999</v>
      </c>
      <c r="N96" s="3">
        <v>0</v>
      </c>
      <c r="O96" s="3">
        <v>0</v>
      </c>
      <c r="P96" s="3"/>
    </row>
    <row r="97" spans="5:16">
      <c r="E97" s="80">
        <v>29757</v>
      </c>
      <c r="F97">
        <v>1981</v>
      </c>
      <c r="G97">
        <v>20.5</v>
      </c>
      <c r="I97" s="80">
        <v>34394</v>
      </c>
      <c r="J97" s="3">
        <v>153448.24062900001</v>
      </c>
      <c r="K97" s="3">
        <v>11955.0785146</v>
      </c>
      <c r="L97" s="3">
        <v>52798.182321</v>
      </c>
      <c r="M97" s="3">
        <v>14990.060852000001</v>
      </c>
      <c r="N97" s="3">
        <v>0</v>
      </c>
      <c r="O97" s="3">
        <v>0</v>
      </c>
      <c r="P97" s="3"/>
    </row>
    <row r="98" spans="5:16">
      <c r="E98" s="80">
        <v>29758</v>
      </c>
      <c r="F98">
        <v>1981</v>
      </c>
      <c r="G98">
        <v>20.5</v>
      </c>
      <c r="I98" s="80">
        <v>34425</v>
      </c>
      <c r="J98" s="3">
        <v>155396.44704900001</v>
      </c>
      <c r="K98" s="3">
        <v>12935.93558257</v>
      </c>
      <c r="L98" s="3">
        <v>53569.468360999999</v>
      </c>
      <c r="M98" s="3">
        <v>15679.093656589999</v>
      </c>
      <c r="N98" s="3">
        <v>0</v>
      </c>
      <c r="O98" s="3">
        <v>0</v>
      </c>
      <c r="P98" s="3"/>
    </row>
    <row r="99" spans="5:16">
      <c r="E99" s="80">
        <v>29759</v>
      </c>
      <c r="F99">
        <v>1981</v>
      </c>
      <c r="G99">
        <v>20.5</v>
      </c>
      <c r="I99" s="80">
        <v>34455</v>
      </c>
      <c r="J99" s="3">
        <v>158028.70039300001</v>
      </c>
      <c r="K99" s="3">
        <v>13706.337172240001</v>
      </c>
      <c r="L99" s="3">
        <v>55352.365518999999</v>
      </c>
      <c r="M99" s="3">
        <v>16246.059944160001</v>
      </c>
      <c r="N99" s="3">
        <v>0</v>
      </c>
      <c r="O99" s="3">
        <v>0</v>
      </c>
      <c r="P99" s="3"/>
    </row>
    <row r="100" spans="5:16">
      <c r="E100" s="80">
        <v>29760</v>
      </c>
      <c r="F100">
        <v>1981</v>
      </c>
      <c r="G100">
        <v>20.5</v>
      </c>
      <c r="I100" s="80">
        <v>34486</v>
      </c>
      <c r="J100" s="3">
        <v>160204.49298000001</v>
      </c>
      <c r="K100" s="3">
        <v>14116.66201484</v>
      </c>
      <c r="L100" s="3">
        <v>57454.055424999999</v>
      </c>
      <c r="M100" s="3">
        <v>18143.65996366</v>
      </c>
      <c r="N100" s="3">
        <v>0</v>
      </c>
      <c r="O100" s="3">
        <v>0</v>
      </c>
      <c r="P100" s="3"/>
    </row>
    <row r="101" spans="5:16">
      <c r="E101" s="80">
        <v>29761</v>
      </c>
      <c r="F101">
        <v>1981</v>
      </c>
      <c r="G101">
        <v>20.5</v>
      </c>
      <c r="I101" s="80">
        <v>34516</v>
      </c>
      <c r="J101" s="3">
        <v>160928.113996</v>
      </c>
      <c r="K101" s="3">
        <v>14602.6315904</v>
      </c>
      <c r="L101" s="3">
        <v>57461.258256000001</v>
      </c>
      <c r="M101" s="3">
        <v>18690.5366368</v>
      </c>
      <c r="N101" s="3">
        <v>0</v>
      </c>
      <c r="O101" s="3">
        <v>0</v>
      </c>
      <c r="P101" s="3"/>
    </row>
    <row r="102" spans="5:16">
      <c r="E102" s="80">
        <v>29762</v>
      </c>
      <c r="F102">
        <v>1981</v>
      </c>
      <c r="G102">
        <v>20.5</v>
      </c>
      <c r="I102" s="80">
        <v>34547</v>
      </c>
      <c r="J102" s="3">
        <v>160768.22248200001</v>
      </c>
      <c r="K102" s="3">
        <v>16264.186142099999</v>
      </c>
      <c r="L102" s="3">
        <v>58590.727248000003</v>
      </c>
      <c r="M102" s="3">
        <v>18797.9678781</v>
      </c>
      <c r="N102" s="3">
        <v>0</v>
      </c>
      <c r="O102" s="3">
        <v>0</v>
      </c>
      <c r="P102" s="3"/>
    </row>
    <row r="103" spans="5:16">
      <c r="E103" s="80">
        <v>29763</v>
      </c>
      <c r="F103">
        <v>1981</v>
      </c>
      <c r="G103">
        <v>20.5</v>
      </c>
      <c r="I103" s="80">
        <v>34578</v>
      </c>
      <c r="J103" s="3">
        <v>161908.76444599999</v>
      </c>
      <c r="K103" s="3">
        <v>16370.763922689999</v>
      </c>
      <c r="L103" s="3">
        <v>59501.737843000003</v>
      </c>
      <c r="M103" s="3">
        <v>19484.020174429999</v>
      </c>
      <c r="N103" s="3">
        <v>0</v>
      </c>
      <c r="O103" s="3">
        <v>0</v>
      </c>
      <c r="P103" s="3"/>
    </row>
    <row r="104" spans="5:16">
      <c r="E104" s="80">
        <v>29764</v>
      </c>
      <c r="F104">
        <v>1981</v>
      </c>
      <c r="G104">
        <v>20.5</v>
      </c>
      <c r="I104" s="80">
        <v>34608</v>
      </c>
      <c r="J104" s="3">
        <v>161831.838682</v>
      </c>
      <c r="K104" s="3">
        <v>16826.635861589999</v>
      </c>
      <c r="L104" s="3">
        <v>60669.477048000001</v>
      </c>
      <c r="M104" s="3">
        <v>20287.80738387</v>
      </c>
      <c r="N104" s="3">
        <v>0</v>
      </c>
      <c r="O104" s="3">
        <v>0</v>
      </c>
      <c r="P104" s="3"/>
    </row>
    <row r="105" spans="5:16">
      <c r="E105" s="80">
        <v>29765</v>
      </c>
      <c r="F105">
        <v>1981</v>
      </c>
      <c r="G105">
        <v>20.5</v>
      </c>
      <c r="I105" s="80">
        <v>34639</v>
      </c>
      <c r="J105" s="3">
        <v>164012.84716999999</v>
      </c>
      <c r="K105" s="3">
        <v>16980.0991584</v>
      </c>
      <c r="L105" s="3">
        <v>64110.189753999999</v>
      </c>
      <c r="M105" s="3">
        <v>22693.238268000001</v>
      </c>
      <c r="N105" s="3">
        <v>0</v>
      </c>
      <c r="O105" s="3">
        <v>0</v>
      </c>
      <c r="P105" s="3"/>
    </row>
    <row r="106" spans="5:16">
      <c r="E106" s="80">
        <v>29766</v>
      </c>
      <c r="F106">
        <v>1981</v>
      </c>
      <c r="G106">
        <v>20.5</v>
      </c>
      <c r="I106" s="80">
        <v>34669</v>
      </c>
      <c r="J106" s="3">
        <v>159268.74265100001</v>
      </c>
      <c r="K106" s="3">
        <v>17563.473704970002</v>
      </c>
      <c r="L106" s="3">
        <v>64892.886822</v>
      </c>
      <c r="M106" s="3">
        <v>24725.938874219999</v>
      </c>
      <c r="N106" s="3">
        <v>0</v>
      </c>
      <c r="O106" s="3">
        <v>0</v>
      </c>
      <c r="P106" s="3"/>
    </row>
    <row r="107" spans="5:16">
      <c r="E107" s="80">
        <v>29767</v>
      </c>
      <c r="F107">
        <v>1981</v>
      </c>
      <c r="G107">
        <v>20.5</v>
      </c>
      <c r="I107" s="80">
        <v>34700</v>
      </c>
      <c r="J107" s="3">
        <v>140315.803816</v>
      </c>
      <c r="K107" s="3">
        <v>12778.81138336</v>
      </c>
      <c r="L107" s="3">
        <v>64089.728864999997</v>
      </c>
      <c r="M107" s="3">
        <v>25333.398639999999</v>
      </c>
      <c r="N107" s="3">
        <v>0</v>
      </c>
      <c r="O107" s="3">
        <v>0</v>
      </c>
      <c r="P107" s="3"/>
    </row>
    <row r="108" spans="5:16">
      <c r="E108" s="80">
        <v>29768</v>
      </c>
      <c r="F108">
        <v>1981</v>
      </c>
      <c r="G108">
        <v>20.5</v>
      </c>
      <c r="I108" s="80">
        <v>34731</v>
      </c>
      <c r="J108" s="3">
        <v>142282.03318100001</v>
      </c>
      <c r="K108" s="3">
        <v>13751.322018659999</v>
      </c>
      <c r="L108" s="3">
        <v>63841.251203</v>
      </c>
      <c r="M108" s="3">
        <v>25940.002180359999</v>
      </c>
      <c r="N108" s="3">
        <v>0</v>
      </c>
      <c r="O108" s="3">
        <v>0</v>
      </c>
      <c r="P108" s="3"/>
    </row>
    <row r="109" spans="5:16">
      <c r="E109" s="80">
        <v>29769</v>
      </c>
      <c r="F109">
        <v>1981</v>
      </c>
      <c r="G109">
        <v>20.5</v>
      </c>
      <c r="I109" s="80">
        <v>34759</v>
      </c>
      <c r="J109" s="3">
        <v>143860.87845600001</v>
      </c>
      <c r="K109" s="3">
        <v>14393.65455107</v>
      </c>
      <c r="L109" s="3">
        <v>64179.115251000003</v>
      </c>
      <c r="M109" s="3">
        <v>25415.93190362</v>
      </c>
      <c r="N109" s="3">
        <v>0</v>
      </c>
      <c r="O109" s="3">
        <v>0</v>
      </c>
      <c r="P109" s="3"/>
    </row>
    <row r="110" spans="5:16">
      <c r="E110" s="80">
        <v>29770</v>
      </c>
      <c r="F110">
        <v>1981</v>
      </c>
      <c r="G110">
        <v>20.5</v>
      </c>
      <c r="I110" s="80">
        <v>34790</v>
      </c>
      <c r="J110" s="3">
        <v>145250.04190700001</v>
      </c>
      <c r="K110" s="3">
        <v>14381.55344956</v>
      </c>
      <c r="L110" s="3">
        <v>62845.147012000001</v>
      </c>
      <c r="M110" s="3">
        <v>25716.384680079998</v>
      </c>
      <c r="N110" s="3">
        <v>0</v>
      </c>
      <c r="O110" s="3">
        <v>0</v>
      </c>
      <c r="P110" s="3"/>
    </row>
    <row r="111" spans="5:16">
      <c r="E111" s="80">
        <v>29771</v>
      </c>
      <c r="F111">
        <v>1981</v>
      </c>
      <c r="G111">
        <v>20.5</v>
      </c>
      <c r="I111" s="80">
        <v>34820</v>
      </c>
      <c r="J111" s="3">
        <v>145730.67250099999</v>
      </c>
      <c r="K111" s="3">
        <v>14691.59077155</v>
      </c>
      <c r="L111" s="3">
        <v>62325.255433999999</v>
      </c>
      <c r="M111" s="3">
        <v>26553.81225255</v>
      </c>
      <c r="N111" s="3">
        <v>0</v>
      </c>
      <c r="O111" s="3">
        <v>0</v>
      </c>
      <c r="P111" s="3"/>
    </row>
    <row r="112" spans="5:16">
      <c r="E112" s="80">
        <v>29772</v>
      </c>
      <c r="F112">
        <v>1981</v>
      </c>
      <c r="G112">
        <v>20.5</v>
      </c>
      <c r="I112" s="80">
        <v>34851</v>
      </c>
      <c r="J112" s="3">
        <v>145730.85133999999</v>
      </c>
      <c r="K112" s="3">
        <v>14576.670785</v>
      </c>
      <c r="L112" s="3">
        <v>60797.285467000002</v>
      </c>
      <c r="M112" s="3">
        <v>27885.946927000001</v>
      </c>
      <c r="N112" s="3">
        <v>0</v>
      </c>
      <c r="O112" s="3">
        <v>0</v>
      </c>
      <c r="P112" s="3"/>
    </row>
    <row r="113" spans="5:16">
      <c r="E113" s="80">
        <v>29773</v>
      </c>
      <c r="F113">
        <v>1981</v>
      </c>
      <c r="G113">
        <v>20.5</v>
      </c>
      <c r="I113" s="80">
        <v>34881</v>
      </c>
      <c r="J113" s="3">
        <v>147819.360934</v>
      </c>
      <c r="K113" s="3">
        <v>15227.225409410001</v>
      </c>
      <c r="L113" s="3">
        <v>60829.955879000001</v>
      </c>
      <c r="M113" s="3">
        <v>29538.440001489998</v>
      </c>
      <c r="N113" s="3">
        <v>0</v>
      </c>
      <c r="O113" s="3">
        <v>0</v>
      </c>
      <c r="P113" s="3"/>
    </row>
    <row r="114" spans="5:16">
      <c r="E114" s="80">
        <v>29774</v>
      </c>
      <c r="F114">
        <v>1981</v>
      </c>
      <c r="G114">
        <v>20.5</v>
      </c>
      <c r="I114" s="80">
        <v>34912</v>
      </c>
      <c r="J114" s="3">
        <v>146410.067863</v>
      </c>
      <c r="K114" s="3">
        <v>15281.90865542</v>
      </c>
      <c r="L114" s="3">
        <v>60753.483359999998</v>
      </c>
      <c r="M114" s="3">
        <v>30590.155127620001</v>
      </c>
      <c r="N114" s="3">
        <v>0</v>
      </c>
      <c r="O114" s="3">
        <v>0</v>
      </c>
      <c r="P114" s="3"/>
    </row>
    <row r="115" spans="5:16">
      <c r="E115" s="80">
        <v>29775</v>
      </c>
      <c r="F115">
        <v>1981</v>
      </c>
      <c r="G115">
        <v>20.5</v>
      </c>
      <c r="I115" s="80">
        <v>34943</v>
      </c>
      <c r="J115" s="3">
        <v>146569.82485999999</v>
      </c>
      <c r="K115" s="3">
        <v>13767.281324289999</v>
      </c>
      <c r="L115" s="3">
        <v>61210.899989999998</v>
      </c>
      <c r="M115" s="3">
        <v>36139.910184330001</v>
      </c>
      <c r="N115" s="3">
        <v>0</v>
      </c>
      <c r="O115" s="3">
        <v>0</v>
      </c>
      <c r="P115" s="3"/>
    </row>
    <row r="116" spans="5:16">
      <c r="E116" s="80">
        <v>29776</v>
      </c>
      <c r="F116">
        <v>1981</v>
      </c>
      <c r="G116">
        <v>20.5</v>
      </c>
      <c r="I116" s="80">
        <v>34973</v>
      </c>
      <c r="J116" s="3">
        <v>146268.70026000001</v>
      </c>
      <c r="K116" s="3">
        <v>14690.0877201</v>
      </c>
      <c r="L116" s="3">
        <v>60782.353716999998</v>
      </c>
      <c r="M116" s="3">
        <v>37308.663635099998</v>
      </c>
      <c r="N116" s="3">
        <v>0</v>
      </c>
      <c r="O116" s="3">
        <v>0</v>
      </c>
      <c r="P116" s="3"/>
    </row>
    <row r="117" spans="5:16">
      <c r="E117" s="80">
        <v>29777</v>
      </c>
      <c r="F117">
        <v>1981</v>
      </c>
      <c r="G117">
        <v>20.5</v>
      </c>
      <c r="I117" s="80">
        <v>35004</v>
      </c>
      <c r="J117" s="3">
        <v>147237.054837</v>
      </c>
      <c r="K117" s="3">
        <v>15724.39194589</v>
      </c>
      <c r="L117" s="3">
        <v>61380.091933000003</v>
      </c>
      <c r="M117" s="3">
        <v>39350.953953299999</v>
      </c>
      <c r="N117" s="3">
        <v>0</v>
      </c>
      <c r="O117" s="3">
        <v>0</v>
      </c>
      <c r="P117" s="3"/>
    </row>
    <row r="118" spans="5:16">
      <c r="E118" s="80">
        <v>29778</v>
      </c>
      <c r="F118">
        <v>1981</v>
      </c>
      <c r="G118">
        <v>20.5</v>
      </c>
      <c r="I118" s="80">
        <v>35034</v>
      </c>
      <c r="J118" s="3">
        <v>147897.44459900001</v>
      </c>
      <c r="K118" s="3">
        <v>17043.537620129999</v>
      </c>
      <c r="L118" s="3">
        <v>63079.870349999997</v>
      </c>
      <c r="M118" s="3">
        <v>42906.095536590001</v>
      </c>
      <c r="N118" s="3">
        <v>0</v>
      </c>
      <c r="O118" s="3">
        <v>0</v>
      </c>
      <c r="P118" s="3"/>
    </row>
    <row r="119" spans="5:16">
      <c r="E119" s="80">
        <v>29779</v>
      </c>
      <c r="F119">
        <v>1981</v>
      </c>
      <c r="G119">
        <v>20.5</v>
      </c>
      <c r="I119" s="80">
        <v>35065</v>
      </c>
      <c r="J119" s="3">
        <v>148182.6305</v>
      </c>
      <c r="K119" s="3">
        <v>17375.616727529999</v>
      </c>
      <c r="L119" s="3">
        <v>62088.928495</v>
      </c>
      <c r="M119" s="3">
        <v>43442.140178310001</v>
      </c>
      <c r="N119" s="3">
        <v>0</v>
      </c>
      <c r="O119" s="3">
        <v>0</v>
      </c>
      <c r="P119" s="3"/>
    </row>
    <row r="120" spans="5:16">
      <c r="E120" s="80">
        <v>29780</v>
      </c>
      <c r="F120">
        <v>1981</v>
      </c>
      <c r="G120">
        <v>20.5</v>
      </c>
      <c r="I120" s="80">
        <v>35096</v>
      </c>
      <c r="J120" s="3">
        <v>150148.81467699999</v>
      </c>
      <c r="K120" s="3">
        <v>17447.714302820001</v>
      </c>
      <c r="L120" s="3">
        <v>59662.565731000002</v>
      </c>
      <c r="M120" s="3">
        <v>41524.254961680002</v>
      </c>
      <c r="N120" s="3">
        <v>0</v>
      </c>
      <c r="O120" s="3">
        <v>0</v>
      </c>
      <c r="P120" s="3"/>
    </row>
    <row r="121" spans="5:16">
      <c r="E121" s="80">
        <v>29781</v>
      </c>
      <c r="F121">
        <v>1981</v>
      </c>
      <c r="G121">
        <v>20.5</v>
      </c>
      <c r="I121" s="80">
        <v>35125</v>
      </c>
      <c r="J121" s="3">
        <v>152564.83692900001</v>
      </c>
      <c r="K121" s="3">
        <v>17781.836857400001</v>
      </c>
      <c r="L121" s="3">
        <v>60609.555461999997</v>
      </c>
      <c r="M121" s="3">
        <v>42657.662772199998</v>
      </c>
      <c r="N121" s="3">
        <v>0</v>
      </c>
      <c r="O121" s="3">
        <v>0</v>
      </c>
      <c r="P121" s="3"/>
    </row>
    <row r="122" spans="5:16">
      <c r="E122" s="80">
        <v>29782</v>
      </c>
      <c r="F122">
        <v>1981</v>
      </c>
      <c r="G122">
        <v>20.5</v>
      </c>
      <c r="I122" s="80">
        <v>35156</v>
      </c>
      <c r="J122" s="3">
        <v>157701.197958</v>
      </c>
      <c r="K122" s="3">
        <v>16955.878449510001</v>
      </c>
      <c r="L122" s="3">
        <v>60888.442497999997</v>
      </c>
      <c r="M122" s="3">
        <v>43738.817683469999</v>
      </c>
      <c r="N122" s="3">
        <v>0</v>
      </c>
      <c r="O122" s="3">
        <v>0</v>
      </c>
      <c r="P122" s="3"/>
    </row>
    <row r="123" spans="5:16">
      <c r="E123" s="80">
        <v>29783</v>
      </c>
      <c r="F123">
        <v>1981</v>
      </c>
      <c r="G123">
        <v>20.5</v>
      </c>
      <c r="I123" s="80">
        <v>35186</v>
      </c>
      <c r="J123" s="3">
        <v>159922.29439699999</v>
      </c>
      <c r="K123" s="3">
        <v>16658.310871680002</v>
      </c>
      <c r="L123" s="3">
        <v>62409.690988000002</v>
      </c>
      <c r="M123" s="3">
        <v>44329.0862528</v>
      </c>
      <c r="N123" s="3">
        <v>0</v>
      </c>
      <c r="O123" s="3">
        <v>0</v>
      </c>
      <c r="P123" s="3"/>
    </row>
    <row r="124" spans="5:16">
      <c r="E124" s="80">
        <v>29784</v>
      </c>
      <c r="F124">
        <v>1981</v>
      </c>
      <c r="G124">
        <v>20.5</v>
      </c>
      <c r="I124" s="80">
        <v>35217</v>
      </c>
      <c r="J124" s="3">
        <v>161613.38817699999</v>
      </c>
      <c r="K124" s="3">
        <v>16516.390415499998</v>
      </c>
      <c r="L124" s="3">
        <v>64029.044826999998</v>
      </c>
      <c r="M124" s="3">
        <v>44091.205813250002</v>
      </c>
      <c r="N124" s="3">
        <v>0</v>
      </c>
      <c r="O124" s="3">
        <v>0</v>
      </c>
      <c r="P124" s="3"/>
    </row>
    <row r="125" spans="5:16">
      <c r="E125" s="80">
        <v>29785</v>
      </c>
      <c r="F125">
        <v>1981</v>
      </c>
      <c r="G125">
        <v>20.5</v>
      </c>
      <c r="I125" s="80">
        <v>35247</v>
      </c>
      <c r="J125" s="3">
        <v>165227.93089799999</v>
      </c>
      <c r="K125" s="3">
        <v>16220.84988874</v>
      </c>
      <c r="L125" s="3">
        <v>66373.725634999995</v>
      </c>
      <c r="M125" s="3">
        <v>43852.856969029999</v>
      </c>
      <c r="N125" s="3">
        <v>0</v>
      </c>
      <c r="O125" s="3">
        <v>0</v>
      </c>
      <c r="P125" s="3"/>
    </row>
    <row r="126" spans="5:16">
      <c r="E126" s="80">
        <v>29786</v>
      </c>
      <c r="F126">
        <v>1981</v>
      </c>
      <c r="G126">
        <v>20.5</v>
      </c>
      <c r="I126" s="80">
        <v>35278</v>
      </c>
      <c r="J126" s="3">
        <v>166539.02124999999</v>
      </c>
      <c r="K126" s="3">
        <v>16603.940867519999</v>
      </c>
      <c r="L126" s="3">
        <v>67560.727310999995</v>
      </c>
      <c r="M126" s="3">
        <v>45130.635939120002</v>
      </c>
      <c r="N126" s="3">
        <v>0</v>
      </c>
      <c r="O126" s="3">
        <v>0</v>
      </c>
      <c r="P126" s="3"/>
    </row>
    <row r="127" spans="5:16">
      <c r="E127" s="80">
        <v>29787</v>
      </c>
      <c r="F127">
        <v>1981</v>
      </c>
      <c r="G127">
        <v>20.5</v>
      </c>
      <c r="I127" s="80">
        <v>35309</v>
      </c>
      <c r="J127" s="3">
        <v>172468.83660099999</v>
      </c>
      <c r="K127" s="3">
        <v>17117.37143264</v>
      </c>
      <c r="L127" s="3">
        <v>68957.834600999995</v>
      </c>
      <c r="M127" s="3">
        <v>50246.603821919998</v>
      </c>
      <c r="N127" s="3">
        <v>0</v>
      </c>
      <c r="O127" s="3">
        <v>0</v>
      </c>
      <c r="P127" s="3"/>
    </row>
    <row r="128" spans="5:16">
      <c r="E128" s="80">
        <v>29788</v>
      </c>
      <c r="F128">
        <v>1981</v>
      </c>
      <c r="G128">
        <v>20.5</v>
      </c>
      <c r="I128" s="80">
        <v>35339</v>
      </c>
      <c r="J128" s="3">
        <v>175547.49811799999</v>
      </c>
      <c r="K128" s="3">
        <v>17062.461335830001</v>
      </c>
      <c r="L128" s="3">
        <v>70338.056303000005</v>
      </c>
      <c r="M128" s="3">
        <v>53415.494721199997</v>
      </c>
      <c r="N128" s="3">
        <v>0</v>
      </c>
      <c r="O128" s="3">
        <v>0</v>
      </c>
      <c r="P128" s="3"/>
    </row>
    <row r="129" spans="5:16">
      <c r="E129" s="80">
        <v>29789</v>
      </c>
      <c r="F129">
        <v>1981</v>
      </c>
      <c r="G129">
        <v>20.5</v>
      </c>
      <c r="I129" s="80">
        <v>35370</v>
      </c>
      <c r="J129" s="3">
        <v>178876.10841799999</v>
      </c>
      <c r="K129" s="3">
        <v>17405.116606</v>
      </c>
      <c r="L129" s="3">
        <v>72232.449575999999</v>
      </c>
      <c r="M129" s="3">
        <v>54109.181062600001</v>
      </c>
      <c r="N129" s="3">
        <v>0</v>
      </c>
      <c r="O129" s="3">
        <v>0</v>
      </c>
      <c r="P129" s="3"/>
    </row>
    <row r="130" spans="5:16">
      <c r="E130" s="80">
        <v>29790</v>
      </c>
      <c r="F130">
        <v>1981</v>
      </c>
      <c r="G130">
        <v>20.5</v>
      </c>
      <c r="I130" s="80">
        <v>35400</v>
      </c>
      <c r="J130" s="3">
        <v>188840.40060699999</v>
      </c>
      <c r="K130" s="3">
        <v>17811.74855348</v>
      </c>
      <c r="L130" s="3">
        <v>73322.169513000001</v>
      </c>
      <c r="M130" s="3">
        <v>56707.980806309999</v>
      </c>
      <c r="N130" s="3">
        <v>0</v>
      </c>
      <c r="O130" s="3">
        <v>0</v>
      </c>
      <c r="P130" s="3"/>
    </row>
    <row r="131" spans="5:16">
      <c r="E131" s="80">
        <v>29791</v>
      </c>
      <c r="F131">
        <v>1981</v>
      </c>
      <c r="G131">
        <v>20.5</v>
      </c>
      <c r="I131" s="80">
        <v>35431</v>
      </c>
      <c r="J131" s="3">
        <v>190081.198573</v>
      </c>
      <c r="K131" s="3">
        <v>18628.81766868</v>
      </c>
      <c r="L131" s="3">
        <v>71555.736617000002</v>
      </c>
      <c r="M131" s="3">
        <v>58626.375627679998</v>
      </c>
      <c r="N131" s="3">
        <v>0</v>
      </c>
      <c r="O131" s="3">
        <v>0</v>
      </c>
      <c r="P131" s="3"/>
    </row>
    <row r="132" spans="5:16">
      <c r="E132" s="80">
        <v>29792</v>
      </c>
      <c r="F132">
        <v>1981</v>
      </c>
      <c r="G132">
        <v>20.5</v>
      </c>
      <c r="I132" s="80">
        <v>35462</v>
      </c>
      <c r="J132" s="3">
        <v>193134.75576900001</v>
      </c>
      <c r="K132" s="3">
        <v>17531.072106209998</v>
      </c>
      <c r="L132" s="3">
        <v>71201.689498000007</v>
      </c>
      <c r="M132" s="3">
        <v>60407.127762390002</v>
      </c>
      <c r="N132" s="3">
        <v>0</v>
      </c>
      <c r="O132" s="3">
        <v>0</v>
      </c>
      <c r="P132" s="3"/>
    </row>
    <row r="133" spans="5:16">
      <c r="E133" s="80">
        <v>29793</v>
      </c>
      <c r="F133">
        <v>1981</v>
      </c>
      <c r="G133">
        <v>20.5</v>
      </c>
      <c r="I133" s="80">
        <v>35490</v>
      </c>
      <c r="J133" s="3">
        <v>197452.631597</v>
      </c>
      <c r="K133" s="3">
        <v>19586.198593609999</v>
      </c>
      <c r="L133" s="3">
        <v>70115.657512000005</v>
      </c>
      <c r="M133" s="3">
        <v>61488.579837240002</v>
      </c>
      <c r="N133" s="3">
        <v>0</v>
      </c>
      <c r="O133" s="3">
        <v>0</v>
      </c>
      <c r="P133" s="3"/>
    </row>
    <row r="134" spans="5:16">
      <c r="E134" s="80">
        <v>29794</v>
      </c>
      <c r="F134">
        <v>1981</v>
      </c>
      <c r="G134">
        <v>20.5</v>
      </c>
      <c r="I134" s="80">
        <v>35521</v>
      </c>
      <c r="J134" s="3">
        <v>201469.51794300001</v>
      </c>
      <c r="K134" s="3">
        <v>17390.0445048</v>
      </c>
      <c r="L134" s="3">
        <v>72824.793552999996</v>
      </c>
      <c r="M134" s="3">
        <v>61717.34558814</v>
      </c>
      <c r="N134" s="3">
        <v>0</v>
      </c>
      <c r="O134" s="3">
        <v>0</v>
      </c>
      <c r="P134" s="3"/>
    </row>
    <row r="135" spans="5:16">
      <c r="E135" s="80">
        <v>29795</v>
      </c>
      <c r="F135">
        <v>1981</v>
      </c>
      <c r="G135">
        <v>20.5</v>
      </c>
      <c r="I135" s="80">
        <v>35551</v>
      </c>
      <c r="J135" s="3">
        <v>204996.962402</v>
      </c>
      <c r="K135" s="3">
        <v>15608.128876999999</v>
      </c>
      <c r="L135" s="3">
        <v>73371.035241999998</v>
      </c>
      <c r="M135" s="3">
        <v>63672.058514600001</v>
      </c>
      <c r="N135" s="3">
        <v>0</v>
      </c>
      <c r="O135" s="3">
        <v>0</v>
      </c>
      <c r="P135" s="3"/>
    </row>
    <row r="136" spans="5:16">
      <c r="E136" s="80">
        <v>29796</v>
      </c>
      <c r="F136">
        <v>1981</v>
      </c>
      <c r="G136">
        <v>20.5</v>
      </c>
      <c r="I136" s="80">
        <v>35582</v>
      </c>
      <c r="J136" s="3">
        <v>210067.58605099999</v>
      </c>
      <c r="K136" s="3">
        <v>14775.33610095</v>
      </c>
      <c r="L136" s="3">
        <v>75495.575723000002</v>
      </c>
      <c r="M136" s="3">
        <v>66113.991743249993</v>
      </c>
      <c r="N136" s="3">
        <v>0</v>
      </c>
      <c r="O136" s="3">
        <v>0</v>
      </c>
      <c r="P136" s="3"/>
    </row>
    <row r="137" spans="5:16">
      <c r="E137" s="80">
        <v>29797</v>
      </c>
      <c r="F137">
        <v>1981</v>
      </c>
      <c r="G137">
        <v>20.5</v>
      </c>
      <c r="I137" s="80">
        <v>35612</v>
      </c>
      <c r="J137" s="3">
        <v>208635.28891500001</v>
      </c>
      <c r="K137" s="3">
        <v>20555.194980870001</v>
      </c>
      <c r="L137" s="3">
        <v>75693.039843000006</v>
      </c>
      <c r="M137" s="3">
        <v>67967.39456298</v>
      </c>
      <c r="N137" s="3">
        <v>0</v>
      </c>
      <c r="O137" s="3">
        <v>0</v>
      </c>
      <c r="P137" s="3"/>
    </row>
    <row r="138" spans="5:16">
      <c r="E138" s="80">
        <v>29798</v>
      </c>
      <c r="F138">
        <v>1981</v>
      </c>
      <c r="G138">
        <v>20.5</v>
      </c>
      <c r="I138" s="80">
        <v>35643</v>
      </c>
      <c r="J138" s="3">
        <v>213938.334978</v>
      </c>
      <c r="K138" s="3">
        <v>20303.059517019999</v>
      </c>
      <c r="L138" s="3">
        <v>76789.082351999998</v>
      </c>
      <c r="M138" s="3">
        <v>69221.659764319993</v>
      </c>
      <c r="N138" s="3">
        <v>0</v>
      </c>
      <c r="O138" s="3">
        <v>0</v>
      </c>
      <c r="P138" s="3"/>
    </row>
    <row r="139" spans="5:16">
      <c r="E139" s="80">
        <v>29799</v>
      </c>
      <c r="F139">
        <v>1981</v>
      </c>
      <c r="G139">
        <v>20.5</v>
      </c>
      <c r="I139" s="80">
        <v>35674</v>
      </c>
      <c r="J139" s="3">
        <v>218934.88753599999</v>
      </c>
      <c r="K139" s="3">
        <v>20730.01299236</v>
      </c>
      <c r="L139" s="3">
        <v>79829.287786000001</v>
      </c>
      <c r="M139" s="3">
        <v>73761.415210720006</v>
      </c>
      <c r="N139" s="3">
        <v>0</v>
      </c>
      <c r="O139" s="3">
        <v>0</v>
      </c>
      <c r="P139" s="3"/>
    </row>
    <row r="140" spans="5:16">
      <c r="E140" s="80">
        <v>29800</v>
      </c>
      <c r="F140">
        <v>1981</v>
      </c>
      <c r="G140">
        <v>20.5</v>
      </c>
      <c r="I140" s="80">
        <v>35704</v>
      </c>
      <c r="J140" s="3">
        <v>224082.47938899999</v>
      </c>
      <c r="K140" s="3">
        <v>18583.916763959998</v>
      </c>
      <c r="L140" s="3">
        <v>82242.298590999999</v>
      </c>
      <c r="M140" s="3">
        <v>77864.088160440006</v>
      </c>
      <c r="N140" s="3">
        <v>0</v>
      </c>
      <c r="O140" s="3">
        <v>0</v>
      </c>
      <c r="P140" s="3"/>
    </row>
    <row r="141" spans="5:16">
      <c r="E141" s="80">
        <v>29801</v>
      </c>
      <c r="F141">
        <v>1981</v>
      </c>
      <c r="G141">
        <v>20.5</v>
      </c>
      <c r="I141" s="80">
        <v>35735</v>
      </c>
      <c r="J141" s="3">
        <v>230112.88253</v>
      </c>
      <c r="K141" s="3">
        <v>19188.054613439999</v>
      </c>
      <c r="L141" s="3">
        <v>82464.658660000001</v>
      </c>
      <c r="M141" s="3">
        <v>81932.602411440006</v>
      </c>
      <c r="N141" s="3">
        <v>0</v>
      </c>
      <c r="O141" s="3">
        <v>0</v>
      </c>
      <c r="P141" s="3"/>
    </row>
    <row r="142" spans="5:16">
      <c r="E142" s="80">
        <v>29802</v>
      </c>
      <c r="F142">
        <v>1981</v>
      </c>
      <c r="G142">
        <v>20.5</v>
      </c>
      <c r="I142" s="80">
        <v>35765</v>
      </c>
      <c r="J142" s="3">
        <v>236815.88842979999</v>
      </c>
      <c r="K142" s="3">
        <v>22399.684125</v>
      </c>
      <c r="L142" s="3">
        <v>84943.966797000001</v>
      </c>
      <c r="M142" s="3">
        <v>87248.548492360002</v>
      </c>
      <c r="N142" s="3">
        <v>92919.770600000003</v>
      </c>
      <c r="O142" s="3">
        <v>2621.8348618199998</v>
      </c>
      <c r="P142" s="3">
        <v>539130.69330598996</v>
      </c>
    </row>
    <row r="143" spans="5:16">
      <c r="E143" s="80">
        <v>29803</v>
      </c>
      <c r="F143">
        <v>1981</v>
      </c>
      <c r="G143">
        <v>20.5</v>
      </c>
      <c r="I143" s="80">
        <v>35796</v>
      </c>
      <c r="J143" s="3">
        <v>240643.52776935001</v>
      </c>
      <c r="K143" s="3">
        <v>20541.130421450001</v>
      </c>
      <c r="L143" s="3">
        <v>85751.348584470004</v>
      </c>
      <c r="M143" s="3">
        <v>88555.444109289994</v>
      </c>
      <c r="N143" s="3">
        <v>89464.742564999993</v>
      </c>
      <c r="O143" s="3">
        <v>2120.0162283200002</v>
      </c>
      <c r="P143" s="3">
        <v>539257.20967788005</v>
      </c>
    </row>
    <row r="144" spans="5:16">
      <c r="E144" s="80">
        <v>29804</v>
      </c>
      <c r="F144">
        <v>1981</v>
      </c>
      <c r="G144">
        <v>20.5</v>
      </c>
      <c r="I144" s="80">
        <v>35827</v>
      </c>
      <c r="J144" s="3">
        <v>255759.10395409999</v>
      </c>
      <c r="K144" s="3">
        <v>26679.756585700001</v>
      </c>
      <c r="L144" s="3">
        <v>85840.326922149994</v>
      </c>
      <c r="M144" s="3">
        <v>86011.256498529998</v>
      </c>
      <c r="N144" s="3">
        <v>93965.313139000005</v>
      </c>
      <c r="O144" s="3">
        <v>2215.88418125</v>
      </c>
      <c r="P144" s="3">
        <v>562652.64128073002</v>
      </c>
    </row>
    <row r="145" spans="5:16">
      <c r="E145" s="80">
        <v>29805</v>
      </c>
      <c r="F145">
        <v>1981</v>
      </c>
      <c r="G145">
        <v>20.5</v>
      </c>
      <c r="I145" s="80">
        <v>35855</v>
      </c>
      <c r="J145" s="3">
        <v>259448.61023600001</v>
      </c>
      <c r="K145" s="3">
        <v>26334.629971099999</v>
      </c>
      <c r="L145" s="3">
        <v>83737.322245999996</v>
      </c>
      <c r="M145" s="3">
        <v>89007.411555440005</v>
      </c>
      <c r="N145" s="3">
        <v>96167.252760000003</v>
      </c>
      <c r="O145" s="3">
        <v>2344.4292315100001</v>
      </c>
      <c r="P145" s="3">
        <v>569220.65600005002</v>
      </c>
    </row>
    <row r="146" spans="5:16">
      <c r="E146" s="80">
        <v>29806</v>
      </c>
      <c r="F146">
        <v>1981</v>
      </c>
      <c r="G146">
        <v>20.5</v>
      </c>
      <c r="I146" s="80">
        <v>35886</v>
      </c>
      <c r="J146" s="3">
        <v>262931.12403299997</v>
      </c>
      <c r="K146" s="3">
        <v>26796.856301</v>
      </c>
      <c r="L146" s="3">
        <v>83543.903901459998</v>
      </c>
      <c r="M146" s="3">
        <v>90167.336681639994</v>
      </c>
      <c r="N146" s="3">
        <v>97819.705474000002</v>
      </c>
      <c r="O146" s="3">
        <v>2690.4287968100002</v>
      </c>
      <c r="P146" s="3">
        <v>576130.35518791003</v>
      </c>
    </row>
    <row r="147" spans="5:16">
      <c r="E147" s="80">
        <v>29807</v>
      </c>
      <c r="F147">
        <v>1981</v>
      </c>
      <c r="G147">
        <v>20.5</v>
      </c>
      <c r="I147" s="80">
        <v>35916</v>
      </c>
      <c r="J147" s="3">
        <v>273892.51360300003</v>
      </c>
      <c r="K147" s="3">
        <v>25857.418931550001</v>
      </c>
      <c r="L147" s="3">
        <v>85665.184521000003</v>
      </c>
      <c r="M147" s="3">
        <v>93067.715379960006</v>
      </c>
      <c r="N147" s="3">
        <v>101404.92146899999</v>
      </c>
      <c r="O147" s="3">
        <v>2938.22058371</v>
      </c>
      <c r="P147" s="3">
        <v>595006.97448821005</v>
      </c>
    </row>
    <row r="148" spans="5:16">
      <c r="E148" s="80">
        <v>29808</v>
      </c>
      <c r="F148">
        <v>1981</v>
      </c>
      <c r="G148">
        <v>20.5</v>
      </c>
      <c r="I148" s="80">
        <v>35947</v>
      </c>
      <c r="J148" s="3">
        <v>291284.08031599998</v>
      </c>
      <c r="K148" s="3">
        <v>29212.59912386</v>
      </c>
      <c r="L148" s="3">
        <v>89976.397033810004</v>
      </c>
      <c r="M148" s="3">
        <v>100029.44631646</v>
      </c>
      <c r="N148" s="3">
        <v>102479.829587</v>
      </c>
      <c r="O148" s="3">
        <v>2380.6947730699999</v>
      </c>
      <c r="P148" s="3">
        <v>627544.0471502</v>
      </c>
    </row>
    <row r="149" spans="5:16">
      <c r="E149" s="80">
        <v>29809</v>
      </c>
      <c r="F149">
        <v>1981</v>
      </c>
      <c r="G149">
        <v>20.5</v>
      </c>
      <c r="I149" s="80">
        <v>35977</v>
      </c>
      <c r="J149" s="3">
        <v>297307.87033499999</v>
      </c>
      <c r="K149" s="3">
        <v>31804.96342398</v>
      </c>
      <c r="L149" s="3">
        <v>92406.45379</v>
      </c>
      <c r="M149" s="3">
        <v>101890.15558536</v>
      </c>
      <c r="N149" s="3">
        <v>109103.22047</v>
      </c>
      <c r="O149" s="3">
        <v>2575.3359188700001</v>
      </c>
      <c r="P149" s="3">
        <v>647268.99952320999</v>
      </c>
    </row>
    <row r="150" spans="5:16">
      <c r="E150" s="80">
        <v>29810</v>
      </c>
      <c r="F150">
        <v>1981</v>
      </c>
      <c r="G150">
        <v>20.5</v>
      </c>
      <c r="I150" s="80">
        <v>36008</v>
      </c>
      <c r="J150" s="3">
        <v>304040.44335299998</v>
      </c>
      <c r="K150" s="3">
        <v>36462.535129110001</v>
      </c>
      <c r="L150" s="3">
        <v>94317.220090439994</v>
      </c>
      <c r="M150" s="3">
        <v>107692.34167829</v>
      </c>
      <c r="N150" s="3">
        <v>111312.53101999999</v>
      </c>
      <c r="O150" s="3">
        <v>2649.3333461900002</v>
      </c>
      <c r="P150" s="3">
        <v>668655.40461702005</v>
      </c>
    </row>
    <row r="151" spans="5:16">
      <c r="E151" s="80">
        <v>29811</v>
      </c>
      <c r="F151">
        <v>1981</v>
      </c>
      <c r="G151">
        <v>20.5</v>
      </c>
      <c r="I151" s="80">
        <v>36039</v>
      </c>
      <c r="J151" s="3">
        <v>315117.10049699998</v>
      </c>
      <c r="K151" s="3">
        <v>49193.628924490004</v>
      </c>
      <c r="L151" s="3">
        <v>106958.48188089</v>
      </c>
      <c r="M151" s="3">
        <v>131824.96000913001</v>
      </c>
      <c r="N151" s="3">
        <v>113043.171332</v>
      </c>
      <c r="O151" s="3">
        <v>2706.8628352199999</v>
      </c>
      <c r="P151" s="3">
        <v>731025.20547873003</v>
      </c>
    </row>
    <row r="152" spans="5:16">
      <c r="E152" s="80">
        <v>29812</v>
      </c>
      <c r="F152">
        <v>1981</v>
      </c>
      <c r="G152">
        <v>20.5</v>
      </c>
      <c r="I152" s="80">
        <v>36069</v>
      </c>
      <c r="J152" s="3">
        <v>323912.49261800002</v>
      </c>
      <c r="K152" s="3">
        <v>53773.336796930002</v>
      </c>
      <c r="L152" s="3">
        <v>107720.4192</v>
      </c>
      <c r="M152" s="3">
        <v>125081.07029295999</v>
      </c>
      <c r="N152" s="3">
        <v>113720.49991899999</v>
      </c>
      <c r="O152" s="3">
        <v>2430.9938390100001</v>
      </c>
      <c r="P152" s="3">
        <v>738819.81266590999</v>
      </c>
    </row>
    <row r="153" spans="5:16">
      <c r="E153" s="80">
        <v>29813</v>
      </c>
      <c r="F153">
        <v>1981</v>
      </c>
      <c r="G153">
        <v>20.5</v>
      </c>
      <c r="I153" s="80">
        <v>36100</v>
      </c>
      <c r="J153" s="3">
        <v>334123.41390300001</v>
      </c>
      <c r="K153" s="3">
        <v>62621.000273019999</v>
      </c>
      <c r="L153" s="3">
        <v>110411.51066594</v>
      </c>
      <c r="M153" s="3">
        <v>128467.66081887</v>
      </c>
      <c r="N153" s="3">
        <v>114194.525069</v>
      </c>
      <c r="O153" s="3">
        <v>2679.1491962999999</v>
      </c>
      <c r="P153" s="3">
        <v>764678.25992612995</v>
      </c>
    </row>
    <row r="154" spans="5:16">
      <c r="E154" s="80">
        <v>29814</v>
      </c>
      <c r="F154">
        <v>1981</v>
      </c>
      <c r="G154">
        <v>20.5</v>
      </c>
      <c r="I154" s="80">
        <v>36130</v>
      </c>
      <c r="J154" s="3">
        <v>343638.43609199999</v>
      </c>
      <c r="K154" s="3">
        <v>69823.070242639995</v>
      </c>
      <c r="L154" s="3">
        <v>112654.166409</v>
      </c>
      <c r="M154" s="3">
        <v>131517.77066561999</v>
      </c>
      <c r="N154" s="3">
        <v>114526.113943</v>
      </c>
      <c r="O154" s="3">
        <v>2896.8719762000001</v>
      </c>
      <c r="P154" s="3">
        <v>787237.42932846001</v>
      </c>
    </row>
    <row r="155" spans="5:16">
      <c r="E155" s="80">
        <v>29815</v>
      </c>
      <c r="F155">
        <v>1981</v>
      </c>
      <c r="G155">
        <v>20.5</v>
      </c>
      <c r="I155" s="80">
        <v>36161</v>
      </c>
      <c r="J155" s="3">
        <v>353058.90355500003</v>
      </c>
      <c r="K155" s="3">
        <v>78029.475897170007</v>
      </c>
      <c r="L155" s="3">
        <v>107982.99277645</v>
      </c>
      <c r="M155" s="3">
        <v>133106.88528382999</v>
      </c>
      <c r="N155" s="3">
        <v>114719.233308</v>
      </c>
      <c r="O155" s="3">
        <v>3211.8743798</v>
      </c>
      <c r="P155" s="3">
        <v>802290.36520024994</v>
      </c>
    </row>
    <row r="156" spans="5:16">
      <c r="E156" s="80">
        <v>29816</v>
      </c>
      <c r="F156">
        <v>1981</v>
      </c>
      <c r="G156">
        <v>20.5</v>
      </c>
      <c r="I156" s="80">
        <v>36192</v>
      </c>
      <c r="J156" s="3">
        <v>361886.88469600002</v>
      </c>
      <c r="K156" s="3">
        <v>81575.578090900002</v>
      </c>
      <c r="L156" s="3">
        <v>107218.336501</v>
      </c>
      <c r="M156" s="3">
        <v>137081.20248543</v>
      </c>
      <c r="N156" s="3">
        <v>114739.747804</v>
      </c>
      <c r="O156" s="3">
        <v>3628.4260429400001</v>
      </c>
      <c r="P156" s="3">
        <v>818311.17562026996</v>
      </c>
    </row>
    <row r="157" spans="5:16">
      <c r="E157" s="80">
        <v>29817</v>
      </c>
      <c r="F157">
        <v>1981</v>
      </c>
      <c r="G157">
        <v>20.5</v>
      </c>
      <c r="I157" s="80">
        <v>36220</v>
      </c>
      <c r="J157" s="3">
        <v>379632.88047899998</v>
      </c>
      <c r="K157" s="3">
        <v>81951.998320469997</v>
      </c>
      <c r="L157" s="3">
        <v>104656.90724433999</v>
      </c>
      <c r="M157" s="3">
        <v>144010.96800101001</v>
      </c>
      <c r="N157" s="3">
        <v>114828.14593</v>
      </c>
      <c r="O157" s="3">
        <v>3130.5885856800001</v>
      </c>
      <c r="P157" s="3">
        <v>840392.48856049997</v>
      </c>
    </row>
    <row r="158" spans="5:16">
      <c r="E158" s="80">
        <v>29818</v>
      </c>
      <c r="F158">
        <v>1981</v>
      </c>
      <c r="G158">
        <v>20.5</v>
      </c>
      <c r="I158" s="80">
        <v>36251</v>
      </c>
      <c r="J158" s="3">
        <v>382298.405959</v>
      </c>
      <c r="K158" s="3">
        <v>82947.943006949994</v>
      </c>
      <c r="L158" s="3">
        <v>102896.094233</v>
      </c>
      <c r="M158" s="3">
        <v>143972.53339606</v>
      </c>
      <c r="N158" s="3">
        <v>114724.08937099999</v>
      </c>
      <c r="O158" s="3">
        <v>3020.2264340900001</v>
      </c>
      <c r="P158" s="3">
        <v>842040.29240010004</v>
      </c>
    </row>
    <row r="159" spans="5:16">
      <c r="E159" s="80">
        <v>29819</v>
      </c>
      <c r="F159">
        <v>1981</v>
      </c>
      <c r="G159">
        <v>20.5</v>
      </c>
      <c r="I159" s="80">
        <v>36281</v>
      </c>
      <c r="J159" s="3">
        <v>375415.71785999998</v>
      </c>
      <c r="K159" s="3">
        <v>88389.313519970005</v>
      </c>
      <c r="L159" s="3">
        <v>102370.890228</v>
      </c>
      <c r="M159" s="3">
        <v>144031.35763896999</v>
      </c>
      <c r="N159" s="3">
        <v>110366.33156399999</v>
      </c>
      <c r="O159" s="3">
        <v>4639.7732316399997</v>
      </c>
      <c r="P159" s="3">
        <v>837394.38404259004</v>
      </c>
    </row>
    <row r="160" spans="5:16">
      <c r="E160" s="80">
        <v>29820</v>
      </c>
      <c r="F160">
        <v>1981</v>
      </c>
      <c r="G160">
        <v>20.5</v>
      </c>
      <c r="I160" s="80">
        <v>36312</v>
      </c>
      <c r="J160" s="3">
        <v>378435.28779999999</v>
      </c>
      <c r="K160" s="3">
        <v>89920.151734280007</v>
      </c>
      <c r="L160" s="3">
        <v>100831.92697</v>
      </c>
      <c r="M160" s="3">
        <v>148735.32956777001</v>
      </c>
      <c r="N160" s="3">
        <v>117637.839026</v>
      </c>
      <c r="O160" s="3">
        <v>4762.85596334</v>
      </c>
      <c r="P160" s="3">
        <v>852504.39106139995</v>
      </c>
    </row>
    <row r="161" spans="5:16">
      <c r="E161" s="80">
        <v>29821</v>
      </c>
      <c r="F161">
        <v>1981</v>
      </c>
      <c r="G161">
        <v>20.5</v>
      </c>
      <c r="I161" s="80">
        <v>36342</v>
      </c>
      <c r="J161" s="3">
        <v>378186.95479699998</v>
      </c>
      <c r="K161" s="3">
        <v>87915.334448430003</v>
      </c>
      <c r="L161" s="3">
        <v>100707.515401</v>
      </c>
      <c r="M161" s="3">
        <v>151986.3534238</v>
      </c>
      <c r="N161" s="3">
        <v>119602.77918699999</v>
      </c>
      <c r="O161" s="3">
        <v>5409.8709281600004</v>
      </c>
      <c r="P161" s="3">
        <v>855989.80818538996</v>
      </c>
    </row>
    <row r="162" spans="5:16">
      <c r="E162" s="80">
        <v>29822</v>
      </c>
      <c r="F162">
        <v>1981</v>
      </c>
      <c r="G162">
        <v>20.5</v>
      </c>
      <c r="I162" s="80">
        <v>36373</v>
      </c>
      <c r="J162" s="3">
        <v>380350.960624</v>
      </c>
      <c r="K162" s="3">
        <v>89618.515200049995</v>
      </c>
      <c r="L162" s="3">
        <v>100438.06275383</v>
      </c>
      <c r="M162" s="3">
        <v>164642.9007915</v>
      </c>
      <c r="N162" s="3">
        <v>114302.07979</v>
      </c>
      <c r="O162" s="3">
        <v>5741.3250188599995</v>
      </c>
      <c r="P162" s="3">
        <v>867274.84417823004</v>
      </c>
    </row>
    <row r="163" spans="5:16">
      <c r="E163" s="80">
        <v>29823</v>
      </c>
      <c r="F163">
        <v>1981</v>
      </c>
      <c r="G163">
        <v>20.5</v>
      </c>
      <c r="I163" s="80">
        <v>36404</v>
      </c>
      <c r="J163" s="3">
        <v>382444.37612899998</v>
      </c>
      <c r="K163" s="3">
        <v>87652.530810879995</v>
      </c>
      <c r="L163" s="3">
        <v>102240.67505999999</v>
      </c>
      <c r="M163" s="3">
        <v>168252.79459085001</v>
      </c>
      <c r="N163" s="3">
        <v>121619.706762</v>
      </c>
      <c r="O163" s="3">
        <v>5909.3355784699997</v>
      </c>
      <c r="P163" s="3">
        <v>880300.41893120995</v>
      </c>
    </row>
    <row r="164" spans="5:16">
      <c r="E164" s="80">
        <v>29824</v>
      </c>
      <c r="F164">
        <v>1981</v>
      </c>
      <c r="G164">
        <v>20.5</v>
      </c>
      <c r="I164" s="80">
        <v>36434</v>
      </c>
      <c r="J164" s="3">
        <v>378672.84502900002</v>
      </c>
      <c r="K164" s="3">
        <v>87748.246217459993</v>
      </c>
      <c r="L164" s="3">
        <v>103120.25958694999</v>
      </c>
      <c r="M164" s="3">
        <v>172043.01678367</v>
      </c>
      <c r="N164" s="3">
        <v>123274.687332</v>
      </c>
      <c r="O164" s="3">
        <v>6149.7537784699998</v>
      </c>
      <c r="P164" s="3">
        <v>883189.80872754997</v>
      </c>
    </row>
    <row r="165" spans="5:16">
      <c r="E165" s="80">
        <v>29825</v>
      </c>
      <c r="F165">
        <v>1981</v>
      </c>
      <c r="G165">
        <v>20.5</v>
      </c>
      <c r="I165" s="80">
        <v>36465</v>
      </c>
      <c r="J165" s="3">
        <v>378395.16705300001</v>
      </c>
      <c r="K165" s="3">
        <v>94336.299038609999</v>
      </c>
      <c r="L165" s="3">
        <v>107393.548312</v>
      </c>
      <c r="M165" s="3">
        <v>185079.29935135</v>
      </c>
      <c r="N165" s="3">
        <v>124795.950948</v>
      </c>
      <c r="O165" s="3">
        <v>6217.44306504</v>
      </c>
      <c r="P165" s="3">
        <v>908398.70776799996</v>
      </c>
    </row>
    <row r="166" spans="5:16">
      <c r="E166" s="80">
        <v>29826</v>
      </c>
      <c r="F166">
        <v>1981</v>
      </c>
      <c r="G166">
        <v>20.5</v>
      </c>
      <c r="I166" s="80">
        <v>36495</v>
      </c>
      <c r="J166" s="3">
        <v>378012.17381399998</v>
      </c>
      <c r="K166" s="3">
        <v>102867.54914438</v>
      </c>
      <c r="L166" s="3">
        <v>111646.15254</v>
      </c>
      <c r="M166" s="3">
        <v>187800.10361326</v>
      </c>
      <c r="N166" s="3">
        <v>125017.88569900001</v>
      </c>
      <c r="O166" s="3">
        <v>6013.1412481899997</v>
      </c>
      <c r="P166" s="3">
        <v>923538.00605882995</v>
      </c>
    </row>
    <row r="167" spans="5:16">
      <c r="E167" s="80">
        <v>29827</v>
      </c>
      <c r="F167">
        <v>1981</v>
      </c>
      <c r="G167">
        <v>20.5</v>
      </c>
      <c r="I167" s="80">
        <v>36526</v>
      </c>
      <c r="J167" s="3">
        <v>371058.35315899999</v>
      </c>
      <c r="K167" s="3">
        <v>112487.24504698</v>
      </c>
      <c r="L167" s="3">
        <v>109402.939749</v>
      </c>
      <c r="M167" s="3">
        <v>200468.70466341</v>
      </c>
      <c r="N167" s="3">
        <v>125640.376708</v>
      </c>
      <c r="O167" s="3">
        <v>6435.0415621299999</v>
      </c>
      <c r="P167" s="3">
        <v>937673.66088851006</v>
      </c>
    </row>
    <row r="168" spans="5:16">
      <c r="E168" s="80">
        <v>29828</v>
      </c>
      <c r="F168">
        <v>1981</v>
      </c>
      <c r="G168">
        <v>20.5</v>
      </c>
      <c r="I168" s="80">
        <v>36557</v>
      </c>
      <c r="J168" s="3">
        <v>376650.79434999998</v>
      </c>
      <c r="K168" s="3">
        <v>119775.53279123</v>
      </c>
      <c r="L168" s="3">
        <v>107914.141164</v>
      </c>
      <c r="M168" s="3">
        <v>210268.75219559</v>
      </c>
      <c r="N168" s="3">
        <v>126365.581038</v>
      </c>
      <c r="O168" s="3">
        <v>6485.9102699599998</v>
      </c>
      <c r="P168" s="3">
        <v>959641.71180877998</v>
      </c>
    </row>
    <row r="169" spans="5:16">
      <c r="E169" s="80">
        <v>29829</v>
      </c>
      <c r="F169">
        <v>1981</v>
      </c>
      <c r="G169">
        <v>20.5</v>
      </c>
      <c r="I169" s="80">
        <v>36586</v>
      </c>
      <c r="J169" s="3">
        <v>383529.51604199997</v>
      </c>
      <c r="K169" s="3">
        <v>120971.09214701</v>
      </c>
      <c r="L169" s="3">
        <v>109376.013272</v>
      </c>
      <c r="M169" s="3">
        <v>211474.78582503999</v>
      </c>
      <c r="N169" s="3">
        <v>129222.92971500001</v>
      </c>
      <c r="O169" s="3">
        <v>6949.0635443700003</v>
      </c>
      <c r="P169" s="3">
        <v>973704.40054542001</v>
      </c>
    </row>
    <row r="170" spans="5:16">
      <c r="E170" s="80">
        <v>29830</v>
      </c>
      <c r="F170">
        <v>1981</v>
      </c>
      <c r="G170">
        <v>20.5</v>
      </c>
      <c r="I170" s="80">
        <v>36617</v>
      </c>
      <c r="J170" s="3">
        <v>388718.24720400001</v>
      </c>
      <c r="K170" s="3">
        <v>123557.6337086</v>
      </c>
      <c r="L170" s="3">
        <v>108250.35475100001</v>
      </c>
      <c r="M170" s="3">
        <v>215620.22346067999</v>
      </c>
      <c r="N170" s="3">
        <v>130660.070032</v>
      </c>
      <c r="O170" s="3">
        <v>7271.0365486199998</v>
      </c>
      <c r="P170" s="3">
        <v>986258.56570489996</v>
      </c>
    </row>
    <row r="171" spans="5:16">
      <c r="E171" s="80">
        <v>29831</v>
      </c>
      <c r="F171">
        <v>1981</v>
      </c>
      <c r="G171">
        <v>20.5</v>
      </c>
      <c r="I171" s="80">
        <v>36647</v>
      </c>
      <c r="J171" s="3">
        <v>397527.95811586</v>
      </c>
      <c r="K171" s="3">
        <v>127280.94539823</v>
      </c>
      <c r="L171" s="3">
        <v>108661.74881519</v>
      </c>
      <c r="M171" s="3">
        <v>221608.41765295001</v>
      </c>
      <c r="N171" s="3">
        <v>132222.44129799999</v>
      </c>
      <c r="O171" s="3">
        <v>8131.1978532399999</v>
      </c>
      <c r="P171" s="3">
        <v>1007613.70913347</v>
      </c>
    </row>
    <row r="172" spans="5:16">
      <c r="E172" s="80">
        <v>29832</v>
      </c>
      <c r="F172">
        <v>1981</v>
      </c>
      <c r="G172">
        <v>20.5</v>
      </c>
      <c r="I172" s="80">
        <v>36678</v>
      </c>
      <c r="J172" s="3">
        <v>403128.55753535999</v>
      </c>
      <c r="K172" s="3">
        <v>136413.59285519001</v>
      </c>
      <c r="L172" s="3">
        <v>111564.56806151</v>
      </c>
      <c r="M172" s="3">
        <v>232192.54334234999</v>
      </c>
      <c r="N172" s="3">
        <v>134653.92004200001</v>
      </c>
      <c r="O172" s="3">
        <v>8632.0456615000003</v>
      </c>
      <c r="P172" s="3">
        <v>1038766.22749791</v>
      </c>
    </row>
    <row r="173" spans="5:16">
      <c r="E173" s="80">
        <v>29833</v>
      </c>
      <c r="F173">
        <v>1981</v>
      </c>
      <c r="G173">
        <v>21.5</v>
      </c>
      <c r="I173" s="80">
        <v>36708</v>
      </c>
      <c r="J173" s="3">
        <v>406597.29924551002</v>
      </c>
      <c r="K173" s="3">
        <v>137409.42022514</v>
      </c>
      <c r="L173" s="3">
        <v>112318.29339727</v>
      </c>
      <c r="M173" s="3">
        <v>237483.04497054001</v>
      </c>
      <c r="N173" s="3">
        <v>137532.77492600001</v>
      </c>
      <c r="O173" s="3">
        <v>8734.9332535100002</v>
      </c>
      <c r="P173" s="3">
        <v>1052256.7660179599</v>
      </c>
    </row>
    <row r="174" spans="5:16">
      <c r="E174" s="80">
        <v>29834</v>
      </c>
      <c r="F174">
        <v>1981</v>
      </c>
      <c r="G174">
        <v>21.5</v>
      </c>
      <c r="I174" s="80">
        <v>36739</v>
      </c>
      <c r="J174" s="3">
        <v>407644.13716560003</v>
      </c>
      <c r="K174" s="3">
        <v>141213.09375460999</v>
      </c>
      <c r="L174" s="3">
        <v>113941.38052981001</v>
      </c>
      <c r="M174" s="3">
        <v>242816.95185084001</v>
      </c>
      <c r="N174" s="3">
        <v>139145.69124499999</v>
      </c>
      <c r="O174" s="3">
        <v>9114.0979793099996</v>
      </c>
      <c r="P174" s="3">
        <v>1066056.35252517</v>
      </c>
    </row>
    <row r="175" spans="5:16">
      <c r="E175" s="80">
        <v>29835</v>
      </c>
      <c r="F175">
        <v>1981</v>
      </c>
      <c r="G175">
        <v>21.5</v>
      </c>
      <c r="I175" s="80">
        <v>36770</v>
      </c>
      <c r="J175" s="3">
        <v>409450.98522868002</v>
      </c>
      <c r="K175" s="3">
        <v>142304.88998625</v>
      </c>
      <c r="L175" s="3">
        <v>116797.89481082</v>
      </c>
      <c r="M175" s="3">
        <v>263920.65005976998</v>
      </c>
      <c r="N175" s="3">
        <v>141107.93701699999</v>
      </c>
      <c r="O175" s="3">
        <v>9424.8610226100009</v>
      </c>
      <c r="P175" s="3">
        <v>1095188.21812513</v>
      </c>
    </row>
    <row r="176" spans="5:16">
      <c r="E176" s="80">
        <v>29836</v>
      </c>
      <c r="F176">
        <v>1981</v>
      </c>
      <c r="G176">
        <v>21.5</v>
      </c>
      <c r="I176" s="80">
        <v>36800</v>
      </c>
      <c r="J176" s="3">
        <v>419122.76021738001</v>
      </c>
      <c r="K176" s="3">
        <v>164622.76293209</v>
      </c>
      <c r="L176" s="3">
        <v>118862.97479988</v>
      </c>
      <c r="M176" s="3">
        <v>269589.54203790001</v>
      </c>
      <c r="N176" s="3">
        <v>143427.50253100001</v>
      </c>
      <c r="O176" s="3">
        <v>9809.4212028799993</v>
      </c>
      <c r="P176" s="3">
        <v>1137615.96372113</v>
      </c>
    </row>
    <row r="177" spans="5:16">
      <c r="E177" s="80">
        <v>29837</v>
      </c>
      <c r="F177">
        <v>1981</v>
      </c>
      <c r="G177">
        <v>21.5</v>
      </c>
      <c r="I177" s="80">
        <v>36831</v>
      </c>
      <c r="J177" s="3">
        <v>423299.92519793002</v>
      </c>
      <c r="K177" s="3">
        <v>165915.36359096001</v>
      </c>
      <c r="L177" s="3">
        <v>122783.60638637</v>
      </c>
      <c r="M177" s="3">
        <v>280142.97946623003</v>
      </c>
      <c r="N177" s="3">
        <v>145350.51102800001</v>
      </c>
      <c r="O177" s="3">
        <v>10019.10966512</v>
      </c>
      <c r="P177" s="3">
        <v>1159692.4953346101</v>
      </c>
    </row>
    <row r="178" spans="5:16">
      <c r="E178" s="80">
        <v>29838</v>
      </c>
      <c r="F178">
        <v>1981</v>
      </c>
      <c r="G178">
        <v>21.5</v>
      </c>
      <c r="I178" s="80">
        <v>36861</v>
      </c>
      <c r="J178" s="3">
        <v>414585.19047703</v>
      </c>
      <c r="K178" s="3">
        <v>184402.46100939999</v>
      </c>
      <c r="L178" s="3">
        <v>125447.52364309999</v>
      </c>
      <c r="M178" s="3">
        <v>294170.83356554998</v>
      </c>
      <c r="N178" s="3">
        <v>147129.00769200001</v>
      </c>
      <c r="O178" s="3">
        <v>10508.36477115</v>
      </c>
      <c r="P178" s="3">
        <v>1188424.3811582299</v>
      </c>
    </row>
    <row r="179" spans="5:16">
      <c r="E179" s="80">
        <v>29839</v>
      </c>
      <c r="F179">
        <v>1981</v>
      </c>
      <c r="G179">
        <v>21.5</v>
      </c>
      <c r="I179" s="80">
        <v>36892</v>
      </c>
      <c r="J179" s="3">
        <v>415237.96069207002</v>
      </c>
      <c r="K179" s="3">
        <v>195163.43135626</v>
      </c>
      <c r="L179" s="3">
        <v>125065.26335393</v>
      </c>
      <c r="M179" s="3">
        <v>294602.56013910001</v>
      </c>
      <c r="N179" s="3">
        <v>149904.94793600001</v>
      </c>
      <c r="O179" s="3">
        <v>10560.27168801</v>
      </c>
      <c r="P179" s="3">
        <v>1202715.4351653701</v>
      </c>
    </row>
    <row r="180" spans="5:16">
      <c r="E180" s="80">
        <v>29840</v>
      </c>
      <c r="F180">
        <v>1981</v>
      </c>
      <c r="G180">
        <v>21.5</v>
      </c>
      <c r="I180" s="80">
        <v>36923</v>
      </c>
      <c r="J180" s="3">
        <v>423681.89805199997</v>
      </c>
      <c r="K180" s="3">
        <v>203499.14291818</v>
      </c>
      <c r="L180" s="3">
        <v>125239.62104</v>
      </c>
      <c r="M180" s="3">
        <v>295479.70280298998</v>
      </c>
      <c r="N180" s="3">
        <v>151735.064354</v>
      </c>
      <c r="O180" s="3">
        <v>11065.065957659999</v>
      </c>
      <c r="P180" s="3">
        <v>1222881.4951248299</v>
      </c>
    </row>
    <row r="181" spans="5:16">
      <c r="E181" s="80">
        <v>29841</v>
      </c>
      <c r="F181">
        <v>1981</v>
      </c>
      <c r="G181">
        <v>21.5</v>
      </c>
      <c r="I181" s="80">
        <v>36951</v>
      </c>
      <c r="J181" s="3">
        <v>424318.49863400002</v>
      </c>
      <c r="K181" s="3">
        <v>210040.76376912001</v>
      </c>
      <c r="L181" s="3">
        <v>123199.5231454</v>
      </c>
      <c r="M181" s="3">
        <v>295380.27863959002</v>
      </c>
      <c r="N181" s="3">
        <v>155127.59401500001</v>
      </c>
      <c r="O181" s="3">
        <v>12053.668733779999</v>
      </c>
      <c r="P181" s="3">
        <v>1232301.3269368899</v>
      </c>
    </row>
    <row r="182" spans="5:16">
      <c r="E182" s="80">
        <v>29842</v>
      </c>
      <c r="F182">
        <v>1981</v>
      </c>
      <c r="G182">
        <v>21.5</v>
      </c>
      <c r="I182" s="80">
        <v>36982</v>
      </c>
      <c r="J182" s="3">
        <v>415214.02101000003</v>
      </c>
      <c r="K182" s="3">
        <v>202966.81476394</v>
      </c>
      <c r="L182" s="3">
        <v>127145.4294089</v>
      </c>
      <c r="M182" s="3">
        <v>295715.90482102003</v>
      </c>
      <c r="N182" s="3">
        <v>157914.30629400001</v>
      </c>
      <c r="O182" s="3">
        <v>12651.92639396</v>
      </c>
      <c r="P182" s="3">
        <v>1223789.4026918199</v>
      </c>
    </row>
    <row r="183" spans="5:16">
      <c r="E183" s="80">
        <v>29843</v>
      </c>
      <c r="F183">
        <v>1981</v>
      </c>
      <c r="G183">
        <v>21.5</v>
      </c>
      <c r="I183" s="80">
        <v>37012</v>
      </c>
      <c r="J183" s="3">
        <v>417567.18304600002</v>
      </c>
      <c r="K183" s="3">
        <v>211221.25071689</v>
      </c>
      <c r="L183" s="3">
        <v>130972.33761800001</v>
      </c>
      <c r="M183" s="3">
        <v>305572.39400939998</v>
      </c>
      <c r="N183" s="3">
        <v>162255.96976400001</v>
      </c>
      <c r="O183" s="3">
        <v>13444.966628620001</v>
      </c>
      <c r="P183" s="3">
        <v>1253215.1017829101</v>
      </c>
    </row>
    <row r="184" spans="5:16">
      <c r="E184" s="80">
        <v>29844</v>
      </c>
      <c r="F184">
        <v>1981</v>
      </c>
      <c r="G184">
        <v>21.5</v>
      </c>
      <c r="I184" s="80">
        <v>37043</v>
      </c>
      <c r="J184" s="3">
        <v>420518.97000153002</v>
      </c>
      <c r="K184" s="3">
        <v>225113.18162478</v>
      </c>
      <c r="L184" s="3">
        <v>131082.59139853</v>
      </c>
      <c r="M184" s="3">
        <v>314227.03684084001</v>
      </c>
      <c r="N184" s="3">
        <v>165725.06677400001</v>
      </c>
      <c r="O184" s="3">
        <v>13872.757362390001</v>
      </c>
      <c r="P184" s="3">
        <v>1282720.6040020599</v>
      </c>
    </row>
    <row r="185" spans="5:16">
      <c r="E185" s="80">
        <v>29845</v>
      </c>
      <c r="F185">
        <v>1981</v>
      </c>
      <c r="G185">
        <v>21.5</v>
      </c>
      <c r="I185" s="80">
        <v>37073</v>
      </c>
      <c r="J185" s="3">
        <v>423784.254457</v>
      </c>
      <c r="K185" s="3">
        <v>231872.21992477999</v>
      </c>
      <c r="L185" s="3">
        <v>131832.619312</v>
      </c>
      <c r="M185" s="3">
        <v>317485.75580305001</v>
      </c>
      <c r="N185" s="3">
        <v>169241.72308</v>
      </c>
      <c r="O185" s="3">
        <v>14246.199415020001</v>
      </c>
      <c r="P185" s="3">
        <v>1300643.7719918501</v>
      </c>
    </row>
    <row r="186" spans="5:16">
      <c r="E186" s="80">
        <v>29846</v>
      </c>
      <c r="F186">
        <v>1981</v>
      </c>
      <c r="G186">
        <v>21.5</v>
      </c>
      <c r="I186" s="80">
        <v>37104</v>
      </c>
      <c r="J186" s="3">
        <v>432080.68423900002</v>
      </c>
      <c r="K186" s="3">
        <v>240282.29814950001</v>
      </c>
      <c r="L186" s="3">
        <v>135808.27841694999</v>
      </c>
      <c r="M186" s="3">
        <v>321875.62359649001</v>
      </c>
      <c r="N186" s="3">
        <v>172555.78591000001</v>
      </c>
      <c r="O186" s="3">
        <v>14669.758308529999</v>
      </c>
      <c r="P186" s="3">
        <v>1329453.42862047</v>
      </c>
    </row>
    <row r="187" spans="5:16">
      <c r="E187" s="80">
        <v>29847</v>
      </c>
      <c r="F187">
        <v>1981</v>
      </c>
      <c r="G187">
        <v>21.5</v>
      </c>
      <c r="I187" s="80">
        <v>37135</v>
      </c>
      <c r="J187" s="3">
        <v>436425.16053499997</v>
      </c>
      <c r="K187" s="3">
        <v>250889.11428795001</v>
      </c>
      <c r="L187" s="3">
        <v>136948.70716699999</v>
      </c>
      <c r="M187" s="3">
        <v>330684.08453478001</v>
      </c>
      <c r="N187" s="3">
        <v>176784.519027</v>
      </c>
      <c r="O187" s="3">
        <v>15333.2944601</v>
      </c>
      <c r="P187" s="3">
        <v>1359245.88001183</v>
      </c>
    </row>
    <row r="188" spans="5:16">
      <c r="E188" s="80">
        <v>29848</v>
      </c>
      <c r="F188">
        <v>1981</v>
      </c>
      <c r="G188">
        <v>21.5</v>
      </c>
      <c r="I188" s="80">
        <v>37165</v>
      </c>
      <c r="J188" s="3">
        <v>444096.12413299998</v>
      </c>
      <c r="K188" s="3">
        <v>254482.55485027001</v>
      </c>
      <c r="L188" s="3">
        <v>141627.37087327</v>
      </c>
      <c r="M188" s="3">
        <v>343894.8488564</v>
      </c>
      <c r="N188" s="3">
        <v>180993.00987499999</v>
      </c>
      <c r="O188" s="3">
        <v>15341.34286529</v>
      </c>
      <c r="P188" s="3">
        <v>1392616.2514532299</v>
      </c>
    </row>
    <row r="189" spans="5:16">
      <c r="E189" s="80">
        <v>29849</v>
      </c>
      <c r="F189">
        <v>1981</v>
      </c>
      <c r="G189">
        <v>21.5</v>
      </c>
      <c r="I189" s="80">
        <v>37196</v>
      </c>
      <c r="J189" s="3">
        <v>454137.64590900001</v>
      </c>
      <c r="K189" s="3">
        <v>259886.21252987999</v>
      </c>
      <c r="L189" s="3">
        <v>145995.62602600001</v>
      </c>
      <c r="M189" s="3">
        <v>352592.76910696999</v>
      </c>
      <c r="N189" s="3">
        <v>186061.90845300001</v>
      </c>
      <c r="O189" s="3">
        <v>15764.44181656</v>
      </c>
      <c r="P189" s="3">
        <v>1426619.60384141</v>
      </c>
    </row>
    <row r="190" spans="5:16">
      <c r="E190" s="80">
        <v>29850</v>
      </c>
      <c r="F190">
        <v>1981</v>
      </c>
      <c r="G190">
        <v>21.5</v>
      </c>
      <c r="I190" s="80">
        <v>37226</v>
      </c>
      <c r="J190" s="3">
        <v>457566.62824799999</v>
      </c>
      <c r="K190" s="3">
        <v>275705.47821614001</v>
      </c>
      <c r="L190" s="3">
        <v>154121.06427140001</v>
      </c>
      <c r="M190" s="3">
        <v>370372.94781033997</v>
      </c>
      <c r="N190" s="3">
        <v>188473.371457</v>
      </c>
      <c r="O190" s="3">
        <v>14698.28166379</v>
      </c>
      <c r="P190" s="3">
        <v>1473118.77166667</v>
      </c>
    </row>
    <row r="191" spans="5:16">
      <c r="E191" s="80">
        <v>29851</v>
      </c>
      <c r="F191">
        <v>1981</v>
      </c>
      <c r="G191">
        <v>21.5</v>
      </c>
      <c r="I191" s="80">
        <v>37257</v>
      </c>
      <c r="J191" s="3">
        <v>467911.34357600001</v>
      </c>
      <c r="K191" s="3">
        <v>285917.57021298999</v>
      </c>
      <c r="L191" s="3">
        <v>150526.2941798</v>
      </c>
      <c r="M191" s="3">
        <v>379855.17512238002</v>
      </c>
      <c r="N191" s="3">
        <v>192749.03863200001</v>
      </c>
      <c r="O191" s="3">
        <v>15358.174035</v>
      </c>
      <c r="P191" s="3">
        <v>1504498.5957581799</v>
      </c>
    </row>
    <row r="192" spans="5:16">
      <c r="E192" s="80">
        <v>29852</v>
      </c>
      <c r="F192">
        <v>1981</v>
      </c>
      <c r="G192">
        <v>21.5</v>
      </c>
      <c r="I192" s="80">
        <v>37288</v>
      </c>
      <c r="J192" s="3">
        <v>477320.70795700001</v>
      </c>
      <c r="K192" s="3">
        <v>289607.64828353003</v>
      </c>
      <c r="L192" s="3">
        <v>148961.28613699999</v>
      </c>
      <c r="M192" s="3">
        <v>379981.81106217997</v>
      </c>
      <c r="N192" s="3">
        <v>196410.91910100001</v>
      </c>
      <c r="O192" s="3">
        <v>15378.509351139999</v>
      </c>
      <c r="P192" s="3">
        <v>1519841.8818918499</v>
      </c>
    </row>
    <row r="193" spans="5:16">
      <c r="E193" s="80">
        <v>29853</v>
      </c>
      <c r="F193">
        <v>1981</v>
      </c>
      <c r="G193">
        <v>21.5</v>
      </c>
      <c r="I193" s="80">
        <v>37316</v>
      </c>
      <c r="J193" s="3">
        <v>490768.67453000002</v>
      </c>
      <c r="K193" s="3">
        <v>298916.88795633998</v>
      </c>
      <c r="L193" s="3">
        <v>149034.198046</v>
      </c>
      <c r="M193" s="3">
        <v>387936.94235184003</v>
      </c>
      <c r="N193" s="3">
        <v>199058.140296</v>
      </c>
      <c r="O193" s="3">
        <v>15782.24776661</v>
      </c>
      <c r="P193" s="3">
        <v>1553678.0909467901</v>
      </c>
    </row>
    <row r="194" spans="5:16">
      <c r="E194" s="80">
        <v>29854</v>
      </c>
      <c r="F194">
        <v>1981</v>
      </c>
      <c r="G194">
        <v>21.5</v>
      </c>
      <c r="I194" s="80">
        <v>37347</v>
      </c>
      <c r="J194" s="3">
        <v>492298.68377200002</v>
      </c>
      <c r="K194" s="3">
        <v>306149.54873803002</v>
      </c>
      <c r="L194" s="3">
        <v>149343.166922</v>
      </c>
      <c r="M194" s="3">
        <v>392318.72378652001</v>
      </c>
      <c r="N194" s="3">
        <v>203356.47514299999</v>
      </c>
      <c r="O194" s="3">
        <v>16246.141350649999</v>
      </c>
      <c r="P194" s="3">
        <v>1571893.7397121999</v>
      </c>
    </row>
    <row r="195" spans="5:16">
      <c r="E195" s="80">
        <v>29855</v>
      </c>
      <c r="F195">
        <v>1981</v>
      </c>
      <c r="G195">
        <v>21.5</v>
      </c>
      <c r="I195" s="80">
        <v>37377</v>
      </c>
      <c r="J195" s="3">
        <v>500331.20750732999</v>
      </c>
      <c r="K195" s="3">
        <v>311314.41122385999</v>
      </c>
      <c r="L195" s="3">
        <v>149790.35245800001</v>
      </c>
      <c r="M195" s="3">
        <v>404425.20255905</v>
      </c>
      <c r="N195" s="3">
        <v>207698.981814</v>
      </c>
      <c r="O195" s="3">
        <v>17349.54036875</v>
      </c>
      <c r="P195" s="3">
        <v>1603090.6959309899</v>
      </c>
    </row>
    <row r="196" spans="5:16">
      <c r="E196" s="80">
        <v>29856</v>
      </c>
      <c r="F196">
        <v>1981</v>
      </c>
      <c r="G196">
        <v>21.5</v>
      </c>
      <c r="I196" s="80">
        <v>37408</v>
      </c>
      <c r="J196" s="3">
        <v>507223.93567799998</v>
      </c>
      <c r="K196" s="3">
        <v>314687.37497480999</v>
      </c>
      <c r="L196" s="3">
        <v>150099.948183</v>
      </c>
      <c r="M196" s="3">
        <v>411744.81646182999</v>
      </c>
      <c r="N196" s="3">
        <v>211392.45415400001</v>
      </c>
      <c r="O196" s="3">
        <v>17411.325913199998</v>
      </c>
      <c r="P196" s="3">
        <v>1624740.85536484</v>
      </c>
    </row>
    <row r="197" spans="5:16">
      <c r="E197" s="80">
        <v>29857</v>
      </c>
      <c r="F197">
        <v>1981</v>
      </c>
      <c r="G197">
        <v>21.5</v>
      </c>
      <c r="I197" s="80">
        <v>37438</v>
      </c>
      <c r="J197" s="3">
        <v>508443.36729099997</v>
      </c>
      <c r="K197" s="3">
        <v>321401.09147654002</v>
      </c>
      <c r="L197" s="3">
        <v>154756.23402800001</v>
      </c>
      <c r="M197" s="3">
        <v>418549.95636125997</v>
      </c>
      <c r="N197" s="3">
        <v>215136.43550600001</v>
      </c>
      <c r="O197" s="3">
        <v>19281.597921929999</v>
      </c>
      <c r="P197" s="3">
        <v>1649749.68258473</v>
      </c>
    </row>
    <row r="198" spans="5:16">
      <c r="E198" s="80">
        <v>29858</v>
      </c>
      <c r="F198">
        <v>1981</v>
      </c>
      <c r="G198">
        <v>21.5</v>
      </c>
      <c r="I198" s="80">
        <v>37469</v>
      </c>
      <c r="J198" s="3">
        <v>515034.33868599997</v>
      </c>
      <c r="K198" s="3">
        <v>326779.76240020001</v>
      </c>
      <c r="L198" s="3">
        <v>155854.914032</v>
      </c>
      <c r="M198" s="3">
        <v>419208.61641144002</v>
      </c>
      <c r="N198" s="3">
        <v>218792.54803500001</v>
      </c>
      <c r="O198" s="3">
        <v>20494.709986270002</v>
      </c>
      <c r="P198" s="3">
        <v>1668345.8895509101</v>
      </c>
    </row>
    <row r="199" spans="5:16">
      <c r="E199" s="80">
        <v>29859</v>
      </c>
      <c r="F199">
        <v>1981</v>
      </c>
      <c r="G199">
        <v>21.5</v>
      </c>
      <c r="I199" s="80">
        <v>37500</v>
      </c>
      <c r="J199" s="3">
        <v>524729.85631900001</v>
      </c>
      <c r="K199" s="3">
        <v>332880.06233163999</v>
      </c>
      <c r="L199" s="3">
        <v>155583.53764600001</v>
      </c>
      <c r="M199" s="3">
        <v>432263.93525113002</v>
      </c>
      <c r="N199" s="3">
        <v>222094.251735</v>
      </c>
      <c r="O199" s="3">
        <v>21979.507147609998</v>
      </c>
      <c r="P199" s="3">
        <v>1701712.1504303799</v>
      </c>
    </row>
    <row r="200" spans="5:16">
      <c r="E200" s="80">
        <v>29860</v>
      </c>
      <c r="F200">
        <v>1981</v>
      </c>
      <c r="G200">
        <v>21.5</v>
      </c>
      <c r="I200" s="80">
        <v>37530</v>
      </c>
      <c r="J200" s="3">
        <v>529000.43661600002</v>
      </c>
      <c r="K200" s="3">
        <v>342972.05736406002</v>
      </c>
      <c r="L200" s="3">
        <v>157375.44213397999</v>
      </c>
      <c r="M200" s="3">
        <v>452763.17201450001</v>
      </c>
      <c r="N200" s="3">
        <v>227192.372359</v>
      </c>
      <c r="O200" s="3">
        <v>27118.875459629999</v>
      </c>
      <c r="P200" s="3">
        <v>1748603.3559471699</v>
      </c>
    </row>
    <row r="201" spans="5:16">
      <c r="E201" s="80">
        <v>29861</v>
      </c>
      <c r="F201">
        <v>1981</v>
      </c>
      <c r="G201">
        <v>21.5</v>
      </c>
      <c r="I201" s="80">
        <v>37561</v>
      </c>
      <c r="J201" s="3">
        <v>534102.75433899998</v>
      </c>
      <c r="K201" s="3">
        <v>346474.54815849999</v>
      </c>
      <c r="L201" s="3">
        <v>163070.08691067999</v>
      </c>
      <c r="M201" s="3">
        <v>466070.89729226002</v>
      </c>
      <c r="N201" s="3">
        <v>231288.56216599999</v>
      </c>
      <c r="O201" s="3">
        <v>23180.55464142</v>
      </c>
      <c r="P201" s="3">
        <v>1776368.4035078599</v>
      </c>
    </row>
    <row r="202" spans="5:16">
      <c r="E202" s="80">
        <v>29862</v>
      </c>
      <c r="F202">
        <v>1981</v>
      </c>
      <c r="G202">
        <v>21.5</v>
      </c>
      <c r="I202" s="80">
        <v>37591</v>
      </c>
      <c r="J202" s="3">
        <v>535419.95288700005</v>
      </c>
      <c r="K202" s="3">
        <v>356927.11419096001</v>
      </c>
      <c r="L202" s="3">
        <v>164272.76718200001</v>
      </c>
      <c r="M202" s="3">
        <v>472479.34646455001</v>
      </c>
      <c r="N202" s="3">
        <v>235400.09940599999</v>
      </c>
      <c r="O202" s="3">
        <v>24051.260147019999</v>
      </c>
      <c r="P202" s="3">
        <v>1800731.54027753</v>
      </c>
    </row>
    <row r="203" spans="5:16">
      <c r="E203" s="80">
        <v>29863</v>
      </c>
      <c r="F203">
        <v>1981</v>
      </c>
      <c r="G203">
        <v>21.5</v>
      </c>
      <c r="I203" s="80">
        <v>37622</v>
      </c>
      <c r="J203" s="3">
        <v>550178.47537100001</v>
      </c>
      <c r="K203" s="3">
        <v>365974.07748333999</v>
      </c>
      <c r="L203" s="3">
        <v>162010.995306</v>
      </c>
      <c r="M203" s="3">
        <v>480654.43700099998</v>
      </c>
      <c r="N203" s="3">
        <v>238431.15373399999</v>
      </c>
      <c r="O203" s="3">
        <v>24043.79422036</v>
      </c>
      <c r="P203" s="3">
        <v>1833473.9331157</v>
      </c>
    </row>
    <row r="204" spans="5:16">
      <c r="E204" s="80">
        <v>29864</v>
      </c>
      <c r="F204">
        <v>1981</v>
      </c>
      <c r="G204">
        <v>21.5</v>
      </c>
      <c r="I204" s="80">
        <v>37653</v>
      </c>
      <c r="J204" s="3">
        <v>555084.68657300004</v>
      </c>
      <c r="K204" s="3">
        <v>377616.36936335999</v>
      </c>
      <c r="L204" s="3">
        <v>163254.14803099999</v>
      </c>
      <c r="M204" s="3">
        <v>492889.35078629002</v>
      </c>
      <c r="N204" s="3">
        <v>241359.025525</v>
      </c>
      <c r="O204" s="3">
        <v>24634.895804259999</v>
      </c>
      <c r="P204" s="3">
        <v>1867019.4760829001</v>
      </c>
    </row>
    <row r="205" spans="5:16">
      <c r="E205" s="80">
        <v>29865</v>
      </c>
      <c r="F205">
        <v>1981</v>
      </c>
      <c r="G205">
        <v>21.5</v>
      </c>
      <c r="I205" s="80">
        <v>37681</v>
      </c>
      <c r="J205" s="3">
        <v>553431.04622400005</v>
      </c>
      <c r="K205" s="3">
        <v>370810.48638994998</v>
      </c>
      <c r="L205" s="3">
        <v>161608.721846</v>
      </c>
      <c r="M205" s="3">
        <v>504548.67169147998</v>
      </c>
      <c r="N205" s="3">
        <v>244806.96507100001</v>
      </c>
      <c r="O205" s="3">
        <v>25237.20671961</v>
      </c>
      <c r="P205" s="3">
        <v>1872624.0979420401</v>
      </c>
    </row>
    <row r="206" spans="5:16">
      <c r="E206" s="80">
        <v>29866</v>
      </c>
      <c r="F206">
        <v>1981</v>
      </c>
      <c r="G206">
        <v>21.5</v>
      </c>
      <c r="I206" s="80">
        <v>37712</v>
      </c>
      <c r="J206" s="3">
        <v>553392.67348100001</v>
      </c>
      <c r="K206" s="3">
        <v>368934.60560724</v>
      </c>
      <c r="L206" s="3">
        <v>162907.24158599999</v>
      </c>
      <c r="M206" s="3">
        <v>517197.62564500002</v>
      </c>
      <c r="N206" s="3">
        <v>248998.88732400001</v>
      </c>
      <c r="O206" s="3">
        <v>25520.348154930001</v>
      </c>
      <c r="P206" s="3">
        <v>1889132.38179817</v>
      </c>
    </row>
    <row r="207" spans="5:16">
      <c r="E207" s="80">
        <v>29867</v>
      </c>
      <c r="F207">
        <v>1981</v>
      </c>
      <c r="G207">
        <v>21.5</v>
      </c>
      <c r="I207" s="80">
        <v>37742</v>
      </c>
      <c r="J207" s="3">
        <v>560266.70455599995</v>
      </c>
      <c r="K207" s="3">
        <v>374891.56360875</v>
      </c>
      <c r="L207" s="3">
        <v>163904.66443800001</v>
      </c>
      <c r="M207" s="3">
        <v>522069.30497008999</v>
      </c>
      <c r="N207" s="3">
        <v>252870.13409499999</v>
      </c>
      <c r="O207" s="3">
        <v>25939.50852286</v>
      </c>
      <c r="P207" s="3">
        <v>1912122.8801907001</v>
      </c>
    </row>
    <row r="208" spans="5:16">
      <c r="E208" s="80">
        <v>29868</v>
      </c>
      <c r="F208">
        <v>1981</v>
      </c>
      <c r="G208">
        <v>21.5</v>
      </c>
      <c r="I208" s="80">
        <v>37773</v>
      </c>
      <c r="J208" s="3">
        <v>550664.128517</v>
      </c>
      <c r="K208" s="3">
        <v>376093.63979466999</v>
      </c>
      <c r="L208" s="3">
        <v>164044.21530700001</v>
      </c>
      <c r="M208" s="3">
        <v>529967.98539935995</v>
      </c>
      <c r="N208" s="3">
        <v>256579.338021</v>
      </c>
      <c r="O208" s="3">
        <v>25520.218103129999</v>
      </c>
      <c r="P208" s="3">
        <v>1915050.52514216</v>
      </c>
    </row>
    <row r="209" spans="5:16">
      <c r="E209" s="80">
        <v>29869</v>
      </c>
      <c r="F209">
        <v>1981</v>
      </c>
      <c r="G209">
        <v>21.5</v>
      </c>
      <c r="I209" s="80">
        <v>37803</v>
      </c>
      <c r="J209" s="3">
        <v>557530.23245500005</v>
      </c>
      <c r="K209" s="3">
        <v>373729.23890431999</v>
      </c>
      <c r="L209" s="3">
        <v>166534.10693400001</v>
      </c>
      <c r="M209" s="3">
        <v>552909.84603666002</v>
      </c>
      <c r="N209" s="3">
        <v>261780.388458</v>
      </c>
      <c r="O209" s="3">
        <v>25246.269618419999</v>
      </c>
      <c r="P209" s="3">
        <v>1949911.0824064</v>
      </c>
    </row>
    <row r="210" spans="5:16">
      <c r="E210" s="80">
        <v>29870</v>
      </c>
      <c r="F210">
        <v>1981</v>
      </c>
      <c r="G210">
        <v>21.5</v>
      </c>
      <c r="I210" s="80">
        <v>37834</v>
      </c>
      <c r="J210" s="3">
        <v>558554.91927199997</v>
      </c>
      <c r="K210" s="3">
        <v>378124.06130865001</v>
      </c>
      <c r="L210" s="3">
        <v>170896.97678699999</v>
      </c>
      <c r="M210" s="3">
        <v>548490.80105274997</v>
      </c>
      <c r="N210" s="3">
        <v>265796.19863900001</v>
      </c>
      <c r="O210" s="3">
        <v>25611.591971000002</v>
      </c>
      <c r="P210" s="3">
        <v>1959655.5490304001</v>
      </c>
    </row>
    <row r="211" spans="5:16">
      <c r="E211" s="80">
        <v>29871</v>
      </c>
      <c r="F211">
        <v>1981</v>
      </c>
      <c r="G211">
        <v>21.5</v>
      </c>
      <c r="I211" s="80">
        <v>37865</v>
      </c>
      <c r="J211" s="3">
        <v>565825.92279099999</v>
      </c>
      <c r="K211" s="3">
        <v>381923.62128922</v>
      </c>
      <c r="L211" s="3">
        <v>175332.69829199999</v>
      </c>
      <c r="M211" s="3">
        <v>566277.57431837998</v>
      </c>
      <c r="N211" s="3">
        <v>270139.58478099998</v>
      </c>
      <c r="O211" s="3">
        <v>25480.422429760001</v>
      </c>
      <c r="P211" s="3">
        <v>1997160.8239013599</v>
      </c>
    </row>
    <row r="212" spans="5:16">
      <c r="E212" s="80">
        <v>29872</v>
      </c>
      <c r="F212">
        <v>1981</v>
      </c>
      <c r="G212">
        <v>21.5</v>
      </c>
      <c r="I212" s="80">
        <v>37895</v>
      </c>
      <c r="J212" s="3">
        <v>573103.96394599997</v>
      </c>
      <c r="K212" s="3">
        <v>382540.53506112</v>
      </c>
      <c r="L212" s="3">
        <v>174681.98470100001</v>
      </c>
      <c r="M212" s="3">
        <v>582831.94308989996</v>
      </c>
      <c r="N212" s="3">
        <v>275070.72872800002</v>
      </c>
      <c r="O212" s="3">
        <v>26448.574837159998</v>
      </c>
      <c r="P212" s="3">
        <v>2026858.7303631799</v>
      </c>
    </row>
    <row r="213" spans="5:16">
      <c r="E213" s="80">
        <v>29873</v>
      </c>
      <c r="F213">
        <v>1981</v>
      </c>
      <c r="G213">
        <v>21.5</v>
      </c>
      <c r="I213" s="80">
        <v>37926</v>
      </c>
      <c r="J213" s="3">
        <v>579448.32410299999</v>
      </c>
      <c r="K213" s="3">
        <v>386200.25580476999</v>
      </c>
      <c r="L213" s="3">
        <v>182777.31424499999</v>
      </c>
      <c r="M213" s="3">
        <v>604407.40711346001</v>
      </c>
      <c r="N213" s="3">
        <v>281390.34850899997</v>
      </c>
      <c r="O213" s="3">
        <v>27723.98888873</v>
      </c>
      <c r="P213" s="3">
        <v>2074128.6386639599</v>
      </c>
    </row>
    <row r="214" spans="5:16">
      <c r="E214" s="80">
        <v>29874</v>
      </c>
      <c r="F214">
        <v>1981</v>
      </c>
      <c r="G214">
        <v>21.5</v>
      </c>
      <c r="I214" s="80">
        <v>37956</v>
      </c>
      <c r="J214" s="3">
        <v>603133.57049199997</v>
      </c>
      <c r="K214" s="3">
        <v>410597.06988313998</v>
      </c>
      <c r="L214" s="3">
        <v>191490.91227500001</v>
      </c>
      <c r="M214" s="3">
        <v>630862.13030548999</v>
      </c>
      <c r="N214" s="3">
        <v>283037.29255900002</v>
      </c>
      <c r="O214" s="3">
        <v>27746.6381516</v>
      </c>
      <c r="P214" s="3">
        <v>2159048.6136662299</v>
      </c>
    </row>
    <row r="215" spans="5:16">
      <c r="E215" s="80">
        <v>29875</v>
      </c>
      <c r="F215">
        <v>1981</v>
      </c>
      <c r="G215">
        <v>21.5</v>
      </c>
      <c r="I215" s="80">
        <v>37987</v>
      </c>
      <c r="J215" s="3">
        <v>602808.87441000005</v>
      </c>
      <c r="K215" s="3">
        <v>407909.98968088999</v>
      </c>
      <c r="L215" s="3">
        <v>187133.899171</v>
      </c>
      <c r="M215" s="3">
        <v>631949.06278397003</v>
      </c>
      <c r="N215" s="3">
        <v>285667.57442600001</v>
      </c>
      <c r="O215" s="3">
        <v>27330.282618500001</v>
      </c>
      <c r="P215" s="3">
        <v>2154980.6830903599</v>
      </c>
    </row>
    <row r="216" spans="5:16">
      <c r="E216" s="80">
        <v>29876</v>
      </c>
      <c r="F216">
        <v>1981</v>
      </c>
      <c r="G216">
        <v>21.5</v>
      </c>
      <c r="I216" s="80">
        <v>38018</v>
      </c>
      <c r="J216" s="3">
        <v>601951.62291599996</v>
      </c>
      <c r="K216" s="3">
        <v>403077.0130797</v>
      </c>
      <c r="L216" s="3">
        <v>183934.34216599999</v>
      </c>
      <c r="M216" s="3">
        <v>642154.25486194005</v>
      </c>
      <c r="N216" s="3">
        <v>288958.62478800002</v>
      </c>
      <c r="O216" s="3">
        <v>28669.11018947</v>
      </c>
      <c r="P216" s="3">
        <v>2160925.96800111</v>
      </c>
    </row>
    <row r="217" spans="5:16">
      <c r="E217" s="80">
        <v>29877</v>
      </c>
      <c r="F217">
        <v>1981</v>
      </c>
      <c r="G217">
        <v>21.5</v>
      </c>
      <c r="I217" s="80">
        <v>38047</v>
      </c>
      <c r="J217" s="3">
        <v>622456.78349299997</v>
      </c>
      <c r="K217" s="3">
        <v>403840.30102388002</v>
      </c>
      <c r="L217" s="3">
        <v>182255.108542</v>
      </c>
      <c r="M217" s="3">
        <v>648280.25916766003</v>
      </c>
      <c r="N217" s="3">
        <v>294261.73586607003</v>
      </c>
      <c r="O217" s="3">
        <v>30359.40911081</v>
      </c>
      <c r="P217" s="3">
        <v>2193634.59720342</v>
      </c>
    </row>
    <row r="218" spans="5:16">
      <c r="E218" s="80">
        <v>29878</v>
      </c>
      <c r="F218">
        <v>1981</v>
      </c>
      <c r="G218">
        <v>21.5</v>
      </c>
      <c r="I218" s="80">
        <v>38078</v>
      </c>
      <c r="J218" s="3">
        <v>634643.82065699995</v>
      </c>
      <c r="K218" s="3">
        <v>418385.69925215998</v>
      </c>
      <c r="L218" s="3">
        <v>185096.29335200001</v>
      </c>
      <c r="M218" s="3">
        <v>666604.18981191004</v>
      </c>
      <c r="N218" s="3">
        <v>298672.006864</v>
      </c>
      <c r="O218" s="3">
        <v>32297.646064789998</v>
      </c>
      <c r="P218" s="3">
        <v>2247880.6560018598</v>
      </c>
    </row>
    <row r="219" spans="5:16">
      <c r="E219" s="80">
        <v>29879</v>
      </c>
      <c r="F219">
        <v>1981</v>
      </c>
      <c r="G219">
        <v>21.5</v>
      </c>
      <c r="I219" s="80">
        <v>38108</v>
      </c>
      <c r="J219" s="3">
        <v>649060.82059300004</v>
      </c>
      <c r="K219" s="3">
        <v>398569.04399633</v>
      </c>
      <c r="L219" s="3">
        <v>189842.918741</v>
      </c>
      <c r="M219" s="3">
        <v>686576.90086599998</v>
      </c>
      <c r="N219" s="3">
        <v>304520.22677399998</v>
      </c>
      <c r="O219" s="3">
        <v>33560.687212119999</v>
      </c>
      <c r="P219" s="3">
        <v>2274311.59818245</v>
      </c>
    </row>
    <row r="220" spans="5:16">
      <c r="E220" s="80">
        <v>29880</v>
      </c>
      <c r="F220">
        <v>1981</v>
      </c>
      <c r="G220">
        <v>21.5</v>
      </c>
      <c r="I220" s="80">
        <v>38139</v>
      </c>
      <c r="J220" s="3">
        <v>658533.66977899999</v>
      </c>
      <c r="K220" s="3">
        <v>389434.71302387002</v>
      </c>
      <c r="L220" s="3">
        <v>192430.080055</v>
      </c>
      <c r="M220" s="3">
        <v>703495.64421100996</v>
      </c>
      <c r="N220" s="3">
        <v>311147.653567</v>
      </c>
      <c r="O220" s="3">
        <v>34452.705034550003</v>
      </c>
      <c r="P220" s="3">
        <v>2301675.4656704301</v>
      </c>
    </row>
    <row r="221" spans="5:16">
      <c r="E221" s="80">
        <v>29881</v>
      </c>
      <c r="F221">
        <v>1981</v>
      </c>
      <c r="G221">
        <v>21.5</v>
      </c>
      <c r="I221" s="80">
        <v>38169</v>
      </c>
      <c r="J221" s="3">
        <v>668186.93178400001</v>
      </c>
      <c r="K221" s="3">
        <v>385130.55759759003</v>
      </c>
      <c r="L221" s="3">
        <v>198994.028036</v>
      </c>
      <c r="M221" s="3">
        <v>712435.62293900002</v>
      </c>
      <c r="N221" s="3">
        <v>311914.83734199998</v>
      </c>
      <c r="O221" s="3">
        <v>33494.434432460002</v>
      </c>
      <c r="P221" s="3">
        <v>2322337.4121310501</v>
      </c>
    </row>
    <row r="222" spans="5:16">
      <c r="E222" s="80">
        <v>29882</v>
      </c>
      <c r="F222">
        <v>1981</v>
      </c>
      <c r="G222">
        <v>21.5</v>
      </c>
      <c r="I222" s="80">
        <v>38200</v>
      </c>
      <c r="J222" s="3">
        <v>684471.34618800005</v>
      </c>
      <c r="K222" s="3">
        <v>389227.77212559001</v>
      </c>
      <c r="L222" s="3">
        <v>202154.59872899999</v>
      </c>
      <c r="M222" s="3">
        <v>730703.00737667002</v>
      </c>
      <c r="N222" s="3">
        <v>320839.67741100001</v>
      </c>
      <c r="O222" s="3">
        <v>35228.655070779998</v>
      </c>
      <c r="P222" s="3">
        <v>2374806.05690104</v>
      </c>
    </row>
    <row r="223" spans="5:16">
      <c r="E223" s="80">
        <v>29883</v>
      </c>
      <c r="F223">
        <v>1981</v>
      </c>
      <c r="G223">
        <v>21.5</v>
      </c>
      <c r="I223" s="80">
        <v>38231</v>
      </c>
      <c r="J223" s="3">
        <v>712887.19015299994</v>
      </c>
      <c r="K223" s="3">
        <v>389967.26925259997</v>
      </c>
      <c r="L223" s="3">
        <v>209472.68291</v>
      </c>
      <c r="M223" s="3">
        <v>741172.66676765995</v>
      </c>
      <c r="N223" s="3">
        <v>326993.31383100001</v>
      </c>
      <c r="O223" s="3">
        <v>36474.005021290002</v>
      </c>
      <c r="P223" s="3">
        <v>2429148.1279355502</v>
      </c>
    </row>
    <row r="224" spans="5:16">
      <c r="E224" s="80">
        <v>29884</v>
      </c>
      <c r="F224">
        <v>1981</v>
      </c>
      <c r="G224">
        <v>21.5</v>
      </c>
      <c r="I224" s="80">
        <v>38261</v>
      </c>
      <c r="J224" s="3">
        <v>733495.72359099996</v>
      </c>
      <c r="K224" s="3">
        <v>410842.72573762003</v>
      </c>
      <c r="L224" s="3">
        <v>206284.18693699999</v>
      </c>
      <c r="M224" s="3">
        <v>730690.85820401995</v>
      </c>
      <c r="N224" s="3">
        <v>335549.05055300001</v>
      </c>
      <c r="O224" s="3">
        <v>37333.267390200002</v>
      </c>
      <c r="P224" s="3">
        <v>2466376.8124128398</v>
      </c>
    </row>
    <row r="225" spans="5:16">
      <c r="E225" s="80">
        <v>29885</v>
      </c>
      <c r="F225">
        <v>1981</v>
      </c>
      <c r="G225">
        <v>21.5</v>
      </c>
      <c r="I225" s="80">
        <v>38292</v>
      </c>
      <c r="J225" s="3">
        <v>737710.66271599999</v>
      </c>
      <c r="K225" s="3">
        <v>407982.18448401999</v>
      </c>
      <c r="L225" s="3">
        <v>215293.719652</v>
      </c>
      <c r="M225" s="3">
        <v>743265.29244224005</v>
      </c>
      <c r="N225" s="3">
        <v>344976.529324</v>
      </c>
      <c r="O225" s="3">
        <v>39273.893084709998</v>
      </c>
      <c r="P225" s="3">
        <v>2500683.2817029702</v>
      </c>
    </row>
    <row r="226" spans="5:16">
      <c r="E226" s="80">
        <v>29886</v>
      </c>
      <c r="F226">
        <v>1981</v>
      </c>
      <c r="G226">
        <v>21.5</v>
      </c>
      <c r="I226" s="80">
        <v>38322</v>
      </c>
      <c r="J226" s="3">
        <v>759874.96461400006</v>
      </c>
      <c r="K226" s="3">
        <v>414518.45177235</v>
      </c>
      <c r="L226" s="3">
        <v>226562.78742199999</v>
      </c>
      <c r="M226" s="3">
        <v>759813.45058295003</v>
      </c>
      <c r="N226" s="3">
        <v>352028.21056400001</v>
      </c>
      <c r="O226" s="3">
        <v>40453.310376020003</v>
      </c>
      <c r="P226" s="3">
        <v>2565432.1753313201</v>
      </c>
    </row>
    <row r="227" spans="5:16">
      <c r="E227" s="80">
        <v>29887</v>
      </c>
      <c r="F227">
        <v>1981</v>
      </c>
      <c r="G227">
        <v>21.5</v>
      </c>
      <c r="I227" s="80">
        <v>38353</v>
      </c>
      <c r="J227" s="3">
        <v>769775.52858899999</v>
      </c>
      <c r="K227" s="3">
        <v>414354.63752754999</v>
      </c>
      <c r="L227" s="3">
        <v>223616.085066</v>
      </c>
      <c r="M227" s="3">
        <v>767703.11102766998</v>
      </c>
      <c r="N227" s="3">
        <v>356922.71412399999</v>
      </c>
      <c r="O227" s="3">
        <v>40856.477543120003</v>
      </c>
      <c r="P227" s="3">
        <v>2585409.5538773402</v>
      </c>
    </row>
    <row r="228" spans="5:16">
      <c r="E228" s="80">
        <v>29888</v>
      </c>
      <c r="F228">
        <v>1981</v>
      </c>
      <c r="G228">
        <v>21.5</v>
      </c>
      <c r="I228" s="80">
        <v>38384</v>
      </c>
      <c r="J228" s="3">
        <v>784059.89188600006</v>
      </c>
      <c r="K228" s="3">
        <v>425398.15558967</v>
      </c>
      <c r="L228" s="3">
        <v>216174.26701800001</v>
      </c>
      <c r="M228" s="3">
        <v>777445.33555063</v>
      </c>
      <c r="N228" s="3">
        <v>365409.27981400001</v>
      </c>
      <c r="O228" s="3">
        <v>42217.463113730002</v>
      </c>
      <c r="P228" s="3">
        <v>2622885.39297202</v>
      </c>
    </row>
    <row r="229" spans="5:16">
      <c r="E229" s="80">
        <v>29889</v>
      </c>
      <c r="F229">
        <v>1981</v>
      </c>
      <c r="G229">
        <v>21.5</v>
      </c>
      <c r="I229" s="80">
        <v>38412</v>
      </c>
      <c r="J229" s="3">
        <v>805678.45110399998</v>
      </c>
      <c r="K229" s="3">
        <v>446730.78821314999</v>
      </c>
      <c r="L229" s="3">
        <v>217039.25547199999</v>
      </c>
      <c r="M229" s="3">
        <v>783824.25633179001</v>
      </c>
      <c r="N229" s="3">
        <v>376359.11508700001</v>
      </c>
      <c r="O229" s="3">
        <v>43405.958944539998</v>
      </c>
      <c r="P229" s="3">
        <v>2685218.82515248</v>
      </c>
    </row>
    <row r="230" spans="5:16">
      <c r="E230" s="80">
        <v>29890</v>
      </c>
      <c r="F230">
        <v>1981</v>
      </c>
      <c r="G230">
        <v>21.5</v>
      </c>
      <c r="I230" s="80">
        <v>38443</v>
      </c>
      <c r="J230" s="3">
        <v>825903.96603500005</v>
      </c>
      <c r="K230" s="3">
        <v>441352.77811612003</v>
      </c>
      <c r="L230" s="3">
        <v>218385.03957399999</v>
      </c>
      <c r="M230" s="3">
        <v>798718.38294617005</v>
      </c>
      <c r="N230" s="3">
        <v>385623.15385200002</v>
      </c>
      <c r="O230" s="3">
        <v>43763.852532249999</v>
      </c>
      <c r="P230" s="3">
        <v>2725928.1730555398</v>
      </c>
    </row>
    <row r="231" spans="5:16">
      <c r="E231" s="80">
        <v>29891</v>
      </c>
      <c r="F231">
        <v>1981</v>
      </c>
      <c r="G231">
        <v>21.5</v>
      </c>
      <c r="I231" s="80">
        <v>38473</v>
      </c>
      <c r="J231" s="3">
        <v>874467.96742700005</v>
      </c>
      <c r="K231" s="3">
        <v>454191.27406511002</v>
      </c>
      <c r="L231" s="3">
        <v>221423.827445</v>
      </c>
      <c r="M231" s="3">
        <v>811012.45441748004</v>
      </c>
      <c r="N231" s="3">
        <v>396704.89909899997</v>
      </c>
      <c r="O231" s="3">
        <v>44243.969875169998</v>
      </c>
      <c r="P231" s="3">
        <v>2814225.3923287601</v>
      </c>
    </row>
    <row r="232" spans="5:16">
      <c r="E232" s="80">
        <v>29892</v>
      </c>
      <c r="F232">
        <v>1981</v>
      </c>
      <c r="G232">
        <v>21.5</v>
      </c>
      <c r="I232" s="80">
        <v>38504</v>
      </c>
      <c r="J232" s="3">
        <v>879702.58530000004</v>
      </c>
      <c r="K232" s="3">
        <v>470323.64368275</v>
      </c>
      <c r="L232" s="3">
        <v>221521.564499</v>
      </c>
      <c r="M232" s="3">
        <v>824218.98380146001</v>
      </c>
      <c r="N232" s="3">
        <v>407058.41924900003</v>
      </c>
      <c r="O232" s="3">
        <v>45333.238554529999</v>
      </c>
      <c r="P232" s="3">
        <v>2860339.4350867402</v>
      </c>
    </row>
    <row r="233" spans="5:16">
      <c r="E233" s="80">
        <v>29893</v>
      </c>
      <c r="F233">
        <v>1981</v>
      </c>
      <c r="G233">
        <v>21.5</v>
      </c>
      <c r="I233" s="80">
        <v>38534</v>
      </c>
      <c r="J233" s="3">
        <v>897052.72196899995</v>
      </c>
      <c r="K233" s="3">
        <v>463505.72058258002</v>
      </c>
      <c r="L233" s="3">
        <v>221397.35502300001</v>
      </c>
      <c r="M233" s="3">
        <v>844442.69784949999</v>
      </c>
      <c r="N233" s="3">
        <v>421358.52607299999</v>
      </c>
      <c r="O233" s="3">
        <v>47260.230863750003</v>
      </c>
      <c r="P233" s="3">
        <v>2907198.2523608301</v>
      </c>
    </row>
    <row r="234" spans="5:16">
      <c r="E234" s="80">
        <v>29894</v>
      </c>
      <c r="F234">
        <v>1981</v>
      </c>
      <c r="G234">
        <v>21.5</v>
      </c>
      <c r="I234" s="80">
        <v>38565</v>
      </c>
      <c r="J234" s="3">
        <v>921738.39232500002</v>
      </c>
      <c r="K234" s="3">
        <v>472224.17043977999</v>
      </c>
      <c r="L234" s="3">
        <v>228412.32033300001</v>
      </c>
      <c r="M234" s="3">
        <v>869976.31590851001</v>
      </c>
      <c r="N234" s="3">
        <v>434995.95632900001</v>
      </c>
      <c r="O234" s="3">
        <v>49982.23424184</v>
      </c>
      <c r="P234" s="3">
        <v>2989510.3895771299</v>
      </c>
    </row>
    <row r="235" spans="5:16">
      <c r="E235" s="80">
        <v>29895</v>
      </c>
      <c r="F235">
        <v>1981</v>
      </c>
      <c r="G235">
        <v>21.5</v>
      </c>
      <c r="I235" s="80">
        <v>38596</v>
      </c>
      <c r="J235" s="3">
        <v>938707.00844600005</v>
      </c>
      <c r="K235" s="3">
        <v>497272.81085106998</v>
      </c>
      <c r="L235" s="3">
        <v>234615.18810100001</v>
      </c>
      <c r="M235" s="3">
        <v>898487.34162667999</v>
      </c>
      <c r="N235" s="3">
        <v>446783.28777400003</v>
      </c>
      <c r="O235" s="3">
        <v>51179.282300420004</v>
      </c>
      <c r="P235" s="3">
        <v>3079225.9190991698</v>
      </c>
    </row>
    <row r="236" spans="5:16">
      <c r="E236" s="80">
        <v>29896</v>
      </c>
      <c r="F236">
        <v>1981</v>
      </c>
      <c r="G236">
        <v>21.5</v>
      </c>
      <c r="I236" s="80">
        <v>38626</v>
      </c>
      <c r="J236" s="3">
        <v>945838.21025899996</v>
      </c>
      <c r="K236" s="3">
        <v>505657.02274038002</v>
      </c>
      <c r="L236" s="3">
        <v>240851.406143</v>
      </c>
      <c r="M236" s="3">
        <v>922193.71257263003</v>
      </c>
      <c r="N236" s="3">
        <v>460483.26420600002</v>
      </c>
      <c r="O236" s="3">
        <v>54257.360226260003</v>
      </c>
      <c r="P236" s="3">
        <v>3141461.9761472601</v>
      </c>
    </row>
    <row r="237" spans="5:16">
      <c r="E237" s="80">
        <v>29897</v>
      </c>
      <c r="F237">
        <v>1981</v>
      </c>
      <c r="G237">
        <v>21.5</v>
      </c>
      <c r="I237" s="80">
        <v>38657</v>
      </c>
      <c r="J237" s="3">
        <v>961464.267292</v>
      </c>
      <c r="K237" s="3">
        <v>518430.69659602002</v>
      </c>
      <c r="L237" s="3">
        <v>253195.27381499999</v>
      </c>
      <c r="M237" s="3">
        <v>959562.78840172</v>
      </c>
      <c r="N237" s="3">
        <v>477134.25581300003</v>
      </c>
      <c r="O237" s="3">
        <v>57086.334366989999</v>
      </c>
      <c r="P237" s="3">
        <v>3239054.6162847299</v>
      </c>
    </row>
    <row r="238" spans="5:16">
      <c r="E238" s="80">
        <v>29898</v>
      </c>
      <c r="F238">
        <v>1981</v>
      </c>
      <c r="G238">
        <v>21.5</v>
      </c>
      <c r="I238" s="80">
        <v>38687</v>
      </c>
      <c r="J238" s="3">
        <v>982124.62750399997</v>
      </c>
      <c r="K238" s="3">
        <v>534404.89245366002</v>
      </c>
      <c r="L238" s="3">
        <v>274174.57370900002</v>
      </c>
      <c r="M238" s="3">
        <v>998707.48614616995</v>
      </c>
      <c r="N238" s="3">
        <v>488102.66018300003</v>
      </c>
      <c r="O238" s="3">
        <v>58014.040234560001</v>
      </c>
      <c r="P238" s="3">
        <v>3347709.2802303899</v>
      </c>
    </row>
    <row r="239" spans="5:16">
      <c r="E239" s="80">
        <v>29899</v>
      </c>
      <c r="F239">
        <v>1981</v>
      </c>
      <c r="G239">
        <v>21.5</v>
      </c>
      <c r="I239" s="80">
        <v>38718</v>
      </c>
      <c r="J239" s="3">
        <v>997308.07783299999</v>
      </c>
      <c r="K239" s="3">
        <v>541794.51021066995</v>
      </c>
      <c r="L239" s="3">
        <v>267338.651594</v>
      </c>
      <c r="M239" s="3">
        <v>990450.10145016003</v>
      </c>
      <c r="N239" s="3">
        <v>495156.827192</v>
      </c>
      <c r="O239" s="3">
        <v>58895.501240999998</v>
      </c>
      <c r="P239" s="3">
        <v>3363124.6695208298</v>
      </c>
    </row>
    <row r="240" spans="5:16">
      <c r="E240" s="80">
        <v>29900</v>
      </c>
      <c r="F240">
        <v>1981</v>
      </c>
      <c r="G240">
        <v>21.5</v>
      </c>
      <c r="I240" s="80">
        <v>38749</v>
      </c>
      <c r="J240" s="3">
        <v>1007719.205139</v>
      </c>
      <c r="K240" s="3">
        <v>547843.32083570003</v>
      </c>
      <c r="L240" s="3">
        <v>269535.78492100001</v>
      </c>
      <c r="M240" s="3">
        <v>990848.62803159002</v>
      </c>
      <c r="N240" s="3">
        <v>505047.95421400003</v>
      </c>
      <c r="O240" s="3">
        <v>58425.704766499999</v>
      </c>
      <c r="P240" s="3">
        <v>3391601.59790779</v>
      </c>
    </row>
    <row r="241" spans="5:16">
      <c r="E241" s="80">
        <v>29901</v>
      </c>
      <c r="F241">
        <v>1981</v>
      </c>
      <c r="G241">
        <v>21.5</v>
      </c>
      <c r="I241" s="80">
        <v>38777</v>
      </c>
      <c r="J241" s="3">
        <v>1025929.374324</v>
      </c>
      <c r="K241" s="3">
        <v>589143.20166804001</v>
      </c>
      <c r="L241" s="3">
        <v>272820.24732299999</v>
      </c>
      <c r="M241" s="3">
        <v>1014312.4863508201</v>
      </c>
      <c r="N241" s="3">
        <v>519630.25348999997</v>
      </c>
      <c r="O241" s="3">
        <v>59386.154484359999</v>
      </c>
      <c r="P241" s="3">
        <v>3493402.7176402202</v>
      </c>
    </row>
    <row r="242" spans="5:16">
      <c r="E242" s="80">
        <v>29902</v>
      </c>
      <c r="F242">
        <v>1981</v>
      </c>
      <c r="G242">
        <v>21.5</v>
      </c>
      <c r="I242" s="80">
        <v>38808</v>
      </c>
      <c r="J242" s="3">
        <v>1043899.595942</v>
      </c>
      <c r="K242" s="3">
        <v>583933.31813080003</v>
      </c>
      <c r="L242" s="3">
        <v>277475.90447800001</v>
      </c>
      <c r="M242" s="3">
        <v>1023623.52314691</v>
      </c>
      <c r="N242" s="3">
        <v>531581.24615400005</v>
      </c>
      <c r="O242" s="3">
        <v>60631.184970330003</v>
      </c>
      <c r="P242" s="3">
        <v>3533325.7728220401</v>
      </c>
    </row>
    <row r="243" spans="5:16">
      <c r="E243" s="80">
        <v>29903</v>
      </c>
      <c r="F243">
        <v>1981</v>
      </c>
      <c r="G243">
        <v>21.5</v>
      </c>
      <c r="I243" s="80">
        <v>38838</v>
      </c>
      <c r="J243" s="3">
        <v>1084457.289103</v>
      </c>
      <c r="K243" s="3">
        <v>586191.78885360004</v>
      </c>
      <c r="L243" s="3">
        <v>283959.691276</v>
      </c>
      <c r="M243" s="3">
        <v>1049373.39952955</v>
      </c>
      <c r="N243" s="3">
        <v>548271.07606600004</v>
      </c>
      <c r="O243" s="3">
        <v>61738.120761120001</v>
      </c>
      <c r="P243" s="3">
        <v>3626172.3655892699</v>
      </c>
    </row>
    <row r="244" spans="5:16">
      <c r="E244" s="80">
        <v>29904</v>
      </c>
      <c r="F244">
        <v>1981</v>
      </c>
      <c r="G244">
        <v>21.5</v>
      </c>
      <c r="I244" s="80">
        <v>38869</v>
      </c>
      <c r="J244" s="3">
        <v>1083903.564758</v>
      </c>
      <c r="K244" s="3">
        <v>623357.93516168999</v>
      </c>
      <c r="L244" s="3">
        <v>298724.87755799998</v>
      </c>
      <c r="M244" s="3">
        <v>1060062.03734355</v>
      </c>
      <c r="N244" s="3">
        <v>567143.17533370003</v>
      </c>
      <c r="O244" s="3">
        <v>63453.062659800002</v>
      </c>
      <c r="P244" s="3">
        <v>3708825.6528147398</v>
      </c>
    </row>
    <row r="245" spans="5:16">
      <c r="E245" s="80">
        <v>29905</v>
      </c>
      <c r="F245">
        <v>1981</v>
      </c>
      <c r="G245">
        <v>21.5</v>
      </c>
      <c r="I245" s="80">
        <v>38899</v>
      </c>
      <c r="J245" s="3">
        <v>1111306.0781090001</v>
      </c>
      <c r="K245" s="3">
        <v>614415.18215699005</v>
      </c>
      <c r="L245" s="3">
        <v>301938.95295800001</v>
      </c>
      <c r="M245" s="3">
        <v>1092303.25205058</v>
      </c>
      <c r="N245" s="3">
        <v>584479.43704820995</v>
      </c>
      <c r="O245" s="3">
        <v>64327.319291259999</v>
      </c>
      <c r="P245" s="3">
        <v>3780951.22161404</v>
      </c>
    </row>
    <row r="246" spans="5:16">
      <c r="E246" s="80">
        <v>29906</v>
      </c>
      <c r="F246">
        <v>1981</v>
      </c>
      <c r="G246">
        <v>21.5</v>
      </c>
      <c r="I246" s="80">
        <v>38930</v>
      </c>
      <c r="J246" s="3">
        <v>1152606.2894580001</v>
      </c>
      <c r="K246" s="3">
        <v>614504.57886618003</v>
      </c>
      <c r="L246" s="3">
        <v>318051.45158300002</v>
      </c>
      <c r="M246" s="3">
        <v>1109733.46693186</v>
      </c>
      <c r="N246" s="3">
        <v>601701.99122818001</v>
      </c>
      <c r="O246" s="3">
        <v>65583.335155239998</v>
      </c>
      <c r="P246" s="3">
        <v>3874362.1132224598</v>
      </c>
    </row>
    <row r="247" spans="5:16">
      <c r="E247" s="80">
        <v>29907</v>
      </c>
      <c r="F247">
        <v>1981</v>
      </c>
      <c r="G247">
        <v>21.5</v>
      </c>
      <c r="I247" s="80">
        <v>38961</v>
      </c>
      <c r="J247" s="3">
        <v>1198731.1888910001</v>
      </c>
      <c r="K247" s="3">
        <v>616190.47818039998</v>
      </c>
      <c r="L247" s="3">
        <v>326437.28218799998</v>
      </c>
      <c r="M247" s="3">
        <v>1142944.4209392399</v>
      </c>
      <c r="N247" s="3">
        <v>615190.19175576</v>
      </c>
      <c r="O247" s="3">
        <v>66893.671890939993</v>
      </c>
      <c r="P247" s="3">
        <v>3978568.2338453401</v>
      </c>
    </row>
    <row r="248" spans="5:16">
      <c r="E248" s="80">
        <v>29908</v>
      </c>
      <c r="F248">
        <v>1981</v>
      </c>
      <c r="G248">
        <v>21.5</v>
      </c>
      <c r="I248" s="80">
        <v>38991</v>
      </c>
      <c r="J248" s="3">
        <v>1238959.4963750001</v>
      </c>
      <c r="K248" s="3">
        <v>606653.40651325998</v>
      </c>
      <c r="L248" s="3">
        <v>338930.96158300003</v>
      </c>
      <c r="M248" s="3">
        <v>1150637.0536945199</v>
      </c>
      <c r="N248" s="3">
        <v>626145.25389718998</v>
      </c>
      <c r="O248" s="3">
        <v>66341.961536229996</v>
      </c>
      <c r="P248" s="3">
        <v>4039849.1335991998</v>
      </c>
    </row>
    <row r="249" spans="5:16">
      <c r="E249" s="80">
        <v>29909</v>
      </c>
      <c r="F249">
        <v>1981</v>
      </c>
      <c r="G249">
        <v>21.5</v>
      </c>
      <c r="I249" s="80">
        <v>39022</v>
      </c>
      <c r="J249" s="3">
        <v>1306046.7470559999</v>
      </c>
      <c r="K249" s="3">
        <v>626740.90723967995</v>
      </c>
      <c r="L249" s="3">
        <v>353680.82388699998</v>
      </c>
      <c r="M249" s="3">
        <v>1179605.41149887</v>
      </c>
      <c r="N249" s="3">
        <v>643007.28462599998</v>
      </c>
      <c r="O249" s="3">
        <v>67266.378546759996</v>
      </c>
      <c r="P249" s="3">
        <v>4188528.5528543098</v>
      </c>
    </row>
    <row r="250" spans="5:16">
      <c r="E250" s="80">
        <v>29910</v>
      </c>
      <c r="F250">
        <v>1981</v>
      </c>
      <c r="G250">
        <v>21.5</v>
      </c>
      <c r="I250" s="80">
        <v>39052</v>
      </c>
      <c r="J250" s="3">
        <v>1320184.842166</v>
      </c>
      <c r="K250" s="3">
        <v>661734.49763350002</v>
      </c>
      <c r="L250" s="3">
        <v>370050.26694300002</v>
      </c>
      <c r="M250" s="3">
        <v>1214487.7829841899</v>
      </c>
      <c r="N250" s="3">
        <v>658893.55528500001</v>
      </c>
      <c r="O250" s="3">
        <v>68626.934892670004</v>
      </c>
      <c r="P250" s="3">
        <v>4306158.8799043596</v>
      </c>
    </row>
    <row r="251" spans="5:16">
      <c r="E251" s="80">
        <v>29911</v>
      </c>
      <c r="F251">
        <v>1981</v>
      </c>
      <c r="G251">
        <v>21.5</v>
      </c>
      <c r="I251" s="80">
        <v>39083</v>
      </c>
      <c r="J251" s="3">
        <v>1325952.005905</v>
      </c>
      <c r="K251" s="3">
        <v>684779.85759875004</v>
      </c>
      <c r="L251" s="3">
        <v>365833.47594999999</v>
      </c>
      <c r="M251" s="3">
        <v>1226104.63653715</v>
      </c>
      <c r="N251" s="3">
        <v>670833.62867699994</v>
      </c>
      <c r="O251" s="3">
        <v>70627.879192359993</v>
      </c>
      <c r="P251" s="3">
        <v>4356312.4838602599</v>
      </c>
    </row>
    <row r="252" spans="5:16">
      <c r="E252" s="80">
        <v>29912</v>
      </c>
      <c r="F252">
        <v>1981</v>
      </c>
      <c r="G252">
        <v>21.5</v>
      </c>
      <c r="I252" s="80">
        <v>39114</v>
      </c>
      <c r="J252" s="3">
        <v>1377788.4611239999</v>
      </c>
      <c r="K252" s="3">
        <v>698821.39486155997</v>
      </c>
      <c r="L252" s="3">
        <v>369771.26417799998</v>
      </c>
      <c r="M252" s="3">
        <v>1239795.26071375</v>
      </c>
      <c r="N252" s="3">
        <v>678421.16172400001</v>
      </c>
      <c r="O252" s="3">
        <v>73549.524333809997</v>
      </c>
      <c r="P252" s="3">
        <v>4450328.0669351202</v>
      </c>
    </row>
    <row r="253" spans="5:16">
      <c r="E253" s="80">
        <v>29913</v>
      </c>
      <c r="F253">
        <v>1981</v>
      </c>
      <c r="G253">
        <v>21.5</v>
      </c>
      <c r="I253" s="80">
        <v>39142</v>
      </c>
      <c r="J253" s="3">
        <v>1409427.683432</v>
      </c>
      <c r="K253" s="3">
        <v>738745.76758583996</v>
      </c>
      <c r="L253" s="3">
        <v>371141.07712600002</v>
      </c>
      <c r="M253" s="3">
        <v>1255098.23601748</v>
      </c>
      <c r="N253" s="3">
        <v>698427.46617200004</v>
      </c>
      <c r="O253" s="3">
        <v>76140.167460659999</v>
      </c>
      <c r="P253" s="3">
        <v>4561161.3977939803</v>
      </c>
    </row>
    <row r="254" spans="5:16">
      <c r="E254" s="80">
        <v>29914</v>
      </c>
      <c r="F254">
        <v>1981</v>
      </c>
      <c r="G254">
        <v>21.5</v>
      </c>
      <c r="I254" s="80">
        <v>39173</v>
      </c>
      <c r="J254" s="3">
        <v>1445860.65332</v>
      </c>
      <c r="K254" s="3">
        <v>761252.90962314</v>
      </c>
      <c r="L254" s="3">
        <v>378956.672211</v>
      </c>
      <c r="M254" s="3">
        <v>1254753.4337219801</v>
      </c>
      <c r="N254" s="3">
        <v>711955.41136000003</v>
      </c>
      <c r="O254" s="3">
        <v>77081.934536850007</v>
      </c>
      <c r="P254" s="3">
        <v>4642042.0147729702</v>
      </c>
    </row>
    <row r="255" spans="5:16">
      <c r="E255" s="80">
        <v>29915</v>
      </c>
      <c r="F255">
        <v>1981</v>
      </c>
      <c r="G255">
        <v>21.5</v>
      </c>
      <c r="I255" s="80">
        <v>39203</v>
      </c>
      <c r="J255" s="3">
        <v>1501659.8896939999</v>
      </c>
      <c r="K255" s="3">
        <v>785240.22879790002</v>
      </c>
      <c r="L255" s="3">
        <v>383290.13069000002</v>
      </c>
      <c r="M255" s="3">
        <v>1276029.16129577</v>
      </c>
      <c r="N255" s="3">
        <v>734055.11989600002</v>
      </c>
      <c r="O255" s="3">
        <v>78247.816421800002</v>
      </c>
      <c r="P255" s="3">
        <v>4770703.3467954705</v>
      </c>
    </row>
    <row r="256" spans="5:16">
      <c r="E256" s="80">
        <v>29916</v>
      </c>
      <c r="F256">
        <v>1981</v>
      </c>
      <c r="G256">
        <v>21.5</v>
      </c>
      <c r="I256" s="80">
        <v>39234</v>
      </c>
      <c r="J256" s="3">
        <v>1569112.847884</v>
      </c>
      <c r="K256" s="3">
        <v>801230.94815297995</v>
      </c>
      <c r="L256" s="3">
        <v>393723.08257700002</v>
      </c>
      <c r="M256" s="3">
        <v>1306749.82693634</v>
      </c>
      <c r="N256" s="3">
        <v>759317.742188</v>
      </c>
      <c r="O256" s="3">
        <v>78205.272738939995</v>
      </c>
      <c r="P256" s="3">
        <v>4920520.7204772597</v>
      </c>
    </row>
    <row r="257" spans="5:16">
      <c r="E257" s="80">
        <v>29917</v>
      </c>
      <c r="F257">
        <v>1981</v>
      </c>
      <c r="G257">
        <v>21.5</v>
      </c>
      <c r="I257" s="80">
        <v>39264</v>
      </c>
      <c r="J257" s="3">
        <v>1611468.9836200001</v>
      </c>
      <c r="K257" s="3">
        <v>821366.48331476003</v>
      </c>
      <c r="L257" s="3">
        <v>403051.96211399999</v>
      </c>
      <c r="M257" s="3">
        <v>1331493.2150256101</v>
      </c>
      <c r="N257" s="3">
        <v>788678.40523699997</v>
      </c>
      <c r="O257" s="3">
        <v>79961.930845259994</v>
      </c>
      <c r="P257" s="3">
        <v>5048201.9801566303</v>
      </c>
    </row>
    <row r="258" spans="5:16">
      <c r="E258" s="80">
        <v>29918</v>
      </c>
      <c r="F258">
        <v>1981</v>
      </c>
      <c r="G258">
        <v>21.5</v>
      </c>
      <c r="I258" s="80">
        <v>39295</v>
      </c>
      <c r="J258" s="3">
        <v>1681571.3126640001</v>
      </c>
      <c r="K258" s="3">
        <v>846732.23473192996</v>
      </c>
      <c r="L258" s="3">
        <v>417507.01562700002</v>
      </c>
      <c r="M258" s="3">
        <v>1335005.8956220599</v>
      </c>
      <c r="N258" s="3">
        <v>817076.51520400005</v>
      </c>
      <c r="O258" s="3">
        <v>81949.009224099995</v>
      </c>
      <c r="P258" s="3">
        <v>5192022.9830730902</v>
      </c>
    </row>
    <row r="259" spans="5:16">
      <c r="E259" s="80">
        <v>29919</v>
      </c>
      <c r="F259">
        <v>1981</v>
      </c>
      <c r="G259">
        <v>21.5</v>
      </c>
      <c r="I259" s="80">
        <v>39326</v>
      </c>
      <c r="J259" s="3">
        <v>1748456.996917</v>
      </c>
      <c r="K259" s="3">
        <v>903578.12072086998</v>
      </c>
      <c r="L259" s="3">
        <v>429651.943187</v>
      </c>
      <c r="M259" s="3">
        <v>1354613.7611334</v>
      </c>
      <c r="N259" s="3">
        <v>847544.93076500006</v>
      </c>
      <c r="O259" s="3">
        <v>84835.920359159994</v>
      </c>
      <c r="P259" s="3">
        <v>5380862.6730824402</v>
      </c>
    </row>
    <row r="260" spans="5:16">
      <c r="E260" s="80">
        <v>29920</v>
      </c>
      <c r="F260">
        <v>1981</v>
      </c>
      <c r="G260">
        <v>21.5</v>
      </c>
      <c r="I260" s="80">
        <v>39356</v>
      </c>
      <c r="J260" s="3">
        <v>1836558.5470420001</v>
      </c>
      <c r="K260" s="3">
        <v>939658.26625332003</v>
      </c>
      <c r="L260" s="3">
        <v>456751.65402999998</v>
      </c>
      <c r="M260" s="3">
        <v>1425445.0071557099</v>
      </c>
      <c r="N260" s="3">
        <v>863109.04315200006</v>
      </c>
      <c r="O260" s="3">
        <v>85796.741365590002</v>
      </c>
      <c r="P260" s="3">
        <v>5619500.2589986203</v>
      </c>
    </row>
    <row r="261" spans="5:16">
      <c r="E261" s="80">
        <v>29921</v>
      </c>
      <c r="F261">
        <v>1981</v>
      </c>
      <c r="G261">
        <v>21.5</v>
      </c>
      <c r="I261" s="80">
        <v>39387</v>
      </c>
      <c r="J261" s="3">
        <v>1941630.298069</v>
      </c>
      <c r="K261" s="3">
        <v>946242.19963074999</v>
      </c>
      <c r="L261" s="3">
        <v>481283.17875899997</v>
      </c>
      <c r="M261" s="3">
        <v>1411724.62729021</v>
      </c>
      <c r="N261" s="3">
        <v>898022.19026900001</v>
      </c>
      <c r="O261" s="3">
        <v>81930.485492409993</v>
      </c>
      <c r="P261" s="3">
        <v>5773013.9795103697</v>
      </c>
    </row>
    <row r="262" spans="5:16">
      <c r="E262" s="80">
        <v>29922</v>
      </c>
      <c r="F262">
        <v>1981</v>
      </c>
      <c r="G262">
        <v>21.5</v>
      </c>
      <c r="I262" s="80">
        <v>39417</v>
      </c>
      <c r="J262" s="3">
        <v>1987117.784792</v>
      </c>
      <c r="K262" s="3">
        <v>998050.43187864998</v>
      </c>
      <c r="L262" s="3">
        <v>512105.54347400001</v>
      </c>
      <c r="M262" s="3">
        <v>1452822.6145075399</v>
      </c>
      <c r="N262" s="3">
        <v>926182.48012199998</v>
      </c>
      <c r="O262" s="3">
        <v>82473.440386610004</v>
      </c>
      <c r="P262" s="3">
        <v>5970933.2951608002</v>
      </c>
    </row>
    <row r="263" spans="5:16">
      <c r="E263" s="80">
        <v>29923</v>
      </c>
      <c r="F263">
        <v>1981</v>
      </c>
      <c r="G263">
        <v>21.5</v>
      </c>
      <c r="I263" s="80">
        <v>39448</v>
      </c>
      <c r="J263" s="3">
        <v>2005682.6280749999</v>
      </c>
      <c r="K263" s="3">
        <v>1030586.2385631599</v>
      </c>
      <c r="L263" s="3">
        <v>489488.04852499999</v>
      </c>
      <c r="M263" s="3">
        <v>1424066.57180632</v>
      </c>
      <c r="N263" s="3">
        <v>943814.33675500005</v>
      </c>
      <c r="O263" s="3">
        <v>81058.836988170005</v>
      </c>
      <c r="P263" s="3">
        <v>5974696.66071265</v>
      </c>
    </row>
    <row r="264" spans="5:16">
      <c r="E264" s="80">
        <v>29924</v>
      </c>
      <c r="F264">
        <v>1981</v>
      </c>
      <c r="G264">
        <v>21.5</v>
      </c>
      <c r="I264" s="80">
        <v>39479</v>
      </c>
      <c r="J264" s="3">
        <v>2075607.578799</v>
      </c>
      <c r="K264" s="3">
        <v>1042710.68204418</v>
      </c>
      <c r="L264" s="3">
        <v>498594.03423300001</v>
      </c>
      <c r="M264" s="3">
        <v>1452636.22004572</v>
      </c>
      <c r="N264" s="3">
        <v>981437.18621800002</v>
      </c>
      <c r="O264" s="3">
        <v>80985.370720199993</v>
      </c>
      <c r="P264" s="3">
        <v>6131971.0720600998</v>
      </c>
    </row>
    <row r="265" spans="5:16">
      <c r="E265" s="80">
        <v>29925</v>
      </c>
      <c r="F265">
        <v>1981</v>
      </c>
      <c r="G265">
        <v>21.5</v>
      </c>
      <c r="I265" s="80">
        <v>39508</v>
      </c>
      <c r="J265" s="3">
        <v>2130536.8666119999</v>
      </c>
      <c r="K265" s="3">
        <v>1049561.35993438</v>
      </c>
      <c r="L265" s="3">
        <v>512937.67765999999</v>
      </c>
      <c r="M265" s="3">
        <v>1500490.46965842</v>
      </c>
      <c r="N265" s="3">
        <v>1013545.144566</v>
      </c>
      <c r="O265" s="3">
        <v>81567.967252610004</v>
      </c>
      <c r="P265" s="3">
        <v>6288639.4856834104</v>
      </c>
    </row>
    <row r="266" spans="5:16">
      <c r="E266" s="80">
        <v>29926</v>
      </c>
      <c r="F266">
        <v>1981</v>
      </c>
      <c r="G266">
        <v>21.5</v>
      </c>
      <c r="I266" s="80">
        <v>39539</v>
      </c>
      <c r="J266" s="3">
        <v>2190344.9273950001</v>
      </c>
      <c r="K266" s="3">
        <v>1077292.25415143</v>
      </c>
      <c r="L266" s="3">
        <v>526484.10582000006</v>
      </c>
      <c r="M266" s="3">
        <v>1529855.20813942</v>
      </c>
      <c r="N266" s="3">
        <v>1050235.4503919999</v>
      </c>
      <c r="O266" s="3">
        <v>82428.417557029999</v>
      </c>
      <c r="P266" s="3">
        <v>6456640.3634548802</v>
      </c>
    </row>
    <row r="267" spans="5:16">
      <c r="E267" s="80">
        <v>29927</v>
      </c>
      <c r="F267">
        <v>1981</v>
      </c>
      <c r="G267">
        <v>21.5</v>
      </c>
      <c r="I267" s="80">
        <v>39569</v>
      </c>
      <c r="J267" s="3">
        <v>2240363.3935560002</v>
      </c>
      <c r="K267" s="3">
        <v>1114587.30351043</v>
      </c>
      <c r="L267" s="3">
        <v>558304.70897499996</v>
      </c>
      <c r="M267" s="3">
        <v>1638823.1912946799</v>
      </c>
      <c r="N267" s="3">
        <v>1084022.798349</v>
      </c>
      <c r="O267" s="3">
        <v>88914.350333380004</v>
      </c>
      <c r="P267" s="3">
        <v>6725015.7460184898</v>
      </c>
    </row>
    <row r="268" spans="5:16">
      <c r="E268" s="80">
        <v>29928</v>
      </c>
      <c r="F268">
        <v>1981</v>
      </c>
      <c r="G268">
        <v>21.5</v>
      </c>
      <c r="I268" s="80">
        <v>39600</v>
      </c>
      <c r="J268" s="3">
        <v>2293628.9672730002</v>
      </c>
      <c r="K268" s="3">
        <v>1083813.5682030499</v>
      </c>
      <c r="L268" s="3">
        <v>581258.32659499999</v>
      </c>
      <c r="M268" s="3">
        <v>1661715.4679495301</v>
      </c>
      <c r="N268" s="3">
        <v>1115841.633162</v>
      </c>
      <c r="O268" s="3">
        <v>88716.218771629996</v>
      </c>
      <c r="P268" s="3">
        <v>6824974.1819542097</v>
      </c>
    </row>
    <row r="269" spans="5:16">
      <c r="E269" s="80">
        <v>29929</v>
      </c>
      <c r="F269">
        <v>1981</v>
      </c>
      <c r="G269">
        <v>21.5</v>
      </c>
      <c r="I269" s="80">
        <v>39630</v>
      </c>
      <c r="J269" s="3">
        <v>2346836.3542574998</v>
      </c>
      <c r="K269" s="3">
        <v>1131759.75694973</v>
      </c>
      <c r="L269" s="3">
        <v>616355.76583520998</v>
      </c>
      <c r="M269" s="3">
        <v>1786333.3399313099</v>
      </c>
      <c r="N269" s="3">
        <v>1150244.1149949201</v>
      </c>
      <c r="O269" s="3">
        <v>93902.823848860004</v>
      </c>
      <c r="P269" s="3">
        <v>7125432.1558175199</v>
      </c>
    </row>
    <row r="270" spans="5:16">
      <c r="E270" s="80">
        <v>29930</v>
      </c>
      <c r="F270">
        <v>1981</v>
      </c>
      <c r="G270">
        <v>21.5</v>
      </c>
      <c r="I270" s="80">
        <v>39661</v>
      </c>
      <c r="J270" s="3">
        <v>2387953.8756896001</v>
      </c>
      <c r="K270" s="3">
        <v>1133827.98468795</v>
      </c>
      <c r="L270" s="3">
        <v>639336.53045649</v>
      </c>
      <c r="M270" s="3">
        <v>1784789.95175098</v>
      </c>
      <c r="N270" s="3">
        <v>1174032.4274236299</v>
      </c>
      <c r="O270" s="3">
        <v>95437.391451219999</v>
      </c>
      <c r="P270" s="3">
        <v>7215378.1614598697</v>
      </c>
    </row>
    <row r="271" spans="5:16">
      <c r="E271" s="80">
        <v>29931</v>
      </c>
      <c r="F271">
        <v>1981</v>
      </c>
      <c r="G271">
        <v>21.5</v>
      </c>
      <c r="I271" s="80">
        <v>39692</v>
      </c>
      <c r="J271" s="3">
        <v>2438883.6403112002</v>
      </c>
      <c r="K271" s="3">
        <v>1143410.05803161</v>
      </c>
      <c r="L271" s="3">
        <v>648498.79980191996</v>
      </c>
      <c r="M271" s="3">
        <v>1807288.47414309</v>
      </c>
      <c r="N271" s="3">
        <v>1190208.6068565</v>
      </c>
      <c r="O271" s="3">
        <v>97281.856221990005</v>
      </c>
      <c r="P271" s="3">
        <v>7325571.4353663102</v>
      </c>
    </row>
    <row r="272" spans="5:16">
      <c r="E272" s="80">
        <v>29932</v>
      </c>
      <c r="F272">
        <v>1981</v>
      </c>
      <c r="G272">
        <v>21.5</v>
      </c>
      <c r="I272" s="80">
        <v>39722</v>
      </c>
      <c r="J272" s="3">
        <v>2473080.5272520999</v>
      </c>
      <c r="K272" s="3">
        <v>1165819.87797173</v>
      </c>
      <c r="L272" s="3">
        <v>649216.94400293997</v>
      </c>
      <c r="M272" s="3">
        <v>1838337.02708325</v>
      </c>
      <c r="N272" s="3">
        <v>1203118.5386937901</v>
      </c>
      <c r="O272" s="3">
        <v>97667.892272009994</v>
      </c>
      <c r="P272" s="3">
        <v>7427240.8072758196</v>
      </c>
    </row>
    <row r="273" spans="5:16">
      <c r="E273" s="80">
        <v>29933</v>
      </c>
      <c r="F273">
        <v>1981</v>
      </c>
      <c r="G273">
        <v>21.5</v>
      </c>
      <c r="I273" s="80">
        <v>39753</v>
      </c>
      <c r="J273" s="3">
        <v>2486198.4452054002</v>
      </c>
      <c r="K273" s="3">
        <v>1155752.87000789</v>
      </c>
      <c r="L273" s="3">
        <v>646869.75002480997</v>
      </c>
      <c r="M273" s="3">
        <v>1819349.0943714301</v>
      </c>
      <c r="N273" s="3">
        <v>1206401.6089710901</v>
      </c>
      <c r="O273" s="3">
        <v>94668.096344029997</v>
      </c>
      <c r="P273" s="3">
        <v>7409239.8649246497</v>
      </c>
    </row>
    <row r="274" spans="5:16">
      <c r="E274" s="80">
        <v>29934</v>
      </c>
      <c r="F274">
        <v>1981</v>
      </c>
      <c r="G274">
        <v>21.5</v>
      </c>
      <c r="I274" s="80">
        <v>39783</v>
      </c>
      <c r="J274" s="3">
        <v>2502443.8639725</v>
      </c>
      <c r="K274" s="3">
        <v>1184308.9629170699</v>
      </c>
      <c r="L274" s="3">
        <v>645227.93242713995</v>
      </c>
      <c r="M274" s="3">
        <v>2220275.7233255198</v>
      </c>
      <c r="N274" s="3">
        <v>1204471.1619683399</v>
      </c>
      <c r="O274" s="3">
        <v>100308.25816318</v>
      </c>
      <c r="P274" s="3">
        <v>7857035.90277375</v>
      </c>
    </row>
    <row r="275" spans="5:16">
      <c r="E275" s="80">
        <v>29935</v>
      </c>
      <c r="F275">
        <v>1981</v>
      </c>
      <c r="G275">
        <v>21.5</v>
      </c>
      <c r="I275" s="80">
        <v>39814</v>
      </c>
      <c r="J275" s="3">
        <v>2512737.1173157902</v>
      </c>
      <c r="K275" s="3">
        <v>1202885.5648226</v>
      </c>
      <c r="L275" s="3">
        <v>629711.96058349998</v>
      </c>
      <c r="M275" s="3">
        <v>2204682.8681404199</v>
      </c>
      <c r="N275" s="3">
        <v>1205579.73768181</v>
      </c>
      <c r="O275" s="3">
        <v>100658.50450353</v>
      </c>
      <c r="P275" s="3">
        <v>7856255.7530476404</v>
      </c>
    </row>
    <row r="276" spans="5:16">
      <c r="E276" s="80">
        <v>29936</v>
      </c>
      <c r="F276">
        <v>1981</v>
      </c>
      <c r="G276">
        <v>21.5</v>
      </c>
      <c r="I276" s="80">
        <v>39845</v>
      </c>
      <c r="J276" s="3">
        <v>2528199.5198350502</v>
      </c>
      <c r="K276" s="3">
        <v>1215960.0961985199</v>
      </c>
      <c r="L276" s="3">
        <v>621974.61071737995</v>
      </c>
      <c r="M276" s="3">
        <v>2217260.2922386699</v>
      </c>
      <c r="N276" s="3">
        <v>1208165.6686467801</v>
      </c>
      <c r="O276" s="3">
        <v>103849.48565230001</v>
      </c>
      <c r="P276" s="3">
        <v>7895409.6732887002</v>
      </c>
    </row>
    <row r="277" spans="5:16">
      <c r="E277" s="80">
        <v>29937</v>
      </c>
      <c r="F277">
        <v>1981</v>
      </c>
      <c r="G277">
        <v>21.5</v>
      </c>
      <c r="I277" s="80">
        <v>39873</v>
      </c>
      <c r="J277" s="3">
        <v>2546916.8330037999</v>
      </c>
      <c r="K277" s="3">
        <v>1230844.3730464899</v>
      </c>
      <c r="L277" s="3">
        <v>610685.95347877999</v>
      </c>
      <c r="M277" s="3">
        <v>2199892.6437329701</v>
      </c>
      <c r="N277" s="3">
        <v>1209309.2963071801</v>
      </c>
      <c r="O277" s="3">
        <v>105232.17639067001</v>
      </c>
      <c r="P277" s="3">
        <v>7902881.2759598801</v>
      </c>
    </row>
    <row r="278" spans="5:16">
      <c r="E278" s="80">
        <v>29938</v>
      </c>
      <c r="F278">
        <v>1981</v>
      </c>
      <c r="G278">
        <v>21.5</v>
      </c>
      <c r="I278" s="80">
        <v>39904</v>
      </c>
      <c r="J278" s="3">
        <v>2567186.2193908002</v>
      </c>
      <c r="K278" s="3">
        <v>1239050.39648465</v>
      </c>
      <c r="L278" s="3">
        <v>604920.23741386004</v>
      </c>
      <c r="M278" s="3">
        <v>2247026.0094558899</v>
      </c>
      <c r="N278" s="3">
        <v>1215910.93419843</v>
      </c>
      <c r="O278" s="3">
        <v>107722.45961097001</v>
      </c>
      <c r="P278" s="3">
        <v>7981816.2565545999</v>
      </c>
    </row>
    <row r="279" spans="5:16">
      <c r="E279" s="80">
        <v>29939</v>
      </c>
      <c r="F279">
        <v>1981</v>
      </c>
      <c r="G279">
        <v>21.5</v>
      </c>
      <c r="I279" s="80">
        <v>39934</v>
      </c>
      <c r="J279" s="3">
        <v>2597416.2908351999</v>
      </c>
      <c r="K279" s="3">
        <v>1245987.7301471599</v>
      </c>
      <c r="L279" s="3">
        <v>592511.33466128004</v>
      </c>
      <c r="M279" s="3">
        <v>2242616.0159603199</v>
      </c>
      <c r="N279" s="3">
        <v>1223298.5647054401</v>
      </c>
      <c r="O279" s="3">
        <v>111220.6369846</v>
      </c>
      <c r="P279" s="3">
        <v>8013050.5732939998</v>
      </c>
    </row>
    <row r="280" spans="5:16">
      <c r="E280" s="80">
        <v>29940</v>
      </c>
      <c r="F280">
        <v>1981</v>
      </c>
      <c r="G280">
        <v>21.5</v>
      </c>
      <c r="I280" s="80">
        <v>39965</v>
      </c>
      <c r="J280" s="3">
        <v>2627487.2163064</v>
      </c>
      <c r="K280" s="3">
        <v>1238457.69673596</v>
      </c>
      <c r="L280" s="3">
        <v>587603.62057710998</v>
      </c>
      <c r="M280" s="3">
        <v>2198875.6337023498</v>
      </c>
      <c r="N280" s="3">
        <v>1231853.4995458401</v>
      </c>
      <c r="O280" s="3">
        <v>113573.64415519001</v>
      </c>
      <c r="P280" s="3">
        <v>7997851.3110228498</v>
      </c>
    </row>
    <row r="281" spans="5:16">
      <c r="E281" s="80">
        <v>29941</v>
      </c>
      <c r="F281">
        <v>1981</v>
      </c>
      <c r="G281">
        <v>21.5</v>
      </c>
      <c r="I281" s="80">
        <v>39995</v>
      </c>
      <c r="J281" s="3">
        <v>2650171.6790254</v>
      </c>
      <c r="K281" s="3">
        <v>1262413.1465799999</v>
      </c>
      <c r="L281" s="3">
        <v>581708.79112299997</v>
      </c>
      <c r="M281" s="3">
        <v>2216925.9884414999</v>
      </c>
      <c r="N281" s="3">
        <v>1245218.5285179401</v>
      </c>
      <c r="O281" s="3">
        <v>118755.46901363001</v>
      </c>
      <c r="P281" s="3">
        <v>8075193.6027014703</v>
      </c>
    </row>
    <row r="282" spans="5:16">
      <c r="E282" s="80">
        <v>29942</v>
      </c>
      <c r="F282">
        <v>1981</v>
      </c>
      <c r="G282">
        <v>21.5</v>
      </c>
      <c r="I282" s="80">
        <v>40026</v>
      </c>
      <c r="J282" s="3">
        <v>2676004.7784974999</v>
      </c>
      <c r="K282" s="3">
        <v>1266285.71087712</v>
      </c>
      <c r="L282" s="3">
        <v>577577.68828616</v>
      </c>
      <c r="M282" s="3">
        <v>2222652.2425642498</v>
      </c>
      <c r="N282" s="3">
        <v>1253530.5757249701</v>
      </c>
      <c r="O282" s="3">
        <v>124224.46746027999</v>
      </c>
      <c r="P282" s="3">
        <v>8120275.4634102797</v>
      </c>
    </row>
    <row r="283" spans="5:16">
      <c r="E283" s="80">
        <v>29943</v>
      </c>
      <c r="F283">
        <v>1981</v>
      </c>
      <c r="G283">
        <v>21.5</v>
      </c>
      <c r="I283" s="80">
        <v>40057</v>
      </c>
      <c r="J283" s="3">
        <v>2718156.9900341998</v>
      </c>
      <c r="K283" s="3">
        <v>1267705.17672548</v>
      </c>
      <c r="L283" s="3">
        <v>581081.38273612002</v>
      </c>
      <c r="M283" s="3">
        <v>2205142.8915958898</v>
      </c>
      <c r="N283" s="3">
        <v>1264179.8542919101</v>
      </c>
      <c r="O283" s="3">
        <v>125329.71520902</v>
      </c>
      <c r="P283" s="3">
        <v>8161596.0105926199</v>
      </c>
    </row>
    <row r="284" spans="5:16">
      <c r="E284" s="80">
        <v>29944</v>
      </c>
      <c r="F284">
        <v>1981</v>
      </c>
      <c r="G284">
        <v>21.5</v>
      </c>
      <c r="I284" s="80">
        <v>40087</v>
      </c>
      <c r="J284" s="3">
        <v>2745455.2415872999</v>
      </c>
      <c r="K284" s="3">
        <v>1260544.06758709</v>
      </c>
      <c r="L284" s="3">
        <v>583485.66445861</v>
      </c>
      <c r="M284" s="3">
        <v>2189004.4319608998</v>
      </c>
      <c r="N284" s="3">
        <v>1275907.57397096</v>
      </c>
      <c r="O284" s="3">
        <v>124553.96889016</v>
      </c>
      <c r="P284" s="3">
        <v>8178950.9484550199</v>
      </c>
    </row>
    <row r="285" spans="5:16">
      <c r="E285" s="80">
        <v>29945</v>
      </c>
      <c r="F285">
        <v>1981</v>
      </c>
      <c r="G285">
        <v>21.5</v>
      </c>
      <c r="I285" s="80">
        <v>40118</v>
      </c>
      <c r="J285" s="3">
        <v>2776266.9424163001</v>
      </c>
      <c r="K285" s="3">
        <v>1210340.1940602199</v>
      </c>
      <c r="L285" s="3">
        <v>600506.30883294996</v>
      </c>
      <c r="M285" s="3">
        <v>2072103.4738950101</v>
      </c>
      <c r="N285" s="3">
        <v>1289822.6549923201</v>
      </c>
      <c r="O285" s="3">
        <v>119428.73361263001</v>
      </c>
      <c r="P285" s="3">
        <v>8068468.3078094302</v>
      </c>
    </row>
    <row r="286" spans="5:16">
      <c r="E286" s="80">
        <v>29946</v>
      </c>
      <c r="F286">
        <v>1981</v>
      </c>
      <c r="G286">
        <v>21.5</v>
      </c>
      <c r="I286" s="80">
        <v>40148</v>
      </c>
      <c r="J286" s="3">
        <v>2807163.305561</v>
      </c>
      <c r="K286" s="3">
        <v>1263209.6303077401</v>
      </c>
      <c r="L286" s="3">
        <v>609201.61503401003</v>
      </c>
      <c r="M286" s="3">
        <v>2100078.2107048798</v>
      </c>
      <c r="N286" s="3">
        <v>1295577.0191267401</v>
      </c>
      <c r="O286" s="3">
        <v>129174.89254686001</v>
      </c>
      <c r="P286" s="3">
        <v>8204404.67328123</v>
      </c>
    </row>
    <row r="287" spans="5:16">
      <c r="E287" s="80">
        <v>29947</v>
      </c>
      <c r="F287">
        <v>1981</v>
      </c>
      <c r="G287">
        <v>21.5</v>
      </c>
      <c r="I287" s="80">
        <v>40179</v>
      </c>
      <c r="J287" s="3">
        <v>2813872.1191866999</v>
      </c>
      <c r="K287" s="3">
        <v>1262960.6754940499</v>
      </c>
      <c r="L287" s="3">
        <v>593363.62052274996</v>
      </c>
      <c r="M287" s="3">
        <v>2052422.3143533</v>
      </c>
      <c r="N287" s="3">
        <v>1299951.69559959</v>
      </c>
      <c r="O287" s="3">
        <v>129366.55913369999</v>
      </c>
      <c r="P287" s="3">
        <v>8151936.9842900904</v>
      </c>
    </row>
    <row r="288" spans="5:16">
      <c r="E288" s="80">
        <v>29948</v>
      </c>
      <c r="F288">
        <v>1981</v>
      </c>
      <c r="G288">
        <v>21.5</v>
      </c>
      <c r="I288" s="80">
        <v>40210</v>
      </c>
      <c r="J288" s="3">
        <v>2830561.4006781499</v>
      </c>
      <c r="K288" s="3">
        <v>1247785.88970959</v>
      </c>
      <c r="L288" s="3">
        <v>586744.83878708002</v>
      </c>
      <c r="M288" s="3">
        <v>2020018.8470880501</v>
      </c>
      <c r="N288" s="3">
        <v>1307154.8363293901</v>
      </c>
      <c r="O288" s="3">
        <v>130427.61850067999</v>
      </c>
      <c r="P288" s="3">
        <v>8122693.4310929403</v>
      </c>
    </row>
    <row r="289" spans="5:16">
      <c r="E289" s="80">
        <v>29949</v>
      </c>
      <c r="F289">
        <v>1981</v>
      </c>
      <c r="G289">
        <v>21.5</v>
      </c>
      <c r="I289" s="80">
        <v>40238</v>
      </c>
      <c r="J289" s="3">
        <v>2851616.0969476001</v>
      </c>
      <c r="K289" s="3">
        <v>1168117.3773279099</v>
      </c>
      <c r="L289" s="3">
        <v>595244.84138906002</v>
      </c>
      <c r="M289" s="3">
        <v>1886256.9467720599</v>
      </c>
      <c r="N289" s="3">
        <v>1317671.27344211</v>
      </c>
      <c r="O289" s="3">
        <v>124120.88633247001</v>
      </c>
      <c r="P289" s="3">
        <v>7943027.4222112102</v>
      </c>
    </row>
    <row r="290" spans="5:16">
      <c r="E290" s="80">
        <v>29950</v>
      </c>
      <c r="F290">
        <v>1981</v>
      </c>
      <c r="G290">
        <v>21.5</v>
      </c>
      <c r="I290" s="80">
        <v>40269</v>
      </c>
      <c r="J290" s="3">
        <v>2875522.6804101998</v>
      </c>
      <c r="K290" s="3">
        <v>1129232.1743763001</v>
      </c>
      <c r="L290" s="3">
        <v>602520.71788785001</v>
      </c>
      <c r="M290" s="3">
        <v>1827333.27700042</v>
      </c>
      <c r="N290" s="3">
        <v>1328535.9095685801</v>
      </c>
      <c r="O290" s="3">
        <v>124323.46187648999</v>
      </c>
      <c r="P290" s="3">
        <v>7887468.2211198397</v>
      </c>
    </row>
    <row r="291" spans="5:16">
      <c r="E291" s="80">
        <v>29951</v>
      </c>
      <c r="F291">
        <v>1981</v>
      </c>
      <c r="G291">
        <v>21.5</v>
      </c>
      <c r="I291" s="80">
        <v>40299</v>
      </c>
      <c r="J291" s="3">
        <v>2942495.3525713999</v>
      </c>
      <c r="K291" s="3">
        <v>1187318.0006921501</v>
      </c>
      <c r="L291" s="3">
        <v>610138.95933228999</v>
      </c>
      <c r="M291" s="3">
        <v>1933155.9886673701</v>
      </c>
      <c r="N291" s="3">
        <v>1345697.6550048201</v>
      </c>
      <c r="O291" s="3">
        <v>135920.21909945001</v>
      </c>
      <c r="P291" s="3">
        <v>8154726.1753674801</v>
      </c>
    </row>
    <row r="292" spans="5:16">
      <c r="E292" s="80">
        <v>29952</v>
      </c>
      <c r="F292">
        <v>1982</v>
      </c>
      <c r="G292">
        <v>21.5</v>
      </c>
      <c r="I292" s="80">
        <v>40330</v>
      </c>
      <c r="J292" s="3">
        <v>2993265.2066259002</v>
      </c>
      <c r="K292" s="3">
        <v>1156147.56243963</v>
      </c>
      <c r="L292" s="3">
        <v>607566.69521495001</v>
      </c>
      <c r="M292" s="3">
        <v>1910376.9371055099</v>
      </c>
      <c r="N292" s="3">
        <v>1354697.1335590901</v>
      </c>
      <c r="O292" s="3">
        <v>136797.02029168</v>
      </c>
      <c r="P292" s="3">
        <v>8158850.5552367596</v>
      </c>
    </row>
    <row r="293" spans="5:16">
      <c r="E293" s="80">
        <v>29953</v>
      </c>
      <c r="F293">
        <v>1982</v>
      </c>
      <c r="G293">
        <v>21.5</v>
      </c>
      <c r="I293" s="80">
        <v>40360</v>
      </c>
      <c r="J293" s="3">
        <v>3103053.3776766001</v>
      </c>
      <c r="K293" s="3">
        <v>1123434.44693051</v>
      </c>
      <c r="L293" s="3">
        <v>592388.94137108</v>
      </c>
      <c r="M293" s="3">
        <v>1851676.4102266899</v>
      </c>
      <c r="N293" s="3">
        <v>1297244.53125537</v>
      </c>
      <c r="O293" s="3">
        <v>130160.2384862</v>
      </c>
      <c r="P293" s="3">
        <v>8097957.9459464503</v>
      </c>
    </row>
    <row r="294" spans="5:16">
      <c r="E294" s="80">
        <v>29954</v>
      </c>
      <c r="F294">
        <v>1982</v>
      </c>
      <c r="G294">
        <v>21.5</v>
      </c>
      <c r="I294" s="80">
        <v>40391</v>
      </c>
      <c r="J294" s="3">
        <v>3133299.7720010001</v>
      </c>
      <c r="K294" s="3">
        <v>1121353.3326542799</v>
      </c>
      <c r="L294" s="3">
        <v>600617.48935064999</v>
      </c>
      <c r="M294" s="3">
        <v>1828509.3436978699</v>
      </c>
      <c r="N294" s="3">
        <v>1312505.51546409</v>
      </c>
      <c r="O294" s="3">
        <v>134319.90087896999</v>
      </c>
      <c r="P294" s="3">
        <v>8130605.3540468598</v>
      </c>
    </row>
    <row r="295" spans="5:16">
      <c r="E295" s="80">
        <v>29955</v>
      </c>
      <c r="F295">
        <v>1982</v>
      </c>
      <c r="G295">
        <v>21.5</v>
      </c>
      <c r="I295" s="80">
        <v>40422</v>
      </c>
      <c r="J295" s="3">
        <v>3184348.4990309998</v>
      </c>
      <c r="K295" s="3">
        <v>1132395.36861256</v>
      </c>
      <c r="L295" s="3">
        <v>597723.07746920001</v>
      </c>
      <c r="M295" s="3">
        <v>1835149.1875905001</v>
      </c>
      <c r="N295" s="3">
        <v>1322598.1017527699</v>
      </c>
      <c r="O295" s="3">
        <v>137032.68217933999</v>
      </c>
      <c r="P295" s="3">
        <v>8209246.9166353699</v>
      </c>
    </row>
    <row r="296" spans="5:16">
      <c r="E296" s="80">
        <v>29956</v>
      </c>
      <c r="F296">
        <v>1982</v>
      </c>
      <c r="G296">
        <v>21.5</v>
      </c>
      <c r="I296" s="80">
        <v>40452</v>
      </c>
      <c r="J296" s="3">
        <v>3212319.8633372001</v>
      </c>
      <c r="K296" s="3">
        <v>1153758.56477991</v>
      </c>
      <c r="L296" s="3">
        <v>600710.94270220003</v>
      </c>
      <c r="M296" s="3">
        <v>1896372.2708016201</v>
      </c>
      <c r="N296" s="3">
        <v>1333646.09246402</v>
      </c>
      <c r="O296" s="3">
        <v>143477.98675749</v>
      </c>
      <c r="P296" s="3">
        <v>8340285.7208424397</v>
      </c>
    </row>
    <row r="297" spans="5:16">
      <c r="E297" s="80">
        <v>29957</v>
      </c>
      <c r="F297">
        <v>1982</v>
      </c>
      <c r="G297">
        <v>21.5</v>
      </c>
      <c r="I297" s="80">
        <v>40483</v>
      </c>
      <c r="J297" s="3">
        <v>3257818.2158599002</v>
      </c>
      <c r="K297" s="3">
        <v>1160055.2864083799</v>
      </c>
      <c r="L297" s="3">
        <v>616215.17692990997</v>
      </c>
      <c r="M297" s="3">
        <v>1946207.1401218299</v>
      </c>
      <c r="N297" s="3">
        <v>1334153.05693938</v>
      </c>
      <c r="O297" s="3">
        <v>118576.54226726999</v>
      </c>
      <c r="P297" s="3">
        <v>8433025.41852667</v>
      </c>
    </row>
    <row r="298" spans="5:16">
      <c r="E298" s="80">
        <v>29958</v>
      </c>
      <c r="F298">
        <v>1982</v>
      </c>
      <c r="G298">
        <v>21.5</v>
      </c>
      <c r="I298" s="80">
        <v>40513</v>
      </c>
      <c r="J298" s="3">
        <v>3302206.201165</v>
      </c>
      <c r="K298" s="3">
        <v>1210744.4875630899</v>
      </c>
      <c r="L298" s="3">
        <v>612424.84946793003</v>
      </c>
      <c r="M298" s="3">
        <v>1979422.7113324399</v>
      </c>
      <c r="N298" s="3">
        <v>1342684.2316143201</v>
      </c>
      <c r="O298" s="3">
        <v>122188.93810083</v>
      </c>
      <c r="P298" s="3">
        <v>8569671.4192436095</v>
      </c>
    </row>
    <row r="299" spans="5:16">
      <c r="E299" s="80">
        <v>29959</v>
      </c>
      <c r="F299">
        <v>1982</v>
      </c>
      <c r="G299">
        <v>21.5</v>
      </c>
      <c r="I299" s="80">
        <v>40544</v>
      </c>
      <c r="J299" s="3">
        <v>3275632.5125537999</v>
      </c>
      <c r="K299" s="3">
        <v>1198765.05636434</v>
      </c>
      <c r="L299" s="3">
        <v>591945.31064944004</v>
      </c>
      <c r="M299" s="3">
        <v>1958588.49079483</v>
      </c>
      <c r="N299" s="3">
        <v>1351908.94917665</v>
      </c>
      <c r="O299" s="3">
        <v>122598.91326299</v>
      </c>
      <c r="P299" s="3">
        <v>8499439.2328020595</v>
      </c>
    </row>
    <row r="300" spans="5:16">
      <c r="E300" s="80">
        <v>29960</v>
      </c>
      <c r="F300">
        <v>1982</v>
      </c>
      <c r="G300">
        <v>21.5</v>
      </c>
      <c r="I300" s="80">
        <v>40575</v>
      </c>
      <c r="J300" s="3">
        <v>3298391.5004452998</v>
      </c>
      <c r="K300" s="3">
        <v>1205048.6580513001</v>
      </c>
      <c r="L300" s="3">
        <v>581300.61582635005</v>
      </c>
      <c r="M300" s="3">
        <v>1973390.86272465</v>
      </c>
      <c r="N300" s="3">
        <v>1362027.1204677599</v>
      </c>
      <c r="O300" s="3">
        <v>124974.02763377001</v>
      </c>
      <c r="P300" s="3">
        <v>8545132.7851491291</v>
      </c>
    </row>
    <row r="301" spans="5:16">
      <c r="E301" s="80">
        <v>29961</v>
      </c>
      <c r="F301">
        <v>1982</v>
      </c>
      <c r="G301">
        <v>21.5</v>
      </c>
      <c r="I301" s="80">
        <v>40603</v>
      </c>
      <c r="J301" s="3">
        <v>3343300.1127269999</v>
      </c>
      <c r="K301" s="3">
        <v>1218885.32968579</v>
      </c>
      <c r="L301" s="3">
        <v>578822.77187903004</v>
      </c>
      <c r="M301" s="3">
        <v>1982644.5200970301</v>
      </c>
      <c r="N301" s="3">
        <v>1376227.0131314101</v>
      </c>
      <c r="O301" s="3">
        <v>126612.20998371999</v>
      </c>
      <c r="P301" s="3">
        <v>8626491.95750398</v>
      </c>
    </row>
    <row r="302" spans="5:16">
      <c r="E302" s="80">
        <v>29962</v>
      </c>
      <c r="F302">
        <v>1982</v>
      </c>
      <c r="G302">
        <v>21.5</v>
      </c>
      <c r="I302" s="80">
        <v>40634</v>
      </c>
      <c r="J302" s="3">
        <v>3367151.4071058398</v>
      </c>
      <c r="K302" s="3">
        <v>1230148.9094555599</v>
      </c>
      <c r="L302" s="3">
        <v>561819.47533111996</v>
      </c>
      <c r="M302" s="3">
        <v>2010513.7581748001</v>
      </c>
      <c r="N302" s="3">
        <v>1387054.0058947201</v>
      </c>
      <c r="O302" s="3">
        <v>127490.7079866</v>
      </c>
      <c r="P302" s="3">
        <v>8684178.2639486399</v>
      </c>
    </row>
    <row r="303" spans="5:16">
      <c r="E303" s="80">
        <v>29963</v>
      </c>
      <c r="F303">
        <v>1982</v>
      </c>
      <c r="G303">
        <v>21.5</v>
      </c>
      <c r="I303" s="80">
        <v>40664</v>
      </c>
      <c r="J303" s="3">
        <v>3410386.3780950001</v>
      </c>
      <c r="K303" s="3">
        <v>1238331.93311127</v>
      </c>
      <c r="L303" s="3">
        <v>561138.05935840996</v>
      </c>
      <c r="M303" s="3">
        <v>2054418.4037566499</v>
      </c>
      <c r="N303" s="3">
        <v>1407367.5164773399</v>
      </c>
      <c r="O303" s="3">
        <v>131243.55089297</v>
      </c>
      <c r="P303" s="3">
        <v>8802885.8416916393</v>
      </c>
    </row>
    <row r="304" spans="5:16">
      <c r="E304" s="80">
        <v>29964</v>
      </c>
      <c r="F304">
        <v>1982</v>
      </c>
      <c r="G304">
        <v>21.5</v>
      </c>
      <c r="I304" s="80">
        <v>40695</v>
      </c>
      <c r="J304" s="3">
        <v>3451840.42268408</v>
      </c>
      <c r="K304" s="3">
        <v>1233462.5303291001</v>
      </c>
      <c r="L304" s="3">
        <v>558072.11661422998</v>
      </c>
      <c r="M304" s="3">
        <v>2103059.9060129998</v>
      </c>
      <c r="N304" s="3">
        <v>1427015.2968287901</v>
      </c>
      <c r="O304" s="3">
        <v>132559.20794535999</v>
      </c>
      <c r="P304" s="3">
        <v>8906009.4804145601</v>
      </c>
    </row>
    <row r="305" spans="5:16">
      <c r="E305" s="80">
        <v>29965</v>
      </c>
      <c r="F305">
        <v>1982</v>
      </c>
      <c r="G305">
        <v>21.5</v>
      </c>
      <c r="I305" s="80">
        <v>40725</v>
      </c>
      <c r="J305" s="3">
        <v>3497986.1833519</v>
      </c>
      <c r="K305" s="3">
        <v>1260500.99652235</v>
      </c>
      <c r="L305" s="3">
        <v>560522.62458499998</v>
      </c>
      <c r="M305" s="3">
        <v>2137639.4347072202</v>
      </c>
      <c r="N305" s="3">
        <v>1449433.65188732</v>
      </c>
      <c r="O305" s="3">
        <v>135231.12830591001</v>
      </c>
      <c r="P305" s="3">
        <v>9041314.0193596892</v>
      </c>
    </row>
    <row r="306" spans="5:16">
      <c r="E306" s="80">
        <v>29966</v>
      </c>
      <c r="F306">
        <v>1982</v>
      </c>
      <c r="G306">
        <v>21.5</v>
      </c>
      <c r="I306" s="80">
        <v>40756</v>
      </c>
      <c r="J306" s="3">
        <v>3548947.2447474999</v>
      </c>
      <c r="K306" s="3">
        <v>1296592.43840074</v>
      </c>
      <c r="L306" s="3">
        <v>565970.36522189004</v>
      </c>
      <c r="M306" s="3">
        <v>2175637.5104480302</v>
      </c>
      <c r="N306" s="3">
        <v>1469865.2007812301</v>
      </c>
      <c r="O306" s="3">
        <v>140139.42118636999</v>
      </c>
      <c r="P306" s="3">
        <v>9197152.1807857603</v>
      </c>
    </row>
    <row r="307" spans="5:16">
      <c r="E307" s="80">
        <v>29967</v>
      </c>
      <c r="F307">
        <v>1982</v>
      </c>
      <c r="G307">
        <v>21.5</v>
      </c>
      <c r="I307" s="80">
        <v>40787</v>
      </c>
      <c r="J307" s="3">
        <v>3613445.1742213801</v>
      </c>
      <c r="K307" s="3">
        <v>1327963.5037415801</v>
      </c>
      <c r="L307" s="3">
        <v>558357.97167598002</v>
      </c>
      <c r="M307" s="3">
        <v>2222782.5074649202</v>
      </c>
      <c r="N307" s="3">
        <v>1490534.1394869001</v>
      </c>
      <c r="O307" s="3">
        <v>143244.27552011999</v>
      </c>
      <c r="P307" s="3">
        <v>9356327.5721108802</v>
      </c>
    </row>
    <row r="308" spans="5:16">
      <c r="E308" s="80">
        <v>29968</v>
      </c>
      <c r="F308">
        <v>1982</v>
      </c>
      <c r="G308">
        <v>21.5</v>
      </c>
      <c r="I308" s="80">
        <v>40817</v>
      </c>
      <c r="J308" s="3">
        <v>3663588.4525044002</v>
      </c>
      <c r="K308" s="3">
        <v>1350651.03889873</v>
      </c>
      <c r="L308" s="3">
        <v>567777.31016999995</v>
      </c>
      <c r="M308" s="3">
        <v>2255534.1999499998</v>
      </c>
      <c r="N308" s="3">
        <v>1511617.9097901301</v>
      </c>
      <c r="O308" s="3">
        <v>147146.17697325</v>
      </c>
      <c r="P308" s="3">
        <v>9496315.0882865097</v>
      </c>
    </row>
    <row r="309" spans="5:16">
      <c r="E309" s="80">
        <v>29969</v>
      </c>
      <c r="F309">
        <v>1982</v>
      </c>
      <c r="G309">
        <v>21.5</v>
      </c>
      <c r="I309" s="80">
        <v>40848</v>
      </c>
      <c r="J309" s="3">
        <v>3707243.8768605799</v>
      </c>
      <c r="K309" s="3">
        <v>1362086.2558115399</v>
      </c>
      <c r="L309" s="3">
        <v>580932.35668597999</v>
      </c>
      <c r="M309" s="3">
        <v>2262779.6489804699</v>
      </c>
      <c r="N309" s="3">
        <v>1540975.4358612399</v>
      </c>
      <c r="O309" s="3">
        <v>147391.34169981</v>
      </c>
      <c r="P309" s="3">
        <v>9601408.9158996195</v>
      </c>
    </row>
    <row r="310" spans="5:16">
      <c r="E310" s="80">
        <v>29970</v>
      </c>
      <c r="F310">
        <v>1982</v>
      </c>
      <c r="G310">
        <v>21.5</v>
      </c>
      <c r="I310" s="80">
        <v>40878</v>
      </c>
      <c r="J310" s="3">
        <v>3730246.7722530002</v>
      </c>
      <c r="K310" s="3">
        <v>1388015.7641137401</v>
      </c>
      <c r="L310" s="3">
        <v>586983.22442165005</v>
      </c>
      <c r="M310" s="3">
        <v>2281453.1351917</v>
      </c>
      <c r="N310" s="3">
        <v>1552963.48602842</v>
      </c>
      <c r="O310" s="3">
        <v>148291.47033233001</v>
      </c>
      <c r="P310" s="3">
        <v>9687953.8523408398</v>
      </c>
    </row>
    <row r="311" spans="5:16">
      <c r="E311" s="80">
        <v>29971</v>
      </c>
      <c r="F311">
        <v>1982</v>
      </c>
      <c r="G311">
        <v>21.5</v>
      </c>
      <c r="I311" s="80">
        <v>40909</v>
      </c>
      <c r="J311" s="3">
        <v>3713797.1491004298</v>
      </c>
      <c r="K311" s="3">
        <v>1412725.9361936101</v>
      </c>
      <c r="L311" s="3">
        <v>576034.53917858005</v>
      </c>
      <c r="M311" s="3">
        <v>2289110.41579314</v>
      </c>
      <c r="N311" s="3">
        <v>1569920.8988039701</v>
      </c>
      <c r="O311" s="3">
        <v>150342.16241228001</v>
      </c>
      <c r="P311" s="3">
        <v>9711931.1014820095</v>
      </c>
    </row>
    <row r="312" spans="5:16">
      <c r="E312" s="80">
        <v>29972</v>
      </c>
      <c r="F312">
        <v>1982</v>
      </c>
      <c r="G312">
        <v>21.5</v>
      </c>
      <c r="I312" s="80">
        <v>40940</v>
      </c>
      <c r="J312" s="3">
        <v>3751730.1612555399</v>
      </c>
      <c r="K312" s="3">
        <v>1434646.5597876699</v>
      </c>
      <c r="L312" s="3">
        <v>583412.80548016995</v>
      </c>
      <c r="M312" s="3">
        <v>2302846.7908927202</v>
      </c>
      <c r="N312" s="3">
        <v>1599198.45117042</v>
      </c>
      <c r="O312" s="3">
        <v>149924.63167058001</v>
      </c>
      <c r="P312" s="3">
        <v>9821759.4002570994</v>
      </c>
    </row>
    <row r="313" spans="5:16">
      <c r="E313" s="80">
        <v>29973</v>
      </c>
      <c r="F313">
        <v>1982</v>
      </c>
      <c r="G313">
        <v>21.5</v>
      </c>
      <c r="I313" s="80">
        <v>40969</v>
      </c>
      <c r="J313" s="3">
        <v>3801720.3965972601</v>
      </c>
      <c r="K313" s="3">
        <v>1429753.29124128</v>
      </c>
      <c r="L313" s="3">
        <v>593641.03415149997</v>
      </c>
      <c r="M313" s="3">
        <v>2329224.2003619098</v>
      </c>
      <c r="N313" s="3">
        <v>1633753.65244984</v>
      </c>
      <c r="O313" s="3">
        <v>150357.67901158999</v>
      </c>
      <c r="P313" s="3">
        <v>9938450.2538133804</v>
      </c>
    </row>
    <row r="314" spans="5:16">
      <c r="E314" s="80">
        <v>29974</v>
      </c>
      <c r="F314">
        <v>1982</v>
      </c>
      <c r="G314">
        <v>21.5</v>
      </c>
      <c r="I314" s="80">
        <v>41000</v>
      </c>
      <c r="J314" s="3">
        <v>3828304.4905410698</v>
      </c>
      <c r="K314" s="3">
        <v>1440876.2509512799</v>
      </c>
      <c r="L314" s="3">
        <v>597186.84836816997</v>
      </c>
      <c r="M314" s="3">
        <v>2329573.3949028398</v>
      </c>
      <c r="N314" s="3">
        <v>1656404.3651085601</v>
      </c>
      <c r="O314" s="3">
        <v>150577.45954456</v>
      </c>
      <c r="P314" s="3">
        <v>10002922.809416501</v>
      </c>
    </row>
    <row r="315" spans="5:16">
      <c r="E315" s="80">
        <v>29975</v>
      </c>
      <c r="F315">
        <v>1982</v>
      </c>
      <c r="G315">
        <v>21.5</v>
      </c>
      <c r="I315" s="80">
        <v>41030</v>
      </c>
      <c r="J315" s="3">
        <v>3862164.0974185602</v>
      </c>
      <c r="K315" s="3">
        <v>1447948.9593955099</v>
      </c>
      <c r="L315" s="3">
        <v>599065.92861267005</v>
      </c>
      <c r="M315" s="3">
        <v>2333091.94697682</v>
      </c>
      <c r="N315" s="3">
        <v>1688851.51735311</v>
      </c>
      <c r="O315" s="3">
        <v>154465.22141334999</v>
      </c>
      <c r="P315" s="3">
        <v>10085587.67117</v>
      </c>
    </row>
    <row r="316" spans="5:16">
      <c r="E316" s="80">
        <v>29976</v>
      </c>
      <c r="F316">
        <v>1982</v>
      </c>
      <c r="G316">
        <v>21.5</v>
      </c>
      <c r="I316" s="80">
        <v>41061</v>
      </c>
      <c r="J316" s="3">
        <v>3878257.3779909899</v>
      </c>
      <c r="K316" s="3">
        <v>1478592.7229492101</v>
      </c>
      <c r="L316" s="3">
        <v>609822.48125562002</v>
      </c>
      <c r="M316" s="3">
        <v>2335925.27305044</v>
      </c>
      <c r="N316" s="3">
        <v>1717349.6492026099</v>
      </c>
      <c r="O316" s="3">
        <v>158537.14517119</v>
      </c>
      <c r="P316" s="3">
        <v>10178484.649620101</v>
      </c>
    </row>
    <row r="317" spans="5:16">
      <c r="E317" s="80">
        <v>29977</v>
      </c>
      <c r="F317">
        <v>1982</v>
      </c>
      <c r="G317">
        <v>21.5</v>
      </c>
      <c r="I317" s="80">
        <v>41091</v>
      </c>
      <c r="J317" s="3">
        <v>3904810.8929274501</v>
      </c>
      <c r="K317" s="3">
        <v>1507626.54580994</v>
      </c>
      <c r="L317" s="3">
        <v>617123.33451289998</v>
      </c>
      <c r="M317" s="3">
        <v>2362320.7810256099</v>
      </c>
      <c r="N317" s="3">
        <v>1745980.94928535</v>
      </c>
      <c r="O317" s="3">
        <v>163218.41850719001</v>
      </c>
      <c r="P317" s="3">
        <v>10301080.9220684</v>
      </c>
    </row>
    <row r="318" spans="5:16">
      <c r="E318" s="80">
        <v>29978</v>
      </c>
      <c r="F318">
        <v>1982</v>
      </c>
      <c r="G318">
        <v>21.5</v>
      </c>
      <c r="I318" s="80">
        <v>41122</v>
      </c>
      <c r="J318" s="3">
        <v>3926280.7646703799</v>
      </c>
      <c r="K318" s="3">
        <v>1520682.5281038601</v>
      </c>
      <c r="L318" s="3">
        <v>628611.11047106003</v>
      </c>
      <c r="M318" s="3">
        <v>2400090.0369505701</v>
      </c>
      <c r="N318" s="3">
        <v>1779017.3265170599</v>
      </c>
      <c r="O318" s="3">
        <v>165353.39150036999</v>
      </c>
      <c r="P318" s="3">
        <v>10420035.158213301</v>
      </c>
    </row>
    <row r="319" spans="5:16">
      <c r="E319" s="80">
        <v>29979</v>
      </c>
      <c r="F319">
        <v>1982</v>
      </c>
      <c r="G319">
        <v>21.5</v>
      </c>
      <c r="I319" s="80">
        <v>41153</v>
      </c>
      <c r="J319" s="3">
        <v>3933314.6541229598</v>
      </c>
      <c r="K319" s="3">
        <v>1546937.73639357</v>
      </c>
      <c r="L319" s="3">
        <v>635010.29464252002</v>
      </c>
      <c r="M319" s="3">
        <v>2424849.2918766402</v>
      </c>
      <c r="N319" s="3">
        <v>1804714.52768454</v>
      </c>
      <c r="O319" s="3">
        <v>167211.64654684</v>
      </c>
      <c r="P319" s="3">
        <v>10512038.1512671</v>
      </c>
    </row>
    <row r="320" spans="5:16">
      <c r="E320" s="80">
        <v>29980</v>
      </c>
      <c r="F320">
        <v>1982</v>
      </c>
      <c r="G320">
        <v>21.5</v>
      </c>
      <c r="I320" s="80">
        <v>41183</v>
      </c>
      <c r="J320" s="3">
        <v>3926034.0500397598</v>
      </c>
      <c r="K320" s="3">
        <v>1608364.1925477299</v>
      </c>
      <c r="L320" s="3">
        <v>636823.64788833004</v>
      </c>
      <c r="M320" s="3">
        <v>2466407.9032279602</v>
      </c>
      <c r="N320" s="3">
        <v>1829501.7495535801</v>
      </c>
      <c r="O320" s="3">
        <v>168812.32271121</v>
      </c>
      <c r="P320" s="3">
        <v>10635943.8659686</v>
      </c>
    </row>
    <row r="321" spans="5:16">
      <c r="E321" s="80">
        <v>29981</v>
      </c>
      <c r="F321">
        <v>1982</v>
      </c>
      <c r="G321">
        <v>21.5</v>
      </c>
      <c r="I321" s="80">
        <v>41214</v>
      </c>
      <c r="J321" s="3">
        <v>3927181.2182618598</v>
      </c>
      <c r="K321" s="3">
        <v>1637189.22881024</v>
      </c>
      <c r="L321" s="3">
        <v>667920.28560204001</v>
      </c>
      <c r="M321" s="3">
        <v>2518141.56746139</v>
      </c>
      <c r="N321" s="3">
        <v>1857783.4449470099</v>
      </c>
      <c r="O321" s="3">
        <v>177868.69422604999</v>
      </c>
      <c r="P321" s="3">
        <v>10786084.439308601</v>
      </c>
    </row>
    <row r="322" spans="5:16">
      <c r="E322" s="80">
        <v>29982</v>
      </c>
      <c r="F322">
        <v>1982</v>
      </c>
      <c r="G322">
        <v>21.5</v>
      </c>
      <c r="I322" s="80">
        <v>41244</v>
      </c>
      <c r="J322" s="3">
        <v>3947284.2856015898</v>
      </c>
      <c r="K322" s="3">
        <v>1757400.00976457</v>
      </c>
      <c r="L322" s="3">
        <v>691945.75622159999</v>
      </c>
      <c r="M322" s="3">
        <v>2595543.3240272002</v>
      </c>
      <c r="N322" s="3">
        <v>1869886.46692033</v>
      </c>
      <c r="O322" s="3">
        <v>184767.07914044999</v>
      </c>
      <c r="P322" s="3">
        <v>11046826.921675701</v>
      </c>
    </row>
    <row r="323" spans="5:16">
      <c r="E323" s="80">
        <v>29983</v>
      </c>
      <c r="F323">
        <v>1982</v>
      </c>
      <c r="G323">
        <v>21.5</v>
      </c>
      <c r="I323" s="80">
        <v>41275</v>
      </c>
      <c r="J323" s="3">
        <v>3937241.6354180002</v>
      </c>
      <c r="K323" s="3">
        <v>1761832.4898930599</v>
      </c>
      <c r="L323" s="3">
        <v>676775.37863009004</v>
      </c>
      <c r="M323" s="3">
        <v>2591754.8793914998</v>
      </c>
      <c r="N323" s="3">
        <v>1889575.32224922</v>
      </c>
      <c r="O323" s="3">
        <v>181876.31633984001</v>
      </c>
      <c r="P323" s="3">
        <v>11039056.0219217</v>
      </c>
    </row>
    <row r="324" spans="5:16">
      <c r="E324" s="80">
        <v>29984</v>
      </c>
      <c r="F324">
        <v>1982</v>
      </c>
      <c r="G324">
        <v>21.5</v>
      </c>
      <c r="I324" s="80">
        <v>41306</v>
      </c>
      <c r="J324" s="3">
        <v>3932367.54497782</v>
      </c>
      <c r="K324" s="3">
        <v>1789054.7572863901</v>
      </c>
      <c r="L324" s="3">
        <v>687542.75708294997</v>
      </c>
      <c r="M324" s="3">
        <v>2574085.6117560202</v>
      </c>
      <c r="N324" s="3">
        <v>1911561.0140459901</v>
      </c>
      <c r="O324" s="3">
        <v>183072.81598662</v>
      </c>
      <c r="P324" s="3">
        <v>11077684.5011358</v>
      </c>
    </row>
    <row r="325" spans="5:16">
      <c r="E325" s="80">
        <v>29985</v>
      </c>
      <c r="F325">
        <v>1982</v>
      </c>
      <c r="G325">
        <v>21.5</v>
      </c>
      <c r="I325" s="80">
        <v>41334</v>
      </c>
      <c r="J325" s="3">
        <v>3933542.221835</v>
      </c>
      <c r="K325" s="3">
        <v>1799365.8723480401</v>
      </c>
      <c r="L325" s="3">
        <v>710476.25759832002</v>
      </c>
      <c r="M325" s="3">
        <v>2568042.0832379898</v>
      </c>
      <c r="N325" s="3">
        <v>1928096.9500237899</v>
      </c>
      <c r="O325" s="3">
        <v>185021.70540594999</v>
      </c>
      <c r="P325" s="3">
        <v>11124545.0904491</v>
      </c>
    </row>
    <row r="326" spans="5:16">
      <c r="E326" s="80">
        <v>29986</v>
      </c>
      <c r="F326">
        <v>1982</v>
      </c>
      <c r="G326">
        <v>21.5</v>
      </c>
      <c r="I326" s="80">
        <v>41365</v>
      </c>
      <c r="J326" s="3">
        <v>3925523.2949580001</v>
      </c>
      <c r="K326" s="3">
        <v>1821180.32505842</v>
      </c>
      <c r="L326" s="3">
        <v>717483.76110135997</v>
      </c>
      <c r="M326" s="3">
        <v>2593900.1012057299</v>
      </c>
      <c r="N326" s="3">
        <v>1949239.18641786</v>
      </c>
      <c r="O326" s="3">
        <v>189976.16141957999</v>
      </c>
      <c r="P326" s="3">
        <v>11197302.830161</v>
      </c>
    </row>
    <row r="327" spans="5:16">
      <c r="E327" s="80">
        <v>29987</v>
      </c>
      <c r="F327">
        <v>1982</v>
      </c>
      <c r="G327">
        <v>21.5</v>
      </c>
      <c r="I327" s="80">
        <v>41395</v>
      </c>
      <c r="J327" s="3">
        <v>3922764.0424540001</v>
      </c>
      <c r="K327" s="3">
        <v>1865220.9110791599</v>
      </c>
      <c r="L327" s="3">
        <v>729776.22592074005</v>
      </c>
      <c r="M327" s="3">
        <v>2607594.5521583799</v>
      </c>
      <c r="N327" s="3">
        <v>1978439.3266094399</v>
      </c>
      <c r="O327" s="3">
        <v>193354.22581814</v>
      </c>
      <c r="P327" s="3">
        <v>11297149.2840399</v>
      </c>
    </row>
    <row r="328" spans="5:16">
      <c r="E328" s="80">
        <v>29988</v>
      </c>
      <c r="F328">
        <v>1982</v>
      </c>
      <c r="G328">
        <v>21.5</v>
      </c>
      <c r="I328" s="80">
        <v>41426</v>
      </c>
      <c r="J328" s="3">
        <v>3937472.3412210001</v>
      </c>
      <c r="K328" s="3">
        <v>1903169.29422198</v>
      </c>
      <c r="L328" s="3">
        <v>724877.02759905998</v>
      </c>
      <c r="M328" s="3">
        <v>2629809.62497435</v>
      </c>
      <c r="N328" s="3">
        <v>1995171.55923949</v>
      </c>
      <c r="O328" s="3">
        <v>194834.63074242999</v>
      </c>
      <c r="P328" s="3">
        <v>11385334.4779983</v>
      </c>
    </row>
    <row r="329" spans="5:16">
      <c r="E329" s="80">
        <v>29989</v>
      </c>
      <c r="F329">
        <v>1982</v>
      </c>
      <c r="G329">
        <v>21.5</v>
      </c>
      <c r="I329" s="80">
        <v>41456</v>
      </c>
      <c r="J329" s="3">
        <v>3962328.4785910002</v>
      </c>
      <c r="K329" s="3">
        <v>1943227.9055315501</v>
      </c>
      <c r="L329" s="3">
        <v>743118.86251364998</v>
      </c>
      <c r="M329" s="3">
        <v>2656061.1957686702</v>
      </c>
      <c r="N329" s="3">
        <v>2016968.21006618</v>
      </c>
      <c r="O329" s="3">
        <v>199393.88051096999</v>
      </c>
      <c r="P329" s="3">
        <v>11521098.532981999</v>
      </c>
    </row>
    <row r="330" spans="5:16">
      <c r="E330" s="80">
        <v>29990</v>
      </c>
      <c r="F330">
        <v>1982</v>
      </c>
      <c r="G330">
        <v>21.5</v>
      </c>
      <c r="I330" s="80">
        <v>41487</v>
      </c>
      <c r="J330" s="3">
        <v>3980499.0310499999</v>
      </c>
      <c r="K330" s="3">
        <v>1995945.4325014299</v>
      </c>
      <c r="L330" s="3">
        <v>761095.96419592004</v>
      </c>
      <c r="M330" s="3">
        <v>2692411.8042815002</v>
      </c>
      <c r="N330" s="3">
        <v>2041393.0063091901</v>
      </c>
      <c r="O330" s="3">
        <v>201804.57303962001</v>
      </c>
      <c r="P330" s="3">
        <v>11673149.8113777</v>
      </c>
    </row>
    <row r="331" spans="5:16">
      <c r="E331" s="80">
        <v>29991</v>
      </c>
      <c r="F331">
        <v>1982</v>
      </c>
      <c r="G331">
        <v>21.5</v>
      </c>
      <c r="I331" s="80">
        <v>41518</v>
      </c>
      <c r="J331" s="3">
        <v>4037143.6695500002</v>
      </c>
      <c r="K331" s="3">
        <v>2023532.7593558</v>
      </c>
      <c r="L331" s="3">
        <v>771631.81539958995</v>
      </c>
      <c r="M331" s="3">
        <v>2699682.0124494</v>
      </c>
      <c r="N331" s="3">
        <v>2067073.3767582001</v>
      </c>
      <c r="O331" s="3">
        <v>201124.26871693999</v>
      </c>
      <c r="P331" s="3">
        <v>11800187.9022299</v>
      </c>
    </row>
    <row r="332" spans="5:16">
      <c r="E332" s="80">
        <v>29992</v>
      </c>
      <c r="F332">
        <v>1982</v>
      </c>
      <c r="G332">
        <v>21.5</v>
      </c>
      <c r="I332" s="80">
        <v>41548</v>
      </c>
      <c r="J332" s="3">
        <v>4092826.4945640001</v>
      </c>
      <c r="K332" s="3">
        <v>2073530.9891067799</v>
      </c>
      <c r="L332" s="3">
        <v>782424.89144780999</v>
      </c>
      <c r="M332" s="3">
        <v>2726976.6001674598</v>
      </c>
      <c r="N332" s="3">
        <v>2105152.7352754199</v>
      </c>
      <c r="O332" s="3">
        <v>201674.60359983001</v>
      </c>
      <c r="P332" s="3">
        <v>11982586.314161301</v>
      </c>
    </row>
    <row r="333" spans="5:16">
      <c r="E333" s="80">
        <v>29993</v>
      </c>
      <c r="F333">
        <v>1982</v>
      </c>
      <c r="G333">
        <v>21.5</v>
      </c>
      <c r="I333" s="80">
        <v>41579</v>
      </c>
      <c r="J333" s="3">
        <v>4123666.6314829998</v>
      </c>
      <c r="K333" s="3">
        <v>2142309.24464247</v>
      </c>
      <c r="L333" s="3">
        <v>820052.53118256002</v>
      </c>
      <c r="M333" s="3">
        <v>2766905.6260516699</v>
      </c>
      <c r="N333" s="3">
        <v>2137302.3310426502</v>
      </c>
      <c r="O333" s="3">
        <v>201973.25148517001</v>
      </c>
      <c r="P333" s="3">
        <v>12192209.6158875</v>
      </c>
    </row>
    <row r="334" spans="5:16">
      <c r="E334" s="80">
        <v>29994</v>
      </c>
      <c r="F334">
        <v>1982</v>
      </c>
      <c r="G334">
        <v>21.5</v>
      </c>
      <c r="I334" s="80">
        <v>41609</v>
      </c>
      <c r="J334" s="3">
        <v>4168213.438724</v>
      </c>
      <c r="K334" s="3">
        <v>2202699.9804888102</v>
      </c>
      <c r="L334" s="3">
        <v>861061.34013767005</v>
      </c>
      <c r="M334" s="3">
        <v>2817723.61889853</v>
      </c>
      <c r="N334" s="3">
        <v>2152916.0200077202</v>
      </c>
      <c r="O334" s="3">
        <v>204177.47531735001</v>
      </c>
      <c r="P334" s="3">
        <v>12406791.8735741</v>
      </c>
    </row>
    <row r="335" spans="5:16">
      <c r="E335" s="80">
        <v>29995</v>
      </c>
      <c r="F335">
        <v>1982</v>
      </c>
      <c r="G335">
        <v>21.5</v>
      </c>
      <c r="I335" s="80">
        <v>41640</v>
      </c>
      <c r="J335" s="3">
        <v>4184348.90931392</v>
      </c>
      <c r="K335" s="3">
        <v>2261368.6138122701</v>
      </c>
      <c r="L335" s="3">
        <v>862034.88165581005</v>
      </c>
      <c r="M335" s="3">
        <v>2880841.4281195598</v>
      </c>
      <c r="N335" s="3">
        <v>2177687.8497163402</v>
      </c>
      <c r="O335" s="3">
        <v>207472.96168097001</v>
      </c>
      <c r="P335" s="3">
        <v>12573754.6442989</v>
      </c>
    </row>
    <row r="336" spans="5:16">
      <c r="E336" s="80">
        <v>29996</v>
      </c>
      <c r="F336">
        <v>1982</v>
      </c>
      <c r="G336">
        <v>21.5</v>
      </c>
      <c r="I336" s="80">
        <v>41671</v>
      </c>
      <c r="J336" s="3">
        <v>4240733.2723479997</v>
      </c>
      <c r="K336" s="3">
        <v>2425885.5917839198</v>
      </c>
      <c r="L336" s="3">
        <v>886108.12604298</v>
      </c>
      <c r="M336" s="3">
        <v>3070247.69363068</v>
      </c>
      <c r="N336" s="3">
        <v>2207650.8953932701</v>
      </c>
      <c r="O336" s="3">
        <v>221566.96636342999</v>
      </c>
      <c r="P336" s="3">
        <v>13052192.545562301</v>
      </c>
    </row>
    <row r="337" spans="5:16">
      <c r="E337" s="80">
        <v>29997</v>
      </c>
      <c r="F337">
        <v>1982</v>
      </c>
      <c r="G337">
        <v>21.5</v>
      </c>
      <c r="I337" s="80">
        <v>41699</v>
      </c>
      <c r="J337" s="3">
        <v>4367063.5861740001</v>
      </c>
      <c r="K337" s="3">
        <v>2407723.1542019201</v>
      </c>
      <c r="L337" s="3">
        <v>940449.13788506004</v>
      </c>
      <c r="M337" s="3">
        <v>3064317.1068840502</v>
      </c>
      <c r="N337" s="3">
        <v>2244387.5829842398</v>
      </c>
      <c r="O337" s="3">
        <v>224721.13543492</v>
      </c>
      <c r="P337" s="3">
        <v>13248661.703564201</v>
      </c>
    </row>
    <row r="338" spans="5:16">
      <c r="E338" s="80">
        <v>29998</v>
      </c>
      <c r="F338">
        <v>1982</v>
      </c>
      <c r="G338">
        <v>21.5</v>
      </c>
      <c r="I338" s="80">
        <v>41730</v>
      </c>
      <c r="J338" s="3">
        <v>4423489.9942819998</v>
      </c>
      <c r="K338" s="3">
        <v>2423593.5799750499</v>
      </c>
      <c r="L338" s="3">
        <v>981512.07173477998</v>
      </c>
      <c r="M338" s="3">
        <v>3082449.59123368</v>
      </c>
      <c r="N338" s="3">
        <v>2281633.29415741</v>
      </c>
      <c r="O338" s="3">
        <v>225918.42771321</v>
      </c>
      <c r="P338" s="3">
        <v>13418596.9590961</v>
      </c>
    </row>
    <row r="339" spans="5:16">
      <c r="E339" s="80">
        <v>29999</v>
      </c>
      <c r="F339">
        <v>1982</v>
      </c>
      <c r="G339">
        <v>21.5</v>
      </c>
      <c r="I339" s="80">
        <v>41760</v>
      </c>
      <c r="J339" s="3">
        <v>4459862.2701249998</v>
      </c>
      <c r="K339" s="3">
        <v>2445430.7703875699</v>
      </c>
      <c r="L339" s="3">
        <v>992564.94075843995</v>
      </c>
      <c r="M339" s="3">
        <v>3130213.6955159199</v>
      </c>
      <c r="N339" s="3">
        <v>2331445.90451378</v>
      </c>
      <c r="O339" s="3">
        <v>231706.75301238001</v>
      </c>
      <c r="P339" s="3">
        <v>13591224.3343131</v>
      </c>
    </row>
    <row r="340" spans="5:16">
      <c r="E340" s="80">
        <v>30000</v>
      </c>
      <c r="F340">
        <v>1982</v>
      </c>
      <c r="G340">
        <v>21.5</v>
      </c>
      <c r="I340" s="80">
        <v>41791</v>
      </c>
      <c r="J340" s="3">
        <v>4511583.3097470002</v>
      </c>
      <c r="K340" s="3">
        <v>2409382.6586893601</v>
      </c>
      <c r="L340" s="3">
        <v>1024599.70104139</v>
      </c>
      <c r="M340" s="3">
        <v>3109722.3301042798</v>
      </c>
      <c r="N340" s="3">
        <v>2365135.8607823602</v>
      </c>
      <c r="O340" s="3">
        <v>228388.02570114</v>
      </c>
      <c r="P340" s="3">
        <v>13648811.8860655</v>
      </c>
    </row>
    <row r="341" spans="5:16">
      <c r="E341" s="80">
        <v>30001</v>
      </c>
      <c r="F341">
        <v>1982</v>
      </c>
      <c r="G341">
        <v>21.5</v>
      </c>
      <c r="I341" s="80">
        <v>41821</v>
      </c>
      <c r="J341" s="3">
        <v>4593990.7023560004</v>
      </c>
      <c r="K341" s="3">
        <v>2428441.6235926598</v>
      </c>
      <c r="L341" s="3">
        <v>1034523.78156119</v>
      </c>
      <c r="M341" s="3">
        <v>3111958.6381754</v>
      </c>
      <c r="N341" s="3">
        <v>2403867.6252402398</v>
      </c>
      <c r="O341" s="3">
        <v>226919.67499786001</v>
      </c>
      <c r="P341" s="3">
        <v>13799702.045923401</v>
      </c>
    </row>
    <row r="342" spans="5:16">
      <c r="E342" s="80">
        <v>30002</v>
      </c>
      <c r="F342">
        <v>1982</v>
      </c>
      <c r="G342">
        <v>21.5</v>
      </c>
      <c r="I342" s="80">
        <v>41852</v>
      </c>
      <c r="J342" s="3">
        <v>4648647.4355351999</v>
      </c>
      <c r="K342" s="3">
        <v>2432191.8629004201</v>
      </c>
      <c r="L342" s="3">
        <v>1051857.9640553701</v>
      </c>
      <c r="M342" s="3">
        <v>3143287.5463523599</v>
      </c>
      <c r="N342" s="3">
        <v>2445218.6447128002</v>
      </c>
      <c r="O342" s="3">
        <v>230163.44741332001</v>
      </c>
      <c r="P342" s="3">
        <v>13951366.9009695</v>
      </c>
    </row>
    <row r="343" spans="5:16">
      <c r="E343" s="80">
        <v>30003</v>
      </c>
      <c r="F343">
        <v>1982</v>
      </c>
      <c r="G343">
        <v>21.5</v>
      </c>
      <c r="I343" s="80">
        <v>41883</v>
      </c>
      <c r="J343" s="3">
        <v>4645578.2478339998</v>
      </c>
      <c r="K343" s="3">
        <v>2398228.6776875602</v>
      </c>
      <c r="L343" s="3">
        <v>1070662.9520775101</v>
      </c>
      <c r="M343" s="3">
        <v>3181454.4165180302</v>
      </c>
      <c r="N343" s="3">
        <v>2483041.4490598501</v>
      </c>
      <c r="O343" s="3">
        <v>233184.38832945001</v>
      </c>
      <c r="P343" s="3">
        <v>14012150.1315064</v>
      </c>
    </row>
    <row r="344" spans="5:16">
      <c r="E344" s="80">
        <v>30004</v>
      </c>
      <c r="F344">
        <v>1982</v>
      </c>
      <c r="G344">
        <v>21.5</v>
      </c>
      <c r="I344" s="80">
        <v>41913</v>
      </c>
      <c r="J344" s="3">
        <v>4711454.1301579997</v>
      </c>
      <c r="K344" s="3">
        <v>2385572.6766369799</v>
      </c>
      <c r="L344" s="3">
        <v>1088126.4418125299</v>
      </c>
      <c r="M344" s="3">
        <v>3242114.6457504402</v>
      </c>
      <c r="N344" s="3">
        <v>2531837.4305806202</v>
      </c>
      <c r="O344" s="3">
        <v>235584.66170135999</v>
      </c>
      <c r="P344" s="3">
        <v>14194689.9866399</v>
      </c>
    </row>
    <row r="345" spans="5:16">
      <c r="E345" s="80">
        <v>30005</v>
      </c>
      <c r="F345">
        <v>1982</v>
      </c>
      <c r="G345">
        <v>21.5</v>
      </c>
      <c r="I345" s="80">
        <v>41944</v>
      </c>
      <c r="J345" s="3">
        <v>4794784.962599</v>
      </c>
      <c r="K345" s="3">
        <v>2381162.5600843998</v>
      </c>
      <c r="L345" s="3">
        <v>1122634.29208715</v>
      </c>
      <c r="M345" s="3">
        <v>3299665.2170495</v>
      </c>
      <c r="N345" s="3">
        <v>2571486.4021537001</v>
      </c>
      <c r="O345" s="3">
        <v>239368.73274728001</v>
      </c>
      <c r="P345" s="3">
        <v>14409102.166720999</v>
      </c>
    </row>
    <row r="346" spans="5:16">
      <c r="E346" s="80">
        <v>30006</v>
      </c>
      <c r="F346">
        <v>1982</v>
      </c>
      <c r="G346">
        <v>21.5</v>
      </c>
      <c r="I346" s="80">
        <v>41974</v>
      </c>
      <c r="J346" s="3">
        <v>4842542.5513612004</v>
      </c>
      <c r="K346" s="3">
        <v>2381483.8006932102</v>
      </c>
      <c r="L346" s="3">
        <v>1160722.5592954201</v>
      </c>
      <c r="M346" s="3">
        <v>3362341.3073664601</v>
      </c>
      <c r="N346" s="3">
        <v>2595261.8460154999</v>
      </c>
      <c r="O346" s="3">
        <v>242705.81696927</v>
      </c>
      <c r="P346" s="3">
        <v>14585057.881701101</v>
      </c>
    </row>
    <row r="347" spans="5:16">
      <c r="E347" s="80">
        <v>30007</v>
      </c>
      <c r="F347">
        <v>1982</v>
      </c>
      <c r="G347">
        <v>21.5</v>
      </c>
      <c r="I347" s="80">
        <v>42005</v>
      </c>
      <c r="J347" s="3">
        <v>4836702.7061379999</v>
      </c>
      <c r="K347" s="3">
        <v>2390583.5291017699</v>
      </c>
      <c r="L347" s="3">
        <v>1145746.1322255</v>
      </c>
      <c r="M347" s="3">
        <v>3371573.17156009</v>
      </c>
      <c r="N347" s="3">
        <v>2618774.2236937699</v>
      </c>
      <c r="O347" s="3">
        <v>243553.93540329</v>
      </c>
      <c r="P347" s="3">
        <v>14606933.698122401</v>
      </c>
    </row>
    <row r="348" spans="5:16">
      <c r="E348" s="80">
        <v>30008</v>
      </c>
      <c r="F348">
        <v>1982</v>
      </c>
      <c r="G348">
        <v>21.5</v>
      </c>
      <c r="I348" s="80">
        <v>42036</v>
      </c>
      <c r="J348" s="3">
        <v>4847544.4478510004</v>
      </c>
      <c r="K348" s="3">
        <v>2371340.6676741601</v>
      </c>
      <c r="L348" s="3">
        <v>1156500.02538103</v>
      </c>
      <c r="M348" s="3">
        <v>3408924.3610792998</v>
      </c>
      <c r="N348" s="3">
        <v>2648073.6521225199</v>
      </c>
      <c r="O348" s="3">
        <v>242155.54054084999</v>
      </c>
      <c r="P348" s="3">
        <v>14674538.694648899</v>
      </c>
    </row>
    <row r="349" spans="5:16">
      <c r="E349" s="80">
        <v>30009</v>
      </c>
      <c r="F349">
        <v>1982</v>
      </c>
      <c r="G349">
        <v>21.5</v>
      </c>
      <c r="I349" s="80">
        <v>42064</v>
      </c>
      <c r="J349" s="3">
        <v>4869231.4722819999</v>
      </c>
      <c r="K349" s="3">
        <v>2387403.0866175001</v>
      </c>
      <c r="L349" s="3">
        <v>1164816.88212102</v>
      </c>
      <c r="M349" s="3">
        <v>3458993.9129183702</v>
      </c>
      <c r="N349" s="3">
        <v>2686624.1320788101</v>
      </c>
      <c r="O349" s="3">
        <v>247376.95764142001</v>
      </c>
      <c r="P349" s="3">
        <v>14814446.443659101</v>
      </c>
    </row>
    <row r="350" spans="5:16">
      <c r="E350" s="80">
        <v>30010</v>
      </c>
      <c r="F350">
        <v>1982</v>
      </c>
      <c r="G350">
        <v>21.5</v>
      </c>
      <c r="I350" s="80">
        <v>42095</v>
      </c>
      <c r="J350" s="3">
        <v>4889102.6508459998</v>
      </c>
      <c r="K350" s="3">
        <v>2376426.8787517599</v>
      </c>
      <c r="L350" s="3">
        <v>1185530.0162098401</v>
      </c>
      <c r="M350" s="3">
        <v>3492187.78048106</v>
      </c>
      <c r="N350" s="3">
        <v>2722059.5398475998</v>
      </c>
      <c r="O350" s="3">
        <v>248385.88319533001</v>
      </c>
      <c r="P350" s="3">
        <v>14913692.749331599</v>
      </c>
    </row>
    <row r="351" spans="5:16">
      <c r="E351" s="80">
        <v>30011</v>
      </c>
      <c r="F351">
        <v>1982</v>
      </c>
      <c r="G351">
        <v>21.5</v>
      </c>
      <c r="I351" s="80">
        <v>42125</v>
      </c>
      <c r="J351" s="3">
        <v>4913508.1607889999</v>
      </c>
      <c r="K351" s="3">
        <v>2412967.8064743802</v>
      </c>
      <c r="L351" s="3">
        <v>1171101.0654738001</v>
      </c>
      <c r="M351" s="3">
        <v>3566355.5121665099</v>
      </c>
      <c r="N351" s="3">
        <v>2761874.5751325199</v>
      </c>
      <c r="O351" s="3">
        <v>249817.27845858</v>
      </c>
      <c r="P351" s="3">
        <v>15075624.398494801</v>
      </c>
    </row>
    <row r="352" spans="5:16">
      <c r="E352" s="80">
        <v>30012</v>
      </c>
      <c r="F352">
        <v>1982</v>
      </c>
      <c r="G352">
        <v>21.5</v>
      </c>
      <c r="I352" s="80">
        <v>42156</v>
      </c>
      <c r="J352" s="3">
        <v>4957956.0120120002</v>
      </c>
      <c r="K352" s="3">
        <v>2415914.0291417898</v>
      </c>
      <c r="L352" s="3">
        <v>1162559.37773352</v>
      </c>
      <c r="M352" s="3">
        <v>3617815.7049754099</v>
      </c>
      <c r="N352" s="3">
        <v>2803816.2040874199</v>
      </c>
      <c r="O352" s="3">
        <v>250056.51106568999</v>
      </c>
      <c r="P352" s="3">
        <v>15208117.839015801</v>
      </c>
    </row>
    <row r="353" spans="5:16">
      <c r="E353" s="80">
        <v>30013</v>
      </c>
      <c r="F353">
        <v>1982</v>
      </c>
      <c r="G353">
        <v>21.5</v>
      </c>
      <c r="I353" s="80">
        <v>42186</v>
      </c>
      <c r="J353" s="3">
        <v>4995949.4421181995</v>
      </c>
      <c r="K353" s="3">
        <v>2444780.0955959102</v>
      </c>
      <c r="L353" s="3">
        <v>1170138.7310953001</v>
      </c>
      <c r="M353" s="3">
        <v>3671093.3819610202</v>
      </c>
      <c r="N353" s="3">
        <v>2849945.6349097299</v>
      </c>
      <c r="O353" s="3">
        <v>253278.23437468999</v>
      </c>
      <c r="P353" s="3">
        <v>15385185.520054899</v>
      </c>
    </row>
    <row r="354" spans="5:16">
      <c r="E354" s="80">
        <v>30014</v>
      </c>
      <c r="F354">
        <v>1982</v>
      </c>
      <c r="G354">
        <v>21.5</v>
      </c>
      <c r="I354" s="80">
        <v>42217</v>
      </c>
      <c r="J354" s="3">
        <v>5012105.7592820004</v>
      </c>
      <c r="K354" s="3">
        <v>2470973.5984674199</v>
      </c>
      <c r="L354" s="3">
        <v>1188388.43343894</v>
      </c>
      <c r="M354" s="3">
        <v>3713884.4025827502</v>
      </c>
      <c r="N354" s="3">
        <v>2893680.2946331901</v>
      </c>
      <c r="O354" s="3">
        <v>257540.55302019001</v>
      </c>
      <c r="P354" s="3">
        <v>15536573.0414245</v>
      </c>
    </row>
    <row r="355" spans="5:16">
      <c r="E355" s="80">
        <v>30015</v>
      </c>
      <c r="F355">
        <v>1982</v>
      </c>
      <c r="G355">
        <v>21.5</v>
      </c>
      <c r="I355" s="80">
        <v>42248</v>
      </c>
      <c r="J355" s="3">
        <v>5049949.5798979998</v>
      </c>
      <c r="K355" s="3">
        <v>2492449.0442703702</v>
      </c>
      <c r="L355" s="3">
        <v>1214483.04451346</v>
      </c>
      <c r="M355" s="3">
        <v>3771881.3489992898</v>
      </c>
      <c r="N355" s="3">
        <v>2931317.1656490401</v>
      </c>
      <c r="O355" s="3">
        <v>261835.06737494</v>
      </c>
      <c r="P355" s="3">
        <v>15721915.250705101</v>
      </c>
    </row>
    <row r="356" spans="5:16">
      <c r="E356" s="80">
        <v>30016</v>
      </c>
      <c r="F356">
        <v>1982</v>
      </c>
      <c r="G356">
        <v>21.5</v>
      </c>
      <c r="I356" s="80">
        <v>42278</v>
      </c>
      <c r="J356" s="3">
        <v>5091954.1922479998</v>
      </c>
      <c r="K356" s="3">
        <v>2522388.2772929701</v>
      </c>
      <c r="L356" s="3">
        <v>1225841.9764994599</v>
      </c>
      <c r="M356" s="3">
        <v>3837880.29417704</v>
      </c>
      <c r="N356" s="3">
        <v>2969687.9672796298</v>
      </c>
      <c r="O356" s="3">
        <v>265473.02518921997</v>
      </c>
      <c r="P356" s="3">
        <v>15913225.7326863</v>
      </c>
    </row>
    <row r="357" spans="5:16">
      <c r="E357" s="80">
        <v>30017</v>
      </c>
      <c r="F357">
        <v>1982</v>
      </c>
      <c r="G357">
        <v>21.5</v>
      </c>
      <c r="I357" s="80">
        <v>42309</v>
      </c>
      <c r="J357" s="3">
        <v>5144522.5332730003</v>
      </c>
      <c r="K357" s="3">
        <v>2538577.3121506399</v>
      </c>
      <c r="L357" s="3">
        <v>1254237.8044851499</v>
      </c>
      <c r="M357" s="3">
        <v>3883186.2538423999</v>
      </c>
      <c r="N357" s="3">
        <v>3003964.2442046502</v>
      </c>
      <c r="O357" s="3">
        <v>268038.64192104997</v>
      </c>
      <c r="P357" s="3">
        <v>16092526.789876901</v>
      </c>
    </row>
    <row r="358" spans="5:16">
      <c r="E358" s="80">
        <v>30018</v>
      </c>
      <c r="F358">
        <v>1982</v>
      </c>
      <c r="G358">
        <v>21.5</v>
      </c>
      <c r="I358" s="80">
        <v>42339</v>
      </c>
      <c r="J358" s="3">
        <v>5165455.7664280003</v>
      </c>
      <c r="K358" s="3">
        <v>2603181.5884036901</v>
      </c>
      <c r="L358" s="3">
        <v>1290708.6687314899</v>
      </c>
      <c r="M358" s="3">
        <v>3958024.5120565598</v>
      </c>
      <c r="N358" s="3">
        <v>3025707.3555397801</v>
      </c>
      <c r="O358" s="3">
        <v>275109.23101624002</v>
      </c>
      <c r="P358" s="3">
        <v>16318187.1221758</v>
      </c>
    </row>
    <row r="359" spans="5:16">
      <c r="E359" s="80">
        <v>30019</v>
      </c>
      <c r="F359">
        <v>1982</v>
      </c>
      <c r="G359">
        <v>21.5</v>
      </c>
      <c r="I359" s="80">
        <v>42370</v>
      </c>
      <c r="J359" s="3">
        <v>5180316.1718600001</v>
      </c>
      <c r="K359" s="3">
        <v>2606313.5583822299</v>
      </c>
      <c r="L359" s="3">
        <v>1287724.9035864</v>
      </c>
      <c r="M359" s="3">
        <v>4001485.3507469902</v>
      </c>
      <c r="N359" s="3">
        <v>3051829.3095282302</v>
      </c>
      <c r="O359" s="3">
        <v>274420.20196404</v>
      </c>
      <c r="P359" s="3">
        <v>16402089.4960679</v>
      </c>
    </row>
    <row r="360" spans="5:16">
      <c r="E360" s="80">
        <v>30020</v>
      </c>
      <c r="F360">
        <v>1982</v>
      </c>
      <c r="G360">
        <v>21.5</v>
      </c>
      <c r="I360" s="80">
        <v>42401</v>
      </c>
      <c r="J360" s="3">
        <v>5188859.9263709998</v>
      </c>
      <c r="K360" s="3">
        <v>2610799.9796455102</v>
      </c>
      <c r="L360" s="3">
        <v>1272218.7729400899</v>
      </c>
      <c r="M360" s="3">
        <v>4017492.5500890501</v>
      </c>
      <c r="N360" s="3">
        <v>3087362.7195779998</v>
      </c>
      <c r="O360" s="3">
        <v>277479.73473708</v>
      </c>
      <c r="P360" s="3">
        <v>16454213.6833607</v>
      </c>
    </row>
    <row r="361" spans="5:16">
      <c r="E361" s="80">
        <v>30021</v>
      </c>
      <c r="F361">
        <v>1982</v>
      </c>
      <c r="G361">
        <v>21.5</v>
      </c>
      <c r="I361" s="80">
        <v>42430</v>
      </c>
      <c r="J361" s="3">
        <v>5215180.8678839002</v>
      </c>
      <c r="K361" s="3">
        <v>2632649.3401827002</v>
      </c>
      <c r="L361" s="3">
        <v>1284023.24137739</v>
      </c>
      <c r="M361" s="3">
        <v>4033910.4667989099</v>
      </c>
      <c r="N361" s="3">
        <v>3121734.7462250199</v>
      </c>
      <c r="O361" s="3">
        <v>280069.53615412</v>
      </c>
      <c r="P361" s="3">
        <v>16567568.198621999</v>
      </c>
    </row>
    <row r="362" spans="5:16">
      <c r="E362" s="80">
        <v>30022</v>
      </c>
      <c r="F362">
        <v>1982</v>
      </c>
      <c r="G362">
        <v>21.5</v>
      </c>
      <c r="I362" s="80">
        <v>42461</v>
      </c>
      <c r="J362" s="3">
        <v>5240928.860413</v>
      </c>
      <c r="K362" s="3">
        <v>2626241.1470454899</v>
      </c>
      <c r="L362" s="3">
        <v>1296388.7872536599</v>
      </c>
      <c r="M362" s="3">
        <v>4083396.9460509801</v>
      </c>
      <c r="N362" s="3">
        <v>3158496.3132711099</v>
      </c>
      <c r="O362" s="3">
        <v>288256.17186005</v>
      </c>
      <c r="P362" s="3">
        <v>16693708.2258943</v>
      </c>
    </row>
    <row r="363" spans="5:16">
      <c r="E363" s="80">
        <v>30023</v>
      </c>
      <c r="F363">
        <v>1982</v>
      </c>
      <c r="G363">
        <v>21.5</v>
      </c>
      <c r="I363" s="80">
        <v>42491</v>
      </c>
      <c r="J363" s="3">
        <v>5286235.875492</v>
      </c>
      <c r="K363" s="3">
        <v>2675765.9645073302</v>
      </c>
      <c r="L363" s="3">
        <v>1312625.1968993901</v>
      </c>
      <c r="M363" s="3">
        <v>4140241.8115713699</v>
      </c>
      <c r="N363" s="3">
        <v>3206532.1728771101</v>
      </c>
      <c r="O363" s="3">
        <v>292712.71433102997</v>
      </c>
      <c r="P363" s="3">
        <v>16914113.7356782</v>
      </c>
    </row>
    <row r="364" spans="5:16">
      <c r="E364" s="80">
        <v>30024</v>
      </c>
      <c r="F364">
        <v>1982</v>
      </c>
      <c r="G364">
        <v>21.5</v>
      </c>
      <c r="I364" s="80">
        <v>42522</v>
      </c>
      <c r="J364" s="3">
        <v>5354028.8135439996</v>
      </c>
      <c r="K364" s="3">
        <v>2742380.8160182801</v>
      </c>
      <c r="L364" s="3">
        <v>1352916.3739592</v>
      </c>
      <c r="M364" s="3">
        <v>4226868.8581256</v>
      </c>
      <c r="N364" s="3">
        <v>3254727.8358288798</v>
      </c>
      <c r="O364" s="3">
        <v>300445.81690387003</v>
      </c>
      <c r="P364" s="3">
        <v>17231368.514379799</v>
      </c>
    </row>
    <row r="365" spans="5:16">
      <c r="E365" s="80">
        <v>30025</v>
      </c>
      <c r="F365">
        <v>1982</v>
      </c>
      <c r="G365">
        <v>21.5</v>
      </c>
      <c r="I365" s="80">
        <v>42552</v>
      </c>
      <c r="J365" s="3">
        <v>5415235.0794938998</v>
      </c>
      <c r="K365" s="3">
        <v>2738317.6156233</v>
      </c>
      <c r="L365" s="3">
        <v>1361941.6293790301</v>
      </c>
      <c r="M365" s="3">
        <v>4255001.9483604999</v>
      </c>
      <c r="N365" s="3">
        <v>3304277.13878704</v>
      </c>
      <c r="O365" s="3">
        <v>306467.82062433998</v>
      </c>
      <c r="P365" s="3">
        <v>17381241.232268099</v>
      </c>
    </row>
    <row r="366" spans="5:16">
      <c r="E366" s="80">
        <v>30026</v>
      </c>
      <c r="F366">
        <v>1982</v>
      </c>
      <c r="G366">
        <v>21.5</v>
      </c>
      <c r="I366" s="80">
        <v>42583</v>
      </c>
      <c r="J366" s="3">
        <v>5474970.4087939998</v>
      </c>
      <c r="K366" s="3">
        <v>2741947.1022005798</v>
      </c>
      <c r="L366" s="3">
        <v>1390795.46851854</v>
      </c>
      <c r="M366" s="3">
        <v>4307027.6956712501</v>
      </c>
      <c r="N366" s="3">
        <v>3343771.1830314398</v>
      </c>
      <c r="O366" s="3">
        <v>311940.12778689002</v>
      </c>
      <c r="P366" s="3">
        <v>17570451.986002699</v>
      </c>
    </row>
    <row r="367" spans="5:16">
      <c r="E367" s="80">
        <v>30027</v>
      </c>
      <c r="F367">
        <v>1982</v>
      </c>
      <c r="G367">
        <v>21.5</v>
      </c>
      <c r="I367" s="80">
        <v>42614</v>
      </c>
      <c r="J367" s="3">
        <v>5592351.8882446997</v>
      </c>
      <c r="K367" s="3">
        <v>2763156.892856</v>
      </c>
      <c r="L367" s="3">
        <v>1423046.4898435699</v>
      </c>
      <c r="M367" s="3">
        <v>4326427.48538954</v>
      </c>
      <c r="N367" s="3">
        <v>3382943.1202505999</v>
      </c>
      <c r="O367" s="3">
        <v>315364.04883632</v>
      </c>
      <c r="P367" s="3">
        <v>17803289.925420702</v>
      </c>
    </row>
    <row r="368" spans="5:16">
      <c r="E368" s="80">
        <v>30028</v>
      </c>
      <c r="F368">
        <v>1982</v>
      </c>
      <c r="G368">
        <v>21.5</v>
      </c>
      <c r="I368" s="80">
        <v>42644</v>
      </c>
      <c r="J368" s="3">
        <v>5635393.9753339998</v>
      </c>
      <c r="K368" s="3">
        <v>2772850.9352945699</v>
      </c>
      <c r="L368" s="3">
        <v>1464166.8642545801</v>
      </c>
      <c r="M368" s="3">
        <v>4374392.8342490699</v>
      </c>
      <c r="N368" s="3">
        <v>3418325.9019400799</v>
      </c>
      <c r="O368" s="3">
        <v>318935.80059593002</v>
      </c>
      <c r="P368" s="3">
        <v>17984066.311668199</v>
      </c>
    </row>
    <row r="369" spans="5:16">
      <c r="E369" s="80">
        <v>30029</v>
      </c>
      <c r="F369">
        <v>1982</v>
      </c>
      <c r="G369">
        <v>21.5</v>
      </c>
      <c r="I369" s="80">
        <v>42675</v>
      </c>
      <c r="J369" s="3">
        <v>5690813.8464828003</v>
      </c>
      <c r="K369" s="3">
        <v>2784810.7129891599</v>
      </c>
      <c r="L369" s="3">
        <v>1562735.55236314</v>
      </c>
      <c r="M369" s="3">
        <v>4402317.7078745402</v>
      </c>
      <c r="N369" s="3">
        <v>3447947.6162207099</v>
      </c>
      <c r="O369" s="3">
        <v>319454.49561734003</v>
      </c>
      <c r="P369" s="3">
        <v>18208079.931547701</v>
      </c>
    </row>
    <row r="370" spans="5:16">
      <c r="E370" s="80">
        <v>30030</v>
      </c>
      <c r="F370">
        <v>1982</v>
      </c>
      <c r="G370">
        <v>21.5</v>
      </c>
      <c r="I370" s="80">
        <v>42705</v>
      </c>
      <c r="J370" s="3">
        <v>5772734.5497080004</v>
      </c>
      <c r="K370" s="3">
        <v>2807132.5985289998</v>
      </c>
      <c r="L370" s="3">
        <v>1596567.2718680501</v>
      </c>
      <c r="M370" s="3">
        <v>4437753.2915976299</v>
      </c>
      <c r="N370" s="3">
        <v>3468438.6871088101</v>
      </c>
      <c r="O370" s="3">
        <v>320892.80730071</v>
      </c>
      <c r="P370" s="3">
        <v>18403519.206112199</v>
      </c>
    </row>
    <row r="371" spans="5:16">
      <c r="E371" s="80">
        <v>30031</v>
      </c>
      <c r="F371">
        <v>1982</v>
      </c>
      <c r="G371">
        <v>21.5</v>
      </c>
      <c r="I371" s="80">
        <v>42736</v>
      </c>
      <c r="J371" s="3">
        <v>5818858.307209</v>
      </c>
      <c r="K371" s="3">
        <v>2811718.9652493899</v>
      </c>
      <c r="L371" s="3">
        <v>1587361.55923734</v>
      </c>
      <c r="M371" s="3">
        <v>4435534.9468694497</v>
      </c>
      <c r="N371" s="3">
        <v>3500587.7554648598</v>
      </c>
      <c r="O371" s="3">
        <v>323320.46785443998</v>
      </c>
      <c r="P371" s="3">
        <v>18477382.001884501</v>
      </c>
    </row>
    <row r="372" spans="5:16">
      <c r="E372" s="80">
        <v>30032</v>
      </c>
      <c r="F372">
        <v>1982</v>
      </c>
      <c r="G372">
        <v>21.5</v>
      </c>
      <c r="I372" s="80">
        <v>42767</v>
      </c>
      <c r="J372" s="3">
        <v>5831780.2161309998</v>
      </c>
      <c r="K372" s="3">
        <v>2838704.85370667</v>
      </c>
      <c r="L372" s="3">
        <v>1591551.91306759</v>
      </c>
      <c r="M372" s="3">
        <v>4496984.5537270103</v>
      </c>
      <c r="N372" s="3">
        <v>3545484.0052403999</v>
      </c>
      <c r="O372" s="3">
        <v>330847.05892937997</v>
      </c>
      <c r="P372" s="3">
        <v>18635352.600802001</v>
      </c>
    </row>
    <row r="373" spans="5:16">
      <c r="E373" s="80">
        <v>30033</v>
      </c>
      <c r="F373">
        <v>1982</v>
      </c>
      <c r="G373">
        <v>21.5</v>
      </c>
      <c r="I373" s="80">
        <v>42795</v>
      </c>
      <c r="J373" s="3">
        <v>5883882.775436</v>
      </c>
      <c r="K373" s="3">
        <v>2847595.64824691</v>
      </c>
      <c r="L373" s="3">
        <v>1608782.81227604</v>
      </c>
      <c r="M373" s="3">
        <v>4523330.2783802804</v>
      </c>
      <c r="N373" s="3">
        <v>3591834.85695147</v>
      </c>
      <c r="O373" s="3">
        <v>328464.00925850001</v>
      </c>
      <c r="P373" s="3">
        <v>18783890.3805492</v>
      </c>
    </row>
    <row r="374" spans="5:16">
      <c r="E374" s="80">
        <v>30034</v>
      </c>
      <c r="F374">
        <v>1982</v>
      </c>
      <c r="G374">
        <v>21.5</v>
      </c>
      <c r="I374" s="80">
        <v>42826</v>
      </c>
      <c r="J374" s="3">
        <v>5939115.0635850001</v>
      </c>
      <c r="K374" s="3">
        <v>2846829.7108474402</v>
      </c>
      <c r="L374" s="3">
        <v>1636586.75754044</v>
      </c>
      <c r="M374" s="3">
        <v>4585684.3372805603</v>
      </c>
      <c r="N374" s="3">
        <v>3629130.0747994701</v>
      </c>
      <c r="O374" s="3">
        <v>329045.08840303001</v>
      </c>
      <c r="P374" s="3">
        <v>18966391.032455899</v>
      </c>
    </row>
    <row r="375" spans="5:16">
      <c r="E375" s="80">
        <v>30035</v>
      </c>
      <c r="F375">
        <v>1982</v>
      </c>
      <c r="G375">
        <v>21.5</v>
      </c>
      <c r="I375" s="80">
        <v>42856</v>
      </c>
      <c r="J375" s="3">
        <v>6021514.0590040004</v>
      </c>
      <c r="K375" s="3">
        <v>2849986.7025138098</v>
      </c>
      <c r="L375" s="3">
        <v>1674131.4023863301</v>
      </c>
      <c r="M375" s="3">
        <v>4627354.4369407501</v>
      </c>
      <c r="N375" s="3">
        <v>3670652.8317169002</v>
      </c>
      <c r="O375" s="3">
        <v>332614.78845031001</v>
      </c>
      <c r="P375" s="3">
        <v>19176254.221012101</v>
      </c>
    </row>
    <row r="376" spans="5:16">
      <c r="E376" s="80">
        <v>30036</v>
      </c>
      <c r="F376">
        <v>1982</v>
      </c>
      <c r="G376">
        <v>21.5</v>
      </c>
      <c r="I376" s="80">
        <v>42887</v>
      </c>
      <c r="J376" s="3">
        <v>6198773.8311823998</v>
      </c>
      <c r="K376" s="3">
        <v>2809009.9464237802</v>
      </c>
      <c r="L376" s="3">
        <v>1723754.3275222699</v>
      </c>
      <c r="M376" s="3">
        <v>4609725.5142755397</v>
      </c>
      <c r="N376" s="3">
        <v>3710997.5569168902</v>
      </c>
      <c r="O376" s="3">
        <v>330781.95964671002</v>
      </c>
      <c r="P376" s="3">
        <v>19383043.135967601</v>
      </c>
    </row>
    <row r="377" spans="5:16">
      <c r="E377" s="80">
        <v>30037</v>
      </c>
      <c r="F377">
        <v>1982</v>
      </c>
      <c r="G377">
        <v>21.5</v>
      </c>
      <c r="I377" s="80">
        <v>42917</v>
      </c>
      <c r="J377" s="3">
        <v>6191705.7071770001</v>
      </c>
      <c r="K377" s="3">
        <v>2808812.2055011899</v>
      </c>
      <c r="L377" s="3">
        <v>1724650.6333566899</v>
      </c>
      <c r="M377" s="3">
        <v>4600911.70872223</v>
      </c>
      <c r="N377" s="3">
        <v>3793943.9919350701</v>
      </c>
      <c r="O377" s="3">
        <v>330202.38889596</v>
      </c>
      <c r="P377" s="3">
        <v>19450226.635588098</v>
      </c>
    </row>
    <row r="378" spans="5:16">
      <c r="E378" s="80">
        <v>30038</v>
      </c>
      <c r="F378">
        <v>1982</v>
      </c>
      <c r="G378">
        <v>21.5</v>
      </c>
      <c r="I378" s="80">
        <v>42948</v>
      </c>
      <c r="J378" s="3">
        <v>6227636.5550330002</v>
      </c>
      <c r="K378" s="3">
        <v>2803647.8314864798</v>
      </c>
      <c r="L378" s="3">
        <v>1744691.0527426</v>
      </c>
      <c r="M378" s="3">
        <v>4664048.4377563102</v>
      </c>
      <c r="N378" s="3">
        <v>3840203.79750825</v>
      </c>
      <c r="O378" s="3">
        <v>335598.90283167001</v>
      </c>
      <c r="P378" s="3">
        <v>19615826.577358302</v>
      </c>
    </row>
    <row r="379" spans="5:16">
      <c r="E379" s="80">
        <v>30039</v>
      </c>
      <c r="F379">
        <v>1982</v>
      </c>
      <c r="G379">
        <v>21.5</v>
      </c>
      <c r="I379" s="80">
        <v>42979</v>
      </c>
      <c r="J379" s="3">
        <v>6263096.5052709999</v>
      </c>
      <c r="K379" s="3">
        <v>2746624.2865623999</v>
      </c>
      <c r="L379" s="3">
        <v>1745128.6201220199</v>
      </c>
      <c r="M379" s="3">
        <v>4666572.52785026</v>
      </c>
      <c r="N379" s="3">
        <v>3876071.2977931998</v>
      </c>
      <c r="O379" s="3">
        <v>336624.95601204003</v>
      </c>
      <c r="P379" s="3">
        <v>19634118.193610899</v>
      </c>
    </row>
    <row r="380" spans="5:16">
      <c r="E380" s="80">
        <v>30040</v>
      </c>
      <c r="F380">
        <v>1982</v>
      </c>
      <c r="G380">
        <v>21.5</v>
      </c>
      <c r="I380" s="80">
        <v>43009</v>
      </c>
      <c r="J380" s="3">
        <v>6282243.0107282996</v>
      </c>
      <c r="K380" s="3">
        <v>2704388.6677503302</v>
      </c>
      <c r="L380" s="3">
        <v>1756910.29050231</v>
      </c>
      <c r="M380" s="3">
        <v>4692014.7308801198</v>
      </c>
      <c r="N380" s="3">
        <v>3905141.8233309099</v>
      </c>
      <c r="O380" s="3">
        <v>336645.50788698002</v>
      </c>
      <c r="P380" s="3">
        <v>19677344.031078901</v>
      </c>
    </row>
    <row r="381" spans="5:16">
      <c r="E381" s="80">
        <v>30041</v>
      </c>
      <c r="F381">
        <v>1982</v>
      </c>
      <c r="G381">
        <v>21.5</v>
      </c>
      <c r="I381" s="80">
        <v>43040</v>
      </c>
      <c r="J381" s="3">
        <v>6323994.5596733</v>
      </c>
      <c r="K381" s="3">
        <v>2691044.3755345298</v>
      </c>
      <c r="L381" s="3">
        <v>1800186.28838254</v>
      </c>
      <c r="M381" s="3">
        <v>4732527.1866363296</v>
      </c>
      <c r="N381" s="3">
        <v>3937449.8007629998</v>
      </c>
      <c r="O381" s="3">
        <v>334415.87567779998</v>
      </c>
      <c r="P381" s="3">
        <v>19819618.0866675</v>
      </c>
    </row>
    <row r="382" spans="5:16">
      <c r="E382" s="80">
        <v>30042</v>
      </c>
      <c r="F382">
        <v>1982</v>
      </c>
      <c r="G382">
        <v>21.5</v>
      </c>
      <c r="I382" s="80">
        <v>43070</v>
      </c>
      <c r="J382" s="3">
        <v>6351325.3083819998</v>
      </c>
      <c r="K382" s="3">
        <v>2700785.6324641602</v>
      </c>
      <c r="L382" s="3">
        <v>1816023.490556</v>
      </c>
      <c r="M382" s="3">
        <v>4800361.8680429403</v>
      </c>
      <c r="N382" s="3">
        <v>3949109.6127689299</v>
      </c>
      <c r="O382" s="3">
        <v>338406.95192984998</v>
      </c>
      <c r="P382" s="3">
        <v>19956012.864143901</v>
      </c>
    </row>
    <row r="383" spans="5:16">
      <c r="E383" s="80">
        <v>30043</v>
      </c>
      <c r="F383">
        <v>1982</v>
      </c>
      <c r="G383">
        <v>21.5</v>
      </c>
      <c r="I383" s="80">
        <v>43101</v>
      </c>
      <c r="J383" s="3">
        <v>6322215.5510139996</v>
      </c>
      <c r="K383" s="3">
        <v>2724080.4826655998</v>
      </c>
      <c r="L383" s="3">
        <v>1808653.0637990001</v>
      </c>
      <c r="M383" s="3">
        <v>4803097.4036063999</v>
      </c>
      <c r="N383" s="3">
        <v>3974527.5523506901</v>
      </c>
      <c r="O383" s="3">
        <v>336759.11581410997</v>
      </c>
      <c r="P383" s="3">
        <v>19969333.169249799</v>
      </c>
    </row>
    <row r="384" spans="5:16">
      <c r="E384" s="80">
        <v>30044</v>
      </c>
      <c r="F384">
        <v>1982</v>
      </c>
      <c r="G384">
        <v>21.5</v>
      </c>
      <c r="I384" s="80">
        <v>43132</v>
      </c>
      <c r="J384" s="3">
        <v>6322506.4635260003</v>
      </c>
      <c r="K384" s="3">
        <v>2700925.3806940801</v>
      </c>
      <c r="L384" s="3">
        <v>1790050.2508799999</v>
      </c>
      <c r="M384" s="3">
        <v>4824361.6022584802</v>
      </c>
      <c r="N384" s="3">
        <v>4005056.4047363698</v>
      </c>
      <c r="O384" s="3">
        <v>337664.93724632001</v>
      </c>
      <c r="P384" s="3">
        <v>19980565.0393412</v>
      </c>
    </row>
    <row r="385" spans="5:16">
      <c r="E385" s="80">
        <v>30045</v>
      </c>
      <c r="F385">
        <v>1982</v>
      </c>
      <c r="G385">
        <v>21.5</v>
      </c>
      <c r="I385" s="80">
        <v>43160</v>
      </c>
      <c r="J385" s="3">
        <v>6342447.0779219996</v>
      </c>
      <c r="K385" s="3">
        <v>2652434.9985928</v>
      </c>
      <c r="L385" s="3">
        <v>1773826.0131860001</v>
      </c>
      <c r="M385" s="3">
        <v>4795314.4025792005</v>
      </c>
      <c r="N385" s="3">
        <v>4039049.2685127999</v>
      </c>
      <c r="O385" s="3">
        <v>337267.69387327001</v>
      </c>
      <c r="P385" s="3">
        <v>19940339.4546661</v>
      </c>
    </row>
    <row r="386" spans="5:16">
      <c r="E386" s="80">
        <v>30046</v>
      </c>
      <c r="F386">
        <v>1982</v>
      </c>
      <c r="G386">
        <v>21.5</v>
      </c>
      <c r="I386" s="80">
        <v>43191</v>
      </c>
      <c r="J386" s="3">
        <v>6335803.140284</v>
      </c>
      <c r="K386" s="3">
        <v>2624095.2575715599</v>
      </c>
      <c r="L386" s="3">
        <v>1795407.4905739999</v>
      </c>
      <c r="M386" s="3">
        <v>4805693.0503410799</v>
      </c>
      <c r="N386" s="3">
        <v>4077859.7935514501</v>
      </c>
      <c r="O386" s="3">
        <v>338396.51363962999</v>
      </c>
      <c r="P386" s="3">
        <v>19977255.2459617</v>
      </c>
    </row>
    <row r="387" spans="5:16">
      <c r="E387" s="80">
        <v>30047</v>
      </c>
      <c r="F387">
        <v>1982</v>
      </c>
      <c r="G387">
        <v>21.5</v>
      </c>
      <c r="I387" s="80">
        <v>43221</v>
      </c>
      <c r="J387" s="3">
        <v>6343612.787486</v>
      </c>
      <c r="K387" s="3">
        <v>2612074.0751385</v>
      </c>
      <c r="L387" s="3">
        <v>1802308.9121069999</v>
      </c>
      <c r="M387" s="3">
        <v>4840634.9234250002</v>
      </c>
      <c r="N387" s="3">
        <v>4112671.2954744902</v>
      </c>
      <c r="O387" s="3">
        <v>342013.37566353998</v>
      </c>
      <c r="P387" s="3">
        <v>20053315.369294502</v>
      </c>
    </row>
    <row r="388" spans="5:16">
      <c r="E388" s="80">
        <v>30048</v>
      </c>
      <c r="F388">
        <v>1982</v>
      </c>
      <c r="G388">
        <v>21.5</v>
      </c>
      <c r="I388" s="80">
        <v>43252</v>
      </c>
      <c r="J388" s="3">
        <v>6361626.9934090003</v>
      </c>
      <c r="K388" s="3">
        <v>2590575.6953895101</v>
      </c>
      <c r="L388" s="3">
        <v>1815207.79786215</v>
      </c>
      <c r="M388" s="3">
        <v>4871372.5644361302</v>
      </c>
      <c r="N388" s="3">
        <v>4139467.1311463402</v>
      </c>
      <c r="O388" s="3">
        <v>342158.26797458</v>
      </c>
      <c r="P388" s="3">
        <v>20120408.450217701</v>
      </c>
    </row>
    <row r="389" spans="5:16">
      <c r="E389" s="80">
        <v>30049</v>
      </c>
      <c r="F389">
        <v>1982</v>
      </c>
      <c r="G389">
        <v>21.5</v>
      </c>
      <c r="I389" s="80">
        <v>43282</v>
      </c>
      <c r="J389" s="3">
        <v>6390542.7407759996</v>
      </c>
      <c r="K389" s="3">
        <v>2565827.2424420998</v>
      </c>
      <c r="L389" s="3">
        <v>1833113.3710479999</v>
      </c>
      <c r="M389" s="3">
        <v>4929783.9930754798</v>
      </c>
      <c r="N389" s="3">
        <v>4168060.8380554798</v>
      </c>
      <c r="O389" s="3">
        <v>342049.48902346002</v>
      </c>
      <c r="P389" s="3">
        <v>20229377.674420498</v>
      </c>
    </row>
    <row r="390" spans="5:16">
      <c r="E390" s="80">
        <v>30050</v>
      </c>
      <c r="F390">
        <v>1982</v>
      </c>
      <c r="G390">
        <v>21.5</v>
      </c>
      <c r="I390" s="80">
        <v>43313</v>
      </c>
      <c r="J390" s="3">
        <v>6425410.7899120003</v>
      </c>
      <c r="K390" s="3">
        <v>2567722.4700788199</v>
      </c>
      <c r="L390" s="3">
        <v>1841281.9757670001</v>
      </c>
      <c r="M390" s="3">
        <v>5006250.5121869398</v>
      </c>
      <c r="N390" s="3">
        <v>4196381.0734818401</v>
      </c>
      <c r="O390" s="3">
        <v>348216.92415098997</v>
      </c>
      <c r="P390" s="3">
        <v>20385263.7455776</v>
      </c>
    </row>
    <row r="391" spans="5:16">
      <c r="E391" s="80">
        <v>30051</v>
      </c>
      <c r="F391">
        <v>1982</v>
      </c>
      <c r="G391">
        <v>21.5</v>
      </c>
      <c r="I391" s="80">
        <v>43344</v>
      </c>
      <c r="J391" s="3">
        <v>6467625.9536880003</v>
      </c>
      <c r="K391" s="3">
        <v>2600617.7758838399</v>
      </c>
      <c r="L391" s="3">
        <v>1879766.748105</v>
      </c>
      <c r="M391" s="3">
        <v>5125226.6274129599</v>
      </c>
      <c r="N391" s="3">
        <v>4234082.8044422502</v>
      </c>
      <c r="O391" s="3">
        <v>358710.43429940997</v>
      </c>
      <c r="P391" s="3">
        <v>20666030.343831498</v>
      </c>
    </row>
    <row r="392" spans="5:16">
      <c r="E392" s="80">
        <v>30052</v>
      </c>
      <c r="F392">
        <v>1982</v>
      </c>
      <c r="G392">
        <v>21.5</v>
      </c>
      <c r="I392" s="80">
        <v>43374</v>
      </c>
      <c r="J392" s="3">
        <v>6448603.9793400001</v>
      </c>
      <c r="K392" s="3">
        <v>2660847.5046815998</v>
      </c>
      <c r="L392" s="3">
        <v>1965816.3560810001</v>
      </c>
      <c r="M392" s="3">
        <v>5386167.3320000004</v>
      </c>
      <c r="N392" s="3">
        <v>4256669.1339112902</v>
      </c>
      <c r="O392" s="3">
        <v>373425.76639450999</v>
      </c>
      <c r="P392" s="3">
        <v>21091530.0724084</v>
      </c>
    </row>
    <row r="393" spans="5:16">
      <c r="E393" s="80">
        <v>30053</v>
      </c>
      <c r="F393">
        <v>1982</v>
      </c>
      <c r="G393">
        <v>21.5</v>
      </c>
      <c r="I393" s="80">
        <v>43405</v>
      </c>
      <c r="J393" s="3">
        <v>6497946.4606269998</v>
      </c>
      <c r="K393" s="3">
        <v>2601694.4072664999</v>
      </c>
      <c r="L393" s="3">
        <v>2055199.078975</v>
      </c>
      <c r="M393" s="3">
        <v>5311069.5862753997</v>
      </c>
      <c r="N393" s="3">
        <v>4280393.1379833901</v>
      </c>
      <c r="O393" s="3">
        <v>365970.22849517001</v>
      </c>
      <c r="P393" s="3">
        <v>21112272.8996225</v>
      </c>
    </row>
    <row r="394" spans="5:16">
      <c r="E394" s="80">
        <v>30054</v>
      </c>
      <c r="F394">
        <v>1982</v>
      </c>
      <c r="G394">
        <v>21.5</v>
      </c>
      <c r="I394" s="80">
        <v>43435</v>
      </c>
      <c r="J394" s="3">
        <v>6520921.1539089996</v>
      </c>
      <c r="K394" s="3">
        <v>2581625.2507414799</v>
      </c>
      <c r="L394" s="3">
        <v>2077736.3954169999</v>
      </c>
      <c r="M394" s="3">
        <v>5357799.1790628098</v>
      </c>
      <c r="N394" s="3">
        <v>4283140.6445126003</v>
      </c>
      <c r="O394" s="3">
        <v>373211.66675208998</v>
      </c>
      <c r="P394" s="3">
        <v>21194434.290394999</v>
      </c>
    </row>
    <row r="395" spans="5:16">
      <c r="E395" s="80">
        <v>30055</v>
      </c>
      <c r="F395">
        <v>1982</v>
      </c>
      <c r="G395">
        <v>21.5</v>
      </c>
      <c r="I395" s="80">
        <v>43466</v>
      </c>
      <c r="J395" s="3">
        <v>6534805.7083310001</v>
      </c>
      <c r="K395" s="3">
        <v>2565296.4156970498</v>
      </c>
      <c r="L395" s="3">
        <v>2046712.2714460001</v>
      </c>
      <c r="M395" s="3">
        <v>5355563.6605939502</v>
      </c>
      <c r="N395" s="3">
        <v>4299248.4324050099</v>
      </c>
      <c r="O395" s="3">
        <v>370034.42417555</v>
      </c>
      <c r="P395" s="3">
        <v>21171660.9126486</v>
      </c>
    </row>
    <row r="396" spans="5:16">
      <c r="E396" s="80">
        <v>30056</v>
      </c>
      <c r="F396">
        <v>1982</v>
      </c>
      <c r="G396">
        <v>21.5</v>
      </c>
      <c r="I396" s="80">
        <v>43497</v>
      </c>
      <c r="J396" s="3">
        <v>6536093.6961540002</v>
      </c>
      <c r="K396" s="3">
        <v>2522468.1091514002</v>
      </c>
      <c r="L396" s="3">
        <v>2048004.2739269999</v>
      </c>
      <c r="M396" s="3">
        <v>5297297.2748799501</v>
      </c>
      <c r="N396" s="3">
        <v>4314707.1338221896</v>
      </c>
      <c r="O396" s="3">
        <v>365264.96843801998</v>
      </c>
      <c r="P396" s="3">
        <v>21083835.4563726</v>
      </c>
    </row>
    <row r="397" spans="5:16">
      <c r="E397" s="80">
        <v>30057</v>
      </c>
      <c r="F397">
        <v>1982</v>
      </c>
      <c r="G397">
        <v>21.5</v>
      </c>
      <c r="I397" s="80">
        <v>43525</v>
      </c>
      <c r="J397" s="3">
        <v>6550277.4844230004</v>
      </c>
      <c r="K397" s="3">
        <v>2462260.30851168</v>
      </c>
      <c r="L397" s="3">
        <v>2056633.999329</v>
      </c>
      <c r="M397" s="3">
        <v>5209638.4979594396</v>
      </c>
      <c r="N397" s="3">
        <v>4337067.9978654999</v>
      </c>
      <c r="O397" s="3">
        <v>357563.64448893</v>
      </c>
      <c r="P397" s="3">
        <v>20973441.932577498</v>
      </c>
    </row>
    <row r="398" spans="5:16">
      <c r="E398" s="80">
        <v>30058</v>
      </c>
      <c r="F398">
        <v>1982</v>
      </c>
      <c r="G398">
        <v>21.5</v>
      </c>
      <c r="I398" s="80">
        <v>43556</v>
      </c>
      <c r="J398" s="3">
        <v>6555795.6113369996</v>
      </c>
      <c r="K398" s="3">
        <v>2432900.46156102</v>
      </c>
      <c r="L398" s="3">
        <v>2045007.466364</v>
      </c>
      <c r="M398" s="3">
        <v>5176276.0611180002</v>
      </c>
      <c r="N398" s="3">
        <v>4363704.7807721896</v>
      </c>
      <c r="O398" s="3">
        <v>356092.70975237997</v>
      </c>
      <c r="P398" s="3">
        <v>20929777.090904601</v>
      </c>
    </row>
    <row r="399" spans="5:16">
      <c r="E399" s="80">
        <v>30059</v>
      </c>
      <c r="F399">
        <v>1982</v>
      </c>
      <c r="G399">
        <v>21.5</v>
      </c>
      <c r="I399" s="80">
        <v>43586</v>
      </c>
      <c r="J399" s="3">
        <v>6569294.5138050001</v>
      </c>
      <c r="K399" s="3">
        <v>2384132.7742563002</v>
      </c>
      <c r="L399" s="3">
        <v>2000561.3969950001</v>
      </c>
      <c r="M399" s="3">
        <v>5101569.3120203298</v>
      </c>
      <c r="N399" s="3">
        <v>4386354.7762788497</v>
      </c>
      <c r="O399" s="3">
        <v>354112.14311251999</v>
      </c>
      <c r="P399" s="3">
        <v>20796024.916467998</v>
      </c>
    </row>
    <row r="400" spans="5:16">
      <c r="E400" s="80">
        <v>30060</v>
      </c>
      <c r="F400">
        <v>1982</v>
      </c>
      <c r="G400">
        <v>21.5</v>
      </c>
      <c r="I400" s="80">
        <v>43617</v>
      </c>
      <c r="J400" s="3">
        <v>6577031.2839529999</v>
      </c>
      <c r="K400" s="3">
        <v>2328367.67425224</v>
      </c>
      <c r="L400" s="3">
        <v>1983345.2545749999</v>
      </c>
      <c r="M400" s="3">
        <v>5045773.2925816802</v>
      </c>
      <c r="N400" s="3">
        <v>4414802.7061997699</v>
      </c>
      <c r="O400" s="3">
        <v>351272.18163732998</v>
      </c>
      <c r="P400" s="3">
        <v>20700592.393199001</v>
      </c>
    </row>
    <row r="401" spans="5:16">
      <c r="E401" s="80">
        <v>30061</v>
      </c>
      <c r="F401">
        <v>1982</v>
      </c>
      <c r="G401">
        <v>21.5</v>
      </c>
      <c r="I401" s="80">
        <v>43647</v>
      </c>
      <c r="J401" s="3">
        <v>6422568.4703446804</v>
      </c>
      <c r="K401" s="3">
        <v>2261833.20536215</v>
      </c>
      <c r="L401" s="3">
        <v>2000855.9366299999</v>
      </c>
      <c r="M401" s="3">
        <v>4983425.1015342902</v>
      </c>
      <c r="N401" s="3">
        <v>4443545.2633505501</v>
      </c>
      <c r="O401" s="3">
        <v>346217.25841374998</v>
      </c>
      <c r="P401" s="3">
        <v>20458445.2356354</v>
      </c>
    </row>
    <row r="402" spans="5:16">
      <c r="E402" s="80">
        <v>30062</v>
      </c>
      <c r="F402">
        <v>1982</v>
      </c>
      <c r="G402">
        <v>21.5</v>
      </c>
      <c r="I402" s="80">
        <v>43678</v>
      </c>
      <c r="J402" s="3">
        <v>6451183.89785989</v>
      </c>
      <c r="K402" s="3">
        <v>2221544.89573242</v>
      </c>
      <c r="L402" s="3">
        <v>2011248.167778</v>
      </c>
      <c r="M402" s="3">
        <v>5004488.4426282002</v>
      </c>
      <c r="N402" s="3">
        <v>4470623.4589195596</v>
      </c>
      <c r="O402" s="3">
        <v>347286.59347189002</v>
      </c>
      <c r="P402" s="3">
        <v>20506375.456390001</v>
      </c>
    </row>
    <row r="403" spans="5:16">
      <c r="E403" s="80">
        <v>30063</v>
      </c>
      <c r="F403">
        <v>1982</v>
      </c>
      <c r="G403">
        <v>21.5</v>
      </c>
      <c r="I403" s="80">
        <v>43709</v>
      </c>
      <c r="J403" s="3">
        <v>6442165.6413478097</v>
      </c>
      <c r="K403" s="3">
        <v>2200106.6266697701</v>
      </c>
      <c r="L403" s="3">
        <v>2025580.3173130001</v>
      </c>
      <c r="M403" s="3">
        <v>5132925.8090488603</v>
      </c>
      <c r="N403" s="3">
        <v>4497198.4186503598</v>
      </c>
      <c r="O403" s="3">
        <v>356741.83933907998</v>
      </c>
      <c r="P403" s="3">
        <v>20654718.652368899</v>
      </c>
    </row>
    <row r="404" spans="5:16">
      <c r="E404" s="80">
        <v>30064</v>
      </c>
      <c r="F404">
        <v>1982</v>
      </c>
      <c r="G404">
        <v>21.5</v>
      </c>
      <c r="I404" s="80">
        <v>43739</v>
      </c>
      <c r="J404" s="3">
        <v>6482039.8881232003</v>
      </c>
      <c r="K404" s="3">
        <v>2196706.7697751201</v>
      </c>
      <c r="L404" s="3">
        <v>2061257.8132509999</v>
      </c>
      <c r="M404" s="3">
        <v>5181675.4514352204</v>
      </c>
      <c r="N404" s="3">
        <v>4511530.8803853001</v>
      </c>
      <c r="O404" s="3">
        <v>357936.25366471999</v>
      </c>
      <c r="P404" s="3">
        <v>20791147.056634601</v>
      </c>
    </row>
    <row r="405" spans="5:16">
      <c r="E405" s="80">
        <v>30065</v>
      </c>
      <c r="F405">
        <v>1982</v>
      </c>
      <c r="G405">
        <v>21.5</v>
      </c>
      <c r="I405" s="80">
        <v>43770</v>
      </c>
      <c r="J405" s="3">
        <v>6474544.5670034001</v>
      </c>
      <c r="K405" s="3">
        <v>2120667.2260973998</v>
      </c>
      <c r="L405" s="3">
        <v>2097414.5760240001</v>
      </c>
      <c r="M405" s="3">
        <v>5002012.2887973003</v>
      </c>
      <c r="N405" s="3">
        <v>4524902.9542326396</v>
      </c>
      <c r="O405" s="3">
        <v>343617.01168756001</v>
      </c>
      <c r="P405" s="3">
        <v>20563158.623842299</v>
      </c>
    </row>
    <row r="406" spans="5:16">
      <c r="E406" s="80">
        <v>30066</v>
      </c>
      <c r="F406">
        <v>1982</v>
      </c>
      <c r="G406">
        <v>21.5</v>
      </c>
      <c r="I406" s="80">
        <v>43800</v>
      </c>
      <c r="J406" s="3">
        <v>6474676.0936208004</v>
      </c>
      <c r="K406" s="3">
        <v>2162167.2183880201</v>
      </c>
      <c r="L406" s="3">
        <v>2112692.750147</v>
      </c>
      <c r="M406" s="3">
        <v>5084714.4198595202</v>
      </c>
      <c r="N406" s="3">
        <v>4522828.1872191597</v>
      </c>
      <c r="O406" s="3">
        <v>349148.32947305002</v>
      </c>
      <c r="P406" s="3">
        <v>20706226.998707499</v>
      </c>
    </row>
    <row r="407" spans="5:16">
      <c r="E407" s="80">
        <v>30067</v>
      </c>
      <c r="F407">
        <v>1982</v>
      </c>
      <c r="G407">
        <v>21.5</v>
      </c>
      <c r="I407" s="80">
        <v>43831</v>
      </c>
      <c r="J407" s="3">
        <v>6455742.7040636102</v>
      </c>
      <c r="K407" s="3">
        <v>2160069.91754753</v>
      </c>
      <c r="L407" s="3">
        <v>2083120.7117821299</v>
      </c>
      <c r="M407" s="3">
        <v>5119337.6665377002</v>
      </c>
      <c r="N407" s="3">
        <v>4523926.9493175596</v>
      </c>
      <c r="O407" s="3">
        <v>351407.16456390999</v>
      </c>
      <c r="P407" s="3">
        <v>20693605.113812398</v>
      </c>
    </row>
    <row r="408" spans="5:16">
      <c r="E408" s="80">
        <v>30068</v>
      </c>
      <c r="F408">
        <v>1982</v>
      </c>
      <c r="G408">
        <v>21.5</v>
      </c>
      <c r="I408" s="80">
        <v>43862</v>
      </c>
      <c r="J408" s="3">
        <v>6442788.9098619502</v>
      </c>
      <c r="K408" s="3">
        <v>2121342.5916270302</v>
      </c>
      <c r="L408" s="3">
        <v>2080114.7255706501</v>
      </c>
      <c r="M408" s="3">
        <v>5121949.0125946701</v>
      </c>
      <c r="N408" s="3">
        <v>4538220.0432842197</v>
      </c>
      <c r="O408" s="3">
        <v>354988.18409974</v>
      </c>
      <c r="P408" s="3">
        <v>20659403.4670383</v>
      </c>
    </row>
    <row r="409" spans="5:16">
      <c r="E409" s="80">
        <v>30069</v>
      </c>
      <c r="F409">
        <v>1982</v>
      </c>
      <c r="G409">
        <v>21.5</v>
      </c>
      <c r="I409" s="80">
        <v>43891</v>
      </c>
      <c r="J409" s="3">
        <v>6474278.0835625697</v>
      </c>
      <c r="K409" s="3">
        <v>2156218.0207698201</v>
      </c>
      <c r="L409" s="3">
        <v>2056820.7486400299</v>
      </c>
      <c r="M409" s="3">
        <v>5309200.5482447501</v>
      </c>
      <c r="N409" s="3">
        <v>4555402.0730332602</v>
      </c>
      <c r="O409" s="3">
        <v>367010.82960254</v>
      </c>
      <c r="P409" s="3">
        <v>20918930.303853001</v>
      </c>
    </row>
    <row r="410" spans="5:16">
      <c r="E410" s="80">
        <v>30070</v>
      </c>
      <c r="F410">
        <v>1982</v>
      </c>
      <c r="G410">
        <v>21.5</v>
      </c>
      <c r="I410" s="80">
        <v>43922</v>
      </c>
      <c r="J410" s="3">
        <v>6496100.9412634</v>
      </c>
      <c r="K410" s="3">
        <v>2096536.52635585</v>
      </c>
      <c r="L410" s="3">
        <v>2027135.8399938899</v>
      </c>
      <c r="M410" s="3">
        <v>5132648.6619967204</v>
      </c>
      <c r="N410" s="3">
        <v>4560791.1034061098</v>
      </c>
      <c r="O410" s="3">
        <v>357156.06338314997</v>
      </c>
      <c r="P410" s="3">
        <v>20670369.136399101</v>
      </c>
    </row>
    <row r="411" spans="5:16">
      <c r="E411" s="80">
        <v>30071</v>
      </c>
      <c r="F411">
        <v>1982</v>
      </c>
      <c r="G411">
        <v>21.5</v>
      </c>
      <c r="I411" s="80">
        <v>43952</v>
      </c>
      <c r="J411" s="3">
        <v>6499756.7942768503</v>
      </c>
      <c r="K411" s="3">
        <v>2106077.4675897998</v>
      </c>
      <c r="L411" s="3">
        <v>1994939.37552798</v>
      </c>
      <c r="M411" s="3">
        <v>5178302.1276817899</v>
      </c>
      <c r="N411" s="3">
        <v>4582642.3870808799</v>
      </c>
      <c r="O411" s="3">
        <v>361144.96176060999</v>
      </c>
      <c r="P411" s="3">
        <v>20722863.113917898</v>
      </c>
    </row>
    <row r="412" spans="5:16">
      <c r="E412" s="80">
        <v>30072</v>
      </c>
      <c r="F412">
        <v>1982</v>
      </c>
      <c r="G412">
        <v>21.5</v>
      </c>
      <c r="I412" s="80">
        <v>43983</v>
      </c>
      <c r="J412" s="3">
        <v>6489620.00601984</v>
      </c>
      <c r="K412" s="3">
        <v>2122094.4550216398</v>
      </c>
      <c r="L412" s="3">
        <v>1970732.75599595</v>
      </c>
      <c r="M412" s="3">
        <v>5227833.0064983396</v>
      </c>
      <c r="N412" s="3">
        <v>4600599.0117717702</v>
      </c>
      <c r="O412" s="3">
        <v>368647.20012072998</v>
      </c>
      <c r="P412" s="3">
        <v>20779526.435428299</v>
      </c>
    </row>
    <row r="413" spans="5:16">
      <c r="E413" s="80">
        <v>30073</v>
      </c>
      <c r="F413">
        <v>1982</v>
      </c>
      <c r="G413">
        <v>21.5</v>
      </c>
      <c r="I413" s="80">
        <v>44013</v>
      </c>
      <c r="J413" s="3">
        <v>6490266.7797931796</v>
      </c>
      <c r="K413" s="3">
        <v>2134014.4281631098</v>
      </c>
      <c r="L413" s="3">
        <v>1962578.1845768499</v>
      </c>
      <c r="M413" s="3">
        <v>5251300.8703018799</v>
      </c>
      <c r="N413" s="3">
        <v>4599170.4488651901</v>
      </c>
      <c r="O413" s="3">
        <v>372465.20579795999</v>
      </c>
      <c r="P413" s="3">
        <v>20809795.917498201</v>
      </c>
    </row>
    <row r="414" spans="5:16">
      <c r="E414" s="80">
        <v>30074</v>
      </c>
      <c r="F414">
        <v>1982</v>
      </c>
      <c r="G414">
        <v>21.5</v>
      </c>
      <c r="I414" s="80">
        <v>44044</v>
      </c>
      <c r="J414" s="3">
        <v>6498491.3232706599</v>
      </c>
      <c r="K414" s="3">
        <v>2157628.2793883998</v>
      </c>
      <c r="L414" s="3">
        <v>1963812.0178393901</v>
      </c>
      <c r="M414" s="3">
        <v>5303803.9085395001</v>
      </c>
      <c r="N414" s="3">
        <v>4601175.2278035199</v>
      </c>
      <c r="O414" s="3">
        <v>382140.13152743998</v>
      </c>
      <c r="P414" s="3">
        <v>20907050.888368901</v>
      </c>
    </row>
    <row r="415" spans="5:16">
      <c r="E415" s="80">
        <v>30075</v>
      </c>
      <c r="F415">
        <v>1982</v>
      </c>
      <c r="G415">
        <v>21.5</v>
      </c>
      <c r="I415" s="80">
        <v>44075</v>
      </c>
      <c r="J415" s="3">
        <v>6502807.0345083401</v>
      </c>
      <c r="K415" s="3">
        <v>2187793.3047875101</v>
      </c>
      <c r="L415" s="3">
        <v>2013825.1738003399</v>
      </c>
      <c r="M415" s="3">
        <v>5356826.0923808496</v>
      </c>
      <c r="N415" s="3">
        <v>4611575.07617216</v>
      </c>
      <c r="O415" s="3">
        <v>387446.00246774999</v>
      </c>
      <c r="P415" s="3">
        <v>21060272.684117001</v>
      </c>
    </row>
    <row r="416" spans="5:16">
      <c r="E416" s="80">
        <v>30076</v>
      </c>
      <c r="F416">
        <v>1982</v>
      </c>
      <c r="G416">
        <v>21.5</v>
      </c>
      <c r="I416" s="80">
        <v>44105</v>
      </c>
      <c r="J416" s="3">
        <v>6509445.0212478396</v>
      </c>
      <c r="K416" s="3">
        <v>2209048.5235552001</v>
      </c>
      <c r="L416" s="3">
        <v>2080962.0817942701</v>
      </c>
      <c r="M416" s="3">
        <v>5345715.9554388402</v>
      </c>
      <c r="N416" s="3">
        <v>4632133.07485299</v>
      </c>
      <c r="O416" s="3">
        <v>392068.03743495001</v>
      </c>
      <c r="P416" s="3">
        <v>21169372.694324099</v>
      </c>
    </row>
    <row r="417" spans="5:16">
      <c r="E417" s="80">
        <v>30077</v>
      </c>
      <c r="F417">
        <v>1982</v>
      </c>
      <c r="G417">
        <v>21.5</v>
      </c>
      <c r="I417" s="80">
        <v>44136</v>
      </c>
      <c r="J417" s="3">
        <v>6528577.5056595895</v>
      </c>
      <c r="K417" s="3">
        <v>2183799.0998550099</v>
      </c>
      <c r="L417" s="3">
        <v>2150104.05709454</v>
      </c>
      <c r="M417" s="3">
        <v>5260148.4333099397</v>
      </c>
      <c r="N417" s="3">
        <v>4654114.6376366401</v>
      </c>
      <c r="O417" s="3">
        <v>390891.82038608001</v>
      </c>
      <c r="P417" s="3">
        <v>21167635.553941801</v>
      </c>
    </row>
    <row r="418" spans="5:16">
      <c r="E418" s="80">
        <v>30078</v>
      </c>
      <c r="F418">
        <v>1982</v>
      </c>
      <c r="G418">
        <v>21.5</v>
      </c>
      <c r="I418" s="80">
        <v>44166</v>
      </c>
      <c r="J418" s="3">
        <v>6552336.6512332596</v>
      </c>
      <c r="K418" s="3">
        <v>2194805.0339719201</v>
      </c>
      <c r="L418" s="3">
        <v>2167446.7102709101</v>
      </c>
      <c r="M418" s="3">
        <v>5325851.2212229297</v>
      </c>
      <c r="N418" s="3">
        <v>4655306.1980067203</v>
      </c>
      <c r="O418" s="3">
        <v>398829.04932271998</v>
      </c>
      <c r="P418" s="3">
        <v>21294574.864028499</v>
      </c>
    </row>
    <row r="419" spans="5:16">
      <c r="E419" s="80">
        <v>30079</v>
      </c>
      <c r="F419">
        <v>1982</v>
      </c>
      <c r="G419">
        <v>21.5</v>
      </c>
      <c r="I419" s="80">
        <v>44197</v>
      </c>
      <c r="J419" s="3">
        <v>6540398.3073752802</v>
      </c>
      <c r="K419" s="3">
        <v>2195328.0487630502</v>
      </c>
      <c r="L419" s="3">
        <v>2167265.25058873</v>
      </c>
      <c r="M419" s="3">
        <v>5270750.3523647804</v>
      </c>
      <c r="N419" s="3">
        <v>4658559.1491161603</v>
      </c>
      <c r="O419" s="3">
        <v>398508.80819729</v>
      </c>
      <c r="P419" s="3">
        <v>21230809.916405302</v>
      </c>
    </row>
    <row r="420" spans="5:16">
      <c r="E420" s="80">
        <v>30080</v>
      </c>
      <c r="F420">
        <v>1982</v>
      </c>
      <c r="G420">
        <v>21.5</v>
      </c>
      <c r="I420" s="80">
        <v>44228</v>
      </c>
      <c r="J420" s="3">
        <v>6535480.1963037699</v>
      </c>
      <c r="K420" s="3">
        <v>2196398.4307157099</v>
      </c>
      <c r="L420" s="3">
        <v>2186303.6913774898</v>
      </c>
      <c r="M420" s="3">
        <v>5231403.5598267699</v>
      </c>
      <c r="N420" s="3">
        <v>4676308.8375309696</v>
      </c>
      <c r="O420" s="3">
        <v>399589.33052204002</v>
      </c>
      <c r="P420" s="3">
        <v>21225484.0462768</v>
      </c>
    </row>
    <row r="421" spans="5:16">
      <c r="E421" s="80">
        <v>30081</v>
      </c>
      <c r="F421">
        <v>1982</v>
      </c>
      <c r="G421">
        <v>21.5</v>
      </c>
      <c r="I421" s="80">
        <v>44256</v>
      </c>
      <c r="J421" s="3">
        <v>6539011.8271116903</v>
      </c>
      <c r="K421" s="3">
        <v>2190554.0483194101</v>
      </c>
      <c r="L421" s="3">
        <v>2226484.1377815302</v>
      </c>
      <c r="M421" s="3">
        <v>5221116.4506047601</v>
      </c>
      <c r="N421" s="3">
        <v>4688751.3834632104</v>
      </c>
      <c r="O421" s="3">
        <v>400503.76613135001</v>
      </c>
      <c r="P421" s="3">
        <v>21266421.6134119</v>
      </c>
    </row>
    <row r="422" spans="5:16">
      <c r="E422" s="80">
        <v>30082</v>
      </c>
      <c r="F422">
        <v>1982</v>
      </c>
      <c r="G422">
        <v>21.5</v>
      </c>
      <c r="I422" s="80">
        <v>44287</v>
      </c>
      <c r="J422" s="3">
        <v>6540420.7617388703</v>
      </c>
      <c r="K422" s="3">
        <v>2198279.0918851802</v>
      </c>
      <c r="L422" s="3">
        <v>2235910.1213753</v>
      </c>
      <c r="M422" s="3">
        <v>5254714.30132108</v>
      </c>
      <c r="N422" s="3">
        <v>4690209.7590293596</v>
      </c>
      <c r="O422" s="3">
        <v>406355.31080166</v>
      </c>
      <c r="P422" s="3">
        <v>21325889.346151501</v>
      </c>
    </row>
    <row r="423" spans="5:16">
      <c r="E423" s="80">
        <v>30083</v>
      </c>
      <c r="F423">
        <v>1982</v>
      </c>
      <c r="G423">
        <v>21.5</v>
      </c>
      <c r="I423" s="80">
        <v>44317</v>
      </c>
      <c r="J423" s="3">
        <v>6556000.2510978999</v>
      </c>
      <c r="K423" s="3">
        <v>2166132.3127661999</v>
      </c>
      <c r="L423" s="3">
        <v>2255846.1183043099</v>
      </c>
      <c r="M423" s="3">
        <v>5254888.0168815898</v>
      </c>
      <c r="N423" s="3">
        <v>4694003.78556561</v>
      </c>
      <c r="O423" s="3">
        <v>407891.63135308999</v>
      </c>
      <c r="P423" s="3">
        <v>21334762.1159687</v>
      </c>
    </row>
    <row r="424" spans="5:16">
      <c r="E424" s="80">
        <v>30084</v>
      </c>
      <c r="F424">
        <v>1982</v>
      </c>
      <c r="G424">
        <v>21.5</v>
      </c>
      <c r="I424" s="80">
        <v>44348</v>
      </c>
      <c r="J424" s="3">
        <v>6569555.8152647698</v>
      </c>
      <c r="K424" s="3">
        <v>2149489.22556085</v>
      </c>
      <c r="L424" s="3">
        <v>2298619.6793613802</v>
      </c>
      <c r="M424" s="3">
        <v>5221812.4957595803</v>
      </c>
      <c r="N424" s="3">
        <v>4707168.4407341797</v>
      </c>
      <c r="O424" s="3">
        <v>408971.75199237</v>
      </c>
      <c r="P424" s="3">
        <v>21355617.4086731</v>
      </c>
    </row>
    <row r="425" spans="5:16">
      <c r="E425" s="80">
        <v>30085</v>
      </c>
      <c r="F425">
        <v>1982</v>
      </c>
      <c r="G425">
        <v>21.5</v>
      </c>
      <c r="I425" s="80">
        <v>44378</v>
      </c>
      <c r="J425" s="3">
        <v>6590104.7631143304</v>
      </c>
      <c r="K425" s="3">
        <v>2128112.6358222598</v>
      </c>
      <c r="L425" s="3">
        <v>2300886.4988838099</v>
      </c>
      <c r="M425" s="3">
        <v>5248979.4710925603</v>
      </c>
      <c r="N425" s="3">
        <v>4713113.62154561</v>
      </c>
      <c r="O425" s="3">
        <v>412779.16873649001</v>
      </c>
      <c r="P425" s="3">
        <v>21393976.159195099</v>
      </c>
    </row>
    <row r="426" spans="5:16">
      <c r="E426" s="80">
        <v>30086</v>
      </c>
      <c r="F426">
        <v>1982</v>
      </c>
      <c r="G426">
        <v>21.5</v>
      </c>
      <c r="I426" s="80">
        <v>44409</v>
      </c>
      <c r="J426" s="3">
        <v>6632206.8823346598</v>
      </c>
      <c r="K426" s="3">
        <v>2134239.32748937</v>
      </c>
      <c r="L426" s="3">
        <v>2356525.8633680199</v>
      </c>
      <c r="M426" s="3">
        <v>5260320.3523581699</v>
      </c>
      <c r="N426" s="3">
        <v>4691964.1709128702</v>
      </c>
      <c r="O426" s="3">
        <v>412737.85565416003</v>
      </c>
      <c r="P426" s="3">
        <v>21487994.452117302</v>
      </c>
    </row>
    <row r="427" spans="5:16">
      <c r="E427" s="80">
        <v>30087</v>
      </c>
      <c r="F427">
        <v>1982</v>
      </c>
      <c r="G427">
        <v>21.5</v>
      </c>
      <c r="I427" s="80">
        <v>44440</v>
      </c>
      <c r="J427" s="3">
        <v>6644160.6022917498</v>
      </c>
      <c r="K427" s="3">
        <v>2165589.8858876899</v>
      </c>
      <c r="L427" s="3">
        <v>2383351.0998350098</v>
      </c>
      <c r="M427" s="3">
        <v>5298201.6542378403</v>
      </c>
      <c r="N427" s="3">
        <v>4667957.85645804</v>
      </c>
      <c r="O427" s="3">
        <v>414174.89043417998</v>
      </c>
      <c r="P427" s="3">
        <v>21573435.9891445</v>
      </c>
    </row>
    <row r="428" spans="5:16">
      <c r="E428" s="80">
        <v>30088</v>
      </c>
      <c r="F428">
        <v>1982</v>
      </c>
      <c r="G428">
        <v>21.5</v>
      </c>
      <c r="I428" s="80">
        <v>44470</v>
      </c>
      <c r="J428" s="3">
        <v>6706557.7244506199</v>
      </c>
      <c r="K428" s="3">
        <v>2198647.2723852</v>
      </c>
      <c r="L428" s="3">
        <v>2469697.7168495599</v>
      </c>
      <c r="M428" s="3">
        <v>5394000.2526752902</v>
      </c>
      <c r="N428" s="3">
        <v>4665855.5476135202</v>
      </c>
      <c r="O428" s="3">
        <v>424738.55505368998</v>
      </c>
      <c r="P428" s="3">
        <v>21859497.069027901</v>
      </c>
    </row>
    <row r="429" spans="5:16">
      <c r="E429" s="80">
        <v>30089</v>
      </c>
      <c r="F429">
        <v>1982</v>
      </c>
      <c r="G429">
        <v>21.5</v>
      </c>
      <c r="I429" s="80">
        <v>44501</v>
      </c>
      <c r="J429" s="3">
        <v>6739153.5977665205</v>
      </c>
      <c r="K429" s="3">
        <v>2179563.4538193098</v>
      </c>
      <c r="L429" s="3">
        <v>2530318.2250779299</v>
      </c>
      <c r="M429" s="3">
        <v>5329780.07803577</v>
      </c>
      <c r="N429" s="3">
        <v>4672916.1575745596</v>
      </c>
      <c r="O429" s="3">
        <v>420689.36013564002</v>
      </c>
      <c r="P429" s="3">
        <v>21872420.872409701</v>
      </c>
    </row>
    <row r="430" spans="5:16">
      <c r="E430" s="80">
        <v>30090</v>
      </c>
      <c r="F430">
        <v>1982</v>
      </c>
      <c r="G430">
        <v>21.5</v>
      </c>
      <c r="I430" s="80">
        <v>44531</v>
      </c>
      <c r="J430" s="3">
        <v>6762836.4904409498</v>
      </c>
      <c r="K430" s="3">
        <v>2227225.1543495902</v>
      </c>
      <c r="L430" s="3">
        <v>2594210.7493780698</v>
      </c>
      <c r="M430" s="3">
        <v>5445251.4468549397</v>
      </c>
      <c r="N430" s="3">
        <v>4661084.0778869698</v>
      </c>
      <c r="O430" s="3">
        <v>428192.37108691997</v>
      </c>
      <c r="P430" s="3">
        <v>22118800.289997399</v>
      </c>
    </row>
    <row r="431" spans="5:16">
      <c r="E431" s="80">
        <v>30091</v>
      </c>
      <c r="F431">
        <v>1982</v>
      </c>
      <c r="G431">
        <v>21.5</v>
      </c>
      <c r="I431" s="80">
        <v>44562</v>
      </c>
      <c r="J431" s="3">
        <v>6793750.0181309599</v>
      </c>
      <c r="K431" s="3">
        <v>2243259.9952622601</v>
      </c>
      <c r="L431" s="3">
        <v>2586336.92936179</v>
      </c>
      <c r="M431" s="3">
        <v>5453440.6999790296</v>
      </c>
      <c r="N431" s="3">
        <v>4668893.8498242497</v>
      </c>
      <c r="O431" s="3">
        <v>427937.83324334997</v>
      </c>
      <c r="P431" s="3">
        <v>22173619.3258016</v>
      </c>
    </row>
    <row r="432" spans="5:16">
      <c r="E432" s="80">
        <v>30092</v>
      </c>
      <c r="F432">
        <v>1982</v>
      </c>
      <c r="G432">
        <v>21.5</v>
      </c>
      <c r="I432" s="80">
        <v>44593</v>
      </c>
      <c r="J432" s="3">
        <v>6817486.3264065199</v>
      </c>
      <c r="K432" s="3">
        <v>2247376.8827841301</v>
      </c>
      <c r="L432" s="3">
        <v>2602303.31383128</v>
      </c>
      <c r="M432" s="3">
        <v>5475875.67906099</v>
      </c>
      <c r="N432" s="3">
        <v>4684826.5717426203</v>
      </c>
      <c r="O432" s="3">
        <v>426141.33248074999</v>
      </c>
      <c r="P432" s="3">
        <v>22254010.1063063</v>
      </c>
    </row>
    <row r="433" spans="5:16">
      <c r="E433" s="80">
        <v>30093</v>
      </c>
      <c r="F433">
        <v>1982</v>
      </c>
      <c r="G433">
        <v>21.5</v>
      </c>
      <c r="I433" s="80">
        <v>44621</v>
      </c>
      <c r="J433" s="3">
        <v>6870206.4441254996</v>
      </c>
      <c r="K433" s="3">
        <v>2285565.9398632301</v>
      </c>
      <c r="L433" s="3">
        <v>2640851.17708713</v>
      </c>
      <c r="M433" s="3">
        <v>5608683.5290443702</v>
      </c>
      <c r="N433" s="3">
        <v>4711950.6759166997</v>
      </c>
      <c r="O433" s="3">
        <v>434664.05083978001</v>
      </c>
      <c r="P433" s="3">
        <v>22551921.816876698</v>
      </c>
    </row>
    <row r="434" spans="5:16">
      <c r="E434" s="80">
        <v>30094</v>
      </c>
      <c r="F434">
        <v>1982</v>
      </c>
      <c r="G434">
        <v>21.5</v>
      </c>
      <c r="I434" s="80">
        <v>44652</v>
      </c>
      <c r="J434" s="3">
        <v>6890444.3496427396</v>
      </c>
      <c r="K434" s="3">
        <v>2305740.99045547</v>
      </c>
      <c r="L434" s="3">
        <v>2699977.42964355</v>
      </c>
      <c r="M434" s="3">
        <v>5651363.9100902202</v>
      </c>
      <c r="N434" s="3">
        <v>4728849.1428138204</v>
      </c>
      <c r="O434" s="3">
        <v>430738.09812545998</v>
      </c>
      <c r="P434" s="3">
        <v>22707113.920771301</v>
      </c>
    </row>
    <row r="435" spans="5:16">
      <c r="E435" s="80">
        <v>30095</v>
      </c>
      <c r="F435">
        <v>1982</v>
      </c>
      <c r="G435">
        <v>21.5</v>
      </c>
      <c r="I435" s="80">
        <v>44682</v>
      </c>
      <c r="J435" s="3">
        <v>6967924.5514416397</v>
      </c>
      <c r="K435" s="3">
        <v>2311469.60404365</v>
      </c>
      <c r="L435" s="3">
        <v>2744841.2230602</v>
      </c>
      <c r="M435" s="3">
        <v>5821000.2569144499</v>
      </c>
      <c r="N435" s="3">
        <v>4754755.4863176299</v>
      </c>
      <c r="O435" s="3">
        <v>440062.20880004001</v>
      </c>
      <c r="P435" s="3">
        <v>23040053.330577601</v>
      </c>
    </row>
    <row r="436" spans="5:16">
      <c r="E436" s="80">
        <v>30096</v>
      </c>
      <c r="F436">
        <v>1982</v>
      </c>
      <c r="G436">
        <v>21.5</v>
      </c>
      <c r="I436" s="80">
        <v>44713</v>
      </c>
      <c r="J436" s="3">
        <v>7078148.14466873</v>
      </c>
      <c r="K436" s="3">
        <v>2302772.1222849502</v>
      </c>
      <c r="L436" s="3">
        <v>2833554.6043214798</v>
      </c>
      <c r="M436" s="3">
        <v>5808355.1252547596</v>
      </c>
      <c r="N436" s="3">
        <v>4783915.1922661504</v>
      </c>
      <c r="O436" s="3">
        <v>441994.81724556</v>
      </c>
      <c r="P436" s="3">
        <v>23248740.006041601</v>
      </c>
    </row>
    <row r="437" spans="5:16">
      <c r="E437" s="80">
        <v>30097</v>
      </c>
      <c r="F437">
        <v>1982</v>
      </c>
      <c r="G437">
        <v>21.5</v>
      </c>
      <c r="I437" s="80">
        <v>44743</v>
      </c>
      <c r="J437" s="3">
        <v>7099763.0248326296</v>
      </c>
      <c r="K437" s="3">
        <v>2227127.1587314298</v>
      </c>
      <c r="L437" s="3">
        <v>2867471.4667468201</v>
      </c>
      <c r="M437" s="3">
        <v>5680093.6297995197</v>
      </c>
      <c r="N437" s="3">
        <v>4810100.7489326503</v>
      </c>
      <c r="O437" s="3">
        <v>427257.87022425001</v>
      </c>
      <c r="P437" s="3">
        <v>23111813.899267301</v>
      </c>
    </row>
    <row r="438" spans="5:16">
      <c r="E438" s="80">
        <v>30098</v>
      </c>
      <c r="F438">
        <v>1982</v>
      </c>
      <c r="G438">
        <v>21.5</v>
      </c>
      <c r="I438" s="80">
        <v>44774</v>
      </c>
      <c r="J438" s="3">
        <v>7169012.9791043904</v>
      </c>
      <c r="K438" s="3">
        <v>2124421.6900784699</v>
      </c>
      <c r="L438" s="3">
        <v>2861408.4305297099</v>
      </c>
      <c r="M438" s="3">
        <v>5531734.8037814498</v>
      </c>
      <c r="N438" s="3">
        <v>4841451.0951358099</v>
      </c>
      <c r="O438" s="3">
        <v>414936.06613995001</v>
      </c>
      <c r="P438" s="3">
        <v>22942965.064769801</v>
      </c>
    </row>
    <row r="439" spans="5:16">
      <c r="E439" s="80">
        <v>30099</v>
      </c>
      <c r="F439">
        <v>1982</v>
      </c>
      <c r="G439">
        <v>21.5</v>
      </c>
      <c r="I439" s="80">
        <v>44805</v>
      </c>
      <c r="J439" s="3">
        <v>7237830.4022919498</v>
      </c>
      <c r="K439" s="3">
        <v>2022292.3131033301</v>
      </c>
      <c r="L439" s="3">
        <v>2814585.8279449502</v>
      </c>
      <c r="M439" s="3">
        <v>5439002.1482768599</v>
      </c>
      <c r="N439" s="3">
        <v>4874676.8524035597</v>
      </c>
      <c r="O439" s="3">
        <v>400454.11971418001</v>
      </c>
      <c r="P439" s="3">
        <v>22788841.663734801</v>
      </c>
    </row>
    <row r="440" spans="5:16">
      <c r="E440" s="80">
        <v>30100</v>
      </c>
      <c r="F440">
        <v>1982</v>
      </c>
      <c r="G440">
        <v>21.5</v>
      </c>
      <c r="I440" s="80">
        <v>44835</v>
      </c>
      <c r="J440" s="3">
        <v>7294688.33934379</v>
      </c>
      <c r="K440" s="3">
        <v>2008227.9313741999</v>
      </c>
      <c r="L440" s="3">
        <v>2794893.6234755302</v>
      </c>
      <c r="M440" s="3">
        <v>5450552.8020357098</v>
      </c>
      <c r="N440" s="3">
        <v>4896756.5664355997</v>
      </c>
      <c r="O440" s="3">
        <v>396199.32872803003</v>
      </c>
      <c r="P440" s="3">
        <v>22841318.591392901</v>
      </c>
    </row>
    <row r="441" spans="5:16">
      <c r="E441" s="80">
        <v>30101</v>
      </c>
      <c r="F441">
        <v>1982</v>
      </c>
      <c r="G441">
        <v>21.5</v>
      </c>
      <c r="I441" s="80">
        <v>44866</v>
      </c>
      <c r="J441" s="3">
        <v>7347263.4036301598</v>
      </c>
      <c r="K441" s="3">
        <v>1967067.07686526</v>
      </c>
      <c r="L441" s="3">
        <v>2827655.8335068198</v>
      </c>
      <c r="M441" s="3">
        <v>5344625.4579674797</v>
      </c>
      <c r="N441" s="3">
        <v>4919626.4196300302</v>
      </c>
      <c r="O441" s="3">
        <v>383519.88912905002</v>
      </c>
      <c r="P441" s="3">
        <v>22789758.080728799</v>
      </c>
    </row>
    <row r="442" spans="5:16">
      <c r="E442" s="80">
        <v>30102</v>
      </c>
      <c r="F442">
        <v>1982</v>
      </c>
      <c r="G442">
        <v>21.5</v>
      </c>
      <c r="I442" s="80">
        <v>44896</v>
      </c>
      <c r="J442" s="3">
        <v>7405159.0454181004</v>
      </c>
      <c r="K442" s="3">
        <v>2020032.77075249</v>
      </c>
      <c r="L442" s="3">
        <v>2816889.49237626</v>
      </c>
      <c r="M442" s="3">
        <v>5325279.2777826004</v>
      </c>
      <c r="N442" s="3">
        <v>4918571.2179353796</v>
      </c>
      <c r="O442" s="3">
        <v>382158.26979697001</v>
      </c>
      <c r="P442" s="3">
        <v>22868090.0740618</v>
      </c>
    </row>
    <row r="443" spans="5:16">
      <c r="E443" s="80">
        <v>30103</v>
      </c>
      <c r="F443">
        <v>1982</v>
      </c>
      <c r="G443">
        <v>21.5</v>
      </c>
      <c r="I443" s="80">
        <v>44927</v>
      </c>
      <c r="J443" s="3">
        <v>7396651.5379779199</v>
      </c>
      <c r="K443" s="3">
        <v>1887935.39679187</v>
      </c>
      <c r="L443" s="3">
        <v>2699367.2841692902</v>
      </c>
      <c r="M443" s="3">
        <v>4944723.3488163603</v>
      </c>
      <c r="N443" s="3">
        <v>4923999.6482562302</v>
      </c>
      <c r="O443" s="3">
        <v>355539.03125692002</v>
      </c>
      <c r="P443" s="3">
        <v>22208216.247268599</v>
      </c>
    </row>
    <row r="444" spans="5:16">
      <c r="E444" s="80">
        <v>30104</v>
      </c>
      <c r="F444">
        <v>1982</v>
      </c>
      <c r="G444">
        <v>21.5</v>
      </c>
      <c r="I444" s="80">
        <v>44958</v>
      </c>
      <c r="J444" s="3">
        <v>7438118.9730268205</v>
      </c>
      <c r="K444" s="3">
        <v>1895755.7883870299</v>
      </c>
      <c r="L444" s="3">
        <v>2689136.96222942</v>
      </c>
      <c r="M444" s="3">
        <v>5003009.8419894697</v>
      </c>
      <c r="N444" s="3">
        <v>4943021.9366284302</v>
      </c>
      <c r="O444" s="3">
        <v>362556.62699726003</v>
      </c>
      <c r="P444" s="3">
        <v>22331600.129258402</v>
      </c>
    </row>
    <row r="445" spans="5:16">
      <c r="E445" s="80">
        <v>30105</v>
      </c>
      <c r="F445">
        <v>1982</v>
      </c>
      <c r="G445">
        <v>21.5</v>
      </c>
      <c r="I445" s="80">
        <v>44986</v>
      </c>
      <c r="J445" s="3">
        <v>7465988.85566583</v>
      </c>
      <c r="K445" s="3">
        <v>1859333.6780448901</v>
      </c>
      <c r="L445" s="3">
        <v>2666326.8235557801</v>
      </c>
      <c r="M445" s="3">
        <v>4872793.9811182702</v>
      </c>
      <c r="N445" s="3">
        <v>4968100.2825128902</v>
      </c>
      <c r="O445" s="3">
        <v>356981.80415734998</v>
      </c>
      <c r="P445" s="3">
        <v>22189525.425055001</v>
      </c>
    </row>
    <row r="446" spans="5:16">
      <c r="E446" s="80">
        <v>30106</v>
      </c>
      <c r="F446">
        <v>1982</v>
      </c>
      <c r="G446">
        <v>21.5</v>
      </c>
      <c r="I446" s="80">
        <v>45017</v>
      </c>
      <c r="J446" s="3">
        <v>7481687.7953588599</v>
      </c>
      <c r="K446" s="3">
        <v>1943667.6088072399</v>
      </c>
      <c r="L446" s="3">
        <v>2664021.3273500199</v>
      </c>
      <c r="M446" s="3">
        <v>4929745.1004217099</v>
      </c>
      <c r="N446" s="3">
        <v>4988698.4838283602</v>
      </c>
      <c r="O446" s="3">
        <v>364383.03607113002</v>
      </c>
      <c r="P446" s="3">
        <v>22372203.3518373</v>
      </c>
    </row>
    <row r="447" spans="5:16">
      <c r="E447" s="80">
        <v>30107</v>
      </c>
      <c r="F447">
        <v>1982</v>
      </c>
      <c r="G447">
        <v>21.5</v>
      </c>
      <c r="I447" s="80">
        <v>45047</v>
      </c>
      <c r="J447" s="3">
        <v>7547001.6553353602</v>
      </c>
      <c r="K447" s="3">
        <v>1961705.5669865501</v>
      </c>
      <c r="L447" s="3">
        <v>2665048.1619732701</v>
      </c>
      <c r="M447" s="3">
        <v>4906449.0177268703</v>
      </c>
      <c r="N447" s="3">
        <v>5064729.9090516903</v>
      </c>
      <c r="O447" s="3">
        <v>368687.68151105999</v>
      </c>
      <c r="P447" s="3">
        <v>22513621.992584798</v>
      </c>
    </row>
    <row r="448" spans="5:16">
      <c r="E448" s="80">
        <v>30108</v>
      </c>
      <c r="F448">
        <v>1982</v>
      </c>
      <c r="G448">
        <v>21.5</v>
      </c>
      <c r="I448" s="80">
        <v>45078</v>
      </c>
      <c r="J448" s="3">
        <v>7526216.1009766301</v>
      </c>
      <c r="K448" s="3">
        <v>1975532.08839407</v>
      </c>
      <c r="L448" s="3">
        <v>2698507.39102183</v>
      </c>
      <c r="M448" s="3">
        <v>4962081.2071822202</v>
      </c>
      <c r="N448" s="3">
        <v>5089289.1196607398</v>
      </c>
      <c r="O448" s="3">
        <v>375503.366072</v>
      </c>
      <c r="P448" s="3">
        <v>22627129.273307499</v>
      </c>
    </row>
    <row r="449" spans="5:16">
      <c r="E449" s="80">
        <v>30109</v>
      </c>
      <c r="F449">
        <v>1982</v>
      </c>
      <c r="G449">
        <v>21.5</v>
      </c>
      <c r="I449" s="80">
        <v>45108</v>
      </c>
      <c r="J449" s="3">
        <v>7581874.5185448304</v>
      </c>
      <c r="K449" s="3">
        <v>1981268.7005074201</v>
      </c>
      <c r="L449" s="3">
        <v>2728339.1571893198</v>
      </c>
      <c r="M449" s="3">
        <v>5010101.6517104404</v>
      </c>
      <c r="N449" s="3">
        <v>5107605.8443379402</v>
      </c>
      <c r="O449" s="3">
        <v>381451.89137954998</v>
      </c>
      <c r="P449" s="3">
        <v>22790641.763669498</v>
      </c>
    </row>
    <row r="450" spans="5:16">
      <c r="E450" s="80">
        <v>30110</v>
      </c>
      <c r="F450">
        <v>1982</v>
      </c>
      <c r="G450">
        <v>21.5</v>
      </c>
      <c r="I450" s="80">
        <v>45139</v>
      </c>
      <c r="J450" s="3">
        <v>7611866.8026870498</v>
      </c>
      <c r="K450" s="3">
        <v>1967699.1997265001</v>
      </c>
      <c r="L450" s="3">
        <v>2733236.8051573201</v>
      </c>
      <c r="M450" s="3">
        <v>4937067.37514342</v>
      </c>
      <c r="N450" s="3">
        <v>5135978.9996737698</v>
      </c>
      <c r="O450" s="3">
        <v>381497.28662500001</v>
      </c>
      <c r="P450" s="3">
        <v>22767346.469013099</v>
      </c>
    </row>
    <row r="451" spans="5:16">
      <c r="E451" s="80">
        <v>30111</v>
      </c>
      <c r="F451">
        <v>1982</v>
      </c>
      <c r="G451">
        <v>21.5</v>
      </c>
      <c r="I451" s="80">
        <v>45170</v>
      </c>
      <c r="J451" s="3">
        <v>7647006.8378636902</v>
      </c>
      <c r="K451" s="3">
        <v>2022478.8785071601</v>
      </c>
      <c r="L451" s="3">
        <v>2733156.9328332902</v>
      </c>
      <c r="M451" s="3">
        <v>5022548.7985217702</v>
      </c>
      <c r="N451" s="3">
        <v>5162148.9573374204</v>
      </c>
      <c r="O451" s="3">
        <v>395999.64890486997</v>
      </c>
      <c r="P451" s="3">
        <v>22983340.053968199</v>
      </c>
    </row>
    <row r="452" spans="5:16">
      <c r="E452" s="80">
        <v>30112</v>
      </c>
      <c r="F452">
        <v>1982</v>
      </c>
      <c r="G452">
        <v>21.5</v>
      </c>
      <c r="I452" s="80">
        <v>45200</v>
      </c>
      <c r="J452" s="3">
        <v>7698553.3004190195</v>
      </c>
      <c r="K452" s="3">
        <v>2009586.5476297101</v>
      </c>
      <c r="L452" s="3">
        <v>2741462.3512443202</v>
      </c>
      <c r="M452" s="3">
        <v>5029482.4986960301</v>
      </c>
      <c r="N452" s="3">
        <v>5181369.7983126203</v>
      </c>
      <c r="O452" s="3">
        <v>399261.63719679997</v>
      </c>
      <c r="P452" s="3">
        <v>23059716.133498501</v>
      </c>
    </row>
    <row r="453" spans="5:16">
      <c r="E453" s="80">
        <v>30113</v>
      </c>
      <c r="F453">
        <v>1982</v>
      </c>
      <c r="G453">
        <v>21.5</v>
      </c>
      <c r="I453" s="80">
        <v>45231</v>
      </c>
      <c r="J453" s="3">
        <v>7779826.6683273399</v>
      </c>
      <c r="K453" s="3">
        <v>2032754.1117507201</v>
      </c>
      <c r="L453" s="3">
        <v>2822311.5504493299</v>
      </c>
      <c r="M453" s="3">
        <v>5106095.5297860298</v>
      </c>
      <c r="N453" s="3">
        <v>5207697.4409892</v>
      </c>
      <c r="O453" s="3">
        <v>402935.81074605999</v>
      </c>
      <c r="P453" s="3">
        <v>23351621.1120487</v>
      </c>
    </row>
    <row r="454" spans="5:16">
      <c r="E454" s="80">
        <v>30114</v>
      </c>
      <c r="F454">
        <v>1982</v>
      </c>
      <c r="G454">
        <v>21.5</v>
      </c>
      <c r="I454" s="80">
        <v>45261</v>
      </c>
      <c r="J454" s="3">
        <v>7776058.2038332801</v>
      </c>
      <c r="K454" s="3">
        <v>2038145.8617252</v>
      </c>
      <c r="L454" s="3">
        <v>2821453.6284379</v>
      </c>
      <c r="M454" s="3">
        <v>5070036.5650689099</v>
      </c>
      <c r="N454" s="3">
        <v>5205175.8674116498</v>
      </c>
      <c r="O454" s="3">
        <v>401338.05223725003</v>
      </c>
      <c r="P454" s="3">
        <v>23312208.178714201</v>
      </c>
    </row>
    <row r="455" spans="5:16">
      <c r="E455" s="80">
        <v>30115</v>
      </c>
      <c r="F455">
        <v>1982</v>
      </c>
      <c r="G455">
        <v>21.5</v>
      </c>
      <c r="I455" s="80">
        <v>45292</v>
      </c>
      <c r="J455" s="3">
        <v>7794623.9447788503</v>
      </c>
      <c r="K455" s="3">
        <v>2047548.81215663</v>
      </c>
      <c r="L455" s="3">
        <v>2776858.1463947301</v>
      </c>
      <c r="M455" s="3">
        <v>5091116.2628681101</v>
      </c>
      <c r="N455" s="3">
        <v>5214493.1932435203</v>
      </c>
      <c r="O455" s="3">
        <v>402071.35984092002</v>
      </c>
      <c r="P455" s="3">
        <v>23326711.719282798</v>
      </c>
    </row>
    <row r="456" spans="5:16">
      <c r="E456" s="80">
        <v>30116</v>
      </c>
      <c r="F456">
        <v>1982</v>
      </c>
      <c r="G456">
        <v>21.5</v>
      </c>
      <c r="I456" s="80">
        <v>45323</v>
      </c>
      <c r="J456" s="3">
        <v>7849365.2847601799</v>
      </c>
      <c r="K456" s="3">
        <v>2041631.7722032501</v>
      </c>
      <c r="L456" s="3">
        <v>2787567.3232111898</v>
      </c>
      <c r="M456" s="3">
        <v>5043717.7270123996</v>
      </c>
      <c r="N456" s="3">
        <v>5231124.8093441296</v>
      </c>
      <c r="O456" s="3">
        <v>405336.24260226003</v>
      </c>
      <c r="P456" s="3">
        <v>23358743.159133401</v>
      </c>
    </row>
    <row r="457" spans="5:16">
      <c r="E457" s="80">
        <v>30117</v>
      </c>
      <c r="F457">
        <v>1982</v>
      </c>
      <c r="G457">
        <v>21.5</v>
      </c>
      <c r="I457" s="80">
        <v>45352</v>
      </c>
      <c r="J457" s="3">
        <v>7874910.1684764298</v>
      </c>
      <c r="K457" s="3">
        <v>2011437.9020692401</v>
      </c>
      <c r="L457" s="3">
        <v>2790027.6887702001</v>
      </c>
      <c r="M457" s="3">
        <v>4961045.3925450202</v>
      </c>
      <c r="N457" s="3">
        <v>5244498.9575764602</v>
      </c>
      <c r="O457" s="3">
        <v>399907.21832058002</v>
      </c>
      <c r="P457" s="3">
        <v>23281827.327757899</v>
      </c>
    </row>
    <row r="458" spans="5:16">
      <c r="E458" s="80">
        <v>30118</v>
      </c>
      <c r="F458">
        <v>1982</v>
      </c>
      <c r="G458">
        <v>21.5</v>
      </c>
      <c r="I458" s="80">
        <v>45383</v>
      </c>
      <c r="J458" s="3">
        <v>7919927.0328814797</v>
      </c>
      <c r="K458" s="3">
        <v>2094003.30239745</v>
      </c>
      <c r="L458" s="3">
        <v>2792309.6909817802</v>
      </c>
      <c r="M458" s="3">
        <v>5003136.0119484402</v>
      </c>
      <c r="N458" s="3">
        <v>5266849.6588312602</v>
      </c>
      <c r="O458" s="3">
        <v>404222.69424539001</v>
      </c>
      <c r="P458" s="3">
        <v>23480448.391285799</v>
      </c>
    </row>
    <row r="459" spans="5:16">
      <c r="E459" s="80">
        <v>30119</v>
      </c>
      <c r="F459">
        <v>1982</v>
      </c>
      <c r="G459">
        <v>21.5</v>
      </c>
      <c r="I459" s="80">
        <v>45413</v>
      </c>
      <c r="J459" s="3">
        <v>7962412.8956162697</v>
      </c>
      <c r="K459" s="3">
        <v>2216954.1507381601</v>
      </c>
      <c r="L459" s="3">
        <v>2808495.3772491999</v>
      </c>
      <c r="M459" s="3">
        <v>5245105.1744411699</v>
      </c>
      <c r="N459" s="3">
        <v>5283758.7951193703</v>
      </c>
      <c r="O459" s="3">
        <v>424606.16270841</v>
      </c>
      <c r="P459" s="3">
        <v>23941332.555872601</v>
      </c>
    </row>
    <row r="460" spans="5:16">
      <c r="E460" s="80">
        <v>30120</v>
      </c>
      <c r="F460">
        <v>1982</v>
      </c>
      <c r="G460">
        <v>21.5</v>
      </c>
      <c r="I460" s="80">
        <v>45444</v>
      </c>
      <c r="J460" s="3">
        <v>8035165.3409739304</v>
      </c>
      <c r="K460" s="3">
        <v>2239870.3297595801</v>
      </c>
      <c r="L460" s="3">
        <v>2849809.5790740801</v>
      </c>
      <c r="M460" s="3">
        <v>5262610.4295138903</v>
      </c>
      <c r="N460" s="3">
        <v>5296508.0802465798</v>
      </c>
      <c r="O460" s="3">
        <v>427364.50910487998</v>
      </c>
      <c r="P460" s="3">
        <v>24111328.268672898</v>
      </c>
    </row>
    <row r="461" spans="5:16">
      <c r="E461" s="80">
        <v>30121</v>
      </c>
      <c r="F461">
        <v>1982</v>
      </c>
      <c r="G461">
        <v>21.5</v>
      </c>
      <c r="I461" s="80">
        <v>45474</v>
      </c>
      <c r="J461" s="3">
        <v>8145294.7481355304</v>
      </c>
      <c r="K461" s="3">
        <v>2249234.2406888399</v>
      </c>
      <c r="L461" s="3">
        <v>2878363.2717404701</v>
      </c>
      <c r="M461" s="3">
        <v>5257236.4251886103</v>
      </c>
      <c r="N461" s="3">
        <v>5296508.0802465798</v>
      </c>
      <c r="O461" s="3">
        <v>425108.47957019001</v>
      </c>
      <c r="P461" s="3">
        <v>24251745.245570201</v>
      </c>
    </row>
    <row r="462" spans="5:16">
      <c r="E462" s="80">
        <v>30122</v>
      </c>
      <c r="F462">
        <v>1982</v>
      </c>
      <c r="G462">
        <v>21.5</v>
      </c>
      <c r="I462" s="80">
        <v>45505</v>
      </c>
      <c r="J462" s="3">
        <v>8151405.5094155697</v>
      </c>
      <c r="K462" s="3">
        <v>2265743.88334283</v>
      </c>
      <c r="L462" s="3">
        <v>2882653.97930574</v>
      </c>
      <c r="M462" s="3">
        <v>5294929.8602718804</v>
      </c>
      <c r="N462" s="3">
        <v>5296508.0802465798</v>
      </c>
      <c r="O462" s="3">
        <v>428613.38259728998</v>
      </c>
      <c r="P462" s="3">
        <v>24319854.695179898</v>
      </c>
    </row>
    <row r="463" spans="5:16">
      <c r="E463" s="80">
        <v>30123</v>
      </c>
      <c r="F463">
        <v>1982</v>
      </c>
      <c r="G463">
        <v>21.5</v>
      </c>
    </row>
    <row r="464" spans="5:16">
      <c r="E464" s="80">
        <v>30124</v>
      </c>
      <c r="F464">
        <v>1982</v>
      </c>
      <c r="G464">
        <v>21.5</v>
      </c>
    </row>
    <row r="465" spans="5:7">
      <c r="E465" s="80">
        <v>30125</v>
      </c>
      <c r="F465">
        <v>1982</v>
      </c>
      <c r="G465">
        <v>21.5</v>
      </c>
    </row>
    <row r="466" spans="5:7">
      <c r="E466" s="80">
        <v>30126</v>
      </c>
      <c r="F466">
        <v>1982</v>
      </c>
      <c r="G466">
        <v>21.5</v>
      </c>
    </row>
    <row r="467" spans="5:7">
      <c r="E467" s="80">
        <v>30127</v>
      </c>
      <c r="F467">
        <v>1982</v>
      </c>
      <c r="G467">
        <v>21.5</v>
      </c>
    </row>
    <row r="468" spans="5:7">
      <c r="E468" s="80">
        <v>30128</v>
      </c>
      <c r="F468">
        <v>1982</v>
      </c>
      <c r="G468">
        <v>21.5</v>
      </c>
    </row>
    <row r="469" spans="5:7">
      <c r="E469" s="80">
        <v>30129</v>
      </c>
      <c r="F469">
        <v>1982</v>
      </c>
      <c r="G469">
        <v>21.5</v>
      </c>
    </row>
    <row r="470" spans="5:7">
      <c r="E470" s="80">
        <v>30130</v>
      </c>
      <c r="F470">
        <v>1982</v>
      </c>
      <c r="G470">
        <v>21.5</v>
      </c>
    </row>
    <row r="471" spans="5:7">
      <c r="E471" s="80">
        <v>30131</v>
      </c>
      <c r="F471">
        <v>1982</v>
      </c>
      <c r="G471">
        <v>21.5</v>
      </c>
    </row>
    <row r="472" spans="5:7">
      <c r="E472" s="80">
        <v>30132</v>
      </c>
      <c r="F472">
        <v>1982</v>
      </c>
      <c r="G472">
        <v>21.5</v>
      </c>
    </row>
    <row r="473" spans="5:7">
      <c r="E473" s="80">
        <v>30133</v>
      </c>
      <c r="F473">
        <v>1982</v>
      </c>
      <c r="G473">
        <v>21.5</v>
      </c>
    </row>
    <row r="474" spans="5:7">
      <c r="E474" s="80">
        <v>30134</v>
      </c>
      <c r="F474">
        <v>1982</v>
      </c>
      <c r="G474">
        <v>21.5</v>
      </c>
    </row>
    <row r="475" spans="5:7">
      <c r="E475" s="80">
        <v>30135</v>
      </c>
      <c r="F475">
        <v>1982</v>
      </c>
      <c r="G475">
        <v>21.5</v>
      </c>
    </row>
    <row r="476" spans="5:7">
      <c r="E476" s="80">
        <v>30136</v>
      </c>
      <c r="F476">
        <v>1982</v>
      </c>
      <c r="G476">
        <v>21.5</v>
      </c>
    </row>
    <row r="477" spans="5:7">
      <c r="E477" s="80">
        <v>30137</v>
      </c>
      <c r="F477">
        <v>1982</v>
      </c>
      <c r="G477">
        <v>21.5</v>
      </c>
    </row>
    <row r="478" spans="5:7">
      <c r="E478" s="80">
        <v>30138</v>
      </c>
      <c r="F478">
        <v>1982</v>
      </c>
      <c r="G478">
        <v>21.5</v>
      </c>
    </row>
    <row r="479" spans="5:7">
      <c r="E479" s="80">
        <v>30139</v>
      </c>
      <c r="F479">
        <v>1982</v>
      </c>
      <c r="G479">
        <v>21.5</v>
      </c>
    </row>
    <row r="480" spans="5:7">
      <c r="E480" s="80">
        <v>30140</v>
      </c>
      <c r="F480">
        <v>1982</v>
      </c>
      <c r="G480">
        <v>21.5</v>
      </c>
    </row>
    <row r="481" spans="5:7">
      <c r="E481" s="80">
        <v>30141</v>
      </c>
      <c r="F481">
        <v>1982</v>
      </c>
      <c r="G481">
        <v>21.5</v>
      </c>
    </row>
    <row r="482" spans="5:7">
      <c r="E482" s="80">
        <v>30142</v>
      </c>
      <c r="F482">
        <v>1982</v>
      </c>
      <c r="G482">
        <v>21.5</v>
      </c>
    </row>
    <row r="483" spans="5:7">
      <c r="E483" s="80">
        <v>30143</v>
      </c>
      <c r="F483">
        <v>1982</v>
      </c>
      <c r="G483">
        <v>21.5</v>
      </c>
    </row>
    <row r="484" spans="5:7">
      <c r="E484" s="80">
        <v>30144</v>
      </c>
      <c r="F484">
        <v>1982</v>
      </c>
      <c r="G484">
        <v>21.5</v>
      </c>
    </row>
    <row r="485" spans="5:7">
      <c r="E485" s="80">
        <v>30145</v>
      </c>
      <c r="F485">
        <v>1982</v>
      </c>
      <c r="G485">
        <v>21.5</v>
      </c>
    </row>
    <row r="486" spans="5:7">
      <c r="E486" s="80">
        <v>30146</v>
      </c>
      <c r="F486">
        <v>1982</v>
      </c>
      <c r="G486">
        <v>21.5</v>
      </c>
    </row>
    <row r="487" spans="5:7">
      <c r="E487" s="80">
        <v>30147</v>
      </c>
      <c r="F487">
        <v>1982</v>
      </c>
      <c r="G487">
        <v>21.5</v>
      </c>
    </row>
    <row r="488" spans="5:7">
      <c r="E488" s="80">
        <v>30148</v>
      </c>
      <c r="F488">
        <v>1982</v>
      </c>
      <c r="G488">
        <v>21.5</v>
      </c>
    </row>
    <row r="489" spans="5:7">
      <c r="E489" s="80">
        <v>30149</v>
      </c>
      <c r="F489">
        <v>1982</v>
      </c>
      <c r="G489">
        <v>21.5</v>
      </c>
    </row>
    <row r="490" spans="5:7">
      <c r="E490" s="80">
        <v>30150</v>
      </c>
      <c r="F490">
        <v>1982</v>
      </c>
      <c r="G490">
        <v>21.5</v>
      </c>
    </row>
    <row r="491" spans="5:7">
      <c r="E491" s="80">
        <v>30151</v>
      </c>
      <c r="F491">
        <v>1982</v>
      </c>
      <c r="G491">
        <v>21.5</v>
      </c>
    </row>
    <row r="492" spans="5:7">
      <c r="E492" s="80">
        <v>30152</v>
      </c>
      <c r="F492">
        <v>1982</v>
      </c>
      <c r="G492">
        <v>21.5</v>
      </c>
    </row>
    <row r="493" spans="5:7">
      <c r="E493" s="80">
        <v>30153</v>
      </c>
      <c r="F493">
        <v>1982</v>
      </c>
      <c r="G493">
        <v>21.5</v>
      </c>
    </row>
    <row r="494" spans="5:7">
      <c r="E494" s="80">
        <v>30154</v>
      </c>
      <c r="F494">
        <v>1982</v>
      </c>
      <c r="G494">
        <v>21.5</v>
      </c>
    </row>
    <row r="495" spans="5:7">
      <c r="E495" s="80">
        <v>30155</v>
      </c>
      <c r="F495">
        <v>1982</v>
      </c>
      <c r="G495">
        <v>21.5</v>
      </c>
    </row>
    <row r="496" spans="5:7">
      <c r="E496" s="80">
        <v>30156</v>
      </c>
      <c r="F496">
        <v>1982</v>
      </c>
      <c r="G496">
        <v>21.5</v>
      </c>
    </row>
    <row r="497" spans="5:7">
      <c r="E497" s="80">
        <v>30157</v>
      </c>
      <c r="F497">
        <v>1982</v>
      </c>
      <c r="G497">
        <v>21.5</v>
      </c>
    </row>
    <row r="498" spans="5:7">
      <c r="E498" s="80">
        <v>30158</v>
      </c>
      <c r="F498">
        <v>1982</v>
      </c>
      <c r="G498">
        <v>21.5</v>
      </c>
    </row>
    <row r="499" spans="5:7">
      <c r="E499" s="80">
        <v>30159</v>
      </c>
      <c r="F499">
        <v>1982</v>
      </c>
      <c r="G499">
        <v>21.5</v>
      </c>
    </row>
    <row r="500" spans="5:7">
      <c r="E500" s="80">
        <v>30160</v>
      </c>
      <c r="F500">
        <v>1982</v>
      </c>
      <c r="G500">
        <v>21.5</v>
      </c>
    </row>
    <row r="501" spans="5:7">
      <c r="E501" s="80">
        <v>30161</v>
      </c>
      <c r="F501">
        <v>1982</v>
      </c>
      <c r="G501">
        <v>21.5</v>
      </c>
    </row>
    <row r="502" spans="5:7">
      <c r="E502" s="80">
        <v>30162</v>
      </c>
      <c r="F502">
        <v>1982</v>
      </c>
      <c r="G502">
        <v>21.5</v>
      </c>
    </row>
    <row r="503" spans="5:7">
      <c r="E503" s="80">
        <v>30163</v>
      </c>
      <c r="F503">
        <v>1982</v>
      </c>
      <c r="G503">
        <v>21.5</v>
      </c>
    </row>
    <row r="504" spans="5:7">
      <c r="E504" s="80">
        <v>30164</v>
      </c>
      <c r="F504">
        <v>1982</v>
      </c>
      <c r="G504">
        <v>21.5</v>
      </c>
    </row>
    <row r="505" spans="5:7">
      <c r="E505" s="80">
        <v>30165</v>
      </c>
      <c r="F505">
        <v>1982</v>
      </c>
      <c r="G505">
        <v>21.5</v>
      </c>
    </row>
    <row r="506" spans="5:7">
      <c r="E506" s="80">
        <v>30166</v>
      </c>
      <c r="F506">
        <v>1982</v>
      </c>
      <c r="G506">
        <v>21.5</v>
      </c>
    </row>
    <row r="507" spans="5:7">
      <c r="E507" s="80">
        <v>30167</v>
      </c>
      <c r="F507">
        <v>1982</v>
      </c>
      <c r="G507">
        <v>21.5</v>
      </c>
    </row>
    <row r="508" spans="5:7">
      <c r="E508" s="80">
        <v>30168</v>
      </c>
      <c r="F508">
        <v>1982</v>
      </c>
      <c r="G508">
        <v>21.5</v>
      </c>
    </row>
    <row r="509" spans="5:7">
      <c r="E509" s="80">
        <v>30169</v>
      </c>
      <c r="F509">
        <v>1982</v>
      </c>
      <c r="G509">
        <v>21.5</v>
      </c>
    </row>
    <row r="510" spans="5:7">
      <c r="E510" s="80">
        <v>30170</v>
      </c>
      <c r="F510">
        <v>1982</v>
      </c>
      <c r="G510">
        <v>21.5</v>
      </c>
    </row>
    <row r="511" spans="5:7">
      <c r="E511" s="80">
        <v>30171</v>
      </c>
      <c r="F511">
        <v>1982</v>
      </c>
      <c r="G511">
        <v>21.5</v>
      </c>
    </row>
    <row r="512" spans="5:7">
      <c r="E512" s="80">
        <v>30172</v>
      </c>
      <c r="F512">
        <v>1982</v>
      </c>
      <c r="G512">
        <v>21.5</v>
      </c>
    </row>
    <row r="513" spans="5:7">
      <c r="E513" s="80">
        <v>30173</v>
      </c>
      <c r="F513">
        <v>1982</v>
      </c>
      <c r="G513">
        <v>21.5</v>
      </c>
    </row>
    <row r="514" spans="5:7">
      <c r="E514" s="80">
        <v>30174</v>
      </c>
      <c r="F514">
        <v>1982</v>
      </c>
      <c r="G514">
        <v>21.5</v>
      </c>
    </row>
    <row r="515" spans="5:7">
      <c r="E515" s="80">
        <v>30175</v>
      </c>
      <c r="F515">
        <v>1982</v>
      </c>
      <c r="G515">
        <v>21.5</v>
      </c>
    </row>
    <row r="516" spans="5:7">
      <c r="E516" s="80">
        <v>30176</v>
      </c>
      <c r="F516">
        <v>1982</v>
      </c>
      <c r="G516">
        <v>21.5</v>
      </c>
    </row>
    <row r="517" spans="5:7">
      <c r="E517" s="80">
        <v>30177</v>
      </c>
      <c r="F517">
        <v>1982</v>
      </c>
      <c r="G517">
        <v>21.5</v>
      </c>
    </row>
    <row r="518" spans="5:7">
      <c r="E518" s="80">
        <v>30178</v>
      </c>
      <c r="F518">
        <v>1982</v>
      </c>
      <c r="G518">
        <v>21.5</v>
      </c>
    </row>
    <row r="519" spans="5:7">
      <c r="E519" s="80">
        <v>30179</v>
      </c>
      <c r="F519">
        <v>1982</v>
      </c>
      <c r="G519">
        <v>21.5</v>
      </c>
    </row>
    <row r="520" spans="5:7">
      <c r="E520" s="80">
        <v>30180</v>
      </c>
      <c r="F520">
        <v>1982</v>
      </c>
      <c r="G520">
        <v>21.5</v>
      </c>
    </row>
    <row r="521" spans="5:7">
      <c r="E521" s="80">
        <v>30181</v>
      </c>
      <c r="F521">
        <v>1982</v>
      </c>
      <c r="G521">
        <v>21.5</v>
      </c>
    </row>
    <row r="522" spans="5:7">
      <c r="E522" s="80">
        <v>30182</v>
      </c>
      <c r="F522">
        <v>1982</v>
      </c>
      <c r="G522">
        <v>21.5</v>
      </c>
    </row>
    <row r="523" spans="5:7">
      <c r="E523" s="80">
        <v>30183</v>
      </c>
      <c r="F523">
        <v>1982</v>
      </c>
      <c r="G523">
        <v>21.5</v>
      </c>
    </row>
    <row r="524" spans="5:7">
      <c r="E524" s="80">
        <v>30184</v>
      </c>
      <c r="F524">
        <v>1982</v>
      </c>
      <c r="G524">
        <v>21.5</v>
      </c>
    </row>
    <row r="525" spans="5:7">
      <c r="E525" s="80">
        <v>30185</v>
      </c>
      <c r="F525">
        <v>1982</v>
      </c>
      <c r="G525">
        <v>21.5</v>
      </c>
    </row>
    <row r="526" spans="5:7">
      <c r="E526" s="80">
        <v>30186</v>
      </c>
      <c r="F526">
        <v>1982</v>
      </c>
      <c r="G526">
        <v>21.5</v>
      </c>
    </row>
    <row r="527" spans="5:7">
      <c r="E527" s="80">
        <v>30187</v>
      </c>
      <c r="F527">
        <v>1982</v>
      </c>
      <c r="G527">
        <v>21.5</v>
      </c>
    </row>
    <row r="528" spans="5:7">
      <c r="E528" s="80">
        <v>30188</v>
      </c>
      <c r="F528">
        <v>1982</v>
      </c>
      <c r="G528">
        <v>21.5</v>
      </c>
    </row>
    <row r="529" spans="5:7">
      <c r="E529" s="80">
        <v>30189</v>
      </c>
      <c r="F529">
        <v>1982</v>
      </c>
      <c r="G529">
        <v>21.5</v>
      </c>
    </row>
    <row r="530" spans="5:7">
      <c r="E530" s="80">
        <v>30190</v>
      </c>
      <c r="F530">
        <v>1982</v>
      </c>
      <c r="G530">
        <v>21.5</v>
      </c>
    </row>
    <row r="531" spans="5:7">
      <c r="E531" s="80">
        <v>30191</v>
      </c>
      <c r="F531">
        <v>1982</v>
      </c>
      <c r="G531">
        <v>21.5</v>
      </c>
    </row>
    <row r="532" spans="5:7">
      <c r="E532" s="80">
        <v>30192</v>
      </c>
      <c r="F532">
        <v>1982</v>
      </c>
      <c r="G532">
        <v>21.5</v>
      </c>
    </row>
    <row r="533" spans="5:7">
      <c r="E533" s="80">
        <v>30193</v>
      </c>
      <c r="F533">
        <v>1982</v>
      </c>
      <c r="G533">
        <v>21.5</v>
      </c>
    </row>
    <row r="534" spans="5:7">
      <c r="E534" s="80">
        <v>30194</v>
      </c>
      <c r="F534">
        <v>1982</v>
      </c>
      <c r="G534">
        <v>21.5</v>
      </c>
    </row>
    <row r="535" spans="5:7">
      <c r="E535" s="80">
        <v>30195</v>
      </c>
      <c r="F535">
        <v>1982</v>
      </c>
      <c r="G535">
        <v>21.5</v>
      </c>
    </row>
    <row r="536" spans="5:7">
      <c r="E536" s="80">
        <v>30196</v>
      </c>
      <c r="F536">
        <v>1982</v>
      </c>
      <c r="G536">
        <v>21.5</v>
      </c>
    </row>
    <row r="537" spans="5:7">
      <c r="E537" s="80">
        <v>30197</v>
      </c>
      <c r="F537">
        <v>1982</v>
      </c>
      <c r="G537">
        <v>21.5</v>
      </c>
    </row>
    <row r="538" spans="5:7">
      <c r="E538" s="80">
        <v>30198</v>
      </c>
      <c r="F538">
        <v>1982</v>
      </c>
      <c r="G538">
        <v>21.5</v>
      </c>
    </row>
    <row r="539" spans="5:7">
      <c r="E539" s="80">
        <v>30199</v>
      </c>
      <c r="F539">
        <v>1982</v>
      </c>
      <c r="G539">
        <v>21.5</v>
      </c>
    </row>
    <row r="540" spans="5:7">
      <c r="E540" s="80">
        <v>30200</v>
      </c>
      <c r="F540">
        <v>1982</v>
      </c>
      <c r="G540">
        <v>21.5</v>
      </c>
    </row>
    <row r="541" spans="5:7">
      <c r="E541" s="80">
        <v>30201</v>
      </c>
      <c r="F541">
        <v>1982</v>
      </c>
      <c r="G541">
        <v>21.5</v>
      </c>
    </row>
    <row r="542" spans="5:7">
      <c r="E542" s="80">
        <v>30202</v>
      </c>
      <c r="F542">
        <v>1982</v>
      </c>
      <c r="G542">
        <v>21.5</v>
      </c>
    </row>
    <row r="543" spans="5:7">
      <c r="E543" s="80">
        <v>30203</v>
      </c>
      <c r="F543">
        <v>1982</v>
      </c>
      <c r="G543">
        <v>21.5</v>
      </c>
    </row>
    <row r="544" spans="5:7">
      <c r="E544" s="80">
        <v>30204</v>
      </c>
      <c r="F544">
        <v>1982</v>
      </c>
      <c r="G544">
        <v>21.5</v>
      </c>
    </row>
    <row r="545" spans="5:7">
      <c r="E545" s="80">
        <v>30205</v>
      </c>
      <c r="F545">
        <v>1982</v>
      </c>
      <c r="G545">
        <v>21.5</v>
      </c>
    </row>
    <row r="546" spans="5:7">
      <c r="E546" s="80">
        <v>30206</v>
      </c>
      <c r="F546">
        <v>1982</v>
      </c>
      <c r="G546">
        <v>21.5</v>
      </c>
    </row>
    <row r="547" spans="5:7">
      <c r="E547" s="80">
        <v>30207</v>
      </c>
      <c r="F547">
        <v>1982</v>
      </c>
      <c r="G547">
        <v>21.5</v>
      </c>
    </row>
    <row r="548" spans="5:7">
      <c r="E548" s="80">
        <v>30208</v>
      </c>
      <c r="F548">
        <v>1982</v>
      </c>
      <c r="G548">
        <v>21.5</v>
      </c>
    </row>
    <row r="549" spans="5:7">
      <c r="E549" s="80">
        <v>30209</v>
      </c>
      <c r="F549">
        <v>1982</v>
      </c>
      <c r="G549">
        <v>21.5</v>
      </c>
    </row>
    <row r="550" spans="5:7">
      <c r="E550" s="80">
        <v>30210</v>
      </c>
      <c r="F550">
        <v>1982</v>
      </c>
      <c r="G550">
        <v>21.5</v>
      </c>
    </row>
    <row r="551" spans="5:7">
      <c r="E551" s="80">
        <v>30211</v>
      </c>
      <c r="F551">
        <v>1982</v>
      </c>
      <c r="G551">
        <v>21.5</v>
      </c>
    </row>
    <row r="552" spans="5:7">
      <c r="E552" s="80">
        <v>30212</v>
      </c>
      <c r="F552">
        <v>1982</v>
      </c>
      <c r="G552">
        <v>21.5</v>
      </c>
    </row>
    <row r="553" spans="5:7">
      <c r="E553" s="80">
        <v>30213</v>
      </c>
      <c r="F553">
        <v>1982</v>
      </c>
      <c r="G553">
        <v>21.5</v>
      </c>
    </row>
    <row r="554" spans="5:7">
      <c r="E554" s="80">
        <v>30214</v>
      </c>
      <c r="F554">
        <v>1982</v>
      </c>
      <c r="G554">
        <v>21.5</v>
      </c>
    </row>
    <row r="555" spans="5:7">
      <c r="E555" s="80">
        <v>30215</v>
      </c>
      <c r="F555">
        <v>1982</v>
      </c>
      <c r="G555">
        <v>21.5</v>
      </c>
    </row>
    <row r="556" spans="5:7">
      <c r="E556" s="80">
        <v>30216</v>
      </c>
      <c r="F556">
        <v>1982</v>
      </c>
      <c r="G556">
        <v>21.5</v>
      </c>
    </row>
    <row r="557" spans="5:7">
      <c r="E557" s="80">
        <v>30217</v>
      </c>
      <c r="F557">
        <v>1982</v>
      </c>
      <c r="G557">
        <v>21.5</v>
      </c>
    </row>
    <row r="558" spans="5:7">
      <c r="E558" s="80">
        <v>30218</v>
      </c>
      <c r="F558">
        <v>1982</v>
      </c>
      <c r="G558">
        <v>21.5</v>
      </c>
    </row>
    <row r="559" spans="5:7">
      <c r="E559" s="80">
        <v>30219</v>
      </c>
      <c r="F559">
        <v>1982</v>
      </c>
      <c r="G559">
        <v>21.5</v>
      </c>
    </row>
    <row r="560" spans="5:7">
      <c r="E560" s="80">
        <v>30220</v>
      </c>
      <c r="F560">
        <v>1982</v>
      </c>
      <c r="G560">
        <v>21.5</v>
      </c>
    </row>
    <row r="561" spans="5:7">
      <c r="E561" s="80">
        <v>30221</v>
      </c>
      <c r="F561">
        <v>1982</v>
      </c>
      <c r="G561">
        <v>21.5</v>
      </c>
    </row>
    <row r="562" spans="5:7">
      <c r="E562" s="80">
        <v>30222</v>
      </c>
      <c r="F562">
        <v>1982</v>
      </c>
      <c r="G562">
        <v>21.5</v>
      </c>
    </row>
    <row r="563" spans="5:7">
      <c r="E563" s="80">
        <v>30223</v>
      </c>
      <c r="F563">
        <v>1982</v>
      </c>
      <c r="G563">
        <v>21.5</v>
      </c>
    </row>
    <row r="564" spans="5:7">
      <c r="E564" s="80">
        <v>30224</v>
      </c>
      <c r="F564">
        <v>1982</v>
      </c>
      <c r="G564">
        <v>21.5</v>
      </c>
    </row>
    <row r="565" spans="5:7">
      <c r="E565" s="80">
        <v>30225</v>
      </c>
      <c r="F565">
        <v>1982</v>
      </c>
      <c r="G565">
        <v>21.5</v>
      </c>
    </row>
    <row r="566" spans="5:7">
      <c r="E566" s="80">
        <v>30226</v>
      </c>
      <c r="F566">
        <v>1982</v>
      </c>
      <c r="G566">
        <v>21.5</v>
      </c>
    </row>
    <row r="567" spans="5:7">
      <c r="E567" s="80">
        <v>30227</v>
      </c>
      <c r="F567">
        <v>1982</v>
      </c>
      <c r="G567">
        <v>21.5</v>
      </c>
    </row>
    <row r="568" spans="5:7">
      <c r="E568" s="80">
        <v>30228</v>
      </c>
      <c r="F568">
        <v>1982</v>
      </c>
      <c r="G568">
        <v>21.5</v>
      </c>
    </row>
    <row r="569" spans="5:7">
      <c r="E569" s="80">
        <v>30229</v>
      </c>
      <c r="F569">
        <v>1982</v>
      </c>
      <c r="G569">
        <v>21.5</v>
      </c>
    </row>
    <row r="570" spans="5:7">
      <c r="E570" s="80">
        <v>30230</v>
      </c>
      <c r="F570">
        <v>1982</v>
      </c>
      <c r="G570">
        <v>21.5</v>
      </c>
    </row>
    <row r="571" spans="5:7">
      <c r="E571" s="80">
        <v>30231</v>
      </c>
      <c r="F571">
        <v>1982</v>
      </c>
      <c r="G571">
        <v>21.5</v>
      </c>
    </row>
    <row r="572" spans="5:7">
      <c r="E572" s="80">
        <v>30232</v>
      </c>
      <c r="F572">
        <v>1982</v>
      </c>
      <c r="G572">
        <v>21.5</v>
      </c>
    </row>
    <row r="573" spans="5:7">
      <c r="E573" s="80">
        <v>30233</v>
      </c>
      <c r="F573">
        <v>1982</v>
      </c>
      <c r="G573">
        <v>21.5</v>
      </c>
    </row>
    <row r="574" spans="5:7">
      <c r="E574" s="80">
        <v>30234</v>
      </c>
      <c r="F574">
        <v>1982</v>
      </c>
      <c r="G574">
        <v>21.5</v>
      </c>
    </row>
    <row r="575" spans="5:7">
      <c r="E575" s="80">
        <v>30235</v>
      </c>
      <c r="F575">
        <v>1982</v>
      </c>
      <c r="G575">
        <v>21.5</v>
      </c>
    </row>
    <row r="576" spans="5:7">
      <c r="E576" s="80">
        <v>30236</v>
      </c>
      <c r="F576">
        <v>1982</v>
      </c>
      <c r="G576">
        <v>21.5</v>
      </c>
    </row>
    <row r="577" spans="5:7">
      <c r="E577" s="80">
        <v>30237</v>
      </c>
      <c r="F577">
        <v>1982</v>
      </c>
      <c r="G577">
        <v>21.5</v>
      </c>
    </row>
    <row r="578" spans="5:7">
      <c r="E578" s="80">
        <v>30238</v>
      </c>
      <c r="F578">
        <v>1982</v>
      </c>
      <c r="G578">
        <v>21.5</v>
      </c>
    </row>
    <row r="579" spans="5:7">
      <c r="E579" s="80">
        <v>30239</v>
      </c>
      <c r="F579">
        <v>1982</v>
      </c>
      <c r="G579">
        <v>21.5</v>
      </c>
    </row>
    <row r="580" spans="5:7">
      <c r="E580" s="80">
        <v>30240</v>
      </c>
      <c r="F580">
        <v>1982</v>
      </c>
      <c r="G580">
        <v>21.5</v>
      </c>
    </row>
    <row r="581" spans="5:7">
      <c r="E581" s="80">
        <v>30241</v>
      </c>
      <c r="F581">
        <v>1982</v>
      </c>
      <c r="G581">
        <v>21.5</v>
      </c>
    </row>
    <row r="582" spans="5:7">
      <c r="E582" s="80">
        <v>30242</v>
      </c>
      <c r="F582">
        <v>1982</v>
      </c>
      <c r="G582">
        <v>21.5</v>
      </c>
    </row>
    <row r="583" spans="5:7">
      <c r="E583" s="80">
        <v>30243</v>
      </c>
      <c r="F583">
        <v>1982</v>
      </c>
      <c r="G583">
        <v>21.5</v>
      </c>
    </row>
    <row r="584" spans="5:7">
      <c r="E584" s="80">
        <v>30244</v>
      </c>
      <c r="F584">
        <v>1982</v>
      </c>
      <c r="G584">
        <v>21.5</v>
      </c>
    </row>
    <row r="585" spans="5:7">
      <c r="E585" s="80">
        <v>30245</v>
      </c>
      <c r="F585">
        <v>1982</v>
      </c>
      <c r="G585">
        <v>21.5</v>
      </c>
    </row>
    <row r="586" spans="5:7">
      <c r="E586" s="80">
        <v>30246</v>
      </c>
      <c r="F586">
        <v>1982</v>
      </c>
      <c r="G586">
        <v>21.5</v>
      </c>
    </row>
    <row r="587" spans="5:7">
      <c r="E587" s="80">
        <v>30247</v>
      </c>
      <c r="F587">
        <v>1982</v>
      </c>
      <c r="G587">
        <v>21.5</v>
      </c>
    </row>
    <row r="588" spans="5:7">
      <c r="E588" s="80">
        <v>30248</v>
      </c>
      <c r="F588">
        <v>1982</v>
      </c>
      <c r="G588">
        <v>21.5</v>
      </c>
    </row>
    <row r="589" spans="5:7">
      <c r="E589" s="80">
        <v>30249</v>
      </c>
      <c r="F589">
        <v>1982</v>
      </c>
      <c r="G589">
        <v>21.5</v>
      </c>
    </row>
    <row r="590" spans="5:7">
      <c r="E590" s="80">
        <v>30250</v>
      </c>
      <c r="F590">
        <v>1982</v>
      </c>
      <c r="G590">
        <v>21.5</v>
      </c>
    </row>
    <row r="591" spans="5:7">
      <c r="E591" s="80">
        <v>30251</v>
      </c>
      <c r="F591">
        <v>1982</v>
      </c>
      <c r="G591">
        <v>21.5</v>
      </c>
    </row>
    <row r="592" spans="5:7">
      <c r="E592" s="80">
        <v>30252</v>
      </c>
      <c r="F592">
        <v>1982</v>
      </c>
      <c r="G592">
        <v>21.5</v>
      </c>
    </row>
    <row r="593" spans="5:7">
      <c r="E593" s="80">
        <v>30253</v>
      </c>
      <c r="F593">
        <v>1982</v>
      </c>
      <c r="G593">
        <v>21.5</v>
      </c>
    </row>
    <row r="594" spans="5:7">
      <c r="E594" s="80">
        <v>30254</v>
      </c>
      <c r="F594">
        <v>1982</v>
      </c>
      <c r="G594">
        <v>21.5</v>
      </c>
    </row>
    <row r="595" spans="5:7">
      <c r="E595" s="80">
        <v>30255</v>
      </c>
      <c r="F595">
        <v>1982</v>
      </c>
      <c r="G595">
        <v>21.5</v>
      </c>
    </row>
    <row r="596" spans="5:7">
      <c r="E596" s="80">
        <v>30256</v>
      </c>
      <c r="F596">
        <v>1982</v>
      </c>
      <c r="G596">
        <v>21.5</v>
      </c>
    </row>
    <row r="597" spans="5:7">
      <c r="E597" s="80">
        <v>30257</v>
      </c>
      <c r="F597">
        <v>1982</v>
      </c>
      <c r="G597">
        <v>21.5</v>
      </c>
    </row>
    <row r="598" spans="5:7">
      <c r="E598" s="80">
        <v>30258</v>
      </c>
      <c r="F598">
        <v>1982</v>
      </c>
      <c r="G598">
        <v>21.5</v>
      </c>
    </row>
    <row r="599" spans="5:7">
      <c r="E599" s="80">
        <v>30259</v>
      </c>
      <c r="F599">
        <v>1982</v>
      </c>
      <c r="G599">
        <v>21.5</v>
      </c>
    </row>
    <row r="600" spans="5:7">
      <c r="E600" s="80">
        <v>30260</v>
      </c>
      <c r="F600">
        <v>1982</v>
      </c>
      <c r="G600">
        <v>21.5</v>
      </c>
    </row>
    <row r="601" spans="5:7">
      <c r="E601" s="80">
        <v>30261</v>
      </c>
      <c r="F601">
        <v>1982</v>
      </c>
      <c r="G601">
        <v>21.5</v>
      </c>
    </row>
    <row r="602" spans="5:7">
      <c r="E602" s="80">
        <v>30262</v>
      </c>
      <c r="F602">
        <v>1982</v>
      </c>
      <c r="G602">
        <v>21.5</v>
      </c>
    </row>
    <row r="603" spans="5:7">
      <c r="E603" s="80">
        <v>30263</v>
      </c>
      <c r="F603">
        <v>1982</v>
      </c>
      <c r="G603">
        <v>21.5</v>
      </c>
    </row>
    <row r="604" spans="5:7">
      <c r="E604" s="80">
        <v>30264</v>
      </c>
      <c r="F604">
        <v>1982</v>
      </c>
      <c r="G604">
        <v>21.5</v>
      </c>
    </row>
    <row r="605" spans="5:7">
      <c r="E605" s="80">
        <v>30265</v>
      </c>
      <c r="F605">
        <v>1982</v>
      </c>
      <c r="G605">
        <v>21.5</v>
      </c>
    </row>
    <row r="606" spans="5:7">
      <c r="E606" s="80">
        <v>30266</v>
      </c>
      <c r="F606">
        <v>1982</v>
      </c>
      <c r="G606">
        <v>21.5</v>
      </c>
    </row>
    <row r="607" spans="5:7">
      <c r="E607" s="80">
        <v>30267</v>
      </c>
      <c r="F607">
        <v>1982</v>
      </c>
      <c r="G607">
        <v>21.5</v>
      </c>
    </row>
    <row r="608" spans="5:7">
      <c r="E608" s="80">
        <v>30268</v>
      </c>
      <c r="F608">
        <v>1982</v>
      </c>
      <c r="G608">
        <v>21.5</v>
      </c>
    </row>
    <row r="609" spans="5:7">
      <c r="E609" s="80">
        <v>30269</v>
      </c>
      <c r="F609">
        <v>1982</v>
      </c>
      <c r="G609">
        <v>21.5</v>
      </c>
    </row>
    <row r="610" spans="5:7">
      <c r="E610" s="80">
        <v>30270</v>
      </c>
      <c r="F610">
        <v>1982</v>
      </c>
      <c r="G610">
        <v>21.5</v>
      </c>
    </row>
    <row r="611" spans="5:7">
      <c r="E611" s="80">
        <v>30271</v>
      </c>
      <c r="F611">
        <v>1982</v>
      </c>
      <c r="G611">
        <v>21.5</v>
      </c>
    </row>
    <row r="612" spans="5:7">
      <c r="E612" s="80">
        <v>30272</v>
      </c>
      <c r="F612">
        <v>1982</v>
      </c>
      <c r="G612">
        <v>21.5</v>
      </c>
    </row>
    <row r="613" spans="5:7">
      <c r="E613" s="80">
        <v>30273</v>
      </c>
      <c r="F613">
        <v>1982</v>
      </c>
      <c r="G613">
        <v>21.5</v>
      </c>
    </row>
    <row r="614" spans="5:7">
      <c r="E614" s="80">
        <v>30274</v>
      </c>
      <c r="F614">
        <v>1982</v>
      </c>
      <c r="G614">
        <v>21.5</v>
      </c>
    </row>
    <row r="615" spans="5:7">
      <c r="E615" s="80">
        <v>30275</v>
      </c>
      <c r="F615">
        <v>1982</v>
      </c>
      <c r="G615">
        <v>21.5</v>
      </c>
    </row>
    <row r="616" spans="5:7">
      <c r="E616" s="80">
        <v>30276</v>
      </c>
      <c r="F616">
        <v>1982</v>
      </c>
      <c r="G616">
        <v>21.5</v>
      </c>
    </row>
    <row r="617" spans="5:7">
      <c r="E617" s="80">
        <v>30277</v>
      </c>
      <c r="F617">
        <v>1982</v>
      </c>
      <c r="G617">
        <v>21.5</v>
      </c>
    </row>
    <row r="618" spans="5:7">
      <c r="E618" s="80">
        <v>30278</v>
      </c>
      <c r="F618">
        <v>1982</v>
      </c>
      <c r="G618">
        <v>21.5</v>
      </c>
    </row>
    <row r="619" spans="5:7">
      <c r="E619" s="80">
        <v>30279</v>
      </c>
      <c r="F619">
        <v>1982</v>
      </c>
      <c r="G619">
        <v>21.5</v>
      </c>
    </row>
    <row r="620" spans="5:7">
      <c r="E620" s="80">
        <v>30280</v>
      </c>
      <c r="F620">
        <v>1982</v>
      </c>
      <c r="G620">
        <v>21.5</v>
      </c>
    </row>
    <row r="621" spans="5:7">
      <c r="E621" s="80">
        <v>30281</v>
      </c>
      <c r="F621">
        <v>1982</v>
      </c>
      <c r="G621">
        <v>21.5</v>
      </c>
    </row>
    <row r="622" spans="5:7">
      <c r="E622" s="80">
        <v>30282</v>
      </c>
      <c r="F622">
        <v>1982</v>
      </c>
      <c r="G622">
        <v>21.5</v>
      </c>
    </row>
    <row r="623" spans="5:7">
      <c r="E623" s="80">
        <v>30283</v>
      </c>
      <c r="F623">
        <v>1982</v>
      </c>
      <c r="G623">
        <v>21.5</v>
      </c>
    </row>
    <row r="624" spans="5:7">
      <c r="E624" s="80">
        <v>30284</v>
      </c>
      <c r="F624">
        <v>1982</v>
      </c>
      <c r="G624">
        <v>21.5</v>
      </c>
    </row>
    <row r="625" spans="5:7">
      <c r="E625" s="80">
        <v>30285</v>
      </c>
      <c r="F625">
        <v>1982</v>
      </c>
      <c r="G625">
        <v>21.5</v>
      </c>
    </row>
    <row r="626" spans="5:7">
      <c r="E626" s="80">
        <v>30286</v>
      </c>
      <c r="F626">
        <v>1982</v>
      </c>
      <c r="G626">
        <v>25</v>
      </c>
    </row>
    <row r="627" spans="5:7">
      <c r="E627" s="80">
        <v>30287</v>
      </c>
      <c r="F627">
        <v>1982</v>
      </c>
      <c r="G627">
        <v>25</v>
      </c>
    </row>
    <row r="628" spans="5:7">
      <c r="E628" s="80">
        <v>30288</v>
      </c>
      <c r="F628">
        <v>1982</v>
      </c>
      <c r="G628">
        <v>25</v>
      </c>
    </row>
    <row r="629" spans="5:7">
      <c r="E629" s="80">
        <v>30289</v>
      </c>
      <c r="F629">
        <v>1982</v>
      </c>
      <c r="G629">
        <v>25</v>
      </c>
    </row>
    <row r="630" spans="5:7">
      <c r="E630" s="80">
        <v>30290</v>
      </c>
      <c r="F630">
        <v>1982</v>
      </c>
      <c r="G630">
        <v>25</v>
      </c>
    </row>
    <row r="631" spans="5:7">
      <c r="E631" s="80">
        <v>30291</v>
      </c>
      <c r="F631">
        <v>1982</v>
      </c>
      <c r="G631">
        <v>25</v>
      </c>
    </row>
    <row r="632" spans="5:7">
      <c r="E632" s="80">
        <v>30292</v>
      </c>
      <c r="F632">
        <v>1982</v>
      </c>
      <c r="G632">
        <v>25</v>
      </c>
    </row>
    <row r="633" spans="5:7">
      <c r="E633" s="80">
        <v>30293</v>
      </c>
      <c r="F633">
        <v>1982</v>
      </c>
      <c r="G633">
        <v>25</v>
      </c>
    </row>
    <row r="634" spans="5:7">
      <c r="E634" s="80">
        <v>30294</v>
      </c>
      <c r="F634">
        <v>1982</v>
      </c>
      <c r="G634">
        <v>25</v>
      </c>
    </row>
    <row r="635" spans="5:7">
      <c r="E635" s="80">
        <v>30295</v>
      </c>
      <c r="F635">
        <v>1982</v>
      </c>
      <c r="G635">
        <v>25</v>
      </c>
    </row>
    <row r="636" spans="5:7">
      <c r="E636" s="80">
        <v>30296</v>
      </c>
      <c r="F636">
        <v>1982</v>
      </c>
      <c r="G636">
        <v>25</v>
      </c>
    </row>
    <row r="637" spans="5:7">
      <c r="E637" s="80">
        <v>30297</v>
      </c>
      <c r="F637">
        <v>1982</v>
      </c>
      <c r="G637">
        <v>25</v>
      </c>
    </row>
    <row r="638" spans="5:7">
      <c r="E638" s="80">
        <v>30298</v>
      </c>
      <c r="F638">
        <v>1982</v>
      </c>
      <c r="G638">
        <v>25</v>
      </c>
    </row>
    <row r="639" spans="5:7">
      <c r="E639" s="80">
        <v>30299</v>
      </c>
      <c r="F639">
        <v>1982</v>
      </c>
      <c r="G639">
        <v>25</v>
      </c>
    </row>
    <row r="640" spans="5:7">
      <c r="E640" s="80">
        <v>30300</v>
      </c>
      <c r="F640">
        <v>1982</v>
      </c>
      <c r="G640">
        <v>25</v>
      </c>
    </row>
    <row r="641" spans="5:7">
      <c r="E641" s="80">
        <v>30301</v>
      </c>
      <c r="F641">
        <v>1982</v>
      </c>
      <c r="G641">
        <v>25</v>
      </c>
    </row>
    <row r="642" spans="5:7">
      <c r="E642" s="80">
        <v>30302</v>
      </c>
      <c r="F642">
        <v>1982</v>
      </c>
      <c r="G642">
        <v>25</v>
      </c>
    </row>
    <row r="643" spans="5:7">
      <c r="E643" s="80">
        <v>30303</v>
      </c>
      <c r="F643">
        <v>1982</v>
      </c>
      <c r="G643">
        <v>25</v>
      </c>
    </row>
    <row r="644" spans="5:7">
      <c r="E644" s="80">
        <v>30304</v>
      </c>
      <c r="F644">
        <v>1982</v>
      </c>
      <c r="G644">
        <v>25</v>
      </c>
    </row>
    <row r="645" spans="5:7">
      <c r="E645" s="80">
        <v>30305</v>
      </c>
      <c r="F645">
        <v>1982</v>
      </c>
      <c r="G645">
        <v>25</v>
      </c>
    </row>
    <row r="646" spans="5:7">
      <c r="E646" s="80">
        <v>30306</v>
      </c>
      <c r="F646">
        <v>1982</v>
      </c>
      <c r="G646">
        <v>25</v>
      </c>
    </row>
    <row r="647" spans="5:7">
      <c r="E647" s="80">
        <v>30307</v>
      </c>
      <c r="F647">
        <v>1982</v>
      </c>
      <c r="G647">
        <v>25</v>
      </c>
    </row>
    <row r="648" spans="5:7">
      <c r="E648" s="80">
        <v>30308</v>
      </c>
      <c r="F648">
        <v>1982</v>
      </c>
      <c r="G648">
        <v>25</v>
      </c>
    </row>
    <row r="649" spans="5:7">
      <c r="E649" s="80">
        <v>30309</v>
      </c>
      <c r="F649">
        <v>1982</v>
      </c>
      <c r="G649">
        <v>25</v>
      </c>
    </row>
    <row r="650" spans="5:7">
      <c r="E650" s="80">
        <v>30310</v>
      </c>
      <c r="F650">
        <v>1982</v>
      </c>
      <c r="G650">
        <v>25</v>
      </c>
    </row>
    <row r="651" spans="5:7">
      <c r="E651" s="80">
        <v>30311</v>
      </c>
      <c r="F651">
        <v>1982</v>
      </c>
      <c r="G651">
        <v>25</v>
      </c>
    </row>
    <row r="652" spans="5:7">
      <c r="E652" s="80">
        <v>30312</v>
      </c>
      <c r="F652">
        <v>1982</v>
      </c>
      <c r="G652">
        <v>25</v>
      </c>
    </row>
    <row r="653" spans="5:7">
      <c r="E653" s="80">
        <v>30313</v>
      </c>
      <c r="F653">
        <v>1982</v>
      </c>
      <c r="G653">
        <v>25</v>
      </c>
    </row>
    <row r="654" spans="5:7">
      <c r="E654" s="80">
        <v>30314</v>
      </c>
      <c r="F654">
        <v>1982</v>
      </c>
      <c r="G654">
        <v>25</v>
      </c>
    </row>
    <row r="655" spans="5:7">
      <c r="E655" s="80">
        <v>30315</v>
      </c>
      <c r="F655">
        <v>1982</v>
      </c>
      <c r="G655">
        <v>25</v>
      </c>
    </row>
    <row r="656" spans="5:7">
      <c r="E656" s="80">
        <v>30316</v>
      </c>
      <c r="F656">
        <v>1982</v>
      </c>
      <c r="G656">
        <v>25</v>
      </c>
    </row>
    <row r="657" spans="5:7">
      <c r="E657" s="80">
        <v>30317</v>
      </c>
      <c r="F657">
        <v>1983</v>
      </c>
      <c r="G657">
        <v>25</v>
      </c>
    </row>
    <row r="658" spans="5:7">
      <c r="E658" s="80">
        <v>30318</v>
      </c>
      <c r="F658">
        <v>1983</v>
      </c>
      <c r="G658">
        <v>25</v>
      </c>
    </row>
    <row r="659" spans="5:7">
      <c r="E659" s="80">
        <v>30319</v>
      </c>
      <c r="F659">
        <v>1983</v>
      </c>
      <c r="G659">
        <v>25</v>
      </c>
    </row>
    <row r="660" spans="5:7">
      <c r="E660" s="80">
        <v>30320</v>
      </c>
      <c r="F660">
        <v>1983</v>
      </c>
      <c r="G660">
        <v>25</v>
      </c>
    </row>
    <row r="661" spans="5:7">
      <c r="E661" s="80">
        <v>30321</v>
      </c>
      <c r="F661">
        <v>1983</v>
      </c>
      <c r="G661">
        <v>25</v>
      </c>
    </row>
    <row r="662" spans="5:7">
      <c r="E662" s="80">
        <v>30322</v>
      </c>
      <c r="F662">
        <v>1983</v>
      </c>
      <c r="G662">
        <v>25</v>
      </c>
    </row>
    <row r="663" spans="5:7">
      <c r="E663" s="80">
        <v>30323</v>
      </c>
      <c r="F663">
        <v>1983</v>
      </c>
      <c r="G663">
        <v>25</v>
      </c>
    </row>
    <row r="664" spans="5:7">
      <c r="E664" s="80">
        <v>30324</v>
      </c>
      <c r="F664">
        <v>1983</v>
      </c>
      <c r="G664">
        <v>25</v>
      </c>
    </row>
    <row r="665" spans="5:7">
      <c r="E665" s="80">
        <v>30325</v>
      </c>
      <c r="F665">
        <v>1983</v>
      </c>
      <c r="G665">
        <v>25</v>
      </c>
    </row>
    <row r="666" spans="5:7">
      <c r="E666" s="80">
        <v>30326</v>
      </c>
      <c r="F666">
        <v>1983</v>
      </c>
      <c r="G666">
        <v>25</v>
      </c>
    </row>
    <row r="667" spans="5:7">
      <c r="E667" s="80">
        <v>30327</v>
      </c>
      <c r="F667">
        <v>1983</v>
      </c>
      <c r="G667">
        <v>25</v>
      </c>
    </row>
    <row r="668" spans="5:7">
      <c r="E668" s="80">
        <v>30328</v>
      </c>
      <c r="F668">
        <v>1983</v>
      </c>
      <c r="G668">
        <v>25</v>
      </c>
    </row>
    <row r="669" spans="5:7">
      <c r="E669" s="80">
        <v>30329</v>
      </c>
      <c r="F669">
        <v>1983</v>
      </c>
      <c r="G669">
        <v>25</v>
      </c>
    </row>
    <row r="670" spans="5:7">
      <c r="E670" s="80">
        <v>30330</v>
      </c>
      <c r="F670">
        <v>1983</v>
      </c>
      <c r="G670">
        <v>25</v>
      </c>
    </row>
    <row r="671" spans="5:7">
      <c r="E671" s="80">
        <v>30331</v>
      </c>
      <c r="F671">
        <v>1983</v>
      </c>
      <c r="G671">
        <v>25</v>
      </c>
    </row>
    <row r="672" spans="5:7">
      <c r="E672" s="80">
        <v>30332</v>
      </c>
      <c r="F672">
        <v>1983</v>
      </c>
      <c r="G672">
        <v>25</v>
      </c>
    </row>
    <row r="673" spans="5:7">
      <c r="E673" s="80">
        <v>30333</v>
      </c>
      <c r="F673">
        <v>1983</v>
      </c>
      <c r="G673">
        <v>25</v>
      </c>
    </row>
    <row r="674" spans="5:7">
      <c r="E674" s="80">
        <v>30334</v>
      </c>
      <c r="F674">
        <v>1983</v>
      </c>
      <c r="G674">
        <v>25</v>
      </c>
    </row>
    <row r="675" spans="5:7">
      <c r="E675" s="80">
        <v>30335</v>
      </c>
      <c r="F675">
        <v>1983</v>
      </c>
      <c r="G675">
        <v>25</v>
      </c>
    </row>
    <row r="676" spans="5:7">
      <c r="E676" s="80">
        <v>30336</v>
      </c>
      <c r="F676">
        <v>1983</v>
      </c>
      <c r="G676">
        <v>25</v>
      </c>
    </row>
    <row r="677" spans="5:7">
      <c r="E677" s="80">
        <v>30337</v>
      </c>
      <c r="F677">
        <v>1983</v>
      </c>
      <c r="G677">
        <v>25</v>
      </c>
    </row>
    <row r="678" spans="5:7">
      <c r="E678" s="80">
        <v>30338</v>
      </c>
      <c r="F678">
        <v>1983</v>
      </c>
      <c r="G678">
        <v>25</v>
      </c>
    </row>
    <row r="679" spans="5:7">
      <c r="E679" s="80">
        <v>30339</v>
      </c>
      <c r="F679">
        <v>1983</v>
      </c>
      <c r="G679">
        <v>25</v>
      </c>
    </row>
    <row r="680" spans="5:7">
      <c r="E680" s="80">
        <v>30340</v>
      </c>
      <c r="F680">
        <v>1983</v>
      </c>
      <c r="G680">
        <v>25</v>
      </c>
    </row>
    <row r="681" spans="5:7">
      <c r="E681" s="80">
        <v>30341</v>
      </c>
      <c r="F681">
        <v>1983</v>
      </c>
      <c r="G681">
        <v>25</v>
      </c>
    </row>
    <row r="682" spans="5:7">
      <c r="E682" s="80">
        <v>30342</v>
      </c>
      <c r="F682">
        <v>1983</v>
      </c>
      <c r="G682">
        <v>25</v>
      </c>
    </row>
    <row r="683" spans="5:7">
      <c r="E683" s="80">
        <v>30343</v>
      </c>
      <c r="F683">
        <v>1983</v>
      </c>
      <c r="G683">
        <v>25</v>
      </c>
    </row>
    <row r="684" spans="5:7">
      <c r="E684" s="80">
        <v>30344</v>
      </c>
      <c r="F684">
        <v>1983</v>
      </c>
      <c r="G684">
        <v>25</v>
      </c>
    </row>
    <row r="685" spans="5:7">
      <c r="E685" s="80">
        <v>30345</v>
      </c>
      <c r="F685">
        <v>1983</v>
      </c>
      <c r="G685">
        <v>25</v>
      </c>
    </row>
    <row r="686" spans="5:7">
      <c r="E686" s="80">
        <v>30346</v>
      </c>
      <c r="F686">
        <v>1983</v>
      </c>
      <c r="G686">
        <v>25</v>
      </c>
    </row>
    <row r="687" spans="5:7">
      <c r="E687" s="80">
        <v>30347</v>
      </c>
      <c r="F687">
        <v>1983</v>
      </c>
      <c r="G687">
        <v>25</v>
      </c>
    </row>
    <row r="688" spans="5:7">
      <c r="E688" s="80">
        <v>30348</v>
      </c>
      <c r="F688">
        <v>1983</v>
      </c>
      <c r="G688">
        <v>25</v>
      </c>
    </row>
    <row r="689" spans="5:7">
      <c r="E689" s="80">
        <v>30349</v>
      </c>
      <c r="F689">
        <v>1983</v>
      </c>
      <c r="G689">
        <v>25</v>
      </c>
    </row>
    <row r="690" spans="5:7">
      <c r="E690" s="80">
        <v>30350</v>
      </c>
      <c r="F690">
        <v>1983</v>
      </c>
      <c r="G690">
        <v>25</v>
      </c>
    </row>
    <row r="691" spans="5:7">
      <c r="E691" s="80">
        <v>30351</v>
      </c>
      <c r="F691">
        <v>1983</v>
      </c>
      <c r="G691">
        <v>25</v>
      </c>
    </row>
    <row r="692" spans="5:7">
      <c r="E692" s="80">
        <v>30352</v>
      </c>
      <c r="F692">
        <v>1983</v>
      </c>
      <c r="G692">
        <v>25</v>
      </c>
    </row>
    <row r="693" spans="5:7">
      <c r="E693" s="80">
        <v>30353</v>
      </c>
      <c r="F693">
        <v>1983</v>
      </c>
      <c r="G693">
        <v>25</v>
      </c>
    </row>
    <row r="694" spans="5:7">
      <c r="E694" s="80">
        <v>30354</v>
      </c>
      <c r="F694">
        <v>1983</v>
      </c>
      <c r="G694">
        <v>25</v>
      </c>
    </row>
    <row r="695" spans="5:7">
      <c r="E695" s="80">
        <v>30355</v>
      </c>
      <c r="F695">
        <v>1983</v>
      </c>
      <c r="G695">
        <v>25</v>
      </c>
    </row>
    <row r="696" spans="5:7">
      <c r="E696" s="80">
        <v>30356</v>
      </c>
      <c r="F696">
        <v>1983</v>
      </c>
      <c r="G696">
        <v>25</v>
      </c>
    </row>
    <row r="697" spans="5:7">
      <c r="E697" s="80">
        <v>30357</v>
      </c>
      <c r="F697">
        <v>1983</v>
      </c>
      <c r="G697">
        <v>25</v>
      </c>
    </row>
    <row r="698" spans="5:7">
      <c r="E698" s="80">
        <v>30358</v>
      </c>
      <c r="F698">
        <v>1983</v>
      </c>
      <c r="G698">
        <v>25</v>
      </c>
    </row>
    <row r="699" spans="5:7">
      <c r="E699" s="80">
        <v>30359</v>
      </c>
      <c r="F699">
        <v>1983</v>
      </c>
      <c r="G699">
        <v>25</v>
      </c>
    </row>
    <row r="700" spans="5:7">
      <c r="E700" s="80">
        <v>30360</v>
      </c>
      <c r="F700">
        <v>1983</v>
      </c>
      <c r="G700">
        <v>25</v>
      </c>
    </row>
    <row r="701" spans="5:7">
      <c r="E701" s="80">
        <v>30361</v>
      </c>
      <c r="F701">
        <v>1983</v>
      </c>
      <c r="G701">
        <v>25</v>
      </c>
    </row>
    <row r="702" spans="5:7">
      <c r="E702" s="80">
        <v>30362</v>
      </c>
      <c r="F702">
        <v>1983</v>
      </c>
      <c r="G702">
        <v>25</v>
      </c>
    </row>
    <row r="703" spans="5:7">
      <c r="E703" s="80">
        <v>30363</v>
      </c>
      <c r="F703">
        <v>1983</v>
      </c>
      <c r="G703">
        <v>25</v>
      </c>
    </row>
    <row r="704" spans="5:7">
      <c r="E704" s="80">
        <v>30364</v>
      </c>
      <c r="F704">
        <v>1983</v>
      </c>
      <c r="G704">
        <v>25</v>
      </c>
    </row>
    <row r="705" spans="5:7">
      <c r="E705" s="80">
        <v>30365</v>
      </c>
      <c r="F705">
        <v>1983</v>
      </c>
      <c r="G705">
        <v>25</v>
      </c>
    </row>
    <row r="706" spans="5:7">
      <c r="E706" s="80">
        <v>30366</v>
      </c>
      <c r="F706">
        <v>1983</v>
      </c>
      <c r="G706">
        <v>25</v>
      </c>
    </row>
    <row r="707" spans="5:7">
      <c r="E707" s="80">
        <v>30367</v>
      </c>
      <c r="F707">
        <v>1983</v>
      </c>
      <c r="G707">
        <v>25</v>
      </c>
    </row>
    <row r="708" spans="5:7">
      <c r="E708" s="80">
        <v>30368</v>
      </c>
      <c r="F708">
        <v>1983</v>
      </c>
      <c r="G708">
        <v>25</v>
      </c>
    </row>
    <row r="709" spans="5:7">
      <c r="E709" s="80">
        <v>30369</v>
      </c>
      <c r="F709">
        <v>1983</v>
      </c>
      <c r="G709">
        <v>25</v>
      </c>
    </row>
    <row r="710" spans="5:7">
      <c r="E710" s="80">
        <v>30370</v>
      </c>
      <c r="F710">
        <v>1983</v>
      </c>
      <c r="G710">
        <v>25</v>
      </c>
    </row>
    <row r="711" spans="5:7">
      <c r="E711" s="80">
        <v>30371</v>
      </c>
      <c r="F711">
        <v>1983</v>
      </c>
      <c r="G711">
        <v>25</v>
      </c>
    </row>
    <row r="712" spans="5:7">
      <c r="E712" s="80">
        <v>30372</v>
      </c>
      <c r="F712">
        <v>1983</v>
      </c>
      <c r="G712">
        <v>25</v>
      </c>
    </row>
    <row r="713" spans="5:7">
      <c r="E713" s="80">
        <v>30373</v>
      </c>
      <c r="F713">
        <v>1983</v>
      </c>
      <c r="G713">
        <v>25</v>
      </c>
    </row>
    <row r="714" spans="5:7">
      <c r="E714" s="80">
        <v>30374</v>
      </c>
      <c r="F714">
        <v>1983</v>
      </c>
      <c r="G714">
        <v>25</v>
      </c>
    </row>
    <row r="715" spans="5:7">
      <c r="E715" s="80">
        <v>30375</v>
      </c>
      <c r="F715">
        <v>1983</v>
      </c>
      <c r="G715">
        <v>25</v>
      </c>
    </row>
    <row r="716" spans="5:7">
      <c r="E716" s="80">
        <v>30376</v>
      </c>
      <c r="F716">
        <v>1983</v>
      </c>
      <c r="G716">
        <v>25</v>
      </c>
    </row>
    <row r="717" spans="5:7">
      <c r="E717" s="80">
        <v>30377</v>
      </c>
      <c r="F717">
        <v>1983</v>
      </c>
      <c r="G717">
        <v>25</v>
      </c>
    </row>
    <row r="718" spans="5:7">
      <c r="E718" s="80">
        <v>30378</v>
      </c>
      <c r="F718">
        <v>1983</v>
      </c>
      <c r="G718">
        <v>25</v>
      </c>
    </row>
    <row r="719" spans="5:7">
      <c r="E719" s="80">
        <v>30379</v>
      </c>
      <c r="F719">
        <v>1983</v>
      </c>
      <c r="G719">
        <v>25</v>
      </c>
    </row>
    <row r="720" spans="5:7">
      <c r="E720" s="80">
        <v>30380</v>
      </c>
      <c r="F720">
        <v>1983</v>
      </c>
      <c r="G720">
        <v>25</v>
      </c>
    </row>
    <row r="721" spans="5:7">
      <c r="E721" s="80">
        <v>30381</v>
      </c>
      <c r="F721">
        <v>1983</v>
      </c>
      <c r="G721">
        <v>25</v>
      </c>
    </row>
    <row r="722" spans="5:7">
      <c r="E722" s="80">
        <v>30382</v>
      </c>
      <c r="F722">
        <v>1983</v>
      </c>
      <c r="G722">
        <v>25</v>
      </c>
    </row>
    <row r="723" spans="5:7">
      <c r="E723" s="80">
        <v>30383</v>
      </c>
      <c r="F723">
        <v>1983</v>
      </c>
      <c r="G723">
        <v>25</v>
      </c>
    </row>
    <row r="724" spans="5:7">
      <c r="E724" s="80">
        <v>30384</v>
      </c>
      <c r="F724">
        <v>1983</v>
      </c>
      <c r="G724">
        <v>25</v>
      </c>
    </row>
    <row r="725" spans="5:7">
      <c r="E725" s="80">
        <v>30385</v>
      </c>
      <c r="F725">
        <v>1983</v>
      </c>
      <c r="G725">
        <v>25</v>
      </c>
    </row>
    <row r="726" spans="5:7">
      <c r="E726" s="80">
        <v>30386</v>
      </c>
      <c r="F726">
        <v>1983</v>
      </c>
      <c r="G726">
        <v>25</v>
      </c>
    </row>
    <row r="727" spans="5:7">
      <c r="E727" s="80">
        <v>30387</v>
      </c>
      <c r="F727">
        <v>1983</v>
      </c>
      <c r="G727">
        <v>25</v>
      </c>
    </row>
    <row r="728" spans="5:7">
      <c r="E728" s="80">
        <v>30388</v>
      </c>
      <c r="F728">
        <v>1983</v>
      </c>
      <c r="G728">
        <v>25</v>
      </c>
    </row>
    <row r="729" spans="5:7">
      <c r="E729" s="80">
        <v>30389</v>
      </c>
      <c r="F729">
        <v>1983</v>
      </c>
      <c r="G729">
        <v>25</v>
      </c>
    </row>
    <row r="730" spans="5:7">
      <c r="E730" s="80">
        <v>30390</v>
      </c>
      <c r="F730">
        <v>1983</v>
      </c>
      <c r="G730">
        <v>25</v>
      </c>
    </row>
    <row r="731" spans="5:7">
      <c r="E731" s="80">
        <v>30391</v>
      </c>
      <c r="F731">
        <v>1983</v>
      </c>
      <c r="G731">
        <v>25</v>
      </c>
    </row>
    <row r="732" spans="5:7">
      <c r="E732" s="80">
        <v>30392</v>
      </c>
      <c r="F732">
        <v>1983</v>
      </c>
      <c r="G732">
        <v>25</v>
      </c>
    </row>
    <row r="733" spans="5:7">
      <c r="E733" s="80">
        <v>30393</v>
      </c>
      <c r="F733">
        <v>1983</v>
      </c>
      <c r="G733">
        <v>25</v>
      </c>
    </row>
    <row r="734" spans="5:7">
      <c r="E734" s="80">
        <v>30394</v>
      </c>
      <c r="F734">
        <v>1983</v>
      </c>
      <c r="G734">
        <v>25</v>
      </c>
    </row>
    <row r="735" spans="5:7">
      <c r="E735" s="80">
        <v>30395</v>
      </c>
      <c r="F735">
        <v>1983</v>
      </c>
      <c r="G735">
        <v>25</v>
      </c>
    </row>
    <row r="736" spans="5:7">
      <c r="E736" s="80">
        <v>30396</v>
      </c>
      <c r="F736">
        <v>1983</v>
      </c>
      <c r="G736">
        <v>25</v>
      </c>
    </row>
    <row r="737" spans="5:7">
      <c r="E737" s="80">
        <v>30397</v>
      </c>
      <c r="F737">
        <v>1983</v>
      </c>
      <c r="G737">
        <v>25</v>
      </c>
    </row>
    <row r="738" spans="5:7">
      <c r="E738" s="80">
        <v>30398</v>
      </c>
      <c r="F738">
        <v>1983</v>
      </c>
      <c r="G738">
        <v>25</v>
      </c>
    </row>
    <row r="739" spans="5:7">
      <c r="E739" s="80">
        <v>30399</v>
      </c>
      <c r="F739">
        <v>1983</v>
      </c>
      <c r="G739">
        <v>25</v>
      </c>
    </row>
    <row r="740" spans="5:7">
      <c r="E740" s="80">
        <v>30400</v>
      </c>
      <c r="F740">
        <v>1983</v>
      </c>
      <c r="G740">
        <v>25</v>
      </c>
    </row>
    <row r="741" spans="5:7">
      <c r="E741" s="80">
        <v>30401</v>
      </c>
      <c r="F741">
        <v>1983</v>
      </c>
      <c r="G741">
        <v>25</v>
      </c>
    </row>
    <row r="742" spans="5:7">
      <c r="E742" s="80">
        <v>30402</v>
      </c>
      <c r="F742">
        <v>1983</v>
      </c>
      <c r="G742">
        <v>25</v>
      </c>
    </row>
    <row r="743" spans="5:7">
      <c r="E743" s="80">
        <v>30403</v>
      </c>
      <c r="F743">
        <v>1983</v>
      </c>
      <c r="G743">
        <v>25</v>
      </c>
    </row>
    <row r="744" spans="5:7">
      <c r="E744" s="80">
        <v>30404</v>
      </c>
      <c r="F744">
        <v>1983</v>
      </c>
      <c r="G744">
        <v>25</v>
      </c>
    </row>
    <row r="745" spans="5:7">
      <c r="E745" s="80">
        <v>30405</v>
      </c>
      <c r="F745">
        <v>1983</v>
      </c>
      <c r="G745">
        <v>25</v>
      </c>
    </row>
    <row r="746" spans="5:7">
      <c r="E746" s="80">
        <v>30406</v>
      </c>
      <c r="F746">
        <v>1983</v>
      </c>
      <c r="G746">
        <v>25</v>
      </c>
    </row>
    <row r="747" spans="5:7">
      <c r="E747" s="80">
        <v>30407</v>
      </c>
      <c r="F747">
        <v>1983</v>
      </c>
      <c r="G747">
        <v>25</v>
      </c>
    </row>
    <row r="748" spans="5:7">
      <c r="E748" s="80">
        <v>30408</v>
      </c>
      <c r="F748">
        <v>1983</v>
      </c>
      <c r="G748">
        <v>25</v>
      </c>
    </row>
    <row r="749" spans="5:7">
      <c r="E749" s="80">
        <v>30409</v>
      </c>
      <c r="F749">
        <v>1983</v>
      </c>
      <c r="G749">
        <v>25</v>
      </c>
    </row>
    <row r="750" spans="5:7">
      <c r="E750" s="80">
        <v>30410</v>
      </c>
      <c r="F750">
        <v>1983</v>
      </c>
      <c r="G750">
        <v>25</v>
      </c>
    </row>
    <row r="751" spans="5:7">
      <c r="E751" s="80">
        <v>30411</v>
      </c>
      <c r="F751">
        <v>1983</v>
      </c>
      <c r="G751">
        <v>25</v>
      </c>
    </row>
    <row r="752" spans="5:7">
      <c r="E752" s="80">
        <v>30412</v>
      </c>
      <c r="F752">
        <v>1983</v>
      </c>
      <c r="G752">
        <v>25</v>
      </c>
    </row>
    <row r="753" spans="5:7">
      <c r="E753" s="80">
        <v>30413</v>
      </c>
      <c r="F753">
        <v>1983</v>
      </c>
      <c r="G753">
        <v>25</v>
      </c>
    </row>
    <row r="754" spans="5:7">
      <c r="E754" s="80">
        <v>30414</v>
      </c>
      <c r="F754">
        <v>1983</v>
      </c>
      <c r="G754">
        <v>25</v>
      </c>
    </row>
    <row r="755" spans="5:7">
      <c r="E755" s="80">
        <v>30415</v>
      </c>
      <c r="F755">
        <v>1983</v>
      </c>
      <c r="G755">
        <v>25</v>
      </c>
    </row>
    <row r="756" spans="5:7">
      <c r="E756" s="80">
        <v>30416</v>
      </c>
      <c r="F756">
        <v>1983</v>
      </c>
      <c r="G756">
        <v>25</v>
      </c>
    </row>
    <row r="757" spans="5:7">
      <c r="E757" s="80">
        <v>30417</v>
      </c>
      <c r="F757">
        <v>1983</v>
      </c>
      <c r="G757">
        <v>25</v>
      </c>
    </row>
    <row r="758" spans="5:7">
      <c r="E758" s="80">
        <v>30418</v>
      </c>
      <c r="F758">
        <v>1983</v>
      </c>
      <c r="G758">
        <v>25</v>
      </c>
    </row>
    <row r="759" spans="5:7">
      <c r="E759" s="80">
        <v>30419</v>
      </c>
      <c r="F759">
        <v>1983</v>
      </c>
      <c r="G759">
        <v>25</v>
      </c>
    </row>
    <row r="760" spans="5:7">
      <c r="E760" s="80">
        <v>30420</v>
      </c>
      <c r="F760">
        <v>1983</v>
      </c>
      <c r="G760">
        <v>25</v>
      </c>
    </row>
    <row r="761" spans="5:7">
      <c r="E761" s="80">
        <v>30421</v>
      </c>
      <c r="F761">
        <v>1983</v>
      </c>
      <c r="G761">
        <v>25</v>
      </c>
    </row>
    <row r="762" spans="5:7">
      <c r="E762" s="80">
        <v>30422</v>
      </c>
      <c r="F762">
        <v>1983</v>
      </c>
      <c r="G762">
        <v>25</v>
      </c>
    </row>
    <row r="763" spans="5:7">
      <c r="E763" s="80">
        <v>30423</v>
      </c>
      <c r="F763">
        <v>1983</v>
      </c>
      <c r="G763">
        <v>25</v>
      </c>
    </row>
    <row r="764" spans="5:7">
      <c r="E764" s="80">
        <v>30424</v>
      </c>
      <c r="F764">
        <v>1983</v>
      </c>
      <c r="G764">
        <v>25</v>
      </c>
    </row>
    <row r="765" spans="5:7">
      <c r="E765" s="80">
        <v>30425</v>
      </c>
      <c r="F765">
        <v>1983</v>
      </c>
      <c r="G765">
        <v>25</v>
      </c>
    </row>
    <row r="766" spans="5:7">
      <c r="E766" s="80">
        <v>30426</v>
      </c>
      <c r="F766">
        <v>1983</v>
      </c>
      <c r="G766">
        <v>25</v>
      </c>
    </row>
    <row r="767" spans="5:7">
      <c r="E767" s="80">
        <v>30427</v>
      </c>
      <c r="F767">
        <v>1983</v>
      </c>
      <c r="G767">
        <v>25</v>
      </c>
    </row>
    <row r="768" spans="5:7">
      <c r="E768" s="80">
        <v>30428</v>
      </c>
      <c r="F768">
        <v>1983</v>
      </c>
      <c r="G768">
        <v>25</v>
      </c>
    </row>
    <row r="769" spans="5:7">
      <c r="E769" s="80">
        <v>30429</v>
      </c>
      <c r="F769">
        <v>1983</v>
      </c>
      <c r="G769">
        <v>25</v>
      </c>
    </row>
    <row r="770" spans="5:7">
      <c r="E770" s="80">
        <v>30430</v>
      </c>
      <c r="F770">
        <v>1983</v>
      </c>
      <c r="G770">
        <v>25</v>
      </c>
    </row>
    <row r="771" spans="5:7">
      <c r="E771" s="80">
        <v>30431</v>
      </c>
      <c r="F771">
        <v>1983</v>
      </c>
      <c r="G771">
        <v>25</v>
      </c>
    </row>
    <row r="772" spans="5:7">
      <c r="E772" s="80">
        <v>30432</v>
      </c>
      <c r="F772">
        <v>1983</v>
      </c>
      <c r="G772">
        <v>25</v>
      </c>
    </row>
    <row r="773" spans="5:7">
      <c r="E773" s="80">
        <v>30433</v>
      </c>
      <c r="F773">
        <v>1983</v>
      </c>
      <c r="G773">
        <v>25</v>
      </c>
    </row>
    <row r="774" spans="5:7">
      <c r="E774" s="80">
        <v>30434</v>
      </c>
      <c r="F774">
        <v>1983</v>
      </c>
      <c r="G774">
        <v>25</v>
      </c>
    </row>
    <row r="775" spans="5:7">
      <c r="E775" s="80">
        <v>30435</v>
      </c>
      <c r="F775">
        <v>1983</v>
      </c>
      <c r="G775">
        <v>25</v>
      </c>
    </row>
    <row r="776" spans="5:7">
      <c r="E776" s="80">
        <v>30436</v>
      </c>
      <c r="F776">
        <v>1983</v>
      </c>
      <c r="G776">
        <v>25</v>
      </c>
    </row>
    <row r="777" spans="5:7">
      <c r="E777" s="80">
        <v>30437</v>
      </c>
      <c r="F777">
        <v>1983</v>
      </c>
      <c r="G777">
        <v>25</v>
      </c>
    </row>
    <row r="778" spans="5:7">
      <c r="E778" s="80">
        <v>30438</v>
      </c>
      <c r="F778">
        <v>1983</v>
      </c>
      <c r="G778">
        <v>25</v>
      </c>
    </row>
    <row r="779" spans="5:7">
      <c r="E779" s="80">
        <v>30439</v>
      </c>
      <c r="F779">
        <v>1983</v>
      </c>
      <c r="G779">
        <v>25</v>
      </c>
    </row>
    <row r="780" spans="5:7">
      <c r="E780" s="80">
        <v>30440</v>
      </c>
      <c r="F780">
        <v>1983</v>
      </c>
      <c r="G780">
        <v>25</v>
      </c>
    </row>
    <row r="781" spans="5:7">
      <c r="E781" s="80">
        <v>30441</v>
      </c>
      <c r="F781">
        <v>1983</v>
      </c>
      <c r="G781">
        <v>25</v>
      </c>
    </row>
    <row r="782" spans="5:7">
      <c r="E782" s="80">
        <v>30442</v>
      </c>
      <c r="F782">
        <v>1983</v>
      </c>
      <c r="G782">
        <v>25</v>
      </c>
    </row>
    <row r="783" spans="5:7">
      <c r="E783" s="80">
        <v>30443</v>
      </c>
      <c r="F783">
        <v>1983</v>
      </c>
      <c r="G783">
        <v>25</v>
      </c>
    </row>
    <row r="784" spans="5:7">
      <c r="E784" s="80">
        <v>30444</v>
      </c>
      <c r="F784">
        <v>1983</v>
      </c>
      <c r="G784">
        <v>25</v>
      </c>
    </row>
    <row r="785" spans="5:7">
      <c r="E785" s="80">
        <v>30445</v>
      </c>
      <c r="F785">
        <v>1983</v>
      </c>
      <c r="G785">
        <v>25</v>
      </c>
    </row>
    <row r="786" spans="5:7">
      <c r="E786" s="80">
        <v>30446</v>
      </c>
      <c r="F786">
        <v>1983</v>
      </c>
      <c r="G786">
        <v>25</v>
      </c>
    </row>
    <row r="787" spans="5:7">
      <c r="E787" s="80">
        <v>30447</v>
      </c>
      <c r="F787">
        <v>1983</v>
      </c>
      <c r="G787">
        <v>25</v>
      </c>
    </row>
    <row r="788" spans="5:7">
      <c r="E788" s="80">
        <v>30448</v>
      </c>
      <c r="F788">
        <v>1983</v>
      </c>
      <c r="G788">
        <v>25</v>
      </c>
    </row>
    <row r="789" spans="5:7">
      <c r="E789" s="80">
        <v>30449</v>
      </c>
      <c r="F789">
        <v>1983</v>
      </c>
      <c r="G789">
        <v>25</v>
      </c>
    </row>
    <row r="790" spans="5:7">
      <c r="E790" s="80">
        <v>30450</v>
      </c>
      <c r="F790">
        <v>1983</v>
      </c>
      <c r="G790">
        <v>25</v>
      </c>
    </row>
    <row r="791" spans="5:7">
      <c r="E791" s="80">
        <v>30451</v>
      </c>
      <c r="F791">
        <v>1983</v>
      </c>
      <c r="G791">
        <v>25</v>
      </c>
    </row>
    <row r="792" spans="5:7">
      <c r="E792" s="80">
        <v>30452</v>
      </c>
      <c r="F792">
        <v>1983</v>
      </c>
      <c r="G792">
        <v>25</v>
      </c>
    </row>
    <row r="793" spans="5:7">
      <c r="E793" s="80">
        <v>30453</v>
      </c>
      <c r="F793">
        <v>1983</v>
      </c>
      <c r="G793">
        <v>22</v>
      </c>
    </row>
    <row r="794" spans="5:7">
      <c r="E794" s="80">
        <v>30454</v>
      </c>
      <c r="F794">
        <v>1983</v>
      </c>
      <c r="G794">
        <v>22</v>
      </c>
    </row>
    <row r="795" spans="5:7">
      <c r="E795" s="80">
        <v>30455</v>
      </c>
      <c r="F795">
        <v>1983</v>
      </c>
      <c r="G795">
        <v>22</v>
      </c>
    </row>
    <row r="796" spans="5:7">
      <c r="E796" s="80">
        <v>30456</v>
      </c>
      <c r="F796">
        <v>1983</v>
      </c>
      <c r="G796">
        <v>22</v>
      </c>
    </row>
    <row r="797" spans="5:7">
      <c r="E797" s="80">
        <v>30457</v>
      </c>
      <c r="F797">
        <v>1983</v>
      </c>
      <c r="G797">
        <v>22</v>
      </c>
    </row>
    <row r="798" spans="5:7">
      <c r="E798" s="80">
        <v>30458</v>
      </c>
      <c r="F798">
        <v>1983</v>
      </c>
      <c r="G798">
        <v>22</v>
      </c>
    </row>
    <row r="799" spans="5:7">
      <c r="E799" s="80">
        <v>30459</v>
      </c>
      <c r="F799">
        <v>1983</v>
      </c>
      <c r="G799">
        <v>22</v>
      </c>
    </row>
    <row r="800" spans="5:7">
      <c r="E800" s="80">
        <v>30460</v>
      </c>
      <c r="F800">
        <v>1983</v>
      </c>
      <c r="G800">
        <v>22</v>
      </c>
    </row>
    <row r="801" spans="5:7">
      <c r="E801" s="80">
        <v>30461</v>
      </c>
      <c r="F801">
        <v>1983</v>
      </c>
      <c r="G801">
        <v>22</v>
      </c>
    </row>
    <row r="802" spans="5:7">
      <c r="E802" s="80">
        <v>30462</v>
      </c>
      <c r="F802">
        <v>1983</v>
      </c>
      <c r="G802">
        <v>22</v>
      </c>
    </row>
    <row r="803" spans="5:7">
      <c r="E803" s="80">
        <v>30463</v>
      </c>
      <c r="F803">
        <v>1983</v>
      </c>
      <c r="G803">
        <v>22</v>
      </c>
    </row>
    <row r="804" spans="5:7">
      <c r="E804" s="80">
        <v>30464</v>
      </c>
      <c r="F804">
        <v>1983</v>
      </c>
      <c r="G804">
        <v>22</v>
      </c>
    </row>
    <row r="805" spans="5:7">
      <c r="E805" s="80">
        <v>30465</v>
      </c>
      <c r="F805">
        <v>1983</v>
      </c>
      <c r="G805">
        <v>22</v>
      </c>
    </row>
    <row r="806" spans="5:7">
      <c r="E806" s="80">
        <v>30466</v>
      </c>
      <c r="F806">
        <v>1983</v>
      </c>
      <c r="G806">
        <v>22</v>
      </c>
    </row>
    <row r="807" spans="5:7">
      <c r="E807" s="80">
        <v>30467</v>
      </c>
      <c r="F807">
        <v>1983</v>
      </c>
      <c r="G807">
        <v>22</v>
      </c>
    </row>
    <row r="808" spans="5:7">
      <c r="E808" s="80">
        <v>30468</v>
      </c>
      <c r="F808">
        <v>1983</v>
      </c>
      <c r="G808">
        <v>22</v>
      </c>
    </row>
    <row r="809" spans="5:7">
      <c r="E809" s="80">
        <v>30469</v>
      </c>
      <c r="F809">
        <v>1983</v>
      </c>
      <c r="G809">
        <v>22</v>
      </c>
    </row>
    <row r="810" spans="5:7">
      <c r="E810" s="80">
        <v>30470</v>
      </c>
      <c r="F810">
        <v>1983</v>
      </c>
      <c r="G810">
        <v>22</v>
      </c>
    </row>
    <row r="811" spans="5:7">
      <c r="E811" s="80">
        <v>30471</v>
      </c>
      <c r="F811">
        <v>1983</v>
      </c>
      <c r="G811">
        <v>22</v>
      </c>
    </row>
    <row r="812" spans="5:7">
      <c r="E812" s="80">
        <v>30472</v>
      </c>
      <c r="F812">
        <v>1983</v>
      </c>
      <c r="G812">
        <v>22</v>
      </c>
    </row>
    <row r="813" spans="5:7">
      <c r="E813" s="80">
        <v>30473</v>
      </c>
      <c r="F813">
        <v>1983</v>
      </c>
      <c r="G813">
        <v>22</v>
      </c>
    </row>
    <row r="814" spans="5:7">
      <c r="E814" s="80">
        <v>30474</v>
      </c>
      <c r="F814">
        <v>1983</v>
      </c>
      <c r="G814">
        <v>22</v>
      </c>
    </row>
    <row r="815" spans="5:7">
      <c r="E815" s="80">
        <v>30475</v>
      </c>
      <c r="F815">
        <v>1983</v>
      </c>
      <c r="G815">
        <v>22</v>
      </c>
    </row>
    <row r="816" spans="5:7">
      <c r="E816" s="80">
        <v>30476</v>
      </c>
      <c r="F816">
        <v>1983</v>
      </c>
      <c r="G816">
        <v>22</v>
      </c>
    </row>
    <row r="817" spans="5:7">
      <c r="E817" s="80">
        <v>30477</v>
      </c>
      <c r="F817">
        <v>1983</v>
      </c>
      <c r="G817">
        <v>22</v>
      </c>
    </row>
    <row r="818" spans="5:7">
      <c r="E818" s="80">
        <v>30478</v>
      </c>
      <c r="F818">
        <v>1983</v>
      </c>
      <c r="G818">
        <v>22</v>
      </c>
    </row>
    <row r="819" spans="5:7">
      <c r="E819" s="80">
        <v>30479</v>
      </c>
      <c r="F819">
        <v>1983</v>
      </c>
      <c r="G819">
        <v>22</v>
      </c>
    </row>
    <row r="820" spans="5:7">
      <c r="E820" s="80">
        <v>30480</v>
      </c>
      <c r="F820">
        <v>1983</v>
      </c>
      <c r="G820">
        <v>22</v>
      </c>
    </row>
    <row r="821" spans="5:7">
      <c r="E821" s="80">
        <v>30481</v>
      </c>
      <c r="F821">
        <v>1983</v>
      </c>
      <c r="G821">
        <v>22</v>
      </c>
    </row>
    <row r="822" spans="5:7">
      <c r="E822" s="80">
        <v>30482</v>
      </c>
      <c r="F822">
        <v>1983</v>
      </c>
      <c r="G822">
        <v>22</v>
      </c>
    </row>
    <row r="823" spans="5:7">
      <c r="E823" s="80">
        <v>30483</v>
      </c>
      <c r="F823">
        <v>1983</v>
      </c>
      <c r="G823">
        <v>22</v>
      </c>
    </row>
    <row r="824" spans="5:7">
      <c r="E824" s="80">
        <v>30484</v>
      </c>
      <c r="F824">
        <v>1983</v>
      </c>
      <c r="G824">
        <v>22</v>
      </c>
    </row>
    <row r="825" spans="5:7">
      <c r="E825" s="80">
        <v>30485</v>
      </c>
      <c r="F825">
        <v>1983</v>
      </c>
      <c r="G825">
        <v>22</v>
      </c>
    </row>
    <row r="826" spans="5:7">
      <c r="E826" s="80">
        <v>30486</v>
      </c>
      <c r="F826">
        <v>1983</v>
      </c>
      <c r="G826">
        <v>22</v>
      </c>
    </row>
    <row r="827" spans="5:7">
      <c r="E827" s="80">
        <v>30487</v>
      </c>
      <c r="F827">
        <v>1983</v>
      </c>
      <c r="G827">
        <v>22</v>
      </c>
    </row>
    <row r="828" spans="5:7">
      <c r="E828" s="80">
        <v>30488</v>
      </c>
      <c r="F828">
        <v>1983</v>
      </c>
      <c r="G828">
        <v>22</v>
      </c>
    </row>
    <row r="829" spans="5:7">
      <c r="E829" s="80">
        <v>30489</v>
      </c>
      <c r="F829">
        <v>1983</v>
      </c>
      <c r="G829">
        <v>22</v>
      </c>
    </row>
    <row r="830" spans="5:7">
      <c r="E830" s="80">
        <v>30490</v>
      </c>
      <c r="F830">
        <v>1983</v>
      </c>
      <c r="G830">
        <v>22</v>
      </c>
    </row>
    <row r="831" spans="5:7">
      <c r="E831" s="80">
        <v>30491</v>
      </c>
      <c r="F831">
        <v>1983</v>
      </c>
      <c r="G831">
        <v>22</v>
      </c>
    </row>
    <row r="832" spans="5:7">
      <c r="E832" s="80">
        <v>30492</v>
      </c>
      <c r="F832">
        <v>1983</v>
      </c>
      <c r="G832">
        <v>22</v>
      </c>
    </row>
    <row r="833" spans="5:7">
      <c r="E833" s="80">
        <v>30493</v>
      </c>
      <c r="F833">
        <v>1983</v>
      </c>
      <c r="G833">
        <v>22</v>
      </c>
    </row>
    <row r="834" spans="5:7">
      <c r="E834" s="80">
        <v>30494</v>
      </c>
      <c r="F834">
        <v>1983</v>
      </c>
      <c r="G834">
        <v>22</v>
      </c>
    </row>
    <row r="835" spans="5:7">
      <c r="E835" s="80">
        <v>30495</v>
      </c>
      <c r="F835">
        <v>1983</v>
      </c>
      <c r="G835">
        <v>22</v>
      </c>
    </row>
    <row r="836" spans="5:7">
      <c r="E836" s="80">
        <v>30496</v>
      </c>
      <c r="F836">
        <v>1983</v>
      </c>
      <c r="G836">
        <v>22</v>
      </c>
    </row>
    <row r="837" spans="5:7">
      <c r="E837" s="80">
        <v>30497</v>
      </c>
      <c r="F837">
        <v>1983</v>
      </c>
      <c r="G837">
        <v>22</v>
      </c>
    </row>
    <row r="838" spans="5:7">
      <c r="E838" s="80">
        <v>30498</v>
      </c>
      <c r="F838">
        <v>1983</v>
      </c>
      <c r="G838">
        <v>22</v>
      </c>
    </row>
    <row r="839" spans="5:7">
      <c r="E839" s="80">
        <v>30499</v>
      </c>
      <c r="F839">
        <v>1983</v>
      </c>
      <c r="G839">
        <v>22</v>
      </c>
    </row>
    <row r="840" spans="5:7">
      <c r="E840" s="80">
        <v>30500</v>
      </c>
      <c r="F840">
        <v>1983</v>
      </c>
      <c r="G840">
        <v>22</v>
      </c>
    </row>
    <row r="841" spans="5:7">
      <c r="E841" s="80">
        <v>30501</v>
      </c>
      <c r="F841">
        <v>1983</v>
      </c>
      <c r="G841">
        <v>22</v>
      </c>
    </row>
    <row r="842" spans="5:7">
      <c r="E842" s="80">
        <v>30502</v>
      </c>
      <c r="F842">
        <v>1983</v>
      </c>
      <c r="G842">
        <v>22</v>
      </c>
    </row>
    <row r="843" spans="5:7">
      <c r="E843" s="80">
        <v>30503</v>
      </c>
      <c r="F843">
        <v>1983</v>
      </c>
      <c r="G843">
        <v>22</v>
      </c>
    </row>
    <row r="844" spans="5:7">
      <c r="E844" s="80">
        <v>30504</v>
      </c>
      <c r="F844">
        <v>1983</v>
      </c>
      <c r="G844">
        <v>22</v>
      </c>
    </row>
    <row r="845" spans="5:7">
      <c r="E845" s="80">
        <v>30505</v>
      </c>
      <c r="F845">
        <v>1983</v>
      </c>
      <c r="G845">
        <v>22</v>
      </c>
    </row>
    <row r="846" spans="5:7">
      <c r="E846" s="80">
        <v>30506</v>
      </c>
      <c r="F846">
        <v>1983</v>
      </c>
      <c r="G846">
        <v>22</v>
      </c>
    </row>
    <row r="847" spans="5:7">
      <c r="E847" s="80">
        <v>30507</v>
      </c>
      <c r="F847">
        <v>1983</v>
      </c>
      <c r="G847">
        <v>22</v>
      </c>
    </row>
    <row r="848" spans="5:7">
      <c r="E848" s="80">
        <v>30508</v>
      </c>
      <c r="F848">
        <v>1983</v>
      </c>
      <c r="G848">
        <v>22</v>
      </c>
    </row>
    <row r="849" spans="5:7">
      <c r="E849" s="80">
        <v>30509</v>
      </c>
      <c r="F849">
        <v>1983</v>
      </c>
      <c r="G849">
        <v>22</v>
      </c>
    </row>
    <row r="850" spans="5:7">
      <c r="E850" s="80">
        <v>30510</v>
      </c>
      <c r="F850">
        <v>1983</v>
      </c>
      <c r="G850">
        <v>22</v>
      </c>
    </row>
    <row r="851" spans="5:7">
      <c r="E851" s="80">
        <v>30511</v>
      </c>
      <c r="F851">
        <v>1983</v>
      </c>
      <c r="G851">
        <v>22</v>
      </c>
    </row>
    <row r="852" spans="5:7">
      <c r="E852" s="80">
        <v>30512</v>
      </c>
      <c r="F852">
        <v>1983</v>
      </c>
      <c r="G852">
        <v>22</v>
      </c>
    </row>
    <row r="853" spans="5:7">
      <c r="E853" s="80">
        <v>30513</v>
      </c>
      <c r="F853">
        <v>1983</v>
      </c>
      <c r="G853">
        <v>22</v>
      </c>
    </row>
    <row r="854" spans="5:7">
      <c r="E854" s="80">
        <v>30514</v>
      </c>
      <c r="F854">
        <v>1983</v>
      </c>
      <c r="G854">
        <v>22</v>
      </c>
    </row>
    <row r="855" spans="5:7">
      <c r="E855" s="80">
        <v>30515</v>
      </c>
      <c r="F855">
        <v>1983</v>
      </c>
      <c r="G855">
        <v>22</v>
      </c>
    </row>
    <row r="856" spans="5:7">
      <c r="E856" s="80">
        <v>30516</v>
      </c>
      <c r="F856">
        <v>1983</v>
      </c>
      <c r="G856">
        <v>22</v>
      </c>
    </row>
    <row r="857" spans="5:7">
      <c r="E857" s="80">
        <v>30517</v>
      </c>
      <c r="F857">
        <v>1983</v>
      </c>
      <c r="G857">
        <v>22</v>
      </c>
    </row>
    <row r="858" spans="5:7">
      <c r="E858" s="80">
        <v>30518</v>
      </c>
      <c r="F858">
        <v>1983</v>
      </c>
      <c r="G858">
        <v>22</v>
      </c>
    </row>
    <row r="859" spans="5:7">
      <c r="E859" s="80">
        <v>30519</v>
      </c>
      <c r="F859">
        <v>1983</v>
      </c>
      <c r="G859">
        <v>22</v>
      </c>
    </row>
    <row r="860" spans="5:7">
      <c r="E860" s="80">
        <v>30520</v>
      </c>
      <c r="F860">
        <v>1983</v>
      </c>
      <c r="G860">
        <v>22</v>
      </c>
    </row>
    <row r="861" spans="5:7">
      <c r="E861" s="80">
        <v>30521</v>
      </c>
      <c r="F861">
        <v>1983</v>
      </c>
      <c r="G861">
        <v>22</v>
      </c>
    </row>
    <row r="862" spans="5:7">
      <c r="E862" s="80">
        <v>30522</v>
      </c>
      <c r="F862">
        <v>1983</v>
      </c>
      <c r="G862">
        <v>22</v>
      </c>
    </row>
    <row r="863" spans="5:7">
      <c r="E863" s="80">
        <v>30523</v>
      </c>
      <c r="F863">
        <v>1983</v>
      </c>
      <c r="G863">
        <v>22</v>
      </c>
    </row>
    <row r="864" spans="5:7">
      <c r="E864" s="80">
        <v>30524</v>
      </c>
      <c r="F864">
        <v>1983</v>
      </c>
      <c r="G864">
        <v>22</v>
      </c>
    </row>
    <row r="865" spans="5:7">
      <c r="E865" s="80">
        <v>30525</v>
      </c>
      <c r="F865">
        <v>1983</v>
      </c>
      <c r="G865">
        <v>22</v>
      </c>
    </row>
    <row r="866" spans="5:7">
      <c r="E866" s="80">
        <v>30526</v>
      </c>
      <c r="F866">
        <v>1983</v>
      </c>
      <c r="G866">
        <v>22</v>
      </c>
    </row>
    <row r="867" spans="5:7">
      <c r="E867" s="80">
        <v>30527</v>
      </c>
      <c r="F867">
        <v>1983</v>
      </c>
      <c r="G867">
        <v>22</v>
      </c>
    </row>
    <row r="868" spans="5:7">
      <c r="E868" s="80">
        <v>30528</v>
      </c>
      <c r="F868">
        <v>1983</v>
      </c>
      <c r="G868">
        <v>22</v>
      </c>
    </row>
    <row r="869" spans="5:7">
      <c r="E869" s="80">
        <v>30529</v>
      </c>
      <c r="F869">
        <v>1983</v>
      </c>
      <c r="G869">
        <v>22</v>
      </c>
    </row>
    <row r="870" spans="5:7">
      <c r="E870" s="80">
        <v>30530</v>
      </c>
      <c r="F870">
        <v>1983</v>
      </c>
      <c r="G870">
        <v>22</v>
      </c>
    </row>
    <row r="871" spans="5:7">
      <c r="E871" s="80">
        <v>30531</v>
      </c>
      <c r="F871">
        <v>1983</v>
      </c>
      <c r="G871">
        <v>22</v>
      </c>
    </row>
    <row r="872" spans="5:7">
      <c r="E872" s="80">
        <v>30532</v>
      </c>
      <c r="F872">
        <v>1983</v>
      </c>
      <c r="G872">
        <v>22</v>
      </c>
    </row>
    <row r="873" spans="5:7">
      <c r="E873" s="80">
        <v>30533</v>
      </c>
      <c r="F873">
        <v>1983</v>
      </c>
      <c r="G873">
        <v>22</v>
      </c>
    </row>
    <row r="874" spans="5:7">
      <c r="E874" s="80">
        <v>30534</v>
      </c>
      <c r="F874">
        <v>1983</v>
      </c>
      <c r="G874">
        <v>22</v>
      </c>
    </row>
    <row r="875" spans="5:7">
      <c r="E875" s="80">
        <v>30535</v>
      </c>
      <c r="F875">
        <v>1983</v>
      </c>
      <c r="G875">
        <v>22</v>
      </c>
    </row>
    <row r="876" spans="5:7">
      <c r="E876" s="80">
        <v>30536</v>
      </c>
      <c r="F876">
        <v>1983</v>
      </c>
      <c r="G876">
        <v>22</v>
      </c>
    </row>
    <row r="877" spans="5:7">
      <c r="E877" s="80">
        <v>30537</v>
      </c>
      <c r="F877">
        <v>1983</v>
      </c>
      <c r="G877">
        <v>22</v>
      </c>
    </row>
    <row r="878" spans="5:7">
      <c r="E878" s="80">
        <v>30538</v>
      </c>
      <c r="F878">
        <v>1983</v>
      </c>
      <c r="G878">
        <v>22</v>
      </c>
    </row>
    <row r="879" spans="5:7">
      <c r="E879" s="80">
        <v>30539</v>
      </c>
      <c r="F879">
        <v>1983</v>
      </c>
      <c r="G879">
        <v>22</v>
      </c>
    </row>
    <row r="880" spans="5:7">
      <c r="E880" s="80">
        <v>30540</v>
      </c>
      <c r="F880">
        <v>1983</v>
      </c>
      <c r="G880">
        <v>22</v>
      </c>
    </row>
    <row r="881" spans="5:7">
      <c r="E881" s="80">
        <v>30541</v>
      </c>
      <c r="F881">
        <v>1983</v>
      </c>
      <c r="G881">
        <v>22</v>
      </c>
    </row>
    <row r="882" spans="5:7">
      <c r="E882" s="80">
        <v>30542</v>
      </c>
      <c r="F882">
        <v>1983</v>
      </c>
      <c r="G882">
        <v>22</v>
      </c>
    </row>
    <row r="883" spans="5:7">
      <c r="E883" s="80">
        <v>30543</v>
      </c>
      <c r="F883">
        <v>1983</v>
      </c>
      <c r="G883">
        <v>22</v>
      </c>
    </row>
    <row r="884" spans="5:7">
      <c r="E884" s="80">
        <v>30544</v>
      </c>
      <c r="F884">
        <v>1983</v>
      </c>
      <c r="G884">
        <v>22</v>
      </c>
    </row>
    <row r="885" spans="5:7">
      <c r="E885" s="80">
        <v>30545</v>
      </c>
      <c r="F885">
        <v>1983</v>
      </c>
      <c r="G885">
        <v>22</v>
      </c>
    </row>
    <row r="886" spans="5:7">
      <c r="E886" s="80">
        <v>30546</v>
      </c>
      <c r="F886">
        <v>1983</v>
      </c>
      <c r="G886">
        <v>22</v>
      </c>
    </row>
    <row r="887" spans="5:7">
      <c r="E887" s="80">
        <v>30547</v>
      </c>
      <c r="F887">
        <v>1983</v>
      </c>
      <c r="G887">
        <v>22</v>
      </c>
    </row>
    <row r="888" spans="5:7">
      <c r="E888" s="80">
        <v>30548</v>
      </c>
      <c r="F888">
        <v>1983</v>
      </c>
      <c r="G888">
        <v>22</v>
      </c>
    </row>
    <row r="889" spans="5:7">
      <c r="E889" s="80">
        <v>30549</v>
      </c>
      <c r="F889">
        <v>1983</v>
      </c>
      <c r="G889">
        <v>22</v>
      </c>
    </row>
    <row r="890" spans="5:7">
      <c r="E890" s="80">
        <v>30550</v>
      </c>
      <c r="F890">
        <v>1983</v>
      </c>
      <c r="G890">
        <v>22</v>
      </c>
    </row>
    <row r="891" spans="5:7">
      <c r="E891" s="80">
        <v>30551</v>
      </c>
      <c r="F891">
        <v>1983</v>
      </c>
      <c r="G891">
        <v>22</v>
      </c>
    </row>
    <row r="892" spans="5:7">
      <c r="E892" s="80">
        <v>30552</v>
      </c>
      <c r="F892">
        <v>1983</v>
      </c>
      <c r="G892">
        <v>22</v>
      </c>
    </row>
    <row r="893" spans="5:7">
      <c r="E893" s="80">
        <v>30553</v>
      </c>
      <c r="F893">
        <v>1983</v>
      </c>
      <c r="G893">
        <v>22</v>
      </c>
    </row>
    <row r="894" spans="5:7">
      <c r="E894" s="80">
        <v>30554</v>
      </c>
      <c r="F894">
        <v>1983</v>
      </c>
      <c r="G894">
        <v>22</v>
      </c>
    </row>
    <row r="895" spans="5:7">
      <c r="E895" s="80">
        <v>30555</v>
      </c>
      <c r="F895">
        <v>1983</v>
      </c>
      <c r="G895">
        <v>22</v>
      </c>
    </row>
    <row r="896" spans="5:7">
      <c r="E896" s="80">
        <v>30556</v>
      </c>
      <c r="F896">
        <v>1983</v>
      </c>
      <c r="G896">
        <v>22</v>
      </c>
    </row>
    <row r="897" spans="5:7">
      <c r="E897" s="80">
        <v>30557</v>
      </c>
      <c r="F897">
        <v>1983</v>
      </c>
      <c r="G897">
        <v>22</v>
      </c>
    </row>
    <row r="898" spans="5:7">
      <c r="E898" s="80">
        <v>30558</v>
      </c>
      <c r="F898">
        <v>1983</v>
      </c>
      <c r="G898">
        <v>22</v>
      </c>
    </row>
    <row r="899" spans="5:7">
      <c r="E899" s="80">
        <v>30559</v>
      </c>
      <c r="F899">
        <v>1983</v>
      </c>
      <c r="G899">
        <v>22</v>
      </c>
    </row>
    <row r="900" spans="5:7">
      <c r="E900" s="80">
        <v>30560</v>
      </c>
      <c r="F900">
        <v>1983</v>
      </c>
      <c r="G900">
        <v>22</v>
      </c>
    </row>
    <row r="901" spans="5:7">
      <c r="E901" s="80">
        <v>30561</v>
      </c>
      <c r="F901">
        <v>1983</v>
      </c>
      <c r="G901">
        <v>22</v>
      </c>
    </row>
    <row r="902" spans="5:7">
      <c r="E902" s="80">
        <v>30562</v>
      </c>
      <c r="F902">
        <v>1983</v>
      </c>
      <c r="G902">
        <v>22</v>
      </c>
    </row>
    <row r="903" spans="5:7">
      <c r="E903" s="80">
        <v>30563</v>
      </c>
      <c r="F903">
        <v>1983</v>
      </c>
      <c r="G903">
        <v>22</v>
      </c>
    </row>
    <row r="904" spans="5:7">
      <c r="E904" s="80">
        <v>30564</v>
      </c>
      <c r="F904">
        <v>1983</v>
      </c>
      <c r="G904">
        <v>22</v>
      </c>
    </row>
    <row r="905" spans="5:7">
      <c r="E905" s="80">
        <v>30565</v>
      </c>
      <c r="F905">
        <v>1983</v>
      </c>
      <c r="G905">
        <v>22</v>
      </c>
    </row>
    <row r="906" spans="5:7">
      <c r="E906" s="80">
        <v>30566</v>
      </c>
      <c r="F906">
        <v>1983</v>
      </c>
      <c r="G906">
        <v>22</v>
      </c>
    </row>
    <row r="907" spans="5:7">
      <c r="E907" s="80">
        <v>30567</v>
      </c>
      <c r="F907">
        <v>1983</v>
      </c>
      <c r="G907">
        <v>22</v>
      </c>
    </row>
    <row r="908" spans="5:7">
      <c r="E908" s="80">
        <v>30568</v>
      </c>
      <c r="F908">
        <v>1983</v>
      </c>
      <c r="G908">
        <v>22</v>
      </c>
    </row>
    <row r="909" spans="5:7">
      <c r="E909" s="80">
        <v>30569</v>
      </c>
      <c r="F909">
        <v>1983</v>
      </c>
      <c r="G909">
        <v>22</v>
      </c>
    </row>
    <row r="910" spans="5:7">
      <c r="E910" s="80">
        <v>30570</v>
      </c>
      <c r="F910">
        <v>1983</v>
      </c>
      <c r="G910">
        <v>22</v>
      </c>
    </row>
    <row r="911" spans="5:7">
      <c r="E911" s="80">
        <v>30571</v>
      </c>
      <c r="F911">
        <v>1983</v>
      </c>
      <c r="G911">
        <v>22</v>
      </c>
    </row>
    <row r="912" spans="5:7">
      <c r="E912" s="80">
        <v>30572</v>
      </c>
      <c r="F912">
        <v>1983</v>
      </c>
      <c r="G912">
        <v>22</v>
      </c>
    </row>
    <row r="913" spans="5:7">
      <c r="E913" s="80">
        <v>30573</v>
      </c>
      <c r="F913">
        <v>1983</v>
      </c>
      <c r="G913">
        <v>22</v>
      </c>
    </row>
    <row r="914" spans="5:7">
      <c r="E914" s="80">
        <v>30574</v>
      </c>
      <c r="F914">
        <v>1983</v>
      </c>
      <c r="G914">
        <v>22</v>
      </c>
    </row>
    <row r="915" spans="5:7">
      <c r="E915" s="80">
        <v>30575</v>
      </c>
      <c r="F915">
        <v>1983</v>
      </c>
      <c r="G915">
        <v>22</v>
      </c>
    </row>
    <row r="916" spans="5:7">
      <c r="E916" s="80">
        <v>30576</v>
      </c>
      <c r="F916">
        <v>1983</v>
      </c>
      <c r="G916">
        <v>22</v>
      </c>
    </row>
    <row r="917" spans="5:7">
      <c r="E917" s="80">
        <v>30577</v>
      </c>
      <c r="F917">
        <v>1983</v>
      </c>
      <c r="G917">
        <v>22</v>
      </c>
    </row>
    <row r="918" spans="5:7">
      <c r="E918" s="80">
        <v>30578</v>
      </c>
      <c r="F918">
        <v>1983</v>
      </c>
      <c r="G918">
        <v>22</v>
      </c>
    </row>
    <row r="919" spans="5:7">
      <c r="E919" s="80">
        <v>30579</v>
      </c>
      <c r="F919">
        <v>1983</v>
      </c>
      <c r="G919">
        <v>22</v>
      </c>
    </row>
    <row r="920" spans="5:7">
      <c r="E920" s="80">
        <v>30580</v>
      </c>
      <c r="F920">
        <v>1983</v>
      </c>
      <c r="G920">
        <v>22</v>
      </c>
    </row>
    <row r="921" spans="5:7">
      <c r="E921" s="80">
        <v>30581</v>
      </c>
      <c r="F921">
        <v>1983</v>
      </c>
      <c r="G921">
        <v>22</v>
      </c>
    </row>
    <row r="922" spans="5:7">
      <c r="E922" s="80">
        <v>30582</v>
      </c>
      <c r="F922">
        <v>1983</v>
      </c>
      <c r="G922">
        <v>22</v>
      </c>
    </row>
    <row r="923" spans="5:7">
      <c r="E923" s="80">
        <v>30583</v>
      </c>
      <c r="F923">
        <v>1983</v>
      </c>
      <c r="G923">
        <v>22</v>
      </c>
    </row>
    <row r="924" spans="5:7">
      <c r="E924" s="80">
        <v>30584</v>
      </c>
      <c r="F924">
        <v>1983</v>
      </c>
      <c r="G924">
        <v>22</v>
      </c>
    </row>
    <row r="925" spans="5:7">
      <c r="E925" s="80">
        <v>30585</v>
      </c>
      <c r="F925">
        <v>1983</v>
      </c>
      <c r="G925">
        <v>22</v>
      </c>
    </row>
    <row r="926" spans="5:7">
      <c r="E926" s="80">
        <v>30586</v>
      </c>
      <c r="F926">
        <v>1983</v>
      </c>
      <c r="G926">
        <v>22</v>
      </c>
    </row>
    <row r="927" spans="5:7">
      <c r="E927" s="80">
        <v>30587</v>
      </c>
      <c r="F927">
        <v>1983</v>
      </c>
      <c r="G927">
        <v>22</v>
      </c>
    </row>
    <row r="928" spans="5:7">
      <c r="E928" s="80">
        <v>30588</v>
      </c>
      <c r="F928">
        <v>1983</v>
      </c>
      <c r="G928">
        <v>22</v>
      </c>
    </row>
    <row r="929" spans="5:7">
      <c r="E929" s="80">
        <v>30589</v>
      </c>
      <c r="F929">
        <v>1983</v>
      </c>
      <c r="G929">
        <v>22</v>
      </c>
    </row>
    <row r="930" spans="5:7">
      <c r="E930" s="80">
        <v>30590</v>
      </c>
      <c r="F930">
        <v>1983</v>
      </c>
      <c r="G930">
        <v>22</v>
      </c>
    </row>
    <row r="931" spans="5:7">
      <c r="E931" s="80">
        <v>30591</v>
      </c>
      <c r="F931">
        <v>1983</v>
      </c>
      <c r="G931">
        <v>22</v>
      </c>
    </row>
    <row r="932" spans="5:7">
      <c r="E932" s="80">
        <v>30592</v>
      </c>
      <c r="F932">
        <v>1983</v>
      </c>
      <c r="G932">
        <v>22</v>
      </c>
    </row>
    <row r="933" spans="5:7">
      <c r="E933" s="80">
        <v>30593</v>
      </c>
      <c r="F933">
        <v>1983</v>
      </c>
      <c r="G933">
        <v>22</v>
      </c>
    </row>
    <row r="934" spans="5:7">
      <c r="E934" s="80">
        <v>30594</v>
      </c>
      <c r="F934">
        <v>1983</v>
      </c>
      <c r="G934">
        <v>22</v>
      </c>
    </row>
    <row r="935" spans="5:7">
      <c r="E935" s="80">
        <v>30595</v>
      </c>
      <c r="F935">
        <v>1983</v>
      </c>
      <c r="G935">
        <v>22</v>
      </c>
    </row>
    <row r="936" spans="5:7">
      <c r="E936" s="80">
        <v>30596</v>
      </c>
      <c r="F936">
        <v>1983</v>
      </c>
      <c r="G936">
        <v>22</v>
      </c>
    </row>
    <row r="937" spans="5:7">
      <c r="E937" s="80">
        <v>30597</v>
      </c>
      <c r="F937">
        <v>1983</v>
      </c>
      <c r="G937">
        <v>22</v>
      </c>
    </row>
    <row r="938" spans="5:7">
      <c r="E938" s="80">
        <v>30598</v>
      </c>
      <c r="F938">
        <v>1983</v>
      </c>
      <c r="G938">
        <v>22</v>
      </c>
    </row>
    <row r="939" spans="5:7">
      <c r="E939" s="80">
        <v>30599</v>
      </c>
      <c r="F939">
        <v>1983</v>
      </c>
      <c r="G939">
        <v>22</v>
      </c>
    </row>
    <row r="940" spans="5:7">
      <c r="E940" s="80">
        <v>30600</v>
      </c>
      <c r="F940">
        <v>1983</v>
      </c>
      <c r="G940">
        <v>22</v>
      </c>
    </row>
    <row r="941" spans="5:7">
      <c r="E941" s="80">
        <v>30601</v>
      </c>
      <c r="F941">
        <v>1983</v>
      </c>
      <c r="G941">
        <v>22</v>
      </c>
    </row>
    <row r="942" spans="5:7">
      <c r="E942" s="80">
        <v>30602</v>
      </c>
      <c r="F942">
        <v>1983</v>
      </c>
      <c r="G942">
        <v>22</v>
      </c>
    </row>
    <row r="943" spans="5:7">
      <c r="E943" s="80">
        <v>30603</v>
      </c>
      <c r="F943">
        <v>1983</v>
      </c>
      <c r="G943">
        <v>22</v>
      </c>
    </row>
    <row r="944" spans="5:7">
      <c r="E944" s="80">
        <v>30604</v>
      </c>
      <c r="F944">
        <v>1983</v>
      </c>
      <c r="G944">
        <v>22</v>
      </c>
    </row>
    <row r="945" spans="5:7">
      <c r="E945" s="80">
        <v>30605</v>
      </c>
      <c r="F945">
        <v>1983</v>
      </c>
      <c r="G945">
        <v>22</v>
      </c>
    </row>
    <row r="946" spans="5:7">
      <c r="E946" s="80">
        <v>30606</v>
      </c>
      <c r="F946">
        <v>1983</v>
      </c>
      <c r="G946">
        <v>22</v>
      </c>
    </row>
    <row r="947" spans="5:7">
      <c r="E947" s="80">
        <v>30607</v>
      </c>
      <c r="F947">
        <v>1983</v>
      </c>
      <c r="G947">
        <v>22</v>
      </c>
    </row>
    <row r="948" spans="5:7">
      <c r="E948" s="80">
        <v>30608</v>
      </c>
      <c r="F948">
        <v>1983</v>
      </c>
      <c r="G948">
        <v>22</v>
      </c>
    </row>
    <row r="949" spans="5:7">
      <c r="E949" s="80">
        <v>30609</v>
      </c>
      <c r="F949">
        <v>1983</v>
      </c>
      <c r="G949">
        <v>22</v>
      </c>
    </row>
    <row r="950" spans="5:7">
      <c r="E950" s="80">
        <v>30610</v>
      </c>
      <c r="F950">
        <v>1983</v>
      </c>
      <c r="G950">
        <v>22</v>
      </c>
    </row>
    <row r="951" spans="5:7">
      <c r="E951" s="80">
        <v>30611</v>
      </c>
      <c r="F951">
        <v>1983</v>
      </c>
      <c r="G951">
        <v>22</v>
      </c>
    </row>
    <row r="952" spans="5:7">
      <c r="E952" s="80">
        <v>30612</v>
      </c>
      <c r="F952">
        <v>1983</v>
      </c>
      <c r="G952">
        <v>22</v>
      </c>
    </row>
    <row r="953" spans="5:7">
      <c r="E953" s="80">
        <v>30613</v>
      </c>
      <c r="F953">
        <v>1983</v>
      </c>
      <c r="G953">
        <v>22</v>
      </c>
    </row>
    <row r="954" spans="5:7">
      <c r="E954" s="80">
        <v>30614</v>
      </c>
      <c r="F954">
        <v>1983</v>
      </c>
      <c r="G954">
        <v>22</v>
      </c>
    </row>
    <row r="955" spans="5:7">
      <c r="E955" s="80">
        <v>30615</v>
      </c>
      <c r="F955">
        <v>1983</v>
      </c>
      <c r="G955">
        <v>22</v>
      </c>
    </row>
    <row r="956" spans="5:7">
      <c r="E956" s="80">
        <v>30616</v>
      </c>
      <c r="F956">
        <v>1983</v>
      </c>
      <c r="G956">
        <v>22</v>
      </c>
    </row>
    <row r="957" spans="5:7">
      <c r="E957" s="80">
        <v>30617</v>
      </c>
      <c r="F957">
        <v>1983</v>
      </c>
      <c r="G957">
        <v>22</v>
      </c>
    </row>
    <row r="958" spans="5:7">
      <c r="E958" s="80">
        <v>30618</v>
      </c>
      <c r="F958">
        <v>1983</v>
      </c>
      <c r="G958">
        <v>22</v>
      </c>
    </row>
    <row r="959" spans="5:7">
      <c r="E959" s="80">
        <v>30619</v>
      </c>
      <c r="F959">
        <v>1983</v>
      </c>
      <c r="G959">
        <v>22</v>
      </c>
    </row>
    <row r="960" spans="5:7">
      <c r="E960" s="80">
        <v>30620</v>
      </c>
      <c r="F960">
        <v>1983</v>
      </c>
      <c r="G960">
        <v>22</v>
      </c>
    </row>
    <row r="961" spans="5:7">
      <c r="E961" s="80">
        <v>30621</v>
      </c>
      <c r="F961">
        <v>1983</v>
      </c>
      <c r="G961">
        <v>22</v>
      </c>
    </row>
    <row r="962" spans="5:7">
      <c r="E962" s="80">
        <v>30622</v>
      </c>
      <c r="F962">
        <v>1983</v>
      </c>
      <c r="G962">
        <v>22</v>
      </c>
    </row>
    <row r="963" spans="5:7">
      <c r="E963" s="80">
        <v>30623</v>
      </c>
      <c r="F963">
        <v>1983</v>
      </c>
      <c r="G963">
        <v>22</v>
      </c>
    </row>
    <row r="964" spans="5:7">
      <c r="E964" s="80">
        <v>30624</v>
      </c>
      <c r="F964">
        <v>1983</v>
      </c>
      <c r="G964">
        <v>22</v>
      </c>
    </row>
    <row r="965" spans="5:7">
      <c r="E965" s="80">
        <v>30625</v>
      </c>
      <c r="F965">
        <v>1983</v>
      </c>
      <c r="G965">
        <v>22</v>
      </c>
    </row>
    <row r="966" spans="5:7">
      <c r="E966" s="80">
        <v>30626</v>
      </c>
      <c r="F966">
        <v>1983</v>
      </c>
      <c r="G966">
        <v>22</v>
      </c>
    </row>
    <row r="967" spans="5:7">
      <c r="E967" s="80">
        <v>30627</v>
      </c>
      <c r="F967">
        <v>1983</v>
      </c>
      <c r="G967">
        <v>22</v>
      </c>
    </row>
    <row r="968" spans="5:7">
      <c r="E968" s="80">
        <v>30628</v>
      </c>
      <c r="F968">
        <v>1983</v>
      </c>
      <c r="G968">
        <v>22</v>
      </c>
    </row>
    <row r="969" spans="5:7">
      <c r="E969" s="80">
        <v>30629</v>
      </c>
      <c r="F969">
        <v>1983</v>
      </c>
      <c r="G969">
        <v>22</v>
      </c>
    </row>
    <row r="970" spans="5:7">
      <c r="E970" s="80">
        <v>30630</v>
      </c>
      <c r="F970">
        <v>1983</v>
      </c>
      <c r="G970">
        <v>22</v>
      </c>
    </row>
    <row r="971" spans="5:7">
      <c r="E971" s="80">
        <v>30631</v>
      </c>
      <c r="F971">
        <v>1983</v>
      </c>
      <c r="G971">
        <v>22</v>
      </c>
    </row>
    <row r="972" spans="5:7">
      <c r="E972" s="80">
        <v>30632</v>
      </c>
      <c r="F972">
        <v>1983</v>
      </c>
      <c r="G972">
        <v>22</v>
      </c>
    </row>
    <row r="973" spans="5:7">
      <c r="E973" s="80">
        <v>30633</v>
      </c>
      <c r="F973">
        <v>1983</v>
      </c>
      <c r="G973">
        <v>22</v>
      </c>
    </row>
    <row r="974" spans="5:7">
      <c r="E974" s="80">
        <v>30634</v>
      </c>
      <c r="F974">
        <v>1983</v>
      </c>
      <c r="G974">
        <v>22</v>
      </c>
    </row>
    <row r="975" spans="5:7">
      <c r="E975" s="80">
        <v>30635</v>
      </c>
      <c r="F975">
        <v>1983</v>
      </c>
      <c r="G975">
        <v>22</v>
      </c>
    </row>
    <row r="976" spans="5:7">
      <c r="E976" s="80">
        <v>30636</v>
      </c>
      <c r="F976">
        <v>1983</v>
      </c>
      <c r="G976">
        <v>22</v>
      </c>
    </row>
    <row r="977" spans="5:7">
      <c r="E977" s="80">
        <v>30637</v>
      </c>
      <c r="F977">
        <v>1983</v>
      </c>
      <c r="G977">
        <v>22</v>
      </c>
    </row>
    <row r="978" spans="5:7">
      <c r="E978" s="80">
        <v>30638</v>
      </c>
      <c r="F978">
        <v>1983</v>
      </c>
      <c r="G978">
        <v>22</v>
      </c>
    </row>
    <row r="979" spans="5:7">
      <c r="E979" s="80">
        <v>30639</v>
      </c>
      <c r="F979">
        <v>1983</v>
      </c>
      <c r="G979">
        <v>22</v>
      </c>
    </row>
    <row r="980" spans="5:7">
      <c r="E980" s="80">
        <v>30640</v>
      </c>
      <c r="F980">
        <v>1983</v>
      </c>
      <c r="G980">
        <v>22</v>
      </c>
    </row>
    <row r="981" spans="5:7">
      <c r="E981" s="80">
        <v>30641</v>
      </c>
      <c r="F981">
        <v>1983</v>
      </c>
      <c r="G981">
        <v>22</v>
      </c>
    </row>
    <row r="982" spans="5:7">
      <c r="E982" s="80">
        <v>30642</v>
      </c>
      <c r="F982">
        <v>1983</v>
      </c>
      <c r="G982">
        <v>22</v>
      </c>
    </row>
    <row r="983" spans="5:7">
      <c r="E983" s="80">
        <v>30643</v>
      </c>
      <c r="F983">
        <v>1983</v>
      </c>
      <c r="G983">
        <v>22</v>
      </c>
    </row>
    <row r="984" spans="5:7">
      <c r="E984" s="80">
        <v>30644</v>
      </c>
      <c r="F984">
        <v>1983</v>
      </c>
      <c r="G984">
        <v>22</v>
      </c>
    </row>
    <row r="985" spans="5:7">
      <c r="E985" s="80">
        <v>30645</v>
      </c>
      <c r="F985">
        <v>1983</v>
      </c>
      <c r="G985">
        <v>22</v>
      </c>
    </row>
    <row r="986" spans="5:7">
      <c r="E986" s="80">
        <v>30646</v>
      </c>
      <c r="F986">
        <v>1983</v>
      </c>
      <c r="G986">
        <v>22</v>
      </c>
    </row>
    <row r="987" spans="5:7">
      <c r="E987" s="80">
        <v>30647</v>
      </c>
      <c r="F987">
        <v>1983</v>
      </c>
      <c r="G987">
        <v>22</v>
      </c>
    </row>
    <row r="988" spans="5:7">
      <c r="E988" s="80">
        <v>30648</v>
      </c>
      <c r="F988">
        <v>1983</v>
      </c>
      <c r="G988">
        <v>22</v>
      </c>
    </row>
    <row r="989" spans="5:7">
      <c r="E989" s="80">
        <v>30649</v>
      </c>
      <c r="F989">
        <v>1983</v>
      </c>
      <c r="G989">
        <v>22</v>
      </c>
    </row>
    <row r="990" spans="5:7">
      <c r="E990" s="80">
        <v>30650</v>
      </c>
      <c r="F990">
        <v>1983</v>
      </c>
      <c r="G990">
        <v>22</v>
      </c>
    </row>
    <row r="991" spans="5:7">
      <c r="E991" s="80">
        <v>30651</v>
      </c>
      <c r="F991">
        <v>1983</v>
      </c>
      <c r="G991">
        <v>22</v>
      </c>
    </row>
    <row r="992" spans="5:7">
      <c r="E992" s="80">
        <v>30652</v>
      </c>
      <c r="F992">
        <v>1983</v>
      </c>
      <c r="G992">
        <v>22</v>
      </c>
    </row>
    <row r="993" spans="5:7">
      <c r="E993" s="80">
        <v>30653</v>
      </c>
      <c r="F993">
        <v>1983</v>
      </c>
      <c r="G993">
        <v>22</v>
      </c>
    </row>
    <row r="994" spans="5:7">
      <c r="E994" s="80">
        <v>30654</v>
      </c>
      <c r="F994">
        <v>1983</v>
      </c>
      <c r="G994">
        <v>22</v>
      </c>
    </row>
    <row r="995" spans="5:7">
      <c r="E995" s="80">
        <v>30655</v>
      </c>
      <c r="F995">
        <v>1983</v>
      </c>
      <c r="G995">
        <v>22</v>
      </c>
    </row>
    <row r="996" spans="5:7">
      <c r="E996" s="80">
        <v>30656</v>
      </c>
      <c r="F996">
        <v>1983</v>
      </c>
      <c r="G996">
        <v>22</v>
      </c>
    </row>
    <row r="997" spans="5:7">
      <c r="E997" s="80">
        <v>30657</v>
      </c>
      <c r="F997">
        <v>1983</v>
      </c>
      <c r="G997">
        <v>22</v>
      </c>
    </row>
    <row r="998" spans="5:7">
      <c r="E998" s="80">
        <v>30658</v>
      </c>
      <c r="F998">
        <v>1983</v>
      </c>
      <c r="G998">
        <v>22</v>
      </c>
    </row>
    <row r="999" spans="5:7">
      <c r="E999" s="80">
        <v>30659</v>
      </c>
      <c r="F999">
        <v>1983</v>
      </c>
      <c r="G999">
        <v>22</v>
      </c>
    </row>
    <row r="1000" spans="5:7">
      <c r="E1000" s="80">
        <v>30660</v>
      </c>
      <c r="F1000">
        <v>1983</v>
      </c>
      <c r="G1000">
        <v>22</v>
      </c>
    </row>
    <row r="1001" spans="5:7">
      <c r="E1001" s="80">
        <v>30661</v>
      </c>
      <c r="F1001">
        <v>1983</v>
      </c>
      <c r="G1001">
        <v>22</v>
      </c>
    </row>
    <row r="1002" spans="5:7">
      <c r="E1002" s="80">
        <v>30662</v>
      </c>
      <c r="F1002">
        <v>1983</v>
      </c>
      <c r="G1002">
        <v>22</v>
      </c>
    </row>
    <row r="1003" spans="5:7">
      <c r="E1003" s="80">
        <v>30663</v>
      </c>
      <c r="F1003">
        <v>1983</v>
      </c>
      <c r="G1003">
        <v>22</v>
      </c>
    </row>
    <row r="1004" spans="5:7">
      <c r="E1004" s="80">
        <v>30664</v>
      </c>
      <c r="F1004">
        <v>1983</v>
      </c>
      <c r="G1004">
        <v>22</v>
      </c>
    </row>
    <row r="1005" spans="5:7">
      <c r="E1005" s="80">
        <v>30665</v>
      </c>
      <c r="F1005">
        <v>1983</v>
      </c>
      <c r="G1005">
        <v>22</v>
      </c>
    </row>
    <row r="1006" spans="5:7">
      <c r="E1006" s="80">
        <v>30666</v>
      </c>
      <c r="F1006">
        <v>1983</v>
      </c>
      <c r="G1006">
        <v>22</v>
      </c>
    </row>
    <row r="1007" spans="5:7">
      <c r="E1007" s="80">
        <v>30667</v>
      </c>
      <c r="F1007">
        <v>1983</v>
      </c>
      <c r="G1007">
        <v>22</v>
      </c>
    </row>
    <row r="1008" spans="5:7">
      <c r="E1008" s="80">
        <v>30668</v>
      </c>
      <c r="F1008">
        <v>1983</v>
      </c>
      <c r="G1008">
        <v>22</v>
      </c>
    </row>
    <row r="1009" spans="5:7">
      <c r="E1009" s="80">
        <v>30669</v>
      </c>
      <c r="F1009">
        <v>1983</v>
      </c>
      <c r="G1009">
        <v>22</v>
      </c>
    </row>
    <row r="1010" spans="5:7">
      <c r="E1010" s="80">
        <v>30670</v>
      </c>
      <c r="F1010">
        <v>1983</v>
      </c>
      <c r="G1010">
        <v>22</v>
      </c>
    </row>
    <row r="1011" spans="5:7">
      <c r="E1011" s="80">
        <v>30671</v>
      </c>
      <c r="F1011">
        <v>1983</v>
      </c>
      <c r="G1011">
        <v>22</v>
      </c>
    </row>
    <row r="1012" spans="5:7">
      <c r="E1012" s="80">
        <v>30672</v>
      </c>
      <c r="F1012">
        <v>1983</v>
      </c>
      <c r="G1012">
        <v>22</v>
      </c>
    </row>
    <row r="1013" spans="5:7">
      <c r="E1013" s="80">
        <v>30673</v>
      </c>
      <c r="F1013">
        <v>1983</v>
      </c>
      <c r="G1013">
        <v>22</v>
      </c>
    </row>
    <row r="1014" spans="5:7">
      <c r="E1014" s="80">
        <v>30674</v>
      </c>
      <c r="F1014">
        <v>1983</v>
      </c>
      <c r="G1014">
        <v>22</v>
      </c>
    </row>
    <row r="1015" spans="5:7">
      <c r="E1015" s="80">
        <v>30675</v>
      </c>
      <c r="F1015">
        <v>1983</v>
      </c>
      <c r="G1015">
        <v>22</v>
      </c>
    </row>
    <row r="1016" spans="5:7">
      <c r="E1016" s="80">
        <v>30676</v>
      </c>
      <c r="F1016">
        <v>1983</v>
      </c>
      <c r="G1016">
        <v>22</v>
      </c>
    </row>
    <row r="1017" spans="5:7">
      <c r="E1017" s="80">
        <v>30677</v>
      </c>
      <c r="F1017">
        <v>1983</v>
      </c>
      <c r="G1017">
        <v>22</v>
      </c>
    </row>
    <row r="1018" spans="5:7">
      <c r="E1018" s="80">
        <v>30678</v>
      </c>
      <c r="F1018">
        <v>1983</v>
      </c>
      <c r="G1018">
        <v>22</v>
      </c>
    </row>
    <row r="1019" spans="5:7">
      <c r="E1019" s="80">
        <v>30679</v>
      </c>
      <c r="F1019">
        <v>1983</v>
      </c>
      <c r="G1019">
        <v>22</v>
      </c>
    </row>
    <row r="1020" spans="5:7">
      <c r="E1020" s="80">
        <v>30680</v>
      </c>
      <c r="F1020">
        <v>1983</v>
      </c>
      <c r="G1020">
        <v>22</v>
      </c>
    </row>
    <row r="1021" spans="5:7">
      <c r="E1021" s="80">
        <v>30681</v>
      </c>
      <c r="F1021">
        <v>1983</v>
      </c>
      <c r="G1021">
        <v>22</v>
      </c>
    </row>
    <row r="1022" spans="5:7">
      <c r="E1022" s="80">
        <v>30682</v>
      </c>
      <c r="F1022">
        <v>1984</v>
      </c>
      <c r="G1022">
        <v>22</v>
      </c>
    </row>
    <row r="1023" spans="5:7">
      <c r="E1023" s="80">
        <v>30683</v>
      </c>
      <c r="F1023">
        <v>1984</v>
      </c>
      <c r="G1023">
        <v>22</v>
      </c>
    </row>
    <row r="1024" spans="5:7">
      <c r="E1024" s="80">
        <v>30684</v>
      </c>
      <c r="F1024">
        <v>1984</v>
      </c>
      <c r="G1024">
        <v>22</v>
      </c>
    </row>
    <row r="1025" spans="5:7">
      <c r="E1025" s="80">
        <v>30685</v>
      </c>
      <c r="F1025">
        <v>1984</v>
      </c>
      <c r="G1025">
        <v>22</v>
      </c>
    </row>
    <row r="1026" spans="5:7">
      <c r="E1026" s="80">
        <v>30686</v>
      </c>
      <c r="F1026">
        <v>1984</v>
      </c>
      <c r="G1026">
        <v>22</v>
      </c>
    </row>
    <row r="1027" spans="5:7">
      <c r="E1027" s="80">
        <v>30687</v>
      </c>
      <c r="F1027">
        <v>1984</v>
      </c>
      <c r="G1027">
        <v>22</v>
      </c>
    </row>
    <row r="1028" spans="5:7">
      <c r="E1028" s="80">
        <v>30688</v>
      </c>
      <c r="F1028">
        <v>1984</v>
      </c>
      <c r="G1028">
        <v>22</v>
      </c>
    </row>
    <row r="1029" spans="5:7">
      <c r="E1029" s="80">
        <v>30689</v>
      </c>
      <c r="F1029">
        <v>1984</v>
      </c>
      <c r="G1029">
        <v>22</v>
      </c>
    </row>
    <row r="1030" spans="5:7">
      <c r="E1030" s="80">
        <v>30690</v>
      </c>
      <c r="F1030">
        <v>1984</v>
      </c>
      <c r="G1030">
        <v>22</v>
      </c>
    </row>
    <row r="1031" spans="5:7">
      <c r="E1031" s="80">
        <v>30691</v>
      </c>
      <c r="F1031">
        <v>1984</v>
      </c>
      <c r="G1031">
        <v>22</v>
      </c>
    </row>
    <row r="1032" spans="5:7">
      <c r="E1032" s="80">
        <v>30692</v>
      </c>
      <c r="F1032">
        <v>1984</v>
      </c>
      <c r="G1032">
        <v>22</v>
      </c>
    </row>
    <row r="1033" spans="5:7">
      <c r="E1033" s="80">
        <v>30693</v>
      </c>
      <c r="F1033">
        <v>1984</v>
      </c>
      <c r="G1033">
        <v>22</v>
      </c>
    </row>
    <row r="1034" spans="5:7">
      <c r="E1034" s="80">
        <v>30694</v>
      </c>
      <c r="F1034">
        <v>1984</v>
      </c>
      <c r="G1034">
        <v>22</v>
      </c>
    </row>
    <row r="1035" spans="5:7">
      <c r="E1035" s="80">
        <v>30695</v>
      </c>
      <c r="F1035">
        <v>1984</v>
      </c>
      <c r="G1035">
        <v>22</v>
      </c>
    </row>
    <row r="1036" spans="5:7">
      <c r="E1036" s="80">
        <v>30696</v>
      </c>
      <c r="F1036">
        <v>1984</v>
      </c>
      <c r="G1036">
        <v>22</v>
      </c>
    </row>
    <row r="1037" spans="5:7">
      <c r="E1037" s="80">
        <v>30697</v>
      </c>
      <c r="F1037">
        <v>1984</v>
      </c>
      <c r="G1037">
        <v>22</v>
      </c>
    </row>
    <row r="1038" spans="5:7">
      <c r="E1038" s="80">
        <v>30698</v>
      </c>
      <c r="F1038">
        <v>1984</v>
      </c>
      <c r="G1038">
        <v>22</v>
      </c>
    </row>
    <row r="1039" spans="5:7">
      <c r="E1039" s="80">
        <v>30699</v>
      </c>
      <c r="F1039">
        <v>1984</v>
      </c>
      <c r="G1039">
        <v>22</v>
      </c>
    </row>
    <row r="1040" spans="5:7">
      <c r="E1040" s="80">
        <v>30700</v>
      </c>
      <c r="F1040">
        <v>1984</v>
      </c>
      <c r="G1040">
        <v>22</v>
      </c>
    </row>
    <row r="1041" spans="5:7">
      <c r="E1041" s="80">
        <v>30701</v>
      </c>
      <c r="F1041">
        <v>1984</v>
      </c>
      <c r="G1041">
        <v>22</v>
      </c>
    </row>
    <row r="1042" spans="5:7">
      <c r="E1042" s="80">
        <v>30702</v>
      </c>
      <c r="F1042">
        <v>1984</v>
      </c>
      <c r="G1042">
        <v>22</v>
      </c>
    </row>
    <row r="1043" spans="5:7">
      <c r="E1043" s="80">
        <v>30703</v>
      </c>
      <c r="F1043">
        <v>1984</v>
      </c>
      <c r="G1043">
        <v>22</v>
      </c>
    </row>
    <row r="1044" spans="5:7">
      <c r="E1044" s="80">
        <v>30704</v>
      </c>
      <c r="F1044">
        <v>1984</v>
      </c>
      <c r="G1044">
        <v>22</v>
      </c>
    </row>
    <row r="1045" spans="5:7">
      <c r="E1045" s="80">
        <v>30705</v>
      </c>
      <c r="F1045">
        <v>1984</v>
      </c>
      <c r="G1045">
        <v>22</v>
      </c>
    </row>
    <row r="1046" spans="5:7">
      <c r="E1046" s="80">
        <v>30706</v>
      </c>
      <c r="F1046">
        <v>1984</v>
      </c>
      <c r="G1046">
        <v>22</v>
      </c>
    </row>
    <row r="1047" spans="5:7">
      <c r="E1047" s="80">
        <v>30707</v>
      </c>
      <c r="F1047">
        <v>1984</v>
      </c>
      <c r="G1047">
        <v>22</v>
      </c>
    </row>
    <row r="1048" spans="5:7">
      <c r="E1048" s="80">
        <v>30708</v>
      </c>
      <c r="F1048">
        <v>1984</v>
      </c>
      <c r="G1048">
        <v>18</v>
      </c>
    </row>
    <row r="1049" spans="5:7">
      <c r="E1049" s="80">
        <v>30709</v>
      </c>
      <c r="F1049">
        <v>1984</v>
      </c>
      <c r="G1049">
        <v>18</v>
      </c>
    </row>
    <row r="1050" spans="5:7">
      <c r="E1050" s="80">
        <v>30710</v>
      </c>
      <c r="F1050">
        <v>1984</v>
      </c>
      <c r="G1050">
        <v>18</v>
      </c>
    </row>
    <row r="1051" spans="5:7">
      <c r="E1051" s="80">
        <v>30711</v>
      </c>
      <c r="F1051">
        <v>1984</v>
      </c>
      <c r="G1051">
        <v>18</v>
      </c>
    </row>
    <row r="1052" spans="5:7">
      <c r="E1052" s="80">
        <v>30712</v>
      </c>
      <c r="F1052">
        <v>1984</v>
      </c>
      <c r="G1052">
        <v>18</v>
      </c>
    </row>
    <row r="1053" spans="5:7">
      <c r="E1053" s="80">
        <v>30713</v>
      </c>
      <c r="F1053">
        <v>1984</v>
      </c>
      <c r="G1053">
        <v>18</v>
      </c>
    </row>
    <row r="1054" spans="5:7">
      <c r="E1054" s="80">
        <v>30714</v>
      </c>
      <c r="F1054">
        <v>1984</v>
      </c>
      <c r="G1054">
        <v>18</v>
      </c>
    </row>
    <row r="1055" spans="5:7">
      <c r="E1055" s="80">
        <v>30715</v>
      </c>
      <c r="F1055">
        <v>1984</v>
      </c>
      <c r="G1055">
        <v>18</v>
      </c>
    </row>
    <row r="1056" spans="5:7">
      <c r="E1056" s="80">
        <v>30716</v>
      </c>
      <c r="F1056">
        <v>1984</v>
      </c>
      <c r="G1056">
        <v>18</v>
      </c>
    </row>
    <row r="1057" spans="5:7">
      <c r="E1057" s="80">
        <v>30717</v>
      </c>
      <c r="F1057">
        <v>1984</v>
      </c>
      <c r="G1057">
        <v>18</v>
      </c>
    </row>
    <row r="1058" spans="5:7">
      <c r="E1058" s="80">
        <v>30718</v>
      </c>
      <c r="F1058">
        <v>1984</v>
      </c>
      <c r="G1058">
        <v>18</v>
      </c>
    </row>
    <row r="1059" spans="5:7">
      <c r="E1059" s="80">
        <v>30719</v>
      </c>
      <c r="F1059">
        <v>1984</v>
      </c>
      <c r="G1059">
        <v>18</v>
      </c>
    </row>
    <row r="1060" spans="5:7">
      <c r="E1060" s="80">
        <v>30720</v>
      </c>
      <c r="F1060">
        <v>1984</v>
      </c>
      <c r="G1060">
        <v>18</v>
      </c>
    </row>
    <row r="1061" spans="5:7">
      <c r="E1061" s="80">
        <v>30721</v>
      </c>
      <c r="F1061">
        <v>1984</v>
      </c>
      <c r="G1061">
        <v>18</v>
      </c>
    </row>
    <row r="1062" spans="5:7">
      <c r="E1062" s="80">
        <v>30722</v>
      </c>
      <c r="F1062">
        <v>1984</v>
      </c>
      <c r="G1062">
        <v>18</v>
      </c>
    </row>
    <row r="1063" spans="5:7">
      <c r="E1063" s="80">
        <v>30723</v>
      </c>
      <c r="F1063">
        <v>1984</v>
      </c>
      <c r="G1063">
        <v>18</v>
      </c>
    </row>
    <row r="1064" spans="5:7">
      <c r="E1064" s="80">
        <v>30724</v>
      </c>
      <c r="F1064">
        <v>1984</v>
      </c>
      <c r="G1064">
        <v>18</v>
      </c>
    </row>
    <row r="1065" spans="5:7">
      <c r="E1065" s="80">
        <v>30725</v>
      </c>
      <c r="F1065">
        <v>1984</v>
      </c>
      <c r="G1065">
        <v>18</v>
      </c>
    </row>
    <row r="1066" spans="5:7">
      <c r="E1066" s="80">
        <v>30726</v>
      </c>
      <c r="F1066">
        <v>1984</v>
      </c>
      <c r="G1066">
        <v>18</v>
      </c>
    </row>
    <row r="1067" spans="5:7">
      <c r="E1067" s="80">
        <v>30727</v>
      </c>
      <c r="F1067">
        <v>1984</v>
      </c>
      <c r="G1067">
        <v>18</v>
      </c>
    </row>
    <row r="1068" spans="5:7">
      <c r="E1068" s="80">
        <v>30728</v>
      </c>
      <c r="F1068">
        <v>1984</v>
      </c>
      <c r="G1068">
        <v>18</v>
      </c>
    </row>
    <row r="1069" spans="5:7">
      <c r="E1069" s="80">
        <v>30729</v>
      </c>
      <c r="F1069">
        <v>1984</v>
      </c>
      <c r="G1069">
        <v>18</v>
      </c>
    </row>
    <row r="1070" spans="5:7">
      <c r="E1070" s="80">
        <v>30730</v>
      </c>
      <c r="F1070">
        <v>1984</v>
      </c>
      <c r="G1070">
        <v>18</v>
      </c>
    </row>
    <row r="1071" spans="5:7">
      <c r="E1071" s="80">
        <v>30731</v>
      </c>
      <c r="F1071">
        <v>1984</v>
      </c>
      <c r="G1071">
        <v>18</v>
      </c>
    </row>
    <row r="1072" spans="5:7">
      <c r="E1072" s="80">
        <v>30732</v>
      </c>
      <c r="F1072">
        <v>1984</v>
      </c>
      <c r="G1072">
        <v>18</v>
      </c>
    </row>
    <row r="1073" spans="5:7">
      <c r="E1073" s="80">
        <v>30733</v>
      </c>
      <c r="F1073">
        <v>1984</v>
      </c>
      <c r="G1073">
        <v>18</v>
      </c>
    </row>
    <row r="1074" spans="5:7">
      <c r="E1074" s="80">
        <v>30734</v>
      </c>
      <c r="F1074">
        <v>1984</v>
      </c>
      <c r="G1074">
        <v>18</v>
      </c>
    </row>
    <row r="1075" spans="5:7">
      <c r="E1075" s="80">
        <v>30735</v>
      </c>
      <c r="F1075">
        <v>1984</v>
      </c>
      <c r="G1075">
        <v>18</v>
      </c>
    </row>
    <row r="1076" spans="5:7">
      <c r="E1076" s="80">
        <v>30736</v>
      </c>
      <c r="F1076">
        <v>1984</v>
      </c>
      <c r="G1076">
        <v>18</v>
      </c>
    </row>
    <row r="1077" spans="5:7">
      <c r="E1077" s="80">
        <v>30737</v>
      </c>
      <c r="F1077">
        <v>1984</v>
      </c>
      <c r="G1077">
        <v>18</v>
      </c>
    </row>
    <row r="1078" spans="5:7">
      <c r="E1078" s="80">
        <v>30738</v>
      </c>
      <c r="F1078">
        <v>1984</v>
      </c>
      <c r="G1078">
        <v>18</v>
      </c>
    </row>
    <row r="1079" spans="5:7">
      <c r="E1079" s="80">
        <v>30739</v>
      </c>
      <c r="F1079">
        <v>1984</v>
      </c>
      <c r="G1079">
        <v>18</v>
      </c>
    </row>
    <row r="1080" spans="5:7">
      <c r="E1080" s="80">
        <v>30740</v>
      </c>
      <c r="F1080">
        <v>1984</v>
      </c>
      <c r="G1080">
        <v>18</v>
      </c>
    </row>
    <row r="1081" spans="5:7">
      <c r="E1081" s="80">
        <v>30741</v>
      </c>
      <c r="F1081">
        <v>1984</v>
      </c>
      <c r="G1081">
        <v>18</v>
      </c>
    </row>
    <row r="1082" spans="5:7">
      <c r="E1082" s="80">
        <v>30742</v>
      </c>
      <c r="F1082">
        <v>1984</v>
      </c>
      <c r="G1082">
        <v>18</v>
      </c>
    </row>
    <row r="1083" spans="5:7">
      <c r="E1083" s="80">
        <v>30743</v>
      </c>
      <c r="F1083">
        <v>1984</v>
      </c>
      <c r="G1083">
        <v>18</v>
      </c>
    </row>
    <row r="1084" spans="5:7">
      <c r="E1084" s="80">
        <v>30744</v>
      </c>
      <c r="F1084">
        <v>1984</v>
      </c>
      <c r="G1084">
        <v>18</v>
      </c>
    </row>
    <row r="1085" spans="5:7">
      <c r="E1085" s="80">
        <v>30745</v>
      </c>
      <c r="F1085">
        <v>1984</v>
      </c>
      <c r="G1085">
        <v>18</v>
      </c>
    </row>
    <row r="1086" spans="5:7">
      <c r="E1086" s="80">
        <v>30746</v>
      </c>
      <c r="F1086">
        <v>1984</v>
      </c>
      <c r="G1086">
        <v>18</v>
      </c>
    </row>
    <row r="1087" spans="5:7">
      <c r="E1087" s="80">
        <v>30747</v>
      </c>
      <c r="F1087">
        <v>1984</v>
      </c>
      <c r="G1087">
        <v>18</v>
      </c>
    </row>
    <row r="1088" spans="5:7">
      <c r="E1088" s="80">
        <v>30748</v>
      </c>
      <c r="F1088">
        <v>1984</v>
      </c>
      <c r="G1088">
        <v>18</v>
      </c>
    </row>
    <row r="1089" spans="5:7">
      <c r="E1089" s="80">
        <v>30749</v>
      </c>
      <c r="F1089">
        <v>1984</v>
      </c>
      <c r="G1089">
        <v>18</v>
      </c>
    </row>
    <row r="1090" spans="5:7">
      <c r="E1090" s="80">
        <v>30750</v>
      </c>
      <c r="F1090">
        <v>1984</v>
      </c>
      <c r="G1090">
        <v>18</v>
      </c>
    </row>
    <row r="1091" spans="5:7">
      <c r="E1091" s="80">
        <v>30751</v>
      </c>
      <c r="F1091">
        <v>1984</v>
      </c>
      <c r="G1091">
        <v>18</v>
      </c>
    </row>
    <row r="1092" spans="5:7">
      <c r="E1092" s="80">
        <v>30752</v>
      </c>
      <c r="F1092">
        <v>1984</v>
      </c>
      <c r="G1092">
        <v>18</v>
      </c>
    </row>
    <row r="1093" spans="5:7">
      <c r="E1093" s="80">
        <v>30753</v>
      </c>
      <c r="F1093">
        <v>1984</v>
      </c>
      <c r="G1093">
        <v>18</v>
      </c>
    </row>
    <row r="1094" spans="5:7">
      <c r="E1094" s="80">
        <v>30754</v>
      </c>
      <c r="F1094">
        <v>1984</v>
      </c>
      <c r="G1094">
        <v>18</v>
      </c>
    </row>
    <row r="1095" spans="5:7">
      <c r="E1095" s="80">
        <v>30755</v>
      </c>
      <c r="F1095">
        <v>1984</v>
      </c>
      <c r="G1095">
        <v>18</v>
      </c>
    </row>
    <row r="1096" spans="5:7">
      <c r="E1096" s="80">
        <v>30756</v>
      </c>
      <c r="F1096">
        <v>1984</v>
      </c>
      <c r="G1096">
        <v>18</v>
      </c>
    </row>
    <row r="1097" spans="5:7">
      <c r="E1097" s="80">
        <v>30757</v>
      </c>
      <c r="F1097">
        <v>1984</v>
      </c>
      <c r="G1097">
        <v>18</v>
      </c>
    </row>
    <row r="1098" spans="5:7">
      <c r="E1098" s="80">
        <v>30758</v>
      </c>
      <c r="F1098">
        <v>1984</v>
      </c>
      <c r="G1098">
        <v>18</v>
      </c>
    </row>
    <row r="1099" spans="5:7">
      <c r="E1099" s="80">
        <v>30759</v>
      </c>
      <c r="F1099">
        <v>1984</v>
      </c>
      <c r="G1099">
        <v>18</v>
      </c>
    </row>
    <row r="1100" spans="5:7">
      <c r="E1100" s="80">
        <v>30760</v>
      </c>
      <c r="F1100">
        <v>1984</v>
      </c>
      <c r="G1100">
        <v>18</v>
      </c>
    </row>
    <row r="1101" spans="5:7">
      <c r="E1101" s="80">
        <v>30761</v>
      </c>
      <c r="F1101">
        <v>1984</v>
      </c>
      <c r="G1101">
        <v>18</v>
      </c>
    </row>
    <row r="1102" spans="5:7">
      <c r="E1102" s="80">
        <v>30762</v>
      </c>
      <c r="F1102">
        <v>1984</v>
      </c>
      <c r="G1102">
        <v>18</v>
      </c>
    </row>
    <row r="1103" spans="5:7">
      <c r="E1103" s="80">
        <v>30763</v>
      </c>
      <c r="F1103">
        <v>1984</v>
      </c>
      <c r="G1103">
        <v>18</v>
      </c>
    </row>
    <row r="1104" spans="5:7">
      <c r="E1104" s="80">
        <v>30764</v>
      </c>
      <c r="F1104">
        <v>1984</v>
      </c>
      <c r="G1104">
        <v>18</v>
      </c>
    </row>
    <row r="1105" spans="5:7">
      <c r="E1105" s="80">
        <v>30765</v>
      </c>
      <c r="F1105">
        <v>1984</v>
      </c>
      <c r="G1105">
        <v>18</v>
      </c>
    </row>
    <row r="1106" spans="5:7">
      <c r="E1106" s="80">
        <v>30766</v>
      </c>
      <c r="F1106">
        <v>1984</v>
      </c>
      <c r="G1106">
        <v>18</v>
      </c>
    </row>
    <row r="1107" spans="5:7">
      <c r="E1107" s="80">
        <v>30767</v>
      </c>
      <c r="F1107">
        <v>1984</v>
      </c>
      <c r="G1107">
        <v>18</v>
      </c>
    </row>
    <row r="1108" spans="5:7">
      <c r="E1108" s="80">
        <v>30768</v>
      </c>
      <c r="F1108">
        <v>1984</v>
      </c>
      <c r="G1108">
        <v>18</v>
      </c>
    </row>
    <row r="1109" spans="5:7">
      <c r="E1109" s="80">
        <v>30769</v>
      </c>
      <c r="F1109">
        <v>1984</v>
      </c>
      <c r="G1109">
        <v>18</v>
      </c>
    </row>
    <row r="1110" spans="5:7">
      <c r="E1110" s="80">
        <v>30770</v>
      </c>
      <c r="F1110">
        <v>1984</v>
      </c>
      <c r="G1110">
        <v>18</v>
      </c>
    </row>
    <row r="1111" spans="5:7">
      <c r="E1111" s="80">
        <v>30771</v>
      </c>
      <c r="F1111">
        <v>1984</v>
      </c>
      <c r="G1111">
        <v>18</v>
      </c>
    </row>
    <row r="1112" spans="5:7">
      <c r="E1112" s="80">
        <v>30772</v>
      </c>
      <c r="F1112">
        <v>1984</v>
      </c>
      <c r="G1112">
        <v>18</v>
      </c>
    </row>
    <row r="1113" spans="5:7">
      <c r="E1113" s="80">
        <v>30773</v>
      </c>
      <c r="F1113">
        <v>1984</v>
      </c>
      <c r="G1113">
        <v>18</v>
      </c>
    </row>
    <row r="1114" spans="5:7">
      <c r="E1114" s="80">
        <v>30774</v>
      </c>
      <c r="F1114">
        <v>1984</v>
      </c>
      <c r="G1114">
        <v>18</v>
      </c>
    </row>
    <row r="1115" spans="5:7">
      <c r="E1115" s="80">
        <v>30775</v>
      </c>
      <c r="F1115">
        <v>1984</v>
      </c>
      <c r="G1115">
        <v>18</v>
      </c>
    </row>
    <row r="1116" spans="5:7">
      <c r="E1116" s="80">
        <v>30776</v>
      </c>
      <c r="F1116">
        <v>1984</v>
      </c>
      <c r="G1116">
        <v>18</v>
      </c>
    </row>
    <row r="1117" spans="5:7">
      <c r="E1117" s="80">
        <v>30777</v>
      </c>
      <c r="F1117">
        <v>1984</v>
      </c>
      <c r="G1117">
        <v>18</v>
      </c>
    </row>
    <row r="1118" spans="5:7">
      <c r="E1118" s="80">
        <v>30778</v>
      </c>
      <c r="F1118">
        <v>1984</v>
      </c>
      <c r="G1118">
        <v>18</v>
      </c>
    </row>
    <row r="1119" spans="5:7">
      <c r="E1119" s="80">
        <v>30779</v>
      </c>
      <c r="F1119">
        <v>1984</v>
      </c>
      <c r="G1119">
        <v>18</v>
      </c>
    </row>
    <row r="1120" spans="5:7">
      <c r="E1120" s="80">
        <v>30780</v>
      </c>
      <c r="F1120">
        <v>1984</v>
      </c>
      <c r="G1120">
        <v>18</v>
      </c>
    </row>
    <row r="1121" spans="5:7">
      <c r="E1121" s="80">
        <v>30781</v>
      </c>
      <c r="F1121">
        <v>1984</v>
      </c>
      <c r="G1121">
        <v>18</v>
      </c>
    </row>
    <row r="1122" spans="5:7">
      <c r="E1122" s="80">
        <v>30782</v>
      </c>
      <c r="F1122">
        <v>1984</v>
      </c>
      <c r="G1122">
        <v>18</v>
      </c>
    </row>
    <row r="1123" spans="5:7">
      <c r="E1123" s="80">
        <v>30783</v>
      </c>
      <c r="F1123">
        <v>1984</v>
      </c>
      <c r="G1123">
        <v>18</v>
      </c>
    </row>
    <row r="1124" spans="5:7">
      <c r="E1124" s="80">
        <v>30784</v>
      </c>
      <c r="F1124">
        <v>1984</v>
      </c>
      <c r="G1124">
        <v>18</v>
      </c>
    </row>
    <row r="1125" spans="5:7">
      <c r="E1125" s="80">
        <v>30785</v>
      </c>
      <c r="F1125">
        <v>1984</v>
      </c>
      <c r="G1125">
        <v>18</v>
      </c>
    </row>
    <row r="1126" spans="5:7">
      <c r="E1126" s="80">
        <v>30786</v>
      </c>
      <c r="F1126">
        <v>1984</v>
      </c>
      <c r="G1126">
        <v>18</v>
      </c>
    </row>
    <row r="1127" spans="5:7">
      <c r="E1127" s="80">
        <v>30787</v>
      </c>
      <c r="F1127">
        <v>1984</v>
      </c>
      <c r="G1127">
        <v>18</v>
      </c>
    </row>
    <row r="1128" spans="5:7">
      <c r="E1128" s="80">
        <v>30788</v>
      </c>
      <c r="F1128">
        <v>1984</v>
      </c>
      <c r="G1128">
        <v>18</v>
      </c>
    </row>
    <row r="1129" spans="5:7">
      <c r="E1129" s="80">
        <v>30789</v>
      </c>
      <c r="F1129">
        <v>1984</v>
      </c>
      <c r="G1129">
        <v>18</v>
      </c>
    </row>
    <row r="1130" spans="5:7">
      <c r="E1130" s="80">
        <v>30790</v>
      </c>
      <c r="F1130">
        <v>1984</v>
      </c>
      <c r="G1130">
        <v>18</v>
      </c>
    </row>
    <row r="1131" spans="5:7">
      <c r="E1131" s="80">
        <v>30791</v>
      </c>
      <c r="F1131">
        <v>1984</v>
      </c>
      <c r="G1131">
        <v>18</v>
      </c>
    </row>
    <row r="1132" spans="5:7">
      <c r="E1132" s="80">
        <v>30792</v>
      </c>
      <c r="F1132">
        <v>1984</v>
      </c>
      <c r="G1132">
        <v>18</v>
      </c>
    </row>
    <row r="1133" spans="5:7">
      <c r="E1133" s="80">
        <v>30793</v>
      </c>
      <c r="F1133">
        <v>1984</v>
      </c>
      <c r="G1133">
        <v>18</v>
      </c>
    </row>
    <row r="1134" spans="5:7">
      <c r="E1134" s="80">
        <v>30794</v>
      </c>
      <c r="F1134">
        <v>1984</v>
      </c>
      <c r="G1134">
        <v>18</v>
      </c>
    </row>
    <row r="1135" spans="5:7">
      <c r="E1135" s="80">
        <v>30795</v>
      </c>
      <c r="F1135">
        <v>1984</v>
      </c>
      <c r="G1135">
        <v>18</v>
      </c>
    </row>
    <row r="1136" spans="5:7">
      <c r="E1136" s="80">
        <v>30796</v>
      </c>
      <c r="F1136">
        <v>1984</v>
      </c>
      <c r="G1136">
        <v>18</v>
      </c>
    </row>
    <row r="1137" spans="5:7">
      <c r="E1137" s="80">
        <v>30797</v>
      </c>
      <c r="F1137">
        <v>1984</v>
      </c>
      <c r="G1137">
        <v>18</v>
      </c>
    </row>
    <row r="1138" spans="5:7">
      <c r="E1138" s="80">
        <v>30798</v>
      </c>
      <c r="F1138">
        <v>1984</v>
      </c>
      <c r="G1138">
        <v>18</v>
      </c>
    </row>
    <row r="1139" spans="5:7">
      <c r="E1139" s="80">
        <v>30799</v>
      </c>
      <c r="F1139">
        <v>1984</v>
      </c>
      <c r="G1139">
        <v>18</v>
      </c>
    </row>
    <row r="1140" spans="5:7">
      <c r="E1140" s="80">
        <v>30800</v>
      </c>
      <c r="F1140">
        <v>1984</v>
      </c>
      <c r="G1140">
        <v>18</v>
      </c>
    </row>
    <row r="1141" spans="5:7">
      <c r="E1141" s="80">
        <v>30801</v>
      </c>
      <c r="F1141">
        <v>1984</v>
      </c>
      <c r="G1141">
        <v>18</v>
      </c>
    </row>
    <row r="1142" spans="5:7">
      <c r="E1142" s="80">
        <v>30802</v>
      </c>
      <c r="F1142">
        <v>1984</v>
      </c>
      <c r="G1142">
        <v>18</v>
      </c>
    </row>
    <row r="1143" spans="5:7">
      <c r="E1143" s="80">
        <v>30803</v>
      </c>
      <c r="F1143">
        <v>1984</v>
      </c>
      <c r="G1143">
        <v>18</v>
      </c>
    </row>
    <row r="1144" spans="5:7">
      <c r="E1144" s="80">
        <v>30804</v>
      </c>
      <c r="F1144">
        <v>1984</v>
      </c>
      <c r="G1144">
        <v>18</v>
      </c>
    </row>
    <row r="1145" spans="5:7">
      <c r="E1145" s="80">
        <v>30805</v>
      </c>
      <c r="F1145">
        <v>1984</v>
      </c>
      <c r="G1145">
        <v>18</v>
      </c>
    </row>
    <row r="1146" spans="5:7">
      <c r="E1146" s="80">
        <v>30806</v>
      </c>
      <c r="F1146">
        <v>1984</v>
      </c>
      <c r="G1146">
        <v>18</v>
      </c>
    </row>
    <row r="1147" spans="5:7">
      <c r="E1147" s="80">
        <v>30807</v>
      </c>
      <c r="F1147">
        <v>1984</v>
      </c>
      <c r="G1147">
        <v>18</v>
      </c>
    </row>
    <row r="1148" spans="5:7">
      <c r="E1148" s="80">
        <v>30808</v>
      </c>
      <c r="F1148">
        <v>1984</v>
      </c>
      <c r="G1148">
        <v>18</v>
      </c>
    </row>
    <row r="1149" spans="5:7">
      <c r="E1149" s="80">
        <v>30809</v>
      </c>
      <c r="F1149">
        <v>1984</v>
      </c>
      <c r="G1149">
        <v>18</v>
      </c>
    </row>
    <row r="1150" spans="5:7">
      <c r="E1150" s="80">
        <v>30810</v>
      </c>
      <c r="F1150">
        <v>1984</v>
      </c>
      <c r="G1150">
        <v>18</v>
      </c>
    </row>
    <row r="1151" spans="5:7">
      <c r="E1151" s="80">
        <v>30811</v>
      </c>
      <c r="F1151">
        <v>1984</v>
      </c>
      <c r="G1151">
        <v>18</v>
      </c>
    </row>
    <row r="1152" spans="5:7">
      <c r="E1152" s="80">
        <v>30812</v>
      </c>
      <c r="F1152">
        <v>1984</v>
      </c>
      <c r="G1152">
        <v>18</v>
      </c>
    </row>
    <row r="1153" spans="5:7">
      <c r="E1153" s="80">
        <v>30813</v>
      </c>
      <c r="F1153">
        <v>1984</v>
      </c>
      <c r="G1153">
        <v>18</v>
      </c>
    </row>
    <row r="1154" spans="5:7">
      <c r="E1154" s="80">
        <v>30814</v>
      </c>
      <c r="F1154">
        <v>1984</v>
      </c>
      <c r="G1154">
        <v>18</v>
      </c>
    </row>
    <row r="1155" spans="5:7">
      <c r="E1155" s="80">
        <v>30815</v>
      </c>
      <c r="F1155">
        <v>1984</v>
      </c>
      <c r="G1155">
        <v>18</v>
      </c>
    </row>
    <row r="1156" spans="5:7">
      <c r="E1156" s="80">
        <v>30816</v>
      </c>
      <c r="F1156">
        <v>1984</v>
      </c>
      <c r="G1156">
        <v>18</v>
      </c>
    </row>
    <row r="1157" spans="5:7">
      <c r="E1157" s="80">
        <v>30817</v>
      </c>
      <c r="F1157">
        <v>1984</v>
      </c>
      <c r="G1157">
        <v>18</v>
      </c>
    </row>
    <row r="1158" spans="5:7">
      <c r="E1158" s="80">
        <v>30818</v>
      </c>
      <c r="F1158">
        <v>1984</v>
      </c>
      <c r="G1158">
        <v>18</v>
      </c>
    </row>
    <row r="1159" spans="5:7">
      <c r="E1159" s="80">
        <v>30819</v>
      </c>
      <c r="F1159">
        <v>1984</v>
      </c>
      <c r="G1159">
        <v>18</v>
      </c>
    </row>
    <row r="1160" spans="5:7">
      <c r="E1160" s="80">
        <v>30820</v>
      </c>
      <c r="F1160">
        <v>1984</v>
      </c>
      <c r="G1160">
        <v>18</v>
      </c>
    </row>
    <row r="1161" spans="5:7">
      <c r="E1161" s="80">
        <v>30821</v>
      </c>
      <c r="F1161">
        <v>1984</v>
      </c>
      <c r="G1161">
        <v>18</v>
      </c>
    </row>
    <row r="1162" spans="5:7">
      <c r="E1162" s="80">
        <v>30822</v>
      </c>
      <c r="F1162">
        <v>1984</v>
      </c>
      <c r="G1162">
        <v>18</v>
      </c>
    </row>
    <row r="1163" spans="5:7">
      <c r="E1163" s="80">
        <v>30823</v>
      </c>
      <c r="F1163">
        <v>1984</v>
      </c>
      <c r="G1163">
        <v>18</v>
      </c>
    </row>
    <row r="1164" spans="5:7">
      <c r="E1164" s="80">
        <v>30824</v>
      </c>
      <c r="F1164">
        <v>1984</v>
      </c>
      <c r="G1164">
        <v>18</v>
      </c>
    </row>
    <row r="1165" spans="5:7">
      <c r="E1165" s="80">
        <v>30825</v>
      </c>
      <c r="F1165">
        <v>1984</v>
      </c>
      <c r="G1165">
        <v>18</v>
      </c>
    </row>
    <row r="1166" spans="5:7">
      <c r="E1166" s="80">
        <v>30826</v>
      </c>
      <c r="F1166">
        <v>1984</v>
      </c>
      <c r="G1166">
        <v>18</v>
      </c>
    </row>
    <row r="1167" spans="5:7">
      <c r="E1167" s="80">
        <v>30827</v>
      </c>
      <c r="F1167">
        <v>1984</v>
      </c>
      <c r="G1167">
        <v>18</v>
      </c>
    </row>
    <row r="1168" spans="5:7">
      <c r="E1168" s="80">
        <v>30828</v>
      </c>
      <c r="F1168">
        <v>1984</v>
      </c>
      <c r="G1168">
        <v>18</v>
      </c>
    </row>
    <row r="1169" spans="5:7">
      <c r="E1169" s="80">
        <v>30829</v>
      </c>
      <c r="F1169">
        <v>1984</v>
      </c>
      <c r="G1169">
        <v>18</v>
      </c>
    </row>
    <row r="1170" spans="5:7">
      <c r="E1170" s="80">
        <v>30830</v>
      </c>
      <c r="F1170">
        <v>1984</v>
      </c>
      <c r="G1170">
        <v>18</v>
      </c>
    </row>
    <row r="1171" spans="5:7">
      <c r="E1171" s="80">
        <v>30831</v>
      </c>
      <c r="F1171">
        <v>1984</v>
      </c>
      <c r="G1171">
        <v>18</v>
      </c>
    </row>
    <row r="1172" spans="5:7">
      <c r="E1172" s="80">
        <v>30832</v>
      </c>
      <c r="F1172">
        <v>1984</v>
      </c>
      <c r="G1172">
        <v>18</v>
      </c>
    </row>
    <row r="1173" spans="5:7">
      <c r="E1173" s="80">
        <v>30833</v>
      </c>
      <c r="F1173">
        <v>1984</v>
      </c>
      <c r="G1173">
        <v>18</v>
      </c>
    </row>
    <row r="1174" spans="5:7">
      <c r="E1174" s="80">
        <v>30834</v>
      </c>
      <c r="F1174">
        <v>1984</v>
      </c>
      <c r="G1174">
        <v>18</v>
      </c>
    </row>
    <row r="1175" spans="5:7">
      <c r="E1175" s="80">
        <v>30835</v>
      </c>
      <c r="F1175">
        <v>1984</v>
      </c>
      <c r="G1175">
        <v>18</v>
      </c>
    </row>
    <row r="1176" spans="5:7">
      <c r="E1176" s="80">
        <v>30836</v>
      </c>
      <c r="F1176">
        <v>1984</v>
      </c>
      <c r="G1176">
        <v>18</v>
      </c>
    </row>
    <row r="1177" spans="5:7">
      <c r="E1177" s="80">
        <v>30837</v>
      </c>
      <c r="F1177">
        <v>1984</v>
      </c>
      <c r="G1177">
        <v>18</v>
      </c>
    </row>
    <row r="1178" spans="5:7">
      <c r="E1178" s="80">
        <v>30838</v>
      </c>
      <c r="F1178">
        <v>1984</v>
      </c>
      <c r="G1178">
        <v>18</v>
      </c>
    </row>
    <row r="1179" spans="5:7">
      <c r="E1179" s="80">
        <v>30839</v>
      </c>
      <c r="F1179">
        <v>1984</v>
      </c>
      <c r="G1179">
        <v>18</v>
      </c>
    </row>
    <row r="1180" spans="5:7">
      <c r="E1180" s="80">
        <v>30840</v>
      </c>
      <c r="F1180">
        <v>1984</v>
      </c>
      <c r="G1180">
        <v>18</v>
      </c>
    </row>
    <row r="1181" spans="5:7">
      <c r="E1181" s="80">
        <v>30841</v>
      </c>
      <c r="F1181">
        <v>1984</v>
      </c>
      <c r="G1181">
        <v>18</v>
      </c>
    </row>
    <row r="1182" spans="5:7">
      <c r="E1182" s="80">
        <v>30842</v>
      </c>
      <c r="F1182">
        <v>1984</v>
      </c>
      <c r="G1182">
        <v>18</v>
      </c>
    </row>
    <row r="1183" spans="5:7">
      <c r="E1183" s="80">
        <v>30843</v>
      </c>
      <c r="F1183">
        <v>1984</v>
      </c>
      <c r="G1183">
        <v>18</v>
      </c>
    </row>
    <row r="1184" spans="5:7">
      <c r="E1184" s="80">
        <v>30844</v>
      </c>
      <c r="F1184">
        <v>1984</v>
      </c>
      <c r="G1184">
        <v>18</v>
      </c>
    </row>
    <row r="1185" spans="5:7">
      <c r="E1185" s="80">
        <v>30845</v>
      </c>
      <c r="F1185">
        <v>1984</v>
      </c>
      <c r="G1185">
        <v>18</v>
      </c>
    </row>
    <row r="1186" spans="5:7">
      <c r="E1186" s="80">
        <v>30846</v>
      </c>
      <c r="F1186">
        <v>1984</v>
      </c>
      <c r="G1186">
        <v>18</v>
      </c>
    </row>
    <row r="1187" spans="5:7">
      <c r="E1187" s="80">
        <v>30847</v>
      </c>
      <c r="F1187">
        <v>1984</v>
      </c>
      <c r="G1187">
        <v>18</v>
      </c>
    </row>
    <row r="1188" spans="5:7">
      <c r="E1188" s="80">
        <v>30848</v>
      </c>
      <c r="F1188">
        <v>1984</v>
      </c>
      <c r="G1188">
        <v>18</v>
      </c>
    </row>
    <row r="1189" spans="5:7">
      <c r="E1189" s="80">
        <v>30849</v>
      </c>
      <c r="F1189">
        <v>1984</v>
      </c>
      <c r="G1189">
        <v>18</v>
      </c>
    </row>
    <row r="1190" spans="5:7">
      <c r="E1190" s="80">
        <v>30850</v>
      </c>
      <c r="F1190">
        <v>1984</v>
      </c>
      <c r="G1190">
        <v>18</v>
      </c>
    </row>
    <row r="1191" spans="5:7">
      <c r="E1191" s="80">
        <v>30851</v>
      </c>
      <c r="F1191">
        <v>1984</v>
      </c>
      <c r="G1191">
        <v>18</v>
      </c>
    </row>
    <row r="1192" spans="5:7">
      <c r="E1192" s="80">
        <v>30852</v>
      </c>
      <c r="F1192">
        <v>1984</v>
      </c>
      <c r="G1192">
        <v>18</v>
      </c>
    </row>
    <row r="1193" spans="5:7">
      <c r="E1193" s="80">
        <v>30853</v>
      </c>
      <c r="F1193">
        <v>1984</v>
      </c>
      <c r="G1193">
        <v>18</v>
      </c>
    </row>
    <row r="1194" spans="5:7">
      <c r="E1194" s="80">
        <v>30854</v>
      </c>
      <c r="F1194">
        <v>1984</v>
      </c>
      <c r="G1194">
        <v>18</v>
      </c>
    </row>
    <row r="1195" spans="5:7">
      <c r="E1195" s="80">
        <v>30855</v>
      </c>
      <c r="F1195">
        <v>1984</v>
      </c>
      <c r="G1195">
        <v>18</v>
      </c>
    </row>
    <row r="1196" spans="5:7">
      <c r="E1196" s="80">
        <v>30856</v>
      </c>
      <c r="F1196">
        <v>1984</v>
      </c>
      <c r="G1196">
        <v>18</v>
      </c>
    </row>
    <row r="1197" spans="5:7">
      <c r="E1197" s="80">
        <v>30857</v>
      </c>
      <c r="F1197">
        <v>1984</v>
      </c>
      <c r="G1197">
        <v>18</v>
      </c>
    </row>
    <row r="1198" spans="5:7">
      <c r="E1198" s="80">
        <v>30858</v>
      </c>
      <c r="F1198">
        <v>1984</v>
      </c>
      <c r="G1198">
        <v>18</v>
      </c>
    </row>
    <row r="1199" spans="5:7">
      <c r="E1199" s="80">
        <v>30859</v>
      </c>
      <c r="F1199">
        <v>1984</v>
      </c>
      <c r="G1199">
        <v>18</v>
      </c>
    </row>
    <row r="1200" spans="5:7">
      <c r="E1200" s="80">
        <v>30860</v>
      </c>
      <c r="F1200">
        <v>1984</v>
      </c>
      <c r="G1200">
        <v>18</v>
      </c>
    </row>
    <row r="1201" spans="5:7">
      <c r="E1201" s="80">
        <v>30861</v>
      </c>
      <c r="F1201">
        <v>1984</v>
      </c>
      <c r="G1201">
        <v>18</v>
      </c>
    </row>
    <row r="1202" spans="5:7">
      <c r="E1202" s="80">
        <v>30862</v>
      </c>
      <c r="F1202">
        <v>1984</v>
      </c>
      <c r="G1202">
        <v>18</v>
      </c>
    </row>
    <row r="1203" spans="5:7">
      <c r="E1203" s="80">
        <v>30863</v>
      </c>
      <c r="F1203">
        <v>1984</v>
      </c>
      <c r="G1203">
        <v>18</v>
      </c>
    </row>
    <row r="1204" spans="5:7">
      <c r="E1204" s="80">
        <v>30864</v>
      </c>
      <c r="F1204">
        <v>1984</v>
      </c>
      <c r="G1204">
        <v>18</v>
      </c>
    </row>
    <row r="1205" spans="5:7">
      <c r="E1205" s="80">
        <v>30865</v>
      </c>
      <c r="F1205">
        <v>1984</v>
      </c>
      <c r="G1205">
        <v>18</v>
      </c>
    </row>
    <row r="1206" spans="5:7">
      <c r="E1206" s="80">
        <v>30866</v>
      </c>
      <c r="F1206">
        <v>1984</v>
      </c>
      <c r="G1206">
        <v>18</v>
      </c>
    </row>
    <row r="1207" spans="5:7">
      <c r="E1207" s="80">
        <v>30867</v>
      </c>
      <c r="F1207">
        <v>1984</v>
      </c>
      <c r="G1207">
        <v>18</v>
      </c>
    </row>
    <row r="1208" spans="5:7">
      <c r="E1208" s="80">
        <v>30868</v>
      </c>
      <c r="F1208">
        <v>1984</v>
      </c>
      <c r="G1208">
        <v>18</v>
      </c>
    </row>
    <row r="1209" spans="5:7">
      <c r="E1209" s="80">
        <v>30869</v>
      </c>
      <c r="F1209">
        <v>1984</v>
      </c>
      <c r="G1209">
        <v>18</v>
      </c>
    </row>
    <row r="1210" spans="5:7">
      <c r="E1210" s="80">
        <v>30870</v>
      </c>
      <c r="F1210">
        <v>1984</v>
      </c>
      <c r="G1210">
        <v>18</v>
      </c>
    </row>
    <row r="1211" spans="5:7">
      <c r="E1211" s="80">
        <v>30871</v>
      </c>
      <c r="F1211">
        <v>1984</v>
      </c>
      <c r="G1211">
        <v>18</v>
      </c>
    </row>
    <row r="1212" spans="5:7">
      <c r="E1212" s="80">
        <v>30872</v>
      </c>
      <c r="F1212">
        <v>1984</v>
      </c>
      <c r="G1212">
        <v>18</v>
      </c>
    </row>
    <row r="1213" spans="5:7">
      <c r="E1213" s="80">
        <v>30873</v>
      </c>
      <c r="F1213">
        <v>1984</v>
      </c>
      <c r="G1213">
        <v>18</v>
      </c>
    </row>
    <row r="1214" spans="5:7">
      <c r="E1214" s="80">
        <v>30874</v>
      </c>
      <c r="F1214">
        <v>1984</v>
      </c>
      <c r="G1214">
        <v>18</v>
      </c>
    </row>
    <row r="1215" spans="5:7">
      <c r="E1215" s="80">
        <v>30875</v>
      </c>
      <c r="F1215">
        <v>1984</v>
      </c>
      <c r="G1215">
        <v>18</v>
      </c>
    </row>
    <row r="1216" spans="5:7">
      <c r="E1216" s="80">
        <v>30876</v>
      </c>
      <c r="F1216">
        <v>1984</v>
      </c>
      <c r="G1216">
        <v>18</v>
      </c>
    </row>
    <row r="1217" spans="5:7">
      <c r="E1217" s="80">
        <v>30877</v>
      </c>
      <c r="F1217">
        <v>1984</v>
      </c>
      <c r="G1217">
        <v>18</v>
      </c>
    </row>
    <row r="1218" spans="5:7">
      <c r="E1218" s="80">
        <v>30878</v>
      </c>
      <c r="F1218">
        <v>1984</v>
      </c>
      <c r="G1218">
        <v>18</v>
      </c>
    </row>
    <row r="1219" spans="5:7">
      <c r="E1219" s="80">
        <v>30879</v>
      </c>
      <c r="F1219">
        <v>1984</v>
      </c>
      <c r="G1219">
        <v>18</v>
      </c>
    </row>
    <row r="1220" spans="5:7">
      <c r="E1220" s="80">
        <v>30880</v>
      </c>
      <c r="F1220">
        <v>1984</v>
      </c>
      <c r="G1220">
        <v>18</v>
      </c>
    </row>
    <row r="1221" spans="5:7">
      <c r="E1221" s="80">
        <v>30881</v>
      </c>
      <c r="F1221">
        <v>1984</v>
      </c>
      <c r="G1221">
        <v>18</v>
      </c>
    </row>
    <row r="1222" spans="5:7">
      <c r="E1222" s="80">
        <v>30882</v>
      </c>
      <c r="F1222">
        <v>1984</v>
      </c>
      <c r="G1222">
        <v>18</v>
      </c>
    </row>
    <row r="1223" spans="5:7">
      <c r="E1223" s="80">
        <v>30883</v>
      </c>
      <c r="F1223">
        <v>1984</v>
      </c>
      <c r="G1223">
        <v>18</v>
      </c>
    </row>
    <row r="1224" spans="5:7">
      <c r="E1224" s="80">
        <v>30884</v>
      </c>
      <c r="F1224">
        <v>1984</v>
      </c>
      <c r="G1224">
        <v>18</v>
      </c>
    </row>
    <row r="1225" spans="5:7">
      <c r="E1225" s="80">
        <v>30885</v>
      </c>
      <c r="F1225">
        <v>1984</v>
      </c>
      <c r="G1225">
        <v>18</v>
      </c>
    </row>
    <row r="1226" spans="5:7">
      <c r="E1226" s="80">
        <v>30886</v>
      </c>
      <c r="F1226">
        <v>1984</v>
      </c>
      <c r="G1226">
        <v>18</v>
      </c>
    </row>
    <row r="1227" spans="5:7">
      <c r="E1227" s="80">
        <v>30887</v>
      </c>
      <c r="F1227">
        <v>1984</v>
      </c>
      <c r="G1227">
        <v>18</v>
      </c>
    </row>
    <row r="1228" spans="5:7">
      <c r="E1228" s="80">
        <v>30888</v>
      </c>
      <c r="F1228">
        <v>1984</v>
      </c>
      <c r="G1228">
        <v>18</v>
      </c>
    </row>
    <row r="1229" spans="5:7">
      <c r="E1229" s="80">
        <v>30889</v>
      </c>
      <c r="F1229">
        <v>1984</v>
      </c>
      <c r="G1229">
        <v>18</v>
      </c>
    </row>
    <row r="1230" spans="5:7">
      <c r="E1230" s="80">
        <v>30890</v>
      </c>
      <c r="F1230">
        <v>1984</v>
      </c>
      <c r="G1230">
        <v>18</v>
      </c>
    </row>
    <row r="1231" spans="5:7">
      <c r="E1231" s="80">
        <v>30891</v>
      </c>
      <c r="F1231">
        <v>1984</v>
      </c>
      <c r="G1231">
        <v>18</v>
      </c>
    </row>
    <row r="1232" spans="5:7">
      <c r="E1232" s="80">
        <v>30892</v>
      </c>
      <c r="F1232">
        <v>1984</v>
      </c>
      <c r="G1232">
        <v>18</v>
      </c>
    </row>
    <row r="1233" spans="5:7">
      <c r="E1233" s="80">
        <v>30893</v>
      </c>
      <c r="F1233">
        <v>1984</v>
      </c>
      <c r="G1233">
        <v>18</v>
      </c>
    </row>
    <row r="1234" spans="5:7">
      <c r="E1234" s="80">
        <v>30894</v>
      </c>
      <c r="F1234">
        <v>1984</v>
      </c>
      <c r="G1234">
        <v>18</v>
      </c>
    </row>
    <row r="1235" spans="5:7">
      <c r="E1235" s="80">
        <v>30895</v>
      </c>
      <c r="F1235">
        <v>1984</v>
      </c>
      <c r="G1235">
        <v>18</v>
      </c>
    </row>
    <row r="1236" spans="5:7">
      <c r="E1236" s="80">
        <v>30896</v>
      </c>
      <c r="F1236">
        <v>1984</v>
      </c>
      <c r="G1236">
        <v>18</v>
      </c>
    </row>
    <row r="1237" spans="5:7">
      <c r="E1237" s="80">
        <v>30897</v>
      </c>
      <c r="F1237">
        <v>1984</v>
      </c>
      <c r="G1237">
        <v>18</v>
      </c>
    </row>
    <row r="1238" spans="5:7">
      <c r="E1238" s="80">
        <v>30898</v>
      </c>
      <c r="F1238">
        <v>1984</v>
      </c>
      <c r="G1238">
        <v>18</v>
      </c>
    </row>
    <row r="1239" spans="5:7">
      <c r="E1239" s="80">
        <v>30899</v>
      </c>
      <c r="F1239">
        <v>1984</v>
      </c>
      <c r="G1239">
        <v>18</v>
      </c>
    </row>
    <row r="1240" spans="5:7">
      <c r="E1240" s="80">
        <v>30900</v>
      </c>
      <c r="F1240">
        <v>1984</v>
      </c>
      <c r="G1240">
        <v>18</v>
      </c>
    </row>
    <row r="1241" spans="5:7">
      <c r="E1241" s="80">
        <v>30901</v>
      </c>
      <c r="F1241">
        <v>1984</v>
      </c>
      <c r="G1241">
        <v>18</v>
      </c>
    </row>
    <row r="1242" spans="5:7">
      <c r="E1242" s="80">
        <v>30902</v>
      </c>
      <c r="F1242">
        <v>1984</v>
      </c>
      <c r="G1242">
        <v>18</v>
      </c>
    </row>
    <row r="1243" spans="5:7">
      <c r="E1243" s="80">
        <v>30903</v>
      </c>
      <c r="F1243">
        <v>1984</v>
      </c>
      <c r="G1243">
        <v>18</v>
      </c>
    </row>
    <row r="1244" spans="5:7">
      <c r="E1244" s="80">
        <v>30904</v>
      </c>
      <c r="F1244">
        <v>1984</v>
      </c>
      <c r="G1244">
        <v>18</v>
      </c>
    </row>
    <row r="1245" spans="5:7">
      <c r="E1245" s="80">
        <v>30905</v>
      </c>
      <c r="F1245">
        <v>1984</v>
      </c>
      <c r="G1245">
        <v>18</v>
      </c>
    </row>
    <row r="1246" spans="5:7">
      <c r="E1246" s="80">
        <v>30906</v>
      </c>
      <c r="F1246">
        <v>1984</v>
      </c>
      <c r="G1246">
        <v>18</v>
      </c>
    </row>
    <row r="1247" spans="5:7">
      <c r="E1247" s="80">
        <v>30907</v>
      </c>
      <c r="F1247">
        <v>1984</v>
      </c>
      <c r="G1247">
        <v>18</v>
      </c>
    </row>
    <row r="1248" spans="5:7">
      <c r="E1248" s="80">
        <v>30908</v>
      </c>
      <c r="F1248">
        <v>1984</v>
      </c>
      <c r="G1248">
        <v>18</v>
      </c>
    </row>
    <row r="1249" spans="5:7">
      <c r="E1249" s="80">
        <v>30909</v>
      </c>
      <c r="F1249">
        <v>1984</v>
      </c>
      <c r="G1249">
        <v>18</v>
      </c>
    </row>
    <row r="1250" spans="5:7">
      <c r="E1250" s="80">
        <v>30910</v>
      </c>
      <c r="F1250">
        <v>1984</v>
      </c>
      <c r="G1250">
        <v>18</v>
      </c>
    </row>
    <row r="1251" spans="5:7">
      <c r="E1251" s="80">
        <v>30911</v>
      </c>
      <c r="F1251">
        <v>1984</v>
      </c>
      <c r="G1251">
        <v>18</v>
      </c>
    </row>
    <row r="1252" spans="5:7">
      <c r="E1252" s="80">
        <v>30912</v>
      </c>
      <c r="F1252">
        <v>1984</v>
      </c>
      <c r="G1252">
        <v>18</v>
      </c>
    </row>
    <row r="1253" spans="5:7">
      <c r="E1253" s="80">
        <v>30913</v>
      </c>
      <c r="F1253">
        <v>1984</v>
      </c>
      <c r="G1253">
        <v>18</v>
      </c>
    </row>
    <row r="1254" spans="5:7">
      <c r="E1254" s="80">
        <v>30914</v>
      </c>
      <c r="F1254">
        <v>1984</v>
      </c>
      <c r="G1254">
        <v>18</v>
      </c>
    </row>
    <row r="1255" spans="5:7">
      <c r="E1255" s="80">
        <v>30915</v>
      </c>
      <c r="F1255">
        <v>1984</v>
      </c>
      <c r="G1255">
        <v>18</v>
      </c>
    </row>
    <row r="1256" spans="5:7">
      <c r="E1256" s="80">
        <v>30916</v>
      </c>
      <c r="F1256">
        <v>1984</v>
      </c>
      <c r="G1256">
        <v>18</v>
      </c>
    </row>
    <row r="1257" spans="5:7">
      <c r="E1257" s="80">
        <v>30917</v>
      </c>
      <c r="F1257">
        <v>1984</v>
      </c>
      <c r="G1257">
        <v>18</v>
      </c>
    </row>
    <row r="1258" spans="5:7">
      <c r="E1258" s="80">
        <v>30918</v>
      </c>
      <c r="F1258">
        <v>1984</v>
      </c>
      <c r="G1258">
        <v>18</v>
      </c>
    </row>
    <row r="1259" spans="5:7">
      <c r="E1259" s="80">
        <v>30919</v>
      </c>
      <c r="F1259">
        <v>1984</v>
      </c>
      <c r="G1259">
        <v>18</v>
      </c>
    </row>
    <row r="1260" spans="5:7">
      <c r="E1260" s="80">
        <v>30920</v>
      </c>
      <c r="F1260">
        <v>1984</v>
      </c>
      <c r="G1260">
        <v>18</v>
      </c>
    </row>
    <row r="1261" spans="5:7">
      <c r="E1261" s="80">
        <v>30921</v>
      </c>
      <c r="F1261">
        <v>1984</v>
      </c>
      <c r="G1261">
        <v>18</v>
      </c>
    </row>
    <row r="1262" spans="5:7">
      <c r="E1262" s="80">
        <v>30922</v>
      </c>
      <c r="F1262">
        <v>1984</v>
      </c>
      <c r="G1262">
        <v>18</v>
      </c>
    </row>
    <row r="1263" spans="5:7">
      <c r="E1263" s="80">
        <v>30923</v>
      </c>
      <c r="F1263">
        <v>1984</v>
      </c>
      <c r="G1263">
        <v>18</v>
      </c>
    </row>
    <row r="1264" spans="5:7">
      <c r="E1264" s="80">
        <v>30924</v>
      </c>
      <c r="F1264">
        <v>1984</v>
      </c>
      <c r="G1264">
        <v>18</v>
      </c>
    </row>
    <row r="1265" spans="5:7">
      <c r="E1265" s="80">
        <v>30925</v>
      </c>
      <c r="F1265">
        <v>1984</v>
      </c>
      <c r="G1265">
        <v>18</v>
      </c>
    </row>
    <row r="1266" spans="5:7">
      <c r="E1266" s="80">
        <v>30926</v>
      </c>
      <c r="F1266">
        <v>1984</v>
      </c>
      <c r="G1266">
        <v>18</v>
      </c>
    </row>
    <row r="1267" spans="5:7">
      <c r="E1267" s="80">
        <v>30927</v>
      </c>
      <c r="F1267">
        <v>1984</v>
      </c>
      <c r="G1267">
        <v>18</v>
      </c>
    </row>
    <row r="1268" spans="5:7">
      <c r="E1268" s="80">
        <v>30928</v>
      </c>
      <c r="F1268">
        <v>1984</v>
      </c>
      <c r="G1268">
        <v>18</v>
      </c>
    </row>
    <row r="1269" spans="5:7">
      <c r="E1269" s="80">
        <v>30929</v>
      </c>
      <c r="F1269">
        <v>1984</v>
      </c>
      <c r="G1269">
        <v>18</v>
      </c>
    </row>
    <row r="1270" spans="5:7">
      <c r="E1270" s="80">
        <v>30930</v>
      </c>
      <c r="F1270">
        <v>1984</v>
      </c>
      <c r="G1270">
        <v>18</v>
      </c>
    </row>
    <row r="1271" spans="5:7">
      <c r="E1271" s="80">
        <v>30931</v>
      </c>
      <c r="F1271">
        <v>1984</v>
      </c>
      <c r="G1271">
        <v>18</v>
      </c>
    </row>
    <row r="1272" spans="5:7">
      <c r="E1272" s="80">
        <v>30932</v>
      </c>
      <c r="F1272">
        <v>1984</v>
      </c>
      <c r="G1272">
        <v>18</v>
      </c>
    </row>
    <row r="1273" spans="5:7">
      <c r="E1273" s="80">
        <v>30933</v>
      </c>
      <c r="F1273">
        <v>1984</v>
      </c>
      <c r="G1273">
        <v>18</v>
      </c>
    </row>
    <row r="1274" spans="5:7">
      <c r="E1274" s="80">
        <v>30934</v>
      </c>
      <c r="F1274">
        <v>1984</v>
      </c>
      <c r="G1274">
        <v>18</v>
      </c>
    </row>
    <row r="1275" spans="5:7">
      <c r="E1275" s="80">
        <v>30935</v>
      </c>
      <c r="F1275">
        <v>1984</v>
      </c>
      <c r="G1275">
        <v>18</v>
      </c>
    </row>
    <row r="1276" spans="5:7">
      <c r="E1276" s="80">
        <v>30936</v>
      </c>
      <c r="F1276">
        <v>1984</v>
      </c>
      <c r="G1276">
        <v>18</v>
      </c>
    </row>
    <row r="1277" spans="5:7">
      <c r="E1277" s="80">
        <v>30937</v>
      </c>
      <c r="F1277">
        <v>1984</v>
      </c>
      <c r="G1277">
        <v>18</v>
      </c>
    </row>
    <row r="1278" spans="5:7">
      <c r="E1278" s="80">
        <v>30938</v>
      </c>
      <c r="F1278">
        <v>1984</v>
      </c>
      <c r="G1278">
        <v>18</v>
      </c>
    </row>
    <row r="1279" spans="5:7">
      <c r="E1279" s="80">
        <v>30939</v>
      </c>
      <c r="F1279">
        <v>1984</v>
      </c>
      <c r="G1279">
        <v>18</v>
      </c>
    </row>
    <row r="1280" spans="5:7">
      <c r="E1280" s="80">
        <v>30940</v>
      </c>
      <c r="F1280">
        <v>1984</v>
      </c>
      <c r="G1280">
        <v>18</v>
      </c>
    </row>
    <row r="1281" spans="5:7">
      <c r="E1281" s="80">
        <v>30941</v>
      </c>
      <c r="F1281">
        <v>1984</v>
      </c>
      <c r="G1281">
        <v>18</v>
      </c>
    </row>
    <row r="1282" spans="5:7">
      <c r="E1282" s="80">
        <v>30942</v>
      </c>
      <c r="F1282">
        <v>1984</v>
      </c>
      <c r="G1282">
        <v>18</v>
      </c>
    </row>
    <row r="1283" spans="5:7">
      <c r="E1283" s="80">
        <v>30943</v>
      </c>
      <c r="F1283">
        <v>1984</v>
      </c>
      <c r="G1283">
        <v>18</v>
      </c>
    </row>
    <row r="1284" spans="5:7">
      <c r="E1284" s="80">
        <v>30944</v>
      </c>
      <c r="F1284">
        <v>1984</v>
      </c>
      <c r="G1284">
        <v>18</v>
      </c>
    </row>
    <row r="1285" spans="5:7">
      <c r="E1285" s="80">
        <v>30945</v>
      </c>
      <c r="F1285">
        <v>1984</v>
      </c>
      <c r="G1285">
        <v>18</v>
      </c>
    </row>
    <row r="1286" spans="5:7">
      <c r="E1286" s="80">
        <v>30946</v>
      </c>
      <c r="F1286">
        <v>1984</v>
      </c>
      <c r="G1286">
        <v>18</v>
      </c>
    </row>
    <row r="1287" spans="5:7">
      <c r="E1287" s="80">
        <v>30947</v>
      </c>
      <c r="F1287">
        <v>1984</v>
      </c>
      <c r="G1287">
        <v>18</v>
      </c>
    </row>
    <row r="1288" spans="5:7">
      <c r="E1288" s="80">
        <v>30948</v>
      </c>
      <c r="F1288">
        <v>1984</v>
      </c>
      <c r="G1288">
        <v>18</v>
      </c>
    </row>
    <row r="1289" spans="5:7">
      <c r="E1289" s="80">
        <v>30949</v>
      </c>
      <c r="F1289">
        <v>1984</v>
      </c>
      <c r="G1289">
        <v>18</v>
      </c>
    </row>
    <row r="1290" spans="5:7">
      <c r="E1290" s="80">
        <v>30950</v>
      </c>
      <c r="F1290">
        <v>1984</v>
      </c>
      <c r="G1290">
        <v>18</v>
      </c>
    </row>
    <row r="1291" spans="5:7">
      <c r="E1291" s="80">
        <v>30951</v>
      </c>
      <c r="F1291">
        <v>1984</v>
      </c>
      <c r="G1291">
        <v>18</v>
      </c>
    </row>
    <row r="1292" spans="5:7">
      <c r="E1292" s="80">
        <v>30952</v>
      </c>
      <c r="F1292">
        <v>1984</v>
      </c>
      <c r="G1292">
        <v>18</v>
      </c>
    </row>
    <row r="1293" spans="5:7">
      <c r="E1293" s="80">
        <v>30953</v>
      </c>
      <c r="F1293">
        <v>1984</v>
      </c>
      <c r="G1293">
        <v>18</v>
      </c>
    </row>
    <row r="1294" spans="5:7">
      <c r="E1294" s="80">
        <v>30954</v>
      </c>
      <c r="F1294">
        <v>1984</v>
      </c>
      <c r="G1294">
        <v>18</v>
      </c>
    </row>
    <row r="1295" spans="5:7">
      <c r="E1295" s="80">
        <v>30955</v>
      </c>
      <c r="F1295">
        <v>1984</v>
      </c>
      <c r="G1295">
        <v>18</v>
      </c>
    </row>
    <row r="1296" spans="5:7">
      <c r="E1296" s="80">
        <v>30956</v>
      </c>
      <c r="F1296">
        <v>1984</v>
      </c>
      <c r="G1296">
        <v>18</v>
      </c>
    </row>
    <row r="1297" spans="5:7">
      <c r="E1297" s="80">
        <v>30957</v>
      </c>
      <c r="F1297">
        <v>1984</v>
      </c>
      <c r="G1297">
        <v>18</v>
      </c>
    </row>
    <row r="1298" spans="5:7">
      <c r="E1298" s="80">
        <v>30958</v>
      </c>
      <c r="F1298">
        <v>1984</v>
      </c>
      <c r="G1298">
        <v>18</v>
      </c>
    </row>
    <row r="1299" spans="5:7">
      <c r="E1299" s="80">
        <v>30959</v>
      </c>
      <c r="F1299">
        <v>1984</v>
      </c>
      <c r="G1299">
        <v>18</v>
      </c>
    </row>
    <row r="1300" spans="5:7">
      <c r="E1300" s="80">
        <v>30960</v>
      </c>
      <c r="F1300">
        <v>1984</v>
      </c>
      <c r="G1300">
        <v>18</v>
      </c>
    </row>
    <row r="1301" spans="5:7">
      <c r="E1301" s="80">
        <v>30961</v>
      </c>
      <c r="F1301">
        <v>1984</v>
      </c>
      <c r="G1301">
        <v>18</v>
      </c>
    </row>
    <row r="1302" spans="5:7">
      <c r="E1302" s="80">
        <v>30962</v>
      </c>
      <c r="F1302">
        <v>1984</v>
      </c>
      <c r="G1302">
        <v>18</v>
      </c>
    </row>
    <row r="1303" spans="5:7">
      <c r="E1303" s="80">
        <v>30963</v>
      </c>
      <c r="F1303">
        <v>1984</v>
      </c>
      <c r="G1303">
        <v>18</v>
      </c>
    </row>
    <row r="1304" spans="5:7">
      <c r="E1304" s="80">
        <v>30964</v>
      </c>
      <c r="F1304">
        <v>1984</v>
      </c>
      <c r="G1304">
        <v>18</v>
      </c>
    </row>
    <row r="1305" spans="5:7">
      <c r="E1305" s="80">
        <v>30965</v>
      </c>
      <c r="F1305">
        <v>1984</v>
      </c>
      <c r="G1305">
        <v>18</v>
      </c>
    </row>
    <row r="1306" spans="5:7">
      <c r="E1306" s="80">
        <v>30966</v>
      </c>
      <c r="F1306">
        <v>1984</v>
      </c>
      <c r="G1306">
        <v>18</v>
      </c>
    </row>
    <row r="1307" spans="5:7">
      <c r="E1307" s="80">
        <v>30967</v>
      </c>
      <c r="F1307">
        <v>1984</v>
      </c>
      <c r="G1307">
        <v>18</v>
      </c>
    </row>
    <row r="1308" spans="5:7">
      <c r="E1308" s="80">
        <v>30968</v>
      </c>
      <c r="F1308">
        <v>1984</v>
      </c>
      <c r="G1308">
        <v>18</v>
      </c>
    </row>
    <row r="1309" spans="5:7">
      <c r="E1309" s="80">
        <v>30969</v>
      </c>
      <c r="F1309">
        <v>1984</v>
      </c>
      <c r="G1309">
        <v>18</v>
      </c>
    </row>
    <row r="1310" spans="5:7">
      <c r="E1310" s="80">
        <v>30970</v>
      </c>
      <c r="F1310">
        <v>1984</v>
      </c>
      <c r="G1310">
        <v>18</v>
      </c>
    </row>
    <row r="1311" spans="5:7">
      <c r="E1311" s="80">
        <v>30971</v>
      </c>
      <c r="F1311">
        <v>1984</v>
      </c>
      <c r="G1311">
        <v>18</v>
      </c>
    </row>
    <row r="1312" spans="5:7">
      <c r="E1312" s="80">
        <v>30972</v>
      </c>
      <c r="F1312">
        <v>1984</v>
      </c>
      <c r="G1312">
        <v>18</v>
      </c>
    </row>
    <row r="1313" spans="5:7">
      <c r="E1313" s="80">
        <v>30973</v>
      </c>
      <c r="F1313">
        <v>1984</v>
      </c>
      <c r="G1313">
        <v>18</v>
      </c>
    </row>
    <row r="1314" spans="5:7">
      <c r="E1314" s="80">
        <v>30974</v>
      </c>
      <c r="F1314">
        <v>1984</v>
      </c>
      <c r="G1314">
        <v>18</v>
      </c>
    </row>
    <row r="1315" spans="5:7">
      <c r="E1315" s="80">
        <v>30975</v>
      </c>
      <c r="F1315">
        <v>1984</v>
      </c>
      <c r="G1315">
        <v>18</v>
      </c>
    </row>
    <row r="1316" spans="5:7">
      <c r="E1316" s="80">
        <v>30976</v>
      </c>
      <c r="F1316">
        <v>1984</v>
      </c>
      <c r="G1316">
        <v>18</v>
      </c>
    </row>
    <row r="1317" spans="5:7">
      <c r="E1317" s="80">
        <v>30977</v>
      </c>
      <c r="F1317">
        <v>1984</v>
      </c>
      <c r="G1317">
        <v>18</v>
      </c>
    </row>
    <row r="1318" spans="5:7">
      <c r="E1318" s="80">
        <v>30978</v>
      </c>
      <c r="F1318">
        <v>1984</v>
      </c>
      <c r="G1318">
        <v>18</v>
      </c>
    </row>
    <row r="1319" spans="5:7">
      <c r="E1319" s="80">
        <v>30979</v>
      </c>
      <c r="F1319">
        <v>1984</v>
      </c>
      <c r="G1319">
        <v>18</v>
      </c>
    </row>
    <row r="1320" spans="5:7">
      <c r="E1320" s="80">
        <v>30980</v>
      </c>
      <c r="F1320">
        <v>1984</v>
      </c>
      <c r="G1320">
        <v>20</v>
      </c>
    </row>
    <row r="1321" spans="5:7">
      <c r="E1321" s="80">
        <v>30981</v>
      </c>
      <c r="F1321">
        <v>1984</v>
      </c>
      <c r="G1321">
        <v>20</v>
      </c>
    </row>
    <row r="1322" spans="5:7">
      <c r="E1322" s="80">
        <v>30982</v>
      </c>
      <c r="F1322">
        <v>1984</v>
      </c>
      <c r="G1322">
        <v>20</v>
      </c>
    </row>
    <row r="1323" spans="5:7">
      <c r="E1323" s="80">
        <v>30983</v>
      </c>
      <c r="F1323">
        <v>1984</v>
      </c>
      <c r="G1323">
        <v>20</v>
      </c>
    </row>
    <row r="1324" spans="5:7">
      <c r="E1324" s="80">
        <v>30984</v>
      </c>
      <c r="F1324">
        <v>1984</v>
      </c>
      <c r="G1324">
        <v>20</v>
      </c>
    </row>
    <row r="1325" spans="5:7">
      <c r="E1325" s="80">
        <v>30985</v>
      </c>
      <c r="F1325">
        <v>1984</v>
      </c>
      <c r="G1325">
        <v>20</v>
      </c>
    </row>
    <row r="1326" spans="5:7">
      <c r="E1326" s="80">
        <v>30986</v>
      </c>
      <c r="F1326">
        <v>1984</v>
      </c>
      <c r="G1326">
        <v>20</v>
      </c>
    </row>
    <row r="1327" spans="5:7">
      <c r="E1327" s="80">
        <v>30987</v>
      </c>
      <c r="F1327">
        <v>1984</v>
      </c>
      <c r="G1327">
        <v>20</v>
      </c>
    </row>
    <row r="1328" spans="5:7">
      <c r="E1328" s="80">
        <v>30988</v>
      </c>
      <c r="F1328">
        <v>1984</v>
      </c>
      <c r="G1328">
        <v>20</v>
      </c>
    </row>
    <row r="1329" spans="5:7">
      <c r="E1329" s="80">
        <v>30989</v>
      </c>
      <c r="F1329">
        <v>1984</v>
      </c>
      <c r="G1329">
        <v>20</v>
      </c>
    </row>
    <row r="1330" spans="5:7">
      <c r="E1330" s="80">
        <v>30990</v>
      </c>
      <c r="F1330">
        <v>1984</v>
      </c>
      <c r="G1330">
        <v>20</v>
      </c>
    </row>
    <row r="1331" spans="5:7">
      <c r="E1331" s="80">
        <v>30991</v>
      </c>
      <c r="F1331">
        <v>1984</v>
      </c>
      <c r="G1331">
        <v>20</v>
      </c>
    </row>
    <row r="1332" spans="5:7">
      <c r="E1332" s="80">
        <v>30992</v>
      </c>
      <c r="F1332">
        <v>1984</v>
      </c>
      <c r="G1332">
        <v>20</v>
      </c>
    </row>
    <row r="1333" spans="5:7">
      <c r="E1333" s="80">
        <v>30993</v>
      </c>
      <c r="F1333">
        <v>1984</v>
      </c>
      <c r="G1333">
        <v>20</v>
      </c>
    </row>
    <row r="1334" spans="5:7">
      <c r="E1334" s="80">
        <v>30994</v>
      </c>
      <c r="F1334">
        <v>1984</v>
      </c>
      <c r="G1334">
        <v>20</v>
      </c>
    </row>
    <row r="1335" spans="5:7">
      <c r="E1335" s="80">
        <v>30995</v>
      </c>
      <c r="F1335">
        <v>1984</v>
      </c>
      <c r="G1335">
        <v>20</v>
      </c>
    </row>
    <row r="1336" spans="5:7">
      <c r="E1336" s="80">
        <v>30996</v>
      </c>
      <c r="F1336">
        <v>1984</v>
      </c>
      <c r="G1336">
        <v>20</v>
      </c>
    </row>
    <row r="1337" spans="5:7">
      <c r="E1337" s="80">
        <v>30997</v>
      </c>
      <c r="F1337">
        <v>1984</v>
      </c>
      <c r="G1337">
        <v>20</v>
      </c>
    </row>
    <row r="1338" spans="5:7">
      <c r="E1338" s="80">
        <v>30998</v>
      </c>
      <c r="F1338">
        <v>1984</v>
      </c>
      <c r="G1338">
        <v>20</v>
      </c>
    </row>
    <row r="1339" spans="5:7">
      <c r="E1339" s="80">
        <v>30999</v>
      </c>
      <c r="F1339">
        <v>1984</v>
      </c>
      <c r="G1339">
        <v>20</v>
      </c>
    </row>
    <row r="1340" spans="5:7">
      <c r="E1340" s="80">
        <v>31000</v>
      </c>
      <c r="F1340">
        <v>1984</v>
      </c>
      <c r="G1340">
        <v>20</v>
      </c>
    </row>
    <row r="1341" spans="5:7">
      <c r="E1341" s="80">
        <v>31001</v>
      </c>
      <c r="F1341">
        <v>1984</v>
      </c>
      <c r="G1341">
        <v>20</v>
      </c>
    </row>
    <row r="1342" spans="5:7">
      <c r="E1342" s="80">
        <v>31002</v>
      </c>
      <c r="F1342">
        <v>1984</v>
      </c>
      <c r="G1342">
        <v>20</v>
      </c>
    </row>
    <row r="1343" spans="5:7">
      <c r="E1343" s="80">
        <v>31003</v>
      </c>
      <c r="F1343">
        <v>1984</v>
      </c>
      <c r="G1343">
        <v>20</v>
      </c>
    </row>
    <row r="1344" spans="5:7">
      <c r="E1344" s="80">
        <v>31004</v>
      </c>
      <c r="F1344">
        <v>1984</v>
      </c>
      <c r="G1344">
        <v>20</v>
      </c>
    </row>
    <row r="1345" spans="5:7">
      <c r="E1345" s="80">
        <v>31005</v>
      </c>
      <c r="F1345">
        <v>1984</v>
      </c>
      <c r="G1345">
        <v>20</v>
      </c>
    </row>
    <row r="1346" spans="5:7">
      <c r="E1346" s="80">
        <v>31006</v>
      </c>
      <c r="F1346">
        <v>1984</v>
      </c>
      <c r="G1346">
        <v>20</v>
      </c>
    </row>
    <row r="1347" spans="5:7">
      <c r="E1347" s="80">
        <v>31007</v>
      </c>
      <c r="F1347">
        <v>1984</v>
      </c>
      <c r="G1347">
        <v>20</v>
      </c>
    </row>
    <row r="1348" spans="5:7">
      <c r="E1348" s="80">
        <v>31008</v>
      </c>
      <c r="F1348">
        <v>1984</v>
      </c>
      <c r="G1348">
        <v>20</v>
      </c>
    </row>
    <row r="1349" spans="5:7">
      <c r="E1349" s="80">
        <v>31009</v>
      </c>
      <c r="F1349">
        <v>1984</v>
      </c>
      <c r="G1349">
        <v>20</v>
      </c>
    </row>
    <row r="1350" spans="5:7">
      <c r="E1350" s="80">
        <v>31010</v>
      </c>
      <c r="F1350">
        <v>1984</v>
      </c>
      <c r="G1350">
        <v>20</v>
      </c>
    </row>
    <row r="1351" spans="5:7">
      <c r="E1351" s="80">
        <v>31011</v>
      </c>
      <c r="F1351">
        <v>1984</v>
      </c>
      <c r="G1351">
        <v>20</v>
      </c>
    </row>
    <row r="1352" spans="5:7">
      <c r="E1352" s="80">
        <v>31012</v>
      </c>
      <c r="F1352">
        <v>1984</v>
      </c>
      <c r="G1352">
        <v>20</v>
      </c>
    </row>
    <row r="1353" spans="5:7">
      <c r="E1353" s="80">
        <v>31013</v>
      </c>
      <c r="F1353">
        <v>1984</v>
      </c>
      <c r="G1353">
        <v>20</v>
      </c>
    </row>
    <row r="1354" spans="5:7">
      <c r="E1354" s="80">
        <v>31014</v>
      </c>
      <c r="F1354">
        <v>1984</v>
      </c>
      <c r="G1354">
        <v>20</v>
      </c>
    </row>
    <row r="1355" spans="5:7">
      <c r="E1355" s="80">
        <v>31015</v>
      </c>
      <c r="F1355">
        <v>1984</v>
      </c>
      <c r="G1355">
        <v>20</v>
      </c>
    </row>
    <row r="1356" spans="5:7">
      <c r="E1356" s="80">
        <v>31016</v>
      </c>
      <c r="F1356">
        <v>1984</v>
      </c>
      <c r="G1356">
        <v>20</v>
      </c>
    </row>
    <row r="1357" spans="5:7">
      <c r="E1357" s="80">
        <v>31017</v>
      </c>
      <c r="F1357">
        <v>1984</v>
      </c>
      <c r="G1357">
        <v>20</v>
      </c>
    </row>
    <row r="1358" spans="5:7">
      <c r="E1358" s="80">
        <v>31018</v>
      </c>
      <c r="F1358">
        <v>1984</v>
      </c>
      <c r="G1358">
        <v>20</v>
      </c>
    </row>
    <row r="1359" spans="5:7">
      <c r="E1359" s="80">
        <v>31019</v>
      </c>
      <c r="F1359">
        <v>1984</v>
      </c>
      <c r="G1359">
        <v>20</v>
      </c>
    </row>
    <row r="1360" spans="5:7">
      <c r="E1360" s="80">
        <v>31020</v>
      </c>
      <c r="F1360">
        <v>1984</v>
      </c>
      <c r="G1360">
        <v>20</v>
      </c>
    </row>
    <row r="1361" spans="5:7">
      <c r="E1361" s="80">
        <v>31021</v>
      </c>
      <c r="F1361">
        <v>1984</v>
      </c>
      <c r="G1361">
        <v>20</v>
      </c>
    </row>
    <row r="1362" spans="5:7">
      <c r="E1362" s="80">
        <v>31022</v>
      </c>
      <c r="F1362">
        <v>1984</v>
      </c>
      <c r="G1362">
        <v>20</v>
      </c>
    </row>
    <row r="1363" spans="5:7">
      <c r="E1363" s="80">
        <v>31023</v>
      </c>
      <c r="F1363">
        <v>1984</v>
      </c>
      <c r="G1363">
        <v>20</v>
      </c>
    </row>
    <row r="1364" spans="5:7">
      <c r="E1364" s="80">
        <v>31024</v>
      </c>
      <c r="F1364">
        <v>1984</v>
      </c>
      <c r="G1364">
        <v>20</v>
      </c>
    </row>
    <row r="1365" spans="5:7">
      <c r="E1365" s="80">
        <v>31025</v>
      </c>
      <c r="F1365">
        <v>1984</v>
      </c>
      <c r="G1365">
        <v>20</v>
      </c>
    </row>
    <row r="1366" spans="5:7">
      <c r="E1366" s="80">
        <v>31026</v>
      </c>
      <c r="F1366">
        <v>1984</v>
      </c>
      <c r="G1366">
        <v>20</v>
      </c>
    </row>
    <row r="1367" spans="5:7">
      <c r="E1367" s="80">
        <v>31027</v>
      </c>
      <c r="F1367">
        <v>1984</v>
      </c>
      <c r="G1367">
        <v>20</v>
      </c>
    </row>
    <row r="1368" spans="5:7">
      <c r="E1368" s="80">
        <v>31028</v>
      </c>
      <c r="F1368">
        <v>1984</v>
      </c>
      <c r="G1368">
        <v>20</v>
      </c>
    </row>
    <row r="1369" spans="5:7">
      <c r="E1369" s="80">
        <v>31029</v>
      </c>
      <c r="F1369">
        <v>1984</v>
      </c>
      <c r="G1369">
        <v>20</v>
      </c>
    </row>
    <row r="1370" spans="5:7">
      <c r="E1370" s="80">
        <v>31030</v>
      </c>
      <c r="F1370">
        <v>1984</v>
      </c>
      <c r="G1370">
        <v>20</v>
      </c>
    </row>
    <row r="1371" spans="5:7">
      <c r="E1371" s="80">
        <v>31031</v>
      </c>
      <c r="F1371">
        <v>1984</v>
      </c>
      <c r="G1371">
        <v>20</v>
      </c>
    </row>
    <row r="1372" spans="5:7">
      <c r="E1372" s="80">
        <v>31032</v>
      </c>
      <c r="F1372">
        <v>1984</v>
      </c>
      <c r="G1372">
        <v>20</v>
      </c>
    </row>
    <row r="1373" spans="5:7">
      <c r="E1373" s="80">
        <v>31033</v>
      </c>
      <c r="F1373">
        <v>1984</v>
      </c>
      <c r="G1373">
        <v>20</v>
      </c>
    </row>
    <row r="1374" spans="5:7">
      <c r="E1374" s="80">
        <v>31034</v>
      </c>
      <c r="F1374">
        <v>1984</v>
      </c>
      <c r="G1374">
        <v>20</v>
      </c>
    </row>
    <row r="1375" spans="5:7">
      <c r="E1375" s="80">
        <v>31035</v>
      </c>
      <c r="F1375">
        <v>1984</v>
      </c>
      <c r="G1375">
        <v>20</v>
      </c>
    </row>
    <row r="1376" spans="5:7">
      <c r="E1376" s="80">
        <v>31036</v>
      </c>
      <c r="F1376">
        <v>1984</v>
      </c>
      <c r="G1376">
        <v>20</v>
      </c>
    </row>
    <row r="1377" spans="5:7">
      <c r="E1377" s="80">
        <v>31037</v>
      </c>
      <c r="F1377">
        <v>1984</v>
      </c>
      <c r="G1377">
        <v>20</v>
      </c>
    </row>
    <row r="1378" spans="5:7">
      <c r="E1378" s="80">
        <v>31038</v>
      </c>
      <c r="F1378">
        <v>1984</v>
      </c>
      <c r="G1378">
        <v>20</v>
      </c>
    </row>
    <row r="1379" spans="5:7">
      <c r="E1379" s="80">
        <v>31039</v>
      </c>
      <c r="F1379">
        <v>1984</v>
      </c>
      <c r="G1379">
        <v>20</v>
      </c>
    </row>
    <row r="1380" spans="5:7">
      <c r="E1380" s="80">
        <v>31040</v>
      </c>
      <c r="F1380">
        <v>1984</v>
      </c>
      <c r="G1380">
        <v>20</v>
      </c>
    </row>
    <row r="1381" spans="5:7">
      <c r="E1381" s="80">
        <v>31041</v>
      </c>
      <c r="F1381">
        <v>1984</v>
      </c>
      <c r="G1381">
        <v>20</v>
      </c>
    </row>
    <row r="1382" spans="5:7">
      <c r="E1382" s="80">
        <v>31042</v>
      </c>
      <c r="F1382">
        <v>1984</v>
      </c>
      <c r="G1382">
        <v>20</v>
      </c>
    </row>
    <row r="1383" spans="5:7">
      <c r="E1383" s="80">
        <v>31043</v>
      </c>
      <c r="F1383">
        <v>1984</v>
      </c>
      <c r="G1383">
        <v>20</v>
      </c>
    </row>
    <row r="1384" spans="5:7">
      <c r="E1384" s="80">
        <v>31044</v>
      </c>
      <c r="F1384">
        <v>1984</v>
      </c>
      <c r="G1384">
        <v>20</v>
      </c>
    </row>
    <row r="1385" spans="5:7">
      <c r="E1385" s="80">
        <v>31045</v>
      </c>
      <c r="F1385">
        <v>1984</v>
      </c>
      <c r="G1385">
        <v>20</v>
      </c>
    </row>
    <row r="1386" spans="5:7">
      <c r="E1386" s="80">
        <v>31046</v>
      </c>
      <c r="F1386">
        <v>1984</v>
      </c>
      <c r="G1386">
        <v>20</v>
      </c>
    </row>
    <row r="1387" spans="5:7">
      <c r="E1387" s="80">
        <v>31047</v>
      </c>
      <c r="F1387">
        <v>1984</v>
      </c>
      <c r="G1387">
        <v>20</v>
      </c>
    </row>
    <row r="1388" spans="5:7">
      <c r="E1388" s="80">
        <v>31048</v>
      </c>
      <c r="F1388">
        <v>1985</v>
      </c>
      <c r="G1388">
        <v>20</v>
      </c>
    </row>
    <row r="1389" spans="5:7">
      <c r="E1389" s="80">
        <v>31049</v>
      </c>
      <c r="F1389">
        <v>1985</v>
      </c>
      <c r="G1389">
        <v>20</v>
      </c>
    </row>
    <row r="1390" spans="5:7">
      <c r="E1390" s="80">
        <v>31050</v>
      </c>
      <c r="F1390">
        <v>1985</v>
      </c>
      <c r="G1390">
        <v>20</v>
      </c>
    </row>
    <row r="1391" spans="5:7">
      <c r="E1391" s="80">
        <v>31051</v>
      </c>
      <c r="F1391">
        <v>1985</v>
      </c>
      <c r="G1391">
        <v>20</v>
      </c>
    </row>
    <row r="1392" spans="5:7">
      <c r="E1392" s="80">
        <v>31052</v>
      </c>
      <c r="F1392">
        <v>1985</v>
      </c>
      <c r="G1392">
        <v>20</v>
      </c>
    </row>
    <row r="1393" spans="5:7">
      <c r="E1393" s="80">
        <v>31053</v>
      </c>
      <c r="F1393">
        <v>1985</v>
      </c>
      <c r="G1393">
        <v>20</v>
      </c>
    </row>
    <row r="1394" spans="5:7">
      <c r="E1394" s="80">
        <v>31054</v>
      </c>
      <c r="F1394">
        <v>1985</v>
      </c>
      <c r="G1394">
        <v>20</v>
      </c>
    </row>
    <row r="1395" spans="5:7">
      <c r="E1395" s="80">
        <v>31055</v>
      </c>
      <c r="F1395">
        <v>1985</v>
      </c>
      <c r="G1395">
        <v>20</v>
      </c>
    </row>
    <row r="1396" spans="5:7">
      <c r="E1396" s="80">
        <v>31056</v>
      </c>
      <c r="F1396">
        <v>1985</v>
      </c>
      <c r="G1396">
        <v>20</v>
      </c>
    </row>
    <row r="1397" spans="5:7">
      <c r="E1397" s="80">
        <v>31057</v>
      </c>
      <c r="F1397">
        <v>1985</v>
      </c>
      <c r="G1397">
        <v>20</v>
      </c>
    </row>
    <row r="1398" spans="5:7">
      <c r="E1398" s="80">
        <v>31058</v>
      </c>
      <c r="F1398">
        <v>1985</v>
      </c>
      <c r="G1398">
        <v>20</v>
      </c>
    </row>
    <row r="1399" spans="5:7">
      <c r="E1399" s="80">
        <v>31059</v>
      </c>
      <c r="F1399">
        <v>1985</v>
      </c>
      <c r="G1399">
        <v>20</v>
      </c>
    </row>
    <row r="1400" spans="5:7">
      <c r="E1400" s="80">
        <v>31060</v>
      </c>
      <c r="F1400">
        <v>1985</v>
      </c>
      <c r="G1400">
        <v>20</v>
      </c>
    </row>
    <row r="1401" spans="5:7">
      <c r="E1401" s="80">
        <v>31061</v>
      </c>
      <c r="F1401">
        <v>1985</v>
      </c>
      <c r="G1401">
        <v>20</v>
      </c>
    </row>
    <row r="1402" spans="5:7">
      <c r="E1402" s="80">
        <v>31062</v>
      </c>
      <c r="F1402">
        <v>1985</v>
      </c>
      <c r="G1402">
        <v>20</v>
      </c>
    </row>
    <row r="1403" spans="5:7">
      <c r="E1403" s="80">
        <v>31063</v>
      </c>
      <c r="F1403">
        <v>1985</v>
      </c>
      <c r="G1403">
        <v>20</v>
      </c>
    </row>
    <row r="1404" spans="5:7">
      <c r="E1404" s="80">
        <v>31064</v>
      </c>
      <c r="F1404">
        <v>1985</v>
      </c>
      <c r="G1404">
        <v>20</v>
      </c>
    </row>
    <row r="1405" spans="5:7">
      <c r="E1405" s="80">
        <v>31065</v>
      </c>
      <c r="F1405">
        <v>1985</v>
      </c>
      <c r="G1405">
        <v>20</v>
      </c>
    </row>
    <row r="1406" spans="5:7">
      <c r="E1406" s="80">
        <v>31066</v>
      </c>
      <c r="F1406">
        <v>1985</v>
      </c>
      <c r="G1406">
        <v>20</v>
      </c>
    </row>
    <row r="1407" spans="5:7">
      <c r="E1407" s="80">
        <v>31067</v>
      </c>
      <c r="F1407">
        <v>1985</v>
      </c>
      <c r="G1407">
        <v>20</v>
      </c>
    </row>
    <row r="1408" spans="5:7">
      <c r="E1408" s="80">
        <v>31068</v>
      </c>
      <c r="F1408">
        <v>1985</v>
      </c>
      <c r="G1408">
        <v>20</v>
      </c>
    </row>
    <row r="1409" spans="5:7">
      <c r="E1409" s="80">
        <v>31069</v>
      </c>
      <c r="F1409">
        <v>1985</v>
      </c>
      <c r="G1409">
        <v>20</v>
      </c>
    </row>
    <row r="1410" spans="5:7">
      <c r="E1410" s="80">
        <v>31070</v>
      </c>
      <c r="F1410">
        <v>1985</v>
      </c>
      <c r="G1410">
        <v>20</v>
      </c>
    </row>
    <row r="1411" spans="5:7">
      <c r="E1411" s="80">
        <v>31071</v>
      </c>
      <c r="F1411">
        <v>1985</v>
      </c>
      <c r="G1411">
        <v>20</v>
      </c>
    </row>
    <row r="1412" spans="5:7">
      <c r="E1412" s="80">
        <v>31072</v>
      </c>
      <c r="F1412">
        <v>1985</v>
      </c>
      <c r="G1412">
        <v>20</v>
      </c>
    </row>
    <row r="1413" spans="5:7">
      <c r="E1413" s="80">
        <v>31073</v>
      </c>
      <c r="F1413">
        <v>1985</v>
      </c>
      <c r="G1413">
        <v>20</v>
      </c>
    </row>
    <row r="1414" spans="5:7">
      <c r="E1414" s="80">
        <v>31074</v>
      </c>
      <c r="F1414">
        <v>1985</v>
      </c>
      <c r="G1414">
        <v>20</v>
      </c>
    </row>
    <row r="1415" spans="5:7">
      <c r="E1415" s="80">
        <v>31075</v>
      </c>
      <c r="F1415">
        <v>1985</v>
      </c>
      <c r="G1415">
        <v>20</v>
      </c>
    </row>
    <row r="1416" spans="5:7">
      <c r="E1416" s="80">
        <v>31076</v>
      </c>
      <c r="F1416">
        <v>1985</v>
      </c>
      <c r="G1416">
        <v>20</v>
      </c>
    </row>
    <row r="1417" spans="5:7">
      <c r="E1417" s="80">
        <v>31077</v>
      </c>
      <c r="F1417">
        <v>1985</v>
      </c>
      <c r="G1417">
        <v>20</v>
      </c>
    </row>
    <row r="1418" spans="5:7">
      <c r="E1418" s="80">
        <v>31078</v>
      </c>
      <c r="F1418">
        <v>1985</v>
      </c>
      <c r="G1418">
        <v>20</v>
      </c>
    </row>
    <row r="1419" spans="5:7">
      <c r="E1419" s="80">
        <v>31079</v>
      </c>
      <c r="F1419">
        <v>1985</v>
      </c>
      <c r="G1419">
        <v>20</v>
      </c>
    </row>
    <row r="1420" spans="5:7">
      <c r="E1420" s="80">
        <v>31080</v>
      </c>
      <c r="F1420">
        <v>1985</v>
      </c>
      <c r="G1420">
        <v>20</v>
      </c>
    </row>
    <row r="1421" spans="5:7">
      <c r="E1421" s="80">
        <v>31081</v>
      </c>
      <c r="F1421">
        <v>1985</v>
      </c>
      <c r="G1421">
        <v>20</v>
      </c>
    </row>
    <row r="1422" spans="5:7">
      <c r="E1422" s="80">
        <v>31082</v>
      </c>
      <c r="F1422">
        <v>1985</v>
      </c>
      <c r="G1422">
        <v>20</v>
      </c>
    </row>
    <row r="1423" spans="5:7">
      <c r="E1423" s="80">
        <v>31083</v>
      </c>
      <c r="F1423">
        <v>1985</v>
      </c>
      <c r="G1423">
        <v>20</v>
      </c>
    </row>
    <row r="1424" spans="5:7">
      <c r="E1424" s="80">
        <v>31084</v>
      </c>
      <c r="F1424">
        <v>1985</v>
      </c>
      <c r="G1424">
        <v>20</v>
      </c>
    </row>
    <row r="1425" spans="5:7">
      <c r="E1425" s="80">
        <v>31085</v>
      </c>
      <c r="F1425">
        <v>1985</v>
      </c>
      <c r="G1425">
        <v>20</v>
      </c>
    </row>
    <row r="1426" spans="5:7">
      <c r="E1426" s="80">
        <v>31086</v>
      </c>
      <c r="F1426">
        <v>1985</v>
      </c>
      <c r="G1426">
        <v>20</v>
      </c>
    </row>
    <row r="1427" spans="5:7">
      <c r="E1427" s="80">
        <v>31087</v>
      </c>
      <c r="F1427">
        <v>1985</v>
      </c>
      <c r="G1427">
        <v>20</v>
      </c>
    </row>
    <row r="1428" spans="5:7">
      <c r="E1428" s="80">
        <v>31088</v>
      </c>
      <c r="F1428">
        <v>1985</v>
      </c>
      <c r="G1428">
        <v>20</v>
      </c>
    </row>
    <row r="1429" spans="5:7">
      <c r="E1429" s="80">
        <v>31089</v>
      </c>
      <c r="F1429">
        <v>1985</v>
      </c>
      <c r="G1429">
        <v>20</v>
      </c>
    </row>
    <row r="1430" spans="5:7">
      <c r="E1430" s="80">
        <v>31090</v>
      </c>
      <c r="F1430">
        <v>1985</v>
      </c>
      <c r="G1430">
        <v>20</v>
      </c>
    </row>
    <row r="1431" spans="5:7">
      <c r="E1431" s="80">
        <v>31091</v>
      </c>
      <c r="F1431">
        <v>1985</v>
      </c>
      <c r="G1431">
        <v>20</v>
      </c>
    </row>
    <row r="1432" spans="5:7">
      <c r="E1432" s="80">
        <v>31092</v>
      </c>
      <c r="F1432">
        <v>1985</v>
      </c>
      <c r="G1432">
        <v>20</v>
      </c>
    </row>
    <row r="1433" spans="5:7">
      <c r="E1433" s="80">
        <v>31093</v>
      </c>
      <c r="F1433">
        <v>1985</v>
      </c>
      <c r="G1433">
        <v>20</v>
      </c>
    </row>
    <row r="1434" spans="5:7">
      <c r="E1434" s="80">
        <v>31094</v>
      </c>
      <c r="F1434">
        <v>1985</v>
      </c>
      <c r="G1434">
        <v>20</v>
      </c>
    </row>
    <row r="1435" spans="5:7">
      <c r="E1435" s="80">
        <v>31095</v>
      </c>
      <c r="F1435">
        <v>1985</v>
      </c>
      <c r="G1435">
        <v>20</v>
      </c>
    </row>
    <row r="1436" spans="5:7">
      <c r="E1436" s="80">
        <v>31096</v>
      </c>
      <c r="F1436">
        <v>1985</v>
      </c>
      <c r="G1436">
        <v>20</v>
      </c>
    </row>
    <row r="1437" spans="5:7">
      <c r="E1437" s="80">
        <v>31097</v>
      </c>
      <c r="F1437">
        <v>1985</v>
      </c>
      <c r="G1437">
        <v>20</v>
      </c>
    </row>
    <row r="1438" spans="5:7">
      <c r="E1438" s="80">
        <v>31098</v>
      </c>
      <c r="F1438">
        <v>1985</v>
      </c>
      <c r="G1438">
        <v>20</v>
      </c>
    </row>
    <row r="1439" spans="5:7">
      <c r="E1439" s="80">
        <v>31099</v>
      </c>
      <c r="F1439">
        <v>1985</v>
      </c>
      <c r="G1439">
        <v>20</v>
      </c>
    </row>
    <row r="1440" spans="5:7">
      <c r="E1440" s="80">
        <v>31100</v>
      </c>
      <c r="F1440">
        <v>1985</v>
      </c>
      <c r="G1440">
        <v>20</v>
      </c>
    </row>
    <row r="1441" spans="5:7">
      <c r="E1441" s="80">
        <v>31101</v>
      </c>
      <c r="F1441">
        <v>1985</v>
      </c>
      <c r="G1441">
        <v>20</v>
      </c>
    </row>
    <row r="1442" spans="5:7">
      <c r="E1442" s="80">
        <v>31102</v>
      </c>
      <c r="F1442">
        <v>1985</v>
      </c>
      <c r="G1442">
        <v>20</v>
      </c>
    </row>
    <row r="1443" spans="5:7">
      <c r="E1443" s="80">
        <v>31103</v>
      </c>
      <c r="F1443">
        <v>1985</v>
      </c>
      <c r="G1443">
        <v>20</v>
      </c>
    </row>
    <row r="1444" spans="5:7">
      <c r="E1444" s="80">
        <v>31104</v>
      </c>
      <c r="F1444">
        <v>1985</v>
      </c>
      <c r="G1444">
        <v>20</v>
      </c>
    </row>
    <row r="1445" spans="5:7">
      <c r="E1445" s="80">
        <v>31105</v>
      </c>
      <c r="F1445">
        <v>1985</v>
      </c>
      <c r="G1445">
        <v>20</v>
      </c>
    </row>
    <row r="1446" spans="5:7">
      <c r="E1446" s="80">
        <v>31106</v>
      </c>
      <c r="F1446">
        <v>1985</v>
      </c>
      <c r="G1446">
        <v>20</v>
      </c>
    </row>
    <row r="1447" spans="5:7">
      <c r="E1447" s="80">
        <v>31107</v>
      </c>
      <c r="F1447">
        <v>1985</v>
      </c>
      <c r="G1447">
        <v>20</v>
      </c>
    </row>
    <row r="1448" spans="5:7">
      <c r="E1448" s="80">
        <v>31108</v>
      </c>
      <c r="F1448">
        <v>1985</v>
      </c>
      <c r="G1448">
        <v>20</v>
      </c>
    </row>
    <row r="1449" spans="5:7">
      <c r="E1449" s="80">
        <v>31109</v>
      </c>
      <c r="F1449">
        <v>1985</v>
      </c>
      <c r="G1449">
        <v>20</v>
      </c>
    </row>
    <row r="1450" spans="5:7">
      <c r="E1450" s="80">
        <v>31110</v>
      </c>
      <c r="F1450">
        <v>1985</v>
      </c>
      <c r="G1450">
        <v>20</v>
      </c>
    </row>
    <row r="1451" spans="5:7">
      <c r="E1451" s="80">
        <v>31111</v>
      </c>
      <c r="F1451">
        <v>1985</v>
      </c>
      <c r="G1451">
        <v>20</v>
      </c>
    </row>
    <row r="1452" spans="5:7">
      <c r="E1452" s="80">
        <v>31112</v>
      </c>
      <c r="F1452">
        <v>1985</v>
      </c>
      <c r="G1452">
        <v>20</v>
      </c>
    </row>
    <row r="1453" spans="5:7">
      <c r="E1453" s="80">
        <v>31113</v>
      </c>
      <c r="F1453">
        <v>1985</v>
      </c>
      <c r="G1453">
        <v>20</v>
      </c>
    </row>
    <row r="1454" spans="5:7">
      <c r="E1454" s="80">
        <v>31114</v>
      </c>
      <c r="F1454">
        <v>1985</v>
      </c>
      <c r="G1454">
        <v>20</v>
      </c>
    </row>
    <row r="1455" spans="5:7">
      <c r="E1455" s="80">
        <v>31115</v>
      </c>
      <c r="F1455">
        <v>1985</v>
      </c>
      <c r="G1455">
        <v>20</v>
      </c>
    </row>
    <row r="1456" spans="5:7">
      <c r="E1456" s="80">
        <v>31116</v>
      </c>
      <c r="F1456">
        <v>1985</v>
      </c>
      <c r="G1456">
        <v>20</v>
      </c>
    </row>
    <row r="1457" spans="5:7">
      <c r="E1457" s="80">
        <v>31117</v>
      </c>
      <c r="F1457">
        <v>1985</v>
      </c>
      <c r="G1457">
        <v>20</v>
      </c>
    </row>
    <row r="1458" spans="5:7">
      <c r="E1458" s="80">
        <v>31118</v>
      </c>
      <c r="F1458">
        <v>1985</v>
      </c>
      <c r="G1458">
        <v>20</v>
      </c>
    </row>
    <row r="1459" spans="5:7">
      <c r="E1459" s="80">
        <v>31119</v>
      </c>
      <c r="F1459">
        <v>1985</v>
      </c>
      <c r="G1459">
        <v>20</v>
      </c>
    </row>
    <row r="1460" spans="5:7">
      <c r="E1460" s="80">
        <v>31120</v>
      </c>
      <c r="F1460">
        <v>1985</v>
      </c>
      <c r="G1460">
        <v>20</v>
      </c>
    </row>
    <row r="1461" spans="5:7">
      <c r="E1461" s="80">
        <v>31121</v>
      </c>
      <c r="F1461">
        <v>1985</v>
      </c>
      <c r="G1461">
        <v>20</v>
      </c>
    </row>
    <row r="1462" spans="5:7">
      <c r="E1462" s="80">
        <v>31122</v>
      </c>
      <c r="F1462">
        <v>1985</v>
      </c>
      <c r="G1462">
        <v>20</v>
      </c>
    </row>
    <row r="1463" spans="5:7">
      <c r="E1463" s="80">
        <v>31123</v>
      </c>
      <c r="F1463">
        <v>1985</v>
      </c>
      <c r="G1463">
        <v>20</v>
      </c>
    </row>
    <row r="1464" spans="5:7">
      <c r="E1464" s="80">
        <v>31124</v>
      </c>
      <c r="F1464">
        <v>1985</v>
      </c>
      <c r="G1464">
        <v>20</v>
      </c>
    </row>
    <row r="1465" spans="5:7">
      <c r="E1465" s="80">
        <v>31125</v>
      </c>
      <c r="F1465">
        <v>1985</v>
      </c>
      <c r="G1465">
        <v>20</v>
      </c>
    </row>
    <row r="1466" spans="5:7">
      <c r="E1466" s="80">
        <v>31126</v>
      </c>
      <c r="F1466">
        <v>1985</v>
      </c>
      <c r="G1466">
        <v>20</v>
      </c>
    </row>
    <row r="1467" spans="5:7">
      <c r="E1467" s="80">
        <v>31127</v>
      </c>
      <c r="F1467">
        <v>1985</v>
      </c>
      <c r="G1467">
        <v>20</v>
      </c>
    </row>
    <row r="1468" spans="5:7">
      <c r="E1468" s="80">
        <v>31128</v>
      </c>
      <c r="F1468">
        <v>1985</v>
      </c>
      <c r="G1468">
        <v>20</v>
      </c>
    </row>
    <row r="1469" spans="5:7">
      <c r="E1469" s="80">
        <v>31129</v>
      </c>
      <c r="F1469">
        <v>1985</v>
      </c>
      <c r="G1469">
        <v>20</v>
      </c>
    </row>
    <row r="1470" spans="5:7">
      <c r="E1470" s="80">
        <v>31130</v>
      </c>
      <c r="F1470">
        <v>1985</v>
      </c>
      <c r="G1470">
        <v>20</v>
      </c>
    </row>
    <row r="1471" spans="5:7">
      <c r="E1471" s="80">
        <v>31131</v>
      </c>
      <c r="F1471">
        <v>1985</v>
      </c>
      <c r="G1471">
        <v>20</v>
      </c>
    </row>
    <row r="1472" spans="5:7">
      <c r="E1472" s="80">
        <v>31132</v>
      </c>
      <c r="F1472">
        <v>1985</v>
      </c>
      <c r="G1472">
        <v>20</v>
      </c>
    </row>
    <row r="1473" spans="5:7">
      <c r="E1473" s="80">
        <v>31133</v>
      </c>
      <c r="F1473">
        <v>1985</v>
      </c>
      <c r="G1473">
        <v>20</v>
      </c>
    </row>
    <row r="1474" spans="5:7">
      <c r="E1474" s="80">
        <v>31134</v>
      </c>
      <c r="F1474">
        <v>1985</v>
      </c>
      <c r="G1474">
        <v>20</v>
      </c>
    </row>
    <row r="1475" spans="5:7">
      <c r="E1475" s="80">
        <v>31135</v>
      </c>
      <c r="F1475">
        <v>1985</v>
      </c>
      <c r="G1475">
        <v>20</v>
      </c>
    </row>
    <row r="1476" spans="5:7">
      <c r="E1476" s="80">
        <v>31136</v>
      </c>
      <c r="F1476">
        <v>1985</v>
      </c>
      <c r="G1476">
        <v>20</v>
      </c>
    </row>
    <row r="1477" spans="5:7">
      <c r="E1477" s="80">
        <v>31137</v>
      </c>
      <c r="F1477">
        <v>1985</v>
      </c>
      <c r="G1477">
        <v>20</v>
      </c>
    </row>
    <row r="1478" spans="5:7">
      <c r="E1478" s="80">
        <v>31138</v>
      </c>
      <c r="F1478">
        <v>1985</v>
      </c>
      <c r="G1478">
        <v>20</v>
      </c>
    </row>
    <row r="1479" spans="5:7">
      <c r="E1479" s="80">
        <v>31139</v>
      </c>
      <c r="F1479">
        <v>1985</v>
      </c>
      <c r="G1479">
        <v>20</v>
      </c>
    </row>
    <row r="1480" spans="5:7">
      <c r="E1480" s="80">
        <v>31140</v>
      </c>
      <c r="F1480">
        <v>1985</v>
      </c>
      <c r="G1480">
        <v>20</v>
      </c>
    </row>
    <row r="1481" spans="5:7">
      <c r="E1481" s="80">
        <v>31141</v>
      </c>
      <c r="F1481">
        <v>1985</v>
      </c>
      <c r="G1481">
        <v>20</v>
      </c>
    </row>
    <row r="1482" spans="5:7">
      <c r="E1482" s="80">
        <v>31142</v>
      </c>
      <c r="F1482">
        <v>1985</v>
      </c>
      <c r="G1482">
        <v>20</v>
      </c>
    </row>
    <row r="1483" spans="5:7">
      <c r="E1483" s="80">
        <v>31143</v>
      </c>
      <c r="F1483">
        <v>1985</v>
      </c>
      <c r="G1483">
        <v>20</v>
      </c>
    </row>
    <row r="1484" spans="5:7">
      <c r="E1484" s="80">
        <v>31144</v>
      </c>
      <c r="F1484">
        <v>1985</v>
      </c>
      <c r="G1484">
        <v>20</v>
      </c>
    </row>
    <row r="1485" spans="5:7">
      <c r="E1485" s="80">
        <v>31145</v>
      </c>
      <c r="F1485">
        <v>1985</v>
      </c>
      <c r="G1485">
        <v>20</v>
      </c>
    </row>
    <row r="1486" spans="5:7">
      <c r="E1486" s="80">
        <v>31146</v>
      </c>
      <c r="F1486">
        <v>1985</v>
      </c>
      <c r="G1486">
        <v>20</v>
      </c>
    </row>
    <row r="1487" spans="5:7">
      <c r="E1487" s="80">
        <v>31147</v>
      </c>
      <c r="F1487">
        <v>1985</v>
      </c>
      <c r="G1487">
        <v>20</v>
      </c>
    </row>
    <row r="1488" spans="5:7">
      <c r="E1488" s="80">
        <v>31148</v>
      </c>
      <c r="F1488">
        <v>1985</v>
      </c>
      <c r="G1488">
        <v>20</v>
      </c>
    </row>
    <row r="1489" spans="5:7">
      <c r="E1489" s="80">
        <v>31149</v>
      </c>
      <c r="F1489">
        <v>1985</v>
      </c>
      <c r="G1489">
        <v>20</v>
      </c>
    </row>
    <row r="1490" spans="5:7">
      <c r="E1490" s="80">
        <v>31150</v>
      </c>
      <c r="F1490">
        <v>1985</v>
      </c>
      <c r="G1490">
        <v>20</v>
      </c>
    </row>
    <row r="1491" spans="5:7">
      <c r="E1491" s="80">
        <v>31151</v>
      </c>
      <c r="F1491">
        <v>1985</v>
      </c>
      <c r="G1491">
        <v>20</v>
      </c>
    </row>
    <row r="1492" spans="5:7">
      <c r="E1492" s="80">
        <v>31152</v>
      </c>
      <c r="F1492">
        <v>1985</v>
      </c>
      <c r="G1492">
        <v>20</v>
      </c>
    </row>
    <row r="1493" spans="5:7">
      <c r="E1493" s="80">
        <v>31153</v>
      </c>
      <c r="F1493">
        <v>1985</v>
      </c>
      <c r="G1493">
        <v>20</v>
      </c>
    </row>
    <row r="1494" spans="5:7">
      <c r="E1494" s="80">
        <v>31154</v>
      </c>
      <c r="F1494">
        <v>1985</v>
      </c>
      <c r="G1494">
        <v>20</v>
      </c>
    </row>
    <row r="1495" spans="5:7">
      <c r="E1495" s="80">
        <v>31155</v>
      </c>
      <c r="F1495">
        <v>1985</v>
      </c>
      <c r="G1495">
        <v>20</v>
      </c>
    </row>
    <row r="1496" spans="5:7">
      <c r="E1496" s="80">
        <v>31156</v>
      </c>
      <c r="F1496">
        <v>1985</v>
      </c>
      <c r="G1496">
        <v>20</v>
      </c>
    </row>
    <row r="1497" spans="5:7">
      <c r="E1497" s="80">
        <v>31157</v>
      </c>
      <c r="F1497">
        <v>1985</v>
      </c>
      <c r="G1497">
        <v>20</v>
      </c>
    </row>
    <row r="1498" spans="5:7">
      <c r="E1498" s="80">
        <v>31158</v>
      </c>
      <c r="F1498">
        <v>1985</v>
      </c>
      <c r="G1498">
        <v>20</v>
      </c>
    </row>
    <row r="1499" spans="5:7">
      <c r="E1499" s="80">
        <v>31159</v>
      </c>
      <c r="F1499">
        <v>1985</v>
      </c>
      <c r="G1499">
        <v>20</v>
      </c>
    </row>
    <row r="1500" spans="5:7">
      <c r="E1500" s="80">
        <v>31160</v>
      </c>
      <c r="F1500">
        <v>1985</v>
      </c>
      <c r="G1500">
        <v>20</v>
      </c>
    </row>
    <row r="1501" spans="5:7">
      <c r="E1501" s="80">
        <v>31161</v>
      </c>
      <c r="F1501">
        <v>1985</v>
      </c>
      <c r="G1501">
        <v>20</v>
      </c>
    </row>
    <row r="1502" spans="5:7">
      <c r="E1502" s="80">
        <v>31162</v>
      </c>
      <c r="F1502">
        <v>1985</v>
      </c>
      <c r="G1502">
        <v>20</v>
      </c>
    </row>
    <row r="1503" spans="5:7">
      <c r="E1503" s="80">
        <v>31163</v>
      </c>
      <c r="F1503">
        <v>1985</v>
      </c>
      <c r="G1503">
        <v>20</v>
      </c>
    </row>
    <row r="1504" spans="5:7">
      <c r="E1504" s="80">
        <v>31164</v>
      </c>
      <c r="F1504">
        <v>1985</v>
      </c>
      <c r="G1504">
        <v>20</v>
      </c>
    </row>
    <row r="1505" spans="5:7">
      <c r="E1505" s="80">
        <v>31165</v>
      </c>
      <c r="F1505">
        <v>1985</v>
      </c>
      <c r="G1505">
        <v>20</v>
      </c>
    </row>
    <row r="1506" spans="5:7">
      <c r="E1506" s="80">
        <v>31166</v>
      </c>
      <c r="F1506">
        <v>1985</v>
      </c>
      <c r="G1506">
        <v>20</v>
      </c>
    </row>
    <row r="1507" spans="5:7">
      <c r="E1507" s="80">
        <v>31167</v>
      </c>
      <c r="F1507">
        <v>1985</v>
      </c>
      <c r="G1507">
        <v>20</v>
      </c>
    </row>
    <row r="1508" spans="5:7">
      <c r="E1508" s="80">
        <v>31168</v>
      </c>
      <c r="F1508">
        <v>1985</v>
      </c>
      <c r="G1508">
        <v>20</v>
      </c>
    </row>
    <row r="1509" spans="5:7">
      <c r="E1509" s="80">
        <v>31169</v>
      </c>
      <c r="F1509">
        <v>1985</v>
      </c>
      <c r="G1509">
        <v>20</v>
      </c>
    </row>
    <row r="1510" spans="5:7">
      <c r="E1510" s="80">
        <v>31170</v>
      </c>
      <c r="F1510">
        <v>1985</v>
      </c>
      <c r="G1510">
        <v>20</v>
      </c>
    </row>
    <row r="1511" spans="5:7">
      <c r="E1511" s="80">
        <v>31171</v>
      </c>
      <c r="F1511">
        <v>1985</v>
      </c>
      <c r="G1511">
        <v>20</v>
      </c>
    </row>
    <row r="1512" spans="5:7">
      <c r="E1512" s="80">
        <v>31172</v>
      </c>
      <c r="F1512">
        <v>1985</v>
      </c>
      <c r="G1512">
        <v>20</v>
      </c>
    </row>
    <row r="1513" spans="5:7">
      <c r="E1513" s="80">
        <v>31173</v>
      </c>
      <c r="F1513">
        <v>1985</v>
      </c>
      <c r="G1513">
        <v>20</v>
      </c>
    </row>
    <row r="1514" spans="5:7">
      <c r="E1514" s="80">
        <v>31174</v>
      </c>
      <c r="F1514">
        <v>1985</v>
      </c>
      <c r="G1514">
        <v>20</v>
      </c>
    </row>
    <row r="1515" spans="5:7">
      <c r="E1515" s="80">
        <v>31175</v>
      </c>
      <c r="F1515">
        <v>1985</v>
      </c>
      <c r="G1515">
        <v>20</v>
      </c>
    </row>
    <row r="1516" spans="5:7">
      <c r="E1516" s="80">
        <v>31176</v>
      </c>
      <c r="F1516">
        <v>1985</v>
      </c>
      <c r="G1516">
        <v>20</v>
      </c>
    </row>
    <row r="1517" spans="5:7">
      <c r="E1517" s="80">
        <v>31177</v>
      </c>
      <c r="F1517">
        <v>1985</v>
      </c>
      <c r="G1517">
        <v>20</v>
      </c>
    </row>
    <row r="1518" spans="5:7">
      <c r="E1518" s="80">
        <v>31178</v>
      </c>
      <c r="F1518">
        <v>1985</v>
      </c>
      <c r="G1518">
        <v>20</v>
      </c>
    </row>
    <row r="1519" spans="5:7">
      <c r="E1519" s="80">
        <v>31179</v>
      </c>
      <c r="F1519">
        <v>1985</v>
      </c>
      <c r="G1519">
        <v>20</v>
      </c>
    </row>
    <row r="1520" spans="5:7">
      <c r="E1520" s="80">
        <v>31180</v>
      </c>
      <c r="F1520">
        <v>1985</v>
      </c>
      <c r="G1520">
        <v>20</v>
      </c>
    </row>
    <row r="1521" spans="5:7">
      <c r="E1521" s="80">
        <v>31181</v>
      </c>
      <c r="F1521">
        <v>1985</v>
      </c>
      <c r="G1521">
        <v>20</v>
      </c>
    </row>
    <row r="1522" spans="5:7">
      <c r="E1522" s="80">
        <v>31182</v>
      </c>
      <c r="F1522">
        <v>1985</v>
      </c>
      <c r="G1522">
        <v>20</v>
      </c>
    </row>
    <row r="1523" spans="5:7">
      <c r="E1523" s="80">
        <v>31183</v>
      </c>
      <c r="F1523">
        <v>1985</v>
      </c>
      <c r="G1523">
        <v>20</v>
      </c>
    </row>
    <row r="1524" spans="5:7">
      <c r="E1524" s="80">
        <v>31184</v>
      </c>
      <c r="F1524">
        <v>1985</v>
      </c>
      <c r="G1524">
        <v>20</v>
      </c>
    </row>
    <row r="1525" spans="5:7">
      <c r="E1525" s="80">
        <v>31185</v>
      </c>
      <c r="F1525">
        <v>1985</v>
      </c>
      <c r="G1525">
        <v>20</v>
      </c>
    </row>
    <row r="1526" spans="5:7">
      <c r="E1526" s="80">
        <v>31186</v>
      </c>
      <c r="F1526">
        <v>1985</v>
      </c>
      <c r="G1526">
        <v>20</v>
      </c>
    </row>
    <row r="1527" spans="5:7">
      <c r="E1527" s="80">
        <v>31187</v>
      </c>
      <c r="F1527">
        <v>1985</v>
      </c>
      <c r="G1527">
        <v>20</v>
      </c>
    </row>
    <row r="1528" spans="5:7">
      <c r="E1528" s="80">
        <v>31188</v>
      </c>
      <c r="F1528">
        <v>1985</v>
      </c>
      <c r="G1528">
        <v>20</v>
      </c>
    </row>
    <row r="1529" spans="5:7">
      <c r="E1529" s="80">
        <v>31189</v>
      </c>
      <c r="F1529">
        <v>1985</v>
      </c>
      <c r="G1529">
        <v>20</v>
      </c>
    </row>
    <row r="1530" spans="5:7">
      <c r="E1530" s="80">
        <v>31190</v>
      </c>
      <c r="F1530">
        <v>1985</v>
      </c>
      <c r="G1530">
        <v>20</v>
      </c>
    </row>
    <row r="1531" spans="5:7">
      <c r="E1531" s="80">
        <v>31191</v>
      </c>
      <c r="F1531">
        <v>1985</v>
      </c>
      <c r="G1531">
        <v>20</v>
      </c>
    </row>
    <row r="1532" spans="5:7">
      <c r="E1532" s="80">
        <v>31192</v>
      </c>
      <c r="F1532">
        <v>1985</v>
      </c>
      <c r="G1532">
        <v>20</v>
      </c>
    </row>
    <row r="1533" spans="5:7">
      <c r="E1533" s="80">
        <v>31193</v>
      </c>
      <c r="F1533">
        <v>1985</v>
      </c>
      <c r="G1533">
        <v>20</v>
      </c>
    </row>
    <row r="1534" spans="5:7">
      <c r="E1534" s="80">
        <v>31194</v>
      </c>
      <c r="F1534">
        <v>1985</v>
      </c>
      <c r="G1534">
        <v>20</v>
      </c>
    </row>
    <row r="1535" spans="5:7">
      <c r="E1535" s="80">
        <v>31195</v>
      </c>
      <c r="F1535">
        <v>1985</v>
      </c>
      <c r="G1535">
        <v>20</v>
      </c>
    </row>
    <row r="1536" spans="5:7">
      <c r="E1536" s="80">
        <v>31196</v>
      </c>
      <c r="F1536">
        <v>1985</v>
      </c>
      <c r="G1536">
        <v>20</v>
      </c>
    </row>
    <row r="1537" spans="5:7">
      <c r="E1537" s="80">
        <v>31197</v>
      </c>
      <c r="F1537">
        <v>1985</v>
      </c>
      <c r="G1537">
        <v>20</v>
      </c>
    </row>
    <row r="1538" spans="5:7">
      <c r="E1538" s="80">
        <v>31198</v>
      </c>
      <c r="F1538">
        <v>1985</v>
      </c>
      <c r="G1538">
        <v>20</v>
      </c>
    </row>
    <row r="1539" spans="5:7">
      <c r="E1539" s="80">
        <v>31199</v>
      </c>
      <c r="F1539">
        <v>1985</v>
      </c>
      <c r="G1539">
        <v>20</v>
      </c>
    </row>
    <row r="1540" spans="5:7">
      <c r="E1540" s="80">
        <v>31200</v>
      </c>
      <c r="F1540">
        <v>1985</v>
      </c>
      <c r="G1540">
        <v>20</v>
      </c>
    </row>
    <row r="1541" spans="5:7">
      <c r="E1541" s="80">
        <v>31201</v>
      </c>
      <c r="F1541">
        <v>1985</v>
      </c>
      <c r="G1541">
        <v>20</v>
      </c>
    </row>
    <row r="1542" spans="5:7">
      <c r="E1542" s="80">
        <v>31202</v>
      </c>
      <c r="F1542">
        <v>1985</v>
      </c>
      <c r="G1542">
        <v>20</v>
      </c>
    </row>
    <row r="1543" spans="5:7">
      <c r="E1543" s="80">
        <v>31203</v>
      </c>
      <c r="F1543">
        <v>1985</v>
      </c>
      <c r="G1543">
        <v>20</v>
      </c>
    </row>
    <row r="1544" spans="5:7">
      <c r="E1544" s="80">
        <v>31204</v>
      </c>
      <c r="F1544">
        <v>1985</v>
      </c>
      <c r="G1544">
        <v>20</v>
      </c>
    </row>
    <row r="1545" spans="5:7">
      <c r="E1545" s="80">
        <v>31205</v>
      </c>
      <c r="F1545">
        <v>1985</v>
      </c>
      <c r="G1545">
        <v>20</v>
      </c>
    </row>
    <row r="1546" spans="5:7">
      <c r="E1546" s="80">
        <v>31206</v>
      </c>
      <c r="F1546">
        <v>1985</v>
      </c>
      <c r="G1546">
        <v>20</v>
      </c>
    </row>
    <row r="1547" spans="5:7">
      <c r="E1547" s="80">
        <v>31207</v>
      </c>
      <c r="F1547">
        <v>1985</v>
      </c>
      <c r="G1547">
        <v>20</v>
      </c>
    </row>
    <row r="1548" spans="5:7">
      <c r="E1548" s="80">
        <v>31208</v>
      </c>
      <c r="F1548">
        <v>1985</v>
      </c>
      <c r="G1548">
        <v>20</v>
      </c>
    </row>
    <row r="1549" spans="5:7">
      <c r="E1549" s="80">
        <v>31209</v>
      </c>
      <c r="F1549">
        <v>1985</v>
      </c>
      <c r="G1549">
        <v>20</v>
      </c>
    </row>
    <row r="1550" spans="5:7">
      <c r="E1550" s="80">
        <v>31210</v>
      </c>
      <c r="F1550">
        <v>1985</v>
      </c>
      <c r="G1550">
        <v>20</v>
      </c>
    </row>
    <row r="1551" spans="5:7">
      <c r="E1551" s="80">
        <v>31211</v>
      </c>
      <c r="F1551">
        <v>1985</v>
      </c>
      <c r="G1551">
        <v>20</v>
      </c>
    </row>
    <row r="1552" spans="5:7">
      <c r="E1552" s="80">
        <v>31212</v>
      </c>
      <c r="F1552">
        <v>1985</v>
      </c>
      <c r="G1552">
        <v>20</v>
      </c>
    </row>
    <row r="1553" spans="5:7">
      <c r="E1553" s="80">
        <v>31213</v>
      </c>
      <c r="F1553">
        <v>1985</v>
      </c>
      <c r="G1553">
        <v>20</v>
      </c>
    </row>
    <row r="1554" spans="5:7">
      <c r="E1554" s="80">
        <v>31214</v>
      </c>
      <c r="F1554">
        <v>1985</v>
      </c>
      <c r="G1554">
        <v>20</v>
      </c>
    </row>
    <row r="1555" spans="5:7">
      <c r="E1555" s="80">
        <v>31215</v>
      </c>
      <c r="F1555">
        <v>1985</v>
      </c>
      <c r="G1555">
        <v>20</v>
      </c>
    </row>
    <row r="1556" spans="5:7">
      <c r="E1556" s="80">
        <v>31216</v>
      </c>
      <c r="F1556">
        <v>1985</v>
      </c>
      <c r="G1556">
        <v>20</v>
      </c>
    </row>
    <row r="1557" spans="5:7">
      <c r="E1557" s="80">
        <v>31217</v>
      </c>
      <c r="F1557">
        <v>1985</v>
      </c>
      <c r="G1557">
        <v>20</v>
      </c>
    </row>
    <row r="1558" spans="5:7">
      <c r="E1558" s="80">
        <v>31218</v>
      </c>
      <c r="F1558">
        <v>1985</v>
      </c>
      <c r="G1558">
        <v>20</v>
      </c>
    </row>
    <row r="1559" spans="5:7">
      <c r="E1559" s="80">
        <v>31219</v>
      </c>
      <c r="F1559">
        <v>1985</v>
      </c>
      <c r="G1559">
        <v>20</v>
      </c>
    </row>
    <row r="1560" spans="5:7">
      <c r="E1560" s="80">
        <v>31220</v>
      </c>
      <c r="F1560">
        <v>1985</v>
      </c>
      <c r="G1560">
        <v>20</v>
      </c>
    </row>
    <row r="1561" spans="5:7">
      <c r="E1561" s="80">
        <v>31221</v>
      </c>
      <c r="F1561">
        <v>1985</v>
      </c>
      <c r="G1561">
        <v>20</v>
      </c>
    </row>
    <row r="1562" spans="5:7">
      <c r="E1562" s="80">
        <v>31222</v>
      </c>
      <c r="F1562">
        <v>1985</v>
      </c>
      <c r="G1562">
        <v>20</v>
      </c>
    </row>
    <row r="1563" spans="5:7">
      <c r="E1563" s="80">
        <v>31223</v>
      </c>
      <c r="F1563">
        <v>1985</v>
      </c>
      <c r="G1563">
        <v>20</v>
      </c>
    </row>
    <row r="1564" spans="5:7">
      <c r="E1564" s="80">
        <v>31224</v>
      </c>
      <c r="F1564">
        <v>1985</v>
      </c>
      <c r="G1564">
        <v>20</v>
      </c>
    </row>
    <row r="1565" spans="5:7">
      <c r="E1565" s="80">
        <v>31225</v>
      </c>
      <c r="F1565">
        <v>1985</v>
      </c>
      <c r="G1565">
        <v>20</v>
      </c>
    </row>
    <row r="1566" spans="5:7">
      <c r="E1566" s="80">
        <v>31226</v>
      </c>
      <c r="F1566">
        <v>1985</v>
      </c>
      <c r="G1566">
        <v>20</v>
      </c>
    </row>
    <row r="1567" spans="5:7">
      <c r="E1567" s="80">
        <v>31227</v>
      </c>
      <c r="F1567">
        <v>1985</v>
      </c>
      <c r="G1567">
        <v>20</v>
      </c>
    </row>
    <row r="1568" spans="5:7">
      <c r="E1568" s="80">
        <v>31228</v>
      </c>
      <c r="F1568">
        <v>1985</v>
      </c>
      <c r="G1568">
        <v>20</v>
      </c>
    </row>
    <row r="1569" spans="5:7">
      <c r="E1569" s="80">
        <v>31229</v>
      </c>
      <c r="F1569">
        <v>1985</v>
      </c>
      <c r="G1569">
        <v>20</v>
      </c>
    </row>
    <row r="1570" spans="5:7">
      <c r="E1570" s="80">
        <v>31230</v>
      </c>
      <c r="F1570">
        <v>1985</v>
      </c>
      <c r="G1570">
        <v>20</v>
      </c>
    </row>
    <row r="1571" spans="5:7">
      <c r="E1571" s="80">
        <v>31231</v>
      </c>
      <c r="F1571">
        <v>1985</v>
      </c>
      <c r="G1571">
        <v>20</v>
      </c>
    </row>
    <row r="1572" spans="5:7">
      <c r="E1572" s="80">
        <v>31232</v>
      </c>
      <c r="F1572">
        <v>1985</v>
      </c>
      <c r="G1572">
        <v>20</v>
      </c>
    </row>
    <row r="1573" spans="5:7">
      <c r="E1573" s="80">
        <v>31233</v>
      </c>
      <c r="F1573">
        <v>1985</v>
      </c>
      <c r="G1573">
        <v>20</v>
      </c>
    </row>
    <row r="1574" spans="5:7">
      <c r="E1574" s="80">
        <v>31234</v>
      </c>
      <c r="F1574">
        <v>1985</v>
      </c>
      <c r="G1574">
        <v>20</v>
      </c>
    </row>
    <row r="1575" spans="5:7">
      <c r="E1575" s="80">
        <v>31235</v>
      </c>
      <c r="F1575">
        <v>1985</v>
      </c>
      <c r="G1575">
        <v>20</v>
      </c>
    </row>
    <row r="1576" spans="5:7">
      <c r="E1576" s="80">
        <v>31236</v>
      </c>
      <c r="F1576">
        <v>1985</v>
      </c>
      <c r="G1576">
        <v>20</v>
      </c>
    </row>
    <row r="1577" spans="5:7">
      <c r="E1577" s="80">
        <v>31237</v>
      </c>
      <c r="F1577">
        <v>1985</v>
      </c>
      <c r="G1577">
        <v>20</v>
      </c>
    </row>
    <row r="1578" spans="5:7">
      <c r="E1578" s="80">
        <v>31238</v>
      </c>
      <c r="F1578">
        <v>1985</v>
      </c>
      <c r="G1578">
        <v>20</v>
      </c>
    </row>
    <row r="1579" spans="5:7">
      <c r="E1579" s="80">
        <v>31239</v>
      </c>
      <c r="F1579">
        <v>1985</v>
      </c>
      <c r="G1579">
        <v>20</v>
      </c>
    </row>
    <row r="1580" spans="5:7">
      <c r="E1580" s="80">
        <v>31240</v>
      </c>
      <c r="F1580">
        <v>1985</v>
      </c>
      <c r="G1580">
        <v>20</v>
      </c>
    </row>
    <row r="1581" spans="5:7">
      <c r="E1581" s="80">
        <v>31241</v>
      </c>
      <c r="F1581">
        <v>1985</v>
      </c>
      <c r="G1581">
        <v>20</v>
      </c>
    </row>
    <row r="1582" spans="5:7">
      <c r="E1582" s="80">
        <v>31242</v>
      </c>
      <c r="F1582">
        <v>1985</v>
      </c>
      <c r="G1582">
        <v>20</v>
      </c>
    </row>
    <row r="1583" spans="5:7">
      <c r="E1583" s="80">
        <v>31243</v>
      </c>
      <c r="F1583">
        <v>1985</v>
      </c>
      <c r="G1583">
        <v>20</v>
      </c>
    </row>
    <row r="1584" spans="5:7">
      <c r="E1584" s="80">
        <v>31244</v>
      </c>
      <c r="F1584">
        <v>1985</v>
      </c>
      <c r="G1584">
        <v>20</v>
      </c>
    </row>
    <row r="1585" spans="5:7">
      <c r="E1585" s="80">
        <v>31245</v>
      </c>
      <c r="F1585">
        <v>1985</v>
      </c>
      <c r="G1585">
        <v>20</v>
      </c>
    </row>
    <row r="1586" spans="5:7">
      <c r="E1586" s="80">
        <v>31246</v>
      </c>
      <c r="F1586">
        <v>1985</v>
      </c>
      <c r="G1586">
        <v>20</v>
      </c>
    </row>
    <row r="1587" spans="5:7">
      <c r="E1587" s="80">
        <v>31247</v>
      </c>
      <c r="F1587">
        <v>1985</v>
      </c>
      <c r="G1587">
        <v>20</v>
      </c>
    </row>
    <row r="1588" spans="5:7">
      <c r="E1588" s="80">
        <v>31248</v>
      </c>
      <c r="F1588">
        <v>1985</v>
      </c>
      <c r="G1588">
        <v>20</v>
      </c>
    </row>
    <row r="1589" spans="5:7">
      <c r="E1589" s="80">
        <v>31249</v>
      </c>
      <c r="F1589">
        <v>1985</v>
      </c>
      <c r="G1589">
        <v>20</v>
      </c>
    </row>
    <row r="1590" spans="5:7">
      <c r="E1590" s="80">
        <v>31250</v>
      </c>
      <c r="F1590">
        <v>1985</v>
      </c>
      <c r="G1590">
        <v>20</v>
      </c>
    </row>
    <row r="1591" spans="5:7">
      <c r="E1591" s="80">
        <v>31251</v>
      </c>
      <c r="F1591">
        <v>1985</v>
      </c>
      <c r="G1591">
        <v>20</v>
      </c>
    </row>
    <row r="1592" spans="5:7">
      <c r="E1592" s="80">
        <v>31252</v>
      </c>
      <c r="F1592">
        <v>1985</v>
      </c>
      <c r="G1592">
        <v>20</v>
      </c>
    </row>
    <row r="1593" spans="5:7">
      <c r="E1593" s="80">
        <v>31253</v>
      </c>
      <c r="F1593">
        <v>1985</v>
      </c>
      <c r="G1593">
        <v>20</v>
      </c>
    </row>
    <row r="1594" spans="5:7">
      <c r="E1594" s="80">
        <v>31254</v>
      </c>
      <c r="F1594">
        <v>1985</v>
      </c>
      <c r="G1594">
        <v>20</v>
      </c>
    </row>
    <row r="1595" spans="5:7">
      <c r="E1595" s="80">
        <v>31255</v>
      </c>
      <c r="F1595">
        <v>1985</v>
      </c>
      <c r="G1595">
        <v>20</v>
      </c>
    </row>
    <row r="1596" spans="5:7">
      <c r="E1596" s="80">
        <v>31256</v>
      </c>
      <c r="F1596">
        <v>1985</v>
      </c>
      <c r="G1596">
        <v>20</v>
      </c>
    </row>
    <row r="1597" spans="5:7">
      <c r="E1597" s="80">
        <v>31257</v>
      </c>
      <c r="F1597">
        <v>1985</v>
      </c>
      <c r="G1597">
        <v>20</v>
      </c>
    </row>
    <row r="1598" spans="5:7">
      <c r="E1598" s="80">
        <v>31258</v>
      </c>
      <c r="F1598">
        <v>1985</v>
      </c>
      <c r="G1598">
        <v>20</v>
      </c>
    </row>
    <row r="1599" spans="5:7">
      <c r="E1599" s="80">
        <v>31259</v>
      </c>
      <c r="F1599">
        <v>1985</v>
      </c>
      <c r="G1599">
        <v>20</v>
      </c>
    </row>
    <row r="1600" spans="5:7">
      <c r="E1600" s="80">
        <v>31260</v>
      </c>
      <c r="F1600">
        <v>1985</v>
      </c>
      <c r="G1600">
        <v>20</v>
      </c>
    </row>
    <row r="1601" spans="5:7">
      <c r="E1601" s="80">
        <v>31261</v>
      </c>
      <c r="F1601">
        <v>1985</v>
      </c>
      <c r="G1601">
        <v>20</v>
      </c>
    </row>
    <row r="1602" spans="5:7">
      <c r="E1602" s="80">
        <v>31262</v>
      </c>
      <c r="F1602">
        <v>1985</v>
      </c>
      <c r="G1602">
        <v>20</v>
      </c>
    </row>
    <row r="1603" spans="5:7">
      <c r="E1603" s="80">
        <v>31263</v>
      </c>
      <c r="F1603">
        <v>1985</v>
      </c>
      <c r="G1603">
        <v>20</v>
      </c>
    </row>
    <row r="1604" spans="5:7">
      <c r="E1604" s="80">
        <v>31264</v>
      </c>
      <c r="F1604">
        <v>1985</v>
      </c>
      <c r="G1604">
        <v>20</v>
      </c>
    </row>
    <row r="1605" spans="5:7">
      <c r="E1605" s="80">
        <v>31265</v>
      </c>
      <c r="F1605">
        <v>1985</v>
      </c>
      <c r="G1605">
        <v>20</v>
      </c>
    </row>
    <row r="1606" spans="5:7">
      <c r="E1606" s="80">
        <v>31266</v>
      </c>
      <c r="F1606">
        <v>1985</v>
      </c>
      <c r="G1606">
        <v>20</v>
      </c>
    </row>
    <row r="1607" spans="5:7">
      <c r="E1607" s="80">
        <v>31267</v>
      </c>
      <c r="F1607">
        <v>1985</v>
      </c>
      <c r="G1607">
        <v>20</v>
      </c>
    </row>
    <row r="1608" spans="5:7">
      <c r="E1608" s="80">
        <v>31268</v>
      </c>
      <c r="F1608">
        <v>1985</v>
      </c>
      <c r="G1608">
        <v>20</v>
      </c>
    </row>
    <row r="1609" spans="5:7">
      <c r="E1609" s="80">
        <v>31269</v>
      </c>
      <c r="F1609">
        <v>1985</v>
      </c>
      <c r="G1609">
        <v>20</v>
      </c>
    </row>
    <row r="1610" spans="5:7">
      <c r="E1610" s="80">
        <v>31270</v>
      </c>
      <c r="F1610">
        <v>1985</v>
      </c>
      <c r="G1610">
        <v>20</v>
      </c>
    </row>
    <row r="1611" spans="5:7">
      <c r="E1611" s="80">
        <v>31271</v>
      </c>
      <c r="F1611">
        <v>1985</v>
      </c>
      <c r="G1611">
        <v>20</v>
      </c>
    </row>
    <row r="1612" spans="5:7">
      <c r="E1612" s="80">
        <v>31272</v>
      </c>
      <c r="F1612">
        <v>1985</v>
      </c>
      <c r="G1612">
        <v>20</v>
      </c>
    </row>
    <row r="1613" spans="5:7">
      <c r="E1613" s="80">
        <v>31273</v>
      </c>
      <c r="F1613">
        <v>1985</v>
      </c>
      <c r="G1613">
        <v>20</v>
      </c>
    </row>
    <row r="1614" spans="5:7">
      <c r="E1614" s="80">
        <v>31274</v>
      </c>
      <c r="F1614">
        <v>1985</v>
      </c>
      <c r="G1614">
        <v>20</v>
      </c>
    </row>
    <row r="1615" spans="5:7">
      <c r="E1615" s="80">
        <v>31275</v>
      </c>
      <c r="F1615">
        <v>1985</v>
      </c>
      <c r="G1615">
        <v>20</v>
      </c>
    </row>
    <row r="1616" spans="5:7">
      <c r="E1616" s="80">
        <v>31276</v>
      </c>
      <c r="F1616">
        <v>1985</v>
      </c>
      <c r="G1616">
        <v>20</v>
      </c>
    </row>
    <row r="1617" spans="5:7">
      <c r="E1617" s="80">
        <v>31277</v>
      </c>
      <c r="F1617">
        <v>1985</v>
      </c>
      <c r="G1617">
        <v>20</v>
      </c>
    </row>
    <row r="1618" spans="5:7">
      <c r="E1618" s="80">
        <v>31278</v>
      </c>
      <c r="F1618">
        <v>1985</v>
      </c>
      <c r="G1618">
        <v>20</v>
      </c>
    </row>
    <row r="1619" spans="5:7">
      <c r="E1619" s="80">
        <v>31279</v>
      </c>
      <c r="F1619">
        <v>1985</v>
      </c>
      <c r="G1619">
        <v>20</v>
      </c>
    </row>
    <row r="1620" spans="5:7">
      <c r="E1620" s="80">
        <v>31280</v>
      </c>
      <c r="F1620">
        <v>1985</v>
      </c>
      <c r="G1620">
        <v>20</v>
      </c>
    </row>
    <row r="1621" spans="5:7">
      <c r="E1621" s="80">
        <v>31281</v>
      </c>
      <c r="F1621">
        <v>1985</v>
      </c>
      <c r="G1621">
        <v>20</v>
      </c>
    </row>
    <row r="1622" spans="5:7">
      <c r="E1622" s="80">
        <v>31282</v>
      </c>
      <c r="F1622">
        <v>1985</v>
      </c>
      <c r="G1622">
        <v>20</v>
      </c>
    </row>
    <row r="1623" spans="5:7">
      <c r="E1623" s="80">
        <v>31283</v>
      </c>
      <c r="F1623">
        <v>1985</v>
      </c>
      <c r="G1623">
        <v>20</v>
      </c>
    </row>
    <row r="1624" spans="5:7">
      <c r="E1624" s="80">
        <v>31284</v>
      </c>
      <c r="F1624">
        <v>1985</v>
      </c>
      <c r="G1624">
        <v>20</v>
      </c>
    </row>
    <row r="1625" spans="5:7">
      <c r="E1625" s="80">
        <v>31285</v>
      </c>
      <c r="F1625">
        <v>1985</v>
      </c>
      <c r="G1625">
        <v>20</v>
      </c>
    </row>
    <row r="1626" spans="5:7">
      <c r="E1626" s="80">
        <v>31286</v>
      </c>
      <c r="F1626">
        <v>1985</v>
      </c>
      <c r="G1626">
        <v>20</v>
      </c>
    </row>
    <row r="1627" spans="5:7">
      <c r="E1627" s="80">
        <v>31287</v>
      </c>
      <c r="F1627">
        <v>1985</v>
      </c>
      <c r="G1627">
        <v>20</v>
      </c>
    </row>
    <row r="1628" spans="5:7">
      <c r="E1628" s="80">
        <v>31288</v>
      </c>
      <c r="F1628">
        <v>1985</v>
      </c>
      <c r="G1628">
        <v>20</v>
      </c>
    </row>
    <row r="1629" spans="5:7">
      <c r="E1629" s="80">
        <v>31289</v>
      </c>
      <c r="F1629">
        <v>1985</v>
      </c>
      <c r="G1629">
        <v>20</v>
      </c>
    </row>
    <row r="1630" spans="5:7">
      <c r="E1630" s="80">
        <v>31290</v>
      </c>
      <c r="F1630">
        <v>1985</v>
      </c>
      <c r="G1630">
        <v>20</v>
      </c>
    </row>
    <row r="1631" spans="5:7">
      <c r="E1631" s="80">
        <v>31291</v>
      </c>
      <c r="F1631">
        <v>1985</v>
      </c>
      <c r="G1631">
        <v>20</v>
      </c>
    </row>
    <row r="1632" spans="5:7">
      <c r="E1632" s="80">
        <v>31292</v>
      </c>
      <c r="F1632">
        <v>1985</v>
      </c>
      <c r="G1632">
        <v>20</v>
      </c>
    </row>
    <row r="1633" spans="5:7">
      <c r="E1633" s="80">
        <v>31293</v>
      </c>
      <c r="F1633">
        <v>1985</v>
      </c>
      <c r="G1633">
        <v>20</v>
      </c>
    </row>
    <row r="1634" spans="5:7">
      <c r="E1634" s="80">
        <v>31294</v>
      </c>
      <c r="F1634">
        <v>1985</v>
      </c>
      <c r="G1634">
        <v>20</v>
      </c>
    </row>
    <row r="1635" spans="5:7">
      <c r="E1635" s="80">
        <v>31295</v>
      </c>
      <c r="F1635">
        <v>1985</v>
      </c>
      <c r="G1635">
        <v>20</v>
      </c>
    </row>
    <row r="1636" spans="5:7">
      <c r="E1636" s="80">
        <v>31296</v>
      </c>
      <c r="F1636">
        <v>1985</v>
      </c>
      <c r="G1636">
        <v>20</v>
      </c>
    </row>
    <row r="1637" spans="5:7">
      <c r="E1637" s="80">
        <v>31297</v>
      </c>
      <c r="F1637">
        <v>1985</v>
      </c>
      <c r="G1637">
        <v>20</v>
      </c>
    </row>
    <row r="1638" spans="5:7">
      <c r="E1638" s="80">
        <v>31298</v>
      </c>
      <c r="F1638">
        <v>1985</v>
      </c>
      <c r="G1638">
        <v>20</v>
      </c>
    </row>
    <row r="1639" spans="5:7">
      <c r="E1639" s="80">
        <v>31299</v>
      </c>
      <c r="F1639">
        <v>1985</v>
      </c>
      <c r="G1639">
        <v>20</v>
      </c>
    </row>
    <row r="1640" spans="5:7">
      <c r="E1640" s="80">
        <v>31300</v>
      </c>
      <c r="F1640">
        <v>1985</v>
      </c>
      <c r="G1640">
        <v>20</v>
      </c>
    </row>
    <row r="1641" spans="5:7">
      <c r="E1641" s="80">
        <v>31301</v>
      </c>
      <c r="F1641">
        <v>1985</v>
      </c>
      <c r="G1641">
        <v>20</v>
      </c>
    </row>
    <row r="1642" spans="5:7">
      <c r="E1642" s="80">
        <v>31302</v>
      </c>
      <c r="F1642">
        <v>1985</v>
      </c>
      <c r="G1642">
        <v>20</v>
      </c>
    </row>
    <row r="1643" spans="5:7">
      <c r="E1643" s="80">
        <v>31303</v>
      </c>
      <c r="F1643">
        <v>1985</v>
      </c>
      <c r="G1643">
        <v>20</v>
      </c>
    </row>
    <row r="1644" spans="5:7">
      <c r="E1644" s="80">
        <v>31304</v>
      </c>
      <c r="F1644">
        <v>1985</v>
      </c>
      <c r="G1644">
        <v>20</v>
      </c>
    </row>
    <row r="1645" spans="5:7">
      <c r="E1645" s="80">
        <v>31305</v>
      </c>
      <c r="F1645">
        <v>1985</v>
      </c>
      <c r="G1645">
        <v>20</v>
      </c>
    </row>
    <row r="1646" spans="5:7">
      <c r="E1646" s="80">
        <v>31306</v>
      </c>
      <c r="F1646">
        <v>1985</v>
      </c>
      <c r="G1646">
        <v>20</v>
      </c>
    </row>
    <row r="1647" spans="5:7">
      <c r="E1647" s="80">
        <v>31307</v>
      </c>
      <c r="F1647">
        <v>1985</v>
      </c>
      <c r="G1647">
        <v>20</v>
      </c>
    </row>
    <row r="1648" spans="5:7">
      <c r="E1648" s="80">
        <v>31308</v>
      </c>
      <c r="F1648">
        <v>1985</v>
      </c>
      <c r="G1648">
        <v>20</v>
      </c>
    </row>
    <row r="1649" spans="5:7">
      <c r="E1649" s="80">
        <v>31309</v>
      </c>
      <c r="F1649">
        <v>1985</v>
      </c>
      <c r="G1649">
        <v>20</v>
      </c>
    </row>
    <row r="1650" spans="5:7">
      <c r="E1650" s="80">
        <v>31310</v>
      </c>
      <c r="F1650">
        <v>1985</v>
      </c>
      <c r="G1650">
        <v>20</v>
      </c>
    </row>
    <row r="1651" spans="5:7">
      <c r="E1651" s="80">
        <v>31311</v>
      </c>
      <c r="F1651">
        <v>1985</v>
      </c>
      <c r="G1651">
        <v>20</v>
      </c>
    </row>
    <row r="1652" spans="5:7">
      <c r="E1652" s="80">
        <v>31312</v>
      </c>
      <c r="F1652">
        <v>1985</v>
      </c>
      <c r="G1652">
        <v>20</v>
      </c>
    </row>
    <row r="1653" spans="5:7">
      <c r="E1653" s="80">
        <v>31313</v>
      </c>
      <c r="F1653">
        <v>1985</v>
      </c>
      <c r="G1653">
        <v>20</v>
      </c>
    </row>
    <row r="1654" spans="5:7">
      <c r="E1654" s="80">
        <v>31314</v>
      </c>
      <c r="F1654">
        <v>1985</v>
      </c>
      <c r="G1654">
        <v>20</v>
      </c>
    </row>
    <row r="1655" spans="5:7">
      <c r="E1655" s="80">
        <v>31315</v>
      </c>
      <c r="F1655">
        <v>1985</v>
      </c>
      <c r="G1655">
        <v>20</v>
      </c>
    </row>
    <row r="1656" spans="5:7">
      <c r="E1656" s="80">
        <v>31316</v>
      </c>
      <c r="F1656">
        <v>1985</v>
      </c>
      <c r="G1656">
        <v>20</v>
      </c>
    </row>
    <row r="1657" spans="5:7">
      <c r="E1657" s="80">
        <v>31317</v>
      </c>
      <c r="F1657">
        <v>1985</v>
      </c>
      <c r="G1657">
        <v>20</v>
      </c>
    </row>
    <row r="1658" spans="5:7">
      <c r="E1658" s="80">
        <v>31318</v>
      </c>
      <c r="F1658">
        <v>1985</v>
      </c>
      <c r="G1658">
        <v>20</v>
      </c>
    </row>
    <row r="1659" spans="5:7">
      <c r="E1659" s="80">
        <v>31319</v>
      </c>
      <c r="F1659">
        <v>1985</v>
      </c>
      <c r="G1659">
        <v>20</v>
      </c>
    </row>
    <row r="1660" spans="5:7">
      <c r="E1660" s="80">
        <v>31320</v>
      </c>
      <c r="F1660">
        <v>1985</v>
      </c>
      <c r="G1660">
        <v>20</v>
      </c>
    </row>
    <row r="1661" spans="5:7">
      <c r="E1661" s="80">
        <v>31321</v>
      </c>
      <c r="F1661">
        <v>1985</v>
      </c>
      <c r="G1661">
        <v>20</v>
      </c>
    </row>
    <row r="1662" spans="5:7">
      <c r="E1662" s="80">
        <v>31322</v>
      </c>
      <c r="F1662">
        <v>1985</v>
      </c>
      <c r="G1662">
        <v>20</v>
      </c>
    </row>
    <row r="1663" spans="5:7">
      <c r="E1663" s="80">
        <v>31323</v>
      </c>
      <c r="F1663">
        <v>1985</v>
      </c>
      <c r="G1663">
        <v>20</v>
      </c>
    </row>
    <row r="1664" spans="5:7">
      <c r="E1664" s="80">
        <v>31324</v>
      </c>
      <c r="F1664">
        <v>1985</v>
      </c>
      <c r="G1664">
        <v>20</v>
      </c>
    </row>
    <row r="1665" spans="5:7">
      <c r="E1665" s="80">
        <v>31325</v>
      </c>
      <c r="F1665">
        <v>1985</v>
      </c>
      <c r="G1665">
        <v>20</v>
      </c>
    </row>
    <row r="1666" spans="5:7">
      <c r="E1666" s="80">
        <v>31326</v>
      </c>
      <c r="F1666">
        <v>1985</v>
      </c>
      <c r="G1666">
        <v>20</v>
      </c>
    </row>
    <row r="1667" spans="5:7">
      <c r="E1667" s="80">
        <v>31327</v>
      </c>
      <c r="F1667">
        <v>1985</v>
      </c>
      <c r="G1667">
        <v>20</v>
      </c>
    </row>
    <row r="1668" spans="5:7">
      <c r="E1668" s="80">
        <v>31328</v>
      </c>
      <c r="F1668">
        <v>1985</v>
      </c>
      <c r="G1668">
        <v>20</v>
      </c>
    </row>
    <row r="1669" spans="5:7">
      <c r="E1669" s="80">
        <v>31329</v>
      </c>
      <c r="F1669">
        <v>1985</v>
      </c>
      <c r="G1669">
        <v>20</v>
      </c>
    </row>
    <row r="1670" spans="5:7">
      <c r="E1670" s="80">
        <v>31330</v>
      </c>
      <c r="F1670">
        <v>1985</v>
      </c>
      <c r="G1670">
        <v>20</v>
      </c>
    </row>
    <row r="1671" spans="5:7">
      <c r="E1671" s="80">
        <v>31331</v>
      </c>
      <c r="F1671">
        <v>1985</v>
      </c>
      <c r="G1671">
        <v>20</v>
      </c>
    </row>
    <row r="1672" spans="5:7">
      <c r="E1672" s="80">
        <v>31332</v>
      </c>
      <c r="F1672">
        <v>1985</v>
      </c>
      <c r="G1672">
        <v>20</v>
      </c>
    </row>
    <row r="1673" spans="5:7">
      <c r="E1673" s="80">
        <v>31333</v>
      </c>
      <c r="F1673">
        <v>1985</v>
      </c>
      <c r="G1673">
        <v>20</v>
      </c>
    </row>
    <row r="1674" spans="5:7">
      <c r="E1674" s="80">
        <v>31334</v>
      </c>
      <c r="F1674">
        <v>1985</v>
      </c>
      <c r="G1674">
        <v>20</v>
      </c>
    </row>
    <row r="1675" spans="5:7">
      <c r="E1675" s="80">
        <v>31335</v>
      </c>
      <c r="F1675">
        <v>1985</v>
      </c>
      <c r="G1675">
        <v>20</v>
      </c>
    </row>
    <row r="1676" spans="5:7">
      <c r="E1676" s="80">
        <v>31336</v>
      </c>
      <c r="F1676">
        <v>1985</v>
      </c>
      <c r="G1676">
        <v>20</v>
      </c>
    </row>
    <row r="1677" spans="5:7">
      <c r="E1677" s="80">
        <v>31337</v>
      </c>
      <c r="F1677">
        <v>1985</v>
      </c>
      <c r="G1677">
        <v>20</v>
      </c>
    </row>
    <row r="1678" spans="5:7">
      <c r="E1678" s="80">
        <v>31338</v>
      </c>
      <c r="F1678">
        <v>1985</v>
      </c>
      <c r="G1678">
        <v>20</v>
      </c>
    </row>
    <row r="1679" spans="5:7">
      <c r="E1679" s="80">
        <v>31339</v>
      </c>
      <c r="F1679">
        <v>1985</v>
      </c>
      <c r="G1679">
        <v>20</v>
      </c>
    </row>
    <row r="1680" spans="5:7">
      <c r="E1680" s="80">
        <v>31340</v>
      </c>
      <c r="F1680">
        <v>1985</v>
      </c>
      <c r="G1680">
        <v>20</v>
      </c>
    </row>
    <row r="1681" spans="5:7">
      <c r="E1681" s="80">
        <v>31341</v>
      </c>
      <c r="F1681">
        <v>1985</v>
      </c>
      <c r="G1681">
        <v>20</v>
      </c>
    </row>
    <row r="1682" spans="5:7">
      <c r="E1682" s="80">
        <v>31342</v>
      </c>
      <c r="F1682">
        <v>1985</v>
      </c>
      <c r="G1682">
        <v>20</v>
      </c>
    </row>
    <row r="1683" spans="5:7">
      <c r="E1683" s="80">
        <v>31343</v>
      </c>
      <c r="F1683">
        <v>1985</v>
      </c>
      <c r="G1683">
        <v>20</v>
      </c>
    </row>
    <row r="1684" spans="5:7">
      <c r="E1684" s="80">
        <v>31344</v>
      </c>
      <c r="F1684">
        <v>1985</v>
      </c>
      <c r="G1684">
        <v>20</v>
      </c>
    </row>
    <row r="1685" spans="5:7">
      <c r="E1685" s="80">
        <v>31345</v>
      </c>
      <c r="F1685">
        <v>1985</v>
      </c>
      <c r="G1685">
        <v>20</v>
      </c>
    </row>
    <row r="1686" spans="5:7">
      <c r="E1686" s="80">
        <v>31346</v>
      </c>
      <c r="F1686">
        <v>1985</v>
      </c>
      <c r="G1686">
        <v>20</v>
      </c>
    </row>
    <row r="1687" spans="5:7">
      <c r="E1687" s="80">
        <v>31347</v>
      </c>
      <c r="F1687">
        <v>1985</v>
      </c>
      <c r="G1687">
        <v>20</v>
      </c>
    </row>
    <row r="1688" spans="5:7">
      <c r="E1688" s="80">
        <v>31348</v>
      </c>
      <c r="F1688">
        <v>1985</v>
      </c>
      <c r="G1688">
        <v>20</v>
      </c>
    </row>
    <row r="1689" spans="5:7">
      <c r="E1689" s="80">
        <v>31349</v>
      </c>
      <c r="F1689">
        <v>1985</v>
      </c>
      <c r="G1689">
        <v>20</v>
      </c>
    </row>
    <row r="1690" spans="5:7">
      <c r="E1690" s="80">
        <v>31350</v>
      </c>
      <c r="F1690">
        <v>1985</v>
      </c>
      <c r="G1690">
        <v>20</v>
      </c>
    </row>
    <row r="1691" spans="5:7">
      <c r="E1691" s="80">
        <v>31351</v>
      </c>
      <c r="F1691">
        <v>1985</v>
      </c>
      <c r="G1691">
        <v>20</v>
      </c>
    </row>
    <row r="1692" spans="5:7">
      <c r="E1692" s="80">
        <v>31352</v>
      </c>
      <c r="F1692">
        <v>1985</v>
      </c>
      <c r="G1692">
        <v>20</v>
      </c>
    </row>
    <row r="1693" spans="5:7">
      <c r="E1693" s="80">
        <v>31353</v>
      </c>
      <c r="F1693">
        <v>1985</v>
      </c>
      <c r="G1693">
        <v>20</v>
      </c>
    </row>
    <row r="1694" spans="5:7">
      <c r="E1694" s="80">
        <v>31354</v>
      </c>
      <c r="F1694">
        <v>1985</v>
      </c>
      <c r="G1694">
        <v>20</v>
      </c>
    </row>
    <row r="1695" spans="5:7">
      <c r="E1695" s="80">
        <v>31355</v>
      </c>
      <c r="F1695">
        <v>1985</v>
      </c>
      <c r="G1695">
        <v>20</v>
      </c>
    </row>
    <row r="1696" spans="5:7">
      <c r="E1696" s="80">
        <v>31356</v>
      </c>
      <c r="F1696">
        <v>1985</v>
      </c>
      <c r="G1696">
        <v>20</v>
      </c>
    </row>
    <row r="1697" spans="5:7">
      <c r="E1697" s="80">
        <v>31357</v>
      </c>
      <c r="F1697">
        <v>1985</v>
      </c>
      <c r="G1697">
        <v>20</v>
      </c>
    </row>
    <row r="1698" spans="5:7">
      <c r="E1698" s="80">
        <v>31358</v>
      </c>
      <c r="F1698">
        <v>1985</v>
      </c>
      <c r="G1698">
        <v>20</v>
      </c>
    </row>
    <row r="1699" spans="5:7">
      <c r="E1699" s="80">
        <v>31359</v>
      </c>
      <c r="F1699">
        <v>1985</v>
      </c>
      <c r="G1699">
        <v>20</v>
      </c>
    </row>
    <row r="1700" spans="5:7">
      <c r="E1700" s="80">
        <v>31360</v>
      </c>
      <c r="F1700">
        <v>1985</v>
      </c>
      <c r="G1700">
        <v>20</v>
      </c>
    </row>
    <row r="1701" spans="5:7">
      <c r="E1701" s="80">
        <v>31361</v>
      </c>
      <c r="F1701">
        <v>1985</v>
      </c>
      <c r="G1701">
        <v>20</v>
      </c>
    </row>
    <row r="1702" spans="5:7">
      <c r="E1702" s="80">
        <v>31362</v>
      </c>
      <c r="F1702">
        <v>1985</v>
      </c>
      <c r="G1702">
        <v>20</v>
      </c>
    </row>
    <row r="1703" spans="5:7">
      <c r="E1703" s="80">
        <v>31363</v>
      </c>
      <c r="F1703">
        <v>1985</v>
      </c>
      <c r="G1703">
        <v>20</v>
      </c>
    </row>
    <row r="1704" spans="5:7">
      <c r="E1704" s="80">
        <v>31364</v>
      </c>
      <c r="F1704">
        <v>1985</v>
      </c>
      <c r="G1704">
        <v>20</v>
      </c>
    </row>
    <row r="1705" spans="5:7">
      <c r="E1705" s="80">
        <v>31365</v>
      </c>
      <c r="F1705">
        <v>1985</v>
      </c>
      <c r="G1705">
        <v>20</v>
      </c>
    </row>
    <row r="1706" spans="5:7">
      <c r="E1706" s="80">
        <v>31366</v>
      </c>
      <c r="F1706">
        <v>1985</v>
      </c>
      <c r="G1706">
        <v>20</v>
      </c>
    </row>
    <row r="1707" spans="5:7">
      <c r="E1707" s="80">
        <v>31367</v>
      </c>
      <c r="F1707">
        <v>1985</v>
      </c>
      <c r="G1707">
        <v>20</v>
      </c>
    </row>
    <row r="1708" spans="5:7">
      <c r="E1708" s="80">
        <v>31368</v>
      </c>
      <c r="F1708">
        <v>1985</v>
      </c>
      <c r="G1708">
        <v>20</v>
      </c>
    </row>
    <row r="1709" spans="5:7">
      <c r="E1709" s="80">
        <v>31369</v>
      </c>
      <c r="F1709">
        <v>1985</v>
      </c>
      <c r="G1709">
        <v>20</v>
      </c>
    </row>
    <row r="1710" spans="5:7">
      <c r="E1710" s="80">
        <v>31370</v>
      </c>
      <c r="F1710">
        <v>1985</v>
      </c>
      <c r="G1710">
        <v>20</v>
      </c>
    </row>
    <row r="1711" spans="5:7">
      <c r="E1711" s="80">
        <v>31371</v>
      </c>
      <c r="F1711">
        <v>1985</v>
      </c>
      <c r="G1711">
        <v>20</v>
      </c>
    </row>
    <row r="1712" spans="5:7">
      <c r="E1712" s="80">
        <v>31372</v>
      </c>
      <c r="F1712">
        <v>1985</v>
      </c>
      <c r="G1712">
        <v>20</v>
      </c>
    </row>
    <row r="1713" spans="5:7">
      <c r="E1713" s="80">
        <v>31373</v>
      </c>
      <c r="F1713">
        <v>1985</v>
      </c>
      <c r="G1713">
        <v>20</v>
      </c>
    </row>
    <row r="1714" spans="5:7">
      <c r="E1714" s="80">
        <v>31374</v>
      </c>
      <c r="F1714">
        <v>1985</v>
      </c>
      <c r="G1714">
        <v>20</v>
      </c>
    </row>
    <row r="1715" spans="5:7">
      <c r="E1715" s="80">
        <v>31375</v>
      </c>
      <c r="F1715">
        <v>1985</v>
      </c>
      <c r="G1715">
        <v>20</v>
      </c>
    </row>
    <row r="1716" spans="5:7">
      <c r="E1716" s="80">
        <v>31376</v>
      </c>
      <c r="F1716">
        <v>1985</v>
      </c>
      <c r="G1716">
        <v>20</v>
      </c>
    </row>
    <row r="1717" spans="5:7">
      <c r="E1717" s="80">
        <v>31377</v>
      </c>
      <c r="F1717">
        <v>1985</v>
      </c>
      <c r="G1717">
        <v>20</v>
      </c>
    </row>
    <row r="1718" spans="5:7">
      <c r="E1718" s="80">
        <v>31378</v>
      </c>
      <c r="F1718">
        <v>1985</v>
      </c>
      <c r="G1718">
        <v>20</v>
      </c>
    </row>
    <row r="1719" spans="5:7">
      <c r="E1719" s="80">
        <v>31379</v>
      </c>
      <c r="F1719">
        <v>1985</v>
      </c>
      <c r="G1719">
        <v>20</v>
      </c>
    </row>
    <row r="1720" spans="5:7">
      <c r="E1720" s="80">
        <v>31380</v>
      </c>
      <c r="F1720">
        <v>1985</v>
      </c>
      <c r="G1720">
        <v>20</v>
      </c>
    </row>
    <row r="1721" spans="5:7">
      <c r="E1721" s="80">
        <v>31381</v>
      </c>
      <c r="F1721">
        <v>1985</v>
      </c>
      <c r="G1721">
        <v>20</v>
      </c>
    </row>
    <row r="1722" spans="5:7">
      <c r="E1722" s="80">
        <v>31382</v>
      </c>
      <c r="F1722">
        <v>1985</v>
      </c>
      <c r="G1722">
        <v>20</v>
      </c>
    </row>
    <row r="1723" spans="5:7">
      <c r="E1723" s="80">
        <v>31383</v>
      </c>
      <c r="F1723">
        <v>1985</v>
      </c>
      <c r="G1723">
        <v>20</v>
      </c>
    </row>
    <row r="1724" spans="5:7">
      <c r="E1724" s="80">
        <v>31384</v>
      </c>
      <c r="F1724">
        <v>1985</v>
      </c>
      <c r="G1724">
        <v>20</v>
      </c>
    </row>
    <row r="1725" spans="5:7">
      <c r="E1725" s="80">
        <v>31385</v>
      </c>
      <c r="F1725">
        <v>1985</v>
      </c>
      <c r="G1725">
        <v>20</v>
      </c>
    </row>
    <row r="1726" spans="5:7">
      <c r="E1726" s="80">
        <v>31386</v>
      </c>
      <c r="F1726">
        <v>1985</v>
      </c>
      <c r="G1726">
        <v>20</v>
      </c>
    </row>
    <row r="1727" spans="5:7">
      <c r="E1727" s="80">
        <v>31387</v>
      </c>
      <c r="F1727">
        <v>1985</v>
      </c>
      <c r="G1727">
        <v>20</v>
      </c>
    </row>
    <row r="1728" spans="5:7">
      <c r="E1728" s="80">
        <v>31388</v>
      </c>
      <c r="F1728">
        <v>1985</v>
      </c>
      <c r="G1728">
        <v>20</v>
      </c>
    </row>
    <row r="1729" spans="5:7">
      <c r="E1729" s="80">
        <v>31389</v>
      </c>
      <c r="F1729">
        <v>1985</v>
      </c>
      <c r="G1729">
        <v>20</v>
      </c>
    </row>
    <row r="1730" spans="5:7">
      <c r="E1730" s="80">
        <v>31390</v>
      </c>
      <c r="F1730">
        <v>1985</v>
      </c>
      <c r="G1730">
        <v>20</v>
      </c>
    </row>
    <row r="1731" spans="5:7">
      <c r="E1731" s="80">
        <v>31391</v>
      </c>
      <c r="F1731">
        <v>1985</v>
      </c>
      <c r="G1731">
        <v>20</v>
      </c>
    </row>
    <row r="1732" spans="5:7">
      <c r="E1732" s="80">
        <v>31392</v>
      </c>
      <c r="F1732">
        <v>1985</v>
      </c>
      <c r="G1732">
        <v>20</v>
      </c>
    </row>
    <row r="1733" spans="5:7">
      <c r="E1733" s="80">
        <v>31393</v>
      </c>
      <c r="F1733">
        <v>1985</v>
      </c>
      <c r="G1733">
        <v>20</v>
      </c>
    </row>
    <row r="1734" spans="5:7">
      <c r="E1734" s="80">
        <v>31394</v>
      </c>
      <c r="F1734">
        <v>1985</v>
      </c>
      <c r="G1734">
        <v>20</v>
      </c>
    </row>
    <row r="1735" spans="5:7">
      <c r="E1735" s="80">
        <v>31395</v>
      </c>
      <c r="F1735">
        <v>1985</v>
      </c>
      <c r="G1735">
        <v>20</v>
      </c>
    </row>
    <row r="1736" spans="5:7">
      <c r="E1736" s="80">
        <v>31396</v>
      </c>
      <c r="F1736">
        <v>1985</v>
      </c>
      <c r="G1736">
        <v>20</v>
      </c>
    </row>
    <row r="1737" spans="5:7">
      <c r="E1737" s="80">
        <v>31397</v>
      </c>
      <c r="F1737">
        <v>1985</v>
      </c>
      <c r="G1737">
        <v>20</v>
      </c>
    </row>
    <row r="1738" spans="5:7">
      <c r="E1738" s="80">
        <v>31398</v>
      </c>
      <c r="F1738">
        <v>1985</v>
      </c>
      <c r="G1738">
        <v>20</v>
      </c>
    </row>
    <row r="1739" spans="5:7">
      <c r="E1739" s="80">
        <v>31399</v>
      </c>
      <c r="F1739">
        <v>1985</v>
      </c>
      <c r="G1739">
        <v>20</v>
      </c>
    </row>
    <row r="1740" spans="5:7">
      <c r="E1740" s="80">
        <v>31400</v>
      </c>
      <c r="F1740">
        <v>1985</v>
      </c>
      <c r="G1740">
        <v>20</v>
      </c>
    </row>
    <row r="1741" spans="5:7">
      <c r="E1741" s="80">
        <v>31401</v>
      </c>
      <c r="F1741">
        <v>1985</v>
      </c>
      <c r="G1741">
        <v>20</v>
      </c>
    </row>
    <row r="1742" spans="5:7">
      <c r="E1742" s="80">
        <v>31402</v>
      </c>
      <c r="F1742">
        <v>1985</v>
      </c>
      <c r="G1742">
        <v>20</v>
      </c>
    </row>
    <row r="1743" spans="5:7">
      <c r="E1743" s="80">
        <v>31403</v>
      </c>
      <c r="F1743">
        <v>1985</v>
      </c>
      <c r="G1743">
        <v>20</v>
      </c>
    </row>
    <row r="1744" spans="5:7">
      <c r="E1744" s="80">
        <v>31404</v>
      </c>
      <c r="F1744">
        <v>1985</v>
      </c>
      <c r="G1744">
        <v>20</v>
      </c>
    </row>
    <row r="1745" spans="5:7">
      <c r="E1745" s="80">
        <v>31405</v>
      </c>
      <c r="F1745">
        <v>1985</v>
      </c>
      <c r="G1745">
        <v>20</v>
      </c>
    </row>
    <row r="1746" spans="5:7">
      <c r="E1746" s="80">
        <v>31406</v>
      </c>
      <c r="F1746">
        <v>1985</v>
      </c>
      <c r="G1746">
        <v>20</v>
      </c>
    </row>
    <row r="1747" spans="5:7">
      <c r="E1747" s="80">
        <v>31407</v>
      </c>
      <c r="F1747">
        <v>1985</v>
      </c>
      <c r="G1747">
        <v>20</v>
      </c>
    </row>
    <row r="1748" spans="5:7">
      <c r="E1748" s="80">
        <v>31408</v>
      </c>
      <c r="F1748">
        <v>1985</v>
      </c>
      <c r="G1748">
        <v>20</v>
      </c>
    </row>
    <row r="1749" spans="5:7">
      <c r="E1749" s="80">
        <v>31409</v>
      </c>
      <c r="F1749">
        <v>1985</v>
      </c>
      <c r="G1749">
        <v>20</v>
      </c>
    </row>
    <row r="1750" spans="5:7">
      <c r="E1750" s="80">
        <v>31410</v>
      </c>
      <c r="F1750">
        <v>1985</v>
      </c>
      <c r="G1750">
        <v>20</v>
      </c>
    </row>
    <row r="1751" spans="5:7">
      <c r="E1751" s="80">
        <v>31411</v>
      </c>
      <c r="F1751">
        <v>1985</v>
      </c>
      <c r="G1751">
        <v>20</v>
      </c>
    </row>
    <row r="1752" spans="5:7">
      <c r="E1752" s="80">
        <v>31412</v>
      </c>
      <c r="F1752">
        <v>1985</v>
      </c>
      <c r="G1752">
        <v>20</v>
      </c>
    </row>
    <row r="1753" spans="5:7">
      <c r="E1753" s="80">
        <v>31413</v>
      </c>
      <c r="F1753">
        <v>1986</v>
      </c>
      <c r="G1753">
        <v>20</v>
      </c>
    </row>
    <row r="1754" spans="5:7">
      <c r="E1754" s="80">
        <v>31414</v>
      </c>
      <c r="F1754">
        <v>1986</v>
      </c>
      <c r="G1754">
        <v>20</v>
      </c>
    </row>
    <row r="1755" spans="5:7">
      <c r="E1755" s="80">
        <v>31415</v>
      </c>
      <c r="F1755">
        <v>1986</v>
      </c>
      <c r="G1755">
        <v>20</v>
      </c>
    </row>
    <row r="1756" spans="5:7">
      <c r="E1756" s="80">
        <v>31416</v>
      </c>
      <c r="F1756">
        <v>1986</v>
      </c>
      <c r="G1756">
        <v>20</v>
      </c>
    </row>
    <row r="1757" spans="5:7">
      <c r="E1757" s="80">
        <v>31417</v>
      </c>
      <c r="F1757">
        <v>1986</v>
      </c>
      <c r="G1757">
        <v>20</v>
      </c>
    </row>
    <row r="1758" spans="5:7">
      <c r="E1758" s="80">
        <v>31418</v>
      </c>
      <c r="F1758">
        <v>1986</v>
      </c>
      <c r="G1758">
        <v>20</v>
      </c>
    </row>
    <row r="1759" spans="5:7">
      <c r="E1759" s="80">
        <v>31419</v>
      </c>
      <c r="F1759">
        <v>1986</v>
      </c>
      <c r="G1759">
        <v>20</v>
      </c>
    </row>
    <row r="1760" spans="5:7">
      <c r="E1760" s="80">
        <v>31420</v>
      </c>
      <c r="F1760">
        <v>1986</v>
      </c>
      <c r="G1760">
        <v>20</v>
      </c>
    </row>
    <row r="1761" spans="5:7">
      <c r="E1761" s="80">
        <v>31421</v>
      </c>
      <c r="F1761">
        <v>1986</v>
      </c>
      <c r="G1761">
        <v>20</v>
      </c>
    </row>
    <row r="1762" spans="5:7">
      <c r="E1762" s="80">
        <v>31422</v>
      </c>
      <c r="F1762">
        <v>1986</v>
      </c>
      <c r="G1762">
        <v>20</v>
      </c>
    </row>
    <row r="1763" spans="5:7">
      <c r="E1763" s="80">
        <v>31423</v>
      </c>
      <c r="F1763">
        <v>1986</v>
      </c>
      <c r="G1763">
        <v>20</v>
      </c>
    </row>
    <row r="1764" spans="5:7">
      <c r="E1764" s="80">
        <v>31424</v>
      </c>
      <c r="F1764">
        <v>1986</v>
      </c>
      <c r="G1764">
        <v>20</v>
      </c>
    </row>
    <row r="1765" spans="5:7">
      <c r="E1765" s="80">
        <v>31425</v>
      </c>
      <c r="F1765">
        <v>1986</v>
      </c>
      <c r="G1765">
        <v>20</v>
      </c>
    </row>
    <row r="1766" spans="5:7">
      <c r="E1766" s="80">
        <v>31426</v>
      </c>
      <c r="F1766">
        <v>1986</v>
      </c>
      <c r="G1766">
        <v>20</v>
      </c>
    </row>
    <row r="1767" spans="5:7">
      <c r="E1767" s="80">
        <v>31427</v>
      </c>
      <c r="F1767">
        <v>1986</v>
      </c>
      <c r="G1767">
        <v>20</v>
      </c>
    </row>
    <row r="1768" spans="5:7">
      <c r="E1768" s="80">
        <v>31428</v>
      </c>
      <c r="F1768">
        <v>1986</v>
      </c>
      <c r="G1768">
        <v>20</v>
      </c>
    </row>
    <row r="1769" spans="5:7">
      <c r="E1769" s="80">
        <v>31429</v>
      </c>
      <c r="F1769">
        <v>1986</v>
      </c>
      <c r="G1769">
        <v>20</v>
      </c>
    </row>
    <row r="1770" spans="5:7">
      <c r="E1770" s="80">
        <v>31430</v>
      </c>
      <c r="F1770">
        <v>1986</v>
      </c>
      <c r="G1770">
        <v>20</v>
      </c>
    </row>
    <row r="1771" spans="5:7">
      <c r="E1771" s="80">
        <v>31431</v>
      </c>
      <c r="F1771">
        <v>1986</v>
      </c>
      <c r="G1771">
        <v>20</v>
      </c>
    </row>
    <row r="1772" spans="5:7">
      <c r="E1772" s="80">
        <v>31432</v>
      </c>
      <c r="F1772">
        <v>1986</v>
      </c>
      <c r="G1772">
        <v>20</v>
      </c>
    </row>
    <row r="1773" spans="5:7">
      <c r="E1773" s="80">
        <v>31433</v>
      </c>
      <c r="F1773">
        <v>1986</v>
      </c>
      <c r="G1773">
        <v>20</v>
      </c>
    </row>
    <row r="1774" spans="5:7">
      <c r="E1774" s="80">
        <v>31434</v>
      </c>
      <c r="F1774">
        <v>1986</v>
      </c>
      <c r="G1774">
        <v>20</v>
      </c>
    </row>
    <row r="1775" spans="5:7">
      <c r="E1775" s="80">
        <v>31435</v>
      </c>
      <c r="F1775">
        <v>1986</v>
      </c>
      <c r="G1775">
        <v>20</v>
      </c>
    </row>
    <row r="1776" spans="5:7">
      <c r="E1776" s="80">
        <v>31436</v>
      </c>
      <c r="F1776">
        <v>1986</v>
      </c>
      <c r="G1776">
        <v>20</v>
      </c>
    </row>
    <row r="1777" spans="5:7">
      <c r="E1777" s="80">
        <v>31437</v>
      </c>
      <c r="F1777">
        <v>1986</v>
      </c>
      <c r="G1777">
        <v>20</v>
      </c>
    </row>
    <row r="1778" spans="5:7">
      <c r="E1778" s="80">
        <v>31438</v>
      </c>
      <c r="F1778">
        <v>1986</v>
      </c>
      <c r="G1778">
        <v>20</v>
      </c>
    </row>
    <row r="1779" spans="5:7">
      <c r="E1779" s="80">
        <v>31439</v>
      </c>
      <c r="F1779">
        <v>1986</v>
      </c>
      <c r="G1779">
        <v>20</v>
      </c>
    </row>
    <row r="1780" spans="5:7">
      <c r="E1780" s="80">
        <v>31440</v>
      </c>
      <c r="F1780">
        <v>1986</v>
      </c>
      <c r="G1780">
        <v>20</v>
      </c>
    </row>
    <row r="1781" spans="5:7">
      <c r="E1781" s="80">
        <v>31441</v>
      </c>
      <c r="F1781">
        <v>1986</v>
      </c>
      <c r="G1781">
        <v>20</v>
      </c>
    </row>
    <row r="1782" spans="5:7">
      <c r="E1782" s="80">
        <v>31442</v>
      </c>
      <c r="F1782">
        <v>1986</v>
      </c>
      <c r="G1782">
        <v>20</v>
      </c>
    </row>
    <row r="1783" spans="5:7">
      <c r="E1783" s="80">
        <v>31443</v>
      </c>
      <c r="F1783">
        <v>1986</v>
      </c>
      <c r="G1783">
        <v>20</v>
      </c>
    </row>
    <row r="1784" spans="5:7">
      <c r="E1784" s="80">
        <v>31444</v>
      </c>
      <c r="F1784">
        <v>1986</v>
      </c>
      <c r="G1784">
        <v>20</v>
      </c>
    </row>
    <row r="1785" spans="5:7">
      <c r="E1785" s="80">
        <v>31445</v>
      </c>
      <c r="F1785">
        <v>1986</v>
      </c>
      <c r="G1785">
        <v>20</v>
      </c>
    </row>
    <row r="1786" spans="5:7">
      <c r="E1786" s="80">
        <v>31446</v>
      </c>
      <c r="F1786">
        <v>1986</v>
      </c>
      <c r="G1786">
        <v>20</v>
      </c>
    </row>
    <row r="1787" spans="5:7">
      <c r="E1787" s="80">
        <v>31447</v>
      </c>
      <c r="F1787">
        <v>1986</v>
      </c>
      <c r="G1787">
        <v>20</v>
      </c>
    </row>
    <row r="1788" spans="5:7">
      <c r="E1788" s="80">
        <v>31448</v>
      </c>
      <c r="F1788">
        <v>1986</v>
      </c>
      <c r="G1788">
        <v>20</v>
      </c>
    </row>
    <row r="1789" spans="5:7">
      <c r="E1789" s="80">
        <v>31449</v>
      </c>
      <c r="F1789">
        <v>1986</v>
      </c>
      <c r="G1789">
        <v>20</v>
      </c>
    </row>
    <row r="1790" spans="5:7">
      <c r="E1790" s="80">
        <v>31450</v>
      </c>
      <c r="F1790">
        <v>1986</v>
      </c>
      <c r="G1790">
        <v>20</v>
      </c>
    </row>
    <row r="1791" spans="5:7">
      <c r="E1791" s="80">
        <v>31451</v>
      </c>
      <c r="F1791">
        <v>1986</v>
      </c>
      <c r="G1791">
        <v>20</v>
      </c>
    </row>
    <row r="1792" spans="5:7">
      <c r="E1792" s="80">
        <v>31452</v>
      </c>
      <c r="F1792">
        <v>1986</v>
      </c>
      <c r="G1792">
        <v>20</v>
      </c>
    </row>
    <row r="1793" spans="5:7">
      <c r="E1793" s="80">
        <v>31453</v>
      </c>
      <c r="F1793">
        <v>1986</v>
      </c>
      <c r="G1793">
        <v>20</v>
      </c>
    </row>
    <row r="1794" spans="5:7">
      <c r="E1794" s="80">
        <v>31454</v>
      </c>
      <c r="F1794">
        <v>1986</v>
      </c>
      <c r="G1794">
        <v>20</v>
      </c>
    </row>
    <row r="1795" spans="5:7">
      <c r="E1795" s="80">
        <v>31455</v>
      </c>
      <c r="F1795">
        <v>1986</v>
      </c>
      <c r="G1795">
        <v>20</v>
      </c>
    </row>
    <row r="1796" spans="5:7">
      <c r="E1796" s="80">
        <v>31456</v>
      </c>
      <c r="F1796">
        <v>1986</v>
      </c>
      <c r="G1796">
        <v>20</v>
      </c>
    </row>
    <row r="1797" spans="5:7">
      <c r="E1797" s="80">
        <v>31457</v>
      </c>
      <c r="F1797">
        <v>1986</v>
      </c>
      <c r="G1797">
        <v>20</v>
      </c>
    </row>
    <row r="1798" spans="5:7">
      <c r="E1798" s="80">
        <v>31458</v>
      </c>
      <c r="F1798">
        <v>1986</v>
      </c>
      <c r="G1798">
        <v>20</v>
      </c>
    </row>
    <row r="1799" spans="5:7">
      <c r="E1799" s="80">
        <v>31459</v>
      </c>
      <c r="F1799">
        <v>1986</v>
      </c>
      <c r="G1799">
        <v>20</v>
      </c>
    </row>
    <row r="1800" spans="5:7">
      <c r="E1800" s="80">
        <v>31460</v>
      </c>
      <c r="F1800">
        <v>1986</v>
      </c>
      <c r="G1800">
        <v>20</v>
      </c>
    </row>
    <row r="1801" spans="5:7">
      <c r="E1801" s="80">
        <v>31461</v>
      </c>
      <c r="F1801">
        <v>1986</v>
      </c>
      <c r="G1801">
        <v>20</v>
      </c>
    </row>
    <row r="1802" spans="5:7">
      <c r="E1802" s="80">
        <v>31462</v>
      </c>
      <c r="F1802">
        <v>1986</v>
      </c>
      <c r="G1802">
        <v>20</v>
      </c>
    </row>
    <row r="1803" spans="5:7">
      <c r="E1803" s="80">
        <v>31463</v>
      </c>
      <c r="F1803">
        <v>1986</v>
      </c>
      <c r="G1803">
        <v>20</v>
      </c>
    </row>
    <row r="1804" spans="5:7">
      <c r="E1804" s="80">
        <v>31464</v>
      </c>
      <c r="F1804">
        <v>1986</v>
      </c>
      <c r="G1804">
        <v>20</v>
      </c>
    </row>
    <row r="1805" spans="5:7">
      <c r="E1805" s="80">
        <v>31465</v>
      </c>
      <c r="F1805">
        <v>1986</v>
      </c>
      <c r="G1805">
        <v>20</v>
      </c>
    </row>
    <row r="1806" spans="5:7">
      <c r="E1806" s="80">
        <v>31466</v>
      </c>
      <c r="F1806">
        <v>1986</v>
      </c>
      <c r="G1806">
        <v>20</v>
      </c>
    </row>
    <row r="1807" spans="5:7">
      <c r="E1807" s="80">
        <v>31467</v>
      </c>
      <c r="F1807">
        <v>1986</v>
      </c>
      <c r="G1807">
        <v>20</v>
      </c>
    </row>
    <row r="1808" spans="5:7">
      <c r="E1808" s="80">
        <v>31468</v>
      </c>
      <c r="F1808">
        <v>1986</v>
      </c>
      <c r="G1808">
        <v>20</v>
      </c>
    </row>
    <row r="1809" spans="5:7">
      <c r="E1809" s="80">
        <v>31469</v>
      </c>
      <c r="F1809">
        <v>1986</v>
      </c>
      <c r="G1809">
        <v>20</v>
      </c>
    </row>
    <row r="1810" spans="5:7">
      <c r="E1810" s="80">
        <v>31470</v>
      </c>
      <c r="F1810">
        <v>1986</v>
      </c>
      <c r="G1810">
        <v>20</v>
      </c>
    </row>
    <row r="1811" spans="5:7">
      <c r="E1811" s="80">
        <v>31471</v>
      </c>
      <c r="F1811">
        <v>1986</v>
      </c>
      <c r="G1811">
        <v>20</v>
      </c>
    </row>
    <row r="1812" spans="5:7">
      <c r="E1812" s="80">
        <v>31472</v>
      </c>
      <c r="F1812">
        <v>1986</v>
      </c>
      <c r="G1812">
        <v>20</v>
      </c>
    </row>
    <row r="1813" spans="5:7">
      <c r="E1813" s="80">
        <v>31473</v>
      </c>
      <c r="F1813">
        <v>1986</v>
      </c>
      <c r="G1813">
        <v>20</v>
      </c>
    </row>
    <row r="1814" spans="5:7">
      <c r="E1814" s="80">
        <v>31474</v>
      </c>
      <c r="F1814">
        <v>1986</v>
      </c>
      <c r="G1814">
        <v>20</v>
      </c>
    </row>
    <row r="1815" spans="5:7">
      <c r="E1815" s="80">
        <v>31475</v>
      </c>
      <c r="F1815">
        <v>1986</v>
      </c>
      <c r="G1815">
        <v>20</v>
      </c>
    </row>
    <row r="1816" spans="5:7">
      <c r="E1816" s="80">
        <v>31476</v>
      </c>
      <c r="F1816">
        <v>1986</v>
      </c>
      <c r="G1816">
        <v>20</v>
      </c>
    </row>
    <row r="1817" spans="5:7">
      <c r="E1817" s="80">
        <v>31477</v>
      </c>
      <c r="F1817">
        <v>1986</v>
      </c>
      <c r="G1817">
        <v>20</v>
      </c>
    </row>
    <row r="1818" spans="5:7">
      <c r="E1818" s="80">
        <v>31478</v>
      </c>
      <c r="F1818">
        <v>1986</v>
      </c>
      <c r="G1818">
        <v>20</v>
      </c>
    </row>
    <row r="1819" spans="5:7">
      <c r="E1819" s="80">
        <v>31479</v>
      </c>
      <c r="F1819">
        <v>1986</v>
      </c>
      <c r="G1819">
        <v>20</v>
      </c>
    </row>
    <row r="1820" spans="5:7">
      <c r="E1820" s="80">
        <v>31480</v>
      </c>
      <c r="F1820">
        <v>1986</v>
      </c>
      <c r="G1820">
        <v>20</v>
      </c>
    </row>
    <row r="1821" spans="5:7">
      <c r="E1821" s="80">
        <v>31481</v>
      </c>
      <c r="F1821">
        <v>1986</v>
      </c>
      <c r="G1821">
        <v>20</v>
      </c>
    </row>
    <row r="1822" spans="5:7">
      <c r="E1822" s="80">
        <v>31482</v>
      </c>
      <c r="F1822">
        <v>1986</v>
      </c>
      <c r="G1822">
        <v>20</v>
      </c>
    </row>
    <row r="1823" spans="5:7">
      <c r="E1823" s="80">
        <v>31483</v>
      </c>
      <c r="F1823">
        <v>1986</v>
      </c>
      <c r="G1823">
        <v>20</v>
      </c>
    </row>
    <row r="1824" spans="5:7">
      <c r="E1824" s="80">
        <v>31484</v>
      </c>
      <c r="F1824">
        <v>1986</v>
      </c>
      <c r="G1824">
        <v>20</v>
      </c>
    </row>
    <row r="1825" spans="5:7">
      <c r="E1825" s="80">
        <v>31485</v>
      </c>
      <c r="F1825">
        <v>1986</v>
      </c>
      <c r="G1825">
        <v>20</v>
      </c>
    </row>
    <row r="1826" spans="5:7">
      <c r="E1826" s="80">
        <v>31486</v>
      </c>
      <c r="F1826">
        <v>1986</v>
      </c>
      <c r="G1826">
        <v>20</v>
      </c>
    </row>
    <row r="1827" spans="5:7">
      <c r="E1827" s="80">
        <v>31487</v>
      </c>
      <c r="F1827">
        <v>1986</v>
      </c>
      <c r="G1827">
        <v>20</v>
      </c>
    </row>
    <row r="1828" spans="5:7">
      <c r="E1828" s="80">
        <v>31488</v>
      </c>
      <c r="F1828">
        <v>1986</v>
      </c>
      <c r="G1828">
        <v>20</v>
      </c>
    </row>
    <row r="1829" spans="5:7">
      <c r="E1829" s="80">
        <v>31489</v>
      </c>
      <c r="F1829">
        <v>1986</v>
      </c>
      <c r="G1829">
        <v>20</v>
      </c>
    </row>
    <row r="1830" spans="5:7">
      <c r="E1830" s="80">
        <v>31490</v>
      </c>
      <c r="F1830">
        <v>1986</v>
      </c>
      <c r="G1830">
        <v>20</v>
      </c>
    </row>
    <row r="1831" spans="5:7">
      <c r="E1831" s="80">
        <v>31491</v>
      </c>
      <c r="F1831">
        <v>1986</v>
      </c>
      <c r="G1831">
        <v>20</v>
      </c>
    </row>
    <row r="1832" spans="5:7">
      <c r="E1832" s="80">
        <v>31492</v>
      </c>
      <c r="F1832">
        <v>1986</v>
      </c>
      <c r="G1832">
        <v>20</v>
      </c>
    </row>
    <row r="1833" spans="5:7">
      <c r="E1833" s="80">
        <v>31493</v>
      </c>
      <c r="F1833">
        <v>1986</v>
      </c>
      <c r="G1833">
        <v>20</v>
      </c>
    </row>
    <row r="1834" spans="5:7">
      <c r="E1834" s="80">
        <v>31494</v>
      </c>
      <c r="F1834">
        <v>1986</v>
      </c>
      <c r="G1834">
        <v>20</v>
      </c>
    </row>
    <row r="1835" spans="5:7">
      <c r="E1835" s="80">
        <v>31495</v>
      </c>
      <c r="F1835">
        <v>1986</v>
      </c>
      <c r="G1835">
        <v>20</v>
      </c>
    </row>
    <row r="1836" spans="5:7">
      <c r="E1836" s="80">
        <v>31496</v>
      </c>
      <c r="F1836">
        <v>1986</v>
      </c>
      <c r="G1836">
        <v>20</v>
      </c>
    </row>
    <row r="1837" spans="5:7">
      <c r="E1837" s="80">
        <v>31497</v>
      </c>
      <c r="F1837">
        <v>1986</v>
      </c>
      <c r="G1837">
        <v>20</v>
      </c>
    </row>
    <row r="1838" spans="5:7">
      <c r="E1838" s="80">
        <v>31498</v>
      </c>
      <c r="F1838">
        <v>1986</v>
      </c>
      <c r="G1838">
        <v>20</v>
      </c>
    </row>
    <row r="1839" spans="5:7">
      <c r="E1839" s="80">
        <v>31499</v>
      </c>
      <c r="F1839">
        <v>1986</v>
      </c>
      <c r="G1839">
        <v>20</v>
      </c>
    </row>
    <row r="1840" spans="5:7">
      <c r="E1840" s="80">
        <v>31500</v>
      </c>
      <c r="F1840">
        <v>1986</v>
      </c>
      <c r="G1840">
        <v>20</v>
      </c>
    </row>
    <row r="1841" spans="5:7">
      <c r="E1841" s="80">
        <v>31501</v>
      </c>
      <c r="F1841">
        <v>1986</v>
      </c>
      <c r="G1841">
        <v>20</v>
      </c>
    </row>
    <row r="1842" spans="5:7">
      <c r="E1842" s="80">
        <v>31502</v>
      </c>
      <c r="F1842">
        <v>1986</v>
      </c>
      <c r="G1842">
        <v>20</v>
      </c>
    </row>
    <row r="1843" spans="5:7">
      <c r="E1843" s="80">
        <v>31503</v>
      </c>
      <c r="F1843">
        <v>1986</v>
      </c>
      <c r="G1843">
        <v>20</v>
      </c>
    </row>
    <row r="1844" spans="5:7">
      <c r="E1844" s="80">
        <v>31504</v>
      </c>
      <c r="F1844">
        <v>1986</v>
      </c>
      <c r="G1844">
        <v>20</v>
      </c>
    </row>
    <row r="1845" spans="5:7">
      <c r="E1845" s="80">
        <v>31505</v>
      </c>
      <c r="F1845">
        <v>1986</v>
      </c>
      <c r="G1845">
        <v>20</v>
      </c>
    </row>
    <row r="1846" spans="5:7">
      <c r="E1846" s="80">
        <v>31506</v>
      </c>
      <c r="F1846">
        <v>1986</v>
      </c>
      <c r="G1846">
        <v>20</v>
      </c>
    </row>
    <row r="1847" spans="5:7">
      <c r="E1847" s="80">
        <v>31507</v>
      </c>
      <c r="F1847">
        <v>1986</v>
      </c>
      <c r="G1847">
        <v>20</v>
      </c>
    </row>
    <row r="1848" spans="5:7">
      <c r="E1848" s="80">
        <v>31508</v>
      </c>
      <c r="F1848">
        <v>1986</v>
      </c>
      <c r="G1848">
        <v>20</v>
      </c>
    </row>
    <row r="1849" spans="5:7">
      <c r="E1849" s="80">
        <v>31509</v>
      </c>
      <c r="F1849">
        <v>1986</v>
      </c>
      <c r="G1849">
        <v>20</v>
      </c>
    </row>
    <row r="1850" spans="5:7">
      <c r="E1850" s="80">
        <v>31510</v>
      </c>
      <c r="F1850">
        <v>1986</v>
      </c>
      <c r="G1850">
        <v>20</v>
      </c>
    </row>
    <row r="1851" spans="5:7">
      <c r="E1851" s="80">
        <v>31511</v>
      </c>
      <c r="F1851">
        <v>1986</v>
      </c>
      <c r="G1851">
        <v>20</v>
      </c>
    </row>
    <row r="1852" spans="5:7">
      <c r="E1852" s="80">
        <v>31512</v>
      </c>
      <c r="F1852">
        <v>1986</v>
      </c>
      <c r="G1852">
        <v>20</v>
      </c>
    </row>
    <row r="1853" spans="5:7">
      <c r="E1853" s="80">
        <v>31513</v>
      </c>
      <c r="F1853">
        <v>1986</v>
      </c>
      <c r="G1853">
        <v>20</v>
      </c>
    </row>
    <row r="1854" spans="5:7">
      <c r="E1854" s="80">
        <v>31514</v>
      </c>
      <c r="F1854">
        <v>1986</v>
      </c>
      <c r="G1854">
        <v>20</v>
      </c>
    </row>
    <row r="1855" spans="5:7">
      <c r="E1855" s="80">
        <v>31515</v>
      </c>
      <c r="F1855">
        <v>1986</v>
      </c>
      <c r="G1855">
        <v>20</v>
      </c>
    </row>
    <row r="1856" spans="5:7">
      <c r="E1856" s="80">
        <v>31516</v>
      </c>
      <c r="F1856">
        <v>1986</v>
      </c>
      <c r="G1856">
        <v>20</v>
      </c>
    </row>
    <row r="1857" spans="5:7">
      <c r="E1857" s="80">
        <v>31517</v>
      </c>
      <c r="F1857">
        <v>1986</v>
      </c>
      <c r="G1857">
        <v>20</v>
      </c>
    </row>
    <row r="1858" spans="5:7">
      <c r="E1858" s="80">
        <v>31518</v>
      </c>
      <c r="F1858">
        <v>1986</v>
      </c>
      <c r="G1858">
        <v>20</v>
      </c>
    </row>
    <row r="1859" spans="5:7">
      <c r="E1859" s="80">
        <v>31519</v>
      </c>
      <c r="F1859">
        <v>1986</v>
      </c>
      <c r="G1859">
        <v>20</v>
      </c>
    </row>
    <row r="1860" spans="5:7">
      <c r="E1860" s="80">
        <v>31520</v>
      </c>
      <c r="F1860">
        <v>1986</v>
      </c>
      <c r="G1860">
        <v>20</v>
      </c>
    </row>
    <row r="1861" spans="5:7">
      <c r="E1861" s="80">
        <v>31521</v>
      </c>
      <c r="F1861">
        <v>1986</v>
      </c>
      <c r="G1861">
        <v>20</v>
      </c>
    </row>
    <row r="1862" spans="5:7">
      <c r="E1862" s="80">
        <v>31522</v>
      </c>
      <c r="F1862">
        <v>1986</v>
      </c>
      <c r="G1862">
        <v>20</v>
      </c>
    </row>
    <row r="1863" spans="5:7">
      <c r="E1863" s="80">
        <v>31523</v>
      </c>
      <c r="F1863">
        <v>1986</v>
      </c>
      <c r="G1863">
        <v>20</v>
      </c>
    </row>
    <row r="1864" spans="5:7">
      <c r="E1864" s="80">
        <v>31524</v>
      </c>
      <c r="F1864">
        <v>1986</v>
      </c>
      <c r="G1864">
        <v>20</v>
      </c>
    </row>
    <row r="1865" spans="5:7">
      <c r="E1865" s="80">
        <v>31525</v>
      </c>
      <c r="F1865">
        <v>1986</v>
      </c>
      <c r="G1865">
        <v>20</v>
      </c>
    </row>
    <row r="1866" spans="5:7">
      <c r="E1866" s="80">
        <v>31526</v>
      </c>
      <c r="F1866">
        <v>1986</v>
      </c>
      <c r="G1866">
        <v>20</v>
      </c>
    </row>
    <row r="1867" spans="5:7">
      <c r="E1867" s="80">
        <v>31527</v>
      </c>
      <c r="F1867">
        <v>1986</v>
      </c>
      <c r="G1867">
        <v>20</v>
      </c>
    </row>
    <row r="1868" spans="5:7">
      <c r="E1868" s="80">
        <v>31528</v>
      </c>
      <c r="F1868">
        <v>1986</v>
      </c>
      <c r="G1868">
        <v>20</v>
      </c>
    </row>
    <row r="1869" spans="5:7">
      <c r="E1869" s="80">
        <v>31529</v>
      </c>
      <c r="F1869">
        <v>1986</v>
      </c>
      <c r="G1869">
        <v>20</v>
      </c>
    </row>
    <row r="1870" spans="5:7">
      <c r="E1870" s="80">
        <v>31530</v>
      </c>
      <c r="F1870">
        <v>1986</v>
      </c>
      <c r="G1870">
        <v>20</v>
      </c>
    </row>
    <row r="1871" spans="5:7">
      <c r="E1871" s="80">
        <v>31531</v>
      </c>
      <c r="F1871">
        <v>1986</v>
      </c>
      <c r="G1871">
        <v>20</v>
      </c>
    </row>
    <row r="1872" spans="5:7">
      <c r="E1872" s="80">
        <v>31532</v>
      </c>
      <c r="F1872">
        <v>1986</v>
      </c>
      <c r="G1872">
        <v>20</v>
      </c>
    </row>
    <row r="1873" spans="5:7">
      <c r="E1873" s="80">
        <v>31533</v>
      </c>
      <c r="F1873">
        <v>1986</v>
      </c>
      <c r="G1873">
        <v>20</v>
      </c>
    </row>
    <row r="1874" spans="5:7">
      <c r="E1874" s="80">
        <v>31534</v>
      </c>
      <c r="F1874">
        <v>1986</v>
      </c>
      <c r="G1874">
        <v>20</v>
      </c>
    </row>
    <row r="1875" spans="5:7">
      <c r="E1875" s="80">
        <v>31535</v>
      </c>
      <c r="F1875">
        <v>1986</v>
      </c>
      <c r="G1875">
        <v>20</v>
      </c>
    </row>
    <row r="1876" spans="5:7">
      <c r="E1876" s="80">
        <v>31536</v>
      </c>
      <c r="F1876">
        <v>1986</v>
      </c>
      <c r="G1876">
        <v>20</v>
      </c>
    </row>
    <row r="1877" spans="5:7">
      <c r="E1877" s="80">
        <v>31537</v>
      </c>
      <c r="F1877">
        <v>1986</v>
      </c>
      <c r="G1877">
        <v>20</v>
      </c>
    </row>
    <row r="1878" spans="5:7">
      <c r="E1878" s="80">
        <v>31538</v>
      </c>
      <c r="F1878">
        <v>1986</v>
      </c>
      <c r="G1878">
        <v>20</v>
      </c>
    </row>
    <row r="1879" spans="5:7">
      <c r="E1879" s="80">
        <v>31539</v>
      </c>
      <c r="F1879">
        <v>1986</v>
      </c>
      <c r="G1879">
        <v>20</v>
      </c>
    </row>
    <row r="1880" spans="5:7">
      <c r="E1880" s="80">
        <v>31540</v>
      </c>
      <c r="F1880">
        <v>1986</v>
      </c>
      <c r="G1880">
        <v>20</v>
      </c>
    </row>
    <row r="1881" spans="5:7">
      <c r="E1881" s="80">
        <v>31541</v>
      </c>
      <c r="F1881">
        <v>1986</v>
      </c>
      <c r="G1881">
        <v>20</v>
      </c>
    </row>
    <row r="1882" spans="5:7">
      <c r="E1882" s="80">
        <v>31542</v>
      </c>
      <c r="F1882">
        <v>1986</v>
      </c>
      <c r="G1882">
        <v>20</v>
      </c>
    </row>
    <row r="1883" spans="5:7">
      <c r="E1883" s="80">
        <v>31543</v>
      </c>
      <c r="F1883">
        <v>1986</v>
      </c>
      <c r="G1883">
        <v>20</v>
      </c>
    </row>
    <row r="1884" spans="5:7">
      <c r="E1884" s="80">
        <v>31544</v>
      </c>
      <c r="F1884">
        <v>1986</v>
      </c>
      <c r="G1884">
        <v>20</v>
      </c>
    </row>
    <row r="1885" spans="5:7">
      <c r="E1885" s="80">
        <v>31545</v>
      </c>
      <c r="F1885">
        <v>1986</v>
      </c>
      <c r="G1885">
        <v>20</v>
      </c>
    </row>
    <row r="1886" spans="5:7">
      <c r="E1886" s="80">
        <v>31546</v>
      </c>
      <c r="F1886">
        <v>1986</v>
      </c>
      <c r="G1886">
        <v>20</v>
      </c>
    </row>
    <row r="1887" spans="5:7">
      <c r="E1887" s="80">
        <v>31547</v>
      </c>
      <c r="F1887">
        <v>1986</v>
      </c>
      <c r="G1887">
        <v>20</v>
      </c>
    </row>
    <row r="1888" spans="5:7">
      <c r="E1888" s="80">
        <v>31548</v>
      </c>
      <c r="F1888">
        <v>1986</v>
      </c>
      <c r="G1888">
        <v>20</v>
      </c>
    </row>
    <row r="1889" spans="5:7">
      <c r="E1889" s="80">
        <v>31549</v>
      </c>
      <c r="F1889">
        <v>1986</v>
      </c>
      <c r="G1889">
        <v>20</v>
      </c>
    </row>
    <row r="1890" spans="5:7">
      <c r="E1890" s="80">
        <v>31550</v>
      </c>
      <c r="F1890">
        <v>1986</v>
      </c>
      <c r="G1890">
        <v>20</v>
      </c>
    </row>
    <row r="1891" spans="5:7">
      <c r="E1891" s="80">
        <v>31551</v>
      </c>
      <c r="F1891">
        <v>1986</v>
      </c>
      <c r="G1891">
        <v>20</v>
      </c>
    </row>
    <row r="1892" spans="5:7">
      <c r="E1892" s="80">
        <v>31552</v>
      </c>
      <c r="F1892">
        <v>1986</v>
      </c>
      <c r="G1892">
        <v>20</v>
      </c>
    </row>
    <row r="1893" spans="5:7">
      <c r="E1893" s="80">
        <v>31553</v>
      </c>
      <c r="F1893">
        <v>1986</v>
      </c>
      <c r="G1893">
        <v>20</v>
      </c>
    </row>
    <row r="1894" spans="5:7">
      <c r="E1894" s="80">
        <v>31554</v>
      </c>
      <c r="F1894">
        <v>1986</v>
      </c>
      <c r="G1894">
        <v>20</v>
      </c>
    </row>
    <row r="1895" spans="5:7">
      <c r="E1895" s="80">
        <v>31555</v>
      </c>
      <c r="F1895">
        <v>1986</v>
      </c>
      <c r="G1895">
        <v>20</v>
      </c>
    </row>
    <row r="1896" spans="5:7">
      <c r="E1896" s="80">
        <v>31556</v>
      </c>
      <c r="F1896">
        <v>1986</v>
      </c>
      <c r="G1896">
        <v>20</v>
      </c>
    </row>
    <row r="1897" spans="5:7">
      <c r="E1897" s="80">
        <v>31557</v>
      </c>
      <c r="F1897">
        <v>1986</v>
      </c>
      <c r="G1897">
        <v>20</v>
      </c>
    </row>
    <row r="1898" spans="5:7">
      <c r="E1898" s="80">
        <v>31558</v>
      </c>
      <c r="F1898">
        <v>1986</v>
      </c>
      <c r="G1898">
        <v>20</v>
      </c>
    </row>
    <row r="1899" spans="5:7">
      <c r="E1899" s="80">
        <v>31559</v>
      </c>
      <c r="F1899">
        <v>1986</v>
      </c>
      <c r="G1899">
        <v>20</v>
      </c>
    </row>
    <row r="1900" spans="5:7">
      <c r="E1900" s="80">
        <v>31560</v>
      </c>
      <c r="F1900">
        <v>1986</v>
      </c>
      <c r="G1900">
        <v>20</v>
      </c>
    </row>
    <row r="1901" spans="5:7">
      <c r="E1901" s="80">
        <v>31561</v>
      </c>
      <c r="F1901">
        <v>1986</v>
      </c>
      <c r="G1901">
        <v>20</v>
      </c>
    </row>
    <row r="1902" spans="5:7">
      <c r="E1902" s="80">
        <v>31562</v>
      </c>
      <c r="F1902">
        <v>1986</v>
      </c>
      <c r="G1902">
        <v>20</v>
      </c>
    </row>
    <row r="1903" spans="5:7">
      <c r="E1903" s="80">
        <v>31563</v>
      </c>
      <c r="F1903">
        <v>1986</v>
      </c>
      <c r="G1903">
        <v>20</v>
      </c>
    </row>
    <row r="1904" spans="5:7">
      <c r="E1904" s="80">
        <v>31564</v>
      </c>
      <c r="F1904">
        <v>1986</v>
      </c>
      <c r="G1904">
        <v>20</v>
      </c>
    </row>
    <row r="1905" spans="5:7">
      <c r="E1905" s="80">
        <v>31565</v>
      </c>
      <c r="F1905">
        <v>1986</v>
      </c>
      <c r="G1905">
        <v>20</v>
      </c>
    </row>
    <row r="1906" spans="5:7">
      <c r="E1906" s="80">
        <v>31566</v>
      </c>
      <c r="F1906">
        <v>1986</v>
      </c>
      <c r="G1906">
        <v>20</v>
      </c>
    </row>
    <row r="1907" spans="5:7">
      <c r="E1907" s="80">
        <v>31567</v>
      </c>
      <c r="F1907">
        <v>1986</v>
      </c>
      <c r="G1907">
        <v>20</v>
      </c>
    </row>
    <row r="1908" spans="5:7">
      <c r="E1908" s="80">
        <v>31568</v>
      </c>
      <c r="F1908">
        <v>1986</v>
      </c>
      <c r="G1908">
        <v>20</v>
      </c>
    </row>
    <row r="1909" spans="5:7">
      <c r="E1909" s="80">
        <v>31569</v>
      </c>
      <c r="F1909">
        <v>1986</v>
      </c>
      <c r="G1909">
        <v>20</v>
      </c>
    </row>
    <row r="1910" spans="5:7">
      <c r="E1910" s="80">
        <v>31570</v>
      </c>
      <c r="F1910">
        <v>1986</v>
      </c>
      <c r="G1910">
        <v>20</v>
      </c>
    </row>
    <row r="1911" spans="5:7">
      <c r="E1911" s="80">
        <v>31571</v>
      </c>
      <c r="F1911">
        <v>1986</v>
      </c>
      <c r="G1911">
        <v>20</v>
      </c>
    </row>
    <row r="1912" spans="5:7">
      <c r="E1912" s="80">
        <v>31572</v>
      </c>
      <c r="F1912">
        <v>1986</v>
      </c>
      <c r="G1912">
        <v>20</v>
      </c>
    </row>
    <row r="1913" spans="5:7">
      <c r="E1913" s="80">
        <v>31573</v>
      </c>
      <c r="F1913">
        <v>1986</v>
      </c>
      <c r="G1913">
        <v>20</v>
      </c>
    </row>
    <row r="1914" spans="5:7">
      <c r="E1914" s="80">
        <v>31574</v>
      </c>
      <c r="F1914">
        <v>1986</v>
      </c>
      <c r="G1914">
        <v>20</v>
      </c>
    </row>
    <row r="1915" spans="5:7">
      <c r="E1915" s="80">
        <v>31575</v>
      </c>
      <c r="F1915">
        <v>1986</v>
      </c>
      <c r="G1915">
        <v>20</v>
      </c>
    </row>
    <row r="1916" spans="5:7">
      <c r="E1916" s="80">
        <v>31576</v>
      </c>
      <c r="F1916">
        <v>1986</v>
      </c>
      <c r="G1916">
        <v>20</v>
      </c>
    </row>
    <row r="1917" spans="5:7">
      <c r="E1917" s="80">
        <v>31577</v>
      </c>
      <c r="F1917">
        <v>1986</v>
      </c>
      <c r="G1917">
        <v>20</v>
      </c>
    </row>
    <row r="1918" spans="5:7">
      <c r="E1918" s="80">
        <v>31578</v>
      </c>
      <c r="F1918">
        <v>1986</v>
      </c>
      <c r="G1918">
        <v>20</v>
      </c>
    </row>
    <row r="1919" spans="5:7">
      <c r="E1919" s="80">
        <v>31579</v>
      </c>
      <c r="F1919">
        <v>1986</v>
      </c>
      <c r="G1919">
        <v>20</v>
      </c>
    </row>
    <row r="1920" spans="5:7">
      <c r="E1920" s="80">
        <v>31580</v>
      </c>
      <c r="F1920">
        <v>1986</v>
      </c>
      <c r="G1920">
        <v>20</v>
      </c>
    </row>
    <row r="1921" spans="5:7">
      <c r="E1921" s="80">
        <v>31581</v>
      </c>
      <c r="F1921">
        <v>1986</v>
      </c>
      <c r="G1921">
        <v>20</v>
      </c>
    </row>
    <row r="1922" spans="5:7">
      <c r="E1922" s="80">
        <v>31582</v>
      </c>
      <c r="F1922">
        <v>1986</v>
      </c>
      <c r="G1922">
        <v>20</v>
      </c>
    </row>
    <row r="1923" spans="5:7">
      <c r="E1923" s="80">
        <v>31583</v>
      </c>
      <c r="F1923">
        <v>1986</v>
      </c>
      <c r="G1923">
        <v>20</v>
      </c>
    </row>
    <row r="1924" spans="5:7">
      <c r="E1924" s="80">
        <v>31584</v>
      </c>
      <c r="F1924">
        <v>1986</v>
      </c>
      <c r="G1924">
        <v>20</v>
      </c>
    </row>
    <row r="1925" spans="5:7">
      <c r="E1925" s="80">
        <v>31585</v>
      </c>
      <c r="F1925">
        <v>1986</v>
      </c>
      <c r="G1925">
        <v>20</v>
      </c>
    </row>
    <row r="1926" spans="5:7">
      <c r="E1926" s="80">
        <v>31586</v>
      </c>
      <c r="F1926">
        <v>1986</v>
      </c>
      <c r="G1926">
        <v>20</v>
      </c>
    </row>
    <row r="1927" spans="5:7">
      <c r="E1927" s="80">
        <v>31587</v>
      </c>
      <c r="F1927">
        <v>1986</v>
      </c>
      <c r="G1927">
        <v>20</v>
      </c>
    </row>
    <row r="1928" spans="5:7">
      <c r="E1928" s="80">
        <v>31588</v>
      </c>
      <c r="F1928">
        <v>1986</v>
      </c>
      <c r="G1928">
        <v>20</v>
      </c>
    </row>
    <row r="1929" spans="5:7">
      <c r="E1929" s="80">
        <v>31589</v>
      </c>
      <c r="F1929">
        <v>1986</v>
      </c>
      <c r="G1929">
        <v>20</v>
      </c>
    </row>
    <row r="1930" spans="5:7">
      <c r="E1930" s="80">
        <v>31590</v>
      </c>
      <c r="F1930">
        <v>1986</v>
      </c>
      <c r="G1930">
        <v>20</v>
      </c>
    </row>
    <row r="1931" spans="5:7">
      <c r="E1931" s="80">
        <v>31591</v>
      </c>
      <c r="F1931">
        <v>1986</v>
      </c>
      <c r="G1931">
        <v>20</v>
      </c>
    </row>
    <row r="1932" spans="5:7">
      <c r="E1932" s="80">
        <v>31592</v>
      </c>
      <c r="F1932">
        <v>1986</v>
      </c>
      <c r="G1932">
        <v>20</v>
      </c>
    </row>
    <row r="1933" spans="5:7">
      <c r="E1933" s="80">
        <v>31593</v>
      </c>
      <c r="F1933">
        <v>1986</v>
      </c>
      <c r="G1933">
        <v>20</v>
      </c>
    </row>
    <row r="1934" spans="5:7">
      <c r="E1934" s="80">
        <v>31594</v>
      </c>
      <c r="F1934">
        <v>1986</v>
      </c>
      <c r="G1934">
        <v>20</v>
      </c>
    </row>
    <row r="1935" spans="5:7">
      <c r="E1935" s="80">
        <v>31595</v>
      </c>
      <c r="F1935">
        <v>1986</v>
      </c>
      <c r="G1935">
        <v>20</v>
      </c>
    </row>
    <row r="1936" spans="5:7">
      <c r="E1936" s="80">
        <v>31596</v>
      </c>
      <c r="F1936">
        <v>1986</v>
      </c>
      <c r="G1936">
        <v>20</v>
      </c>
    </row>
    <row r="1937" spans="5:7">
      <c r="E1937" s="80">
        <v>31597</v>
      </c>
      <c r="F1937">
        <v>1986</v>
      </c>
      <c r="G1937">
        <v>20</v>
      </c>
    </row>
    <row r="1938" spans="5:7">
      <c r="E1938" s="80">
        <v>31598</v>
      </c>
      <c r="F1938">
        <v>1986</v>
      </c>
      <c r="G1938">
        <v>20</v>
      </c>
    </row>
    <row r="1939" spans="5:7">
      <c r="E1939" s="80">
        <v>31599</v>
      </c>
      <c r="F1939">
        <v>1986</v>
      </c>
      <c r="G1939">
        <v>20</v>
      </c>
    </row>
    <row r="1940" spans="5:7">
      <c r="E1940" s="80">
        <v>31600</v>
      </c>
      <c r="F1940">
        <v>1986</v>
      </c>
      <c r="G1940">
        <v>20</v>
      </c>
    </row>
    <row r="1941" spans="5:7">
      <c r="E1941" s="80">
        <v>31601</v>
      </c>
      <c r="F1941">
        <v>1986</v>
      </c>
      <c r="G1941">
        <v>20</v>
      </c>
    </row>
    <row r="1942" spans="5:7">
      <c r="E1942" s="80">
        <v>31602</v>
      </c>
      <c r="F1942">
        <v>1986</v>
      </c>
      <c r="G1942">
        <v>20</v>
      </c>
    </row>
    <row r="1943" spans="5:7">
      <c r="E1943" s="80">
        <v>31603</v>
      </c>
      <c r="F1943">
        <v>1986</v>
      </c>
      <c r="G1943">
        <v>20</v>
      </c>
    </row>
    <row r="1944" spans="5:7">
      <c r="E1944" s="80">
        <v>31604</v>
      </c>
      <c r="F1944">
        <v>1986</v>
      </c>
      <c r="G1944">
        <v>20</v>
      </c>
    </row>
    <row r="1945" spans="5:7">
      <c r="E1945" s="80">
        <v>31605</v>
      </c>
      <c r="F1945">
        <v>1986</v>
      </c>
      <c r="G1945">
        <v>20</v>
      </c>
    </row>
    <row r="1946" spans="5:7">
      <c r="E1946" s="80">
        <v>31606</v>
      </c>
      <c r="F1946">
        <v>1986</v>
      </c>
      <c r="G1946">
        <v>20</v>
      </c>
    </row>
    <row r="1947" spans="5:7">
      <c r="E1947" s="80">
        <v>31607</v>
      </c>
      <c r="F1947">
        <v>1986</v>
      </c>
      <c r="G1947">
        <v>20</v>
      </c>
    </row>
    <row r="1948" spans="5:7">
      <c r="E1948" s="80">
        <v>31608</v>
      </c>
      <c r="F1948">
        <v>1986</v>
      </c>
      <c r="G1948">
        <v>20</v>
      </c>
    </row>
    <row r="1949" spans="5:7">
      <c r="E1949" s="80">
        <v>31609</v>
      </c>
      <c r="F1949">
        <v>1986</v>
      </c>
      <c r="G1949">
        <v>20</v>
      </c>
    </row>
    <row r="1950" spans="5:7">
      <c r="E1950" s="80">
        <v>31610</v>
      </c>
      <c r="F1950">
        <v>1986</v>
      </c>
      <c r="G1950">
        <v>20</v>
      </c>
    </row>
    <row r="1951" spans="5:7">
      <c r="E1951" s="80">
        <v>31611</v>
      </c>
      <c r="F1951">
        <v>1986</v>
      </c>
      <c r="G1951">
        <v>20</v>
      </c>
    </row>
    <row r="1952" spans="5:7">
      <c r="E1952" s="80">
        <v>31612</v>
      </c>
      <c r="F1952">
        <v>1986</v>
      </c>
      <c r="G1952">
        <v>20</v>
      </c>
    </row>
    <row r="1953" spans="5:7">
      <c r="E1953" s="80">
        <v>31613</v>
      </c>
      <c r="F1953">
        <v>1986</v>
      </c>
      <c r="G1953">
        <v>20</v>
      </c>
    </row>
    <row r="1954" spans="5:7">
      <c r="E1954" s="80">
        <v>31614</v>
      </c>
      <c r="F1954">
        <v>1986</v>
      </c>
      <c r="G1954">
        <v>20</v>
      </c>
    </row>
    <row r="1955" spans="5:7">
      <c r="E1955" s="80">
        <v>31615</v>
      </c>
      <c r="F1955">
        <v>1986</v>
      </c>
      <c r="G1955">
        <v>20</v>
      </c>
    </row>
    <row r="1956" spans="5:7">
      <c r="E1956" s="80">
        <v>31616</v>
      </c>
      <c r="F1956">
        <v>1986</v>
      </c>
      <c r="G1956">
        <v>20</v>
      </c>
    </row>
    <row r="1957" spans="5:7">
      <c r="E1957" s="80">
        <v>31617</v>
      </c>
      <c r="F1957">
        <v>1986</v>
      </c>
      <c r="G1957">
        <v>20</v>
      </c>
    </row>
    <row r="1958" spans="5:7">
      <c r="E1958" s="80">
        <v>31618</v>
      </c>
      <c r="F1958">
        <v>1986</v>
      </c>
      <c r="G1958">
        <v>20</v>
      </c>
    </row>
    <row r="1959" spans="5:7">
      <c r="E1959" s="80">
        <v>31619</v>
      </c>
      <c r="F1959">
        <v>1986</v>
      </c>
      <c r="G1959">
        <v>20</v>
      </c>
    </row>
    <row r="1960" spans="5:7">
      <c r="E1960" s="80">
        <v>31620</v>
      </c>
      <c r="F1960">
        <v>1986</v>
      </c>
      <c r="G1960">
        <v>20</v>
      </c>
    </row>
    <row r="1961" spans="5:7">
      <c r="E1961" s="80">
        <v>31621</v>
      </c>
      <c r="F1961">
        <v>1986</v>
      </c>
      <c r="G1961">
        <v>20</v>
      </c>
    </row>
    <row r="1962" spans="5:7">
      <c r="E1962" s="80">
        <v>31622</v>
      </c>
      <c r="F1962">
        <v>1986</v>
      </c>
      <c r="G1962">
        <v>20</v>
      </c>
    </row>
    <row r="1963" spans="5:7">
      <c r="E1963" s="80">
        <v>31623</v>
      </c>
      <c r="F1963">
        <v>1986</v>
      </c>
      <c r="G1963">
        <v>20</v>
      </c>
    </row>
    <row r="1964" spans="5:7">
      <c r="E1964" s="80">
        <v>31624</v>
      </c>
      <c r="F1964">
        <v>1986</v>
      </c>
      <c r="G1964">
        <v>20</v>
      </c>
    </row>
    <row r="1965" spans="5:7">
      <c r="E1965" s="80">
        <v>31625</v>
      </c>
      <c r="F1965">
        <v>1986</v>
      </c>
      <c r="G1965">
        <v>20</v>
      </c>
    </row>
    <row r="1966" spans="5:7">
      <c r="E1966" s="80">
        <v>31626</v>
      </c>
      <c r="F1966">
        <v>1986</v>
      </c>
      <c r="G1966">
        <v>20</v>
      </c>
    </row>
    <row r="1967" spans="5:7">
      <c r="E1967" s="80">
        <v>31627</v>
      </c>
      <c r="F1967">
        <v>1986</v>
      </c>
      <c r="G1967">
        <v>20</v>
      </c>
    </row>
    <row r="1968" spans="5:7">
      <c r="E1968" s="80">
        <v>31628</v>
      </c>
      <c r="F1968">
        <v>1986</v>
      </c>
      <c r="G1968">
        <v>20</v>
      </c>
    </row>
    <row r="1969" spans="5:7">
      <c r="E1969" s="80">
        <v>31629</v>
      </c>
      <c r="F1969">
        <v>1986</v>
      </c>
      <c r="G1969">
        <v>20</v>
      </c>
    </row>
    <row r="1970" spans="5:7">
      <c r="E1970" s="80">
        <v>31630</v>
      </c>
      <c r="F1970">
        <v>1986</v>
      </c>
      <c r="G1970">
        <v>20</v>
      </c>
    </row>
    <row r="1971" spans="5:7">
      <c r="E1971" s="80">
        <v>31631</v>
      </c>
      <c r="F1971">
        <v>1986</v>
      </c>
      <c r="G1971">
        <v>20</v>
      </c>
    </row>
    <row r="1972" spans="5:7">
      <c r="E1972" s="80">
        <v>31632</v>
      </c>
      <c r="F1972">
        <v>1986</v>
      </c>
      <c r="G1972">
        <v>20</v>
      </c>
    </row>
    <row r="1973" spans="5:7">
      <c r="E1973" s="80">
        <v>31633</v>
      </c>
      <c r="F1973">
        <v>1986</v>
      </c>
      <c r="G1973">
        <v>20</v>
      </c>
    </row>
    <row r="1974" spans="5:7">
      <c r="E1974" s="80">
        <v>31634</v>
      </c>
      <c r="F1974">
        <v>1986</v>
      </c>
      <c r="G1974">
        <v>20</v>
      </c>
    </row>
    <row r="1975" spans="5:7">
      <c r="E1975" s="80">
        <v>31635</v>
      </c>
      <c r="F1975">
        <v>1986</v>
      </c>
      <c r="G1975">
        <v>20</v>
      </c>
    </row>
    <row r="1976" spans="5:7">
      <c r="E1976" s="80">
        <v>31636</v>
      </c>
      <c r="F1976">
        <v>1986</v>
      </c>
      <c r="G1976">
        <v>20</v>
      </c>
    </row>
    <row r="1977" spans="5:7">
      <c r="E1977" s="80">
        <v>31637</v>
      </c>
      <c r="F1977">
        <v>1986</v>
      </c>
      <c r="G1977">
        <v>20</v>
      </c>
    </row>
    <row r="1978" spans="5:7">
      <c r="E1978" s="80">
        <v>31638</v>
      </c>
      <c r="F1978">
        <v>1986</v>
      </c>
      <c r="G1978">
        <v>20</v>
      </c>
    </row>
    <row r="1979" spans="5:7">
      <c r="E1979" s="80">
        <v>31639</v>
      </c>
      <c r="F1979">
        <v>1986</v>
      </c>
      <c r="G1979">
        <v>20</v>
      </c>
    </row>
    <row r="1980" spans="5:7">
      <c r="E1980" s="80">
        <v>31640</v>
      </c>
      <c r="F1980">
        <v>1986</v>
      </c>
      <c r="G1980">
        <v>20</v>
      </c>
    </row>
    <row r="1981" spans="5:7">
      <c r="E1981" s="80">
        <v>31641</v>
      </c>
      <c r="F1981">
        <v>1986</v>
      </c>
      <c r="G1981">
        <v>20</v>
      </c>
    </row>
    <row r="1982" spans="5:7">
      <c r="E1982" s="80">
        <v>31642</v>
      </c>
      <c r="F1982">
        <v>1986</v>
      </c>
      <c r="G1982">
        <v>20</v>
      </c>
    </row>
    <row r="1983" spans="5:7">
      <c r="E1983" s="80">
        <v>31643</v>
      </c>
      <c r="F1983">
        <v>1986</v>
      </c>
      <c r="G1983">
        <v>20</v>
      </c>
    </row>
    <row r="1984" spans="5:7">
      <c r="E1984" s="80">
        <v>31644</v>
      </c>
      <c r="F1984">
        <v>1986</v>
      </c>
      <c r="G1984">
        <v>20</v>
      </c>
    </row>
    <row r="1985" spans="5:7">
      <c r="E1985" s="80">
        <v>31645</v>
      </c>
      <c r="F1985">
        <v>1986</v>
      </c>
      <c r="G1985">
        <v>20</v>
      </c>
    </row>
    <row r="1986" spans="5:7">
      <c r="E1986" s="80">
        <v>31646</v>
      </c>
      <c r="F1986">
        <v>1986</v>
      </c>
      <c r="G1986">
        <v>20</v>
      </c>
    </row>
    <row r="1987" spans="5:7">
      <c r="E1987" s="80">
        <v>31647</v>
      </c>
      <c r="F1987">
        <v>1986</v>
      </c>
      <c r="G1987">
        <v>20</v>
      </c>
    </row>
    <row r="1988" spans="5:7">
      <c r="E1988" s="80">
        <v>31648</v>
      </c>
      <c r="F1988">
        <v>1986</v>
      </c>
      <c r="G1988">
        <v>20</v>
      </c>
    </row>
    <row r="1989" spans="5:7">
      <c r="E1989" s="80">
        <v>31649</v>
      </c>
      <c r="F1989">
        <v>1986</v>
      </c>
      <c r="G1989">
        <v>20</v>
      </c>
    </row>
    <row r="1990" spans="5:7">
      <c r="E1990" s="80">
        <v>31650</v>
      </c>
      <c r="F1990">
        <v>1986</v>
      </c>
      <c r="G1990">
        <v>20</v>
      </c>
    </row>
    <row r="1991" spans="5:7">
      <c r="E1991" s="80">
        <v>31651</v>
      </c>
      <c r="F1991">
        <v>1986</v>
      </c>
      <c r="G1991">
        <v>20</v>
      </c>
    </row>
    <row r="1992" spans="5:7">
      <c r="E1992" s="80">
        <v>31652</v>
      </c>
      <c r="F1992">
        <v>1986</v>
      </c>
      <c r="G1992">
        <v>20</v>
      </c>
    </row>
    <row r="1993" spans="5:7">
      <c r="E1993" s="80">
        <v>31653</v>
      </c>
      <c r="F1993">
        <v>1986</v>
      </c>
      <c r="G1993">
        <v>20</v>
      </c>
    </row>
    <row r="1994" spans="5:7">
      <c r="E1994" s="80">
        <v>31654</v>
      </c>
      <c r="F1994">
        <v>1986</v>
      </c>
      <c r="G1994">
        <v>20</v>
      </c>
    </row>
    <row r="1995" spans="5:7">
      <c r="E1995" s="80">
        <v>31655</v>
      </c>
      <c r="F1995">
        <v>1986</v>
      </c>
      <c r="G1995">
        <v>20</v>
      </c>
    </row>
    <row r="1996" spans="5:7">
      <c r="E1996" s="80">
        <v>31656</v>
      </c>
      <c r="F1996">
        <v>1986</v>
      </c>
      <c r="G1996">
        <v>20</v>
      </c>
    </row>
    <row r="1997" spans="5:7">
      <c r="E1997" s="80">
        <v>31657</v>
      </c>
      <c r="F1997">
        <v>1986</v>
      </c>
      <c r="G1997">
        <v>20</v>
      </c>
    </row>
    <row r="1998" spans="5:7">
      <c r="E1998" s="80">
        <v>31658</v>
      </c>
      <c r="F1998">
        <v>1986</v>
      </c>
      <c r="G1998">
        <v>20</v>
      </c>
    </row>
    <row r="1999" spans="5:7">
      <c r="E1999" s="80">
        <v>31659</v>
      </c>
      <c r="F1999">
        <v>1986</v>
      </c>
      <c r="G1999">
        <v>20</v>
      </c>
    </row>
    <row r="2000" spans="5:7">
      <c r="E2000" s="80">
        <v>31660</v>
      </c>
      <c r="F2000">
        <v>1986</v>
      </c>
      <c r="G2000">
        <v>20</v>
      </c>
    </row>
    <row r="2001" spans="5:7">
      <c r="E2001" s="80">
        <v>31661</v>
      </c>
      <c r="F2001">
        <v>1986</v>
      </c>
      <c r="G2001">
        <v>20</v>
      </c>
    </row>
    <row r="2002" spans="5:7">
      <c r="E2002" s="80">
        <v>31662</v>
      </c>
      <c r="F2002">
        <v>1986</v>
      </c>
      <c r="G2002">
        <v>20</v>
      </c>
    </row>
    <row r="2003" spans="5:7">
      <c r="E2003" s="80">
        <v>31663</v>
      </c>
      <c r="F2003">
        <v>1986</v>
      </c>
      <c r="G2003">
        <v>20</v>
      </c>
    </row>
    <row r="2004" spans="5:7">
      <c r="E2004" s="80">
        <v>31664</v>
      </c>
      <c r="F2004">
        <v>1986</v>
      </c>
      <c r="G2004">
        <v>20</v>
      </c>
    </row>
    <row r="2005" spans="5:7">
      <c r="E2005" s="80">
        <v>31665</v>
      </c>
      <c r="F2005">
        <v>1986</v>
      </c>
      <c r="G2005">
        <v>20</v>
      </c>
    </row>
    <row r="2006" spans="5:7">
      <c r="E2006" s="80">
        <v>31666</v>
      </c>
      <c r="F2006">
        <v>1986</v>
      </c>
      <c r="G2006">
        <v>20</v>
      </c>
    </row>
    <row r="2007" spans="5:7">
      <c r="E2007" s="80">
        <v>31667</v>
      </c>
      <c r="F2007">
        <v>1986</v>
      </c>
      <c r="G2007">
        <v>20</v>
      </c>
    </row>
    <row r="2008" spans="5:7">
      <c r="E2008" s="80">
        <v>31668</v>
      </c>
      <c r="F2008">
        <v>1986</v>
      </c>
      <c r="G2008">
        <v>20</v>
      </c>
    </row>
    <row r="2009" spans="5:7">
      <c r="E2009" s="80">
        <v>31669</v>
      </c>
      <c r="F2009">
        <v>1986</v>
      </c>
      <c r="G2009">
        <v>20</v>
      </c>
    </row>
    <row r="2010" spans="5:7">
      <c r="E2010" s="80">
        <v>31670</v>
      </c>
      <c r="F2010">
        <v>1986</v>
      </c>
      <c r="G2010">
        <v>20</v>
      </c>
    </row>
    <row r="2011" spans="5:7">
      <c r="E2011" s="80">
        <v>31671</v>
      </c>
      <c r="F2011">
        <v>1986</v>
      </c>
      <c r="G2011">
        <v>20</v>
      </c>
    </row>
    <row r="2012" spans="5:7">
      <c r="E2012" s="80">
        <v>31672</v>
      </c>
      <c r="F2012">
        <v>1986</v>
      </c>
      <c r="G2012">
        <v>20</v>
      </c>
    </row>
    <row r="2013" spans="5:7">
      <c r="E2013" s="80">
        <v>31673</v>
      </c>
      <c r="F2013">
        <v>1986</v>
      </c>
      <c r="G2013">
        <v>20</v>
      </c>
    </row>
    <row r="2014" spans="5:7">
      <c r="E2014" s="80">
        <v>31674</v>
      </c>
      <c r="F2014">
        <v>1986</v>
      </c>
      <c r="G2014">
        <v>20</v>
      </c>
    </row>
    <row r="2015" spans="5:7">
      <c r="E2015" s="80">
        <v>31675</v>
      </c>
      <c r="F2015">
        <v>1986</v>
      </c>
      <c r="G2015">
        <v>20</v>
      </c>
    </row>
    <row r="2016" spans="5:7">
      <c r="E2016" s="80">
        <v>31676</v>
      </c>
      <c r="F2016">
        <v>1986</v>
      </c>
      <c r="G2016">
        <v>20</v>
      </c>
    </row>
    <row r="2017" spans="5:7">
      <c r="E2017" s="80">
        <v>31677</v>
      </c>
      <c r="F2017">
        <v>1986</v>
      </c>
      <c r="G2017">
        <v>20</v>
      </c>
    </row>
    <row r="2018" spans="5:7">
      <c r="E2018" s="80">
        <v>31678</v>
      </c>
      <c r="F2018">
        <v>1986</v>
      </c>
      <c r="G2018">
        <v>20</v>
      </c>
    </row>
    <row r="2019" spans="5:7">
      <c r="E2019" s="80">
        <v>31679</v>
      </c>
      <c r="F2019">
        <v>1986</v>
      </c>
      <c r="G2019">
        <v>20</v>
      </c>
    </row>
    <row r="2020" spans="5:7">
      <c r="E2020" s="80">
        <v>31680</v>
      </c>
      <c r="F2020">
        <v>1986</v>
      </c>
      <c r="G2020">
        <v>20</v>
      </c>
    </row>
    <row r="2021" spans="5:7">
      <c r="E2021" s="80">
        <v>31681</v>
      </c>
      <c r="F2021">
        <v>1986</v>
      </c>
      <c r="G2021">
        <v>20</v>
      </c>
    </row>
    <row r="2022" spans="5:7">
      <c r="E2022" s="80">
        <v>31682</v>
      </c>
      <c r="F2022">
        <v>1986</v>
      </c>
      <c r="G2022">
        <v>20</v>
      </c>
    </row>
    <row r="2023" spans="5:7">
      <c r="E2023" s="80">
        <v>31683</v>
      </c>
      <c r="F2023">
        <v>1986</v>
      </c>
      <c r="G2023">
        <v>20</v>
      </c>
    </row>
    <row r="2024" spans="5:7">
      <c r="E2024" s="80">
        <v>31684</v>
      </c>
      <c r="F2024">
        <v>1986</v>
      </c>
      <c r="G2024">
        <v>20</v>
      </c>
    </row>
    <row r="2025" spans="5:7">
      <c r="E2025" s="80">
        <v>31685</v>
      </c>
      <c r="F2025">
        <v>1986</v>
      </c>
      <c r="G2025">
        <v>20</v>
      </c>
    </row>
    <row r="2026" spans="5:7">
      <c r="E2026" s="80">
        <v>31686</v>
      </c>
      <c r="F2026">
        <v>1986</v>
      </c>
      <c r="G2026">
        <v>18</v>
      </c>
    </row>
    <row r="2027" spans="5:7">
      <c r="E2027" s="80">
        <v>31687</v>
      </c>
      <c r="F2027">
        <v>1986</v>
      </c>
      <c r="G2027">
        <v>18</v>
      </c>
    </row>
    <row r="2028" spans="5:7">
      <c r="E2028" s="80">
        <v>31688</v>
      </c>
      <c r="F2028">
        <v>1986</v>
      </c>
      <c r="G2028">
        <v>18</v>
      </c>
    </row>
    <row r="2029" spans="5:7">
      <c r="E2029" s="80">
        <v>31689</v>
      </c>
      <c r="F2029">
        <v>1986</v>
      </c>
      <c r="G2029">
        <v>18</v>
      </c>
    </row>
    <row r="2030" spans="5:7">
      <c r="E2030" s="80">
        <v>31690</v>
      </c>
      <c r="F2030">
        <v>1986</v>
      </c>
      <c r="G2030">
        <v>18</v>
      </c>
    </row>
    <row r="2031" spans="5:7">
      <c r="E2031" s="80">
        <v>31691</v>
      </c>
      <c r="F2031">
        <v>1986</v>
      </c>
      <c r="G2031">
        <v>18</v>
      </c>
    </row>
    <row r="2032" spans="5:7">
      <c r="E2032" s="80">
        <v>31692</v>
      </c>
      <c r="F2032">
        <v>1986</v>
      </c>
      <c r="G2032">
        <v>18</v>
      </c>
    </row>
    <row r="2033" spans="5:7">
      <c r="E2033" s="80">
        <v>31693</v>
      </c>
      <c r="F2033">
        <v>1986</v>
      </c>
      <c r="G2033">
        <v>18</v>
      </c>
    </row>
    <row r="2034" spans="5:7">
      <c r="E2034" s="80">
        <v>31694</v>
      </c>
      <c r="F2034">
        <v>1986</v>
      </c>
      <c r="G2034">
        <v>18</v>
      </c>
    </row>
    <row r="2035" spans="5:7">
      <c r="E2035" s="80">
        <v>31695</v>
      </c>
      <c r="F2035">
        <v>1986</v>
      </c>
      <c r="G2035">
        <v>18</v>
      </c>
    </row>
    <row r="2036" spans="5:7">
      <c r="E2036" s="80">
        <v>31696</v>
      </c>
      <c r="F2036">
        <v>1986</v>
      </c>
      <c r="G2036">
        <v>18</v>
      </c>
    </row>
    <row r="2037" spans="5:7">
      <c r="E2037" s="80">
        <v>31697</v>
      </c>
      <c r="F2037">
        <v>1986</v>
      </c>
      <c r="G2037">
        <v>18</v>
      </c>
    </row>
    <row r="2038" spans="5:7">
      <c r="E2038" s="80">
        <v>31698</v>
      </c>
      <c r="F2038">
        <v>1986</v>
      </c>
      <c r="G2038">
        <v>18</v>
      </c>
    </row>
    <row r="2039" spans="5:7">
      <c r="E2039" s="80">
        <v>31699</v>
      </c>
      <c r="F2039">
        <v>1986</v>
      </c>
      <c r="G2039">
        <v>18</v>
      </c>
    </row>
    <row r="2040" spans="5:7">
      <c r="E2040" s="80">
        <v>31700</v>
      </c>
      <c r="F2040">
        <v>1986</v>
      </c>
      <c r="G2040">
        <v>18</v>
      </c>
    </row>
    <row r="2041" spans="5:7">
      <c r="E2041" s="80">
        <v>31701</v>
      </c>
      <c r="F2041">
        <v>1986</v>
      </c>
      <c r="G2041">
        <v>18</v>
      </c>
    </row>
    <row r="2042" spans="5:7">
      <c r="E2042" s="80">
        <v>31702</v>
      </c>
      <c r="F2042">
        <v>1986</v>
      </c>
      <c r="G2042">
        <v>18</v>
      </c>
    </row>
    <row r="2043" spans="5:7">
      <c r="E2043" s="80">
        <v>31703</v>
      </c>
      <c r="F2043">
        <v>1986</v>
      </c>
      <c r="G2043">
        <v>18</v>
      </c>
    </row>
    <row r="2044" spans="5:7">
      <c r="E2044" s="80">
        <v>31704</v>
      </c>
      <c r="F2044">
        <v>1986</v>
      </c>
      <c r="G2044">
        <v>18</v>
      </c>
    </row>
    <row r="2045" spans="5:7">
      <c r="E2045" s="80">
        <v>31705</v>
      </c>
      <c r="F2045">
        <v>1986</v>
      </c>
      <c r="G2045">
        <v>18</v>
      </c>
    </row>
    <row r="2046" spans="5:7">
      <c r="E2046" s="80">
        <v>31706</v>
      </c>
      <c r="F2046">
        <v>1986</v>
      </c>
      <c r="G2046">
        <v>18</v>
      </c>
    </row>
    <row r="2047" spans="5:7">
      <c r="E2047" s="80">
        <v>31707</v>
      </c>
      <c r="F2047">
        <v>1986</v>
      </c>
      <c r="G2047">
        <v>18</v>
      </c>
    </row>
    <row r="2048" spans="5:7">
      <c r="E2048" s="80">
        <v>31708</v>
      </c>
      <c r="F2048">
        <v>1986</v>
      </c>
      <c r="G2048">
        <v>18</v>
      </c>
    </row>
    <row r="2049" spans="5:7">
      <c r="E2049" s="80">
        <v>31709</v>
      </c>
      <c r="F2049">
        <v>1986</v>
      </c>
      <c r="G2049">
        <v>18</v>
      </c>
    </row>
    <row r="2050" spans="5:7">
      <c r="E2050" s="80">
        <v>31710</v>
      </c>
      <c r="F2050">
        <v>1986</v>
      </c>
      <c r="G2050">
        <v>18</v>
      </c>
    </row>
    <row r="2051" spans="5:7">
      <c r="E2051" s="80">
        <v>31711</v>
      </c>
      <c r="F2051">
        <v>1986</v>
      </c>
      <c r="G2051">
        <v>18</v>
      </c>
    </row>
    <row r="2052" spans="5:7">
      <c r="E2052" s="80">
        <v>31712</v>
      </c>
      <c r="F2052">
        <v>1986</v>
      </c>
      <c r="G2052">
        <v>18</v>
      </c>
    </row>
    <row r="2053" spans="5:7">
      <c r="E2053" s="80">
        <v>31713</v>
      </c>
      <c r="F2053">
        <v>1986</v>
      </c>
      <c r="G2053">
        <v>18</v>
      </c>
    </row>
    <row r="2054" spans="5:7">
      <c r="E2054" s="80">
        <v>31714</v>
      </c>
      <c r="F2054">
        <v>1986</v>
      </c>
      <c r="G2054">
        <v>18</v>
      </c>
    </row>
    <row r="2055" spans="5:7">
      <c r="E2055" s="80">
        <v>31715</v>
      </c>
      <c r="F2055">
        <v>1986</v>
      </c>
      <c r="G2055">
        <v>18</v>
      </c>
    </row>
    <row r="2056" spans="5:7">
      <c r="E2056" s="80">
        <v>31716</v>
      </c>
      <c r="F2056">
        <v>1986</v>
      </c>
      <c r="G2056">
        <v>18</v>
      </c>
    </row>
    <row r="2057" spans="5:7">
      <c r="E2057" s="80">
        <v>31717</v>
      </c>
      <c r="F2057">
        <v>1986</v>
      </c>
      <c r="G2057">
        <v>20</v>
      </c>
    </row>
    <row r="2058" spans="5:7">
      <c r="E2058" s="80">
        <v>31718</v>
      </c>
      <c r="F2058">
        <v>1986</v>
      </c>
      <c r="G2058">
        <v>20</v>
      </c>
    </row>
    <row r="2059" spans="5:7">
      <c r="E2059" s="80">
        <v>31719</v>
      </c>
      <c r="F2059">
        <v>1986</v>
      </c>
      <c r="G2059">
        <v>20</v>
      </c>
    </row>
    <row r="2060" spans="5:7">
      <c r="E2060" s="80">
        <v>31720</v>
      </c>
      <c r="F2060">
        <v>1986</v>
      </c>
      <c r="G2060">
        <v>20</v>
      </c>
    </row>
    <row r="2061" spans="5:7">
      <c r="E2061" s="80">
        <v>31721</v>
      </c>
      <c r="F2061">
        <v>1986</v>
      </c>
      <c r="G2061">
        <v>20</v>
      </c>
    </row>
    <row r="2062" spans="5:7">
      <c r="E2062" s="80">
        <v>31722</v>
      </c>
      <c r="F2062">
        <v>1986</v>
      </c>
      <c r="G2062">
        <v>20</v>
      </c>
    </row>
    <row r="2063" spans="5:7">
      <c r="E2063" s="80">
        <v>31723</v>
      </c>
      <c r="F2063">
        <v>1986</v>
      </c>
      <c r="G2063">
        <v>20</v>
      </c>
    </row>
    <row r="2064" spans="5:7">
      <c r="E2064" s="80">
        <v>31724</v>
      </c>
      <c r="F2064">
        <v>1986</v>
      </c>
      <c r="G2064">
        <v>20</v>
      </c>
    </row>
    <row r="2065" spans="5:7">
      <c r="E2065" s="80">
        <v>31725</v>
      </c>
      <c r="F2065">
        <v>1986</v>
      </c>
      <c r="G2065">
        <v>20</v>
      </c>
    </row>
    <row r="2066" spans="5:7">
      <c r="E2066" s="80">
        <v>31726</v>
      </c>
      <c r="F2066">
        <v>1986</v>
      </c>
      <c r="G2066">
        <v>20</v>
      </c>
    </row>
    <row r="2067" spans="5:7">
      <c r="E2067" s="80">
        <v>31727</v>
      </c>
      <c r="F2067">
        <v>1986</v>
      </c>
      <c r="G2067">
        <v>20</v>
      </c>
    </row>
    <row r="2068" spans="5:7">
      <c r="E2068" s="80">
        <v>31728</v>
      </c>
      <c r="F2068">
        <v>1986</v>
      </c>
      <c r="G2068">
        <v>20</v>
      </c>
    </row>
    <row r="2069" spans="5:7">
      <c r="E2069" s="80">
        <v>31729</v>
      </c>
      <c r="F2069">
        <v>1986</v>
      </c>
      <c r="G2069">
        <v>20</v>
      </c>
    </row>
    <row r="2070" spans="5:7">
      <c r="E2070" s="80">
        <v>31730</v>
      </c>
      <c r="F2070">
        <v>1986</v>
      </c>
      <c r="G2070">
        <v>20</v>
      </c>
    </row>
    <row r="2071" spans="5:7">
      <c r="E2071" s="80">
        <v>31731</v>
      </c>
      <c r="F2071">
        <v>1986</v>
      </c>
      <c r="G2071">
        <v>20</v>
      </c>
    </row>
    <row r="2072" spans="5:7">
      <c r="E2072" s="80">
        <v>31732</v>
      </c>
      <c r="F2072">
        <v>1986</v>
      </c>
      <c r="G2072">
        <v>20</v>
      </c>
    </row>
    <row r="2073" spans="5:7">
      <c r="E2073" s="80">
        <v>31733</v>
      </c>
      <c r="F2073">
        <v>1986</v>
      </c>
      <c r="G2073">
        <v>20</v>
      </c>
    </row>
    <row r="2074" spans="5:7">
      <c r="E2074" s="80">
        <v>31734</v>
      </c>
      <c r="F2074">
        <v>1986</v>
      </c>
      <c r="G2074">
        <v>20</v>
      </c>
    </row>
    <row r="2075" spans="5:7">
      <c r="E2075" s="80">
        <v>31735</v>
      </c>
      <c r="F2075">
        <v>1986</v>
      </c>
      <c r="G2075">
        <v>20</v>
      </c>
    </row>
    <row r="2076" spans="5:7">
      <c r="E2076" s="80">
        <v>31736</v>
      </c>
      <c r="F2076">
        <v>1986</v>
      </c>
      <c r="G2076">
        <v>20</v>
      </c>
    </row>
    <row r="2077" spans="5:7">
      <c r="E2077" s="80">
        <v>31737</v>
      </c>
      <c r="F2077">
        <v>1986</v>
      </c>
      <c r="G2077">
        <v>20</v>
      </c>
    </row>
    <row r="2078" spans="5:7">
      <c r="E2078" s="80">
        <v>31738</v>
      </c>
      <c r="F2078">
        <v>1986</v>
      </c>
      <c r="G2078">
        <v>20</v>
      </c>
    </row>
    <row r="2079" spans="5:7">
      <c r="E2079" s="80">
        <v>31739</v>
      </c>
      <c r="F2079">
        <v>1986</v>
      </c>
      <c r="G2079">
        <v>20</v>
      </c>
    </row>
    <row r="2080" spans="5:7">
      <c r="E2080" s="80">
        <v>31740</v>
      </c>
      <c r="F2080">
        <v>1986</v>
      </c>
      <c r="G2080">
        <v>20</v>
      </c>
    </row>
    <row r="2081" spans="5:7">
      <c r="E2081" s="80">
        <v>31741</v>
      </c>
      <c r="F2081">
        <v>1986</v>
      </c>
      <c r="G2081">
        <v>20</v>
      </c>
    </row>
    <row r="2082" spans="5:7">
      <c r="E2082" s="80">
        <v>31742</v>
      </c>
      <c r="F2082">
        <v>1986</v>
      </c>
      <c r="G2082">
        <v>20</v>
      </c>
    </row>
    <row r="2083" spans="5:7">
      <c r="E2083" s="80">
        <v>31743</v>
      </c>
      <c r="F2083">
        <v>1986</v>
      </c>
      <c r="G2083">
        <v>20</v>
      </c>
    </row>
    <row r="2084" spans="5:7">
      <c r="E2084" s="80">
        <v>31744</v>
      </c>
      <c r="F2084">
        <v>1986</v>
      </c>
      <c r="G2084">
        <v>20</v>
      </c>
    </row>
    <row r="2085" spans="5:7">
      <c r="E2085" s="80">
        <v>31745</v>
      </c>
      <c r="F2085">
        <v>1986</v>
      </c>
      <c r="G2085">
        <v>20</v>
      </c>
    </row>
    <row r="2086" spans="5:7">
      <c r="E2086" s="80">
        <v>31746</v>
      </c>
      <c r="F2086">
        <v>1986</v>
      </c>
      <c r="G2086">
        <v>20</v>
      </c>
    </row>
    <row r="2087" spans="5:7">
      <c r="E2087" s="80">
        <v>31747</v>
      </c>
      <c r="F2087">
        <v>1986</v>
      </c>
      <c r="G2087">
        <v>20</v>
      </c>
    </row>
    <row r="2088" spans="5:7">
      <c r="E2088" s="80">
        <v>31748</v>
      </c>
      <c r="F2088">
        <v>1986</v>
      </c>
      <c r="G2088">
        <v>20</v>
      </c>
    </row>
    <row r="2089" spans="5:7">
      <c r="E2089" s="80">
        <v>31749</v>
      </c>
      <c r="F2089">
        <v>1986</v>
      </c>
      <c r="G2089">
        <v>20</v>
      </c>
    </row>
    <row r="2090" spans="5:7">
      <c r="E2090" s="80">
        <v>31750</v>
      </c>
      <c r="F2090">
        <v>1986</v>
      </c>
      <c r="G2090">
        <v>20</v>
      </c>
    </row>
    <row r="2091" spans="5:7">
      <c r="E2091" s="80">
        <v>31751</v>
      </c>
      <c r="F2091">
        <v>1986</v>
      </c>
      <c r="G2091">
        <v>20</v>
      </c>
    </row>
    <row r="2092" spans="5:7">
      <c r="E2092" s="80">
        <v>31752</v>
      </c>
      <c r="F2092">
        <v>1986</v>
      </c>
      <c r="G2092">
        <v>20</v>
      </c>
    </row>
    <row r="2093" spans="5:7">
      <c r="E2093" s="80">
        <v>31753</v>
      </c>
      <c r="F2093">
        <v>1986</v>
      </c>
      <c r="G2093">
        <v>20</v>
      </c>
    </row>
    <row r="2094" spans="5:7">
      <c r="E2094" s="80">
        <v>31754</v>
      </c>
      <c r="F2094">
        <v>1986</v>
      </c>
      <c r="G2094">
        <v>20</v>
      </c>
    </row>
    <row r="2095" spans="5:7">
      <c r="E2095" s="80">
        <v>31755</v>
      </c>
      <c r="F2095">
        <v>1986</v>
      </c>
      <c r="G2095">
        <v>20</v>
      </c>
    </row>
    <row r="2096" spans="5:7">
      <c r="E2096" s="80">
        <v>31756</v>
      </c>
      <c r="F2096">
        <v>1986</v>
      </c>
      <c r="G2096">
        <v>20</v>
      </c>
    </row>
    <row r="2097" spans="5:7">
      <c r="E2097" s="80">
        <v>31757</v>
      </c>
      <c r="F2097">
        <v>1986</v>
      </c>
      <c r="G2097">
        <v>20</v>
      </c>
    </row>
    <row r="2098" spans="5:7">
      <c r="E2098" s="80">
        <v>31758</v>
      </c>
      <c r="F2098">
        <v>1986</v>
      </c>
      <c r="G2098">
        <v>20</v>
      </c>
    </row>
    <row r="2099" spans="5:7">
      <c r="E2099" s="80">
        <v>31759</v>
      </c>
      <c r="F2099">
        <v>1986</v>
      </c>
      <c r="G2099">
        <v>20</v>
      </c>
    </row>
    <row r="2100" spans="5:7">
      <c r="E2100" s="80">
        <v>31760</v>
      </c>
      <c r="F2100">
        <v>1986</v>
      </c>
      <c r="G2100">
        <v>20</v>
      </c>
    </row>
    <row r="2101" spans="5:7">
      <c r="E2101" s="80">
        <v>31761</v>
      </c>
      <c r="F2101">
        <v>1986</v>
      </c>
      <c r="G2101">
        <v>20</v>
      </c>
    </row>
    <row r="2102" spans="5:7">
      <c r="E2102" s="80">
        <v>31762</v>
      </c>
      <c r="F2102">
        <v>1986</v>
      </c>
      <c r="G2102">
        <v>20</v>
      </c>
    </row>
    <row r="2103" spans="5:7">
      <c r="E2103" s="80">
        <v>31763</v>
      </c>
      <c r="F2103">
        <v>1986</v>
      </c>
      <c r="G2103">
        <v>20</v>
      </c>
    </row>
    <row r="2104" spans="5:7">
      <c r="E2104" s="80">
        <v>31764</v>
      </c>
      <c r="F2104">
        <v>1986</v>
      </c>
      <c r="G2104">
        <v>20</v>
      </c>
    </row>
    <row r="2105" spans="5:7">
      <c r="E2105" s="80">
        <v>31765</v>
      </c>
      <c r="F2105">
        <v>1986</v>
      </c>
      <c r="G2105">
        <v>20</v>
      </c>
    </row>
    <row r="2106" spans="5:7">
      <c r="E2106" s="80">
        <v>31766</v>
      </c>
      <c r="F2106">
        <v>1986</v>
      </c>
      <c r="G2106">
        <v>20</v>
      </c>
    </row>
    <row r="2107" spans="5:7">
      <c r="E2107" s="80">
        <v>31767</v>
      </c>
      <c r="F2107">
        <v>1986</v>
      </c>
      <c r="G2107">
        <v>20</v>
      </c>
    </row>
    <row r="2108" spans="5:7">
      <c r="E2108" s="80">
        <v>31768</v>
      </c>
      <c r="F2108">
        <v>1986</v>
      </c>
      <c r="G2108">
        <v>20</v>
      </c>
    </row>
    <row r="2109" spans="5:7">
      <c r="E2109" s="80">
        <v>31769</v>
      </c>
      <c r="F2109">
        <v>1986</v>
      </c>
      <c r="G2109">
        <v>20</v>
      </c>
    </row>
    <row r="2110" spans="5:7">
      <c r="E2110" s="80">
        <v>31770</v>
      </c>
      <c r="F2110">
        <v>1986</v>
      </c>
      <c r="G2110">
        <v>20</v>
      </c>
    </row>
    <row r="2111" spans="5:7">
      <c r="E2111" s="80">
        <v>31771</v>
      </c>
      <c r="F2111">
        <v>1986</v>
      </c>
      <c r="G2111">
        <v>20</v>
      </c>
    </row>
    <row r="2112" spans="5:7">
      <c r="E2112" s="80">
        <v>31772</v>
      </c>
      <c r="F2112">
        <v>1986</v>
      </c>
      <c r="G2112">
        <v>20</v>
      </c>
    </row>
    <row r="2113" spans="5:7">
      <c r="E2113" s="80">
        <v>31773</v>
      </c>
      <c r="F2113">
        <v>1986</v>
      </c>
      <c r="G2113">
        <v>20</v>
      </c>
    </row>
    <row r="2114" spans="5:7">
      <c r="E2114" s="80">
        <v>31774</v>
      </c>
      <c r="F2114">
        <v>1986</v>
      </c>
      <c r="G2114">
        <v>20</v>
      </c>
    </row>
    <row r="2115" spans="5:7">
      <c r="E2115" s="80">
        <v>31775</v>
      </c>
      <c r="F2115">
        <v>1986</v>
      </c>
      <c r="G2115">
        <v>20</v>
      </c>
    </row>
    <row r="2116" spans="5:7">
      <c r="E2116" s="80">
        <v>31776</v>
      </c>
      <c r="F2116">
        <v>1986</v>
      </c>
      <c r="G2116">
        <v>20</v>
      </c>
    </row>
    <row r="2117" spans="5:7">
      <c r="E2117" s="80">
        <v>31777</v>
      </c>
      <c r="F2117">
        <v>1986</v>
      </c>
      <c r="G2117">
        <v>20</v>
      </c>
    </row>
    <row r="2118" spans="5:7">
      <c r="E2118" s="80">
        <v>31778</v>
      </c>
      <c r="F2118">
        <v>1987</v>
      </c>
      <c r="G2118">
        <v>20</v>
      </c>
    </row>
    <row r="2119" spans="5:7">
      <c r="E2119" s="80">
        <v>31779</v>
      </c>
      <c r="F2119">
        <v>1987</v>
      </c>
      <c r="G2119">
        <v>20</v>
      </c>
    </row>
    <row r="2120" spans="5:7">
      <c r="E2120" s="80">
        <v>31780</v>
      </c>
      <c r="F2120">
        <v>1987</v>
      </c>
      <c r="G2120">
        <v>20</v>
      </c>
    </row>
    <row r="2121" spans="5:7">
      <c r="E2121" s="80">
        <v>31781</v>
      </c>
      <c r="F2121">
        <v>1987</v>
      </c>
      <c r="G2121">
        <v>20</v>
      </c>
    </row>
    <row r="2122" spans="5:7">
      <c r="E2122" s="80">
        <v>31782</v>
      </c>
      <c r="F2122">
        <v>1987</v>
      </c>
      <c r="G2122">
        <v>20</v>
      </c>
    </row>
    <row r="2123" spans="5:7">
      <c r="E2123" s="80">
        <v>31783</v>
      </c>
      <c r="F2123">
        <v>1987</v>
      </c>
      <c r="G2123">
        <v>20</v>
      </c>
    </row>
    <row r="2124" spans="5:7">
      <c r="E2124" s="80">
        <v>31784</v>
      </c>
      <c r="F2124">
        <v>1987</v>
      </c>
      <c r="G2124">
        <v>20</v>
      </c>
    </row>
    <row r="2125" spans="5:7">
      <c r="E2125" s="80">
        <v>31785</v>
      </c>
      <c r="F2125">
        <v>1987</v>
      </c>
      <c r="G2125">
        <v>20</v>
      </c>
    </row>
    <row r="2126" spans="5:7">
      <c r="E2126" s="80">
        <v>31786</v>
      </c>
      <c r="F2126">
        <v>1987</v>
      </c>
      <c r="G2126">
        <v>20</v>
      </c>
    </row>
    <row r="2127" spans="5:7">
      <c r="E2127" s="80">
        <v>31787</v>
      </c>
      <c r="F2127">
        <v>1987</v>
      </c>
      <c r="G2127">
        <v>20</v>
      </c>
    </row>
    <row r="2128" spans="5:7">
      <c r="E2128" s="80">
        <v>31788</v>
      </c>
      <c r="F2128">
        <v>1987</v>
      </c>
      <c r="G2128">
        <v>20</v>
      </c>
    </row>
    <row r="2129" spans="5:7">
      <c r="E2129" s="80">
        <v>31789</v>
      </c>
      <c r="F2129">
        <v>1987</v>
      </c>
      <c r="G2129">
        <v>20</v>
      </c>
    </row>
    <row r="2130" spans="5:7">
      <c r="E2130" s="80">
        <v>31790</v>
      </c>
      <c r="F2130">
        <v>1987</v>
      </c>
      <c r="G2130">
        <v>20</v>
      </c>
    </row>
    <row r="2131" spans="5:7">
      <c r="E2131" s="80">
        <v>31791</v>
      </c>
      <c r="F2131">
        <v>1987</v>
      </c>
      <c r="G2131">
        <v>20</v>
      </c>
    </row>
    <row r="2132" spans="5:7">
      <c r="E2132" s="80">
        <v>31792</v>
      </c>
      <c r="F2132">
        <v>1987</v>
      </c>
      <c r="G2132">
        <v>20</v>
      </c>
    </row>
    <row r="2133" spans="5:7">
      <c r="E2133" s="80">
        <v>31793</v>
      </c>
      <c r="F2133">
        <v>1987</v>
      </c>
      <c r="G2133">
        <v>20</v>
      </c>
    </row>
    <row r="2134" spans="5:7">
      <c r="E2134" s="80">
        <v>31794</v>
      </c>
      <c r="F2134">
        <v>1987</v>
      </c>
      <c r="G2134">
        <v>20</v>
      </c>
    </row>
    <row r="2135" spans="5:7">
      <c r="E2135" s="80">
        <v>31795</v>
      </c>
      <c r="F2135">
        <v>1987</v>
      </c>
      <c r="G2135">
        <v>20</v>
      </c>
    </row>
    <row r="2136" spans="5:7">
      <c r="E2136" s="80">
        <v>31796</v>
      </c>
      <c r="F2136">
        <v>1987</v>
      </c>
      <c r="G2136">
        <v>20</v>
      </c>
    </row>
    <row r="2137" spans="5:7">
      <c r="E2137" s="80">
        <v>31797</v>
      </c>
      <c r="F2137">
        <v>1987</v>
      </c>
      <c r="G2137">
        <v>20</v>
      </c>
    </row>
    <row r="2138" spans="5:7">
      <c r="E2138" s="80">
        <v>31798</v>
      </c>
      <c r="F2138">
        <v>1987</v>
      </c>
      <c r="G2138">
        <v>20</v>
      </c>
    </row>
    <row r="2139" spans="5:7">
      <c r="E2139" s="80">
        <v>31799</v>
      </c>
      <c r="F2139">
        <v>1987</v>
      </c>
      <c r="G2139">
        <v>20</v>
      </c>
    </row>
    <row r="2140" spans="5:7">
      <c r="E2140" s="80">
        <v>31800</v>
      </c>
      <c r="F2140">
        <v>1987</v>
      </c>
      <c r="G2140">
        <v>20</v>
      </c>
    </row>
    <row r="2141" spans="5:7">
      <c r="E2141" s="80">
        <v>31801</v>
      </c>
      <c r="F2141">
        <v>1987</v>
      </c>
      <c r="G2141">
        <v>20</v>
      </c>
    </row>
    <row r="2142" spans="5:7">
      <c r="E2142" s="80">
        <v>31802</v>
      </c>
      <c r="F2142">
        <v>1987</v>
      </c>
      <c r="G2142">
        <v>20</v>
      </c>
    </row>
    <row r="2143" spans="5:7">
      <c r="E2143" s="80">
        <v>31803</v>
      </c>
      <c r="F2143">
        <v>1987</v>
      </c>
      <c r="G2143">
        <v>20</v>
      </c>
    </row>
    <row r="2144" spans="5:7">
      <c r="E2144" s="80">
        <v>31804</v>
      </c>
      <c r="F2144">
        <v>1987</v>
      </c>
      <c r="G2144">
        <v>20</v>
      </c>
    </row>
    <row r="2145" spans="5:7">
      <c r="E2145" s="80">
        <v>31805</v>
      </c>
      <c r="F2145">
        <v>1987</v>
      </c>
      <c r="G2145">
        <v>20</v>
      </c>
    </row>
    <row r="2146" spans="5:7">
      <c r="E2146" s="80">
        <v>31806</v>
      </c>
      <c r="F2146">
        <v>1987</v>
      </c>
      <c r="G2146">
        <v>20</v>
      </c>
    </row>
    <row r="2147" spans="5:7">
      <c r="E2147" s="80">
        <v>31807</v>
      </c>
      <c r="F2147">
        <v>1987</v>
      </c>
      <c r="G2147">
        <v>20</v>
      </c>
    </row>
    <row r="2148" spans="5:7">
      <c r="E2148" s="80">
        <v>31808</v>
      </c>
      <c r="F2148">
        <v>1987</v>
      </c>
      <c r="G2148">
        <v>20</v>
      </c>
    </row>
    <row r="2149" spans="5:7">
      <c r="E2149" s="80">
        <v>31809</v>
      </c>
      <c r="F2149">
        <v>1987</v>
      </c>
      <c r="G2149">
        <v>19.5</v>
      </c>
    </row>
    <row r="2150" spans="5:7">
      <c r="E2150" s="80">
        <v>31810</v>
      </c>
      <c r="F2150">
        <v>1987</v>
      </c>
      <c r="G2150">
        <v>19.5</v>
      </c>
    </row>
    <row r="2151" spans="5:7">
      <c r="E2151" s="80">
        <v>31811</v>
      </c>
      <c r="F2151">
        <v>1987</v>
      </c>
      <c r="G2151">
        <v>19.5</v>
      </c>
    </row>
    <row r="2152" spans="5:7">
      <c r="E2152" s="80">
        <v>31812</v>
      </c>
      <c r="F2152">
        <v>1987</v>
      </c>
      <c r="G2152">
        <v>19.5</v>
      </c>
    </row>
    <row r="2153" spans="5:7">
      <c r="E2153" s="80">
        <v>31813</v>
      </c>
      <c r="F2153">
        <v>1987</v>
      </c>
      <c r="G2153">
        <v>19.5</v>
      </c>
    </row>
    <row r="2154" spans="5:7">
      <c r="E2154" s="80">
        <v>31814</v>
      </c>
      <c r="F2154">
        <v>1987</v>
      </c>
      <c r="G2154">
        <v>19.5</v>
      </c>
    </row>
    <row r="2155" spans="5:7">
      <c r="E2155" s="80">
        <v>31815</v>
      </c>
      <c r="F2155">
        <v>1987</v>
      </c>
      <c r="G2155">
        <v>19.5</v>
      </c>
    </row>
    <row r="2156" spans="5:7">
      <c r="E2156" s="80">
        <v>31816</v>
      </c>
      <c r="F2156">
        <v>1987</v>
      </c>
      <c r="G2156">
        <v>19.5</v>
      </c>
    </row>
    <row r="2157" spans="5:7">
      <c r="E2157" s="80">
        <v>31817</v>
      </c>
      <c r="F2157">
        <v>1987</v>
      </c>
      <c r="G2157">
        <v>19.5</v>
      </c>
    </row>
    <row r="2158" spans="5:7">
      <c r="E2158" s="80">
        <v>31818</v>
      </c>
      <c r="F2158">
        <v>1987</v>
      </c>
      <c r="G2158">
        <v>19.5</v>
      </c>
    </row>
    <row r="2159" spans="5:7">
      <c r="E2159" s="80">
        <v>31819</v>
      </c>
      <c r="F2159">
        <v>1987</v>
      </c>
      <c r="G2159">
        <v>19.5</v>
      </c>
    </row>
    <row r="2160" spans="5:7">
      <c r="E2160" s="80">
        <v>31820</v>
      </c>
      <c r="F2160">
        <v>1987</v>
      </c>
      <c r="G2160">
        <v>19.5</v>
      </c>
    </row>
    <row r="2161" spans="5:7">
      <c r="E2161" s="80">
        <v>31821</v>
      </c>
      <c r="F2161">
        <v>1987</v>
      </c>
      <c r="G2161">
        <v>19.5</v>
      </c>
    </row>
    <row r="2162" spans="5:7">
      <c r="E2162" s="80">
        <v>31822</v>
      </c>
      <c r="F2162">
        <v>1987</v>
      </c>
      <c r="G2162">
        <v>19.5</v>
      </c>
    </row>
    <row r="2163" spans="5:7">
      <c r="E2163" s="80">
        <v>31823</v>
      </c>
      <c r="F2163">
        <v>1987</v>
      </c>
      <c r="G2163">
        <v>19.5</v>
      </c>
    </row>
    <row r="2164" spans="5:7">
      <c r="E2164" s="80">
        <v>31824</v>
      </c>
      <c r="F2164">
        <v>1987</v>
      </c>
      <c r="G2164">
        <v>19.5</v>
      </c>
    </row>
    <row r="2165" spans="5:7">
      <c r="E2165" s="80">
        <v>31825</v>
      </c>
      <c r="F2165">
        <v>1987</v>
      </c>
      <c r="G2165">
        <v>19.5</v>
      </c>
    </row>
    <row r="2166" spans="5:7">
      <c r="E2166" s="80">
        <v>31826</v>
      </c>
      <c r="F2166">
        <v>1987</v>
      </c>
      <c r="G2166">
        <v>19.5</v>
      </c>
    </row>
    <row r="2167" spans="5:7">
      <c r="E2167" s="80">
        <v>31827</v>
      </c>
      <c r="F2167">
        <v>1987</v>
      </c>
      <c r="G2167">
        <v>19.5</v>
      </c>
    </row>
    <row r="2168" spans="5:7">
      <c r="E2168" s="80">
        <v>31828</v>
      </c>
      <c r="F2168">
        <v>1987</v>
      </c>
      <c r="G2168">
        <v>19.5</v>
      </c>
    </row>
    <row r="2169" spans="5:7">
      <c r="E2169" s="80">
        <v>31829</v>
      </c>
      <c r="F2169">
        <v>1987</v>
      </c>
      <c r="G2169">
        <v>19.5</v>
      </c>
    </row>
    <row r="2170" spans="5:7">
      <c r="E2170" s="80">
        <v>31830</v>
      </c>
      <c r="F2170">
        <v>1987</v>
      </c>
      <c r="G2170">
        <v>19.5</v>
      </c>
    </row>
    <row r="2171" spans="5:7">
      <c r="E2171" s="80">
        <v>31831</v>
      </c>
      <c r="F2171">
        <v>1987</v>
      </c>
      <c r="G2171">
        <v>19.5</v>
      </c>
    </row>
    <row r="2172" spans="5:7">
      <c r="E2172" s="80">
        <v>31832</v>
      </c>
      <c r="F2172">
        <v>1987</v>
      </c>
      <c r="G2172">
        <v>19.5</v>
      </c>
    </row>
    <row r="2173" spans="5:7">
      <c r="E2173" s="80">
        <v>31833</v>
      </c>
      <c r="F2173">
        <v>1987</v>
      </c>
      <c r="G2173">
        <v>19.5</v>
      </c>
    </row>
    <row r="2174" spans="5:7">
      <c r="E2174" s="80">
        <v>31834</v>
      </c>
      <c r="F2174">
        <v>1987</v>
      </c>
      <c r="G2174">
        <v>19.5</v>
      </c>
    </row>
    <row r="2175" spans="5:7">
      <c r="E2175" s="80">
        <v>31835</v>
      </c>
      <c r="F2175">
        <v>1987</v>
      </c>
      <c r="G2175">
        <v>19.5</v>
      </c>
    </row>
    <row r="2176" spans="5:7">
      <c r="E2176" s="80">
        <v>31836</v>
      </c>
      <c r="F2176">
        <v>1987</v>
      </c>
      <c r="G2176">
        <v>19.5</v>
      </c>
    </row>
    <row r="2177" spans="5:7">
      <c r="E2177" s="80">
        <v>31837</v>
      </c>
      <c r="F2177">
        <v>1987</v>
      </c>
      <c r="G2177">
        <v>19.5</v>
      </c>
    </row>
    <row r="2178" spans="5:7">
      <c r="E2178" s="80">
        <v>31838</v>
      </c>
      <c r="F2178">
        <v>1987</v>
      </c>
      <c r="G2178">
        <v>19.5</v>
      </c>
    </row>
    <row r="2179" spans="5:7">
      <c r="E2179" s="80">
        <v>31839</v>
      </c>
      <c r="F2179">
        <v>1987</v>
      </c>
      <c r="G2179">
        <v>19.5</v>
      </c>
    </row>
    <row r="2180" spans="5:7">
      <c r="E2180" s="80">
        <v>31840</v>
      </c>
      <c r="F2180">
        <v>1987</v>
      </c>
      <c r="G2180">
        <v>19.5</v>
      </c>
    </row>
    <row r="2181" spans="5:7">
      <c r="E2181" s="80">
        <v>31841</v>
      </c>
      <c r="F2181">
        <v>1987</v>
      </c>
      <c r="G2181">
        <v>19.5</v>
      </c>
    </row>
    <row r="2182" spans="5:7">
      <c r="E2182" s="80">
        <v>31842</v>
      </c>
      <c r="F2182">
        <v>1987</v>
      </c>
      <c r="G2182">
        <v>19.5</v>
      </c>
    </row>
    <row r="2183" spans="5:7">
      <c r="E2183" s="80">
        <v>31843</v>
      </c>
      <c r="F2183">
        <v>1987</v>
      </c>
      <c r="G2183">
        <v>19.5</v>
      </c>
    </row>
    <row r="2184" spans="5:7">
      <c r="E2184" s="80">
        <v>31844</v>
      </c>
      <c r="F2184">
        <v>1987</v>
      </c>
      <c r="G2184">
        <v>19.5</v>
      </c>
    </row>
    <row r="2185" spans="5:7">
      <c r="E2185" s="80">
        <v>31845</v>
      </c>
      <c r="F2185">
        <v>1987</v>
      </c>
      <c r="G2185">
        <v>19.5</v>
      </c>
    </row>
    <row r="2186" spans="5:7">
      <c r="E2186" s="80">
        <v>31846</v>
      </c>
      <c r="F2186">
        <v>1987</v>
      </c>
      <c r="G2186">
        <v>19.5</v>
      </c>
    </row>
    <row r="2187" spans="5:7">
      <c r="E2187" s="80">
        <v>31847</v>
      </c>
      <c r="F2187">
        <v>1987</v>
      </c>
      <c r="G2187">
        <v>19.5</v>
      </c>
    </row>
    <row r="2188" spans="5:7">
      <c r="E2188" s="80">
        <v>31848</v>
      </c>
      <c r="F2188">
        <v>1987</v>
      </c>
      <c r="G2188">
        <v>19.5</v>
      </c>
    </row>
    <row r="2189" spans="5:7">
      <c r="E2189" s="80">
        <v>31849</v>
      </c>
      <c r="F2189">
        <v>1987</v>
      </c>
      <c r="G2189">
        <v>19.5</v>
      </c>
    </row>
    <row r="2190" spans="5:7">
      <c r="E2190" s="80">
        <v>31850</v>
      </c>
      <c r="F2190">
        <v>1987</v>
      </c>
      <c r="G2190">
        <v>19.5</v>
      </c>
    </row>
    <row r="2191" spans="5:7">
      <c r="E2191" s="80">
        <v>31851</v>
      </c>
      <c r="F2191">
        <v>1987</v>
      </c>
      <c r="G2191">
        <v>19.5</v>
      </c>
    </row>
    <row r="2192" spans="5:7">
      <c r="E2192" s="80">
        <v>31852</v>
      </c>
      <c r="F2192">
        <v>1987</v>
      </c>
      <c r="G2192">
        <v>19.5</v>
      </c>
    </row>
    <row r="2193" spans="5:7">
      <c r="E2193" s="80">
        <v>31853</v>
      </c>
      <c r="F2193">
        <v>1987</v>
      </c>
      <c r="G2193">
        <v>19.5</v>
      </c>
    </row>
    <row r="2194" spans="5:7">
      <c r="E2194" s="80">
        <v>31854</v>
      </c>
      <c r="F2194">
        <v>1987</v>
      </c>
      <c r="G2194">
        <v>19.5</v>
      </c>
    </row>
    <row r="2195" spans="5:7">
      <c r="E2195" s="80">
        <v>31855</v>
      </c>
      <c r="F2195">
        <v>1987</v>
      </c>
      <c r="G2195">
        <v>19.5</v>
      </c>
    </row>
    <row r="2196" spans="5:7">
      <c r="E2196" s="80">
        <v>31856</v>
      </c>
      <c r="F2196">
        <v>1987</v>
      </c>
      <c r="G2196">
        <v>19.5</v>
      </c>
    </row>
    <row r="2197" spans="5:7">
      <c r="E2197" s="80">
        <v>31857</v>
      </c>
      <c r="F2197">
        <v>1987</v>
      </c>
      <c r="G2197">
        <v>19.5</v>
      </c>
    </row>
    <row r="2198" spans="5:7">
      <c r="E2198" s="80">
        <v>31858</v>
      </c>
      <c r="F2198">
        <v>1987</v>
      </c>
      <c r="G2198">
        <v>19.5</v>
      </c>
    </row>
    <row r="2199" spans="5:7">
      <c r="E2199" s="80">
        <v>31859</v>
      </c>
      <c r="F2199">
        <v>1987</v>
      </c>
      <c r="G2199">
        <v>19.5</v>
      </c>
    </row>
    <row r="2200" spans="5:7">
      <c r="E2200" s="80">
        <v>31860</v>
      </c>
      <c r="F2200">
        <v>1987</v>
      </c>
      <c r="G2200">
        <v>19.5</v>
      </c>
    </row>
    <row r="2201" spans="5:7">
      <c r="E2201" s="80">
        <v>31861</v>
      </c>
      <c r="F2201">
        <v>1987</v>
      </c>
      <c r="G2201">
        <v>19.5</v>
      </c>
    </row>
    <row r="2202" spans="5:7">
      <c r="E2202" s="80">
        <v>31862</v>
      </c>
      <c r="F2202">
        <v>1987</v>
      </c>
      <c r="G2202">
        <v>19.5</v>
      </c>
    </row>
    <row r="2203" spans="5:7">
      <c r="E2203" s="80">
        <v>31863</v>
      </c>
      <c r="F2203">
        <v>1987</v>
      </c>
      <c r="G2203">
        <v>19.5</v>
      </c>
    </row>
    <row r="2204" spans="5:7">
      <c r="E2204" s="80">
        <v>31864</v>
      </c>
      <c r="F2204">
        <v>1987</v>
      </c>
      <c r="G2204">
        <v>19.5</v>
      </c>
    </row>
    <row r="2205" spans="5:7">
      <c r="E2205" s="80">
        <v>31865</v>
      </c>
      <c r="F2205">
        <v>1987</v>
      </c>
      <c r="G2205">
        <v>19.5</v>
      </c>
    </row>
    <row r="2206" spans="5:7">
      <c r="E2206" s="80">
        <v>31866</v>
      </c>
      <c r="F2206">
        <v>1987</v>
      </c>
      <c r="G2206">
        <v>19.5</v>
      </c>
    </row>
    <row r="2207" spans="5:7">
      <c r="E2207" s="80">
        <v>31867</v>
      </c>
      <c r="F2207">
        <v>1987</v>
      </c>
      <c r="G2207">
        <v>19.5</v>
      </c>
    </row>
    <row r="2208" spans="5:7">
      <c r="E2208" s="80">
        <v>31868</v>
      </c>
      <c r="F2208">
        <v>1987</v>
      </c>
      <c r="G2208">
        <v>20</v>
      </c>
    </row>
    <row r="2209" spans="5:7">
      <c r="E2209" s="80">
        <v>31869</v>
      </c>
      <c r="F2209">
        <v>1987</v>
      </c>
      <c r="G2209">
        <v>20</v>
      </c>
    </row>
    <row r="2210" spans="5:7">
      <c r="E2210" s="80">
        <v>31870</v>
      </c>
      <c r="F2210">
        <v>1987</v>
      </c>
      <c r="G2210">
        <v>20</v>
      </c>
    </row>
    <row r="2211" spans="5:7">
      <c r="E2211" s="80">
        <v>31871</v>
      </c>
      <c r="F2211">
        <v>1987</v>
      </c>
      <c r="G2211">
        <v>20</v>
      </c>
    </row>
    <row r="2212" spans="5:7">
      <c r="E2212" s="80">
        <v>31872</v>
      </c>
      <c r="F2212">
        <v>1987</v>
      </c>
      <c r="G2212">
        <v>20</v>
      </c>
    </row>
    <row r="2213" spans="5:7">
      <c r="E2213" s="80">
        <v>31873</v>
      </c>
      <c r="F2213">
        <v>1987</v>
      </c>
      <c r="G2213">
        <v>20</v>
      </c>
    </row>
    <row r="2214" spans="5:7">
      <c r="E2214" s="80">
        <v>31874</v>
      </c>
      <c r="F2214">
        <v>1987</v>
      </c>
      <c r="G2214">
        <v>20</v>
      </c>
    </row>
    <row r="2215" spans="5:7">
      <c r="E2215" s="80">
        <v>31875</v>
      </c>
      <c r="F2215">
        <v>1987</v>
      </c>
      <c r="G2215">
        <v>20</v>
      </c>
    </row>
    <row r="2216" spans="5:7">
      <c r="E2216" s="80">
        <v>31876</v>
      </c>
      <c r="F2216">
        <v>1987</v>
      </c>
      <c r="G2216">
        <v>20</v>
      </c>
    </row>
    <row r="2217" spans="5:7">
      <c r="E2217" s="80">
        <v>31877</v>
      </c>
      <c r="F2217">
        <v>1987</v>
      </c>
      <c r="G2217">
        <v>20</v>
      </c>
    </row>
    <row r="2218" spans="5:7">
      <c r="E2218" s="80">
        <v>31878</v>
      </c>
      <c r="F2218">
        <v>1987</v>
      </c>
      <c r="G2218">
        <v>20</v>
      </c>
    </row>
    <row r="2219" spans="5:7">
      <c r="E2219" s="80">
        <v>31879</v>
      </c>
      <c r="F2219">
        <v>1987</v>
      </c>
      <c r="G2219">
        <v>20</v>
      </c>
    </row>
    <row r="2220" spans="5:7">
      <c r="E2220" s="80">
        <v>31880</v>
      </c>
      <c r="F2220">
        <v>1987</v>
      </c>
      <c r="G2220">
        <v>20</v>
      </c>
    </row>
    <row r="2221" spans="5:7">
      <c r="E2221" s="80">
        <v>31881</v>
      </c>
      <c r="F2221">
        <v>1987</v>
      </c>
      <c r="G2221">
        <v>20</v>
      </c>
    </row>
    <row r="2222" spans="5:7">
      <c r="E2222" s="80">
        <v>31882</v>
      </c>
      <c r="F2222">
        <v>1987</v>
      </c>
      <c r="G2222">
        <v>20</v>
      </c>
    </row>
    <row r="2223" spans="5:7">
      <c r="E2223" s="80">
        <v>31883</v>
      </c>
      <c r="F2223">
        <v>1987</v>
      </c>
      <c r="G2223">
        <v>20</v>
      </c>
    </row>
    <row r="2224" spans="5:7">
      <c r="E2224" s="80">
        <v>31884</v>
      </c>
      <c r="F2224">
        <v>1987</v>
      </c>
      <c r="G2224">
        <v>20</v>
      </c>
    </row>
    <row r="2225" spans="5:7">
      <c r="E2225" s="80">
        <v>31885</v>
      </c>
      <c r="F2225">
        <v>1987</v>
      </c>
      <c r="G2225">
        <v>20</v>
      </c>
    </row>
    <row r="2226" spans="5:7">
      <c r="E2226" s="80">
        <v>31886</v>
      </c>
      <c r="F2226">
        <v>1987</v>
      </c>
      <c r="G2226">
        <v>20</v>
      </c>
    </row>
    <row r="2227" spans="5:7">
      <c r="E2227" s="80">
        <v>31887</v>
      </c>
      <c r="F2227">
        <v>1987</v>
      </c>
      <c r="G2227">
        <v>20</v>
      </c>
    </row>
    <row r="2228" spans="5:7">
      <c r="E2228" s="80">
        <v>31888</v>
      </c>
      <c r="F2228">
        <v>1987</v>
      </c>
      <c r="G2228">
        <v>20</v>
      </c>
    </row>
    <row r="2229" spans="5:7">
      <c r="E2229" s="80">
        <v>31889</v>
      </c>
      <c r="F2229">
        <v>1987</v>
      </c>
      <c r="G2229">
        <v>20</v>
      </c>
    </row>
    <row r="2230" spans="5:7">
      <c r="E2230" s="80">
        <v>31890</v>
      </c>
      <c r="F2230">
        <v>1987</v>
      </c>
      <c r="G2230">
        <v>20</v>
      </c>
    </row>
    <row r="2231" spans="5:7">
      <c r="E2231" s="80">
        <v>31891</v>
      </c>
      <c r="F2231">
        <v>1987</v>
      </c>
      <c r="G2231">
        <v>20</v>
      </c>
    </row>
    <row r="2232" spans="5:7">
      <c r="E2232" s="80">
        <v>31892</v>
      </c>
      <c r="F2232">
        <v>1987</v>
      </c>
      <c r="G2232">
        <v>20</v>
      </c>
    </row>
    <row r="2233" spans="5:7">
      <c r="E2233" s="80">
        <v>31893</v>
      </c>
      <c r="F2233">
        <v>1987</v>
      </c>
      <c r="G2233">
        <v>20</v>
      </c>
    </row>
    <row r="2234" spans="5:7">
      <c r="E2234" s="80">
        <v>31894</v>
      </c>
      <c r="F2234">
        <v>1987</v>
      </c>
      <c r="G2234">
        <v>20</v>
      </c>
    </row>
    <row r="2235" spans="5:7">
      <c r="E2235" s="80">
        <v>31895</v>
      </c>
      <c r="F2235">
        <v>1987</v>
      </c>
      <c r="G2235">
        <v>20</v>
      </c>
    </row>
    <row r="2236" spans="5:7">
      <c r="E2236" s="80">
        <v>31896</v>
      </c>
      <c r="F2236">
        <v>1987</v>
      </c>
      <c r="G2236">
        <v>20</v>
      </c>
    </row>
    <row r="2237" spans="5:7">
      <c r="E2237" s="80">
        <v>31897</v>
      </c>
      <c r="F2237">
        <v>1987</v>
      </c>
      <c r="G2237">
        <v>20</v>
      </c>
    </row>
    <row r="2238" spans="5:7">
      <c r="E2238" s="80">
        <v>31898</v>
      </c>
      <c r="F2238">
        <v>1987</v>
      </c>
      <c r="G2238">
        <v>20</v>
      </c>
    </row>
    <row r="2239" spans="5:7">
      <c r="E2239" s="80">
        <v>31899</v>
      </c>
      <c r="F2239">
        <v>1987</v>
      </c>
      <c r="G2239">
        <v>20</v>
      </c>
    </row>
    <row r="2240" spans="5:7">
      <c r="E2240" s="80">
        <v>31900</v>
      </c>
      <c r="F2240">
        <v>1987</v>
      </c>
      <c r="G2240">
        <v>20</v>
      </c>
    </row>
    <row r="2241" spans="5:7">
      <c r="E2241" s="80">
        <v>31901</v>
      </c>
      <c r="F2241">
        <v>1987</v>
      </c>
      <c r="G2241">
        <v>20</v>
      </c>
    </row>
    <row r="2242" spans="5:7">
      <c r="E2242" s="80">
        <v>31902</v>
      </c>
      <c r="F2242">
        <v>1987</v>
      </c>
      <c r="G2242">
        <v>20</v>
      </c>
    </row>
    <row r="2243" spans="5:7">
      <c r="E2243" s="80">
        <v>31903</v>
      </c>
      <c r="F2243">
        <v>1987</v>
      </c>
      <c r="G2243">
        <v>20</v>
      </c>
    </row>
    <row r="2244" spans="5:7">
      <c r="E2244" s="80">
        <v>31904</v>
      </c>
      <c r="F2244">
        <v>1987</v>
      </c>
      <c r="G2244">
        <v>20</v>
      </c>
    </row>
    <row r="2245" spans="5:7">
      <c r="E2245" s="80">
        <v>31905</v>
      </c>
      <c r="F2245">
        <v>1987</v>
      </c>
      <c r="G2245">
        <v>20</v>
      </c>
    </row>
    <row r="2246" spans="5:7">
      <c r="E2246" s="80">
        <v>31906</v>
      </c>
      <c r="F2246">
        <v>1987</v>
      </c>
      <c r="G2246">
        <v>20</v>
      </c>
    </row>
    <row r="2247" spans="5:7">
      <c r="E2247" s="80">
        <v>31907</v>
      </c>
      <c r="F2247">
        <v>1987</v>
      </c>
      <c r="G2247">
        <v>20</v>
      </c>
    </row>
    <row r="2248" spans="5:7">
      <c r="E2248" s="80">
        <v>31908</v>
      </c>
      <c r="F2248">
        <v>1987</v>
      </c>
      <c r="G2248">
        <v>20</v>
      </c>
    </row>
    <row r="2249" spans="5:7">
      <c r="E2249" s="80">
        <v>31909</v>
      </c>
      <c r="F2249">
        <v>1987</v>
      </c>
      <c r="G2249">
        <v>20</v>
      </c>
    </row>
    <row r="2250" spans="5:7">
      <c r="E2250" s="80">
        <v>31910</v>
      </c>
      <c r="F2250">
        <v>1987</v>
      </c>
      <c r="G2250">
        <v>20</v>
      </c>
    </row>
    <row r="2251" spans="5:7">
      <c r="E2251" s="80">
        <v>31911</v>
      </c>
      <c r="F2251">
        <v>1987</v>
      </c>
      <c r="G2251">
        <v>20</v>
      </c>
    </row>
    <row r="2252" spans="5:7">
      <c r="E2252" s="80">
        <v>31912</v>
      </c>
      <c r="F2252">
        <v>1987</v>
      </c>
      <c r="G2252">
        <v>20</v>
      </c>
    </row>
    <row r="2253" spans="5:7">
      <c r="E2253" s="80">
        <v>31913</v>
      </c>
      <c r="F2253">
        <v>1987</v>
      </c>
      <c r="G2253">
        <v>20</v>
      </c>
    </row>
    <row r="2254" spans="5:7">
      <c r="E2254" s="80">
        <v>31914</v>
      </c>
      <c r="F2254">
        <v>1987</v>
      </c>
      <c r="G2254">
        <v>20</v>
      </c>
    </row>
    <row r="2255" spans="5:7">
      <c r="E2255" s="80">
        <v>31915</v>
      </c>
      <c r="F2255">
        <v>1987</v>
      </c>
      <c r="G2255">
        <v>20</v>
      </c>
    </row>
    <row r="2256" spans="5:7">
      <c r="E2256" s="80">
        <v>31916</v>
      </c>
      <c r="F2256">
        <v>1987</v>
      </c>
      <c r="G2256">
        <v>20</v>
      </c>
    </row>
    <row r="2257" spans="5:7">
      <c r="E2257" s="80">
        <v>31917</v>
      </c>
      <c r="F2257">
        <v>1987</v>
      </c>
      <c r="G2257">
        <v>20</v>
      </c>
    </row>
    <row r="2258" spans="5:7">
      <c r="E2258" s="80">
        <v>31918</v>
      </c>
      <c r="F2258">
        <v>1987</v>
      </c>
      <c r="G2258">
        <v>20</v>
      </c>
    </row>
    <row r="2259" spans="5:7">
      <c r="E2259" s="80">
        <v>31919</v>
      </c>
      <c r="F2259">
        <v>1987</v>
      </c>
      <c r="G2259">
        <v>20</v>
      </c>
    </row>
    <row r="2260" spans="5:7">
      <c r="E2260" s="80">
        <v>31920</v>
      </c>
      <c r="F2260">
        <v>1987</v>
      </c>
      <c r="G2260">
        <v>20</v>
      </c>
    </row>
    <row r="2261" spans="5:7">
      <c r="E2261" s="80">
        <v>31921</v>
      </c>
      <c r="F2261">
        <v>1987</v>
      </c>
      <c r="G2261">
        <v>20</v>
      </c>
    </row>
    <row r="2262" spans="5:7">
      <c r="E2262" s="80">
        <v>31922</v>
      </c>
      <c r="F2262">
        <v>1987</v>
      </c>
      <c r="G2262">
        <v>20</v>
      </c>
    </row>
    <row r="2263" spans="5:7">
      <c r="E2263" s="80">
        <v>31923</v>
      </c>
      <c r="F2263">
        <v>1987</v>
      </c>
      <c r="G2263">
        <v>20</v>
      </c>
    </row>
    <row r="2264" spans="5:7">
      <c r="E2264" s="80">
        <v>31924</v>
      </c>
      <c r="F2264">
        <v>1987</v>
      </c>
      <c r="G2264">
        <v>20</v>
      </c>
    </row>
    <row r="2265" spans="5:7">
      <c r="E2265" s="80">
        <v>31925</v>
      </c>
      <c r="F2265">
        <v>1987</v>
      </c>
      <c r="G2265">
        <v>20</v>
      </c>
    </row>
    <row r="2266" spans="5:7">
      <c r="E2266" s="80">
        <v>31926</v>
      </c>
      <c r="F2266">
        <v>1987</v>
      </c>
      <c r="G2266">
        <v>20</v>
      </c>
    </row>
    <row r="2267" spans="5:7">
      <c r="E2267" s="80">
        <v>31927</v>
      </c>
      <c r="F2267">
        <v>1987</v>
      </c>
      <c r="G2267">
        <v>20</v>
      </c>
    </row>
    <row r="2268" spans="5:7">
      <c r="E2268" s="80">
        <v>31928</v>
      </c>
      <c r="F2268">
        <v>1987</v>
      </c>
      <c r="G2268">
        <v>20</v>
      </c>
    </row>
    <row r="2269" spans="5:7">
      <c r="E2269" s="80">
        <v>31929</v>
      </c>
      <c r="F2269">
        <v>1987</v>
      </c>
      <c r="G2269">
        <v>20</v>
      </c>
    </row>
    <row r="2270" spans="5:7">
      <c r="E2270" s="80">
        <v>31930</v>
      </c>
      <c r="F2270">
        <v>1987</v>
      </c>
      <c r="G2270">
        <v>20</v>
      </c>
    </row>
    <row r="2271" spans="5:7">
      <c r="E2271" s="80">
        <v>31931</v>
      </c>
      <c r="F2271">
        <v>1987</v>
      </c>
      <c r="G2271">
        <v>20</v>
      </c>
    </row>
    <row r="2272" spans="5:7">
      <c r="E2272" s="80">
        <v>31932</v>
      </c>
      <c r="F2272">
        <v>1987</v>
      </c>
      <c r="G2272">
        <v>20</v>
      </c>
    </row>
    <row r="2273" spans="5:7">
      <c r="E2273" s="80">
        <v>31933</v>
      </c>
      <c r="F2273">
        <v>1987</v>
      </c>
      <c r="G2273">
        <v>20</v>
      </c>
    </row>
    <row r="2274" spans="5:7">
      <c r="E2274" s="80">
        <v>31934</v>
      </c>
      <c r="F2274">
        <v>1987</v>
      </c>
      <c r="G2274">
        <v>20</v>
      </c>
    </row>
    <row r="2275" spans="5:7">
      <c r="E2275" s="80">
        <v>31935</v>
      </c>
      <c r="F2275">
        <v>1987</v>
      </c>
      <c r="G2275">
        <v>20</v>
      </c>
    </row>
    <row r="2276" spans="5:7">
      <c r="E2276" s="80">
        <v>31936</v>
      </c>
      <c r="F2276">
        <v>1987</v>
      </c>
      <c r="G2276">
        <v>20</v>
      </c>
    </row>
    <row r="2277" spans="5:7">
      <c r="E2277" s="80">
        <v>31937</v>
      </c>
      <c r="F2277">
        <v>1987</v>
      </c>
      <c r="G2277">
        <v>20</v>
      </c>
    </row>
    <row r="2278" spans="5:7">
      <c r="E2278" s="80">
        <v>31938</v>
      </c>
      <c r="F2278">
        <v>1987</v>
      </c>
      <c r="G2278">
        <v>20</v>
      </c>
    </row>
    <row r="2279" spans="5:7">
      <c r="E2279" s="80">
        <v>31939</v>
      </c>
      <c r="F2279">
        <v>1987</v>
      </c>
      <c r="G2279">
        <v>20</v>
      </c>
    </row>
    <row r="2280" spans="5:7">
      <c r="E2280" s="80">
        <v>31940</v>
      </c>
      <c r="F2280">
        <v>1987</v>
      </c>
      <c r="G2280">
        <v>20</v>
      </c>
    </row>
    <row r="2281" spans="5:7">
      <c r="E2281" s="80">
        <v>31941</v>
      </c>
      <c r="F2281">
        <v>1987</v>
      </c>
      <c r="G2281">
        <v>20</v>
      </c>
    </row>
    <row r="2282" spans="5:7">
      <c r="E2282" s="80">
        <v>31942</v>
      </c>
      <c r="F2282">
        <v>1987</v>
      </c>
      <c r="G2282">
        <v>20</v>
      </c>
    </row>
    <row r="2283" spans="5:7">
      <c r="E2283" s="80">
        <v>31943</v>
      </c>
      <c r="F2283">
        <v>1987</v>
      </c>
      <c r="G2283">
        <v>20</v>
      </c>
    </row>
    <row r="2284" spans="5:7">
      <c r="E2284" s="80">
        <v>31944</v>
      </c>
      <c r="F2284">
        <v>1987</v>
      </c>
      <c r="G2284">
        <v>20</v>
      </c>
    </row>
    <row r="2285" spans="5:7">
      <c r="E2285" s="80">
        <v>31945</v>
      </c>
      <c r="F2285">
        <v>1987</v>
      </c>
      <c r="G2285">
        <v>20</v>
      </c>
    </row>
    <row r="2286" spans="5:7">
      <c r="E2286" s="80">
        <v>31946</v>
      </c>
      <c r="F2286">
        <v>1987</v>
      </c>
      <c r="G2286">
        <v>20</v>
      </c>
    </row>
    <row r="2287" spans="5:7">
      <c r="E2287" s="80">
        <v>31947</v>
      </c>
      <c r="F2287">
        <v>1987</v>
      </c>
      <c r="G2287">
        <v>20</v>
      </c>
    </row>
    <row r="2288" spans="5:7">
      <c r="E2288" s="80">
        <v>31948</v>
      </c>
      <c r="F2288">
        <v>1987</v>
      </c>
      <c r="G2288">
        <v>20</v>
      </c>
    </row>
    <row r="2289" spans="5:7">
      <c r="E2289" s="80">
        <v>31949</v>
      </c>
      <c r="F2289">
        <v>1987</v>
      </c>
      <c r="G2289">
        <v>20</v>
      </c>
    </row>
    <row r="2290" spans="5:7">
      <c r="E2290" s="80">
        <v>31950</v>
      </c>
      <c r="F2290">
        <v>1987</v>
      </c>
      <c r="G2290">
        <v>20</v>
      </c>
    </row>
    <row r="2291" spans="5:7">
      <c r="E2291" s="80">
        <v>31951</v>
      </c>
      <c r="F2291">
        <v>1987</v>
      </c>
      <c r="G2291">
        <v>20</v>
      </c>
    </row>
    <row r="2292" spans="5:7">
      <c r="E2292" s="80">
        <v>31952</v>
      </c>
      <c r="F2292">
        <v>1987</v>
      </c>
      <c r="G2292">
        <v>20</v>
      </c>
    </row>
    <row r="2293" spans="5:7">
      <c r="E2293" s="80">
        <v>31953</v>
      </c>
      <c r="F2293">
        <v>1987</v>
      </c>
      <c r="G2293">
        <v>20</v>
      </c>
    </row>
    <row r="2294" spans="5:7">
      <c r="E2294" s="80">
        <v>31954</v>
      </c>
      <c r="F2294">
        <v>1987</v>
      </c>
      <c r="G2294">
        <v>20</v>
      </c>
    </row>
    <row r="2295" spans="5:7">
      <c r="E2295" s="80">
        <v>31955</v>
      </c>
      <c r="F2295">
        <v>1987</v>
      </c>
      <c r="G2295">
        <v>20</v>
      </c>
    </row>
    <row r="2296" spans="5:7">
      <c r="E2296" s="80">
        <v>31956</v>
      </c>
      <c r="F2296">
        <v>1987</v>
      </c>
      <c r="G2296">
        <v>20</v>
      </c>
    </row>
    <row r="2297" spans="5:7">
      <c r="E2297" s="80">
        <v>31957</v>
      </c>
      <c r="F2297">
        <v>1987</v>
      </c>
      <c r="G2297">
        <v>20</v>
      </c>
    </row>
    <row r="2298" spans="5:7">
      <c r="E2298" s="80">
        <v>31958</v>
      </c>
      <c r="F2298">
        <v>1987</v>
      </c>
      <c r="G2298">
        <v>20</v>
      </c>
    </row>
    <row r="2299" spans="5:7">
      <c r="E2299" s="80">
        <v>31959</v>
      </c>
      <c r="F2299">
        <v>1987</v>
      </c>
      <c r="G2299">
        <v>20</v>
      </c>
    </row>
    <row r="2300" spans="5:7">
      <c r="E2300" s="80">
        <v>31960</v>
      </c>
      <c r="F2300">
        <v>1987</v>
      </c>
      <c r="G2300">
        <v>20</v>
      </c>
    </row>
    <row r="2301" spans="5:7">
      <c r="E2301" s="80">
        <v>31961</v>
      </c>
      <c r="F2301">
        <v>1987</v>
      </c>
      <c r="G2301">
        <v>20</v>
      </c>
    </row>
    <row r="2302" spans="5:7">
      <c r="E2302" s="80">
        <v>31962</v>
      </c>
      <c r="F2302">
        <v>1987</v>
      </c>
      <c r="G2302">
        <v>20</v>
      </c>
    </row>
    <row r="2303" spans="5:7">
      <c r="E2303" s="80">
        <v>31963</v>
      </c>
      <c r="F2303">
        <v>1987</v>
      </c>
      <c r="G2303">
        <v>20</v>
      </c>
    </row>
    <row r="2304" spans="5:7">
      <c r="E2304" s="80">
        <v>31964</v>
      </c>
      <c r="F2304">
        <v>1987</v>
      </c>
      <c r="G2304">
        <v>20</v>
      </c>
    </row>
    <row r="2305" spans="5:7">
      <c r="E2305" s="80">
        <v>31965</v>
      </c>
      <c r="F2305">
        <v>1987</v>
      </c>
      <c r="G2305">
        <v>20</v>
      </c>
    </row>
    <row r="2306" spans="5:7">
      <c r="E2306" s="80">
        <v>31966</v>
      </c>
      <c r="F2306">
        <v>1987</v>
      </c>
      <c r="G2306">
        <v>20</v>
      </c>
    </row>
    <row r="2307" spans="5:7">
      <c r="E2307" s="80">
        <v>31967</v>
      </c>
      <c r="F2307">
        <v>1987</v>
      </c>
      <c r="G2307">
        <v>20</v>
      </c>
    </row>
    <row r="2308" spans="5:7">
      <c r="E2308" s="80">
        <v>31968</v>
      </c>
      <c r="F2308">
        <v>1987</v>
      </c>
      <c r="G2308">
        <v>20</v>
      </c>
    </row>
    <row r="2309" spans="5:7">
      <c r="E2309" s="80">
        <v>31969</v>
      </c>
      <c r="F2309">
        <v>1987</v>
      </c>
      <c r="G2309">
        <v>20</v>
      </c>
    </row>
    <row r="2310" spans="5:7">
      <c r="E2310" s="80">
        <v>31970</v>
      </c>
      <c r="F2310">
        <v>1987</v>
      </c>
      <c r="G2310">
        <v>20</v>
      </c>
    </row>
    <row r="2311" spans="5:7">
      <c r="E2311" s="80">
        <v>31971</v>
      </c>
      <c r="F2311">
        <v>1987</v>
      </c>
      <c r="G2311">
        <v>20</v>
      </c>
    </row>
    <row r="2312" spans="5:7">
      <c r="E2312" s="80">
        <v>31972</v>
      </c>
      <c r="F2312">
        <v>1987</v>
      </c>
      <c r="G2312">
        <v>20</v>
      </c>
    </row>
    <row r="2313" spans="5:7">
      <c r="E2313" s="80">
        <v>31973</v>
      </c>
      <c r="F2313">
        <v>1987</v>
      </c>
      <c r="G2313">
        <v>20</v>
      </c>
    </row>
    <row r="2314" spans="5:7">
      <c r="E2314" s="80">
        <v>31974</v>
      </c>
      <c r="F2314">
        <v>1987</v>
      </c>
      <c r="G2314">
        <v>20</v>
      </c>
    </row>
    <row r="2315" spans="5:7">
      <c r="E2315" s="80">
        <v>31975</v>
      </c>
      <c r="F2315">
        <v>1987</v>
      </c>
      <c r="G2315">
        <v>20</v>
      </c>
    </row>
    <row r="2316" spans="5:7">
      <c r="E2316" s="80">
        <v>31976</v>
      </c>
      <c r="F2316">
        <v>1987</v>
      </c>
      <c r="G2316">
        <v>20</v>
      </c>
    </row>
    <row r="2317" spans="5:7">
      <c r="E2317" s="80">
        <v>31977</v>
      </c>
      <c r="F2317">
        <v>1987</v>
      </c>
      <c r="G2317">
        <v>20</v>
      </c>
    </row>
    <row r="2318" spans="5:7">
      <c r="E2318" s="80">
        <v>31978</v>
      </c>
      <c r="F2318">
        <v>1987</v>
      </c>
      <c r="G2318">
        <v>20</v>
      </c>
    </row>
    <row r="2319" spans="5:7">
      <c r="E2319" s="80">
        <v>31979</v>
      </c>
      <c r="F2319">
        <v>1987</v>
      </c>
      <c r="G2319">
        <v>20</v>
      </c>
    </row>
    <row r="2320" spans="5:7">
      <c r="E2320" s="80">
        <v>31980</v>
      </c>
      <c r="F2320">
        <v>1987</v>
      </c>
      <c r="G2320">
        <v>20</v>
      </c>
    </row>
    <row r="2321" spans="5:7">
      <c r="E2321" s="80">
        <v>31981</v>
      </c>
      <c r="F2321">
        <v>1987</v>
      </c>
      <c r="G2321">
        <v>20</v>
      </c>
    </row>
    <row r="2322" spans="5:7">
      <c r="E2322" s="80">
        <v>31982</v>
      </c>
      <c r="F2322">
        <v>1987</v>
      </c>
      <c r="G2322">
        <v>20</v>
      </c>
    </row>
    <row r="2323" spans="5:7">
      <c r="E2323" s="80">
        <v>31983</v>
      </c>
      <c r="F2323">
        <v>1987</v>
      </c>
      <c r="G2323">
        <v>20</v>
      </c>
    </row>
    <row r="2324" spans="5:7">
      <c r="E2324" s="80">
        <v>31984</v>
      </c>
      <c r="F2324">
        <v>1987</v>
      </c>
      <c r="G2324">
        <v>20</v>
      </c>
    </row>
    <row r="2325" spans="5:7">
      <c r="E2325" s="80">
        <v>31985</v>
      </c>
      <c r="F2325">
        <v>1987</v>
      </c>
      <c r="G2325">
        <v>20</v>
      </c>
    </row>
    <row r="2326" spans="5:7">
      <c r="E2326" s="80">
        <v>31986</v>
      </c>
      <c r="F2326">
        <v>1987</v>
      </c>
      <c r="G2326">
        <v>20</v>
      </c>
    </row>
    <row r="2327" spans="5:7">
      <c r="E2327" s="80">
        <v>31987</v>
      </c>
      <c r="F2327">
        <v>1987</v>
      </c>
      <c r="G2327">
        <v>20</v>
      </c>
    </row>
    <row r="2328" spans="5:7">
      <c r="E2328" s="80">
        <v>31988</v>
      </c>
      <c r="F2328">
        <v>1987</v>
      </c>
      <c r="G2328">
        <v>20</v>
      </c>
    </row>
    <row r="2329" spans="5:7">
      <c r="E2329" s="80">
        <v>31989</v>
      </c>
      <c r="F2329">
        <v>1987</v>
      </c>
      <c r="G2329">
        <v>20</v>
      </c>
    </row>
    <row r="2330" spans="5:7">
      <c r="E2330" s="80">
        <v>31990</v>
      </c>
      <c r="F2330">
        <v>1987</v>
      </c>
      <c r="G2330">
        <v>20.5</v>
      </c>
    </row>
    <row r="2331" spans="5:7">
      <c r="E2331" s="80">
        <v>31991</v>
      </c>
      <c r="F2331">
        <v>1987</v>
      </c>
      <c r="G2331">
        <v>20.5</v>
      </c>
    </row>
    <row r="2332" spans="5:7">
      <c r="E2332" s="80">
        <v>31992</v>
      </c>
      <c r="F2332">
        <v>1987</v>
      </c>
      <c r="G2332">
        <v>20.5</v>
      </c>
    </row>
    <row r="2333" spans="5:7">
      <c r="E2333" s="80">
        <v>31993</v>
      </c>
      <c r="F2333">
        <v>1987</v>
      </c>
      <c r="G2333">
        <v>20.5</v>
      </c>
    </row>
    <row r="2334" spans="5:7">
      <c r="E2334" s="80">
        <v>31994</v>
      </c>
      <c r="F2334">
        <v>1987</v>
      </c>
      <c r="G2334">
        <v>20.5</v>
      </c>
    </row>
    <row r="2335" spans="5:7">
      <c r="E2335" s="80">
        <v>31995</v>
      </c>
      <c r="F2335">
        <v>1987</v>
      </c>
      <c r="G2335">
        <v>20.5</v>
      </c>
    </row>
    <row r="2336" spans="5:7">
      <c r="E2336" s="80">
        <v>31996</v>
      </c>
      <c r="F2336">
        <v>1987</v>
      </c>
      <c r="G2336">
        <v>20.5</v>
      </c>
    </row>
    <row r="2337" spans="5:7">
      <c r="E2337" s="80">
        <v>31997</v>
      </c>
      <c r="F2337">
        <v>1987</v>
      </c>
      <c r="G2337">
        <v>20.5</v>
      </c>
    </row>
    <row r="2338" spans="5:7">
      <c r="E2338" s="80">
        <v>31998</v>
      </c>
      <c r="F2338">
        <v>1987</v>
      </c>
      <c r="G2338">
        <v>20.5</v>
      </c>
    </row>
    <row r="2339" spans="5:7">
      <c r="E2339" s="80">
        <v>31999</v>
      </c>
      <c r="F2339">
        <v>1987</v>
      </c>
      <c r="G2339">
        <v>20.5</v>
      </c>
    </row>
    <row r="2340" spans="5:7">
      <c r="E2340" s="80">
        <v>32000</v>
      </c>
      <c r="F2340">
        <v>1987</v>
      </c>
      <c r="G2340">
        <v>20.5</v>
      </c>
    </row>
    <row r="2341" spans="5:7">
      <c r="E2341" s="80">
        <v>32001</v>
      </c>
      <c r="F2341">
        <v>1987</v>
      </c>
      <c r="G2341">
        <v>20.5</v>
      </c>
    </row>
    <row r="2342" spans="5:7">
      <c r="E2342" s="80">
        <v>32002</v>
      </c>
      <c r="F2342">
        <v>1987</v>
      </c>
      <c r="G2342">
        <v>20.5</v>
      </c>
    </row>
    <row r="2343" spans="5:7">
      <c r="E2343" s="80">
        <v>32003</v>
      </c>
      <c r="F2343">
        <v>1987</v>
      </c>
      <c r="G2343">
        <v>20.5</v>
      </c>
    </row>
    <row r="2344" spans="5:7">
      <c r="E2344" s="80">
        <v>32004</v>
      </c>
      <c r="F2344">
        <v>1987</v>
      </c>
      <c r="G2344">
        <v>20.5</v>
      </c>
    </row>
    <row r="2345" spans="5:7">
      <c r="E2345" s="80">
        <v>32005</v>
      </c>
      <c r="F2345">
        <v>1987</v>
      </c>
      <c r="G2345">
        <v>20.5</v>
      </c>
    </row>
    <row r="2346" spans="5:7">
      <c r="E2346" s="80">
        <v>32006</v>
      </c>
      <c r="F2346">
        <v>1987</v>
      </c>
      <c r="G2346">
        <v>20.5</v>
      </c>
    </row>
    <row r="2347" spans="5:7">
      <c r="E2347" s="80">
        <v>32007</v>
      </c>
      <c r="F2347">
        <v>1987</v>
      </c>
      <c r="G2347">
        <v>20.5</v>
      </c>
    </row>
    <row r="2348" spans="5:7">
      <c r="E2348" s="80">
        <v>32008</v>
      </c>
      <c r="F2348">
        <v>1987</v>
      </c>
      <c r="G2348">
        <v>20.5</v>
      </c>
    </row>
    <row r="2349" spans="5:7">
      <c r="E2349" s="80">
        <v>32009</v>
      </c>
      <c r="F2349">
        <v>1987</v>
      </c>
      <c r="G2349">
        <v>20.5</v>
      </c>
    </row>
    <row r="2350" spans="5:7">
      <c r="E2350" s="80">
        <v>32010</v>
      </c>
      <c r="F2350">
        <v>1987</v>
      </c>
      <c r="G2350">
        <v>20.5</v>
      </c>
    </row>
    <row r="2351" spans="5:7">
      <c r="E2351" s="80">
        <v>32011</v>
      </c>
      <c r="F2351">
        <v>1987</v>
      </c>
      <c r="G2351">
        <v>20.5</v>
      </c>
    </row>
    <row r="2352" spans="5:7">
      <c r="E2352" s="80">
        <v>32012</v>
      </c>
      <c r="F2352">
        <v>1987</v>
      </c>
      <c r="G2352">
        <v>20.5</v>
      </c>
    </row>
    <row r="2353" spans="5:7">
      <c r="E2353" s="80">
        <v>32013</v>
      </c>
      <c r="F2353">
        <v>1987</v>
      </c>
      <c r="G2353">
        <v>20.5</v>
      </c>
    </row>
    <row r="2354" spans="5:7">
      <c r="E2354" s="80">
        <v>32014</v>
      </c>
      <c r="F2354">
        <v>1987</v>
      </c>
      <c r="G2354">
        <v>20.5</v>
      </c>
    </row>
    <row r="2355" spans="5:7">
      <c r="E2355" s="80">
        <v>32015</v>
      </c>
      <c r="F2355">
        <v>1987</v>
      </c>
      <c r="G2355">
        <v>20.5</v>
      </c>
    </row>
    <row r="2356" spans="5:7">
      <c r="E2356" s="80">
        <v>32016</v>
      </c>
      <c r="F2356">
        <v>1987</v>
      </c>
      <c r="G2356">
        <v>20.5</v>
      </c>
    </row>
    <row r="2357" spans="5:7">
      <c r="E2357" s="80">
        <v>32017</v>
      </c>
      <c r="F2357">
        <v>1987</v>
      </c>
      <c r="G2357">
        <v>20.5</v>
      </c>
    </row>
    <row r="2358" spans="5:7">
      <c r="E2358" s="80">
        <v>32018</v>
      </c>
      <c r="F2358">
        <v>1987</v>
      </c>
      <c r="G2358">
        <v>20.5</v>
      </c>
    </row>
    <row r="2359" spans="5:7">
      <c r="E2359" s="80">
        <v>32019</v>
      </c>
      <c r="F2359">
        <v>1987</v>
      </c>
      <c r="G2359">
        <v>20.5</v>
      </c>
    </row>
    <row r="2360" spans="5:7">
      <c r="E2360" s="80">
        <v>32020</v>
      </c>
      <c r="F2360">
        <v>1987</v>
      </c>
      <c r="G2360">
        <v>20.5</v>
      </c>
    </row>
    <row r="2361" spans="5:7">
      <c r="E2361" s="80">
        <v>32021</v>
      </c>
      <c r="F2361">
        <v>1987</v>
      </c>
      <c r="G2361">
        <v>20.5</v>
      </c>
    </row>
    <row r="2362" spans="5:7">
      <c r="E2362" s="80">
        <v>32022</v>
      </c>
      <c r="F2362">
        <v>1987</v>
      </c>
      <c r="G2362">
        <v>20.5</v>
      </c>
    </row>
    <row r="2363" spans="5:7">
      <c r="E2363" s="80">
        <v>32023</v>
      </c>
      <c r="F2363">
        <v>1987</v>
      </c>
      <c r="G2363">
        <v>20.5</v>
      </c>
    </row>
    <row r="2364" spans="5:7">
      <c r="E2364" s="80">
        <v>32024</v>
      </c>
      <c r="F2364">
        <v>1987</v>
      </c>
      <c r="G2364">
        <v>20.5</v>
      </c>
    </row>
    <row r="2365" spans="5:7">
      <c r="E2365" s="80">
        <v>32025</v>
      </c>
      <c r="F2365">
        <v>1987</v>
      </c>
      <c r="G2365">
        <v>20.5</v>
      </c>
    </row>
    <row r="2366" spans="5:7">
      <c r="E2366" s="80">
        <v>32026</v>
      </c>
      <c r="F2366">
        <v>1987</v>
      </c>
      <c r="G2366">
        <v>20.5</v>
      </c>
    </row>
    <row r="2367" spans="5:7">
      <c r="E2367" s="80">
        <v>32027</v>
      </c>
      <c r="F2367">
        <v>1987</v>
      </c>
      <c r="G2367">
        <v>20.5</v>
      </c>
    </row>
    <row r="2368" spans="5:7">
      <c r="E2368" s="80">
        <v>32028</v>
      </c>
      <c r="F2368">
        <v>1987</v>
      </c>
      <c r="G2368">
        <v>20.5</v>
      </c>
    </row>
    <row r="2369" spans="5:7">
      <c r="E2369" s="80">
        <v>32029</v>
      </c>
      <c r="F2369">
        <v>1987</v>
      </c>
      <c r="G2369">
        <v>20.5</v>
      </c>
    </row>
    <row r="2370" spans="5:7">
      <c r="E2370" s="80">
        <v>32030</v>
      </c>
      <c r="F2370">
        <v>1987</v>
      </c>
      <c r="G2370">
        <v>20.5</v>
      </c>
    </row>
    <row r="2371" spans="5:7">
      <c r="E2371" s="80">
        <v>32031</v>
      </c>
      <c r="F2371">
        <v>1987</v>
      </c>
      <c r="G2371">
        <v>20.5</v>
      </c>
    </row>
    <row r="2372" spans="5:7">
      <c r="E2372" s="80">
        <v>32032</v>
      </c>
      <c r="F2372">
        <v>1987</v>
      </c>
      <c r="G2372">
        <v>20.5</v>
      </c>
    </row>
    <row r="2373" spans="5:7">
      <c r="E2373" s="80">
        <v>32033</v>
      </c>
      <c r="F2373">
        <v>1987</v>
      </c>
      <c r="G2373">
        <v>20.5</v>
      </c>
    </row>
    <row r="2374" spans="5:7">
      <c r="E2374" s="80">
        <v>32034</v>
      </c>
      <c r="F2374">
        <v>1987</v>
      </c>
      <c r="G2374">
        <v>20.5</v>
      </c>
    </row>
    <row r="2375" spans="5:7">
      <c r="E2375" s="80">
        <v>32035</v>
      </c>
      <c r="F2375">
        <v>1987</v>
      </c>
      <c r="G2375">
        <v>20.5</v>
      </c>
    </row>
    <row r="2376" spans="5:7">
      <c r="E2376" s="80">
        <v>32036</v>
      </c>
      <c r="F2376">
        <v>1987</v>
      </c>
      <c r="G2376">
        <v>20.5</v>
      </c>
    </row>
    <row r="2377" spans="5:7">
      <c r="E2377" s="80">
        <v>32037</v>
      </c>
      <c r="F2377">
        <v>1987</v>
      </c>
      <c r="G2377">
        <v>20.5</v>
      </c>
    </row>
    <row r="2378" spans="5:7">
      <c r="E2378" s="80">
        <v>32038</v>
      </c>
      <c r="F2378">
        <v>1987</v>
      </c>
      <c r="G2378">
        <v>20.5</v>
      </c>
    </row>
    <row r="2379" spans="5:7">
      <c r="E2379" s="80">
        <v>32039</v>
      </c>
      <c r="F2379">
        <v>1987</v>
      </c>
      <c r="G2379">
        <v>20.5</v>
      </c>
    </row>
    <row r="2380" spans="5:7">
      <c r="E2380" s="80">
        <v>32040</v>
      </c>
      <c r="F2380">
        <v>1987</v>
      </c>
      <c r="G2380">
        <v>20.5</v>
      </c>
    </row>
    <row r="2381" spans="5:7">
      <c r="E2381" s="80">
        <v>32041</v>
      </c>
      <c r="F2381">
        <v>1987</v>
      </c>
      <c r="G2381">
        <v>20.5</v>
      </c>
    </row>
    <row r="2382" spans="5:7">
      <c r="E2382" s="80">
        <v>32042</v>
      </c>
      <c r="F2382">
        <v>1987</v>
      </c>
      <c r="G2382">
        <v>20.5</v>
      </c>
    </row>
    <row r="2383" spans="5:7">
      <c r="E2383" s="80">
        <v>32043</v>
      </c>
      <c r="F2383">
        <v>1987</v>
      </c>
      <c r="G2383">
        <v>20.5</v>
      </c>
    </row>
    <row r="2384" spans="5:7">
      <c r="E2384" s="80">
        <v>32044</v>
      </c>
      <c r="F2384">
        <v>1987</v>
      </c>
      <c r="G2384">
        <v>20.5</v>
      </c>
    </row>
    <row r="2385" spans="5:7">
      <c r="E2385" s="80">
        <v>32045</v>
      </c>
      <c r="F2385">
        <v>1987</v>
      </c>
      <c r="G2385">
        <v>20.5</v>
      </c>
    </row>
    <row r="2386" spans="5:7">
      <c r="E2386" s="80">
        <v>32046</v>
      </c>
      <c r="F2386">
        <v>1987</v>
      </c>
      <c r="G2386">
        <v>20.5</v>
      </c>
    </row>
    <row r="2387" spans="5:7">
      <c r="E2387" s="80">
        <v>32047</v>
      </c>
      <c r="F2387">
        <v>1987</v>
      </c>
      <c r="G2387">
        <v>20.5</v>
      </c>
    </row>
    <row r="2388" spans="5:7">
      <c r="E2388" s="80">
        <v>32048</v>
      </c>
      <c r="F2388">
        <v>1987</v>
      </c>
      <c r="G2388">
        <v>20.5</v>
      </c>
    </row>
    <row r="2389" spans="5:7">
      <c r="E2389" s="80">
        <v>32049</v>
      </c>
      <c r="F2389">
        <v>1987</v>
      </c>
      <c r="G2389">
        <v>20.5</v>
      </c>
    </row>
    <row r="2390" spans="5:7">
      <c r="E2390" s="80">
        <v>32050</v>
      </c>
      <c r="F2390">
        <v>1987</v>
      </c>
      <c r="G2390">
        <v>20.5</v>
      </c>
    </row>
    <row r="2391" spans="5:7">
      <c r="E2391" s="80">
        <v>32051</v>
      </c>
      <c r="F2391">
        <v>1987</v>
      </c>
      <c r="G2391">
        <v>21</v>
      </c>
    </row>
    <row r="2392" spans="5:7">
      <c r="E2392" s="80">
        <v>32052</v>
      </c>
      <c r="F2392">
        <v>1987</v>
      </c>
      <c r="G2392">
        <v>21</v>
      </c>
    </row>
    <row r="2393" spans="5:7">
      <c r="E2393" s="80">
        <v>32053</v>
      </c>
      <c r="F2393">
        <v>1987</v>
      </c>
      <c r="G2393">
        <v>21</v>
      </c>
    </row>
    <row r="2394" spans="5:7">
      <c r="E2394" s="80">
        <v>32054</v>
      </c>
      <c r="F2394">
        <v>1987</v>
      </c>
      <c r="G2394">
        <v>21</v>
      </c>
    </row>
    <row r="2395" spans="5:7">
      <c r="E2395" s="80">
        <v>32055</v>
      </c>
      <c r="F2395">
        <v>1987</v>
      </c>
      <c r="G2395">
        <v>21</v>
      </c>
    </row>
    <row r="2396" spans="5:7">
      <c r="E2396" s="80">
        <v>32056</v>
      </c>
      <c r="F2396">
        <v>1987</v>
      </c>
      <c r="G2396">
        <v>21</v>
      </c>
    </row>
    <row r="2397" spans="5:7">
      <c r="E2397" s="80">
        <v>32057</v>
      </c>
      <c r="F2397">
        <v>1987</v>
      </c>
      <c r="G2397">
        <v>21</v>
      </c>
    </row>
    <row r="2398" spans="5:7">
      <c r="E2398" s="80">
        <v>32058</v>
      </c>
      <c r="F2398">
        <v>1987</v>
      </c>
      <c r="G2398">
        <v>21</v>
      </c>
    </row>
    <row r="2399" spans="5:7">
      <c r="E2399" s="80">
        <v>32059</v>
      </c>
      <c r="F2399">
        <v>1987</v>
      </c>
      <c r="G2399">
        <v>21</v>
      </c>
    </row>
    <row r="2400" spans="5:7">
      <c r="E2400" s="80">
        <v>32060</v>
      </c>
      <c r="F2400">
        <v>1987</v>
      </c>
      <c r="G2400">
        <v>21</v>
      </c>
    </row>
    <row r="2401" spans="5:7">
      <c r="E2401" s="80">
        <v>32061</v>
      </c>
      <c r="F2401">
        <v>1987</v>
      </c>
      <c r="G2401">
        <v>21</v>
      </c>
    </row>
    <row r="2402" spans="5:7">
      <c r="E2402" s="80">
        <v>32062</v>
      </c>
      <c r="F2402">
        <v>1987</v>
      </c>
      <c r="G2402">
        <v>21</v>
      </c>
    </row>
    <row r="2403" spans="5:7">
      <c r="E2403" s="80">
        <v>32063</v>
      </c>
      <c r="F2403">
        <v>1987</v>
      </c>
      <c r="G2403">
        <v>21</v>
      </c>
    </row>
    <row r="2404" spans="5:7">
      <c r="E2404" s="80">
        <v>32064</v>
      </c>
      <c r="F2404">
        <v>1987</v>
      </c>
      <c r="G2404">
        <v>21</v>
      </c>
    </row>
    <row r="2405" spans="5:7">
      <c r="E2405" s="80">
        <v>32065</v>
      </c>
      <c r="F2405">
        <v>1987</v>
      </c>
      <c r="G2405">
        <v>21</v>
      </c>
    </row>
    <row r="2406" spans="5:7">
      <c r="E2406" s="80">
        <v>32066</v>
      </c>
      <c r="F2406">
        <v>1987</v>
      </c>
      <c r="G2406">
        <v>21</v>
      </c>
    </row>
    <row r="2407" spans="5:7">
      <c r="E2407" s="80">
        <v>32067</v>
      </c>
      <c r="F2407">
        <v>1987</v>
      </c>
      <c r="G2407">
        <v>21</v>
      </c>
    </row>
    <row r="2408" spans="5:7">
      <c r="E2408" s="80">
        <v>32068</v>
      </c>
      <c r="F2408">
        <v>1987</v>
      </c>
      <c r="G2408">
        <v>21</v>
      </c>
    </row>
    <row r="2409" spans="5:7">
      <c r="E2409" s="80">
        <v>32069</v>
      </c>
      <c r="F2409">
        <v>1987</v>
      </c>
      <c r="G2409">
        <v>21</v>
      </c>
    </row>
    <row r="2410" spans="5:7">
      <c r="E2410" s="80">
        <v>32070</v>
      </c>
      <c r="F2410">
        <v>1987</v>
      </c>
      <c r="G2410">
        <v>21</v>
      </c>
    </row>
    <row r="2411" spans="5:7">
      <c r="E2411" s="80">
        <v>32071</v>
      </c>
      <c r="F2411">
        <v>1987</v>
      </c>
      <c r="G2411">
        <v>21</v>
      </c>
    </row>
    <row r="2412" spans="5:7">
      <c r="E2412" s="80">
        <v>32072</v>
      </c>
      <c r="F2412">
        <v>1987</v>
      </c>
      <c r="G2412">
        <v>21</v>
      </c>
    </row>
    <row r="2413" spans="5:7">
      <c r="E2413" s="80">
        <v>32073</v>
      </c>
      <c r="F2413">
        <v>1987</v>
      </c>
      <c r="G2413">
        <v>21</v>
      </c>
    </row>
    <row r="2414" spans="5:7">
      <c r="E2414" s="80">
        <v>32074</v>
      </c>
      <c r="F2414">
        <v>1987</v>
      </c>
      <c r="G2414">
        <v>21</v>
      </c>
    </row>
    <row r="2415" spans="5:7">
      <c r="E2415" s="80">
        <v>32075</v>
      </c>
      <c r="F2415">
        <v>1987</v>
      </c>
      <c r="G2415">
        <v>21</v>
      </c>
    </row>
    <row r="2416" spans="5:7">
      <c r="E2416" s="80">
        <v>32076</v>
      </c>
      <c r="F2416">
        <v>1987</v>
      </c>
      <c r="G2416">
        <v>21</v>
      </c>
    </row>
    <row r="2417" spans="5:7">
      <c r="E2417" s="80">
        <v>32077</v>
      </c>
      <c r="F2417">
        <v>1987</v>
      </c>
      <c r="G2417">
        <v>21</v>
      </c>
    </row>
    <row r="2418" spans="5:7">
      <c r="E2418" s="80">
        <v>32078</v>
      </c>
      <c r="F2418">
        <v>1987</v>
      </c>
      <c r="G2418">
        <v>21</v>
      </c>
    </row>
    <row r="2419" spans="5:7">
      <c r="E2419" s="80">
        <v>32079</v>
      </c>
      <c r="F2419">
        <v>1987</v>
      </c>
      <c r="G2419">
        <v>21</v>
      </c>
    </row>
    <row r="2420" spans="5:7">
      <c r="E2420" s="80">
        <v>32080</v>
      </c>
      <c r="F2420">
        <v>1987</v>
      </c>
      <c r="G2420">
        <v>21</v>
      </c>
    </row>
    <row r="2421" spans="5:7">
      <c r="E2421" s="80">
        <v>32081</v>
      </c>
      <c r="F2421">
        <v>1987</v>
      </c>
      <c r="G2421">
        <v>21</v>
      </c>
    </row>
    <row r="2422" spans="5:7">
      <c r="E2422" s="80">
        <v>32082</v>
      </c>
      <c r="F2422">
        <v>1987</v>
      </c>
      <c r="G2422">
        <v>23</v>
      </c>
    </row>
    <row r="2423" spans="5:7">
      <c r="E2423" s="80">
        <v>32083</v>
      </c>
      <c r="F2423">
        <v>1987</v>
      </c>
      <c r="G2423">
        <v>23</v>
      </c>
    </row>
    <row r="2424" spans="5:7">
      <c r="E2424" s="80">
        <v>32084</v>
      </c>
      <c r="F2424">
        <v>1987</v>
      </c>
      <c r="G2424">
        <v>23</v>
      </c>
    </row>
    <row r="2425" spans="5:7">
      <c r="E2425" s="80">
        <v>32085</v>
      </c>
      <c r="F2425">
        <v>1987</v>
      </c>
      <c r="G2425">
        <v>23</v>
      </c>
    </row>
    <row r="2426" spans="5:7">
      <c r="E2426" s="80">
        <v>32086</v>
      </c>
      <c r="F2426">
        <v>1987</v>
      </c>
      <c r="G2426">
        <v>23</v>
      </c>
    </row>
    <row r="2427" spans="5:7">
      <c r="E2427" s="80">
        <v>32087</v>
      </c>
      <c r="F2427">
        <v>1987</v>
      </c>
      <c r="G2427">
        <v>23</v>
      </c>
    </row>
    <row r="2428" spans="5:7">
      <c r="E2428" s="80">
        <v>32088</v>
      </c>
      <c r="F2428">
        <v>1987</v>
      </c>
      <c r="G2428">
        <v>23</v>
      </c>
    </row>
    <row r="2429" spans="5:7">
      <c r="E2429" s="80">
        <v>32089</v>
      </c>
      <c r="F2429">
        <v>1987</v>
      </c>
      <c r="G2429">
        <v>23</v>
      </c>
    </row>
    <row r="2430" spans="5:7">
      <c r="E2430" s="80">
        <v>32090</v>
      </c>
      <c r="F2430">
        <v>1987</v>
      </c>
      <c r="G2430">
        <v>23</v>
      </c>
    </row>
    <row r="2431" spans="5:7">
      <c r="E2431" s="80">
        <v>32091</v>
      </c>
      <c r="F2431">
        <v>1987</v>
      </c>
      <c r="G2431">
        <v>23</v>
      </c>
    </row>
    <row r="2432" spans="5:7">
      <c r="E2432" s="80">
        <v>32092</v>
      </c>
      <c r="F2432">
        <v>1987</v>
      </c>
      <c r="G2432">
        <v>23</v>
      </c>
    </row>
    <row r="2433" spans="5:7">
      <c r="E2433" s="80">
        <v>32093</v>
      </c>
      <c r="F2433">
        <v>1987</v>
      </c>
      <c r="G2433">
        <v>23</v>
      </c>
    </row>
    <row r="2434" spans="5:7">
      <c r="E2434" s="80">
        <v>32094</v>
      </c>
      <c r="F2434">
        <v>1987</v>
      </c>
      <c r="G2434">
        <v>23</v>
      </c>
    </row>
    <row r="2435" spans="5:7">
      <c r="E2435" s="80">
        <v>32095</v>
      </c>
      <c r="F2435">
        <v>1987</v>
      </c>
      <c r="G2435">
        <v>23</v>
      </c>
    </row>
    <row r="2436" spans="5:7">
      <c r="E2436" s="80">
        <v>32096</v>
      </c>
      <c r="F2436">
        <v>1987</v>
      </c>
      <c r="G2436">
        <v>23</v>
      </c>
    </row>
    <row r="2437" spans="5:7">
      <c r="E2437" s="80">
        <v>32097</v>
      </c>
      <c r="F2437">
        <v>1987</v>
      </c>
      <c r="G2437">
        <v>23</v>
      </c>
    </row>
    <row r="2438" spans="5:7">
      <c r="E2438" s="80">
        <v>32098</v>
      </c>
      <c r="F2438">
        <v>1987</v>
      </c>
      <c r="G2438">
        <v>23</v>
      </c>
    </row>
    <row r="2439" spans="5:7">
      <c r="E2439" s="80">
        <v>32099</v>
      </c>
      <c r="F2439">
        <v>1987</v>
      </c>
      <c r="G2439">
        <v>23</v>
      </c>
    </row>
    <row r="2440" spans="5:7">
      <c r="E2440" s="80">
        <v>32100</v>
      </c>
      <c r="F2440">
        <v>1987</v>
      </c>
      <c r="G2440">
        <v>23</v>
      </c>
    </row>
    <row r="2441" spans="5:7">
      <c r="E2441" s="80">
        <v>32101</v>
      </c>
      <c r="F2441">
        <v>1987</v>
      </c>
      <c r="G2441">
        <v>23</v>
      </c>
    </row>
    <row r="2442" spans="5:7">
      <c r="E2442" s="80">
        <v>32102</v>
      </c>
      <c r="F2442">
        <v>1987</v>
      </c>
      <c r="G2442">
        <v>23</v>
      </c>
    </row>
    <row r="2443" spans="5:7">
      <c r="E2443" s="80">
        <v>32103</v>
      </c>
      <c r="F2443">
        <v>1987</v>
      </c>
      <c r="G2443">
        <v>23</v>
      </c>
    </row>
    <row r="2444" spans="5:7">
      <c r="E2444" s="80">
        <v>32104</v>
      </c>
      <c r="F2444">
        <v>1987</v>
      </c>
      <c r="G2444">
        <v>23</v>
      </c>
    </row>
    <row r="2445" spans="5:7">
      <c r="E2445" s="80">
        <v>32105</v>
      </c>
      <c r="F2445">
        <v>1987</v>
      </c>
      <c r="G2445">
        <v>23</v>
      </c>
    </row>
    <row r="2446" spans="5:7">
      <c r="E2446" s="80">
        <v>32106</v>
      </c>
      <c r="F2446">
        <v>1987</v>
      </c>
      <c r="G2446">
        <v>23</v>
      </c>
    </row>
    <row r="2447" spans="5:7">
      <c r="E2447" s="80">
        <v>32107</v>
      </c>
      <c r="F2447">
        <v>1987</v>
      </c>
      <c r="G2447">
        <v>23</v>
      </c>
    </row>
    <row r="2448" spans="5:7">
      <c r="E2448" s="80">
        <v>32108</v>
      </c>
      <c r="F2448">
        <v>1987</v>
      </c>
      <c r="G2448">
        <v>23</v>
      </c>
    </row>
    <row r="2449" spans="5:7">
      <c r="E2449" s="80">
        <v>32109</v>
      </c>
      <c r="F2449">
        <v>1987</v>
      </c>
      <c r="G2449">
        <v>23</v>
      </c>
    </row>
    <row r="2450" spans="5:7">
      <c r="E2450" s="80">
        <v>32110</v>
      </c>
      <c r="F2450">
        <v>1987</v>
      </c>
      <c r="G2450">
        <v>23</v>
      </c>
    </row>
    <row r="2451" spans="5:7">
      <c r="E2451" s="80">
        <v>32111</v>
      </c>
      <c r="F2451">
        <v>1987</v>
      </c>
      <c r="G2451">
        <v>23</v>
      </c>
    </row>
    <row r="2452" spans="5:7">
      <c r="E2452" s="80">
        <v>32112</v>
      </c>
      <c r="F2452">
        <v>1987</v>
      </c>
      <c r="G2452">
        <v>22</v>
      </c>
    </row>
    <row r="2453" spans="5:7">
      <c r="E2453" s="80">
        <v>32113</v>
      </c>
      <c r="F2453">
        <v>1987</v>
      </c>
      <c r="G2453">
        <v>22</v>
      </c>
    </row>
    <row r="2454" spans="5:7">
      <c r="E2454" s="80">
        <v>32114</v>
      </c>
      <c r="F2454">
        <v>1987</v>
      </c>
      <c r="G2454">
        <v>22</v>
      </c>
    </row>
    <row r="2455" spans="5:7">
      <c r="E2455" s="80">
        <v>32115</v>
      </c>
      <c r="F2455">
        <v>1987</v>
      </c>
      <c r="G2455">
        <v>22</v>
      </c>
    </row>
    <row r="2456" spans="5:7">
      <c r="E2456" s="80">
        <v>32116</v>
      </c>
      <c r="F2456">
        <v>1987</v>
      </c>
      <c r="G2456">
        <v>22</v>
      </c>
    </row>
    <row r="2457" spans="5:7">
      <c r="E2457" s="80">
        <v>32117</v>
      </c>
      <c r="F2457">
        <v>1987</v>
      </c>
      <c r="G2457">
        <v>22</v>
      </c>
    </row>
    <row r="2458" spans="5:7">
      <c r="E2458" s="80">
        <v>32118</v>
      </c>
      <c r="F2458">
        <v>1987</v>
      </c>
      <c r="G2458">
        <v>22</v>
      </c>
    </row>
    <row r="2459" spans="5:7">
      <c r="E2459" s="80">
        <v>32119</v>
      </c>
      <c r="F2459">
        <v>1987</v>
      </c>
      <c r="G2459">
        <v>22</v>
      </c>
    </row>
    <row r="2460" spans="5:7">
      <c r="E2460" s="80">
        <v>32120</v>
      </c>
      <c r="F2460">
        <v>1987</v>
      </c>
      <c r="G2460">
        <v>22</v>
      </c>
    </row>
    <row r="2461" spans="5:7">
      <c r="E2461" s="80">
        <v>32121</v>
      </c>
      <c r="F2461">
        <v>1987</v>
      </c>
      <c r="G2461">
        <v>22</v>
      </c>
    </row>
    <row r="2462" spans="5:7">
      <c r="E2462" s="80">
        <v>32122</v>
      </c>
      <c r="F2462">
        <v>1987</v>
      </c>
      <c r="G2462">
        <v>22</v>
      </c>
    </row>
    <row r="2463" spans="5:7">
      <c r="E2463" s="80">
        <v>32123</v>
      </c>
      <c r="F2463">
        <v>1987</v>
      </c>
      <c r="G2463">
        <v>22</v>
      </c>
    </row>
    <row r="2464" spans="5:7">
      <c r="E2464" s="80">
        <v>32124</v>
      </c>
      <c r="F2464">
        <v>1987</v>
      </c>
      <c r="G2464">
        <v>22</v>
      </c>
    </row>
    <row r="2465" spans="5:7">
      <c r="E2465" s="80">
        <v>32125</v>
      </c>
      <c r="F2465">
        <v>1987</v>
      </c>
      <c r="G2465">
        <v>22</v>
      </c>
    </row>
    <row r="2466" spans="5:7">
      <c r="E2466" s="80">
        <v>32126</v>
      </c>
      <c r="F2466">
        <v>1987</v>
      </c>
      <c r="G2466">
        <v>22</v>
      </c>
    </row>
    <row r="2467" spans="5:7">
      <c r="E2467" s="80">
        <v>32127</v>
      </c>
      <c r="F2467">
        <v>1987</v>
      </c>
      <c r="G2467">
        <v>22</v>
      </c>
    </row>
    <row r="2468" spans="5:7">
      <c r="E2468" s="80">
        <v>32128</v>
      </c>
      <c r="F2468">
        <v>1987</v>
      </c>
      <c r="G2468">
        <v>22</v>
      </c>
    </row>
    <row r="2469" spans="5:7">
      <c r="E2469" s="80">
        <v>32129</v>
      </c>
      <c r="F2469">
        <v>1987</v>
      </c>
      <c r="G2469">
        <v>22</v>
      </c>
    </row>
    <row r="2470" spans="5:7">
      <c r="E2470" s="80">
        <v>32130</v>
      </c>
      <c r="F2470">
        <v>1987</v>
      </c>
      <c r="G2470">
        <v>22</v>
      </c>
    </row>
    <row r="2471" spans="5:7">
      <c r="E2471" s="80">
        <v>32131</v>
      </c>
      <c r="F2471">
        <v>1987</v>
      </c>
      <c r="G2471">
        <v>22</v>
      </c>
    </row>
    <row r="2472" spans="5:7">
      <c r="E2472" s="80">
        <v>32132</v>
      </c>
      <c r="F2472">
        <v>1987</v>
      </c>
      <c r="G2472">
        <v>22</v>
      </c>
    </row>
    <row r="2473" spans="5:7">
      <c r="E2473" s="80">
        <v>32133</v>
      </c>
      <c r="F2473">
        <v>1987</v>
      </c>
      <c r="G2473">
        <v>22</v>
      </c>
    </row>
    <row r="2474" spans="5:7">
      <c r="E2474" s="80">
        <v>32134</v>
      </c>
      <c r="F2474">
        <v>1987</v>
      </c>
      <c r="G2474">
        <v>22</v>
      </c>
    </row>
    <row r="2475" spans="5:7">
      <c r="E2475" s="80">
        <v>32135</v>
      </c>
      <c r="F2475">
        <v>1987</v>
      </c>
      <c r="G2475">
        <v>22</v>
      </c>
    </row>
    <row r="2476" spans="5:7">
      <c r="E2476" s="80">
        <v>32136</v>
      </c>
      <c r="F2476">
        <v>1987</v>
      </c>
      <c r="G2476">
        <v>22</v>
      </c>
    </row>
    <row r="2477" spans="5:7">
      <c r="E2477" s="80">
        <v>32137</v>
      </c>
      <c r="F2477">
        <v>1987</v>
      </c>
      <c r="G2477">
        <v>22</v>
      </c>
    </row>
    <row r="2478" spans="5:7">
      <c r="E2478" s="80">
        <v>32138</v>
      </c>
      <c r="F2478">
        <v>1987</v>
      </c>
      <c r="G2478">
        <v>22</v>
      </c>
    </row>
    <row r="2479" spans="5:7">
      <c r="E2479" s="80">
        <v>32139</v>
      </c>
      <c r="F2479">
        <v>1987</v>
      </c>
      <c r="G2479">
        <v>22</v>
      </c>
    </row>
    <row r="2480" spans="5:7">
      <c r="E2480" s="80">
        <v>32140</v>
      </c>
      <c r="F2480">
        <v>1987</v>
      </c>
      <c r="G2480">
        <v>22</v>
      </c>
    </row>
    <row r="2481" spans="5:7">
      <c r="E2481" s="80">
        <v>32141</v>
      </c>
      <c r="F2481">
        <v>1987</v>
      </c>
      <c r="G2481">
        <v>22</v>
      </c>
    </row>
    <row r="2482" spans="5:7">
      <c r="E2482" s="80">
        <v>32142</v>
      </c>
      <c r="F2482">
        <v>1987</v>
      </c>
      <c r="G2482">
        <v>22</v>
      </c>
    </row>
    <row r="2483" spans="5:7">
      <c r="E2483" s="80">
        <v>32143</v>
      </c>
      <c r="F2483">
        <v>1988</v>
      </c>
      <c r="G2483">
        <v>23.5</v>
      </c>
    </row>
    <row r="2484" spans="5:7">
      <c r="E2484" s="80">
        <v>32144</v>
      </c>
      <c r="F2484">
        <v>1988</v>
      </c>
      <c r="G2484">
        <v>23.5</v>
      </c>
    </row>
    <row r="2485" spans="5:7">
      <c r="E2485" s="80">
        <v>32145</v>
      </c>
      <c r="F2485">
        <v>1988</v>
      </c>
      <c r="G2485">
        <v>23.5</v>
      </c>
    </row>
    <row r="2486" spans="5:7">
      <c r="E2486" s="80">
        <v>32146</v>
      </c>
      <c r="F2486">
        <v>1988</v>
      </c>
      <c r="G2486">
        <v>23.5</v>
      </c>
    </row>
    <row r="2487" spans="5:7">
      <c r="E2487" s="80">
        <v>32147</v>
      </c>
      <c r="F2487">
        <v>1988</v>
      </c>
      <c r="G2487">
        <v>23.5</v>
      </c>
    </row>
    <row r="2488" spans="5:7">
      <c r="E2488" s="80">
        <v>32148</v>
      </c>
      <c r="F2488">
        <v>1988</v>
      </c>
      <c r="G2488">
        <v>23.5</v>
      </c>
    </row>
    <row r="2489" spans="5:7">
      <c r="E2489" s="80">
        <v>32149</v>
      </c>
      <c r="F2489">
        <v>1988</v>
      </c>
      <c r="G2489">
        <v>23.5</v>
      </c>
    </row>
    <row r="2490" spans="5:7">
      <c r="E2490" s="80">
        <v>32150</v>
      </c>
      <c r="F2490">
        <v>1988</v>
      </c>
      <c r="G2490">
        <v>23.5</v>
      </c>
    </row>
    <row r="2491" spans="5:7">
      <c r="E2491" s="80">
        <v>32151</v>
      </c>
      <c r="F2491">
        <v>1988</v>
      </c>
      <c r="G2491">
        <v>23.5</v>
      </c>
    </row>
    <row r="2492" spans="5:7">
      <c r="E2492" s="80">
        <v>32152</v>
      </c>
      <c r="F2492">
        <v>1988</v>
      </c>
      <c r="G2492">
        <v>23.5</v>
      </c>
    </row>
    <row r="2493" spans="5:7">
      <c r="E2493" s="80">
        <v>32153</v>
      </c>
      <c r="F2493">
        <v>1988</v>
      </c>
      <c r="G2493">
        <v>23.5</v>
      </c>
    </row>
    <row r="2494" spans="5:7">
      <c r="E2494" s="80">
        <v>32154</v>
      </c>
      <c r="F2494">
        <v>1988</v>
      </c>
      <c r="G2494">
        <v>23.5</v>
      </c>
    </row>
    <row r="2495" spans="5:7">
      <c r="E2495" s="80">
        <v>32155</v>
      </c>
      <c r="F2495">
        <v>1988</v>
      </c>
      <c r="G2495">
        <v>23.5</v>
      </c>
    </row>
    <row r="2496" spans="5:7">
      <c r="E2496" s="80">
        <v>32156</v>
      </c>
      <c r="F2496">
        <v>1988</v>
      </c>
      <c r="G2496">
        <v>23.5</v>
      </c>
    </row>
    <row r="2497" spans="5:7">
      <c r="E2497" s="80">
        <v>32157</v>
      </c>
      <c r="F2497">
        <v>1988</v>
      </c>
      <c r="G2497">
        <v>23.5</v>
      </c>
    </row>
    <row r="2498" spans="5:7">
      <c r="E2498" s="80">
        <v>32158</v>
      </c>
      <c r="F2498">
        <v>1988</v>
      </c>
      <c r="G2498">
        <v>23.5</v>
      </c>
    </row>
    <row r="2499" spans="5:7">
      <c r="E2499" s="80">
        <v>32159</v>
      </c>
      <c r="F2499">
        <v>1988</v>
      </c>
      <c r="G2499">
        <v>23.5</v>
      </c>
    </row>
    <row r="2500" spans="5:7">
      <c r="E2500" s="80">
        <v>32160</v>
      </c>
      <c r="F2500">
        <v>1988</v>
      </c>
      <c r="G2500">
        <v>23.5</v>
      </c>
    </row>
    <row r="2501" spans="5:7">
      <c r="E2501" s="80">
        <v>32161</v>
      </c>
      <c r="F2501">
        <v>1988</v>
      </c>
      <c r="G2501">
        <v>23.5</v>
      </c>
    </row>
    <row r="2502" spans="5:7">
      <c r="E2502" s="80">
        <v>32162</v>
      </c>
      <c r="F2502">
        <v>1988</v>
      </c>
      <c r="G2502">
        <v>23.5</v>
      </c>
    </row>
    <row r="2503" spans="5:7">
      <c r="E2503" s="80">
        <v>32163</v>
      </c>
      <c r="F2503">
        <v>1988</v>
      </c>
      <c r="G2503">
        <v>23.5</v>
      </c>
    </row>
    <row r="2504" spans="5:7">
      <c r="E2504" s="80">
        <v>32164</v>
      </c>
      <c r="F2504">
        <v>1988</v>
      </c>
      <c r="G2504">
        <v>23.5</v>
      </c>
    </row>
    <row r="2505" spans="5:7">
      <c r="E2505" s="80">
        <v>32165</v>
      </c>
      <c r="F2505">
        <v>1988</v>
      </c>
      <c r="G2505">
        <v>23.5</v>
      </c>
    </row>
    <row r="2506" spans="5:7">
      <c r="E2506" s="80">
        <v>32166</v>
      </c>
      <c r="F2506">
        <v>1988</v>
      </c>
      <c r="G2506">
        <v>23.5</v>
      </c>
    </row>
    <row r="2507" spans="5:7">
      <c r="E2507" s="80">
        <v>32167</v>
      </c>
      <c r="F2507">
        <v>1988</v>
      </c>
      <c r="G2507">
        <v>23.5</v>
      </c>
    </row>
    <row r="2508" spans="5:7">
      <c r="E2508" s="80">
        <v>32168</v>
      </c>
      <c r="F2508">
        <v>1988</v>
      </c>
      <c r="G2508">
        <v>23.5</v>
      </c>
    </row>
    <row r="2509" spans="5:7">
      <c r="E2509" s="80">
        <v>32169</v>
      </c>
      <c r="F2509">
        <v>1988</v>
      </c>
      <c r="G2509">
        <v>23.5</v>
      </c>
    </row>
    <row r="2510" spans="5:7">
      <c r="E2510" s="80">
        <v>32170</v>
      </c>
      <c r="F2510">
        <v>1988</v>
      </c>
      <c r="G2510">
        <v>23.5</v>
      </c>
    </row>
    <row r="2511" spans="5:7">
      <c r="E2511" s="80">
        <v>32171</v>
      </c>
      <c r="F2511">
        <v>1988</v>
      </c>
      <c r="G2511">
        <v>23.5</v>
      </c>
    </row>
    <row r="2512" spans="5:7">
      <c r="E2512" s="80">
        <v>32172</v>
      </c>
      <c r="F2512">
        <v>1988</v>
      </c>
      <c r="G2512">
        <v>23.5</v>
      </c>
    </row>
    <row r="2513" spans="5:7">
      <c r="E2513" s="80">
        <v>32173</v>
      </c>
      <c r="F2513">
        <v>1988</v>
      </c>
      <c r="G2513">
        <v>23.5</v>
      </c>
    </row>
    <row r="2514" spans="5:7">
      <c r="E2514" s="80">
        <v>32174</v>
      </c>
      <c r="F2514">
        <v>1988</v>
      </c>
      <c r="G2514">
        <v>23.5</v>
      </c>
    </row>
    <row r="2515" spans="5:7">
      <c r="E2515" s="80">
        <v>32175</v>
      </c>
      <c r="F2515">
        <v>1988</v>
      </c>
      <c r="G2515">
        <v>23.5</v>
      </c>
    </row>
    <row r="2516" spans="5:7">
      <c r="E2516" s="80">
        <v>32176</v>
      </c>
      <c r="F2516">
        <v>1988</v>
      </c>
      <c r="G2516">
        <v>23.5</v>
      </c>
    </row>
    <row r="2517" spans="5:7">
      <c r="E2517" s="80">
        <v>32177</v>
      </c>
      <c r="F2517">
        <v>1988</v>
      </c>
      <c r="G2517">
        <v>23.5</v>
      </c>
    </row>
    <row r="2518" spans="5:7">
      <c r="E2518" s="80">
        <v>32178</v>
      </c>
      <c r="F2518">
        <v>1988</v>
      </c>
      <c r="G2518">
        <v>23.5</v>
      </c>
    </row>
    <row r="2519" spans="5:7">
      <c r="E2519" s="80">
        <v>32179</v>
      </c>
      <c r="F2519">
        <v>1988</v>
      </c>
      <c r="G2519">
        <v>23.5</v>
      </c>
    </row>
    <row r="2520" spans="5:7">
      <c r="E2520" s="80">
        <v>32180</v>
      </c>
      <c r="F2520">
        <v>1988</v>
      </c>
      <c r="G2520">
        <v>23.5</v>
      </c>
    </row>
    <row r="2521" spans="5:7">
      <c r="E2521" s="80">
        <v>32181</v>
      </c>
      <c r="F2521">
        <v>1988</v>
      </c>
      <c r="G2521">
        <v>23.5</v>
      </c>
    </row>
    <row r="2522" spans="5:7">
      <c r="E2522" s="80">
        <v>32182</v>
      </c>
      <c r="F2522">
        <v>1988</v>
      </c>
      <c r="G2522">
        <v>23.5</v>
      </c>
    </row>
    <row r="2523" spans="5:7">
      <c r="E2523" s="80">
        <v>32183</v>
      </c>
      <c r="F2523">
        <v>1988</v>
      </c>
      <c r="G2523">
        <v>23.5</v>
      </c>
    </row>
    <row r="2524" spans="5:7">
      <c r="E2524" s="80">
        <v>32184</v>
      </c>
      <c r="F2524">
        <v>1988</v>
      </c>
      <c r="G2524">
        <v>23.5</v>
      </c>
    </row>
    <row r="2525" spans="5:7">
      <c r="E2525" s="80">
        <v>32185</v>
      </c>
      <c r="F2525">
        <v>1988</v>
      </c>
      <c r="G2525">
        <v>23.5</v>
      </c>
    </row>
    <row r="2526" spans="5:7">
      <c r="E2526" s="80">
        <v>32186</v>
      </c>
      <c r="F2526">
        <v>1988</v>
      </c>
      <c r="G2526">
        <v>23.5</v>
      </c>
    </row>
    <row r="2527" spans="5:7">
      <c r="E2527" s="80">
        <v>32187</v>
      </c>
      <c r="F2527">
        <v>1988</v>
      </c>
      <c r="G2527">
        <v>23.5</v>
      </c>
    </row>
    <row r="2528" spans="5:7">
      <c r="E2528" s="80">
        <v>32188</v>
      </c>
      <c r="F2528">
        <v>1988</v>
      </c>
      <c r="G2528">
        <v>23.5</v>
      </c>
    </row>
    <row r="2529" spans="5:7">
      <c r="E2529" s="80">
        <v>32189</v>
      </c>
      <c r="F2529">
        <v>1988</v>
      </c>
      <c r="G2529">
        <v>23.5</v>
      </c>
    </row>
    <row r="2530" spans="5:7">
      <c r="E2530" s="80">
        <v>32190</v>
      </c>
      <c r="F2530">
        <v>1988</v>
      </c>
      <c r="G2530">
        <v>23.5</v>
      </c>
    </row>
    <row r="2531" spans="5:7">
      <c r="E2531" s="80">
        <v>32191</v>
      </c>
      <c r="F2531">
        <v>1988</v>
      </c>
      <c r="G2531">
        <v>23.5</v>
      </c>
    </row>
    <row r="2532" spans="5:7">
      <c r="E2532" s="80">
        <v>32192</v>
      </c>
      <c r="F2532">
        <v>1988</v>
      </c>
      <c r="G2532">
        <v>23.5</v>
      </c>
    </row>
    <row r="2533" spans="5:7">
      <c r="E2533" s="80">
        <v>32193</v>
      </c>
      <c r="F2533">
        <v>1988</v>
      </c>
      <c r="G2533">
        <v>23.5</v>
      </c>
    </row>
    <row r="2534" spans="5:7">
      <c r="E2534" s="80">
        <v>32194</v>
      </c>
      <c r="F2534">
        <v>1988</v>
      </c>
      <c r="G2534">
        <v>23.5</v>
      </c>
    </row>
    <row r="2535" spans="5:7">
      <c r="E2535" s="80">
        <v>32195</v>
      </c>
      <c r="F2535">
        <v>1988</v>
      </c>
      <c r="G2535">
        <v>23.5</v>
      </c>
    </row>
    <row r="2536" spans="5:7">
      <c r="E2536" s="80">
        <v>32196</v>
      </c>
      <c r="F2536">
        <v>1988</v>
      </c>
      <c r="G2536">
        <v>23.5</v>
      </c>
    </row>
    <row r="2537" spans="5:7">
      <c r="E2537" s="80">
        <v>32197</v>
      </c>
      <c r="F2537">
        <v>1988</v>
      </c>
      <c r="G2537">
        <v>23.5</v>
      </c>
    </row>
    <row r="2538" spans="5:7">
      <c r="E2538" s="80">
        <v>32198</v>
      </c>
      <c r="F2538">
        <v>1988</v>
      </c>
      <c r="G2538">
        <v>23.5</v>
      </c>
    </row>
    <row r="2539" spans="5:7">
      <c r="E2539" s="80">
        <v>32199</v>
      </c>
      <c r="F2539">
        <v>1988</v>
      </c>
      <c r="G2539">
        <v>23.5</v>
      </c>
    </row>
    <row r="2540" spans="5:7">
      <c r="E2540" s="80">
        <v>32200</v>
      </c>
      <c r="F2540">
        <v>1988</v>
      </c>
      <c r="G2540">
        <v>23.5</v>
      </c>
    </row>
    <row r="2541" spans="5:7">
      <c r="E2541" s="80">
        <v>32201</v>
      </c>
      <c r="F2541">
        <v>1988</v>
      </c>
      <c r="G2541">
        <v>23.5</v>
      </c>
    </row>
    <row r="2542" spans="5:7">
      <c r="E2542" s="80">
        <v>32202</v>
      </c>
      <c r="F2542">
        <v>1988</v>
      </c>
      <c r="G2542">
        <v>23.5</v>
      </c>
    </row>
    <row r="2543" spans="5:7">
      <c r="E2543" s="80">
        <v>32203</v>
      </c>
      <c r="F2543">
        <v>1988</v>
      </c>
      <c r="G2543">
        <v>23.5</v>
      </c>
    </row>
    <row r="2544" spans="5:7">
      <c r="E2544" s="80">
        <v>32204</v>
      </c>
      <c r="F2544">
        <v>1988</v>
      </c>
      <c r="G2544">
        <v>23.5</v>
      </c>
    </row>
    <row r="2545" spans="5:7">
      <c r="E2545" s="80">
        <v>32205</v>
      </c>
      <c r="F2545">
        <v>1988</v>
      </c>
      <c r="G2545">
        <v>23.5</v>
      </c>
    </row>
    <row r="2546" spans="5:7">
      <c r="E2546" s="80">
        <v>32206</v>
      </c>
      <c r="F2546">
        <v>1988</v>
      </c>
      <c r="G2546">
        <v>23.5</v>
      </c>
    </row>
    <row r="2547" spans="5:7">
      <c r="E2547" s="80">
        <v>32207</v>
      </c>
      <c r="F2547">
        <v>1988</v>
      </c>
      <c r="G2547">
        <v>23.5</v>
      </c>
    </row>
    <row r="2548" spans="5:7">
      <c r="E2548" s="80">
        <v>32208</v>
      </c>
      <c r="F2548">
        <v>1988</v>
      </c>
      <c r="G2548">
        <v>23.5</v>
      </c>
    </row>
    <row r="2549" spans="5:7">
      <c r="E2549" s="80">
        <v>32209</v>
      </c>
      <c r="F2549">
        <v>1988</v>
      </c>
      <c r="G2549">
        <v>23.5</v>
      </c>
    </row>
    <row r="2550" spans="5:7">
      <c r="E2550" s="80">
        <v>32210</v>
      </c>
      <c r="F2550">
        <v>1988</v>
      </c>
      <c r="G2550">
        <v>23.5</v>
      </c>
    </row>
    <row r="2551" spans="5:7">
      <c r="E2551" s="80">
        <v>32211</v>
      </c>
      <c r="F2551">
        <v>1988</v>
      </c>
      <c r="G2551">
        <v>23.5</v>
      </c>
    </row>
    <row r="2552" spans="5:7">
      <c r="E2552" s="80">
        <v>32212</v>
      </c>
      <c r="F2552">
        <v>1988</v>
      </c>
      <c r="G2552">
        <v>23.5</v>
      </c>
    </row>
    <row r="2553" spans="5:7">
      <c r="E2553" s="80">
        <v>32213</v>
      </c>
      <c r="F2553">
        <v>1988</v>
      </c>
      <c r="G2553">
        <v>23.5</v>
      </c>
    </row>
    <row r="2554" spans="5:7">
      <c r="E2554" s="80">
        <v>32214</v>
      </c>
      <c r="F2554">
        <v>1988</v>
      </c>
      <c r="G2554">
        <v>23.5</v>
      </c>
    </row>
    <row r="2555" spans="5:7">
      <c r="E2555" s="80">
        <v>32215</v>
      </c>
      <c r="F2555">
        <v>1988</v>
      </c>
      <c r="G2555">
        <v>23.5</v>
      </c>
    </row>
    <row r="2556" spans="5:7">
      <c r="E2556" s="80">
        <v>32216</v>
      </c>
      <c r="F2556">
        <v>1988</v>
      </c>
      <c r="G2556">
        <v>23.5</v>
      </c>
    </row>
    <row r="2557" spans="5:7">
      <c r="E2557" s="80">
        <v>32217</v>
      </c>
      <c r="F2557">
        <v>1988</v>
      </c>
      <c r="G2557">
        <v>23.5</v>
      </c>
    </row>
    <row r="2558" spans="5:7">
      <c r="E2558" s="80">
        <v>32218</v>
      </c>
      <c r="F2558">
        <v>1988</v>
      </c>
      <c r="G2558">
        <v>23.5</v>
      </c>
    </row>
    <row r="2559" spans="5:7">
      <c r="E2559" s="80">
        <v>32219</v>
      </c>
      <c r="F2559">
        <v>1988</v>
      </c>
      <c r="G2559">
        <v>23.5</v>
      </c>
    </row>
    <row r="2560" spans="5:7">
      <c r="E2560" s="80">
        <v>32220</v>
      </c>
      <c r="F2560">
        <v>1988</v>
      </c>
      <c r="G2560">
        <v>23.5</v>
      </c>
    </row>
    <row r="2561" spans="5:7">
      <c r="E2561" s="80">
        <v>32221</v>
      </c>
      <c r="F2561">
        <v>1988</v>
      </c>
      <c r="G2561">
        <v>23.5</v>
      </c>
    </row>
    <row r="2562" spans="5:7">
      <c r="E2562" s="80">
        <v>32222</v>
      </c>
      <c r="F2562">
        <v>1988</v>
      </c>
      <c r="G2562">
        <v>23.5</v>
      </c>
    </row>
    <row r="2563" spans="5:7">
      <c r="E2563" s="80">
        <v>32223</v>
      </c>
      <c r="F2563">
        <v>1988</v>
      </c>
      <c r="G2563">
        <v>23.5</v>
      </c>
    </row>
    <row r="2564" spans="5:7">
      <c r="E2564" s="80">
        <v>32224</v>
      </c>
      <c r="F2564">
        <v>1988</v>
      </c>
      <c r="G2564">
        <v>23.5</v>
      </c>
    </row>
    <row r="2565" spans="5:7">
      <c r="E2565" s="80">
        <v>32225</v>
      </c>
      <c r="F2565">
        <v>1988</v>
      </c>
      <c r="G2565">
        <v>23.5</v>
      </c>
    </row>
    <row r="2566" spans="5:7">
      <c r="E2566" s="80">
        <v>32226</v>
      </c>
      <c r="F2566">
        <v>1988</v>
      </c>
      <c r="G2566">
        <v>23.5</v>
      </c>
    </row>
    <row r="2567" spans="5:7">
      <c r="E2567" s="80">
        <v>32227</v>
      </c>
      <c r="F2567">
        <v>1988</v>
      </c>
      <c r="G2567">
        <v>23.5</v>
      </c>
    </row>
    <row r="2568" spans="5:7">
      <c r="E2568" s="80">
        <v>32228</v>
      </c>
      <c r="F2568">
        <v>1988</v>
      </c>
      <c r="G2568">
        <v>23.5</v>
      </c>
    </row>
    <row r="2569" spans="5:7">
      <c r="E2569" s="80">
        <v>32229</v>
      </c>
      <c r="F2569">
        <v>1988</v>
      </c>
      <c r="G2569">
        <v>23.5</v>
      </c>
    </row>
    <row r="2570" spans="5:7">
      <c r="E2570" s="80">
        <v>32230</v>
      </c>
      <c r="F2570">
        <v>1988</v>
      </c>
      <c r="G2570">
        <v>23.5</v>
      </c>
    </row>
    <row r="2571" spans="5:7">
      <c r="E2571" s="80">
        <v>32231</v>
      </c>
      <c r="F2571">
        <v>1988</v>
      </c>
      <c r="G2571">
        <v>23.5</v>
      </c>
    </row>
    <row r="2572" spans="5:7">
      <c r="E2572" s="80">
        <v>32232</v>
      </c>
      <c r="F2572">
        <v>1988</v>
      </c>
      <c r="G2572">
        <v>23.5</v>
      </c>
    </row>
    <row r="2573" spans="5:7">
      <c r="E2573" s="80">
        <v>32233</v>
      </c>
      <c r="F2573">
        <v>1988</v>
      </c>
      <c r="G2573">
        <v>23.5</v>
      </c>
    </row>
    <row r="2574" spans="5:7">
      <c r="E2574" s="80">
        <v>32234</v>
      </c>
      <c r="F2574">
        <v>1988</v>
      </c>
      <c r="G2574">
        <v>23.5</v>
      </c>
    </row>
    <row r="2575" spans="5:7">
      <c r="E2575" s="80">
        <v>32235</v>
      </c>
      <c r="F2575">
        <v>1988</v>
      </c>
      <c r="G2575">
        <v>23.5</v>
      </c>
    </row>
    <row r="2576" spans="5:7">
      <c r="E2576" s="80">
        <v>32236</v>
      </c>
      <c r="F2576">
        <v>1988</v>
      </c>
      <c r="G2576">
        <v>23.5</v>
      </c>
    </row>
    <row r="2577" spans="5:7">
      <c r="E2577" s="80">
        <v>32237</v>
      </c>
      <c r="F2577">
        <v>1988</v>
      </c>
      <c r="G2577">
        <v>23.5</v>
      </c>
    </row>
    <row r="2578" spans="5:7">
      <c r="E2578" s="80">
        <v>32238</v>
      </c>
      <c r="F2578">
        <v>1988</v>
      </c>
      <c r="G2578">
        <v>23.5</v>
      </c>
    </row>
    <row r="2579" spans="5:7">
      <c r="E2579" s="80">
        <v>32239</v>
      </c>
      <c r="F2579">
        <v>1988</v>
      </c>
      <c r="G2579">
        <v>23.5</v>
      </c>
    </row>
    <row r="2580" spans="5:7">
      <c r="E2580" s="80">
        <v>32240</v>
      </c>
      <c r="F2580">
        <v>1988</v>
      </c>
      <c r="G2580">
        <v>23.5</v>
      </c>
    </row>
    <row r="2581" spans="5:7">
      <c r="E2581" s="80">
        <v>32241</v>
      </c>
      <c r="F2581">
        <v>1988</v>
      </c>
      <c r="G2581">
        <v>23.5</v>
      </c>
    </row>
    <row r="2582" spans="5:7">
      <c r="E2582" s="80">
        <v>32242</v>
      </c>
      <c r="F2582">
        <v>1988</v>
      </c>
      <c r="G2582">
        <v>23.5</v>
      </c>
    </row>
    <row r="2583" spans="5:7">
      <c r="E2583" s="80">
        <v>32243</v>
      </c>
      <c r="F2583">
        <v>1988</v>
      </c>
      <c r="G2583">
        <v>23.5</v>
      </c>
    </row>
    <row r="2584" spans="5:7">
      <c r="E2584" s="80">
        <v>32244</v>
      </c>
      <c r="F2584">
        <v>1988</v>
      </c>
      <c r="G2584">
        <v>23.5</v>
      </c>
    </row>
    <row r="2585" spans="5:7">
      <c r="E2585" s="80">
        <v>32245</v>
      </c>
      <c r="F2585">
        <v>1988</v>
      </c>
      <c r="G2585">
        <v>23.5</v>
      </c>
    </row>
    <row r="2586" spans="5:7">
      <c r="E2586" s="80">
        <v>32246</v>
      </c>
      <c r="F2586">
        <v>1988</v>
      </c>
      <c r="G2586">
        <v>23.5</v>
      </c>
    </row>
    <row r="2587" spans="5:7">
      <c r="E2587" s="80">
        <v>32247</v>
      </c>
      <c r="F2587">
        <v>1988</v>
      </c>
      <c r="G2587">
        <v>23.5</v>
      </c>
    </row>
    <row r="2588" spans="5:7">
      <c r="E2588" s="80">
        <v>32248</v>
      </c>
      <c r="F2588">
        <v>1988</v>
      </c>
      <c r="G2588">
        <v>23.5</v>
      </c>
    </row>
    <row r="2589" spans="5:7">
      <c r="E2589" s="80">
        <v>32249</v>
      </c>
      <c r="F2589">
        <v>1988</v>
      </c>
      <c r="G2589">
        <v>23.5</v>
      </c>
    </row>
    <row r="2590" spans="5:7">
      <c r="E2590" s="80">
        <v>32250</v>
      </c>
      <c r="F2590">
        <v>1988</v>
      </c>
      <c r="G2590">
        <v>23.5</v>
      </c>
    </row>
    <row r="2591" spans="5:7">
      <c r="E2591" s="80">
        <v>32251</v>
      </c>
      <c r="F2591">
        <v>1988</v>
      </c>
      <c r="G2591">
        <v>23.5</v>
      </c>
    </row>
    <row r="2592" spans="5:7">
      <c r="E2592" s="80">
        <v>32252</v>
      </c>
      <c r="F2592">
        <v>1988</v>
      </c>
      <c r="G2592">
        <v>23.5</v>
      </c>
    </row>
    <row r="2593" spans="5:7">
      <c r="E2593" s="80">
        <v>32253</v>
      </c>
      <c r="F2593">
        <v>1988</v>
      </c>
      <c r="G2593">
        <v>23.5</v>
      </c>
    </row>
    <row r="2594" spans="5:7">
      <c r="E2594" s="80">
        <v>32254</v>
      </c>
      <c r="F2594">
        <v>1988</v>
      </c>
      <c r="G2594">
        <v>23.5</v>
      </c>
    </row>
    <row r="2595" spans="5:7">
      <c r="E2595" s="80">
        <v>32255</v>
      </c>
      <c r="F2595">
        <v>1988</v>
      </c>
      <c r="G2595">
        <v>23.5</v>
      </c>
    </row>
    <row r="2596" spans="5:7">
      <c r="E2596" s="80">
        <v>32256</v>
      </c>
      <c r="F2596">
        <v>1988</v>
      </c>
      <c r="G2596">
        <v>23.5</v>
      </c>
    </row>
    <row r="2597" spans="5:7">
      <c r="E2597" s="80">
        <v>32257</v>
      </c>
      <c r="F2597">
        <v>1988</v>
      </c>
      <c r="G2597">
        <v>23.5</v>
      </c>
    </row>
    <row r="2598" spans="5:7">
      <c r="E2598" s="80">
        <v>32258</v>
      </c>
      <c r="F2598">
        <v>1988</v>
      </c>
      <c r="G2598">
        <v>23.5</v>
      </c>
    </row>
    <row r="2599" spans="5:7">
      <c r="E2599" s="80">
        <v>32259</v>
      </c>
      <c r="F2599">
        <v>1988</v>
      </c>
      <c r="G2599">
        <v>23.5</v>
      </c>
    </row>
    <row r="2600" spans="5:7">
      <c r="E2600" s="80">
        <v>32260</v>
      </c>
      <c r="F2600">
        <v>1988</v>
      </c>
      <c r="G2600">
        <v>23.5</v>
      </c>
    </row>
    <row r="2601" spans="5:7">
      <c r="E2601" s="80">
        <v>32261</v>
      </c>
      <c r="F2601">
        <v>1988</v>
      </c>
      <c r="G2601">
        <v>23.5</v>
      </c>
    </row>
    <row r="2602" spans="5:7">
      <c r="E2602" s="80">
        <v>32262</v>
      </c>
      <c r="F2602">
        <v>1988</v>
      </c>
      <c r="G2602">
        <v>23.5</v>
      </c>
    </row>
    <row r="2603" spans="5:7">
      <c r="E2603" s="80">
        <v>32263</v>
      </c>
      <c r="F2603">
        <v>1988</v>
      </c>
      <c r="G2603">
        <v>23.5</v>
      </c>
    </row>
    <row r="2604" spans="5:7">
      <c r="E2604" s="80">
        <v>32264</v>
      </c>
      <c r="F2604">
        <v>1988</v>
      </c>
      <c r="G2604">
        <v>23.5</v>
      </c>
    </row>
    <row r="2605" spans="5:7">
      <c r="E2605" s="80">
        <v>32265</v>
      </c>
      <c r="F2605">
        <v>1988</v>
      </c>
      <c r="G2605">
        <v>23.5</v>
      </c>
    </row>
    <row r="2606" spans="5:7">
      <c r="E2606" s="80">
        <v>32266</v>
      </c>
      <c r="F2606">
        <v>1988</v>
      </c>
      <c r="G2606">
        <v>23.5</v>
      </c>
    </row>
    <row r="2607" spans="5:7">
      <c r="E2607" s="80">
        <v>32267</v>
      </c>
      <c r="F2607">
        <v>1988</v>
      </c>
      <c r="G2607">
        <v>23.5</v>
      </c>
    </row>
    <row r="2608" spans="5:7">
      <c r="E2608" s="80">
        <v>32268</v>
      </c>
      <c r="F2608">
        <v>1988</v>
      </c>
      <c r="G2608">
        <v>23.5</v>
      </c>
    </row>
    <row r="2609" spans="5:7">
      <c r="E2609" s="80">
        <v>32269</v>
      </c>
      <c r="F2609">
        <v>1988</v>
      </c>
      <c r="G2609">
        <v>23.5</v>
      </c>
    </row>
    <row r="2610" spans="5:7">
      <c r="E2610" s="80">
        <v>32270</v>
      </c>
      <c r="F2610">
        <v>1988</v>
      </c>
      <c r="G2610">
        <v>23.5</v>
      </c>
    </row>
    <row r="2611" spans="5:7">
      <c r="E2611" s="80">
        <v>32271</v>
      </c>
      <c r="F2611">
        <v>1988</v>
      </c>
      <c r="G2611">
        <v>23.5</v>
      </c>
    </row>
    <row r="2612" spans="5:7">
      <c r="E2612" s="80">
        <v>32272</v>
      </c>
      <c r="F2612">
        <v>1988</v>
      </c>
      <c r="G2612">
        <v>23.5</v>
      </c>
    </row>
    <row r="2613" spans="5:7">
      <c r="E2613" s="80">
        <v>32273</v>
      </c>
      <c r="F2613">
        <v>1988</v>
      </c>
      <c r="G2613">
        <v>23.5</v>
      </c>
    </row>
    <row r="2614" spans="5:7">
      <c r="E2614" s="80">
        <v>32274</v>
      </c>
      <c r="F2614">
        <v>1988</v>
      </c>
      <c r="G2614">
        <v>23.5</v>
      </c>
    </row>
    <row r="2615" spans="5:7">
      <c r="E2615" s="80">
        <v>32275</v>
      </c>
      <c r="F2615">
        <v>1988</v>
      </c>
      <c r="G2615">
        <v>23.5</v>
      </c>
    </row>
    <row r="2616" spans="5:7">
      <c r="E2616" s="80">
        <v>32276</v>
      </c>
      <c r="F2616">
        <v>1988</v>
      </c>
      <c r="G2616">
        <v>23.5</v>
      </c>
    </row>
    <row r="2617" spans="5:7">
      <c r="E2617" s="80">
        <v>32277</v>
      </c>
      <c r="F2617">
        <v>1988</v>
      </c>
      <c r="G2617">
        <v>23.5</v>
      </c>
    </row>
    <row r="2618" spans="5:7">
      <c r="E2618" s="80">
        <v>32278</v>
      </c>
      <c r="F2618">
        <v>1988</v>
      </c>
      <c r="G2618">
        <v>23.5</v>
      </c>
    </row>
    <row r="2619" spans="5:7">
      <c r="E2619" s="80">
        <v>32279</v>
      </c>
      <c r="F2619">
        <v>1988</v>
      </c>
      <c r="G2619">
        <v>23.5</v>
      </c>
    </row>
    <row r="2620" spans="5:7">
      <c r="E2620" s="80">
        <v>32280</v>
      </c>
      <c r="F2620">
        <v>1988</v>
      </c>
      <c r="G2620">
        <v>23.5</v>
      </c>
    </row>
    <row r="2621" spans="5:7">
      <c r="E2621" s="80">
        <v>32281</v>
      </c>
      <c r="F2621">
        <v>1988</v>
      </c>
      <c r="G2621">
        <v>23.5</v>
      </c>
    </row>
    <row r="2622" spans="5:7">
      <c r="E2622" s="80">
        <v>32282</v>
      </c>
      <c r="F2622">
        <v>1988</v>
      </c>
      <c r="G2622">
        <v>23.5</v>
      </c>
    </row>
    <row r="2623" spans="5:7">
      <c r="E2623" s="80">
        <v>32283</v>
      </c>
      <c r="F2623">
        <v>1988</v>
      </c>
      <c r="G2623">
        <v>23.5</v>
      </c>
    </row>
    <row r="2624" spans="5:7">
      <c r="E2624" s="80">
        <v>32284</v>
      </c>
      <c r="F2624">
        <v>1988</v>
      </c>
      <c r="G2624">
        <v>23.5</v>
      </c>
    </row>
    <row r="2625" spans="5:7">
      <c r="E2625" s="80">
        <v>32285</v>
      </c>
      <c r="F2625">
        <v>1988</v>
      </c>
      <c r="G2625">
        <v>23.5</v>
      </c>
    </row>
    <row r="2626" spans="5:7">
      <c r="E2626" s="80">
        <v>32286</v>
      </c>
      <c r="F2626">
        <v>1988</v>
      </c>
      <c r="G2626">
        <v>23.5</v>
      </c>
    </row>
    <row r="2627" spans="5:7">
      <c r="E2627" s="80">
        <v>32287</v>
      </c>
      <c r="F2627">
        <v>1988</v>
      </c>
      <c r="G2627">
        <v>23.5</v>
      </c>
    </row>
    <row r="2628" spans="5:7">
      <c r="E2628" s="80">
        <v>32288</v>
      </c>
      <c r="F2628">
        <v>1988</v>
      </c>
      <c r="G2628">
        <v>23.5</v>
      </c>
    </row>
    <row r="2629" spans="5:7">
      <c r="E2629" s="80">
        <v>32289</v>
      </c>
      <c r="F2629">
        <v>1988</v>
      </c>
      <c r="G2629">
        <v>23.5</v>
      </c>
    </row>
    <row r="2630" spans="5:7">
      <c r="E2630" s="80">
        <v>32290</v>
      </c>
      <c r="F2630">
        <v>1988</v>
      </c>
      <c r="G2630">
        <v>23.5</v>
      </c>
    </row>
    <row r="2631" spans="5:7">
      <c r="E2631" s="80">
        <v>32291</v>
      </c>
      <c r="F2631">
        <v>1988</v>
      </c>
      <c r="G2631">
        <v>23.5</v>
      </c>
    </row>
    <row r="2632" spans="5:7">
      <c r="E2632" s="80">
        <v>32292</v>
      </c>
      <c r="F2632">
        <v>1988</v>
      </c>
      <c r="G2632">
        <v>23.5</v>
      </c>
    </row>
    <row r="2633" spans="5:7">
      <c r="E2633" s="80">
        <v>32293</v>
      </c>
      <c r="F2633">
        <v>1988</v>
      </c>
      <c r="G2633">
        <v>23.5</v>
      </c>
    </row>
    <row r="2634" spans="5:7">
      <c r="E2634" s="80">
        <v>32294</v>
      </c>
      <c r="F2634">
        <v>1988</v>
      </c>
      <c r="G2634">
        <v>23.5</v>
      </c>
    </row>
    <row r="2635" spans="5:7">
      <c r="E2635" s="80">
        <v>32295</v>
      </c>
      <c r="F2635">
        <v>1988</v>
      </c>
      <c r="G2635">
        <v>23</v>
      </c>
    </row>
    <row r="2636" spans="5:7">
      <c r="E2636" s="80">
        <v>32296</v>
      </c>
      <c r="F2636">
        <v>1988</v>
      </c>
      <c r="G2636">
        <v>23</v>
      </c>
    </row>
    <row r="2637" spans="5:7">
      <c r="E2637" s="80">
        <v>32297</v>
      </c>
      <c r="F2637">
        <v>1988</v>
      </c>
      <c r="G2637">
        <v>23</v>
      </c>
    </row>
    <row r="2638" spans="5:7">
      <c r="E2638" s="80">
        <v>32298</v>
      </c>
      <c r="F2638">
        <v>1988</v>
      </c>
      <c r="G2638">
        <v>23</v>
      </c>
    </row>
    <row r="2639" spans="5:7">
      <c r="E2639" s="80">
        <v>32299</v>
      </c>
      <c r="F2639">
        <v>1988</v>
      </c>
      <c r="G2639">
        <v>23</v>
      </c>
    </row>
    <row r="2640" spans="5:7">
      <c r="E2640" s="80">
        <v>32300</v>
      </c>
      <c r="F2640">
        <v>1988</v>
      </c>
      <c r="G2640">
        <v>23</v>
      </c>
    </row>
    <row r="2641" spans="5:7">
      <c r="E2641" s="80">
        <v>32301</v>
      </c>
      <c r="F2641">
        <v>1988</v>
      </c>
      <c r="G2641">
        <v>23</v>
      </c>
    </row>
    <row r="2642" spans="5:7">
      <c r="E2642" s="80">
        <v>32302</v>
      </c>
      <c r="F2642">
        <v>1988</v>
      </c>
      <c r="G2642">
        <v>23</v>
      </c>
    </row>
    <row r="2643" spans="5:7">
      <c r="E2643" s="80">
        <v>32303</v>
      </c>
      <c r="F2643">
        <v>1988</v>
      </c>
      <c r="G2643">
        <v>23</v>
      </c>
    </row>
    <row r="2644" spans="5:7">
      <c r="E2644" s="80">
        <v>32304</v>
      </c>
      <c r="F2644">
        <v>1988</v>
      </c>
      <c r="G2644">
        <v>23</v>
      </c>
    </row>
    <row r="2645" spans="5:7">
      <c r="E2645" s="80">
        <v>32305</v>
      </c>
      <c r="F2645">
        <v>1988</v>
      </c>
      <c r="G2645">
        <v>23</v>
      </c>
    </row>
    <row r="2646" spans="5:7">
      <c r="E2646" s="80">
        <v>32306</v>
      </c>
      <c r="F2646">
        <v>1988</v>
      </c>
      <c r="G2646">
        <v>23</v>
      </c>
    </row>
    <row r="2647" spans="5:7">
      <c r="E2647" s="80">
        <v>32307</v>
      </c>
      <c r="F2647">
        <v>1988</v>
      </c>
      <c r="G2647">
        <v>23</v>
      </c>
    </row>
    <row r="2648" spans="5:7">
      <c r="E2648" s="80">
        <v>32308</v>
      </c>
      <c r="F2648">
        <v>1988</v>
      </c>
      <c r="G2648">
        <v>23</v>
      </c>
    </row>
    <row r="2649" spans="5:7">
      <c r="E2649" s="80">
        <v>32309</v>
      </c>
      <c r="F2649">
        <v>1988</v>
      </c>
      <c r="G2649">
        <v>23</v>
      </c>
    </row>
    <row r="2650" spans="5:7">
      <c r="E2650" s="80">
        <v>32310</v>
      </c>
      <c r="F2650">
        <v>1988</v>
      </c>
      <c r="G2650">
        <v>23</v>
      </c>
    </row>
    <row r="2651" spans="5:7">
      <c r="E2651" s="80">
        <v>32311</v>
      </c>
      <c r="F2651">
        <v>1988</v>
      </c>
      <c r="G2651">
        <v>23</v>
      </c>
    </row>
    <row r="2652" spans="5:7">
      <c r="E2652" s="80">
        <v>32312</v>
      </c>
      <c r="F2652">
        <v>1988</v>
      </c>
      <c r="G2652">
        <v>23</v>
      </c>
    </row>
    <row r="2653" spans="5:7">
      <c r="E2653" s="80">
        <v>32313</v>
      </c>
      <c r="F2653">
        <v>1988</v>
      </c>
      <c r="G2653">
        <v>23</v>
      </c>
    </row>
    <row r="2654" spans="5:7">
      <c r="E2654" s="80">
        <v>32314</v>
      </c>
      <c r="F2654">
        <v>1988</v>
      </c>
      <c r="G2654">
        <v>23</v>
      </c>
    </row>
    <row r="2655" spans="5:7">
      <c r="E2655" s="80">
        <v>32315</v>
      </c>
      <c r="F2655">
        <v>1988</v>
      </c>
      <c r="G2655">
        <v>23</v>
      </c>
    </row>
    <row r="2656" spans="5:7">
      <c r="E2656" s="80">
        <v>32316</v>
      </c>
      <c r="F2656">
        <v>1988</v>
      </c>
      <c r="G2656">
        <v>23</v>
      </c>
    </row>
    <row r="2657" spans="5:7">
      <c r="E2657" s="80">
        <v>32317</v>
      </c>
      <c r="F2657">
        <v>1988</v>
      </c>
      <c r="G2657">
        <v>23</v>
      </c>
    </row>
    <row r="2658" spans="5:7">
      <c r="E2658" s="80">
        <v>32318</v>
      </c>
      <c r="F2658">
        <v>1988</v>
      </c>
      <c r="G2658">
        <v>23</v>
      </c>
    </row>
    <row r="2659" spans="5:7">
      <c r="E2659" s="80">
        <v>32319</v>
      </c>
      <c r="F2659">
        <v>1988</v>
      </c>
      <c r="G2659">
        <v>23</v>
      </c>
    </row>
    <row r="2660" spans="5:7">
      <c r="E2660" s="80">
        <v>32320</v>
      </c>
      <c r="F2660">
        <v>1988</v>
      </c>
      <c r="G2660">
        <v>23</v>
      </c>
    </row>
    <row r="2661" spans="5:7">
      <c r="E2661" s="80">
        <v>32321</v>
      </c>
      <c r="F2661">
        <v>1988</v>
      </c>
      <c r="G2661">
        <v>23</v>
      </c>
    </row>
    <row r="2662" spans="5:7">
      <c r="E2662" s="80">
        <v>32322</v>
      </c>
      <c r="F2662">
        <v>1988</v>
      </c>
      <c r="G2662">
        <v>23</v>
      </c>
    </row>
    <row r="2663" spans="5:7">
      <c r="E2663" s="80">
        <v>32323</v>
      </c>
      <c r="F2663">
        <v>1988</v>
      </c>
      <c r="G2663">
        <v>23</v>
      </c>
    </row>
    <row r="2664" spans="5:7">
      <c r="E2664" s="80">
        <v>32324</v>
      </c>
      <c r="F2664">
        <v>1988</v>
      </c>
      <c r="G2664">
        <v>23</v>
      </c>
    </row>
    <row r="2665" spans="5:7">
      <c r="E2665" s="80">
        <v>32325</v>
      </c>
      <c r="F2665">
        <v>1988</v>
      </c>
      <c r="G2665">
        <v>23</v>
      </c>
    </row>
    <row r="2666" spans="5:7">
      <c r="E2666" s="80">
        <v>32326</v>
      </c>
      <c r="F2666">
        <v>1988</v>
      </c>
      <c r="G2666">
        <v>23</v>
      </c>
    </row>
    <row r="2667" spans="5:7">
      <c r="E2667" s="80">
        <v>32327</v>
      </c>
      <c r="F2667">
        <v>1988</v>
      </c>
      <c r="G2667">
        <v>23</v>
      </c>
    </row>
    <row r="2668" spans="5:7">
      <c r="E2668" s="80">
        <v>32328</v>
      </c>
      <c r="F2668">
        <v>1988</v>
      </c>
      <c r="G2668">
        <v>23</v>
      </c>
    </row>
    <row r="2669" spans="5:7">
      <c r="E2669" s="80">
        <v>32329</v>
      </c>
      <c r="F2669">
        <v>1988</v>
      </c>
      <c r="G2669">
        <v>23</v>
      </c>
    </row>
    <row r="2670" spans="5:7">
      <c r="E2670" s="80">
        <v>32330</v>
      </c>
      <c r="F2670">
        <v>1988</v>
      </c>
      <c r="G2670">
        <v>23</v>
      </c>
    </row>
    <row r="2671" spans="5:7">
      <c r="E2671" s="80">
        <v>32331</v>
      </c>
      <c r="F2671">
        <v>1988</v>
      </c>
      <c r="G2671">
        <v>23</v>
      </c>
    </row>
    <row r="2672" spans="5:7">
      <c r="E2672" s="80">
        <v>32332</v>
      </c>
      <c r="F2672">
        <v>1988</v>
      </c>
      <c r="G2672">
        <v>23</v>
      </c>
    </row>
    <row r="2673" spans="5:7">
      <c r="E2673" s="80">
        <v>32333</v>
      </c>
      <c r="F2673">
        <v>1988</v>
      </c>
      <c r="G2673">
        <v>23</v>
      </c>
    </row>
    <row r="2674" spans="5:7">
      <c r="E2674" s="80">
        <v>32334</v>
      </c>
      <c r="F2674">
        <v>1988</v>
      </c>
      <c r="G2674">
        <v>23</v>
      </c>
    </row>
    <row r="2675" spans="5:7">
      <c r="E2675" s="80">
        <v>32335</v>
      </c>
      <c r="F2675">
        <v>1988</v>
      </c>
      <c r="G2675">
        <v>23</v>
      </c>
    </row>
    <row r="2676" spans="5:7">
      <c r="E2676" s="80">
        <v>32336</v>
      </c>
      <c r="F2676">
        <v>1988</v>
      </c>
      <c r="G2676">
        <v>23</v>
      </c>
    </row>
    <row r="2677" spans="5:7">
      <c r="E2677" s="80">
        <v>32337</v>
      </c>
      <c r="F2677">
        <v>1988</v>
      </c>
      <c r="G2677">
        <v>23</v>
      </c>
    </row>
    <row r="2678" spans="5:7">
      <c r="E2678" s="80">
        <v>32338</v>
      </c>
      <c r="F2678">
        <v>1988</v>
      </c>
      <c r="G2678">
        <v>23</v>
      </c>
    </row>
    <row r="2679" spans="5:7">
      <c r="E2679" s="80">
        <v>32339</v>
      </c>
      <c r="F2679">
        <v>1988</v>
      </c>
      <c r="G2679">
        <v>23</v>
      </c>
    </row>
    <row r="2680" spans="5:7">
      <c r="E2680" s="80">
        <v>32340</v>
      </c>
      <c r="F2680">
        <v>1988</v>
      </c>
      <c r="G2680">
        <v>23</v>
      </c>
    </row>
    <row r="2681" spans="5:7">
      <c r="E2681" s="80">
        <v>32341</v>
      </c>
      <c r="F2681">
        <v>1988</v>
      </c>
      <c r="G2681">
        <v>23</v>
      </c>
    </row>
    <row r="2682" spans="5:7">
      <c r="E2682" s="80">
        <v>32342</v>
      </c>
      <c r="F2682">
        <v>1988</v>
      </c>
      <c r="G2682">
        <v>23</v>
      </c>
    </row>
    <row r="2683" spans="5:7">
      <c r="E2683" s="80">
        <v>32343</v>
      </c>
      <c r="F2683">
        <v>1988</v>
      </c>
      <c r="G2683">
        <v>23</v>
      </c>
    </row>
    <row r="2684" spans="5:7">
      <c r="E2684" s="80">
        <v>32344</v>
      </c>
      <c r="F2684">
        <v>1988</v>
      </c>
      <c r="G2684">
        <v>23</v>
      </c>
    </row>
    <row r="2685" spans="5:7">
      <c r="E2685" s="80">
        <v>32345</v>
      </c>
      <c r="F2685">
        <v>1988</v>
      </c>
      <c r="G2685">
        <v>23</v>
      </c>
    </row>
    <row r="2686" spans="5:7">
      <c r="E2686" s="80">
        <v>32346</v>
      </c>
      <c r="F2686">
        <v>1988</v>
      </c>
      <c r="G2686">
        <v>23</v>
      </c>
    </row>
    <row r="2687" spans="5:7">
      <c r="E2687" s="80">
        <v>32347</v>
      </c>
      <c r="F2687">
        <v>1988</v>
      </c>
      <c r="G2687">
        <v>23</v>
      </c>
    </row>
    <row r="2688" spans="5:7">
      <c r="E2688" s="80">
        <v>32348</v>
      </c>
      <c r="F2688">
        <v>1988</v>
      </c>
      <c r="G2688">
        <v>23</v>
      </c>
    </row>
    <row r="2689" spans="5:7">
      <c r="E2689" s="80">
        <v>32349</v>
      </c>
      <c r="F2689">
        <v>1988</v>
      </c>
      <c r="G2689">
        <v>23</v>
      </c>
    </row>
    <row r="2690" spans="5:7">
      <c r="E2690" s="80">
        <v>32350</v>
      </c>
      <c r="F2690">
        <v>1988</v>
      </c>
      <c r="G2690">
        <v>23</v>
      </c>
    </row>
    <row r="2691" spans="5:7">
      <c r="E2691" s="80">
        <v>32351</v>
      </c>
      <c r="F2691">
        <v>1988</v>
      </c>
      <c r="G2691">
        <v>23</v>
      </c>
    </row>
    <row r="2692" spans="5:7">
      <c r="E2692" s="80">
        <v>32352</v>
      </c>
      <c r="F2692">
        <v>1988</v>
      </c>
      <c r="G2692">
        <v>23</v>
      </c>
    </row>
    <row r="2693" spans="5:7">
      <c r="E2693" s="80">
        <v>32353</v>
      </c>
      <c r="F2693">
        <v>1988</v>
      </c>
      <c r="G2693">
        <v>23</v>
      </c>
    </row>
    <row r="2694" spans="5:7">
      <c r="E2694" s="80">
        <v>32354</v>
      </c>
      <c r="F2694">
        <v>1988</v>
      </c>
      <c r="G2694">
        <v>23</v>
      </c>
    </row>
    <row r="2695" spans="5:7">
      <c r="E2695" s="80">
        <v>32355</v>
      </c>
      <c r="F2695">
        <v>1988</v>
      </c>
      <c r="G2695">
        <v>23</v>
      </c>
    </row>
    <row r="2696" spans="5:7">
      <c r="E2696" s="80">
        <v>32356</v>
      </c>
      <c r="F2696">
        <v>1988</v>
      </c>
      <c r="G2696">
        <v>23</v>
      </c>
    </row>
    <row r="2697" spans="5:7">
      <c r="E2697" s="80">
        <v>32357</v>
      </c>
      <c r="F2697">
        <v>1988</v>
      </c>
      <c r="G2697">
        <v>23</v>
      </c>
    </row>
    <row r="2698" spans="5:7">
      <c r="E2698" s="80">
        <v>32358</v>
      </c>
      <c r="F2698">
        <v>1988</v>
      </c>
      <c r="G2698">
        <v>23</v>
      </c>
    </row>
    <row r="2699" spans="5:7">
      <c r="E2699" s="80">
        <v>32359</v>
      </c>
      <c r="F2699">
        <v>1988</v>
      </c>
      <c r="G2699">
        <v>23</v>
      </c>
    </row>
    <row r="2700" spans="5:7">
      <c r="E2700" s="80">
        <v>32360</v>
      </c>
      <c r="F2700">
        <v>1988</v>
      </c>
      <c r="G2700">
        <v>23</v>
      </c>
    </row>
    <row r="2701" spans="5:7">
      <c r="E2701" s="80">
        <v>32361</v>
      </c>
      <c r="F2701">
        <v>1988</v>
      </c>
      <c r="G2701">
        <v>23</v>
      </c>
    </row>
    <row r="2702" spans="5:7">
      <c r="E2702" s="80">
        <v>32362</v>
      </c>
      <c r="F2702">
        <v>1988</v>
      </c>
      <c r="G2702">
        <v>23</v>
      </c>
    </row>
    <row r="2703" spans="5:7">
      <c r="E2703" s="80">
        <v>32363</v>
      </c>
      <c r="F2703">
        <v>1988</v>
      </c>
      <c r="G2703">
        <v>23</v>
      </c>
    </row>
    <row r="2704" spans="5:7">
      <c r="E2704" s="80">
        <v>32364</v>
      </c>
      <c r="F2704">
        <v>1988</v>
      </c>
      <c r="G2704">
        <v>23</v>
      </c>
    </row>
    <row r="2705" spans="5:7">
      <c r="E2705" s="80">
        <v>32365</v>
      </c>
      <c r="F2705">
        <v>1988</v>
      </c>
      <c r="G2705">
        <v>23</v>
      </c>
    </row>
    <row r="2706" spans="5:7">
      <c r="E2706" s="80">
        <v>32366</v>
      </c>
      <c r="F2706">
        <v>1988</v>
      </c>
      <c r="G2706">
        <v>23</v>
      </c>
    </row>
    <row r="2707" spans="5:7">
      <c r="E2707" s="80">
        <v>32367</v>
      </c>
      <c r="F2707">
        <v>1988</v>
      </c>
      <c r="G2707">
        <v>23</v>
      </c>
    </row>
    <row r="2708" spans="5:7">
      <c r="E2708" s="80">
        <v>32368</v>
      </c>
      <c r="F2708">
        <v>1988</v>
      </c>
      <c r="G2708">
        <v>23</v>
      </c>
    </row>
    <row r="2709" spans="5:7">
      <c r="E2709" s="80">
        <v>32369</v>
      </c>
      <c r="F2709">
        <v>1988</v>
      </c>
      <c r="G2709">
        <v>23</v>
      </c>
    </row>
    <row r="2710" spans="5:7">
      <c r="E2710" s="80">
        <v>32370</v>
      </c>
      <c r="F2710">
        <v>1988</v>
      </c>
      <c r="G2710">
        <v>23</v>
      </c>
    </row>
    <row r="2711" spans="5:7">
      <c r="E2711" s="80">
        <v>32371</v>
      </c>
      <c r="F2711">
        <v>1988</v>
      </c>
      <c r="G2711">
        <v>23</v>
      </c>
    </row>
    <row r="2712" spans="5:7">
      <c r="E2712" s="80">
        <v>32372</v>
      </c>
      <c r="F2712">
        <v>1988</v>
      </c>
      <c r="G2712">
        <v>23</v>
      </c>
    </row>
    <row r="2713" spans="5:7">
      <c r="E2713" s="80">
        <v>32373</v>
      </c>
      <c r="F2713">
        <v>1988</v>
      </c>
      <c r="G2713">
        <v>23</v>
      </c>
    </row>
    <row r="2714" spans="5:7">
      <c r="E2714" s="80">
        <v>32374</v>
      </c>
      <c r="F2714">
        <v>1988</v>
      </c>
      <c r="G2714">
        <v>23</v>
      </c>
    </row>
    <row r="2715" spans="5:7">
      <c r="E2715" s="80">
        <v>32375</v>
      </c>
      <c r="F2715">
        <v>1988</v>
      </c>
      <c r="G2715">
        <v>23</v>
      </c>
    </row>
    <row r="2716" spans="5:7">
      <c r="E2716" s="80">
        <v>32376</v>
      </c>
      <c r="F2716">
        <v>1988</v>
      </c>
      <c r="G2716">
        <v>23</v>
      </c>
    </row>
    <row r="2717" spans="5:7">
      <c r="E2717" s="80">
        <v>32377</v>
      </c>
      <c r="F2717">
        <v>1988</v>
      </c>
      <c r="G2717">
        <v>23</v>
      </c>
    </row>
    <row r="2718" spans="5:7">
      <c r="E2718" s="80">
        <v>32378</v>
      </c>
      <c r="F2718">
        <v>1988</v>
      </c>
      <c r="G2718">
        <v>23</v>
      </c>
    </row>
    <row r="2719" spans="5:7">
      <c r="E2719" s="80">
        <v>32379</v>
      </c>
      <c r="F2719">
        <v>1988</v>
      </c>
      <c r="G2719">
        <v>23</v>
      </c>
    </row>
    <row r="2720" spans="5:7">
      <c r="E2720" s="80">
        <v>32380</v>
      </c>
      <c r="F2720">
        <v>1988</v>
      </c>
      <c r="G2720">
        <v>23</v>
      </c>
    </row>
    <row r="2721" spans="5:7">
      <c r="E2721" s="80">
        <v>32381</v>
      </c>
      <c r="F2721">
        <v>1988</v>
      </c>
      <c r="G2721">
        <v>23</v>
      </c>
    </row>
    <row r="2722" spans="5:7">
      <c r="E2722" s="80">
        <v>32382</v>
      </c>
      <c r="F2722">
        <v>1988</v>
      </c>
      <c r="G2722">
        <v>23</v>
      </c>
    </row>
    <row r="2723" spans="5:7">
      <c r="E2723" s="80">
        <v>32383</v>
      </c>
      <c r="F2723">
        <v>1988</v>
      </c>
      <c r="G2723">
        <v>23</v>
      </c>
    </row>
    <row r="2724" spans="5:7">
      <c r="E2724" s="80">
        <v>32384</v>
      </c>
      <c r="F2724">
        <v>1988</v>
      </c>
      <c r="G2724">
        <v>23</v>
      </c>
    </row>
    <row r="2725" spans="5:7">
      <c r="E2725" s="80">
        <v>32385</v>
      </c>
      <c r="F2725">
        <v>1988</v>
      </c>
      <c r="G2725">
        <v>23</v>
      </c>
    </row>
    <row r="2726" spans="5:7">
      <c r="E2726" s="80">
        <v>32386</v>
      </c>
      <c r="F2726">
        <v>1988</v>
      </c>
      <c r="G2726">
        <v>23</v>
      </c>
    </row>
    <row r="2727" spans="5:7">
      <c r="E2727" s="80">
        <v>32387</v>
      </c>
      <c r="F2727">
        <v>1988</v>
      </c>
      <c r="G2727">
        <v>23</v>
      </c>
    </row>
    <row r="2728" spans="5:7">
      <c r="E2728" s="80">
        <v>32388</v>
      </c>
      <c r="F2728">
        <v>1988</v>
      </c>
      <c r="G2728">
        <v>23</v>
      </c>
    </row>
    <row r="2729" spans="5:7">
      <c r="E2729" s="80">
        <v>32389</v>
      </c>
      <c r="F2729">
        <v>1988</v>
      </c>
      <c r="G2729">
        <v>23</v>
      </c>
    </row>
    <row r="2730" spans="5:7">
      <c r="E2730" s="80">
        <v>32390</v>
      </c>
      <c r="F2730">
        <v>1988</v>
      </c>
      <c r="G2730">
        <v>23</v>
      </c>
    </row>
    <row r="2731" spans="5:7">
      <c r="E2731" s="80">
        <v>32391</v>
      </c>
      <c r="F2731">
        <v>1988</v>
      </c>
      <c r="G2731">
        <v>23</v>
      </c>
    </row>
    <row r="2732" spans="5:7">
      <c r="E2732" s="80">
        <v>32392</v>
      </c>
      <c r="F2732">
        <v>1988</v>
      </c>
      <c r="G2732">
        <v>23</v>
      </c>
    </row>
    <row r="2733" spans="5:7">
      <c r="E2733" s="80">
        <v>32393</v>
      </c>
      <c r="F2733">
        <v>1988</v>
      </c>
      <c r="G2733">
        <v>23</v>
      </c>
    </row>
    <row r="2734" spans="5:7">
      <c r="E2734" s="80">
        <v>32394</v>
      </c>
      <c r="F2734">
        <v>1988</v>
      </c>
      <c r="G2734">
        <v>23</v>
      </c>
    </row>
    <row r="2735" spans="5:7">
      <c r="E2735" s="80">
        <v>32395</v>
      </c>
      <c r="F2735">
        <v>1988</v>
      </c>
      <c r="G2735">
        <v>23</v>
      </c>
    </row>
    <row r="2736" spans="5:7">
      <c r="E2736" s="80">
        <v>32396</v>
      </c>
      <c r="F2736">
        <v>1988</v>
      </c>
      <c r="G2736">
        <v>23</v>
      </c>
    </row>
    <row r="2737" spans="5:7">
      <c r="E2737" s="80">
        <v>32397</v>
      </c>
      <c r="F2737">
        <v>1988</v>
      </c>
      <c r="G2737">
        <v>23</v>
      </c>
    </row>
    <row r="2738" spans="5:7">
      <c r="E2738" s="80">
        <v>32398</v>
      </c>
      <c r="F2738">
        <v>1988</v>
      </c>
      <c r="G2738">
        <v>23</v>
      </c>
    </row>
    <row r="2739" spans="5:7">
      <c r="E2739" s="80">
        <v>32399</v>
      </c>
      <c r="F2739">
        <v>1988</v>
      </c>
      <c r="G2739">
        <v>23</v>
      </c>
    </row>
    <row r="2740" spans="5:7">
      <c r="E2740" s="80">
        <v>32400</v>
      </c>
      <c r="F2740">
        <v>1988</v>
      </c>
      <c r="G2740">
        <v>23</v>
      </c>
    </row>
    <row r="2741" spans="5:7">
      <c r="E2741" s="80">
        <v>32401</v>
      </c>
      <c r="F2741">
        <v>1988</v>
      </c>
      <c r="G2741">
        <v>23</v>
      </c>
    </row>
    <row r="2742" spans="5:7">
      <c r="E2742" s="80">
        <v>32402</v>
      </c>
      <c r="F2742">
        <v>1988</v>
      </c>
      <c r="G2742">
        <v>23</v>
      </c>
    </row>
    <row r="2743" spans="5:7">
      <c r="E2743" s="80">
        <v>32403</v>
      </c>
      <c r="F2743">
        <v>1988</v>
      </c>
      <c r="G2743">
        <v>23</v>
      </c>
    </row>
    <row r="2744" spans="5:7">
      <c r="E2744" s="80">
        <v>32404</v>
      </c>
      <c r="F2744">
        <v>1988</v>
      </c>
      <c r="G2744">
        <v>23</v>
      </c>
    </row>
    <row r="2745" spans="5:7">
      <c r="E2745" s="80">
        <v>32405</v>
      </c>
      <c r="F2745">
        <v>1988</v>
      </c>
      <c r="G2745">
        <v>23</v>
      </c>
    </row>
    <row r="2746" spans="5:7">
      <c r="E2746" s="80">
        <v>32406</v>
      </c>
      <c r="F2746">
        <v>1988</v>
      </c>
      <c r="G2746">
        <v>23</v>
      </c>
    </row>
    <row r="2747" spans="5:7">
      <c r="E2747" s="80">
        <v>32407</v>
      </c>
      <c r="F2747">
        <v>1988</v>
      </c>
      <c r="G2747">
        <v>23</v>
      </c>
    </row>
    <row r="2748" spans="5:7">
      <c r="E2748" s="80">
        <v>32408</v>
      </c>
      <c r="F2748">
        <v>1988</v>
      </c>
      <c r="G2748">
        <v>23</v>
      </c>
    </row>
    <row r="2749" spans="5:7">
      <c r="E2749" s="80">
        <v>32409</v>
      </c>
      <c r="F2749">
        <v>1988</v>
      </c>
      <c r="G2749">
        <v>23</v>
      </c>
    </row>
    <row r="2750" spans="5:7">
      <c r="E2750" s="80">
        <v>32410</v>
      </c>
      <c r="F2750">
        <v>1988</v>
      </c>
      <c r="G2750">
        <v>23</v>
      </c>
    </row>
    <row r="2751" spans="5:7">
      <c r="E2751" s="80">
        <v>32411</v>
      </c>
      <c r="F2751">
        <v>1988</v>
      </c>
      <c r="G2751">
        <v>23</v>
      </c>
    </row>
    <row r="2752" spans="5:7">
      <c r="E2752" s="80">
        <v>32412</v>
      </c>
      <c r="F2752">
        <v>1988</v>
      </c>
      <c r="G2752">
        <v>23</v>
      </c>
    </row>
    <row r="2753" spans="5:7">
      <c r="E2753" s="80">
        <v>32413</v>
      </c>
      <c r="F2753">
        <v>1988</v>
      </c>
      <c r="G2753">
        <v>23</v>
      </c>
    </row>
    <row r="2754" spans="5:7">
      <c r="E2754" s="80">
        <v>32414</v>
      </c>
      <c r="F2754">
        <v>1988</v>
      </c>
      <c r="G2754">
        <v>23</v>
      </c>
    </row>
    <row r="2755" spans="5:7">
      <c r="E2755" s="80">
        <v>32415</v>
      </c>
      <c r="F2755">
        <v>1988</v>
      </c>
      <c r="G2755">
        <v>23</v>
      </c>
    </row>
    <row r="2756" spans="5:7">
      <c r="E2756" s="80">
        <v>32416</v>
      </c>
      <c r="F2756">
        <v>1988</v>
      </c>
      <c r="G2756">
        <v>23</v>
      </c>
    </row>
    <row r="2757" spans="5:7">
      <c r="E2757" s="80">
        <v>32417</v>
      </c>
      <c r="F2757">
        <v>1988</v>
      </c>
      <c r="G2757">
        <v>23.5</v>
      </c>
    </row>
    <row r="2758" spans="5:7">
      <c r="E2758" s="80">
        <v>32418</v>
      </c>
      <c r="F2758">
        <v>1988</v>
      </c>
      <c r="G2758">
        <v>23.5</v>
      </c>
    </row>
    <row r="2759" spans="5:7">
      <c r="E2759" s="80">
        <v>32419</v>
      </c>
      <c r="F2759">
        <v>1988</v>
      </c>
      <c r="G2759">
        <v>23.5</v>
      </c>
    </row>
    <row r="2760" spans="5:7">
      <c r="E2760" s="80">
        <v>32420</v>
      </c>
      <c r="F2760">
        <v>1988</v>
      </c>
      <c r="G2760">
        <v>23.5</v>
      </c>
    </row>
    <row r="2761" spans="5:7">
      <c r="E2761" s="80">
        <v>32421</v>
      </c>
      <c r="F2761">
        <v>1988</v>
      </c>
      <c r="G2761">
        <v>23.5</v>
      </c>
    </row>
    <row r="2762" spans="5:7">
      <c r="E2762" s="80">
        <v>32422</v>
      </c>
      <c r="F2762">
        <v>1988</v>
      </c>
      <c r="G2762">
        <v>23.5</v>
      </c>
    </row>
    <row r="2763" spans="5:7">
      <c r="E2763" s="80">
        <v>32423</v>
      </c>
      <c r="F2763">
        <v>1988</v>
      </c>
      <c r="G2763">
        <v>23.5</v>
      </c>
    </row>
    <row r="2764" spans="5:7">
      <c r="E2764" s="80">
        <v>32424</v>
      </c>
      <c r="F2764">
        <v>1988</v>
      </c>
      <c r="G2764">
        <v>23.5</v>
      </c>
    </row>
    <row r="2765" spans="5:7">
      <c r="E2765" s="80">
        <v>32425</v>
      </c>
      <c r="F2765">
        <v>1988</v>
      </c>
      <c r="G2765">
        <v>23.5</v>
      </c>
    </row>
    <row r="2766" spans="5:7">
      <c r="E2766" s="80">
        <v>32426</v>
      </c>
      <c r="F2766">
        <v>1988</v>
      </c>
      <c r="G2766">
        <v>23.5</v>
      </c>
    </row>
    <row r="2767" spans="5:7">
      <c r="E2767" s="80">
        <v>32427</v>
      </c>
      <c r="F2767">
        <v>1988</v>
      </c>
      <c r="G2767">
        <v>23.5</v>
      </c>
    </row>
    <row r="2768" spans="5:7">
      <c r="E2768" s="80">
        <v>32428</v>
      </c>
      <c r="F2768">
        <v>1988</v>
      </c>
      <c r="G2768">
        <v>23.5</v>
      </c>
    </row>
    <row r="2769" spans="5:7">
      <c r="E2769" s="80">
        <v>32429</v>
      </c>
      <c r="F2769">
        <v>1988</v>
      </c>
      <c r="G2769">
        <v>23.5</v>
      </c>
    </row>
    <row r="2770" spans="5:7">
      <c r="E2770" s="80">
        <v>32430</v>
      </c>
      <c r="F2770">
        <v>1988</v>
      </c>
      <c r="G2770">
        <v>23.5</v>
      </c>
    </row>
    <row r="2771" spans="5:7">
      <c r="E2771" s="80">
        <v>32431</v>
      </c>
      <c r="F2771">
        <v>1988</v>
      </c>
      <c r="G2771">
        <v>23.5</v>
      </c>
    </row>
    <row r="2772" spans="5:7">
      <c r="E2772" s="80">
        <v>32432</v>
      </c>
      <c r="F2772">
        <v>1988</v>
      </c>
      <c r="G2772">
        <v>23.5</v>
      </c>
    </row>
    <row r="2773" spans="5:7">
      <c r="E2773" s="80">
        <v>32433</v>
      </c>
      <c r="F2773">
        <v>1988</v>
      </c>
      <c r="G2773">
        <v>23.5</v>
      </c>
    </row>
    <row r="2774" spans="5:7">
      <c r="E2774" s="80">
        <v>32434</v>
      </c>
      <c r="F2774">
        <v>1988</v>
      </c>
      <c r="G2774">
        <v>23.5</v>
      </c>
    </row>
    <row r="2775" spans="5:7">
      <c r="E2775" s="80">
        <v>32435</v>
      </c>
      <c r="F2775">
        <v>1988</v>
      </c>
      <c r="G2775">
        <v>23.5</v>
      </c>
    </row>
    <row r="2776" spans="5:7">
      <c r="E2776" s="80">
        <v>32436</v>
      </c>
      <c r="F2776">
        <v>1988</v>
      </c>
      <c r="G2776">
        <v>23.5</v>
      </c>
    </row>
    <row r="2777" spans="5:7">
      <c r="E2777" s="80">
        <v>32437</v>
      </c>
      <c r="F2777">
        <v>1988</v>
      </c>
      <c r="G2777">
        <v>23.5</v>
      </c>
    </row>
    <row r="2778" spans="5:7">
      <c r="E2778" s="80">
        <v>32438</v>
      </c>
      <c r="F2778">
        <v>1988</v>
      </c>
      <c r="G2778">
        <v>23.5</v>
      </c>
    </row>
    <row r="2779" spans="5:7">
      <c r="E2779" s="80">
        <v>32439</v>
      </c>
      <c r="F2779">
        <v>1988</v>
      </c>
      <c r="G2779">
        <v>23.5</v>
      </c>
    </row>
    <row r="2780" spans="5:7">
      <c r="E2780" s="80">
        <v>32440</v>
      </c>
      <c r="F2780">
        <v>1988</v>
      </c>
      <c r="G2780">
        <v>23.5</v>
      </c>
    </row>
    <row r="2781" spans="5:7">
      <c r="E2781" s="80">
        <v>32441</v>
      </c>
      <c r="F2781">
        <v>1988</v>
      </c>
      <c r="G2781">
        <v>23.5</v>
      </c>
    </row>
    <row r="2782" spans="5:7">
      <c r="E2782" s="80">
        <v>32442</v>
      </c>
      <c r="F2782">
        <v>1988</v>
      </c>
      <c r="G2782">
        <v>23.5</v>
      </c>
    </row>
    <row r="2783" spans="5:7">
      <c r="E2783" s="80">
        <v>32443</v>
      </c>
      <c r="F2783">
        <v>1988</v>
      </c>
      <c r="G2783">
        <v>23.5</v>
      </c>
    </row>
    <row r="2784" spans="5:7">
      <c r="E2784" s="80">
        <v>32444</v>
      </c>
      <c r="F2784">
        <v>1988</v>
      </c>
      <c r="G2784">
        <v>23.5</v>
      </c>
    </row>
    <row r="2785" spans="5:7">
      <c r="E2785" s="80">
        <v>32445</v>
      </c>
      <c r="F2785">
        <v>1988</v>
      </c>
      <c r="G2785">
        <v>23.5</v>
      </c>
    </row>
    <row r="2786" spans="5:7">
      <c r="E2786" s="80">
        <v>32446</v>
      </c>
      <c r="F2786">
        <v>1988</v>
      </c>
      <c r="G2786">
        <v>23.5</v>
      </c>
    </row>
    <row r="2787" spans="5:7">
      <c r="E2787" s="80">
        <v>32447</v>
      </c>
      <c r="F2787">
        <v>1988</v>
      </c>
      <c r="G2787">
        <v>23.5</v>
      </c>
    </row>
    <row r="2788" spans="5:7">
      <c r="E2788" s="80">
        <v>32448</v>
      </c>
      <c r="F2788">
        <v>1988</v>
      </c>
      <c r="G2788">
        <v>23.5</v>
      </c>
    </row>
    <row r="2789" spans="5:7">
      <c r="E2789" s="80">
        <v>32449</v>
      </c>
      <c r="F2789">
        <v>1988</v>
      </c>
      <c r="G2789">
        <v>23.5</v>
      </c>
    </row>
    <row r="2790" spans="5:7">
      <c r="E2790" s="80">
        <v>32450</v>
      </c>
      <c r="F2790">
        <v>1988</v>
      </c>
      <c r="G2790">
        <v>23.5</v>
      </c>
    </row>
    <row r="2791" spans="5:7">
      <c r="E2791" s="80">
        <v>32451</v>
      </c>
      <c r="F2791">
        <v>1988</v>
      </c>
      <c r="G2791">
        <v>23.5</v>
      </c>
    </row>
    <row r="2792" spans="5:7">
      <c r="E2792" s="80">
        <v>32452</v>
      </c>
      <c r="F2792">
        <v>1988</v>
      </c>
      <c r="G2792">
        <v>23.5</v>
      </c>
    </row>
    <row r="2793" spans="5:7">
      <c r="E2793" s="80">
        <v>32453</v>
      </c>
      <c r="F2793">
        <v>1988</v>
      </c>
      <c r="G2793">
        <v>23.5</v>
      </c>
    </row>
    <row r="2794" spans="5:7">
      <c r="E2794" s="80">
        <v>32454</v>
      </c>
      <c r="F2794">
        <v>1988</v>
      </c>
      <c r="G2794">
        <v>23.5</v>
      </c>
    </row>
    <row r="2795" spans="5:7">
      <c r="E2795" s="80">
        <v>32455</v>
      </c>
      <c r="F2795">
        <v>1988</v>
      </c>
      <c r="G2795">
        <v>23.5</v>
      </c>
    </row>
    <row r="2796" spans="5:7">
      <c r="E2796" s="80">
        <v>32456</v>
      </c>
      <c r="F2796">
        <v>1988</v>
      </c>
      <c r="G2796">
        <v>23.5</v>
      </c>
    </row>
    <row r="2797" spans="5:7">
      <c r="E2797" s="80">
        <v>32457</v>
      </c>
      <c r="F2797">
        <v>1988</v>
      </c>
      <c r="G2797">
        <v>23.5</v>
      </c>
    </row>
    <row r="2798" spans="5:7">
      <c r="E2798" s="80">
        <v>32458</v>
      </c>
      <c r="F2798">
        <v>1988</v>
      </c>
      <c r="G2798">
        <v>23.5</v>
      </c>
    </row>
    <row r="2799" spans="5:7">
      <c r="E2799" s="80">
        <v>32459</v>
      </c>
      <c r="F2799">
        <v>1988</v>
      </c>
      <c r="G2799">
        <v>23.5</v>
      </c>
    </row>
    <row r="2800" spans="5:7">
      <c r="E2800" s="80">
        <v>32460</v>
      </c>
      <c r="F2800">
        <v>1988</v>
      </c>
      <c r="G2800">
        <v>23.5</v>
      </c>
    </row>
    <row r="2801" spans="5:7">
      <c r="E2801" s="80">
        <v>32461</v>
      </c>
      <c r="F2801">
        <v>1988</v>
      </c>
      <c r="G2801">
        <v>23.5</v>
      </c>
    </row>
    <row r="2802" spans="5:7">
      <c r="E2802" s="80">
        <v>32462</v>
      </c>
      <c r="F2802">
        <v>1988</v>
      </c>
      <c r="G2802">
        <v>23.5</v>
      </c>
    </row>
    <row r="2803" spans="5:7">
      <c r="E2803" s="80">
        <v>32463</v>
      </c>
      <c r="F2803">
        <v>1988</v>
      </c>
      <c r="G2803">
        <v>23.5</v>
      </c>
    </row>
    <row r="2804" spans="5:7">
      <c r="E2804" s="80">
        <v>32464</v>
      </c>
      <c r="F2804">
        <v>1988</v>
      </c>
      <c r="G2804">
        <v>23.5</v>
      </c>
    </row>
    <row r="2805" spans="5:7">
      <c r="E2805" s="80">
        <v>32465</v>
      </c>
      <c r="F2805">
        <v>1988</v>
      </c>
      <c r="G2805">
        <v>23.5</v>
      </c>
    </row>
    <row r="2806" spans="5:7">
      <c r="E2806" s="80">
        <v>32466</v>
      </c>
      <c r="F2806">
        <v>1988</v>
      </c>
      <c r="G2806">
        <v>23.5</v>
      </c>
    </row>
    <row r="2807" spans="5:7">
      <c r="E2807" s="80">
        <v>32467</v>
      </c>
      <c r="F2807">
        <v>1988</v>
      </c>
      <c r="G2807">
        <v>23.5</v>
      </c>
    </row>
    <row r="2808" spans="5:7">
      <c r="E2808" s="80">
        <v>32468</v>
      </c>
      <c r="F2808">
        <v>1988</v>
      </c>
      <c r="G2808">
        <v>23.5</v>
      </c>
    </row>
    <row r="2809" spans="5:7">
      <c r="E2809" s="80">
        <v>32469</v>
      </c>
      <c r="F2809">
        <v>1988</v>
      </c>
      <c r="G2809">
        <v>23.5</v>
      </c>
    </row>
    <row r="2810" spans="5:7">
      <c r="E2810" s="80">
        <v>32470</v>
      </c>
      <c r="F2810">
        <v>1988</v>
      </c>
      <c r="G2810">
        <v>23.5</v>
      </c>
    </row>
    <row r="2811" spans="5:7">
      <c r="E2811" s="80">
        <v>32471</v>
      </c>
      <c r="F2811">
        <v>1988</v>
      </c>
      <c r="G2811">
        <v>23.5</v>
      </c>
    </row>
    <row r="2812" spans="5:7">
      <c r="E2812" s="80">
        <v>32472</v>
      </c>
      <c r="F2812">
        <v>1988</v>
      </c>
      <c r="G2812">
        <v>23.5</v>
      </c>
    </row>
    <row r="2813" spans="5:7">
      <c r="E2813" s="80">
        <v>32473</v>
      </c>
      <c r="F2813">
        <v>1988</v>
      </c>
      <c r="G2813">
        <v>23.5</v>
      </c>
    </row>
    <row r="2814" spans="5:7">
      <c r="E2814" s="80">
        <v>32474</v>
      </c>
      <c r="F2814">
        <v>1988</v>
      </c>
      <c r="G2814">
        <v>23.5</v>
      </c>
    </row>
    <row r="2815" spans="5:7">
      <c r="E2815" s="80">
        <v>32475</v>
      </c>
      <c r="F2815">
        <v>1988</v>
      </c>
      <c r="G2815">
        <v>23.5</v>
      </c>
    </row>
    <row r="2816" spans="5:7">
      <c r="E2816" s="80">
        <v>32476</v>
      </c>
      <c r="F2816">
        <v>1988</v>
      </c>
      <c r="G2816">
        <v>23.5</v>
      </c>
    </row>
    <row r="2817" spans="5:7">
      <c r="E2817" s="80">
        <v>32477</v>
      </c>
      <c r="F2817">
        <v>1988</v>
      </c>
      <c r="G2817">
        <v>23.5</v>
      </c>
    </row>
    <row r="2818" spans="5:7">
      <c r="E2818" s="80">
        <v>32478</v>
      </c>
      <c r="F2818">
        <v>1988</v>
      </c>
      <c r="G2818">
        <v>23.5</v>
      </c>
    </row>
    <row r="2819" spans="5:7">
      <c r="E2819" s="80">
        <v>32479</v>
      </c>
      <c r="F2819">
        <v>1988</v>
      </c>
      <c r="G2819">
        <v>23.5</v>
      </c>
    </row>
    <row r="2820" spans="5:7">
      <c r="E2820" s="80">
        <v>32480</v>
      </c>
      <c r="F2820">
        <v>1988</v>
      </c>
      <c r="G2820">
        <v>23.5</v>
      </c>
    </row>
    <row r="2821" spans="5:7">
      <c r="E2821" s="80">
        <v>32481</v>
      </c>
      <c r="F2821">
        <v>1988</v>
      </c>
      <c r="G2821">
        <v>23.5</v>
      </c>
    </row>
    <row r="2822" spans="5:7">
      <c r="E2822" s="80">
        <v>32482</v>
      </c>
      <c r="F2822">
        <v>1988</v>
      </c>
      <c r="G2822">
        <v>23.5</v>
      </c>
    </row>
    <row r="2823" spans="5:7">
      <c r="E2823" s="80">
        <v>32483</v>
      </c>
      <c r="F2823">
        <v>1988</v>
      </c>
      <c r="G2823">
        <v>23.5</v>
      </c>
    </row>
    <row r="2824" spans="5:7">
      <c r="E2824" s="80">
        <v>32484</v>
      </c>
      <c r="F2824">
        <v>1988</v>
      </c>
      <c r="G2824">
        <v>23.5</v>
      </c>
    </row>
    <row r="2825" spans="5:7">
      <c r="E2825" s="80">
        <v>32485</v>
      </c>
      <c r="F2825">
        <v>1988</v>
      </c>
      <c r="G2825">
        <v>23.5</v>
      </c>
    </row>
    <row r="2826" spans="5:7">
      <c r="E2826" s="80">
        <v>32486</v>
      </c>
      <c r="F2826">
        <v>1988</v>
      </c>
      <c r="G2826">
        <v>23.5</v>
      </c>
    </row>
    <row r="2827" spans="5:7">
      <c r="E2827" s="80">
        <v>32487</v>
      </c>
      <c r="F2827">
        <v>1988</v>
      </c>
      <c r="G2827">
        <v>23.5</v>
      </c>
    </row>
    <row r="2828" spans="5:7">
      <c r="E2828" s="80">
        <v>32488</v>
      </c>
      <c r="F2828">
        <v>1988</v>
      </c>
      <c r="G2828">
        <v>23.5</v>
      </c>
    </row>
    <row r="2829" spans="5:7">
      <c r="E2829" s="80">
        <v>32489</v>
      </c>
      <c r="F2829">
        <v>1988</v>
      </c>
      <c r="G2829">
        <v>23.5</v>
      </c>
    </row>
    <row r="2830" spans="5:7">
      <c r="E2830" s="80">
        <v>32490</v>
      </c>
      <c r="F2830">
        <v>1988</v>
      </c>
      <c r="G2830">
        <v>23.5</v>
      </c>
    </row>
    <row r="2831" spans="5:7">
      <c r="E2831" s="80">
        <v>32491</v>
      </c>
      <c r="F2831">
        <v>1988</v>
      </c>
      <c r="G2831">
        <v>23.5</v>
      </c>
    </row>
    <row r="2832" spans="5:7">
      <c r="E2832" s="80">
        <v>32492</v>
      </c>
      <c r="F2832">
        <v>1988</v>
      </c>
      <c r="G2832">
        <v>23.5</v>
      </c>
    </row>
    <row r="2833" spans="5:7">
      <c r="E2833" s="80">
        <v>32493</v>
      </c>
      <c r="F2833">
        <v>1988</v>
      </c>
      <c r="G2833">
        <v>23.5</v>
      </c>
    </row>
    <row r="2834" spans="5:7">
      <c r="E2834" s="80">
        <v>32494</v>
      </c>
      <c r="F2834">
        <v>1988</v>
      </c>
      <c r="G2834">
        <v>23.5</v>
      </c>
    </row>
    <row r="2835" spans="5:7">
      <c r="E2835" s="80">
        <v>32495</v>
      </c>
      <c r="F2835">
        <v>1988</v>
      </c>
      <c r="G2835">
        <v>23.5</v>
      </c>
    </row>
    <row r="2836" spans="5:7">
      <c r="E2836" s="80">
        <v>32496</v>
      </c>
      <c r="F2836">
        <v>1988</v>
      </c>
      <c r="G2836">
        <v>23.5</v>
      </c>
    </row>
    <row r="2837" spans="5:7">
      <c r="E2837" s="80">
        <v>32497</v>
      </c>
      <c r="F2837">
        <v>1988</v>
      </c>
      <c r="G2837">
        <v>23.5</v>
      </c>
    </row>
    <row r="2838" spans="5:7">
      <c r="E2838" s="80">
        <v>32498</v>
      </c>
      <c r="F2838">
        <v>1988</v>
      </c>
      <c r="G2838">
        <v>23.5</v>
      </c>
    </row>
    <row r="2839" spans="5:7">
      <c r="E2839" s="80">
        <v>32499</v>
      </c>
      <c r="F2839">
        <v>1988</v>
      </c>
      <c r="G2839">
        <v>23.5</v>
      </c>
    </row>
    <row r="2840" spans="5:7">
      <c r="E2840" s="80">
        <v>32500</v>
      </c>
      <c r="F2840">
        <v>1988</v>
      </c>
      <c r="G2840">
        <v>23.5</v>
      </c>
    </row>
    <row r="2841" spans="5:7">
      <c r="E2841" s="80">
        <v>32501</v>
      </c>
      <c r="F2841">
        <v>1988</v>
      </c>
      <c r="G2841">
        <v>23.5</v>
      </c>
    </row>
    <row r="2842" spans="5:7">
      <c r="E2842" s="80">
        <v>32502</v>
      </c>
      <c r="F2842">
        <v>1988</v>
      </c>
      <c r="G2842">
        <v>23.5</v>
      </c>
    </row>
    <row r="2843" spans="5:7">
      <c r="E2843" s="80">
        <v>32503</v>
      </c>
      <c r="F2843">
        <v>1988</v>
      </c>
      <c r="G2843">
        <v>23.5</v>
      </c>
    </row>
    <row r="2844" spans="5:7">
      <c r="E2844" s="80">
        <v>32504</v>
      </c>
      <c r="F2844">
        <v>1988</v>
      </c>
      <c r="G2844">
        <v>23.5</v>
      </c>
    </row>
    <row r="2845" spans="5:7">
      <c r="E2845" s="80">
        <v>32505</v>
      </c>
      <c r="F2845">
        <v>1988</v>
      </c>
      <c r="G2845">
        <v>23.5</v>
      </c>
    </row>
    <row r="2846" spans="5:7">
      <c r="E2846" s="80">
        <v>32506</v>
      </c>
      <c r="F2846">
        <v>1988</v>
      </c>
      <c r="G2846">
        <v>23.5</v>
      </c>
    </row>
    <row r="2847" spans="5:7">
      <c r="E2847" s="80">
        <v>32507</v>
      </c>
      <c r="F2847">
        <v>1988</v>
      </c>
      <c r="G2847">
        <v>23.5</v>
      </c>
    </row>
    <row r="2848" spans="5:7">
      <c r="E2848" s="80">
        <v>32508</v>
      </c>
      <c r="F2848">
        <v>1988</v>
      </c>
      <c r="G2848">
        <v>23.5</v>
      </c>
    </row>
    <row r="2849" spans="5:7">
      <c r="E2849" s="80">
        <v>32509</v>
      </c>
      <c r="F2849">
        <v>1989</v>
      </c>
      <c r="G2849">
        <v>23.5</v>
      </c>
    </row>
    <row r="2850" spans="5:7">
      <c r="E2850" s="80">
        <v>32510</v>
      </c>
      <c r="F2850">
        <v>1989</v>
      </c>
      <c r="G2850">
        <v>23.5</v>
      </c>
    </row>
    <row r="2851" spans="5:7">
      <c r="E2851" s="80">
        <v>32511</v>
      </c>
      <c r="F2851">
        <v>1989</v>
      </c>
      <c r="G2851">
        <v>23.5</v>
      </c>
    </row>
    <row r="2852" spans="5:7">
      <c r="E2852" s="80">
        <v>32512</v>
      </c>
      <c r="F2852">
        <v>1989</v>
      </c>
      <c r="G2852">
        <v>23.5</v>
      </c>
    </row>
    <row r="2853" spans="5:7">
      <c r="E2853" s="80">
        <v>32513</v>
      </c>
      <c r="F2853">
        <v>1989</v>
      </c>
      <c r="G2853">
        <v>23.5</v>
      </c>
    </row>
    <row r="2854" spans="5:7">
      <c r="E2854" s="80">
        <v>32514</v>
      </c>
      <c r="F2854">
        <v>1989</v>
      </c>
      <c r="G2854">
        <v>23.5</v>
      </c>
    </row>
    <row r="2855" spans="5:7">
      <c r="E2855" s="80">
        <v>32515</v>
      </c>
      <c r="F2855">
        <v>1989</v>
      </c>
      <c r="G2855">
        <v>23.5</v>
      </c>
    </row>
    <row r="2856" spans="5:7">
      <c r="E2856" s="80">
        <v>32516</v>
      </c>
      <c r="F2856">
        <v>1989</v>
      </c>
      <c r="G2856">
        <v>23.5</v>
      </c>
    </row>
    <row r="2857" spans="5:7">
      <c r="E2857" s="80">
        <v>32517</v>
      </c>
      <c r="F2857">
        <v>1989</v>
      </c>
      <c r="G2857">
        <v>23.5</v>
      </c>
    </row>
    <row r="2858" spans="5:7">
      <c r="E2858" s="80">
        <v>32518</v>
      </c>
      <c r="F2858">
        <v>1989</v>
      </c>
      <c r="G2858">
        <v>23.5</v>
      </c>
    </row>
    <row r="2859" spans="5:7">
      <c r="E2859" s="80">
        <v>32519</v>
      </c>
      <c r="F2859">
        <v>1989</v>
      </c>
      <c r="G2859">
        <v>23.5</v>
      </c>
    </row>
    <row r="2860" spans="5:7">
      <c r="E2860" s="80">
        <v>32520</v>
      </c>
      <c r="F2860">
        <v>1989</v>
      </c>
      <c r="G2860">
        <v>23.5</v>
      </c>
    </row>
    <row r="2861" spans="5:7">
      <c r="E2861" s="80">
        <v>32521</v>
      </c>
      <c r="F2861">
        <v>1989</v>
      </c>
      <c r="G2861">
        <v>23.5</v>
      </c>
    </row>
    <row r="2862" spans="5:7">
      <c r="E2862" s="80">
        <v>32522</v>
      </c>
      <c r="F2862">
        <v>1989</v>
      </c>
      <c r="G2862">
        <v>23.5</v>
      </c>
    </row>
    <row r="2863" spans="5:7">
      <c r="E2863" s="80">
        <v>32523</v>
      </c>
      <c r="F2863">
        <v>1989</v>
      </c>
      <c r="G2863">
        <v>23.5</v>
      </c>
    </row>
    <row r="2864" spans="5:7">
      <c r="E2864" s="80">
        <v>32524</v>
      </c>
      <c r="F2864">
        <v>1989</v>
      </c>
      <c r="G2864">
        <v>23.5</v>
      </c>
    </row>
    <row r="2865" spans="5:7">
      <c r="E2865" s="80">
        <v>32525</v>
      </c>
      <c r="F2865">
        <v>1989</v>
      </c>
      <c r="G2865">
        <v>23.5</v>
      </c>
    </row>
    <row r="2866" spans="5:7">
      <c r="E2866" s="80">
        <v>32526</v>
      </c>
      <c r="F2866">
        <v>1989</v>
      </c>
      <c r="G2866">
        <v>23.5</v>
      </c>
    </row>
    <row r="2867" spans="5:7">
      <c r="E2867" s="80">
        <v>32527</v>
      </c>
      <c r="F2867">
        <v>1989</v>
      </c>
      <c r="G2867">
        <v>23.5</v>
      </c>
    </row>
    <row r="2868" spans="5:7">
      <c r="E2868" s="80">
        <v>32528</v>
      </c>
      <c r="F2868">
        <v>1989</v>
      </c>
      <c r="G2868">
        <v>23.5</v>
      </c>
    </row>
    <row r="2869" spans="5:7">
      <c r="E2869" s="80">
        <v>32529</v>
      </c>
      <c r="F2869">
        <v>1989</v>
      </c>
      <c r="G2869">
        <v>23.5</v>
      </c>
    </row>
    <row r="2870" spans="5:7">
      <c r="E2870" s="80">
        <v>32530</v>
      </c>
      <c r="F2870">
        <v>1989</v>
      </c>
      <c r="G2870">
        <v>23.5</v>
      </c>
    </row>
    <row r="2871" spans="5:7">
      <c r="E2871" s="80">
        <v>32531</v>
      </c>
      <c r="F2871">
        <v>1989</v>
      </c>
      <c r="G2871">
        <v>23.5</v>
      </c>
    </row>
    <row r="2872" spans="5:7">
      <c r="E2872" s="80">
        <v>32532</v>
      </c>
      <c r="F2872">
        <v>1989</v>
      </c>
      <c r="G2872">
        <v>23.5</v>
      </c>
    </row>
    <row r="2873" spans="5:7">
      <c r="E2873" s="80">
        <v>32533</v>
      </c>
      <c r="F2873">
        <v>1989</v>
      </c>
      <c r="G2873">
        <v>23.5</v>
      </c>
    </row>
    <row r="2874" spans="5:7">
      <c r="E2874" s="80">
        <v>32534</v>
      </c>
      <c r="F2874">
        <v>1989</v>
      </c>
      <c r="G2874">
        <v>23.5</v>
      </c>
    </row>
    <row r="2875" spans="5:7">
      <c r="E2875" s="80">
        <v>32535</v>
      </c>
      <c r="F2875">
        <v>1989</v>
      </c>
      <c r="G2875">
        <v>23.5</v>
      </c>
    </row>
    <row r="2876" spans="5:7">
      <c r="E2876" s="80">
        <v>32536</v>
      </c>
      <c r="F2876">
        <v>1989</v>
      </c>
      <c r="G2876">
        <v>23.5</v>
      </c>
    </row>
    <row r="2877" spans="5:7">
      <c r="E2877" s="80">
        <v>32537</v>
      </c>
      <c r="F2877">
        <v>1989</v>
      </c>
      <c r="G2877">
        <v>23.5</v>
      </c>
    </row>
    <row r="2878" spans="5:7">
      <c r="E2878" s="80">
        <v>32538</v>
      </c>
      <c r="F2878">
        <v>1989</v>
      </c>
      <c r="G2878">
        <v>23.5</v>
      </c>
    </row>
    <row r="2879" spans="5:7">
      <c r="E2879" s="80">
        <v>32539</v>
      </c>
      <c r="F2879">
        <v>1989</v>
      </c>
      <c r="G2879">
        <v>23.5</v>
      </c>
    </row>
    <row r="2880" spans="5:7">
      <c r="E2880" s="80">
        <v>32540</v>
      </c>
      <c r="F2880">
        <v>1989</v>
      </c>
      <c r="G2880">
        <v>23.5</v>
      </c>
    </row>
    <row r="2881" spans="5:7">
      <c r="E2881" s="80">
        <v>32541</v>
      </c>
      <c r="F2881">
        <v>1989</v>
      </c>
      <c r="G2881">
        <v>23.5</v>
      </c>
    </row>
    <row r="2882" spans="5:7">
      <c r="E2882" s="80">
        <v>32542</v>
      </c>
      <c r="F2882">
        <v>1989</v>
      </c>
      <c r="G2882">
        <v>23.5</v>
      </c>
    </row>
    <row r="2883" spans="5:7">
      <c r="E2883" s="80">
        <v>32543</v>
      </c>
      <c r="F2883">
        <v>1989</v>
      </c>
      <c r="G2883">
        <v>23.5</v>
      </c>
    </row>
    <row r="2884" spans="5:7">
      <c r="E2884" s="80">
        <v>32544</v>
      </c>
      <c r="F2884">
        <v>1989</v>
      </c>
      <c r="G2884">
        <v>23.5</v>
      </c>
    </row>
    <row r="2885" spans="5:7">
      <c r="E2885" s="80">
        <v>32545</v>
      </c>
      <c r="F2885">
        <v>1989</v>
      </c>
      <c r="G2885">
        <v>23.5</v>
      </c>
    </row>
    <row r="2886" spans="5:7">
      <c r="E2886" s="80">
        <v>32546</v>
      </c>
      <c r="F2886">
        <v>1989</v>
      </c>
      <c r="G2886">
        <v>23.5</v>
      </c>
    </row>
    <row r="2887" spans="5:7">
      <c r="E2887" s="80">
        <v>32547</v>
      </c>
      <c r="F2887">
        <v>1989</v>
      </c>
      <c r="G2887">
        <v>23.5</v>
      </c>
    </row>
    <row r="2888" spans="5:7">
      <c r="E2888" s="80">
        <v>32548</v>
      </c>
      <c r="F2888">
        <v>1989</v>
      </c>
      <c r="G2888">
        <v>23.5</v>
      </c>
    </row>
    <row r="2889" spans="5:7">
      <c r="E2889" s="80">
        <v>32549</v>
      </c>
      <c r="F2889">
        <v>1989</v>
      </c>
      <c r="G2889">
        <v>23.5</v>
      </c>
    </row>
    <row r="2890" spans="5:7">
      <c r="E2890" s="80">
        <v>32550</v>
      </c>
      <c r="F2890">
        <v>1989</v>
      </c>
      <c r="G2890">
        <v>23.5</v>
      </c>
    </row>
    <row r="2891" spans="5:7">
      <c r="E2891" s="80">
        <v>32551</v>
      </c>
      <c r="F2891">
        <v>1989</v>
      </c>
      <c r="G2891">
        <v>23.5</v>
      </c>
    </row>
    <row r="2892" spans="5:7">
      <c r="E2892" s="80">
        <v>32552</v>
      </c>
      <c r="F2892">
        <v>1989</v>
      </c>
      <c r="G2892">
        <v>23.5</v>
      </c>
    </row>
    <row r="2893" spans="5:7">
      <c r="E2893" s="80">
        <v>32553</v>
      </c>
      <c r="F2893">
        <v>1989</v>
      </c>
      <c r="G2893">
        <v>23.5</v>
      </c>
    </row>
    <row r="2894" spans="5:7">
      <c r="E2894" s="80">
        <v>32554</v>
      </c>
      <c r="F2894">
        <v>1989</v>
      </c>
      <c r="G2894">
        <v>23.5</v>
      </c>
    </row>
    <row r="2895" spans="5:7">
      <c r="E2895" s="80">
        <v>32555</v>
      </c>
      <c r="F2895">
        <v>1989</v>
      </c>
      <c r="G2895">
        <v>23.5</v>
      </c>
    </row>
    <row r="2896" spans="5:7">
      <c r="E2896" s="80">
        <v>32556</v>
      </c>
      <c r="F2896">
        <v>1989</v>
      </c>
      <c r="G2896">
        <v>23.5</v>
      </c>
    </row>
    <row r="2897" spans="5:7">
      <c r="E2897" s="80">
        <v>32557</v>
      </c>
      <c r="F2897">
        <v>1989</v>
      </c>
      <c r="G2897">
        <v>23.5</v>
      </c>
    </row>
    <row r="2898" spans="5:7">
      <c r="E2898" s="80">
        <v>32558</v>
      </c>
      <c r="F2898">
        <v>1989</v>
      </c>
      <c r="G2898">
        <v>23.5</v>
      </c>
    </row>
    <row r="2899" spans="5:7">
      <c r="E2899" s="80">
        <v>32559</v>
      </c>
      <c r="F2899">
        <v>1989</v>
      </c>
      <c r="G2899">
        <v>23.5</v>
      </c>
    </row>
    <row r="2900" spans="5:7">
      <c r="E2900" s="80">
        <v>32560</v>
      </c>
      <c r="F2900">
        <v>1989</v>
      </c>
      <c r="G2900">
        <v>23.5</v>
      </c>
    </row>
    <row r="2901" spans="5:7">
      <c r="E2901" s="80">
        <v>32561</v>
      </c>
      <c r="F2901">
        <v>1989</v>
      </c>
      <c r="G2901">
        <v>23.5</v>
      </c>
    </row>
    <row r="2902" spans="5:7">
      <c r="E2902" s="80">
        <v>32562</v>
      </c>
      <c r="F2902">
        <v>1989</v>
      </c>
      <c r="G2902">
        <v>23.5</v>
      </c>
    </row>
    <row r="2903" spans="5:7">
      <c r="E2903" s="80">
        <v>32563</v>
      </c>
      <c r="F2903">
        <v>1989</v>
      </c>
      <c r="G2903">
        <v>23.5</v>
      </c>
    </row>
    <row r="2904" spans="5:7">
      <c r="E2904" s="80">
        <v>32564</v>
      </c>
      <c r="F2904">
        <v>1989</v>
      </c>
      <c r="G2904">
        <v>23.5</v>
      </c>
    </row>
    <row r="2905" spans="5:7">
      <c r="E2905" s="80">
        <v>32565</v>
      </c>
      <c r="F2905">
        <v>1989</v>
      </c>
      <c r="G2905">
        <v>23.5</v>
      </c>
    </row>
    <row r="2906" spans="5:7">
      <c r="E2906" s="80">
        <v>32566</v>
      </c>
      <c r="F2906">
        <v>1989</v>
      </c>
      <c r="G2906">
        <v>23.5</v>
      </c>
    </row>
    <row r="2907" spans="5:7">
      <c r="E2907" s="80">
        <v>32567</v>
      </c>
      <c r="F2907">
        <v>1989</v>
      </c>
      <c r="G2907">
        <v>23.5</v>
      </c>
    </row>
    <row r="2908" spans="5:7">
      <c r="E2908" s="80">
        <v>32568</v>
      </c>
      <c r="F2908">
        <v>1989</v>
      </c>
      <c r="G2908">
        <v>23</v>
      </c>
    </row>
    <row r="2909" spans="5:7">
      <c r="E2909" s="80">
        <v>32569</v>
      </c>
      <c r="F2909">
        <v>1989</v>
      </c>
      <c r="G2909">
        <v>23</v>
      </c>
    </row>
    <row r="2910" spans="5:7">
      <c r="E2910" s="80">
        <v>32570</v>
      </c>
      <c r="F2910">
        <v>1989</v>
      </c>
      <c r="G2910">
        <v>23</v>
      </c>
    </row>
    <row r="2911" spans="5:7">
      <c r="E2911" s="80">
        <v>32571</v>
      </c>
      <c r="F2911">
        <v>1989</v>
      </c>
      <c r="G2911">
        <v>23</v>
      </c>
    </row>
    <row r="2912" spans="5:7">
      <c r="E2912" s="80">
        <v>32572</v>
      </c>
      <c r="F2912">
        <v>1989</v>
      </c>
      <c r="G2912">
        <v>23</v>
      </c>
    </row>
    <row r="2913" spans="5:7">
      <c r="E2913" s="80">
        <v>32573</v>
      </c>
      <c r="F2913">
        <v>1989</v>
      </c>
      <c r="G2913">
        <v>23</v>
      </c>
    </row>
    <row r="2914" spans="5:7">
      <c r="E2914" s="80">
        <v>32574</v>
      </c>
      <c r="F2914">
        <v>1989</v>
      </c>
      <c r="G2914">
        <v>23</v>
      </c>
    </row>
    <row r="2915" spans="5:7">
      <c r="E2915" s="80">
        <v>32575</v>
      </c>
      <c r="F2915">
        <v>1989</v>
      </c>
      <c r="G2915">
        <v>23</v>
      </c>
    </row>
    <row r="2916" spans="5:7">
      <c r="E2916" s="80">
        <v>32576</v>
      </c>
      <c r="F2916">
        <v>1989</v>
      </c>
      <c r="G2916">
        <v>23</v>
      </c>
    </row>
    <row r="2917" spans="5:7">
      <c r="E2917" s="80">
        <v>32577</v>
      </c>
      <c r="F2917">
        <v>1989</v>
      </c>
      <c r="G2917">
        <v>23</v>
      </c>
    </row>
    <row r="2918" spans="5:7">
      <c r="E2918" s="80">
        <v>32578</v>
      </c>
      <c r="F2918">
        <v>1989</v>
      </c>
      <c r="G2918">
        <v>23</v>
      </c>
    </row>
    <row r="2919" spans="5:7">
      <c r="E2919" s="80">
        <v>32579</v>
      </c>
      <c r="F2919">
        <v>1989</v>
      </c>
      <c r="G2919">
        <v>23</v>
      </c>
    </row>
    <row r="2920" spans="5:7">
      <c r="E2920" s="80">
        <v>32580</v>
      </c>
      <c r="F2920">
        <v>1989</v>
      </c>
      <c r="G2920">
        <v>23</v>
      </c>
    </row>
    <row r="2921" spans="5:7">
      <c r="E2921" s="80">
        <v>32581</v>
      </c>
      <c r="F2921">
        <v>1989</v>
      </c>
      <c r="G2921">
        <v>23</v>
      </c>
    </row>
    <row r="2922" spans="5:7">
      <c r="E2922" s="80">
        <v>32582</v>
      </c>
      <c r="F2922">
        <v>1989</v>
      </c>
      <c r="G2922">
        <v>23</v>
      </c>
    </row>
    <row r="2923" spans="5:7">
      <c r="E2923" s="80">
        <v>32583</v>
      </c>
      <c r="F2923">
        <v>1989</v>
      </c>
      <c r="G2923">
        <v>23</v>
      </c>
    </row>
    <row r="2924" spans="5:7">
      <c r="E2924" s="80">
        <v>32584</v>
      </c>
      <c r="F2924">
        <v>1989</v>
      </c>
      <c r="G2924">
        <v>23</v>
      </c>
    </row>
    <row r="2925" spans="5:7">
      <c r="E2925" s="80">
        <v>32585</v>
      </c>
      <c r="F2925">
        <v>1989</v>
      </c>
      <c r="G2925">
        <v>23</v>
      </c>
    </row>
    <row r="2926" spans="5:7">
      <c r="E2926" s="80">
        <v>32586</v>
      </c>
      <c r="F2926">
        <v>1989</v>
      </c>
      <c r="G2926">
        <v>23</v>
      </c>
    </row>
    <row r="2927" spans="5:7">
      <c r="E2927" s="80">
        <v>32587</v>
      </c>
      <c r="F2927">
        <v>1989</v>
      </c>
      <c r="G2927">
        <v>23</v>
      </c>
    </row>
    <row r="2928" spans="5:7">
      <c r="E2928" s="80">
        <v>32588</v>
      </c>
      <c r="F2928">
        <v>1989</v>
      </c>
      <c r="G2928">
        <v>23</v>
      </c>
    </row>
    <row r="2929" spans="5:7">
      <c r="E2929" s="80">
        <v>32589</v>
      </c>
      <c r="F2929">
        <v>1989</v>
      </c>
      <c r="G2929">
        <v>23</v>
      </c>
    </row>
    <row r="2930" spans="5:7">
      <c r="E2930" s="80">
        <v>32590</v>
      </c>
      <c r="F2930">
        <v>1989</v>
      </c>
      <c r="G2930">
        <v>23</v>
      </c>
    </row>
    <row r="2931" spans="5:7">
      <c r="E2931" s="80">
        <v>32591</v>
      </c>
      <c r="F2931">
        <v>1989</v>
      </c>
      <c r="G2931">
        <v>23</v>
      </c>
    </row>
    <row r="2932" spans="5:7">
      <c r="E2932" s="80">
        <v>32592</v>
      </c>
      <c r="F2932">
        <v>1989</v>
      </c>
      <c r="G2932">
        <v>23</v>
      </c>
    </row>
    <row r="2933" spans="5:7">
      <c r="E2933" s="80">
        <v>32593</v>
      </c>
      <c r="F2933">
        <v>1989</v>
      </c>
      <c r="G2933">
        <v>23</v>
      </c>
    </row>
    <row r="2934" spans="5:7">
      <c r="E2934" s="80">
        <v>32594</v>
      </c>
      <c r="F2934">
        <v>1989</v>
      </c>
      <c r="G2934">
        <v>23</v>
      </c>
    </row>
    <row r="2935" spans="5:7">
      <c r="E2935" s="80">
        <v>32595</v>
      </c>
      <c r="F2935">
        <v>1989</v>
      </c>
      <c r="G2935">
        <v>23</v>
      </c>
    </row>
    <row r="2936" spans="5:7">
      <c r="E2936" s="80">
        <v>32596</v>
      </c>
      <c r="F2936">
        <v>1989</v>
      </c>
      <c r="G2936">
        <v>23</v>
      </c>
    </row>
    <row r="2937" spans="5:7">
      <c r="E2937" s="80">
        <v>32597</v>
      </c>
      <c r="F2937">
        <v>1989</v>
      </c>
      <c r="G2937">
        <v>23</v>
      </c>
    </row>
    <row r="2938" spans="5:7">
      <c r="E2938" s="80">
        <v>32598</v>
      </c>
      <c r="F2938">
        <v>1989</v>
      </c>
      <c r="G2938">
        <v>23</v>
      </c>
    </row>
    <row r="2939" spans="5:7">
      <c r="E2939" s="80">
        <v>32599</v>
      </c>
      <c r="F2939">
        <v>1989</v>
      </c>
      <c r="G2939">
        <v>23</v>
      </c>
    </row>
    <row r="2940" spans="5:7">
      <c r="E2940" s="80">
        <v>32600</v>
      </c>
      <c r="F2940">
        <v>1989</v>
      </c>
      <c r="G2940">
        <v>23</v>
      </c>
    </row>
    <row r="2941" spans="5:7">
      <c r="E2941" s="80">
        <v>32601</v>
      </c>
      <c r="F2941">
        <v>1989</v>
      </c>
      <c r="G2941">
        <v>23</v>
      </c>
    </row>
    <row r="2942" spans="5:7">
      <c r="E2942" s="80">
        <v>32602</v>
      </c>
      <c r="F2942">
        <v>1989</v>
      </c>
      <c r="G2942">
        <v>23</v>
      </c>
    </row>
    <row r="2943" spans="5:7">
      <c r="E2943" s="80">
        <v>32603</v>
      </c>
      <c r="F2943">
        <v>1989</v>
      </c>
      <c r="G2943">
        <v>23</v>
      </c>
    </row>
    <row r="2944" spans="5:7">
      <c r="E2944" s="80">
        <v>32604</v>
      </c>
      <c r="F2944">
        <v>1989</v>
      </c>
      <c r="G2944">
        <v>23</v>
      </c>
    </row>
    <row r="2945" spans="5:7">
      <c r="E2945" s="80">
        <v>32605</v>
      </c>
      <c r="F2945">
        <v>1989</v>
      </c>
      <c r="G2945">
        <v>23</v>
      </c>
    </row>
    <row r="2946" spans="5:7">
      <c r="E2946" s="80">
        <v>32606</v>
      </c>
      <c r="F2946">
        <v>1989</v>
      </c>
      <c r="G2946">
        <v>23</v>
      </c>
    </row>
    <row r="2947" spans="5:7">
      <c r="E2947" s="80">
        <v>32607</v>
      </c>
      <c r="F2947">
        <v>1989</v>
      </c>
      <c r="G2947">
        <v>23</v>
      </c>
    </row>
    <row r="2948" spans="5:7">
      <c r="E2948" s="80">
        <v>32608</v>
      </c>
      <c r="F2948">
        <v>1989</v>
      </c>
      <c r="G2948">
        <v>23</v>
      </c>
    </row>
    <row r="2949" spans="5:7">
      <c r="E2949" s="80">
        <v>32609</v>
      </c>
      <c r="F2949">
        <v>1989</v>
      </c>
      <c r="G2949">
        <v>23</v>
      </c>
    </row>
    <row r="2950" spans="5:7">
      <c r="E2950" s="80">
        <v>32610</v>
      </c>
      <c r="F2950">
        <v>1989</v>
      </c>
      <c r="G2950">
        <v>23</v>
      </c>
    </row>
    <row r="2951" spans="5:7">
      <c r="E2951" s="80">
        <v>32611</v>
      </c>
      <c r="F2951">
        <v>1989</v>
      </c>
      <c r="G2951">
        <v>23</v>
      </c>
    </row>
    <row r="2952" spans="5:7">
      <c r="E2952" s="80">
        <v>32612</v>
      </c>
      <c r="F2952">
        <v>1989</v>
      </c>
      <c r="G2952">
        <v>23</v>
      </c>
    </row>
    <row r="2953" spans="5:7">
      <c r="E2953" s="80">
        <v>32613</v>
      </c>
      <c r="F2953">
        <v>1989</v>
      </c>
      <c r="G2953">
        <v>23</v>
      </c>
    </row>
    <row r="2954" spans="5:7">
      <c r="E2954" s="80">
        <v>32614</v>
      </c>
      <c r="F2954">
        <v>1989</v>
      </c>
      <c r="G2954">
        <v>23</v>
      </c>
    </row>
    <row r="2955" spans="5:7">
      <c r="E2955" s="80">
        <v>32615</v>
      </c>
      <c r="F2955">
        <v>1989</v>
      </c>
      <c r="G2955">
        <v>23</v>
      </c>
    </row>
    <row r="2956" spans="5:7">
      <c r="E2956" s="80">
        <v>32616</v>
      </c>
      <c r="F2956">
        <v>1989</v>
      </c>
      <c r="G2956">
        <v>23</v>
      </c>
    </row>
    <row r="2957" spans="5:7">
      <c r="E2957" s="80">
        <v>32617</v>
      </c>
      <c r="F2957">
        <v>1989</v>
      </c>
      <c r="G2957">
        <v>23</v>
      </c>
    </row>
    <row r="2958" spans="5:7">
      <c r="E2958" s="80">
        <v>32618</v>
      </c>
      <c r="F2958">
        <v>1989</v>
      </c>
      <c r="G2958">
        <v>23</v>
      </c>
    </row>
    <row r="2959" spans="5:7">
      <c r="E2959" s="80">
        <v>32619</v>
      </c>
      <c r="F2959">
        <v>1989</v>
      </c>
      <c r="G2959">
        <v>23</v>
      </c>
    </row>
    <row r="2960" spans="5:7">
      <c r="E2960" s="80">
        <v>32620</v>
      </c>
      <c r="F2960">
        <v>1989</v>
      </c>
      <c r="G2960">
        <v>23</v>
      </c>
    </row>
    <row r="2961" spans="5:7">
      <c r="E2961" s="80">
        <v>32621</v>
      </c>
      <c r="F2961">
        <v>1989</v>
      </c>
      <c r="G2961">
        <v>23</v>
      </c>
    </row>
    <row r="2962" spans="5:7">
      <c r="E2962" s="80">
        <v>32622</v>
      </c>
      <c r="F2962">
        <v>1989</v>
      </c>
      <c r="G2962">
        <v>23</v>
      </c>
    </row>
    <row r="2963" spans="5:7">
      <c r="E2963" s="80">
        <v>32623</v>
      </c>
      <c r="F2963">
        <v>1989</v>
      </c>
      <c r="G2963">
        <v>23</v>
      </c>
    </row>
    <row r="2964" spans="5:7">
      <c r="E2964" s="80">
        <v>32624</v>
      </c>
      <c r="F2964">
        <v>1989</v>
      </c>
      <c r="G2964">
        <v>23</v>
      </c>
    </row>
    <row r="2965" spans="5:7">
      <c r="E2965" s="80">
        <v>32625</v>
      </c>
      <c r="F2965">
        <v>1989</v>
      </c>
      <c r="G2965">
        <v>23</v>
      </c>
    </row>
    <row r="2966" spans="5:7">
      <c r="E2966" s="80">
        <v>32626</v>
      </c>
      <c r="F2966">
        <v>1989</v>
      </c>
      <c r="G2966">
        <v>23</v>
      </c>
    </row>
    <row r="2967" spans="5:7">
      <c r="E2967" s="80">
        <v>32627</v>
      </c>
      <c r="F2967">
        <v>1989</v>
      </c>
      <c r="G2967">
        <v>23</v>
      </c>
    </row>
    <row r="2968" spans="5:7">
      <c r="E2968" s="80">
        <v>32628</v>
      </c>
      <c r="F2968">
        <v>1989</v>
      </c>
      <c r="G2968">
        <v>23</v>
      </c>
    </row>
    <row r="2969" spans="5:7">
      <c r="E2969" s="80">
        <v>32629</v>
      </c>
      <c r="F2969">
        <v>1989</v>
      </c>
      <c r="G2969">
        <v>23</v>
      </c>
    </row>
    <row r="2970" spans="5:7">
      <c r="E2970" s="80">
        <v>32630</v>
      </c>
      <c r="F2970">
        <v>1989</v>
      </c>
      <c r="G2970">
        <v>23</v>
      </c>
    </row>
    <row r="2971" spans="5:7">
      <c r="E2971" s="80">
        <v>32631</v>
      </c>
      <c r="F2971">
        <v>1989</v>
      </c>
      <c r="G2971">
        <v>23</v>
      </c>
    </row>
    <row r="2972" spans="5:7">
      <c r="E2972" s="80">
        <v>32632</v>
      </c>
      <c r="F2972">
        <v>1989</v>
      </c>
      <c r="G2972">
        <v>23</v>
      </c>
    </row>
    <row r="2973" spans="5:7">
      <c r="E2973" s="80">
        <v>32633</v>
      </c>
      <c r="F2973">
        <v>1989</v>
      </c>
      <c r="G2973">
        <v>23</v>
      </c>
    </row>
    <row r="2974" spans="5:7">
      <c r="E2974" s="80">
        <v>32634</v>
      </c>
      <c r="F2974">
        <v>1989</v>
      </c>
      <c r="G2974">
        <v>23</v>
      </c>
    </row>
    <row r="2975" spans="5:7">
      <c r="E2975" s="80">
        <v>32635</v>
      </c>
      <c r="F2975">
        <v>1989</v>
      </c>
      <c r="G2975">
        <v>23</v>
      </c>
    </row>
    <row r="2976" spans="5:7">
      <c r="E2976" s="80">
        <v>32636</v>
      </c>
      <c r="F2976">
        <v>1989</v>
      </c>
      <c r="G2976">
        <v>23</v>
      </c>
    </row>
    <row r="2977" spans="5:7">
      <c r="E2977" s="80">
        <v>32637</v>
      </c>
      <c r="F2977">
        <v>1989</v>
      </c>
      <c r="G2977">
        <v>23</v>
      </c>
    </row>
    <row r="2978" spans="5:7">
      <c r="E2978" s="80">
        <v>32638</v>
      </c>
      <c r="F2978">
        <v>1989</v>
      </c>
      <c r="G2978">
        <v>23</v>
      </c>
    </row>
    <row r="2979" spans="5:7">
      <c r="E2979" s="80">
        <v>32639</v>
      </c>
      <c r="F2979">
        <v>1989</v>
      </c>
      <c r="G2979">
        <v>23</v>
      </c>
    </row>
    <row r="2980" spans="5:7">
      <c r="E2980" s="80">
        <v>32640</v>
      </c>
      <c r="F2980">
        <v>1989</v>
      </c>
      <c r="G2980">
        <v>23</v>
      </c>
    </row>
    <row r="2981" spans="5:7">
      <c r="E2981" s="80">
        <v>32641</v>
      </c>
      <c r="F2981">
        <v>1989</v>
      </c>
      <c r="G2981">
        <v>23</v>
      </c>
    </row>
    <row r="2982" spans="5:7">
      <c r="E2982" s="80">
        <v>32642</v>
      </c>
      <c r="F2982">
        <v>1989</v>
      </c>
      <c r="G2982">
        <v>23</v>
      </c>
    </row>
    <row r="2983" spans="5:7">
      <c r="E2983" s="80">
        <v>32643</v>
      </c>
      <c r="F2983">
        <v>1989</v>
      </c>
      <c r="G2983">
        <v>23</v>
      </c>
    </row>
    <row r="2984" spans="5:7">
      <c r="E2984" s="80">
        <v>32644</v>
      </c>
      <c r="F2984">
        <v>1989</v>
      </c>
      <c r="G2984">
        <v>23</v>
      </c>
    </row>
    <row r="2985" spans="5:7">
      <c r="E2985" s="80">
        <v>32645</v>
      </c>
      <c r="F2985">
        <v>1989</v>
      </c>
      <c r="G2985">
        <v>23</v>
      </c>
    </row>
    <row r="2986" spans="5:7">
      <c r="E2986" s="80">
        <v>32646</v>
      </c>
      <c r="F2986">
        <v>1989</v>
      </c>
      <c r="G2986">
        <v>23</v>
      </c>
    </row>
    <row r="2987" spans="5:7">
      <c r="E2987" s="80">
        <v>32647</v>
      </c>
      <c r="F2987">
        <v>1989</v>
      </c>
      <c r="G2987">
        <v>23</v>
      </c>
    </row>
    <row r="2988" spans="5:7">
      <c r="E2988" s="80">
        <v>32648</v>
      </c>
      <c r="F2988">
        <v>1989</v>
      </c>
      <c r="G2988">
        <v>23</v>
      </c>
    </row>
    <row r="2989" spans="5:7">
      <c r="E2989" s="80">
        <v>32649</v>
      </c>
      <c r="F2989">
        <v>1989</v>
      </c>
      <c r="G2989">
        <v>23</v>
      </c>
    </row>
    <row r="2990" spans="5:7">
      <c r="E2990" s="80">
        <v>32650</v>
      </c>
      <c r="F2990">
        <v>1989</v>
      </c>
      <c r="G2990">
        <v>23</v>
      </c>
    </row>
    <row r="2991" spans="5:7">
      <c r="E2991" s="80">
        <v>32651</v>
      </c>
      <c r="F2991">
        <v>1989</v>
      </c>
      <c r="G2991">
        <v>23</v>
      </c>
    </row>
    <row r="2992" spans="5:7">
      <c r="E2992" s="80">
        <v>32652</v>
      </c>
      <c r="F2992">
        <v>1989</v>
      </c>
      <c r="G2992">
        <v>23</v>
      </c>
    </row>
    <row r="2993" spans="5:7">
      <c r="E2993" s="80">
        <v>32653</v>
      </c>
      <c r="F2993">
        <v>1989</v>
      </c>
      <c r="G2993">
        <v>23</v>
      </c>
    </row>
    <row r="2994" spans="5:7">
      <c r="E2994" s="80">
        <v>32654</v>
      </c>
      <c r="F2994">
        <v>1989</v>
      </c>
      <c r="G2994">
        <v>23</v>
      </c>
    </row>
    <row r="2995" spans="5:7">
      <c r="E2995" s="80">
        <v>32655</v>
      </c>
      <c r="F2995">
        <v>1989</v>
      </c>
      <c r="G2995">
        <v>23</v>
      </c>
    </row>
    <row r="2996" spans="5:7">
      <c r="E2996" s="80">
        <v>32656</v>
      </c>
      <c r="F2996">
        <v>1989</v>
      </c>
      <c r="G2996">
        <v>23</v>
      </c>
    </row>
    <row r="2997" spans="5:7">
      <c r="E2997" s="80">
        <v>32657</v>
      </c>
      <c r="F2997">
        <v>1989</v>
      </c>
      <c r="G2997">
        <v>23</v>
      </c>
    </row>
    <row r="2998" spans="5:7">
      <c r="E2998" s="80">
        <v>32658</v>
      </c>
      <c r="F2998">
        <v>1989</v>
      </c>
      <c r="G2998">
        <v>23</v>
      </c>
    </row>
    <row r="2999" spans="5:7">
      <c r="E2999" s="80">
        <v>32659</v>
      </c>
      <c r="F2999">
        <v>1989</v>
      </c>
      <c r="G2999">
        <v>23</v>
      </c>
    </row>
    <row r="3000" spans="5:7">
      <c r="E3000" s="80">
        <v>32660</v>
      </c>
      <c r="F3000">
        <v>1989</v>
      </c>
      <c r="G3000">
        <v>23</v>
      </c>
    </row>
    <row r="3001" spans="5:7">
      <c r="E3001" s="80">
        <v>32661</v>
      </c>
      <c r="F3001">
        <v>1989</v>
      </c>
      <c r="G3001">
        <v>23</v>
      </c>
    </row>
    <row r="3002" spans="5:7">
      <c r="E3002" s="80">
        <v>32662</v>
      </c>
      <c r="F3002">
        <v>1989</v>
      </c>
      <c r="G3002">
        <v>23</v>
      </c>
    </row>
    <row r="3003" spans="5:7">
      <c r="E3003" s="80">
        <v>32663</v>
      </c>
      <c r="F3003">
        <v>1989</v>
      </c>
      <c r="G3003">
        <v>23</v>
      </c>
    </row>
    <row r="3004" spans="5:7">
      <c r="E3004" s="80">
        <v>32664</v>
      </c>
      <c r="F3004">
        <v>1989</v>
      </c>
      <c r="G3004">
        <v>23</v>
      </c>
    </row>
    <row r="3005" spans="5:7">
      <c r="E3005" s="80">
        <v>32665</v>
      </c>
      <c r="F3005">
        <v>1989</v>
      </c>
      <c r="G3005">
        <v>23</v>
      </c>
    </row>
    <row r="3006" spans="5:7">
      <c r="E3006" s="80">
        <v>32666</v>
      </c>
      <c r="F3006">
        <v>1989</v>
      </c>
      <c r="G3006">
        <v>23</v>
      </c>
    </row>
    <row r="3007" spans="5:7">
      <c r="E3007" s="80">
        <v>32667</v>
      </c>
      <c r="F3007">
        <v>1989</v>
      </c>
      <c r="G3007">
        <v>23</v>
      </c>
    </row>
    <row r="3008" spans="5:7">
      <c r="E3008" s="80">
        <v>32668</v>
      </c>
      <c r="F3008">
        <v>1989</v>
      </c>
      <c r="G3008">
        <v>23</v>
      </c>
    </row>
    <row r="3009" spans="5:7">
      <c r="E3009" s="80">
        <v>32669</v>
      </c>
      <c r="F3009">
        <v>1989</v>
      </c>
      <c r="G3009">
        <v>23</v>
      </c>
    </row>
    <row r="3010" spans="5:7">
      <c r="E3010" s="80">
        <v>32670</v>
      </c>
      <c r="F3010">
        <v>1989</v>
      </c>
      <c r="G3010">
        <v>23</v>
      </c>
    </row>
    <row r="3011" spans="5:7">
      <c r="E3011" s="80">
        <v>32671</v>
      </c>
      <c r="F3011">
        <v>1989</v>
      </c>
      <c r="G3011">
        <v>23</v>
      </c>
    </row>
    <row r="3012" spans="5:7">
      <c r="E3012" s="80">
        <v>32672</v>
      </c>
      <c r="F3012">
        <v>1989</v>
      </c>
      <c r="G3012">
        <v>23</v>
      </c>
    </row>
    <row r="3013" spans="5:7">
      <c r="E3013" s="80">
        <v>32673</v>
      </c>
      <c r="F3013">
        <v>1989</v>
      </c>
      <c r="G3013">
        <v>23</v>
      </c>
    </row>
    <row r="3014" spans="5:7">
      <c r="E3014" s="80">
        <v>32674</v>
      </c>
      <c r="F3014">
        <v>1989</v>
      </c>
      <c r="G3014">
        <v>23</v>
      </c>
    </row>
    <row r="3015" spans="5:7">
      <c r="E3015" s="80">
        <v>32675</v>
      </c>
      <c r="F3015">
        <v>1989</v>
      </c>
      <c r="G3015">
        <v>23</v>
      </c>
    </row>
    <row r="3016" spans="5:7">
      <c r="E3016" s="80">
        <v>32676</v>
      </c>
      <c r="F3016">
        <v>1989</v>
      </c>
      <c r="G3016">
        <v>23</v>
      </c>
    </row>
    <row r="3017" spans="5:7">
      <c r="E3017" s="80">
        <v>32677</v>
      </c>
      <c r="F3017">
        <v>1989</v>
      </c>
      <c r="G3017">
        <v>23</v>
      </c>
    </row>
    <row r="3018" spans="5:7">
      <c r="E3018" s="80">
        <v>32678</v>
      </c>
      <c r="F3018">
        <v>1989</v>
      </c>
      <c r="G3018">
        <v>23</v>
      </c>
    </row>
    <row r="3019" spans="5:7">
      <c r="E3019" s="80">
        <v>32679</v>
      </c>
      <c r="F3019">
        <v>1989</v>
      </c>
      <c r="G3019">
        <v>23</v>
      </c>
    </row>
    <row r="3020" spans="5:7">
      <c r="E3020" s="80">
        <v>32680</v>
      </c>
      <c r="F3020">
        <v>1989</v>
      </c>
      <c r="G3020">
        <v>23</v>
      </c>
    </row>
    <row r="3021" spans="5:7">
      <c r="E3021" s="80">
        <v>32681</v>
      </c>
      <c r="F3021">
        <v>1989</v>
      </c>
      <c r="G3021">
        <v>23</v>
      </c>
    </row>
    <row r="3022" spans="5:7">
      <c r="E3022" s="80">
        <v>32682</v>
      </c>
      <c r="F3022">
        <v>1989</v>
      </c>
      <c r="G3022">
        <v>23</v>
      </c>
    </row>
    <row r="3023" spans="5:7">
      <c r="E3023" s="80">
        <v>32683</v>
      </c>
      <c r="F3023">
        <v>1989</v>
      </c>
      <c r="G3023">
        <v>23</v>
      </c>
    </row>
    <row r="3024" spans="5:7">
      <c r="E3024" s="80">
        <v>32684</v>
      </c>
      <c r="F3024">
        <v>1989</v>
      </c>
      <c r="G3024">
        <v>23</v>
      </c>
    </row>
    <row r="3025" spans="5:7">
      <c r="E3025" s="80">
        <v>32685</v>
      </c>
      <c r="F3025">
        <v>1989</v>
      </c>
      <c r="G3025">
        <v>23</v>
      </c>
    </row>
    <row r="3026" spans="5:7">
      <c r="E3026" s="80">
        <v>32686</v>
      </c>
      <c r="F3026">
        <v>1989</v>
      </c>
      <c r="G3026">
        <v>23</v>
      </c>
    </row>
    <row r="3027" spans="5:7">
      <c r="E3027" s="80">
        <v>32687</v>
      </c>
      <c r="F3027">
        <v>1989</v>
      </c>
      <c r="G3027">
        <v>23</v>
      </c>
    </row>
    <row r="3028" spans="5:7">
      <c r="E3028" s="80">
        <v>32688</v>
      </c>
      <c r="F3028">
        <v>1989</v>
      </c>
      <c r="G3028">
        <v>23</v>
      </c>
    </row>
    <row r="3029" spans="5:7">
      <c r="E3029" s="80">
        <v>32689</v>
      </c>
      <c r="F3029">
        <v>1989</v>
      </c>
      <c r="G3029">
        <v>23</v>
      </c>
    </row>
    <row r="3030" spans="5:7">
      <c r="E3030" s="80">
        <v>32690</v>
      </c>
      <c r="F3030">
        <v>1989</v>
      </c>
      <c r="G3030">
        <v>23</v>
      </c>
    </row>
    <row r="3031" spans="5:7">
      <c r="E3031" s="80">
        <v>32691</v>
      </c>
      <c r="F3031">
        <v>1989</v>
      </c>
      <c r="G3031">
        <v>23</v>
      </c>
    </row>
    <row r="3032" spans="5:7">
      <c r="E3032" s="80">
        <v>32692</v>
      </c>
      <c r="F3032">
        <v>1989</v>
      </c>
      <c r="G3032">
        <v>23</v>
      </c>
    </row>
    <row r="3033" spans="5:7">
      <c r="E3033" s="80">
        <v>32693</v>
      </c>
      <c r="F3033">
        <v>1989</v>
      </c>
      <c r="G3033">
        <v>23</v>
      </c>
    </row>
    <row r="3034" spans="5:7">
      <c r="E3034" s="80">
        <v>32694</v>
      </c>
      <c r="F3034">
        <v>1989</v>
      </c>
      <c r="G3034">
        <v>23</v>
      </c>
    </row>
    <row r="3035" spans="5:7">
      <c r="E3035" s="80">
        <v>32695</v>
      </c>
      <c r="F3035">
        <v>1989</v>
      </c>
      <c r="G3035">
        <v>23</v>
      </c>
    </row>
    <row r="3036" spans="5:7">
      <c r="E3036" s="80">
        <v>32696</v>
      </c>
      <c r="F3036">
        <v>1989</v>
      </c>
      <c r="G3036">
        <v>23</v>
      </c>
    </row>
    <row r="3037" spans="5:7">
      <c r="E3037" s="80">
        <v>32697</v>
      </c>
      <c r="F3037">
        <v>1989</v>
      </c>
      <c r="G3037">
        <v>23</v>
      </c>
    </row>
    <row r="3038" spans="5:7">
      <c r="E3038" s="80">
        <v>32698</v>
      </c>
      <c r="F3038">
        <v>1989</v>
      </c>
      <c r="G3038">
        <v>23</v>
      </c>
    </row>
    <row r="3039" spans="5:7">
      <c r="E3039" s="80">
        <v>32699</v>
      </c>
      <c r="F3039">
        <v>1989</v>
      </c>
      <c r="G3039">
        <v>23</v>
      </c>
    </row>
    <row r="3040" spans="5:7">
      <c r="E3040" s="80">
        <v>32700</v>
      </c>
      <c r="F3040">
        <v>1989</v>
      </c>
      <c r="G3040">
        <v>23</v>
      </c>
    </row>
    <row r="3041" spans="5:7">
      <c r="E3041" s="80">
        <v>32701</v>
      </c>
      <c r="F3041">
        <v>1989</v>
      </c>
      <c r="G3041">
        <v>23</v>
      </c>
    </row>
    <row r="3042" spans="5:7">
      <c r="E3042" s="80">
        <v>32702</v>
      </c>
      <c r="F3042">
        <v>1989</v>
      </c>
      <c r="G3042">
        <v>23</v>
      </c>
    </row>
    <row r="3043" spans="5:7">
      <c r="E3043" s="80">
        <v>32703</v>
      </c>
      <c r="F3043">
        <v>1989</v>
      </c>
      <c r="G3043">
        <v>23</v>
      </c>
    </row>
    <row r="3044" spans="5:7">
      <c r="E3044" s="80">
        <v>32704</v>
      </c>
      <c r="F3044">
        <v>1989</v>
      </c>
      <c r="G3044">
        <v>23</v>
      </c>
    </row>
    <row r="3045" spans="5:7">
      <c r="E3045" s="80">
        <v>32705</v>
      </c>
      <c r="F3045">
        <v>1989</v>
      </c>
      <c r="G3045">
        <v>23</v>
      </c>
    </row>
    <row r="3046" spans="5:7">
      <c r="E3046" s="80">
        <v>32706</v>
      </c>
      <c r="F3046">
        <v>1989</v>
      </c>
      <c r="G3046">
        <v>23</v>
      </c>
    </row>
    <row r="3047" spans="5:7">
      <c r="E3047" s="80">
        <v>32707</v>
      </c>
      <c r="F3047">
        <v>1989</v>
      </c>
      <c r="G3047">
        <v>23</v>
      </c>
    </row>
    <row r="3048" spans="5:7">
      <c r="E3048" s="80">
        <v>32708</v>
      </c>
      <c r="F3048">
        <v>1989</v>
      </c>
      <c r="G3048">
        <v>23</v>
      </c>
    </row>
    <row r="3049" spans="5:7">
      <c r="E3049" s="80">
        <v>32709</v>
      </c>
      <c r="F3049">
        <v>1989</v>
      </c>
      <c r="G3049">
        <v>23</v>
      </c>
    </row>
    <row r="3050" spans="5:7">
      <c r="E3050" s="80">
        <v>32710</v>
      </c>
      <c r="F3050">
        <v>1989</v>
      </c>
      <c r="G3050">
        <v>23</v>
      </c>
    </row>
    <row r="3051" spans="5:7">
      <c r="E3051" s="80">
        <v>32711</v>
      </c>
      <c r="F3051">
        <v>1989</v>
      </c>
      <c r="G3051">
        <v>23</v>
      </c>
    </row>
    <row r="3052" spans="5:7">
      <c r="E3052" s="80">
        <v>32712</v>
      </c>
      <c r="F3052">
        <v>1989</v>
      </c>
      <c r="G3052">
        <v>23</v>
      </c>
    </row>
    <row r="3053" spans="5:7">
      <c r="E3053" s="80">
        <v>32713</v>
      </c>
      <c r="F3053">
        <v>1989</v>
      </c>
      <c r="G3053">
        <v>23</v>
      </c>
    </row>
    <row r="3054" spans="5:7">
      <c r="E3054" s="80">
        <v>32714</v>
      </c>
      <c r="F3054">
        <v>1989</v>
      </c>
      <c r="G3054">
        <v>23</v>
      </c>
    </row>
    <row r="3055" spans="5:7">
      <c r="E3055" s="80">
        <v>32715</v>
      </c>
      <c r="F3055">
        <v>1989</v>
      </c>
      <c r="G3055">
        <v>23</v>
      </c>
    </row>
    <row r="3056" spans="5:7">
      <c r="E3056" s="80">
        <v>32716</v>
      </c>
      <c r="F3056">
        <v>1989</v>
      </c>
      <c r="G3056">
        <v>23</v>
      </c>
    </row>
    <row r="3057" spans="5:7">
      <c r="E3057" s="80">
        <v>32717</v>
      </c>
      <c r="F3057">
        <v>1989</v>
      </c>
      <c r="G3057">
        <v>23</v>
      </c>
    </row>
    <row r="3058" spans="5:7">
      <c r="E3058" s="80">
        <v>32718</v>
      </c>
      <c r="F3058">
        <v>1989</v>
      </c>
      <c r="G3058">
        <v>23</v>
      </c>
    </row>
    <row r="3059" spans="5:7">
      <c r="E3059" s="80">
        <v>32719</v>
      </c>
      <c r="F3059">
        <v>1989</v>
      </c>
      <c r="G3059">
        <v>23</v>
      </c>
    </row>
    <row r="3060" spans="5:7">
      <c r="E3060" s="80">
        <v>32720</v>
      </c>
      <c r="F3060">
        <v>1989</v>
      </c>
      <c r="G3060">
        <v>23</v>
      </c>
    </row>
    <row r="3061" spans="5:7">
      <c r="E3061" s="80">
        <v>32721</v>
      </c>
      <c r="F3061">
        <v>1989</v>
      </c>
      <c r="G3061">
        <v>23</v>
      </c>
    </row>
    <row r="3062" spans="5:7">
      <c r="E3062" s="80">
        <v>32722</v>
      </c>
      <c r="F3062">
        <v>1989</v>
      </c>
      <c r="G3062">
        <v>23</v>
      </c>
    </row>
    <row r="3063" spans="5:7">
      <c r="E3063" s="80">
        <v>32723</v>
      </c>
      <c r="F3063">
        <v>1989</v>
      </c>
      <c r="G3063">
        <v>23</v>
      </c>
    </row>
    <row r="3064" spans="5:7">
      <c r="E3064" s="80">
        <v>32724</v>
      </c>
      <c r="F3064">
        <v>1989</v>
      </c>
      <c r="G3064">
        <v>23</v>
      </c>
    </row>
    <row r="3065" spans="5:7">
      <c r="E3065" s="80">
        <v>32725</v>
      </c>
      <c r="F3065">
        <v>1989</v>
      </c>
      <c r="G3065">
        <v>23</v>
      </c>
    </row>
    <row r="3066" spans="5:7">
      <c r="E3066" s="80">
        <v>32726</v>
      </c>
      <c r="F3066">
        <v>1989</v>
      </c>
      <c r="G3066">
        <v>23</v>
      </c>
    </row>
    <row r="3067" spans="5:7">
      <c r="E3067" s="80">
        <v>32727</v>
      </c>
      <c r="F3067">
        <v>1989</v>
      </c>
      <c r="G3067">
        <v>23</v>
      </c>
    </row>
    <row r="3068" spans="5:7">
      <c r="E3068" s="80">
        <v>32728</v>
      </c>
      <c r="F3068">
        <v>1989</v>
      </c>
      <c r="G3068">
        <v>23</v>
      </c>
    </row>
    <row r="3069" spans="5:7">
      <c r="E3069" s="80">
        <v>32729</v>
      </c>
      <c r="F3069">
        <v>1989</v>
      </c>
      <c r="G3069">
        <v>23</v>
      </c>
    </row>
    <row r="3070" spans="5:7">
      <c r="E3070" s="80">
        <v>32730</v>
      </c>
      <c r="F3070">
        <v>1989</v>
      </c>
      <c r="G3070">
        <v>23</v>
      </c>
    </row>
    <row r="3071" spans="5:7">
      <c r="E3071" s="80">
        <v>32731</v>
      </c>
      <c r="F3071">
        <v>1989</v>
      </c>
      <c r="G3071">
        <v>23</v>
      </c>
    </row>
    <row r="3072" spans="5:7">
      <c r="E3072" s="80">
        <v>32732</v>
      </c>
      <c r="F3072">
        <v>1989</v>
      </c>
      <c r="G3072">
        <v>23</v>
      </c>
    </row>
    <row r="3073" spans="5:7">
      <c r="E3073" s="80">
        <v>32733</v>
      </c>
      <c r="F3073">
        <v>1989</v>
      </c>
      <c r="G3073">
        <v>23</v>
      </c>
    </row>
    <row r="3074" spans="5:7">
      <c r="E3074" s="80">
        <v>32734</v>
      </c>
      <c r="F3074">
        <v>1989</v>
      </c>
      <c r="G3074">
        <v>23</v>
      </c>
    </row>
    <row r="3075" spans="5:7">
      <c r="E3075" s="80">
        <v>32735</v>
      </c>
      <c r="F3075">
        <v>1989</v>
      </c>
      <c r="G3075">
        <v>23</v>
      </c>
    </row>
    <row r="3076" spans="5:7">
      <c r="E3076" s="80">
        <v>32736</v>
      </c>
      <c r="F3076">
        <v>1989</v>
      </c>
      <c r="G3076">
        <v>23</v>
      </c>
    </row>
    <row r="3077" spans="5:7">
      <c r="E3077" s="80">
        <v>32737</v>
      </c>
      <c r="F3077">
        <v>1989</v>
      </c>
      <c r="G3077">
        <v>23</v>
      </c>
    </row>
    <row r="3078" spans="5:7">
      <c r="E3078" s="80">
        <v>32738</v>
      </c>
      <c r="F3078">
        <v>1989</v>
      </c>
      <c r="G3078">
        <v>23</v>
      </c>
    </row>
    <row r="3079" spans="5:7">
      <c r="E3079" s="80">
        <v>32739</v>
      </c>
      <c r="F3079">
        <v>1989</v>
      </c>
      <c r="G3079">
        <v>23</v>
      </c>
    </row>
    <row r="3080" spans="5:7">
      <c r="E3080" s="80">
        <v>32740</v>
      </c>
      <c r="F3080">
        <v>1989</v>
      </c>
      <c r="G3080">
        <v>23</v>
      </c>
    </row>
    <row r="3081" spans="5:7">
      <c r="E3081" s="80">
        <v>32741</v>
      </c>
      <c r="F3081">
        <v>1989</v>
      </c>
      <c r="G3081">
        <v>23</v>
      </c>
    </row>
    <row r="3082" spans="5:7">
      <c r="E3082" s="80">
        <v>32742</v>
      </c>
      <c r="F3082">
        <v>1989</v>
      </c>
      <c r="G3082">
        <v>23</v>
      </c>
    </row>
    <row r="3083" spans="5:7">
      <c r="E3083" s="80">
        <v>32743</v>
      </c>
      <c r="F3083">
        <v>1989</v>
      </c>
      <c r="G3083">
        <v>23</v>
      </c>
    </row>
    <row r="3084" spans="5:7">
      <c r="E3084" s="80">
        <v>32744</v>
      </c>
      <c r="F3084">
        <v>1989</v>
      </c>
      <c r="G3084">
        <v>23</v>
      </c>
    </row>
    <row r="3085" spans="5:7">
      <c r="E3085" s="80">
        <v>32745</v>
      </c>
      <c r="F3085">
        <v>1989</v>
      </c>
      <c r="G3085">
        <v>23</v>
      </c>
    </row>
    <row r="3086" spans="5:7">
      <c r="E3086" s="80">
        <v>32746</v>
      </c>
      <c r="F3086">
        <v>1989</v>
      </c>
      <c r="G3086">
        <v>23</v>
      </c>
    </row>
    <row r="3087" spans="5:7">
      <c r="E3087" s="80">
        <v>32747</v>
      </c>
      <c r="F3087">
        <v>1989</v>
      </c>
      <c r="G3087">
        <v>23</v>
      </c>
    </row>
    <row r="3088" spans="5:7">
      <c r="E3088" s="80">
        <v>32748</v>
      </c>
      <c r="F3088">
        <v>1989</v>
      </c>
      <c r="G3088">
        <v>23</v>
      </c>
    </row>
    <row r="3089" spans="5:7">
      <c r="E3089" s="80">
        <v>32749</v>
      </c>
      <c r="F3089">
        <v>1989</v>
      </c>
      <c r="G3089">
        <v>23</v>
      </c>
    </row>
    <row r="3090" spans="5:7">
      <c r="E3090" s="80">
        <v>32750</v>
      </c>
      <c r="F3090">
        <v>1989</v>
      </c>
      <c r="G3090">
        <v>23</v>
      </c>
    </row>
    <row r="3091" spans="5:7">
      <c r="E3091" s="80">
        <v>32751</v>
      </c>
      <c r="F3091">
        <v>1989</v>
      </c>
      <c r="G3091">
        <v>23</v>
      </c>
    </row>
    <row r="3092" spans="5:7">
      <c r="E3092" s="80">
        <v>32752</v>
      </c>
      <c r="F3092">
        <v>1989</v>
      </c>
      <c r="G3092">
        <v>23</v>
      </c>
    </row>
    <row r="3093" spans="5:7">
      <c r="E3093" s="80">
        <v>32753</v>
      </c>
      <c r="F3093">
        <v>1989</v>
      </c>
      <c r="G3093">
        <v>23</v>
      </c>
    </row>
    <row r="3094" spans="5:7">
      <c r="E3094" s="80">
        <v>32754</v>
      </c>
      <c r="F3094">
        <v>1989</v>
      </c>
      <c r="G3094">
        <v>23</v>
      </c>
    </row>
    <row r="3095" spans="5:7">
      <c r="E3095" s="80">
        <v>32755</v>
      </c>
      <c r="F3095">
        <v>1989</v>
      </c>
      <c r="G3095">
        <v>23</v>
      </c>
    </row>
    <row r="3096" spans="5:7">
      <c r="E3096" s="80">
        <v>32756</v>
      </c>
      <c r="F3096">
        <v>1989</v>
      </c>
      <c r="G3096">
        <v>23</v>
      </c>
    </row>
    <row r="3097" spans="5:7">
      <c r="E3097" s="80">
        <v>32757</v>
      </c>
      <c r="F3097">
        <v>1989</v>
      </c>
      <c r="G3097">
        <v>23</v>
      </c>
    </row>
    <row r="3098" spans="5:7">
      <c r="E3098" s="80">
        <v>32758</v>
      </c>
      <c r="F3098">
        <v>1989</v>
      </c>
      <c r="G3098">
        <v>23</v>
      </c>
    </row>
    <row r="3099" spans="5:7">
      <c r="E3099" s="80">
        <v>32759</v>
      </c>
      <c r="F3099">
        <v>1989</v>
      </c>
      <c r="G3099">
        <v>23</v>
      </c>
    </row>
    <row r="3100" spans="5:7">
      <c r="E3100" s="80">
        <v>32760</v>
      </c>
      <c r="F3100">
        <v>1989</v>
      </c>
      <c r="G3100">
        <v>23</v>
      </c>
    </row>
    <row r="3101" spans="5:7">
      <c r="E3101" s="80">
        <v>32761</v>
      </c>
      <c r="F3101">
        <v>1989</v>
      </c>
      <c r="G3101">
        <v>23</v>
      </c>
    </row>
    <row r="3102" spans="5:7">
      <c r="E3102" s="80">
        <v>32762</v>
      </c>
      <c r="F3102">
        <v>1989</v>
      </c>
      <c r="G3102">
        <v>23</v>
      </c>
    </row>
    <row r="3103" spans="5:7">
      <c r="E3103" s="80">
        <v>32763</v>
      </c>
      <c r="F3103">
        <v>1989</v>
      </c>
      <c r="G3103">
        <v>23</v>
      </c>
    </row>
    <row r="3104" spans="5:7">
      <c r="E3104" s="80">
        <v>32764</v>
      </c>
      <c r="F3104">
        <v>1989</v>
      </c>
      <c r="G3104">
        <v>23</v>
      </c>
    </row>
    <row r="3105" spans="5:7">
      <c r="E3105" s="80">
        <v>32765</v>
      </c>
      <c r="F3105">
        <v>1989</v>
      </c>
      <c r="G3105">
        <v>23</v>
      </c>
    </row>
    <row r="3106" spans="5:7">
      <c r="E3106" s="80">
        <v>32766</v>
      </c>
      <c r="F3106">
        <v>1989</v>
      </c>
      <c r="G3106">
        <v>23</v>
      </c>
    </row>
    <row r="3107" spans="5:7">
      <c r="E3107" s="80">
        <v>32767</v>
      </c>
      <c r="F3107">
        <v>1989</v>
      </c>
      <c r="G3107">
        <v>23</v>
      </c>
    </row>
    <row r="3108" spans="5:7">
      <c r="E3108" s="80">
        <v>32768</v>
      </c>
      <c r="F3108">
        <v>1989</v>
      </c>
      <c r="G3108">
        <v>23</v>
      </c>
    </row>
    <row r="3109" spans="5:7">
      <c r="E3109" s="80">
        <v>32769</v>
      </c>
      <c r="F3109">
        <v>1989</v>
      </c>
      <c r="G3109">
        <v>23</v>
      </c>
    </row>
    <row r="3110" spans="5:7">
      <c r="E3110" s="80">
        <v>32770</v>
      </c>
      <c r="F3110">
        <v>1989</v>
      </c>
      <c r="G3110">
        <v>23</v>
      </c>
    </row>
    <row r="3111" spans="5:7">
      <c r="E3111" s="80">
        <v>32771</v>
      </c>
      <c r="F3111">
        <v>1989</v>
      </c>
      <c r="G3111">
        <v>23</v>
      </c>
    </row>
    <row r="3112" spans="5:7">
      <c r="E3112" s="80">
        <v>32772</v>
      </c>
      <c r="F3112">
        <v>1989</v>
      </c>
      <c r="G3112">
        <v>23</v>
      </c>
    </row>
    <row r="3113" spans="5:7">
      <c r="E3113" s="80">
        <v>32773</v>
      </c>
      <c r="F3113">
        <v>1989</v>
      </c>
      <c r="G3113">
        <v>23</v>
      </c>
    </row>
    <row r="3114" spans="5:7">
      <c r="E3114" s="80">
        <v>32774</v>
      </c>
      <c r="F3114">
        <v>1989</v>
      </c>
      <c r="G3114">
        <v>23</v>
      </c>
    </row>
    <row r="3115" spans="5:7">
      <c r="E3115" s="80">
        <v>32775</v>
      </c>
      <c r="F3115">
        <v>1989</v>
      </c>
      <c r="G3115">
        <v>23</v>
      </c>
    </row>
    <row r="3116" spans="5:7">
      <c r="E3116" s="80">
        <v>32776</v>
      </c>
      <c r="F3116">
        <v>1989</v>
      </c>
      <c r="G3116">
        <v>23</v>
      </c>
    </row>
    <row r="3117" spans="5:7">
      <c r="E3117" s="80">
        <v>32777</v>
      </c>
      <c r="F3117">
        <v>1989</v>
      </c>
      <c r="G3117">
        <v>23</v>
      </c>
    </row>
    <row r="3118" spans="5:7">
      <c r="E3118" s="80">
        <v>32778</v>
      </c>
      <c r="F3118">
        <v>1989</v>
      </c>
      <c r="G3118">
        <v>23</v>
      </c>
    </row>
    <row r="3119" spans="5:7">
      <c r="E3119" s="80">
        <v>32779</v>
      </c>
      <c r="F3119">
        <v>1989</v>
      </c>
      <c r="G3119">
        <v>23</v>
      </c>
    </row>
    <row r="3120" spans="5:7">
      <c r="E3120" s="80">
        <v>32780</v>
      </c>
      <c r="F3120">
        <v>1989</v>
      </c>
      <c r="G3120">
        <v>23</v>
      </c>
    </row>
    <row r="3121" spans="5:7">
      <c r="E3121" s="80">
        <v>32781</v>
      </c>
      <c r="F3121">
        <v>1989</v>
      </c>
      <c r="G3121">
        <v>23</v>
      </c>
    </row>
    <row r="3122" spans="5:7">
      <c r="E3122" s="80">
        <v>32782</v>
      </c>
      <c r="F3122">
        <v>1989</v>
      </c>
      <c r="G3122">
        <v>23</v>
      </c>
    </row>
    <row r="3123" spans="5:7">
      <c r="E3123" s="80">
        <v>32783</v>
      </c>
      <c r="F3123">
        <v>1989</v>
      </c>
      <c r="G3123">
        <v>23</v>
      </c>
    </row>
    <row r="3124" spans="5:7">
      <c r="E3124" s="80">
        <v>32784</v>
      </c>
      <c r="F3124">
        <v>1989</v>
      </c>
      <c r="G3124">
        <v>23</v>
      </c>
    </row>
    <row r="3125" spans="5:7">
      <c r="E3125" s="80">
        <v>32785</v>
      </c>
      <c r="F3125">
        <v>1989</v>
      </c>
      <c r="G3125">
        <v>23</v>
      </c>
    </row>
    <row r="3126" spans="5:7">
      <c r="E3126" s="80">
        <v>32786</v>
      </c>
      <c r="F3126">
        <v>1989</v>
      </c>
      <c r="G3126">
        <v>23</v>
      </c>
    </row>
    <row r="3127" spans="5:7">
      <c r="E3127" s="80">
        <v>32787</v>
      </c>
      <c r="F3127">
        <v>1989</v>
      </c>
      <c r="G3127">
        <v>23</v>
      </c>
    </row>
    <row r="3128" spans="5:7">
      <c r="E3128" s="80">
        <v>32788</v>
      </c>
      <c r="F3128">
        <v>1989</v>
      </c>
      <c r="G3128">
        <v>23</v>
      </c>
    </row>
    <row r="3129" spans="5:7">
      <c r="E3129" s="80">
        <v>32789</v>
      </c>
      <c r="F3129">
        <v>1989</v>
      </c>
      <c r="G3129">
        <v>23</v>
      </c>
    </row>
    <row r="3130" spans="5:7">
      <c r="E3130" s="80">
        <v>32790</v>
      </c>
      <c r="F3130">
        <v>1989</v>
      </c>
      <c r="G3130">
        <v>23</v>
      </c>
    </row>
    <row r="3131" spans="5:7">
      <c r="E3131" s="80">
        <v>32791</v>
      </c>
      <c r="F3131">
        <v>1989</v>
      </c>
      <c r="G3131">
        <v>23</v>
      </c>
    </row>
    <row r="3132" spans="5:7">
      <c r="E3132" s="80">
        <v>32792</v>
      </c>
      <c r="F3132">
        <v>1989</v>
      </c>
      <c r="G3132">
        <v>23</v>
      </c>
    </row>
    <row r="3133" spans="5:7">
      <c r="E3133" s="80">
        <v>32793</v>
      </c>
      <c r="F3133">
        <v>1989</v>
      </c>
      <c r="G3133">
        <v>23</v>
      </c>
    </row>
    <row r="3134" spans="5:7">
      <c r="E3134" s="80">
        <v>32794</v>
      </c>
      <c r="F3134">
        <v>1989</v>
      </c>
      <c r="G3134">
        <v>23</v>
      </c>
    </row>
    <row r="3135" spans="5:7">
      <c r="E3135" s="80">
        <v>32795</v>
      </c>
      <c r="F3135">
        <v>1989</v>
      </c>
      <c r="G3135">
        <v>23</v>
      </c>
    </row>
    <row r="3136" spans="5:7">
      <c r="E3136" s="80">
        <v>32796</v>
      </c>
      <c r="F3136">
        <v>1989</v>
      </c>
      <c r="G3136">
        <v>23</v>
      </c>
    </row>
    <row r="3137" spans="5:7">
      <c r="E3137" s="80">
        <v>32797</v>
      </c>
      <c r="F3137">
        <v>1989</v>
      </c>
      <c r="G3137">
        <v>23</v>
      </c>
    </row>
    <row r="3138" spans="5:7">
      <c r="E3138" s="80">
        <v>32798</v>
      </c>
      <c r="F3138">
        <v>1989</v>
      </c>
      <c r="G3138">
        <v>23</v>
      </c>
    </row>
    <row r="3139" spans="5:7">
      <c r="E3139" s="80">
        <v>32799</v>
      </c>
      <c r="F3139">
        <v>1989</v>
      </c>
      <c r="G3139">
        <v>23</v>
      </c>
    </row>
    <row r="3140" spans="5:7">
      <c r="E3140" s="80">
        <v>32800</v>
      </c>
      <c r="F3140">
        <v>1989</v>
      </c>
      <c r="G3140">
        <v>23</v>
      </c>
    </row>
    <row r="3141" spans="5:7">
      <c r="E3141" s="80">
        <v>32801</v>
      </c>
      <c r="F3141">
        <v>1989</v>
      </c>
      <c r="G3141">
        <v>23</v>
      </c>
    </row>
    <row r="3142" spans="5:7">
      <c r="E3142" s="80">
        <v>32802</v>
      </c>
      <c r="F3142">
        <v>1989</v>
      </c>
      <c r="G3142">
        <v>23</v>
      </c>
    </row>
    <row r="3143" spans="5:7">
      <c r="E3143" s="80">
        <v>32803</v>
      </c>
      <c r="F3143">
        <v>1989</v>
      </c>
      <c r="G3143">
        <v>23</v>
      </c>
    </row>
    <row r="3144" spans="5:7">
      <c r="E3144" s="80">
        <v>32804</v>
      </c>
      <c r="F3144">
        <v>1989</v>
      </c>
      <c r="G3144">
        <v>23</v>
      </c>
    </row>
    <row r="3145" spans="5:7">
      <c r="E3145" s="80">
        <v>32805</v>
      </c>
      <c r="F3145">
        <v>1989</v>
      </c>
      <c r="G3145">
        <v>23</v>
      </c>
    </row>
    <row r="3146" spans="5:7">
      <c r="E3146" s="80">
        <v>32806</v>
      </c>
      <c r="F3146">
        <v>1989</v>
      </c>
      <c r="G3146">
        <v>23</v>
      </c>
    </row>
    <row r="3147" spans="5:7">
      <c r="E3147" s="80">
        <v>32807</v>
      </c>
      <c r="F3147">
        <v>1989</v>
      </c>
      <c r="G3147">
        <v>23</v>
      </c>
    </row>
    <row r="3148" spans="5:7">
      <c r="E3148" s="80">
        <v>32808</v>
      </c>
      <c r="F3148">
        <v>1989</v>
      </c>
      <c r="G3148">
        <v>23</v>
      </c>
    </row>
    <row r="3149" spans="5:7">
      <c r="E3149" s="80">
        <v>32809</v>
      </c>
      <c r="F3149">
        <v>1989</v>
      </c>
      <c r="G3149">
        <v>23</v>
      </c>
    </row>
    <row r="3150" spans="5:7">
      <c r="E3150" s="80">
        <v>32810</v>
      </c>
      <c r="F3150">
        <v>1989</v>
      </c>
      <c r="G3150">
        <v>23</v>
      </c>
    </row>
    <row r="3151" spans="5:7">
      <c r="E3151" s="80">
        <v>32811</v>
      </c>
      <c r="F3151">
        <v>1989</v>
      </c>
      <c r="G3151">
        <v>23</v>
      </c>
    </row>
    <row r="3152" spans="5:7">
      <c r="E3152" s="80">
        <v>32812</v>
      </c>
      <c r="F3152">
        <v>1989</v>
      </c>
      <c r="G3152">
        <v>23</v>
      </c>
    </row>
    <row r="3153" spans="5:7">
      <c r="E3153" s="80">
        <v>32813</v>
      </c>
      <c r="F3153">
        <v>1989</v>
      </c>
      <c r="G3153">
        <v>23.5</v>
      </c>
    </row>
    <row r="3154" spans="5:7">
      <c r="E3154" s="80">
        <v>32814</v>
      </c>
      <c r="F3154">
        <v>1989</v>
      </c>
      <c r="G3154">
        <v>23.5</v>
      </c>
    </row>
    <row r="3155" spans="5:7">
      <c r="E3155" s="80">
        <v>32815</v>
      </c>
      <c r="F3155">
        <v>1989</v>
      </c>
      <c r="G3155">
        <v>23.5</v>
      </c>
    </row>
    <row r="3156" spans="5:7">
      <c r="E3156" s="80">
        <v>32816</v>
      </c>
      <c r="F3156">
        <v>1989</v>
      </c>
      <c r="G3156">
        <v>23.5</v>
      </c>
    </row>
    <row r="3157" spans="5:7">
      <c r="E3157" s="80">
        <v>32817</v>
      </c>
      <c r="F3157">
        <v>1989</v>
      </c>
      <c r="G3157">
        <v>23.5</v>
      </c>
    </row>
    <row r="3158" spans="5:7">
      <c r="E3158" s="80">
        <v>32818</v>
      </c>
      <c r="F3158">
        <v>1989</v>
      </c>
      <c r="G3158">
        <v>23.5</v>
      </c>
    </row>
    <row r="3159" spans="5:7">
      <c r="E3159" s="80">
        <v>32819</v>
      </c>
      <c r="F3159">
        <v>1989</v>
      </c>
      <c r="G3159">
        <v>23.5</v>
      </c>
    </row>
    <row r="3160" spans="5:7">
      <c r="E3160" s="80">
        <v>32820</v>
      </c>
      <c r="F3160">
        <v>1989</v>
      </c>
      <c r="G3160">
        <v>23.5</v>
      </c>
    </row>
    <row r="3161" spans="5:7">
      <c r="E3161" s="80">
        <v>32821</v>
      </c>
      <c r="F3161">
        <v>1989</v>
      </c>
      <c r="G3161">
        <v>23.5</v>
      </c>
    </row>
    <row r="3162" spans="5:7">
      <c r="E3162" s="80">
        <v>32822</v>
      </c>
      <c r="F3162">
        <v>1989</v>
      </c>
      <c r="G3162">
        <v>23.5</v>
      </c>
    </row>
    <row r="3163" spans="5:7">
      <c r="E3163" s="80">
        <v>32823</v>
      </c>
      <c r="F3163">
        <v>1989</v>
      </c>
      <c r="G3163">
        <v>23.5</v>
      </c>
    </row>
    <row r="3164" spans="5:7">
      <c r="E3164" s="80">
        <v>32824</v>
      </c>
      <c r="F3164">
        <v>1989</v>
      </c>
      <c r="G3164">
        <v>23.5</v>
      </c>
    </row>
    <row r="3165" spans="5:7">
      <c r="E3165" s="80">
        <v>32825</v>
      </c>
      <c r="F3165">
        <v>1989</v>
      </c>
      <c r="G3165">
        <v>23.5</v>
      </c>
    </row>
    <row r="3166" spans="5:7">
      <c r="E3166" s="80">
        <v>32826</v>
      </c>
      <c r="F3166">
        <v>1989</v>
      </c>
      <c r="G3166">
        <v>23.5</v>
      </c>
    </row>
    <row r="3167" spans="5:7">
      <c r="E3167" s="80">
        <v>32827</v>
      </c>
      <c r="F3167">
        <v>1989</v>
      </c>
      <c r="G3167">
        <v>23.5</v>
      </c>
    </row>
    <row r="3168" spans="5:7">
      <c r="E3168" s="80">
        <v>32828</v>
      </c>
      <c r="F3168">
        <v>1989</v>
      </c>
      <c r="G3168">
        <v>23.5</v>
      </c>
    </row>
    <row r="3169" spans="5:7">
      <c r="E3169" s="80">
        <v>32829</v>
      </c>
      <c r="F3169">
        <v>1989</v>
      </c>
      <c r="G3169">
        <v>23.5</v>
      </c>
    </row>
    <row r="3170" spans="5:7">
      <c r="E3170" s="80">
        <v>32830</v>
      </c>
      <c r="F3170">
        <v>1989</v>
      </c>
      <c r="G3170">
        <v>23.5</v>
      </c>
    </row>
    <row r="3171" spans="5:7">
      <c r="E3171" s="80">
        <v>32831</v>
      </c>
      <c r="F3171">
        <v>1989</v>
      </c>
      <c r="G3171">
        <v>23.5</v>
      </c>
    </row>
    <row r="3172" spans="5:7">
      <c r="E3172" s="80">
        <v>32832</v>
      </c>
      <c r="F3172">
        <v>1989</v>
      </c>
      <c r="G3172">
        <v>23.5</v>
      </c>
    </row>
    <row r="3173" spans="5:7">
      <c r="E3173" s="80">
        <v>32833</v>
      </c>
      <c r="F3173">
        <v>1989</v>
      </c>
      <c r="G3173">
        <v>23.5</v>
      </c>
    </row>
    <row r="3174" spans="5:7">
      <c r="E3174" s="80">
        <v>32834</v>
      </c>
      <c r="F3174">
        <v>1989</v>
      </c>
      <c r="G3174">
        <v>23.5</v>
      </c>
    </row>
    <row r="3175" spans="5:7">
      <c r="E3175" s="80">
        <v>32835</v>
      </c>
      <c r="F3175">
        <v>1989</v>
      </c>
      <c r="G3175">
        <v>23.5</v>
      </c>
    </row>
    <row r="3176" spans="5:7">
      <c r="E3176" s="80">
        <v>32836</v>
      </c>
      <c r="F3176">
        <v>1989</v>
      </c>
      <c r="G3176">
        <v>23.5</v>
      </c>
    </row>
    <row r="3177" spans="5:7">
      <c r="E3177" s="80">
        <v>32837</v>
      </c>
      <c r="F3177">
        <v>1989</v>
      </c>
      <c r="G3177">
        <v>23.5</v>
      </c>
    </row>
    <row r="3178" spans="5:7">
      <c r="E3178" s="80">
        <v>32838</v>
      </c>
      <c r="F3178">
        <v>1989</v>
      </c>
      <c r="G3178">
        <v>23.5</v>
      </c>
    </row>
    <row r="3179" spans="5:7">
      <c r="E3179" s="80">
        <v>32839</v>
      </c>
      <c r="F3179">
        <v>1989</v>
      </c>
      <c r="G3179">
        <v>23.5</v>
      </c>
    </row>
    <row r="3180" spans="5:7">
      <c r="E3180" s="80">
        <v>32840</v>
      </c>
      <c r="F3180">
        <v>1989</v>
      </c>
      <c r="G3180">
        <v>23.5</v>
      </c>
    </row>
    <row r="3181" spans="5:7">
      <c r="E3181" s="80">
        <v>32841</v>
      </c>
      <c r="F3181">
        <v>1989</v>
      </c>
      <c r="G3181">
        <v>23.5</v>
      </c>
    </row>
    <row r="3182" spans="5:7">
      <c r="E3182" s="80">
        <v>32842</v>
      </c>
      <c r="F3182">
        <v>1989</v>
      </c>
      <c r="G3182">
        <v>23.5</v>
      </c>
    </row>
    <row r="3183" spans="5:7">
      <c r="E3183" s="80">
        <v>32843</v>
      </c>
      <c r="F3183">
        <v>1989</v>
      </c>
      <c r="G3183">
        <v>23.5</v>
      </c>
    </row>
    <row r="3184" spans="5:7">
      <c r="E3184" s="80">
        <v>32844</v>
      </c>
      <c r="F3184">
        <v>1989</v>
      </c>
      <c r="G3184">
        <v>23.5</v>
      </c>
    </row>
    <row r="3185" spans="5:7">
      <c r="E3185" s="80">
        <v>32845</v>
      </c>
      <c r="F3185">
        <v>1989</v>
      </c>
      <c r="G3185">
        <v>23.5</v>
      </c>
    </row>
    <row r="3186" spans="5:7">
      <c r="E3186" s="80">
        <v>32846</v>
      </c>
      <c r="F3186">
        <v>1989</v>
      </c>
      <c r="G3186">
        <v>23.5</v>
      </c>
    </row>
    <row r="3187" spans="5:7">
      <c r="E3187" s="80">
        <v>32847</v>
      </c>
      <c r="F3187">
        <v>1989</v>
      </c>
      <c r="G3187">
        <v>23.5</v>
      </c>
    </row>
    <row r="3188" spans="5:7">
      <c r="E3188" s="80">
        <v>32848</v>
      </c>
      <c r="F3188">
        <v>1989</v>
      </c>
      <c r="G3188">
        <v>23.5</v>
      </c>
    </row>
    <row r="3189" spans="5:7">
      <c r="E3189" s="80">
        <v>32849</v>
      </c>
      <c r="F3189">
        <v>1989</v>
      </c>
      <c r="G3189">
        <v>23.5</v>
      </c>
    </row>
    <row r="3190" spans="5:7">
      <c r="E3190" s="80">
        <v>32850</v>
      </c>
      <c r="F3190">
        <v>1989</v>
      </c>
      <c r="G3190">
        <v>23.5</v>
      </c>
    </row>
    <row r="3191" spans="5:7">
      <c r="E3191" s="80">
        <v>32851</v>
      </c>
      <c r="F3191">
        <v>1989</v>
      </c>
      <c r="G3191">
        <v>23.5</v>
      </c>
    </row>
    <row r="3192" spans="5:7">
      <c r="E3192" s="80">
        <v>32852</v>
      </c>
      <c r="F3192">
        <v>1989</v>
      </c>
      <c r="G3192">
        <v>23.5</v>
      </c>
    </row>
    <row r="3193" spans="5:7">
      <c r="E3193" s="80">
        <v>32853</v>
      </c>
      <c r="F3193">
        <v>1989</v>
      </c>
      <c r="G3193">
        <v>23.5</v>
      </c>
    </row>
    <row r="3194" spans="5:7">
      <c r="E3194" s="80">
        <v>32854</v>
      </c>
      <c r="F3194">
        <v>1989</v>
      </c>
      <c r="G3194">
        <v>23.5</v>
      </c>
    </row>
    <row r="3195" spans="5:7">
      <c r="E3195" s="80">
        <v>32855</v>
      </c>
      <c r="F3195">
        <v>1989</v>
      </c>
      <c r="G3195">
        <v>23.5</v>
      </c>
    </row>
    <row r="3196" spans="5:7">
      <c r="E3196" s="80">
        <v>32856</v>
      </c>
      <c r="F3196">
        <v>1989</v>
      </c>
      <c r="G3196">
        <v>23.5</v>
      </c>
    </row>
    <row r="3197" spans="5:7">
      <c r="E3197" s="80">
        <v>32857</v>
      </c>
      <c r="F3197">
        <v>1989</v>
      </c>
      <c r="G3197">
        <v>23.5</v>
      </c>
    </row>
    <row r="3198" spans="5:7">
      <c r="E3198" s="80">
        <v>32858</v>
      </c>
      <c r="F3198">
        <v>1989</v>
      </c>
      <c r="G3198">
        <v>23.5</v>
      </c>
    </row>
    <row r="3199" spans="5:7">
      <c r="E3199" s="80">
        <v>32859</v>
      </c>
      <c r="F3199">
        <v>1989</v>
      </c>
      <c r="G3199">
        <v>23.5</v>
      </c>
    </row>
    <row r="3200" spans="5:7">
      <c r="E3200" s="80">
        <v>32860</v>
      </c>
      <c r="F3200">
        <v>1989</v>
      </c>
      <c r="G3200">
        <v>23.5</v>
      </c>
    </row>
    <row r="3201" spans="5:7">
      <c r="E3201" s="80">
        <v>32861</v>
      </c>
      <c r="F3201">
        <v>1989</v>
      </c>
      <c r="G3201">
        <v>23.5</v>
      </c>
    </row>
    <row r="3202" spans="5:7">
      <c r="E3202" s="80">
        <v>32862</v>
      </c>
      <c r="F3202">
        <v>1989</v>
      </c>
      <c r="G3202">
        <v>23.5</v>
      </c>
    </row>
    <row r="3203" spans="5:7">
      <c r="E3203" s="80">
        <v>32863</v>
      </c>
      <c r="F3203">
        <v>1989</v>
      </c>
      <c r="G3203">
        <v>23.5</v>
      </c>
    </row>
    <row r="3204" spans="5:7">
      <c r="E3204" s="80">
        <v>32864</v>
      </c>
      <c r="F3204">
        <v>1989</v>
      </c>
      <c r="G3204">
        <v>23.5</v>
      </c>
    </row>
    <row r="3205" spans="5:7">
      <c r="E3205" s="80">
        <v>32865</v>
      </c>
      <c r="F3205">
        <v>1989</v>
      </c>
      <c r="G3205">
        <v>23.5</v>
      </c>
    </row>
    <row r="3206" spans="5:7">
      <c r="E3206" s="80">
        <v>32866</v>
      </c>
      <c r="F3206">
        <v>1989</v>
      </c>
      <c r="G3206">
        <v>23.5</v>
      </c>
    </row>
    <row r="3207" spans="5:7">
      <c r="E3207" s="80">
        <v>32867</v>
      </c>
      <c r="F3207">
        <v>1989</v>
      </c>
      <c r="G3207">
        <v>23.5</v>
      </c>
    </row>
    <row r="3208" spans="5:7">
      <c r="E3208" s="80">
        <v>32868</v>
      </c>
      <c r="F3208">
        <v>1989</v>
      </c>
      <c r="G3208">
        <v>23.5</v>
      </c>
    </row>
    <row r="3209" spans="5:7">
      <c r="E3209" s="80">
        <v>32869</v>
      </c>
      <c r="F3209">
        <v>1989</v>
      </c>
      <c r="G3209">
        <v>23.5</v>
      </c>
    </row>
    <row r="3210" spans="5:7">
      <c r="E3210" s="80">
        <v>32870</v>
      </c>
      <c r="F3210">
        <v>1989</v>
      </c>
      <c r="G3210">
        <v>23.5</v>
      </c>
    </row>
    <row r="3211" spans="5:7">
      <c r="E3211" s="80">
        <v>32871</v>
      </c>
      <c r="F3211">
        <v>1989</v>
      </c>
      <c r="G3211">
        <v>23.5</v>
      </c>
    </row>
    <row r="3212" spans="5:7">
      <c r="E3212" s="80">
        <v>32872</v>
      </c>
      <c r="F3212">
        <v>1989</v>
      </c>
      <c r="G3212">
        <v>23.5</v>
      </c>
    </row>
    <row r="3213" spans="5:7">
      <c r="E3213" s="80">
        <v>32873</v>
      </c>
      <c r="F3213">
        <v>1989</v>
      </c>
      <c r="G3213">
        <v>23.5</v>
      </c>
    </row>
    <row r="3214" spans="5:7">
      <c r="E3214" s="80">
        <v>32874</v>
      </c>
      <c r="F3214">
        <v>1990</v>
      </c>
      <c r="G3214">
        <v>23.5</v>
      </c>
    </row>
    <row r="3215" spans="5:7">
      <c r="E3215" s="80">
        <v>32875</v>
      </c>
      <c r="F3215">
        <v>1990</v>
      </c>
      <c r="G3215">
        <v>23.5</v>
      </c>
    </row>
    <row r="3216" spans="5:7">
      <c r="E3216" s="80">
        <v>32876</v>
      </c>
      <c r="F3216">
        <v>1990</v>
      </c>
      <c r="G3216">
        <v>23.5</v>
      </c>
    </row>
    <row r="3217" spans="5:7">
      <c r="E3217" s="80">
        <v>32877</v>
      </c>
      <c r="F3217">
        <v>1990</v>
      </c>
      <c r="G3217">
        <v>23.5</v>
      </c>
    </row>
    <row r="3218" spans="5:7">
      <c r="E3218" s="80">
        <v>32878</v>
      </c>
      <c r="F3218">
        <v>1990</v>
      </c>
      <c r="G3218">
        <v>23.5</v>
      </c>
    </row>
    <row r="3219" spans="5:7">
      <c r="E3219" s="80">
        <v>32879</v>
      </c>
      <c r="F3219">
        <v>1990</v>
      </c>
      <c r="G3219">
        <v>23.5</v>
      </c>
    </row>
    <row r="3220" spans="5:7">
      <c r="E3220" s="80">
        <v>32880</v>
      </c>
      <c r="F3220">
        <v>1990</v>
      </c>
      <c r="G3220">
        <v>23.5</v>
      </c>
    </row>
    <row r="3221" spans="5:7">
      <c r="E3221" s="80">
        <v>32881</v>
      </c>
      <c r="F3221">
        <v>1990</v>
      </c>
      <c r="G3221">
        <v>23.5</v>
      </c>
    </row>
    <row r="3222" spans="5:7">
      <c r="E3222" s="80">
        <v>32882</v>
      </c>
      <c r="F3222">
        <v>1990</v>
      </c>
      <c r="G3222">
        <v>23.5</v>
      </c>
    </row>
    <row r="3223" spans="5:7">
      <c r="E3223" s="80">
        <v>32883</v>
      </c>
      <c r="F3223">
        <v>1990</v>
      </c>
      <c r="G3223">
        <v>23.5</v>
      </c>
    </row>
    <row r="3224" spans="5:7">
      <c r="E3224" s="80">
        <v>32884</v>
      </c>
      <c r="F3224">
        <v>1990</v>
      </c>
      <c r="G3224">
        <v>23.5</v>
      </c>
    </row>
    <row r="3225" spans="5:7">
      <c r="E3225" s="80">
        <v>32885</v>
      </c>
      <c r="F3225">
        <v>1990</v>
      </c>
      <c r="G3225">
        <v>23.5</v>
      </c>
    </row>
    <row r="3226" spans="5:7">
      <c r="E3226" s="80">
        <v>32886</v>
      </c>
      <c r="F3226">
        <v>1990</v>
      </c>
      <c r="G3226">
        <v>23.5</v>
      </c>
    </row>
    <row r="3227" spans="5:7">
      <c r="E3227" s="80">
        <v>32887</v>
      </c>
      <c r="F3227">
        <v>1990</v>
      </c>
      <c r="G3227">
        <v>23.5</v>
      </c>
    </row>
    <row r="3228" spans="5:7">
      <c r="E3228" s="80">
        <v>32888</v>
      </c>
      <c r="F3228">
        <v>1990</v>
      </c>
      <c r="G3228">
        <v>23.5</v>
      </c>
    </row>
    <row r="3229" spans="5:7">
      <c r="E3229" s="80">
        <v>32889</v>
      </c>
      <c r="F3229">
        <v>1990</v>
      </c>
      <c r="G3229">
        <v>23.5</v>
      </c>
    </row>
    <row r="3230" spans="5:7">
      <c r="E3230" s="80">
        <v>32890</v>
      </c>
      <c r="F3230">
        <v>1990</v>
      </c>
      <c r="G3230">
        <v>23.5</v>
      </c>
    </row>
    <row r="3231" spans="5:7">
      <c r="E3231" s="80">
        <v>32891</v>
      </c>
      <c r="F3231">
        <v>1990</v>
      </c>
      <c r="G3231">
        <v>23.5</v>
      </c>
    </row>
    <row r="3232" spans="5:7">
      <c r="E3232" s="80">
        <v>32892</v>
      </c>
      <c r="F3232">
        <v>1990</v>
      </c>
      <c r="G3232">
        <v>23.5</v>
      </c>
    </row>
    <row r="3233" spans="5:7">
      <c r="E3233" s="80">
        <v>32893</v>
      </c>
      <c r="F3233">
        <v>1990</v>
      </c>
      <c r="G3233">
        <v>23.5</v>
      </c>
    </row>
    <row r="3234" spans="5:7">
      <c r="E3234" s="80">
        <v>32894</v>
      </c>
      <c r="F3234">
        <v>1990</v>
      </c>
      <c r="G3234">
        <v>23.5</v>
      </c>
    </row>
    <row r="3235" spans="5:7">
      <c r="E3235" s="80">
        <v>32895</v>
      </c>
      <c r="F3235">
        <v>1990</v>
      </c>
      <c r="G3235">
        <v>23.5</v>
      </c>
    </row>
    <row r="3236" spans="5:7">
      <c r="E3236" s="80">
        <v>32896</v>
      </c>
      <c r="F3236">
        <v>1990</v>
      </c>
      <c r="G3236">
        <v>23.5</v>
      </c>
    </row>
    <row r="3237" spans="5:7">
      <c r="E3237" s="80">
        <v>32897</v>
      </c>
      <c r="F3237">
        <v>1990</v>
      </c>
      <c r="G3237">
        <v>23.5</v>
      </c>
    </row>
    <row r="3238" spans="5:7">
      <c r="E3238" s="80">
        <v>32898</v>
      </c>
      <c r="F3238">
        <v>1990</v>
      </c>
      <c r="G3238">
        <v>23.5</v>
      </c>
    </row>
    <row r="3239" spans="5:7">
      <c r="E3239" s="80">
        <v>32899</v>
      </c>
      <c r="F3239">
        <v>1990</v>
      </c>
      <c r="G3239">
        <v>23.5</v>
      </c>
    </row>
    <row r="3240" spans="5:7">
      <c r="E3240" s="80">
        <v>32900</v>
      </c>
      <c r="F3240">
        <v>1990</v>
      </c>
      <c r="G3240">
        <v>23.5</v>
      </c>
    </row>
    <row r="3241" spans="5:7">
      <c r="E3241" s="80">
        <v>32901</v>
      </c>
      <c r="F3241">
        <v>1990</v>
      </c>
      <c r="G3241">
        <v>23.5</v>
      </c>
    </row>
    <row r="3242" spans="5:7">
      <c r="E3242" s="80">
        <v>32902</v>
      </c>
      <c r="F3242">
        <v>1990</v>
      </c>
      <c r="G3242">
        <v>23.5</v>
      </c>
    </row>
    <row r="3243" spans="5:7">
      <c r="E3243" s="80">
        <v>32903</v>
      </c>
      <c r="F3243">
        <v>1990</v>
      </c>
      <c r="G3243">
        <v>23.5</v>
      </c>
    </row>
    <row r="3244" spans="5:7">
      <c r="E3244" s="80">
        <v>32904</v>
      </c>
      <c r="F3244">
        <v>1990</v>
      </c>
      <c r="G3244">
        <v>23.5</v>
      </c>
    </row>
    <row r="3245" spans="5:7">
      <c r="E3245" s="80">
        <v>32905</v>
      </c>
      <c r="F3245">
        <v>1990</v>
      </c>
      <c r="G3245">
        <v>23.5</v>
      </c>
    </row>
    <row r="3246" spans="5:7">
      <c r="E3246" s="80">
        <v>32906</v>
      </c>
      <c r="F3246">
        <v>1990</v>
      </c>
      <c r="G3246">
        <v>23.5</v>
      </c>
    </row>
    <row r="3247" spans="5:7">
      <c r="E3247" s="80">
        <v>32907</v>
      </c>
      <c r="F3247">
        <v>1990</v>
      </c>
      <c r="G3247">
        <v>23.5</v>
      </c>
    </row>
    <row r="3248" spans="5:7">
      <c r="E3248" s="80">
        <v>32908</v>
      </c>
      <c r="F3248">
        <v>1990</v>
      </c>
      <c r="G3248">
        <v>23.5</v>
      </c>
    </row>
    <row r="3249" spans="5:7">
      <c r="E3249" s="80">
        <v>32909</v>
      </c>
      <c r="F3249">
        <v>1990</v>
      </c>
      <c r="G3249">
        <v>23.5</v>
      </c>
    </row>
    <row r="3250" spans="5:7">
      <c r="E3250" s="80">
        <v>32910</v>
      </c>
      <c r="F3250">
        <v>1990</v>
      </c>
      <c r="G3250">
        <v>23.5</v>
      </c>
    </row>
    <row r="3251" spans="5:7">
      <c r="E3251" s="80">
        <v>32911</v>
      </c>
      <c r="F3251">
        <v>1990</v>
      </c>
      <c r="G3251">
        <v>23.5</v>
      </c>
    </row>
    <row r="3252" spans="5:7">
      <c r="E3252" s="80">
        <v>32912</v>
      </c>
      <c r="F3252">
        <v>1990</v>
      </c>
      <c r="G3252">
        <v>23.5</v>
      </c>
    </row>
    <row r="3253" spans="5:7">
      <c r="E3253" s="80">
        <v>32913</v>
      </c>
      <c r="F3253">
        <v>1990</v>
      </c>
      <c r="G3253">
        <v>23.5</v>
      </c>
    </row>
    <row r="3254" spans="5:7">
      <c r="E3254" s="80">
        <v>32914</v>
      </c>
      <c r="F3254">
        <v>1990</v>
      </c>
      <c r="G3254">
        <v>23.5</v>
      </c>
    </row>
    <row r="3255" spans="5:7">
      <c r="E3255" s="80">
        <v>32915</v>
      </c>
      <c r="F3255">
        <v>1990</v>
      </c>
      <c r="G3255">
        <v>23.5</v>
      </c>
    </row>
    <row r="3256" spans="5:7">
      <c r="E3256" s="80">
        <v>32916</v>
      </c>
      <c r="F3256">
        <v>1990</v>
      </c>
      <c r="G3256">
        <v>23.5</v>
      </c>
    </row>
    <row r="3257" spans="5:7">
      <c r="E3257" s="80">
        <v>32917</v>
      </c>
      <c r="F3257">
        <v>1990</v>
      </c>
      <c r="G3257">
        <v>23.5</v>
      </c>
    </row>
    <row r="3258" spans="5:7">
      <c r="E3258" s="80">
        <v>32918</v>
      </c>
      <c r="F3258">
        <v>1990</v>
      </c>
      <c r="G3258">
        <v>23.5</v>
      </c>
    </row>
    <row r="3259" spans="5:7">
      <c r="E3259" s="80">
        <v>32919</v>
      </c>
      <c r="F3259">
        <v>1990</v>
      </c>
      <c r="G3259">
        <v>23.5</v>
      </c>
    </row>
    <row r="3260" spans="5:7">
      <c r="E3260" s="80">
        <v>32920</v>
      </c>
      <c r="F3260">
        <v>1990</v>
      </c>
      <c r="G3260">
        <v>23.5</v>
      </c>
    </row>
    <row r="3261" spans="5:7">
      <c r="E3261" s="80">
        <v>32921</v>
      </c>
      <c r="F3261">
        <v>1990</v>
      </c>
      <c r="G3261">
        <v>23.5</v>
      </c>
    </row>
    <row r="3262" spans="5:7">
      <c r="E3262" s="80">
        <v>32922</v>
      </c>
      <c r="F3262">
        <v>1990</v>
      </c>
      <c r="G3262">
        <v>23.5</v>
      </c>
    </row>
    <row r="3263" spans="5:7">
      <c r="E3263" s="80">
        <v>32923</v>
      </c>
      <c r="F3263">
        <v>1990</v>
      </c>
      <c r="G3263">
        <v>23.5</v>
      </c>
    </row>
    <row r="3264" spans="5:7">
      <c r="E3264" s="80">
        <v>32924</v>
      </c>
      <c r="F3264">
        <v>1990</v>
      </c>
      <c r="G3264">
        <v>23.5</v>
      </c>
    </row>
    <row r="3265" spans="5:7">
      <c r="E3265" s="80">
        <v>32925</v>
      </c>
      <c r="F3265">
        <v>1990</v>
      </c>
      <c r="G3265">
        <v>23.5</v>
      </c>
    </row>
    <row r="3266" spans="5:7">
      <c r="E3266" s="80">
        <v>32926</v>
      </c>
      <c r="F3266">
        <v>1990</v>
      </c>
      <c r="G3266">
        <v>23.5</v>
      </c>
    </row>
    <row r="3267" spans="5:7">
      <c r="E3267" s="80">
        <v>32927</v>
      </c>
      <c r="F3267">
        <v>1990</v>
      </c>
      <c r="G3267">
        <v>23.5</v>
      </c>
    </row>
    <row r="3268" spans="5:7">
      <c r="E3268" s="80">
        <v>32928</v>
      </c>
      <c r="F3268">
        <v>1990</v>
      </c>
      <c r="G3268">
        <v>23.5</v>
      </c>
    </row>
    <row r="3269" spans="5:7">
      <c r="E3269" s="80">
        <v>32929</v>
      </c>
      <c r="F3269">
        <v>1990</v>
      </c>
      <c r="G3269">
        <v>23.5</v>
      </c>
    </row>
    <row r="3270" spans="5:7">
      <c r="E3270" s="80">
        <v>32930</v>
      </c>
      <c r="F3270">
        <v>1990</v>
      </c>
      <c r="G3270">
        <v>23.5</v>
      </c>
    </row>
    <row r="3271" spans="5:7">
      <c r="E3271" s="80">
        <v>32931</v>
      </c>
      <c r="F3271">
        <v>1990</v>
      </c>
      <c r="G3271">
        <v>23.5</v>
      </c>
    </row>
    <row r="3272" spans="5:7">
      <c r="E3272" s="80">
        <v>32932</v>
      </c>
      <c r="F3272">
        <v>1990</v>
      </c>
      <c r="G3272">
        <v>23.5</v>
      </c>
    </row>
    <row r="3273" spans="5:7">
      <c r="E3273" s="80">
        <v>32933</v>
      </c>
      <c r="F3273">
        <v>1990</v>
      </c>
      <c r="G3273">
        <v>23.5</v>
      </c>
    </row>
    <row r="3274" spans="5:7">
      <c r="E3274" s="80">
        <v>32934</v>
      </c>
      <c r="F3274">
        <v>1990</v>
      </c>
      <c r="G3274">
        <v>23.5</v>
      </c>
    </row>
    <row r="3275" spans="5:7">
      <c r="E3275" s="80">
        <v>32935</v>
      </c>
      <c r="F3275">
        <v>1990</v>
      </c>
      <c r="G3275">
        <v>23.5</v>
      </c>
    </row>
    <row r="3276" spans="5:7">
      <c r="E3276" s="80">
        <v>32936</v>
      </c>
      <c r="F3276">
        <v>1990</v>
      </c>
      <c r="G3276">
        <v>23.5</v>
      </c>
    </row>
    <row r="3277" spans="5:7">
      <c r="E3277" s="80">
        <v>32937</v>
      </c>
      <c r="F3277">
        <v>1990</v>
      </c>
      <c r="G3277">
        <v>23.5</v>
      </c>
    </row>
    <row r="3278" spans="5:7">
      <c r="E3278" s="80">
        <v>32938</v>
      </c>
      <c r="F3278">
        <v>1990</v>
      </c>
      <c r="G3278">
        <v>23.5</v>
      </c>
    </row>
    <row r="3279" spans="5:7">
      <c r="E3279" s="80">
        <v>32939</v>
      </c>
      <c r="F3279">
        <v>1990</v>
      </c>
      <c r="G3279">
        <v>23.5</v>
      </c>
    </row>
    <row r="3280" spans="5:7">
      <c r="E3280" s="80">
        <v>32940</v>
      </c>
      <c r="F3280">
        <v>1990</v>
      </c>
      <c r="G3280">
        <v>23.5</v>
      </c>
    </row>
    <row r="3281" spans="5:7">
      <c r="E3281" s="80">
        <v>32941</v>
      </c>
      <c r="F3281">
        <v>1990</v>
      </c>
      <c r="G3281">
        <v>23.5</v>
      </c>
    </row>
    <row r="3282" spans="5:7">
      <c r="E3282" s="80">
        <v>32942</v>
      </c>
      <c r="F3282">
        <v>1990</v>
      </c>
      <c r="G3282">
        <v>23.5</v>
      </c>
    </row>
    <row r="3283" spans="5:7">
      <c r="E3283" s="80">
        <v>32943</v>
      </c>
      <c r="F3283">
        <v>1990</v>
      </c>
      <c r="G3283">
        <v>23.5</v>
      </c>
    </row>
    <row r="3284" spans="5:7">
      <c r="E3284" s="80">
        <v>32944</v>
      </c>
      <c r="F3284">
        <v>1990</v>
      </c>
      <c r="G3284">
        <v>23.5</v>
      </c>
    </row>
    <row r="3285" spans="5:7">
      <c r="E3285" s="80">
        <v>32945</v>
      </c>
      <c r="F3285">
        <v>1990</v>
      </c>
      <c r="G3285">
        <v>23.5</v>
      </c>
    </row>
    <row r="3286" spans="5:7">
      <c r="E3286" s="80">
        <v>32946</v>
      </c>
      <c r="F3286">
        <v>1990</v>
      </c>
      <c r="G3286">
        <v>23.5</v>
      </c>
    </row>
    <row r="3287" spans="5:7">
      <c r="E3287" s="80">
        <v>32947</v>
      </c>
      <c r="F3287">
        <v>1990</v>
      </c>
      <c r="G3287">
        <v>23.5</v>
      </c>
    </row>
    <row r="3288" spans="5:7">
      <c r="E3288" s="80">
        <v>32948</v>
      </c>
      <c r="F3288">
        <v>1990</v>
      </c>
      <c r="G3288">
        <v>23.5</v>
      </c>
    </row>
    <row r="3289" spans="5:7">
      <c r="E3289" s="80">
        <v>32949</v>
      </c>
      <c r="F3289">
        <v>1990</v>
      </c>
      <c r="G3289">
        <v>23.5</v>
      </c>
    </row>
    <row r="3290" spans="5:7">
      <c r="E3290" s="80">
        <v>32950</v>
      </c>
      <c r="F3290">
        <v>1990</v>
      </c>
      <c r="G3290">
        <v>23.5</v>
      </c>
    </row>
    <row r="3291" spans="5:7">
      <c r="E3291" s="80">
        <v>32951</v>
      </c>
      <c r="F3291">
        <v>1990</v>
      </c>
      <c r="G3291">
        <v>23.5</v>
      </c>
    </row>
    <row r="3292" spans="5:7">
      <c r="E3292" s="80">
        <v>32952</v>
      </c>
      <c r="F3292">
        <v>1990</v>
      </c>
      <c r="G3292">
        <v>23.5</v>
      </c>
    </row>
    <row r="3293" spans="5:7">
      <c r="E3293" s="80">
        <v>32953</v>
      </c>
      <c r="F3293">
        <v>1990</v>
      </c>
      <c r="G3293">
        <v>23.5</v>
      </c>
    </row>
    <row r="3294" spans="5:7">
      <c r="E3294" s="80">
        <v>32954</v>
      </c>
      <c r="F3294">
        <v>1990</v>
      </c>
      <c r="G3294">
        <v>23.5</v>
      </c>
    </row>
    <row r="3295" spans="5:7">
      <c r="E3295" s="80">
        <v>32955</v>
      </c>
      <c r="F3295">
        <v>1990</v>
      </c>
      <c r="G3295">
        <v>23.5</v>
      </c>
    </row>
    <row r="3296" spans="5:7">
      <c r="E3296" s="80">
        <v>32956</v>
      </c>
      <c r="F3296">
        <v>1990</v>
      </c>
      <c r="G3296">
        <v>23.5</v>
      </c>
    </row>
    <row r="3297" spans="5:7">
      <c r="E3297" s="80">
        <v>32957</v>
      </c>
      <c r="F3297">
        <v>1990</v>
      </c>
      <c r="G3297">
        <v>23.5</v>
      </c>
    </row>
    <row r="3298" spans="5:7">
      <c r="E3298" s="80">
        <v>32958</v>
      </c>
      <c r="F3298">
        <v>1990</v>
      </c>
      <c r="G3298">
        <v>23.5</v>
      </c>
    </row>
    <row r="3299" spans="5:7">
      <c r="E3299" s="80">
        <v>32959</v>
      </c>
      <c r="F3299">
        <v>1990</v>
      </c>
      <c r="G3299">
        <v>23.5</v>
      </c>
    </row>
    <row r="3300" spans="5:7">
      <c r="E3300" s="80">
        <v>32960</v>
      </c>
      <c r="F3300">
        <v>1990</v>
      </c>
      <c r="G3300">
        <v>23.5</v>
      </c>
    </row>
    <row r="3301" spans="5:7">
      <c r="E3301" s="80">
        <v>32961</v>
      </c>
      <c r="F3301">
        <v>1990</v>
      </c>
      <c r="G3301">
        <v>23.5</v>
      </c>
    </row>
    <row r="3302" spans="5:7">
      <c r="E3302" s="80">
        <v>32962</v>
      </c>
      <c r="F3302">
        <v>1990</v>
      </c>
      <c r="G3302">
        <v>23.5</v>
      </c>
    </row>
    <row r="3303" spans="5:7">
      <c r="E3303" s="80">
        <v>32963</v>
      </c>
      <c r="F3303">
        <v>1990</v>
      </c>
      <c r="G3303">
        <v>23.5</v>
      </c>
    </row>
    <row r="3304" spans="5:7">
      <c r="E3304" s="80">
        <v>32964</v>
      </c>
      <c r="F3304">
        <v>1990</v>
      </c>
      <c r="G3304">
        <v>24.5</v>
      </c>
    </row>
    <row r="3305" spans="5:7">
      <c r="E3305" s="80">
        <v>32965</v>
      </c>
      <c r="F3305">
        <v>1990</v>
      </c>
      <c r="G3305">
        <v>24.5</v>
      </c>
    </row>
    <row r="3306" spans="5:7">
      <c r="E3306" s="80">
        <v>32966</v>
      </c>
      <c r="F3306">
        <v>1990</v>
      </c>
      <c r="G3306">
        <v>24.5</v>
      </c>
    </row>
    <row r="3307" spans="5:7">
      <c r="E3307" s="80">
        <v>32967</v>
      </c>
      <c r="F3307">
        <v>1990</v>
      </c>
      <c r="G3307">
        <v>24.5</v>
      </c>
    </row>
    <row r="3308" spans="5:7">
      <c r="E3308" s="80">
        <v>32968</v>
      </c>
      <c r="F3308">
        <v>1990</v>
      </c>
      <c r="G3308">
        <v>24.5</v>
      </c>
    </row>
    <row r="3309" spans="5:7">
      <c r="E3309" s="80">
        <v>32969</v>
      </c>
      <c r="F3309">
        <v>1990</v>
      </c>
      <c r="G3309">
        <v>24.5</v>
      </c>
    </row>
    <row r="3310" spans="5:7">
      <c r="E3310" s="80">
        <v>32970</v>
      </c>
      <c r="F3310">
        <v>1990</v>
      </c>
      <c r="G3310">
        <v>24.5</v>
      </c>
    </row>
    <row r="3311" spans="5:7">
      <c r="E3311" s="80">
        <v>32971</v>
      </c>
      <c r="F3311">
        <v>1990</v>
      </c>
      <c r="G3311">
        <v>24.5</v>
      </c>
    </row>
    <row r="3312" spans="5:7">
      <c r="E3312" s="80">
        <v>32972</v>
      </c>
      <c r="F3312">
        <v>1990</v>
      </c>
      <c r="G3312">
        <v>24.5</v>
      </c>
    </row>
    <row r="3313" spans="5:7">
      <c r="E3313" s="80">
        <v>32973</v>
      </c>
      <c r="F3313">
        <v>1990</v>
      </c>
      <c r="G3313">
        <v>24.5</v>
      </c>
    </row>
    <row r="3314" spans="5:7">
      <c r="E3314" s="80">
        <v>32974</v>
      </c>
      <c r="F3314">
        <v>1990</v>
      </c>
      <c r="G3314">
        <v>24.5</v>
      </c>
    </row>
    <row r="3315" spans="5:7">
      <c r="E3315" s="80">
        <v>32975</v>
      </c>
      <c r="F3315">
        <v>1990</v>
      </c>
      <c r="G3315">
        <v>24.5</v>
      </c>
    </row>
    <row r="3316" spans="5:7">
      <c r="E3316" s="80">
        <v>32976</v>
      </c>
      <c r="F3316">
        <v>1990</v>
      </c>
      <c r="G3316">
        <v>24.5</v>
      </c>
    </row>
    <row r="3317" spans="5:7">
      <c r="E3317" s="80">
        <v>32977</v>
      </c>
      <c r="F3317">
        <v>1990</v>
      </c>
      <c r="G3317">
        <v>24.5</v>
      </c>
    </row>
    <row r="3318" spans="5:7">
      <c r="E3318" s="80">
        <v>32978</v>
      </c>
      <c r="F3318">
        <v>1990</v>
      </c>
      <c r="G3318">
        <v>24.5</v>
      </c>
    </row>
    <row r="3319" spans="5:7">
      <c r="E3319" s="80">
        <v>32979</v>
      </c>
      <c r="F3319">
        <v>1990</v>
      </c>
      <c r="G3319">
        <v>24.5</v>
      </c>
    </row>
    <row r="3320" spans="5:7">
      <c r="E3320" s="80">
        <v>32980</v>
      </c>
      <c r="F3320">
        <v>1990</v>
      </c>
      <c r="G3320">
        <v>24.5</v>
      </c>
    </row>
    <row r="3321" spans="5:7">
      <c r="E3321" s="80">
        <v>32981</v>
      </c>
      <c r="F3321">
        <v>1990</v>
      </c>
      <c r="G3321">
        <v>24.5</v>
      </c>
    </row>
    <row r="3322" spans="5:7">
      <c r="E3322" s="80">
        <v>32982</v>
      </c>
      <c r="F3322">
        <v>1990</v>
      </c>
      <c r="G3322">
        <v>24.5</v>
      </c>
    </row>
    <row r="3323" spans="5:7">
      <c r="E3323" s="80">
        <v>32983</v>
      </c>
      <c r="F3323">
        <v>1990</v>
      </c>
      <c r="G3323">
        <v>24.5</v>
      </c>
    </row>
    <row r="3324" spans="5:7">
      <c r="E3324" s="80">
        <v>32984</v>
      </c>
      <c r="F3324">
        <v>1990</v>
      </c>
      <c r="G3324">
        <v>24.5</v>
      </c>
    </row>
    <row r="3325" spans="5:7">
      <c r="E3325" s="80">
        <v>32985</v>
      </c>
      <c r="F3325">
        <v>1990</v>
      </c>
      <c r="G3325">
        <v>24.5</v>
      </c>
    </row>
    <row r="3326" spans="5:7">
      <c r="E3326" s="80">
        <v>32986</v>
      </c>
      <c r="F3326">
        <v>1990</v>
      </c>
      <c r="G3326">
        <v>24.5</v>
      </c>
    </row>
    <row r="3327" spans="5:7">
      <c r="E3327" s="80">
        <v>32987</v>
      </c>
      <c r="F3327">
        <v>1990</v>
      </c>
      <c r="G3327">
        <v>24.5</v>
      </c>
    </row>
    <row r="3328" spans="5:7">
      <c r="E3328" s="80">
        <v>32988</v>
      </c>
      <c r="F3328">
        <v>1990</v>
      </c>
      <c r="G3328">
        <v>24.5</v>
      </c>
    </row>
    <row r="3329" spans="5:7">
      <c r="E3329" s="80">
        <v>32989</v>
      </c>
      <c r="F3329">
        <v>1990</v>
      </c>
      <c r="G3329">
        <v>24.5</v>
      </c>
    </row>
    <row r="3330" spans="5:7">
      <c r="E3330" s="80">
        <v>32990</v>
      </c>
      <c r="F3330">
        <v>1990</v>
      </c>
      <c r="G3330">
        <v>24.5</v>
      </c>
    </row>
    <row r="3331" spans="5:7">
      <c r="E3331" s="80">
        <v>32991</v>
      </c>
      <c r="F3331">
        <v>1990</v>
      </c>
      <c r="G3331">
        <v>24.5</v>
      </c>
    </row>
    <row r="3332" spans="5:7">
      <c r="E3332" s="80">
        <v>32992</v>
      </c>
      <c r="F3332">
        <v>1990</v>
      </c>
      <c r="G3332">
        <v>24.5</v>
      </c>
    </row>
    <row r="3333" spans="5:7">
      <c r="E3333" s="80">
        <v>32993</v>
      </c>
      <c r="F3333">
        <v>1990</v>
      </c>
      <c r="G3333">
        <v>24.5</v>
      </c>
    </row>
    <row r="3334" spans="5:7">
      <c r="E3334" s="80">
        <v>32994</v>
      </c>
      <c r="F3334">
        <v>1990</v>
      </c>
      <c r="G3334">
        <v>24.5</v>
      </c>
    </row>
    <row r="3335" spans="5:7">
      <c r="E3335" s="80">
        <v>32995</v>
      </c>
      <c r="F3335">
        <v>1990</v>
      </c>
      <c r="G3335">
        <v>24.5</v>
      </c>
    </row>
    <row r="3336" spans="5:7">
      <c r="E3336" s="80">
        <v>32996</v>
      </c>
      <c r="F3336">
        <v>1990</v>
      </c>
      <c r="G3336">
        <v>24.5</v>
      </c>
    </row>
    <row r="3337" spans="5:7">
      <c r="E3337" s="80">
        <v>32997</v>
      </c>
      <c r="F3337">
        <v>1990</v>
      </c>
      <c r="G3337">
        <v>24.5</v>
      </c>
    </row>
    <row r="3338" spans="5:7">
      <c r="E3338" s="80">
        <v>32998</v>
      </c>
      <c r="F3338">
        <v>1990</v>
      </c>
      <c r="G3338">
        <v>24.5</v>
      </c>
    </row>
    <row r="3339" spans="5:7">
      <c r="E3339" s="80">
        <v>32999</v>
      </c>
      <c r="F3339">
        <v>1990</v>
      </c>
      <c r="G3339">
        <v>24.5</v>
      </c>
    </row>
    <row r="3340" spans="5:7">
      <c r="E3340" s="80">
        <v>33000</v>
      </c>
      <c r="F3340">
        <v>1990</v>
      </c>
      <c r="G3340">
        <v>24.5</v>
      </c>
    </row>
    <row r="3341" spans="5:7">
      <c r="E3341" s="80">
        <v>33001</v>
      </c>
      <c r="F3341">
        <v>1990</v>
      </c>
      <c r="G3341">
        <v>24.5</v>
      </c>
    </row>
    <row r="3342" spans="5:7">
      <c r="E3342" s="80">
        <v>33002</v>
      </c>
      <c r="F3342">
        <v>1990</v>
      </c>
      <c r="G3342">
        <v>24.5</v>
      </c>
    </row>
    <row r="3343" spans="5:7">
      <c r="E3343" s="80">
        <v>33003</v>
      </c>
      <c r="F3343">
        <v>1990</v>
      </c>
      <c r="G3343">
        <v>24.5</v>
      </c>
    </row>
    <row r="3344" spans="5:7">
      <c r="E3344" s="80">
        <v>33004</v>
      </c>
      <c r="F3344">
        <v>1990</v>
      </c>
      <c r="G3344">
        <v>24.5</v>
      </c>
    </row>
    <row r="3345" spans="5:7">
      <c r="E3345" s="80">
        <v>33005</v>
      </c>
      <c r="F3345">
        <v>1990</v>
      </c>
      <c r="G3345">
        <v>24.5</v>
      </c>
    </row>
    <row r="3346" spans="5:7">
      <c r="E3346" s="80">
        <v>33006</v>
      </c>
      <c r="F3346">
        <v>1990</v>
      </c>
      <c r="G3346">
        <v>24.5</v>
      </c>
    </row>
    <row r="3347" spans="5:7">
      <c r="E3347" s="80">
        <v>33007</v>
      </c>
      <c r="F3347">
        <v>1990</v>
      </c>
      <c r="G3347">
        <v>24.5</v>
      </c>
    </row>
    <row r="3348" spans="5:7">
      <c r="E3348" s="80">
        <v>33008</v>
      </c>
      <c r="F3348">
        <v>1990</v>
      </c>
      <c r="G3348">
        <v>24.5</v>
      </c>
    </row>
    <row r="3349" spans="5:7">
      <c r="E3349" s="80">
        <v>33009</v>
      </c>
      <c r="F3349">
        <v>1990</v>
      </c>
      <c r="G3349">
        <v>24.5</v>
      </c>
    </row>
    <row r="3350" spans="5:7">
      <c r="E3350" s="80">
        <v>33010</v>
      </c>
      <c r="F3350">
        <v>1990</v>
      </c>
      <c r="G3350">
        <v>24.5</v>
      </c>
    </row>
    <row r="3351" spans="5:7">
      <c r="E3351" s="80">
        <v>33011</v>
      </c>
      <c r="F3351">
        <v>1990</v>
      </c>
      <c r="G3351">
        <v>24.5</v>
      </c>
    </row>
    <row r="3352" spans="5:7">
      <c r="E3352" s="80">
        <v>33012</v>
      </c>
      <c r="F3352">
        <v>1990</v>
      </c>
      <c r="G3352">
        <v>24.5</v>
      </c>
    </row>
    <row r="3353" spans="5:7">
      <c r="E3353" s="80">
        <v>33013</v>
      </c>
      <c r="F3353">
        <v>1990</v>
      </c>
      <c r="G3353">
        <v>24.5</v>
      </c>
    </row>
    <row r="3354" spans="5:7">
      <c r="E3354" s="80">
        <v>33014</v>
      </c>
      <c r="F3354">
        <v>1990</v>
      </c>
      <c r="G3354">
        <v>24.5</v>
      </c>
    </row>
    <row r="3355" spans="5:7">
      <c r="E3355" s="80">
        <v>33015</v>
      </c>
      <c r="F3355">
        <v>1990</v>
      </c>
      <c r="G3355">
        <v>24.5</v>
      </c>
    </row>
    <row r="3356" spans="5:7">
      <c r="E3356" s="80">
        <v>33016</v>
      </c>
      <c r="F3356">
        <v>1990</v>
      </c>
      <c r="G3356">
        <v>24.5</v>
      </c>
    </row>
    <row r="3357" spans="5:7">
      <c r="E3357" s="80">
        <v>33017</v>
      </c>
      <c r="F3357">
        <v>1990</v>
      </c>
      <c r="G3357">
        <v>24.5</v>
      </c>
    </row>
    <row r="3358" spans="5:7">
      <c r="E3358" s="80">
        <v>33018</v>
      </c>
      <c r="F3358">
        <v>1990</v>
      </c>
      <c r="G3358">
        <v>24.5</v>
      </c>
    </row>
    <row r="3359" spans="5:7">
      <c r="E3359" s="80">
        <v>33019</v>
      </c>
      <c r="F3359">
        <v>1990</v>
      </c>
      <c r="G3359">
        <v>24.5</v>
      </c>
    </row>
    <row r="3360" spans="5:7">
      <c r="E3360" s="80">
        <v>33020</v>
      </c>
      <c r="F3360">
        <v>1990</v>
      </c>
      <c r="G3360">
        <v>24.5</v>
      </c>
    </row>
    <row r="3361" spans="5:7">
      <c r="E3361" s="80">
        <v>33021</v>
      </c>
      <c r="F3361">
        <v>1990</v>
      </c>
      <c r="G3361">
        <v>24.5</v>
      </c>
    </row>
    <row r="3362" spans="5:7">
      <c r="E3362" s="80">
        <v>33022</v>
      </c>
      <c r="F3362">
        <v>1990</v>
      </c>
      <c r="G3362">
        <v>24.5</v>
      </c>
    </row>
    <row r="3363" spans="5:7">
      <c r="E3363" s="80">
        <v>33023</v>
      </c>
      <c r="F3363">
        <v>1990</v>
      </c>
      <c r="G3363">
        <v>24.5</v>
      </c>
    </row>
    <row r="3364" spans="5:7">
      <c r="E3364" s="80">
        <v>33024</v>
      </c>
      <c r="F3364">
        <v>1990</v>
      </c>
      <c r="G3364">
        <v>24.5</v>
      </c>
    </row>
    <row r="3365" spans="5:7">
      <c r="E3365" s="80">
        <v>33025</v>
      </c>
      <c r="F3365">
        <v>1990</v>
      </c>
      <c r="G3365">
        <v>25.5</v>
      </c>
    </row>
    <row r="3366" spans="5:7">
      <c r="E3366" s="80">
        <v>33026</v>
      </c>
      <c r="F3366">
        <v>1990</v>
      </c>
      <c r="G3366">
        <v>25.5</v>
      </c>
    </row>
    <row r="3367" spans="5:7">
      <c r="E3367" s="80">
        <v>33027</v>
      </c>
      <c r="F3367">
        <v>1990</v>
      </c>
      <c r="G3367">
        <v>25.5</v>
      </c>
    </row>
    <row r="3368" spans="5:7">
      <c r="E3368" s="80">
        <v>33028</v>
      </c>
      <c r="F3368">
        <v>1990</v>
      </c>
      <c r="G3368">
        <v>25.5</v>
      </c>
    </row>
    <row r="3369" spans="5:7">
      <c r="E3369" s="80">
        <v>33029</v>
      </c>
      <c r="F3369">
        <v>1990</v>
      </c>
      <c r="G3369">
        <v>25.5</v>
      </c>
    </row>
    <row r="3370" spans="5:7">
      <c r="E3370" s="80">
        <v>33030</v>
      </c>
      <c r="F3370">
        <v>1990</v>
      </c>
      <c r="G3370">
        <v>25.5</v>
      </c>
    </row>
    <row r="3371" spans="5:7">
      <c r="E3371" s="80">
        <v>33031</v>
      </c>
      <c r="F3371">
        <v>1990</v>
      </c>
      <c r="G3371">
        <v>25.5</v>
      </c>
    </row>
    <row r="3372" spans="5:7">
      <c r="E3372" s="80">
        <v>33032</v>
      </c>
      <c r="F3372">
        <v>1990</v>
      </c>
      <c r="G3372">
        <v>25.5</v>
      </c>
    </row>
    <row r="3373" spans="5:7">
      <c r="E3373" s="80">
        <v>33033</v>
      </c>
      <c r="F3373">
        <v>1990</v>
      </c>
      <c r="G3373">
        <v>25.5</v>
      </c>
    </row>
    <row r="3374" spans="5:7">
      <c r="E3374" s="80">
        <v>33034</v>
      </c>
      <c r="F3374">
        <v>1990</v>
      </c>
      <c r="G3374">
        <v>25.5</v>
      </c>
    </row>
    <row r="3375" spans="5:7">
      <c r="E3375" s="80">
        <v>33035</v>
      </c>
      <c r="F3375">
        <v>1990</v>
      </c>
      <c r="G3375">
        <v>25.5</v>
      </c>
    </row>
    <row r="3376" spans="5:7">
      <c r="E3376" s="80">
        <v>33036</v>
      </c>
      <c r="F3376">
        <v>1990</v>
      </c>
      <c r="G3376">
        <v>25.5</v>
      </c>
    </row>
    <row r="3377" spans="5:7">
      <c r="E3377" s="80">
        <v>33037</v>
      </c>
      <c r="F3377">
        <v>1990</v>
      </c>
      <c r="G3377">
        <v>25.5</v>
      </c>
    </row>
    <row r="3378" spans="5:7">
      <c r="E3378" s="80">
        <v>33038</v>
      </c>
      <c r="F3378">
        <v>1990</v>
      </c>
      <c r="G3378">
        <v>25.5</v>
      </c>
    </row>
    <row r="3379" spans="5:7">
      <c r="E3379" s="80">
        <v>33039</v>
      </c>
      <c r="F3379">
        <v>1990</v>
      </c>
      <c r="G3379">
        <v>25.5</v>
      </c>
    </row>
    <row r="3380" spans="5:7">
      <c r="E3380" s="80">
        <v>33040</v>
      </c>
      <c r="F3380">
        <v>1990</v>
      </c>
      <c r="G3380">
        <v>25.5</v>
      </c>
    </row>
    <row r="3381" spans="5:7">
      <c r="E3381" s="80">
        <v>33041</v>
      </c>
      <c r="F3381">
        <v>1990</v>
      </c>
      <c r="G3381">
        <v>25.5</v>
      </c>
    </row>
    <row r="3382" spans="5:7">
      <c r="E3382" s="80">
        <v>33042</v>
      </c>
      <c r="F3382">
        <v>1990</v>
      </c>
      <c r="G3382">
        <v>25.5</v>
      </c>
    </row>
    <row r="3383" spans="5:7">
      <c r="E3383" s="80">
        <v>33043</v>
      </c>
      <c r="F3383">
        <v>1990</v>
      </c>
      <c r="G3383">
        <v>25.5</v>
      </c>
    </row>
    <row r="3384" spans="5:7">
      <c r="E3384" s="80">
        <v>33044</v>
      </c>
      <c r="F3384">
        <v>1990</v>
      </c>
      <c r="G3384">
        <v>25.5</v>
      </c>
    </row>
    <row r="3385" spans="5:7">
      <c r="E3385" s="80">
        <v>33045</v>
      </c>
      <c r="F3385">
        <v>1990</v>
      </c>
      <c r="G3385">
        <v>25.5</v>
      </c>
    </row>
    <row r="3386" spans="5:7">
      <c r="E3386" s="80">
        <v>33046</v>
      </c>
      <c r="F3386">
        <v>1990</v>
      </c>
      <c r="G3386">
        <v>25.5</v>
      </c>
    </row>
    <row r="3387" spans="5:7">
      <c r="E3387" s="80">
        <v>33047</v>
      </c>
      <c r="F3387">
        <v>1990</v>
      </c>
      <c r="G3387">
        <v>25.5</v>
      </c>
    </row>
    <row r="3388" spans="5:7">
      <c r="E3388" s="80">
        <v>33048</v>
      </c>
      <c r="F3388">
        <v>1990</v>
      </c>
      <c r="G3388">
        <v>25.5</v>
      </c>
    </row>
    <row r="3389" spans="5:7">
      <c r="E3389" s="80">
        <v>33049</v>
      </c>
      <c r="F3389">
        <v>1990</v>
      </c>
      <c r="G3389">
        <v>25.5</v>
      </c>
    </row>
    <row r="3390" spans="5:7">
      <c r="E3390" s="80">
        <v>33050</v>
      </c>
      <c r="F3390">
        <v>1990</v>
      </c>
      <c r="G3390">
        <v>25.5</v>
      </c>
    </row>
    <row r="3391" spans="5:7">
      <c r="E3391" s="80">
        <v>33051</v>
      </c>
      <c r="F3391">
        <v>1990</v>
      </c>
      <c r="G3391">
        <v>25.5</v>
      </c>
    </row>
    <row r="3392" spans="5:7">
      <c r="E3392" s="80">
        <v>33052</v>
      </c>
      <c r="F3392">
        <v>1990</v>
      </c>
      <c r="G3392">
        <v>25.5</v>
      </c>
    </row>
    <row r="3393" spans="5:7">
      <c r="E3393" s="80">
        <v>33053</v>
      </c>
      <c r="F3393">
        <v>1990</v>
      </c>
      <c r="G3393">
        <v>25.5</v>
      </c>
    </row>
    <row r="3394" spans="5:7">
      <c r="E3394" s="80">
        <v>33054</v>
      </c>
      <c r="F3394">
        <v>1990</v>
      </c>
      <c r="G3394">
        <v>25.5</v>
      </c>
    </row>
    <row r="3395" spans="5:7">
      <c r="E3395" s="80">
        <v>33055</v>
      </c>
      <c r="F3395">
        <v>1990</v>
      </c>
      <c r="G3395">
        <v>25.5</v>
      </c>
    </row>
    <row r="3396" spans="5:7">
      <c r="E3396" s="80">
        <v>33056</v>
      </c>
      <c r="F3396">
        <v>1990</v>
      </c>
      <c r="G3396">
        <v>25.5</v>
      </c>
    </row>
    <row r="3397" spans="5:7">
      <c r="E3397" s="80">
        <v>33057</v>
      </c>
      <c r="F3397">
        <v>1990</v>
      </c>
      <c r="G3397">
        <v>25.5</v>
      </c>
    </row>
    <row r="3398" spans="5:7">
      <c r="E3398" s="80">
        <v>33058</v>
      </c>
      <c r="F3398">
        <v>1990</v>
      </c>
      <c r="G3398">
        <v>25.5</v>
      </c>
    </row>
    <row r="3399" spans="5:7">
      <c r="E3399" s="80">
        <v>33059</v>
      </c>
      <c r="F3399">
        <v>1990</v>
      </c>
      <c r="G3399">
        <v>25.5</v>
      </c>
    </row>
    <row r="3400" spans="5:7">
      <c r="E3400" s="80">
        <v>33060</v>
      </c>
      <c r="F3400">
        <v>1990</v>
      </c>
      <c r="G3400">
        <v>25.5</v>
      </c>
    </row>
    <row r="3401" spans="5:7">
      <c r="E3401" s="80">
        <v>33061</v>
      </c>
      <c r="F3401">
        <v>1990</v>
      </c>
      <c r="G3401">
        <v>25.5</v>
      </c>
    </row>
    <row r="3402" spans="5:7">
      <c r="E3402" s="80">
        <v>33062</v>
      </c>
      <c r="F3402">
        <v>1990</v>
      </c>
      <c r="G3402">
        <v>25.5</v>
      </c>
    </row>
    <row r="3403" spans="5:7">
      <c r="E3403" s="80">
        <v>33063</v>
      </c>
      <c r="F3403">
        <v>1990</v>
      </c>
      <c r="G3403">
        <v>25.5</v>
      </c>
    </row>
    <row r="3404" spans="5:7">
      <c r="E3404" s="80">
        <v>33064</v>
      </c>
      <c r="F3404">
        <v>1990</v>
      </c>
      <c r="G3404">
        <v>25.5</v>
      </c>
    </row>
    <row r="3405" spans="5:7">
      <c r="E3405" s="80">
        <v>33065</v>
      </c>
      <c r="F3405">
        <v>1990</v>
      </c>
      <c r="G3405">
        <v>25.5</v>
      </c>
    </row>
    <row r="3406" spans="5:7">
      <c r="E3406" s="80">
        <v>33066</v>
      </c>
      <c r="F3406">
        <v>1990</v>
      </c>
      <c r="G3406">
        <v>25.5</v>
      </c>
    </row>
    <row r="3407" spans="5:7">
      <c r="E3407" s="80">
        <v>33067</v>
      </c>
      <c r="F3407">
        <v>1990</v>
      </c>
      <c r="G3407">
        <v>25.5</v>
      </c>
    </row>
    <row r="3408" spans="5:7">
      <c r="E3408" s="80">
        <v>33068</v>
      </c>
      <c r="F3408">
        <v>1990</v>
      </c>
      <c r="G3408">
        <v>25.5</v>
      </c>
    </row>
    <row r="3409" spans="5:7">
      <c r="E3409" s="80">
        <v>33069</v>
      </c>
      <c r="F3409">
        <v>1990</v>
      </c>
      <c r="G3409">
        <v>25.5</v>
      </c>
    </row>
    <row r="3410" spans="5:7">
      <c r="E3410" s="80">
        <v>33070</v>
      </c>
      <c r="F3410">
        <v>1990</v>
      </c>
      <c r="G3410">
        <v>25.5</v>
      </c>
    </row>
    <row r="3411" spans="5:7">
      <c r="E3411" s="80">
        <v>33071</v>
      </c>
      <c r="F3411">
        <v>1990</v>
      </c>
      <c r="G3411">
        <v>25.5</v>
      </c>
    </row>
    <row r="3412" spans="5:7">
      <c r="E3412" s="80">
        <v>33072</v>
      </c>
      <c r="F3412">
        <v>1990</v>
      </c>
      <c r="G3412">
        <v>25.5</v>
      </c>
    </row>
    <row r="3413" spans="5:7">
      <c r="E3413" s="80">
        <v>33073</v>
      </c>
      <c r="F3413">
        <v>1990</v>
      </c>
      <c r="G3413">
        <v>25.5</v>
      </c>
    </row>
    <row r="3414" spans="5:7">
      <c r="E3414" s="80">
        <v>33074</v>
      </c>
      <c r="F3414">
        <v>1990</v>
      </c>
      <c r="G3414">
        <v>25.5</v>
      </c>
    </row>
    <row r="3415" spans="5:7">
      <c r="E3415" s="80">
        <v>33075</v>
      </c>
      <c r="F3415">
        <v>1990</v>
      </c>
      <c r="G3415">
        <v>25.5</v>
      </c>
    </row>
    <row r="3416" spans="5:7">
      <c r="E3416" s="80">
        <v>33076</v>
      </c>
      <c r="F3416">
        <v>1990</v>
      </c>
      <c r="G3416">
        <v>25.5</v>
      </c>
    </row>
    <row r="3417" spans="5:7">
      <c r="E3417" s="80">
        <v>33077</v>
      </c>
      <c r="F3417">
        <v>1990</v>
      </c>
      <c r="G3417">
        <v>25.5</v>
      </c>
    </row>
    <row r="3418" spans="5:7">
      <c r="E3418" s="80">
        <v>33078</v>
      </c>
      <c r="F3418">
        <v>1990</v>
      </c>
      <c r="G3418">
        <v>25.5</v>
      </c>
    </row>
    <row r="3419" spans="5:7">
      <c r="E3419" s="80">
        <v>33079</v>
      </c>
      <c r="F3419">
        <v>1990</v>
      </c>
      <c r="G3419">
        <v>25.5</v>
      </c>
    </row>
    <row r="3420" spans="5:7">
      <c r="E3420" s="80">
        <v>33080</v>
      </c>
      <c r="F3420">
        <v>1990</v>
      </c>
      <c r="G3420">
        <v>25.5</v>
      </c>
    </row>
    <row r="3421" spans="5:7">
      <c r="E3421" s="80">
        <v>33081</v>
      </c>
      <c r="F3421">
        <v>1990</v>
      </c>
      <c r="G3421">
        <v>25.5</v>
      </c>
    </row>
    <row r="3422" spans="5:7">
      <c r="E3422" s="80">
        <v>33082</v>
      </c>
      <c r="F3422">
        <v>1990</v>
      </c>
      <c r="G3422">
        <v>25.5</v>
      </c>
    </row>
    <row r="3423" spans="5:7">
      <c r="E3423" s="80">
        <v>33083</v>
      </c>
      <c r="F3423">
        <v>1990</v>
      </c>
      <c r="G3423">
        <v>25.5</v>
      </c>
    </row>
    <row r="3424" spans="5:7">
      <c r="E3424" s="80">
        <v>33084</v>
      </c>
      <c r="F3424">
        <v>1990</v>
      </c>
      <c r="G3424">
        <v>25.5</v>
      </c>
    </row>
    <row r="3425" spans="5:7">
      <c r="E3425" s="80">
        <v>33085</v>
      </c>
      <c r="F3425">
        <v>1990</v>
      </c>
      <c r="G3425">
        <v>25.5</v>
      </c>
    </row>
    <row r="3426" spans="5:7">
      <c r="E3426" s="80">
        <v>33086</v>
      </c>
      <c r="F3426">
        <v>1990</v>
      </c>
      <c r="G3426">
        <v>27</v>
      </c>
    </row>
    <row r="3427" spans="5:7">
      <c r="E3427" s="80">
        <v>33087</v>
      </c>
      <c r="F3427">
        <v>1990</v>
      </c>
      <c r="G3427">
        <v>27</v>
      </c>
    </row>
    <row r="3428" spans="5:7">
      <c r="E3428" s="80">
        <v>33088</v>
      </c>
      <c r="F3428">
        <v>1990</v>
      </c>
      <c r="G3428">
        <v>27</v>
      </c>
    </row>
    <row r="3429" spans="5:7">
      <c r="E3429" s="80">
        <v>33089</v>
      </c>
      <c r="F3429">
        <v>1990</v>
      </c>
      <c r="G3429">
        <v>27</v>
      </c>
    </row>
    <row r="3430" spans="5:7">
      <c r="E3430" s="80">
        <v>33090</v>
      </c>
      <c r="F3430">
        <v>1990</v>
      </c>
      <c r="G3430">
        <v>27</v>
      </c>
    </row>
    <row r="3431" spans="5:7">
      <c r="E3431" s="80">
        <v>33091</v>
      </c>
      <c r="F3431">
        <v>1990</v>
      </c>
      <c r="G3431">
        <v>27</v>
      </c>
    </row>
    <row r="3432" spans="5:7">
      <c r="E3432" s="80">
        <v>33092</v>
      </c>
      <c r="F3432">
        <v>1990</v>
      </c>
      <c r="G3432">
        <v>27</v>
      </c>
    </row>
    <row r="3433" spans="5:7">
      <c r="E3433" s="80">
        <v>33093</v>
      </c>
      <c r="F3433">
        <v>1990</v>
      </c>
      <c r="G3433">
        <v>27</v>
      </c>
    </row>
    <row r="3434" spans="5:7">
      <c r="E3434" s="80">
        <v>33094</v>
      </c>
      <c r="F3434">
        <v>1990</v>
      </c>
      <c r="G3434">
        <v>27</v>
      </c>
    </row>
    <row r="3435" spans="5:7">
      <c r="E3435" s="80">
        <v>33095</v>
      </c>
      <c r="F3435">
        <v>1990</v>
      </c>
      <c r="G3435">
        <v>27</v>
      </c>
    </row>
    <row r="3436" spans="5:7">
      <c r="E3436" s="80">
        <v>33096</v>
      </c>
      <c r="F3436">
        <v>1990</v>
      </c>
      <c r="G3436">
        <v>27</v>
      </c>
    </row>
    <row r="3437" spans="5:7">
      <c r="E3437" s="80">
        <v>33097</v>
      </c>
      <c r="F3437">
        <v>1990</v>
      </c>
      <c r="G3437">
        <v>27</v>
      </c>
    </row>
    <row r="3438" spans="5:7">
      <c r="E3438" s="80">
        <v>33098</v>
      </c>
      <c r="F3438">
        <v>1990</v>
      </c>
      <c r="G3438">
        <v>27</v>
      </c>
    </row>
    <row r="3439" spans="5:7">
      <c r="E3439" s="80">
        <v>33099</v>
      </c>
      <c r="F3439">
        <v>1990</v>
      </c>
      <c r="G3439">
        <v>27</v>
      </c>
    </row>
    <row r="3440" spans="5:7">
      <c r="E3440" s="80">
        <v>33100</v>
      </c>
      <c r="F3440">
        <v>1990</v>
      </c>
      <c r="G3440">
        <v>27</v>
      </c>
    </row>
    <row r="3441" spans="5:7">
      <c r="E3441" s="80">
        <v>33101</v>
      </c>
      <c r="F3441">
        <v>1990</v>
      </c>
      <c r="G3441">
        <v>27</v>
      </c>
    </row>
    <row r="3442" spans="5:7">
      <c r="E3442" s="80">
        <v>33102</v>
      </c>
      <c r="F3442">
        <v>1990</v>
      </c>
      <c r="G3442">
        <v>27</v>
      </c>
    </row>
    <row r="3443" spans="5:7">
      <c r="E3443" s="80">
        <v>33103</v>
      </c>
      <c r="F3443">
        <v>1990</v>
      </c>
      <c r="G3443">
        <v>27</v>
      </c>
    </row>
    <row r="3444" spans="5:7">
      <c r="E3444" s="80">
        <v>33104</v>
      </c>
      <c r="F3444">
        <v>1990</v>
      </c>
      <c r="G3444">
        <v>27</v>
      </c>
    </row>
    <row r="3445" spans="5:7">
      <c r="E3445" s="80">
        <v>33105</v>
      </c>
      <c r="F3445">
        <v>1990</v>
      </c>
      <c r="G3445">
        <v>27</v>
      </c>
    </row>
    <row r="3446" spans="5:7">
      <c r="E3446" s="80">
        <v>33106</v>
      </c>
      <c r="F3446">
        <v>1990</v>
      </c>
      <c r="G3446">
        <v>27</v>
      </c>
    </row>
    <row r="3447" spans="5:7">
      <c r="E3447" s="80">
        <v>33107</v>
      </c>
      <c r="F3447">
        <v>1990</v>
      </c>
      <c r="G3447">
        <v>27</v>
      </c>
    </row>
    <row r="3448" spans="5:7">
      <c r="E3448" s="80">
        <v>33108</v>
      </c>
      <c r="F3448">
        <v>1990</v>
      </c>
      <c r="G3448">
        <v>27</v>
      </c>
    </row>
    <row r="3449" spans="5:7">
      <c r="E3449" s="80">
        <v>33109</v>
      </c>
      <c r="F3449">
        <v>1990</v>
      </c>
      <c r="G3449">
        <v>27</v>
      </c>
    </row>
    <row r="3450" spans="5:7">
      <c r="E3450" s="80">
        <v>33110</v>
      </c>
      <c r="F3450">
        <v>1990</v>
      </c>
      <c r="G3450">
        <v>27</v>
      </c>
    </row>
    <row r="3451" spans="5:7">
      <c r="E3451" s="80">
        <v>33111</v>
      </c>
      <c r="F3451">
        <v>1990</v>
      </c>
      <c r="G3451">
        <v>27</v>
      </c>
    </row>
    <row r="3452" spans="5:7">
      <c r="E3452" s="80">
        <v>33112</v>
      </c>
      <c r="F3452">
        <v>1990</v>
      </c>
      <c r="G3452">
        <v>27</v>
      </c>
    </row>
    <row r="3453" spans="5:7">
      <c r="E3453" s="80">
        <v>33113</v>
      </c>
      <c r="F3453">
        <v>1990</v>
      </c>
      <c r="G3453">
        <v>27</v>
      </c>
    </row>
    <row r="3454" spans="5:7">
      <c r="E3454" s="80">
        <v>33114</v>
      </c>
      <c r="F3454">
        <v>1990</v>
      </c>
      <c r="G3454">
        <v>27</v>
      </c>
    </row>
    <row r="3455" spans="5:7">
      <c r="E3455" s="80">
        <v>33115</v>
      </c>
      <c r="F3455">
        <v>1990</v>
      </c>
      <c r="G3455">
        <v>27</v>
      </c>
    </row>
    <row r="3456" spans="5:7">
      <c r="E3456" s="80">
        <v>33116</v>
      </c>
      <c r="F3456">
        <v>1990</v>
      </c>
      <c r="G3456">
        <v>27</v>
      </c>
    </row>
    <row r="3457" spans="5:7">
      <c r="E3457" s="80">
        <v>33117</v>
      </c>
      <c r="F3457">
        <v>1990</v>
      </c>
      <c r="G3457">
        <v>28.5</v>
      </c>
    </row>
    <row r="3458" spans="5:7">
      <c r="E3458" s="80">
        <v>33118</v>
      </c>
      <c r="F3458">
        <v>1990</v>
      </c>
      <c r="G3458">
        <v>28.5</v>
      </c>
    </row>
    <row r="3459" spans="5:7">
      <c r="E3459" s="80">
        <v>33119</v>
      </c>
      <c r="F3459">
        <v>1990</v>
      </c>
      <c r="G3459">
        <v>28.5</v>
      </c>
    </row>
    <row r="3460" spans="5:7">
      <c r="E3460" s="80">
        <v>33120</v>
      </c>
      <c r="F3460">
        <v>1990</v>
      </c>
      <c r="G3460">
        <v>28.5</v>
      </c>
    </row>
    <row r="3461" spans="5:7">
      <c r="E3461" s="80">
        <v>33121</v>
      </c>
      <c r="F3461">
        <v>1990</v>
      </c>
      <c r="G3461">
        <v>28.5</v>
      </c>
    </row>
    <row r="3462" spans="5:7">
      <c r="E3462" s="80">
        <v>33122</v>
      </c>
      <c r="F3462">
        <v>1990</v>
      </c>
      <c r="G3462">
        <v>28.5</v>
      </c>
    </row>
    <row r="3463" spans="5:7">
      <c r="E3463" s="80">
        <v>33123</v>
      </c>
      <c r="F3463">
        <v>1990</v>
      </c>
      <c r="G3463">
        <v>28.5</v>
      </c>
    </row>
    <row r="3464" spans="5:7">
      <c r="E3464" s="80">
        <v>33124</v>
      </c>
      <c r="F3464">
        <v>1990</v>
      </c>
      <c r="G3464">
        <v>28.5</v>
      </c>
    </row>
    <row r="3465" spans="5:7">
      <c r="E3465" s="80">
        <v>33125</v>
      </c>
      <c r="F3465">
        <v>1990</v>
      </c>
      <c r="G3465">
        <v>28.5</v>
      </c>
    </row>
    <row r="3466" spans="5:7">
      <c r="E3466" s="80">
        <v>33126</v>
      </c>
      <c r="F3466">
        <v>1990</v>
      </c>
      <c r="G3466">
        <v>28.5</v>
      </c>
    </row>
    <row r="3467" spans="5:7">
      <c r="E3467" s="80">
        <v>33127</v>
      </c>
      <c r="F3467">
        <v>1990</v>
      </c>
      <c r="G3467">
        <v>28.5</v>
      </c>
    </row>
    <row r="3468" spans="5:7">
      <c r="E3468" s="80">
        <v>33128</v>
      </c>
      <c r="F3468">
        <v>1990</v>
      </c>
      <c r="G3468">
        <v>28.5</v>
      </c>
    </row>
    <row r="3469" spans="5:7">
      <c r="E3469" s="80">
        <v>33129</v>
      </c>
      <c r="F3469">
        <v>1990</v>
      </c>
      <c r="G3469">
        <v>28.5</v>
      </c>
    </row>
    <row r="3470" spans="5:7">
      <c r="E3470" s="80">
        <v>33130</v>
      </c>
      <c r="F3470">
        <v>1990</v>
      </c>
      <c r="G3470">
        <v>28.5</v>
      </c>
    </row>
    <row r="3471" spans="5:7">
      <c r="E3471" s="80">
        <v>33131</v>
      </c>
      <c r="F3471">
        <v>1990</v>
      </c>
      <c r="G3471">
        <v>28.5</v>
      </c>
    </row>
    <row r="3472" spans="5:7">
      <c r="E3472" s="80">
        <v>33132</v>
      </c>
      <c r="F3472">
        <v>1990</v>
      </c>
      <c r="G3472">
        <v>28.5</v>
      </c>
    </row>
    <row r="3473" spans="5:7">
      <c r="E3473" s="80">
        <v>33133</v>
      </c>
      <c r="F3473">
        <v>1990</v>
      </c>
      <c r="G3473">
        <v>28.5</v>
      </c>
    </row>
    <row r="3474" spans="5:7">
      <c r="E3474" s="80">
        <v>33134</v>
      </c>
      <c r="F3474">
        <v>1990</v>
      </c>
      <c r="G3474">
        <v>28.5</v>
      </c>
    </row>
    <row r="3475" spans="5:7">
      <c r="E3475" s="80">
        <v>33135</v>
      </c>
      <c r="F3475">
        <v>1990</v>
      </c>
      <c r="G3475">
        <v>28.5</v>
      </c>
    </row>
    <row r="3476" spans="5:7">
      <c r="E3476" s="80">
        <v>33136</v>
      </c>
      <c r="F3476">
        <v>1990</v>
      </c>
      <c r="G3476">
        <v>28.5</v>
      </c>
    </row>
    <row r="3477" spans="5:7">
      <c r="E3477" s="80">
        <v>33137</v>
      </c>
      <c r="F3477">
        <v>1990</v>
      </c>
      <c r="G3477">
        <v>28.5</v>
      </c>
    </row>
    <row r="3478" spans="5:7">
      <c r="E3478" s="80">
        <v>33138</v>
      </c>
      <c r="F3478">
        <v>1990</v>
      </c>
      <c r="G3478">
        <v>28.5</v>
      </c>
    </row>
    <row r="3479" spans="5:7">
      <c r="E3479" s="80">
        <v>33139</v>
      </c>
      <c r="F3479">
        <v>1990</v>
      </c>
      <c r="G3479">
        <v>28.5</v>
      </c>
    </row>
    <row r="3480" spans="5:7">
      <c r="E3480" s="80">
        <v>33140</v>
      </c>
      <c r="F3480">
        <v>1990</v>
      </c>
      <c r="G3480">
        <v>28.5</v>
      </c>
    </row>
    <row r="3481" spans="5:7">
      <c r="E3481" s="80">
        <v>33141</v>
      </c>
      <c r="F3481">
        <v>1990</v>
      </c>
      <c r="G3481">
        <v>28.5</v>
      </c>
    </row>
    <row r="3482" spans="5:7">
      <c r="E3482" s="80">
        <v>33142</v>
      </c>
      <c r="F3482">
        <v>1990</v>
      </c>
      <c r="G3482">
        <v>28.5</v>
      </c>
    </row>
    <row r="3483" spans="5:7">
      <c r="E3483" s="80">
        <v>33143</v>
      </c>
      <c r="F3483">
        <v>1990</v>
      </c>
      <c r="G3483">
        <v>28.5</v>
      </c>
    </row>
    <row r="3484" spans="5:7">
      <c r="E3484" s="80">
        <v>33144</v>
      </c>
      <c r="F3484">
        <v>1990</v>
      </c>
      <c r="G3484">
        <v>28.5</v>
      </c>
    </row>
    <row r="3485" spans="5:7">
      <c r="E3485" s="80">
        <v>33145</v>
      </c>
      <c r="F3485">
        <v>1990</v>
      </c>
      <c r="G3485">
        <v>28.5</v>
      </c>
    </row>
    <row r="3486" spans="5:7">
      <c r="E3486" s="80">
        <v>33146</v>
      </c>
      <c r="F3486">
        <v>1990</v>
      </c>
      <c r="G3486">
        <v>28.5</v>
      </c>
    </row>
    <row r="3487" spans="5:7">
      <c r="E3487" s="80">
        <v>33147</v>
      </c>
      <c r="F3487">
        <v>1990</v>
      </c>
      <c r="G3487">
        <v>29.5</v>
      </c>
    </row>
    <row r="3488" spans="5:7">
      <c r="E3488" s="80">
        <v>33148</v>
      </c>
      <c r="F3488">
        <v>1990</v>
      </c>
      <c r="G3488">
        <v>29.5</v>
      </c>
    </row>
    <row r="3489" spans="5:7">
      <c r="E3489" s="80">
        <v>33149</v>
      </c>
      <c r="F3489">
        <v>1990</v>
      </c>
      <c r="G3489">
        <v>29.5</v>
      </c>
    </row>
    <row r="3490" spans="5:7">
      <c r="E3490" s="80">
        <v>33150</v>
      </c>
      <c r="F3490">
        <v>1990</v>
      </c>
      <c r="G3490">
        <v>29.5</v>
      </c>
    </row>
    <row r="3491" spans="5:7">
      <c r="E3491" s="80">
        <v>33151</v>
      </c>
      <c r="F3491">
        <v>1990</v>
      </c>
      <c r="G3491">
        <v>29.5</v>
      </c>
    </row>
    <row r="3492" spans="5:7">
      <c r="E3492" s="80">
        <v>33152</v>
      </c>
      <c r="F3492">
        <v>1990</v>
      </c>
      <c r="G3492">
        <v>29.5</v>
      </c>
    </row>
    <row r="3493" spans="5:7">
      <c r="E3493" s="80">
        <v>33153</v>
      </c>
      <c r="F3493">
        <v>1990</v>
      </c>
      <c r="G3493">
        <v>29.5</v>
      </c>
    </row>
    <row r="3494" spans="5:7">
      <c r="E3494" s="80">
        <v>33154</v>
      </c>
      <c r="F3494">
        <v>1990</v>
      </c>
      <c r="G3494">
        <v>29.5</v>
      </c>
    </row>
    <row r="3495" spans="5:7">
      <c r="E3495" s="80">
        <v>33155</v>
      </c>
      <c r="F3495">
        <v>1990</v>
      </c>
      <c r="G3495">
        <v>29.5</v>
      </c>
    </row>
    <row r="3496" spans="5:7">
      <c r="E3496" s="80">
        <v>33156</v>
      </c>
      <c r="F3496">
        <v>1990</v>
      </c>
      <c r="G3496">
        <v>29.5</v>
      </c>
    </row>
    <row r="3497" spans="5:7">
      <c r="E3497" s="80">
        <v>33157</v>
      </c>
      <c r="F3497">
        <v>1990</v>
      </c>
      <c r="G3497">
        <v>29.5</v>
      </c>
    </row>
    <row r="3498" spans="5:7">
      <c r="E3498" s="80">
        <v>33158</v>
      </c>
      <c r="F3498">
        <v>1990</v>
      </c>
      <c r="G3498">
        <v>29.5</v>
      </c>
    </row>
    <row r="3499" spans="5:7">
      <c r="E3499" s="80">
        <v>33159</v>
      </c>
      <c r="F3499">
        <v>1990</v>
      </c>
      <c r="G3499">
        <v>29.5</v>
      </c>
    </row>
    <row r="3500" spans="5:7">
      <c r="E3500" s="80">
        <v>33160</v>
      </c>
      <c r="F3500">
        <v>1990</v>
      </c>
      <c r="G3500">
        <v>29.5</v>
      </c>
    </row>
    <row r="3501" spans="5:7">
      <c r="E3501" s="80">
        <v>33161</v>
      </c>
      <c r="F3501">
        <v>1990</v>
      </c>
      <c r="G3501">
        <v>29.5</v>
      </c>
    </row>
    <row r="3502" spans="5:7">
      <c r="E3502" s="80">
        <v>33162</v>
      </c>
      <c r="F3502">
        <v>1990</v>
      </c>
      <c r="G3502">
        <v>29.5</v>
      </c>
    </row>
    <row r="3503" spans="5:7">
      <c r="E3503" s="80">
        <v>33163</v>
      </c>
      <c r="F3503">
        <v>1990</v>
      </c>
      <c r="G3503">
        <v>29.5</v>
      </c>
    </row>
    <row r="3504" spans="5:7">
      <c r="E3504" s="80">
        <v>33164</v>
      </c>
      <c r="F3504">
        <v>1990</v>
      </c>
      <c r="G3504">
        <v>29.5</v>
      </c>
    </row>
    <row r="3505" spans="5:7">
      <c r="E3505" s="80">
        <v>33165</v>
      </c>
      <c r="F3505">
        <v>1990</v>
      </c>
      <c r="G3505">
        <v>29.5</v>
      </c>
    </row>
    <row r="3506" spans="5:7">
      <c r="E3506" s="80">
        <v>33166</v>
      </c>
      <c r="F3506">
        <v>1990</v>
      </c>
      <c r="G3506">
        <v>29.5</v>
      </c>
    </row>
    <row r="3507" spans="5:7">
      <c r="E3507" s="80">
        <v>33167</v>
      </c>
      <c r="F3507">
        <v>1990</v>
      </c>
      <c r="G3507">
        <v>29.5</v>
      </c>
    </row>
    <row r="3508" spans="5:7">
      <c r="E3508" s="80">
        <v>33168</v>
      </c>
      <c r="F3508">
        <v>1990</v>
      </c>
      <c r="G3508">
        <v>29.5</v>
      </c>
    </row>
    <row r="3509" spans="5:7">
      <c r="E3509" s="80">
        <v>33169</v>
      </c>
      <c r="F3509">
        <v>1990</v>
      </c>
      <c r="G3509">
        <v>29.5</v>
      </c>
    </row>
    <row r="3510" spans="5:7">
      <c r="E3510" s="80">
        <v>33170</v>
      </c>
      <c r="F3510">
        <v>1990</v>
      </c>
      <c r="G3510">
        <v>29.5</v>
      </c>
    </row>
    <row r="3511" spans="5:7">
      <c r="E3511" s="80">
        <v>33171</v>
      </c>
      <c r="F3511">
        <v>1990</v>
      </c>
      <c r="G3511">
        <v>29.5</v>
      </c>
    </row>
    <row r="3512" spans="5:7">
      <c r="E3512" s="80">
        <v>33172</v>
      </c>
      <c r="F3512">
        <v>1990</v>
      </c>
      <c r="G3512">
        <v>29.5</v>
      </c>
    </row>
    <row r="3513" spans="5:7">
      <c r="E3513" s="80">
        <v>33173</v>
      </c>
      <c r="F3513">
        <v>1990</v>
      </c>
      <c r="G3513">
        <v>29.5</v>
      </c>
    </row>
    <row r="3514" spans="5:7">
      <c r="E3514" s="80">
        <v>33174</v>
      </c>
      <c r="F3514">
        <v>1990</v>
      </c>
      <c r="G3514">
        <v>29.5</v>
      </c>
    </row>
    <row r="3515" spans="5:7">
      <c r="E3515" s="80">
        <v>33175</v>
      </c>
      <c r="F3515">
        <v>1990</v>
      </c>
      <c r="G3515">
        <v>29.5</v>
      </c>
    </row>
    <row r="3516" spans="5:7">
      <c r="E3516" s="80">
        <v>33176</v>
      </c>
      <c r="F3516">
        <v>1990</v>
      </c>
      <c r="G3516">
        <v>29.5</v>
      </c>
    </row>
    <row r="3517" spans="5:7">
      <c r="E3517" s="80">
        <v>33177</v>
      </c>
      <c r="F3517">
        <v>1990</v>
      </c>
      <c r="G3517">
        <v>29.5</v>
      </c>
    </row>
    <row r="3518" spans="5:7">
      <c r="E3518" s="80">
        <v>33178</v>
      </c>
      <c r="F3518">
        <v>1990</v>
      </c>
      <c r="G3518">
        <v>29.5</v>
      </c>
    </row>
    <row r="3519" spans="5:7">
      <c r="E3519" s="80">
        <v>33179</v>
      </c>
      <c r="F3519">
        <v>1990</v>
      </c>
      <c r="G3519">
        <v>29.5</v>
      </c>
    </row>
    <row r="3520" spans="5:7">
      <c r="E3520" s="80">
        <v>33180</v>
      </c>
      <c r="F3520">
        <v>1990</v>
      </c>
      <c r="G3520">
        <v>29.5</v>
      </c>
    </row>
    <row r="3521" spans="5:7">
      <c r="E3521" s="80">
        <v>33181</v>
      </c>
      <c r="F3521">
        <v>1990</v>
      </c>
      <c r="G3521">
        <v>29.5</v>
      </c>
    </row>
    <row r="3522" spans="5:7">
      <c r="E3522" s="80">
        <v>33182</v>
      </c>
      <c r="F3522">
        <v>1990</v>
      </c>
      <c r="G3522">
        <v>29.5</v>
      </c>
    </row>
    <row r="3523" spans="5:7">
      <c r="E3523" s="80">
        <v>33183</v>
      </c>
      <c r="F3523">
        <v>1990</v>
      </c>
      <c r="G3523">
        <v>29.5</v>
      </c>
    </row>
    <row r="3524" spans="5:7">
      <c r="E3524" s="80">
        <v>33184</v>
      </c>
      <c r="F3524">
        <v>1990</v>
      </c>
      <c r="G3524">
        <v>29.5</v>
      </c>
    </row>
    <row r="3525" spans="5:7">
      <c r="E3525" s="80">
        <v>33185</v>
      </c>
      <c r="F3525">
        <v>1990</v>
      </c>
      <c r="G3525">
        <v>29.5</v>
      </c>
    </row>
    <row r="3526" spans="5:7">
      <c r="E3526" s="80">
        <v>33186</v>
      </c>
      <c r="F3526">
        <v>1990</v>
      </c>
      <c r="G3526">
        <v>29.5</v>
      </c>
    </row>
    <row r="3527" spans="5:7">
      <c r="E3527" s="80">
        <v>33187</v>
      </c>
      <c r="F3527">
        <v>1990</v>
      </c>
      <c r="G3527">
        <v>29.5</v>
      </c>
    </row>
    <row r="3528" spans="5:7">
      <c r="E3528" s="80">
        <v>33188</v>
      </c>
      <c r="F3528">
        <v>1990</v>
      </c>
      <c r="G3528">
        <v>29.5</v>
      </c>
    </row>
    <row r="3529" spans="5:7">
      <c r="E3529" s="80">
        <v>33189</v>
      </c>
      <c r="F3529">
        <v>1990</v>
      </c>
      <c r="G3529">
        <v>29.5</v>
      </c>
    </row>
    <row r="3530" spans="5:7">
      <c r="E3530" s="80">
        <v>33190</v>
      </c>
      <c r="F3530">
        <v>1990</v>
      </c>
      <c r="G3530">
        <v>29.5</v>
      </c>
    </row>
    <row r="3531" spans="5:7">
      <c r="E3531" s="80">
        <v>33191</v>
      </c>
      <c r="F3531">
        <v>1990</v>
      </c>
      <c r="G3531">
        <v>29.5</v>
      </c>
    </row>
    <row r="3532" spans="5:7">
      <c r="E3532" s="80">
        <v>33192</v>
      </c>
      <c r="F3532">
        <v>1990</v>
      </c>
      <c r="G3532">
        <v>29.5</v>
      </c>
    </row>
    <row r="3533" spans="5:7">
      <c r="E3533" s="80">
        <v>33193</v>
      </c>
      <c r="F3533">
        <v>1990</v>
      </c>
      <c r="G3533">
        <v>29.5</v>
      </c>
    </row>
    <row r="3534" spans="5:7">
      <c r="E3534" s="80">
        <v>33194</v>
      </c>
      <c r="F3534">
        <v>1990</v>
      </c>
      <c r="G3534">
        <v>29.5</v>
      </c>
    </row>
    <row r="3535" spans="5:7">
      <c r="E3535" s="80">
        <v>33195</v>
      </c>
      <c r="F3535">
        <v>1990</v>
      </c>
      <c r="G3535">
        <v>29.5</v>
      </c>
    </row>
    <row r="3536" spans="5:7">
      <c r="E3536" s="80">
        <v>33196</v>
      </c>
      <c r="F3536">
        <v>1990</v>
      </c>
      <c r="G3536">
        <v>29.5</v>
      </c>
    </row>
    <row r="3537" spans="5:7">
      <c r="E3537" s="80">
        <v>33197</v>
      </c>
      <c r="F3537">
        <v>1990</v>
      </c>
      <c r="G3537">
        <v>29.5</v>
      </c>
    </row>
    <row r="3538" spans="5:7">
      <c r="E3538" s="80">
        <v>33198</v>
      </c>
      <c r="F3538">
        <v>1990</v>
      </c>
      <c r="G3538">
        <v>29.5</v>
      </c>
    </row>
    <row r="3539" spans="5:7">
      <c r="E3539" s="80">
        <v>33199</v>
      </c>
      <c r="F3539">
        <v>1990</v>
      </c>
      <c r="G3539">
        <v>29.5</v>
      </c>
    </row>
    <row r="3540" spans="5:7">
      <c r="E3540" s="80">
        <v>33200</v>
      </c>
      <c r="F3540">
        <v>1990</v>
      </c>
      <c r="G3540">
        <v>29.5</v>
      </c>
    </row>
    <row r="3541" spans="5:7">
      <c r="E3541" s="80">
        <v>33201</v>
      </c>
      <c r="F3541">
        <v>1990</v>
      </c>
      <c r="G3541">
        <v>29.5</v>
      </c>
    </row>
    <row r="3542" spans="5:7">
      <c r="E3542" s="80">
        <v>33202</v>
      </c>
      <c r="F3542">
        <v>1990</v>
      </c>
      <c r="G3542">
        <v>29.5</v>
      </c>
    </row>
    <row r="3543" spans="5:7">
      <c r="E3543" s="80">
        <v>33203</v>
      </c>
      <c r="F3543">
        <v>1990</v>
      </c>
      <c r="G3543">
        <v>34</v>
      </c>
    </row>
    <row r="3544" spans="5:7">
      <c r="E3544" s="80">
        <v>33204</v>
      </c>
      <c r="F3544">
        <v>1990</v>
      </c>
      <c r="G3544">
        <v>34</v>
      </c>
    </row>
    <row r="3545" spans="5:7">
      <c r="E3545" s="80">
        <v>33205</v>
      </c>
      <c r="F3545">
        <v>1990</v>
      </c>
      <c r="G3545">
        <v>34</v>
      </c>
    </row>
    <row r="3546" spans="5:7">
      <c r="E3546" s="80">
        <v>33206</v>
      </c>
      <c r="F3546">
        <v>1990</v>
      </c>
      <c r="G3546">
        <v>34</v>
      </c>
    </row>
    <row r="3547" spans="5:7">
      <c r="E3547" s="80">
        <v>33207</v>
      </c>
      <c r="F3547">
        <v>1990</v>
      </c>
      <c r="G3547">
        <v>34</v>
      </c>
    </row>
    <row r="3548" spans="5:7">
      <c r="E3548" s="80">
        <v>33208</v>
      </c>
      <c r="F3548">
        <v>1990</v>
      </c>
      <c r="G3548">
        <v>34</v>
      </c>
    </row>
    <row r="3549" spans="5:7">
      <c r="E3549" s="80">
        <v>33209</v>
      </c>
      <c r="F3549">
        <v>1990</v>
      </c>
      <c r="G3549">
        <v>34</v>
      </c>
    </row>
    <row r="3550" spans="5:7">
      <c r="E3550" s="80">
        <v>33210</v>
      </c>
      <c r="F3550">
        <v>1990</v>
      </c>
      <c r="G3550">
        <v>34</v>
      </c>
    </row>
    <row r="3551" spans="5:7">
      <c r="E3551" s="80">
        <v>33211</v>
      </c>
      <c r="F3551">
        <v>1990</v>
      </c>
      <c r="G3551">
        <v>34</v>
      </c>
    </row>
    <row r="3552" spans="5:7">
      <c r="E3552" s="80">
        <v>33212</v>
      </c>
      <c r="F3552">
        <v>1990</v>
      </c>
      <c r="G3552">
        <v>34</v>
      </c>
    </row>
    <row r="3553" spans="5:7">
      <c r="E3553" s="80">
        <v>33213</v>
      </c>
      <c r="F3553">
        <v>1990</v>
      </c>
      <c r="G3553">
        <v>34</v>
      </c>
    </row>
    <row r="3554" spans="5:7">
      <c r="E3554" s="80">
        <v>33214</v>
      </c>
      <c r="F3554">
        <v>1990</v>
      </c>
      <c r="G3554">
        <v>34</v>
      </c>
    </row>
    <row r="3555" spans="5:7">
      <c r="E3555" s="80">
        <v>33215</v>
      </c>
      <c r="F3555">
        <v>1990</v>
      </c>
      <c r="G3555">
        <v>34</v>
      </c>
    </row>
    <row r="3556" spans="5:7">
      <c r="E3556" s="80">
        <v>33216</v>
      </c>
      <c r="F3556">
        <v>1990</v>
      </c>
      <c r="G3556">
        <v>34</v>
      </c>
    </row>
    <row r="3557" spans="5:7">
      <c r="E3557" s="80">
        <v>33217</v>
      </c>
      <c r="F3557">
        <v>1990</v>
      </c>
      <c r="G3557">
        <v>34</v>
      </c>
    </row>
    <row r="3558" spans="5:7">
      <c r="E3558" s="80">
        <v>33218</v>
      </c>
      <c r="F3558">
        <v>1990</v>
      </c>
      <c r="G3558">
        <v>34</v>
      </c>
    </row>
    <row r="3559" spans="5:7">
      <c r="E3559" s="80">
        <v>33219</v>
      </c>
      <c r="F3559">
        <v>1990</v>
      </c>
      <c r="G3559">
        <v>34</v>
      </c>
    </row>
    <row r="3560" spans="5:7">
      <c r="E3560" s="80">
        <v>33220</v>
      </c>
      <c r="F3560">
        <v>1990</v>
      </c>
      <c r="G3560">
        <v>34</v>
      </c>
    </row>
    <row r="3561" spans="5:7">
      <c r="E3561" s="80">
        <v>33221</v>
      </c>
      <c r="F3561">
        <v>1990</v>
      </c>
      <c r="G3561">
        <v>34</v>
      </c>
    </row>
    <row r="3562" spans="5:7">
      <c r="E3562" s="80">
        <v>33222</v>
      </c>
      <c r="F3562">
        <v>1990</v>
      </c>
      <c r="G3562">
        <v>34</v>
      </c>
    </row>
    <row r="3563" spans="5:7">
      <c r="E3563" s="80">
        <v>33223</v>
      </c>
      <c r="F3563">
        <v>1990</v>
      </c>
      <c r="G3563">
        <v>34</v>
      </c>
    </row>
    <row r="3564" spans="5:7">
      <c r="E3564" s="80">
        <v>33224</v>
      </c>
      <c r="F3564">
        <v>1990</v>
      </c>
      <c r="G3564">
        <v>34</v>
      </c>
    </row>
    <row r="3565" spans="5:7">
      <c r="E3565" s="80">
        <v>33225</v>
      </c>
      <c r="F3565">
        <v>1990</v>
      </c>
      <c r="G3565">
        <v>34</v>
      </c>
    </row>
    <row r="3566" spans="5:7">
      <c r="E3566" s="80">
        <v>33226</v>
      </c>
      <c r="F3566">
        <v>1990</v>
      </c>
      <c r="G3566">
        <v>34</v>
      </c>
    </row>
    <row r="3567" spans="5:7">
      <c r="E3567" s="80">
        <v>33227</v>
      </c>
      <c r="F3567">
        <v>1990</v>
      </c>
      <c r="G3567">
        <v>34</v>
      </c>
    </row>
    <row r="3568" spans="5:7">
      <c r="E3568" s="80">
        <v>33228</v>
      </c>
      <c r="F3568">
        <v>1990</v>
      </c>
      <c r="G3568">
        <v>34</v>
      </c>
    </row>
    <row r="3569" spans="5:7">
      <c r="E3569" s="80">
        <v>33229</v>
      </c>
      <c r="F3569">
        <v>1990</v>
      </c>
      <c r="G3569">
        <v>34</v>
      </c>
    </row>
    <row r="3570" spans="5:7">
      <c r="E3570" s="80">
        <v>33230</v>
      </c>
      <c r="F3570">
        <v>1990</v>
      </c>
      <c r="G3570">
        <v>34</v>
      </c>
    </row>
    <row r="3571" spans="5:7">
      <c r="E3571" s="80">
        <v>33231</v>
      </c>
      <c r="F3571">
        <v>1990</v>
      </c>
      <c r="G3571">
        <v>34</v>
      </c>
    </row>
    <row r="3572" spans="5:7">
      <c r="E3572" s="80">
        <v>33232</v>
      </c>
      <c r="F3572">
        <v>1990</v>
      </c>
      <c r="G3572">
        <v>34</v>
      </c>
    </row>
    <row r="3573" spans="5:7">
      <c r="E3573" s="80">
        <v>33233</v>
      </c>
      <c r="F3573">
        <v>1990</v>
      </c>
      <c r="G3573">
        <v>34</v>
      </c>
    </row>
    <row r="3574" spans="5:7">
      <c r="E3574" s="80">
        <v>33234</v>
      </c>
      <c r="F3574">
        <v>1990</v>
      </c>
      <c r="G3574">
        <v>34</v>
      </c>
    </row>
    <row r="3575" spans="5:7">
      <c r="E3575" s="80">
        <v>33235</v>
      </c>
      <c r="F3575">
        <v>1990</v>
      </c>
      <c r="G3575">
        <v>34</v>
      </c>
    </row>
    <row r="3576" spans="5:7">
      <c r="E3576" s="80">
        <v>33236</v>
      </c>
      <c r="F3576">
        <v>1990</v>
      </c>
      <c r="G3576">
        <v>34</v>
      </c>
    </row>
    <row r="3577" spans="5:7">
      <c r="E3577" s="80">
        <v>33237</v>
      </c>
      <c r="F3577">
        <v>1990</v>
      </c>
      <c r="G3577">
        <v>34</v>
      </c>
    </row>
    <row r="3578" spans="5:7">
      <c r="E3578" s="80">
        <v>33238</v>
      </c>
      <c r="F3578">
        <v>1990</v>
      </c>
      <c r="G3578">
        <v>34</v>
      </c>
    </row>
    <row r="3579" spans="5:7">
      <c r="E3579" s="80">
        <v>33239</v>
      </c>
      <c r="F3579">
        <v>1991</v>
      </c>
      <c r="G3579">
        <v>34</v>
      </c>
    </row>
    <row r="3580" spans="5:7">
      <c r="E3580" s="80">
        <v>33240</v>
      </c>
      <c r="F3580">
        <v>1991</v>
      </c>
      <c r="G3580">
        <v>34</v>
      </c>
    </row>
    <row r="3581" spans="5:7">
      <c r="E3581" s="80">
        <v>33241</v>
      </c>
      <c r="F3581">
        <v>1991</v>
      </c>
      <c r="G3581">
        <v>34</v>
      </c>
    </row>
    <row r="3582" spans="5:7">
      <c r="E3582" s="80">
        <v>33242</v>
      </c>
      <c r="F3582">
        <v>1991</v>
      </c>
      <c r="G3582">
        <v>34</v>
      </c>
    </row>
    <row r="3583" spans="5:7">
      <c r="E3583" s="80">
        <v>33243</v>
      </c>
      <c r="F3583">
        <v>1991</v>
      </c>
      <c r="G3583">
        <v>34</v>
      </c>
    </row>
    <row r="3584" spans="5:7">
      <c r="E3584" s="80">
        <v>33244</v>
      </c>
      <c r="F3584">
        <v>1991</v>
      </c>
      <c r="G3584">
        <v>34</v>
      </c>
    </row>
    <row r="3585" spans="5:7">
      <c r="E3585" s="80">
        <v>33245</v>
      </c>
      <c r="F3585">
        <v>1991</v>
      </c>
      <c r="G3585">
        <v>34</v>
      </c>
    </row>
    <row r="3586" spans="5:7">
      <c r="E3586" s="80">
        <v>33246</v>
      </c>
      <c r="F3586">
        <v>1991</v>
      </c>
      <c r="G3586">
        <v>34</v>
      </c>
    </row>
    <row r="3587" spans="5:7">
      <c r="E3587" s="80">
        <v>33247</v>
      </c>
      <c r="F3587">
        <v>1991</v>
      </c>
      <c r="G3587">
        <v>34</v>
      </c>
    </row>
    <row r="3588" spans="5:7">
      <c r="E3588" s="80">
        <v>33248</v>
      </c>
      <c r="F3588">
        <v>1991</v>
      </c>
      <c r="G3588">
        <v>34</v>
      </c>
    </row>
    <row r="3589" spans="5:7">
      <c r="E3589" s="80">
        <v>33249</v>
      </c>
      <c r="F3589">
        <v>1991</v>
      </c>
      <c r="G3589">
        <v>34</v>
      </c>
    </row>
    <row r="3590" spans="5:7">
      <c r="E3590" s="80">
        <v>33250</v>
      </c>
      <c r="F3590">
        <v>1991</v>
      </c>
      <c r="G3590">
        <v>34</v>
      </c>
    </row>
    <row r="3591" spans="5:7">
      <c r="E3591" s="80">
        <v>33251</v>
      </c>
      <c r="F3591">
        <v>1991</v>
      </c>
      <c r="G3591">
        <v>34</v>
      </c>
    </row>
    <row r="3592" spans="5:7">
      <c r="E3592" s="80">
        <v>33252</v>
      </c>
      <c r="F3592">
        <v>1991</v>
      </c>
      <c r="G3592">
        <v>34</v>
      </c>
    </row>
    <row r="3593" spans="5:7">
      <c r="E3593" s="80">
        <v>33253</v>
      </c>
      <c r="F3593">
        <v>1991</v>
      </c>
      <c r="G3593">
        <v>34</v>
      </c>
    </row>
    <row r="3594" spans="5:7">
      <c r="E3594" s="80">
        <v>33254</v>
      </c>
      <c r="F3594">
        <v>1991</v>
      </c>
      <c r="G3594">
        <v>34</v>
      </c>
    </row>
    <row r="3595" spans="5:7">
      <c r="E3595" s="80">
        <v>33255</v>
      </c>
      <c r="F3595">
        <v>1991</v>
      </c>
      <c r="G3595">
        <v>34</v>
      </c>
    </row>
    <row r="3596" spans="5:7">
      <c r="E3596" s="80">
        <v>33256</v>
      </c>
      <c r="F3596">
        <v>1991</v>
      </c>
      <c r="G3596">
        <v>34</v>
      </c>
    </row>
    <row r="3597" spans="5:7">
      <c r="E3597" s="80">
        <v>33257</v>
      </c>
      <c r="F3597">
        <v>1991</v>
      </c>
      <c r="G3597">
        <v>34</v>
      </c>
    </row>
    <row r="3598" spans="5:7">
      <c r="E3598" s="80">
        <v>33258</v>
      </c>
      <c r="F3598">
        <v>1991</v>
      </c>
      <c r="G3598">
        <v>34</v>
      </c>
    </row>
    <row r="3599" spans="5:7">
      <c r="E3599" s="80">
        <v>33259</v>
      </c>
      <c r="F3599">
        <v>1991</v>
      </c>
      <c r="G3599">
        <v>34</v>
      </c>
    </row>
    <row r="3600" spans="5:7">
      <c r="E3600" s="80">
        <v>33260</v>
      </c>
      <c r="F3600">
        <v>1991</v>
      </c>
      <c r="G3600">
        <v>34</v>
      </c>
    </row>
    <row r="3601" spans="5:7">
      <c r="E3601" s="80">
        <v>33261</v>
      </c>
      <c r="F3601">
        <v>1991</v>
      </c>
      <c r="G3601">
        <v>34</v>
      </c>
    </row>
    <row r="3602" spans="5:7">
      <c r="E3602" s="80">
        <v>33262</v>
      </c>
      <c r="F3602">
        <v>1991</v>
      </c>
      <c r="G3602">
        <v>34</v>
      </c>
    </row>
    <row r="3603" spans="5:7">
      <c r="E3603" s="80">
        <v>33263</v>
      </c>
      <c r="F3603">
        <v>1991</v>
      </c>
      <c r="G3603">
        <v>34</v>
      </c>
    </row>
    <row r="3604" spans="5:7">
      <c r="E3604" s="80">
        <v>33264</v>
      </c>
      <c r="F3604">
        <v>1991</v>
      </c>
      <c r="G3604">
        <v>34</v>
      </c>
    </row>
    <row r="3605" spans="5:7">
      <c r="E3605" s="80">
        <v>33265</v>
      </c>
      <c r="F3605">
        <v>1991</v>
      </c>
      <c r="G3605">
        <v>34</v>
      </c>
    </row>
    <row r="3606" spans="5:7">
      <c r="E3606" s="80">
        <v>33266</v>
      </c>
      <c r="F3606">
        <v>1991</v>
      </c>
      <c r="G3606">
        <v>34</v>
      </c>
    </row>
    <row r="3607" spans="5:7">
      <c r="E3607" s="80">
        <v>33267</v>
      </c>
      <c r="F3607">
        <v>1991</v>
      </c>
      <c r="G3607">
        <v>34</v>
      </c>
    </row>
    <row r="3608" spans="5:7">
      <c r="E3608" s="80">
        <v>33268</v>
      </c>
      <c r="F3608">
        <v>1991</v>
      </c>
      <c r="G3608">
        <v>34</v>
      </c>
    </row>
    <row r="3609" spans="5:7">
      <c r="E3609" s="80">
        <v>33269</v>
      </c>
      <c r="F3609">
        <v>1991</v>
      </c>
      <c r="G3609">
        <v>34</v>
      </c>
    </row>
    <row r="3610" spans="5:7">
      <c r="E3610" s="80">
        <v>33270</v>
      </c>
      <c r="F3610">
        <v>1991</v>
      </c>
      <c r="G3610">
        <v>35</v>
      </c>
    </row>
    <row r="3611" spans="5:7">
      <c r="E3611" s="80">
        <v>33271</v>
      </c>
      <c r="F3611">
        <v>1991</v>
      </c>
      <c r="G3611">
        <v>35</v>
      </c>
    </row>
    <row r="3612" spans="5:7">
      <c r="E3612" s="80">
        <v>33272</v>
      </c>
      <c r="F3612">
        <v>1991</v>
      </c>
      <c r="G3612">
        <v>35</v>
      </c>
    </row>
    <row r="3613" spans="5:7">
      <c r="E3613" s="80">
        <v>33273</v>
      </c>
      <c r="F3613">
        <v>1991</v>
      </c>
      <c r="G3613">
        <v>35</v>
      </c>
    </row>
    <row r="3614" spans="5:7">
      <c r="E3614" s="80">
        <v>33274</v>
      </c>
      <c r="F3614">
        <v>1991</v>
      </c>
      <c r="G3614">
        <v>35</v>
      </c>
    </row>
    <row r="3615" spans="5:7">
      <c r="E3615" s="80">
        <v>33275</v>
      </c>
      <c r="F3615">
        <v>1991</v>
      </c>
      <c r="G3615">
        <v>35</v>
      </c>
    </row>
    <row r="3616" spans="5:7">
      <c r="E3616" s="80">
        <v>33276</v>
      </c>
      <c r="F3616">
        <v>1991</v>
      </c>
      <c r="G3616">
        <v>35</v>
      </c>
    </row>
    <row r="3617" spans="5:7">
      <c r="E3617" s="80">
        <v>33277</v>
      </c>
      <c r="F3617">
        <v>1991</v>
      </c>
      <c r="G3617">
        <v>35</v>
      </c>
    </row>
    <row r="3618" spans="5:7">
      <c r="E3618" s="80">
        <v>33278</v>
      </c>
      <c r="F3618">
        <v>1991</v>
      </c>
      <c r="G3618">
        <v>35</v>
      </c>
    </row>
    <row r="3619" spans="5:7">
      <c r="E3619" s="80">
        <v>33279</v>
      </c>
      <c r="F3619">
        <v>1991</v>
      </c>
      <c r="G3619">
        <v>35</v>
      </c>
    </row>
    <row r="3620" spans="5:7">
      <c r="E3620" s="80">
        <v>33280</v>
      </c>
      <c r="F3620">
        <v>1991</v>
      </c>
      <c r="G3620">
        <v>35</v>
      </c>
    </row>
    <row r="3621" spans="5:7">
      <c r="E3621" s="80">
        <v>33281</v>
      </c>
      <c r="F3621">
        <v>1991</v>
      </c>
      <c r="G3621">
        <v>35</v>
      </c>
    </row>
    <row r="3622" spans="5:7">
      <c r="E3622" s="80">
        <v>33282</v>
      </c>
      <c r="F3622">
        <v>1991</v>
      </c>
      <c r="G3622">
        <v>35</v>
      </c>
    </row>
    <row r="3623" spans="5:7">
      <c r="E3623" s="80">
        <v>33283</v>
      </c>
      <c r="F3623">
        <v>1991</v>
      </c>
      <c r="G3623">
        <v>35</v>
      </c>
    </row>
    <row r="3624" spans="5:7">
      <c r="E3624" s="80">
        <v>33284</v>
      </c>
      <c r="F3624">
        <v>1991</v>
      </c>
      <c r="G3624">
        <v>35</v>
      </c>
    </row>
    <row r="3625" spans="5:7">
      <c r="E3625" s="80">
        <v>33285</v>
      </c>
      <c r="F3625">
        <v>1991</v>
      </c>
      <c r="G3625">
        <v>35</v>
      </c>
    </row>
    <row r="3626" spans="5:7">
      <c r="E3626" s="80">
        <v>33286</v>
      </c>
      <c r="F3626">
        <v>1991</v>
      </c>
      <c r="G3626">
        <v>35</v>
      </c>
    </row>
    <row r="3627" spans="5:7">
      <c r="E3627" s="80">
        <v>33287</v>
      </c>
      <c r="F3627">
        <v>1991</v>
      </c>
      <c r="G3627">
        <v>35</v>
      </c>
    </row>
    <row r="3628" spans="5:7">
      <c r="E3628" s="80">
        <v>33288</v>
      </c>
      <c r="F3628">
        <v>1991</v>
      </c>
      <c r="G3628">
        <v>35</v>
      </c>
    </row>
    <row r="3629" spans="5:7">
      <c r="E3629" s="80">
        <v>33289</v>
      </c>
      <c r="F3629">
        <v>1991</v>
      </c>
      <c r="G3629">
        <v>35</v>
      </c>
    </row>
    <row r="3630" spans="5:7">
      <c r="E3630" s="80">
        <v>33290</v>
      </c>
      <c r="F3630">
        <v>1991</v>
      </c>
      <c r="G3630">
        <v>35</v>
      </c>
    </row>
    <row r="3631" spans="5:7">
      <c r="E3631" s="80">
        <v>33291</v>
      </c>
      <c r="F3631">
        <v>1991</v>
      </c>
      <c r="G3631">
        <v>35</v>
      </c>
    </row>
    <row r="3632" spans="5:7">
      <c r="E3632" s="80">
        <v>33292</v>
      </c>
      <c r="F3632">
        <v>1991</v>
      </c>
      <c r="G3632">
        <v>35</v>
      </c>
    </row>
    <row r="3633" spans="5:7">
      <c r="E3633" s="80">
        <v>33293</v>
      </c>
      <c r="F3633">
        <v>1991</v>
      </c>
      <c r="G3633">
        <v>35</v>
      </c>
    </row>
    <row r="3634" spans="5:7">
      <c r="E3634" s="80">
        <v>33294</v>
      </c>
      <c r="F3634">
        <v>1991</v>
      </c>
      <c r="G3634">
        <v>35</v>
      </c>
    </row>
    <row r="3635" spans="5:7">
      <c r="E3635" s="80">
        <v>33295</v>
      </c>
      <c r="F3635">
        <v>1991</v>
      </c>
      <c r="G3635">
        <v>35</v>
      </c>
    </row>
    <row r="3636" spans="5:7">
      <c r="E3636" s="80">
        <v>33296</v>
      </c>
      <c r="F3636">
        <v>1991</v>
      </c>
      <c r="G3636">
        <v>35</v>
      </c>
    </row>
    <row r="3637" spans="5:7">
      <c r="E3637" s="80">
        <v>33297</v>
      </c>
      <c r="F3637">
        <v>1991</v>
      </c>
      <c r="G3637">
        <v>35</v>
      </c>
    </row>
    <row r="3638" spans="5:7">
      <c r="E3638" s="80">
        <v>33298</v>
      </c>
      <c r="F3638">
        <v>1991</v>
      </c>
      <c r="G3638">
        <v>35</v>
      </c>
    </row>
    <row r="3639" spans="5:7">
      <c r="E3639" s="80">
        <v>33299</v>
      </c>
      <c r="F3639">
        <v>1991</v>
      </c>
      <c r="G3639">
        <v>35</v>
      </c>
    </row>
    <row r="3640" spans="5:7">
      <c r="E3640" s="80">
        <v>33300</v>
      </c>
      <c r="F3640">
        <v>1991</v>
      </c>
      <c r="G3640">
        <v>35</v>
      </c>
    </row>
    <row r="3641" spans="5:7">
      <c r="E3641" s="80">
        <v>33301</v>
      </c>
      <c r="F3641">
        <v>1991</v>
      </c>
      <c r="G3641">
        <v>33</v>
      </c>
    </row>
    <row r="3642" spans="5:7">
      <c r="E3642" s="80">
        <v>33302</v>
      </c>
      <c r="F3642">
        <v>1991</v>
      </c>
      <c r="G3642">
        <v>33</v>
      </c>
    </row>
    <row r="3643" spans="5:7">
      <c r="E3643" s="80">
        <v>33303</v>
      </c>
      <c r="F3643">
        <v>1991</v>
      </c>
      <c r="G3643">
        <v>33</v>
      </c>
    </row>
    <row r="3644" spans="5:7">
      <c r="E3644" s="80">
        <v>33304</v>
      </c>
      <c r="F3644">
        <v>1991</v>
      </c>
      <c r="G3644">
        <v>33</v>
      </c>
    </row>
    <row r="3645" spans="5:7">
      <c r="E3645" s="80">
        <v>33305</v>
      </c>
      <c r="F3645">
        <v>1991</v>
      </c>
      <c r="G3645">
        <v>33</v>
      </c>
    </row>
    <row r="3646" spans="5:7">
      <c r="E3646" s="80">
        <v>33306</v>
      </c>
      <c r="F3646">
        <v>1991</v>
      </c>
      <c r="G3646">
        <v>33</v>
      </c>
    </row>
    <row r="3647" spans="5:7">
      <c r="E3647" s="80">
        <v>33307</v>
      </c>
      <c r="F3647">
        <v>1991</v>
      </c>
      <c r="G3647">
        <v>33</v>
      </c>
    </row>
    <row r="3648" spans="5:7">
      <c r="E3648" s="80">
        <v>33308</v>
      </c>
      <c r="F3648">
        <v>1991</v>
      </c>
      <c r="G3648">
        <v>33</v>
      </c>
    </row>
    <row r="3649" spans="5:7">
      <c r="E3649" s="80">
        <v>33309</v>
      </c>
      <c r="F3649">
        <v>1991</v>
      </c>
      <c r="G3649">
        <v>33</v>
      </c>
    </row>
    <row r="3650" spans="5:7">
      <c r="E3650" s="80">
        <v>33310</v>
      </c>
      <c r="F3650">
        <v>1991</v>
      </c>
      <c r="G3650">
        <v>33</v>
      </c>
    </row>
    <row r="3651" spans="5:7">
      <c r="E3651" s="80">
        <v>33311</v>
      </c>
      <c r="F3651">
        <v>1991</v>
      </c>
      <c r="G3651">
        <v>33</v>
      </c>
    </row>
    <row r="3652" spans="5:7">
      <c r="E3652" s="80">
        <v>33312</v>
      </c>
      <c r="F3652">
        <v>1991</v>
      </c>
      <c r="G3652">
        <v>33</v>
      </c>
    </row>
    <row r="3653" spans="5:7">
      <c r="E3653" s="80">
        <v>33313</v>
      </c>
      <c r="F3653">
        <v>1991</v>
      </c>
      <c r="G3653">
        <v>33</v>
      </c>
    </row>
    <row r="3654" spans="5:7">
      <c r="E3654" s="80">
        <v>33314</v>
      </c>
      <c r="F3654">
        <v>1991</v>
      </c>
      <c r="G3654">
        <v>33</v>
      </c>
    </row>
    <row r="3655" spans="5:7">
      <c r="E3655" s="80">
        <v>33315</v>
      </c>
      <c r="F3655">
        <v>1991</v>
      </c>
      <c r="G3655">
        <v>33</v>
      </c>
    </row>
    <row r="3656" spans="5:7">
      <c r="E3656" s="80">
        <v>33316</v>
      </c>
      <c r="F3656">
        <v>1991</v>
      </c>
      <c r="G3656">
        <v>33</v>
      </c>
    </row>
    <row r="3657" spans="5:7">
      <c r="E3657" s="80">
        <v>33317</v>
      </c>
      <c r="F3657">
        <v>1991</v>
      </c>
      <c r="G3657">
        <v>33</v>
      </c>
    </row>
    <row r="3658" spans="5:7">
      <c r="E3658" s="80">
        <v>33318</v>
      </c>
      <c r="F3658">
        <v>1991</v>
      </c>
      <c r="G3658">
        <v>33</v>
      </c>
    </row>
    <row r="3659" spans="5:7">
      <c r="E3659" s="80">
        <v>33319</v>
      </c>
      <c r="F3659">
        <v>1991</v>
      </c>
      <c r="G3659">
        <v>33</v>
      </c>
    </row>
    <row r="3660" spans="5:7">
      <c r="E3660" s="80">
        <v>33320</v>
      </c>
      <c r="F3660">
        <v>1991</v>
      </c>
      <c r="G3660">
        <v>33</v>
      </c>
    </row>
    <row r="3661" spans="5:7">
      <c r="E3661" s="80">
        <v>33321</v>
      </c>
      <c r="F3661">
        <v>1991</v>
      </c>
      <c r="G3661">
        <v>33</v>
      </c>
    </row>
    <row r="3662" spans="5:7">
      <c r="E3662" s="80">
        <v>33322</v>
      </c>
      <c r="F3662">
        <v>1991</v>
      </c>
      <c r="G3662">
        <v>33</v>
      </c>
    </row>
    <row r="3663" spans="5:7">
      <c r="E3663" s="80">
        <v>33323</v>
      </c>
      <c r="F3663">
        <v>1991</v>
      </c>
      <c r="G3663">
        <v>33</v>
      </c>
    </row>
    <row r="3664" spans="5:7">
      <c r="E3664" s="80">
        <v>33324</v>
      </c>
      <c r="F3664">
        <v>1991</v>
      </c>
      <c r="G3664">
        <v>33</v>
      </c>
    </row>
    <row r="3665" spans="5:7">
      <c r="E3665" s="80">
        <v>33325</v>
      </c>
      <c r="F3665">
        <v>1991</v>
      </c>
      <c r="G3665">
        <v>33</v>
      </c>
    </row>
    <row r="3666" spans="5:7">
      <c r="E3666" s="80">
        <v>33326</v>
      </c>
      <c r="F3666">
        <v>1991</v>
      </c>
      <c r="G3666">
        <v>33</v>
      </c>
    </row>
    <row r="3667" spans="5:7">
      <c r="E3667" s="80">
        <v>33327</v>
      </c>
      <c r="F3667">
        <v>1991</v>
      </c>
      <c r="G3667">
        <v>33</v>
      </c>
    </row>
    <row r="3668" spans="5:7">
      <c r="E3668" s="80">
        <v>33328</v>
      </c>
      <c r="F3668">
        <v>1991</v>
      </c>
      <c r="G3668">
        <v>33</v>
      </c>
    </row>
    <row r="3669" spans="5:7">
      <c r="E3669" s="80">
        <v>33329</v>
      </c>
      <c r="F3669">
        <v>1991</v>
      </c>
      <c r="G3669">
        <v>33</v>
      </c>
    </row>
    <row r="3670" spans="5:7">
      <c r="E3670" s="80">
        <v>33330</v>
      </c>
      <c r="F3670">
        <v>1991</v>
      </c>
      <c r="G3670">
        <v>33</v>
      </c>
    </row>
    <row r="3671" spans="5:7">
      <c r="E3671" s="80">
        <v>33331</v>
      </c>
      <c r="F3671">
        <v>1991</v>
      </c>
      <c r="G3671">
        <v>33</v>
      </c>
    </row>
    <row r="3672" spans="5:7">
      <c r="E3672" s="80">
        <v>33332</v>
      </c>
      <c r="F3672">
        <v>1991</v>
      </c>
      <c r="G3672">
        <v>33</v>
      </c>
    </row>
    <row r="3673" spans="5:7">
      <c r="E3673" s="80">
        <v>33333</v>
      </c>
      <c r="F3673">
        <v>1991</v>
      </c>
      <c r="G3673">
        <v>33</v>
      </c>
    </row>
    <row r="3674" spans="5:7">
      <c r="E3674" s="80">
        <v>33334</v>
      </c>
      <c r="F3674">
        <v>1991</v>
      </c>
      <c r="G3674">
        <v>33</v>
      </c>
    </row>
    <row r="3675" spans="5:7">
      <c r="E3675" s="80">
        <v>33335</v>
      </c>
      <c r="F3675">
        <v>1991</v>
      </c>
      <c r="G3675">
        <v>33</v>
      </c>
    </row>
    <row r="3676" spans="5:7">
      <c r="E3676" s="80">
        <v>33336</v>
      </c>
      <c r="F3676">
        <v>1991</v>
      </c>
      <c r="G3676">
        <v>33</v>
      </c>
    </row>
    <row r="3677" spans="5:7">
      <c r="E3677" s="80">
        <v>33337</v>
      </c>
      <c r="F3677">
        <v>1991</v>
      </c>
      <c r="G3677">
        <v>33</v>
      </c>
    </row>
    <row r="3678" spans="5:7">
      <c r="E3678" s="80">
        <v>33338</v>
      </c>
      <c r="F3678">
        <v>1991</v>
      </c>
      <c r="G3678">
        <v>33</v>
      </c>
    </row>
    <row r="3679" spans="5:7">
      <c r="E3679" s="80">
        <v>33339</v>
      </c>
      <c r="F3679">
        <v>1991</v>
      </c>
      <c r="G3679">
        <v>33</v>
      </c>
    </row>
    <row r="3680" spans="5:7">
      <c r="E3680" s="80">
        <v>33340</v>
      </c>
      <c r="F3680">
        <v>1991</v>
      </c>
      <c r="G3680">
        <v>33</v>
      </c>
    </row>
    <row r="3681" spans="5:7">
      <c r="E3681" s="80">
        <v>33341</v>
      </c>
      <c r="F3681">
        <v>1991</v>
      </c>
      <c r="G3681">
        <v>33</v>
      </c>
    </row>
    <row r="3682" spans="5:7">
      <c r="E3682" s="80">
        <v>33342</v>
      </c>
      <c r="F3682">
        <v>1991</v>
      </c>
      <c r="G3682">
        <v>33</v>
      </c>
    </row>
    <row r="3683" spans="5:7">
      <c r="E3683" s="80">
        <v>33343</v>
      </c>
      <c r="F3683">
        <v>1991</v>
      </c>
      <c r="G3683">
        <v>33</v>
      </c>
    </row>
    <row r="3684" spans="5:7">
      <c r="E3684" s="80">
        <v>33344</v>
      </c>
      <c r="F3684">
        <v>1991</v>
      </c>
      <c r="G3684">
        <v>33</v>
      </c>
    </row>
    <row r="3685" spans="5:7">
      <c r="E3685" s="80">
        <v>33345</v>
      </c>
      <c r="F3685">
        <v>1991</v>
      </c>
      <c r="G3685">
        <v>33</v>
      </c>
    </row>
    <row r="3686" spans="5:7">
      <c r="E3686" s="80">
        <v>33346</v>
      </c>
      <c r="F3686">
        <v>1991</v>
      </c>
      <c r="G3686">
        <v>33</v>
      </c>
    </row>
    <row r="3687" spans="5:7">
      <c r="E3687" s="80">
        <v>33347</v>
      </c>
      <c r="F3687">
        <v>1991</v>
      </c>
      <c r="G3687">
        <v>33</v>
      </c>
    </row>
    <row r="3688" spans="5:7">
      <c r="E3688" s="80">
        <v>33348</v>
      </c>
      <c r="F3688">
        <v>1991</v>
      </c>
      <c r="G3688">
        <v>33</v>
      </c>
    </row>
    <row r="3689" spans="5:7">
      <c r="E3689" s="80">
        <v>33349</v>
      </c>
      <c r="F3689">
        <v>1991</v>
      </c>
      <c r="G3689">
        <v>33</v>
      </c>
    </row>
    <row r="3690" spans="5:7">
      <c r="E3690" s="80">
        <v>33350</v>
      </c>
      <c r="F3690">
        <v>1991</v>
      </c>
      <c r="G3690">
        <v>33</v>
      </c>
    </row>
    <row r="3691" spans="5:7">
      <c r="E3691" s="80">
        <v>33351</v>
      </c>
      <c r="F3691">
        <v>1991</v>
      </c>
      <c r="G3691">
        <v>33</v>
      </c>
    </row>
    <row r="3692" spans="5:7">
      <c r="E3692" s="80">
        <v>33352</v>
      </c>
      <c r="F3692">
        <v>1991</v>
      </c>
      <c r="G3692">
        <v>33</v>
      </c>
    </row>
    <row r="3693" spans="5:7">
      <c r="E3693" s="80">
        <v>33353</v>
      </c>
      <c r="F3693">
        <v>1991</v>
      </c>
      <c r="G3693">
        <v>33</v>
      </c>
    </row>
    <row r="3694" spans="5:7">
      <c r="E3694" s="80">
        <v>33354</v>
      </c>
      <c r="F3694">
        <v>1991</v>
      </c>
      <c r="G3694">
        <v>33</v>
      </c>
    </row>
    <row r="3695" spans="5:7">
      <c r="E3695" s="80">
        <v>33355</v>
      </c>
      <c r="F3695">
        <v>1991</v>
      </c>
      <c r="G3695">
        <v>33</v>
      </c>
    </row>
    <row r="3696" spans="5:7">
      <c r="E3696" s="80">
        <v>33356</v>
      </c>
      <c r="F3696">
        <v>1991</v>
      </c>
      <c r="G3696">
        <v>33</v>
      </c>
    </row>
    <row r="3697" spans="5:7">
      <c r="E3697" s="80">
        <v>33357</v>
      </c>
      <c r="F3697">
        <v>1991</v>
      </c>
      <c r="G3697">
        <v>33</v>
      </c>
    </row>
    <row r="3698" spans="5:7">
      <c r="E3698" s="80">
        <v>33358</v>
      </c>
      <c r="F3698">
        <v>1991</v>
      </c>
      <c r="G3698">
        <v>33</v>
      </c>
    </row>
    <row r="3699" spans="5:7">
      <c r="E3699" s="80">
        <v>33359</v>
      </c>
      <c r="F3699">
        <v>1991</v>
      </c>
      <c r="G3699">
        <v>32.5</v>
      </c>
    </row>
    <row r="3700" spans="5:7">
      <c r="E3700" s="80">
        <v>33360</v>
      </c>
      <c r="F3700">
        <v>1991</v>
      </c>
      <c r="G3700">
        <v>32.5</v>
      </c>
    </row>
    <row r="3701" spans="5:7">
      <c r="E3701" s="80">
        <v>33361</v>
      </c>
      <c r="F3701">
        <v>1991</v>
      </c>
      <c r="G3701">
        <v>32.5</v>
      </c>
    </row>
    <row r="3702" spans="5:7">
      <c r="E3702" s="80">
        <v>33362</v>
      </c>
      <c r="F3702">
        <v>1991</v>
      </c>
      <c r="G3702">
        <v>32.5</v>
      </c>
    </row>
    <row r="3703" spans="5:7">
      <c r="E3703" s="80">
        <v>33363</v>
      </c>
      <c r="F3703">
        <v>1991</v>
      </c>
      <c r="G3703">
        <v>32.5</v>
      </c>
    </row>
    <row r="3704" spans="5:7">
      <c r="E3704" s="80">
        <v>33364</v>
      </c>
      <c r="F3704">
        <v>1991</v>
      </c>
      <c r="G3704">
        <v>32.5</v>
      </c>
    </row>
    <row r="3705" spans="5:7">
      <c r="E3705" s="80">
        <v>33365</v>
      </c>
      <c r="F3705">
        <v>1991</v>
      </c>
      <c r="G3705">
        <v>32.5</v>
      </c>
    </row>
    <row r="3706" spans="5:7">
      <c r="E3706" s="80">
        <v>33366</v>
      </c>
      <c r="F3706">
        <v>1991</v>
      </c>
      <c r="G3706">
        <v>32.5</v>
      </c>
    </row>
    <row r="3707" spans="5:7">
      <c r="E3707" s="80">
        <v>33367</v>
      </c>
      <c r="F3707">
        <v>1991</v>
      </c>
      <c r="G3707">
        <v>32.5</v>
      </c>
    </row>
    <row r="3708" spans="5:7">
      <c r="E3708" s="80">
        <v>33368</v>
      </c>
      <c r="F3708">
        <v>1991</v>
      </c>
      <c r="G3708">
        <v>32.5</v>
      </c>
    </row>
    <row r="3709" spans="5:7">
      <c r="E3709" s="80">
        <v>33369</v>
      </c>
      <c r="F3709">
        <v>1991</v>
      </c>
      <c r="G3709">
        <v>32.5</v>
      </c>
    </row>
    <row r="3710" spans="5:7">
      <c r="E3710" s="80">
        <v>33370</v>
      </c>
      <c r="F3710">
        <v>1991</v>
      </c>
      <c r="G3710">
        <v>32.5</v>
      </c>
    </row>
    <row r="3711" spans="5:7">
      <c r="E3711" s="80">
        <v>33371</v>
      </c>
      <c r="F3711">
        <v>1991</v>
      </c>
      <c r="G3711">
        <v>32.5</v>
      </c>
    </row>
    <row r="3712" spans="5:7">
      <c r="E3712" s="80">
        <v>33372</v>
      </c>
      <c r="F3712">
        <v>1991</v>
      </c>
      <c r="G3712">
        <v>32.5</v>
      </c>
    </row>
    <row r="3713" spans="5:7">
      <c r="E3713" s="80">
        <v>33373</v>
      </c>
      <c r="F3713">
        <v>1991</v>
      </c>
      <c r="G3713">
        <v>32.5</v>
      </c>
    </row>
    <row r="3714" spans="5:7">
      <c r="E3714" s="80">
        <v>33374</v>
      </c>
      <c r="F3714">
        <v>1991</v>
      </c>
      <c r="G3714">
        <v>32.5</v>
      </c>
    </row>
    <row r="3715" spans="5:7">
      <c r="E3715" s="80">
        <v>33375</v>
      </c>
      <c r="F3715">
        <v>1991</v>
      </c>
      <c r="G3715">
        <v>32.5</v>
      </c>
    </row>
    <row r="3716" spans="5:7">
      <c r="E3716" s="80">
        <v>33376</v>
      </c>
      <c r="F3716">
        <v>1991</v>
      </c>
      <c r="G3716">
        <v>32.5</v>
      </c>
    </row>
    <row r="3717" spans="5:7">
      <c r="E3717" s="80">
        <v>33377</v>
      </c>
      <c r="F3717">
        <v>1991</v>
      </c>
      <c r="G3717">
        <v>32.5</v>
      </c>
    </row>
    <row r="3718" spans="5:7">
      <c r="E3718" s="80">
        <v>33378</v>
      </c>
      <c r="F3718">
        <v>1991</v>
      </c>
      <c r="G3718">
        <v>32.5</v>
      </c>
    </row>
    <row r="3719" spans="5:7">
      <c r="E3719" s="80">
        <v>33379</v>
      </c>
      <c r="F3719">
        <v>1991</v>
      </c>
      <c r="G3719">
        <v>32.5</v>
      </c>
    </row>
    <row r="3720" spans="5:7">
      <c r="E3720" s="80">
        <v>33380</v>
      </c>
      <c r="F3720">
        <v>1991</v>
      </c>
      <c r="G3720">
        <v>32.5</v>
      </c>
    </row>
    <row r="3721" spans="5:7">
      <c r="E3721" s="80">
        <v>33381</v>
      </c>
      <c r="F3721">
        <v>1991</v>
      </c>
      <c r="G3721">
        <v>32.5</v>
      </c>
    </row>
    <row r="3722" spans="5:7">
      <c r="E3722" s="80">
        <v>33382</v>
      </c>
      <c r="F3722">
        <v>1991</v>
      </c>
      <c r="G3722">
        <v>32.5</v>
      </c>
    </row>
    <row r="3723" spans="5:7">
      <c r="E3723" s="80">
        <v>33383</v>
      </c>
      <c r="F3723">
        <v>1991</v>
      </c>
      <c r="G3723">
        <v>32.5</v>
      </c>
    </row>
    <row r="3724" spans="5:7">
      <c r="E3724" s="80">
        <v>33384</v>
      </c>
      <c r="F3724">
        <v>1991</v>
      </c>
      <c r="G3724">
        <v>32.5</v>
      </c>
    </row>
    <row r="3725" spans="5:7">
      <c r="E3725" s="80">
        <v>33385</v>
      </c>
      <c r="F3725">
        <v>1991</v>
      </c>
      <c r="G3725">
        <v>32.5</v>
      </c>
    </row>
    <row r="3726" spans="5:7">
      <c r="E3726" s="80">
        <v>33386</v>
      </c>
      <c r="F3726">
        <v>1991</v>
      </c>
      <c r="G3726">
        <v>32.5</v>
      </c>
    </row>
    <row r="3727" spans="5:7">
      <c r="E3727" s="80">
        <v>33387</v>
      </c>
      <c r="F3727">
        <v>1991</v>
      </c>
      <c r="G3727">
        <v>32.5</v>
      </c>
    </row>
    <row r="3728" spans="5:7">
      <c r="E3728" s="80">
        <v>33388</v>
      </c>
      <c r="F3728">
        <v>1991</v>
      </c>
      <c r="G3728">
        <v>32.5</v>
      </c>
    </row>
    <row r="3729" spans="5:7">
      <c r="E3729" s="80">
        <v>33389</v>
      </c>
      <c r="F3729">
        <v>1991</v>
      </c>
      <c r="G3729">
        <v>32.5</v>
      </c>
    </row>
    <row r="3730" spans="5:7">
      <c r="E3730" s="80">
        <v>33390</v>
      </c>
      <c r="F3730">
        <v>1991</v>
      </c>
      <c r="G3730">
        <v>31.5</v>
      </c>
    </row>
    <row r="3731" spans="5:7">
      <c r="E3731" s="80">
        <v>33391</v>
      </c>
      <c r="F3731">
        <v>1991</v>
      </c>
      <c r="G3731">
        <v>31.5</v>
      </c>
    </row>
    <row r="3732" spans="5:7">
      <c r="E3732" s="80">
        <v>33392</v>
      </c>
      <c r="F3732">
        <v>1991</v>
      </c>
      <c r="G3732">
        <v>31.5</v>
      </c>
    </row>
    <row r="3733" spans="5:7">
      <c r="E3733" s="80">
        <v>33393</v>
      </c>
      <c r="F3733">
        <v>1991</v>
      </c>
      <c r="G3733">
        <v>31.5</v>
      </c>
    </row>
    <row r="3734" spans="5:7">
      <c r="E3734" s="80">
        <v>33394</v>
      </c>
      <c r="F3734">
        <v>1991</v>
      </c>
      <c r="G3734">
        <v>31.5</v>
      </c>
    </row>
    <row r="3735" spans="5:7">
      <c r="E3735" s="80">
        <v>33395</v>
      </c>
      <c r="F3735">
        <v>1991</v>
      </c>
      <c r="G3735">
        <v>31.5</v>
      </c>
    </row>
    <row r="3736" spans="5:7">
      <c r="E3736" s="80">
        <v>33396</v>
      </c>
      <c r="F3736">
        <v>1991</v>
      </c>
      <c r="G3736">
        <v>31.5</v>
      </c>
    </row>
    <row r="3737" spans="5:7">
      <c r="E3737" s="80">
        <v>33397</v>
      </c>
      <c r="F3737">
        <v>1991</v>
      </c>
      <c r="G3737">
        <v>31.5</v>
      </c>
    </row>
    <row r="3738" spans="5:7">
      <c r="E3738" s="80">
        <v>33398</v>
      </c>
      <c r="F3738">
        <v>1991</v>
      </c>
      <c r="G3738">
        <v>31.5</v>
      </c>
    </row>
    <row r="3739" spans="5:7">
      <c r="E3739" s="80">
        <v>33399</v>
      </c>
      <c r="F3739">
        <v>1991</v>
      </c>
      <c r="G3739">
        <v>31.5</v>
      </c>
    </row>
    <row r="3740" spans="5:7">
      <c r="E3740" s="80">
        <v>33400</v>
      </c>
      <c r="F3740">
        <v>1991</v>
      </c>
      <c r="G3740">
        <v>31.5</v>
      </c>
    </row>
    <row r="3741" spans="5:7">
      <c r="E3741" s="80">
        <v>33401</v>
      </c>
      <c r="F3741">
        <v>1991</v>
      </c>
      <c r="G3741">
        <v>31.5</v>
      </c>
    </row>
    <row r="3742" spans="5:7">
      <c r="E3742" s="80">
        <v>33402</v>
      </c>
      <c r="F3742">
        <v>1991</v>
      </c>
      <c r="G3742">
        <v>31.5</v>
      </c>
    </row>
    <row r="3743" spans="5:7">
      <c r="E3743" s="80">
        <v>33403</v>
      </c>
      <c r="F3743">
        <v>1991</v>
      </c>
      <c r="G3743">
        <v>31.5</v>
      </c>
    </row>
    <row r="3744" spans="5:7">
      <c r="E3744" s="80">
        <v>33404</v>
      </c>
      <c r="F3744">
        <v>1991</v>
      </c>
      <c r="G3744">
        <v>31.5</v>
      </c>
    </row>
    <row r="3745" spans="5:7">
      <c r="E3745" s="80">
        <v>33405</v>
      </c>
      <c r="F3745">
        <v>1991</v>
      </c>
      <c r="G3745">
        <v>31.5</v>
      </c>
    </row>
    <row r="3746" spans="5:7">
      <c r="E3746" s="80">
        <v>33406</v>
      </c>
      <c r="F3746">
        <v>1991</v>
      </c>
      <c r="G3746">
        <v>31.5</v>
      </c>
    </row>
    <row r="3747" spans="5:7">
      <c r="E3747" s="80">
        <v>33407</v>
      </c>
      <c r="F3747">
        <v>1991</v>
      </c>
      <c r="G3747">
        <v>31.5</v>
      </c>
    </row>
    <row r="3748" spans="5:7">
      <c r="E3748" s="80">
        <v>33408</v>
      </c>
      <c r="F3748">
        <v>1991</v>
      </c>
      <c r="G3748">
        <v>31.5</v>
      </c>
    </row>
    <row r="3749" spans="5:7">
      <c r="E3749" s="80">
        <v>33409</v>
      </c>
      <c r="F3749">
        <v>1991</v>
      </c>
      <c r="G3749">
        <v>31.5</v>
      </c>
    </row>
    <row r="3750" spans="5:7">
      <c r="E3750" s="80">
        <v>33410</v>
      </c>
      <c r="F3750">
        <v>1991</v>
      </c>
      <c r="G3750">
        <v>31.5</v>
      </c>
    </row>
    <row r="3751" spans="5:7">
      <c r="E3751" s="80">
        <v>33411</v>
      </c>
      <c r="F3751">
        <v>1991</v>
      </c>
      <c r="G3751">
        <v>31.5</v>
      </c>
    </row>
    <row r="3752" spans="5:7">
      <c r="E3752" s="80">
        <v>33412</v>
      </c>
      <c r="F3752">
        <v>1991</v>
      </c>
      <c r="G3752">
        <v>31.5</v>
      </c>
    </row>
    <row r="3753" spans="5:7">
      <c r="E3753" s="80">
        <v>33413</v>
      </c>
      <c r="F3753">
        <v>1991</v>
      </c>
      <c r="G3753">
        <v>31.5</v>
      </c>
    </row>
    <row r="3754" spans="5:7">
      <c r="E3754" s="80">
        <v>33414</v>
      </c>
      <c r="F3754">
        <v>1991</v>
      </c>
      <c r="G3754">
        <v>31.5</v>
      </c>
    </row>
    <row r="3755" spans="5:7">
      <c r="E3755" s="80">
        <v>33415</v>
      </c>
      <c r="F3755">
        <v>1991</v>
      </c>
      <c r="G3755">
        <v>31.5</v>
      </c>
    </row>
    <row r="3756" spans="5:7">
      <c r="E3756" s="80">
        <v>33416</v>
      </c>
      <c r="F3756">
        <v>1991</v>
      </c>
      <c r="G3756">
        <v>31.5</v>
      </c>
    </row>
    <row r="3757" spans="5:7">
      <c r="E3757" s="80">
        <v>33417</v>
      </c>
      <c r="F3757">
        <v>1991</v>
      </c>
      <c r="G3757">
        <v>31.5</v>
      </c>
    </row>
    <row r="3758" spans="5:7">
      <c r="E3758" s="80">
        <v>33418</v>
      </c>
      <c r="F3758">
        <v>1991</v>
      </c>
      <c r="G3758">
        <v>31.5</v>
      </c>
    </row>
    <row r="3759" spans="5:7">
      <c r="E3759" s="80">
        <v>33419</v>
      </c>
      <c r="F3759">
        <v>1991</v>
      </c>
      <c r="G3759">
        <v>31.5</v>
      </c>
    </row>
    <row r="3760" spans="5:7">
      <c r="E3760" s="80">
        <v>33420</v>
      </c>
      <c r="F3760">
        <v>1991</v>
      </c>
      <c r="G3760">
        <v>30.5</v>
      </c>
    </row>
    <row r="3761" spans="5:7">
      <c r="E3761" s="80">
        <v>33421</v>
      </c>
      <c r="F3761">
        <v>1991</v>
      </c>
      <c r="G3761">
        <v>30.5</v>
      </c>
    </row>
    <row r="3762" spans="5:7">
      <c r="E3762" s="80">
        <v>33422</v>
      </c>
      <c r="F3762">
        <v>1991</v>
      </c>
      <c r="G3762">
        <v>30.5</v>
      </c>
    </row>
    <row r="3763" spans="5:7">
      <c r="E3763" s="80">
        <v>33423</v>
      </c>
      <c r="F3763">
        <v>1991</v>
      </c>
      <c r="G3763">
        <v>30.5</v>
      </c>
    </row>
    <row r="3764" spans="5:7">
      <c r="E3764" s="80">
        <v>33424</v>
      </c>
      <c r="F3764">
        <v>1991</v>
      </c>
      <c r="G3764">
        <v>30.5</v>
      </c>
    </row>
    <row r="3765" spans="5:7">
      <c r="E3765" s="80">
        <v>33425</v>
      </c>
      <c r="F3765">
        <v>1991</v>
      </c>
      <c r="G3765">
        <v>30.5</v>
      </c>
    </row>
    <row r="3766" spans="5:7">
      <c r="E3766" s="80">
        <v>33426</v>
      </c>
      <c r="F3766">
        <v>1991</v>
      </c>
      <c r="G3766">
        <v>30.5</v>
      </c>
    </row>
    <row r="3767" spans="5:7">
      <c r="E3767" s="80">
        <v>33427</v>
      </c>
      <c r="F3767">
        <v>1991</v>
      </c>
      <c r="G3767">
        <v>30.5</v>
      </c>
    </row>
    <row r="3768" spans="5:7">
      <c r="E3768" s="80">
        <v>33428</v>
      </c>
      <c r="F3768">
        <v>1991</v>
      </c>
      <c r="G3768">
        <v>30.5</v>
      </c>
    </row>
    <row r="3769" spans="5:7">
      <c r="E3769" s="80">
        <v>33429</v>
      </c>
      <c r="F3769">
        <v>1991</v>
      </c>
      <c r="G3769">
        <v>30.5</v>
      </c>
    </row>
    <row r="3770" spans="5:7">
      <c r="E3770" s="80">
        <v>33430</v>
      </c>
      <c r="F3770">
        <v>1991</v>
      </c>
      <c r="G3770">
        <v>30.5</v>
      </c>
    </row>
    <row r="3771" spans="5:7">
      <c r="E3771" s="80">
        <v>33431</v>
      </c>
      <c r="F3771">
        <v>1991</v>
      </c>
      <c r="G3771">
        <v>30.5</v>
      </c>
    </row>
    <row r="3772" spans="5:7">
      <c r="E3772" s="80">
        <v>33432</v>
      </c>
      <c r="F3772">
        <v>1991</v>
      </c>
      <c r="G3772">
        <v>30.5</v>
      </c>
    </row>
    <row r="3773" spans="5:7">
      <c r="E3773" s="80">
        <v>33433</v>
      </c>
      <c r="F3773">
        <v>1991</v>
      </c>
      <c r="G3773">
        <v>30.5</v>
      </c>
    </row>
    <row r="3774" spans="5:7">
      <c r="E3774" s="80">
        <v>33434</v>
      </c>
      <c r="F3774">
        <v>1991</v>
      </c>
      <c r="G3774">
        <v>30.5</v>
      </c>
    </row>
    <row r="3775" spans="5:7">
      <c r="E3775" s="80">
        <v>33435</v>
      </c>
      <c r="F3775">
        <v>1991</v>
      </c>
      <c r="G3775">
        <v>30.5</v>
      </c>
    </row>
    <row r="3776" spans="5:7">
      <c r="E3776" s="80">
        <v>33436</v>
      </c>
      <c r="F3776">
        <v>1991</v>
      </c>
      <c r="G3776">
        <v>30.5</v>
      </c>
    </row>
    <row r="3777" spans="5:7">
      <c r="E3777" s="80">
        <v>33437</v>
      </c>
      <c r="F3777">
        <v>1991</v>
      </c>
      <c r="G3777">
        <v>30.5</v>
      </c>
    </row>
    <row r="3778" spans="5:7">
      <c r="E3778" s="80">
        <v>33438</v>
      </c>
      <c r="F3778">
        <v>1991</v>
      </c>
      <c r="G3778">
        <v>30.5</v>
      </c>
    </row>
    <row r="3779" spans="5:7">
      <c r="E3779" s="80">
        <v>33439</v>
      </c>
      <c r="F3779">
        <v>1991</v>
      </c>
      <c r="G3779">
        <v>30.5</v>
      </c>
    </row>
    <row r="3780" spans="5:7">
      <c r="E3780" s="80">
        <v>33440</v>
      </c>
      <c r="F3780">
        <v>1991</v>
      </c>
      <c r="G3780">
        <v>30.5</v>
      </c>
    </row>
    <row r="3781" spans="5:7">
      <c r="E3781" s="80">
        <v>33441</v>
      </c>
      <c r="F3781">
        <v>1991</v>
      </c>
      <c r="G3781">
        <v>30.5</v>
      </c>
    </row>
    <row r="3782" spans="5:7">
      <c r="E3782" s="80">
        <v>33442</v>
      </c>
      <c r="F3782">
        <v>1991</v>
      </c>
      <c r="G3782">
        <v>30.5</v>
      </c>
    </row>
    <row r="3783" spans="5:7">
      <c r="E3783" s="80">
        <v>33443</v>
      </c>
      <c r="F3783">
        <v>1991</v>
      </c>
      <c r="G3783">
        <v>30.5</v>
      </c>
    </row>
    <row r="3784" spans="5:7">
      <c r="E3784" s="80">
        <v>33444</v>
      </c>
      <c r="F3784">
        <v>1991</v>
      </c>
      <c r="G3784">
        <v>30.5</v>
      </c>
    </row>
    <row r="3785" spans="5:7">
      <c r="E3785" s="80">
        <v>33445</v>
      </c>
      <c r="F3785">
        <v>1991</v>
      </c>
      <c r="G3785">
        <v>30.5</v>
      </c>
    </row>
    <row r="3786" spans="5:7">
      <c r="E3786" s="80">
        <v>33446</v>
      </c>
      <c r="F3786">
        <v>1991</v>
      </c>
      <c r="G3786">
        <v>30.5</v>
      </c>
    </row>
    <row r="3787" spans="5:7">
      <c r="E3787" s="80">
        <v>33447</v>
      </c>
      <c r="F3787">
        <v>1991</v>
      </c>
      <c r="G3787">
        <v>30.5</v>
      </c>
    </row>
    <row r="3788" spans="5:7">
      <c r="E3788" s="80">
        <v>33448</v>
      </c>
      <c r="F3788">
        <v>1991</v>
      </c>
      <c r="G3788">
        <v>30.5</v>
      </c>
    </row>
    <row r="3789" spans="5:7">
      <c r="E3789" s="80">
        <v>33449</v>
      </c>
      <c r="F3789">
        <v>1991</v>
      </c>
      <c r="G3789">
        <v>30.5</v>
      </c>
    </row>
    <row r="3790" spans="5:7">
      <c r="E3790" s="80">
        <v>33450</v>
      </c>
      <c r="F3790">
        <v>1991</v>
      </c>
      <c r="G3790">
        <v>30.5</v>
      </c>
    </row>
    <row r="3791" spans="5:7">
      <c r="E3791" s="80">
        <v>33451</v>
      </c>
      <c r="F3791">
        <v>1991</v>
      </c>
      <c r="G3791">
        <v>30.5</v>
      </c>
    </row>
    <row r="3792" spans="5:7">
      <c r="E3792" s="80">
        <v>33452</v>
      </c>
      <c r="F3792">
        <v>1991</v>
      </c>
      <c r="G3792">
        <v>30.5</v>
      </c>
    </row>
    <row r="3793" spans="5:7">
      <c r="E3793" s="80">
        <v>33453</v>
      </c>
      <c r="F3793">
        <v>1991</v>
      </c>
      <c r="G3793">
        <v>30.5</v>
      </c>
    </row>
    <row r="3794" spans="5:7">
      <c r="E3794" s="80">
        <v>33454</v>
      </c>
      <c r="F3794">
        <v>1991</v>
      </c>
      <c r="G3794">
        <v>30.5</v>
      </c>
    </row>
    <row r="3795" spans="5:7">
      <c r="E3795" s="80">
        <v>33455</v>
      </c>
      <c r="F3795">
        <v>1991</v>
      </c>
      <c r="G3795">
        <v>30.5</v>
      </c>
    </row>
    <row r="3796" spans="5:7">
      <c r="E3796" s="80">
        <v>33456</v>
      </c>
      <c r="F3796">
        <v>1991</v>
      </c>
      <c r="G3796">
        <v>30.5</v>
      </c>
    </row>
    <row r="3797" spans="5:7">
      <c r="E3797" s="80">
        <v>33457</v>
      </c>
      <c r="F3797">
        <v>1991</v>
      </c>
      <c r="G3797">
        <v>30.5</v>
      </c>
    </row>
    <row r="3798" spans="5:7">
      <c r="E3798" s="80">
        <v>33458</v>
      </c>
      <c r="F3798">
        <v>1991</v>
      </c>
      <c r="G3798">
        <v>30.5</v>
      </c>
    </row>
    <row r="3799" spans="5:7">
      <c r="E3799" s="80">
        <v>33459</v>
      </c>
      <c r="F3799">
        <v>1991</v>
      </c>
      <c r="G3799">
        <v>30.5</v>
      </c>
    </row>
    <row r="3800" spans="5:7">
      <c r="E3800" s="80">
        <v>33460</v>
      </c>
      <c r="F3800">
        <v>1991</v>
      </c>
      <c r="G3800">
        <v>30.5</v>
      </c>
    </row>
    <row r="3801" spans="5:7">
      <c r="E3801" s="80">
        <v>33461</v>
      </c>
      <c r="F3801">
        <v>1991</v>
      </c>
      <c r="G3801">
        <v>30.5</v>
      </c>
    </row>
    <row r="3802" spans="5:7">
      <c r="E3802" s="80">
        <v>33462</v>
      </c>
      <c r="F3802">
        <v>1991</v>
      </c>
      <c r="G3802">
        <v>30.5</v>
      </c>
    </row>
    <row r="3803" spans="5:7">
      <c r="E3803" s="80">
        <v>33463</v>
      </c>
      <c r="F3803">
        <v>1991</v>
      </c>
      <c r="G3803">
        <v>30.5</v>
      </c>
    </row>
    <row r="3804" spans="5:7">
      <c r="E3804" s="80">
        <v>33464</v>
      </c>
      <c r="F3804">
        <v>1991</v>
      </c>
      <c r="G3804">
        <v>30.5</v>
      </c>
    </row>
    <row r="3805" spans="5:7">
      <c r="E3805" s="80">
        <v>33465</v>
      </c>
      <c r="F3805">
        <v>1991</v>
      </c>
      <c r="G3805">
        <v>30.5</v>
      </c>
    </row>
    <row r="3806" spans="5:7">
      <c r="E3806" s="80">
        <v>33466</v>
      </c>
      <c r="F3806">
        <v>1991</v>
      </c>
      <c r="G3806">
        <v>30.5</v>
      </c>
    </row>
    <row r="3807" spans="5:7">
      <c r="E3807" s="80">
        <v>33467</v>
      </c>
      <c r="F3807">
        <v>1991</v>
      </c>
      <c r="G3807">
        <v>30.5</v>
      </c>
    </row>
    <row r="3808" spans="5:7">
      <c r="E3808" s="80">
        <v>33468</v>
      </c>
      <c r="F3808">
        <v>1991</v>
      </c>
      <c r="G3808">
        <v>30.5</v>
      </c>
    </row>
    <row r="3809" spans="5:7">
      <c r="E3809" s="80">
        <v>33469</v>
      </c>
      <c r="F3809">
        <v>1991</v>
      </c>
      <c r="G3809">
        <v>30.5</v>
      </c>
    </row>
    <row r="3810" spans="5:7">
      <c r="E3810" s="80">
        <v>33470</v>
      </c>
      <c r="F3810">
        <v>1991</v>
      </c>
      <c r="G3810">
        <v>30.5</v>
      </c>
    </row>
    <row r="3811" spans="5:7">
      <c r="E3811" s="80">
        <v>33471</v>
      </c>
      <c r="F3811">
        <v>1991</v>
      </c>
      <c r="G3811">
        <v>30.5</v>
      </c>
    </row>
    <row r="3812" spans="5:7">
      <c r="E3812" s="80">
        <v>33472</v>
      </c>
      <c r="F3812">
        <v>1991</v>
      </c>
      <c r="G3812">
        <v>30.5</v>
      </c>
    </row>
    <row r="3813" spans="5:7">
      <c r="E3813" s="80">
        <v>33473</v>
      </c>
      <c r="F3813">
        <v>1991</v>
      </c>
      <c r="G3813">
        <v>30.5</v>
      </c>
    </row>
    <row r="3814" spans="5:7">
      <c r="E3814" s="80">
        <v>33474</v>
      </c>
      <c r="F3814">
        <v>1991</v>
      </c>
      <c r="G3814">
        <v>30.5</v>
      </c>
    </row>
    <row r="3815" spans="5:7">
      <c r="E3815" s="80">
        <v>33475</v>
      </c>
      <c r="F3815">
        <v>1991</v>
      </c>
      <c r="G3815">
        <v>30.5</v>
      </c>
    </row>
    <row r="3816" spans="5:7">
      <c r="E3816" s="80">
        <v>33476</v>
      </c>
      <c r="F3816">
        <v>1991</v>
      </c>
      <c r="G3816">
        <v>30.5</v>
      </c>
    </row>
    <row r="3817" spans="5:7">
      <c r="E3817" s="80">
        <v>33477</v>
      </c>
      <c r="F3817">
        <v>1991</v>
      </c>
      <c r="G3817">
        <v>30.5</v>
      </c>
    </row>
    <row r="3818" spans="5:7">
      <c r="E3818" s="80">
        <v>33478</v>
      </c>
      <c r="F3818">
        <v>1991</v>
      </c>
      <c r="G3818">
        <v>30.5</v>
      </c>
    </row>
    <row r="3819" spans="5:7">
      <c r="E3819" s="80">
        <v>33479</v>
      </c>
      <c r="F3819">
        <v>1991</v>
      </c>
      <c r="G3819">
        <v>30.5</v>
      </c>
    </row>
    <row r="3820" spans="5:7">
      <c r="E3820" s="80">
        <v>33480</v>
      </c>
      <c r="F3820">
        <v>1991</v>
      </c>
      <c r="G3820">
        <v>30.5</v>
      </c>
    </row>
    <row r="3821" spans="5:7">
      <c r="E3821" s="80">
        <v>33481</v>
      </c>
      <c r="F3821">
        <v>1991</v>
      </c>
      <c r="G3821">
        <v>30.5</v>
      </c>
    </row>
    <row r="3822" spans="5:7">
      <c r="E3822" s="80">
        <v>33482</v>
      </c>
      <c r="F3822">
        <v>1991</v>
      </c>
      <c r="G3822">
        <v>30.5</v>
      </c>
    </row>
    <row r="3823" spans="5:7">
      <c r="E3823" s="80">
        <v>33483</v>
      </c>
      <c r="F3823">
        <v>1991</v>
      </c>
      <c r="G3823">
        <v>30.5</v>
      </c>
    </row>
    <row r="3824" spans="5:7">
      <c r="E3824" s="80">
        <v>33484</v>
      </c>
      <c r="F3824">
        <v>1991</v>
      </c>
      <c r="G3824">
        <v>30.5</v>
      </c>
    </row>
    <row r="3825" spans="5:7">
      <c r="E3825" s="80">
        <v>33485</v>
      </c>
      <c r="F3825">
        <v>1991</v>
      </c>
      <c r="G3825">
        <v>30.5</v>
      </c>
    </row>
    <row r="3826" spans="5:7">
      <c r="E3826" s="80">
        <v>33486</v>
      </c>
      <c r="F3826">
        <v>1991</v>
      </c>
      <c r="G3826">
        <v>30.5</v>
      </c>
    </row>
    <row r="3827" spans="5:7">
      <c r="E3827" s="80">
        <v>33487</v>
      </c>
      <c r="F3827">
        <v>1991</v>
      </c>
      <c r="G3827">
        <v>30.5</v>
      </c>
    </row>
    <row r="3828" spans="5:7">
      <c r="E3828" s="80">
        <v>33488</v>
      </c>
      <c r="F3828">
        <v>1991</v>
      </c>
      <c r="G3828">
        <v>30.5</v>
      </c>
    </row>
    <row r="3829" spans="5:7">
      <c r="E3829" s="80">
        <v>33489</v>
      </c>
      <c r="F3829">
        <v>1991</v>
      </c>
      <c r="G3829">
        <v>30.5</v>
      </c>
    </row>
    <row r="3830" spans="5:7">
      <c r="E3830" s="80">
        <v>33490</v>
      </c>
      <c r="F3830">
        <v>1991</v>
      </c>
      <c r="G3830">
        <v>30.5</v>
      </c>
    </row>
    <row r="3831" spans="5:7">
      <c r="E3831" s="80">
        <v>33491</v>
      </c>
      <c r="F3831">
        <v>1991</v>
      </c>
      <c r="G3831">
        <v>30.5</v>
      </c>
    </row>
    <row r="3832" spans="5:7">
      <c r="E3832" s="80">
        <v>33492</v>
      </c>
      <c r="F3832">
        <v>1991</v>
      </c>
      <c r="G3832">
        <v>30.5</v>
      </c>
    </row>
    <row r="3833" spans="5:7">
      <c r="E3833" s="80">
        <v>33493</v>
      </c>
      <c r="F3833">
        <v>1991</v>
      </c>
      <c r="G3833">
        <v>30.5</v>
      </c>
    </row>
    <row r="3834" spans="5:7">
      <c r="E3834" s="80">
        <v>33494</v>
      </c>
      <c r="F3834">
        <v>1991</v>
      </c>
      <c r="G3834">
        <v>30.5</v>
      </c>
    </row>
    <row r="3835" spans="5:7">
      <c r="E3835" s="80">
        <v>33495</v>
      </c>
      <c r="F3835">
        <v>1991</v>
      </c>
      <c r="G3835">
        <v>30.5</v>
      </c>
    </row>
    <row r="3836" spans="5:7">
      <c r="E3836" s="80">
        <v>33496</v>
      </c>
      <c r="F3836">
        <v>1991</v>
      </c>
      <c r="G3836">
        <v>30.5</v>
      </c>
    </row>
    <row r="3837" spans="5:7">
      <c r="E3837" s="80">
        <v>33497</v>
      </c>
      <c r="F3837">
        <v>1991</v>
      </c>
      <c r="G3837">
        <v>30.5</v>
      </c>
    </row>
    <row r="3838" spans="5:7">
      <c r="E3838" s="80">
        <v>33498</v>
      </c>
      <c r="F3838">
        <v>1991</v>
      </c>
      <c r="G3838">
        <v>30.5</v>
      </c>
    </row>
    <row r="3839" spans="5:7">
      <c r="E3839" s="80">
        <v>33499</v>
      </c>
      <c r="F3839">
        <v>1991</v>
      </c>
      <c r="G3839">
        <v>30.5</v>
      </c>
    </row>
    <row r="3840" spans="5:7">
      <c r="E3840" s="80">
        <v>33500</v>
      </c>
      <c r="F3840">
        <v>1991</v>
      </c>
      <c r="G3840">
        <v>30.5</v>
      </c>
    </row>
    <row r="3841" spans="5:7">
      <c r="E3841" s="80">
        <v>33501</v>
      </c>
      <c r="F3841">
        <v>1991</v>
      </c>
      <c r="G3841">
        <v>30.5</v>
      </c>
    </row>
    <row r="3842" spans="5:7">
      <c r="E3842" s="80">
        <v>33502</v>
      </c>
      <c r="F3842">
        <v>1991</v>
      </c>
      <c r="G3842">
        <v>30.5</v>
      </c>
    </row>
    <row r="3843" spans="5:7">
      <c r="E3843" s="80">
        <v>33503</v>
      </c>
      <c r="F3843">
        <v>1991</v>
      </c>
      <c r="G3843">
        <v>30.5</v>
      </c>
    </row>
    <row r="3844" spans="5:7">
      <c r="E3844" s="80">
        <v>33504</v>
      </c>
      <c r="F3844">
        <v>1991</v>
      </c>
      <c r="G3844">
        <v>30.5</v>
      </c>
    </row>
    <row r="3845" spans="5:7">
      <c r="E3845" s="80">
        <v>33505</v>
      </c>
      <c r="F3845">
        <v>1991</v>
      </c>
      <c r="G3845">
        <v>30.5</v>
      </c>
    </row>
    <row r="3846" spans="5:7">
      <c r="E3846" s="80">
        <v>33506</v>
      </c>
      <c r="F3846">
        <v>1991</v>
      </c>
      <c r="G3846">
        <v>30.5</v>
      </c>
    </row>
    <row r="3847" spans="5:7">
      <c r="E3847" s="80">
        <v>33507</v>
      </c>
      <c r="F3847">
        <v>1991</v>
      </c>
      <c r="G3847">
        <v>30.5</v>
      </c>
    </row>
    <row r="3848" spans="5:7">
      <c r="E3848" s="80">
        <v>33508</v>
      </c>
      <c r="F3848">
        <v>1991</v>
      </c>
      <c r="G3848">
        <v>30.5</v>
      </c>
    </row>
    <row r="3849" spans="5:7">
      <c r="E3849" s="80">
        <v>33509</v>
      </c>
      <c r="F3849">
        <v>1991</v>
      </c>
      <c r="G3849">
        <v>30.5</v>
      </c>
    </row>
    <row r="3850" spans="5:7">
      <c r="E3850" s="80">
        <v>33510</v>
      </c>
      <c r="F3850">
        <v>1991</v>
      </c>
      <c r="G3850">
        <v>30.5</v>
      </c>
    </row>
    <row r="3851" spans="5:7">
      <c r="E3851" s="80">
        <v>33511</v>
      </c>
      <c r="F3851">
        <v>1991</v>
      </c>
      <c r="G3851">
        <v>30.5</v>
      </c>
    </row>
    <row r="3852" spans="5:7">
      <c r="E3852" s="80">
        <v>33512</v>
      </c>
      <c r="F3852">
        <v>1991</v>
      </c>
      <c r="G3852">
        <v>31</v>
      </c>
    </row>
    <row r="3853" spans="5:7">
      <c r="E3853" s="80">
        <v>33513</v>
      </c>
      <c r="F3853">
        <v>1991</v>
      </c>
      <c r="G3853">
        <v>31</v>
      </c>
    </row>
    <row r="3854" spans="5:7">
      <c r="E3854" s="80">
        <v>33514</v>
      </c>
      <c r="F3854">
        <v>1991</v>
      </c>
      <c r="G3854">
        <v>31</v>
      </c>
    </row>
    <row r="3855" spans="5:7">
      <c r="E3855" s="80">
        <v>33515</v>
      </c>
      <c r="F3855">
        <v>1991</v>
      </c>
      <c r="G3855">
        <v>31</v>
      </c>
    </row>
    <row r="3856" spans="5:7">
      <c r="E3856" s="80">
        <v>33516</v>
      </c>
      <c r="F3856">
        <v>1991</v>
      </c>
      <c r="G3856">
        <v>31</v>
      </c>
    </row>
    <row r="3857" spans="5:7">
      <c r="E3857" s="80">
        <v>33517</v>
      </c>
      <c r="F3857">
        <v>1991</v>
      </c>
      <c r="G3857">
        <v>31</v>
      </c>
    </row>
    <row r="3858" spans="5:7">
      <c r="E3858" s="80">
        <v>33518</v>
      </c>
      <c r="F3858">
        <v>1991</v>
      </c>
      <c r="G3858">
        <v>31</v>
      </c>
    </row>
    <row r="3859" spans="5:7">
      <c r="E3859" s="80">
        <v>33519</v>
      </c>
      <c r="F3859">
        <v>1991</v>
      </c>
      <c r="G3859">
        <v>31</v>
      </c>
    </row>
    <row r="3860" spans="5:7">
      <c r="E3860" s="80">
        <v>33520</v>
      </c>
      <c r="F3860">
        <v>1991</v>
      </c>
      <c r="G3860">
        <v>31</v>
      </c>
    </row>
    <row r="3861" spans="5:7">
      <c r="E3861" s="80">
        <v>33521</v>
      </c>
      <c r="F3861">
        <v>1991</v>
      </c>
      <c r="G3861">
        <v>31</v>
      </c>
    </row>
    <row r="3862" spans="5:7">
      <c r="E3862" s="80">
        <v>33522</v>
      </c>
      <c r="F3862">
        <v>1991</v>
      </c>
      <c r="G3862">
        <v>31</v>
      </c>
    </row>
    <row r="3863" spans="5:7">
      <c r="E3863" s="80">
        <v>33523</v>
      </c>
      <c r="F3863">
        <v>1991</v>
      </c>
      <c r="G3863">
        <v>31</v>
      </c>
    </row>
    <row r="3864" spans="5:7">
      <c r="E3864" s="80">
        <v>33524</v>
      </c>
      <c r="F3864">
        <v>1991</v>
      </c>
      <c r="G3864">
        <v>31</v>
      </c>
    </row>
    <row r="3865" spans="5:7">
      <c r="E3865" s="80">
        <v>33525</v>
      </c>
      <c r="F3865">
        <v>1991</v>
      </c>
      <c r="G3865">
        <v>31</v>
      </c>
    </row>
    <row r="3866" spans="5:7">
      <c r="E3866" s="80">
        <v>33526</v>
      </c>
      <c r="F3866">
        <v>1991</v>
      </c>
      <c r="G3866">
        <v>31</v>
      </c>
    </row>
    <row r="3867" spans="5:7">
      <c r="E3867" s="80">
        <v>33527</v>
      </c>
      <c r="F3867">
        <v>1991</v>
      </c>
      <c r="G3867">
        <v>31</v>
      </c>
    </row>
    <row r="3868" spans="5:7">
      <c r="E3868" s="80">
        <v>33528</v>
      </c>
      <c r="F3868">
        <v>1991</v>
      </c>
      <c r="G3868">
        <v>31</v>
      </c>
    </row>
    <row r="3869" spans="5:7">
      <c r="E3869" s="80">
        <v>33529</v>
      </c>
      <c r="F3869">
        <v>1991</v>
      </c>
      <c r="G3869">
        <v>31</v>
      </c>
    </row>
    <row r="3870" spans="5:7">
      <c r="E3870" s="80">
        <v>33530</v>
      </c>
      <c r="F3870">
        <v>1991</v>
      </c>
      <c r="G3870">
        <v>31</v>
      </c>
    </row>
    <row r="3871" spans="5:7">
      <c r="E3871" s="80">
        <v>33531</v>
      </c>
      <c r="F3871">
        <v>1991</v>
      </c>
      <c r="G3871">
        <v>31</v>
      </c>
    </row>
    <row r="3872" spans="5:7">
      <c r="E3872" s="80">
        <v>33532</v>
      </c>
      <c r="F3872">
        <v>1991</v>
      </c>
      <c r="G3872">
        <v>31</v>
      </c>
    </row>
    <row r="3873" spans="5:7">
      <c r="E3873" s="80">
        <v>33533</v>
      </c>
      <c r="F3873">
        <v>1991</v>
      </c>
      <c r="G3873">
        <v>31</v>
      </c>
    </row>
    <row r="3874" spans="5:7">
      <c r="E3874" s="80">
        <v>33534</v>
      </c>
      <c r="F3874">
        <v>1991</v>
      </c>
      <c r="G3874">
        <v>31</v>
      </c>
    </row>
    <row r="3875" spans="5:7">
      <c r="E3875" s="80">
        <v>33535</v>
      </c>
      <c r="F3875">
        <v>1991</v>
      </c>
      <c r="G3875">
        <v>31</v>
      </c>
    </row>
    <row r="3876" spans="5:7">
      <c r="E3876" s="80">
        <v>33536</v>
      </c>
      <c r="F3876">
        <v>1991</v>
      </c>
      <c r="G3876">
        <v>31</v>
      </c>
    </row>
    <row r="3877" spans="5:7">
      <c r="E3877" s="80">
        <v>33537</v>
      </c>
      <c r="F3877">
        <v>1991</v>
      </c>
      <c r="G3877">
        <v>31</v>
      </c>
    </row>
    <row r="3878" spans="5:7">
      <c r="E3878" s="80">
        <v>33538</v>
      </c>
      <c r="F3878">
        <v>1991</v>
      </c>
      <c r="G3878">
        <v>31</v>
      </c>
    </row>
    <row r="3879" spans="5:7">
      <c r="E3879" s="80">
        <v>33539</v>
      </c>
      <c r="F3879">
        <v>1991</v>
      </c>
      <c r="G3879">
        <v>31</v>
      </c>
    </row>
    <row r="3880" spans="5:7">
      <c r="E3880" s="80">
        <v>33540</v>
      </c>
      <c r="F3880">
        <v>1991</v>
      </c>
      <c r="G3880">
        <v>31</v>
      </c>
    </row>
    <row r="3881" spans="5:7">
      <c r="E3881" s="80">
        <v>33541</v>
      </c>
      <c r="F3881">
        <v>1991</v>
      </c>
      <c r="G3881">
        <v>31</v>
      </c>
    </row>
    <row r="3882" spans="5:7">
      <c r="E3882" s="80">
        <v>33542</v>
      </c>
      <c r="F3882">
        <v>1991</v>
      </c>
      <c r="G3882">
        <v>31</v>
      </c>
    </row>
    <row r="3883" spans="5:7">
      <c r="E3883" s="80">
        <v>33543</v>
      </c>
      <c r="F3883">
        <v>1991</v>
      </c>
      <c r="G3883">
        <v>30.5</v>
      </c>
    </row>
    <row r="3884" spans="5:7">
      <c r="E3884" s="80">
        <v>33544</v>
      </c>
      <c r="F3884">
        <v>1991</v>
      </c>
      <c r="G3884">
        <v>30.5</v>
      </c>
    </row>
    <row r="3885" spans="5:7">
      <c r="E3885" s="80">
        <v>33545</v>
      </c>
      <c r="F3885">
        <v>1991</v>
      </c>
      <c r="G3885">
        <v>30.5</v>
      </c>
    </row>
    <row r="3886" spans="5:7">
      <c r="E3886" s="80">
        <v>33546</v>
      </c>
      <c r="F3886">
        <v>1991</v>
      </c>
      <c r="G3886">
        <v>30.5</v>
      </c>
    </row>
    <row r="3887" spans="5:7">
      <c r="E3887" s="80">
        <v>33547</v>
      </c>
      <c r="F3887">
        <v>1991</v>
      </c>
      <c r="G3887">
        <v>30.5</v>
      </c>
    </row>
    <row r="3888" spans="5:7">
      <c r="E3888" s="80">
        <v>33548</v>
      </c>
      <c r="F3888">
        <v>1991</v>
      </c>
      <c r="G3888">
        <v>30.5</v>
      </c>
    </row>
    <row r="3889" spans="5:7">
      <c r="E3889" s="80">
        <v>33549</v>
      </c>
      <c r="F3889">
        <v>1991</v>
      </c>
      <c r="G3889">
        <v>30.5</v>
      </c>
    </row>
    <row r="3890" spans="5:7">
      <c r="E3890" s="80">
        <v>33550</v>
      </c>
      <c r="F3890">
        <v>1991</v>
      </c>
      <c r="G3890">
        <v>30.5</v>
      </c>
    </row>
    <row r="3891" spans="5:7">
      <c r="E3891" s="80">
        <v>33551</v>
      </c>
      <c r="F3891">
        <v>1991</v>
      </c>
      <c r="G3891">
        <v>30.5</v>
      </c>
    </row>
    <row r="3892" spans="5:7">
      <c r="E3892" s="80">
        <v>33552</v>
      </c>
      <c r="F3892">
        <v>1991</v>
      </c>
      <c r="G3892">
        <v>30.5</v>
      </c>
    </row>
    <row r="3893" spans="5:7">
      <c r="E3893" s="80">
        <v>33553</v>
      </c>
      <c r="F3893">
        <v>1991</v>
      </c>
      <c r="G3893">
        <v>30.5</v>
      </c>
    </row>
    <row r="3894" spans="5:7">
      <c r="E3894" s="80">
        <v>33554</v>
      </c>
      <c r="F3894">
        <v>1991</v>
      </c>
      <c r="G3894">
        <v>30.5</v>
      </c>
    </row>
    <row r="3895" spans="5:7">
      <c r="E3895" s="80">
        <v>33555</v>
      </c>
      <c r="F3895">
        <v>1991</v>
      </c>
      <c r="G3895">
        <v>30.5</v>
      </c>
    </row>
    <row r="3896" spans="5:7">
      <c r="E3896" s="80">
        <v>33556</v>
      </c>
      <c r="F3896">
        <v>1991</v>
      </c>
      <c r="G3896">
        <v>30.5</v>
      </c>
    </row>
    <row r="3897" spans="5:7">
      <c r="E3897" s="80">
        <v>33557</v>
      </c>
      <c r="F3897">
        <v>1991</v>
      </c>
      <c r="G3897">
        <v>30.5</v>
      </c>
    </row>
    <row r="3898" spans="5:7">
      <c r="E3898" s="80">
        <v>33558</v>
      </c>
      <c r="F3898">
        <v>1991</v>
      </c>
      <c r="G3898">
        <v>30.5</v>
      </c>
    </row>
    <row r="3899" spans="5:7">
      <c r="E3899" s="80">
        <v>33559</v>
      </c>
      <c r="F3899">
        <v>1991</v>
      </c>
      <c r="G3899">
        <v>30.5</v>
      </c>
    </row>
    <row r="3900" spans="5:7">
      <c r="E3900" s="80">
        <v>33560</v>
      </c>
      <c r="F3900">
        <v>1991</v>
      </c>
      <c r="G3900">
        <v>30.5</v>
      </c>
    </row>
    <row r="3901" spans="5:7">
      <c r="E3901" s="80">
        <v>33561</v>
      </c>
      <c r="F3901">
        <v>1991</v>
      </c>
      <c r="G3901">
        <v>30.5</v>
      </c>
    </row>
    <row r="3902" spans="5:7">
      <c r="E3902" s="80">
        <v>33562</v>
      </c>
      <c r="F3902">
        <v>1991</v>
      </c>
      <c r="G3902">
        <v>30.5</v>
      </c>
    </row>
    <row r="3903" spans="5:7">
      <c r="E3903" s="80">
        <v>33563</v>
      </c>
      <c r="F3903">
        <v>1991</v>
      </c>
      <c r="G3903">
        <v>30.5</v>
      </c>
    </row>
    <row r="3904" spans="5:7">
      <c r="E3904" s="80">
        <v>33564</v>
      </c>
      <c r="F3904">
        <v>1991</v>
      </c>
      <c r="G3904">
        <v>30.5</v>
      </c>
    </row>
    <row r="3905" spans="5:7">
      <c r="E3905" s="80">
        <v>33565</v>
      </c>
      <c r="F3905">
        <v>1991</v>
      </c>
      <c r="G3905">
        <v>30.5</v>
      </c>
    </row>
    <row r="3906" spans="5:7">
      <c r="E3906" s="80">
        <v>33566</v>
      </c>
      <c r="F3906">
        <v>1991</v>
      </c>
      <c r="G3906">
        <v>30.5</v>
      </c>
    </row>
    <row r="3907" spans="5:7">
      <c r="E3907" s="80">
        <v>33567</v>
      </c>
      <c r="F3907">
        <v>1991</v>
      </c>
      <c r="G3907">
        <v>30.5</v>
      </c>
    </row>
    <row r="3908" spans="5:7">
      <c r="E3908" s="80">
        <v>33568</v>
      </c>
      <c r="F3908">
        <v>1991</v>
      </c>
      <c r="G3908">
        <v>30.5</v>
      </c>
    </row>
    <row r="3909" spans="5:7">
      <c r="E3909" s="80">
        <v>33569</v>
      </c>
      <c r="F3909">
        <v>1991</v>
      </c>
      <c r="G3909">
        <v>30.5</v>
      </c>
    </row>
    <row r="3910" spans="5:7">
      <c r="E3910" s="80">
        <v>33570</v>
      </c>
      <c r="F3910">
        <v>1991</v>
      </c>
      <c r="G3910">
        <v>30.5</v>
      </c>
    </row>
    <row r="3911" spans="5:7">
      <c r="E3911" s="80">
        <v>33571</v>
      </c>
      <c r="F3911">
        <v>1991</v>
      </c>
      <c r="G3911">
        <v>30.5</v>
      </c>
    </row>
    <row r="3912" spans="5:7">
      <c r="E3912" s="80">
        <v>33572</v>
      </c>
      <c r="F3912">
        <v>1991</v>
      </c>
      <c r="G3912">
        <v>30.5</v>
      </c>
    </row>
    <row r="3913" spans="5:7">
      <c r="E3913" s="80">
        <v>33573</v>
      </c>
      <c r="F3913">
        <v>1991</v>
      </c>
      <c r="G3913">
        <v>30.5</v>
      </c>
    </row>
    <row r="3914" spans="5:7">
      <c r="E3914" s="80">
        <v>33574</v>
      </c>
      <c r="F3914">
        <v>1991</v>
      </c>
      <c r="G3914">
        <v>30.5</v>
      </c>
    </row>
    <row r="3915" spans="5:7">
      <c r="E3915" s="80">
        <v>33575</v>
      </c>
      <c r="F3915">
        <v>1991</v>
      </c>
      <c r="G3915">
        <v>30.5</v>
      </c>
    </row>
    <row r="3916" spans="5:7">
      <c r="E3916" s="80">
        <v>33576</v>
      </c>
      <c r="F3916">
        <v>1991</v>
      </c>
      <c r="G3916">
        <v>30.5</v>
      </c>
    </row>
    <row r="3917" spans="5:7">
      <c r="E3917" s="80">
        <v>33577</v>
      </c>
      <c r="F3917">
        <v>1991</v>
      </c>
      <c r="G3917">
        <v>30.5</v>
      </c>
    </row>
    <row r="3918" spans="5:7">
      <c r="E3918" s="80">
        <v>33578</v>
      </c>
      <c r="F3918">
        <v>1991</v>
      </c>
      <c r="G3918">
        <v>30.5</v>
      </c>
    </row>
    <row r="3919" spans="5:7">
      <c r="E3919" s="80">
        <v>33579</v>
      </c>
      <c r="F3919">
        <v>1991</v>
      </c>
      <c r="G3919">
        <v>30.5</v>
      </c>
    </row>
    <row r="3920" spans="5:7">
      <c r="E3920" s="80">
        <v>33580</v>
      </c>
      <c r="F3920">
        <v>1991</v>
      </c>
      <c r="G3920">
        <v>30.5</v>
      </c>
    </row>
    <row r="3921" spans="5:7">
      <c r="E3921" s="80">
        <v>33581</v>
      </c>
      <c r="F3921">
        <v>1991</v>
      </c>
      <c r="G3921">
        <v>30.5</v>
      </c>
    </row>
    <row r="3922" spans="5:7">
      <c r="E3922" s="80">
        <v>33582</v>
      </c>
      <c r="F3922">
        <v>1991</v>
      </c>
      <c r="G3922">
        <v>30.5</v>
      </c>
    </row>
    <row r="3923" spans="5:7">
      <c r="E3923" s="80">
        <v>33583</v>
      </c>
      <c r="F3923">
        <v>1991</v>
      </c>
      <c r="G3923">
        <v>30.5</v>
      </c>
    </row>
    <row r="3924" spans="5:7">
      <c r="E3924" s="80">
        <v>33584</v>
      </c>
      <c r="F3924">
        <v>1991</v>
      </c>
      <c r="G3924">
        <v>30.5</v>
      </c>
    </row>
    <row r="3925" spans="5:7">
      <c r="E3925" s="80">
        <v>33585</v>
      </c>
      <c r="F3925">
        <v>1991</v>
      </c>
      <c r="G3925">
        <v>30.5</v>
      </c>
    </row>
    <row r="3926" spans="5:7">
      <c r="E3926" s="80">
        <v>33586</v>
      </c>
      <c r="F3926">
        <v>1991</v>
      </c>
      <c r="G3926">
        <v>30.5</v>
      </c>
    </row>
    <row r="3927" spans="5:7">
      <c r="E3927" s="80">
        <v>33587</v>
      </c>
      <c r="F3927">
        <v>1991</v>
      </c>
      <c r="G3927">
        <v>30.5</v>
      </c>
    </row>
    <row r="3928" spans="5:7">
      <c r="E3928" s="80">
        <v>33588</v>
      </c>
      <c r="F3928">
        <v>1991</v>
      </c>
      <c r="G3928">
        <v>30.5</v>
      </c>
    </row>
    <row r="3929" spans="5:7">
      <c r="E3929" s="80">
        <v>33589</v>
      </c>
      <c r="F3929">
        <v>1991</v>
      </c>
      <c r="G3929">
        <v>30.5</v>
      </c>
    </row>
    <row r="3930" spans="5:7">
      <c r="E3930" s="80">
        <v>33590</v>
      </c>
      <c r="F3930">
        <v>1991</v>
      </c>
      <c r="G3930">
        <v>30.5</v>
      </c>
    </row>
    <row r="3931" spans="5:7">
      <c r="E3931" s="80">
        <v>33591</v>
      </c>
      <c r="F3931">
        <v>1991</v>
      </c>
      <c r="G3931">
        <v>30.5</v>
      </c>
    </row>
    <row r="3932" spans="5:7">
      <c r="E3932" s="80">
        <v>33592</v>
      </c>
      <c r="F3932">
        <v>1991</v>
      </c>
      <c r="G3932">
        <v>30.5</v>
      </c>
    </row>
    <row r="3933" spans="5:7">
      <c r="E3933" s="80">
        <v>33593</v>
      </c>
      <c r="F3933">
        <v>1991</v>
      </c>
      <c r="G3933">
        <v>30.5</v>
      </c>
    </row>
    <row r="3934" spans="5:7">
      <c r="E3934" s="80">
        <v>33594</v>
      </c>
      <c r="F3934">
        <v>1991</v>
      </c>
      <c r="G3934">
        <v>30.5</v>
      </c>
    </row>
    <row r="3935" spans="5:7">
      <c r="E3935" s="80">
        <v>33595</v>
      </c>
      <c r="F3935">
        <v>1991</v>
      </c>
      <c r="G3935">
        <v>30.5</v>
      </c>
    </row>
    <row r="3936" spans="5:7">
      <c r="E3936" s="80">
        <v>33596</v>
      </c>
      <c r="F3936">
        <v>1991</v>
      </c>
      <c r="G3936">
        <v>30.5</v>
      </c>
    </row>
    <row r="3937" spans="5:7">
      <c r="E3937" s="80">
        <v>33597</v>
      </c>
      <c r="F3937">
        <v>1991</v>
      </c>
      <c r="G3937">
        <v>30.5</v>
      </c>
    </row>
    <row r="3938" spans="5:7">
      <c r="E3938" s="80">
        <v>33598</v>
      </c>
      <c r="F3938">
        <v>1991</v>
      </c>
      <c r="G3938">
        <v>30.5</v>
      </c>
    </row>
    <row r="3939" spans="5:7">
      <c r="E3939" s="80">
        <v>33599</v>
      </c>
      <c r="F3939">
        <v>1991</v>
      </c>
      <c r="G3939">
        <v>30.5</v>
      </c>
    </row>
    <row r="3940" spans="5:7">
      <c r="E3940" s="80">
        <v>33600</v>
      </c>
      <c r="F3940">
        <v>1991</v>
      </c>
      <c r="G3940">
        <v>30.5</v>
      </c>
    </row>
    <row r="3941" spans="5:7">
      <c r="E3941" s="80">
        <v>33601</v>
      </c>
      <c r="F3941">
        <v>1991</v>
      </c>
      <c r="G3941">
        <v>30.5</v>
      </c>
    </row>
    <row r="3942" spans="5:7">
      <c r="E3942" s="80">
        <v>33602</v>
      </c>
      <c r="F3942">
        <v>1991</v>
      </c>
      <c r="G3942">
        <v>30.5</v>
      </c>
    </row>
    <row r="3943" spans="5:7">
      <c r="E3943" s="80">
        <v>33603</v>
      </c>
      <c r="F3943">
        <v>1991</v>
      </c>
      <c r="G3943">
        <v>30.5</v>
      </c>
    </row>
    <row r="3944" spans="5:7">
      <c r="E3944" s="80">
        <v>33604</v>
      </c>
      <c r="F3944">
        <v>1992</v>
      </c>
      <c r="G3944">
        <v>29.5</v>
      </c>
    </row>
    <row r="3945" spans="5:7">
      <c r="E3945" s="80">
        <v>33605</v>
      </c>
      <c r="F3945">
        <v>1992</v>
      </c>
      <c r="G3945">
        <v>29.5</v>
      </c>
    </row>
    <row r="3946" spans="5:7">
      <c r="E3946" s="80">
        <v>33606</v>
      </c>
      <c r="F3946">
        <v>1992</v>
      </c>
      <c r="G3946">
        <v>29.5</v>
      </c>
    </row>
    <row r="3947" spans="5:7">
      <c r="E3947" s="80">
        <v>33607</v>
      </c>
      <c r="F3947">
        <v>1992</v>
      </c>
      <c r="G3947">
        <v>29.5</v>
      </c>
    </row>
    <row r="3948" spans="5:7">
      <c r="E3948" s="80">
        <v>33608</v>
      </c>
      <c r="F3948">
        <v>1992</v>
      </c>
      <c r="G3948">
        <v>29.5</v>
      </c>
    </row>
    <row r="3949" spans="5:7">
      <c r="E3949" s="80">
        <v>33609</v>
      </c>
      <c r="F3949">
        <v>1992</v>
      </c>
      <c r="G3949">
        <v>29.5</v>
      </c>
    </row>
    <row r="3950" spans="5:7">
      <c r="E3950" s="80">
        <v>33610</v>
      </c>
      <c r="F3950">
        <v>1992</v>
      </c>
      <c r="G3950">
        <v>29.5</v>
      </c>
    </row>
    <row r="3951" spans="5:7">
      <c r="E3951" s="80">
        <v>33611</v>
      </c>
      <c r="F3951">
        <v>1992</v>
      </c>
      <c r="G3951">
        <v>29.5</v>
      </c>
    </row>
    <row r="3952" spans="5:7">
      <c r="E3952" s="80">
        <v>33612</v>
      </c>
      <c r="F3952">
        <v>1992</v>
      </c>
      <c r="G3952">
        <v>29.5</v>
      </c>
    </row>
    <row r="3953" spans="5:7">
      <c r="E3953" s="80">
        <v>33613</v>
      </c>
      <c r="F3953">
        <v>1992</v>
      </c>
      <c r="G3953">
        <v>29.5</v>
      </c>
    </row>
    <row r="3954" spans="5:7">
      <c r="E3954" s="80">
        <v>33614</v>
      </c>
      <c r="F3954">
        <v>1992</v>
      </c>
      <c r="G3954">
        <v>29.5</v>
      </c>
    </row>
    <row r="3955" spans="5:7">
      <c r="E3955" s="80">
        <v>33615</v>
      </c>
      <c r="F3955">
        <v>1992</v>
      </c>
      <c r="G3955">
        <v>29.5</v>
      </c>
    </row>
    <row r="3956" spans="5:7">
      <c r="E3956" s="80">
        <v>33616</v>
      </c>
      <c r="F3956">
        <v>1992</v>
      </c>
      <c r="G3956">
        <v>29.5</v>
      </c>
    </row>
    <row r="3957" spans="5:7">
      <c r="E3957" s="80">
        <v>33617</v>
      </c>
      <c r="F3957">
        <v>1992</v>
      </c>
      <c r="G3957">
        <v>29.5</v>
      </c>
    </row>
    <row r="3958" spans="5:7">
      <c r="E3958" s="80">
        <v>33618</v>
      </c>
      <c r="F3958">
        <v>1992</v>
      </c>
      <c r="G3958">
        <v>29.5</v>
      </c>
    </row>
    <row r="3959" spans="5:7">
      <c r="E3959" s="80">
        <v>33619</v>
      </c>
      <c r="F3959">
        <v>1992</v>
      </c>
      <c r="G3959">
        <v>29.5</v>
      </c>
    </row>
    <row r="3960" spans="5:7">
      <c r="E3960" s="80">
        <v>33620</v>
      </c>
      <c r="F3960">
        <v>1992</v>
      </c>
      <c r="G3960">
        <v>29.5</v>
      </c>
    </row>
    <row r="3961" spans="5:7">
      <c r="E3961" s="80">
        <v>33621</v>
      </c>
      <c r="F3961">
        <v>1992</v>
      </c>
      <c r="G3961">
        <v>29.5</v>
      </c>
    </row>
    <row r="3962" spans="5:7">
      <c r="E3962" s="80">
        <v>33622</v>
      </c>
      <c r="F3962">
        <v>1992</v>
      </c>
      <c r="G3962">
        <v>29.5</v>
      </c>
    </row>
    <row r="3963" spans="5:7">
      <c r="E3963" s="80">
        <v>33623</v>
      </c>
      <c r="F3963">
        <v>1992</v>
      </c>
      <c r="G3963">
        <v>29.5</v>
      </c>
    </row>
    <row r="3964" spans="5:7">
      <c r="E3964" s="80">
        <v>33624</v>
      </c>
      <c r="F3964">
        <v>1992</v>
      </c>
      <c r="G3964">
        <v>29.5</v>
      </c>
    </row>
    <row r="3965" spans="5:7">
      <c r="E3965" s="80">
        <v>33625</v>
      </c>
      <c r="F3965">
        <v>1992</v>
      </c>
      <c r="G3965">
        <v>29.5</v>
      </c>
    </row>
    <row r="3966" spans="5:7">
      <c r="E3966" s="80">
        <v>33626</v>
      </c>
      <c r="F3966">
        <v>1992</v>
      </c>
      <c r="G3966">
        <v>29.5</v>
      </c>
    </row>
    <row r="3967" spans="5:7">
      <c r="E3967" s="80">
        <v>33627</v>
      </c>
      <c r="F3967">
        <v>1992</v>
      </c>
      <c r="G3967">
        <v>29.5</v>
      </c>
    </row>
    <row r="3968" spans="5:7">
      <c r="E3968" s="80">
        <v>33628</v>
      </c>
      <c r="F3968">
        <v>1992</v>
      </c>
      <c r="G3968">
        <v>29.5</v>
      </c>
    </row>
    <row r="3969" spans="5:7">
      <c r="E3969" s="80">
        <v>33629</v>
      </c>
      <c r="F3969">
        <v>1992</v>
      </c>
      <c r="G3969">
        <v>29.5</v>
      </c>
    </row>
    <row r="3970" spans="5:7">
      <c r="E3970" s="80">
        <v>33630</v>
      </c>
      <c r="F3970">
        <v>1992</v>
      </c>
      <c r="G3970">
        <v>29.5</v>
      </c>
    </row>
    <row r="3971" spans="5:7">
      <c r="E3971" s="80">
        <v>33631</v>
      </c>
      <c r="F3971">
        <v>1992</v>
      </c>
      <c r="G3971">
        <v>29.5</v>
      </c>
    </row>
    <row r="3972" spans="5:7">
      <c r="E3972" s="80">
        <v>33632</v>
      </c>
      <c r="F3972">
        <v>1992</v>
      </c>
      <c r="G3972">
        <v>29.5</v>
      </c>
    </row>
    <row r="3973" spans="5:7">
      <c r="E3973" s="80">
        <v>33633</v>
      </c>
      <c r="F3973">
        <v>1992</v>
      </c>
      <c r="G3973">
        <v>29.5</v>
      </c>
    </row>
    <row r="3974" spans="5:7">
      <c r="E3974" s="80">
        <v>33634</v>
      </c>
      <c r="F3974">
        <v>1992</v>
      </c>
      <c r="G3974">
        <v>29.5</v>
      </c>
    </row>
    <row r="3975" spans="5:7">
      <c r="E3975" s="80">
        <v>33635</v>
      </c>
      <c r="F3975">
        <v>1992</v>
      </c>
      <c r="G3975">
        <v>27.5</v>
      </c>
    </row>
    <row r="3976" spans="5:7">
      <c r="E3976" s="80">
        <v>33636</v>
      </c>
      <c r="F3976">
        <v>1992</v>
      </c>
      <c r="G3976">
        <v>27.5</v>
      </c>
    </row>
    <row r="3977" spans="5:7">
      <c r="E3977" s="80">
        <v>33637</v>
      </c>
      <c r="F3977">
        <v>1992</v>
      </c>
      <c r="G3977">
        <v>27.5</v>
      </c>
    </row>
    <row r="3978" spans="5:7">
      <c r="E3978" s="80">
        <v>33638</v>
      </c>
      <c r="F3978">
        <v>1992</v>
      </c>
      <c r="G3978">
        <v>27.5</v>
      </c>
    </row>
    <row r="3979" spans="5:7">
      <c r="E3979" s="80">
        <v>33639</v>
      </c>
      <c r="F3979">
        <v>1992</v>
      </c>
      <c r="G3979">
        <v>27.5</v>
      </c>
    </row>
    <row r="3980" spans="5:7">
      <c r="E3980" s="80">
        <v>33640</v>
      </c>
      <c r="F3980">
        <v>1992</v>
      </c>
      <c r="G3980">
        <v>27.5</v>
      </c>
    </row>
    <row r="3981" spans="5:7">
      <c r="E3981" s="80">
        <v>33641</v>
      </c>
      <c r="F3981">
        <v>1992</v>
      </c>
      <c r="G3981">
        <v>27.5</v>
      </c>
    </row>
    <row r="3982" spans="5:7">
      <c r="E3982" s="80">
        <v>33642</v>
      </c>
      <c r="F3982">
        <v>1992</v>
      </c>
      <c r="G3982">
        <v>27.5</v>
      </c>
    </row>
    <row r="3983" spans="5:7">
      <c r="E3983" s="80">
        <v>33643</v>
      </c>
      <c r="F3983">
        <v>1992</v>
      </c>
      <c r="G3983">
        <v>27.5</v>
      </c>
    </row>
    <row r="3984" spans="5:7">
      <c r="E3984" s="80">
        <v>33644</v>
      </c>
      <c r="F3984">
        <v>1992</v>
      </c>
      <c r="G3984">
        <v>27.5</v>
      </c>
    </row>
    <row r="3985" spans="5:7">
      <c r="E3985" s="80">
        <v>33645</v>
      </c>
      <c r="F3985">
        <v>1992</v>
      </c>
      <c r="G3985">
        <v>27.5</v>
      </c>
    </row>
    <row r="3986" spans="5:7">
      <c r="E3986" s="80">
        <v>33646</v>
      </c>
      <c r="F3986">
        <v>1992</v>
      </c>
      <c r="G3986">
        <v>27.5</v>
      </c>
    </row>
    <row r="3987" spans="5:7">
      <c r="E3987" s="80">
        <v>33647</v>
      </c>
      <c r="F3987">
        <v>1992</v>
      </c>
      <c r="G3987">
        <v>27.5</v>
      </c>
    </row>
    <row r="3988" spans="5:7">
      <c r="E3988" s="80">
        <v>33648</v>
      </c>
      <c r="F3988">
        <v>1992</v>
      </c>
      <c r="G3988">
        <v>27.5</v>
      </c>
    </row>
    <row r="3989" spans="5:7">
      <c r="E3989" s="80">
        <v>33649</v>
      </c>
      <c r="F3989">
        <v>1992</v>
      </c>
      <c r="G3989">
        <v>27.5</v>
      </c>
    </row>
    <row r="3990" spans="5:7">
      <c r="E3990" s="80">
        <v>33650</v>
      </c>
      <c r="F3990">
        <v>1992</v>
      </c>
      <c r="G3990">
        <v>27.5</v>
      </c>
    </row>
    <row r="3991" spans="5:7">
      <c r="E3991" s="80">
        <v>33651</v>
      </c>
      <c r="F3991">
        <v>1992</v>
      </c>
      <c r="G3991">
        <v>27.5</v>
      </c>
    </row>
    <row r="3992" spans="5:7">
      <c r="E3992" s="80">
        <v>33652</v>
      </c>
      <c r="F3992">
        <v>1992</v>
      </c>
      <c r="G3992">
        <v>27.5</v>
      </c>
    </row>
    <row r="3993" spans="5:7">
      <c r="E3993" s="80">
        <v>33653</v>
      </c>
      <c r="F3993">
        <v>1992</v>
      </c>
      <c r="G3993">
        <v>27.5</v>
      </c>
    </row>
    <row r="3994" spans="5:7">
      <c r="E3994" s="80">
        <v>33654</v>
      </c>
      <c r="F3994">
        <v>1992</v>
      </c>
      <c r="G3994">
        <v>27.5</v>
      </c>
    </row>
    <row r="3995" spans="5:7">
      <c r="E3995" s="80">
        <v>33655</v>
      </c>
      <c r="F3995">
        <v>1992</v>
      </c>
      <c r="G3995">
        <v>27.5</v>
      </c>
    </row>
    <row r="3996" spans="5:7">
      <c r="E3996" s="80">
        <v>33656</v>
      </c>
      <c r="F3996">
        <v>1992</v>
      </c>
      <c r="G3996">
        <v>27.5</v>
      </c>
    </row>
    <row r="3997" spans="5:7">
      <c r="E3997" s="80">
        <v>33657</v>
      </c>
      <c r="F3997">
        <v>1992</v>
      </c>
      <c r="G3997">
        <v>27.5</v>
      </c>
    </row>
    <row r="3998" spans="5:7">
      <c r="E3998" s="80">
        <v>33658</v>
      </c>
      <c r="F3998">
        <v>1992</v>
      </c>
      <c r="G3998">
        <v>27.5</v>
      </c>
    </row>
    <row r="3999" spans="5:7">
      <c r="E3999" s="80">
        <v>33659</v>
      </c>
      <c r="F3999">
        <v>1992</v>
      </c>
      <c r="G3999">
        <v>27.5</v>
      </c>
    </row>
    <row r="4000" spans="5:7">
      <c r="E4000" s="80">
        <v>33660</v>
      </c>
      <c r="F4000">
        <v>1992</v>
      </c>
      <c r="G4000">
        <v>27.5</v>
      </c>
    </row>
    <row r="4001" spans="5:7">
      <c r="E4001" s="80">
        <v>33661</v>
      </c>
      <c r="F4001">
        <v>1992</v>
      </c>
      <c r="G4001">
        <v>27.5</v>
      </c>
    </row>
    <row r="4002" spans="5:7">
      <c r="E4002" s="80">
        <v>33662</v>
      </c>
      <c r="F4002">
        <v>1992</v>
      </c>
      <c r="G4002">
        <v>27.5</v>
      </c>
    </row>
    <row r="4003" spans="5:7">
      <c r="E4003" s="80">
        <v>33663</v>
      </c>
      <c r="F4003">
        <v>1992</v>
      </c>
      <c r="G4003">
        <v>27.5</v>
      </c>
    </row>
    <row r="4004" spans="5:7">
      <c r="E4004" s="80">
        <v>33664</v>
      </c>
      <c r="F4004">
        <v>1992</v>
      </c>
      <c r="G4004">
        <v>26</v>
      </c>
    </row>
    <row r="4005" spans="5:7">
      <c r="E4005" s="80">
        <v>33665</v>
      </c>
      <c r="F4005">
        <v>1992</v>
      </c>
      <c r="G4005">
        <v>26</v>
      </c>
    </row>
    <row r="4006" spans="5:7">
      <c r="E4006" s="80">
        <v>33666</v>
      </c>
      <c r="F4006">
        <v>1992</v>
      </c>
      <c r="G4006">
        <v>26</v>
      </c>
    </row>
    <row r="4007" spans="5:7">
      <c r="E4007" s="80">
        <v>33667</v>
      </c>
      <c r="F4007">
        <v>1992</v>
      </c>
      <c r="G4007">
        <v>26</v>
      </c>
    </row>
    <row r="4008" spans="5:7">
      <c r="E4008" s="80">
        <v>33668</v>
      </c>
      <c r="F4008">
        <v>1992</v>
      </c>
      <c r="G4008">
        <v>26</v>
      </c>
    </row>
    <row r="4009" spans="5:7">
      <c r="E4009" s="80">
        <v>33669</v>
      </c>
      <c r="F4009">
        <v>1992</v>
      </c>
      <c r="G4009">
        <v>26</v>
      </c>
    </row>
    <row r="4010" spans="5:7">
      <c r="E4010" s="80">
        <v>33670</v>
      </c>
      <c r="F4010">
        <v>1992</v>
      </c>
      <c r="G4010">
        <v>26</v>
      </c>
    </row>
    <row r="4011" spans="5:7">
      <c r="E4011" s="80">
        <v>33671</v>
      </c>
      <c r="F4011">
        <v>1992</v>
      </c>
      <c r="G4011">
        <v>26</v>
      </c>
    </row>
    <row r="4012" spans="5:7">
      <c r="E4012" s="80">
        <v>33672</v>
      </c>
      <c r="F4012">
        <v>1992</v>
      </c>
      <c r="G4012">
        <v>26</v>
      </c>
    </row>
    <row r="4013" spans="5:7">
      <c r="E4013" s="80">
        <v>33673</v>
      </c>
      <c r="F4013">
        <v>1992</v>
      </c>
      <c r="G4013">
        <v>26</v>
      </c>
    </row>
    <row r="4014" spans="5:7">
      <c r="E4014" s="80">
        <v>33674</v>
      </c>
      <c r="F4014">
        <v>1992</v>
      </c>
      <c r="G4014">
        <v>26</v>
      </c>
    </row>
    <row r="4015" spans="5:7">
      <c r="E4015" s="80">
        <v>33675</v>
      </c>
      <c r="F4015">
        <v>1992</v>
      </c>
      <c r="G4015">
        <v>26</v>
      </c>
    </row>
    <row r="4016" spans="5:7">
      <c r="E4016" s="80">
        <v>33676</v>
      </c>
      <c r="F4016">
        <v>1992</v>
      </c>
      <c r="G4016">
        <v>26</v>
      </c>
    </row>
    <row r="4017" spans="5:7">
      <c r="E4017" s="80">
        <v>33677</v>
      </c>
      <c r="F4017">
        <v>1992</v>
      </c>
      <c r="G4017">
        <v>26</v>
      </c>
    </row>
    <row r="4018" spans="5:7">
      <c r="E4018" s="80">
        <v>33678</v>
      </c>
      <c r="F4018">
        <v>1992</v>
      </c>
      <c r="G4018">
        <v>26</v>
      </c>
    </row>
    <row r="4019" spans="5:7">
      <c r="E4019" s="80">
        <v>33679</v>
      </c>
      <c r="F4019">
        <v>1992</v>
      </c>
      <c r="G4019">
        <v>26</v>
      </c>
    </row>
    <row r="4020" spans="5:7">
      <c r="E4020" s="80">
        <v>33680</v>
      </c>
      <c r="F4020">
        <v>1992</v>
      </c>
      <c r="G4020">
        <v>26</v>
      </c>
    </row>
    <row r="4021" spans="5:7">
      <c r="E4021" s="80">
        <v>33681</v>
      </c>
      <c r="F4021">
        <v>1992</v>
      </c>
      <c r="G4021">
        <v>26</v>
      </c>
    </row>
    <row r="4022" spans="5:7">
      <c r="E4022" s="80">
        <v>33682</v>
      </c>
      <c r="F4022">
        <v>1992</v>
      </c>
      <c r="G4022">
        <v>26</v>
      </c>
    </row>
    <row r="4023" spans="5:7">
      <c r="E4023" s="80">
        <v>33683</v>
      </c>
      <c r="F4023">
        <v>1992</v>
      </c>
      <c r="G4023">
        <v>26</v>
      </c>
    </row>
    <row r="4024" spans="5:7">
      <c r="E4024" s="80">
        <v>33684</v>
      </c>
      <c r="F4024">
        <v>1992</v>
      </c>
      <c r="G4024">
        <v>26</v>
      </c>
    </row>
    <row r="4025" spans="5:7">
      <c r="E4025" s="80">
        <v>33685</v>
      </c>
      <c r="F4025">
        <v>1992</v>
      </c>
      <c r="G4025">
        <v>26</v>
      </c>
    </row>
    <row r="4026" spans="5:7">
      <c r="E4026" s="80">
        <v>33686</v>
      </c>
      <c r="F4026">
        <v>1992</v>
      </c>
      <c r="G4026">
        <v>21.5</v>
      </c>
    </row>
    <row r="4027" spans="5:7">
      <c r="E4027" s="80">
        <v>33687</v>
      </c>
      <c r="F4027">
        <v>1992</v>
      </c>
      <c r="G4027">
        <v>21.5</v>
      </c>
    </row>
    <row r="4028" spans="5:7">
      <c r="E4028" s="80">
        <v>33688</v>
      </c>
      <c r="F4028">
        <v>1992</v>
      </c>
      <c r="G4028">
        <v>21.5</v>
      </c>
    </row>
    <row r="4029" spans="5:7">
      <c r="E4029" s="80">
        <v>33689</v>
      </c>
      <c r="F4029">
        <v>1992</v>
      </c>
      <c r="G4029">
        <v>21.5</v>
      </c>
    </row>
    <row r="4030" spans="5:7">
      <c r="E4030" s="80">
        <v>33690</v>
      </c>
      <c r="F4030">
        <v>1992</v>
      </c>
      <c r="G4030">
        <v>21.5</v>
      </c>
    </row>
    <row r="4031" spans="5:7">
      <c r="E4031" s="80">
        <v>33691</v>
      </c>
      <c r="F4031">
        <v>1992</v>
      </c>
      <c r="G4031">
        <v>21.5</v>
      </c>
    </row>
    <row r="4032" spans="5:7">
      <c r="E4032" s="80">
        <v>33692</v>
      </c>
      <c r="F4032">
        <v>1992</v>
      </c>
      <c r="G4032">
        <v>21.5</v>
      </c>
    </row>
    <row r="4033" spans="5:7">
      <c r="E4033" s="80">
        <v>33693</v>
      </c>
      <c r="F4033">
        <v>1992</v>
      </c>
      <c r="G4033">
        <v>21.5</v>
      </c>
    </row>
    <row r="4034" spans="5:7">
      <c r="E4034" s="80">
        <v>33694</v>
      </c>
      <c r="F4034">
        <v>1992</v>
      </c>
      <c r="G4034">
        <v>21.5</v>
      </c>
    </row>
    <row r="4035" spans="5:7">
      <c r="E4035" s="80">
        <v>33695</v>
      </c>
      <c r="F4035">
        <v>1992</v>
      </c>
      <c r="G4035">
        <v>20.5</v>
      </c>
    </row>
    <row r="4036" spans="5:7">
      <c r="E4036" s="80">
        <v>33696</v>
      </c>
      <c r="F4036">
        <v>1992</v>
      </c>
      <c r="G4036">
        <v>20.5</v>
      </c>
    </row>
    <row r="4037" spans="5:7">
      <c r="E4037" s="80">
        <v>33697</v>
      </c>
      <c r="F4037">
        <v>1992</v>
      </c>
      <c r="G4037">
        <v>20.5</v>
      </c>
    </row>
    <row r="4038" spans="5:7">
      <c r="E4038" s="80">
        <v>33698</v>
      </c>
      <c r="F4038">
        <v>1992</v>
      </c>
      <c r="G4038">
        <v>20.5</v>
      </c>
    </row>
    <row r="4039" spans="5:7">
      <c r="E4039" s="80">
        <v>33699</v>
      </c>
      <c r="F4039">
        <v>1992</v>
      </c>
      <c r="G4039">
        <v>20.5</v>
      </c>
    </row>
    <row r="4040" spans="5:7">
      <c r="E4040" s="80">
        <v>33700</v>
      </c>
      <c r="F4040">
        <v>1992</v>
      </c>
      <c r="G4040">
        <v>20.5</v>
      </c>
    </row>
    <row r="4041" spans="5:7">
      <c r="E4041" s="80">
        <v>33701</v>
      </c>
      <c r="F4041">
        <v>1992</v>
      </c>
      <c r="G4041">
        <v>20.5</v>
      </c>
    </row>
    <row r="4042" spans="5:7">
      <c r="E4042" s="80">
        <v>33702</v>
      </c>
      <c r="F4042">
        <v>1992</v>
      </c>
      <c r="G4042">
        <v>20.5</v>
      </c>
    </row>
    <row r="4043" spans="5:7">
      <c r="E4043" s="80">
        <v>33703</v>
      </c>
      <c r="F4043">
        <v>1992</v>
      </c>
      <c r="G4043">
        <v>20.5</v>
      </c>
    </row>
    <row r="4044" spans="5:7">
      <c r="E4044" s="80">
        <v>33704</v>
      </c>
      <c r="F4044">
        <v>1992</v>
      </c>
      <c r="G4044">
        <v>20.5</v>
      </c>
    </row>
    <row r="4045" spans="5:7">
      <c r="E4045" s="80">
        <v>33705</v>
      </c>
      <c r="F4045">
        <v>1992</v>
      </c>
      <c r="G4045">
        <v>20.5</v>
      </c>
    </row>
    <row r="4046" spans="5:7">
      <c r="E4046" s="80">
        <v>33706</v>
      </c>
      <c r="F4046">
        <v>1992</v>
      </c>
      <c r="G4046">
        <v>20.5</v>
      </c>
    </row>
    <row r="4047" spans="5:7">
      <c r="E4047" s="80">
        <v>33707</v>
      </c>
      <c r="F4047">
        <v>1992</v>
      </c>
      <c r="G4047">
        <v>20.5</v>
      </c>
    </row>
    <row r="4048" spans="5:7">
      <c r="E4048" s="80">
        <v>33708</v>
      </c>
      <c r="F4048">
        <v>1992</v>
      </c>
      <c r="G4048">
        <v>20.5</v>
      </c>
    </row>
    <row r="4049" spans="5:7">
      <c r="E4049" s="80">
        <v>33709</v>
      </c>
      <c r="F4049">
        <v>1992</v>
      </c>
      <c r="G4049">
        <v>20.5</v>
      </c>
    </row>
    <row r="4050" spans="5:7">
      <c r="E4050" s="80">
        <v>33710</v>
      </c>
      <c r="F4050">
        <v>1992</v>
      </c>
      <c r="G4050">
        <v>20.5</v>
      </c>
    </row>
    <row r="4051" spans="5:7">
      <c r="E4051" s="80">
        <v>33711</v>
      </c>
      <c r="F4051">
        <v>1992</v>
      </c>
      <c r="G4051">
        <v>20.5</v>
      </c>
    </row>
    <row r="4052" spans="5:7">
      <c r="E4052" s="80">
        <v>33712</v>
      </c>
      <c r="F4052">
        <v>1992</v>
      </c>
      <c r="G4052">
        <v>20.5</v>
      </c>
    </row>
    <row r="4053" spans="5:7">
      <c r="E4053" s="80">
        <v>33713</v>
      </c>
      <c r="F4053">
        <v>1992</v>
      </c>
      <c r="G4053">
        <v>20.5</v>
      </c>
    </row>
    <row r="4054" spans="5:7">
      <c r="E4054" s="80">
        <v>33714</v>
      </c>
      <c r="F4054">
        <v>1992</v>
      </c>
      <c r="G4054">
        <v>20.5</v>
      </c>
    </row>
    <row r="4055" spans="5:7">
      <c r="E4055" s="80">
        <v>33715</v>
      </c>
      <c r="F4055">
        <v>1992</v>
      </c>
      <c r="G4055">
        <v>20.5</v>
      </c>
    </row>
    <row r="4056" spans="5:7">
      <c r="E4056" s="80">
        <v>33716</v>
      </c>
      <c r="F4056">
        <v>1992</v>
      </c>
      <c r="G4056">
        <v>20.5</v>
      </c>
    </row>
    <row r="4057" spans="5:7">
      <c r="E4057" s="80">
        <v>33717</v>
      </c>
      <c r="F4057">
        <v>1992</v>
      </c>
      <c r="G4057">
        <v>20.5</v>
      </c>
    </row>
    <row r="4058" spans="5:7">
      <c r="E4058" s="80">
        <v>33718</v>
      </c>
      <c r="F4058">
        <v>1992</v>
      </c>
      <c r="G4058">
        <v>20.5</v>
      </c>
    </row>
    <row r="4059" spans="5:7">
      <c r="E4059" s="80">
        <v>33719</v>
      </c>
      <c r="F4059">
        <v>1992</v>
      </c>
      <c r="G4059">
        <v>20.5</v>
      </c>
    </row>
    <row r="4060" spans="5:7">
      <c r="E4060" s="80">
        <v>33720</v>
      </c>
      <c r="F4060">
        <v>1992</v>
      </c>
      <c r="G4060">
        <v>20.5</v>
      </c>
    </row>
    <row r="4061" spans="5:7">
      <c r="E4061" s="80">
        <v>33721</v>
      </c>
      <c r="F4061">
        <v>1992</v>
      </c>
      <c r="G4061">
        <v>20.5</v>
      </c>
    </row>
    <row r="4062" spans="5:7">
      <c r="E4062" s="80">
        <v>33722</v>
      </c>
      <c r="F4062">
        <v>1992</v>
      </c>
      <c r="G4062">
        <v>20.5</v>
      </c>
    </row>
    <row r="4063" spans="5:7">
      <c r="E4063" s="80">
        <v>33723</v>
      </c>
      <c r="F4063">
        <v>1992</v>
      </c>
      <c r="G4063">
        <v>20.5</v>
      </c>
    </row>
    <row r="4064" spans="5:7">
      <c r="E4064" s="80">
        <v>33724</v>
      </c>
      <c r="F4064">
        <v>1992</v>
      </c>
      <c r="G4064">
        <v>20.5</v>
      </c>
    </row>
    <row r="4065" spans="5:7">
      <c r="E4065" s="80">
        <v>33725</v>
      </c>
      <c r="F4065">
        <v>1992</v>
      </c>
      <c r="G4065">
        <v>19</v>
      </c>
    </row>
    <row r="4066" spans="5:7">
      <c r="E4066" s="80">
        <v>33726</v>
      </c>
      <c r="F4066">
        <v>1992</v>
      </c>
      <c r="G4066">
        <v>19</v>
      </c>
    </row>
    <row r="4067" spans="5:7">
      <c r="E4067" s="80">
        <v>33727</v>
      </c>
      <c r="F4067">
        <v>1992</v>
      </c>
      <c r="G4067">
        <v>19</v>
      </c>
    </row>
    <row r="4068" spans="5:7">
      <c r="E4068" s="80">
        <v>33728</v>
      </c>
      <c r="F4068">
        <v>1992</v>
      </c>
      <c r="G4068">
        <v>19</v>
      </c>
    </row>
    <row r="4069" spans="5:7">
      <c r="E4069" s="80">
        <v>33729</v>
      </c>
      <c r="F4069">
        <v>1992</v>
      </c>
      <c r="G4069">
        <v>19</v>
      </c>
    </row>
    <row r="4070" spans="5:7">
      <c r="E4070" s="80">
        <v>33730</v>
      </c>
      <c r="F4070">
        <v>1992</v>
      </c>
      <c r="G4070">
        <v>19</v>
      </c>
    </row>
    <row r="4071" spans="5:7">
      <c r="E4071" s="80">
        <v>33731</v>
      </c>
      <c r="F4071">
        <v>1992</v>
      </c>
      <c r="G4071">
        <v>19</v>
      </c>
    </row>
    <row r="4072" spans="5:7">
      <c r="E4072" s="80">
        <v>33732</v>
      </c>
      <c r="F4072">
        <v>1992</v>
      </c>
      <c r="G4072">
        <v>19</v>
      </c>
    </row>
    <row r="4073" spans="5:7">
      <c r="E4073" s="80">
        <v>33733</v>
      </c>
      <c r="F4073">
        <v>1992</v>
      </c>
      <c r="G4073">
        <v>19</v>
      </c>
    </row>
    <row r="4074" spans="5:7">
      <c r="E4074" s="80">
        <v>33734</v>
      </c>
      <c r="F4074">
        <v>1992</v>
      </c>
      <c r="G4074">
        <v>19</v>
      </c>
    </row>
    <row r="4075" spans="5:7">
      <c r="E4075" s="80">
        <v>33735</v>
      </c>
      <c r="F4075">
        <v>1992</v>
      </c>
      <c r="G4075">
        <v>19</v>
      </c>
    </row>
    <row r="4076" spans="5:7">
      <c r="E4076" s="80">
        <v>33736</v>
      </c>
      <c r="F4076">
        <v>1992</v>
      </c>
      <c r="G4076">
        <v>19</v>
      </c>
    </row>
    <row r="4077" spans="5:7">
      <c r="E4077" s="80">
        <v>33737</v>
      </c>
      <c r="F4077">
        <v>1992</v>
      </c>
      <c r="G4077">
        <v>16.5</v>
      </c>
    </row>
    <row r="4078" spans="5:7">
      <c r="E4078" s="80">
        <v>33738</v>
      </c>
      <c r="F4078">
        <v>1992</v>
      </c>
      <c r="G4078">
        <v>16.5</v>
      </c>
    </row>
    <row r="4079" spans="5:7">
      <c r="E4079" s="80">
        <v>33739</v>
      </c>
      <c r="F4079">
        <v>1992</v>
      </c>
      <c r="G4079">
        <v>16.5</v>
      </c>
    </row>
    <row r="4080" spans="5:7">
      <c r="E4080" s="80">
        <v>33740</v>
      </c>
      <c r="F4080">
        <v>1992</v>
      </c>
      <c r="G4080">
        <v>16.5</v>
      </c>
    </row>
    <row r="4081" spans="5:7">
      <c r="E4081" s="80">
        <v>33741</v>
      </c>
      <c r="F4081">
        <v>1992</v>
      </c>
      <c r="G4081">
        <v>16.5</v>
      </c>
    </row>
    <row r="4082" spans="5:7">
      <c r="E4082" s="80">
        <v>33742</v>
      </c>
      <c r="F4082">
        <v>1992</v>
      </c>
      <c r="G4082">
        <v>16.5</v>
      </c>
    </row>
    <row r="4083" spans="5:7">
      <c r="E4083" s="80">
        <v>33743</v>
      </c>
      <c r="F4083">
        <v>1992</v>
      </c>
      <c r="G4083">
        <v>16.5</v>
      </c>
    </row>
    <row r="4084" spans="5:7">
      <c r="E4084" s="80">
        <v>33744</v>
      </c>
      <c r="F4084">
        <v>1992</v>
      </c>
      <c r="G4084">
        <v>16.5</v>
      </c>
    </row>
    <row r="4085" spans="5:7">
      <c r="E4085" s="80">
        <v>33745</v>
      </c>
      <c r="F4085">
        <v>1992</v>
      </c>
      <c r="G4085">
        <v>16.5</v>
      </c>
    </row>
    <row r="4086" spans="5:7">
      <c r="E4086" s="80">
        <v>33746</v>
      </c>
      <c r="F4086">
        <v>1992</v>
      </c>
      <c r="G4086">
        <v>16.5</v>
      </c>
    </row>
    <row r="4087" spans="5:7">
      <c r="E4087" s="80">
        <v>33747</v>
      </c>
      <c r="F4087">
        <v>1992</v>
      </c>
      <c r="G4087">
        <v>16.5</v>
      </c>
    </row>
    <row r="4088" spans="5:7">
      <c r="E4088" s="80">
        <v>33748</v>
      </c>
      <c r="F4088">
        <v>1992</v>
      </c>
      <c r="G4088">
        <v>16.5</v>
      </c>
    </row>
    <row r="4089" spans="5:7">
      <c r="E4089" s="80">
        <v>33749</v>
      </c>
      <c r="F4089">
        <v>1992</v>
      </c>
      <c r="G4089">
        <v>16.5</v>
      </c>
    </row>
    <row r="4090" spans="5:7">
      <c r="E4090" s="80">
        <v>33750</v>
      </c>
      <c r="F4090">
        <v>1992</v>
      </c>
      <c r="G4090">
        <v>16.5</v>
      </c>
    </row>
    <row r="4091" spans="5:7">
      <c r="E4091" s="80">
        <v>33751</v>
      </c>
      <c r="F4091">
        <v>1992</v>
      </c>
      <c r="G4091">
        <v>16.5</v>
      </c>
    </row>
    <row r="4092" spans="5:7">
      <c r="E4092" s="80">
        <v>33752</v>
      </c>
      <c r="F4092">
        <v>1992</v>
      </c>
      <c r="G4092">
        <v>16.5</v>
      </c>
    </row>
    <row r="4093" spans="5:7">
      <c r="E4093" s="80">
        <v>33753</v>
      </c>
      <c r="F4093">
        <v>1992</v>
      </c>
      <c r="G4093">
        <v>16.5</v>
      </c>
    </row>
    <row r="4094" spans="5:7">
      <c r="E4094" s="80">
        <v>33754</v>
      </c>
      <c r="F4094">
        <v>1992</v>
      </c>
      <c r="G4094">
        <v>16.5</v>
      </c>
    </row>
    <row r="4095" spans="5:7">
      <c r="E4095" s="80">
        <v>33755</v>
      </c>
      <c r="F4095">
        <v>1992</v>
      </c>
      <c r="G4095">
        <v>16.5</v>
      </c>
    </row>
    <row r="4096" spans="5:7">
      <c r="E4096" s="80">
        <v>33756</v>
      </c>
      <c r="F4096">
        <v>1992</v>
      </c>
      <c r="G4096">
        <v>15</v>
      </c>
    </row>
    <row r="4097" spans="5:7">
      <c r="E4097" s="80">
        <v>33757</v>
      </c>
      <c r="F4097">
        <v>1992</v>
      </c>
      <c r="G4097">
        <v>15</v>
      </c>
    </row>
    <row r="4098" spans="5:7">
      <c r="E4098" s="80">
        <v>33758</v>
      </c>
      <c r="F4098">
        <v>1992</v>
      </c>
      <c r="G4098">
        <v>15</v>
      </c>
    </row>
    <row r="4099" spans="5:7">
      <c r="E4099" s="80">
        <v>33759</v>
      </c>
      <c r="F4099">
        <v>1992</v>
      </c>
      <c r="G4099">
        <v>15</v>
      </c>
    </row>
    <row r="4100" spans="5:7">
      <c r="E4100" s="80">
        <v>33760</v>
      </c>
      <c r="F4100">
        <v>1992</v>
      </c>
      <c r="G4100">
        <v>15</v>
      </c>
    </row>
    <row r="4101" spans="5:7">
      <c r="E4101" s="80">
        <v>33761</v>
      </c>
      <c r="F4101">
        <v>1992</v>
      </c>
      <c r="G4101">
        <v>15</v>
      </c>
    </row>
    <row r="4102" spans="5:7">
      <c r="E4102" s="80">
        <v>33762</v>
      </c>
      <c r="F4102">
        <v>1992</v>
      </c>
      <c r="G4102">
        <v>15</v>
      </c>
    </row>
    <row r="4103" spans="5:7">
      <c r="E4103" s="80">
        <v>33763</v>
      </c>
      <c r="F4103">
        <v>1992</v>
      </c>
      <c r="G4103">
        <v>15</v>
      </c>
    </row>
    <row r="4104" spans="5:7">
      <c r="E4104" s="80">
        <v>33764</v>
      </c>
      <c r="F4104">
        <v>1992</v>
      </c>
      <c r="G4104">
        <v>15</v>
      </c>
    </row>
    <row r="4105" spans="5:7">
      <c r="E4105" s="80">
        <v>33765</v>
      </c>
      <c r="F4105">
        <v>1992</v>
      </c>
      <c r="G4105">
        <v>15</v>
      </c>
    </row>
    <row r="4106" spans="5:7">
      <c r="E4106" s="80">
        <v>33766</v>
      </c>
      <c r="F4106">
        <v>1992</v>
      </c>
      <c r="G4106">
        <v>15</v>
      </c>
    </row>
    <row r="4107" spans="5:7">
      <c r="E4107" s="80">
        <v>33767</v>
      </c>
      <c r="F4107">
        <v>1992</v>
      </c>
      <c r="G4107">
        <v>15</v>
      </c>
    </row>
    <row r="4108" spans="5:7">
      <c r="E4108" s="80">
        <v>33768</v>
      </c>
      <c r="F4108">
        <v>1992</v>
      </c>
      <c r="G4108">
        <v>15</v>
      </c>
    </row>
    <row r="4109" spans="5:7">
      <c r="E4109" s="80">
        <v>33769</v>
      </c>
      <c r="F4109">
        <v>1992</v>
      </c>
      <c r="G4109">
        <v>15</v>
      </c>
    </row>
    <row r="4110" spans="5:7">
      <c r="E4110" s="80">
        <v>33770</v>
      </c>
      <c r="F4110">
        <v>1992</v>
      </c>
      <c r="G4110">
        <v>15</v>
      </c>
    </row>
    <row r="4111" spans="5:7">
      <c r="E4111" s="80">
        <v>33771</v>
      </c>
      <c r="F4111">
        <v>1992</v>
      </c>
      <c r="G4111">
        <v>12.5</v>
      </c>
    </row>
    <row r="4112" spans="5:7">
      <c r="E4112" s="80">
        <v>33772</v>
      </c>
      <c r="F4112">
        <v>1992</v>
      </c>
      <c r="G4112">
        <v>12.5</v>
      </c>
    </row>
    <row r="4113" spans="5:7">
      <c r="E4113" s="80">
        <v>33773</v>
      </c>
      <c r="F4113">
        <v>1992</v>
      </c>
      <c r="G4113">
        <v>12.5</v>
      </c>
    </row>
    <row r="4114" spans="5:7">
      <c r="E4114" s="80">
        <v>33774</v>
      </c>
      <c r="F4114">
        <v>1992</v>
      </c>
      <c r="G4114">
        <v>12.5</v>
      </c>
    </row>
    <row r="4115" spans="5:7">
      <c r="E4115" s="80">
        <v>33775</v>
      </c>
      <c r="F4115">
        <v>1992</v>
      </c>
      <c r="G4115">
        <v>12.5</v>
      </c>
    </row>
    <row r="4116" spans="5:7">
      <c r="E4116" s="80">
        <v>33776</v>
      </c>
      <c r="F4116">
        <v>1992</v>
      </c>
      <c r="G4116">
        <v>12.5</v>
      </c>
    </row>
    <row r="4117" spans="5:7">
      <c r="E4117" s="80">
        <v>33777</v>
      </c>
      <c r="F4117">
        <v>1992</v>
      </c>
      <c r="G4117">
        <v>12.5</v>
      </c>
    </row>
    <row r="4118" spans="5:7">
      <c r="E4118" s="80">
        <v>33778</v>
      </c>
      <c r="F4118">
        <v>1992</v>
      </c>
      <c r="G4118">
        <v>12.5</v>
      </c>
    </row>
    <row r="4119" spans="5:7">
      <c r="E4119" s="80">
        <v>33779</v>
      </c>
      <c r="F4119">
        <v>1992</v>
      </c>
      <c r="G4119">
        <v>12.5</v>
      </c>
    </row>
    <row r="4120" spans="5:7">
      <c r="E4120" s="80">
        <v>33780</v>
      </c>
      <c r="F4120">
        <v>1992</v>
      </c>
      <c r="G4120">
        <v>12.5</v>
      </c>
    </row>
    <row r="4121" spans="5:7">
      <c r="E4121" s="80">
        <v>33781</v>
      </c>
      <c r="F4121">
        <v>1992</v>
      </c>
      <c r="G4121">
        <v>12.5</v>
      </c>
    </row>
    <row r="4122" spans="5:7">
      <c r="E4122" s="80">
        <v>33782</v>
      </c>
      <c r="F4122">
        <v>1992</v>
      </c>
      <c r="G4122">
        <v>12.5</v>
      </c>
    </row>
    <row r="4123" spans="5:7">
      <c r="E4123" s="80">
        <v>33783</v>
      </c>
      <c r="F4123">
        <v>1992</v>
      </c>
      <c r="G4123">
        <v>12.5</v>
      </c>
    </row>
    <row r="4124" spans="5:7">
      <c r="E4124" s="80">
        <v>33784</v>
      </c>
      <c r="F4124">
        <v>1992</v>
      </c>
      <c r="G4124">
        <v>12.5</v>
      </c>
    </row>
    <row r="4125" spans="5:7">
      <c r="E4125" s="80">
        <v>33785</v>
      </c>
      <c r="F4125">
        <v>1992</v>
      </c>
      <c r="G4125">
        <v>12.5</v>
      </c>
    </row>
    <row r="4126" spans="5:7">
      <c r="E4126" s="80">
        <v>33786</v>
      </c>
      <c r="F4126">
        <v>1992</v>
      </c>
      <c r="G4126">
        <v>13</v>
      </c>
    </row>
    <row r="4127" spans="5:7">
      <c r="E4127" s="80">
        <v>33787</v>
      </c>
      <c r="F4127">
        <v>1992</v>
      </c>
      <c r="G4127">
        <v>13</v>
      </c>
    </row>
    <row r="4128" spans="5:7">
      <c r="E4128" s="80">
        <v>33788</v>
      </c>
      <c r="F4128">
        <v>1992</v>
      </c>
      <c r="G4128">
        <v>13</v>
      </c>
    </row>
    <row r="4129" spans="5:7">
      <c r="E4129" s="80">
        <v>33789</v>
      </c>
      <c r="F4129">
        <v>1992</v>
      </c>
      <c r="G4129">
        <v>13</v>
      </c>
    </row>
    <row r="4130" spans="5:7">
      <c r="E4130" s="80">
        <v>33790</v>
      </c>
      <c r="F4130">
        <v>1992</v>
      </c>
      <c r="G4130">
        <v>13</v>
      </c>
    </row>
    <row r="4131" spans="5:7">
      <c r="E4131" s="80">
        <v>33791</v>
      </c>
      <c r="F4131">
        <v>1992</v>
      </c>
      <c r="G4131">
        <v>15</v>
      </c>
    </row>
    <row r="4132" spans="5:7">
      <c r="E4132" s="80">
        <v>33792</v>
      </c>
      <c r="F4132">
        <v>1992</v>
      </c>
      <c r="G4132">
        <v>15</v>
      </c>
    </row>
    <row r="4133" spans="5:7">
      <c r="E4133" s="80">
        <v>33793</v>
      </c>
      <c r="F4133">
        <v>1992</v>
      </c>
      <c r="G4133">
        <v>15</v>
      </c>
    </row>
    <row r="4134" spans="5:7">
      <c r="E4134" s="80">
        <v>33794</v>
      </c>
      <c r="F4134">
        <v>1992</v>
      </c>
      <c r="G4134">
        <v>15</v>
      </c>
    </row>
    <row r="4135" spans="5:7">
      <c r="E4135" s="80">
        <v>33795</v>
      </c>
      <c r="F4135">
        <v>1992</v>
      </c>
      <c r="G4135">
        <v>15</v>
      </c>
    </row>
    <row r="4136" spans="5:7">
      <c r="E4136" s="80">
        <v>33796</v>
      </c>
      <c r="F4136">
        <v>1992</v>
      </c>
      <c r="G4136">
        <v>15</v>
      </c>
    </row>
    <row r="4137" spans="5:7">
      <c r="E4137" s="80">
        <v>33797</v>
      </c>
      <c r="F4137">
        <v>1992</v>
      </c>
      <c r="G4137">
        <v>15</v>
      </c>
    </row>
    <row r="4138" spans="5:7">
      <c r="E4138" s="80">
        <v>33798</v>
      </c>
      <c r="F4138">
        <v>1992</v>
      </c>
      <c r="G4138">
        <v>15</v>
      </c>
    </row>
    <row r="4139" spans="5:7">
      <c r="E4139" s="80">
        <v>33799</v>
      </c>
      <c r="F4139">
        <v>1992</v>
      </c>
      <c r="G4139">
        <v>15</v>
      </c>
    </row>
    <row r="4140" spans="5:7">
      <c r="E4140" s="80">
        <v>33800</v>
      </c>
      <c r="F4140">
        <v>1992</v>
      </c>
      <c r="G4140">
        <v>15</v>
      </c>
    </row>
    <row r="4141" spans="5:7">
      <c r="E4141" s="80">
        <v>33801</v>
      </c>
      <c r="F4141">
        <v>1992</v>
      </c>
      <c r="G4141">
        <v>15</v>
      </c>
    </row>
    <row r="4142" spans="5:7">
      <c r="E4142" s="80">
        <v>33802</v>
      </c>
      <c r="F4142">
        <v>1992</v>
      </c>
      <c r="G4142">
        <v>15</v>
      </c>
    </row>
    <row r="4143" spans="5:7">
      <c r="E4143" s="80">
        <v>33803</v>
      </c>
      <c r="F4143">
        <v>1992</v>
      </c>
      <c r="G4143">
        <v>15</v>
      </c>
    </row>
    <row r="4144" spans="5:7">
      <c r="E4144" s="80">
        <v>33804</v>
      </c>
      <c r="F4144">
        <v>1992</v>
      </c>
      <c r="G4144">
        <v>15</v>
      </c>
    </row>
    <row r="4145" spans="5:7">
      <c r="E4145" s="80">
        <v>33805</v>
      </c>
      <c r="F4145">
        <v>1992</v>
      </c>
      <c r="G4145">
        <v>15</v>
      </c>
    </row>
    <row r="4146" spans="5:7">
      <c r="E4146" s="80">
        <v>33806</v>
      </c>
      <c r="F4146">
        <v>1992</v>
      </c>
      <c r="G4146">
        <v>15</v>
      </c>
    </row>
    <row r="4147" spans="5:7">
      <c r="E4147" s="80">
        <v>33807</v>
      </c>
      <c r="F4147">
        <v>1992</v>
      </c>
      <c r="G4147">
        <v>15</v>
      </c>
    </row>
    <row r="4148" spans="5:7">
      <c r="E4148" s="80">
        <v>33808</v>
      </c>
      <c r="F4148">
        <v>1992</v>
      </c>
      <c r="G4148">
        <v>15</v>
      </c>
    </row>
    <row r="4149" spans="5:7">
      <c r="E4149" s="80">
        <v>33809</v>
      </c>
      <c r="F4149">
        <v>1992</v>
      </c>
      <c r="G4149">
        <v>15</v>
      </c>
    </row>
    <row r="4150" spans="5:7">
      <c r="E4150" s="80">
        <v>33810</v>
      </c>
      <c r="F4150">
        <v>1992</v>
      </c>
      <c r="G4150">
        <v>15</v>
      </c>
    </row>
    <row r="4151" spans="5:7">
      <c r="E4151" s="80">
        <v>33811</v>
      </c>
      <c r="F4151">
        <v>1992</v>
      </c>
      <c r="G4151">
        <v>15</v>
      </c>
    </row>
    <row r="4152" spans="5:7">
      <c r="E4152" s="80">
        <v>33812</v>
      </c>
      <c r="F4152">
        <v>1992</v>
      </c>
      <c r="G4152">
        <v>15</v>
      </c>
    </row>
    <row r="4153" spans="5:7">
      <c r="E4153" s="80">
        <v>33813</v>
      </c>
      <c r="F4153">
        <v>1992</v>
      </c>
      <c r="G4153">
        <v>15</v>
      </c>
    </row>
    <row r="4154" spans="5:7">
      <c r="E4154" s="80">
        <v>33814</v>
      </c>
      <c r="F4154">
        <v>1992</v>
      </c>
      <c r="G4154">
        <v>15</v>
      </c>
    </row>
    <row r="4155" spans="5:7">
      <c r="E4155" s="80">
        <v>33815</v>
      </c>
      <c r="F4155">
        <v>1992</v>
      </c>
      <c r="G4155">
        <v>15</v>
      </c>
    </row>
    <row r="4156" spans="5:7">
      <c r="E4156" s="80">
        <v>33816</v>
      </c>
      <c r="F4156">
        <v>1992</v>
      </c>
      <c r="G4156">
        <v>15</v>
      </c>
    </row>
    <row r="4157" spans="5:7">
      <c r="E4157" s="80">
        <v>33817</v>
      </c>
      <c r="F4157">
        <v>1992</v>
      </c>
      <c r="G4157">
        <v>16</v>
      </c>
    </row>
    <row r="4158" spans="5:7">
      <c r="E4158" s="80">
        <v>33818</v>
      </c>
      <c r="F4158">
        <v>1992</v>
      </c>
      <c r="G4158">
        <v>16</v>
      </c>
    </row>
    <row r="4159" spans="5:7">
      <c r="E4159" s="80">
        <v>33819</v>
      </c>
      <c r="F4159">
        <v>1992</v>
      </c>
      <c r="G4159">
        <v>16</v>
      </c>
    </row>
    <row r="4160" spans="5:7">
      <c r="E4160" s="80">
        <v>33820</v>
      </c>
      <c r="F4160">
        <v>1992</v>
      </c>
      <c r="G4160">
        <v>16</v>
      </c>
    </row>
    <row r="4161" spans="5:7">
      <c r="E4161" s="80">
        <v>33821</v>
      </c>
      <c r="F4161">
        <v>1992</v>
      </c>
      <c r="G4161">
        <v>16</v>
      </c>
    </row>
    <row r="4162" spans="5:7">
      <c r="E4162" s="80">
        <v>33822</v>
      </c>
      <c r="F4162">
        <v>1992</v>
      </c>
      <c r="G4162">
        <v>16</v>
      </c>
    </row>
    <row r="4163" spans="5:7">
      <c r="E4163" s="80">
        <v>33823</v>
      </c>
      <c r="F4163">
        <v>1992</v>
      </c>
      <c r="G4163">
        <v>16</v>
      </c>
    </row>
    <row r="4164" spans="5:7">
      <c r="E4164" s="80">
        <v>33824</v>
      </c>
      <c r="F4164">
        <v>1992</v>
      </c>
      <c r="G4164">
        <v>16</v>
      </c>
    </row>
    <row r="4165" spans="5:7">
      <c r="E4165" s="80">
        <v>33825</v>
      </c>
      <c r="F4165">
        <v>1992</v>
      </c>
      <c r="G4165">
        <v>16</v>
      </c>
    </row>
    <row r="4166" spans="5:7">
      <c r="E4166" s="80">
        <v>33826</v>
      </c>
      <c r="F4166">
        <v>1992</v>
      </c>
      <c r="G4166">
        <v>16</v>
      </c>
    </row>
    <row r="4167" spans="5:7">
      <c r="E4167" s="80">
        <v>33827</v>
      </c>
      <c r="F4167">
        <v>1992</v>
      </c>
      <c r="G4167">
        <v>16</v>
      </c>
    </row>
    <row r="4168" spans="5:7">
      <c r="E4168" s="80">
        <v>33828</v>
      </c>
      <c r="F4168">
        <v>1992</v>
      </c>
      <c r="G4168">
        <v>16</v>
      </c>
    </row>
    <row r="4169" spans="5:7">
      <c r="E4169" s="80">
        <v>33829</v>
      </c>
      <c r="F4169">
        <v>1992</v>
      </c>
      <c r="G4169">
        <v>16</v>
      </c>
    </row>
    <row r="4170" spans="5:7">
      <c r="E4170" s="80">
        <v>33830</v>
      </c>
      <c r="F4170">
        <v>1992</v>
      </c>
      <c r="G4170">
        <v>16</v>
      </c>
    </row>
    <row r="4171" spans="5:7">
      <c r="E4171" s="80">
        <v>33831</v>
      </c>
      <c r="F4171">
        <v>1992</v>
      </c>
      <c r="G4171">
        <v>16</v>
      </c>
    </row>
    <row r="4172" spans="5:7">
      <c r="E4172" s="80">
        <v>33832</v>
      </c>
      <c r="F4172">
        <v>1992</v>
      </c>
      <c r="G4172">
        <v>16</v>
      </c>
    </row>
    <row r="4173" spans="5:7">
      <c r="E4173" s="80">
        <v>33833</v>
      </c>
      <c r="F4173">
        <v>1992</v>
      </c>
      <c r="G4173">
        <v>16</v>
      </c>
    </row>
    <row r="4174" spans="5:7">
      <c r="E4174" s="80">
        <v>33834</v>
      </c>
      <c r="F4174">
        <v>1992</v>
      </c>
      <c r="G4174">
        <v>16</v>
      </c>
    </row>
    <row r="4175" spans="5:7">
      <c r="E4175" s="80">
        <v>33835</v>
      </c>
      <c r="F4175">
        <v>1992</v>
      </c>
      <c r="G4175">
        <v>16</v>
      </c>
    </row>
    <row r="4176" spans="5:7">
      <c r="E4176" s="80">
        <v>33836</v>
      </c>
      <c r="F4176">
        <v>1992</v>
      </c>
      <c r="G4176">
        <v>16</v>
      </c>
    </row>
    <row r="4177" spans="5:7">
      <c r="E4177" s="80">
        <v>33837</v>
      </c>
      <c r="F4177">
        <v>1992</v>
      </c>
      <c r="G4177">
        <v>16</v>
      </c>
    </row>
    <row r="4178" spans="5:7">
      <c r="E4178" s="80">
        <v>33838</v>
      </c>
      <c r="F4178">
        <v>1992</v>
      </c>
      <c r="G4178">
        <v>16</v>
      </c>
    </row>
    <row r="4179" spans="5:7">
      <c r="E4179" s="80">
        <v>33839</v>
      </c>
      <c r="F4179">
        <v>1992</v>
      </c>
      <c r="G4179">
        <v>16</v>
      </c>
    </row>
    <row r="4180" spans="5:7">
      <c r="E4180" s="80">
        <v>33840</v>
      </c>
      <c r="F4180">
        <v>1992</v>
      </c>
      <c r="G4180">
        <v>16</v>
      </c>
    </row>
    <row r="4181" spans="5:7">
      <c r="E4181" s="80">
        <v>33841</v>
      </c>
      <c r="F4181">
        <v>1992</v>
      </c>
      <c r="G4181">
        <v>16</v>
      </c>
    </row>
    <row r="4182" spans="5:7">
      <c r="E4182" s="80">
        <v>33842</v>
      </c>
      <c r="F4182">
        <v>1992</v>
      </c>
      <c r="G4182">
        <v>16</v>
      </c>
    </row>
    <row r="4183" spans="5:7">
      <c r="E4183" s="80">
        <v>33843</v>
      </c>
      <c r="F4183">
        <v>1992</v>
      </c>
      <c r="G4183">
        <v>16</v>
      </c>
    </row>
    <row r="4184" spans="5:7">
      <c r="E4184" s="80">
        <v>33844</v>
      </c>
      <c r="F4184">
        <v>1992</v>
      </c>
      <c r="G4184">
        <v>16</v>
      </c>
    </row>
    <row r="4185" spans="5:7">
      <c r="E4185" s="80">
        <v>33845</v>
      </c>
      <c r="F4185">
        <v>1992</v>
      </c>
      <c r="G4185">
        <v>16</v>
      </c>
    </row>
    <row r="4186" spans="5:7">
      <c r="E4186" s="80">
        <v>33846</v>
      </c>
      <c r="F4186">
        <v>1992</v>
      </c>
      <c r="G4186">
        <v>16</v>
      </c>
    </row>
    <row r="4187" spans="5:7">
      <c r="E4187" s="80">
        <v>33847</v>
      </c>
      <c r="F4187">
        <v>1992</v>
      </c>
      <c r="G4187">
        <v>16</v>
      </c>
    </row>
    <row r="4188" spans="5:7">
      <c r="E4188" s="80">
        <v>33848</v>
      </c>
      <c r="F4188">
        <v>1992</v>
      </c>
      <c r="G4188">
        <v>16.5</v>
      </c>
    </row>
    <row r="4189" spans="5:7">
      <c r="E4189" s="80">
        <v>33849</v>
      </c>
      <c r="F4189">
        <v>1992</v>
      </c>
      <c r="G4189">
        <v>16.5</v>
      </c>
    </row>
    <row r="4190" spans="5:7">
      <c r="E4190" s="80">
        <v>33850</v>
      </c>
      <c r="F4190">
        <v>1992</v>
      </c>
      <c r="G4190">
        <v>16.5</v>
      </c>
    </row>
    <row r="4191" spans="5:7">
      <c r="E4191" s="80">
        <v>33851</v>
      </c>
      <c r="F4191">
        <v>1992</v>
      </c>
      <c r="G4191">
        <v>16.5</v>
      </c>
    </row>
    <row r="4192" spans="5:7">
      <c r="E4192" s="80">
        <v>33852</v>
      </c>
      <c r="F4192">
        <v>1992</v>
      </c>
      <c r="G4192">
        <v>16.5</v>
      </c>
    </row>
    <row r="4193" spans="5:7">
      <c r="E4193" s="80">
        <v>33853</v>
      </c>
      <c r="F4193">
        <v>1992</v>
      </c>
      <c r="G4193">
        <v>16.5</v>
      </c>
    </row>
    <row r="4194" spans="5:7">
      <c r="E4194" s="80">
        <v>33854</v>
      </c>
      <c r="F4194">
        <v>1992</v>
      </c>
      <c r="G4194">
        <v>16.5</v>
      </c>
    </row>
    <row r="4195" spans="5:7">
      <c r="E4195" s="80">
        <v>33855</v>
      </c>
      <c r="F4195">
        <v>1992</v>
      </c>
      <c r="G4195">
        <v>16.5</v>
      </c>
    </row>
    <row r="4196" spans="5:7">
      <c r="E4196" s="80">
        <v>33856</v>
      </c>
      <c r="F4196">
        <v>1992</v>
      </c>
      <c r="G4196">
        <v>16.5</v>
      </c>
    </row>
    <row r="4197" spans="5:7">
      <c r="E4197" s="80">
        <v>33857</v>
      </c>
      <c r="F4197">
        <v>1992</v>
      </c>
      <c r="G4197">
        <v>16.5</v>
      </c>
    </row>
    <row r="4198" spans="5:7">
      <c r="E4198" s="80">
        <v>33858</v>
      </c>
      <c r="F4198">
        <v>1992</v>
      </c>
      <c r="G4198">
        <v>16.5</v>
      </c>
    </row>
    <row r="4199" spans="5:7">
      <c r="E4199" s="80">
        <v>33859</v>
      </c>
      <c r="F4199">
        <v>1992</v>
      </c>
      <c r="G4199">
        <v>16.5</v>
      </c>
    </row>
    <row r="4200" spans="5:7">
      <c r="E4200" s="80">
        <v>33860</v>
      </c>
      <c r="F4200">
        <v>1992</v>
      </c>
      <c r="G4200">
        <v>16.5</v>
      </c>
    </row>
    <row r="4201" spans="5:7">
      <c r="E4201" s="80">
        <v>33861</v>
      </c>
      <c r="F4201">
        <v>1992</v>
      </c>
      <c r="G4201">
        <v>16.5</v>
      </c>
    </row>
    <row r="4202" spans="5:7">
      <c r="E4202" s="80">
        <v>33862</v>
      </c>
      <c r="F4202">
        <v>1992</v>
      </c>
      <c r="G4202">
        <v>16.5</v>
      </c>
    </row>
    <row r="4203" spans="5:7">
      <c r="E4203" s="80">
        <v>33863</v>
      </c>
      <c r="F4203">
        <v>1992</v>
      </c>
      <c r="G4203">
        <v>16.5</v>
      </c>
    </row>
    <row r="4204" spans="5:7">
      <c r="E4204" s="80">
        <v>33864</v>
      </c>
      <c r="F4204">
        <v>1992</v>
      </c>
      <c r="G4204">
        <v>16.5</v>
      </c>
    </row>
    <row r="4205" spans="5:7">
      <c r="E4205" s="80">
        <v>33865</v>
      </c>
      <c r="F4205">
        <v>1992</v>
      </c>
      <c r="G4205">
        <v>16.5</v>
      </c>
    </row>
    <row r="4206" spans="5:7">
      <c r="E4206" s="80">
        <v>33866</v>
      </c>
      <c r="F4206">
        <v>1992</v>
      </c>
      <c r="G4206">
        <v>16.5</v>
      </c>
    </row>
    <row r="4207" spans="5:7">
      <c r="E4207" s="80">
        <v>33867</v>
      </c>
      <c r="F4207">
        <v>1992</v>
      </c>
      <c r="G4207">
        <v>16.5</v>
      </c>
    </row>
    <row r="4208" spans="5:7">
      <c r="E4208" s="80">
        <v>33868</v>
      </c>
      <c r="F4208">
        <v>1992</v>
      </c>
      <c r="G4208">
        <v>16.5</v>
      </c>
    </row>
    <row r="4209" spans="5:7">
      <c r="E4209" s="80">
        <v>33869</v>
      </c>
      <c r="F4209">
        <v>1992</v>
      </c>
      <c r="G4209">
        <v>16.5</v>
      </c>
    </row>
    <row r="4210" spans="5:7">
      <c r="E4210" s="80">
        <v>33870</v>
      </c>
      <c r="F4210">
        <v>1992</v>
      </c>
      <c r="G4210">
        <v>16.5</v>
      </c>
    </row>
    <row r="4211" spans="5:7">
      <c r="E4211" s="80">
        <v>33871</v>
      </c>
      <c r="F4211">
        <v>1992</v>
      </c>
      <c r="G4211">
        <v>16.5</v>
      </c>
    </row>
    <row r="4212" spans="5:7">
      <c r="E4212" s="80">
        <v>33872</v>
      </c>
      <c r="F4212">
        <v>1992</v>
      </c>
      <c r="G4212">
        <v>16.5</v>
      </c>
    </row>
    <row r="4213" spans="5:7">
      <c r="E4213" s="80">
        <v>33873</v>
      </c>
      <c r="F4213">
        <v>1992</v>
      </c>
      <c r="G4213">
        <v>16.5</v>
      </c>
    </row>
    <row r="4214" spans="5:7">
      <c r="E4214" s="80">
        <v>33874</v>
      </c>
      <c r="F4214">
        <v>1992</v>
      </c>
      <c r="G4214">
        <v>16.5</v>
      </c>
    </row>
    <row r="4215" spans="5:7">
      <c r="E4215" s="80">
        <v>33875</v>
      </c>
      <c r="F4215">
        <v>1992</v>
      </c>
      <c r="G4215">
        <v>16.5</v>
      </c>
    </row>
    <row r="4216" spans="5:7">
      <c r="E4216" s="80">
        <v>33876</v>
      </c>
      <c r="F4216">
        <v>1992</v>
      </c>
      <c r="G4216">
        <v>16.5</v>
      </c>
    </row>
    <row r="4217" spans="5:7">
      <c r="E4217" s="80">
        <v>33877</v>
      </c>
      <c r="F4217">
        <v>1992</v>
      </c>
      <c r="G4217">
        <v>16.5</v>
      </c>
    </row>
    <row r="4218" spans="5:7">
      <c r="E4218" s="80">
        <v>33878</v>
      </c>
      <c r="F4218">
        <v>1992</v>
      </c>
      <c r="G4218">
        <v>17</v>
      </c>
    </row>
    <row r="4219" spans="5:7">
      <c r="E4219" s="80">
        <v>33879</v>
      </c>
      <c r="F4219">
        <v>1992</v>
      </c>
      <c r="G4219">
        <v>17</v>
      </c>
    </row>
    <row r="4220" spans="5:7">
      <c r="E4220" s="80">
        <v>33880</v>
      </c>
      <c r="F4220">
        <v>1992</v>
      </c>
      <c r="G4220">
        <v>17</v>
      </c>
    </row>
    <row r="4221" spans="5:7">
      <c r="E4221" s="80">
        <v>33881</v>
      </c>
      <c r="F4221">
        <v>1992</v>
      </c>
      <c r="G4221">
        <v>17</v>
      </c>
    </row>
    <row r="4222" spans="5:7">
      <c r="E4222" s="80">
        <v>33882</v>
      </c>
      <c r="F4222">
        <v>1992</v>
      </c>
      <c r="G4222">
        <v>17</v>
      </c>
    </row>
    <row r="4223" spans="5:7">
      <c r="E4223" s="80">
        <v>33883</v>
      </c>
      <c r="F4223">
        <v>1992</v>
      </c>
      <c r="G4223">
        <v>17</v>
      </c>
    </row>
    <row r="4224" spans="5:7">
      <c r="E4224" s="80">
        <v>33884</v>
      </c>
      <c r="F4224">
        <v>1992</v>
      </c>
      <c r="G4224">
        <v>17</v>
      </c>
    </row>
    <row r="4225" spans="5:7">
      <c r="E4225" s="80">
        <v>33885</v>
      </c>
      <c r="F4225">
        <v>1992</v>
      </c>
      <c r="G4225">
        <v>17</v>
      </c>
    </row>
    <row r="4226" spans="5:7">
      <c r="E4226" s="80">
        <v>33886</v>
      </c>
      <c r="F4226">
        <v>1992</v>
      </c>
      <c r="G4226">
        <v>17</v>
      </c>
    </row>
    <row r="4227" spans="5:7">
      <c r="E4227" s="80">
        <v>33887</v>
      </c>
      <c r="F4227">
        <v>1992</v>
      </c>
      <c r="G4227">
        <v>17</v>
      </c>
    </row>
    <row r="4228" spans="5:7">
      <c r="E4228" s="80">
        <v>33888</v>
      </c>
      <c r="F4228">
        <v>1992</v>
      </c>
      <c r="G4228">
        <v>17</v>
      </c>
    </row>
    <row r="4229" spans="5:7">
      <c r="E4229" s="80">
        <v>33889</v>
      </c>
      <c r="F4229">
        <v>1992</v>
      </c>
      <c r="G4229">
        <v>17</v>
      </c>
    </row>
    <row r="4230" spans="5:7">
      <c r="E4230" s="80">
        <v>33890</v>
      </c>
      <c r="F4230">
        <v>1992</v>
      </c>
      <c r="G4230">
        <v>17</v>
      </c>
    </row>
    <row r="4231" spans="5:7">
      <c r="E4231" s="80">
        <v>33891</v>
      </c>
      <c r="F4231">
        <v>1992</v>
      </c>
      <c r="G4231">
        <v>17</v>
      </c>
    </row>
    <row r="4232" spans="5:7">
      <c r="E4232" s="80">
        <v>33892</v>
      </c>
      <c r="F4232">
        <v>1992</v>
      </c>
      <c r="G4232">
        <v>17</v>
      </c>
    </row>
    <row r="4233" spans="5:7">
      <c r="E4233" s="80">
        <v>33893</v>
      </c>
      <c r="F4233">
        <v>1992</v>
      </c>
      <c r="G4233">
        <v>17</v>
      </c>
    </row>
    <row r="4234" spans="5:7">
      <c r="E4234" s="80">
        <v>33894</v>
      </c>
      <c r="F4234">
        <v>1992</v>
      </c>
      <c r="G4234">
        <v>17</v>
      </c>
    </row>
    <row r="4235" spans="5:7">
      <c r="E4235" s="80">
        <v>33895</v>
      </c>
      <c r="F4235">
        <v>1992</v>
      </c>
      <c r="G4235">
        <v>17</v>
      </c>
    </row>
    <row r="4236" spans="5:7">
      <c r="E4236" s="80">
        <v>33896</v>
      </c>
      <c r="F4236">
        <v>1992</v>
      </c>
      <c r="G4236">
        <v>17</v>
      </c>
    </row>
    <row r="4237" spans="5:7">
      <c r="E4237" s="80">
        <v>33897</v>
      </c>
      <c r="F4237">
        <v>1992</v>
      </c>
      <c r="G4237">
        <v>17</v>
      </c>
    </row>
    <row r="4238" spans="5:7">
      <c r="E4238" s="80">
        <v>33898</v>
      </c>
      <c r="F4238">
        <v>1992</v>
      </c>
      <c r="G4238">
        <v>17</v>
      </c>
    </row>
    <row r="4239" spans="5:7">
      <c r="E4239" s="80">
        <v>33899</v>
      </c>
      <c r="F4239">
        <v>1992</v>
      </c>
      <c r="G4239">
        <v>17</v>
      </c>
    </row>
    <row r="4240" spans="5:7">
      <c r="E4240" s="80">
        <v>33900</v>
      </c>
      <c r="F4240">
        <v>1992</v>
      </c>
      <c r="G4240">
        <v>17</v>
      </c>
    </row>
    <row r="4241" spans="5:7">
      <c r="E4241" s="80">
        <v>33901</v>
      </c>
      <c r="F4241">
        <v>1992</v>
      </c>
      <c r="G4241">
        <v>17</v>
      </c>
    </row>
    <row r="4242" spans="5:7">
      <c r="E4242" s="80">
        <v>33902</v>
      </c>
      <c r="F4242">
        <v>1992</v>
      </c>
      <c r="G4242">
        <v>17</v>
      </c>
    </row>
    <row r="4243" spans="5:7">
      <c r="E4243" s="80">
        <v>33903</v>
      </c>
      <c r="F4243">
        <v>1992</v>
      </c>
      <c r="G4243">
        <v>17</v>
      </c>
    </row>
    <row r="4244" spans="5:7">
      <c r="E4244" s="80">
        <v>33904</v>
      </c>
      <c r="F4244">
        <v>1992</v>
      </c>
      <c r="G4244">
        <v>17</v>
      </c>
    </row>
    <row r="4245" spans="5:7">
      <c r="E4245" s="80">
        <v>33905</v>
      </c>
      <c r="F4245">
        <v>1992</v>
      </c>
      <c r="G4245">
        <v>17</v>
      </c>
    </row>
    <row r="4246" spans="5:7">
      <c r="E4246" s="80">
        <v>33906</v>
      </c>
      <c r="F4246">
        <v>1992</v>
      </c>
      <c r="G4246">
        <v>17</v>
      </c>
    </row>
    <row r="4247" spans="5:7">
      <c r="E4247" s="80">
        <v>33907</v>
      </c>
      <c r="F4247">
        <v>1992</v>
      </c>
      <c r="G4247">
        <v>17</v>
      </c>
    </row>
    <row r="4248" spans="5:7">
      <c r="E4248" s="80">
        <v>33908</v>
      </c>
      <c r="F4248">
        <v>1992</v>
      </c>
      <c r="G4248">
        <v>17</v>
      </c>
    </row>
    <row r="4249" spans="5:7">
      <c r="E4249" s="80">
        <v>33909</v>
      </c>
      <c r="F4249">
        <v>1992</v>
      </c>
      <c r="G4249">
        <v>18.5</v>
      </c>
    </row>
    <row r="4250" spans="5:7">
      <c r="E4250" s="80">
        <v>33910</v>
      </c>
      <c r="F4250">
        <v>1992</v>
      </c>
      <c r="G4250">
        <v>18.5</v>
      </c>
    </row>
    <row r="4251" spans="5:7">
      <c r="E4251" s="80">
        <v>33911</v>
      </c>
      <c r="F4251">
        <v>1992</v>
      </c>
      <c r="G4251">
        <v>18.5</v>
      </c>
    </row>
    <row r="4252" spans="5:7">
      <c r="E4252" s="80">
        <v>33912</v>
      </c>
      <c r="F4252">
        <v>1992</v>
      </c>
      <c r="G4252">
        <v>18.5</v>
      </c>
    </row>
    <row r="4253" spans="5:7">
      <c r="E4253" s="80">
        <v>33913</v>
      </c>
      <c r="F4253">
        <v>1992</v>
      </c>
      <c r="G4253">
        <v>18.5</v>
      </c>
    </row>
    <row r="4254" spans="5:7">
      <c r="E4254" s="80">
        <v>33914</v>
      </c>
      <c r="F4254">
        <v>1992</v>
      </c>
      <c r="G4254">
        <v>18.5</v>
      </c>
    </row>
    <row r="4255" spans="5:7">
      <c r="E4255" s="80">
        <v>33915</v>
      </c>
      <c r="F4255">
        <v>1992</v>
      </c>
      <c r="G4255">
        <v>18.5</v>
      </c>
    </row>
    <row r="4256" spans="5:7">
      <c r="E4256" s="80">
        <v>33916</v>
      </c>
      <c r="F4256">
        <v>1992</v>
      </c>
      <c r="G4256">
        <v>18.5</v>
      </c>
    </row>
    <row r="4257" spans="5:7">
      <c r="E4257" s="80">
        <v>33917</v>
      </c>
      <c r="F4257">
        <v>1992</v>
      </c>
      <c r="G4257">
        <v>18.5</v>
      </c>
    </row>
    <row r="4258" spans="5:7">
      <c r="E4258" s="80">
        <v>33918</v>
      </c>
      <c r="F4258">
        <v>1992</v>
      </c>
      <c r="G4258">
        <v>18.5</v>
      </c>
    </row>
    <row r="4259" spans="5:7">
      <c r="E4259" s="80">
        <v>33919</v>
      </c>
      <c r="F4259">
        <v>1992</v>
      </c>
      <c r="G4259">
        <v>18.5</v>
      </c>
    </row>
    <row r="4260" spans="5:7">
      <c r="E4260" s="80">
        <v>33920</v>
      </c>
      <c r="F4260">
        <v>1992</v>
      </c>
      <c r="G4260">
        <v>18.5</v>
      </c>
    </row>
    <row r="4261" spans="5:7">
      <c r="E4261" s="80">
        <v>33921</v>
      </c>
      <c r="F4261">
        <v>1992</v>
      </c>
      <c r="G4261">
        <v>18.5</v>
      </c>
    </row>
    <row r="4262" spans="5:7">
      <c r="E4262" s="80">
        <v>33922</v>
      </c>
      <c r="F4262">
        <v>1992</v>
      </c>
      <c r="G4262">
        <v>18.5</v>
      </c>
    </row>
    <row r="4263" spans="5:7">
      <c r="E4263" s="80">
        <v>33923</v>
      </c>
      <c r="F4263">
        <v>1992</v>
      </c>
      <c r="G4263">
        <v>18.5</v>
      </c>
    </row>
    <row r="4264" spans="5:7">
      <c r="E4264" s="80">
        <v>33924</v>
      </c>
      <c r="F4264">
        <v>1992</v>
      </c>
      <c r="G4264">
        <v>18.5</v>
      </c>
    </row>
    <row r="4265" spans="5:7">
      <c r="E4265" s="80">
        <v>33925</v>
      </c>
      <c r="F4265">
        <v>1992</v>
      </c>
      <c r="G4265">
        <v>18.5</v>
      </c>
    </row>
    <row r="4266" spans="5:7">
      <c r="E4266" s="80">
        <v>33926</v>
      </c>
      <c r="F4266">
        <v>1992</v>
      </c>
      <c r="G4266">
        <v>18.5</v>
      </c>
    </row>
    <row r="4267" spans="5:7">
      <c r="E4267" s="80">
        <v>33927</v>
      </c>
      <c r="F4267">
        <v>1992</v>
      </c>
      <c r="G4267">
        <v>18.5</v>
      </c>
    </row>
    <row r="4268" spans="5:7">
      <c r="E4268" s="80">
        <v>33928</v>
      </c>
      <c r="F4268">
        <v>1992</v>
      </c>
      <c r="G4268">
        <v>18.5</v>
      </c>
    </row>
    <row r="4269" spans="5:7">
      <c r="E4269" s="80">
        <v>33929</v>
      </c>
      <c r="F4269">
        <v>1992</v>
      </c>
      <c r="G4269">
        <v>18.5</v>
      </c>
    </row>
    <row r="4270" spans="5:7">
      <c r="E4270" s="80">
        <v>33930</v>
      </c>
      <c r="F4270">
        <v>1992</v>
      </c>
      <c r="G4270">
        <v>18.5</v>
      </c>
    </row>
    <row r="4271" spans="5:7">
      <c r="E4271" s="80">
        <v>33931</v>
      </c>
      <c r="F4271">
        <v>1992</v>
      </c>
      <c r="G4271">
        <v>18.5</v>
      </c>
    </row>
    <row r="4272" spans="5:7">
      <c r="E4272" s="80">
        <v>33932</v>
      </c>
      <c r="F4272">
        <v>1992</v>
      </c>
      <c r="G4272">
        <v>18.5</v>
      </c>
    </row>
    <row r="4273" spans="5:7">
      <c r="E4273" s="80">
        <v>33933</v>
      </c>
      <c r="F4273">
        <v>1992</v>
      </c>
      <c r="G4273">
        <v>18.5</v>
      </c>
    </row>
    <row r="4274" spans="5:7">
      <c r="E4274" s="80">
        <v>33934</v>
      </c>
      <c r="F4274">
        <v>1992</v>
      </c>
      <c r="G4274">
        <v>18.5</v>
      </c>
    </row>
    <row r="4275" spans="5:7">
      <c r="E4275" s="80">
        <v>33935</v>
      </c>
      <c r="F4275">
        <v>1992</v>
      </c>
      <c r="G4275">
        <v>18.5</v>
      </c>
    </row>
    <row r="4276" spans="5:7">
      <c r="E4276" s="80">
        <v>33936</v>
      </c>
      <c r="F4276">
        <v>1992</v>
      </c>
      <c r="G4276">
        <v>18.5</v>
      </c>
    </row>
    <row r="4277" spans="5:7">
      <c r="E4277" s="80">
        <v>33937</v>
      </c>
      <c r="F4277">
        <v>1992</v>
      </c>
      <c r="G4277">
        <v>18.5</v>
      </c>
    </row>
    <row r="4278" spans="5:7">
      <c r="E4278" s="80">
        <v>33938</v>
      </c>
      <c r="F4278">
        <v>1992</v>
      </c>
      <c r="G4278">
        <v>18.5</v>
      </c>
    </row>
    <row r="4279" spans="5:7">
      <c r="E4279" s="80">
        <v>33939</v>
      </c>
      <c r="F4279">
        <v>1992</v>
      </c>
      <c r="G4279">
        <v>19</v>
      </c>
    </row>
    <row r="4280" spans="5:7">
      <c r="E4280" s="80">
        <v>33940</v>
      </c>
      <c r="F4280">
        <v>1992</v>
      </c>
      <c r="G4280">
        <v>19</v>
      </c>
    </row>
    <row r="4281" spans="5:7">
      <c r="E4281" s="80">
        <v>33941</v>
      </c>
      <c r="F4281">
        <v>1992</v>
      </c>
      <c r="G4281">
        <v>19</v>
      </c>
    </row>
    <row r="4282" spans="5:7">
      <c r="E4282" s="80">
        <v>33942</v>
      </c>
      <c r="F4282">
        <v>1992</v>
      </c>
      <c r="G4282">
        <v>19</v>
      </c>
    </row>
    <row r="4283" spans="5:7">
      <c r="E4283" s="80">
        <v>33943</v>
      </c>
      <c r="F4283">
        <v>1992</v>
      </c>
      <c r="G4283">
        <v>19</v>
      </c>
    </row>
    <row r="4284" spans="5:7">
      <c r="E4284" s="80">
        <v>33944</v>
      </c>
      <c r="F4284">
        <v>1992</v>
      </c>
      <c r="G4284">
        <v>19</v>
      </c>
    </row>
    <row r="4285" spans="5:7">
      <c r="E4285" s="80">
        <v>33945</v>
      </c>
      <c r="F4285">
        <v>1992</v>
      </c>
      <c r="G4285">
        <v>19</v>
      </c>
    </row>
    <row r="4286" spans="5:7">
      <c r="E4286" s="80">
        <v>33946</v>
      </c>
      <c r="F4286">
        <v>1992</v>
      </c>
      <c r="G4286">
        <v>19</v>
      </c>
    </row>
    <row r="4287" spans="5:7">
      <c r="E4287" s="80">
        <v>33947</v>
      </c>
      <c r="F4287">
        <v>1992</v>
      </c>
      <c r="G4287">
        <v>19</v>
      </c>
    </row>
    <row r="4288" spans="5:7">
      <c r="E4288" s="80">
        <v>33948</v>
      </c>
      <c r="F4288">
        <v>1992</v>
      </c>
      <c r="G4288">
        <v>19</v>
      </c>
    </row>
    <row r="4289" spans="5:7">
      <c r="E4289" s="80">
        <v>33949</v>
      </c>
      <c r="F4289">
        <v>1992</v>
      </c>
      <c r="G4289">
        <v>19</v>
      </c>
    </row>
    <row r="4290" spans="5:7">
      <c r="E4290" s="80">
        <v>33950</v>
      </c>
      <c r="F4290">
        <v>1992</v>
      </c>
      <c r="G4290">
        <v>19</v>
      </c>
    </row>
    <row r="4291" spans="5:7">
      <c r="E4291" s="80">
        <v>33951</v>
      </c>
      <c r="F4291">
        <v>1992</v>
      </c>
      <c r="G4291">
        <v>19</v>
      </c>
    </row>
    <row r="4292" spans="5:7">
      <c r="E4292" s="80">
        <v>33952</v>
      </c>
      <c r="F4292">
        <v>1992</v>
      </c>
      <c r="G4292">
        <v>19</v>
      </c>
    </row>
    <row r="4293" spans="5:7">
      <c r="E4293" s="80">
        <v>33953</v>
      </c>
      <c r="F4293">
        <v>1992</v>
      </c>
      <c r="G4293">
        <v>19</v>
      </c>
    </row>
    <row r="4294" spans="5:7">
      <c r="E4294" s="80">
        <v>33954</v>
      </c>
      <c r="F4294">
        <v>1992</v>
      </c>
      <c r="G4294">
        <v>19</v>
      </c>
    </row>
    <row r="4295" spans="5:7">
      <c r="E4295" s="80">
        <v>33955</v>
      </c>
      <c r="F4295">
        <v>1992</v>
      </c>
      <c r="G4295">
        <v>19</v>
      </c>
    </row>
    <row r="4296" spans="5:7">
      <c r="E4296" s="80">
        <v>33956</v>
      </c>
      <c r="F4296">
        <v>1992</v>
      </c>
      <c r="G4296">
        <v>19</v>
      </c>
    </row>
    <row r="4297" spans="5:7">
      <c r="E4297" s="80">
        <v>33957</v>
      </c>
      <c r="F4297">
        <v>1992</v>
      </c>
      <c r="G4297">
        <v>19</v>
      </c>
    </row>
    <row r="4298" spans="5:7">
      <c r="E4298" s="80">
        <v>33958</v>
      </c>
      <c r="F4298">
        <v>1992</v>
      </c>
      <c r="G4298">
        <v>19</v>
      </c>
    </row>
    <row r="4299" spans="5:7">
      <c r="E4299" s="80">
        <v>33959</v>
      </c>
      <c r="F4299">
        <v>1992</v>
      </c>
      <c r="G4299">
        <v>19</v>
      </c>
    </row>
    <row r="4300" spans="5:7">
      <c r="E4300" s="80">
        <v>33960</v>
      </c>
      <c r="F4300">
        <v>1992</v>
      </c>
      <c r="G4300">
        <v>19</v>
      </c>
    </row>
    <row r="4301" spans="5:7">
      <c r="E4301" s="80">
        <v>33961</v>
      </c>
      <c r="F4301">
        <v>1992</v>
      </c>
      <c r="G4301">
        <v>19</v>
      </c>
    </row>
    <row r="4302" spans="5:7">
      <c r="E4302" s="80">
        <v>33962</v>
      </c>
      <c r="F4302">
        <v>1992</v>
      </c>
      <c r="G4302">
        <v>19</v>
      </c>
    </row>
    <row r="4303" spans="5:7">
      <c r="E4303" s="80">
        <v>33963</v>
      </c>
      <c r="F4303">
        <v>1992</v>
      </c>
      <c r="G4303">
        <v>19</v>
      </c>
    </row>
    <row r="4304" spans="5:7">
      <c r="E4304" s="80">
        <v>33964</v>
      </c>
      <c r="F4304">
        <v>1992</v>
      </c>
      <c r="G4304">
        <v>19</v>
      </c>
    </row>
    <row r="4305" spans="5:7">
      <c r="E4305" s="80">
        <v>33965</v>
      </c>
      <c r="F4305">
        <v>1992</v>
      </c>
      <c r="G4305">
        <v>19</v>
      </c>
    </row>
    <row r="4306" spans="5:7">
      <c r="E4306" s="80">
        <v>33966</v>
      </c>
      <c r="F4306">
        <v>1992</v>
      </c>
      <c r="G4306">
        <v>19</v>
      </c>
    </row>
    <row r="4307" spans="5:7">
      <c r="E4307" s="80">
        <v>33967</v>
      </c>
      <c r="F4307">
        <v>1992</v>
      </c>
      <c r="G4307">
        <v>19</v>
      </c>
    </row>
    <row r="4308" spans="5:7">
      <c r="E4308" s="80">
        <v>33968</v>
      </c>
      <c r="F4308">
        <v>1992</v>
      </c>
      <c r="G4308">
        <v>19</v>
      </c>
    </row>
    <row r="4309" spans="5:7">
      <c r="E4309" s="80">
        <v>33969</v>
      </c>
      <c r="F4309">
        <v>1992</v>
      </c>
      <c r="G4309">
        <v>19</v>
      </c>
    </row>
    <row r="4310" spans="5:7">
      <c r="E4310" s="80">
        <v>33970</v>
      </c>
      <c r="F4310">
        <v>1993</v>
      </c>
      <c r="G4310">
        <v>19.5</v>
      </c>
    </row>
    <row r="4311" spans="5:7">
      <c r="E4311" s="80">
        <v>33971</v>
      </c>
      <c r="F4311">
        <v>1993</v>
      </c>
      <c r="G4311">
        <v>19.5</v>
      </c>
    </row>
    <row r="4312" spans="5:7">
      <c r="E4312" s="80">
        <v>33972</v>
      </c>
      <c r="F4312">
        <v>1993</v>
      </c>
      <c r="G4312">
        <v>19.5</v>
      </c>
    </row>
    <row r="4313" spans="5:7">
      <c r="E4313" s="80">
        <v>33973</v>
      </c>
      <c r="F4313">
        <v>1993</v>
      </c>
      <c r="G4313">
        <v>19.5</v>
      </c>
    </row>
    <row r="4314" spans="5:7">
      <c r="E4314" s="80">
        <v>33974</v>
      </c>
      <c r="F4314">
        <v>1993</v>
      </c>
      <c r="G4314">
        <v>19.5</v>
      </c>
    </row>
    <row r="4315" spans="5:7">
      <c r="E4315" s="80">
        <v>33975</v>
      </c>
      <c r="F4315">
        <v>1993</v>
      </c>
      <c r="G4315">
        <v>19.5</v>
      </c>
    </row>
    <row r="4316" spans="5:7">
      <c r="E4316" s="80">
        <v>33976</v>
      </c>
      <c r="F4316">
        <v>1993</v>
      </c>
      <c r="G4316">
        <v>19.5</v>
      </c>
    </row>
    <row r="4317" spans="5:7">
      <c r="E4317" s="80">
        <v>33977</v>
      </c>
      <c r="F4317">
        <v>1993</v>
      </c>
      <c r="G4317">
        <v>19.5</v>
      </c>
    </row>
    <row r="4318" spans="5:7">
      <c r="E4318" s="80">
        <v>33978</v>
      </c>
      <c r="F4318">
        <v>1993</v>
      </c>
      <c r="G4318">
        <v>19.5</v>
      </c>
    </row>
    <row r="4319" spans="5:7">
      <c r="E4319" s="80">
        <v>33979</v>
      </c>
      <c r="F4319">
        <v>1993</v>
      </c>
      <c r="G4319">
        <v>19.5</v>
      </c>
    </row>
    <row r="4320" spans="5:7">
      <c r="E4320" s="80">
        <v>33980</v>
      </c>
      <c r="F4320">
        <v>1993</v>
      </c>
      <c r="G4320">
        <v>19.5</v>
      </c>
    </row>
    <row r="4321" spans="5:7">
      <c r="E4321" s="80">
        <v>33981</v>
      </c>
      <c r="F4321">
        <v>1993</v>
      </c>
      <c r="G4321">
        <v>19.5</v>
      </c>
    </row>
    <row r="4322" spans="5:7">
      <c r="E4322" s="80">
        <v>33982</v>
      </c>
      <c r="F4322">
        <v>1993</v>
      </c>
      <c r="G4322">
        <v>19.5</v>
      </c>
    </row>
    <row r="4323" spans="5:7">
      <c r="E4323" s="80">
        <v>33983</v>
      </c>
      <c r="F4323">
        <v>1993</v>
      </c>
      <c r="G4323">
        <v>19.5</v>
      </c>
    </row>
    <row r="4324" spans="5:7">
      <c r="E4324" s="80">
        <v>33984</v>
      </c>
      <c r="F4324">
        <v>1993</v>
      </c>
      <c r="G4324">
        <v>19.5</v>
      </c>
    </row>
    <row r="4325" spans="5:7">
      <c r="E4325" s="80">
        <v>33985</v>
      </c>
      <c r="F4325">
        <v>1993</v>
      </c>
      <c r="G4325">
        <v>19.5</v>
      </c>
    </row>
    <row r="4326" spans="5:7">
      <c r="E4326" s="80">
        <v>33986</v>
      </c>
      <c r="F4326">
        <v>1993</v>
      </c>
      <c r="G4326">
        <v>19.5</v>
      </c>
    </row>
    <row r="4327" spans="5:7">
      <c r="E4327" s="80">
        <v>33987</v>
      </c>
      <c r="F4327">
        <v>1993</v>
      </c>
      <c r="G4327">
        <v>19.5</v>
      </c>
    </row>
    <row r="4328" spans="5:7">
      <c r="E4328" s="80">
        <v>33988</v>
      </c>
      <c r="F4328">
        <v>1993</v>
      </c>
      <c r="G4328">
        <v>19.5</v>
      </c>
    </row>
    <row r="4329" spans="5:7">
      <c r="E4329" s="80">
        <v>33989</v>
      </c>
      <c r="F4329">
        <v>1993</v>
      </c>
      <c r="G4329">
        <v>19.5</v>
      </c>
    </row>
    <row r="4330" spans="5:7">
      <c r="E4330" s="80">
        <v>33990</v>
      </c>
      <c r="F4330">
        <v>1993</v>
      </c>
      <c r="G4330">
        <v>19.5</v>
      </c>
    </row>
    <row r="4331" spans="5:7">
      <c r="E4331" s="80">
        <v>33991</v>
      </c>
      <c r="F4331">
        <v>1993</v>
      </c>
      <c r="G4331">
        <v>19.5</v>
      </c>
    </row>
    <row r="4332" spans="5:7">
      <c r="E4332" s="80">
        <v>33992</v>
      </c>
      <c r="F4332">
        <v>1993</v>
      </c>
      <c r="G4332">
        <v>19.5</v>
      </c>
    </row>
    <row r="4333" spans="5:7">
      <c r="E4333" s="80">
        <v>33993</v>
      </c>
      <c r="F4333">
        <v>1993</v>
      </c>
      <c r="G4333">
        <v>19.5</v>
      </c>
    </row>
    <row r="4334" spans="5:7">
      <c r="E4334" s="80">
        <v>33994</v>
      </c>
      <c r="F4334">
        <v>1993</v>
      </c>
      <c r="G4334">
        <v>19.5</v>
      </c>
    </row>
    <row r="4335" spans="5:7">
      <c r="E4335" s="80">
        <v>33995</v>
      </c>
      <c r="F4335">
        <v>1993</v>
      </c>
      <c r="G4335">
        <v>19.5</v>
      </c>
    </row>
    <row r="4336" spans="5:7">
      <c r="E4336" s="80">
        <v>33996</v>
      </c>
      <c r="F4336">
        <v>1993</v>
      </c>
      <c r="G4336">
        <v>19.5</v>
      </c>
    </row>
    <row r="4337" spans="5:7">
      <c r="E4337" s="80">
        <v>33997</v>
      </c>
      <c r="F4337">
        <v>1993</v>
      </c>
      <c r="G4337">
        <v>19.5</v>
      </c>
    </row>
    <row r="4338" spans="5:7">
      <c r="E4338" s="80">
        <v>33998</v>
      </c>
      <c r="F4338">
        <v>1993</v>
      </c>
      <c r="G4338">
        <v>19.5</v>
      </c>
    </row>
    <row r="4339" spans="5:7">
      <c r="E4339" s="80">
        <v>33999</v>
      </c>
      <c r="F4339">
        <v>1993</v>
      </c>
      <c r="G4339">
        <v>19.5</v>
      </c>
    </row>
    <row r="4340" spans="5:7">
      <c r="E4340" s="80">
        <v>34000</v>
      </c>
      <c r="F4340">
        <v>1993</v>
      </c>
      <c r="G4340">
        <v>19.5</v>
      </c>
    </row>
    <row r="4341" spans="5:7">
      <c r="E4341" s="80">
        <v>34001</v>
      </c>
      <c r="F4341">
        <v>1993</v>
      </c>
      <c r="G4341">
        <v>19</v>
      </c>
    </row>
    <row r="4342" spans="5:7">
      <c r="E4342" s="80">
        <v>34002</v>
      </c>
      <c r="F4342">
        <v>1993</v>
      </c>
      <c r="G4342">
        <v>19</v>
      </c>
    </row>
    <row r="4343" spans="5:7">
      <c r="E4343" s="80">
        <v>34003</v>
      </c>
      <c r="F4343">
        <v>1993</v>
      </c>
      <c r="G4343">
        <v>19</v>
      </c>
    </row>
    <row r="4344" spans="5:7">
      <c r="E4344" s="80">
        <v>34004</v>
      </c>
      <c r="F4344">
        <v>1993</v>
      </c>
      <c r="G4344">
        <v>19</v>
      </c>
    </row>
    <row r="4345" spans="5:7">
      <c r="E4345" s="80">
        <v>34005</v>
      </c>
      <c r="F4345">
        <v>1993</v>
      </c>
      <c r="G4345">
        <v>19</v>
      </c>
    </row>
    <row r="4346" spans="5:7">
      <c r="E4346" s="80">
        <v>34006</v>
      </c>
      <c r="F4346">
        <v>1993</v>
      </c>
      <c r="G4346">
        <v>19</v>
      </c>
    </row>
    <row r="4347" spans="5:7">
      <c r="E4347" s="80">
        <v>34007</v>
      </c>
      <c r="F4347">
        <v>1993</v>
      </c>
      <c r="G4347">
        <v>19</v>
      </c>
    </row>
    <row r="4348" spans="5:7">
      <c r="E4348" s="80">
        <v>34008</v>
      </c>
      <c r="F4348">
        <v>1993</v>
      </c>
      <c r="G4348">
        <v>19</v>
      </c>
    </row>
    <row r="4349" spans="5:7">
      <c r="E4349" s="80">
        <v>34009</v>
      </c>
      <c r="F4349">
        <v>1993</v>
      </c>
      <c r="G4349">
        <v>19</v>
      </c>
    </row>
    <row r="4350" spans="5:7">
      <c r="E4350" s="80">
        <v>34010</v>
      </c>
      <c r="F4350">
        <v>1993</v>
      </c>
      <c r="G4350">
        <v>19</v>
      </c>
    </row>
    <row r="4351" spans="5:7">
      <c r="E4351" s="80">
        <v>34011</v>
      </c>
      <c r="F4351">
        <v>1993</v>
      </c>
      <c r="G4351">
        <v>19</v>
      </c>
    </row>
    <row r="4352" spans="5:7">
      <c r="E4352" s="80">
        <v>34012</v>
      </c>
      <c r="F4352">
        <v>1993</v>
      </c>
      <c r="G4352">
        <v>19</v>
      </c>
    </row>
    <row r="4353" spans="5:7">
      <c r="E4353" s="80">
        <v>34013</v>
      </c>
      <c r="F4353">
        <v>1993</v>
      </c>
      <c r="G4353">
        <v>19</v>
      </c>
    </row>
    <row r="4354" spans="5:7">
      <c r="E4354" s="80">
        <v>34014</v>
      </c>
      <c r="F4354">
        <v>1993</v>
      </c>
      <c r="G4354">
        <v>19</v>
      </c>
    </row>
    <row r="4355" spans="5:7">
      <c r="E4355" s="80">
        <v>34015</v>
      </c>
      <c r="F4355">
        <v>1993</v>
      </c>
      <c r="G4355">
        <v>19</v>
      </c>
    </row>
    <row r="4356" spans="5:7">
      <c r="E4356" s="80">
        <v>34016</v>
      </c>
      <c r="F4356">
        <v>1993</v>
      </c>
      <c r="G4356">
        <v>19</v>
      </c>
    </row>
    <row r="4357" spans="5:7">
      <c r="E4357" s="80">
        <v>34017</v>
      </c>
      <c r="F4357">
        <v>1993</v>
      </c>
      <c r="G4357">
        <v>19</v>
      </c>
    </row>
    <row r="4358" spans="5:7">
      <c r="E4358" s="80">
        <v>34018</v>
      </c>
      <c r="F4358">
        <v>1993</v>
      </c>
      <c r="G4358">
        <v>19</v>
      </c>
    </row>
    <row r="4359" spans="5:7">
      <c r="E4359" s="80">
        <v>34019</v>
      </c>
      <c r="F4359">
        <v>1993</v>
      </c>
      <c r="G4359">
        <v>19</v>
      </c>
    </row>
    <row r="4360" spans="5:7">
      <c r="E4360" s="80">
        <v>34020</v>
      </c>
      <c r="F4360">
        <v>1993</v>
      </c>
      <c r="G4360">
        <v>19</v>
      </c>
    </row>
    <row r="4361" spans="5:7">
      <c r="E4361" s="80">
        <v>34021</v>
      </c>
      <c r="F4361">
        <v>1993</v>
      </c>
      <c r="G4361">
        <v>19</v>
      </c>
    </row>
    <row r="4362" spans="5:7">
      <c r="E4362" s="80">
        <v>34022</v>
      </c>
      <c r="F4362">
        <v>1993</v>
      </c>
      <c r="G4362">
        <v>19</v>
      </c>
    </row>
    <row r="4363" spans="5:7">
      <c r="E4363" s="80">
        <v>34023</v>
      </c>
      <c r="F4363">
        <v>1993</v>
      </c>
      <c r="G4363">
        <v>19</v>
      </c>
    </row>
    <row r="4364" spans="5:7">
      <c r="E4364" s="80">
        <v>34024</v>
      </c>
      <c r="F4364">
        <v>1993</v>
      </c>
      <c r="G4364">
        <v>19</v>
      </c>
    </row>
    <row r="4365" spans="5:7">
      <c r="E4365" s="80">
        <v>34025</v>
      </c>
      <c r="F4365">
        <v>1993</v>
      </c>
      <c r="G4365">
        <v>19</v>
      </c>
    </row>
    <row r="4366" spans="5:7">
      <c r="E4366" s="80">
        <v>34026</v>
      </c>
      <c r="F4366">
        <v>1993</v>
      </c>
      <c r="G4366">
        <v>19</v>
      </c>
    </row>
    <row r="4367" spans="5:7">
      <c r="E4367" s="80">
        <v>34027</v>
      </c>
      <c r="F4367">
        <v>1993</v>
      </c>
      <c r="G4367">
        <v>19</v>
      </c>
    </row>
    <row r="4368" spans="5:7">
      <c r="E4368" s="80">
        <v>34028</v>
      </c>
      <c r="F4368">
        <v>1993</v>
      </c>
      <c r="G4368">
        <v>19</v>
      </c>
    </row>
    <row r="4369" spans="5:7">
      <c r="E4369" s="80">
        <v>34029</v>
      </c>
      <c r="F4369">
        <v>1993</v>
      </c>
      <c r="G4369">
        <v>19</v>
      </c>
    </row>
    <row r="4370" spans="5:7">
      <c r="E4370" s="80">
        <v>34030</v>
      </c>
      <c r="F4370">
        <v>1993</v>
      </c>
      <c r="G4370">
        <v>19</v>
      </c>
    </row>
    <row r="4371" spans="5:7">
      <c r="E4371" s="80">
        <v>34031</v>
      </c>
      <c r="F4371">
        <v>1993</v>
      </c>
      <c r="G4371">
        <v>19</v>
      </c>
    </row>
    <row r="4372" spans="5:7">
      <c r="E4372" s="80">
        <v>34032</v>
      </c>
      <c r="F4372">
        <v>1993</v>
      </c>
      <c r="G4372">
        <v>19</v>
      </c>
    </row>
    <row r="4373" spans="5:7">
      <c r="E4373" s="80">
        <v>34033</v>
      </c>
      <c r="F4373">
        <v>1993</v>
      </c>
      <c r="G4373">
        <v>19</v>
      </c>
    </row>
    <row r="4374" spans="5:7">
      <c r="E4374" s="80">
        <v>34034</v>
      </c>
      <c r="F4374">
        <v>1993</v>
      </c>
      <c r="G4374">
        <v>19</v>
      </c>
    </row>
    <row r="4375" spans="5:7">
      <c r="E4375" s="80">
        <v>34035</v>
      </c>
      <c r="F4375">
        <v>1993</v>
      </c>
      <c r="G4375">
        <v>19</v>
      </c>
    </row>
    <row r="4376" spans="5:7">
      <c r="E4376" s="80">
        <v>34036</v>
      </c>
      <c r="F4376">
        <v>1993</v>
      </c>
      <c r="G4376">
        <v>19</v>
      </c>
    </row>
    <row r="4377" spans="5:7">
      <c r="E4377" s="80">
        <v>34037</v>
      </c>
      <c r="F4377">
        <v>1993</v>
      </c>
      <c r="G4377">
        <v>19</v>
      </c>
    </row>
    <row r="4378" spans="5:7">
      <c r="E4378" s="80">
        <v>34038</v>
      </c>
      <c r="F4378">
        <v>1993</v>
      </c>
      <c r="G4378">
        <v>19</v>
      </c>
    </row>
    <row r="4379" spans="5:7">
      <c r="E4379" s="80">
        <v>34039</v>
      </c>
      <c r="F4379">
        <v>1993</v>
      </c>
      <c r="G4379">
        <v>19</v>
      </c>
    </row>
    <row r="4380" spans="5:7">
      <c r="E4380" s="80">
        <v>34040</v>
      </c>
      <c r="F4380">
        <v>1993</v>
      </c>
      <c r="G4380">
        <v>19</v>
      </c>
    </row>
    <row r="4381" spans="5:7">
      <c r="E4381" s="80">
        <v>34041</v>
      </c>
      <c r="F4381">
        <v>1993</v>
      </c>
      <c r="G4381">
        <v>19</v>
      </c>
    </row>
    <row r="4382" spans="5:7">
      <c r="E4382" s="80">
        <v>34042</v>
      </c>
      <c r="F4382">
        <v>1993</v>
      </c>
      <c r="G4382">
        <v>19</v>
      </c>
    </row>
    <row r="4383" spans="5:7">
      <c r="E4383" s="80">
        <v>34043</v>
      </c>
      <c r="F4383">
        <v>1993</v>
      </c>
      <c r="G4383">
        <v>19</v>
      </c>
    </row>
    <row r="4384" spans="5:7">
      <c r="E4384" s="80">
        <v>34044</v>
      </c>
      <c r="F4384">
        <v>1993</v>
      </c>
      <c r="G4384">
        <v>19</v>
      </c>
    </row>
    <row r="4385" spans="5:7">
      <c r="E4385" s="80">
        <v>34045</v>
      </c>
      <c r="F4385">
        <v>1993</v>
      </c>
      <c r="G4385">
        <v>19</v>
      </c>
    </row>
    <row r="4386" spans="5:7">
      <c r="E4386" s="80">
        <v>34046</v>
      </c>
      <c r="F4386">
        <v>1993</v>
      </c>
      <c r="G4386">
        <v>19</v>
      </c>
    </row>
    <row r="4387" spans="5:7">
      <c r="E4387" s="80">
        <v>34047</v>
      </c>
      <c r="F4387">
        <v>1993</v>
      </c>
      <c r="G4387">
        <v>19</v>
      </c>
    </row>
    <row r="4388" spans="5:7">
      <c r="E4388" s="80">
        <v>34048</v>
      </c>
      <c r="F4388">
        <v>1993</v>
      </c>
      <c r="G4388">
        <v>19</v>
      </c>
    </row>
    <row r="4389" spans="5:7">
      <c r="E4389" s="80">
        <v>34049</v>
      </c>
      <c r="F4389">
        <v>1993</v>
      </c>
      <c r="G4389">
        <v>19</v>
      </c>
    </row>
    <row r="4390" spans="5:7">
      <c r="E4390" s="80">
        <v>34050</v>
      </c>
      <c r="F4390">
        <v>1993</v>
      </c>
      <c r="G4390">
        <v>19</v>
      </c>
    </row>
    <row r="4391" spans="5:7">
      <c r="E4391" s="80">
        <v>34051</v>
      </c>
      <c r="F4391">
        <v>1993</v>
      </c>
      <c r="G4391">
        <v>19</v>
      </c>
    </row>
    <row r="4392" spans="5:7">
      <c r="E4392" s="80">
        <v>34052</v>
      </c>
      <c r="F4392">
        <v>1993</v>
      </c>
      <c r="G4392">
        <v>19</v>
      </c>
    </row>
    <row r="4393" spans="5:7">
      <c r="E4393" s="80">
        <v>34053</v>
      </c>
      <c r="F4393">
        <v>1993</v>
      </c>
      <c r="G4393">
        <v>19</v>
      </c>
    </row>
    <row r="4394" spans="5:7">
      <c r="E4394" s="80">
        <v>34054</v>
      </c>
      <c r="F4394">
        <v>1993</v>
      </c>
      <c r="G4394">
        <v>19</v>
      </c>
    </row>
    <row r="4395" spans="5:7">
      <c r="E4395" s="80">
        <v>34055</v>
      </c>
      <c r="F4395">
        <v>1993</v>
      </c>
      <c r="G4395">
        <v>19</v>
      </c>
    </row>
    <row r="4396" spans="5:7">
      <c r="E4396" s="80">
        <v>34056</v>
      </c>
      <c r="F4396">
        <v>1993</v>
      </c>
      <c r="G4396">
        <v>19</v>
      </c>
    </row>
    <row r="4397" spans="5:7">
      <c r="E4397" s="80">
        <v>34057</v>
      </c>
      <c r="F4397">
        <v>1993</v>
      </c>
      <c r="G4397">
        <v>19</v>
      </c>
    </row>
    <row r="4398" spans="5:7">
      <c r="E4398" s="80">
        <v>34058</v>
      </c>
      <c r="F4398">
        <v>1993</v>
      </c>
      <c r="G4398">
        <v>19</v>
      </c>
    </row>
    <row r="4399" spans="5:7">
      <c r="E4399" s="80">
        <v>34059</v>
      </c>
      <c r="F4399">
        <v>1993</v>
      </c>
      <c r="G4399">
        <v>19</v>
      </c>
    </row>
    <row r="4400" spans="5:7">
      <c r="E4400" s="80">
        <v>34060</v>
      </c>
      <c r="F4400">
        <v>1993</v>
      </c>
      <c r="G4400">
        <v>17</v>
      </c>
    </row>
    <row r="4401" spans="5:7">
      <c r="E4401" s="80">
        <v>34061</v>
      </c>
      <c r="F4401">
        <v>1993</v>
      </c>
      <c r="G4401">
        <v>17</v>
      </c>
    </row>
    <row r="4402" spans="5:7">
      <c r="E4402" s="80">
        <v>34062</v>
      </c>
      <c r="F4402">
        <v>1993</v>
      </c>
      <c r="G4402">
        <v>17</v>
      </c>
    </row>
    <row r="4403" spans="5:7">
      <c r="E4403" s="80">
        <v>34063</v>
      </c>
      <c r="F4403">
        <v>1993</v>
      </c>
      <c r="G4403">
        <v>17</v>
      </c>
    </row>
    <row r="4404" spans="5:7">
      <c r="E4404" s="80">
        <v>34064</v>
      </c>
      <c r="F4404">
        <v>1993</v>
      </c>
      <c r="G4404">
        <v>17</v>
      </c>
    </row>
    <row r="4405" spans="5:7">
      <c r="E4405" s="80">
        <v>34065</v>
      </c>
      <c r="F4405">
        <v>1993</v>
      </c>
      <c r="G4405">
        <v>17</v>
      </c>
    </row>
    <row r="4406" spans="5:7">
      <c r="E4406" s="80">
        <v>34066</v>
      </c>
      <c r="F4406">
        <v>1993</v>
      </c>
      <c r="G4406">
        <v>17</v>
      </c>
    </row>
    <row r="4407" spans="5:7">
      <c r="E4407" s="80">
        <v>34067</v>
      </c>
      <c r="F4407">
        <v>1993</v>
      </c>
      <c r="G4407">
        <v>17</v>
      </c>
    </row>
    <row r="4408" spans="5:7">
      <c r="E4408" s="80">
        <v>34068</v>
      </c>
      <c r="F4408">
        <v>1993</v>
      </c>
      <c r="G4408">
        <v>17</v>
      </c>
    </row>
    <row r="4409" spans="5:7">
      <c r="E4409" s="80">
        <v>34069</v>
      </c>
      <c r="F4409">
        <v>1993</v>
      </c>
      <c r="G4409">
        <v>17</v>
      </c>
    </row>
    <row r="4410" spans="5:7">
      <c r="E4410" s="80">
        <v>34070</v>
      </c>
      <c r="F4410">
        <v>1993</v>
      </c>
      <c r="G4410">
        <v>17</v>
      </c>
    </row>
    <row r="4411" spans="5:7">
      <c r="E4411" s="80">
        <v>34071</v>
      </c>
      <c r="F4411">
        <v>1993</v>
      </c>
      <c r="G4411">
        <v>17</v>
      </c>
    </row>
    <row r="4412" spans="5:7">
      <c r="E4412" s="80">
        <v>34072</v>
      </c>
      <c r="F4412">
        <v>1993</v>
      </c>
      <c r="G4412">
        <v>17</v>
      </c>
    </row>
    <row r="4413" spans="5:7">
      <c r="E4413" s="80">
        <v>34073</v>
      </c>
      <c r="F4413">
        <v>1993</v>
      </c>
      <c r="G4413">
        <v>17</v>
      </c>
    </row>
    <row r="4414" spans="5:7">
      <c r="E4414" s="80">
        <v>34074</v>
      </c>
      <c r="F4414">
        <v>1993</v>
      </c>
      <c r="G4414">
        <v>17</v>
      </c>
    </row>
    <row r="4415" spans="5:7">
      <c r="E4415" s="80">
        <v>34075</v>
      </c>
      <c r="F4415">
        <v>1993</v>
      </c>
      <c r="G4415">
        <v>17</v>
      </c>
    </row>
    <row r="4416" spans="5:7">
      <c r="E4416" s="80">
        <v>34076</v>
      </c>
      <c r="F4416">
        <v>1993</v>
      </c>
      <c r="G4416">
        <v>17</v>
      </c>
    </row>
    <row r="4417" spans="5:7">
      <c r="E4417" s="80">
        <v>34077</v>
      </c>
      <c r="F4417">
        <v>1993</v>
      </c>
      <c r="G4417">
        <v>17</v>
      </c>
    </row>
    <row r="4418" spans="5:7">
      <c r="E4418" s="80">
        <v>34078</v>
      </c>
      <c r="F4418">
        <v>1993</v>
      </c>
      <c r="G4418">
        <v>17</v>
      </c>
    </row>
    <row r="4419" spans="5:7">
      <c r="E4419" s="80">
        <v>34079</v>
      </c>
      <c r="F4419">
        <v>1993</v>
      </c>
      <c r="G4419">
        <v>17</v>
      </c>
    </row>
    <row r="4420" spans="5:7">
      <c r="E4420" s="80">
        <v>34080</v>
      </c>
      <c r="F4420">
        <v>1993</v>
      </c>
      <c r="G4420">
        <v>17</v>
      </c>
    </row>
    <row r="4421" spans="5:7">
      <c r="E4421" s="80">
        <v>34081</v>
      </c>
      <c r="F4421">
        <v>1993</v>
      </c>
      <c r="G4421">
        <v>17</v>
      </c>
    </row>
    <row r="4422" spans="5:7">
      <c r="E4422" s="80">
        <v>34082</v>
      </c>
      <c r="F4422">
        <v>1993</v>
      </c>
      <c r="G4422">
        <v>17</v>
      </c>
    </row>
    <row r="4423" spans="5:7">
      <c r="E4423" s="80">
        <v>34083</v>
      </c>
      <c r="F4423">
        <v>1993</v>
      </c>
      <c r="G4423">
        <v>17</v>
      </c>
    </row>
    <row r="4424" spans="5:7">
      <c r="E4424" s="80">
        <v>34084</v>
      </c>
      <c r="F4424">
        <v>1993</v>
      </c>
      <c r="G4424">
        <v>17</v>
      </c>
    </row>
    <row r="4425" spans="5:7">
      <c r="E4425" s="80">
        <v>34085</v>
      </c>
      <c r="F4425">
        <v>1993</v>
      </c>
      <c r="G4425">
        <v>17</v>
      </c>
    </row>
    <row r="4426" spans="5:7">
      <c r="E4426" s="80">
        <v>34086</v>
      </c>
      <c r="F4426">
        <v>1993</v>
      </c>
      <c r="G4426">
        <v>17</v>
      </c>
    </row>
    <row r="4427" spans="5:7">
      <c r="E4427" s="80">
        <v>34087</v>
      </c>
      <c r="F4427">
        <v>1993</v>
      </c>
      <c r="G4427">
        <v>17</v>
      </c>
    </row>
    <row r="4428" spans="5:7">
      <c r="E4428" s="80">
        <v>34088</v>
      </c>
      <c r="F4428">
        <v>1993</v>
      </c>
      <c r="G4428">
        <v>17</v>
      </c>
    </row>
    <row r="4429" spans="5:7">
      <c r="E4429" s="80">
        <v>34089</v>
      </c>
      <c r="F4429">
        <v>1993</v>
      </c>
      <c r="G4429">
        <v>17</v>
      </c>
    </row>
    <row r="4430" spans="5:7">
      <c r="E4430" s="80">
        <v>34090</v>
      </c>
      <c r="F4430">
        <v>1993</v>
      </c>
      <c r="G4430">
        <v>15.5</v>
      </c>
    </row>
    <row r="4431" spans="5:7">
      <c r="E4431" s="80">
        <v>34091</v>
      </c>
      <c r="F4431">
        <v>1993</v>
      </c>
      <c r="G4431">
        <v>15.5</v>
      </c>
    </row>
    <row r="4432" spans="5:7">
      <c r="E4432" s="80">
        <v>34092</v>
      </c>
      <c r="F4432">
        <v>1993</v>
      </c>
      <c r="G4432">
        <v>15.5</v>
      </c>
    </row>
    <row r="4433" spans="5:7">
      <c r="E4433" s="80">
        <v>34093</v>
      </c>
      <c r="F4433">
        <v>1993</v>
      </c>
      <c r="G4433">
        <v>15.5</v>
      </c>
    </row>
    <row r="4434" spans="5:7">
      <c r="E4434" s="80">
        <v>34094</v>
      </c>
      <c r="F4434">
        <v>1993</v>
      </c>
      <c r="G4434">
        <v>15.5</v>
      </c>
    </row>
    <row r="4435" spans="5:7">
      <c r="E4435" s="80">
        <v>34095</v>
      </c>
      <c r="F4435">
        <v>1993</v>
      </c>
      <c r="G4435">
        <v>15.5</v>
      </c>
    </row>
    <row r="4436" spans="5:7">
      <c r="E4436" s="80">
        <v>34096</v>
      </c>
      <c r="F4436">
        <v>1993</v>
      </c>
      <c r="G4436">
        <v>15.5</v>
      </c>
    </row>
    <row r="4437" spans="5:7">
      <c r="E4437" s="80">
        <v>34097</v>
      </c>
      <c r="F4437">
        <v>1993</v>
      </c>
      <c r="G4437">
        <v>15.5</v>
      </c>
    </row>
    <row r="4438" spans="5:7">
      <c r="E4438" s="80">
        <v>34098</v>
      </c>
      <c r="F4438">
        <v>1993</v>
      </c>
      <c r="G4438">
        <v>15.5</v>
      </c>
    </row>
    <row r="4439" spans="5:7">
      <c r="E4439" s="80">
        <v>34099</v>
      </c>
      <c r="F4439">
        <v>1993</v>
      </c>
      <c r="G4439">
        <v>15.5</v>
      </c>
    </row>
    <row r="4440" spans="5:7">
      <c r="E4440" s="80">
        <v>34100</v>
      </c>
      <c r="F4440">
        <v>1993</v>
      </c>
      <c r="G4440">
        <v>15.5</v>
      </c>
    </row>
    <row r="4441" spans="5:7">
      <c r="E4441" s="80">
        <v>34101</v>
      </c>
      <c r="F4441">
        <v>1993</v>
      </c>
      <c r="G4441">
        <v>15.5</v>
      </c>
    </row>
    <row r="4442" spans="5:7">
      <c r="E4442" s="80">
        <v>34102</v>
      </c>
      <c r="F4442">
        <v>1993</v>
      </c>
      <c r="G4442">
        <v>15.5</v>
      </c>
    </row>
    <row r="4443" spans="5:7">
      <c r="E4443" s="80">
        <v>34103</v>
      </c>
      <c r="F4443">
        <v>1993</v>
      </c>
      <c r="G4443">
        <v>15.5</v>
      </c>
    </row>
    <row r="4444" spans="5:7">
      <c r="E4444" s="80">
        <v>34104</v>
      </c>
      <c r="F4444">
        <v>1993</v>
      </c>
      <c r="G4444">
        <v>15.5</v>
      </c>
    </row>
    <row r="4445" spans="5:7">
      <c r="E4445" s="80">
        <v>34105</v>
      </c>
      <c r="F4445">
        <v>1993</v>
      </c>
      <c r="G4445">
        <v>15.5</v>
      </c>
    </row>
    <row r="4446" spans="5:7">
      <c r="E4446" s="80">
        <v>34106</v>
      </c>
      <c r="F4446">
        <v>1993</v>
      </c>
      <c r="G4446">
        <v>15.5</v>
      </c>
    </row>
    <row r="4447" spans="5:7">
      <c r="E4447" s="80">
        <v>34107</v>
      </c>
      <c r="F4447">
        <v>1993</v>
      </c>
      <c r="G4447">
        <v>15.5</v>
      </c>
    </row>
    <row r="4448" spans="5:7">
      <c r="E4448" s="80">
        <v>34108</v>
      </c>
      <c r="F4448">
        <v>1993</v>
      </c>
      <c r="G4448">
        <v>15.5</v>
      </c>
    </row>
    <row r="4449" spans="5:7">
      <c r="E4449" s="80">
        <v>34109</v>
      </c>
      <c r="F4449">
        <v>1993</v>
      </c>
      <c r="G4449">
        <v>15.5</v>
      </c>
    </row>
    <row r="4450" spans="5:7">
      <c r="E4450" s="80">
        <v>34110</v>
      </c>
      <c r="F4450">
        <v>1993</v>
      </c>
      <c r="G4450">
        <v>15.5</v>
      </c>
    </row>
    <row r="4451" spans="5:7">
      <c r="E4451" s="80">
        <v>34111</v>
      </c>
      <c r="F4451">
        <v>1993</v>
      </c>
      <c r="G4451">
        <v>15.5</v>
      </c>
    </row>
    <row r="4452" spans="5:7">
      <c r="E4452" s="80">
        <v>34112</v>
      </c>
      <c r="F4452">
        <v>1993</v>
      </c>
      <c r="G4452">
        <v>15.5</v>
      </c>
    </row>
    <row r="4453" spans="5:7">
      <c r="E4453" s="80">
        <v>34113</v>
      </c>
      <c r="F4453">
        <v>1993</v>
      </c>
      <c r="G4453">
        <v>15.5</v>
      </c>
    </row>
    <row r="4454" spans="5:7">
      <c r="E4454" s="80">
        <v>34114</v>
      </c>
      <c r="F4454">
        <v>1993</v>
      </c>
      <c r="G4454">
        <v>15.5</v>
      </c>
    </row>
    <row r="4455" spans="5:7">
      <c r="E4455" s="80">
        <v>34115</v>
      </c>
      <c r="F4455">
        <v>1993</v>
      </c>
      <c r="G4455">
        <v>15.5</v>
      </c>
    </row>
    <row r="4456" spans="5:7">
      <c r="E4456" s="80">
        <v>34116</v>
      </c>
      <c r="F4456">
        <v>1993</v>
      </c>
      <c r="G4456">
        <v>15.5</v>
      </c>
    </row>
    <row r="4457" spans="5:7">
      <c r="E4457" s="80">
        <v>34117</v>
      </c>
      <c r="F4457">
        <v>1993</v>
      </c>
      <c r="G4457">
        <v>15.5</v>
      </c>
    </row>
    <row r="4458" spans="5:7">
      <c r="E4458" s="80">
        <v>34118</v>
      </c>
      <c r="F4458">
        <v>1993</v>
      </c>
      <c r="G4458">
        <v>15.5</v>
      </c>
    </row>
    <row r="4459" spans="5:7">
      <c r="E4459" s="80">
        <v>34119</v>
      </c>
      <c r="F4459">
        <v>1993</v>
      </c>
      <c r="G4459">
        <v>15.5</v>
      </c>
    </row>
    <row r="4460" spans="5:7">
      <c r="E4460" s="80">
        <v>34120</v>
      </c>
      <c r="F4460">
        <v>1993</v>
      </c>
      <c r="G4460">
        <v>15.5</v>
      </c>
    </row>
    <row r="4461" spans="5:7">
      <c r="E4461" s="80">
        <v>34121</v>
      </c>
      <c r="F4461">
        <v>1993</v>
      </c>
      <c r="G4461">
        <v>14.5</v>
      </c>
    </row>
    <row r="4462" spans="5:7">
      <c r="E4462" s="80">
        <v>34122</v>
      </c>
      <c r="F4462">
        <v>1993</v>
      </c>
      <c r="G4462">
        <v>14.5</v>
      </c>
    </row>
    <row r="4463" spans="5:7">
      <c r="E4463" s="80">
        <v>34123</v>
      </c>
      <c r="F4463">
        <v>1993</v>
      </c>
      <c r="G4463">
        <v>14.5</v>
      </c>
    </row>
    <row r="4464" spans="5:7">
      <c r="E4464" s="80">
        <v>34124</v>
      </c>
      <c r="F4464">
        <v>1993</v>
      </c>
      <c r="G4464">
        <v>14.5</v>
      </c>
    </row>
    <row r="4465" spans="5:7">
      <c r="E4465" s="80">
        <v>34125</v>
      </c>
      <c r="F4465">
        <v>1993</v>
      </c>
      <c r="G4465">
        <v>14.5</v>
      </c>
    </row>
    <row r="4466" spans="5:7">
      <c r="E4466" s="80">
        <v>34126</v>
      </c>
      <c r="F4466">
        <v>1993</v>
      </c>
      <c r="G4466">
        <v>14.5</v>
      </c>
    </row>
    <row r="4467" spans="5:7">
      <c r="E4467" s="80">
        <v>34127</v>
      </c>
      <c r="F4467">
        <v>1993</v>
      </c>
      <c r="G4467">
        <v>14.5</v>
      </c>
    </row>
    <row r="4468" spans="5:7">
      <c r="E4468" s="80">
        <v>34128</v>
      </c>
      <c r="F4468">
        <v>1993</v>
      </c>
      <c r="G4468">
        <v>14.5</v>
      </c>
    </row>
    <row r="4469" spans="5:7">
      <c r="E4469" s="80">
        <v>34129</v>
      </c>
      <c r="F4469">
        <v>1993</v>
      </c>
      <c r="G4469">
        <v>14.5</v>
      </c>
    </row>
    <row r="4470" spans="5:7">
      <c r="E4470" s="80">
        <v>34130</v>
      </c>
      <c r="F4470">
        <v>1993</v>
      </c>
      <c r="G4470">
        <v>14.5</v>
      </c>
    </row>
    <row r="4471" spans="5:7">
      <c r="E4471" s="80">
        <v>34131</v>
      </c>
      <c r="F4471">
        <v>1993</v>
      </c>
      <c r="G4471">
        <v>14.5</v>
      </c>
    </row>
    <row r="4472" spans="5:7">
      <c r="E4472" s="80">
        <v>34132</v>
      </c>
      <c r="F4472">
        <v>1993</v>
      </c>
      <c r="G4472">
        <v>14.5</v>
      </c>
    </row>
    <row r="4473" spans="5:7">
      <c r="E4473" s="80">
        <v>34133</v>
      </c>
      <c r="F4473">
        <v>1993</v>
      </c>
      <c r="G4473">
        <v>14.5</v>
      </c>
    </row>
    <row r="4474" spans="5:7">
      <c r="E4474" s="80">
        <v>34134</v>
      </c>
      <c r="F4474">
        <v>1993</v>
      </c>
      <c r="G4474">
        <v>14.5</v>
      </c>
    </row>
    <row r="4475" spans="5:7">
      <c r="E4475" s="80">
        <v>34135</v>
      </c>
      <c r="F4475">
        <v>1993</v>
      </c>
      <c r="G4475">
        <v>14.5</v>
      </c>
    </row>
    <row r="4476" spans="5:7">
      <c r="E4476" s="80">
        <v>34136</v>
      </c>
      <c r="F4476">
        <v>1993</v>
      </c>
      <c r="G4476">
        <v>14.5</v>
      </c>
    </row>
    <row r="4477" spans="5:7">
      <c r="E4477" s="80">
        <v>34137</v>
      </c>
      <c r="F4477">
        <v>1993</v>
      </c>
      <c r="G4477">
        <v>14.5</v>
      </c>
    </row>
    <row r="4478" spans="5:7">
      <c r="E4478" s="80">
        <v>34138</v>
      </c>
      <c r="F4478">
        <v>1993</v>
      </c>
      <c r="G4478">
        <v>14.5</v>
      </c>
    </row>
    <row r="4479" spans="5:7">
      <c r="E4479" s="80">
        <v>34139</v>
      </c>
      <c r="F4479">
        <v>1993</v>
      </c>
      <c r="G4479">
        <v>14.5</v>
      </c>
    </row>
    <row r="4480" spans="5:7">
      <c r="E4480" s="80">
        <v>34140</v>
      </c>
      <c r="F4480">
        <v>1993</v>
      </c>
      <c r="G4480">
        <v>14.5</v>
      </c>
    </row>
    <row r="4481" spans="5:7">
      <c r="E4481" s="80">
        <v>34141</v>
      </c>
      <c r="F4481">
        <v>1993</v>
      </c>
      <c r="G4481">
        <v>14.5</v>
      </c>
    </row>
    <row r="4482" spans="5:7">
      <c r="E4482" s="80">
        <v>34142</v>
      </c>
      <c r="F4482">
        <v>1993</v>
      </c>
      <c r="G4482">
        <v>14.5</v>
      </c>
    </row>
    <row r="4483" spans="5:7">
      <c r="E4483" s="80">
        <v>34143</v>
      </c>
      <c r="F4483">
        <v>1993</v>
      </c>
      <c r="G4483">
        <v>14.5</v>
      </c>
    </row>
    <row r="4484" spans="5:7">
      <c r="E4484" s="80">
        <v>34144</v>
      </c>
      <c r="F4484">
        <v>1993</v>
      </c>
      <c r="G4484">
        <v>16.5</v>
      </c>
    </row>
    <row r="4485" spans="5:7">
      <c r="E4485" s="80">
        <v>34145</v>
      </c>
      <c r="F4485">
        <v>1993</v>
      </c>
      <c r="G4485">
        <v>16.5</v>
      </c>
    </row>
    <row r="4486" spans="5:7">
      <c r="E4486" s="80">
        <v>34146</v>
      </c>
      <c r="F4486">
        <v>1993</v>
      </c>
      <c r="G4486">
        <v>16.5</v>
      </c>
    </row>
    <row r="4487" spans="5:7">
      <c r="E4487" s="80">
        <v>34147</v>
      </c>
      <c r="F4487">
        <v>1993</v>
      </c>
      <c r="G4487">
        <v>16.5</v>
      </c>
    </row>
    <row r="4488" spans="5:7">
      <c r="E4488" s="80">
        <v>34148</v>
      </c>
      <c r="F4488">
        <v>1993</v>
      </c>
      <c r="G4488">
        <v>16.5</v>
      </c>
    </row>
    <row r="4489" spans="5:7">
      <c r="E4489" s="80">
        <v>34149</v>
      </c>
      <c r="F4489">
        <v>1993</v>
      </c>
      <c r="G4489">
        <v>16.5</v>
      </c>
    </row>
    <row r="4490" spans="5:7">
      <c r="E4490" s="80">
        <v>34150</v>
      </c>
      <c r="F4490">
        <v>1993</v>
      </c>
      <c r="G4490">
        <v>16.5</v>
      </c>
    </row>
    <row r="4491" spans="5:7">
      <c r="E4491" s="80">
        <v>34151</v>
      </c>
      <c r="F4491">
        <v>1993</v>
      </c>
      <c r="G4491">
        <v>17.5</v>
      </c>
    </row>
    <row r="4492" spans="5:7">
      <c r="E4492" s="80">
        <v>34152</v>
      </c>
      <c r="F4492">
        <v>1993</v>
      </c>
      <c r="G4492">
        <v>17.5</v>
      </c>
    </row>
    <row r="4493" spans="5:7">
      <c r="E4493" s="80">
        <v>34153</v>
      </c>
      <c r="F4493">
        <v>1993</v>
      </c>
      <c r="G4493">
        <v>17.5</v>
      </c>
    </row>
    <row r="4494" spans="5:7">
      <c r="E4494" s="80">
        <v>34154</v>
      </c>
      <c r="F4494">
        <v>1993</v>
      </c>
      <c r="G4494">
        <v>17.5</v>
      </c>
    </row>
    <row r="4495" spans="5:7">
      <c r="E4495" s="80">
        <v>34155</v>
      </c>
      <c r="F4495">
        <v>1993</v>
      </c>
      <c r="G4495">
        <v>17.5</v>
      </c>
    </row>
    <row r="4496" spans="5:7">
      <c r="E4496" s="80">
        <v>34156</v>
      </c>
      <c r="F4496">
        <v>1993</v>
      </c>
      <c r="G4496">
        <v>17.5</v>
      </c>
    </row>
    <row r="4497" spans="5:7">
      <c r="E4497" s="80">
        <v>34157</v>
      </c>
      <c r="F4497">
        <v>1993</v>
      </c>
      <c r="G4497">
        <v>17.5</v>
      </c>
    </row>
    <row r="4498" spans="5:7">
      <c r="E4498" s="80">
        <v>34158</v>
      </c>
      <c r="F4498">
        <v>1993</v>
      </c>
      <c r="G4498">
        <v>18</v>
      </c>
    </row>
    <row r="4499" spans="5:7">
      <c r="E4499" s="80">
        <v>34159</v>
      </c>
      <c r="F4499">
        <v>1993</v>
      </c>
      <c r="G4499">
        <v>18</v>
      </c>
    </row>
    <row r="4500" spans="5:7">
      <c r="E4500" s="80">
        <v>34160</v>
      </c>
      <c r="F4500">
        <v>1993</v>
      </c>
      <c r="G4500">
        <v>18</v>
      </c>
    </row>
    <row r="4501" spans="5:7">
      <c r="E4501" s="80">
        <v>34161</v>
      </c>
      <c r="F4501">
        <v>1993</v>
      </c>
      <c r="G4501">
        <v>18</v>
      </c>
    </row>
    <row r="4502" spans="5:7">
      <c r="E4502" s="80">
        <v>34162</v>
      </c>
      <c r="F4502">
        <v>1993</v>
      </c>
      <c r="G4502">
        <v>18</v>
      </c>
    </row>
    <row r="4503" spans="5:7">
      <c r="E4503" s="80">
        <v>34163</v>
      </c>
      <c r="F4503">
        <v>1993</v>
      </c>
      <c r="G4503">
        <v>18</v>
      </c>
    </row>
    <row r="4504" spans="5:7">
      <c r="E4504" s="80">
        <v>34164</v>
      </c>
      <c r="F4504">
        <v>1993</v>
      </c>
      <c r="G4504">
        <v>18</v>
      </c>
    </row>
    <row r="4505" spans="5:7">
      <c r="E4505" s="80">
        <v>34165</v>
      </c>
      <c r="F4505">
        <v>1993</v>
      </c>
      <c r="G4505">
        <v>19</v>
      </c>
    </row>
    <row r="4506" spans="5:7">
      <c r="E4506" s="80">
        <v>34166</v>
      </c>
      <c r="F4506">
        <v>1993</v>
      </c>
      <c r="G4506">
        <v>19</v>
      </c>
    </row>
    <row r="4507" spans="5:7">
      <c r="E4507" s="80">
        <v>34167</v>
      </c>
      <c r="F4507">
        <v>1993</v>
      </c>
      <c r="G4507">
        <v>19</v>
      </c>
    </row>
    <row r="4508" spans="5:7">
      <c r="E4508" s="80">
        <v>34168</v>
      </c>
      <c r="F4508">
        <v>1993</v>
      </c>
      <c r="G4508">
        <v>19</v>
      </c>
    </row>
    <row r="4509" spans="5:7">
      <c r="E4509" s="80">
        <v>34169</v>
      </c>
      <c r="F4509">
        <v>1993</v>
      </c>
      <c r="G4509">
        <v>19</v>
      </c>
    </row>
    <row r="4510" spans="5:7">
      <c r="E4510" s="80">
        <v>34170</v>
      </c>
      <c r="F4510">
        <v>1993</v>
      </c>
      <c r="G4510">
        <v>19</v>
      </c>
    </row>
    <row r="4511" spans="5:7">
      <c r="E4511" s="80">
        <v>34171</v>
      </c>
      <c r="F4511">
        <v>1993</v>
      </c>
      <c r="G4511">
        <v>19</v>
      </c>
    </row>
    <row r="4512" spans="5:7">
      <c r="E4512" s="80">
        <v>34172</v>
      </c>
      <c r="F4512">
        <v>1993</v>
      </c>
      <c r="G4512">
        <v>19.5</v>
      </c>
    </row>
    <row r="4513" spans="5:7">
      <c r="E4513" s="80">
        <v>34173</v>
      </c>
      <c r="F4513">
        <v>1993</v>
      </c>
      <c r="G4513">
        <v>19.5</v>
      </c>
    </row>
    <row r="4514" spans="5:7">
      <c r="E4514" s="80">
        <v>34174</v>
      </c>
      <c r="F4514">
        <v>1993</v>
      </c>
      <c r="G4514">
        <v>19.5</v>
      </c>
    </row>
    <row r="4515" spans="5:7">
      <c r="E4515" s="80">
        <v>34175</v>
      </c>
      <c r="F4515">
        <v>1993</v>
      </c>
      <c r="G4515">
        <v>19.5</v>
      </c>
    </row>
    <row r="4516" spans="5:7">
      <c r="E4516" s="80">
        <v>34176</v>
      </c>
      <c r="F4516">
        <v>1993</v>
      </c>
      <c r="G4516">
        <v>19.5</v>
      </c>
    </row>
    <row r="4517" spans="5:7">
      <c r="E4517" s="80">
        <v>34177</v>
      </c>
      <c r="F4517">
        <v>1993</v>
      </c>
      <c r="G4517">
        <v>19.5</v>
      </c>
    </row>
    <row r="4518" spans="5:7">
      <c r="E4518" s="80">
        <v>34178</v>
      </c>
      <c r="F4518">
        <v>1993</v>
      </c>
      <c r="G4518">
        <v>19.5</v>
      </c>
    </row>
    <row r="4519" spans="5:7">
      <c r="E4519" s="80">
        <v>34179</v>
      </c>
      <c r="F4519">
        <v>1993</v>
      </c>
      <c r="G4519">
        <v>19.5</v>
      </c>
    </row>
    <row r="4520" spans="5:7">
      <c r="E4520" s="80">
        <v>34180</v>
      </c>
      <c r="F4520">
        <v>1993</v>
      </c>
      <c r="G4520">
        <v>19.5</v>
      </c>
    </row>
    <row r="4521" spans="5:7">
      <c r="E4521" s="80">
        <v>34181</v>
      </c>
      <c r="F4521">
        <v>1993</v>
      </c>
      <c r="G4521">
        <v>19.5</v>
      </c>
    </row>
    <row r="4522" spans="5:7">
      <c r="E4522" s="80">
        <v>34182</v>
      </c>
      <c r="F4522">
        <v>1993</v>
      </c>
      <c r="G4522">
        <v>19.5</v>
      </c>
    </row>
    <row r="4523" spans="5:7">
      <c r="E4523" s="80">
        <v>34183</v>
      </c>
      <c r="F4523">
        <v>1993</v>
      </c>
      <c r="G4523">
        <v>19.5</v>
      </c>
    </row>
    <row r="4524" spans="5:7">
      <c r="E4524" s="80">
        <v>34184</v>
      </c>
      <c r="F4524">
        <v>1993</v>
      </c>
      <c r="G4524">
        <v>19.5</v>
      </c>
    </row>
    <row r="4525" spans="5:7">
      <c r="E4525" s="80">
        <v>34185</v>
      </c>
      <c r="F4525">
        <v>1993</v>
      </c>
      <c r="G4525">
        <v>19.5</v>
      </c>
    </row>
    <row r="4526" spans="5:7">
      <c r="E4526" s="80">
        <v>34186</v>
      </c>
      <c r="F4526">
        <v>1993</v>
      </c>
      <c r="G4526">
        <v>20</v>
      </c>
    </row>
    <row r="4527" spans="5:7">
      <c r="E4527" s="80">
        <v>34187</v>
      </c>
      <c r="F4527">
        <v>1993</v>
      </c>
      <c r="G4527">
        <v>20</v>
      </c>
    </row>
    <row r="4528" spans="5:7">
      <c r="E4528" s="80">
        <v>34188</v>
      </c>
      <c r="F4528">
        <v>1993</v>
      </c>
      <c r="G4528">
        <v>20</v>
      </c>
    </row>
    <row r="4529" spans="5:7">
      <c r="E4529" s="80">
        <v>34189</v>
      </c>
      <c r="F4529">
        <v>1993</v>
      </c>
      <c r="G4529">
        <v>20</v>
      </c>
    </row>
    <row r="4530" spans="5:7">
      <c r="E4530" s="80">
        <v>34190</v>
      </c>
      <c r="F4530">
        <v>1993</v>
      </c>
      <c r="G4530">
        <v>20</v>
      </c>
    </row>
    <row r="4531" spans="5:7">
      <c r="E4531" s="80">
        <v>34191</v>
      </c>
      <c r="F4531">
        <v>1993</v>
      </c>
      <c r="G4531">
        <v>20</v>
      </c>
    </row>
    <row r="4532" spans="5:7">
      <c r="E4532" s="80">
        <v>34192</v>
      </c>
      <c r="F4532">
        <v>1993</v>
      </c>
      <c r="G4532">
        <v>20</v>
      </c>
    </row>
    <row r="4533" spans="5:7">
      <c r="E4533" s="80">
        <v>34193</v>
      </c>
      <c r="F4533">
        <v>1993</v>
      </c>
      <c r="G4533">
        <v>20.75</v>
      </c>
    </row>
    <row r="4534" spans="5:7">
      <c r="E4534" s="80">
        <v>34194</v>
      </c>
      <c r="F4534">
        <v>1993</v>
      </c>
      <c r="G4534">
        <v>20.75</v>
      </c>
    </row>
    <row r="4535" spans="5:7">
      <c r="E4535" s="80">
        <v>34195</v>
      </c>
      <c r="F4535">
        <v>1993</v>
      </c>
      <c r="G4535">
        <v>20.75</v>
      </c>
    </row>
    <row r="4536" spans="5:7">
      <c r="E4536" s="80">
        <v>34196</v>
      </c>
      <c r="F4536">
        <v>1993</v>
      </c>
      <c r="G4536">
        <v>20.75</v>
      </c>
    </row>
    <row r="4537" spans="5:7">
      <c r="E4537" s="80">
        <v>34197</v>
      </c>
      <c r="F4537">
        <v>1993</v>
      </c>
      <c r="G4537">
        <v>20.75</v>
      </c>
    </row>
    <row r="4538" spans="5:7">
      <c r="E4538" s="80">
        <v>34198</v>
      </c>
      <c r="F4538">
        <v>1993</v>
      </c>
      <c r="G4538">
        <v>20.75</v>
      </c>
    </row>
    <row r="4539" spans="5:7">
      <c r="E4539" s="80">
        <v>34199</v>
      </c>
      <c r="F4539">
        <v>1993</v>
      </c>
      <c r="G4539">
        <v>20.75</v>
      </c>
    </row>
    <row r="4540" spans="5:7">
      <c r="E4540" s="80">
        <v>34200</v>
      </c>
      <c r="F4540">
        <v>1993</v>
      </c>
      <c r="G4540">
        <v>21.5</v>
      </c>
    </row>
    <row r="4541" spans="5:7">
      <c r="E4541" s="80">
        <v>34201</v>
      </c>
      <c r="F4541">
        <v>1993</v>
      </c>
      <c r="G4541">
        <v>21.5</v>
      </c>
    </row>
    <row r="4542" spans="5:7">
      <c r="E4542" s="80">
        <v>34202</v>
      </c>
      <c r="F4542">
        <v>1993</v>
      </c>
      <c r="G4542">
        <v>21.5</v>
      </c>
    </row>
    <row r="4543" spans="5:7">
      <c r="E4543" s="80">
        <v>34203</v>
      </c>
      <c r="F4543">
        <v>1993</v>
      </c>
      <c r="G4543">
        <v>21.5</v>
      </c>
    </row>
    <row r="4544" spans="5:7">
      <c r="E4544" s="80">
        <v>34204</v>
      </c>
      <c r="F4544">
        <v>1993</v>
      </c>
      <c r="G4544">
        <v>21.5</v>
      </c>
    </row>
    <row r="4545" spans="5:7">
      <c r="E4545" s="80">
        <v>34205</v>
      </c>
      <c r="F4545">
        <v>1993</v>
      </c>
      <c r="G4545">
        <v>21.5</v>
      </c>
    </row>
    <row r="4546" spans="5:7">
      <c r="E4546" s="80">
        <v>34206</v>
      </c>
      <c r="F4546">
        <v>1993</v>
      </c>
      <c r="G4546">
        <v>21.5</v>
      </c>
    </row>
    <row r="4547" spans="5:7">
      <c r="E4547" s="80">
        <v>34207</v>
      </c>
      <c r="F4547">
        <v>1993</v>
      </c>
      <c r="G4547">
        <v>22.75</v>
      </c>
    </row>
    <row r="4548" spans="5:7">
      <c r="E4548" s="80">
        <v>34208</v>
      </c>
      <c r="F4548">
        <v>1993</v>
      </c>
      <c r="G4548">
        <v>22.75</v>
      </c>
    </row>
    <row r="4549" spans="5:7">
      <c r="E4549" s="80">
        <v>34209</v>
      </c>
      <c r="F4549">
        <v>1993</v>
      </c>
      <c r="G4549">
        <v>22.75</v>
      </c>
    </row>
    <row r="4550" spans="5:7">
      <c r="E4550" s="80">
        <v>34210</v>
      </c>
      <c r="F4550">
        <v>1993</v>
      </c>
      <c r="G4550">
        <v>22.75</v>
      </c>
    </row>
    <row r="4551" spans="5:7">
      <c r="E4551" s="80">
        <v>34211</v>
      </c>
      <c r="F4551">
        <v>1993</v>
      </c>
      <c r="G4551">
        <v>22.75</v>
      </c>
    </row>
    <row r="4552" spans="5:7">
      <c r="E4552" s="80">
        <v>34212</v>
      </c>
      <c r="F4552">
        <v>1993</v>
      </c>
      <c r="G4552">
        <v>22.75</v>
      </c>
    </row>
    <row r="4553" spans="5:7">
      <c r="E4553" s="80">
        <v>34213</v>
      </c>
      <c r="F4553">
        <v>1993</v>
      </c>
      <c r="G4553">
        <v>22.75</v>
      </c>
    </row>
    <row r="4554" spans="5:7">
      <c r="E4554" s="80">
        <v>34214</v>
      </c>
      <c r="F4554">
        <v>1993</v>
      </c>
      <c r="G4554">
        <v>25</v>
      </c>
    </row>
    <row r="4555" spans="5:7">
      <c r="E4555" s="80">
        <v>34215</v>
      </c>
      <c r="F4555">
        <v>1993</v>
      </c>
      <c r="G4555">
        <v>25</v>
      </c>
    </row>
    <row r="4556" spans="5:7">
      <c r="E4556" s="80">
        <v>34216</v>
      </c>
      <c r="F4556">
        <v>1993</v>
      </c>
      <c r="G4556">
        <v>25</v>
      </c>
    </row>
    <row r="4557" spans="5:7">
      <c r="E4557" s="80">
        <v>34217</v>
      </c>
      <c r="F4557">
        <v>1993</v>
      </c>
      <c r="G4557">
        <v>25</v>
      </c>
    </row>
    <row r="4558" spans="5:7">
      <c r="E4558" s="80">
        <v>34218</v>
      </c>
      <c r="F4558">
        <v>1993</v>
      </c>
      <c r="G4558">
        <v>25</v>
      </c>
    </row>
    <row r="4559" spans="5:7">
      <c r="E4559" s="80">
        <v>34219</v>
      </c>
      <c r="F4559">
        <v>1993</v>
      </c>
      <c r="G4559">
        <v>25</v>
      </c>
    </row>
    <row r="4560" spans="5:7">
      <c r="E4560" s="80">
        <v>34220</v>
      </c>
      <c r="F4560">
        <v>1993</v>
      </c>
      <c r="G4560">
        <v>25</v>
      </c>
    </row>
    <row r="4561" spans="5:7">
      <c r="E4561" s="80">
        <v>34221</v>
      </c>
      <c r="F4561">
        <v>1993</v>
      </c>
      <c r="G4561">
        <v>25</v>
      </c>
    </row>
    <row r="4562" spans="5:7">
      <c r="E4562" s="80">
        <v>34222</v>
      </c>
      <c r="F4562">
        <v>1993</v>
      </c>
      <c r="G4562">
        <v>25</v>
      </c>
    </row>
    <row r="4563" spans="5:7">
      <c r="E4563" s="80">
        <v>34223</v>
      </c>
      <c r="F4563">
        <v>1993</v>
      </c>
      <c r="G4563">
        <v>25</v>
      </c>
    </row>
    <row r="4564" spans="5:7">
      <c r="E4564" s="80">
        <v>34224</v>
      </c>
      <c r="F4564">
        <v>1993</v>
      </c>
      <c r="G4564">
        <v>25</v>
      </c>
    </row>
    <row r="4565" spans="5:7">
      <c r="E4565" s="80">
        <v>34225</v>
      </c>
      <c r="F4565">
        <v>1993</v>
      </c>
      <c r="G4565">
        <v>25</v>
      </c>
    </row>
    <row r="4566" spans="5:7">
      <c r="E4566" s="80">
        <v>34226</v>
      </c>
      <c r="F4566">
        <v>1993</v>
      </c>
      <c r="G4566">
        <v>25</v>
      </c>
    </row>
    <row r="4567" spans="5:7">
      <c r="E4567" s="80">
        <v>34227</v>
      </c>
      <c r="F4567">
        <v>1993</v>
      </c>
      <c r="G4567">
        <v>25</v>
      </c>
    </row>
    <row r="4568" spans="5:7">
      <c r="E4568" s="80">
        <v>34228</v>
      </c>
      <c r="F4568">
        <v>1993</v>
      </c>
      <c r="G4568">
        <v>25</v>
      </c>
    </row>
    <row r="4569" spans="5:7">
      <c r="E4569" s="80">
        <v>34229</v>
      </c>
      <c r="F4569">
        <v>1993</v>
      </c>
      <c r="G4569">
        <v>25</v>
      </c>
    </row>
    <row r="4570" spans="5:7">
      <c r="E4570" s="80">
        <v>34230</v>
      </c>
      <c r="F4570">
        <v>1993</v>
      </c>
      <c r="G4570">
        <v>25</v>
      </c>
    </row>
    <row r="4571" spans="5:7">
      <c r="E4571" s="80">
        <v>34231</v>
      </c>
      <c r="F4571">
        <v>1993</v>
      </c>
      <c r="G4571">
        <v>25</v>
      </c>
    </row>
    <row r="4572" spans="5:7">
      <c r="E4572" s="80">
        <v>34232</v>
      </c>
      <c r="F4572">
        <v>1993</v>
      </c>
      <c r="G4572">
        <v>25</v>
      </c>
    </row>
    <row r="4573" spans="5:7">
      <c r="E4573" s="80">
        <v>34233</v>
      </c>
      <c r="F4573">
        <v>1993</v>
      </c>
      <c r="G4573">
        <v>25</v>
      </c>
    </row>
    <row r="4574" spans="5:7">
      <c r="E4574" s="80">
        <v>34234</v>
      </c>
      <c r="F4574">
        <v>1993</v>
      </c>
      <c r="G4574">
        <v>25</v>
      </c>
    </row>
    <row r="4575" spans="5:7">
      <c r="E4575" s="80">
        <v>34235</v>
      </c>
      <c r="F4575">
        <v>1993</v>
      </c>
      <c r="G4575">
        <v>25</v>
      </c>
    </row>
    <row r="4576" spans="5:7">
      <c r="E4576" s="80">
        <v>34236</v>
      </c>
      <c r="F4576">
        <v>1993</v>
      </c>
      <c r="G4576">
        <v>25</v>
      </c>
    </row>
    <row r="4577" spans="5:7">
      <c r="E4577" s="80">
        <v>34237</v>
      </c>
      <c r="F4577">
        <v>1993</v>
      </c>
      <c r="G4577">
        <v>25</v>
      </c>
    </row>
    <row r="4578" spans="5:7">
      <c r="E4578" s="80">
        <v>34238</v>
      </c>
      <c r="F4578">
        <v>1993</v>
      </c>
      <c r="G4578">
        <v>25</v>
      </c>
    </row>
    <row r="4579" spans="5:7">
      <c r="E4579" s="80">
        <v>34239</v>
      </c>
      <c r="F4579">
        <v>1993</v>
      </c>
      <c r="G4579">
        <v>25</v>
      </c>
    </row>
    <row r="4580" spans="5:7">
      <c r="E4580" s="80">
        <v>34240</v>
      </c>
      <c r="F4580">
        <v>1993</v>
      </c>
      <c r="G4580">
        <v>25</v>
      </c>
    </row>
    <row r="4581" spans="5:7">
      <c r="E4581" s="80">
        <v>34241</v>
      </c>
      <c r="F4581">
        <v>1993</v>
      </c>
      <c r="G4581">
        <v>25</v>
      </c>
    </row>
    <row r="4582" spans="5:7">
      <c r="E4582" s="80">
        <v>34242</v>
      </c>
      <c r="F4582">
        <v>1993</v>
      </c>
      <c r="G4582">
        <v>25</v>
      </c>
    </row>
    <row r="4583" spans="5:7">
      <c r="E4583" s="80">
        <v>34243</v>
      </c>
      <c r="F4583">
        <v>1993</v>
      </c>
      <c r="G4583">
        <v>25</v>
      </c>
    </row>
    <row r="4584" spans="5:7">
      <c r="E4584" s="80">
        <v>34244</v>
      </c>
      <c r="F4584">
        <v>1993</v>
      </c>
      <c r="G4584">
        <v>25</v>
      </c>
    </row>
    <row r="4585" spans="5:7">
      <c r="E4585" s="80">
        <v>34245</v>
      </c>
      <c r="F4585">
        <v>1993</v>
      </c>
      <c r="G4585">
        <v>25</v>
      </c>
    </row>
    <row r="4586" spans="5:7">
      <c r="E4586" s="80">
        <v>34246</v>
      </c>
      <c r="F4586">
        <v>1993</v>
      </c>
      <c r="G4586">
        <v>25</v>
      </c>
    </row>
    <row r="4587" spans="5:7">
      <c r="E4587" s="80">
        <v>34247</v>
      </c>
      <c r="F4587">
        <v>1993</v>
      </c>
      <c r="G4587">
        <v>25</v>
      </c>
    </row>
    <row r="4588" spans="5:7">
      <c r="E4588" s="80">
        <v>34248</v>
      </c>
      <c r="F4588">
        <v>1993</v>
      </c>
      <c r="G4588">
        <v>25</v>
      </c>
    </row>
    <row r="4589" spans="5:7">
      <c r="E4589" s="80">
        <v>34249</v>
      </c>
      <c r="F4589">
        <v>1993</v>
      </c>
      <c r="G4589">
        <v>25</v>
      </c>
    </row>
    <row r="4590" spans="5:7">
      <c r="E4590" s="80">
        <v>34250</v>
      </c>
      <c r="F4590">
        <v>1993</v>
      </c>
      <c r="G4590">
        <v>25</v>
      </c>
    </row>
    <row r="4591" spans="5:7">
      <c r="E4591" s="80">
        <v>34251</v>
      </c>
      <c r="F4591">
        <v>1993</v>
      </c>
      <c r="G4591">
        <v>25</v>
      </c>
    </row>
    <row r="4592" spans="5:7">
      <c r="E4592" s="80">
        <v>34252</v>
      </c>
      <c r="F4592">
        <v>1993</v>
      </c>
      <c r="G4592">
        <v>25</v>
      </c>
    </row>
    <row r="4593" spans="5:7">
      <c r="E4593" s="80">
        <v>34253</v>
      </c>
      <c r="F4593">
        <v>1993</v>
      </c>
      <c r="G4593">
        <v>25</v>
      </c>
    </row>
    <row r="4594" spans="5:7">
      <c r="E4594" s="80">
        <v>34254</v>
      </c>
      <c r="F4594">
        <v>1993</v>
      </c>
      <c r="G4594">
        <v>25</v>
      </c>
    </row>
    <row r="4595" spans="5:7">
      <c r="E4595" s="80">
        <v>34255</v>
      </c>
      <c r="F4595">
        <v>1993</v>
      </c>
      <c r="G4595">
        <v>25</v>
      </c>
    </row>
    <row r="4596" spans="5:7">
      <c r="E4596" s="80">
        <v>34256</v>
      </c>
      <c r="F4596">
        <v>1993</v>
      </c>
      <c r="G4596">
        <v>25</v>
      </c>
    </row>
    <row r="4597" spans="5:7">
      <c r="E4597" s="80">
        <v>34257</v>
      </c>
      <c r="F4597">
        <v>1993</v>
      </c>
      <c r="G4597">
        <v>25</v>
      </c>
    </row>
    <row r="4598" spans="5:7">
      <c r="E4598" s="80">
        <v>34258</v>
      </c>
      <c r="F4598">
        <v>1993</v>
      </c>
      <c r="G4598">
        <v>25</v>
      </c>
    </row>
    <row r="4599" spans="5:7">
      <c r="E4599" s="80">
        <v>34259</v>
      </c>
      <c r="F4599">
        <v>1993</v>
      </c>
      <c r="G4599">
        <v>25</v>
      </c>
    </row>
    <row r="4600" spans="5:7">
      <c r="E4600" s="80">
        <v>34260</v>
      </c>
      <c r="F4600">
        <v>1993</v>
      </c>
      <c r="G4600">
        <v>25</v>
      </c>
    </row>
    <row r="4601" spans="5:7">
      <c r="E4601" s="80">
        <v>34261</v>
      </c>
      <c r="F4601">
        <v>1993</v>
      </c>
      <c r="G4601">
        <v>25</v>
      </c>
    </row>
    <row r="4602" spans="5:7">
      <c r="E4602" s="80">
        <v>34262</v>
      </c>
      <c r="F4602">
        <v>1993</v>
      </c>
      <c r="G4602">
        <v>25</v>
      </c>
    </row>
    <row r="4603" spans="5:7">
      <c r="E4603" s="80">
        <v>34263</v>
      </c>
      <c r="F4603">
        <v>1993</v>
      </c>
      <c r="G4603">
        <v>25</v>
      </c>
    </row>
    <row r="4604" spans="5:7">
      <c r="E4604" s="80">
        <v>34264</v>
      </c>
      <c r="F4604">
        <v>1993</v>
      </c>
      <c r="G4604">
        <v>25</v>
      </c>
    </row>
    <row r="4605" spans="5:7">
      <c r="E4605" s="80">
        <v>34265</v>
      </c>
      <c r="F4605">
        <v>1993</v>
      </c>
      <c r="G4605">
        <v>25</v>
      </c>
    </row>
    <row r="4606" spans="5:7">
      <c r="E4606" s="80">
        <v>34266</v>
      </c>
      <c r="F4606">
        <v>1993</v>
      </c>
      <c r="G4606">
        <v>25</v>
      </c>
    </row>
    <row r="4607" spans="5:7">
      <c r="E4607" s="80">
        <v>34267</v>
      </c>
      <c r="F4607">
        <v>1993</v>
      </c>
      <c r="G4607">
        <v>25</v>
      </c>
    </row>
    <row r="4608" spans="5:7">
      <c r="E4608" s="80">
        <v>34268</v>
      </c>
      <c r="F4608">
        <v>1993</v>
      </c>
      <c r="G4608">
        <v>25</v>
      </c>
    </row>
    <row r="4609" spans="5:7">
      <c r="E4609" s="80">
        <v>34269</v>
      </c>
      <c r="F4609">
        <v>1993</v>
      </c>
      <c r="G4609">
        <v>25</v>
      </c>
    </row>
    <row r="4610" spans="5:7">
      <c r="E4610" s="80">
        <v>34270</v>
      </c>
      <c r="F4610">
        <v>1993</v>
      </c>
      <c r="G4610">
        <v>25</v>
      </c>
    </row>
    <row r="4611" spans="5:7">
      <c r="E4611" s="80">
        <v>34271</v>
      </c>
      <c r="F4611">
        <v>1993</v>
      </c>
      <c r="G4611">
        <v>25</v>
      </c>
    </row>
    <row r="4612" spans="5:7">
      <c r="E4612" s="80">
        <v>34272</v>
      </c>
      <c r="F4612">
        <v>1993</v>
      </c>
      <c r="G4612">
        <v>25</v>
      </c>
    </row>
    <row r="4613" spans="5:7">
      <c r="E4613" s="80">
        <v>34273</v>
      </c>
      <c r="F4613">
        <v>1993</v>
      </c>
      <c r="G4613">
        <v>25</v>
      </c>
    </row>
    <row r="4614" spans="5:7">
      <c r="E4614" s="80">
        <v>34274</v>
      </c>
      <c r="F4614">
        <v>1993</v>
      </c>
      <c r="G4614">
        <v>25</v>
      </c>
    </row>
    <row r="4615" spans="5:7">
      <c r="E4615" s="80">
        <v>34275</v>
      </c>
      <c r="F4615">
        <v>1993</v>
      </c>
      <c r="G4615">
        <v>25</v>
      </c>
    </row>
    <row r="4616" spans="5:7">
      <c r="E4616" s="80">
        <v>34276</v>
      </c>
      <c r="F4616">
        <v>1993</v>
      </c>
      <c r="G4616">
        <v>25</v>
      </c>
    </row>
    <row r="4617" spans="5:7">
      <c r="E4617" s="80">
        <v>34277</v>
      </c>
      <c r="F4617">
        <v>1993</v>
      </c>
      <c r="G4617">
        <v>25</v>
      </c>
    </row>
    <row r="4618" spans="5:7">
      <c r="E4618" s="80">
        <v>34278</v>
      </c>
      <c r="F4618">
        <v>1993</v>
      </c>
      <c r="G4618">
        <v>25</v>
      </c>
    </row>
    <row r="4619" spans="5:7">
      <c r="E4619" s="80">
        <v>34279</v>
      </c>
      <c r="F4619">
        <v>1993</v>
      </c>
      <c r="G4619">
        <v>25</v>
      </c>
    </row>
    <row r="4620" spans="5:7">
      <c r="E4620" s="80">
        <v>34280</v>
      </c>
      <c r="F4620">
        <v>1993</v>
      </c>
      <c r="G4620">
        <v>25</v>
      </c>
    </row>
    <row r="4621" spans="5:7">
      <c r="E4621" s="80">
        <v>34281</v>
      </c>
      <c r="F4621">
        <v>1993</v>
      </c>
      <c r="G4621">
        <v>25</v>
      </c>
    </row>
    <row r="4622" spans="5:7">
      <c r="E4622" s="80">
        <v>34282</v>
      </c>
      <c r="F4622">
        <v>1993</v>
      </c>
      <c r="G4622">
        <v>25</v>
      </c>
    </row>
    <row r="4623" spans="5:7">
      <c r="E4623" s="80">
        <v>34283</v>
      </c>
      <c r="F4623">
        <v>1993</v>
      </c>
      <c r="G4623">
        <v>25</v>
      </c>
    </row>
    <row r="4624" spans="5:7">
      <c r="E4624" s="80">
        <v>34284</v>
      </c>
      <c r="F4624">
        <v>1993</v>
      </c>
      <c r="G4624">
        <v>25</v>
      </c>
    </row>
    <row r="4625" spans="5:7">
      <c r="E4625" s="80">
        <v>34285</v>
      </c>
      <c r="F4625">
        <v>1993</v>
      </c>
      <c r="G4625">
        <v>25</v>
      </c>
    </row>
    <row r="4626" spans="5:7">
      <c r="E4626" s="80">
        <v>34286</v>
      </c>
      <c r="F4626">
        <v>1993</v>
      </c>
      <c r="G4626">
        <v>25</v>
      </c>
    </row>
    <row r="4627" spans="5:7">
      <c r="E4627" s="80">
        <v>34287</v>
      </c>
      <c r="F4627">
        <v>1993</v>
      </c>
      <c r="G4627">
        <v>25</v>
      </c>
    </row>
    <row r="4628" spans="5:7">
      <c r="E4628" s="80">
        <v>34288</v>
      </c>
      <c r="F4628">
        <v>1993</v>
      </c>
      <c r="G4628">
        <v>25</v>
      </c>
    </row>
    <row r="4629" spans="5:7">
      <c r="E4629" s="80">
        <v>34289</v>
      </c>
      <c r="F4629">
        <v>1993</v>
      </c>
      <c r="G4629">
        <v>25</v>
      </c>
    </row>
    <row r="4630" spans="5:7">
      <c r="E4630" s="80">
        <v>34290</v>
      </c>
      <c r="F4630">
        <v>1993</v>
      </c>
      <c r="G4630">
        <v>25</v>
      </c>
    </row>
    <row r="4631" spans="5:7">
      <c r="E4631" s="80">
        <v>34291</v>
      </c>
      <c r="F4631">
        <v>1993</v>
      </c>
      <c r="G4631">
        <v>25</v>
      </c>
    </row>
    <row r="4632" spans="5:7">
      <c r="E4632" s="80">
        <v>34292</v>
      </c>
      <c r="F4632">
        <v>1993</v>
      </c>
      <c r="G4632">
        <v>25</v>
      </c>
    </row>
    <row r="4633" spans="5:7">
      <c r="E4633" s="80">
        <v>34293</v>
      </c>
      <c r="F4633">
        <v>1993</v>
      </c>
      <c r="G4633">
        <v>25</v>
      </c>
    </row>
    <row r="4634" spans="5:7">
      <c r="E4634" s="80">
        <v>34294</v>
      </c>
      <c r="F4634">
        <v>1993</v>
      </c>
      <c r="G4634">
        <v>25</v>
      </c>
    </row>
    <row r="4635" spans="5:7">
      <c r="E4635" s="80">
        <v>34295</v>
      </c>
      <c r="F4635">
        <v>1993</v>
      </c>
      <c r="G4635">
        <v>25</v>
      </c>
    </row>
    <row r="4636" spans="5:7">
      <c r="E4636" s="80">
        <v>34296</v>
      </c>
      <c r="F4636">
        <v>1993</v>
      </c>
      <c r="G4636">
        <v>25</v>
      </c>
    </row>
    <row r="4637" spans="5:7">
      <c r="E4637" s="80">
        <v>34297</v>
      </c>
      <c r="F4637">
        <v>1993</v>
      </c>
      <c r="G4637">
        <v>25</v>
      </c>
    </row>
    <row r="4638" spans="5:7">
      <c r="E4638" s="80">
        <v>34298</v>
      </c>
      <c r="F4638">
        <v>1993</v>
      </c>
      <c r="G4638">
        <v>25</v>
      </c>
    </row>
    <row r="4639" spans="5:7">
      <c r="E4639" s="80">
        <v>34299</v>
      </c>
      <c r="F4639">
        <v>1993</v>
      </c>
      <c r="G4639">
        <v>25</v>
      </c>
    </row>
    <row r="4640" spans="5:7">
      <c r="E4640" s="80">
        <v>34300</v>
      </c>
      <c r="F4640">
        <v>1993</v>
      </c>
      <c r="G4640">
        <v>25</v>
      </c>
    </row>
    <row r="4641" spans="5:7">
      <c r="E4641" s="80">
        <v>34301</v>
      </c>
      <c r="F4641">
        <v>1993</v>
      </c>
      <c r="G4641">
        <v>25</v>
      </c>
    </row>
    <row r="4642" spans="5:7">
      <c r="E4642" s="80">
        <v>34302</v>
      </c>
      <c r="F4642">
        <v>1993</v>
      </c>
      <c r="G4642">
        <v>25</v>
      </c>
    </row>
    <row r="4643" spans="5:7">
      <c r="E4643" s="80">
        <v>34303</v>
      </c>
      <c r="F4643">
        <v>1993</v>
      </c>
      <c r="G4643">
        <v>25</v>
      </c>
    </row>
    <row r="4644" spans="5:7">
      <c r="E4644" s="80">
        <v>34304</v>
      </c>
      <c r="F4644">
        <v>1993</v>
      </c>
      <c r="G4644">
        <v>25</v>
      </c>
    </row>
    <row r="4645" spans="5:7">
      <c r="E4645" s="80">
        <v>34305</v>
      </c>
      <c r="F4645">
        <v>1993</v>
      </c>
      <c r="G4645">
        <v>25</v>
      </c>
    </row>
    <row r="4646" spans="5:7">
      <c r="E4646" s="80">
        <v>34306</v>
      </c>
      <c r="F4646">
        <v>1993</v>
      </c>
      <c r="G4646">
        <v>25</v>
      </c>
    </row>
    <row r="4647" spans="5:7">
      <c r="E4647" s="80">
        <v>34307</v>
      </c>
      <c r="F4647">
        <v>1993</v>
      </c>
      <c r="G4647">
        <v>25</v>
      </c>
    </row>
    <row r="4648" spans="5:7">
      <c r="E4648" s="80">
        <v>34308</v>
      </c>
      <c r="F4648">
        <v>1993</v>
      </c>
      <c r="G4648">
        <v>25</v>
      </c>
    </row>
    <row r="4649" spans="5:7">
      <c r="E4649" s="80">
        <v>34309</v>
      </c>
      <c r="F4649">
        <v>1993</v>
      </c>
      <c r="G4649">
        <v>25</v>
      </c>
    </row>
    <row r="4650" spans="5:7">
      <c r="E4650" s="80">
        <v>34310</v>
      </c>
      <c r="F4650">
        <v>1993</v>
      </c>
      <c r="G4650">
        <v>25</v>
      </c>
    </row>
    <row r="4651" spans="5:7">
      <c r="E4651" s="80">
        <v>34311</v>
      </c>
      <c r="F4651">
        <v>1993</v>
      </c>
      <c r="G4651">
        <v>25</v>
      </c>
    </row>
    <row r="4652" spans="5:7">
      <c r="E4652" s="80">
        <v>34312</v>
      </c>
      <c r="F4652">
        <v>1993</v>
      </c>
      <c r="G4652">
        <v>25</v>
      </c>
    </row>
    <row r="4653" spans="5:7">
      <c r="E4653" s="80">
        <v>34313</v>
      </c>
      <c r="F4653">
        <v>1993</v>
      </c>
      <c r="G4653">
        <v>25</v>
      </c>
    </row>
    <row r="4654" spans="5:7">
      <c r="E4654" s="80">
        <v>34314</v>
      </c>
      <c r="F4654">
        <v>1993</v>
      </c>
      <c r="G4654">
        <v>25</v>
      </c>
    </row>
    <row r="4655" spans="5:7">
      <c r="E4655" s="80">
        <v>34315</v>
      </c>
      <c r="F4655">
        <v>1993</v>
      </c>
      <c r="G4655">
        <v>25</v>
      </c>
    </row>
    <row r="4656" spans="5:7">
      <c r="E4656" s="80">
        <v>34316</v>
      </c>
      <c r="F4656">
        <v>1993</v>
      </c>
      <c r="G4656">
        <v>25</v>
      </c>
    </row>
    <row r="4657" spans="5:7">
      <c r="E4657" s="80">
        <v>34317</v>
      </c>
      <c r="F4657">
        <v>1993</v>
      </c>
      <c r="G4657">
        <v>25</v>
      </c>
    </row>
    <row r="4658" spans="5:7">
      <c r="E4658" s="80">
        <v>34318</v>
      </c>
      <c r="F4658">
        <v>1993</v>
      </c>
      <c r="G4658">
        <v>25</v>
      </c>
    </row>
    <row r="4659" spans="5:7">
      <c r="E4659" s="80">
        <v>34319</v>
      </c>
      <c r="F4659">
        <v>1993</v>
      </c>
      <c r="G4659">
        <v>25</v>
      </c>
    </row>
    <row r="4660" spans="5:7">
      <c r="E4660" s="80">
        <v>34320</v>
      </c>
      <c r="F4660">
        <v>1993</v>
      </c>
      <c r="G4660">
        <v>25</v>
      </c>
    </row>
    <row r="4661" spans="5:7">
      <c r="E4661" s="80">
        <v>34321</v>
      </c>
      <c r="F4661">
        <v>1993</v>
      </c>
      <c r="G4661">
        <v>25</v>
      </c>
    </row>
    <row r="4662" spans="5:7">
      <c r="E4662" s="80">
        <v>34322</v>
      </c>
      <c r="F4662">
        <v>1993</v>
      </c>
      <c r="G4662">
        <v>25</v>
      </c>
    </row>
    <row r="4663" spans="5:7">
      <c r="E4663" s="80">
        <v>34323</v>
      </c>
      <c r="F4663">
        <v>1993</v>
      </c>
      <c r="G4663">
        <v>25</v>
      </c>
    </row>
    <row r="4664" spans="5:7">
      <c r="E4664" s="80">
        <v>34324</v>
      </c>
      <c r="F4664">
        <v>1993</v>
      </c>
      <c r="G4664">
        <v>25</v>
      </c>
    </row>
    <row r="4665" spans="5:7">
      <c r="E4665" s="80">
        <v>34325</v>
      </c>
      <c r="F4665">
        <v>1993</v>
      </c>
      <c r="G4665">
        <v>25</v>
      </c>
    </row>
    <row r="4666" spans="5:7">
      <c r="E4666" s="80">
        <v>34326</v>
      </c>
      <c r="F4666">
        <v>1993</v>
      </c>
      <c r="G4666">
        <v>25</v>
      </c>
    </row>
    <row r="4667" spans="5:7">
      <c r="E4667" s="80">
        <v>34327</v>
      </c>
      <c r="F4667">
        <v>1993</v>
      </c>
      <c r="G4667">
        <v>25</v>
      </c>
    </row>
    <row r="4668" spans="5:7">
      <c r="E4668" s="80">
        <v>34328</v>
      </c>
      <c r="F4668">
        <v>1993</v>
      </c>
      <c r="G4668">
        <v>25</v>
      </c>
    </row>
    <row r="4669" spans="5:7">
      <c r="E4669" s="80">
        <v>34329</v>
      </c>
      <c r="F4669">
        <v>1993</v>
      </c>
      <c r="G4669">
        <v>25</v>
      </c>
    </row>
    <row r="4670" spans="5:7">
      <c r="E4670" s="80">
        <v>34330</v>
      </c>
      <c r="F4670">
        <v>1993</v>
      </c>
      <c r="G4670">
        <v>25</v>
      </c>
    </row>
    <row r="4671" spans="5:7">
      <c r="E4671" s="80">
        <v>34331</v>
      </c>
      <c r="F4671">
        <v>1993</v>
      </c>
      <c r="G4671">
        <v>25</v>
      </c>
    </row>
    <row r="4672" spans="5:7">
      <c r="E4672" s="80">
        <v>34332</v>
      </c>
      <c r="F4672">
        <v>1993</v>
      </c>
      <c r="G4672">
        <v>25</v>
      </c>
    </row>
    <row r="4673" spans="5:7">
      <c r="E4673" s="80">
        <v>34333</v>
      </c>
      <c r="F4673">
        <v>1993</v>
      </c>
      <c r="G4673">
        <v>25</v>
      </c>
    </row>
    <row r="4674" spans="5:7">
      <c r="E4674" s="80">
        <v>34334</v>
      </c>
      <c r="F4674">
        <v>1993</v>
      </c>
      <c r="G4674">
        <v>25</v>
      </c>
    </row>
    <row r="4675" spans="5:7">
      <c r="E4675" s="80">
        <v>34335</v>
      </c>
      <c r="F4675">
        <v>1994</v>
      </c>
      <c r="G4675">
        <v>25</v>
      </c>
    </row>
    <row r="4676" spans="5:7">
      <c r="E4676" s="80">
        <v>34336</v>
      </c>
      <c r="F4676">
        <v>1994</v>
      </c>
      <c r="G4676">
        <v>25</v>
      </c>
    </row>
    <row r="4677" spans="5:7">
      <c r="E4677" s="80">
        <v>34337</v>
      </c>
      <c r="F4677">
        <v>1994</v>
      </c>
      <c r="G4677">
        <v>25</v>
      </c>
    </row>
    <row r="4678" spans="5:7">
      <c r="E4678" s="80">
        <v>34338</v>
      </c>
      <c r="F4678">
        <v>1994</v>
      </c>
      <c r="G4678">
        <v>25</v>
      </c>
    </row>
    <row r="4679" spans="5:7">
      <c r="E4679" s="80">
        <v>34339</v>
      </c>
      <c r="F4679">
        <v>1994</v>
      </c>
      <c r="G4679">
        <v>25</v>
      </c>
    </row>
    <row r="4680" spans="5:7">
      <c r="E4680" s="80">
        <v>34340</v>
      </c>
      <c r="F4680">
        <v>1994</v>
      </c>
      <c r="G4680">
        <v>25</v>
      </c>
    </row>
    <row r="4681" spans="5:7">
      <c r="E4681" s="80">
        <v>34341</v>
      </c>
      <c r="F4681">
        <v>1994</v>
      </c>
      <c r="G4681">
        <v>24.75</v>
      </c>
    </row>
    <row r="4682" spans="5:7">
      <c r="E4682" s="80">
        <v>34342</v>
      </c>
      <c r="F4682">
        <v>1994</v>
      </c>
      <c r="G4682">
        <v>24.75</v>
      </c>
    </row>
    <row r="4683" spans="5:7">
      <c r="E4683" s="80">
        <v>34343</v>
      </c>
      <c r="F4683">
        <v>1994</v>
      </c>
      <c r="G4683">
        <v>24.75</v>
      </c>
    </row>
    <row r="4684" spans="5:7">
      <c r="E4684" s="80">
        <v>34344</v>
      </c>
      <c r="F4684">
        <v>1994</v>
      </c>
      <c r="G4684">
        <v>24.75</v>
      </c>
    </row>
    <row r="4685" spans="5:7">
      <c r="E4685" s="80">
        <v>34345</v>
      </c>
      <c r="F4685">
        <v>1994</v>
      </c>
      <c r="G4685">
        <v>24.75</v>
      </c>
    </row>
    <row r="4686" spans="5:7">
      <c r="E4686" s="80">
        <v>34346</v>
      </c>
      <c r="F4686">
        <v>1994</v>
      </c>
      <c r="G4686">
        <v>24.75</v>
      </c>
    </row>
    <row r="4687" spans="5:7">
      <c r="E4687" s="80">
        <v>34347</v>
      </c>
      <c r="F4687">
        <v>1994</v>
      </c>
      <c r="G4687">
        <v>24.25</v>
      </c>
    </row>
    <row r="4688" spans="5:7">
      <c r="E4688" s="80">
        <v>34348</v>
      </c>
      <c r="F4688">
        <v>1994</v>
      </c>
      <c r="G4688">
        <v>24.25</v>
      </c>
    </row>
    <row r="4689" spans="5:7">
      <c r="E4689" s="80">
        <v>34349</v>
      </c>
      <c r="F4689">
        <v>1994</v>
      </c>
      <c r="G4689">
        <v>24.25</v>
      </c>
    </row>
    <row r="4690" spans="5:7">
      <c r="E4690" s="80">
        <v>34350</v>
      </c>
      <c r="F4690">
        <v>1994</v>
      </c>
      <c r="G4690">
        <v>24.25</v>
      </c>
    </row>
    <row r="4691" spans="5:7">
      <c r="E4691" s="80">
        <v>34351</v>
      </c>
      <c r="F4691">
        <v>1994</v>
      </c>
      <c r="G4691">
        <v>24.25</v>
      </c>
    </row>
    <row r="4692" spans="5:7">
      <c r="E4692" s="80">
        <v>34352</v>
      </c>
      <c r="F4692">
        <v>1994</v>
      </c>
      <c r="G4692">
        <v>24.25</v>
      </c>
    </row>
    <row r="4693" spans="5:7">
      <c r="E4693" s="80">
        <v>34353</v>
      </c>
      <c r="F4693">
        <v>1994</v>
      </c>
      <c r="G4693">
        <v>24.25</v>
      </c>
    </row>
    <row r="4694" spans="5:7">
      <c r="E4694" s="80">
        <v>34354</v>
      </c>
      <c r="F4694">
        <v>1994</v>
      </c>
      <c r="G4694">
        <v>24.25</v>
      </c>
    </row>
    <row r="4695" spans="5:7">
      <c r="E4695" s="80">
        <v>34355</v>
      </c>
      <c r="F4695">
        <v>1994</v>
      </c>
      <c r="G4695">
        <v>24.25</v>
      </c>
    </row>
    <row r="4696" spans="5:7">
      <c r="E4696" s="80">
        <v>34356</v>
      </c>
      <c r="F4696">
        <v>1994</v>
      </c>
      <c r="G4696">
        <v>24.25</v>
      </c>
    </row>
    <row r="4697" spans="5:7">
      <c r="E4697" s="80">
        <v>34357</v>
      </c>
      <c r="F4697">
        <v>1994</v>
      </c>
      <c r="G4697">
        <v>24.25</v>
      </c>
    </row>
    <row r="4698" spans="5:7">
      <c r="E4698" s="80">
        <v>34358</v>
      </c>
      <c r="F4698">
        <v>1994</v>
      </c>
      <c r="G4698">
        <v>24.25</v>
      </c>
    </row>
    <row r="4699" spans="5:7">
      <c r="E4699" s="80">
        <v>34359</v>
      </c>
      <c r="F4699">
        <v>1994</v>
      </c>
      <c r="G4699">
        <v>24.25</v>
      </c>
    </row>
    <row r="4700" spans="5:7">
      <c r="E4700" s="80">
        <v>34360</v>
      </c>
      <c r="F4700">
        <v>1994</v>
      </c>
      <c r="G4700">
        <v>24.25</v>
      </c>
    </row>
    <row r="4701" spans="5:7">
      <c r="E4701" s="80">
        <v>34361</v>
      </c>
      <c r="F4701">
        <v>1994</v>
      </c>
      <c r="G4701">
        <v>23.75</v>
      </c>
    </row>
    <row r="4702" spans="5:7">
      <c r="E4702" s="80">
        <v>34362</v>
      </c>
      <c r="F4702">
        <v>1994</v>
      </c>
      <c r="G4702">
        <v>23.75</v>
      </c>
    </row>
    <row r="4703" spans="5:7">
      <c r="E4703" s="80">
        <v>34363</v>
      </c>
      <c r="F4703">
        <v>1994</v>
      </c>
      <c r="G4703">
        <v>23.75</v>
      </c>
    </row>
    <row r="4704" spans="5:7">
      <c r="E4704" s="80">
        <v>34364</v>
      </c>
      <c r="F4704">
        <v>1994</v>
      </c>
      <c r="G4704">
        <v>23.75</v>
      </c>
    </row>
    <row r="4705" spans="5:7">
      <c r="E4705" s="80">
        <v>34365</v>
      </c>
      <c r="F4705">
        <v>1994</v>
      </c>
      <c r="G4705">
        <v>23.75</v>
      </c>
    </row>
    <row r="4706" spans="5:7">
      <c r="E4706" s="80">
        <v>34366</v>
      </c>
      <c r="F4706">
        <v>1994</v>
      </c>
      <c r="G4706">
        <v>23.75</v>
      </c>
    </row>
    <row r="4707" spans="5:7">
      <c r="E4707" s="80">
        <v>34367</v>
      </c>
      <c r="F4707">
        <v>1994</v>
      </c>
      <c r="G4707">
        <v>23.75</v>
      </c>
    </row>
    <row r="4708" spans="5:7">
      <c r="E4708" s="80">
        <v>34368</v>
      </c>
      <c r="F4708">
        <v>1994</v>
      </c>
      <c r="G4708">
        <v>23.75</v>
      </c>
    </row>
    <row r="4709" spans="5:7">
      <c r="E4709" s="80">
        <v>34369</v>
      </c>
      <c r="F4709">
        <v>1994</v>
      </c>
      <c r="G4709">
        <v>23.75</v>
      </c>
    </row>
    <row r="4710" spans="5:7">
      <c r="E4710" s="80">
        <v>34370</v>
      </c>
      <c r="F4710">
        <v>1994</v>
      </c>
      <c r="G4710">
        <v>23.75</v>
      </c>
    </row>
    <row r="4711" spans="5:7">
      <c r="E4711" s="80">
        <v>34371</v>
      </c>
      <c r="F4711">
        <v>1994</v>
      </c>
      <c r="G4711">
        <v>23.75</v>
      </c>
    </row>
    <row r="4712" spans="5:7">
      <c r="E4712" s="80">
        <v>34372</v>
      </c>
      <c r="F4712">
        <v>1994</v>
      </c>
      <c r="G4712">
        <v>23.75</v>
      </c>
    </row>
    <row r="4713" spans="5:7">
      <c r="E4713" s="80">
        <v>34373</v>
      </c>
      <c r="F4713">
        <v>1994</v>
      </c>
      <c r="G4713">
        <v>23.75</v>
      </c>
    </row>
    <row r="4714" spans="5:7">
      <c r="E4714" s="80">
        <v>34374</v>
      </c>
      <c r="F4714">
        <v>1994</v>
      </c>
      <c r="G4714">
        <v>23.75</v>
      </c>
    </row>
    <row r="4715" spans="5:7">
      <c r="E4715" s="80">
        <v>34375</v>
      </c>
      <c r="F4715">
        <v>1994</v>
      </c>
      <c r="G4715">
        <v>23.25</v>
      </c>
    </row>
    <row r="4716" spans="5:7">
      <c r="E4716" s="80">
        <v>34376</v>
      </c>
      <c r="F4716">
        <v>1994</v>
      </c>
      <c r="G4716">
        <v>23.25</v>
      </c>
    </row>
    <row r="4717" spans="5:7">
      <c r="E4717" s="80">
        <v>34377</v>
      </c>
      <c r="F4717">
        <v>1994</v>
      </c>
      <c r="G4717">
        <v>23.25</v>
      </c>
    </row>
    <row r="4718" spans="5:7">
      <c r="E4718" s="80">
        <v>34378</v>
      </c>
      <c r="F4718">
        <v>1994</v>
      </c>
      <c r="G4718">
        <v>23.25</v>
      </c>
    </row>
    <row r="4719" spans="5:7">
      <c r="E4719" s="80">
        <v>34379</v>
      </c>
      <c r="F4719">
        <v>1994</v>
      </c>
      <c r="G4719">
        <v>23.25</v>
      </c>
    </row>
    <row r="4720" spans="5:7">
      <c r="E4720" s="80">
        <v>34380</v>
      </c>
      <c r="F4720">
        <v>1994</v>
      </c>
      <c r="G4720">
        <v>23.25</v>
      </c>
    </row>
    <row r="4721" spans="5:7">
      <c r="E4721" s="80">
        <v>34381</v>
      </c>
      <c r="F4721">
        <v>1994</v>
      </c>
      <c r="G4721">
        <v>23.25</v>
      </c>
    </row>
    <row r="4722" spans="5:7">
      <c r="E4722" s="80">
        <v>34382</v>
      </c>
      <c r="F4722">
        <v>1994</v>
      </c>
      <c r="G4722">
        <v>23.25</v>
      </c>
    </row>
    <row r="4723" spans="5:7">
      <c r="E4723" s="80">
        <v>34383</v>
      </c>
      <c r="F4723">
        <v>1994</v>
      </c>
      <c r="G4723">
        <v>23.25</v>
      </c>
    </row>
    <row r="4724" spans="5:7">
      <c r="E4724" s="80">
        <v>34384</v>
      </c>
      <c r="F4724">
        <v>1994</v>
      </c>
      <c r="G4724">
        <v>23.25</v>
      </c>
    </row>
    <row r="4725" spans="5:7">
      <c r="E4725" s="80">
        <v>34385</v>
      </c>
      <c r="F4725">
        <v>1994</v>
      </c>
      <c r="G4725">
        <v>23.25</v>
      </c>
    </row>
    <row r="4726" spans="5:7">
      <c r="E4726" s="80">
        <v>34386</v>
      </c>
      <c r="F4726">
        <v>1994</v>
      </c>
      <c r="G4726">
        <v>23.25</v>
      </c>
    </row>
    <row r="4727" spans="5:7">
      <c r="E4727" s="80">
        <v>34387</v>
      </c>
      <c r="F4727">
        <v>1994</v>
      </c>
      <c r="G4727">
        <v>23.25</v>
      </c>
    </row>
    <row r="4728" spans="5:7">
      <c r="E4728" s="80">
        <v>34388</v>
      </c>
      <c r="F4728">
        <v>1994</v>
      </c>
      <c r="G4728">
        <v>23.25</v>
      </c>
    </row>
    <row r="4729" spans="5:7">
      <c r="E4729" s="80">
        <v>34389</v>
      </c>
      <c r="F4729">
        <v>1994</v>
      </c>
      <c r="G4729">
        <v>23.25</v>
      </c>
    </row>
    <row r="4730" spans="5:7">
      <c r="E4730" s="80">
        <v>34390</v>
      </c>
      <c r="F4730">
        <v>1994</v>
      </c>
      <c r="G4730">
        <v>23.25</v>
      </c>
    </row>
    <row r="4731" spans="5:7">
      <c r="E4731" s="80">
        <v>34391</v>
      </c>
      <c r="F4731">
        <v>1994</v>
      </c>
      <c r="G4731">
        <v>23.25</v>
      </c>
    </row>
    <row r="4732" spans="5:7">
      <c r="E4732" s="80">
        <v>34392</v>
      </c>
      <c r="F4732">
        <v>1994</v>
      </c>
      <c r="G4732">
        <v>23.25</v>
      </c>
    </row>
    <row r="4733" spans="5:7">
      <c r="E4733" s="80">
        <v>34393</v>
      </c>
      <c r="F4733">
        <v>1994</v>
      </c>
      <c r="G4733">
        <v>23.25</v>
      </c>
    </row>
    <row r="4734" spans="5:7">
      <c r="E4734" s="80">
        <v>34394</v>
      </c>
      <c r="F4734">
        <v>1994</v>
      </c>
      <c r="G4734">
        <v>23.25</v>
      </c>
    </row>
    <row r="4735" spans="5:7">
      <c r="E4735" s="80">
        <v>34395</v>
      </c>
      <c r="F4735">
        <v>1994</v>
      </c>
      <c r="G4735">
        <v>23.25</v>
      </c>
    </row>
    <row r="4736" spans="5:7">
      <c r="E4736" s="80">
        <v>34396</v>
      </c>
      <c r="F4736">
        <v>1994</v>
      </c>
      <c r="G4736">
        <v>23.25</v>
      </c>
    </row>
    <row r="4737" spans="5:7">
      <c r="E4737" s="80">
        <v>34397</v>
      </c>
      <c r="F4737">
        <v>1994</v>
      </c>
      <c r="G4737">
        <v>23.25</v>
      </c>
    </row>
    <row r="4738" spans="5:7">
      <c r="E4738" s="80">
        <v>34398</v>
      </c>
      <c r="F4738">
        <v>1994</v>
      </c>
      <c r="G4738">
        <v>23.25</v>
      </c>
    </row>
    <row r="4739" spans="5:7">
      <c r="E4739" s="80">
        <v>34399</v>
      </c>
      <c r="F4739">
        <v>1994</v>
      </c>
      <c r="G4739">
        <v>23.25</v>
      </c>
    </row>
    <row r="4740" spans="5:7">
      <c r="E4740" s="80">
        <v>34400</v>
      </c>
      <c r="F4740">
        <v>1994</v>
      </c>
      <c r="G4740">
        <v>23.25</v>
      </c>
    </row>
    <row r="4741" spans="5:7">
      <c r="E4741" s="80">
        <v>34401</v>
      </c>
      <c r="F4741">
        <v>1994</v>
      </c>
      <c r="G4741">
        <v>23.25</v>
      </c>
    </row>
    <row r="4742" spans="5:7">
      <c r="E4742" s="80">
        <v>34402</v>
      </c>
      <c r="F4742">
        <v>1994</v>
      </c>
      <c r="G4742">
        <v>23.25</v>
      </c>
    </row>
    <row r="4743" spans="5:7">
      <c r="E4743" s="80">
        <v>34403</v>
      </c>
      <c r="F4743">
        <v>1994</v>
      </c>
      <c r="G4743">
        <v>23.25</v>
      </c>
    </row>
    <row r="4744" spans="5:7">
      <c r="E4744" s="80">
        <v>34404</v>
      </c>
      <c r="F4744">
        <v>1994</v>
      </c>
      <c r="G4744">
        <v>23.25</v>
      </c>
    </row>
    <row r="4745" spans="5:7">
      <c r="E4745" s="80">
        <v>34405</v>
      </c>
      <c r="F4745">
        <v>1994</v>
      </c>
      <c r="G4745">
        <v>23.25</v>
      </c>
    </row>
    <row r="4746" spans="5:7">
      <c r="E4746" s="80">
        <v>34406</v>
      </c>
      <c r="F4746">
        <v>1994</v>
      </c>
      <c r="G4746">
        <v>23.25</v>
      </c>
    </row>
    <row r="4747" spans="5:7">
      <c r="E4747" s="80">
        <v>34407</v>
      </c>
      <c r="F4747">
        <v>1994</v>
      </c>
      <c r="G4747">
        <v>23.25</v>
      </c>
    </row>
    <row r="4748" spans="5:7">
      <c r="E4748" s="80">
        <v>34408</v>
      </c>
      <c r="F4748">
        <v>1994</v>
      </c>
      <c r="G4748">
        <v>23.25</v>
      </c>
    </row>
    <row r="4749" spans="5:7">
      <c r="E4749" s="80">
        <v>34409</v>
      </c>
      <c r="F4749">
        <v>1994</v>
      </c>
      <c r="G4749">
        <v>23.25</v>
      </c>
    </row>
    <row r="4750" spans="5:7">
      <c r="E4750" s="80">
        <v>34410</v>
      </c>
      <c r="F4750">
        <v>1994</v>
      </c>
      <c r="G4750">
        <v>23.25</v>
      </c>
    </row>
    <row r="4751" spans="5:7">
      <c r="E4751" s="80">
        <v>34411</v>
      </c>
      <c r="F4751">
        <v>1994</v>
      </c>
      <c r="G4751">
        <v>23.25</v>
      </c>
    </row>
    <row r="4752" spans="5:7">
      <c r="E4752" s="80">
        <v>34412</v>
      </c>
      <c r="F4752">
        <v>1994</v>
      </c>
      <c r="G4752">
        <v>23.25</v>
      </c>
    </row>
    <row r="4753" spans="5:7">
      <c r="E4753" s="80">
        <v>34413</v>
      </c>
      <c r="F4753">
        <v>1994</v>
      </c>
      <c r="G4753">
        <v>23.25</v>
      </c>
    </row>
    <row r="4754" spans="5:7">
      <c r="E4754" s="80">
        <v>34414</v>
      </c>
      <c r="F4754">
        <v>1994</v>
      </c>
      <c r="G4754">
        <v>23.25</v>
      </c>
    </row>
    <row r="4755" spans="5:7">
      <c r="E4755" s="80">
        <v>34415</v>
      </c>
      <c r="F4755">
        <v>1994</v>
      </c>
      <c r="G4755">
        <v>23.25</v>
      </c>
    </row>
    <row r="4756" spans="5:7">
      <c r="E4756" s="80">
        <v>34416</v>
      </c>
      <c r="F4756">
        <v>1994</v>
      </c>
      <c r="G4756">
        <v>23.25</v>
      </c>
    </row>
    <row r="4757" spans="5:7">
      <c r="E4757" s="80">
        <v>34417</v>
      </c>
      <c r="F4757">
        <v>1994</v>
      </c>
      <c r="G4757">
        <v>23.25</v>
      </c>
    </row>
    <row r="4758" spans="5:7">
      <c r="E4758" s="80">
        <v>34418</v>
      </c>
      <c r="F4758">
        <v>1994</v>
      </c>
      <c r="G4758">
        <v>23.25</v>
      </c>
    </row>
    <row r="4759" spans="5:7">
      <c r="E4759" s="80">
        <v>34419</v>
      </c>
      <c r="F4759">
        <v>1994</v>
      </c>
      <c r="G4759">
        <v>23.25</v>
      </c>
    </row>
    <row r="4760" spans="5:7">
      <c r="E4760" s="80">
        <v>34420</v>
      </c>
      <c r="F4760">
        <v>1994</v>
      </c>
      <c r="G4760">
        <v>23.25</v>
      </c>
    </row>
    <row r="4761" spans="5:7">
      <c r="E4761" s="80">
        <v>34421</v>
      </c>
      <c r="F4761">
        <v>1994</v>
      </c>
      <c r="G4761">
        <v>23.25</v>
      </c>
    </row>
    <row r="4762" spans="5:7">
      <c r="E4762" s="80">
        <v>34422</v>
      </c>
      <c r="F4762">
        <v>1994</v>
      </c>
      <c r="G4762">
        <v>23.25</v>
      </c>
    </row>
    <row r="4763" spans="5:7">
      <c r="E4763" s="80">
        <v>34423</v>
      </c>
      <c r="F4763">
        <v>1994</v>
      </c>
      <c r="G4763">
        <v>23.25</v>
      </c>
    </row>
    <row r="4764" spans="5:7">
      <c r="E4764" s="80">
        <v>34424</v>
      </c>
      <c r="F4764">
        <v>1994</v>
      </c>
      <c r="G4764">
        <v>23.25</v>
      </c>
    </row>
    <row r="4765" spans="5:7">
      <c r="E4765" s="80">
        <v>34425</v>
      </c>
      <c r="F4765">
        <v>1994</v>
      </c>
      <c r="G4765">
        <v>23.25</v>
      </c>
    </row>
    <row r="4766" spans="5:7">
      <c r="E4766" s="80">
        <v>34426</v>
      </c>
      <c r="F4766">
        <v>1994</v>
      </c>
      <c r="G4766">
        <v>23.25</v>
      </c>
    </row>
    <row r="4767" spans="5:7">
      <c r="E4767" s="80">
        <v>34427</v>
      </c>
      <c r="F4767">
        <v>1994</v>
      </c>
      <c r="G4767">
        <v>23.25</v>
      </c>
    </row>
    <row r="4768" spans="5:7">
      <c r="E4768" s="80">
        <v>34428</v>
      </c>
      <c r="F4768">
        <v>1994</v>
      </c>
      <c r="G4768">
        <v>23</v>
      </c>
    </row>
    <row r="4769" spans="5:7">
      <c r="E4769" s="80">
        <v>34429</v>
      </c>
      <c r="F4769">
        <v>1994</v>
      </c>
      <c r="G4769">
        <v>23</v>
      </c>
    </row>
    <row r="4770" spans="5:7">
      <c r="E4770" s="80">
        <v>34430</v>
      </c>
      <c r="F4770">
        <v>1994</v>
      </c>
      <c r="G4770">
        <v>23</v>
      </c>
    </row>
    <row r="4771" spans="5:7">
      <c r="E4771" s="80">
        <v>34431</v>
      </c>
      <c r="F4771">
        <v>1994</v>
      </c>
      <c r="G4771">
        <v>23</v>
      </c>
    </row>
    <row r="4772" spans="5:7">
      <c r="E4772" s="80">
        <v>34432</v>
      </c>
      <c r="F4772">
        <v>1994</v>
      </c>
      <c r="G4772">
        <v>23</v>
      </c>
    </row>
    <row r="4773" spans="5:7">
      <c r="E4773" s="80">
        <v>34433</v>
      </c>
      <c r="F4773">
        <v>1994</v>
      </c>
      <c r="G4773">
        <v>23</v>
      </c>
    </row>
    <row r="4774" spans="5:7">
      <c r="E4774" s="80">
        <v>34434</v>
      </c>
      <c r="F4774">
        <v>1994</v>
      </c>
      <c r="G4774">
        <v>23</v>
      </c>
    </row>
    <row r="4775" spans="5:7">
      <c r="E4775" s="80">
        <v>34435</v>
      </c>
      <c r="F4775">
        <v>1994</v>
      </c>
      <c r="G4775">
        <v>23</v>
      </c>
    </row>
    <row r="4776" spans="5:7">
      <c r="E4776" s="80">
        <v>34436</v>
      </c>
      <c r="F4776">
        <v>1994</v>
      </c>
      <c r="G4776">
        <v>23</v>
      </c>
    </row>
    <row r="4777" spans="5:7">
      <c r="E4777" s="80">
        <v>34437</v>
      </c>
      <c r="F4777">
        <v>1994</v>
      </c>
      <c r="G4777">
        <v>23</v>
      </c>
    </row>
    <row r="4778" spans="5:7">
      <c r="E4778" s="80">
        <v>34438</v>
      </c>
      <c r="F4778">
        <v>1994</v>
      </c>
      <c r="G4778">
        <v>23</v>
      </c>
    </row>
    <row r="4779" spans="5:7">
      <c r="E4779" s="80">
        <v>34439</v>
      </c>
      <c r="F4779">
        <v>1994</v>
      </c>
      <c r="G4779">
        <v>23</v>
      </c>
    </row>
    <row r="4780" spans="5:7">
      <c r="E4780" s="80">
        <v>34440</v>
      </c>
      <c r="F4780">
        <v>1994</v>
      </c>
      <c r="G4780">
        <v>23</v>
      </c>
    </row>
    <row r="4781" spans="5:7">
      <c r="E4781" s="80">
        <v>34441</v>
      </c>
      <c r="F4781">
        <v>1994</v>
      </c>
      <c r="G4781">
        <v>23</v>
      </c>
    </row>
    <row r="4782" spans="5:7">
      <c r="E4782" s="80">
        <v>34442</v>
      </c>
      <c r="F4782">
        <v>1994</v>
      </c>
      <c r="G4782">
        <v>23</v>
      </c>
    </row>
    <row r="4783" spans="5:7">
      <c r="E4783" s="80">
        <v>34443</v>
      </c>
      <c r="F4783">
        <v>1994</v>
      </c>
      <c r="G4783">
        <v>23</v>
      </c>
    </row>
    <row r="4784" spans="5:7">
      <c r="E4784" s="80">
        <v>34444</v>
      </c>
      <c r="F4784">
        <v>1994</v>
      </c>
      <c r="G4784">
        <v>23</v>
      </c>
    </row>
    <row r="4785" spans="5:7">
      <c r="E4785" s="80">
        <v>34445</v>
      </c>
      <c r="F4785">
        <v>1994</v>
      </c>
      <c r="G4785">
        <v>23</v>
      </c>
    </row>
    <row r="4786" spans="5:7">
      <c r="E4786" s="80">
        <v>34446</v>
      </c>
      <c r="F4786">
        <v>1994</v>
      </c>
      <c r="G4786">
        <v>23</v>
      </c>
    </row>
    <row r="4787" spans="5:7">
      <c r="E4787" s="80">
        <v>34447</v>
      </c>
      <c r="F4787">
        <v>1994</v>
      </c>
      <c r="G4787">
        <v>23</v>
      </c>
    </row>
    <row r="4788" spans="5:7">
      <c r="E4788" s="80">
        <v>34448</v>
      </c>
      <c r="F4788">
        <v>1994</v>
      </c>
      <c r="G4788">
        <v>23</v>
      </c>
    </row>
    <row r="4789" spans="5:7">
      <c r="E4789" s="80">
        <v>34449</v>
      </c>
      <c r="F4789">
        <v>1994</v>
      </c>
      <c r="G4789">
        <v>23</v>
      </c>
    </row>
    <row r="4790" spans="5:7">
      <c r="E4790" s="80">
        <v>34450</v>
      </c>
      <c r="F4790">
        <v>1994</v>
      </c>
      <c r="G4790">
        <v>23</v>
      </c>
    </row>
    <row r="4791" spans="5:7">
      <c r="E4791" s="80">
        <v>34451</v>
      </c>
      <c r="F4791">
        <v>1994</v>
      </c>
      <c r="G4791">
        <v>23</v>
      </c>
    </row>
    <row r="4792" spans="5:7">
      <c r="E4792" s="80">
        <v>34452</v>
      </c>
      <c r="F4792">
        <v>1994</v>
      </c>
      <c r="G4792">
        <v>23</v>
      </c>
    </row>
    <row r="4793" spans="5:7">
      <c r="E4793" s="80">
        <v>34453</v>
      </c>
      <c r="F4793">
        <v>1994</v>
      </c>
      <c r="G4793">
        <v>23</v>
      </c>
    </row>
    <row r="4794" spans="5:7">
      <c r="E4794" s="80">
        <v>34454</v>
      </c>
      <c r="F4794">
        <v>1994</v>
      </c>
      <c r="G4794">
        <v>23</v>
      </c>
    </row>
    <row r="4795" spans="5:7">
      <c r="E4795" s="80">
        <v>34455</v>
      </c>
      <c r="F4795">
        <v>1994</v>
      </c>
      <c r="G4795">
        <v>23</v>
      </c>
    </row>
    <row r="4796" spans="5:7">
      <c r="E4796" s="80">
        <v>34456</v>
      </c>
      <c r="F4796">
        <v>1994</v>
      </c>
      <c r="G4796">
        <v>23</v>
      </c>
    </row>
    <row r="4797" spans="5:7">
      <c r="E4797" s="80">
        <v>34457</v>
      </c>
      <c r="F4797">
        <v>1994</v>
      </c>
      <c r="G4797">
        <v>23</v>
      </c>
    </row>
    <row r="4798" spans="5:7">
      <c r="E4798" s="80">
        <v>34458</v>
      </c>
      <c r="F4798">
        <v>1994</v>
      </c>
      <c r="G4798">
        <v>23</v>
      </c>
    </row>
    <row r="4799" spans="5:7">
      <c r="E4799" s="80">
        <v>34459</v>
      </c>
      <c r="F4799">
        <v>1994</v>
      </c>
      <c r="G4799">
        <v>23</v>
      </c>
    </row>
    <row r="4800" spans="5:7">
      <c r="E4800" s="80">
        <v>34460</v>
      </c>
      <c r="F4800">
        <v>1994</v>
      </c>
      <c r="G4800">
        <v>23</v>
      </c>
    </row>
    <row r="4801" spans="5:7">
      <c r="E4801" s="80">
        <v>34461</v>
      </c>
      <c r="F4801">
        <v>1994</v>
      </c>
      <c r="G4801">
        <v>23</v>
      </c>
    </row>
    <row r="4802" spans="5:7">
      <c r="E4802" s="80">
        <v>34462</v>
      </c>
      <c r="F4802">
        <v>1994</v>
      </c>
      <c r="G4802">
        <v>23</v>
      </c>
    </row>
    <row r="4803" spans="5:7">
      <c r="E4803" s="80">
        <v>34463</v>
      </c>
      <c r="F4803">
        <v>1994</v>
      </c>
      <c r="G4803">
        <v>23</v>
      </c>
    </row>
    <row r="4804" spans="5:7">
      <c r="E4804" s="80">
        <v>34464</v>
      </c>
      <c r="F4804">
        <v>1994</v>
      </c>
      <c r="G4804">
        <v>23</v>
      </c>
    </row>
    <row r="4805" spans="5:7">
      <c r="E4805" s="80">
        <v>34465</v>
      </c>
      <c r="F4805">
        <v>1994</v>
      </c>
      <c r="G4805">
        <v>23</v>
      </c>
    </row>
    <row r="4806" spans="5:7">
      <c r="E4806" s="80">
        <v>34466</v>
      </c>
      <c r="F4806">
        <v>1994</v>
      </c>
      <c r="G4806">
        <v>23</v>
      </c>
    </row>
    <row r="4807" spans="5:7">
      <c r="E4807" s="80">
        <v>34467</v>
      </c>
      <c r="F4807">
        <v>1994</v>
      </c>
      <c r="G4807">
        <v>23</v>
      </c>
    </row>
    <row r="4808" spans="5:7">
      <c r="E4808" s="80">
        <v>34468</v>
      </c>
      <c r="F4808">
        <v>1994</v>
      </c>
      <c r="G4808">
        <v>23</v>
      </c>
    </row>
    <row r="4809" spans="5:7">
      <c r="E4809" s="80">
        <v>34469</v>
      </c>
      <c r="F4809">
        <v>1994</v>
      </c>
      <c r="G4809">
        <v>23</v>
      </c>
    </row>
    <row r="4810" spans="5:7">
      <c r="E4810" s="80">
        <v>34470</v>
      </c>
      <c r="F4810">
        <v>1994</v>
      </c>
      <c r="G4810">
        <v>23</v>
      </c>
    </row>
    <row r="4811" spans="5:7">
      <c r="E4811" s="80">
        <v>34471</v>
      </c>
      <c r="F4811">
        <v>1994</v>
      </c>
      <c r="G4811">
        <v>23</v>
      </c>
    </row>
    <row r="4812" spans="5:7">
      <c r="E4812" s="80">
        <v>34472</v>
      </c>
      <c r="F4812">
        <v>1994</v>
      </c>
      <c r="G4812">
        <v>23</v>
      </c>
    </row>
    <row r="4813" spans="5:7">
      <c r="E4813" s="80">
        <v>34473</v>
      </c>
      <c r="F4813">
        <v>1994</v>
      </c>
      <c r="G4813">
        <v>23</v>
      </c>
    </row>
    <row r="4814" spans="5:7">
      <c r="E4814" s="80">
        <v>34474</v>
      </c>
      <c r="F4814">
        <v>1994</v>
      </c>
      <c r="G4814">
        <v>23</v>
      </c>
    </row>
    <row r="4815" spans="5:7">
      <c r="E4815" s="80">
        <v>34475</v>
      </c>
      <c r="F4815">
        <v>1994</v>
      </c>
      <c r="G4815">
        <v>23</v>
      </c>
    </row>
    <row r="4816" spans="5:7">
      <c r="E4816" s="80">
        <v>34476</v>
      </c>
      <c r="F4816">
        <v>1994</v>
      </c>
      <c r="G4816">
        <v>23</v>
      </c>
    </row>
    <row r="4817" spans="5:7">
      <c r="E4817" s="80">
        <v>34477</v>
      </c>
      <c r="F4817">
        <v>1994</v>
      </c>
      <c r="G4817">
        <v>23</v>
      </c>
    </row>
    <row r="4818" spans="5:7">
      <c r="E4818" s="80">
        <v>34478</v>
      </c>
      <c r="F4818">
        <v>1994</v>
      </c>
      <c r="G4818">
        <v>23</v>
      </c>
    </row>
    <row r="4819" spans="5:7">
      <c r="E4819" s="80">
        <v>34479</v>
      </c>
      <c r="F4819">
        <v>1994</v>
      </c>
      <c r="G4819">
        <v>23</v>
      </c>
    </row>
    <row r="4820" spans="5:7">
      <c r="E4820" s="80">
        <v>34480</v>
      </c>
      <c r="F4820">
        <v>1994</v>
      </c>
      <c r="G4820">
        <v>23</v>
      </c>
    </row>
    <row r="4821" spans="5:7">
      <c r="E4821" s="80">
        <v>34481</v>
      </c>
      <c r="F4821">
        <v>1994</v>
      </c>
      <c r="G4821">
        <v>23</v>
      </c>
    </row>
    <row r="4822" spans="5:7">
      <c r="E4822" s="80">
        <v>34482</v>
      </c>
      <c r="F4822">
        <v>1994</v>
      </c>
      <c r="G4822">
        <v>23</v>
      </c>
    </row>
    <row r="4823" spans="5:7">
      <c r="E4823" s="80">
        <v>34483</v>
      </c>
      <c r="F4823">
        <v>1994</v>
      </c>
      <c r="G4823">
        <v>23</v>
      </c>
    </row>
    <row r="4824" spans="5:7">
      <c r="E4824" s="80">
        <v>34484</v>
      </c>
      <c r="F4824">
        <v>1994</v>
      </c>
      <c r="G4824">
        <v>23</v>
      </c>
    </row>
    <row r="4825" spans="5:7">
      <c r="E4825" s="80">
        <v>34485</v>
      </c>
      <c r="F4825">
        <v>1994</v>
      </c>
      <c r="G4825">
        <v>23</v>
      </c>
    </row>
    <row r="4826" spans="5:7">
      <c r="E4826" s="80">
        <v>34486</v>
      </c>
      <c r="F4826">
        <v>1994</v>
      </c>
      <c r="G4826">
        <v>23.25</v>
      </c>
    </row>
    <row r="4827" spans="5:7">
      <c r="E4827" s="80">
        <v>34487</v>
      </c>
      <c r="F4827">
        <v>1994</v>
      </c>
      <c r="G4827">
        <v>23.25</v>
      </c>
    </row>
    <row r="4828" spans="5:7">
      <c r="E4828" s="80">
        <v>34488</v>
      </c>
      <c r="F4828">
        <v>1994</v>
      </c>
      <c r="G4828">
        <v>23.25</v>
      </c>
    </row>
    <row r="4829" spans="5:7">
      <c r="E4829" s="80">
        <v>34489</v>
      </c>
      <c r="F4829">
        <v>1994</v>
      </c>
      <c r="G4829">
        <v>23.25</v>
      </c>
    </row>
    <row r="4830" spans="5:7">
      <c r="E4830" s="80">
        <v>34490</v>
      </c>
      <c r="F4830">
        <v>1994</v>
      </c>
      <c r="G4830">
        <v>23.25</v>
      </c>
    </row>
    <row r="4831" spans="5:7">
      <c r="E4831" s="80">
        <v>34491</v>
      </c>
      <c r="F4831">
        <v>1994</v>
      </c>
      <c r="G4831">
        <v>23.25</v>
      </c>
    </row>
    <row r="4832" spans="5:7">
      <c r="E4832" s="80">
        <v>34492</v>
      </c>
      <c r="F4832">
        <v>1994</v>
      </c>
      <c r="G4832">
        <v>23.25</v>
      </c>
    </row>
    <row r="4833" spans="5:7">
      <c r="E4833" s="80">
        <v>34493</v>
      </c>
      <c r="F4833">
        <v>1994</v>
      </c>
      <c r="G4833">
        <v>23.25</v>
      </c>
    </row>
    <row r="4834" spans="5:7">
      <c r="E4834" s="80">
        <v>34494</v>
      </c>
      <c r="F4834">
        <v>1994</v>
      </c>
      <c r="G4834">
        <v>23.25</v>
      </c>
    </row>
    <row r="4835" spans="5:7">
      <c r="E4835" s="80">
        <v>34495</v>
      </c>
      <c r="F4835">
        <v>1994</v>
      </c>
      <c r="G4835">
        <v>23.25</v>
      </c>
    </row>
    <row r="4836" spans="5:7">
      <c r="E4836" s="80">
        <v>34496</v>
      </c>
      <c r="F4836">
        <v>1994</v>
      </c>
      <c r="G4836">
        <v>23.25</v>
      </c>
    </row>
    <row r="4837" spans="5:7">
      <c r="E4837" s="80">
        <v>34497</v>
      </c>
      <c r="F4837">
        <v>1994</v>
      </c>
      <c r="G4837">
        <v>23.25</v>
      </c>
    </row>
    <row r="4838" spans="5:7">
      <c r="E4838" s="80">
        <v>34498</v>
      </c>
      <c r="F4838">
        <v>1994</v>
      </c>
      <c r="G4838">
        <v>23.25</v>
      </c>
    </row>
    <row r="4839" spans="5:7">
      <c r="E4839" s="80">
        <v>34499</v>
      </c>
      <c r="F4839">
        <v>1994</v>
      </c>
      <c r="G4839">
        <v>23.25</v>
      </c>
    </row>
    <row r="4840" spans="5:7">
      <c r="E4840" s="80">
        <v>34500</v>
      </c>
      <c r="F4840">
        <v>1994</v>
      </c>
      <c r="G4840">
        <v>23.25</v>
      </c>
    </row>
    <row r="4841" spans="5:7">
      <c r="E4841" s="80">
        <v>34501</v>
      </c>
      <c r="F4841">
        <v>1994</v>
      </c>
      <c r="G4841">
        <v>23.25</v>
      </c>
    </row>
    <row r="4842" spans="5:7">
      <c r="E4842" s="80">
        <v>34502</v>
      </c>
      <c r="F4842">
        <v>1994</v>
      </c>
      <c r="G4842">
        <v>23.25</v>
      </c>
    </row>
    <row r="4843" spans="5:7">
      <c r="E4843" s="80">
        <v>34503</v>
      </c>
      <c r="F4843">
        <v>1994</v>
      </c>
      <c r="G4843">
        <v>23.25</v>
      </c>
    </row>
    <row r="4844" spans="5:7">
      <c r="E4844" s="80">
        <v>34504</v>
      </c>
      <c r="F4844">
        <v>1994</v>
      </c>
      <c r="G4844">
        <v>23.25</v>
      </c>
    </row>
    <row r="4845" spans="5:7">
      <c r="E4845" s="80">
        <v>34505</v>
      </c>
      <c r="F4845">
        <v>1994</v>
      </c>
      <c r="G4845">
        <v>23.25</v>
      </c>
    </row>
    <row r="4846" spans="5:7">
      <c r="E4846" s="80">
        <v>34506</v>
      </c>
      <c r="F4846">
        <v>1994</v>
      </c>
      <c r="G4846">
        <v>23.25</v>
      </c>
    </row>
    <row r="4847" spans="5:7">
      <c r="E4847" s="80">
        <v>34507</v>
      </c>
      <c r="F4847">
        <v>1994</v>
      </c>
      <c r="G4847">
        <v>23.25</v>
      </c>
    </row>
    <row r="4848" spans="5:7">
      <c r="E4848" s="80">
        <v>34508</v>
      </c>
      <c r="F4848">
        <v>1994</v>
      </c>
      <c r="G4848">
        <v>23.25</v>
      </c>
    </row>
    <row r="4849" spans="5:7">
      <c r="E4849" s="80">
        <v>34509</v>
      </c>
      <c r="F4849">
        <v>1994</v>
      </c>
      <c r="G4849">
        <v>23.25</v>
      </c>
    </row>
    <row r="4850" spans="5:7">
      <c r="E4850" s="80">
        <v>34510</v>
      </c>
      <c r="F4850">
        <v>1994</v>
      </c>
      <c r="G4850">
        <v>23.25</v>
      </c>
    </row>
    <row r="4851" spans="5:7">
      <c r="E4851" s="80">
        <v>34511</v>
      </c>
      <c r="F4851">
        <v>1994</v>
      </c>
      <c r="G4851">
        <v>23.25</v>
      </c>
    </row>
    <row r="4852" spans="5:7">
      <c r="E4852" s="80">
        <v>34512</v>
      </c>
      <c r="F4852">
        <v>1994</v>
      </c>
      <c r="G4852">
        <v>23.25</v>
      </c>
    </row>
    <row r="4853" spans="5:7">
      <c r="E4853" s="80">
        <v>34513</v>
      </c>
      <c r="F4853">
        <v>1994</v>
      </c>
      <c r="G4853">
        <v>23.25</v>
      </c>
    </row>
    <row r="4854" spans="5:7">
      <c r="E4854" s="80">
        <v>34514</v>
      </c>
      <c r="F4854">
        <v>1994</v>
      </c>
      <c r="G4854">
        <v>23.25</v>
      </c>
    </row>
    <row r="4855" spans="5:7">
      <c r="E4855" s="80">
        <v>34515</v>
      </c>
      <c r="F4855">
        <v>1994</v>
      </c>
      <c r="G4855">
        <v>23.25</v>
      </c>
    </row>
    <row r="4856" spans="5:7">
      <c r="E4856" s="80">
        <v>34516</v>
      </c>
      <c r="F4856">
        <v>1994</v>
      </c>
      <c r="G4856">
        <v>23.25</v>
      </c>
    </row>
    <row r="4857" spans="5:7">
      <c r="E4857" s="80">
        <v>34517</v>
      </c>
      <c r="F4857">
        <v>1994</v>
      </c>
      <c r="G4857">
        <v>23.25</v>
      </c>
    </row>
    <row r="4858" spans="5:7">
      <c r="E4858" s="80">
        <v>34518</v>
      </c>
      <c r="F4858">
        <v>1994</v>
      </c>
      <c r="G4858">
        <v>23.25</v>
      </c>
    </row>
    <row r="4859" spans="5:7">
      <c r="E4859" s="80">
        <v>34519</v>
      </c>
      <c r="F4859">
        <v>1994</v>
      </c>
      <c r="G4859">
        <v>23.25</v>
      </c>
    </row>
    <row r="4860" spans="5:7">
      <c r="E4860" s="80">
        <v>34520</v>
      </c>
      <c r="F4860">
        <v>1994</v>
      </c>
      <c r="G4860">
        <v>23.25</v>
      </c>
    </row>
    <row r="4861" spans="5:7">
      <c r="E4861" s="80">
        <v>34521</v>
      </c>
      <c r="F4861">
        <v>1994</v>
      </c>
      <c r="G4861">
        <v>23.25</v>
      </c>
    </row>
    <row r="4862" spans="5:7">
      <c r="E4862" s="80">
        <v>34522</v>
      </c>
      <c r="F4862">
        <v>1994</v>
      </c>
      <c r="G4862">
        <v>23.25</v>
      </c>
    </row>
    <row r="4863" spans="5:7">
      <c r="E4863" s="80">
        <v>34523</v>
      </c>
      <c r="F4863">
        <v>1994</v>
      </c>
      <c r="G4863">
        <v>23.25</v>
      </c>
    </row>
    <row r="4864" spans="5:7">
      <c r="E4864" s="80">
        <v>34524</v>
      </c>
      <c r="F4864">
        <v>1994</v>
      </c>
      <c r="G4864">
        <v>23.25</v>
      </c>
    </row>
    <row r="4865" spans="5:7">
      <c r="E4865" s="80">
        <v>34525</v>
      </c>
      <c r="F4865">
        <v>1994</v>
      </c>
      <c r="G4865">
        <v>23.25</v>
      </c>
    </row>
    <row r="4866" spans="5:7">
      <c r="E4866" s="80">
        <v>34526</v>
      </c>
      <c r="F4866">
        <v>1994</v>
      </c>
      <c r="G4866">
        <v>23.25</v>
      </c>
    </row>
    <row r="4867" spans="5:7">
      <c r="E4867" s="80">
        <v>34527</v>
      </c>
      <c r="F4867">
        <v>1994</v>
      </c>
      <c r="G4867">
        <v>23.25</v>
      </c>
    </row>
    <row r="4868" spans="5:7">
      <c r="E4868" s="80">
        <v>34528</v>
      </c>
      <c r="F4868">
        <v>1994</v>
      </c>
      <c r="G4868">
        <v>23.25</v>
      </c>
    </row>
    <row r="4869" spans="5:7">
      <c r="E4869" s="80">
        <v>34529</v>
      </c>
      <c r="F4869">
        <v>1994</v>
      </c>
      <c r="G4869">
        <v>23.25</v>
      </c>
    </row>
    <row r="4870" spans="5:7">
      <c r="E4870" s="80">
        <v>34530</v>
      </c>
      <c r="F4870">
        <v>1994</v>
      </c>
      <c r="G4870">
        <v>23.25</v>
      </c>
    </row>
    <row r="4871" spans="5:7">
      <c r="E4871" s="80">
        <v>34531</v>
      </c>
      <c r="F4871">
        <v>1994</v>
      </c>
      <c r="G4871">
        <v>23.25</v>
      </c>
    </row>
    <row r="4872" spans="5:7">
      <c r="E4872" s="80">
        <v>34532</v>
      </c>
      <c r="F4872">
        <v>1994</v>
      </c>
      <c r="G4872">
        <v>23.25</v>
      </c>
    </row>
    <row r="4873" spans="5:7">
      <c r="E4873" s="80">
        <v>34533</v>
      </c>
      <c r="F4873">
        <v>1994</v>
      </c>
      <c r="G4873">
        <v>23.25</v>
      </c>
    </row>
    <row r="4874" spans="5:7">
      <c r="E4874" s="80">
        <v>34534</v>
      </c>
      <c r="F4874">
        <v>1994</v>
      </c>
      <c r="G4874">
        <v>23.25</v>
      </c>
    </row>
    <row r="4875" spans="5:7">
      <c r="E4875" s="80">
        <v>34535</v>
      </c>
      <c r="F4875">
        <v>1994</v>
      </c>
      <c r="G4875">
        <v>23.25</v>
      </c>
    </row>
    <row r="4876" spans="5:7">
      <c r="E4876" s="80">
        <v>34536</v>
      </c>
      <c r="F4876">
        <v>1994</v>
      </c>
      <c r="G4876">
        <v>23.25</v>
      </c>
    </row>
    <row r="4877" spans="5:7">
      <c r="E4877" s="80">
        <v>34537</v>
      </c>
      <c r="F4877">
        <v>1994</v>
      </c>
      <c r="G4877">
        <v>23.25</v>
      </c>
    </row>
    <row r="4878" spans="5:7">
      <c r="E4878" s="80">
        <v>34538</v>
      </c>
      <c r="F4878">
        <v>1994</v>
      </c>
      <c r="G4878">
        <v>23.25</v>
      </c>
    </row>
    <row r="4879" spans="5:7">
      <c r="E4879" s="80">
        <v>34539</v>
      </c>
      <c r="F4879">
        <v>1994</v>
      </c>
      <c r="G4879">
        <v>23.25</v>
      </c>
    </row>
    <row r="4880" spans="5:7">
      <c r="E4880" s="80">
        <v>34540</v>
      </c>
      <c r="F4880">
        <v>1994</v>
      </c>
      <c r="G4880">
        <v>23.25</v>
      </c>
    </row>
    <row r="4881" spans="5:7">
      <c r="E4881" s="80">
        <v>34541</v>
      </c>
      <c r="F4881">
        <v>1994</v>
      </c>
      <c r="G4881">
        <v>23.25</v>
      </c>
    </row>
    <row r="4882" spans="5:7">
      <c r="E4882" s="80">
        <v>34542</v>
      </c>
      <c r="F4882">
        <v>1994</v>
      </c>
      <c r="G4882">
        <v>23.25</v>
      </c>
    </row>
    <row r="4883" spans="5:7">
      <c r="E4883" s="80">
        <v>34543</v>
      </c>
      <c r="F4883">
        <v>1994</v>
      </c>
      <c r="G4883">
        <v>23.25</v>
      </c>
    </row>
    <row r="4884" spans="5:7">
      <c r="E4884" s="80">
        <v>34544</v>
      </c>
      <c r="F4884">
        <v>1994</v>
      </c>
      <c r="G4884">
        <v>23.25</v>
      </c>
    </row>
    <row r="4885" spans="5:7">
      <c r="E4885" s="80">
        <v>34545</v>
      </c>
      <c r="F4885">
        <v>1994</v>
      </c>
      <c r="G4885">
        <v>23.25</v>
      </c>
    </row>
    <row r="4886" spans="5:7">
      <c r="E4886" s="80">
        <v>34546</v>
      </c>
      <c r="F4886">
        <v>1994</v>
      </c>
      <c r="G4886">
        <v>23.25</v>
      </c>
    </row>
    <row r="4887" spans="5:7">
      <c r="E4887" s="80">
        <v>34547</v>
      </c>
      <c r="F4887">
        <v>1994</v>
      </c>
      <c r="G4887">
        <v>23.25</v>
      </c>
    </row>
    <row r="4888" spans="5:7">
      <c r="E4888" s="80">
        <v>34548</v>
      </c>
      <c r="F4888">
        <v>1994</v>
      </c>
      <c r="G4888">
        <v>23.25</v>
      </c>
    </row>
    <row r="4889" spans="5:7">
      <c r="E4889" s="80">
        <v>34549</v>
      </c>
      <c r="F4889">
        <v>1994</v>
      </c>
      <c r="G4889">
        <v>23.25</v>
      </c>
    </row>
    <row r="4890" spans="5:7">
      <c r="E4890" s="80">
        <v>34550</v>
      </c>
      <c r="F4890">
        <v>1994</v>
      </c>
      <c r="G4890">
        <v>23.25</v>
      </c>
    </row>
    <row r="4891" spans="5:7">
      <c r="E4891" s="80">
        <v>34551</v>
      </c>
      <c r="F4891">
        <v>1994</v>
      </c>
      <c r="G4891">
        <v>23.25</v>
      </c>
    </row>
    <row r="4892" spans="5:7">
      <c r="E4892" s="80">
        <v>34552</v>
      </c>
      <c r="F4892">
        <v>1994</v>
      </c>
      <c r="G4892">
        <v>23.25</v>
      </c>
    </row>
    <row r="4893" spans="5:7">
      <c r="E4893" s="80">
        <v>34553</v>
      </c>
      <c r="F4893">
        <v>1994</v>
      </c>
      <c r="G4893">
        <v>23.25</v>
      </c>
    </row>
    <row r="4894" spans="5:7">
      <c r="E4894" s="80">
        <v>34554</v>
      </c>
      <c r="F4894">
        <v>1994</v>
      </c>
      <c r="G4894">
        <v>23.25</v>
      </c>
    </row>
    <row r="4895" spans="5:7">
      <c r="E4895" s="80">
        <v>34555</v>
      </c>
      <c r="F4895">
        <v>1994</v>
      </c>
      <c r="G4895">
        <v>23.25</v>
      </c>
    </row>
    <row r="4896" spans="5:7">
      <c r="E4896" s="80">
        <v>34556</v>
      </c>
      <c r="F4896">
        <v>1994</v>
      </c>
      <c r="G4896">
        <v>23.25</v>
      </c>
    </row>
    <row r="4897" spans="5:7">
      <c r="E4897" s="80">
        <v>34557</v>
      </c>
      <c r="F4897">
        <v>1994</v>
      </c>
      <c r="G4897">
        <v>23.25</v>
      </c>
    </row>
    <row r="4898" spans="5:7">
      <c r="E4898" s="80">
        <v>34558</v>
      </c>
      <c r="F4898">
        <v>1994</v>
      </c>
      <c r="G4898">
        <v>23.25</v>
      </c>
    </row>
    <row r="4899" spans="5:7">
      <c r="E4899" s="80">
        <v>34559</v>
      </c>
      <c r="F4899">
        <v>1994</v>
      </c>
      <c r="G4899">
        <v>23.25</v>
      </c>
    </row>
    <row r="4900" spans="5:7">
      <c r="E4900" s="80">
        <v>34560</v>
      </c>
      <c r="F4900">
        <v>1994</v>
      </c>
      <c r="G4900">
        <v>23.25</v>
      </c>
    </row>
    <row r="4901" spans="5:7">
      <c r="E4901" s="80">
        <v>34561</v>
      </c>
      <c r="F4901">
        <v>1994</v>
      </c>
      <c r="G4901">
        <v>23.25</v>
      </c>
    </row>
    <row r="4902" spans="5:7">
      <c r="E4902" s="80">
        <v>34562</v>
      </c>
      <c r="F4902">
        <v>1994</v>
      </c>
      <c r="G4902">
        <v>23.25</v>
      </c>
    </row>
    <row r="4903" spans="5:7">
      <c r="E4903" s="80">
        <v>34563</v>
      </c>
      <c r="F4903">
        <v>1994</v>
      </c>
      <c r="G4903">
        <v>23.25</v>
      </c>
    </row>
    <row r="4904" spans="5:7">
      <c r="E4904" s="80">
        <v>34564</v>
      </c>
      <c r="F4904">
        <v>1994</v>
      </c>
      <c r="G4904">
        <v>23.25</v>
      </c>
    </row>
    <row r="4905" spans="5:7">
      <c r="E4905" s="80">
        <v>34565</v>
      </c>
      <c r="F4905">
        <v>1994</v>
      </c>
      <c r="G4905">
        <v>23.25</v>
      </c>
    </row>
    <row r="4906" spans="5:7">
      <c r="E4906" s="80">
        <v>34566</v>
      </c>
      <c r="F4906">
        <v>1994</v>
      </c>
      <c r="G4906">
        <v>23.25</v>
      </c>
    </row>
    <row r="4907" spans="5:7">
      <c r="E4907" s="80">
        <v>34567</v>
      </c>
      <c r="F4907">
        <v>1994</v>
      </c>
      <c r="G4907">
        <v>23.25</v>
      </c>
    </row>
    <row r="4908" spans="5:7">
      <c r="E4908" s="80">
        <v>34568</v>
      </c>
      <c r="F4908">
        <v>1994</v>
      </c>
      <c r="G4908">
        <v>23.25</v>
      </c>
    </row>
    <row r="4909" spans="5:7">
      <c r="E4909" s="80">
        <v>34569</v>
      </c>
      <c r="F4909">
        <v>1994</v>
      </c>
      <c r="G4909">
        <v>23.25</v>
      </c>
    </row>
    <row r="4910" spans="5:7">
      <c r="E4910" s="80">
        <v>34570</v>
      </c>
      <c r="F4910">
        <v>1994</v>
      </c>
      <c r="G4910">
        <v>23.25</v>
      </c>
    </row>
    <row r="4911" spans="5:7">
      <c r="E4911" s="80">
        <v>34571</v>
      </c>
      <c r="F4911">
        <v>1994</v>
      </c>
      <c r="G4911">
        <v>23.25</v>
      </c>
    </row>
    <row r="4912" spans="5:7">
      <c r="E4912" s="80">
        <v>34572</v>
      </c>
      <c r="F4912">
        <v>1994</v>
      </c>
      <c r="G4912">
        <v>23.25</v>
      </c>
    </row>
    <row r="4913" spans="5:7">
      <c r="E4913" s="80">
        <v>34573</v>
      </c>
      <c r="F4913">
        <v>1994</v>
      </c>
      <c r="G4913">
        <v>23.25</v>
      </c>
    </row>
    <row r="4914" spans="5:7">
      <c r="E4914" s="80">
        <v>34574</v>
      </c>
      <c r="F4914">
        <v>1994</v>
      </c>
      <c r="G4914">
        <v>23.25</v>
      </c>
    </row>
    <row r="4915" spans="5:7">
      <c r="E4915" s="80">
        <v>34575</v>
      </c>
      <c r="F4915">
        <v>1994</v>
      </c>
      <c r="G4915">
        <v>23.25</v>
      </c>
    </row>
    <row r="4916" spans="5:7">
      <c r="E4916" s="80">
        <v>34576</v>
      </c>
      <c r="F4916">
        <v>1994</v>
      </c>
      <c r="G4916">
        <v>23.25</v>
      </c>
    </row>
    <row r="4917" spans="5:7">
      <c r="E4917" s="80">
        <v>34577</v>
      </c>
      <c r="F4917">
        <v>1994</v>
      </c>
      <c r="G4917">
        <v>23.25</v>
      </c>
    </row>
    <row r="4918" spans="5:7">
      <c r="E4918" s="80">
        <v>34578</v>
      </c>
      <c r="F4918">
        <v>1994</v>
      </c>
      <c r="G4918">
        <v>23.5</v>
      </c>
    </row>
    <row r="4919" spans="5:7">
      <c r="E4919" s="80">
        <v>34579</v>
      </c>
      <c r="F4919">
        <v>1994</v>
      </c>
      <c r="G4919">
        <v>23.5</v>
      </c>
    </row>
    <row r="4920" spans="5:7">
      <c r="E4920" s="80">
        <v>34580</v>
      </c>
      <c r="F4920">
        <v>1994</v>
      </c>
      <c r="G4920">
        <v>23.5</v>
      </c>
    </row>
    <row r="4921" spans="5:7">
      <c r="E4921" s="80">
        <v>34581</v>
      </c>
      <c r="F4921">
        <v>1994</v>
      </c>
      <c r="G4921">
        <v>23.5</v>
      </c>
    </row>
    <row r="4922" spans="5:7">
      <c r="E4922" s="80">
        <v>34582</v>
      </c>
      <c r="F4922">
        <v>1994</v>
      </c>
      <c r="G4922">
        <v>23.5</v>
      </c>
    </row>
    <row r="4923" spans="5:7">
      <c r="E4923" s="80">
        <v>34583</v>
      </c>
      <c r="F4923">
        <v>1994</v>
      </c>
      <c r="G4923">
        <v>23.5</v>
      </c>
    </row>
    <row r="4924" spans="5:7">
      <c r="E4924" s="80">
        <v>34584</v>
      </c>
      <c r="F4924">
        <v>1994</v>
      </c>
      <c r="G4924">
        <v>23.5</v>
      </c>
    </row>
    <row r="4925" spans="5:7">
      <c r="E4925" s="80">
        <v>34585</v>
      </c>
      <c r="F4925">
        <v>1994</v>
      </c>
      <c r="G4925">
        <v>23.5</v>
      </c>
    </row>
    <row r="4926" spans="5:7">
      <c r="E4926" s="80">
        <v>34586</v>
      </c>
      <c r="F4926">
        <v>1994</v>
      </c>
      <c r="G4926">
        <v>23.5</v>
      </c>
    </row>
    <row r="4927" spans="5:7">
      <c r="E4927" s="80">
        <v>34587</v>
      </c>
      <c r="F4927">
        <v>1994</v>
      </c>
      <c r="G4927">
        <v>23.5</v>
      </c>
    </row>
    <row r="4928" spans="5:7">
      <c r="E4928" s="80">
        <v>34588</v>
      </c>
      <c r="F4928">
        <v>1994</v>
      </c>
      <c r="G4928">
        <v>23.5</v>
      </c>
    </row>
    <row r="4929" spans="5:7">
      <c r="E4929" s="80">
        <v>34589</v>
      </c>
      <c r="F4929">
        <v>1994</v>
      </c>
      <c r="G4929">
        <v>23.5</v>
      </c>
    </row>
    <row r="4930" spans="5:7">
      <c r="E4930" s="80">
        <v>34590</v>
      </c>
      <c r="F4930">
        <v>1994</v>
      </c>
      <c r="G4930">
        <v>23.5</v>
      </c>
    </row>
    <row r="4931" spans="5:7">
      <c r="E4931" s="80">
        <v>34591</v>
      </c>
      <c r="F4931">
        <v>1994</v>
      </c>
      <c r="G4931">
        <v>23.5</v>
      </c>
    </row>
    <row r="4932" spans="5:7">
      <c r="E4932" s="80">
        <v>34592</v>
      </c>
      <c r="F4932">
        <v>1994</v>
      </c>
      <c r="G4932">
        <v>23.5</v>
      </c>
    </row>
    <row r="4933" spans="5:7">
      <c r="E4933" s="80">
        <v>34593</v>
      </c>
      <c r="F4933">
        <v>1994</v>
      </c>
      <c r="G4933">
        <v>24</v>
      </c>
    </row>
    <row r="4934" spans="5:7">
      <c r="E4934" s="80">
        <v>34594</v>
      </c>
      <c r="F4934">
        <v>1994</v>
      </c>
      <c r="G4934">
        <v>24</v>
      </c>
    </row>
    <row r="4935" spans="5:7">
      <c r="E4935" s="80">
        <v>34595</v>
      </c>
      <c r="F4935">
        <v>1994</v>
      </c>
      <c r="G4935">
        <v>24</v>
      </c>
    </row>
    <row r="4936" spans="5:7">
      <c r="E4936" s="80">
        <v>34596</v>
      </c>
      <c r="F4936">
        <v>1994</v>
      </c>
      <c r="G4936">
        <v>24</v>
      </c>
    </row>
    <row r="4937" spans="5:7">
      <c r="E4937" s="80">
        <v>34597</v>
      </c>
      <c r="F4937">
        <v>1994</v>
      </c>
      <c r="G4937">
        <v>24</v>
      </c>
    </row>
    <row r="4938" spans="5:7">
      <c r="E4938" s="80">
        <v>34598</v>
      </c>
      <c r="F4938">
        <v>1994</v>
      </c>
      <c r="G4938">
        <v>24</v>
      </c>
    </row>
    <row r="4939" spans="5:7">
      <c r="E4939" s="80">
        <v>34599</v>
      </c>
      <c r="F4939">
        <v>1994</v>
      </c>
      <c r="G4939">
        <v>24</v>
      </c>
    </row>
    <row r="4940" spans="5:7">
      <c r="E4940" s="80">
        <v>34600</v>
      </c>
      <c r="F4940">
        <v>1994</v>
      </c>
      <c r="G4940">
        <v>24</v>
      </c>
    </row>
    <row r="4941" spans="5:7">
      <c r="E4941" s="80">
        <v>34601</v>
      </c>
      <c r="F4941">
        <v>1994</v>
      </c>
      <c r="G4941">
        <v>24</v>
      </c>
    </row>
    <row r="4942" spans="5:7">
      <c r="E4942" s="80">
        <v>34602</v>
      </c>
      <c r="F4942">
        <v>1994</v>
      </c>
      <c r="G4942">
        <v>24</v>
      </c>
    </row>
    <row r="4943" spans="5:7">
      <c r="E4943" s="80">
        <v>34603</v>
      </c>
      <c r="F4943">
        <v>1994</v>
      </c>
      <c r="G4943">
        <v>24</v>
      </c>
    </row>
    <row r="4944" spans="5:7">
      <c r="E4944" s="80">
        <v>34604</v>
      </c>
      <c r="F4944">
        <v>1994</v>
      </c>
      <c r="G4944">
        <v>24</v>
      </c>
    </row>
    <row r="4945" spans="5:7">
      <c r="E4945" s="80">
        <v>34605</v>
      </c>
      <c r="F4945">
        <v>1994</v>
      </c>
      <c r="G4945">
        <v>24</v>
      </c>
    </row>
    <row r="4946" spans="5:7">
      <c r="E4946" s="80">
        <v>34606</v>
      </c>
      <c r="F4946">
        <v>1994</v>
      </c>
      <c r="G4946">
        <v>24.5</v>
      </c>
    </row>
    <row r="4947" spans="5:7">
      <c r="E4947" s="80">
        <v>34607</v>
      </c>
      <c r="F4947">
        <v>1994</v>
      </c>
      <c r="G4947">
        <v>24.5</v>
      </c>
    </row>
    <row r="4948" spans="5:7">
      <c r="E4948" s="80">
        <v>34608</v>
      </c>
      <c r="F4948">
        <v>1994</v>
      </c>
      <c r="G4948">
        <v>24.5</v>
      </c>
    </row>
    <row r="4949" spans="5:7">
      <c r="E4949" s="80">
        <v>34609</v>
      </c>
      <c r="F4949">
        <v>1994</v>
      </c>
      <c r="G4949">
        <v>24.5</v>
      </c>
    </row>
    <row r="4950" spans="5:7">
      <c r="E4950" s="80">
        <v>34610</v>
      </c>
      <c r="F4950">
        <v>1994</v>
      </c>
      <c r="G4950">
        <v>24.5</v>
      </c>
    </row>
    <row r="4951" spans="5:7">
      <c r="E4951" s="80">
        <v>34611</v>
      </c>
      <c r="F4951">
        <v>1994</v>
      </c>
      <c r="G4951">
        <v>24.5</v>
      </c>
    </row>
    <row r="4952" spans="5:7">
      <c r="E4952" s="80">
        <v>34612</v>
      </c>
      <c r="F4952">
        <v>1994</v>
      </c>
      <c r="G4952">
        <v>24.5</v>
      </c>
    </row>
    <row r="4953" spans="5:7">
      <c r="E4953" s="80">
        <v>34613</v>
      </c>
      <c r="F4953">
        <v>1994</v>
      </c>
      <c r="G4953">
        <v>25</v>
      </c>
    </row>
    <row r="4954" spans="5:7">
      <c r="E4954" s="80">
        <v>34614</v>
      </c>
      <c r="F4954">
        <v>1994</v>
      </c>
      <c r="G4954">
        <v>25</v>
      </c>
    </row>
    <row r="4955" spans="5:7">
      <c r="E4955" s="80">
        <v>34615</v>
      </c>
      <c r="F4955">
        <v>1994</v>
      </c>
      <c r="G4955">
        <v>25</v>
      </c>
    </row>
    <row r="4956" spans="5:7">
      <c r="E4956" s="80">
        <v>34616</v>
      </c>
      <c r="F4956">
        <v>1994</v>
      </c>
      <c r="G4956">
        <v>25</v>
      </c>
    </row>
    <row r="4957" spans="5:7">
      <c r="E4957" s="80">
        <v>34617</v>
      </c>
      <c r="F4957">
        <v>1994</v>
      </c>
      <c r="G4957">
        <v>25</v>
      </c>
    </row>
    <row r="4958" spans="5:7">
      <c r="E4958" s="80">
        <v>34618</v>
      </c>
      <c r="F4958">
        <v>1994</v>
      </c>
      <c r="G4958">
        <v>25</v>
      </c>
    </row>
    <row r="4959" spans="5:7">
      <c r="E4959" s="80">
        <v>34619</v>
      </c>
      <c r="F4959">
        <v>1994</v>
      </c>
      <c r="G4959">
        <v>25</v>
      </c>
    </row>
    <row r="4960" spans="5:7">
      <c r="E4960" s="80">
        <v>34620</v>
      </c>
      <c r="F4960">
        <v>1994</v>
      </c>
      <c r="G4960">
        <v>25.5</v>
      </c>
    </row>
    <row r="4961" spans="5:7">
      <c r="E4961" s="80">
        <v>34621</v>
      </c>
      <c r="F4961">
        <v>1994</v>
      </c>
      <c r="G4961">
        <v>25.5</v>
      </c>
    </row>
    <row r="4962" spans="5:7">
      <c r="E4962" s="80">
        <v>34622</v>
      </c>
      <c r="F4962">
        <v>1994</v>
      </c>
      <c r="G4962">
        <v>25.5</v>
      </c>
    </row>
    <row r="4963" spans="5:7">
      <c r="E4963" s="80">
        <v>34623</v>
      </c>
      <c r="F4963">
        <v>1994</v>
      </c>
      <c r="G4963">
        <v>25.5</v>
      </c>
    </row>
    <row r="4964" spans="5:7">
      <c r="E4964" s="80">
        <v>34624</v>
      </c>
      <c r="F4964">
        <v>1994</v>
      </c>
      <c r="G4964">
        <v>25.5</v>
      </c>
    </row>
    <row r="4965" spans="5:7">
      <c r="E4965" s="80">
        <v>34625</v>
      </c>
      <c r="F4965">
        <v>1994</v>
      </c>
      <c r="G4965">
        <v>25.5</v>
      </c>
    </row>
    <row r="4966" spans="5:7">
      <c r="E4966" s="80">
        <v>34626</v>
      </c>
      <c r="F4966">
        <v>1994</v>
      </c>
      <c r="G4966">
        <v>25.5</v>
      </c>
    </row>
    <row r="4967" spans="5:7">
      <c r="E4967" s="80">
        <v>34627</v>
      </c>
      <c r="F4967">
        <v>1994</v>
      </c>
      <c r="G4967">
        <v>25.5</v>
      </c>
    </row>
    <row r="4968" spans="5:7">
      <c r="E4968" s="80">
        <v>34628</v>
      </c>
      <c r="F4968">
        <v>1994</v>
      </c>
      <c r="G4968">
        <v>25.5</v>
      </c>
    </row>
    <row r="4969" spans="5:7">
      <c r="E4969" s="80">
        <v>34629</v>
      </c>
      <c r="F4969">
        <v>1994</v>
      </c>
      <c r="G4969">
        <v>25.5</v>
      </c>
    </row>
    <row r="4970" spans="5:7">
      <c r="E4970" s="80">
        <v>34630</v>
      </c>
      <c r="F4970">
        <v>1994</v>
      </c>
      <c r="G4970">
        <v>25.5</v>
      </c>
    </row>
    <row r="4971" spans="5:7">
      <c r="E4971" s="80">
        <v>34631</v>
      </c>
      <c r="F4971">
        <v>1994</v>
      </c>
      <c r="G4971">
        <v>25.5</v>
      </c>
    </row>
    <row r="4972" spans="5:7">
      <c r="E4972" s="80">
        <v>34632</v>
      </c>
      <c r="F4972">
        <v>1994</v>
      </c>
      <c r="G4972">
        <v>25.5</v>
      </c>
    </row>
    <row r="4973" spans="5:7">
      <c r="E4973" s="80">
        <v>34633</v>
      </c>
      <c r="F4973">
        <v>1994</v>
      </c>
      <c r="G4973">
        <v>25.5</v>
      </c>
    </row>
    <row r="4974" spans="5:7">
      <c r="E4974" s="80">
        <v>34634</v>
      </c>
      <c r="F4974">
        <v>1994</v>
      </c>
      <c r="G4974">
        <v>26.75</v>
      </c>
    </row>
    <row r="4975" spans="5:7">
      <c r="E4975" s="80">
        <v>34635</v>
      </c>
      <c r="F4975">
        <v>1994</v>
      </c>
      <c r="G4975">
        <v>26.75</v>
      </c>
    </row>
    <row r="4976" spans="5:7">
      <c r="E4976" s="80">
        <v>34636</v>
      </c>
      <c r="F4976">
        <v>1994</v>
      </c>
      <c r="G4976">
        <v>26.75</v>
      </c>
    </row>
    <row r="4977" spans="5:7">
      <c r="E4977" s="80">
        <v>34637</v>
      </c>
      <c r="F4977">
        <v>1994</v>
      </c>
      <c r="G4977">
        <v>26.75</v>
      </c>
    </row>
    <row r="4978" spans="5:7">
      <c r="E4978" s="80">
        <v>34638</v>
      </c>
      <c r="F4978">
        <v>1994</v>
      </c>
      <c r="G4978">
        <v>26.75</v>
      </c>
    </row>
    <row r="4979" spans="5:7">
      <c r="E4979" s="80">
        <v>34639</v>
      </c>
      <c r="F4979">
        <v>1994</v>
      </c>
      <c r="G4979">
        <v>26.75</v>
      </c>
    </row>
    <row r="4980" spans="5:7">
      <c r="E4980" s="80">
        <v>34640</v>
      </c>
      <c r="F4980">
        <v>1994</v>
      </c>
      <c r="G4980">
        <v>26.75</v>
      </c>
    </row>
    <row r="4981" spans="5:7">
      <c r="E4981" s="80">
        <v>34641</v>
      </c>
      <c r="F4981">
        <v>1994</v>
      </c>
      <c r="G4981">
        <v>27.75</v>
      </c>
    </row>
    <row r="4982" spans="5:7">
      <c r="E4982" s="80">
        <v>34642</v>
      </c>
      <c r="F4982">
        <v>1994</v>
      </c>
      <c r="G4982">
        <v>27.75</v>
      </c>
    </row>
    <row r="4983" spans="5:7">
      <c r="E4983" s="80">
        <v>34643</v>
      </c>
      <c r="F4983">
        <v>1994</v>
      </c>
      <c r="G4983">
        <v>27.75</v>
      </c>
    </row>
    <row r="4984" spans="5:7">
      <c r="E4984" s="80">
        <v>34644</v>
      </c>
      <c r="F4984">
        <v>1994</v>
      </c>
      <c r="G4984">
        <v>27.75</v>
      </c>
    </row>
    <row r="4985" spans="5:7">
      <c r="E4985" s="80">
        <v>34645</v>
      </c>
      <c r="F4985">
        <v>1994</v>
      </c>
      <c r="G4985">
        <v>27.75</v>
      </c>
    </row>
    <row r="4986" spans="5:7">
      <c r="E4986" s="80">
        <v>34646</v>
      </c>
      <c r="F4986">
        <v>1994</v>
      </c>
      <c r="G4986">
        <v>27.75</v>
      </c>
    </row>
    <row r="4987" spans="5:7">
      <c r="E4987" s="80">
        <v>34647</v>
      </c>
      <c r="F4987">
        <v>1994</v>
      </c>
      <c r="G4987">
        <v>27.75</v>
      </c>
    </row>
    <row r="4988" spans="5:7">
      <c r="E4988" s="80">
        <v>34648</v>
      </c>
      <c r="F4988">
        <v>1994</v>
      </c>
      <c r="G4988">
        <v>27.75</v>
      </c>
    </row>
    <row r="4989" spans="5:7">
      <c r="E4989" s="80">
        <v>34649</v>
      </c>
      <c r="F4989">
        <v>1994</v>
      </c>
      <c r="G4989">
        <v>27.75</v>
      </c>
    </row>
    <row r="4990" spans="5:7">
      <c r="E4990" s="80">
        <v>34650</v>
      </c>
      <c r="F4990">
        <v>1994</v>
      </c>
      <c r="G4990">
        <v>27.75</v>
      </c>
    </row>
    <row r="4991" spans="5:7">
      <c r="E4991" s="80">
        <v>34651</v>
      </c>
      <c r="F4991">
        <v>1994</v>
      </c>
      <c r="G4991">
        <v>27.75</v>
      </c>
    </row>
    <row r="4992" spans="5:7">
      <c r="E4992" s="80">
        <v>34652</v>
      </c>
      <c r="F4992">
        <v>1994</v>
      </c>
      <c r="G4992">
        <v>27.75</v>
      </c>
    </row>
    <row r="4993" spans="5:7">
      <c r="E4993" s="80">
        <v>34653</v>
      </c>
      <c r="F4993">
        <v>1994</v>
      </c>
      <c r="G4993">
        <v>27.75</v>
      </c>
    </row>
    <row r="4994" spans="5:7">
      <c r="E4994" s="80">
        <v>34654</v>
      </c>
      <c r="F4994">
        <v>1994</v>
      </c>
      <c r="G4994">
        <v>27.75</v>
      </c>
    </row>
    <row r="4995" spans="5:7">
      <c r="E4995" s="80">
        <v>34655</v>
      </c>
      <c r="F4995">
        <v>1994</v>
      </c>
      <c r="G4995">
        <v>27.75</v>
      </c>
    </row>
    <row r="4996" spans="5:7">
      <c r="E4996" s="80">
        <v>34656</v>
      </c>
      <c r="F4996">
        <v>1994</v>
      </c>
      <c r="G4996">
        <v>27.75</v>
      </c>
    </row>
    <row r="4997" spans="5:7">
      <c r="E4997" s="80">
        <v>34657</v>
      </c>
      <c r="F4997">
        <v>1994</v>
      </c>
      <c r="G4997">
        <v>27.75</v>
      </c>
    </row>
    <row r="4998" spans="5:7">
      <c r="E4998" s="80">
        <v>34658</v>
      </c>
      <c r="F4998">
        <v>1994</v>
      </c>
      <c r="G4998">
        <v>27.75</v>
      </c>
    </row>
    <row r="4999" spans="5:7">
      <c r="E4999" s="80">
        <v>34659</v>
      </c>
      <c r="F4999">
        <v>1994</v>
      </c>
      <c r="G4999">
        <v>27.75</v>
      </c>
    </row>
    <row r="5000" spans="5:7">
      <c r="E5000" s="80">
        <v>34660</v>
      </c>
      <c r="F5000">
        <v>1994</v>
      </c>
      <c r="G5000">
        <v>27.75</v>
      </c>
    </row>
    <row r="5001" spans="5:7">
      <c r="E5001" s="80">
        <v>34661</v>
      </c>
      <c r="F5001">
        <v>1994</v>
      </c>
      <c r="G5001">
        <v>27.75</v>
      </c>
    </row>
    <row r="5002" spans="5:7">
      <c r="E5002" s="80">
        <v>34662</v>
      </c>
      <c r="F5002">
        <v>1994</v>
      </c>
      <c r="G5002">
        <v>27.75</v>
      </c>
    </row>
    <row r="5003" spans="5:7">
      <c r="E5003" s="80">
        <v>34663</v>
      </c>
      <c r="F5003">
        <v>1994</v>
      </c>
      <c r="G5003">
        <v>27.75</v>
      </c>
    </row>
    <row r="5004" spans="5:7">
      <c r="E5004" s="80">
        <v>34664</v>
      </c>
      <c r="F5004">
        <v>1994</v>
      </c>
      <c r="G5004">
        <v>27.75</v>
      </c>
    </row>
    <row r="5005" spans="5:7">
      <c r="E5005" s="80">
        <v>34665</v>
      </c>
      <c r="F5005">
        <v>1994</v>
      </c>
      <c r="G5005">
        <v>27.75</v>
      </c>
    </row>
    <row r="5006" spans="5:7">
      <c r="E5006" s="80">
        <v>34666</v>
      </c>
      <c r="F5006">
        <v>1994</v>
      </c>
      <c r="G5006">
        <v>27.75</v>
      </c>
    </row>
    <row r="5007" spans="5:7">
      <c r="E5007" s="80">
        <v>34667</v>
      </c>
      <c r="F5007">
        <v>1994</v>
      </c>
      <c r="G5007">
        <v>27.75</v>
      </c>
    </row>
    <row r="5008" spans="5:7">
      <c r="E5008" s="80">
        <v>34668</v>
      </c>
      <c r="F5008">
        <v>1994</v>
      </c>
      <c r="G5008">
        <v>27.75</v>
      </c>
    </row>
    <row r="5009" spans="5:7">
      <c r="E5009" s="80">
        <v>34669</v>
      </c>
      <c r="F5009">
        <v>1994</v>
      </c>
      <c r="G5009">
        <v>27.75</v>
      </c>
    </row>
    <row r="5010" spans="5:7">
      <c r="E5010" s="80">
        <v>34670</v>
      </c>
      <c r="F5010">
        <v>1994</v>
      </c>
      <c r="G5010">
        <v>27.75</v>
      </c>
    </row>
    <row r="5011" spans="5:7">
      <c r="E5011" s="80">
        <v>34671</v>
      </c>
      <c r="F5011">
        <v>1994</v>
      </c>
      <c r="G5011">
        <v>27.75</v>
      </c>
    </row>
    <row r="5012" spans="5:7">
      <c r="E5012" s="80">
        <v>34672</v>
      </c>
      <c r="F5012">
        <v>1994</v>
      </c>
      <c r="G5012">
        <v>27.75</v>
      </c>
    </row>
    <row r="5013" spans="5:7">
      <c r="E5013" s="80">
        <v>34673</v>
      </c>
      <c r="F5013">
        <v>1994</v>
      </c>
      <c r="G5013">
        <v>27.75</v>
      </c>
    </row>
    <row r="5014" spans="5:7">
      <c r="E5014" s="80">
        <v>34674</v>
      </c>
      <c r="F5014">
        <v>1994</v>
      </c>
      <c r="G5014">
        <v>27.75</v>
      </c>
    </row>
    <row r="5015" spans="5:7">
      <c r="E5015" s="80">
        <v>34675</v>
      </c>
      <c r="F5015">
        <v>1994</v>
      </c>
      <c r="G5015">
        <v>27.75</v>
      </c>
    </row>
    <row r="5016" spans="5:7">
      <c r="E5016" s="80">
        <v>34676</v>
      </c>
      <c r="F5016">
        <v>1994</v>
      </c>
      <c r="G5016">
        <v>27.75</v>
      </c>
    </row>
    <row r="5017" spans="5:7">
      <c r="E5017" s="80">
        <v>34677</v>
      </c>
      <c r="F5017">
        <v>1994</v>
      </c>
      <c r="G5017">
        <v>27.75</v>
      </c>
    </row>
    <row r="5018" spans="5:7">
      <c r="E5018" s="80">
        <v>34678</v>
      </c>
      <c r="F5018">
        <v>1994</v>
      </c>
      <c r="G5018">
        <v>27.75</v>
      </c>
    </row>
    <row r="5019" spans="5:7">
      <c r="E5019" s="80">
        <v>34679</v>
      </c>
      <c r="F5019">
        <v>1994</v>
      </c>
      <c r="G5019">
        <v>27.75</v>
      </c>
    </row>
    <row r="5020" spans="5:7">
      <c r="E5020" s="80">
        <v>34680</v>
      </c>
      <c r="F5020">
        <v>1994</v>
      </c>
      <c r="G5020">
        <v>27.75</v>
      </c>
    </row>
    <row r="5021" spans="5:7">
      <c r="E5021" s="80">
        <v>34681</v>
      </c>
      <c r="F5021">
        <v>1994</v>
      </c>
      <c r="G5021">
        <v>27.75</v>
      </c>
    </row>
    <row r="5022" spans="5:7">
      <c r="E5022" s="80">
        <v>34682</v>
      </c>
      <c r="F5022">
        <v>1994</v>
      </c>
      <c r="G5022">
        <v>27.75</v>
      </c>
    </row>
    <row r="5023" spans="5:7">
      <c r="E5023" s="80">
        <v>34683</v>
      </c>
      <c r="F5023">
        <v>1994</v>
      </c>
      <c r="G5023">
        <v>27.75</v>
      </c>
    </row>
    <row r="5024" spans="5:7">
      <c r="E5024" s="80">
        <v>34684</v>
      </c>
      <c r="F5024">
        <v>1994</v>
      </c>
      <c r="G5024">
        <v>27.75</v>
      </c>
    </row>
    <row r="5025" spans="5:7">
      <c r="E5025" s="80">
        <v>34685</v>
      </c>
      <c r="F5025">
        <v>1994</v>
      </c>
      <c r="G5025">
        <v>27.75</v>
      </c>
    </row>
    <row r="5026" spans="5:7">
      <c r="E5026" s="80">
        <v>34686</v>
      </c>
      <c r="F5026">
        <v>1994</v>
      </c>
      <c r="G5026">
        <v>27.75</v>
      </c>
    </row>
    <row r="5027" spans="5:7">
      <c r="E5027" s="80">
        <v>34687</v>
      </c>
      <c r="F5027">
        <v>1994</v>
      </c>
      <c r="G5027">
        <v>27.75</v>
      </c>
    </row>
    <row r="5028" spans="5:7">
      <c r="E5028" s="80">
        <v>34688</v>
      </c>
      <c r="F5028">
        <v>1994</v>
      </c>
      <c r="G5028">
        <v>27.75</v>
      </c>
    </row>
    <row r="5029" spans="5:7">
      <c r="E5029" s="80">
        <v>34689</v>
      </c>
      <c r="F5029">
        <v>1994</v>
      </c>
      <c r="G5029">
        <v>27.75</v>
      </c>
    </row>
    <row r="5030" spans="5:7">
      <c r="E5030" s="80">
        <v>34690</v>
      </c>
      <c r="F5030">
        <v>1994</v>
      </c>
      <c r="G5030">
        <v>27.75</v>
      </c>
    </row>
    <row r="5031" spans="5:7">
      <c r="E5031" s="80">
        <v>34691</v>
      </c>
      <c r="F5031">
        <v>1994</v>
      </c>
      <c r="G5031">
        <v>27.75</v>
      </c>
    </row>
    <row r="5032" spans="5:7">
      <c r="E5032" s="80">
        <v>34692</v>
      </c>
      <c r="F5032">
        <v>1994</v>
      </c>
      <c r="G5032">
        <v>27.75</v>
      </c>
    </row>
    <row r="5033" spans="5:7">
      <c r="E5033" s="80">
        <v>34693</v>
      </c>
      <c r="F5033">
        <v>1994</v>
      </c>
      <c r="G5033">
        <v>27.75</v>
      </c>
    </row>
    <row r="5034" spans="5:7">
      <c r="E5034" s="80">
        <v>34694</v>
      </c>
      <c r="F5034">
        <v>1994</v>
      </c>
      <c r="G5034">
        <v>27.75</v>
      </c>
    </row>
    <row r="5035" spans="5:7">
      <c r="E5035" s="80">
        <v>34695</v>
      </c>
      <c r="F5035">
        <v>1994</v>
      </c>
      <c r="G5035">
        <v>27.75</v>
      </c>
    </row>
    <row r="5036" spans="5:7">
      <c r="E5036" s="80">
        <v>34696</v>
      </c>
      <c r="F5036">
        <v>1994</v>
      </c>
      <c r="G5036">
        <v>27.75</v>
      </c>
    </row>
    <row r="5037" spans="5:7">
      <c r="E5037" s="80">
        <v>34697</v>
      </c>
      <c r="F5037">
        <v>1994</v>
      </c>
      <c r="G5037">
        <v>27.75</v>
      </c>
    </row>
    <row r="5038" spans="5:7">
      <c r="E5038" s="80">
        <v>34698</v>
      </c>
      <c r="F5038">
        <v>1994</v>
      </c>
      <c r="G5038">
        <v>27.75</v>
      </c>
    </row>
    <row r="5039" spans="5:7">
      <c r="E5039" s="80">
        <v>34699</v>
      </c>
      <c r="F5039">
        <v>1994</v>
      </c>
      <c r="G5039">
        <v>27.75</v>
      </c>
    </row>
    <row r="5040" spans="5:7">
      <c r="E5040" s="80">
        <v>34700</v>
      </c>
      <c r="F5040">
        <v>1995</v>
      </c>
      <c r="G5040">
        <v>27.75</v>
      </c>
    </row>
    <row r="5041" spans="5:7">
      <c r="E5041" s="80">
        <v>34701</v>
      </c>
      <c r="F5041">
        <v>1995</v>
      </c>
      <c r="G5041">
        <v>27.75</v>
      </c>
    </row>
    <row r="5042" spans="5:7">
      <c r="E5042" s="80">
        <v>34702</v>
      </c>
      <c r="F5042">
        <v>1995</v>
      </c>
      <c r="G5042">
        <v>27.75</v>
      </c>
    </row>
    <row r="5043" spans="5:7">
      <c r="E5043" s="80">
        <v>34703</v>
      </c>
      <c r="F5043">
        <v>1995</v>
      </c>
      <c r="G5043">
        <v>27.75</v>
      </c>
    </row>
    <row r="5044" spans="5:7">
      <c r="E5044" s="80">
        <v>34704</v>
      </c>
      <c r="F5044">
        <v>1995</v>
      </c>
      <c r="G5044">
        <v>27.75</v>
      </c>
    </row>
    <row r="5045" spans="5:7">
      <c r="E5045" s="80">
        <v>34705</v>
      </c>
      <c r="F5045">
        <v>1995</v>
      </c>
      <c r="G5045">
        <v>27.75</v>
      </c>
    </row>
    <row r="5046" spans="5:7">
      <c r="E5046" s="80">
        <v>34706</v>
      </c>
      <c r="F5046">
        <v>1995</v>
      </c>
      <c r="G5046">
        <v>27.75</v>
      </c>
    </row>
    <row r="5047" spans="5:7">
      <c r="E5047" s="80">
        <v>34707</v>
      </c>
      <c r="F5047">
        <v>1995</v>
      </c>
      <c r="G5047">
        <v>27.75</v>
      </c>
    </row>
    <row r="5048" spans="5:7">
      <c r="E5048" s="80">
        <v>34708</v>
      </c>
      <c r="F5048">
        <v>1995</v>
      </c>
      <c r="G5048">
        <v>27.75</v>
      </c>
    </row>
    <row r="5049" spans="5:7">
      <c r="E5049" s="80">
        <v>34709</v>
      </c>
      <c r="F5049">
        <v>1995</v>
      </c>
      <c r="G5049">
        <v>27.75</v>
      </c>
    </row>
    <row r="5050" spans="5:7">
      <c r="E5050" s="80">
        <v>34710</v>
      </c>
      <c r="F5050">
        <v>1995</v>
      </c>
      <c r="G5050">
        <v>27.75</v>
      </c>
    </row>
    <row r="5051" spans="5:7">
      <c r="E5051" s="80">
        <v>34711</v>
      </c>
      <c r="F5051">
        <v>1995</v>
      </c>
      <c r="G5051">
        <v>27.75</v>
      </c>
    </row>
    <row r="5052" spans="5:7">
      <c r="E5052" s="80">
        <v>34712</v>
      </c>
      <c r="F5052">
        <v>1995</v>
      </c>
      <c r="G5052">
        <v>27.75</v>
      </c>
    </row>
    <row r="5053" spans="5:7">
      <c r="E5053" s="80">
        <v>34713</v>
      </c>
      <c r="F5053">
        <v>1995</v>
      </c>
      <c r="G5053">
        <v>27.75</v>
      </c>
    </row>
    <row r="5054" spans="5:7">
      <c r="E5054" s="80">
        <v>34714</v>
      </c>
      <c r="F5054">
        <v>1995</v>
      </c>
      <c r="G5054">
        <v>27.75</v>
      </c>
    </row>
    <row r="5055" spans="5:7">
      <c r="E5055" s="80">
        <v>34715</v>
      </c>
      <c r="F5055">
        <v>1995</v>
      </c>
      <c r="G5055">
        <v>27.75</v>
      </c>
    </row>
    <row r="5056" spans="5:7">
      <c r="E5056" s="80">
        <v>34716</v>
      </c>
      <c r="F5056">
        <v>1995</v>
      </c>
      <c r="G5056">
        <v>27.75</v>
      </c>
    </row>
    <row r="5057" spans="5:7">
      <c r="E5057" s="80">
        <v>34717</v>
      </c>
      <c r="F5057">
        <v>1995</v>
      </c>
      <c r="G5057">
        <v>27.75</v>
      </c>
    </row>
    <row r="5058" spans="5:7">
      <c r="E5058" s="80">
        <v>34718</v>
      </c>
      <c r="F5058">
        <v>1995</v>
      </c>
      <c r="G5058">
        <v>27.75</v>
      </c>
    </row>
    <row r="5059" spans="5:7">
      <c r="E5059" s="80">
        <v>34719</v>
      </c>
      <c r="F5059">
        <v>1995</v>
      </c>
      <c r="G5059">
        <v>27.75</v>
      </c>
    </row>
    <row r="5060" spans="5:7">
      <c r="E5060" s="80">
        <v>34720</v>
      </c>
      <c r="F5060">
        <v>1995</v>
      </c>
      <c r="G5060">
        <v>27.75</v>
      </c>
    </row>
    <row r="5061" spans="5:7">
      <c r="E5061" s="80">
        <v>34721</v>
      </c>
      <c r="F5061">
        <v>1995</v>
      </c>
      <c r="G5061">
        <v>27.75</v>
      </c>
    </row>
    <row r="5062" spans="5:7">
      <c r="E5062" s="80">
        <v>34722</v>
      </c>
      <c r="F5062">
        <v>1995</v>
      </c>
      <c r="G5062">
        <v>27.75</v>
      </c>
    </row>
    <row r="5063" spans="5:7">
      <c r="E5063" s="80">
        <v>34723</v>
      </c>
      <c r="F5063">
        <v>1995</v>
      </c>
      <c r="G5063">
        <v>27.75</v>
      </c>
    </row>
    <row r="5064" spans="5:7">
      <c r="E5064" s="80">
        <v>34724</v>
      </c>
      <c r="F5064">
        <v>1995</v>
      </c>
      <c r="G5064">
        <v>27.75</v>
      </c>
    </row>
    <row r="5065" spans="5:7">
      <c r="E5065" s="80">
        <v>34725</v>
      </c>
      <c r="F5065">
        <v>1995</v>
      </c>
      <c r="G5065">
        <v>27.75</v>
      </c>
    </row>
    <row r="5066" spans="5:7">
      <c r="E5066" s="80">
        <v>34726</v>
      </c>
      <c r="F5066">
        <v>1995</v>
      </c>
      <c r="G5066">
        <v>27.75</v>
      </c>
    </row>
    <row r="5067" spans="5:7">
      <c r="E5067" s="80">
        <v>34727</v>
      </c>
      <c r="F5067">
        <v>1995</v>
      </c>
      <c r="G5067">
        <v>27.75</v>
      </c>
    </row>
    <row r="5068" spans="5:7">
      <c r="E5068" s="80">
        <v>34728</v>
      </c>
      <c r="F5068">
        <v>1995</v>
      </c>
      <c r="G5068">
        <v>27.75</v>
      </c>
    </row>
    <row r="5069" spans="5:7">
      <c r="E5069" s="80">
        <v>34729</v>
      </c>
      <c r="F5069">
        <v>1995</v>
      </c>
      <c r="G5069">
        <v>27.75</v>
      </c>
    </row>
    <row r="5070" spans="5:7">
      <c r="E5070" s="80">
        <v>34730</v>
      </c>
      <c r="F5070">
        <v>1995</v>
      </c>
      <c r="G5070">
        <v>27.75</v>
      </c>
    </row>
    <row r="5071" spans="5:7">
      <c r="E5071" s="80">
        <v>34731</v>
      </c>
      <c r="F5071">
        <v>1995</v>
      </c>
      <c r="G5071">
        <v>27.75</v>
      </c>
    </row>
    <row r="5072" spans="5:7">
      <c r="E5072" s="80">
        <v>34732</v>
      </c>
      <c r="F5072">
        <v>1995</v>
      </c>
      <c r="G5072">
        <v>27.75</v>
      </c>
    </row>
    <row r="5073" spans="5:7">
      <c r="E5073" s="80">
        <v>34733</v>
      </c>
      <c r="F5073">
        <v>1995</v>
      </c>
      <c r="G5073">
        <v>27.75</v>
      </c>
    </row>
    <row r="5074" spans="5:7">
      <c r="E5074" s="80">
        <v>34734</v>
      </c>
      <c r="F5074">
        <v>1995</v>
      </c>
      <c r="G5074">
        <v>27.75</v>
      </c>
    </row>
    <row r="5075" spans="5:7">
      <c r="E5075" s="80">
        <v>34735</v>
      </c>
      <c r="F5075">
        <v>1995</v>
      </c>
      <c r="G5075">
        <v>27.75</v>
      </c>
    </row>
    <row r="5076" spans="5:7">
      <c r="E5076" s="80">
        <v>34736</v>
      </c>
      <c r="F5076">
        <v>1995</v>
      </c>
      <c r="G5076">
        <v>27.75</v>
      </c>
    </row>
    <row r="5077" spans="5:7">
      <c r="E5077" s="80">
        <v>34737</v>
      </c>
      <c r="F5077">
        <v>1995</v>
      </c>
      <c r="G5077">
        <v>27.75</v>
      </c>
    </row>
    <row r="5078" spans="5:7">
      <c r="E5078" s="80">
        <v>34738</v>
      </c>
      <c r="F5078">
        <v>1995</v>
      </c>
      <c r="G5078">
        <v>27.75</v>
      </c>
    </row>
    <row r="5079" spans="5:7">
      <c r="E5079" s="80">
        <v>34739</v>
      </c>
      <c r="F5079">
        <v>1995</v>
      </c>
      <c r="G5079">
        <v>27.75</v>
      </c>
    </row>
    <row r="5080" spans="5:7">
      <c r="E5080" s="80">
        <v>34740</v>
      </c>
      <c r="F5080">
        <v>1995</v>
      </c>
      <c r="G5080">
        <v>27.75</v>
      </c>
    </row>
    <row r="5081" spans="5:7">
      <c r="E5081" s="80">
        <v>34741</v>
      </c>
      <c r="F5081">
        <v>1995</v>
      </c>
      <c r="G5081">
        <v>27.75</v>
      </c>
    </row>
    <row r="5082" spans="5:7">
      <c r="E5082" s="80">
        <v>34742</v>
      </c>
      <c r="F5082">
        <v>1995</v>
      </c>
      <c r="G5082">
        <v>27.75</v>
      </c>
    </row>
    <row r="5083" spans="5:7">
      <c r="E5083" s="80">
        <v>34743</v>
      </c>
      <c r="F5083">
        <v>1995</v>
      </c>
      <c r="G5083">
        <v>27.75</v>
      </c>
    </row>
    <row r="5084" spans="5:7">
      <c r="E5084" s="80">
        <v>34744</v>
      </c>
      <c r="F5084">
        <v>1995</v>
      </c>
      <c r="G5084">
        <v>27.75</v>
      </c>
    </row>
    <row r="5085" spans="5:7">
      <c r="E5085" s="80">
        <v>34745</v>
      </c>
      <c r="F5085">
        <v>1995</v>
      </c>
      <c r="G5085">
        <v>27.75</v>
      </c>
    </row>
    <row r="5086" spans="5:7">
      <c r="E5086" s="80">
        <v>34746</v>
      </c>
      <c r="F5086">
        <v>1995</v>
      </c>
      <c r="G5086">
        <v>28.25</v>
      </c>
    </row>
    <row r="5087" spans="5:7">
      <c r="E5087" s="80">
        <v>34747</v>
      </c>
      <c r="F5087">
        <v>1995</v>
      </c>
      <c r="G5087">
        <v>28.25</v>
      </c>
    </row>
    <row r="5088" spans="5:7">
      <c r="E5088" s="80">
        <v>34748</v>
      </c>
      <c r="F5088">
        <v>1995</v>
      </c>
      <c r="G5088">
        <v>28.25</v>
      </c>
    </row>
    <row r="5089" spans="5:7">
      <c r="E5089" s="80">
        <v>34749</v>
      </c>
      <c r="F5089">
        <v>1995</v>
      </c>
      <c r="G5089">
        <v>28.25</v>
      </c>
    </row>
    <row r="5090" spans="5:7">
      <c r="E5090" s="80">
        <v>34750</v>
      </c>
      <c r="F5090">
        <v>1995</v>
      </c>
      <c r="G5090">
        <v>28.25</v>
      </c>
    </row>
    <row r="5091" spans="5:7">
      <c r="E5091" s="80">
        <v>34751</v>
      </c>
      <c r="F5091">
        <v>1995</v>
      </c>
      <c r="G5091">
        <v>28.25</v>
      </c>
    </row>
    <row r="5092" spans="5:7">
      <c r="E5092" s="80">
        <v>34752</v>
      </c>
      <c r="F5092">
        <v>1995</v>
      </c>
      <c r="G5092">
        <v>28.25</v>
      </c>
    </row>
    <row r="5093" spans="5:7">
      <c r="E5093" s="80">
        <v>34753</v>
      </c>
      <c r="F5093">
        <v>1995</v>
      </c>
      <c r="G5093">
        <v>29.25</v>
      </c>
    </row>
    <row r="5094" spans="5:7">
      <c r="E5094" s="80">
        <v>34754</v>
      </c>
      <c r="F5094">
        <v>1995</v>
      </c>
      <c r="G5094">
        <v>29.25</v>
      </c>
    </row>
    <row r="5095" spans="5:7">
      <c r="E5095" s="80">
        <v>34755</v>
      </c>
      <c r="F5095">
        <v>1995</v>
      </c>
      <c r="G5095">
        <v>29.25</v>
      </c>
    </row>
    <row r="5096" spans="5:7">
      <c r="E5096" s="80">
        <v>34756</v>
      </c>
      <c r="F5096">
        <v>1995</v>
      </c>
      <c r="G5096">
        <v>29.25</v>
      </c>
    </row>
    <row r="5097" spans="5:7">
      <c r="E5097" s="80">
        <v>34757</v>
      </c>
      <c r="F5097">
        <v>1995</v>
      </c>
      <c r="G5097">
        <v>29.25</v>
      </c>
    </row>
    <row r="5098" spans="5:7">
      <c r="E5098" s="80">
        <v>34758</v>
      </c>
      <c r="F5098">
        <v>1995</v>
      </c>
      <c r="G5098">
        <v>29.25</v>
      </c>
    </row>
    <row r="5099" spans="5:7">
      <c r="E5099" s="80">
        <v>34759</v>
      </c>
      <c r="F5099">
        <v>1995</v>
      </c>
      <c r="G5099">
        <v>29.25</v>
      </c>
    </row>
    <row r="5100" spans="5:7">
      <c r="E5100" s="80">
        <v>34760</v>
      </c>
      <c r="F5100">
        <v>1995</v>
      </c>
      <c r="G5100">
        <v>30</v>
      </c>
    </row>
    <row r="5101" spans="5:7">
      <c r="E5101" s="80">
        <v>34761</v>
      </c>
      <c r="F5101">
        <v>1995</v>
      </c>
      <c r="G5101">
        <v>30</v>
      </c>
    </row>
    <row r="5102" spans="5:7">
      <c r="E5102" s="80">
        <v>34762</v>
      </c>
      <c r="F5102">
        <v>1995</v>
      </c>
      <c r="G5102">
        <v>30</v>
      </c>
    </row>
    <row r="5103" spans="5:7">
      <c r="E5103" s="80">
        <v>34763</v>
      </c>
      <c r="F5103">
        <v>1995</v>
      </c>
      <c r="G5103">
        <v>30</v>
      </c>
    </row>
    <row r="5104" spans="5:7">
      <c r="E5104" s="80">
        <v>34764</v>
      </c>
      <c r="F5104">
        <v>1995</v>
      </c>
      <c r="G5104">
        <v>30</v>
      </c>
    </row>
    <row r="5105" spans="5:7">
      <c r="E5105" s="80">
        <v>34765</v>
      </c>
      <c r="F5105">
        <v>1995</v>
      </c>
      <c r="G5105">
        <v>30</v>
      </c>
    </row>
    <row r="5106" spans="5:7">
      <c r="E5106" s="80">
        <v>34766</v>
      </c>
      <c r="F5106">
        <v>1995</v>
      </c>
      <c r="G5106">
        <v>30</v>
      </c>
    </row>
    <row r="5107" spans="5:7">
      <c r="E5107" s="80">
        <v>34767</v>
      </c>
      <c r="F5107">
        <v>1995</v>
      </c>
      <c r="G5107">
        <v>30</v>
      </c>
    </row>
    <row r="5108" spans="5:7">
      <c r="E5108" s="80">
        <v>34768</v>
      </c>
      <c r="F5108">
        <v>1995</v>
      </c>
      <c r="G5108">
        <v>30</v>
      </c>
    </row>
    <row r="5109" spans="5:7">
      <c r="E5109" s="80">
        <v>34769</v>
      </c>
      <c r="F5109">
        <v>1995</v>
      </c>
      <c r="G5109">
        <v>30</v>
      </c>
    </row>
    <row r="5110" spans="5:7">
      <c r="E5110" s="80">
        <v>34770</v>
      </c>
      <c r="F5110">
        <v>1995</v>
      </c>
      <c r="G5110">
        <v>30</v>
      </c>
    </row>
    <row r="5111" spans="5:7">
      <c r="E5111" s="80">
        <v>34771</v>
      </c>
      <c r="F5111">
        <v>1995</v>
      </c>
      <c r="G5111">
        <v>30</v>
      </c>
    </row>
    <row r="5112" spans="5:7">
      <c r="E5112" s="80">
        <v>34772</v>
      </c>
      <c r="F5112">
        <v>1995</v>
      </c>
      <c r="G5112">
        <v>30</v>
      </c>
    </row>
    <row r="5113" spans="5:7">
      <c r="E5113" s="80">
        <v>34773</v>
      </c>
      <c r="F5113">
        <v>1995</v>
      </c>
      <c r="G5113">
        <v>30</v>
      </c>
    </row>
    <row r="5114" spans="5:7">
      <c r="E5114" s="80">
        <v>34774</v>
      </c>
      <c r="F5114">
        <v>1995</v>
      </c>
      <c r="G5114">
        <v>30.5</v>
      </c>
    </row>
    <row r="5115" spans="5:7">
      <c r="E5115" s="80">
        <v>34775</v>
      </c>
      <c r="F5115">
        <v>1995</v>
      </c>
      <c r="G5115">
        <v>30.5</v>
      </c>
    </row>
    <row r="5116" spans="5:7">
      <c r="E5116" s="80">
        <v>34776</v>
      </c>
      <c r="F5116">
        <v>1995</v>
      </c>
      <c r="G5116">
        <v>30.5</v>
      </c>
    </row>
    <row r="5117" spans="5:7">
      <c r="E5117" s="80">
        <v>34777</v>
      </c>
      <c r="F5117">
        <v>1995</v>
      </c>
      <c r="G5117">
        <v>30.5</v>
      </c>
    </row>
    <row r="5118" spans="5:7">
      <c r="E5118" s="80">
        <v>34778</v>
      </c>
      <c r="F5118">
        <v>1995</v>
      </c>
      <c r="G5118">
        <v>30.5</v>
      </c>
    </row>
    <row r="5119" spans="5:7">
      <c r="E5119" s="80">
        <v>34779</v>
      </c>
      <c r="F5119">
        <v>1995</v>
      </c>
      <c r="G5119">
        <v>30.5</v>
      </c>
    </row>
    <row r="5120" spans="5:7">
      <c r="E5120" s="80">
        <v>34780</v>
      </c>
      <c r="F5120">
        <v>1995</v>
      </c>
      <c r="G5120">
        <v>30.5</v>
      </c>
    </row>
    <row r="5121" spans="5:7">
      <c r="E5121" s="80">
        <v>34781</v>
      </c>
      <c r="F5121">
        <v>1995</v>
      </c>
      <c r="G5121">
        <v>31.75</v>
      </c>
    </row>
    <row r="5122" spans="5:7">
      <c r="E5122" s="80">
        <v>34782</v>
      </c>
      <c r="F5122">
        <v>1995</v>
      </c>
      <c r="G5122">
        <v>31.75</v>
      </c>
    </row>
    <row r="5123" spans="5:7">
      <c r="E5123" s="80">
        <v>34783</v>
      </c>
      <c r="F5123">
        <v>1995</v>
      </c>
      <c r="G5123">
        <v>31.75</v>
      </c>
    </row>
    <row r="5124" spans="5:7">
      <c r="E5124" s="80">
        <v>34784</v>
      </c>
      <c r="F5124">
        <v>1995</v>
      </c>
      <c r="G5124">
        <v>31.75</v>
      </c>
    </row>
    <row r="5125" spans="5:7">
      <c r="E5125" s="80">
        <v>34785</v>
      </c>
      <c r="F5125">
        <v>1995</v>
      </c>
      <c r="G5125">
        <v>31.75</v>
      </c>
    </row>
    <row r="5126" spans="5:7">
      <c r="E5126" s="80">
        <v>34786</v>
      </c>
      <c r="F5126">
        <v>1995</v>
      </c>
      <c r="G5126">
        <v>31.75</v>
      </c>
    </row>
    <row r="5127" spans="5:7">
      <c r="E5127" s="80">
        <v>34787</v>
      </c>
      <c r="F5127">
        <v>1995</v>
      </c>
      <c r="G5127">
        <v>31.75</v>
      </c>
    </row>
    <row r="5128" spans="5:7">
      <c r="E5128" s="80">
        <v>34788</v>
      </c>
      <c r="F5128">
        <v>1995</v>
      </c>
      <c r="G5128">
        <v>33</v>
      </c>
    </row>
    <row r="5129" spans="5:7">
      <c r="E5129" s="80">
        <v>34789</v>
      </c>
      <c r="F5129">
        <v>1995</v>
      </c>
      <c r="G5129">
        <v>33</v>
      </c>
    </row>
    <row r="5130" spans="5:7">
      <c r="E5130" s="80">
        <v>34790</v>
      </c>
      <c r="F5130">
        <v>1995</v>
      </c>
      <c r="G5130">
        <v>33</v>
      </c>
    </row>
    <row r="5131" spans="5:7">
      <c r="E5131" s="80">
        <v>34791</v>
      </c>
      <c r="F5131">
        <v>1995</v>
      </c>
      <c r="G5131">
        <v>33</v>
      </c>
    </row>
    <row r="5132" spans="5:7">
      <c r="E5132" s="80">
        <v>34792</v>
      </c>
      <c r="F5132">
        <v>1995</v>
      </c>
      <c r="G5132">
        <v>33</v>
      </c>
    </row>
    <row r="5133" spans="5:7">
      <c r="E5133" s="80">
        <v>34793</v>
      </c>
      <c r="F5133">
        <v>1995</v>
      </c>
      <c r="G5133">
        <v>33</v>
      </c>
    </row>
    <row r="5134" spans="5:7">
      <c r="E5134" s="80">
        <v>34794</v>
      </c>
      <c r="F5134">
        <v>1995</v>
      </c>
      <c r="G5134">
        <v>33</v>
      </c>
    </row>
    <row r="5135" spans="5:7">
      <c r="E5135" s="80">
        <v>34795</v>
      </c>
      <c r="F5135">
        <v>1995</v>
      </c>
      <c r="G5135">
        <v>33</v>
      </c>
    </row>
    <row r="5136" spans="5:7">
      <c r="E5136" s="80">
        <v>34796</v>
      </c>
      <c r="F5136">
        <v>1995</v>
      </c>
      <c r="G5136">
        <v>33</v>
      </c>
    </row>
    <row r="5137" spans="5:7">
      <c r="E5137" s="80">
        <v>34797</v>
      </c>
      <c r="F5137">
        <v>1995</v>
      </c>
      <c r="G5137">
        <v>33</v>
      </c>
    </row>
    <row r="5138" spans="5:7">
      <c r="E5138" s="80">
        <v>34798</v>
      </c>
      <c r="F5138">
        <v>1995</v>
      </c>
      <c r="G5138">
        <v>33</v>
      </c>
    </row>
    <row r="5139" spans="5:7">
      <c r="E5139" s="80">
        <v>34799</v>
      </c>
      <c r="F5139">
        <v>1995</v>
      </c>
      <c r="G5139">
        <v>33</v>
      </c>
    </row>
    <row r="5140" spans="5:7">
      <c r="E5140" s="80">
        <v>34800</v>
      </c>
      <c r="F5140">
        <v>1995</v>
      </c>
      <c r="G5140">
        <v>33</v>
      </c>
    </row>
    <row r="5141" spans="5:7">
      <c r="E5141" s="80">
        <v>34801</v>
      </c>
      <c r="F5141">
        <v>1995</v>
      </c>
      <c r="G5141">
        <v>33</v>
      </c>
    </row>
    <row r="5142" spans="5:7">
      <c r="E5142" s="80">
        <v>34802</v>
      </c>
      <c r="F5142">
        <v>1995</v>
      </c>
      <c r="G5142">
        <v>33</v>
      </c>
    </row>
    <row r="5143" spans="5:7">
      <c r="E5143" s="80">
        <v>34803</v>
      </c>
      <c r="F5143">
        <v>1995</v>
      </c>
      <c r="G5143">
        <v>33</v>
      </c>
    </row>
    <row r="5144" spans="5:7">
      <c r="E5144" s="80">
        <v>34804</v>
      </c>
      <c r="F5144">
        <v>1995</v>
      </c>
      <c r="G5144">
        <v>33</v>
      </c>
    </row>
    <row r="5145" spans="5:7">
      <c r="E5145" s="80">
        <v>34805</v>
      </c>
      <c r="F5145">
        <v>1995</v>
      </c>
      <c r="G5145">
        <v>33</v>
      </c>
    </row>
    <row r="5146" spans="5:7">
      <c r="E5146" s="80">
        <v>34806</v>
      </c>
      <c r="F5146">
        <v>1995</v>
      </c>
      <c r="G5146">
        <v>33</v>
      </c>
    </row>
    <row r="5147" spans="5:7">
      <c r="E5147" s="80">
        <v>34807</v>
      </c>
      <c r="F5147">
        <v>1995</v>
      </c>
      <c r="G5147">
        <v>33</v>
      </c>
    </row>
    <row r="5148" spans="5:7">
      <c r="E5148" s="80">
        <v>34808</v>
      </c>
      <c r="F5148">
        <v>1995</v>
      </c>
      <c r="G5148">
        <v>33</v>
      </c>
    </row>
    <row r="5149" spans="5:7">
      <c r="E5149" s="80">
        <v>34809</v>
      </c>
      <c r="F5149">
        <v>1995</v>
      </c>
      <c r="G5149">
        <v>33</v>
      </c>
    </row>
    <row r="5150" spans="5:7">
      <c r="E5150" s="80">
        <v>34810</v>
      </c>
      <c r="F5150">
        <v>1995</v>
      </c>
      <c r="G5150">
        <v>33</v>
      </c>
    </row>
    <row r="5151" spans="5:7">
      <c r="E5151" s="80">
        <v>34811</v>
      </c>
      <c r="F5151">
        <v>1995</v>
      </c>
      <c r="G5151">
        <v>33</v>
      </c>
    </row>
    <row r="5152" spans="5:7">
      <c r="E5152" s="80">
        <v>34812</v>
      </c>
      <c r="F5152">
        <v>1995</v>
      </c>
      <c r="G5152">
        <v>33</v>
      </c>
    </row>
    <row r="5153" spans="5:7">
      <c r="E5153" s="80">
        <v>34813</v>
      </c>
      <c r="F5153">
        <v>1995</v>
      </c>
      <c r="G5153">
        <v>33</v>
      </c>
    </row>
    <row r="5154" spans="5:7">
      <c r="E5154" s="80">
        <v>34814</v>
      </c>
      <c r="F5154">
        <v>1995</v>
      </c>
      <c r="G5154">
        <v>33</v>
      </c>
    </row>
    <row r="5155" spans="5:7">
      <c r="E5155" s="80">
        <v>34815</v>
      </c>
      <c r="F5155">
        <v>1995</v>
      </c>
      <c r="G5155">
        <v>33</v>
      </c>
    </row>
    <row r="5156" spans="5:7">
      <c r="E5156" s="80">
        <v>34816</v>
      </c>
      <c r="F5156">
        <v>1995</v>
      </c>
      <c r="G5156">
        <v>33</v>
      </c>
    </row>
    <row r="5157" spans="5:7">
      <c r="E5157" s="80">
        <v>34817</v>
      </c>
      <c r="F5157">
        <v>1995</v>
      </c>
      <c r="G5157">
        <v>33</v>
      </c>
    </row>
    <row r="5158" spans="5:7">
      <c r="E5158" s="80">
        <v>34818</v>
      </c>
      <c r="F5158">
        <v>1995</v>
      </c>
      <c r="G5158">
        <v>33</v>
      </c>
    </row>
    <row r="5159" spans="5:7">
      <c r="E5159" s="80">
        <v>34819</v>
      </c>
      <c r="F5159">
        <v>1995</v>
      </c>
      <c r="G5159">
        <v>33</v>
      </c>
    </row>
    <row r="5160" spans="5:7">
      <c r="E5160" s="80">
        <v>34820</v>
      </c>
      <c r="F5160">
        <v>1995</v>
      </c>
      <c r="G5160">
        <v>33</v>
      </c>
    </row>
    <row r="5161" spans="5:7">
      <c r="E5161" s="80">
        <v>34821</v>
      </c>
      <c r="F5161">
        <v>1995</v>
      </c>
      <c r="G5161">
        <v>33</v>
      </c>
    </row>
    <row r="5162" spans="5:7">
      <c r="E5162" s="80">
        <v>34822</v>
      </c>
      <c r="F5162">
        <v>1995</v>
      </c>
      <c r="G5162">
        <v>33</v>
      </c>
    </row>
    <row r="5163" spans="5:7">
      <c r="E5163" s="80">
        <v>34823</v>
      </c>
      <c r="F5163">
        <v>1995</v>
      </c>
      <c r="G5163">
        <v>33</v>
      </c>
    </row>
    <row r="5164" spans="5:7">
      <c r="E5164" s="80">
        <v>34824</v>
      </c>
      <c r="F5164">
        <v>1995</v>
      </c>
      <c r="G5164">
        <v>33</v>
      </c>
    </row>
    <row r="5165" spans="5:7">
      <c r="E5165" s="80">
        <v>34825</v>
      </c>
      <c r="F5165">
        <v>1995</v>
      </c>
      <c r="G5165">
        <v>33</v>
      </c>
    </row>
    <row r="5166" spans="5:7">
      <c r="E5166" s="80">
        <v>34826</v>
      </c>
      <c r="F5166">
        <v>1995</v>
      </c>
      <c r="G5166">
        <v>33</v>
      </c>
    </row>
    <row r="5167" spans="5:7">
      <c r="E5167" s="80">
        <v>34827</v>
      </c>
      <c r="F5167">
        <v>1995</v>
      </c>
      <c r="G5167">
        <v>33</v>
      </c>
    </row>
    <row r="5168" spans="5:7">
      <c r="E5168" s="80">
        <v>34828</v>
      </c>
      <c r="F5168">
        <v>1995</v>
      </c>
      <c r="G5168">
        <v>33</v>
      </c>
    </row>
    <row r="5169" spans="5:7">
      <c r="E5169" s="80">
        <v>34829</v>
      </c>
      <c r="F5169">
        <v>1995</v>
      </c>
      <c r="G5169">
        <v>33</v>
      </c>
    </row>
    <row r="5170" spans="5:7">
      <c r="E5170" s="80">
        <v>34830</v>
      </c>
      <c r="F5170">
        <v>1995</v>
      </c>
      <c r="G5170">
        <v>33</v>
      </c>
    </row>
    <row r="5171" spans="5:7">
      <c r="E5171" s="80">
        <v>34831</v>
      </c>
      <c r="F5171">
        <v>1995</v>
      </c>
      <c r="G5171">
        <v>33</v>
      </c>
    </row>
    <row r="5172" spans="5:7">
      <c r="E5172" s="80">
        <v>34832</v>
      </c>
      <c r="F5172">
        <v>1995</v>
      </c>
      <c r="G5172">
        <v>33</v>
      </c>
    </row>
    <row r="5173" spans="5:7">
      <c r="E5173" s="80">
        <v>34833</v>
      </c>
      <c r="F5173">
        <v>1995</v>
      </c>
      <c r="G5173">
        <v>33</v>
      </c>
    </row>
    <row r="5174" spans="5:7">
      <c r="E5174" s="80">
        <v>34834</v>
      </c>
      <c r="F5174">
        <v>1995</v>
      </c>
      <c r="G5174">
        <v>33</v>
      </c>
    </row>
    <row r="5175" spans="5:7">
      <c r="E5175" s="80">
        <v>34835</v>
      </c>
      <c r="F5175">
        <v>1995</v>
      </c>
      <c r="G5175">
        <v>33</v>
      </c>
    </row>
    <row r="5176" spans="5:7">
      <c r="E5176" s="80">
        <v>34836</v>
      </c>
      <c r="F5176">
        <v>1995</v>
      </c>
      <c r="G5176">
        <v>33</v>
      </c>
    </row>
    <row r="5177" spans="5:7">
      <c r="E5177" s="80">
        <v>34837</v>
      </c>
      <c r="F5177">
        <v>1995</v>
      </c>
      <c r="G5177">
        <v>33</v>
      </c>
    </row>
    <row r="5178" spans="5:7">
      <c r="E5178" s="80">
        <v>34838</v>
      </c>
      <c r="F5178">
        <v>1995</v>
      </c>
      <c r="G5178">
        <v>33</v>
      </c>
    </row>
    <row r="5179" spans="5:7">
      <c r="E5179" s="80">
        <v>34839</v>
      </c>
      <c r="F5179">
        <v>1995</v>
      </c>
      <c r="G5179">
        <v>33</v>
      </c>
    </row>
    <row r="5180" spans="5:7">
      <c r="E5180" s="80">
        <v>34840</v>
      </c>
      <c r="F5180">
        <v>1995</v>
      </c>
      <c r="G5180">
        <v>33</v>
      </c>
    </row>
    <row r="5181" spans="5:7">
      <c r="E5181" s="80">
        <v>34841</v>
      </c>
      <c r="F5181">
        <v>1995</v>
      </c>
      <c r="G5181">
        <v>33</v>
      </c>
    </row>
    <row r="5182" spans="5:7">
      <c r="E5182" s="80">
        <v>34842</v>
      </c>
      <c r="F5182">
        <v>1995</v>
      </c>
      <c r="G5182">
        <v>33</v>
      </c>
    </row>
    <row r="5183" spans="5:7">
      <c r="E5183" s="80">
        <v>34843</v>
      </c>
      <c r="F5183">
        <v>1995</v>
      </c>
      <c r="G5183">
        <v>33</v>
      </c>
    </row>
    <row r="5184" spans="5:7">
      <c r="E5184" s="80">
        <v>34844</v>
      </c>
      <c r="F5184">
        <v>1995</v>
      </c>
      <c r="G5184">
        <v>33</v>
      </c>
    </row>
    <row r="5185" spans="5:7">
      <c r="E5185" s="80">
        <v>34845</v>
      </c>
      <c r="F5185">
        <v>1995</v>
      </c>
      <c r="G5185">
        <v>33</v>
      </c>
    </row>
    <row r="5186" spans="5:7">
      <c r="E5186" s="80">
        <v>34846</v>
      </c>
      <c r="F5186">
        <v>1995</v>
      </c>
      <c r="G5186">
        <v>33</v>
      </c>
    </row>
    <row r="5187" spans="5:7">
      <c r="E5187" s="80">
        <v>34847</v>
      </c>
      <c r="F5187">
        <v>1995</v>
      </c>
      <c r="G5187">
        <v>33</v>
      </c>
    </row>
    <row r="5188" spans="5:7">
      <c r="E5188" s="80">
        <v>34848</v>
      </c>
      <c r="F5188">
        <v>1995</v>
      </c>
      <c r="G5188">
        <v>33</v>
      </c>
    </row>
    <row r="5189" spans="5:7">
      <c r="E5189" s="80">
        <v>34849</v>
      </c>
      <c r="F5189">
        <v>1995</v>
      </c>
      <c r="G5189">
        <v>33</v>
      </c>
    </row>
    <row r="5190" spans="5:7">
      <c r="E5190" s="80">
        <v>34850</v>
      </c>
      <c r="F5190">
        <v>1995</v>
      </c>
      <c r="G5190">
        <v>33</v>
      </c>
    </row>
    <row r="5191" spans="5:7">
      <c r="E5191" s="80">
        <v>34851</v>
      </c>
      <c r="F5191">
        <v>1995</v>
      </c>
      <c r="G5191">
        <v>33</v>
      </c>
    </row>
    <row r="5192" spans="5:7">
      <c r="E5192" s="80">
        <v>34852</v>
      </c>
      <c r="F5192">
        <v>1995</v>
      </c>
      <c r="G5192">
        <v>33</v>
      </c>
    </row>
    <row r="5193" spans="5:7">
      <c r="E5193" s="80">
        <v>34853</v>
      </c>
      <c r="F5193">
        <v>1995</v>
      </c>
      <c r="G5193">
        <v>33</v>
      </c>
    </row>
    <row r="5194" spans="5:7">
      <c r="E5194" s="80">
        <v>34854</v>
      </c>
      <c r="F5194">
        <v>1995</v>
      </c>
      <c r="G5194">
        <v>33</v>
      </c>
    </row>
    <row r="5195" spans="5:7">
      <c r="E5195" s="80">
        <v>34855</v>
      </c>
      <c r="F5195">
        <v>1995</v>
      </c>
      <c r="G5195">
        <v>33</v>
      </c>
    </row>
    <row r="5196" spans="5:7">
      <c r="E5196" s="80">
        <v>34856</v>
      </c>
      <c r="F5196">
        <v>1995</v>
      </c>
      <c r="G5196">
        <v>33</v>
      </c>
    </row>
    <row r="5197" spans="5:7">
      <c r="E5197" s="80">
        <v>34857</v>
      </c>
      <c r="F5197">
        <v>1995</v>
      </c>
      <c r="G5197">
        <v>33</v>
      </c>
    </row>
    <row r="5198" spans="5:7">
      <c r="E5198" s="80">
        <v>34858</v>
      </c>
      <c r="F5198">
        <v>1995</v>
      </c>
      <c r="G5198">
        <v>33</v>
      </c>
    </row>
    <row r="5199" spans="5:7">
      <c r="E5199" s="80">
        <v>34859</v>
      </c>
      <c r="F5199">
        <v>1995</v>
      </c>
      <c r="G5199">
        <v>33</v>
      </c>
    </row>
    <row r="5200" spans="5:7">
      <c r="E5200" s="80">
        <v>34860</v>
      </c>
      <c r="F5200">
        <v>1995</v>
      </c>
      <c r="G5200">
        <v>33</v>
      </c>
    </row>
    <row r="5201" spans="5:7">
      <c r="E5201" s="80">
        <v>34861</v>
      </c>
      <c r="F5201">
        <v>1995</v>
      </c>
      <c r="G5201">
        <v>33</v>
      </c>
    </row>
    <row r="5202" spans="5:7">
      <c r="E5202" s="80">
        <v>34862</v>
      </c>
      <c r="F5202">
        <v>1995</v>
      </c>
      <c r="G5202">
        <v>33</v>
      </c>
    </row>
    <row r="5203" spans="5:7">
      <c r="E5203" s="80">
        <v>34863</v>
      </c>
      <c r="F5203">
        <v>1995</v>
      </c>
      <c r="G5203">
        <v>33</v>
      </c>
    </row>
    <row r="5204" spans="5:7">
      <c r="E5204" s="80">
        <v>34864</v>
      </c>
      <c r="F5204">
        <v>1995</v>
      </c>
      <c r="G5204">
        <v>33</v>
      </c>
    </row>
    <row r="5205" spans="5:7">
      <c r="E5205" s="80">
        <v>34865</v>
      </c>
      <c r="F5205">
        <v>1995</v>
      </c>
      <c r="G5205">
        <v>33</v>
      </c>
    </row>
    <row r="5206" spans="5:7">
      <c r="E5206" s="80">
        <v>34866</v>
      </c>
      <c r="F5206">
        <v>1995</v>
      </c>
      <c r="G5206">
        <v>33</v>
      </c>
    </row>
    <row r="5207" spans="5:7">
      <c r="E5207" s="80">
        <v>34867</v>
      </c>
      <c r="F5207">
        <v>1995</v>
      </c>
      <c r="G5207">
        <v>33</v>
      </c>
    </row>
    <row r="5208" spans="5:7">
      <c r="E5208" s="80">
        <v>34868</v>
      </c>
      <c r="F5208">
        <v>1995</v>
      </c>
      <c r="G5208">
        <v>33</v>
      </c>
    </row>
    <row r="5209" spans="5:7">
      <c r="E5209" s="80">
        <v>34869</v>
      </c>
      <c r="F5209">
        <v>1995</v>
      </c>
      <c r="G5209">
        <v>33</v>
      </c>
    </row>
    <row r="5210" spans="5:7">
      <c r="E5210" s="80">
        <v>34870</v>
      </c>
      <c r="F5210">
        <v>1995</v>
      </c>
      <c r="G5210">
        <v>33</v>
      </c>
    </row>
    <row r="5211" spans="5:7">
      <c r="E5211" s="80">
        <v>34871</v>
      </c>
      <c r="F5211">
        <v>1995</v>
      </c>
      <c r="G5211">
        <v>33</v>
      </c>
    </row>
    <row r="5212" spans="5:7">
      <c r="E5212" s="80">
        <v>34872</v>
      </c>
      <c r="F5212">
        <v>1995</v>
      </c>
      <c r="G5212">
        <v>33</v>
      </c>
    </row>
    <row r="5213" spans="5:7">
      <c r="E5213" s="80">
        <v>34873</v>
      </c>
      <c r="F5213">
        <v>1995</v>
      </c>
      <c r="G5213">
        <v>33</v>
      </c>
    </row>
    <row r="5214" spans="5:7">
      <c r="E5214" s="80">
        <v>34874</v>
      </c>
      <c r="F5214">
        <v>1995</v>
      </c>
      <c r="G5214">
        <v>33</v>
      </c>
    </row>
    <row r="5215" spans="5:7">
      <c r="E5215" s="80">
        <v>34875</v>
      </c>
      <c r="F5215">
        <v>1995</v>
      </c>
      <c r="G5215">
        <v>33</v>
      </c>
    </row>
    <row r="5216" spans="5:7">
      <c r="E5216" s="80">
        <v>34876</v>
      </c>
      <c r="F5216">
        <v>1995</v>
      </c>
      <c r="G5216">
        <v>33</v>
      </c>
    </row>
    <row r="5217" spans="5:7">
      <c r="E5217" s="80">
        <v>34877</v>
      </c>
      <c r="F5217">
        <v>1995</v>
      </c>
      <c r="G5217">
        <v>33</v>
      </c>
    </row>
    <row r="5218" spans="5:7">
      <c r="E5218" s="80">
        <v>34878</v>
      </c>
      <c r="F5218">
        <v>1995</v>
      </c>
      <c r="G5218">
        <v>33</v>
      </c>
    </row>
    <row r="5219" spans="5:7">
      <c r="E5219" s="80">
        <v>34879</v>
      </c>
      <c r="F5219">
        <v>1995</v>
      </c>
      <c r="G5219">
        <v>33</v>
      </c>
    </row>
    <row r="5220" spans="5:7">
      <c r="E5220" s="80">
        <v>34880</v>
      </c>
      <c r="F5220">
        <v>1995</v>
      </c>
      <c r="G5220">
        <v>33</v>
      </c>
    </row>
    <row r="5221" spans="5:7">
      <c r="E5221" s="80">
        <v>34881</v>
      </c>
      <c r="F5221">
        <v>1995</v>
      </c>
      <c r="G5221">
        <v>33</v>
      </c>
    </row>
    <row r="5222" spans="5:7">
      <c r="E5222" s="80">
        <v>34882</v>
      </c>
      <c r="F5222">
        <v>1995</v>
      </c>
      <c r="G5222">
        <v>33</v>
      </c>
    </row>
    <row r="5223" spans="5:7">
      <c r="E5223" s="80">
        <v>34883</v>
      </c>
      <c r="F5223">
        <v>1995</v>
      </c>
      <c r="G5223">
        <v>33</v>
      </c>
    </row>
    <row r="5224" spans="5:7">
      <c r="E5224" s="80">
        <v>34884</v>
      </c>
      <c r="F5224">
        <v>1995</v>
      </c>
      <c r="G5224">
        <v>33</v>
      </c>
    </row>
    <row r="5225" spans="5:7">
      <c r="E5225" s="80">
        <v>34885</v>
      </c>
      <c r="F5225">
        <v>1995</v>
      </c>
      <c r="G5225">
        <v>33</v>
      </c>
    </row>
    <row r="5226" spans="5:7">
      <c r="E5226" s="80">
        <v>34886</v>
      </c>
      <c r="F5226">
        <v>1995</v>
      </c>
      <c r="G5226">
        <v>33</v>
      </c>
    </row>
    <row r="5227" spans="5:7">
      <c r="E5227" s="80">
        <v>34887</v>
      </c>
      <c r="F5227">
        <v>1995</v>
      </c>
      <c r="G5227">
        <v>33</v>
      </c>
    </row>
    <row r="5228" spans="5:7">
      <c r="E5228" s="80">
        <v>34888</v>
      </c>
      <c r="F5228">
        <v>1995</v>
      </c>
      <c r="G5228">
        <v>33</v>
      </c>
    </row>
    <row r="5229" spans="5:7">
      <c r="E5229" s="80">
        <v>34889</v>
      </c>
      <c r="F5229">
        <v>1995</v>
      </c>
      <c r="G5229">
        <v>33</v>
      </c>
    </row>
    <row r="5230" spans="5:7">
      <c r="E5230" s="80">
        <v>34890</v>
      </c>
      <c r="F5230">
        <v>1995</v>
      </c>
      <c r="G5230">
        <v>33</v>
      </c>
    </row>
    <row r="5231" spans="5:7">
      <c r="E5231" s="80">
        <v>34891</v>
      </c>
      <c r="F5231">
        <v>1995</v>
      </c>
      <c r="G5231">
        <v>33</v>
      </c>
    </row>
    <row r="5232" spans="5:7">
      <c r="E5232" s="80">
        <v>34892</v>
      </c>
      <c r="F5232">
        <v>1995</v>
      </c>
      <c r="G5232">
        <v>33</v>
      </c>
    </row>
    <row r="5233" spans="5:7">
      <c r="E5233" s="80">
        <v>34893</v>
      </c>
      <c r="F5233">
        <v>1995</v>
      </c>
      <c r="G5233">
        <v>33</v>
      </c>
    </row>
    <row r="5234" spans="5:7">
      <c r="E5234" s="80">
        <v>34894</v>
      </c>
      <c r="F5234">
        <v>1995</v>
      </c>
      <c r="G5234">
        <v>33</v>
      </c>
    </row>
    <row r="5235" spans="5:7">
      <c r="E5235" s="80">
        <v>34895</v>
      </c>
      <c r="F5235">
        <v>1995</v>
      </c>
      <c r="G5235">
        <v>33</v>
      </c>
    </row>
    <row r="5236" spans="5:7">
      <c r="E5236" s="80">
        <v>34896</v>
      </c>
      <c r="F5236">
        <v>1995</v>
      </c>
      <c r="G5236">
        <v>33</v>
      </c>
    </row>
    <row r="5237" spans="5:7">
      <c r="E5237" s="80">
        <v>34897</v>
      </c>
      <c r="F5237">
        <v>1995</v>
      </c>
      <c r="G5237">
        <v>33</v>
      </c>
    </row>
    <row r="5238" spans="5:7">
      <c r="E5238" s="80">
        <v>34898</v>
      </c>
      <c r="F5238">
        <v>1995</v>
      </c>
      <c r="G5238">
        <v>33</v>
      </c>
    </row>
    <row r="5239" spans="5:7">
      <c r="E5239" s="80">
        <v>34899</v>
      </c>
      <c r="F5239">
        <v>1995</v>
      </c>
      <c r="G5239">
        <v>33</v>
      </c>
    </row>
    <row r="5240" spans="5:7">
      <c r="E5240" s="80">
        <v>34900</v>
      </c>
      <c r="F5240">
        <v>1995</v>
      </c>
      <c r="G5240">
        <v>33</v>
      </c>
    </row>
    <row r="5241" spans="5:7">
      <c r="E5241" s="80">
        <v>34901</v>
      </c>
      <c r="F5241">
        <v>1995</v>
      </c>
      <c r="G5241">
        <v>33</v>
      </c>
    </row>
    <row r="5242" spans="5:7">
      <c r="E5242" s="80">
        <v>34902</v>
      </c>
      <c r="F5242">
        <v>1995</v>
      </c>
      <c r="G5242">
        <v>33</v>
      </c>
    </row>
    <row r="5243" spans="5:7">
      <c r="E5243" s="80">
        <v>34903</v>
      </c>
      <c r="F5243">
        <v>1995</v>
      </c>
      <c r="G5243">
        <v>33</v>
      </c>
    </row>
    <row r="5244" spans="5:7">
      <c r="E5244" s="80">
        <v>34904</v>
      </c>
      <c r="F5244">
        <v>1995</v>
      </c>
      <c r="G5244">
        <v>33</v>
      </c>
    </row>
    <row r="5245" spans="5:7">
      <c r="E5245" s="80">
        <v>34905</v>
      </c>
      <c r="F5245">
        <v>1995</v>
      </c>
      <c r="G5245">
        <v>33</v>
      </c>
    </row>
    <row r="5246" spans="5:7">
      <c r="E5246" s="80">
        <v>34906</v>
      </c>
      <c r="F5246">
        <v>1995</v>
      </c>
      <c r="G5246">
        <v>33</v>
      </c>
    </row>
    <row r="5247" spans="5:7">
      <c r="E5247" s="80">
        <v>34907</v>
      </c>
      <c r="F5247">
        <v>1995</v>
      </c>
      <c r="G5247">
        <v>32.5</v>
      </c>
    </row>
    <row r="5248" spans="5:7">
      <c r="E5248" s="80">
        <v>34908</v>
      </c>
      <c r="F5248">
        <v>1995</v>
      </c>
      <c r="G5248">
        <v>32.5</v>
      </c>
    </row>
    <row r="5249" spans="5:7">
      <c r="E5249" s="80">
        <v>34909</v>
      </c>
      <c r="F5249">
        <v>1995</v>
      </c>
      <c r="G5249">
        <v>32.5</v>
      </c>
    </row>
    <row r="5250" spans="5:7">
      <c r="E5250" s="80">
        <v>34910</v>
      </c>
      <c r="F5250">
        <v>1995</v>
      </c>
      <c r="G5250">
        <v>32.5</v>
      </c>
    </row>
    <row r="5251" spans="5:7">
      <c r="E5251" s="80">
        <v>34911</v>
      </c>
      <c r="F5251">
        <v>1995</v>
      </c>
      <c r="G5251">
        <v>32.5</v>
      </c>
    </row>
    <row r="5252" spans="5:7">
      <c r="E5252" s="80">
        <v>34912</v>
      </c>
      <c r="F5252">
        <v>1995</v>
      </c>
      <c r="G5252">
        <v>32.5</v>
      </c>
    </row>
    <row r="5253" spans="5:7">
      <c r="E5253" s="80">
        <v>34913</v>
      </c>
      <c r="F5253">
        <v>1995</v>
      </c>
      <c r="G5253">
        <v>32.5</v>
      </c>
    </row>
    <row r="5254" spans="5:7">
      <c r="E5254" s="80">
        <v>34914</v>
      </c>
      <c r="F5254">
        <v>1995</v>
      </c>
      <c r="G5254">
        <v>32.5</v>
      </c>
    </row>
    <row r="5255" spans="5:7">
      <c r="E5255" s="80">
        <v>34915</v>
      </c>
      <c r="F5255">
        <v>1995</v>
      </c>
      <c r="G5255">
        <v>32.5</v>
      </c>
    </row>
    <row r="5256" spans="5:7">
      <c r="E5256" s="80">
        <v>34916</v>
      </c>
      <c r="F5256">
        <v>1995</v>
      </c>
      <c r="G5256">
        <v>32.5</v>
      </c>
    </row>
    <row r="5257" spans="5:7">
      <c r="E5257" s="80">
        <v>34917</v>
      </c>
      <c r="F5257">
        <v>1995</v>
      </c>
      <c r="G5257">
        <v>32.5</v>
      </c>
    </row>
    <row r="5258" spans="5:7">
      <c r="E5258" s="80">
        <v>34918</v>
      </c>
      <c r="F5258">
        <v>1995</v>
      </c>
      <c r="G5258">
        <v>32.5</v>
      </c>
    </row>
    <row r="5259" spans="5:7">
      <c r="E5259" s="80">
        <v>34919</v>
      </c>
      <c r="F5259">
        <v>1995</v>
      </c>
      <c r="G5259">
        <v>32.5</v>
      </c>
    </row>
    <row r="5260" spans="5:7">
      <c r="E5260" s="80">
        <v>34920</v>
      </c>
      <c r="F5260">
        <v>1995</v>
      </c>
      <c r="G5260">
        <v>32.5</v>
      </c>
    </row>
    <row r="5261" spans="5:7">
      <c r="E5261" s="80">
        <v>34921</v>
      </c>
      <c r="F5261">
        <v>1995</v>
      </c>
      <c r="G5261">
        <v>32.5</v>
      </c>
    </row>
    <row r="5262" spans="5:7">
      <c r="E5262" s="80">
        <v>34922</v>
      </c>
      <c r="F5262">
        <v>1995</v>
      </c>
      <c r="G5262">
        <v>32.5</v>
      </c>
    </row>
    <row r="5263" spans="5:7">
      <c r="E5263" s="80">
        <v>34923</v>
      </c>
      <c r="F5263">
        <v>1995</v>
      </c>
      <c r="G5263">
        <v>32.5</v>
      </c>
    </row>
    <row r="5264" spans="5:7">
      <c r="E5264" s="80">
        <v>34924</v>
      </c>
      <c r="F5264">
        <v>1995</v>
      </c>
      <c r="G5264">
        <v>32.5</v>
      </c>
    </row>
    <row r="5265" spans="5:7">
      <c r="E5265" s="80">
        <v>34925</v>
      </c>
      <c r="F5265">
        <v>1995</v>
      </c>
      <c r="G5265">
        <v>32.5</v>
      </c>
    </row>
    <row r="5266" spans="5:7">
      <c r="E5266" s="80">
        <v>34926</v>
      </c>
      <c r="F5266">
        <v>1995</v>
      </c>
      <c r="G5266">
        <v>32.5</v>
      </c>
    </row>
    <row r="5267" spans="5:7">
      <c r="E5267" s="80">
        <v>34927</v>
      </c>
      <c r="F5267">
        <v>1995</v>
      </c>
      <c r="G5267">
        <v>32.5</v>
      </c>
    </row>
    <row r="5268" spans="5:7">
      <c r="E5268" s="80">
        <v>34928</v>
      </c>
      <c r="F5268">
        <v>1995</v>
      </c>
      <c r="G5268">
        <v>32.5</v>
      </c>
    </row>
    <row r="5269" spans="5:7">
      <c r="E5269" s="80">
        <v>34929</v>
      </c>
      <c r="F5269">
        <v>1995</v>
      </c>
      <c r="G5269">
        <v>32.5</v>
      </c>
    </row>
    <row r="5270" spans="5:7">
      <c r="E5270" s="80">
        <v>34930</v>
      </c>
      <c r="F5270">
        <v>1995</v>
      </c>
      <c r="G5270">
        <v>32.5</v>
      </c>
    </row>
    <row r="5271" spans="5:7">
      <c r="E5271" s="80">
        <v>34931</v>
      </c>
      <c r="F5271">
        <v>1995</v>
      </c>
      <c r="G5271">
        <v>32.5</v>
      </c>
    </row>
    <row r="5272" spans="5:7">
      <c r="E5272" s="80">
        <v>34932</v>
      </c>
      <c r="F5272">
        <v>1995</v>
      </c>
      <c r="G5272">
        <v>32.5</v>
      </c>
    </row>
    <row r="5273" spans="5:7">
      <c r="E5273" s="80">
        <v>34933</v>
      </c>
      <c r="F5273">
        <v>1995</v>
      </c>
      <c r="G5273">
        <v>32.5</v>
      </c>
    </row>
    <row r="5274" spans="5:7">
      <c r="E5274" s="80">
        <v>34934</v>
      </c>
      <c r="F5274">
        <v>1995</v>
      </c>
      <c r="G5274">
        <v>32.5</v>
      </c>
    </row>
    <row r="5275" spans="5:7">
      <c r="E5275" s="80">
        <v>34935</v>
      </c>
      <c r="F5275">
        <v>1995</v>
      </c>
      <c r="G5275">
        <v>32.5</v>
      </c>
    </row>
    <row r="5276" spans="5:7">
      <c r="E5276" s="80">
        <v>34936</v>
      </c>
      <c r="F5276">
        <v>1995</v>
      </c>
      <c r="G5276">
        <v>32.5</v>
      </c>
    </row>
    <row r="5277" spans="5:7">
      <c r="E5277" s="80">
        <v>34937</v>
      </c>
      <c r="F5277">
        <v>1995</v>
      </c>
      <c r="G5277">
        <v>32.5</v>
      </c>
    </row>
    <row r="5278" spans="5:7">
      <c r="E5278" s="80">
        <v>34938</v>
      </c>
      <c r="F5278">
        <v>1995</v>
      </c>
      <c r="G5278">
        <v>32.5</v>
      </c>
    </row>
    <row r="5279" spans="5:7">
      <c r="E5279" s="80">
        <v>34939</v>
      </c>
      <c r="F5279">
        <v>1995</v>
      </c>
      <c r="G5279">
        <v>32.5</v>
      </c>
    </row>
    <row r="5280" spans="5:7">
      <c r="E5280" s="80">
        <v>34940</v>
      </c>
      <c r="F5280">
        <v>1995</v>
      </c>
      <c r="G5280">
        <v>32.5</v>
      </c>
    </row>
    <row r="5281" spans="5:7">
      <c r="E5281" s="80">
        <v>34941</v>
      </c>
      <c r="F5281">
        <v>1995</v>
      </c>
      <c r="G5281">
        <v>32.5</v>
      </c>
    </row>
    <row r="5282" spans="5:7">
      <c r="E5282" s="80">
        <v>34942</v>
      </c>
      <c r="F5282">
        <v>1995</v>
      </c>
      <c r="G5282">
        <v>32.5</v>
      </c>
    </row>
    <row r="5283" spans="5:7">
      <c r="E5283" s="80">
        <v>34943</v>
      </c>
      <c r="F5283">
        <v>1995</v>
      </c>
      <c r="G5283">
        <v>32.5</v>
      </c>
    </row>
    <row r="5284" spans="5:7">
      <c r="E5284" s="80">
        <v>34944</v>
      </c>
      <c r="F5284">
        <v>1995</v>
      </c>
      <c r="G5284">
        <v>32.5</v>
      </c>
    </row>
    <row r="5285" spans="5:7">
      <c r="E5285" s="80">
        <v>34945</v>
      </c>
      <c r="F5285">
        <v>1995</v>
      </c>
      <c r="G5285">
        <v>32.5</v>
      </c>
    </row>
    <row r="5286" spans="5:7">
      <c r="E5286" s="80">
        <v>34946</v>
      </c>
      <c r="F5286">
        <v>1995</v>
      </c>
      <c r="G5286">
        <v>32.5</v>
      </c>
    </row>
    <row r="5287" spans="5:7">
      <c r="E5287" s="80">
        <v>34947</v>
      </c>
      <c r="F5287">
        <v>1995</v>
      </c>
      <c r="G5287">
        <v>32.5</v>
      </c>
    </row>
    <row r="5288" spans="5:7">
      <c r="E5288" s="80">
        <v>34948</v>
      </c>
      <c r="F5288">
        <v>1995</v>
      </c>
      <c r="G5288">
        <v>32.5</v>
      </c>
    </row>
    <row r="5289" spans="5:7">
      <c r="E5289" s="80">
        <v>34949</v>
      </c>
      <c r="F5289">
        <v>1995</v>
      </c>
      <c r="G5289">
        <v>32.5</v>
      </c>
    </row>
    <row r="5290" spans="5:7">
      <c r="E5290" s="80">
        <v>34950</v>
      </c>
      <c r="F5290">
        <v>1995</v>
      </c>
      <c r="G5290">
        <v>32.5</v>
      </c>
    </row>
    <row r="5291" spans="5:7">
      <c r="E5291" s="80">
        <v>34951</v>
      </c>
      <c r="F5291">
        <v>1995</v>
      </c>
      <c r="G5291">
        <v>32.5</v>
      </c>
    </row>
    <row r="5292" spans="5:7">
      <c r="E5292" s="80">
        <v>34952</v>
      </c>
      <c r="F5292">
        <v>1995</v>
      </c>
      <c r="G5292">
        <v>32.5</v>
      </c>
    </row>
    <row r="5293" spans="5:7">
      <c r="E5293" s="80">
        <v>34953</v>
      </c>
      <c r="F5293">
        <v>1995</v>
      </c>
      <c r="G5293">
        <v>32.5</v>
      </c>
    </row>
    <row r="5294" spans="5:7">
      <c r="E5294" s="80">
        <v>34954</v>
      </c>
      <c r="F5294">
        <v>1995</v>
      </c>
      <c r="G5294">
        <v>32.5</v>
      </c>
    </row>
    <row r="5295" spans="5:7">
      <c r="E5295" s="80">
        <v>34955</v>
      </c>
      <c r="F5295">
        <v>1995</v>
      </c>
      <c r="G5295">
        <v>32.5</v>
      </c>
    </row>
    <row r="5296" spans="5:7">
      <c r="E5296" s="80">
        <v>34956</v>
      </c>
      <c r="F5296">
        <v>1995</v>
      </c>
      <c r="G5296">
        <v>32.5</v>
      </c>
    </row>
    <row r="5297" spans="5:7">
      <c r="E5297" s="80">
        <v>34957</v>
      </c>
      <c r="F5297">
        <v>1995</v>
      </c>
      <c r="G5297">
        <v>32.5</v>
      </c>
    </row>
    <row r="5298" spans="5:7">
      <c r="E5298" s="80">
        <v>34958</v>
      </c>
      <c r="F5298">
        <v>1995</v>
      </c>
      <c r="G5298">
        <v>32.5</v>
      </c>
    </row>
    <row r="5299" spans="5:7">
      <c r="E5299" s="80">
        <v>34959</v>
      </c>
      <c r="F5299">
        <v>1995</v>
      </c>
      <c r="G5299">
        <v>32.5</v>
      </c>
    </row>
    <row r="5300" spans="5:7">
      <c r="E5300" s="80">
        <v>34960</v>
      </c>
      <c r="F5300">
        <v>1995</v>
      </c>
      <c r="G5300">
        <v>32.5</v>
      </c>
    </row>
    <row r="5301" spans="5:7">
      <c r="E5301" s="80">
        <v>34961</v>
      </c>
      <c r="F5301">
        <v>1995</v>
      </c>
      <c r="G5301">
        <v>32.5</v>
      </c>
    </row>
    <row r="5302" spans="5:7">
      <c r="E5302" s="80">
        <v>34962</v>
      </c>
      <c r="F5302">
        <v>1995</v>
      </c>
      <c r="G5302">
        <v>32.5</v>
      </c>
    </row>
    <row r="5303" spans="5:7">
      <c r="E5303" s="80">
        <v>34963</v>
      </c>
      <c r="F5303">
        <v>1995</v>
      </c>
      <c r="G5303">
        <v>32.5</v>
      </c>
    </row>
    <row r="5304" spans="5:7">
      <c r="E5304" s="80">
        <v>34964</v>
      </c>
      <c r="F5304">
        <v>1995</v>
      </c>
      <c r="G5304">
        <v>32.5</v>
      </c>
    </row>
    <row r="5305" spans="5:7">
      <c r="E5305" s="80">
        <v>34965</v>
      </c>
      <c r="F5305">
        <v>1995</v>
      </c>
      <c r="G5305">
        <v>32.5</v>
      </c>
    </row>
    <row r="5306" spans="5:7">
      <c r="E5306" s="80">
        <v>34966</v>
      </c>
      <c r="F5306">
        <v>1995</v>
      </c>
      <c r="G5306">
        <v>32.5</v>
      </c>
    </row>
    <row r="5307" spans="5:7">
      <c r="E5307" s="80">
        <v>34967</v>
      </c>
      <c r="F5307">
        <v>1995</v>
      </c>
      <c r="G5307">
        <v>32.5</v>
      </c>
    </row>
    <row r="5308" spans="5:7">
      <c r="E5308" s="80">
        <v>34968</v>
      </c>
      <c r="F5308">
        <v>1995</v>
      </c>
      <c r="G5308">
        <v>32.5</v>
      </c>
    </row>
    <row r="5309" spans="5:7">
      <c r="E5309" s="80">
        <v>34969</v>
      </c>
      <c r="F5309">
        <v>1995</v>
      </c>
      <c r="G5309">
        <v>32.5</v>
      </c>
    </row>
    <row r="5310" spans="5:7">
      <c r="E5310" s="80">
        <v>34970</v>
      </c>
      <c r="F5310">
        <v>1995</v>
      </c>
      <c r="G5310">
        <v>31.75</v>
      </c>
    </row>
    <row r="5311" spans="5:7">
      <c r="E5311" s="80">
        <v>34971</v>
      </c>
      <c r="F5311">
        <v>1995</v>
      </c>
      <c r="G5311">
        <v>31.75</v>
      </c>
    </row>
    <row r="5312" spans="5:7">
      <c r="E5312" s="80">
        <v>34972</v>
      </c>
      <c r="F5312">
        <v>1995</v>
      </c>
      <c r="G5312">
        <v>31.75</v>
      </c>
    </row>
    <row r="5313" spans="5:7">
      <c r="E5313" s="80">
        <v>34973</v>
      </c>
      <c r="F5313">
        <v>1995</v>
      </c>
      <c r="G5313">
        <v>31.75</v>
      </c>
    </row>
    <row r="5314" spans="5:7">
      <c r="E5314" s="80">
        <v>34974</v>
      </c>
      <c r="F5314">
        <v>1995</v>
      </c>
      <c r="G5314">
        <v>31.75</v>
      </c>
    </row>
    <row r="5315" spans="5:7">
      <c r="E5315" s="80">
        <v>34975</v>
      </c>
      <c r="F5315">
        <v>1995</v>
      </c>
      <c r="G5315">
        <v>31.75</v>
      </c>
    </row>
    <row r="5316" spans="5:7">
      <c r="E5316" s="80">
        <v>34976</v>
      </c>
      <c r="F5316">
        <v>1995</v>
      </c>
      <c r="G5316">
        <v>31.75</v>
      </c>
    </row>
    <row r="5317" spans="5:7">
      <c r="E5317" s="80">
        <v>34977</v>
      </c>
      <c r="F5317">
        <v>1995</v>
      </c>
      <c r="G5317">
        <v>31.25</v>
      </c>
    </row>
    <row r="5318" spans="5:7">
      <c r="E5318" s="80">
        <v>34978</v>
      </c>
      <c r="F5318">
        <v>1995</v>
      </c>
      <c r="G5318">
        <v>31.25</v>
      </c>
    </row>
    <row r="5319" spans="5:7">
      <c r="E5319" s="80">
        <v>34979</v>
      </c>
      <c r="F5319">
        <v>1995</v>
      </c>
      <c r="G5319">
        <v>31.25</v>
      </c>
    </row>
    <row r="5320" spans="5:7">
      <c r="E5320" s="80">
        <v>34980</v>
      </c>
      <c r="F5320">
        <v>1995</v>
      </c>
      <c r="G5320">
        <v>31.25</v>
      </c>
    </row>
    <row r="5321" spans="5:7">
      <c r="E5321" s="80">
        <v>34981</v>
      </c>
      <c r="F5321">
        <v>1995</v>
      </c>
      <c r="G5321">
        <v>31.25</v>
      </c>
    </row>
    <row r="5322" spans="5:7">
      <c r="E5322" s="80">
        <v>34982</v>
      </c>
      <c r="F5322">
        <v>1995</v>
      </c>
      <c r="G5322">
        <v>31.25</v>
      </c>
    </row>
    <row r="5323" spans="5:7">
      <c r="E5323" s="80">
        <v>34983</v>
      </c>
      <c r="F5323">
        <v>1995</v>
      </c>
      <c r="G5323">
        <v>31.25</v>
      </c>
    </row>
    <row r="5324" spans="5:7">
      <c r="E5324" s="80">
        <v>34984</v>
      </c>
      <c r="F5324">
        <v>1995</v>
      </c>
      <c r="G5324">
        <v>31.25</v>
      </c>
    </row>
    <row r="5325" spans="5:7">
      <c r="E5325" s="80">
        <v>34985</v>
      </c>
      <c r="F5325">
        <v>1995</v>
      </c>
      <c r="G5325">
        <v>31.25</v>
      </c>
    </row>
    <row r="5326" spans="5:7">
      <c r="E5326" s="80">
        <v>34986</v>
      </c>
      <c r="F5326">
        <v>1995</v>
      </c>
      <c r="G5326">
        <v>31.25</v>
      </c>
    </row>
    <row r="5327" spans="5:7">
      <c r="E5327" s="80">
        <v>34987</v>
      </c>
      <c r="F5327">
        <v>1995</v>
      </c>
      <c r="G5327">
        <v>31.25</v>
      </c>
    </row>
    <row r="5328" spans="5:7">
      <c r="E5328" s="80">
        <v>34988</v>
      </c>
      <c r="F5328">
        <v>1995</v>
      </c>
      <c r="G5328">
        <v>31.25</v>
      </c>
    </row>
    <row r="5329" spans="5:7">
      <c r="E5329" s="80">
        <v>34989</v>
      </c>
      <c r="F5329">
        <v>1995</v>
      </c>
      <c r="G5329">
        <v>31.25</v>
      </c>
    </row>
    <row r="5330" spans="5:7">
      <c r="E5330" s="80">
        <v>34990</v>
      </c>
      <c r="F5330">
        <v>1995</v>
      </c>
      <c r="G5330">
        <v>31.25</v>
      </c>
    </row>
    <row r="5331" spans="5:7">
      <c r="E5331" s="80">
        <v>34991</v>
      </c>
      <c r="F5331">
        <v>1995</v>
      </c>
      <c r="G5331">
        <v>31.25</v>
      </c>
    </row>
    <row r="5332" spans="5:7">
      <c r="E5332" s="80">
        <v>34992</v>
      </c>
      <c r="F5332">
        <v>1995</v>
      </c>
      <c r="G5332">
        <v>31.25</v>
      </c>
    </row>
    <row r="5333" spans="5:7">
      <c r="E5333" s="80">
        <v>34993</v>
      </c>
      <c r="F5333">
        <v>1995</v>
      </c>
      <c r="G5333">
        <v>31.25</v>
      </c>
    </row>
    <row r="5334" spans="5:7">
      <c r="E5334" s="80">
        <v>34994</v>
      </c>
      <c r="F5334">
        <v>1995</v>
      </c>
      <c r="G5334">
        <v>31.25</v>
      </c>
    </row>
    <row r="5335" spans="5:7">
      <c r="E5335" s="80">
        <v>34995</v>
      </c>
      <c r="F5335">
        <v>1995</v>
      </c>
      <c r="G5335">
        <v>31.25</v>
      </c>
    </row>
    <row r="5336" spans="5:7">
      <c r="E5336" s="80">
        <v>34996</v>
      </c>
      <c r="F5336">
        <v>1995</v>
      </c>
      <c r="G5336">
        <v>31.25</v>
      </c>
    </row>
    <row r="5337" spans="5:7">
      <c r="E5337" s="80">
        <v>34997</v>
      </c>
      <c r="F5337">
        <v>1995</v>
      </c>
      <c r="G5337">
        <v>31.25</v>
      </c>
    </row>
    <row r="5338" spans="5:7">
      <c r="E5338" s="80">
        <v>34998</v>
      </c>
      <c r="F5338">
        <v>1995</v>
      </c>
      <c r="G5338">
        <v>31.25</v>
      </c>
    </row>
    <row r="5339" spans="5:7">
      <c r="E5339" s="80">
        <v>34999</v>
      </c>
      <c r="F5339">
        <v>1995</v>
      </c>
      <c r="G5339">
        <v>31.25</v>
      </c>
    </row>
    <row r="5340" spans="5:7">
      <c r="E5340" s="80">
        <v>35000</v>
      </c>
      <c r="F5340">
        <v>1995</v>
      </c>
      <c r="G5340">
        <v>31.25</v>
      </c>
    </row>
    <row r="5341" spans="5:7">
      <c r="E5341" s="80">
        <v>35001</v>
      </c>
      <c r="F5341">
        <v>1995</v>
      </c>
      <c r="G5341">
        <v>31.25</v>
      </c>
    </row>
    <row r="5342" spans="5:7">
      <c r="E5342" s="80">
        <v>35002</v>
      </c>
      <c r="F5342">
        <v>1995</v>
      </c>
      <c r="G5342">
        <v>31.25</v>
      </c>
    </row>
    <row r="5343" spans="5:7">
      <c r="E5343" s="80">
        <v>35003</v>
      </c>
      <c r="F5343">
        <v>1995</v>
      </c>
      <c r="G5343">
        <v>31.25</v>
      </c>
    </row>
    <row r="5344" spans="5:7">
      <c r="E5344" s="80">
        <v>35004</v>
      </c>
      <c r="F5344">
        <v>1995</v>
      </c>
      <c r="G5344">
        <v>31</v>
      </c>
    </row>
    <row r="5345" spans="5:7">
      <c r="E5345" s="80">
        <v>35005</v>
      </c>
      <c r="F5345">
        <v>1995</v>
      </c>
      <c r="G5345">
        <v>30.5</v>
      </c>
    </row>
    <row r="5346" spans="5:7">
      <c r="E5346" s="80">
        <v>35006</v>
      </c>
      <c r="F5346">
        <v>1995</v>
      </c>
      <c r="G5346">
        <v>30.5</v>
      </c>
    </row>
    <row r="5347" spans="5:7">
      <c r="E5347" s="80">
        <v>35007</v>
      </c>
      <c r="F5347">
        <v>1995</v>
      </c>
      <c r="G5347">
        <v>30.5</v>
      </c>
    </row>
    <row r="5348" spans="5:7">
      <c r="E5348" s="80">
        <v>35008</v>
      </c>
      <c r="F5348">
        <v>1995</v>
      </c>
      <c r="G5348">
        <v>30.5</v>
      </c>
    </row>
    <row r="5349" spans="5:7">
      <c r="E5349" s="80">
        <v>35009</v>
      </c>
      <c r="F5349">
        <v>1995</v>
      </c>
      <c r="G5349">
        <v>30.5</v>
      </c>
    </row>
    <row r="5350" spans="5:7">
      <c r="E5350" s="80">
        <v>35010</v>
      </c>
      <c r="F5350">
        <v>1995</v>
      </c>
      <c r="G5350">
        <v>30.5</v>
      </c>
    </row>
    <row r="5351" spans="5:7">
      <c r="E5351" s="80">
        <v>35011</v>
      </c>
      <c r="F5351">
        <v>1995</v>
      </c>
      <c r="G5351">
        <v>30.5</v>
      </c>
    </row>
    <row r="5352" spans="5:7">
      <c r="E5352" s="80">
        <v>35012</v>
      </c>
      <c r="F5352">
        <v>1995</v>
      </c>
      <c r="G5352">
        <v>30</v>
      </c>
    </row>
    <row r="5353" spans="5:7">
      <c r="E5353" s="80">
        <v>35013</v>
      </c>
      <c r="F5353">
        <v>1995</v>
      </c>
      <c r="G5353">
        <v>30</v>
      </c>
    </row>
    <row r="5354" spans="5:7">
      <c r="E5354" s="80">
        <v>35014</v>
      </c>
      <c r="F5354">
        <v>1995</v>
      </c>
      <c r="G5354">
        <v>30</v>
      </c>
    </row>
    <row r="5355" spans="5:7">
      <c r="E5355" s="80">
        <v>35015</v>
      </c>
      <c r="F5355">
        <v>1995</v>
      </c>
      <c r="G5355">
        <v>30</v>
      </c>
    </row>
    <row r="5356" spans="5:7">
      <c r="E5356" s="80">
        <v>35016</v>
      </c>
      <c r="F5356">
        <v>1995</v>
      </c>
      <c r="G5356">
        <v>30</v>
      </c>
    </row>
    <row r="5357" spans="5:7">
      <c r="E5357" s="80">
        <v>35017</v>
      </c>
      <c r="F5357">
        <v>1995</v>
      </c>
      <c r="G5357">
        <v>30</v>
      </c>
    </row>
    <row r="5358" spans="5:7">
      <c r="E5358" s="80">
        <v>35018</v>
      </c>
      <c r="F5358">
        <v>1995</v>
      </c>
      <c r="G5358">
        <v>30</v>
      </c>
    </row>
    <row r="5359" spans="5:7">
      <c r="E5359" s="80">
        <v>35019</v>
      </c>
      <c r="F5359">
        <v>1995</v>
      </c>
      <c r="G5359">
        <v>30</v>
      </c>
    </row>
    <row r="5360" spans="5:7">
      <c r="E5360" s="80">
        <v>35020</v>
      </c>
      <c r="F5360">
        <v>1995</v>
      </c>
      <c r="G5360">
        <v>30</v>
      </c>
    </row>
    <row r="5361" spans="5:7">
      <c r="E5361" s="80">
        <v>35021</v>
      </c>
      <c r="F5361">
        <v>1995</v>
      </c>
      <c r="G5361">
        <v>30</v>
      </c>
    </row>
    <row r="5362" spans="5:7">
      <c r="E5362" s="80">
        <v>35022</v>
      </c>
      <c r="F5362">
        <v>1995</v>
      </c>
      <c r="G5362">
        <v>30</v>
      </c>
    </row>
    <row r="5363" spans="5:7">
      <c r="E5363" s="80">
        <v>35023</v>
      </c>
      <c r="F5363">
        <v>1995</v>
      </c>
      <c r="G5363">
        <v>30</v>
      </c>
    </row>
    <row r="5364" spans="5:7">
      <c r="E5364" s="80">
        <v>35024</v>
      </c>
      <c r="F5364">
        <v>1995</v>
      </c>
      <c r="G5364">
        <v>30</v>
      </c>
    </row>
    <row r="5365" spans="5:7">
      <c r="E5365" s="80">
        <v>35025</v>
      </c>
      <c r="F5365">
        <v>1995</v>
      </c>
      <c r="G5365">
        <v>30</v>
      </c>
    </row>
    <row r="5366" spans="5:7">
      <c r="E5366" s="80">
        <v>35026</v>
      </c>
      <c r="F5366">
        <v>1995</v>
      </c>
      <c r="G5366">
        <v>30</v>
      </c>
    </row>
    <row r="5367" spans="5:7">
      <c r="E5367" s="80">
        <v>35027</v>
      </c>
      <c r="F5367">
        <v>1995</v>
      </c>
      <c r="G5367">
        <v>30</v>
      </c>
    </row>
    <row r="5368" spans="5:7">
      <c r="E5368" s="80">
        <v>35028</v>
      </c>
      <c r="F5368">
        <v>1995</v>
      </c>
      <c r="G5368">
        <v>30</v>
      </c>
    </row>
    <row r="5369" spans="5:7">
      <c r="E5369" s="80">
        <v>35029</v>
      </c>
      <c r="F5369">
        <v>1995</v>
      </c>
      <c r="G5369">
        <v>30</v>
      </c>
    </row>
    <row r="5370" spans="5:7">
      <c r="E5370" s="80">
        <v>35030</v>
      </c>
      <c r="F5370">
        <v>1995</v>
      </c>
      <c r="G5370">
        <v>30</v>
      </c>
    </row>
    <row r="5371" spans="5:7">
      <c r="E5371" s="80">
        <v>35031</v>
      </c>
      <c r="F5371">
        <v>1995</v>
      </c>
      <c r="G5371">
        <v>30</v>
      </c>
    </row>
    <row r="5372" spans="5:7">
      <c r="E5372" s="80">
        <v>35032</v>
      </c>
      <c r="F5372">
        <v>1995</v>
      </c>
      <c r="G5372">
        <v>30</v>
      </c>
    </row>
    <row r="5373" spans="5:7">
      <c r="E5373" s="80">
        <v>35033</v>
      </c>
      <c r="F5373">
        <v>1995</v>
      </c>
      <c r="G5373">
        <v>30</v>
      </c>
    </row>
    <row r="5374" spans="5:7">
      <c r="E5374" s="80">
        <v>35034</v>
      </c>
      <c r="F5374">
        <v>1995</v>
      </c>
      <c r="G5374">
        <v>30</v>
      </c>
    </row>
    <row r="5375" spans="5:7">
      <c r="E5375" s="80">
        <v>35035</v>
      </c>
      <c r="F5375">
        <v>1995</v>
      </c>
      <c r="G5375">
        <v>30</v>
      </c>
    </row>
    <row r="5376" spans="5:7">
      <c r="E5376" s="80">
        <v>35036</v>
      </c>
      <c r="F5376">
        <v>1995</v>
      </c>
      <c r="G5376">
        <v>30</v>
      </c>
    </row>
    <row r="5377" spans="5:7">
      <c r="E5377" s="80">
        <v>35037</v>
      </c>
      <c r="F5377">
        <v>1995</v>
      </c>
      <c r="G5377">
        <v>30</v>
      </c>
    </row>
    <row r="5378" spans="5:7">
      <c r="E5378" s="80">
        <v>35038</v>
      </c>
      <c r="F5378">
        <v>1995</v>
      </c>
      <c r="G5378">
        <v>30</v>
      </c>
    </row>
    <row r="5379" spans="5:7">
      <c r="E5379" s="80">
        <v>35039</v>
      </c>
      <c r="F5379">
        <v>1995</v>
      </c>
      <c r="G5379">
        <v>30</v>
      </c>
    </row>
    <row r="5380" spans="5:7">
      <c r="E5380" s="80">
        <v>35040</v>
      </c>
      <c r="F5380">
        <v>1995</v>
      </c>
      <c r="G5380">
        <v>30</v>
      </c>
    </row>
    <row r="5381" spans="5:7">
      <c r="E5381" s="80">
        <v>35041</v>
      </c>
      <c r="F5381">
        <v>1995</v>
      </c>
      <c r="G5381">
        <v>30</v>
      </c>
    </row>
    <row r="5382" spans="5:7">
      <c r="E5382" s="80">
        <v>35042</v>
      </c>
      <c r="F5382">
        <v>1995</v>
      </c>
      <c r="G5382">
        <v>30</v>
      </c>
    </row>
    <row r="5383" spans="5:7">
      <c r="E5383" s="80">
        <v>35043</v>
      </c>
      <c r="F5383">
        <v>1995</v>
      </c>
      <c r="G5383">
        <v>30</v>
      </c>
    </row>
    <row r="5384" spans="5:7">
      <c r="E5384" s="80">
        <v>35044</v>
      </c>
      <c r="F5384">
        <v>1995</v>
      </c>
      <c r="G5384">
        <v>30</v>
      </c>
    </row>
    <row r="5385" spans="5:7">
      <c r="E5385" s="80">
        <v>35045</v>
      </c>
      <c r="F5385">
        <v>1995</v>
      </c>
      <c r="G5385">
        <v>30</v>
      </c>
    </row>
    <row r="5386" spans="5:7">
      <c r="E5386" s="80">
        <v>35046</v>
      </c>
      <c r="F5386">
        <v>1995</v>
      </c>
      <c r="G5386">
        <v>30</v>
      </c>
    </row>
    <row r="5387" spans="5:7">
      <c r="E5387" s="80">
        <v>35047</v>
      </c>
      <c r="F5387">
        <v>1995</v>
      </c>
      <c r="G5387">
        <v>29.25</v>
      </c>
    </row>
    <row r="5388" spans="5:7">
      <c r="E5388" s="80">
        <v>35048</v>
      </c>
      <c r="F5388">
        <v>1995</v>
      </c>
      <c r="G5388">
        <v>29.25</v>
      </c>
    </row>
    <row r="5389" spans="5:7">
      <c r="E5389" s="80">
        <v>35049</v>
      </c>
      <c r="F5389">
        <v>1995</v>
      </c>
      <c r="G5389">
        <v>29.25</v>
      </c>
    </row>
    <row r="5390" spans="5:7">
      <c r="E5390" s="80">
        <v>35050</v>
      </c>
      <c r="F5390">
        <v>1995</v>
      </c>
      <c r="G5390">
        <v>29.25</v>
      </c>
    </row>
    <row r="5391" spans="5:7">
      <c r="E5391" s="80">
        <v>35051</v>
      </c>
      <c r="F5391">
        <v>1995</v>
      </c>
      <c r="G5391">
        <v>29.25</v>
      </c>
    </row>
    <row r="5392" spans="5:7">
      <c r="E5392" s="80">
        <v>35052</v>
      </c>
      <c r="F5392">
        <v>1995</v>
      </c>
      <c r="G5392">
        <v>29.25</v>
      </c>
    </row>
    <row r="5393" spans="5:7">
      <c r="E5393" s="80">
        <v>35053</v>
      </c>
      <c r="F5393">
        <v>1995</v>
      </c>
      <c r="G5393">
        <v>29.25</v>
      </c>
    </row>
    <row r="5394" spans="5:7">
      <c r="E5394" s="80">
        <v>35054</v>
      </c>
      <c r="F5394">
        <v>1995</v>
      </c>
      <c r="G5394">
        <v>28.5</v>
      </c>
    </row>
    <row r="5395" spans="5:7">
      <c r="E5395" s="80">
        <v>35055</v>
      </c>
      <c r="F5395">
        <v>1995</v>
      </c>
      <c r="G5395">
        <v>28.5</v>
      </c>
    </row>
    <row r="5396" spans="5:7">
      <c r="E5396" s="80">
        <v>35056</v>
      </c>
      <c r="F5396">
        <v>1995</v>
      </c>
      <c r="G5396">
        <v>28.5</v>
      </c>
    </row>
    <row r="5397" spans="5:7">
      <c r="E5397" s="80">
        <v>35057</v>
      </c>
      <c r="F5397">
        <v>1995</v>
      </c>
      <c r="G5397">
        <v>28.5</v>
      </c>
    </row>
    <row r="5398" spans="5:7">
      <c r="E5398" s="80">
        <v>35058</v>
      </c>
      <c r="F5398">
        <v>1995</v>
      </c>
      <c r="G5398">
        <v>28.5</v>
      </c>
    </row>
    <row r="5399" spans="5:7">
      <c r="E5399" s="80">
        <v>35059</v>
      </c>
      <c r="F5399">
        <v>1995</v>
      </c>
      <c r="G5399">
        <v>28.5</v>
      </c>
    </row>
    <row r="5400" spans="5:7">
      <c r="E5400" s="80">
        <v>35060</v>
      </c>
      <c r="F5400">
        <v>1995</v>
      </c>
      <c r="G5400">
        <v>28.5</v>
      </c>
    </row>
    <row r="5401" spans="5:7">
      <c r="E5401" s="80">
        <v>35061</v>
      </c>
      <c r="F5401">
        <v>1995</v>
      </c>
      <c r="G5401">
        <v>28.5</v>
      </c>
    </row>
    <row r="5402" spans="5:7">
      <c r="E5402" s="80">
        <v>35062</v>
      </c>
      <c r="F5402">
        <v>1995</v>
      </c>
      <c r="G5402">
        <v>28.5</v>
      </c>
    </row>
    <row r="5403" spans="5:7">
      <c r="E5403" s="80">
        <v>35063</v>
      </c>
      <c r="F5403">
        <v>1995</v>
      </c>
      <c r="G5403">
        <v>28.5</v>
      </c>
    </row>
    <row r="5404" spans="5:7">
      <c r="E5404" s="80">
        <v>35064</v>
      </c>
      <c r="F5404">
        <v>1995</v>
      </c>
      <c r="G5404">
        <v>28.5</v>
      </c>
    </row>
    <row r="5405" spans="5:7">
      <c r="E5405" s="80">
        <v>35065</v>
      </c>
      <c r="F5405">
        <v>1996</v>
      </c>
      <c r="G5405">
        <v>28.5</v>
      </c>
    </row>
    <row r="5406" spans="5:7">
      <c r="E5406" s="80">
        <v>35066</v>
      </c>
      <c r="F5406">
        <v>1996</v>
      </c>
      <c r="G5406">
        <v>28.5</v>
      </c>
    </row>
    <row r="5407" spans="5:7">
      <c r="E5407" s="80">
        <v>35067</v>
      </c>
      <c r="F5407">
        <v>1996</v>
      </c>
      <c r="G5407">
        <v>28.5</v>
      </c>
    </row>
    <row r="5408" spans="5:7">
      <c r="E5408" s="80">
        <v>35068</v>
      </c>
      <c r="F5408">
        <v>1996</v>
      </c>
      <c r="G5408">
        <v>28.5</v>
      </c>
    </row>
    <row r="5409" spans="5:7">
      <c r="E5409" s="80">
        <v>35069</v>
      </c>
      <c r="F5409">
        <v>1996</v>
      </c>
      <c r="G5409">
        <v>28.5</v>
      </c>
    </row>
    <row r="5410" spans="5:7">
      <c r="E5410" s="80">
        <v>35070</v>
      </c>
      <c r="F5410">
        <v>1996</v>
      </c>
      <c r="G5410">
        <v>28.5</v>
      </c>
    </row>
    <row r="5411" spans="5:7">
      <c r="E5411" s="80">
        <v>35071</v>
      </c>
      <c r="F5411">
        <v>1996</v>
      </c>
      <c r="G5411">
        <v>28.5</v>
      </c>
    </row>
    <row r="5412" spans="5:7">
      <c r="E5412" s="80">
        <v>35072</v>
      </c>
      <c r="F5412">
        <v>1996</v>
      </c>
      <c r="G5412">
        <v>28.5</v>
      </c>
    </row>
    <row r="5413" spans="5:7">
      <c r="E5413" s="80">
        <v>35073</v>
      </c>
      <c r="F5413">
        <v>1996</v>
      </c>
      <c r="G5413">
        <v>28.5</v>
      </c>
    </row>
    <row r="5414" spans="5:7">
      <c r="E5414" s="80">
        <v>35074</v>
      </c>
      <c r="F5414">
        <v>1996</v>
      </c>
      <c r="G5414">
        <v>28.5</v>
      </c>
    </row>
    <row r="5415" spans="5:7">
      <c r="E5415" s="80">
        <v>35075</v>
      </c>
      <c r="F5415">
        <v>1996</v>
      </c>
      <c r="G5415">
        <v>28.5</v>
      </c>
    </row>
    <row r="5416" spans="5:7">
      <c r="E5416" s="80">
        <v>35076</v>
      </c>
      <c r="F5416">
        <v>1996</v>
      </c>
      <c r="G5416">
        <v>28.5</v>
      </c>
    </row>
    <row r="5417" spans="5:7">
      <c r="E5417" s="80">
        <v>35077</v>
      </c>
      <c r="F5417">
        <v>1996</v>
      </c>
      <c r="G5417">
        <v>28.5</v>
      </c>
    </row>
    <row r="5418" spans="5:7">
      <c r="E5418" s="80">
        <v>35078</v>
      </c>
      <c r="F5418">
        <v>1996</v>
      </c>
      <c r="G5418">
        <v>28.5</v>
      </c>
    </row>
    <row r="5419" spans="5:7">
      <c r="E5419" s="80">
        <v>35079</v>
      </c>
      <c r="F5419">
        <v>1996</v>
      </c>
      <c r="G5419">
        <v>28.5</v>
      </c>
    </row>
    <row r="5420" spans="5:7">
      <c r="E5420" s="80">
        <v>35080</v>
      </c>
      <c r="F5420">
        <v>1996</v>
      </c>
      <c r="G5420">
        <v>28.5</v>
      </c>
    </row>
    <row r="5421" spans="5:7">
      <c r="E5421" s="80">
        <v>35081</v>
      </c>
      <c r="F5421">
        <v>1996</v>
      </c>
      <c r="G5421">
        <v>28.5</v>
      </c>
    </row>
    <row r="5422" spans="5:7">
      <c r="E5422" s="80">
        <v>35082</v>
      </c>
      <c r="F5422">
        <v>1996</v>
      </c>
      <c r="G5422">
        <v>27.75</v>
      </c>
    </row>
    <row r="5423" spans="5:7">
      <c r="E5423" s="80">
        <v>35083</v>
      </c>
      <c r="F5423">
        <v>1996</v>
      </c>
      <c r="G5423">
        <v>27.75</v>
      </c>
    </row>
    <row r="5424" spans="5:7">
      <c r="E5424" s="80">
        <v>35084</v>
      </c>
      <c r="F5424">
        <v>1996</v>
      </c>
      <c r="G5424">
        <v>27.75</v>
      </c>
    </row>
    <row r="5425" spans="5:7">
      <c r="E5425" s="80">
        <v>35085</v>
      </c>
      <c r="F5425">
        <v>1996</v>
      </c>
      <c r="G5425">
        <v>27.75</v>
      </c>
    </row>
    <row r="5426" spans="5:7">
      <c r="E5426" s="80">
        <v>35086</v>
      </c>
      <c r="F5426">
        <v>1996</v>
      </c>
      <c r="G5426">
        <v>27.75</v>
      </c>
    </row>
    <row r="5427" spans="5:7">
      <c r="E5427" s="80">
        <v>35087</v>
      </c>
      <c r="F5427">
        <v>1996</v>
      </c>
      <c r="G5427">
        <v>27.75</v>
      </c>
    </row>
    <row r="5428" spans="5:7">
      <c r="E5428" s="80">
        <v>35088</v>
      </c>
      <c r="F5428">
        <v>1996</v>
      </c>
      <c r="G5428">
        <v>27.75</v>
      </c>
    </row>
    <row r="5429" spans="5:7">
      <c r="E5429" s="80">
        <v>35089</v>
      </c>
      <c r="F5429">
        <v>1996</v>
      </c>
      <c r="G5429">
        <v>27.25</v>
      </c>
    </row>
    <row r="5430" spans="5:7">
      <c r="E5430" s="80">
        <v>35090</v>
      </c>
      <c r="F5430">
        <v>1996</v>
      </c>
      <c r="G5430">
        <v>27.25</v>
      </c>
    </row>
    <row r="5431" spans="5:7">
      <c r="E5431" s="80">
        <v>35091</v>
      </c>
      <c r="F5431">
        <v>1996</v>
      </c>
      <c r="G5431">
        <v>27.25</v>
      </c>
    </row>
    <row r="5432" spans="5:7">
      <c r="E5432" s="80">
        <v>35092</v>
      </c>
      <c r="F5432">
        <v>1996</v>
      </c>
      <c r="G5432">
        <v>27.25</v>
      </c>
    </row>
    <row r="5433" spans="5:7">
      <c r="E5433" s="80">
        <v>35093</v>
      </c>
      <c r="F5433">
        <v>1996</v>
      </c>
      <c r="G5433">
        <v>27.25</v>
      </c>
    </row>
    <row r="5434" spans="5:7">
      <c r="E5434" s="80">
        <v>35094</v>
      </c>
      <c r="F5434">
        <v>1996</v>
      </c>
      <c r="G5434">
        <v>27.25</v>
      </c>
    </row>
    <row r="5435" spans="5:7">
      <c r="E5435" s="80">
        <v>35095</v>
      </c>
      <c r="F5435">
        <v>1996</v>
      </c>
      <c r="G5435">
        <v>27.25</v>
      </c>
    </row>
    <row r="5436" spans="5:7">
      <c r="E5436" s="80">
        <v>35096</v>
      </c>
      <c r="F5436">
        <v>1996</v>
      </c>
      <c r="G5436">
        <v>27.25</v>
      </c>
    </row>
    <row r="5437" spans="5:7">
      <c r="E5437" s="80">
        <v>35097</v>
      </c>
      <c r="F5437">
        <v>1996</v>
      </c>
      <c r="G5437">
        <v>27.25</v>
      </c>
    </row>
    <row r="5438" spans="5:7">
      <c r="E5438" s="80">
        <v>35098</v>
      </c>
      <c r="F5438">
        <v>1996</v>
      </c>
      <c r="G5438">
        <v>27.25</v>
      </c>
    </row>
    <row r="5439" spans="5:7">
      <c r="E5439" s="80">
        <v>35099</v>
      </c>
      <c r="F5439">
        <v>1996</v>
      </c>
      <c r="G5439">
        <v>27.25</v>
      </c>
    </row>
    <row r="5440" spans="5:7">
      <c r="E5440" s="80">
        <v>35100</v>
      </c>
      <c r="F5440">
        <v>1996</v>
      </c>
      <c r="G5440">
        <v>27.25</v>
      </c>
    </row>
    <row r="5441" spans="5:7">
      <c r="E5441" s="80">
        <v>35101</v>
      </c>
      <c r="F5441">
        <v>1996</v>
      </c>
      <c r="G5441">
        <v>27.25</v>
      </c>
    </row>
    <row r="5442" spans="5:7">
      <c r="E5442" s="80">
        <v>35102</v>
      </c>
      <c r="F5442">
        <v>1996</v>
      </c>
      <c r="G5442">
        <v>27.25</v>
      </c>
    </row>
    <row r="5443" spans="5:7">
      <c r="E5443" s="80">
        <v>35103</v>
      </c>
      <c r="F5443">
        <v>1996</v>
      </c>
      <c r="G5443">
        <v>27.25</v>
      </c>
    </row>
    <row r="5444" spans="5:7">
      <c r="E5444" s="80">
        <v>35104</v>
      </c>
      <c r="F5444">
        <v>1996</v>
      </c>
      <c r="G5444">
        <v>27.25</v>
      </c>
    </row>
    <row r="5445" spans="5:7">
      <c r="E5445" s="80">
        <v>35105</v>
      </c>
      <c r="F5445">
        <v>1996</v>
      </c>
      <c r="G5445">
        <v>27.25</v>
      </c>
    </row>
    <row r="5446" spans="5:7">
      <c r="E5446" s="80">
        <v>35106</v>
      </c>
      <c r="F5446">
        <v>1996</v>
      </c>
      <c r="G5446">
        <v>27.25</v>
      </c>
    </row>
    <row r="5447" spans="5:7">
      <c r="E5447" s="80">
        <v>35107</v>
      </c>
      <c r="F5447">
        <v>1996</v>
      </c>
      <c r="G5447">
        <v>27.25</v>
      </c>
    </row>
    <row r="5448" spans="5:7">
      <c r="E5448" s="80">
        <v>35108</v>
      </c>
      <c r="F5448">
        <v>1996</v>
      </c>
      <c r="G5448">
        <v>27.25</v>
      </c>
    </row>
    <row r="5449" spans="5:7">
      <c r="E5449" s="80">
        <v>35109</v>
      </c>
      <c r="F5449">
        <v>1996</v>
      </c>
      <c r="G5449">
        <v>27.25</v>
      </c>
    </row>
    <row r="5450" spans="5:7">
      <c r="E5450" s="80">
        <v>35110</v>
      </c>
      <c r="F5450">
        <v>1996</v>
      </c>
      <c r="G5450">
        <v>27.25</v>
      </c>
    </row>
    <row r="5451" spans="5:7">
      <c r="E5451" s="80">
        <v>35111</v>
      </c>
      <c r="F5451">
        <v>1996</v>
      </c>
      <c r="G5451">
        <v>27.25</v>
      </c>
    </row>
    <row r="5452" spans="5:7">
      <c r="E5452" s="80">
        <v>35112</v>
      </c>
      <c r="F5452">
        <v>1996</v>
      </c>
      <c r="G5452">
        <v>27.25</v>
      </c>
    </row>
    <row r="5453" spans="5:7">
      <c r="E5453" s="80">
        <v>35113</v>
      </c>
      <c r="F5453">
        <v>1996</v>
      </c>
      <c r="G5453">
        <v>27.25</v>
      </c>
    </row>
    <row r="5454" spans="5:7">
      <c r="E5454" s="80">
        <v>35114</v>
      </c>
      <c r="F5454">
        <v>1996</v>
      </c>
      <c r="G5454">
        <v>27.25</v>
      </c>
    </row>
    <row r="5455" spans="5:7">
      <c r="E5455" s="80">
        <v>35115</v>
      </c>
      <c r="F5455">
        <v>1996</v>
      </c>
      <c r="G5455">
        <v>27.25</v>
      </c>
    </row>
    <row r="5456" spans="5:7">
      <c r="E5456" s="80">
        <v>35116</v>
      </c>
      <c r="F5456">
        <v>1996</v>
      </c>
      <c r="G5456">
        <v>27.25</v>
      </c>
    </row>
    <row r="5457" spans="5:7">
      <c r="E5457" s="80">
        <v>35117</v>
      </c>
      <c r="F5457">
        <v>1996</v>
      </c>
      <c r="G5457">
        <v>27.25</v>
      </c>
    </row>
    <row r="5458" spans="5:7">
      <c r="E5458" s="80">
        <v>35118</v>
      </c>
      <c r="F5458">
        <v>1996</v>
      </c>
      <c r="G5458">
        <v>27.25</v>
      </c>
    </row>
    <row r="5459" spans="5:7">
      <c r="E5459" s="80">
        <v>35119</v>
      </c>
      <c r="F5459">
        <v>1996</v>
      </c>
      <c r="G5459">
        <v>27.25</v>
      </c>
    </row>
    <row r="5460" spans="5:7">
      <c r="E5460" s="80">
        <v>35120</v>
      </c>
      <c r="F5460">
        <v>1996</v>
      </c>
      <c r="G5460">
        <v>27.25</v>
      </c>
    </row>
    <row r="5461" spans="5:7">
      <c r="E5461" s="80">
        <v>35121</v>
      </c>
      <c r="F5461">
        <v>1996</v>
      </c>
      <c r="G5461">
        <v>27.25</v>
      </c>
    </row>
    <row r="5462" spans="5:7">
      <c r="E5462" s="80">
        <v>35122</v>
      </c>
      <c r="F5462">
        <v>1996</v>
      </c>
      <c r="G5462">
        <v>27.25</v>
      </c>
    </row>
    <row r="5463" spans="5:7">
      <c r="E5463" s="80">
        <v>35123</v>
      </c>
      <c r="F5463">
        <v>1996</v>
      </c>
      <c r="G5463">
        <v>27.25</v>
      </c>
    </row>
    <row r="5464" spans="5:7">
      <c r="E5464" s="80">
        <v>35124</v>
      </c>
      <c r="F5464">
        <v>1996</v>
      </c>
      <c r="G5464">
        <v>26.5</v>
      </c>
    </row>
    <row r="5465" spans="5:7">
      <c r="E5465" s="80">
        <v>35125</v>
      </c>
      <c r="F5465">
        <v>1996</v>
      </c>
      <c r="G5465">
        <v>26.5</v>
      </c>
    </row>
    <row r="5466" spans="5:7">
      <c r="E5466" s="80">
        <v>35126</v>
      </c>
      <c r="F5466">
        <v>1996</v>
      </c>
      <c r="G5466">
        <v>26.5</v>
      </c>
    </row>
    <row r="5467" spans="5:7">
      <c r="E5467" s="80">
        <v>35127</v>
      </c>
      <c r="F5467">
        <v>1996</v>
      </c>
      <c r="G5467">
        <v>26.5</v>
      </c>
    </row>
    <row r="5468" spans="5:7">
      <c r="E5468" s="80">
        <v>35128</v>
      </c>
      <c r="F5468">
        <v>1996</v>
      </c>
      <c r="G5468">
        <v>26.5</v>
      </c>
    </row>
    <row r="5469" spans="5:7">
      <c r="E5469" s="80">
        <v>35129</v>
      </c>
      <c r="F5469">
        <v>1996</v>
      </c>
      <c r="G5469">
        <v>26.5</v>
      </c>
    </row>
    <row r="5470" spans="5:7">
      <c r="E5470" s="80">
        <v>35130</v>
      </c>
      <c r="F5470">
        <v>1996</v>
      </c>
      <c r="G5470">
        <v>26.5</v>
      </c>
    </row>
    <row r="5471" spans="5:7">
      <c r="E5471" s="80">
        <v>35131</v>
      </c>
      <c r="F5471">
        <v>1996</v>
      </c>
      <c r="G5471">
        <v>25.6</v>
      </c>
    </row>
    <row r="5472" spans="5:7">
      <c r="E5472" s="80">
        <v>35132</v>
      </c>
      <c r="F5472">
        <v>1996</v>
      </c>
      <c r="G5472">
        <v>25.6</v>
      </c>
    </row>
    <row r="5473" spans="5:7">
      <c r="E5473" s="80">
        <v>35133</v>
      </c>
      <c r="F5473">
        <v>1996</v>
      </c>
      <c r="G5473">
        <v>25.6</v>
      </c>
    </row>
    <row r="5474" spans="5:7">
      <c r="E5474" s="80">
        <v>35134</v>
      </c>
      <c r="F5474">
        <v>1996</v>
      </c>
      <c r="G5474">
        <v>25.6</v>
      </c>
    </row>
    <row r="5475" spans="5:7">
      <c r="E5475" s="80">
        <v>35135</v>
      </c>
      <c r="F5475">
        <v>1996</v>
      </c>
      <c r="G5475">
        <v>25.6</v>
      </c>
    </row>
    <row r="5476" spans="5:7">
      <c r="E5476" s="80">
        <v>35136</v>
      </c>
      <c r="F5476">
        <v>1996</v>
      </c>
      <c r="G5476">
        <v>25.6</v>
      </c>
    </row>
    <row r="5477" spans="5:7">
      <c r="E5477" s="80">
        <v>35137</v>
      </c>
      <c r="F5477">
        <v>1996</v>
      </c>
      <c r="G5477">
        <v>25.6</v>
      </c>
    </row>
    <row r="5478" spans="5:7">
      <c r="E5478" s="80">
        <v>35138</v>
      </c>
      <c r="F5478">
        <v>1996</v>
      </c>
      <c r="G5478">
        <v>24.9</v>
      </c>
    </row>
    <row r="5479" spans="5:7">
      <c r="E5479" s="80">
        <v>35139</v>
      </c>
      <c r="F5479">
        <v>1996</v>
      </c>
      <c r="G5479">
        <v>24.9</v>
      </c>
    </row>
    <row r="5480" spans="5:7">
      <c r="E5480" s="80">
        <v>35140</v>
      </c>
      <c r="F5480">
        <v>1996</v>
      </c>
      <c r="G5480">
        <v>24.9</v>
      </c>
    </row>
    <row r="5481" spans="5:7">
      <c r="E5481" s="80">
        <v>35141</v>
      </c>
      <c r="F5481">
        <v>1996</v>
      </c>
      <c r="G5481">
        <v>24.9</v>
      </c>
    </row>
    <row r="5482" spans="5:7">
      <c r="E5482" s="80">
        <v>35142</v>
      </c>
      <c r="F5482">
        <v>1996</v>
      </c>
      <c r="G5482">
        <v>24.9</v>
      </c>
    </row>
    <row r="5483" spans="5:7">
      <c r="E5483" s="80">
        <v>35143</v>
      </c>
      <c r="F5483">
        <v>1996</v>
      </c>
      <c r="G5483">
        <v>24.9</v>
      </c>
    </row>
    <row r="5484" spans="5:7">
      <c r="E5484" s="80">
        <v>35144</v>
      </c>
      <c r="F5484">
        <v>1996</v>
      </c>
      <c r="G5484">
        <v>24.9</v>
      </c>
    </row>
    <row r="5485" spans="5:7">
      <c r="E5485" s="80">
        <v>35145</v>
      </c>
      <c r="F5485">
        <v>1996</v>
      </c>
      <c r="G5485">
        <v>24.6</v>
      </c>
    </row>
    <row r="5486" spans="5:7">
      <c r="E5486" s="80">
        <v>35146</v>
      </c>
      <c r="F5486">
        <v>1996</v>
      </c>
      <c r="G5486">
        <v>24.6</v>
      </c>
    </row>
    <row r="5487" spans="5:7">
      <c r="E5487" s="80">
        <v>35147</v>
      </c>
      <c r="F5487">
        <v>1996</v>
      </c>
      <c r="G5487">
        <v>24.6</v>
      </c>
    </row>
    <row r="5488" spans="5:7">
      <c r="E5488" s="80">
        <v>35148</v>
      </c>
      <c r="F5488">
        <v>1996</v>
      </c>
      <c r="G5488">
        <v>24.6</v>
      </c>
    </row>
    <row r="5489" spans="5:7">
      <c r="E5489" s="80">
        <v>35149</v>
      </c>
      <c r="F5489">
        <v>1996</v>
      </c>
      <c r="G5489">
        <v>24.6</v>
      </c>
    </row>
    <row r="5490" spans="5:7">
      <c r="E5490" s="80">
        <v>35150</v>
      </c>
      <c r="F5490">
        <v>1996</v>
      </c>
      <c r="G5490">
        <v>24.6</v>
      </c>
    </row>
    <row r="5491" spans="5:7">
      <c r="E5491" s="80">
        <v>35151</v>
      </c>
      <c r="F5491">
        <v>1996</v>
      </c>
      <c r="G5491">
        <v>24.6</v>
      </c>
    </row>
    <row r="5492" spans="5:7">
      <c r="E5492" s="80">
        <v>35152</v>
      </c>
      <c r="F5492">
        <v>1996</v>
      </c>
      <c r="G5492">
        <v>24.3</v>
      </c>
    </row>
    <row r="5493" spans="5:7">
      <c r="E5493" s="80">
        <v>35153</v>
      </c>
      <c r="F5493">
        <v>1996</v>
      </c>
      <c r="G5493">
        <v>24.3</v>
      </c>
    </row>
    <row r="5494" spans="5:7">
      <c r="E5494" s="80">
        <v>35154</v>
      </c>
      <c r="F5494">
        <v>1996</v>
      </c>
      <c r="G5494">
        <v>24.3</v>
      </c>
    </row>
    <row r="5495" spans="5:7">
      <c r="E5495" s="80">
        <v>35155</v>
      </c>
      <c r="F5495">
        <v>1996</v>
      </c>
      <c r="G5495">
        <v>24.3</v>
      </c>
    </row>
    <row r="5496" spans="5:7">
      <c r="E5496" s="80">
        <v>35156</v>
      </c>
      <c r="F5496">
        <v>1996</v>
      </c>
      <c r="G5496">
        <v>24.3</v>
      </c>
    </row>
    <row r="5497" spans="5:7">
      <c r="E5497" s="80">
        <v>35157</v>
      </c>
      <c r="F5497">
        <v>1996</v>
      </c>
      <c r="G5497">
        <v>24.3</v>
      </c>
    </row>
    <row r="5498" spans="5:7">
      <c r="E5498" s="80">
        <v>35158</v>
      </c>
      <c r="F5498">
        <v>1996</v>
      </c>
      <c r="G5498">
        <v>24.3</v>
      </c>
    </row>
    <row r="5499" spans="5:7">
      <c r="E5499" s="80">
        <v>35159</v>
      </c>
      <c r="F5499">
        <v>1996</v>
      </c>
      <c r="G5499">
        <v>24.3</v>
      </c>
    </row>
    <row r="5500" spans="5:7">
      <c r="E5500" s="80">
        <v>35160</v>
      </c>
      <c r="F5500">
        <v>1996</v>
      </c>
      <c r="G5500">
        <v>24.3</v>
      </c>
    </row>
    <row r="5501" spans="5:7">
      <c r="E5501" s="80">
        <v>35161</v>
      </c>
      <c r="F5501">
        <v>1996</v>
      </c>
      <c r="G5501">
        <v>24.3</v>
      </c>
    </row>
    <row r="5502" spans="5:7">
      <c r="E5502" s="80">
        <v>35162</v>
      </c>
      <c r="F5502">
        <v>1996</v>
      </c>
      <c r="G5502">
        <v>24.3</v>
      </c>
    </row>
    <row r="5503" spans="5:7">
      <c r="E5503" s="80">
        <v>35163</v>
      </c>
      <c r="F5503">
        <v>1996</v>
      </c>
      <c r="G5503">
        <v>23.9</v>
      </c>
    </row>
    <row r="5504" spans="5:7">
      <c r="E5504" s="80">
        <v>35164</v>
      </c>
      <c r="F5504">
        <v>1996</v>
      </c>
      <c r="G5504">
        <v>23.9</v>
      </c>
    </row>
    <row r="5505" spans="5:7">
      <c r="E5505" s="80">
        <v>35165</v>
      </c>
      <c r="F5505">
        <v>1996</v>
      </c>
      <c r="G5505">
        <v>23.9</v>
      </c>
    </row>
    <row r="5506" spans="5:7">
      <c r="E5506" s="80">
        <v>35166</v>
      </c>
      <c r="F5506">
        <v>1996</v>
      </c>
      <c r="G5506">
        <v>23.9</v>
      </c>
    </row>
    <row r="5507" spans="5:7">
      <c r="E5507" s="80">
        <v>35167</v>
      </c>
      <c r="F5507">
        <v>1996</v>
      </c>
      <c r="G5507">
        <v>23.4</v>
      </c>
    </row>
    <row r="5508" spans="5:7">
      <c r="E5508" s="80">
        <v>35168</v>
      </c>
      <c r="F5508">
        <v>1996</v>
      </c>
      <c r="G5508">
        <v>23.4</v>
      </c>
    </row>
    <row r="5509" spans="5:7">
      <c r="E5509" s="80">
        <v>35169</v>
      </c>
      <c r="F5509">
        <v>1996</v>
      </c>
      <c r="G5509">
        <v>23.4</v>
      </c>
    </row>
    <row r="5510" spans="5:7">
      <c r="E5510" s="80">
        <v>35170</v>
      </c>
      <c r="F5510">
        <v>1996</v>
      </c>
      <c r="G5510">
        <v>23.4</v>
      </c>
    </row>
    <row r="5511" spans="5:7">
      <c r="E5511" s="80">
        <v>35171</v>
      </c>
      <c r="F5511">
        <v>1996</v>
      </c>
      <c r="G5511">
        <v>23.4</v>
      </c>
    </row>
    <row r="5512" spans="5:7">
      <c r="E5512" s="80">
        <v>35172</v>
      </c>
      <c r="F5512">
        <v>1996</v>
      </c>
      <c r="G5512">
        <v>23.4</v>
      </c>
    </row>
    <row r="5513" spans="5:7">
      <c r="E5513" s="80">
        <v>35173</v>
      </c>
      <c r="F5513">
        <v>1996</v>
      </c>
      <c r="G5513">
        <v>23.1</v>
      </c>
    </row>
    <row r="5514" spans="5:7">
      <c r="E5514" s="80">
        <v>35174</v>
      </c>
      <c r="F5514">
        <v>1996</v>
      </c>
      <c r="G5514">
        <v>23.1</v>
      </c>
    </row>
    <row r="5515" spans="5:7">
      <c r="E5515" s="80">
        <v>35175</v>
      </c>
      <c r="F5515">
        <v>1996</v>
      </c>
      <c r="G5515">
        <v>23.1</v>
      </c>
    </row>
    <row r="5516" spans="5:7">
      <c r="E5516" s="80">
        <v>35176</v>
      </c>
      <c r="F5516">
        <v>1996</v>
      </c>
      <c r="G5516">
        <v>23.1</v>
      </c>
    </row>
    <row r="5517" spans="5:7">
      <c r="E5517" s="80">
        <v>35177</v>
      </c>
      <c r="F5517">
        <v>1996</v>
      </c>
      <c r="G5517">
        <v>23.1</v>
      </c>
    </row>
    <row r="5518" spans="5:7">
      <c r="E5518" s="80">
        <v>35178</v>
      </c>
      <c r="F5518">
        <v>1996</v>
      </c>
      <c r="G5518">
        <v>23.1</v>
      </c>
    </row>
    <row r="5519" spans="5:7">
      <c r="E5519" s="80">
        <v>35179</v>
      </c>
      <c r="F5519">
        <v>1996</v>
      </c>
      <c r="G5519">
        <v>23.1</v>
      </c>
    </row>
    <row r="5520" spans="5:7">
      <c r="E5520" s="80">
        <v>35180</v>
      </c>
      <c r="F5520">
        <v>1996</v>
      </c>
      <c r="G5520">
        <v>22.9</v>
      </c>
    </row>
    <row r="5521" spans="5:7">
      <c r="E5521" s="80">
        <v>35181</v>
      </c>
      <c r="F5521">
        <v>1996</v>
      </c>
      <c r="G5521">
        <v>22.9</v>
      </c>
    </row>
    <row r="5522" spans="5:7">
      <c r="E5522" s="80">
        <v>35182</v>
      </c>
      <c r="F5522">
        <v>1996</v>
      </c>
      <c r="G5522">
        <v>22.9</v>
      </c>
    </row>
    <row r="5523" spans="5:7">
      <c r="E5523" s="80">
        <v>35183</v>
      </c>
      <c r="F5523">
        <v>1996</v>
      </c>
      <c r="G5523">
        <v>22.9</v>
      </c>
    </row>
    <row r="5524" spans="5:7">
      <c r="E5524" s="80">
        <v>35184</v>
      </c>
      <c r="F5524">
        <v>1996</v>
      </c>
      <c r="G5524">
        <v>22.9</v>
      </c>
    </row>
    <row r="5525" spans="5:7">
      <c r="E5525" s="80">
        <v>35185</v>
      </c>
      <c r="F5525">
        <v>1996</v>
      </c>
      <c r="G5525">
        <v>22.9</v>
      </c>
    </row>
    <row r="5526" spans="5:7">
      <c r="E5526" s="80">
        <v>35186</v>
      </c>
      <c r="F5526">
        <v>1996</v>
      </c>
      <c r="G5526">
        <v>22.9</v>
      </c>
    </row>
    <row r="5527" spans="5:7">
      <c r="E5527" s="80">
        <v>35187</v>
      </c>
      <c r="F5527">
        <v>1996</v>
      </c>
      <c r="G5527">
        <v>23</v>
      </c>
    </row>
    <row r="5528" spans="5:7">
      <c r="E5528" s="80">
        <v>35188</v>
      </c>
      <c r="F5528">
        <v>1996</v>
      </c>
      <c r="G5528">
        <v>23</v>
      </c>
    </row>
    <row r="5529" spans="5:7">
      <c r="E5529" s="80">
        <v>35189</v>
      </c>
      <c r="F5529">
        <v>1996</v>
      </c>
      <c r="G5529">
        <v>23</v>
      </c>
    </row>
    <row r="5530" spans="5:7">
      <c r="E5530" s="80">
        <v>35190</v>
      </c>
      <c r="F5530">
        <v>1996</v>
      </c>
      <c r="G5530">
        <v>23</v>
      </c>
    </row>
    <row r="5531" spans="5:7">
      <c r="E5531" s="80">
        <v>35191</v>
      </c>
      <c r="F5531">
        <v>1996</v>
      </c>
      <c r="G5531">
        <v>23</v>
      </c>
    </row>
    <row r="5532" spans="5:7">
      <c r="E5532" s="80">
        <v>35192</v>
      </c>
      <c r="F5532">
        <v>1996</v>
      </c>
      <c r="G5532">
        <v>23</v>
      </c>
    </row>
    <row r="5533" spans="5:7">
      <c r="E5533" s="80">
        <v>35193</v>
      </c>
      <c r="F5533">
        <v>1996</v>
      </c>
      <c r="G5533">
        <v>23</v>
      </c>
    </row>
    <row r="5534" spans="5:7">
      <c r="E5534" s="80">
        <v>35194</v>
      </c>
      <c r="F5534">
        <v>1996</v>
      </c>
      <c r="G5534">
        <v>22.9</v>
      </c>
    </row>
    <row r="5535" spans="5:7">
      <c r="E5535" s="80">
        <v>35195</v>
      </c>
      <c r="F5535">
        <v>1996</v>
      </c>
      <c r="G5535">
        <v>22.9</v>
      </c>
    </row>
    <row r="5536" spans="5:7">
      <c r="E5536" s="80">
        <v>35196</v>
      </c>
      <c r="F5536">
        <v>1996</v>
      </c>
      <c r="G5536">
        <v>22.9</v>
      </c>
    </row>
    <row r="5537" spans="5:7">
      <c r="E5537" s="80">
        <v>35197</v>
      </c>
      <c r="F5537">
        <v>1996</v>
      </c>
      <c r="G5537">
        <v>22.9</v>
      </c>
    </row>
    <row r="5538" spans="5:7">
      <c r="E5538" s="80">
        <v>35198</v>
      </c>
      <c r="F5538">
        <v>1996</v>
      </c>
      <c r="G5538">
        <v>22.9</v>
      </c>
    </row>
    <row r="5539" spans="5:7">
      <c r="E5539" s="80">
        <v>35199</v>
      </c>
      <c r="F5539">
        <v>1996</v>
      </c>
      <c r="G5539">
        <v>22.9</v>
      </c>
    </row>
    <row r="5540" spans="5:7">
      <c r="E5540" s="80">
        <v>35200</v>
      </c>
      <c r="F5540">
        <v>1996</v>
      </c>
      <c r="G5540">
        <v>22.9</v>
      </c>
    </row>
    <row r="5541" spans="5:7">
      <c r="E5541" s="80">
        <v>35201</v>
      </c>
      <c r="F5541">
        <v>1996</v>
      </c>
      <c r="G5541">
        <v>22.9</v>
      </c>
    </row>
    <row r="5542" spans="5:7">
      <c r="E5542" s="80">
        <v>35202</v>
      </c>
      <c r="F5542">
        <v>1996</v>
      </c>
      <c r="G5542">
        <v>22.9</v>
      </c>
    </row>
    <row r="5543" spans="5:7">
      <c r="E5543" s="80">
        <v>35203</v>
      </c>
      <c r="F5543">
        <v>1996</v>
      </c>
      <c r="G5543">
        <v>22.9</v>
      </c>
    </row>
    <row r="5544" spans="5:7">
      <c r="E5544" s="80">
        <v>35204</v>
      </c>
      <c r="F5544">
        <v>1996</v>
      </c>
      <c r="G5544">
        <v>22.9</v>
      </c>
    </row>
    <row r="5545" spans="5:7">
      <c r="E5545" s="80">
        <v>35205</v>
      </c>
      <c r="F5545">
        <v>1996</v>
      </c>
      <c r="G5545">
        <v>22.9</v>
      </c>
    </row>
    <row r="5546" spans="5:7">
      <c r="E5546" s="80">
        <v>35206</v>
      </c>
      <c r="F5546">
        <v>1996</v>
      </c>
      <c r="G5546">
        <v>22.9</v>
      </c>
    </row>
    <row r="5547" spans="5:7">
      <c r="E5547" s="80">
        <v>35207</v>
      </c>
      <c r="F5547">
        <v>1996</v>
      </c>
      <c r="G5547">
        <v>22.9</v>
      </c>
    </row>
    <row r="5548" spans="5:7">
      <c r="E5548" s="80">
        <v>35208</v>
      </c>
      <c r="F5548">
        <v>1996</v>
      </c>
      <c r="G5548">
        <v>22.8</v>
      </c>
    </row>
    <row r="5549" spans="5:7">
      <c r="E5549" s="80">
        <v>35209</v>
      </c>
      <c r="F5549">
        <v>1996</v>
      </c>
      <c r="G5549">
        <v>22.8</v>
      </c>
    </row>
    <row r="5550" spans="5:7">
      <c r="E5550" s="80">
        <v>35210</v>
      </c>
      <c r="F5550">
        <v>1996</v>
      </c>
      <c r="G5550">
        <v>22.8</v>
      </c>
    </row>
    <row r="5551" spans="5:7">
      <c r="E5551" s="80">
        <v>35211</v>
      </c>
      <c r="F5551">
        <v>1996</v>
      </c>
      <c r="G5551">
        <v>22.8</v>
      </c>
    </row>
    <row r="5552" spans="5:7">
      <c r="E5552" s="80">
        <v>35212</v>
      </c>
      <c r="F5552">
        <v>1996</v>
      </c>
      <c r="G5552">
        <v>22.8</v>
      </c>
    </row>
    <row r="5553" spans="5:7">
      <c r="E5553" s="80">
        <v>35213</v>
      </c>
      <c r="F5553">
        <v>1996</v>
      </c>
      <c r="G5553">
        <v>22.8</v>
      </c>
    </row>
    <row r="5554" spans="5:7">
      <c r="E5554" s="80">
        <v>35214</v>
      </c>
      <c r="F5554">
        <v>1996</v>
      </c>
      <c r="G5554">
        <v>22.8</v>
      </c>
    </row>
    <row r="5555" spans="5:7">
      <c r="E5555" s="80">
        <v>35215</v>
      </c>
      <c r="F5555">
        <v>1996</v>
      </c>
      <c r="G5555">
        <v>22.3</v>
      </c>
    </row>
    <row r="5556" spans="5:7">
      <c r="E5556" s="80">
        <v>35216</v>
      </c>
      <c r="F5556">
        <v>1996</v>
      </c>
      <c r="G5556">
        <v>22.3</v>
      </c>
    </row>
    <row r="5557" spans="5:7">
      <c r="E5557" s="80">
        <v>35217</v>
      </c>
      <c r="F5557">
        <v>1996</v>
      </c>
      <c r="G5557">
        <v>22.3</v>
      </c>
    </row>
    <row r="5558" spans="5:7">
      <c r="E5558" s="80">
        <v>35218</v>
      </c>
      <c r="F5558">
        <v>1996</v>
      </c>
      <c r="G5558">
        <v>22.3</v>
      </c>
    </row>
    <row r="5559" spans="5:7">
      <c r="E5559" s="80">
        <v>35219</v>
      </c>
      <c r="F5559">
        <v>1996</v>
      </c>
      <c r="G5559">
        <v>22.3</v>
      </c>
    </row>
    <row r="5560" spans="5:7">
      <c r="E5560" s="80">
        <v>35220</v>
      </c>
      <c r="F5560">
        <v>1996</v>
      </c>
      <c r="G5560">
        <v>22.3</v>
      </c>
    </row>
    <row r="5561" spans="5:7">
      <c r="E5561" s="80">
        <v>35221</v>
      </c>
      <c r="F5561">
        <v>1996</v>
      </c>
      <c r="G5561">
        <v>22.3</v>
      </c>
    </row>
    <row r="5562" spans="5:7">
      <c r="E5562" s="80">
        <v>35222</v>
      </c>
      <c r="F5562">
        <v>1996</v>
      </c>
      <c r="G5562">
        <v>22.3</v>
      </c>
    </row>
    <row r="5563" spans="5:7">
      <c r="E5563" s="80">
        <v>35223</v>
      </c>
      <c r="F5563">
        <v>1996</v>
      </c>
      <c r="G5563">
        <v>22</v>
      </c>
    </row>
    <row r="5564" spans="5:7">
      <c r="E5564" s="80">
        <v>35224</v>
      </c>
      <c r="F5564">
        <v>1996</v>
      </c>
      <c r="G5564">
        <v>22</v>
      </c>
    </row>
    <row r="5565" spans="5:7">
      <c r="E5565" s="80">
        <v>35225</v>
      </c>
      <c r="F5565">
        <v>1996</v>
      </c>
      <c r="G5565">
        <v>22</v>
      </c>
    </row>
    <row r="5566" spans="5:7">
      <c r="E5566" s="80">
        <v>35226</v>
      </c>
      <c r="F5566">
        <v>1996</v>
      </c>
      <c r="G5566">
        <v>22</v>
      </c>
    </row>
    <row r="5567" spans="5:7">
      <c r="E5567" s="80">
        <v>35227</v>
      </c>
      <c r="F5567">
        <v>1996</v>
      </c>
      <c r="G5567">
        <v>22</v>
      </c>
    </row>
    <row r="5568" spans="5:7">
      <c r="E5568" s="80">
        <v>35228</v>
      </c>
      <c r="F5568">
        <v>1996</v>
      </c>
      <c r="G5568">
        <v>22</v>
      </c>
    </row>
    <row r="5569" spans="5:7">
      <c r="E5569" s="80">
        <v>35229</v>
      </c>
      <c r="F5569">
        <v>1996</v>
      </c>
      <c r="G5569">
        <v>22</v>
      </c>
    </row>
    <row r="5570" spans="5:7">
      <c r="E5570" s="80">
        <v>35230</v>
      </c>
      <c r="F5570">
        <v>1996</v>
      </c>
      <c r="G5570">
        <v>22</v>
      </c>
    </row>
    <row r="5571" spans="5:7">
      <c r="E5571" s="80">
        <v>35231</v>
      </c>
      <c r="F5571">
        <v>1996</v>
      </c>
      <c r="G5571">
        <v>22</v>
      </c>
    </row>
    <row r="5572" spans="5:7">
      <c r="E5572" s="80">
        <v>35232</v>
      </c>
      <c r="F5572">
        <v>1996</v>
      </c>
      <c r="G5572">
        <v>22</v>
      </c>
    </row>
    <row r="5573" spans="5:7">
      <c r="E5573" s="80">
        <v>35233</v>
      </c>
      <c r="F5573">
        <v>1996</v>
      </c>
      <c r="G5573">
        <v>22</v>
      </c>
    </row>
    <row r="5574" spans="5:7">
      <c r="E5574" s="80">
        <v>35234</v>
      </c>
      <c r="F5574">
        <v>1996</v>
      </c>
      <c r="G5574">
        <v>22</v>
      </c>
    </row>
    <row r="5575" spans="5:7">
      <c r="E5575" s="80">
        <v>35235</v>
      </c>
      <c r="F5575">
        <v>1996</v>
      </c>
      <c r="G5575">
        <v>22</v>
      </c>
    </row>
    <row r="5576" spans="5:7">
      <c r="E5576" s="80">
        <v>35236</v>
      </c>
      <c r="F5576">
        <v>1996</v>
      </c>
      <c r="G5576">
        <v>22.1</v>
      </c>
    </row>
    <row r="5577" spans="5:7">
      <c r="E5577" s="80">
        <v>35237</v>
      </c>
      <c r="F5577">
        <v>1996</v>
      </c>
      <c r="G5577">
        <v>22.1</v>
      </c>
    </row>
    <row r="5578" spans="5:7">
      <c r="E5578" s="80">
        <v>35238</v>
      </c>
      <c r="F5578">
        <v>1996</v>
      </c>
      <c r="G5578">
        <v>22.1</v>
      </c>
    </row>
    <row r="5579" spans="5:7">
      <c r="E5579" s="80">
        <v>35239</v>
      </c>
      <c r="F5579">
        <v>1996</v>
      </c>
      <c r="G5579">
        <v>22.1</v>
      </c>
    </row>
    <row r="5580" spans="5:7">
      <c r="E5580" s="80">
        <v>35240</v>
      </c>
      <c r="F5580">
        <v>1996</v>
      </c>
      <c r="G5580">
        <v>22.1</v>
      </c>
    </row>
    <row r="5581" spans="5:7">
      <c r="E5581" s="80">
        <v>35241</v>
      </c>
      <c r="F5581">
        <v>1996</v>
      </c>
      <c r="G5581">
        <v>22.1</v>
      </c>
    </row>
    <row r="5582" spans="5:7">
      <c r="E5582" s="80">
        <v>35242</v>
      </c>
      <c r="F5582">
        <v>1996</v>
      </c>
      <c r="G5582">
        <v>22.1</v>
      </c>
    </row>
    <row r="5583" spans="5:7">
      <c r="E5583" s="80">
        <v>35243</v>
      </c>
      <c r="F5583">
        <v>1996</v>
      </c>
      <c r="G5583">
        <v>21.9</v>
      </c>
    </row>
    <row r="5584" spans="5:7">
      <c r="E5584" s="80">
        <v>35244</v>
      </c>
      <c r="F5584">
        <v>1996</v>
      </c>
      <c r="G5584">
        <v>21.9</v>
      </c>
    </row>
    <row r="5585" spans="5:7">
      <c r="E5585" s="80">
        <v>35245</v>
      </c>
      <c r="F5585">
        <v>1996</v>
      </c>
      <c r="G5585">
        <v>21.9</v>
      </c>
    </row>
    <row r="5586" spans="5:7">
      <c r="E5586" s="80">
        <v>35246</v>
      </c>
      <c r="F5586">
        <v>1996</v>
      </c>
      <c r="G5586">
        <v>21.9</v>
      </c>
    </row>
    <row r="5587" spans="5:7">
      <c r="E5587" s="80">
        <v>35247</v>
      </c>
      <c r="F5587">
        <v>1996</v>
      </c>
      <c r="G5587">
        <v>21.9</v>
      </c>
    </row>
    <row r="5588" spans="5:7">
      <c r="E5588" s="80">
        <v>35248</v>
      </c>
      <c r="F5588">
        <v>1996</v>
      </c>
      <c r="G5588">
        <v>21.9</v>
      </c>
    </row>
    <row r="5589" spans="5:7">
      <c r="E5589" s="80">
        <v>35249</v>
      </c>
      <c r="F5589">
        <v>1996</v>
      </c>
      <c r="G5589">
        <v>21.9</v>
      </c>
    </row>
    <row r="5590" spans="5:7">
      <c r="E5590" s="80">
        <v>35250</v>
      </c>
      <c r="F5590">
        <v>1996</v>
      </c>
      <c r="G5590">
        <v>21.9</v>
      </c>
    </row>
    <row r="5591" spans="5:7">
      <c r="E5591" s="80">
        <v>35251</v>
      </c>
      <c r="F5591">
        <v>1996</v>
      </c>
      <c r="G5591">
        <v>21.9</v>
      </c>
    </row>
    <row r="5592" spans="5:7">
      <c r="E5592" s="80">
        <v>35252</v>
      </c>
      <c r="F5592">
        <v>1996</v>
      </c>
      <c r="G5592">
        <v>21.9</v>
      </c>
    </row>
    <row r="5593" spans="5:7">
      <c r="E5593" s="80">
        <v>35253</v>
      </c>
      <c r="F5593">
        <v>1996</v>
      </c>
      <c r="G5593">
        <v>21.9</v>
      </c>
    </row>
    <row r="5594" spans="5:7">
      <c r="E5594" s="80">
        <v>35254</v>
      </c>
      <c r="F5594">
        <v>1996</v>
      </c>
      <c r="G5594">
        <v>21.9</v>
      </c>
    </row>
    <row r="5595" spans="5:7">
      <c r="E5595" s="80">
        <v>35255</v>
      </c>
      <c r="F5595">
        <v>1996</v>
      </c>
      <c r="G5595">
        <v>21.9</v>
      </c>
    </row>
    <row r="5596" spans="5:7">
      <c r="E5596" s="80">
        <v>35256</v>
      </c>
      <c r="F5596">
        <v>1996</v>
      </c>
      <c r="G5596">
        <v>21.9</v>
      </c>
    </row>
    <row r="5597" spans="5:7">
      <c r="E5597" s="80">
        <v>35257</v>
      </c>
      <c r="F5597">
        <v>1996</v>
      </c>
      <c r="G5597">
        <v>22.3</v>
      </c>
    </row>
    <row r="5598" spans="5:7">
      <c r="E5598" s="80">
        <v>35258</v>
      </c>
      <c r="F5598">
        <v>1996</v>
      </c>
      <c r="G5598">
        <v>22.3</v>
      </c>
    </row>
    <row r="5599" spans="5:7">
      <c r="E5599" s="80">
        <v>35259</v>
      </c>
      <c r="F5599">
        <v>1996</v>
      </c>
      <c r="G5599">
        <v>22.3</v>
      </c>
    </row>
    <row r="5600" spans="5:7">
      <c r="E5600" s="80">
        <v>35260</v>
      </c>
      <c r="F5600">
        <v>1996</v>
      </c>
      <c r="G5600">
        <v>22.3</v>
      </c>
    </row>
    <row r="5601" spans="5:7">
      <c r="E5601" s="80">
        <v>35261</v>
      </c>
      <c r="F5601">
        <v>1996</v>
      </c>
      <c r="G5601">
        <v>22.3</v>
      </c>
    </row>
    <row r="5602" spans="5:7">
      <c r="E5602" s="80">
        <v>35262</v>
      </c>
      <c r="F5602">
        <v>1996</v>
      </c>
      <c r="G5602">
        <v>22.3</v>
      </c>
    </row>
    <row r="5603" spans="5:7">
      <c r="E5603" s="80">
        <v>35263</v>
      </c>
      <c r="F5603">
        <v>1996</v>
      </c>
      <c r="G5603">
        <v>22.3</v>
      </c>
    </row>
    <row r="5604" spans="5:7">
      <c r="E5604" s="80">
        <v>35264</v>
      </c>
      <c r="F5604">
        <v>1996</v>
      </c>
      <c r="G5604">
        <v>22.4</v>
      </c>
    </row>
    <row r="5605" spans="5:7">
      <c r="E5605" s="80">
        <v>35265</v>
      </c>
      <c r="F5605">
        <v>1996</v>
      </c>
      <c r="G5605">
        <v>22.4</v>
      </c>
    </row>
    <row r="5606" spans="5:7">
      <c r="E5606" s="80">
        <v>35266</v>
      </c>
      <c r="F5606">
        <v>1996</v>
      </c>
      <c r="G5606">
        <v>22.4</v>
      </c>
    </row>
    <row r="5607" spans="5:7">
      <c r="E5607" s="80">
        <v>35267</v>
      </c>
      <c r="F5607">
        <v>1996</v>
      </c>
      <c r="G5607">
        <v>22.4</v>
      </c>
    </row>
    <row r="5608" spans="5:7">
      <c r="E5608" s="80">
        <v>35268</v>
      </c>
      <c r="F5608">
        <v>1996</v>
      </c>
      <c r="G5608">
        <v>22.4</v>
      </c>
    </row>
    <row r="5609" spans="5:7">
      <c r="E5609" s="80">
        <v>35269</v>
      </c>
      <c r="F5609">
        <v>1996</v>
      </c>
      <c r="G5609">
        <v>22.4</v>
      </c>
    </row>
    <row r="5610" spans="5:7">
      <c r="E5610" s="80">
        <v>35270</v>
      </c>
      <c r="F5610">
        <v>1996</v>
      </c>
      <c r="G5610">
        <v>22.4</v>
      </c>
    </row>
    <row r="5611" spans="5:7">
      <c r="E5611" s="80">
        <v>35271</v>
      </c>
      <c r="F5611">
        <v>1996</v>
      </c>
      <c r="G5611">
        <v>22.4</v>
      </c>
    </row>
    <row r="5612" spans="5:7">
      <c r="E5612" s="80">
        <v>35272</v>
      </c>
      <c r="F5612">
        <v>1996</v>
      </c>
      <c r="G5612">
        <v>22.5</v>
      </c>
    </row>
    <row r="5613" spans="5:7">
      <c r="E5613" s="80">
        <v>35273</v>
      </c>
      <c r="F5613">
        <v>1996</v>
      </c>
      <c r="G5613">
        <v>22.5</v>
      </c>
    </row>
    <row r="5614" spans="5:7">
      <c r="E5614" s="80">
        <v>35274</v>
      </c>
      <c r="F5614">
        <v>1996</v>
      </c>
      <c r="G5614">
        <v>22.5</v>
      </c>
    </row>
    <row r="5615" spans="5:7">
      <c r="E5615" s="80">
        <v>35275</v>
      </c>
      <c r="F5615">
        <v>1996</v>
      </c>
      <c r="G5615">
        <v>22.5</v>
      </c>
    </row>
    <row r="5616" spans="5:7">
      <c r="E5616" s="80">
        <v>35276</v>
      </c>
      <c r="F5616">
        <v>1996</v>
      </c>
      <c r="G5616">
        <v>22.5</v>
      </c>
    </row>
    <row r="5617" spans="5:7">
      <c r="E5617" s="80">
        <v>35277</v>
      </c>
      <c r="F5617">
        <v>1996</v>
      </c>
      <c r="G5617">
        <v>22.5</v>
      </c>
    </row>
    <row r="5618" spans="5:7">
      <c r="E5618" s="80">
        <v>35278</v>
      </c>
      <c r="F5618">
        <v>1996</v>
      </c>
      <c r="G5618">
        <v>22.8</v>
      </c>
    </row>
    <row r="5619" spans="5:7">
      <c r="E5619" s="80">
        <v>35279</v>
      </c>
      <c r="F5619">
        <v>1996</v>
      </c>
      <c r="G5619">
        <v>22.8</v>
      </c>
    </row>
    <row r="5620" spans="5:7">
      <c r="E5620" s="80">
        <v>35280</v>
      </c>
      <c r="F5620">
        <v>1996</v>
      </c>
      <c r="G5620">
        <v>22.8</v>
      </c>
    </row>
    <row r="5621" spans="5:7">
      <c r="E5621" s="80">
        <v>35281</v>
      </c>
      <c r="F5621">
        <v>1996</v>
      </c>
      <c r="G5621">
        <v>22.8</v>
      </c>
    </row>
    <row r="5622" spans="5:7">
      <c r="E5622" s="80">
        <v>35282</v>
      </c>
      <c r="F5622">
        <v>1996</v>
      </c>
      <c r="G5622">
        <v>22.8</v>
      </c>
    </row>
    <row r="5623" spans="5:7">
      <c r="E5623" s="80">
        <v>35283</v>
      </c>
      <c r="F5623">
        <v>1996</v>
      </c>
      <c r="G5623">
        <v>22.8</v>
      </c>
    </row>
    <row r="5624" spans="5:7">
      <c r="E5624" s="80">
        <v>35284</v>
      </c>
      <c r="F5624">
        <v>1996</v>
      </c>
      <c r="G5624">
        <v>22.8</v>
      </c>
    </row>
    <row r="5625" spans="5:7">
      <c r="E5625" s="80">
        <v>35285</v>
      </c>
      <c r="F5625">
        <v>1996</v>
      </c>
      <c r="G5625">
        <v>22.7</v>
      </c>
    </row>
    <row r="5626" spans="5:7">
      <c r="E5626" s="80">
        <v>35286</v>
      </c>
      <c r="F5626">
        <v>1996</v>
      </c>
      <c r="G5626">
        <v>22.7</v>
      </c>
    </row>
    <row r="5627" spans="5:7">
      <c r="E5627" s="80">
        <v>35287</v>
      </c>
      <c r="F5627">
        <v>1996</v>
      </c>
      <c r="G5627">
        <v>22.7</v>
      </c>
    </row>
    <row r="5628" spans="5:7">
      <c r="E5628" s="80">
        <v>35288</v>
      </c>
      <c r="F5628">
        <v>1996</v>
      </c>
      <c r="G5628">
        <v>22.7</v>
      </c>
    </row>
    <row r="5629" spans="5:7">
      <c r="E5629" s="80">
        <v>35289</v>
      </c>
      <c r="F5629">
        <v>1996</v>
      </c>
      <c r="G5629">
        <v>22.7</v>
      </c>
    </row>
    <row r="5630" spans="5:7">
      <c r="E5630" s="80">
        <v>35290</v>
      </c>
      <c r="F5630">
        <v>1996</v>
      </c>
      <c r="G5630">
        <v>22.7</v>
      </c>
    </row>
    <row r="5631" spans="5:7">
      <c r="E5631" s="80">
        <v>35291</v>
      </c>
      <c r="F5631">
        <v>1996</v>
      </c>
      <c r="G5631">
        <v>22.7</v>
      </c>
    </row>
    <row r="5632" spans="5:7">
      <c r="E5632" s="80">
        <v>35292</v>
      </c>
      <c r="F5632">
        <v>1996</v>
      </c>
      <c r="G5632">
        <v>22.7</v>
      </c>
    </row>
    <row r="5633" spans="5:7">
      <c r="E5633" s="80">
        <v>35293</v>
      </c>
      <c r="F5633">
        <v>1996</v>
      </c>
      <c r="G5633">
        <v>22.9</v>
      </c>
    </row>
    <row r="5634" spans="5:7">
      <c r="E5634" s="80">
        <v>35294</v>
      </c>
      <c r="F5634">
        <v>1996</v>
      </c>
      <c r="G5634">
        <v>22.9</v>
      </c>
    </row>
    <row r="5635" spans="5:7">
      <c r="E5635" s="80">
        <v>35295</v>
      </c>
      <c r="F5635">
        <v>1996</v>
      </c>
      <c r="G5635">
        <v>22.9</v>
      </c>
    </row>
    <row r="5636" spans="5:7">
      <c r="E5636" s="80">
        <v>35296</v>
      </c>
      <c r="F5636">
        <v>1996</v>
      </c>
      <c r="G5636">
        <v>22.9</v>
      </c>
    </row>
    <row r="5637" spans="5:7">
      <c r="E5637" s="80">
        <v>35297</v>
      </c>
      <c r="F5637">
        <v>1996</v>
      </c>
      <c r="G5637">
        <v>22.9</v>
      </c>
    </row>
    <row r="5638" spans="5:7">
      <c r="E5638" s="80">
        <v>35298</v>
      </c>
      <c r="F5638">
        <v>1996</v>
      </c>
      <c r="G5638">
        <v>22.9</v>
      </c>
    </row>
    <row r="5639" spans="5:7">
      <c r="E5639" s="80">
        <v>35299</v>
      </c>
      <c r="F5639">
        <v>1996</v>
      </c>
      <c r="G5639">
        <v>23.1</v>
      </c>
    </row>
    <row r="5640" spans="5:7">
      <c r="E5640" s="80">
        <v>35300</v>
      </c>
      <c r="F5640">
        <v>1996</v>
      </c>
      <c r="G5640">
        <v>23.1</v>
      </c>
    </row>
    <row r="5641" spans="5:7">
      <c r="E5641" s="80">
        <v>35301</v>
      </c>
      <c r="F5641">
        <v>1996</v>
      </c>
      <c r="G5641">
        <v>23.1</v>
      </c>
    </row>
    <row r="5642" spans="5:7">
      <c r="E5642" s="80">
        <v>35302</v>
      </c>
      <c r="F5642">
        <v>1996</v>
      </c>
      <c r="G5642">
        <v>23.1</v>
      </c>
    </row>
    <row r="5643" spans="5:7">
      <c r="E5643" s="80">
        <v>35303</v>
      </c>
      <c r="F5643">
        <v>1996</v>
      </c>
      <c r="G5643">
        <v>23.1</v>
      </c>
    </row>
    <row r="5644" spans="5:7">
      <c r="E5644" s="80">
        <v>35304</v>
      </c>
      <c r="F5644">
        <v>1996</v>
      </c>
      <c r="G5644">
        <v>23.1</v>
      </c>
    </row>
    <row r="5645" spans="5:7">
      <c r="E5645" s="80">
        <v>35305</v>
      </c>
      <c r="F5645">
        <v>1996</v>
      </c>
      <c r="G5645">
        <v>23.1</v>
      </c>
    </row>
    <row r="5646" spans="5:7">
      <c r="E5646" s="80">
        <v>35306</v>
      </c>
      <c r="F5646">
        <v>1996</v>
      </c>
      <c r="G5646">
        <v>23.3</v>
      </c>
    </row>
    <row r="5647" spans="5:7">
      <c r="E5647" s="80">
        <v>35307</v>
      </c>
      <c r="F5647">
        <v>1996</v>
      </c>
      <c r="G5647">
        <v>23.3</v>
      </c>
    </row>
    <row r="5648" spans="5:7">
      <c r="E5648" s="80">
        <v>35308</v>
      </c>
      <c r="F5648">
        <v>1996</v>
      </c>
      <c r="G5648">
        <v>23.3</v>
      </c>
    </row>
    <row r="5649" spans="5:7">
      <c r="E5649" s="80">
        <v>35309</v>
      </c>
      <c r="F5649">
        <v>1996</v>
      </c>
      <c r="G5649">
        <v>23.3</v>
      </c>
    </row>
    <row r="5650" spans="5:7">
      <c r="E5650" s="80">
        <v>35310</v>
      </c>
      <c r="F5650">
        <v>1996</v>
      </c>
      <c r="G5650">
        <v>23.3</v>
      </c>
    </row>
    <row r="5651" spans="5:7">
      <c r="E5651" s="80">
        <v>35311</v>
      </c>
      <c r="F5651">
        <v>1996</v>
      </c>
      <c r="G5651">
        <v>23.3</v>
      </c>
    </row>
    <row r="5652" spans="5:7">
      <c r="E5652" s="80">
        <v>35312</v>
      </c>
      <c r="F5652">
        <v>1996</v>
      </c>
      <c r="G5652">
        <v>23.3</v>
      </c>
    </row>
    <row r="5653" spans="5:7">
      <c r="E5653" s="80">
        <v>35313</v>
      </c>
      <c r="F5653">
        <v>1996</v>
      </c>
      <c r="G5653">
        <v>23.5</v>
      </c>
    </row>
    <row r="5654" spans="5:7">
      <c r="E5654" s="80">
        <v>35314</v>
      </c>
      <c r="F5654">
        <v>1996</v>
      </c>
      <c r="G5654">
        <v>23.5</v>
      </c>
    </row>
    <row r="5655" spans="5:7">
      <c r="E5655" s="80">
        <v>35315</v>
      </c>
      <c r="F5655">
        <v>1996</v>
      </c>
      <c r="G5655">
        <v>23.5</v>
      </c>
    </row>
    <row r="5656" spans="5:7">
      <c r="E5656" s="80">
        <v>35316</v>
      </c>
      <c r="F5656">
        <v>1996</v>
      </c>
      <c r="G5656">
        <v>23.5</v>
      </c>
    </row>
    <row r="5657" spans="5:7">
      <c r="E5657" s="80">
        <v>35317</v>
      </c>
      <c r="F5657">
        <v>1996</v>
      </c>
      <c r="G5657">
        <v>23.5</v>
      </c>
    </row>
    <row r="5658" spans="5:7">
      <c r="E5658" s="80">
        <v>35318</v>
      </c>
      <c r="F5658">
        <v>1996</v>
      </c>
      <c r="G5658">
        <v>23.5</v>
      </c>
    </row>
    <row r="5659" spans="5:7">
      <c r="E5659" s="80">
        <v>35319</v>
      </c>
      <c r="F5659">
        <v>1996</v>
      </c>
      <c r="G5659">
        <v>23.5</v>
      </c>
    </row>
    <row r="5660" spans="5:7">
      <c r="E5660" s="80">
        <v>35320</v>
      </c>
      <c r="F5660">
        <v>1996</v>
      </c>
      <c r="G5660">
        <v>23.9</v>
      </c>
    </row>
    <row r="5661" spans="5:7">
      <c r="E5661" s="80">
        <v>35321</v>
      </c>
      <c r="F5661">
        <v>1996</v>
      </c>
      <c r="G5661">
        <v>23.9</v>
      </c>
    </row>
    <row r="5662" spans="5:7">
      <c r="E5662" s="80">
        <v>35322</v>
      </c>
      <c r="F5662">
        <v>1996</v>
      </c>
      <c r="G5662">
        <v>23.9</v>
      </c>
    </row>
    <row r="5663" spans="5:7">
      <c r="E5663" s="80">
        <v>35323</v>
      </c>
      <c r="F5663">
        <v>1996</v>
      </c>
      <c r="G5663">
        <v>23.9</v>
      </c>
    </row>
    <row r="5664" spans="5:7">
      <c r="E5664" s="80">
        <v>35324</v>
      </c>
      <c r="F5664">
        <v>1996</v>
      </c>
      <c r="G5664">
        <v>23.9</v>
      </c>
    </row>
    <row r="5665" spans="5:7">
      <c r="E5665" s="80">
        <v>35325</v>
      </c>
      <c r="F5665">
        <v>1996</v>
      </c>
      <c r="G5665">
        <v>23.9</v>
      </c>
    </row>
    <row r="5666" spans="5:7">
      <c r="E5666" s="80">
        <v>35326</v>
      </c>
      <c r="F5666">
        <v>1996</v>
      </c>
      <c r="G5666">
        <v>23.9</v>
      </c>
    </row>
    <row r="5667" spans="5:7">
      <c r="E5667" s="80">
        <v>35327</v>
      </c>
      <c r="F5667">
        <v>1996</v>
      </c>
      <c r="G5667">
        <v>24.1</v>
      </c>
    </row>
    <row r="5668" spans="5:7">
      <c r="E5668" s="80">
        <v>35328</v>
      </c>
      <c r="F5668">
        <v>1996</v>
      </c>
      <c r="G5668">
        <v>24.1</v>
      </c>
    </row>
    <row r="5669" spans="5:7">
      <c r="E5669" s="80">
        <v>35329</v>
      </c>
      <c r="F5669">
        <v>1996</v>
      </c>
      <c r="G5669">
        <v>24.1</v>
      </c>
    </row>
    <row r="5670" spans="5:7">
      <c r="E5670" s="80">
        <v>35330</v>
      </c>
      <c r="F5670">
        <v>1996</v>
      </c>
      <c r="G5670">
        <v>24.1</v>
      </c>
    </row>
    <row r="5671" spans="5:7">
      <c r="E5671" s="80">
        <v>35331</v>
      </c>
      <c r="F5671">
        <v>1996</v>
      </c>
      <c r="G5671">
        <v>24.1</v>
      </c>
    </row>
    <row r="5672" spans="5:7">
      <c r="E5672" s="80">
        <v>35332</v>
      </c>
      <c r="F5672">
        <v>1996</v>
      </c>
      <c r="G5672">
        <v>24.1</v>
      </c>
    </row>
    <row r="5673" spans="5:7">
      <c r="E5673" s="80">
        <v>35333</v>
      </c>
      <c r="F5673">
        <v>1996</v>
      </c>
      <c r="G5673">
        <v>24.1</v>
      </c>
    </row>
    <row r="5674" spans="5:7">
      <c r="E5674" s="80">
        <v>35334</v>
      </c>
      <c r="F5674">
        <v>1996</v>
      </c>
      <c r="G5674">
        <v>24.1</v>
      </c>
    </row>
    <row r="5675" spans="5:7">
      <c r="E5675" s="80">
        <v>35335</v>
      </c>
      <c r="F5675">
        <v>1996</v>
      </c>
      <c r="G5675">
        <v>24.1</v>
      </c>
    </row>
    <row r="5676" spans="5:7">
      <c r="E5676" s="80">
        <v>35336</v>
      </c>
      <c r="F5676">
        <v>1996</v>
      </c>
      <c r="G5676">
        <v>24.1</v>
      </c>
    </row>
    <row r="5677" spans="5:7">
      <c r="E5677" s="80">
        <v>35337</v>
      </c>
      <c r="F5677">
        <v>1996</v>
      </c>
      <c r="G5677">
        <v>24.1</v>
      </c>
    </row>
    <row r="5678" spans="5:7">
      <c r="E5678" s="80">
        <v>35338</v>
      </c>
      <c r="F5678">
        <v>1996</v>
      </c>
      <c r="G5678">
        <v>24.1</v>
      </c>
    </row>
    <row r="5679" spans="5:7">
      <c r="E5679" s="80">
        <v>35339</v>
      </c>
      <c r="F5679">
        <v>1996</v>
      </c>
      <c r="G5679">
        <v>24.1</v>
      </c>
    </row>
    <row r="5680" spans="5:7">
      <c r="E5680" s="80">
        <v>35340</v>
      </c>
      <c r="F5680">
        <v>1996</v>
      </c>
      <c r="G5680">
        <v>24.1</v>
      </c>
    </row>
    <row r="5681" spans="5:7">
      <c r="E5681" s="80">
        <v>35341</v>
      </c>
      <c r="F5681">
        <v>1996</v>
      </c>
      <c r="G5681">
        <v>23.9</v>
      </c>
    </row>
    <row r="5682" spans="5:7">
      <c r="E5682" s="80">
        <v>35342</v>
      </c>
      <c r="F5682">
        <v>1996</v>
      </c>
      <c r="G5682">
        <v>23.9</v>
      </c>
    </row>
    <row r="5683" spans="5:7">
      <c r="E5683" s="80">
        <v>35343</v>
      </c>
      <c r="F5683">
        <v>1996</v>
      </c>
      <c r="G5683">
        <v>23.9</v>
      </c>
    </row>
    <row r="5684" spans="5:7">
      <c r="E5684" s="80">
        <v>35344</v>
      </c>
      <c r="F5684">
        <v>1996</v>
      </c>
      <c r="G5684">
        <v>23.9</v>
      </c>
    </row>
    <row r="5685" spans="5:7">
      <c r="E5685" s="80">
        <v>35345</v>
      </c>
      <c r="F5685">
        <v>1996</v>
      </c>
      <c r="G5685">
        <v>23.9</v>
      </c>
    </row>
    <row r="5686" spans="5:7">
      <c r="E5686" s="80">
        <v>35346</v>
      </c>
      <c r="F5686">
        <v>1996</v>
      </c>
      <c r="G5686">
        <v>23.9</v>
      </c>
    </row>
    <row r="5687" spans="5:7">
      <c r="E5687" s="80">
        <v>35347</v>
      </c>
      <c r="F5687">
        <v>1996</v>
      </c>
      <c r="G5687">
        <v>23.9</v>
      </c>
    </row>
    <row r="5688" spans="5:7">
      <c r="E5688" s="80">
        <v>35348</v>
      </c>
      <c r="F5688">
        <v>1996</v>
      </c>
      <c r="G5688">
        <v>23.5</v>
      </c>
    </row>
    <row r="5689" spans="5:7">
      <c r="E5689" s="80">
        <v>35349</v>
      </c>
      <c r="F5689">
        <v>1996</v>
      </c>
      <c r="G5689">
        <v>23.5</v>
      </c>
    </row>
    <row r="5690" spans="5:7">
      <c r="E5690" s="80">
        <v>35350</v>
      </c>
      <c r="F5690">
        <v>1996</v>
      </c>
      <c r="G5690">
        <v>23.5</v>
      </c>
    </row>
    <row r="5691" spans="5:7">
      <c r="E5691" s="80">
        <v>35351</v>
      </c>
      <c r="F5691">
        <v>1996</v>
      </c>
      <c r="G5691">
        <v>23.5</v>
      </c>
    </row>
    <row r="5692" spans="5:7">
      <c r="E5692" s="80">
        <v>35352</v>
      </c>
      <c r="F5692">
        <v>1996</v>
      </c>
      <c r="G5692">
        <v>23.5</v>
      </c>
    </row>
    <row r="5693" spans="5:7">
      <c r="E5693" s="80">
        <v>35353</v>
      </c>
      <c r="F5693">
        <v>1996</v>
      </c>
      <c r="G5693">
        <v>23.5</v>
      </c>
    </row>
    <row r="5694" spans="5:7">
      <c r="E5694" s="80">
        <v>35354</v>
      </c>
      <c r="F5694">
        <v>1996</v>
      </c>
      <c r="G5694">
        <v>23.5</v>
      </c>
    </row>
    <row r="5695" spans="5:7">
      <c r="E5695" s="80">
        <v>35355</v>
      </c>
      <c r="F5695">
        <v>1996</v>
      </c>
      <c r="G5695">
        <v>23.5</v>
      </c>
    </row>
    <row r="5696" spans="5:7">
      <c r="E5696" s="80">
        <v>35356</v>
      </c>
      <c r="F5696">
        <v>1996</v>
      </c>
      <c r="G5696">
        <v>23.5</v>
      </c>
    </row>
    <row r="5697" spans="5:7">
      <c r="E5697" s="80">
        <v>35357</v>
      </c>
      <c r="F5697">
        <v>1996</v>
      </c>
      <c r="G5697">
        <v>23.5</v>
      </c>
    </row>
    <row r="5698" spans="5:7">
      <c r="E5698" s="80">
        <v>35358</v>
      </c>
      <c r="F5698">
        <v>1996</v>
      </c>
      <c r="G5698">
        <v>23.5</v>
      </c>
    </row>
    <row r="5699" spans="5:7">
      <c r="E5699" s="80">
        <v>35359</v>
      </c>
      <c r="F5699">
        <v>1996</v>
      </c>
      <c r="G5699">
        <v>23.5</v>
      </c>
    </row>
    <row r="5700" spans="5:7">
      <c r="E5700" s="80">
        <v>35360</v>
      </c>
      <c r="F5700">
        <v>1996</v>
      </c>
      <c r="G5700">
        <v>23.5</v>
      </c>
    </row>
    <row r="5701" spans="5:7">
      <c r="E5701" s="80">
        <v>35361</v>
      </c>
      <c r="F5701">
        <v>1996</v>
      </c>
      <c r="G5701">
        <v>23.5</v>
      </c>
    </row>
    <row r="5702" spans="5:7">
      <c r="E5702" s="80">
        <v>35362</v>
      </c>
      <c r="F5702">
        <v>1996</v>
      </c>
      <c r="G5702">
        <v>23.6</v>
      </c>
    </row>
    <row r="5703" spans="5:7">
      <c r="E5703" s="80">
        <v>35363</v>
      </c>
      <c r="F5703">
        <v>1996</v>
      </c>
      <c r="G5703">
        <v>23.6</v>
      </c>
    </row>
    <row r="5704" spans="5:7">
      <c r="E5704" s="80">
        <v>35364</v>
      </c>
      <c r="F5704">
        <v>1996</v>
      </c>
      <c r="G5704">
        <v>23.6</v>
      </c>
    </row>
    <row r="5705" spans="5:7">
      <c r="E5705" s="80">
        <v>35365</v>
      </c>
      <c r="F5705">
        <v>1996</v>
      </c>
      <c r="G5705">
        <v>23.6</v>
      </c>
    </row>
    <row r="5706" spans="5:7">
      <c r="E5706" s="80">
        <v>35366</v>
      </c>
      <c r="F5706">
        <v>1996</v>
      </c>
      <c r="G5706">
        <v>23.6</v>
      </c>
    </row>
    <row r="5707" spans="5:7">
      <c r="E5707" s="80">
        <v>35367</v>
      </c>
      <c r="F5707">
        <v>1996</v>
      </c>
      <c r="G5707">
        <v>23.6</v>
      </c>
    </row>
    <row r="5708" spans="5:7">
      <c r="E5708" s="80">
        <v>35368</v>
      </c>
      <c r="F5708">
        <v>1996</v>
      </c>
      <c r="G5708">
        <v>23.6</v>
      </c>
    </row>
    <row r="5709" spans="5:7">
      <c r="E5709" s="80">
        <v>35369</v>
      </c>
      <c r="F5709">
        <v>1996</v>
      </c>
      <c r="G5709">
        <v>23.7</v>
      </c>
    </row>
    <row r="5710" spans="5:7">
      <c r="E5710" s="80">
        <v>35370</v>
      </c>
      <c r="F5710">
        <v>1996</v>
      </c>
      <c r="G5710">
        <v>23.7</v>
      </c>
    </row>
    <row r="5711" spans="5:7">
      <c r="E5711" s="80">
        <v>35371</v>
      </c>
      <c r="F5711">
        <v>1996</v>
      </c>
      <c r="G5711">
        <v>23.7</v>
      </c>
    </row>
    <row r="5712" spans="5:7">
      <c r="E5712" s="80">
        <v>35372</v>
      </c>
      <c r="F5712">
        <v>1996</v>
      </c>
      <c r="G5712">
        <v>23.7</v>
      </c>
    </row>
    <row r="5713" spans="5:7">
      <c r="E5713" s="80">
        <v>35373</v>
      </c>
      <c r="F5713">
        <v>1996</v>
      </c>
      <c r="G5713">
        <v>23.7</v>
      </c>
    </row>
    <row r="5714" spans="5:7">
      <c r="E5714" s="80">
        <v>35374</v>
      </c>
      <c r="F5714">
        <v>1996</v>
      </c>
      <c r="G5714">
        <v>23.7</v>
      </c>
    </row>
    <row r="5715" spans="5:7">
      <c r="E5715" s="80">
        <v>35375</v>
      </c>
      <c r="F5715">
        <v>1996</v>
      </c>
      <c r="G5715">
        <v>23.7</v>
      </c>
    </row>
    <row r="5716" spans="5:7">
      <c r="E5716" s="80">
        <v>35376</v>
      </c>
      <c r="F5716">
        <v>1996</v>
      </c>
      <c r="G5716">
        <v>23.9</v>
      </c>
    </row>
    <row r="5717" spans="5:7">
      <c r="E5717" s="80">
        <v>35377</v>
      </c>
      <c r="F5717">
        <v>1996</v>
      </c>
      <c r="G5717">
        <v>23.9</v>
      </c>
    </row>
    <row r="5718" spans="5:7">
      <c r="E5718" s="80">
        <v>35378</v>
      </c>
      <c r="F5718">
        <v>1996</v>
      </c>
      <c r="G5718">
        <v>23.9</v>
      </c>
    </row>
    <row r="5719" spans="5:7">
      <c r="E5719" s="80">
        <v>35379</v>
      </c>
      <c r="F5719">
        <v>1996</v>
      </c>
      <c r="G5719">
        <v>23.9</v>
      </c>
    </row>
    <row r="5720" spans="5:7">
      <c r="E5720" s="80">
        <v>35380</v>
      </c>
      <c r="F5720">
        <v>1996</v>
      </c>
      <c r="G5720">
        <v>23.9</v>
      </c>
    </row>
    <row r="5721" spans="5:7">
      <c r="E5721" s="80">
        <v>35381</v>
      </c>
      <c r="F5721">
        <v>1996</v>
      </c>
      <c r="G5721">
        <v>23.9</v>
      </c>
    </row>
    <row r="5722" spans="5:7">
      <c r="E5722" s="80">
        <v>35382</v>
      </c>
      <c r="F5722">
        <v>1996</v>
      </c>
      <c r="G5722">
        <v>23.9</v>
      </c>
    </row>
    <row r="5723" spans="5:7">
      <c r="E5723" s="80">
        <v>35383</v>
      </c>
      <c r="F5723">
        <v>1996</v>
      </c>
      <c r="G5723">
        <v>23.9</v>
      </c>
    </row>
    <row r="5724" spans="5:7">
      <c r="E5724" s="80">
        <v>35384</v>
      </c>
      <c r="F5724">
        <v>1996</v>
      </c>
      <c r="G5724">
        <v>23.9</v>
      </c>
    </row>
    <row r="5725" spans="5:7">
      <c r="E5725" s="80">
        <v>35385</v>
      </c>
      <c r="F5725">
        <v>1996</v>
      </c>
      <c r="G5725">
        <v>23.9</v>
      </c>
    </row>
    <row r="5726" spans="5:7">
      <c r="E5726" s="80">
        <v>35386</v>
      </c>
      <c r="F5726">
        <v>1996</v>
      </c>
      <c r="G5726">
        <v>23.9</v>
      </c>
    </row>
    <row r="5727" spans="5:7">
      <c r="E5727" s="80">
        <v>35387</v>
      </c>
      <c r="F5727">
        <v>1996</v>
      </c>
      <c r="G5727">
        <v>23.9</v>
      </c>
    </row>
    <row r="5728" spans="5:7">
      <c r="E5728" s="80">
        <v>35388</v>
      </c>
      <c r="F5728">
        <v>1996</v>
      </c>
      <c r="G5728">
        <v>23.9</v>
      </c>
    </row>
    <row r="5729" spans="5:7">
      <c r="E5729" s="80">
        <v>35389</v>
      </c>
      <c r="F5729">
        <v>1996</v>
      </c>
      <c r="G5729">
        <v>23.9</v>
      </c>
    </row>
    <row r="5730" spans="5:7">
      <c r="E5730" s="80">
        <v>35390</v>
      </c>
      <c r="F5730">
        <v>1996</v>
      </c>
      <c r="G5730">
        <v>24</v>
      </c>
    </row>
    <row r="5731" spans="5:7">
      <c r="E5731" s="80">
        <v>35391</v>
      </c>
      <c r="F5731">
        <v>1996</v>
      </c>
      <c r="G5731">
        <v>24</v>
      </c>
    </row>
    <row r="5732" spans="5:7">
      <c r="E5732" s="80">
        <v>35392</v>
      </c>
      <c r="F5732">
        <v>1996</v>
      </c>
      <c r="G5732">
        <v>24</v>
      </c>
    </row>
    <row r="5733" spans="5:7">
      <c r="E5733" s="80">
        <v>35393</v>
      </c>
      <c r="F5733">
        <v>1996</v>
      </c>
      <c r="G5733">
        <v>24</v>
      </c>
    </row>
    <row r="5734" spans="5:7">
      <c r="E5734" s="80">
        <v>35394</v>
      </c>
      <c r="F5734">
        <v>1996</v>
      </c>
      <c r="G5734">
        <v>24</v>
      </c>
    </row>
    <row r="5735" spans="5:7">
      <c r="E5735" s="80">
        <v>35395</v>
      </c>
      <c r="F5735">
        <v>1996</v>
      </c>
      <c r="G5735">
        <v>24</v>
      </c>
    </row>
    <row r="5736" spans="5:7">
      <c r="E5736" s="80">
        <v>35396</v>
      </c>
      <c r="F5736">
        <v>1996</v>
      </c>
      <c r="G5736">
        <v>24</v>
      </c>
    </row>
    <row r="5737" spans="5:7">
      <c r="E5737" s="80">
        <v>35397</v>
      </c>
      <c r="F5737">
        <v>1996</v>
      </c>
      <c r="G5737">
        <v>24.2</v>
      </c>
    </row>
    <row r="5738" spans="5:7">
      <c r="E5738" s="80">
        <v>35398</v>
      </c>
      <c r="F5738">
        <v>1996</v>
      </c>
      <c r="G5738">
        <v>24.2</v>
      </c>
    </row>
    <row r="5739" spans="5:7">
      <c r="E5739" s="80">
        <v>35399</v>
      </c>
      <c r="F5739">
        <v>1996</v>
      </c>
      <c r="G5739">
        <v>24.2</v>
      </c>
    </row>
    <row r="5740" spans="5:7">
      <c r="E5740" s="80">
        <v>35400</v>
      </c>
      <c r="F5740">
        <v>1996</v>
      </c>
      <c r="G5740">
        <v>24.2</v>
      </c>
    </row>
    <row r="5741" spans="5:7">
      <c r="E5741" s="80">
        <v>35401</v>
      </c>
      <c r="F5741">
        <v>1996</v>
      </c>
      <c r="G5741">
        <v>24.2</v>
      </c>
    </row>
    <row r="5742" spans="5:7">
      <c r="E5742" s="80">
        <v>35402</v>
      </c>
      <c r="F5742">
        <v>1996</v>
      </c>
      <c r="G5742">
        <v>24.2</v>
      </c>
    </row>
    <row r="5743" spans="5:7">
      <c r="E5743" s="80">
        <v>35403</v>
      </c>
      <c r="F5743">
        <v>1996</v>
      </c>
      <c r="G5743">
        <v>24.2</v>
      </c>
    </row>
    <row r="5744" spans="5:7">
      <c r="E5744" s="80">
        <v>35404</v>
      </c>
      <c r="F5744">
        <v>1996</v>
      </c>
      <c r="G5744">
        <v>24.4</v>
      </c>
    </row>
    <row r="5745" spans="5:7">
      <c r="E5745" s="80">
        <v>35405</v>
      </c>
      <c r="F5745">
        <v>1996</v>
      </c>
      <c r="G5745">
        <v>24.4</v>
      </c>
    </row>
    <row r="5746" spans="5:7">
      <c r="E5746" s="80">
        <v>35406</v>
      </c>
      <c r="F5746">
        <v>1996</v>
      </c>
      <c r="G5746">
        <v>24.4</v>
      </c>
    </row>
    <row r="5747" spans="5:7">
      <c r="E5747" s="80">
        <v>35407</v>
      </c>
      <c r="F5747">
        <v>1996</v>
      </c>
      <c r="G5747">
        <v>24.4</v>
      </c>
    </row>
    <row r="5748" spans="5:7">
      <c r="E5748" s="80">
        <v>35408</v>
      </c>
      <c r="F5748">
        <v>1996</v>
      </c>
      <c r="G5748">
        <v>24.4</v>
      </c>
    </row>
    <row r="5749" spans="5:7">
      <c r="E5749" s="80">
        <v>35409</v>
      </c>
      <c r="F5749">
        <v>1996</v>
      </c>
      <c r="G5749">
        <v>24.4</v>
      </c>
    </row>
    <row r="5750" spans="5:7">
      <c r="E5750" s="80">
        <v>35410</v>
      </c>
      <c r="F5750">
        <v>1996</v>
      </c>
      <c r="G5750">
        <v>24.4</v>
      </c>
    </row>
    <row r="5751" spans="5:7">
      <c r="E5751" s="80">
        <v>35411</v>
      </c>
      <c r="F5751">
        <v>1996</v>
      </c>
      <c r="G5751">
        <v>24.4</v>
      </c>
    </row>
    <row r="5752" spans="5:7">
      <c r="E5752" s="80">
        <v>35412</v>
      </c>
      <c r="F5752">
        <v>1996</v>
      </c>
      <c r="G5752">
        <v>24.4</v>
      </c>
    </row>
    <row r="5753" spans="5:7">
      <c r="E5753" s="80">
        <v>35413</v>
      </c>
      <c r="F5753">
        <v>1996</v>
      </c>
      <c r="G5753">
        <v>24.4</v>
      </c>
    </row>
    <row r="5754" spans="5:7">
      <c r="E5754" s="80">
        <v>35414</v>
      </c>
      <c r="F5754">
        <v>1996</v>
      </c>
      <c r="G5754">
        <v>24.4</v>
      </c>
    </row>
    <row r="5755" spans="5:7">
      <c r="E5755" s="80">
        <v>35415</v>
      </c>
      <c r="F5755">
        <v>1996</v>
      </c>
      <c r="G5755">
        <v>24.4</v>
      </c>
    </row>
    <row r="5756" spans="5:7">
      <c r="E5756" s="80">
        <v>35416</v>
      </c>
      <c r="F5756">
        <v>1996</v>
      </c>
      <c r="G5756">
        <v>24.4</v>
      </c>
    </row>
    <row r="5757" spans="5:7">
      <c r="E5757" s="80">
        <v>35417</v>
      </c>
      <c r="F5757">
        <v>1996</v>
      </c>
      <c r="G5757">
        <v>24.4</v>
      </c>
    </row>
    <row r="5758" spans="5:7">
      <c r="E5758" s="80">
        <v>35418</v>
      </c>
      <c r="F5758">
        <v>1996</v>
      </c>
      <c r="G5758">
        <v>24.5</v>
      </c>
    </row>
    <row r="5759" spans="5:7">
      <c r="E5759" s="80">
        <v>35419</v>
      </c>
      <c r="F5759">
        <v>1996</v>
      </c>
      <c r="G5759">
        <v>24.5</v>
      </c>
    </row>
    <row r="5760" spans="5:7">
      <c r="E5760" s="80">
        <v>35420</v>
      </c>
      <c r="F5760">
        <v>1996</v>
      </c>
      <c r="G5760">
        <v>24.5</v>
      </c>
    </row>
    <row r="5761" spans="5:7">
      <c r="E5761" s="80">
        <v>35421</v>
      </c>
      <c r="F5761">
        <v>1996</v>
      </c>
      <c r="G5761">
        <v>24.5</v>
      </c>
    </row>
    <row r="5762" spans="5:7">
      <c r="E5762" s="80">
        <v>35422</v>
      </c>
      <c r="F5762">
        <v>1996</v>
      </c>
      <c r="G5762">
        <v>24.5</v>
      </c>
    </row>
    <row r="5763" spans="5:7">
      <c r="E5763" s="80">
        <v>35423</v>
      </c>
      <c r="F5763">
        <v>1996</v>
      </c>
      <c r="G5763">
        <v>24.5</v>
      </c>
    </row>
    <row r="5764" spans="5:7">
      <c r="E5764" s="80">
        <v>35424</v>
      </c>
      <c r="F5764">
        <v>1996</v>
      </c>
      <c r="G5764">
        <v>24.5</v>
      </c>
    </row>
    <row r="5765" spans="5:7">
      <c r="E5765" s="80">
        <v>35425</v>
      </c>
      <c r="F5765">
        <v>1996</v>
      </c>
      <c r="G5765">
        <v>24.6</v>
      </c>
    </row>
    <row r="5766" spans="5:7">
      <c r="E5766" s="80">
        <v>35426</v>
      </c>
      <c r="F5766">
        <v>1996</v>
      </c>
      <c r="G5766">
        <v>24.6</v>
      </c>
    </row>
    <row r="5767" spans="5:7">
      <c r="E5767" s="80">
        <v>35427</v>
      </c>
      <c r="F5767">
        <v>1996</v>
      </c>
      <c r="G5767">
        <v>24.6</v>
      </c>
    </row>
    <row r="5768" spans="5:7">
      <c r="E5768" s="80">
        <v>35428</v>
      </c>
      <c r="F5768">
        <v>1996</v>
      </c>
      <c r="G5768">
        <v>24.6</v>
      </c>
    </row>
    <row r="5769" spans="5:7">
      <c r="E5769" s="80">
        <v>35429</v>
      </c>
      <c r="F5769">
        <v>1996</v>
      </c>
      <c r="G5769">
        <v>24.6</v>
      </c>
    </row>
    <row r="5770" spans="5:7">
      <c r="E5770" s="80">
        <v>35430</v>
      </c>
      <c r="F5770">
        <v>1996</v>
      </c>
      <c r="G5770">
        <v>24.6</v>
      </c>
    </row>
    <row r="5771" spans="5:7">
      <c r="E5771" s="80">
        <v>35431</v>
      </c>
      <c r="F5771">
        <v>1997</v>
      </c>
      <c r="G5771">
        <v>24.6</v>
      </c>
    </row>
    <row r="5772" spans="5:7">
      <c r="E5772" s="80">
        <v>35432</v>
      </c>
      <c r="F5772">
        <v>1997</v>
      </c>
      <c r="G5772">
        <v>24.6</v>
      </c>
    </row>
    <row r="5773" spans="5:7">
      <c r="E5773" s="80">
        <v>35433</v>
      </c>
      <c r="F5773">
        <v>1997</v>
      </c>
      <c r="G5773">
        <v>24.6</v>
      </c>
    </row>
    <row r="5774" spans="5:7">
      <c r="E5774" s="80">
        <v>35434</v>
      </c>
      <c r="F5774">
        <v>1997</v>
      </c>
      <c r="G5774">
        <v>24.6</v>
      </c>
    </row>
    <row r="5775" spans="5:7">
      <c r="E5775" s="80">
        <v>35435</v>
      </c>
      <c r="F5775">
        <v>1997</v>
      </c>
      <c r="G5775">
        <v>24.6</v>
      </c>
    </row>
    <row r="5776" spans="5:7">
      <c r="E5776" s="80">
        <v>35436</v>
      </c>
      <c r="F5776">
        <v>1997</v>
      </c>
      <c r="G5776">
        <v>24.6</v>
      </c>
    </row>
    <row r="5777" spans="5:7">
      <c r="E5777" s="80">
        <v>35437</v>
      </c>
      <c r="F5777">
        <v>1997</v>
      </c>
      <c r="G5777">
        <v>24.6</v>
      </c>
    </row>
    <row r="5778" spans="5:7">
      <c r="E5778" s="80">
        <v>35438</v>
      </c>
      <c r="F5778">
        <v>1997</v>
      </c>
      <c r="G5778">
        <v>24.6</v>
      </c>
    </row>
    <row r="5779" spans="5:7">
      <c r="E5779" s="80">
        <v>35439</v>
      </c>
      <c r="F5779">
        <v>1997</v>
      </c>
      <c r="G5779">
        <v>24.7</v>
      </c>
    </row>
    <row r="5780" spans="5:7">
      <c r="E5780" s="80">
        <v>35440</v>
      </c>
      <c r="F5780">
        <v>1997</v>
      </c>
      <c r="G5780">
        <v>24.7</v>
      </c>
    </row>
    <row r="5781" spans="5:7">
      <c r="E5781" s="80">
        <v>35441</v>
      </c>
      <c r="F5781">
        <v>1997</v>
      </c>
      <c r="G5781">
        <v>24.7</v>
      </c>
    </row>
    <row r="5782" spans="5:7">
      <c r="E5782" s="80">
        <v>35442</v>
      </c>
      <c r="F5782">
        <v>1997</v>
      </c>
      <c r="G5782">
        <v>24.7</v>
      </c>
    </row>
    <row r="5783" spans="5:7">
      <c r="E5783" s="80">
        <v>35443</v>
      </c>
      <c r="F5783">
        <v>1997</v>
      </c>
      <c r="G5783">
        <v>24.7</v>
      </c>
    </row>
    <row r="5784" spans="5:7">
      <c r="E5784" s="80">
        <v>35444</v>
      </c>
      <c r="F5784">
        <v>1997</v>
      </c>
      <c r="G5784">
        <v>24.7</v>
      </c>
    </row>
    <row r="5785" spans="5:7">
      <c r="E5785" s="80">
        <v>35445</v>
      </c>
      <c r="F5785">
        <v>1997</v>
      </c>
      <c r="G5785">
        <v>24.7</v>
      </c>
    </row>
    <row r="5786" spans="5:7">
      <c r="E5786" s="80">
        <v>35446</v>
      </c>
      <c r="F5786">
        <v>1997</v>
      </c>
      <c r="G5786">
        <v>24.6</v>
      </c>
    </row>
    <row r="5787" spans="5:7">
      <c r="E5787" s="80">
        <v>35447</v>
      </c>
      <c r="F5787">
        <v>1997</v>
      </c>
      <c r="G5787">
        <v>24.6</v>
      </c>
    </row>
    <row r="5788" spans="5:7">
      <c r="E5788" s="80">
        <v>35448</v>
      </c>
      <c r="F5788">
        <v>1997</v>
      </c>
      <c r="G5788">
        <v>24.6</v>
      </c>
    </row>
    <row r="5789" spans="5:7">
      <c r="E5789" s="80">
        <v>35449</v>
      </c>
      <c r="F5789">
        <v>1997</v>
      </c>
      <c r="G5789">
        <v>24.6</v>
      </c>
    </row>
    <row r="5790" spans="5:7">
      <c r="E5790" s="80">
        <v>35450</v>
      </c>
      <c r="F5790">
        <v>1997</v>
      </c>
      <c r="G5790">
        <v>24.6</v>
      </c>
    </row>
    <row r="5791" spans="5:7">
      <c r="E5791" s="80">
        <v>35451</v>
      </c>
      <c r="F5791">
        <v>1997</v>
      </c>
      <c r="G5791">
        <v>24.6</v>
      </c>
    </row>
    <row r="5792" spans="5:7">
      <c r="E5792" s="80">
        <v>35452</v>
      </c>
      <c r="F5792">
        <v>1997</v>
      </c>
      <c r="G5792">
        <v>24.6</v>
      </c>
    </row>
    <row r="5793" spans="5:7">
      <c r="E5793" s="80">
        <v>35453</v>
      </c>
      <c r="F5793">
        <v>1997</v>
      </c>
      <c r="G5793">
        <v>24.6</v>
      </c>
    </row>
    <row r="5794" spans="5:7">
      <c r="E5794" s="80">
        <v>35454</v>
      </c>
      <c r="F5794">
        <v>1997</v>
      </c>
      <c r="G5794">
        <v>24.6</v>
      </c>
    </row>
    <row r="5795" spans="5:7">
      <c r="E5795" s="80">
        <v>35455</v>
      </c>
      <c r="F5795">
        <v>1997</v>
      </c>
      <c r="G5795">
        <v>24.6</v>
      </c>
    </row>
    <row r="5796" spans="5:7">
      <c r="E5796" s="80">
        <v>35456</v>
      </c>
      <c r="F5796">
        <v>1997</v>
      </c>
      <c r="G5796">
        <v>24.6</v>
      </c>
    </row>
    <row r="5797" spans="5:7">
      <c r="E5797" s="80">
        <v>35457</v>
      </c>
      <c r="F5797">
        <v>1997</v>
      </c>
      <c r="G5797">
        <v>24.6</v>
      </c>
    </row>
    <row r="5798" spans="5:7">
      <c r="E5798" s="80">
        <v>35458</v>
      </c>
      <c r="F5798">
        <v>1997</v>
      </c>
      <c r="G5798">
        <v>24.6</v>
      </c>
    </row>
    <row r="5799" spans="5:7">
      <c r="E5799" s="80">
        <v>35459</v>
      </c>
      <c r="F5799">
        <v>1997</v>
      </c>
      <c r="G5799">
        <v>24.6</v>
      </c>
    </row>
    <row r="5800" spans="5:7">
      <c r="E5800" s="80">
        <v>35460</v>
      </c>
      <c r="F5800">
        <v>1997</v>
      </c>
      <c r="G5800">
        <v>24.6</v>
      </c>
    </row>
    <row r="5801" spans="5:7">
      <c r="E5801" s="80">
        <v>35461</v>
      </c>
      <c r="F5801">
        <v>1997</v>
      </c>
      <c r="G5801">
        <v>24.6</v>
      </c>
    </row>
    <row r="5802" spans="5:7">
      <c r="E5802" s="80">
        <v>35462</v>
      </c>
      <c r="F5802">
        <v>1997</v>
      </c>
      <c r="G5802">
        <v>24.6</v>
      </c>
    </row>
    <row r="5803" spans="5:7">
      <c r="E5803" s="80">
        <v>35463</v>
      </c>
      <c r="F5803">
        <v>1997</v>
      </c>
      <c r="G5803">
        <v>24.6</v>
      </c>
    </row>
    <row r="5804" spans="5:7">
      <c r="E5804" s="80">
        <v>35464</v>
      </c>
      <c r="F5804">
        <v>1997</v>
      </c>
      <c r="G5804">
        <v>24.6</v>
      </c>
    </row>
    <row r="5805" spans="5:7">
      <c r="E5805" s="80">
        <v>35465</v>
      </c>
      <c r="F5805">
        <v>1997</v>
      </c>
      <c r="G5805">
        <v>24.6</v>
      </c>
    </row>
    <row r="5806" spans="5:7">
      <c r="E5806" s="80">
        <v>35466</v>
      </c>
      <c r="F5806">
        <v>1997</v>
      </c>
      <c r="G5806">
        <v>24.6</v>
      </c>
    </row>
    <row r="5807" spans="5:7">
      <c r="E5807" s="80">
        <v>35467</v>
      </c>
      <c r="F5807">
        <v>1997</v>
      </c>
      <c r="G5807">
        <v>24.5</v>
      </c>
    </row>
    <row r="5808" spans="5:7">
      <c r="E5808" s="80">
        <v>35468</v>
      </c>
      <c r="F5808">
        <v>1997</v>
      </c>
      <c r="G5808">
        <v>24.5</v>
      </c>
    </row>
    <row r="5809" spans="5:7">
      <c r="E5809" s="80">
        <v>35469</v>
      </c>
      <c r="F5809">
        <v>1997</v>
      </c>
      <c r="G5809">
        <v>24.5</v>
      </c>
    </row>
    <row r="5810" spans="5:7">
      <c r="E5810" s="80">
        <v>35470</v>
      </c>
      <c r="F5810">
        <v>1997</v>
      </c>
      <c r="G5810">
        <v>24.5</v>
      </c>
    </row>
    <row r="5811" spans="5:7">
      <c r="E5811" s="80">
        <v>35471</v>
      </c>
      <c r="F5811">
        <v>1997</v>
      </c>
      <c r="G5811">
        <v>24.5</v>
      </c>
    </row>
    <row r="5812" spans="5:7">
      <c r="E5812" s="80">
        <v>35472</v>
      </c>
      <c r="F5812">
        <v>1997</v>
      </c>
      <c r="G5812">
        <v>24.5</v>
      </c>
    </row>
    <row r="5813" spans="5:7">
      <c r="E5813" s="80">
        <v>35473</v>
      </c>
      <c r="F5813">
        <v>1997</v>
      </c>
      <c r="G5813">
        <v>24.5</v>
      </c>
    </row>
    <row r="5814" spans="5:7">
      <c r="E5814" s="80">
        <v>35474</v>
      </c>
      <c r="F5814">
        <v>1997</v>
      </c>
      <c r="G5814">
        <v>24.25</v>
      </c>
    </row>
    <row r="5815" spans="5:7">
      <c r="E5815" s="80">
        <v>35475</v>
      </c>
      <c r="F5815">
        <v>1997</v>
      </c>
      <c r="G5815">
        <v>24.25</v>
      </c>
    </row>
    <row r="5816" spans="5:7">
      <c r="E5816" s="80">
        <v>35476</v>
      </c>
      <c r="F5816">
        <v>1997</v>
      </c>
      <c r="G5816">
        <v>24.25</v>
      </c>
    </row>
    <row r="5817" spans="5:7">
      <c r="E5817" s="80">
        <v>35477</v>
      </c>
      <c r="F5817">
        <v>1997</v>
      </c>
      <c r="G5817">
        <v>24.25</v>
      </c>
    </row>
    <row r="5818" spans="5:7">
      <c r="E5818" s="80">
        <v>35478</v>
      </c>
      <c r="F5818">
        <v>1997</v>
      </c>
      <c r="G5818">
        <v>24.25</v>
      </c>
    </row>
    <row r="5819" spans="5:7">
      <c r="E5819" s="80">
        <v>35479</v>
      </c>
      <c r="F5819">
        <v>1997</v>
      </c>
      <c r="G5819">
        <v>24.25</v>
      </c>
    </row>
    <row r="5820" spans="5:7">
      <c r="E5820" s="80">
        <v>35480</v>
      </c>
      <c r="F5820">
        <v>1997</v>
      </c>
      <c r="G5820">
        <v>24.25</v>
      </c>
    </row>
    <row r="5821" spans="5:7">
      <c r="E5821" s="80">
        <v>35481</v>
      </c>
      <c r="F5821">
        <v>1997</v>
      </c>
      <c r="G5821">
        <v>24.25</v>
      </c>
    </row>
    <row r="5822" spans="5:7">
      <c r="E5822" s="80">
        <v>35482</v>
      </c>
      <c r="F5822">
        <v>1997</v>
      </c>
      <c r="G5822">
        <v>24.25</v>
      </c>
    </row>
    <row r="5823" spans="5:7">
      <c r="E5823" s="80">
        <v>35483</v>
      </c>
      <c r="F5823">
        <v>1997</v>
      </c>
      <c r="G5823">
        <v>24.25</v>
      </c>
    </row>
    <row r="5824" spans="5:7">
      <c r="E5824" s="80">
        <v>35484</v>
      </c>
      <c r="F5824">
        <v>1997</v>
      </c>
      <c r="G5824">
        <v>24.25</v>
      </c>
    </row>
    <row r="5825" spans="5:7">
      <c r="E5825" s="80">
        <v>35485</v>
      </c>
      <c r="F5825">
        <v>1997</v>
      </c>
      <c r="G5825">
        <v>24.25</v>
      </c>
    </row>
    <row r="5826" spans="5:7">
      <c r="E5826" s="80">
        <v>35486</v>
      </c>
      <c r="F5826">
        <v>1997</v>
      </c>
      <c r="G5826">
        <v>24.25</v>
      </c>
    </row>
    <row r="5827" spans="5:7">
      <c r="E5827" s="80">
        <v>35487</v>
      </c>
      <c r="F5827">
        <v>1997</v>
      </c>
      <c r="G5827">
        <v>24.25</v>
      </c>
    </row>
    <row r="5828" spans="5:7">
      <c r="E5828" s="80">
        <v>35488</v>
      </c>
      <c r="F5828">
        <v>1997</v>
      </c>
      <c r="G5828">
        <v>24</v>
      </c>
    </row>
    <row r="5829" spans="5:7">
      <c r="E5829" s="80">
        <v>35489</v>
      </c>
      <c r="F5829">
        <v>1997</v>
      </c>
      <c r="G5829">
        <v>24</v>
      </c>
    </row>
    <row r="5830" spans="5:7">
      <c r="E5830" s="80">
        <v>35490</v>
      </c>
      <c r="F5830">
        <v>1997</v>
      </c>
      <c r="G5830">
        <v>24</v>
      </c>
    </row>
    <row r="5831" spans="5:7">
      <c r="E5831" s="80">
        <v>35491</v>
      </c>
      <c r="F5831">
        <v>1997</v>
      </c>
      <c r="G5831">
        <v>24</v>
      </c>
    </row>
    <row r="5832" spans="5:7">
      <c r="E5832" s="80">
        <v>35492</v>
      </c>
      <c r="F5832">
        <v>1997</v>
      </c>
      <c r="G5832">
        <v>24</v>
      </c>
    </row>
    <row r="5833" spans="5:7">
      <c r="E5833" s="80">
        <v>35493</v>
      </c>
      <c r="F5833">
        <v>1997</v>
      </c>
      <c r="G5833">
        <v>24</v>
      </c>
    </row>
    <row r="5834" spans="5:7">
      <c r="E5834" s="80">
        <v>35494</v>
      </c>
      <c r="F5834">
        <v>1997</v>
      </c>
      <c r="G5834">
        <v>24</v>
      </c>
    </row>
    <row r="5835" spans="5:7">
      <c r="E5835" s="80">
        <v>35495</v>
      </c>
      <c r="F5835">
        <v>1997</v>
      </c>
      <c r="G5835">
        <v>23.5</v>
      </c>
    </row>
    <row r="5836" spans="5:7">
      <c r="E5836" s="80">
        <v>35496</v>
      </c>
      <c r="F5836">
        <v>1997</v>
      </c>
      <c r="G5836">
        <v>23.5</v>
      </c>
    </row>
    <row r="5837" spans="5:7">
      <c r="E5837" s="80">
        <v>35497</v>
      </c>
      <c r="F5837">
        <v>1997</v>
      </c>
      <c r="G5837">
        <v>23.5</v>
      </c>
    </row>
    <row r="5838" spans="5:7">
      <c r="E5838" s="80">
        <v>35498</v>
      </c>
      <c r="F5838">
        <v>1997</v>
      </c>
      <c r="G5838">
        <v>23.5</v>
      </c>
    </row>
    <row r="5839" spans="5:7">
      <c r="E5839" s="80">
        <v>35499</v>
      </c>
      <c r="F5839">
        <v>1997</v>
      </c>
      <c r="G5839">
        <v>23.5</v>
      </c>
    </row>
    <row r="5840" spans="5:7">
      <c r="E5840" s="80">
        <v>35500</v>
      </c>
      <c r="F5840">
        <v>1997</v>
      </c>
      <c r="G5840">
        <v>23.5</v>
      </c>
    </row>
    <row r="5841" spans="5:7">
      <c r="E5841" s="80">
        <v>35501</v>
      </c>
      <c r="F5841">
        <v>1997</v>
      </c>
      <c r="G5841">
        <v>23.5</v>
      </c>
    </row>
    <row r="5842" spans="5:7">
      <c r="E5842" s="80">
        <v>35502</v>
      </c>
      <c r="F5842">
        <v>1997</v>
      </c>
      <c r="G5842">
        <v>22.5</v>
      </c>
    </row>
    <row r="5843" spans="5:7">
      <c r="E5843" s="80">
        <v>35503</v>
      </c>
      <c r="F5843">
        <v>1997</v>
      </c>
      <c r="G5843">
        <v>22.5</v>
      </c>
    </row>
    <row r="5844" spans="5:7">
      <c r="E5844" s="80">
        <v>35504</v>
      </c>
      <c r="F5844">
        <v>1997</v>
      </c>
      <c r="G5844">
        <v>22.5</v>
      </c>
    </row>
    <row r="5845" spans="5:7">
      <c r="E5845" s="80">
        <v>35505</v>
      </c>
      <c r="F5845">
        <v>1997</v>
      </c>
      <c r="G5845">
        <v>22.5</v>
      </c>
    </row>
    <row r="5846" spans="5:7">
      <c r="E5846" s="80">
        <v>35506</v>
      </c>
      <c r="F5846">
        <v>1997</v>
      </c>
      <c r="G5846">
        <v>22.5</v>
      </c>
    </row>
    <row r="5847" spans="5:7">
      <c r="E5847" s="80">
        <v>35507</v>
      </c>
      <c r="F5847">
        <v>1997</v>
      </c>
      <c r="G5847">
        <v>22.5</v>
      </c>
    </row>
    <row r="5848" spans="5:7">
      <c r="E5848" s="80">
        <v>35508</v>
      </c>
      <c r="F5848">
        <v>1997</v>
      </c>
      <c r="G5848">
        <v>22.5</v>
      </c>
    </row>
    <row r="5849" spans="5:7">
      <c r="E5849" s="80">
        <v>35509</v>
      </c>
      <c r="F5849">
        <v>1997</v>
      </c>
      <c r="G5849">
        <v>21.75</v>
      </c>
    </row>
    <row r="5850" spans="5:7">
      <c r="E5850" s="80">
        <v>35510</v>
      </c>
      <c r="F5850">
        <v>1997</v>
      </c>
      <c r="G5850">
        <v>21.75</v>
      </c>
    </row>
    <row r="5851" spans="5:7">
      <c r="E5851" s="80">
        <v>35511</v>
      </c>
      <c r="F5851">
        <v>1997</v>
      </c>
      <c r="G5851">
        <v>21.75</v>
      </c>
    </row>
    <row r="5852" spans="5:7">
      <c r="E5852" s="80">
        <v>35512</v>
      </c>
      <c r="F5852">
        <v>1997</v>
      </c>
      <c r="G5852">
        <v>21.75</v>
      </c>
    </row>
    <row r="5853" spans="5:7">
      <c r="E5853" s="80">
        <v>35513</v>
      </c>
      <c r="F5853">
        <v>1997</v>
      </c>
      <c r="G5853">
        <v>21.75</v>
      </c>
    </row>
    <row r="5854" spans="5:7">
      <c r="E5854" s="80">
        <v>35514</v>
      </c>
      <c r="F5854">
        <v>1997</v>
      </c>
      <c r="G5854">
        <v>21.75</v>
      </c>
    </row>
    <row r="5855" spans="5:7">
      <c r="E5855" s="80">
        <v>35515</v>
      </c>
      <c r="F5855">
        <v>1997</v>
      </c>
      <c r="G5855">
        <v>21.75</v>
      </c>
    </row>
    <row r="5856" spans="5:7">
      <c r="E5856" s="80">
        <v>35516</v>
      </c>
      <c r="F5856">
        <v>1997</v>
      </c>
      <c r="G5856">
        <v>21.75</v>
      </c>
    </row>
    <row r="5857" spans="5:7">
      <c r="E5857" s="80">
        <v>35517</v>
      </c>
      <c r="F5857">
        <v>1997</v>
      </c>
      <c r="G5857">
        <v>21.75</v>
      </c>
    </row>
    <row r="5858" spans="5:7">
      <c r="E5858" s="80">
        <v>35518</v>
      </c>
      <c r="F5858">
        <v>1997</v>
      </c>
      <c r="G5858">
        <v>21.75</v>
      </c>
    </row>
    <row r="5859" spans="5:7">
      <c r="E5859" s="80">
        <v>35519</v>
      </c>
      <c r="F5859">
        <v>1997</v>
      </c>
      <c r="G5859">
        <v>21.75</v>
      </c>
    </row>
    <row r="5860" spans="5:7">
      <c r="E5860" s="80">
        <v>35520</v>
      </c>
      <c r="F5860">
        <v>1997</v>
      </c>
      <c r="G5860">
        <v>21.5</v>
      </c>
    </row>
    <row r="5861" spans="5:7">
      <c r="E5861" s="80">
        <v>35521</v>
      </c>
      <c r="F5861">
        <v>1997</v>
      </c>
      <c r="G5861">
        <v>21.5</v>
      </c>
    </row>
    <row r="5862" spans="5:7">
      <c r="E5862" s="80">
        <v>35522</v>
      </c>
      <c r="F5862">
        <v>1997</v>
      </c>
      <c r="G5862">
        <v>21.5</v>
      </c>
    </row>
    <row r="5863" spans="5:7">
      <c r="E5863" s="80">
        <v>35523</v>
      </c>
      <c r="F5863">
        <v>1997</v>
      </c>
      <c r="G5863">
        <v>21.25</v>
      </c>
    </row>
    <row r="5864" spans="5:7">
      <c r="E5864" s="80">
        <v>35524</v>
      </c>
      <c r="F5864">
        <v>1997</v>
      </c>
      <c r="G5864">
        <v>21.25</v>
      </c>
    </row>
    <row r="5865" spans="5:7">
      <c r="E5865" s="80">
        <v>35525</v>
      </c>
      <c r="F5865">
        <v>1997</v>
      </c>
      <c r="G5865">
        <v>21.25</v>
      </c>
    </row>
    <row r="5866" spans="5:7">
      <c r="E5866" s="80">
        <v>35526</v>
      </c>
      <c r="F5866">
        <v>1997</v>
      </c>
      <c r="G5866">
        <v>21.25</v>
      </c>
    </row>
    <row r="5867" spans="5:7">
      <c r="E5867" s="80">
        <v>35527</v>
      </c>
      <c r="F5867">
        <v>1997</v>
      </c>
      <c r="G5867">
        <v>21.25</v>
      </c>
    </row>
    <row r="5868" spans="5:7">
      <c r="E5868" s="80">
        <v>35528</v>
      </c>
      <c r="F5868">
        <v>1997</v>
      </c>
      <c r="G5868">
        <v>21.25</v>
      </c>
    </row>
    <row r="5869" spans="5:7">
      <c r="E5869" s="80">
        <v>35529</v>
      </c>
      <c r="F5869">
        <v>1997</v>
      </c>
      <c r="G5869">
        <v>21.25</v>
      </c>
    </row>
    <row r="5870" spans="5:7">
      <c r="E5870" s="80">
        <v>35530</v>
      </c>
      <c r="F5870">
        <v>1997</v>
      </c>
      <c r="G5870">
        <v>21.25</v>
      </c>
    </row>
    <row r="5871" spans="5:7">
      <c r="E5871" s="80">
        <v>35531</v>
      </c>
      <c r="F5871">
        <v>1997</v>
      </c>
      <c r="G5871">
        <v>21.25</v>
      </c>
    </row>
    <row r="5872" spans="5:7">
      <c r="E5872" s="80">
        <v>35532</v>
      </c>
      <c r="F5872">
        <v>1997</v>
      </c>
      <c r="G5872">
        <v>21.25</v>
      </c>
    </row>
    <row r="5873" spans="5:7">
      <c r="E5873" s="80">
        <v>35533</v>
      </c>
      <c r="F5873">
        <v>1997</v>
      </c>
      <c r="G5873">
        <v>21.25</v>
      </c>
    </row>
    <row r="5874" spans="5:7">
      <c r="E5874" s="80">
        <v>35534</v>
      </c>
      <c r="F5874">
        <v>1997</v>
      </c>
      <c r="G5874">
        <v>21.25</v>
      </c>
    </row>
    <row r="5875" spans="5:7">
      <c r="E5875" s="80">
        <v>35535</v>
      </c>
      <c r="F5875">
        <v>1997</v>
      </c>
      <c r="G5875">
        <v>21.25</v>
      </c>
    </row>
    <row r="5876" spans="5:7">
      <c r="E5876" s="80">
        <v>35536</v>
      </c>
      <c r="F5876">
        <v>1997</v>
      </c>
      <c r="G5876">
        <v>21.25</v>
      </c>
    </row>
    <row r="5877" spans="5:7">
      <c r="E5877" s="80">
        <v>35537</v>
      </c>
      <c r="F5877">
        <v>1997</v>
      </c>
      <c r="G5877">
        <v>21.25</v>
      </c>
    </row>
    <row r="5878" spans="5:7">
      <c r="E5878" s="80">
        <v>35538</v>
      </c>
      <c r="F5878">
        <v>1997</v>
      </c>
      <c r="G5878">
        <v>21.25</v>
      </c>
    </row>
    <row r="5879" spans="5:7">
      <c r="E5879" s="80">
        <v>35539</v>
      </c>
      <c r="F5879">
        <v>1997</v>
      </c>
      <c r="G5879">
        <v>21.25</v>
      </c>
    </row>
    <row r="5880" spans="5:7">
      <c r="E5880" s="80">
        <v>35540</v>
      </c>
      <c r="F5880">
        <v>1997</v>
      </c>
      <c r="G5880">
        <v>21.25</v>
      </c>
    </row>
    <row r="5881" spans="5:7">
      <c r="E5881" s="80">
        <v>35541</v>
      </c>
      <c r="F5881">
        <v>1997</v>
      </c>
      <c r="G5881">
        <v>21.25</v>
      </c>
    </row>
    <row r="5882" spans="5:7">
      <c r="E5882" s="80">
        <v>35542</v>
      </c>
      <c r="F5882">
        <v>1997</v>
      </c>
      <c r="G5882">
        <v>21.25</v>
      </c>
    </row>
    <row r="5883" spans="5:7">
      <c r="E5883" s="80">
        <v>35543</v>
      </c>
      <c r="F5883">
        <v>1997</v>
      </c>
      <c r="G5883">
        <v>21.25</v>
      </c>
    </row>
    <row r="5884" spans="5:7">
      <c r="E5884" s="80">
        <v>35544</v>
      </c>
      <c r="F5884">
        <v>1997</v>
      </c>
      <c r="G5884">
        <v>21.25</v>
      </c>
    </row>
    <row r="5885" spans="5:7">
      <c r="E5885" s="80">
        <v>35545</v>
      </c>
      <c r="F5885">
        <v>1997</v>
      </c>
      <c r="G5885">
        <v>21.25</v>
      </c>
    </row>
    <row r="5886" spans="5:7">
      <c r="E5886" s="80">
        <v>35546</v>
      </c>
      <c r="F5886">
        <v>1997</v>
      </c>
      <c r="G5886">
        <v>21.25</v>
      </c>
    </row>
    <row r="5887" spans="5:7">
      <c r="E5887" s="80">
        <v>35547</v>
      </c>
      <c r="F5887">
        <v>1997</v>
      </c>
      <c r="G5887">
        <v>21.25</v>
      </c>
    </row>
    <row r="5888" spans="5:7">
      <c r="E5888" s="80">
        <v>35548</v>
      </c>
      <c r="F5888">
        <v>1997</v>
      </c>
      <c r="G5888">
        <v>21.25</v>
      </c>
    </row>
    <row r="5889" spans="5:7">
      <c r="E5889" s="80">
        <v>35549</v>
      </c>
      <c r="F5889">
        <v>1997</v>
      </c>
      <c r="G5889">
        <v>21.25</v>
      </c>
    </row>
    <row r="5890" spans="5:7">
      <c r="E5890" s="80">
        <v>35550</v>
      </c>
      <c r="F5890">
        <v>1997</v>
      </c>
      <c r="G5890">
        <v>21.25</v>
      </c>
    </row>
    <row r="5891" spans="5:7">
      <c r="E5891" s="80">
        <v>35551</v>
      </c>
      <c r="F5891">
        <v>1997</v>
      </c>
      <c r="G5891">
        <v>21.25</v>
      </c>
    </row>
    <row r="5892" spans="5:7">
      <c r="E5892" s="80">
        <v>35552</v>
      </c>
      <c r="F5892">
        <v>1997</v>
      </c>
      <c r="G5892">
        <v>21</v>
      </c>
    </row>
    <row r="5893" spans="5:7">
      <c r="E5893" s="80">
        <v>35553</v>
      </c>
      <c r="F5893">
        <v>1997</v>
      </c>
      <c r="G5893">
        <v>21</v>
      </c>
    </row>
    <row r="5894" spans="5:7">
      <c r="E5894" s="80">
        <v>35554</v>
      </c>
      <c r="F5894">
        <v>1997</v>
      </c>
      <c r="G5894">
        <v>21</v>
      </c>
    </row>
    <row r="5895" spans="5:7">
      <c r="E5895" s="80">
        <v>35555</v>
      </c>
      <c r="F5895">
        <v>1997</v>
      </c>
      <c r="G5895">
        <v>21</v>
      </c>
    </row>
    <row r="5896" spans="5:7">
      <c r="E5896" s="80">
        <v>35556</v>
      </c>
      <c r="F5896">
        <v>1997</v>
      </c>
      <c r="G5896">
        <v>21</v>
      </c>
    </row>
    <row r="5897" spans="5:7">
      <c r="E5897" s="80">
        <v>35557</v>
      </c>
      <c r="F5897">
        <v>1997</v>
      </c>
      <c r="G5897">
        <v>21</v>
      </c>
    </row>
    <row r="5898" spans="5:7">
      <c r="E5898" s="80">
        <v>35558</v>
      </c>
      <c r="F5898">
        <v>1997</v>
      </c>
      <c r="G5898">
        <v>21</v>
      </c>
    </row>
    <row r="5899" spans="5:7">
      <c r="E5899" s="80">
        <v>35559</v>
      </c>
      <c r="F5899">
        <v>1997</v>
      </c>
      <c r="G5899">
        <v>21</v>
      </c>
    </row>
    <row r="5900" spans="5:7">
      <c r="E5900" s="80">
        <v>35560</v>
      </c>
      <c r="F5900">
        <v>1997</v>
      </c>
      <c r="G5900">
        <v>21</v>
      </c>
    </row>
    <row r="5901" spans="5:7">
      <c r="E5901" s="80">
        <v>35561</v>
      </c>
      <c r="F5901">
        <v>1997</v>
      </c>
      <c r="G5901">
        <v>21</v>
      </c>
    </row>
    <row r="5902" spans="5:7">
      <c r="E5902" s="80">
        <v>35562</v>
      </c>
      <c r="F5902">
        <v>1997</v>
      </c>
      <c r="G5902">
        <v>21</v>
      </c>
    </row>
    <row r="5903" spans="5:7">
      <c r="E5903" s="80">
        <v>35563</v>
      </c>
      <c r="F5903">
        <v>1997</v>
      </c>
      <c r="G5903">
        <v>21</v>
      </c>
    </row>
    <row r="5904" spans="5:7">
      <c r="E5904" s="80">
        <v>35564</v>
      </c>
      <c r="F5904">
        <v>1997</v>
      </c>
      <c r="G5904">
        <v>21</v>
      </c>
    </row>
    <row r="5905" spans="5:7">
      <c r="E5905" s="80">
        <v>35565</v>
      </c>
      <c r="F5905">
        <v>1997</v>
      </c>
      <c r="G5905">
        <v>21</v>
      </c>
    </row>
    <row r="5906" spans="5:7">
      <c r="E5906" s="80">
        <v>35566</v>
      </c>
      <c r="F5906">
        <v>1997</v>
      </c>
      <c r="G5906">
        <v>21</v>
      </c>
    </row>
    <row r="5907" spans="5:7">
      <c r="E5907" s="80">
        <v>35567</v>
      </c>
      <c r="F5907">
        <v>1997</v>
      </c>
      <c r="G5907">
        <v>21</v>
      </c>
    </row>
    <row r="5908" spans="5:7">
      <c r="E5908" s="80">
        <v>35568</v>
      </c>
      <c r="F5908">
        <v>1997</v>
      </c>
      <c r="G5908">
        <v>21</v>
      </c>
    </row>
    <row r="5909" spans="5:7">
      <c r="E5909" s="80">
        <v>35569</v>
      </c>
      <c r="F5909">
        <v>1997</v>
      </c>
      <c r="G5909">
        <v>21</v>
      </c>
    </row>
    <row r="5910" spans="5:7">
      <c r="E5910" s="80">
        <v>35570</v>
      </c>
      <c r="F5910">
        <v>1997</v>
      </c>
      <c r="G5910">
        <v>21</v>
      </c>
    </row>
    <row r="5911" spans="5:7">
      <c r="E5911" s="80">
        <v>35571</v>
      </c>
      <c r="F5911">
        <v>1997</v>
      </c>
      <c r="G5911">
        <v>21</v>
      </c>
    </row>
    <row r="5912" spans="5:7">
      <c r="E5912" s="80">
        <v>35572</v>
      </c>
      <c r="F5912">
        <v>1997</v>
      </c>
      <c r="G5912">
        <v>20.75</v>
      </c>
    </row>
    <row r="5913" spans="5:7">
      <c r="E5913" s="80">
        <v>35573</v>
      </c>
      <c r="F5913">
        <v>1997</v>
      </c>
      <c r="G5913">
        <v>20.75</v>
      </c>
    </row>
    <row r="5914" spans="5:7">
      <c r="E5914" s="80">
        <v>35574</v>
      </c>
      <c r="F5914">
        <v>1997</v>
      </c>
      <c r="G5914">
        <v>20.75</v>
      </c>
    </row>
    <row r="5915" spans="5:7">
      <c r="E5915" s="80">
        <v>35575</v>
      </c>
      <c r="F5915">
        <v>1997</v>
      </c>
      <c r="G5915">
        <v>20.75</v>
      </c>
    </row>
    <row r="5916" spans="5:7">
      <c r="E5916" s="80">
        <v>35576</v>
      </c>
      <c r="F5916">
        <v>1997</v>
      </c>
      <c r="G5916">
        <v>20.75</v>
      </c>
    </row>
    <row r="5917" spans="5:7">
      <c r="E5917" s="80">
        <v>35577</v>
      </c>
      <c r="F5917">
        <v>1997</v>
      </c>
      <c r="G5917">
        <v>20.75</v>
      </c>
    </row>
    <row r="5918" spans="5:7">
      <c r="E5918" s="80">
        <v>35578</v>
      </c>
      <c r="F5918">
        <v>1997</v>
      </c>
      <c r="G5918">
        <v>20.75</v>
      </c>
    </row>
    <row r="5919" spans="5:7">
      <c r="E5919" s="80">
        <v>35579</v>
      </c>
      <c r="F5919">
        <v>1997</v>
      </c>
      <c r="G5919">
        <v>20.75</v>
      </c>
    </row>
    <row r="5920" spans="5:7">
      <c r="E5920" s="80">
        <v>35580</v>
      </c>
      <c r="F5920">
        <v>1997</v>
      </c>
      <c r="G5920">
        <v>20.75</v>
      </c>
    </row>
    <row r="5921" spans="5:7">
      <c r="E5921" s="80">
        <v>35581</v>
      </c>
      <c r="F5921">
        <v>1997</v>
      </c>
      <c r="G5921">
        <v>20.75</v>
      </c>
    </row>
    <row r="5922" spans="5:7">
      <c r="E5922" s="80">
        <v>35582</v>
      </c>
      <c r="F5922">
        <v>1997</v>
      </c>
      <c r="G5922">
        <v>20.75</v>
      </c>
    </row>
    <row r="5923" spans="5:7">
      <c r="E5923" s="80">
        <v>35583</v>
      </c>
      <c r="F5923">
        <v>1997</v>
      </c>
      <c r="G5923">
        <v>20.75</v>
      </c>
    </row>
    <row r="5924" spans="5:7">
      <c r="E5924" s="80">
        <v>35584</v>
      </c>
      <c r="F5924">
        <v>1997</v>
      </c>
      <c r="G5924">
        <v>20.75</v>
      </c>
    </row>
    <row r="5925" spans="5:7">
      <c r="E5925" s="80">
        <v>35585</v>
      </c>
      <c r="F5925">
        <v>1997</v>
      </c>
      <c r="G5925">
        <v>20.75</v>
      </c>
    </row>
    <row r="5926" spans="5:7">
      <c r="E5926" s="80">
        <v>35586</v>
      </c>
      <c r="F5926">
        <v>1997</v>
      </c>
      <c r="G5926">
        <v>20.75</v>
      </c>
    </row>
    <row r="5927" spans="5:7">
      <c r="E5927" s="80">
        <v>35587</v>
      </c>
      <c r="F5927">
        <v>1997</v>
      </c>
      <c r="G5927">
        <v>20.75</v>
      </c>
    </row>
    <row r="5928" spans="5:7">
      <c r="E5928" s="80">
        <v>35588</v>
      </c>
      <c r="F5928">
        <v>1997</v>
      </c>
      <c r="G5928">
        <v>20.75</v>
      </c>
    </row>
    <row r="5929" spans="5:7">
      <c r="E5929" s="80">
        <v>35589</v>
      </c>
      <c r="F5929">
        <v>1997</v>
      </c>
      <c r="G5929">
        <v>20.75</v>
      </c>
    </row>
    <row r="5930" spans="5:7">
      <c r="E5930" s="80">
        <v>35590</v>
      </c>
      <c r="F5930">
        <v>1997</v>
      </c>
      <c r="G5930">
        <v>20.75</v>
      </c>
    </row>
    <row r="5931" spans="5:7">
      <c r="E5931" s="80">
        <v>35591</v>
      </c>
      <c r="F5931">
        <v>1997</v>
      </c>
      <c r="G5931">
        <v>20.75</v>
      </c>
    </row>
    <row r="5932" spans="5:7">
      <c r="E5932" s="80">
        <v>35592</v>
      </c>
      <c r="F5932">
        <v>1997</v>
      </c>
      <c r="G5932">
        <v>20.75</v>
      </c>
    </row>
    <row r="5933" spans="5:7">
      <c r="E5933" s="80">
        <v>35593</v>
      </c>
      <c r="F5933">
        <v>1997</v>
      </c>
      <c r="G5933">
        <v>20.75</v>
      </c>
    </row>
    <row r="5934" spans="5:7">
      <c r="E5934" s="80">
        <v>35594</v>
      </c>
      <c r="F5934">
        <v>1997</v>
      </c>
      <c r="G5934">
        <v>20.75</v>
      </c>
    </row>
    <row r="5935" spans="5:7">
      <c r="E5935" s="80">
        <v>35595</v>
      </c>
      <c r="F5935">
        <v>1997</v>
      </c>
      <c r="G5935">
        <v>20.75</v>
      </c>
    </row>
    <row r="5936" spans="5:7">
      <c r="E5936" s="80">
        <v>35596</v>
      </c>
      <c r="F5936">
        <v>1997</v>
      </c>
      <c r="G5936">
        <v>20.75</v>
      </c>
    </row>
    <row r="5937" spans="5:7">
      <c r="E5937" s="80">
        <v>35597</v>
      </c>
      <c r="F5937">
        <v>1997</v>
      </c>
      <c r="G5937">
        <v>20.75</v>
      </c>
    </row>
    <row r="5938" spans="5:7">
      <c r="E5938" s="80">
        <v>35598</v>
      </c>
      <c r="F5938">
        <v>1997</v>
      </c>
      <c r="G5938">
        <v>20.75</v>
      </c>
    </row>
    <row r="5939" spans="5:7">
      <c r="E5939" s="80">
        <v>35599</v>
      </c>
      <c r="F5939">
        <v>1997</v>
      </c>
      <c r="G5939">
        <v>20.75</v>
      </c>
    </row>
    <row r="5940" spans="5:7">
      <c r="E5940" s="80">
        <v>35600</v>
      </c>
      <c r="F5940">
        <v>1997</v>
      </c>
      <c r="G5940">
        <v>20.75</v>
      </c>
    </row>
    <row r="5941" spans="5:7">
      <c r="E5941" s="80">
        <v>35601</v>
      </c>
      <c r="F5941">
        <v>1997</v>
      </c>
      <c r="G5941">
        <v>20.75</v>
      </c>
    </row>
    <row r="5942" spans="5:7">
      <c r="E5942" s="80">
        <v>35602</v>
      </c>
      <c r="F5942">
        <v>1997</v>
      </c>
      <c r="G5942">
        <v>20.75</v>
      </c>
    </row>
    <row r="5943" spans="5:7">
      <c r="E5943" s="80">
        <v>35603</v>
      </c>
      <c r="F5943">
        <v>1997</v>
      </c>
      <c r="G5943">
        <v>20.75</v>
      </c>
    </row>
    <row r="5944" spans="5:7">
      <c r="E5944" s="80">
        <v>35604</v>
      </c>
      <c r="F5944">
        <v>1997</v>
      </c>
      <c r="G5944">
        <v>20.75</v>
      </c>
    </row>
    <row r="5945" spans="5:7">
      <c r="E5945" s="80">
        <v>35605</v>
      </c>
      <c r="F5945">
        <v>1997</v>
      </c>
      <c r="G5945">
        <v>20.75</v>
      </c>
    </row>
    <row r="5946" spans="5:7">
      <c r="E5946" s="80">
        <v>35606</v>
      </c>
      <c r="F5946">
        <v>1997</v>
      </c>
      <c r="G5946">
        <v>20.75</v>
      </c>
    </row>
    <row r="5947" spans="5:7">
      <c r="E5947" s="80">
        <v>35607</v>
      </c>
      <c r="F5947">
        <v>1997</v>
      </c>
      <c r="G5947">
        <v>20.75</v>
      </c>
    </row>
    <row r="5948" spans="5:7">
      <c r="E5948" s="80">
        <v>35608</v>
      </c>
      <c r="F5948">
        <v>1997</v>
      </c>
      <c r="G5948">
        <v>20.75</v>
      </c>
    </row>
    <row r="5949" spans="5:7">
      <c r="E5949" s="80">
        <v>35609</v>
      </c>
      <c r="F5949">
        <v>1997</v>
      </c>
      <c r="G5949">
        <v>20.75</v>
      </c>
    </row>
    <row r="5950" spans="5:7">
      <c r="E5950" s="80">
        <v>35610</v>
      </c>
      <c r="F5950">
        <v>1997</v>
      </c>
      <c r="G5950">
        <v>20.75</v>
      </c>
    </row>
    <row r="5951" spans="5:7">
      <c r="E5951" s="80">
        <v>35611</v>
      </c>
      <c r="F5951">
        <v>1997</v>
      </c>
      <c r="G5951">
        <v>20.75</v>
      </c>
    </row>
    <row r="5952" spans="5:7">
      <c r="E5952" s="80">
        <v>35612</v>
      </c>
      <c r="F5952">
        <v>1997</v>
      </c>
      <c r="G5952">
        <v>20.75</v>
      </c>
    </row>
    <row r="5953" spans="5:7">
      <c r="E5953" s="80">
        <v>35613</v>
      </c>
      <c r="F5953">
        <v>1997</v>
      </c>
      <c r="G5953">
        <v>20.75</v>
      </c>
    </row>
    <row r="5954" spans="5:7">
      <c r="E5954" s="80">
        <v>35614</v>
      </c>
      <c r="F5954">
        <v>1997</v>
      </c>
      <c r="G5954">
        <v>20.75</v>
      </c>
    </row>
    <row r="5955" spans="5:7">
      <c r="E5955" s="80">
        <v>35615</v>
      </c>
      <c r="F5955">
        <v>1997</v>
      </c>
      <c r="G5955">
        <v>20.75</v>
      </c>
    </row>
    <row r="5956" spans="5:7">
      <c r="E5956" s="80">
        <v>35616</v>
      </c>
      <c r="F5956">
        <v>1997</v>
      </c>
      <c r="G5956">
        <v>20.75</v>
      </c>
    </row>
    <row r="5957" spans="5:7">
      <c r="E5957" s="80">
        <v>35617</v>
      </c>
      <c r="F5957">
        <v>1997</v>
      </c>
      <c r="G5957">
        <v>20.75</v>
      </c>
    </row>
    <row r="5958" spans="5:7">
      <c r="E5958" s="80">
        <v>35618</v>
      </c>
      <c r="F5958">
        <v>1997</v>
      </c>
      <c r="G5958">
        <v>20.75</v>
      </c>
    </row>
    <row r="5959" spans="5:7">
      <c r="E5959" s="80">
        <v>35619</v>
      </c>
      <c r="F5959">
        <v>1997</v>
      </c>
      <c r="G5959">
        <v>20.75</v>
      </c>
    </row>
    <row r="5960" spans="5:7">
      <c r="E5960" s="80">
        <v>35620</v>
      </c>
      <c r="F5960">
        <v>1997</v>
      </c>
      <c r="G5960">
        <v>20.75</v>
      </c>
    </row>
    <row r="5961" spans="5:7">
      <c r="E5961" s="80">
        <v>35621</v>
      </c>
      <c r="F5961">
        <v>1997</v>
      </c>
      <c r="G5961">
        <v>20.5</v>
      </c>
    </row>
    <row r="5962" spans="5:7">
      <c r="E5962" s="80">
        <v>35622</v>
      </c>
      <c r="F5962">
        <v>1997</v>
      </c>
      <c r="G5962">
        <v>20.5</v>
      </c>
    </row>
    <row r="5963" spans="5:7">
      <c r="E5963" s="80">
        <v>35623</v>
      </c>
      <c r="F5963">
        <v>1997</v>
      </c>
      <c r="G5963">
        <v>20.5</v>
      </c>
    </row>
    <row r="5964" spans="5:7">
      <c r="E5964" s="80">
        <v>35624</v>
      </c>
      <c r="F5964">
        <v>1997</v>
      </c>
      <c r="G5964">
        <v>20.5</v>
      </c>
    </row>
    <row r="5965" spans="5:7">
      <c r="E5965" s="80">
        <v>35625</v>
      </c>
      <c r="F5965">
        <v>1997</v>
      </c>
      <c r="G5965">
        <v>20.5</v>
      </c>
    </row>
    <row r="5966" spans="5:7">
      <c r="E5966" s="80">
        <v>35626</v>
      </c>
      <c r="F5966">
        <v>1997</v>
      </c>
      <c r="G5966">
        <v>20.5</v>
      </c>
    </row>
    <row r="5967" spans="5:7">
      <c r="E5967" s="80">
        <v>35627</v>
      </c>
      <c r="F5967">
        <v>1997</v>
      </c>
      <c r="G5967">
        <v>20.5</v>
      </c>
    </row>
    <row r="5968" spans="5:7">
      <c r="E5968" s="80">
        <v>35628</v>
      </c>
      <c r="F5968">
        <v>1997</v>
      </c>
      <c r="G5968">
        <v>20.5</v>
      </c>
    </row>
    <row r="5969" spans="5:7">
      <c r="E5969" s="80">
        <v>35629</v>
      </c>
      <c r="F5969">
        <v>1997</v>
      </c>
      <c r="G5969">
        <v>20.5</v>
      </c>
    </row>
    <row r="5970" spans="5:7">
      <c r="E5970" s="80">
        <v>35630</v>
      </c>
      <c r="F5970">
        <v>1997</v>
      </c>
      <c r="G5970">
        <v>20.5</v>
      </c>
    </row>
    <row r="5971" spans="5:7">
      <c r="E5971" s="80">
        <v>35631</v>
      </c>
      <c r="F5971">
        <v>1997</v>
      </c>
      <c r="G5971">
        <v>20.5</v>
      </c>
    </row>
    <row r="5972" spans="5:7">
      <c r="E5972" s="80">
        <v>35632</v>
      </c>
      <c r="F5972">
        <v>1997</v>
      </c>
      <c r="G5972">
        <v>20.5</v>
      </c>
    </row>
    <row r="5973" spans="5:7">
      <c r="E5973" s="80">
        <v>35633</v>
      </c>
      <c r="F5973">
        <v>1997</v>
      </c>
      <c r="G5973">
        <v>20.5</v>
      </c>
    </row>
    <row r="5974" spans="5:7">
      <c r="E5974" s="80">
        <v>35634</v>
      </c>
      <c r="F5974">
        <v>1997</v>
      </c>
      <c r="G5974">
        <v>20.5</v>
      </c>
    </row>
    <row r="5975" spans="5:7">
      <c r="E5975" s="80">
        <v>35635</v>
      </c>
      <c r="F5975">
        <v>1997</v>
      </c>
      <c r="G5975">
        <v>20.5</v>
      </c>
    </row>
    <row r="5976" spans="5:7">
      <c r="E5976" s="80">
        <v>35636</v>
      </c>
      <c r="F5976">
        <v>1997</v>
      </c>
      <c r="G5976">
        <v>20.5</v>
      </c>
    </row>
    <row r="5977" spans="5:7">
      <c r="E5977" s="80">
        <v>35637</v>
      </c>
      <c r="F5977">
        <v>1997</v>
      </c>
      <c r="G5977">
        <v>20.5</v>
      </c>
    </row>
    <row r="5978" spans="5:7">
      <c r="E5978" s="80">
        <v>35638</v>
      </c>
      <c r="F5978">
        <v>1997</v>
      </c>
      <c r="G5978">
        <v>20.5</v>
      </c>
    </row>
    <row r="5979" spans="5:7">
      <c r="E5979" s="80">
        <v>35639</v>
      </c>
      <c r="F5979">
        <v>1997</v>
      </c>
      <c r="G5979">
        <v>20.5</v>
      </c>
    </row>
    <row r="5980" spans="5:7">
      <c r="E5980" s="80">
        <v>35640</v>
      </c>
      <c r="F5980">
        <v>1997</v>
      </c>
      <c r="G5980">
        <v>20.5</v>
      </c>
    </row>
    <row r="5981" spans="5:7">
      <c r="E5981" s="80">
        <v>35641</v>
      </c>
      <c r="F5981">
        <v>1997</v>
      </c>
      <c r="G5981">
        <v>20.5</v>
      </c>
    </row>
    <row r="5982" spans="5:7">
      <c r="E5982" s="80">
        <v>35642</v>
      </c>
      <c r="F5982">
        <v>1997</v>
      </c>
      <c r="G5982">
        <v>20.5</v>
      </c>
    </row>
    <row r="5983" spans="5:7">
      <c r="E5983" s="80">
        <v>35643</v>
      </c>
      <c r="F5983">
        <v>1997</v>
      </c>
      <c r="G5983">
        <v>20.5</v>
      </c>
    </row>
    <row r="5984" spans="5:7">
      <c r="E5984" s="80">
        <v>35644</v>
      </c>
      <c r="F5984">
        <v>1997</v>
      </c>
      <c r="G5984">
        <v>20.5</v>
      </c>
    </row>
    <row r="5985" spans="5:7">
      <c r="E5985" s="80">
        <v>35645</v>
      </c>
      <c r="F5985">
        <v>1997</v>
      </c>
      <c r="G5985">
        <v>20.5</v>
      </c>
    </row>
    <row r="5986" spans="5:7">
      <c r="E5986" s="80">
        <v>35646</v>
      </c>
      <c r="F5986">
        <v>1997</v>
      </c>
      <c r="G5986">
        <v>20.5</v>
      </c>
    </row>
    <row r="5987" spans="5:7">
      <c r="E5987" s="80">
        <v>35647</v>
      </c>
      <c r="F5987">
        <v>1997</v>
      </c>
      <c r="G5987">
        <v>20.5</v>
      </c>
    </row>
    <row r="5988" spans="5:7">
      <c r="E5988" s="80">
        <v>35648</v>
      </c>
      <c r="F5988">
        <v>1997</v>
      </c>
      <c r="G5988">
        <v>20.5</v>
      </c>
    </row>
    <row r="5989" spans="5:7">
      <c r="E5989" s="80">
        <v>35649</v>
      </c>
      <c r="F5989">
        <v>1997</v>
      </c>
      <c r="G5989">
        <v>20.25</v>
      </c>
    </row>
    <row r="5990" spans="5:7">
      <c r="E5990" s="80">
        <v>35650</v>
      </c>
      <c r="F5990">
        <v>1997</v>
      </c>
      <c r="G5990">
        <v>20.25</v>
      </c>
    </row>
    <row r="5991" spans="5:7">
      <c r="E5991" s="80">
        <v>35651</v>
      </c>
      <c r="F5991">
        <v>1997</v>
      </c>
      <c r="G5991">
        <v>20.25</v>
      </c>
    </row>
    <row r="5992" spans="5:7">
      <c r="E5992" s="80">
        <v>35652</v>
      </c>
      <c r="F5992">
        <v>1997</v>
      </c>
      <c r="G5992">
        <v>20.25</v>
      </c>
    </row>
    <row r="5993" spans="5:7">
      <c r="E5993" s="80">
        <v>35653</v>
      </c>
      <c r="F5993">
        <v>1997</v>
      </c>
      <c r="G5993">
        <v>20.25</v>
      </c>
    </row>
    <row r="5994" spans="5:7">
      <c r="E5994" s="80">
        <v>35654</v>
      </c>
      <c r="F5994">
        <v>1997</v>
      </c>
      <c r="G5994">
        <v>20.25</v>
      </c>
    </row>
    <row r="5995" spans="5:7">
      <c r="E5995" s="80">
        <v>35655</v>
      </c>
      <c r="F5995">
        <v>1997</v>
      </c>
      <c r="G5995">
        <v>20.25</v>
      </c>
    </row>
    <row r="5996" spans="5:7">
      <c r="E5996" s="80">
        <v>35656</v>
      </c>
      <c r="F5996">
        <v>1997</v>
      </c>
      <c r="G5996">
        <v>20</v>
      </c>
    </row>
    <row r="5997" spans="5:7">
      <c r="E5997" s="80">
        <v>35657</v>
      </c>
      <c r="F5997">
        <v>1997</v>
      </c>
      <c r="G5997">
        <v>20</v>
      </c>
    </row>
    <row r="5998" spans="5:7">
      <c r="E5998" s="80">
        <v>35658</v>
      </c>
      <c r="F5998">
        <v>1997</v>
      </c>
      <c r="G5998">
        <v>20</v>
      </c>
    </row>
    <row r="5999" spans="5:7">
      <c r="E5999" s="80">
        <v>35659</v>
      </c>
      <c r="F5999">
        <v>1997</v>
      </c>
      <c r="G5999">
        <v>20</v>
      </c>
    </row>
    <row r="6000" spans="5:7">
      <c r="E6000" s="80">
        <v>35660</v>
      </c>
      <c r="F6000">
        <v>1997</v>
      </c>
      <c r="G6000">
        <v>20</v>
      </c>
    </row>
    <row r="6001" spans="5:7">
      <c r="E6001" s="80">
        <v>35661</v>
      </c>
      <c r="F6001">
        <v>1997</v>
      </c>
      <c r="G6001">
        <v>20</v>
      </c>
    </row>
    <row r="6002" spans="5:7">
      <c r="E6002" s="80">
        <v>35662</v>
      </c>
      <c r="F6002">
        <v>1997</v>
      </c>
      <c r="G6002">
        <v>20</v>
      </c>
    </row>
    <row r="6003" spans="5:7">
      <c r="E6003" s="80">
        <v>35663</v>
      </c>
      <c r="F6003">
        <v>1997</v>
      </c>
      <c r="G6003">
        <v>19.75</v>
      </c>
    </row>
    <row r="6004" spans="5:7">
      <c r="E6004" s="80">
        <v>35664</v>
      </c>
      <c r="F6004">
        <v>1997</v>
      </c>
      <c r="G6004">
        <v>19.75</v>
      </c>
    </row>
    <row r="6005" spans="5:7">
      <c r="E6005" s="80">
        <v>35665</v>
      </c>
      <c r="F6005">
        <v>1997</v>
      </c>
      <c r="G6005">
        <v>19.75</v>
      </c>
    </row>
    <row r="6006" spans="5:7">
      <c r="E6006" s="80">
        <v>35666</v>
      </c>
      <c r="F6006">
        <v>1997</v>
      </c>
      <c r="G6006">
        <v>19.75</v>
      </c>
    </row>
    <row r="6007" spans="5:7">
      <c r="E6007" s="80">
        <v>35667</v>
      </c>
      <c r="F6007">
        <v>1997</v>
      </c>
      <c r="G6007">
        <v>19.75</v>
      </c>
    </row>
    <row r="6008" spans="5:7">
      <c r="E6008" s="80">
        <v>35668</v>
      </c>
      <c r="F6008">
        <v>1997</v>
      </c>
      <c r="G6008">
        <v>19.75</v>
      </c>
    </row>
    <row r="6009" spans="5:7">
      <c r="E6009" s="80">
        <v>35669</v>
      </c>
      <c r="F6009">
        <v>1997</v>
      </c>
      <c r="G6009">
        <v>19.75</v>
      </c>
    </row>
    <row r="6010" spans="5:7">
      <c r="E6010" s="80">
        <v>35670</v>
      </c>
      <c r="F6010">
        <v>1997</v>
      </c>
      <c r="G6010">
        <v>19.5</v>
      </c>
    </row>
    <row r="6011" spans="5:7">
      <c r="E6011" s="80">
        <v>35671</v>
      </c>
      <c r="F6011">
        <v>1997</v>
      </c>
      <c r="G6011">
        <v>19.5</v>
      </c>
    </row>
    <row r="6012" spans="5:7">
      <c r="E6012" s="80">
        <v>35672</v>
      </c>
      <c r="F6012">
        <v>1997</v>
      </c>
      <c r="G6012">
        <v>19.5</v>
      </c>
    </row>
    <row r="6013" spans="5:7">
      <c r="E6013" s="80">
        <v>35673</v>
      </c>
      <c r="F6013">
        <v>1997</v>
      </c>
      <c r="G6013">
        <v>19.5</v>
      </c>
    </row>
    <row r="6014" spans="5:7">
      <c r="E6014" s="80">
        <v>35674</v>
      </c>
      <c r="F6014">
        <v>1997</v>
      </c>
      <c r="G6014">
        <v>19.5</v>
      </c>
    </row>
    <row r="6015" spans="5:7">
      <c r="E6015" s="80">
        <v>35675</v>
      </c>
      <c r="F6015">
        <v>1997</v>
      </c>
      <c r="G6015">
        <v>19.5</v>
      </c>
    </row>
    <row r="6016" spans="5:7">
      <c r="E6016" s="80">
        <v>35676</v>
      </c>
      <c r="F6016">
        <v>1997</v>
      </c>
      <c r="G6016">
        <v>19.5</v>
      </c>
    </row>
    <row r="6017" spans="5:7">
      <c r="E6017" s="80">
        <v>35677</v>
      </c>
      <c r="F6017">
        <v>1997</v>
      </c>
      <c r="G6017">
        <v>19.5</v>
      </c>
    </row>
    <row r="6018" spans="5:7">
      <c r="E6018" s="80">
        <v>35678</v>
      </c>
      <c r="F6018">
        <v>1997</v>
      </c>
      <c r="G6018">
        <v>19.5</v>
      </c>
    </row>
    <row r="6019" spans="5:7">
      <c r="E6019" s="80">
        <v>35679</v>
      </c>
      <c r="F6019">
        <v>1997</v>
      </c>
      <c r="G6019">
        <v>19.5</v>
      </c>
    </row>
    <row r="6020" spans="5:7">
      <c r="E6020" s="80">
        <v>35680</v>
      </c>
      <c r="F6020">
        <v>1997</v>
      </c>
      <c r="G6020">
        <v>19.5</v>
      </c>
    </row>
    <row r="6021" spans="5:7">
      <c r="E6021" s="80">
        <v>35681</v>
      </c>
      <c r="F6021">
        <v>1997</v>
      </c>
      <c r="G6021">
        <v>19.5</v>
      </c>
    </row>
    <row r="6022" spans="5:7">
      <c r="E6022" s="80">
        <v>35682</v>
      </c>
      <c r="F6022">
        <v>1997</v>
      </c>
      <c r="G6022">
        <v>19.5</v>
      </c>
    </row>
    <row r="6023" spans="5:7">
      <c r="E6023" s="80">
        <v>35683</v>
      </c>
      <c r="F6023">
        <v>1997</v>
      </c>
      <c r="G6023">
        <v>19.5</v>
      </c>
    </row>
    <row r="6024" spans="5:7">
      <c r="E6024" s="80">
        <v>35684</v>
      </c>
      <c r="F6024">
        <v>1997</v>
      </c>
      <c r="G6024">
        <v>19.25</v>
      </c>
    </row>
    <row r="6025" spans="5:7">
      <c r="E6025" s="80">
        <v>35685</v>
      </c>
      <c r="F6025">
        <v>1997</v>
      </c>
      <c r="G6025">
        <v>19.25</v>
      </c>
    </row>
    <row r="6026" spans="5:7">
      <c r="E6026" s="80">
        <v>35686</v>
      </c>
      <c r="F6026">
        <v>1997</v>
      </c>
      <c r="G6026">
        <v>19.25</v>
      </c>
    </row>
    <row r="6027" spans="5:7">
      <c r="E6027" s="80">
        <v>35687</v>
      </c>
      <c r="F6027">
        <v>1997</v>
      </c>
      <c r="G6027">
        <v>19.25</v>
      </c>
    </row>
    <row r="6028" spans="5:7">
      <c r="E6028" s="80">
        <v>35688</v>
      </c>
      <c r="F6028">
        <v>1997</v>
      </c>
      <c r="G6028">
        <v>19.25</v>
      </c>
    </row>
    <row r="6029" spans="5:7">
      <c r="E6029" s="80">
        <v>35689</v>
      </c>
      <c r="F6029">
        <v>1997</v>
      </c>
      <c r="G6029">
        <v>19.25</v>
      </c>
    </row>
    <row r="6030" spans="5:7">
      <c r="E6030" s="80">
        <v>35690</v>
      </c>
      <c r="F6030">
        <v>1997</v>
      </c>
      <c r="G6030">
        <v>19.25</v>
      </c>
    </row>
    <row r="6031" spans="5:7">
      <c r="E6031" s="80">
        <v>35691</v>
      </c>
      <c r="F6031">
        <v>1997</v>
      </c>
      <c r="G6031">
        <v>19.25</v>
      </c>
    </row>
    <row r="6032" spans="5:7">
      <c r="E6032" s="80">
        <v>35692</v>
      </c>
      <c r="F6032">
        <v>1997</v>
      </c>
      <c r="G6032">
        <v>19.25</v>
      </c>
    </row>
    <row r="6033" spans="5:7">
      <c r="E6033" s="80">
        <v>35693</v>
      </c>
      <c r="F6033">
        <v>1997</v>
      </c>
      <c r="G6033">
        <v>19.25</v>
      </c>
    </row>
    <row r="6034" spans="5:7">
      <c r="E6034" s="80">
        <v>35694</v>
      </c>
      <c r="F6034">
        <v>1997</v>
      </c>
      <c r="G6034">
        <v>19.25</v>
      </c>
    </row>
    <row r="6035" spans="5:7">
      <c r="E6035" s="80">
        <v>35695</v>
      </c>
      <c r="F6035">
        <v>1997</v>
      </c>
      <c r="G6035">
        <v>19.25</v>
      </c>
    </row>
    <row r="6036" spans="5:7">
      <c r="E6036" s="80">
        <v>35696</v>
      </c>
      <c r="F6036">
        <v>1997</v>
      </c>
      <c r="G6036">
        <v>19.25</v>
      </c>
    </row>
    <row r="6037" spans="5:7">
      <c r="E6037" s="80">
        <v>35697</v>
      </c>
      <c r="F6037">
        <v>1997</v>
      </c>
      <c r="G6037">
        <v>19.25</v>
      </c>
    </row>
    <row r="6038" spans="5:7">
      <c r="E6038" s="80">
        <v>35698</v>
      </c>
      <c r="F6038">
        <v>1997</v>
      </c>
      <c r="G6038">
        <v>19</v>
      </c>
    </row>
    <row r="6039" spans="5:7">
      <c r="E6039" s="80">
        <v>35699</v>
      </c>
      <c r="F6039">
        <v>1997</v>
      </c>
      <c r="G6039">
        <v>19</v>
      </c>
    </row>
    <row r="6040" spans="5:7">
      <c r="E6040" s="80">
        <v>35700</v>
      </c>
      <c r="F6040">
        <v>1997</v>
      </c>
      <c r="G6040">
        <v>19</v>
      </c>
    </row>
    <row r="6041" spans="5:7">
      <c r="E6041" s="80">
        <v>35701</v>
      </c>
      <c r="F6041">
        <v>1997</v>
      </c>
      <c r="G6041">
        <v>19</v>
      </c>
    </row>
    <row r="6042" spans="5:7">
      <c r="E6042" s="80">
        <v>35702</v>
      </c>
      <c r="F6042">
        <v>1997</v>
      </c>
      <c r="G6042">
        <v>19</v>
      </c>
    </row>
    <row r="6043" spans="5:7">
      <c r="E6043" s="80">
        <v>35703</v>
      </c>
      <c r="F6043">
        <v>1997</v>
      </c>
      <c r="G6043">
        <v>19</v>
      </c>
    </row>
    <row r="6044" spans="5:7">
      <c r="E6044" s="80">
        <v>35704</v>
      </c>
      <c r="F6044">
        <v>1997</v>
      </c>
      <c r="G6044">
        <v>19</v>
      </c>
    </row>
    <row r="6045" spans="5:7">
      <c r="E6045" s="80">
        <v>35705</v>
      </c>
      <c r="F6045">
        <v>1997</v>
      </c>
      <c r="G6045">
        <v>19</v>
      </c>
    </row>
    <row r="6046" spans="5:7">
      <c r="E6046" s="80">
        <v>35706</v>
      </c>
      <c r="F6046">
        <v>1997</v>
      </c>
      <c r="G6046">
        <v>19</v>
      </c>
    </row>
    <row r="6047" spans="5:7">
      <c r="E6047" s="80">
        <v>35707</v>
      </c>
      <c r="F6047">
        <v>1997</v>
      </c>
      <c r="G6047">
        <v>19</v>
      </c>
    </row>
    <row r="6048" spans="5:7">
      <c r="E6048" s="80">
        <v>35708</v>
      </c>
      <c r="F6048">
        <v>1997</v>
      </c>
      <c r="G6048">
        <v>19</v>
      </c>
    </row>
    <row r="6049" spans="5:7">
      <c r="E6049" s="80">
        <v>35709</v>
      </c>
      <c r="F6049">
        <v>1997</v>
      </c>
      <c r="G6049">
        <v>19</v>
      </c>
    </row>
    <row r="6050" spans="5:7">
      <c r="E6050" s="80">
        <v>35710</v>
      </c>
      <c r="F6050">
        <v>1997</v>
      </c>
      <c r="G6050">
        <v>19</v>
      </c>
    </row>
    <row r="6051" spans="5:7">
      <c r="E6051" s="80">
        <v>35711</v>
      </c>
      <c r="F6051">
        <v>1997</v>
      </c>
      <c r="G6051">
        <v>19</v>
      </c>
    </row>
    <row r="6052" spans="5:7">
      <c r="E6052" s="80">
        <v>35712</v>
      </c>
      <c r="F6052">
        <v>1997</v>
      </c>
      <c r="G6052">
        <v>19</v>
      </c>
    </row>
    <row r="6053" spans="5:7">
      <c r="E6053" s="80">
        <v>35713</v>
      </c>
      <c r="F6053">
        <v>1997</v>
      </c>
      <c r="G6053">
        <v>19</v>
      </c>
    </row>
    <row r="6054" spans="5:7">
      <c r="E6054" s="80">
        <v>35714</v>
      </c>
      <c r="F6054">
        <v>1997</v>
      </c>
      <c r="G6054">
        <v>19</v>
      </c>
    </row>
    <row r="6055" spans="5:7">
      <c r="E6055" s="80">
        <v>35715</v>
      </c>
      <c r="F6055">
        <v>1997</v>
      </c>
      <c r="G6055">
        <v>19</v>
      </c>
    </row>
    <row r="6056" spans="5:7">
      <c r="E6056" s="80">
        <v>35716</v>
      </c>
      <c r="F6056">
        <v>1997</v>
      </c>
      <c r="G6056">
        <v>19</v>
      </c>
    </row>
    <row r="6057" spans="5:7">
      <c r="E6057" s="80">
        <v>35717</v>
      </c>
      <c r="F6057">
        <v>1997</v>
      </c>
      <c r="G6057">
        <v>19</v>
      </c>
    </row>
    <row r="6058" spans="5:7">
      <c r="E6058" s="80">
        <v>35718</v>
      </c>
      <c r="F6058">
        <v>1997</v>
      </c>
      <c r="G6058">
        <v>19</v>
      </c>
    </row>
    <row r="6059" spans="5:7">
      <c r="E6059" s="80">
        <v>35719</v>
      </c>
      <c r="F6059">
        <v>1997</v>
      </c>
      <c r="G6059">
        <v>18.75</v>
      </c>
    </row>
    <row r="6060" spans="5:7">
      <c r="E6060" s="80">
        <v>35720</v>
      </c>
      <c r="F6060">
        <v>1997</v>
      </c>
      <c r="G6060">
        <v>18.75</v>
      </c>
    </row>
    <row r="6061" spans="5:7">
      <c r="E6061" s="80">
        <v>35721</v>
      </c>
      <c r="F6061">
        <v>1997</v>
      </c>
      <c r="G6061">
        <v>18.75</v>
      </c>
    </row>
    <row r="6062" spans="5:7">
      <c r="E6062" s="80">
        <v>35722</v>
      </c>
      <c r="F6062">
        <v>1997</v>
      </c>
      <c r="G6062">
        <v>18.75</v>
      </c>
    </row>
    <row r="6063" spans="5:7">
      <c r="E6063" s="80">
        <v>35723</v>
      </c>
      <c r="F6063">
        <v>1997</v>
      </c>
      <c r="G6063">
        <v>18.75</v>
      </c>
    </row>
    <row r="6064" spans="5:7">
      <c r="E6064" s="80">
        <v>35724</v>
      </c>
      <c r="F6064">
        <v>1997</v>
      </c>
      <c r="G6064">
        <v>18.75</v>
      </c>
    </row>
    <row r="6065" spans="5:7">
      <c r="E6065" s="80">
        <v>35725</v>
      </c>
      <c r="F6065">
        <v>1997</v>
      </c>
      <c r="G6065">
        <v>18.75</v>
      </c>
    </row>
    <row r="6066" spans="5:7">
      <c r="E6066" s="80">
        <v>35726</v>
      </c>
      <c r="F6066">
        <v>1997</v>
      </c>
      <c r="G6066">
        <v>18.75</v>
      </c>
    </row>
    <row r="6067" spans="5:7">
      <c r="E6067" s="80">
        <v>35727</v>
      </c>
      <c r="F6067">
        <v>1997</v>
      </c>
      <c r="G6067">
        <v>18.75</v>
      </c>
    </row>
    <row r="6068" spans="5:7">
      <c r="E6068" s="80">
        <v>35728</v>
      </c>
      <c r="F6068">
        <v>1997</v>
      </c>
      <c r="G6068">
        <v>18.75</v>
      </c>
    </row>
    <row r="6069" spans="5:7">
      <c r="E6069" s="80">
        <v>35729</v>
      </c>
      <c r="F6069">
        <v>1997</v>
      </c>
      <c r="G6069">
        <v>18.75</v>
      </c>
    </row>
    <row r="6070" spans="5:7">
      <c r="E6070" s="80">
        <v>35730</v>
      </c>
      <c r="F6070">
        <v>1997</v>
      </c>
      <c r="G6070">
        <v>18.75</v>
      </c>
    </row>
    <row r="6071" spans="5:7">
      <c r="E6071" s="80">
        <v>35731</v>
      </c>
      <c r="F6071">
        <v>1997</v>
      </c>
      <c r="G6071">
        <v>18.75</v>
      </c>
    </row>
    <row r="6072" spans="5:7">
      <c r="E6072" s="80">
        <v>35732</v>
      </c>
      <c r="F6072">
        <v>1997</v>
      </c>
      <c r="G6072">
        <v>18.75</v>
      </c>
    </row>
    <row r="6073" spans="5:7">
      <c r="E6073" s="80">
        <v>35733</v>
      </c>
      <c r="F6073">
        <v>1997</v>
      </c>
      <c r="G6073">
        <v>18.75</v>
      </c>
    </row>
    <row r="6074" spans="5:7">
      <c r="E6074" s="80">
        <v>35734</v>
      </c>
      <c r="F6074">
        <v>1997</v>
      </c>
      <c r="G6074">
        <v>18.75</v>
      </c>
    </row>
    <row r="6075" spans="5:7">
      <c r="E6075" s="80">
        <v>35735</v>
      </c>
      <c r="F6075">
        <v>1997</v>
      </c>
      <c r="G6075">
        <v>18.75</v>
      </c>
    </row>
    <row r="6076" spans="5:7">
      <c r="E6076" s="80">
        <v>35736</v>
      </c>
      <c r="F6076">
        <v>1997</v>
      </c>
      <c r="G6076">
        <v>18.75</v>
      </c>
    </row>
    <row r="6077" spans="5:7">
      <c r="E6077" s="80">
        <v>35737</v>
      </c>
      <c r="F6077">
        <v>1997</v>
      </c>
      <c r="G6077">
        <v>18.75</v>
      </c>
    </row>
    <row r="6078" spans="5:7">
      <c r="E6078" s="80">
        <v>35738</v>
      </c>
      <c r="F6078">
        <v>1997</v>
      </c>
      <c r="G6078">
        <v>18.75</v>
      </c>
    </row>
    <row r="6079" spans="5:7">
      <c r="E6079" s="80">
        <v>35739</v>
      </c>
      <c r="F6079">
        <v>1997</v>
      </c>
      <c r="G6079">
        <v>18.75</v>
      </c>
    </row>
    <row r="6080" spans="5:7">
      <c r="E6080" s="80">
        <v>35740</v>
      </c>
      <c r="F6080">
        <v>1997</v>
      </c>
      <c r="G6080">
        <v>18.75</v>
      </c>
    </row>
    <row r="6081" spans="5:7">
      <c r="E6081" s="80">
        <v>35741</v>
      </c>
      <c r="F6081">
        <v>1997</v>
      </c>
      <c r="G6081">
        <v>18.75</v>
      </c>
    </row>
    <row r="6082" spans="5:7">
      <c r="E6082" s="80">
        <v>35742</v>
      </c>
      <c r="F6082">
        <v>1997</v>
      </c>
      <c r="G6082">
        <v>18.75</v>
      </c>
    </row>
    <row r="6083" spans="5:7">
      <c r="E6083" s="80">
        <v>35743</v>
      </c>
      <c r="F6083">
        <v>1997</v>
      </c>
      <c r="G6083">
        <v>18.75</v>
      </c>
    </row>
    <row r="6084" spans="5:7">
      <c r="E6084" s="80">
        <v>35744</v>
      </c>
      <c r="F6084">
        <v>1997</v>
      </c>
      <c r="G6084">
        <v>18.75</v>
      </c>
    </row>
    <row r="6085" spans="5:7">
      <c r="E6085" s="80">
        <v>35745</v>
      </c>
      <c r="F6085">
        <v>1997</v>
      </c>
      <c r="G6085">
        <v>18.75</v>
      </c>
    </row>
    <row r="6086" spans="5:7">
      <c r="E6086" s="80">
        <v>35746</v>
      </c>
      <c r="F6086">
        <v>1997</v>
      </c>
      <c r="G6086">
        <v>18.75</v>
      </c>
    </row>
    <row r="6087" spans="5:7">
      <c r="E6087" s="80">
        <v>35747</v>
      </c>
      <c r="F6087">
        <v>1997</v>
      </c>
      <c r="G6087">
        <v>18.75</v>
      </c>
    </row>
    <row r="6088" spans="5:7">
      <c r="E6088" s="80">
        <v>35748</v>
      </c>
      <c r="F6088">
        <v>1997</v>
      </c>
      <c r="G6088">
        <v>18.75</v>
      </c>
    </row>
    <row r="6089" spans="5:7">
      <c r="E6089" s="80">
        <v>35749</v>
      </c>
      <c r="F6089">
        <v>1997</v>
      </c>
      <c r="G6089">
        <v>18.75</v>
      </c>
    </row>
    <row r="6090" spans="5:7">
      <c r="E6090" s="80">
        <v>35750</v>
      </c>
      <c r="F6090">
        <v>1997</v>
      </c>
      <c r="G6090">
        <v>18.75</v>
      </c>
    </row>
    <row r="6091" spans="5:7">
      <c r="E6091" s="80">
        <v>35751</v>
      </c>
      <c r="F6091">
        <v>1997</v>
      </c>
      <c r="G6091">
        <v>18.75</v>
      </c>
    </row>
    <row r="6092" spans="5:7">
      <c r="E6092" s="80">
        <v>35752</v>
      </c>
      <c r="F6092">
        <v>1997</v>
      </c>
      <c r="G6092">
        <v>18.75</v>
      </c>
    </row>
    <row r="6093" spans="5:7">
      <c r="E6093" s="80">
        <v>35753</v>
      </c>
      <c r="F6093">
        <v>1997</v>
      </c>
      <c r="G6093">
        <v>18.75</v>
      </c>
    </row>
    <row r="6094" spans="5:7">
      <c r="E6094" s="80">
        <v>35754</v>
      </c>
      <c r="F6094">
        <v>1997</v>
      </c>
      <c r="G6094">
        <v>18.75</v>
      </c>
    </row>
    <row r="6095" spans="5:7">
      <c r="E6095" s="80">
        <v>35755</v>
      </c>
      <c r="F6095">
        <v>1997</v>
      </c>
      <c r="G6095">
        <v>18.75</v>
      </c>
    </row>
    <row r="6096" spans="5:7">
      <c r="E6096" s="80">
        <v>35756</v>
      </c>
      <c r="F6096">
        <v>1997</v>
      </c>
      <c r="G6096">
        <v>18.75</v>
      </c>
    </row>
    <row r="6097" spans="5:7">
      <c r="E6097" s="80">
        <v>35757</v>
      </c>
      <c r="F6097">
        <v>1997</v>
      </c>
      <c r="G6097">
        <v>18.75</v>
      </c>
    </row>
    <row r="6098" spans="5:7">
      <c r="E6098" s="80">
        <v>35758</v>
      </c>
      <c r="F6098">
        <v>1997</v>
      </c>
      <c r="G6098">
        <v>18.75</v>
      </c>
    </row>
    <row r="6099" spans="5:7">
      <c r="E6099" s="80">
        <v>35759</v>
      </c>
      <c r="F6099">
        <v>1997</v>
      </c>
      <c r="G6099">
        <v>18.75</v>
      </c>
    </row>
    <row r="6100" spans="5:7">
      <c r="E6100" s="80">
        <v>35760</v>
      </c>
      <c r="F6100">
        <v>1997</v>
      </c>
      <c r="G6100">
        <v>18.75</v>
      </c>
    </row>
    <row r="6101" spans="5:7">
      <c r="E6101" s="80">
        <v>35761</v>
      </c>
      <c r="F6101">
        <v>1997</v>
      </c>
      <c r="G6101">
        <v>18.75</v>
      </c>
    </row>
    <row r="6102" spans="5:7">
      <c r="E6102" s="80">
        <v>35762</v>
      </c>
      <c r="F6102">
        <v>1997</v>
      </c>
      <c r="G6102">
        <v>18.75</v>
      </c>
    </row>
    <row r="6103" spans="5:7">
      <c r="E6103" s="80">
        <v>35763</v>
      </c>
      <c r="F6103">
        <v>1997</v>
      </c>
      <c r="G6103">
        <v>18.75</v>
      </c>
    </row>
    <row r="6104" spans="5:7">
      <c r="E6104" s="80">
        <v>35764</v>
      </c>
      <c r="F6104">
        <v>1997</v>
      </c>
      <c r="G6104">
        <v>18.75</v>
      </c>
    </row>
    <row r="6105" spans="5:7">
      <c r="E6105" s="80">
        <v>35765</v>
      </c>
      <c r="F6105">
        <v>1997</v>
      </c>
      <c r="G6105">
        <v>18.75</v>
      </c>
    </row>
    <row r="6106" spans="5:7">
      <c r="E6106" s="80">
        <v>35766</v>
      </c>
      <c r="F6106">
        <v>1997</v>
      </c>
      <c r="G6106">
        <v>18.75</v>
      </c>
    </row>
    <row r="6107" spans="5:7">
      <c r="E6107" s="80">
        <v>35767</v>
      </c>
      <c r="F6107">
        <v>1997</v>
      </c>
      <c r="G6107">
        <v>18.75</v>
      </c>
    </row>
    <row r="6108" spans="5:7">
      <c r="E6108" s="80">
        <v>35768</v>
      </c>
      <c r="F6108">
        <v>1997</v>
      </c>
      <c r="G6108">
        <v>18.75</v>
      </c>
    </row>
    <row r="6109" spans="5:7">
      <c r="E6109" s="80">
        <v>35769</v>
      </c>
      <c r="F6109">
        <v>1997</v>
      </c>
      <c r="G6109">
        <v>18.75</v>
      </c>
    </row>
    <row r="6110" spans="5:7">
      <c r="E6110" s="80">
        <v>35770</v>
      </c>
      <c r="F6110">
        <v>1997</v>
      </c>
      <c r="G6110">
        <v>18.75</v>
      </c>
    </row>
    <row r="6111" spans="5:7">
      <c r="E6111" s="80">
        <v>35771</v>
      </c>
      <c r="F6111">
        <v>1997</v>
      </c>
      <c r="G6111">
        <v>18.75</v>
      </c>
    </row>
    <row r="6112" spans="5:7">
      <c r="E6112" s="80">
        <v>35772</v>
      </c>
      <c r="F6112">
        <v>1997</v>
      </c>
      <c r="G6112">
        <v>18.75</v>
      </c>
    </row>
    <row r="6113" spans="5:7">
      <c r="E6113" s="80">
        <v>35773</v>
      </c>
      <c r="F6113">
        <v>1997</v>
      </c>
      <c r="G6113">
        <v>18.75</v>
      </c>
    </row>
    <row r="6114" spans="5:7">
      <c r="E6114" s="80">
        <v>35774</v>
      </c>
      <c r="F6114">
        <v>1997</v>
      </c>
      <c r="G6114">
        <v>18.75</v>
      </c>
    </row>
    <row r="6115" spans="5:7">
      <c r="E6115" s="80">
        <v>35775</v>
      </c>
      <c r="F6115">
        <v>1997</v>
      </c>
      <c r="G6115">
        <v>18.75</v>
      </c>
    </row>
    <row r="6116" spans="5:7">
      <c r="E6116" s="80">
        <v>35776</v>
      </c>
      <c r="F6116">
        <v>1997</v>
      </c>
      <c r="G6116">
        <v>18.75</v>
      </c>
    </row>
    <row r="6117" spans="5:7">
      <c r="E6117" s="80">
        <v>35777</v>
      </c>
      <c r="F6117">
        <v>1997</v>
      </c>
      <c r="G6117">
        <v>18.75</v>
      </c>
    </row>
    <row r="6118" spans="5:7">
      <c r="E6118" s="80">
        <v>35778</v>
      </c>
      <c r="F6118">
        <v>1997</v>
      </c>
      <c r="G6118">
        <v>18.75</v>
      </c>
    </row>
    <row r="6119" spans="5:7">
      <c r="E6119" s="80">
        <v>35779</v>
      </c>
      <c r="F6119">
        <v>1997</v>
      </c>
      <c r="G6119">
        <v>18.75</v>
      </c>
    </row>
    <row r="6120" spans="5:7">
      <c r="E6120" s="80">
        <v>35780</v>
      </c>
      <c r="F6120">
        <v>1997</v>
      </c>
      <c r="G6120">
        <v>18.75</v>
      </c>
    </row>
    <row r="6121" spans="5:7">
      <c r="E6121" s="80">
        <v>35781</v>
      </c>
      <c r="F6121">
        <v>1997</v>
      </c>
      <c r="G6121">
        <v>18.75</v>
      </c>
    </row>
    <row r="6122" spans="5:7">
      <c r="E6122" s="80">
        <v>35782</v>
      </c>
      <c r="F6122">
        <v>1997</v>
      </c>
      <c r="G6122">
        <v>18.75</v>
      </c>
    </row>
    <row r="6123" spans="5:7">
      <c r="E6123" s="80">
        <v>35783</v>
      </c>
      <c r="F6123">
        <v>1997</v>
      </c>
      <c r="G6123">
        <v>18.75</v>
      </c>
    </row>
    <row r="6124" spans="5:7">
      <c r="E6124" s="80">
        <v>35784</v>
      </c>
      <c r="F6124">
        <v>1997</v>
      </c>
      <c r="G6124">
        <v>18.75</v>
      </c>
    </row>
    <row r="6125" spans="5:7">
      <c r="E6125" s="80">
        <v>35785</v>
      </c>
      <c r="F6125">
        <v>1997</v>
      </c>
      <c r="G6125">
        <v>18.75</v>
      </c>
    </row>
    <row r="6126" spans="5:7">
      <c r="E6126" s="80">
        <v>35786</v>
      </c>
      <c r="F6126">
        <v>1997</v>
      </c>
      <c r="G6126">
        <v>18.75</v>
      </c>
    </row>
    <row r="6127" spans="5:7">
      <c r="E6127" s="80">
        <v>35787</v>
      </c>
      <c r="F6127">
        <v>1997</v>
      </c>
      <c r="G6127">
        <v>18.75</v>
      </c>
    </row>
    <row r="6128" spans="5:7">
      <c r="E6128" s="80">
        <v>35788</v>
      </c>
      <c r="F6128">
        <v>1997</v>
      </c>
      <c r="G6128">
        <v>18.75</v>
      </c>
    </row>
    <row r="6129" spans="5:7">
      <c r="E6129" s="80">
        <v>35789</v>
      </c>
      <c r="F6129">
        <v>1997</v>
      </c>
      <c r="G6129">
        <v>18.75</v>
      </c>
    </row>
    <row r="6130" spans="5:7">
      <c r="E6130" s="80">
        <v>35790</v>
      </c>
      <c r="F6130">
        <v>1997</v>
      </c>
      <c r="G6130">
        <v>18.5</v>
      </c>
    </row>
    <row r="6131" spans="5:7">
      <c r="E6131" s="80">
        <v>35791</v>
      </c>
      <c r="F6131">
        <v>1997</v>
      </c>
      <c r="G6131">
        <v>18.5</v>
      </c>
    </row>
    <row r="6132" spans="5:7">
      <c r="E6132" s="80">
        <v>35792</v>
      </c>
      <c r="F6132">
        <v>1997</v>
      </c>
      <c r="G6132">
        <v>18.5</v>
      </c>
    </row>
    <row r="6133" spans="5:7">
      <c r="E6133" s="80">
        <v>35793</v>
      </c>
      <c r="F6133">
        <v>1997</v>
      </c>
      <c r="G6133">
        <v>18.5</v>
      </c>
    </row>
    <row r="6134" spans="5:7">
      <c r="E6134" s="80">
        <v>35794</v>
      </c>
      <c r="F6134">
        <v>1997</v>
      </c>
      <c r="G6134">
        <v>18.5</v>
      </c>
    </row>
    <row r="6135" spans="5:7">
      <c r="E6135" s="80">
        <v>35795</v>
      </c>
      <c r="F6135">
        <v>1997</v>
      </c>
      <c r="G6135">
        <v>18.5</v>
      </c>
    </row>
    <row r="6136" spans="5:7">
      <c r="E6136" s="80">
        <v>35796</v>
      </c>
      <c r="F6136">
        <v>1998</v>
      </c>
      <c r="G6136">
        <v>18.5</v>
      </c>
    </row>
    <row r="6137" spans="5:7">
      <c r="E6137" s="80">
        <v>35797</v>
      </c>
      <c r="F6137">
        <v>1998</v>
      </c>
      <c r="G6137">
        <v>18.5</v>
      </c>
    </row>
    <row r="6138" spans="5:7">
      <c r="E6138" s="80">
        <v>35798</v>
      </c>
      <c r="F6138">
        <v>1998</v>
      </c>
      <c r="G6138">
        <v>18.5</v>
      </c>
    </row>
    <row r="6139" spans="5:7">
      <c r="E6139" s="80">
        <v>35799</v>
      </c>
      <c r="F6139">
        <v>1998</v>
      </c>
      <c r="G6139">
        <v>18.5</v>
      </c>
    </row>
    <row r="6140" spans="5:7">
      <c r="E6140" s="80">
        <v>35800</v>
      </c>
      <c r="F6140">
        <v>1998</v>
      </c>
      <c r="G6140">
        <v>18.5</v>
      </c>
    </row>
    <row r="6141" spans="5:7">
      <c r="E6141" s="80">
        <v>35801</v>
      </c>
      <c r="F6141">
        <v>1998</v>
      </c>
      <c r="G6141">
        <v>18.5</v>
      </c>
    </row>
    <row r="6142" spans="5:7">
      <c r="E6142" s="80">
        <v>35802</v>
      </c>
      <c r="F6142">
        <v>1998</v>
      </c>
      <c r="G6142">
        <v>18.5</v>
      </c>
    </row>
    <row r="6143" spans="5:7">
      <c r="E6143" s="80">
        <v>35803</v>
      </c>
      <c r="F6143">
        <v>1998</v>
      </c>
      <c r="G6143">
        <v>18.5</v>
      </c>
    </row>
    <row r="6144" spans="5:7">
      <c r="E6144" s="80">
        <v>35804</v>
      </c>
      <c r="F6144">
        <v>1998</v>
      </c>
      <c r="G6144">
        <v>18.5</v>
      </c>
    </row>
    <row r="6145" spans="5:7">
      <c r="E6145" s="80">
        <v>35805</v>
      </c>
      <c r="F6145">
        <v>1998</v>
      </c>
      <c r="G6145">
        <v>18.5</v>
      </c>
    </row>
    <row r="6146" spans="5:7">
      <c r="E6146" s="80">
        <v>35806</v>
      </c>
      <c r="F6146">
        <v>1998</v>
      </c>
      <c r="G6146">
        <v>18.5</v>
      </c>
    </row>
    <row r="6147" spans="5:7">
      <c r="E6147" s="80">
        <v>35807</v>
      </c>
      <c r="F6147">
        <v>1998</v>
      </c>
      <c r="G6147">
        <v>18.5</v>
      </c>
    </row>
    <row r="6148" spans="5:7">
      <c r="E6148" s="80">
        <v>35808</v>
      </c>
      <c r="F6148">
        <v>1998</v>
      </c>
      <c r="G6148">
        <v>18.5</v>
      </c>
    </row>
    <row r="6149" spans="5:7">
      <c r="E6149" s="80">
        <v>35809</v>
      </c>
      <c r="F6149">
        <v>1998</v>
      </c>
      <c r="G6149">
        <v>18.5</v>
      </c>
    </row>
    <row r="6150" spans="5:7">
      <c r="E6150" s="80">
        <v>35810</v>
      </c>
      <c r="F6150">
        <v>1998</v>
      </c>
      <c r="G6150">
        <v>18.5</v>
      </c>
    </row>
    <row r="6151" spans="5:7">
      <c r="E6151" s="80">
        <v>35811</v>
      </c>
      <c r="F6151">
        <v>1998</v>
      </c>
      <c r="G6151">
        <v>18.5</v>
      </c>
    </row>
    <row r="6152" spans="5:7">
      <c r="E6152" s="80">
        <v>35812</v>
      </c>
      <c r="F6152">
        <v>1998</v>
      </c>
      <c r="G6152">
        <v>18.5</v>
      </c>
    </row>
    <row r="6153" spans="5:7">
      <c r="E6153" s="80">
        <v>35813</v>
      </c>
      <c r="F6153">
        <v>1998</v>
      </c>
      <c r="G6153">
        <v>18.5</v>
      </c>
    </row>
    <row r="6154" spans="5:7">
      <c r="E6154" s="80">
        <v>35814</v>
      </c>
      <c r="F6154">
        <v>1998</v>
      </c>
      <c r="G6154">
        <v>18.5</v>
      </c>
    </row>
    <row r="6155" spans="5:7">
      <c r="E6155" s="80">
        <v>35815</v>
      </c>
      <c r="F6155">
        <v>1998</v>
      </c>
      <c r="G6155">
        <v>18.5</v>
      </c>
    </row>
    <row r="6156" spans="5:7">
      <c r="E6156" s="80">
        <v>35816</v>
      </c>
      <c r="F6156">
        <v>1998</v>
      </c>
      <c r="G6156">
        <v>18.5</v>
      </c>
    </row>
    <row r="6157" spans="5:7">
      <c r="E6157" s="80">
        <v>35817</v>
      </c>
      <c r="F6157">
        <v>1998</v>
      </c>
      <c r="G6157">
        <v>18.25</v>
      </c>
    </row>
    <row r="6158" spans="5:7">
      <c r="E6158" s="80">
        <v>35818</v>
      </c>
      <c r="F6158">
        <v>1998</v>
      </c>
      <c r="G6158">
        <v>18.25</v>
      </c>
    </row>
    <row r="6159" spans="5:7">
      <c r="E6159" s="80">
        <v>35819</v>
      </c>
      <c r="F6159">
        <v>1998</v>
      </c>
      <c r="G6159">
        <v>18.25</v>
      </c>
    </row>
    <row r="6160" spans="5:7">
      <c r="E6160" s="80">
        <v>35820</v>
      </c>
      <c r="F6160">
        <v>1998</v>
      </c>
      <c r="G6160">
        <v>18.25</v>
      </c>
    </row>
    <row r="6161" spans="5:7">
      <c r="E6161" s="80">
        <v>35821</v>
      </c>
      <c r="F6161">
        <v>1998</v>
      </c>
      <c r="G6161">
        <v>18.25</v>
      </c>
    </row>
    <row r="6162" spans="5:7">
      <c r="E6162" s="80">
        <v>35822</v>
      </c>
      <c r="F6162">
        <v>1998</v>
      </c>
      <c r="G6162">
        <v>18.25</v>
      </c>
    </row>
    <row r="6163" spans="5:7">
      <c r="E6163" s="80">
        <v>35823</v>
      </c>
      <c r="F6163">
        <v>1998</v>
      </c>
      <c r="G6163">
        <v>18.25</v>
      </c>
    </row>
    <row r="6164" spans="5:7">
      <c r="E6164" s="80">
        <v>35824</v>
      </c>
      <c r="F6164">
        <v>1998</v>
      </c>
      <c r="G6164">
        <v>18.25</v>
      </c>
    </row>
    <row r="6165" spans="5:7">
      <c r="E6165" s="80">
        <v>35825</v>
      </c>
      <c r="F6165">
        <v>1998</v>
      </c>
      <c r="G6165">
        <v>18.25</v>
      </c>
    </row>
    <row r="6166" spans="5:7">
      <c r="E6166" s="80">
        <v>35826</v>
      </c>
      <c r="F6166">
        <v>1998</v>
      </c>
      <c r="G6166">
        <v>18.25</v>
      </c>
    </row>
    <row r="6167" spans="5:7">
      <c r="E6167" s="80">
        <v>35827</v>
      </c>
      <c r="F6167">
        <v>1998</v>
      </c>
      <c r="G6167">
        <v>18.25</v>
      </c>
    </row>
    <row r="6168" spans="5:7">
      <c r="E6168" s="80">
        <v>35828</v>
      </c>
      <c r="F6168">
        <v>1998</v>
      </c>
      <c r="G6168">
        <v>18.25</v>
      </c>
    </row>
    <row r="6169" spans="5:7">
      <c r="E6169" s="80">
        <v>35829</v>
      </c>
      <c r="F6169">
        <v>1998</v>
      </c>
      <c r="G6169">
        <v>18.25</v>
      </c>
    </row>
    <row r="6170" spans="5:7">
      <c r="E6170" s="80">
        <v>35830</v>
      </c>
      <c r="F6170">
        <v>1998</v>
      </c>
      <c r="G6170">
        <v>18.25</v>
      </c>
    </row>
    <row r="6171" spans="5:7">
      <c r="E6171" s="80">
        <v>35831</v>
      </c>
      <c r="F6171">
        <v>1998</v>
      </c>
      <c r="G6171">
        <v>18.25</v>
      </c>
    </row>
    <row r="6172" spans="5:7">
      <c r="E6172" s="80">
        <v>35832</v>
      </c>
      <c r="F6172">
        <v>1998</v>
      </c>
      <c r="G6172">
        <v>18.25</v>
      </c>
    </row>
    <row r="6173" spans="5:7">
      <c r="E6173" s="80">
        <v>35833</v>
      </c>
      <c r="F6173">
        <v>1998</v>
      </c>
      <c r="G6173">
        <v>18.25</v>
      </c>
    </row>
    <row r="6174" spans="5:7">
      <c r="E6174" s="80">
        <v>35834</v>
      </c>
      <c r="F6174">
        <v>1998</v>
      </c>
      <c r="G6174">
        <v>18.25</v>
      </c>
    </row>
    <row r="6175" spans="5:7">
      <c r="E6175" s="80">
        <v>35835</v>
      </c>
      <c r="F6175">
        <v>1998</v>
      </c>
      <c r="G6175">
        <v>18.25</v>
      </c>
    </row>
    <row r="6176" spans="5:7">
      <c r="E6176" s="80">
        <v>35836</v>
      </c>
      <c r="F6176">
        <v>1998</v>
      </c>
      <c r="G6176">
        <v>18.25</v>
      </c>
    </row>
    <row r="6177" spans="5:7">
      <c r="E6177" s="80">
        <v>35837</v>
      </c>
      <c r="F6177">
        <v>1998</v>
      </c>
      <c r="G6177">
        <v>18.25</v>
      </c>
    </row>
    <row r="6178" spans="5:7">
      <c r="E6178" s="80">
        <v>35838</v>
      </c>
      <c r="F6178">
        <v>1998</v>
      </c>
      <c r="G6178">
        <v>18.25</v>
      </c>
    </row>
    <row r="6179" spans="5:7">
      <c r="E6179" s="80">
        <v>35839</v>
      </c>
      <c r="F6179">
        <v>1998</v>
      </c>
      <c r="G6179">
        <v>18.25</v>
      </c>
    </row>
    <row r="6180" spans="5:7">
      <c r="E6180" s="80">
        <v>35840</v>
      </c>
      <c r="F6180">
        <v>1998</v>
      </c>
      <c r="G6180">
        <v>18.25</v>
      </c>
    </row>
    <row r="6181" spans="5:7">
      <c r="E6181" s="80">
        <v>35841</v>
      </c>
      <c r="F6181">
        <v>1998</v>
      </c>
      <c r="G6181">
        <v>18.25</v>
      </c>
    </row>
    <row r="6182" spans="5:7">
      <c r="E6182" s="80">
        <v>35842</v>
      </c>
      <c r="F6182">
        <v>1998</v>
      </c>
      <c r="G6182">
        <v>18.25</v>
      </c>
    </row>
    <row r="6183" spans="5:7">
      <c r="E6183" s="80">
        <v>35843</v>
      </c>
      <c r="F6183">
        <v>1998</v>
      </c>
      <c r="G6183">
        <v>18.25</v>
      </c>
    </row>
    <row r="6184" spans="5:7">
      <c r="E6184" s="80">
        <v>35844</v>
      </c>
      <c r="F6184">
        <v>1998</v>
      </c>
      <c r="G6184">
        <v>18.25</v>
      </c>
    </row>
    <row r="6185" spans="5:7">
      <c r="E6185" s="80">
        <v>35845</v>
      </c>
      <c r="F6185">
        <v>1998</v>
      </c>
      <c r="G6185">
        <v>18.25</v>
      </c>
    </row>
    <row r="6186" spans="5:7">
      <c r="E6186" s="80">
        <v>35846</v>
      </c>
      <c r="F6186">
        <v>1998</v>
      </c>
      <c r="G6186">
        <v>18.25</v>
      </c>
    </row>
    <row r="6187" spans="5:7">
      <c r="E6187" s="80">
        <v>35847</v>
      </c>
      <c r="F6187">
        <v>1998</v>
      </c>
      <c r="G6187">
        <v>18.25</v>
      </c>
    </row>
    <row r="6188" spans="5:7">
      <c r="E6188" s="80">
        <v>35848</v>
      </c>
      <c r="F6188">
        <v>1998</v>
      </c>
      <c r="G6188">
        <v>18.25</v>
      </c>
    </row>
    <row r="6189" spans="5:7">
      <c r="E6189" s="80">
        <v>35849</v>
      </c>
      <c r="F6189">
        <v>1998</v>
      </c>
      <c r="G6189">
        <v>18.25</v>
      </c>
    </row>
    <row r="6190" spans="5:7">
      <c r="E6190" s="80">
        <v>35850</v>
      </c>
      <c r="F6190">
        <v>1998</v>
      </c>
      <c r="G6190">
        <v>18.25</v>
      </c>
    </row>
    <row r="6191" spans="5:7">
      <c r="E6191" s="80">
        <v>35851</v>
      </c>
      <c r="F6191">
        <v>1998</v>
      </c>
      <c r="G6191">
        <v>18.25</v>
      </c>
    </row>
    <row r="6192" spans="5:7">
      <c r="E6192" s="80">
        <v>35852</v>
      </c>
      <c r="F6192">
        <v>1998</v>
      </c>
      <c r="G6192">
        <v>18.25</v>
      </c>
    </row>
    <row r="6193" spans="5:7">
      <c r="E6193" s="80">
        <v>35853</v>
      </c>
      <c r="F6193">
        <v>1998</v>
      </c>
      <c r="G6193">
        <v>18.25</v>
      </c>
    </row>
    <row r="6194" spans="5:7">
      <c r="E6194" s="80">
        <v>35854</v>
      </c>
      <c r="F6194">
        <v>1998</v>
      </c>
      <c r="G6194">
        <v>18.25</v>
      </c>
    </row>
    <row r="6195" spans="5:7">
      <c r="E6195" s="80">
        <v>35855</v>
      </c>
      <c r="F6195">
        <v>1998</v>
      </c>
      <c r="G6195">
        <v>18.25</v>
      </c>
    </row>
    <row r="6196" spans="5:7">
      <c r="E6196" s="80">
        <v>35856</v>
      </c>
      <c r="F6196">
        <v>1998</v>
      </c>
      <c r="G6196">
        <v>18.25</v>
      </c>
    </row>
    <row r="6197" spans="5:7">
      <c r="E6197" s="80">
        <v>35857</v>
      </c>
      <c r="F6197">
        <v>1998</v>
      </c>
      <c r="G6197">
        <v>18.25</v>
      </c>
    </row>
    <row r="6198" spans="5:7">
      <c r="E6198" s="80">
        <v>35858</v>
      </c>
      <c r="F6198">
        <v>1998</v>
      </c>
      <c r="G6198">
        <v>18.25</v>
      </c>
    </row>
    <row r="6199" spans="5:7">
      <c r="E6199" s="80">
        <v>35859</v>
      </c>
      <c r="F6199">
        <v>1998</v>
      </c>
      <c r="G6199">
        <v>18.25</v>
      </c>
    </row>
    <row r="6200" spans="5:7">
      <c r="E6200" s="80">
        <v>35860</v>
      </c>
      <c r="F6200">
        <v>1998</v>
      </c>
      <c r="G6200">
        <v>18.25</v>
      </c>
    </row>
    <row r="6201" spans="5:7">
      <c r="E6201" s="80">
        <v>35861</v>
      </c>
      <c r="F6201">
        <v>1998</v>
      </c>
      <c r="G6201">
        <v>18.25</v>
      </c>
    </row>
    <row r="6202" spans="5:7">
      <c r="E6202" s="80">
        <v>35862</v>
      </c>
      <c r="F6202">
        <v>1998</v>
      </c>
      <c r="G6202">
        <v>18.25</v>
      </c>
    </row>
    <row r="6203" spans="5:7">
      <c r="E6203" s="80">
        <v>35863</v>
      </c>
      <c r="F6203">
        <v>1998</v>
      </c>
      <c r="G6203">
        <v>18.25</v>
      </c>
    </row>
    <row r="6204" spans="5:7">
      <c r="E6204" s="80">
        <v>35864</v>
      </c>
      <c r="F6204">
        <v>1998</v>
      </c>
      <c r="G6204">
        <v>18.25</v>
      </c>
    </row>
    <row r="6205" spans="5:7">
      <c r="E6205" s="80">
        <v>35865</v>
      </c>
      <c r="F6205">
        <v>1998</v>
      </c>
      <c r="G6205">
        <v>18.25</v>
      </c>
    </row>
    <row r="6206" spans="5:7">
      <c r="E6206" s="80">
        <v>35866</v>
      </c>
      <c r="F6206">
        <v>1998</v>
      </c>
      <c r="G6206">
        <v>18.25</v>
      </c>
    </row>
    <row r="6207" spans="5:7">
      <c r="E6207" s="80">
        <v>35867</v>
      </c>
      <c r="F6207">
        <v>1998</v>
      </c>
      <c r="G6207">
        <v>18.25</v>
      </c>
    </row>
    <row r="6208" spans="5:7">
      <c r="E6208" s="80">
        <v>35868</v>
      </c>
      <c r="F6208">
        <v>1998</v>
      </c>
      <c r="G6208">
        <v>18.25</v>
      </c>
    </row>
    <row r="6209" spans="5:7">
      <c r="E6209" s="80">
        <v>35869</v>
      </c>
      <c r="F6209">
        <v>1998</v>
      </c>
      <c r="G6209">
        <v>18.25</v>
      </c>
    </row>
    <row r="6210" spans="5:7">
      <c r="E6210" s="80">
        <v>35870</v>
      </c>
      <c r="F6210">
        <v>1998</v>
      </c>
      <c r="G6210">
        <v>18.25</v>
      </c>
    </row>
    <row r="6211" spans="5:7">
      <c r="E6211" s="80">
        <v>35871</v>
      </c>
      <c r="F6211">
        <v>1998</v>
      </c>
      <c r="G6211">
        <v>18.25</v>
      </c>
    </row>
    <row r="6212" spans="5:7">
      <c r="E6212" s="80">
        <v>35872</v>
      </c>
      <c r="F6212">
        <v>1998</v>
      </c>
      <c r="G6212">
        <v>18.25</v>
      </c>
    </row>
    <row r="6213" spans="5:7">
      <c r="E6213" s="80">
        <v>35873</v>
      </c>
      <c r="F6213">
        <v>1998</v>
      </c>
      <c r="G6213">
        <v>18.25</v>
      </c>
    </row>
    <row r="6214" spans="5:7">
      <c r="E6214" s="80">
        <v>35874</v>
      </c>
      <c r="F6214">
        <v>1998</v>
      </c>
      <c r="G6214">
        <v>18.25</v>
      </c>
    </row>
    <row r="6215" spans="5:7">
      <c r="E6215" s="80">
        <v>35875</v>
      </c>
      <c r="F6215">
        <v>1998</v>
      </c>
      <c r="G6215">
        <v>18.25</v>
      </c>
    </row>
    <row r="6216" spans="5:7">
      <c r="E6216" s="80">
        <v>35876</v>
      </c>
      <c r="F6216">
        <v>1998</v>
      </c>
      <c r="G6216">
        <v>18.25</v>
      </c>
    </row>
    <row r="6217" spans="5:7">
      <c r="E6217" s="80">
        <v>35877</v>
      </c>
      <c r="F6217">
        <v>1998</v>
      </c>
      <c r="G6217">
        <v>18.25</v>
      </c>
    </row>
    <row r="6218" spans="5:7">
      <c r="E6218" s="80">
        <v>35878</v>
      </c>
      <c r="F6218">
        <v>1998</v>
      </c>
      <c r="G6218">
        <v>18.25</v>
      </c>
    </row>
    <row r="6219" spans="5:7">
      <c r="E6219" s="80">
        <v>35879</v>
      </c>
      <c r="F6219">
        <v>1998</v>
      </c>
      <c r="G6219">
        <v>18.25</v>
      </c>
    </row>
    <row r="6220" spans="5:7">
      <c r="E6220" s="80">
        <v>35880</v>
      </c>
      <c r="F6220">
        <v>1998</v>
      </c>
      <c r="G6220">
        <v>18.25</v>
      </c>
    </row>
    <row r="6221" spans="5:7">
      <c r="E6221" s="80">
        <v>35881</v>
      </c>
      <c r="F6221">
        <v>1998</v>
      </c>
      <c r="G6221">
        <v>18.25</v>
      </c>
    </row>
    <row r="6222" spans="5:7">
      <c r="E6222" s="80">
        <v>35882</v>
      </c>
      <c r="F6222">
        <v>1998</v>
      </c>
      <c r="G6222">
        <v>18.25</v>
      </c>
    </row>
    <row r="6223" spans="5:7">
      <c r="E6223" s="80">
        <v>35883</v>
      </c>
      <c r="F6223">
        <v>1998</v>
      </c>
      <c r="G6223">
        <v>18.25</v>
      </c>
    </row>
    <row r="6224" spans="5:7">
      <c r="E6224" s="80">
        <v>35884</v>
      </c>
      <c r="F6224">
        <v>1998</v>
      </c>
      <c r="G6224">
        <v>18.25</v>
      </c>
    </row>
    <row r="6225" spans="5:7">
      <c r="E6225" s="80">
        <v>35885</v>
      </c>
      <c r="F6225">
        <v>1998</v>
      </c>
      <c r="G6225">
        <v>18.25</v>
      </c>
    </row>
    <row r="6226" spans="5:7">
      <c r="E6226" s="80">
        <v>35886</v>
      </c>
      <c r="F6226">
        <v>1998</v>
      </c>
      <c r="G6226">
        <v>18.25</v>
      </c>
    </row>
    <row r="6227" spans="5:7">
      <c r="E6227" s="80">
        <v>35887</v>
      </c>
      <c r="F6227">
        <v>1998</v>
      </c>
      <c r="G6227">
        <v>18.25</v>
      </c>
    </row>
    <row r="6228" spans="5:7">
      <c r="E6228" s="80">
        <v>35888</v>
      </c>
      <c r="F6228">
        <v>1998</v>
      </c>
      <c r="G6228">
        <v>18.25</v>
      </c>
    </row>
    <row r="6229" spans="5:7">
      <c r="E6229" s="80">
        <v>35889</v>
      </c>
      <c r="F6229">
        <v>1998</v>
      </c>
      <c r="G6229">
        <v>18.25</v>
      </c>
    </row>
    <row r="6230" spans="5:7">
      <c r="E6230" s="80">
        <v>35890</v>
      </c>
      <c r="F6230">
        <v>1998</v>
      </c>
      <c r="G6230">
        <v>18.25</v>
      </c>
    </row>
    <row r="6231" spans="5:7">
      <c r="E6231" s="80">
        <v>35891</v>
      </c>
      <c r="F6231">
        <v>1998</v>
      </c>
      <c r="G6231">
        <v>18.25</v>
      </c>
    </row>
    <row r="6232" spans="5:7">
      <c r="E6232" s="80">
        <v>35892</v>
      </c>
      <c r="F6232">
        <v>1998</v>
      </c>
      <c r="G6232">
        <v>18.25</v>
      </c>
    </row>
    <row r="6233" spans="5:7">
      <c r="E6233" s="80">
        <v>35893</v>
      </c>
      <c r="F6233">
        <v>1998</v>
      </c>
      <c r="G6233">
        <v>18.25</v>
      </c>
    </row>
    <row r="6234" spans="5:7">
      <c r="E6234" s="80">
        <v>35894</v>
      </c>
      <c r="F6234">
        <v>1998</v>
      </c>
      <c r="G6234">
        <v>18.25</v>
      </c>
    </row>
    <row r="6235" spans="5:7">
      <c r="E6235" s="80">
        <v>35895</v>
      </c>
      <c r="F6235">
        <v>1998</v>
      </c>
      <c r="G6235">
        <v>18.25</v>
      </c>
    </row>
    <row r="6236" spans="5:7">
      <c r="E6236" s="80">
        <v>35896</v>
      </c>
      <c r="F6236">
        <v>1998</v>
      </c>
      <c r="G6236">
        <v>18.25</v>
      </c>
    </row>
    <row r="6237" spans="5:7">
      <c r="E6237" s="80">
        <v>35897</v>
      </c>
      <c r="F6237">
        <v>1998</v>
      </c>
      <c r="G6237">
        <v>18.25</v>
      </c>
    </row>
    <row r="6238" spans="5:7">
      <c r="E6238" s="80">
        <v>35898</v>
      </c>
      <c r="F6238">
        <v>1998</v>
      </c>
      <c r="G6238">
        <v>18.25</v>
      </c>
    </row>
    <row r="6239" spans="5:7">
      <c r="E6239" s="80">
        <v>35899</v>
      </c>
      <c r="F6239">
        <v>1998</v>
      </c>
      <c r="G6239">
        <v>18.25</v>
      </c>
    </row>
    <row r="6240" spans="5:7">
      <c r="E6240" s="80">
        <v>35900</v>
      </c>
      <c r="F6240">
        <v>1998</v>
      </c>
      <c r="G6240">
        <v>18.25</v>
      </c>
    </row>
    <row r="6241" spans="5:7">
      <c r="E6241" s="80">
        <v>35901</v>
      </c>
      <c r="F6241">
        <v>1998</v>
      </c>
      <c r="G6241">
        <v>18.25</v>
      </c>
    </row>
    <row r="6242" spans="5:7">
      <c r="E6242" s="80">
        <v>35902</v>
      </c>
      <c r="F6242">
        <v>1998</v>
      </c>
      <c r="G6242">
        <v>18.25</v>
      </c>
    </row>
    <row r="6243" spans="5:7">
      <c r="E6243" s="80">
        <v>35903</v>
      </c>
      <c r="F6243">
        <v>1998</v>
      </c>
      <c r="G6243">
        <v>18.25</v>
      </c>
    </row>
    <row r="6244" spans="5:7">
      <c r="E6244" s="80">
        <v>35904</v>
      </c>
      <c r="F6244">
        <v>1998</v>
      </c>
      <c r="G6244">
        <v>18.25</v>
      </c>
    </row>
    <row r="6245" spans="5:7">
      <c r="E6245" s="80">
        <v>35905</v>
      </c>
      <c r="F6245">
        <v>1998</v>
      </c>
      <c r="G6245">
        <v>18.25</v>
      </c>
    </row>
    <row r="6246" spans="5:7">
      <c r="E6246" s="80">
        <v>35906</v>
      </c>
      <c r="F6246">
        <v>1998</v>
      </c>
      <c r="G6246">
        <v>18.25</v>
      </c>
    </row>
    <row r="6247" spans="5:7">
      <c r="E6247" s="80">
        <v>35907</v>
      </c>
      <c r="F6247">
        <v>1998</v>
      </c>
      <c r="G6247">
        <v>18.25</v>
      </c>
    </row>
    <row r="6248" spans="5:7">
      <c r="E6248" s="80">
        <v>35908</v>
      </c>
      <c r="F6248">
        <v>1998</v>
      </c>
      <c r="G6248">
        <v>18.25</v>
      </c>
    </row>
    <row r="6249" spans="5:7">
      <c r="E6249" s="80">
        <v>35909</v>
      </c>
      <c r="F6249">
        <v>1998</v>
      </c>
      <c r="G6249">
        <v>18.25</v>
      </c>
    </row>
    <row r="6250" spans="5:7">
      <c r="E6250" s="80">
        <v>35910</v>
      </c>
      <c r="F6250">
        <v>1998</v>
      </c>
      <c r="G6250">
        <v>18.25</v>
      </c>
    </row>
    <row r="6251" spans="5:7">
      <c r="E6251" s="80">
        <v>35911</v>
      </c>
      <c r="F6251">
        <v>1998</v>
      </c>
      <c r="G6251">
        <v>18.25</v>
      </c>
    </row>
    <row r="6252" spans="5:7">
      <c r="E6252" s="80">
        <v>35912</v>
      </c>
      <c r="F6252">
        <v>1998</v>
      </c>
      <c r="G6252">
        <v>18.25</v>
      </c>
    </row>
    <row r="6253" spans="5:7">
      <c r="E6253" s="80">
        <v>35913</v>
      </c>
      <c r="F6253">
        <v>1998</v>
      </c>
      <c r="G6253">
        <v>18.25</v>
      </c>
    </row>
    <row r="6254" spans="5:7">
      <c r="E6254" s="80">
        <v>35914</v>
      </c>
      <c r="F6254">
        <v>1998</v>
      </c>
      <c r="G6254">
        <v>18.25</v>
      </c>
    </row>
    <row r="6255" spans="5:7">
      <c r="E6255" s="80">
        <v>35915</v>
      </c>
      <c r="F6255">
        <v>1998</v>
      </c>
      <c r="G6255">
        <v>18.5</v>
      </c>
    </row>
    <row r="6256" spans="5:7">
      <c r="E6256" s="80">
        <v>35916</v>
      </c>
      <c r="F6256">
        <v>1998</v>
      </c>
      <c r="G6256">
        <v>18.5</v>
      </c>
    </row>
    <row r="6257" spans="5:7">
      <c r="E6257" s="80">
        <v>35917</v>
      </c>
      <c r="F6257">
        <v>1998</v>
      </c>
      <c r="G6257">
        <v>18.5</v>
      </c>
    </row>
    <row r="6258" spans="5:7">
      <c r="E6258" s="80">
        <v>35918</v>
      </c>
      <c r="F6258">
        <v>1998</v>
      </c>
      <c r="G6258">
        <v>18.5</v>
      </c>
    </row>
    <row r="6259" spans="5:7">
      <c r="E6259" s="80">
        <v>35919</v>
      </c>
      <c r="F6259">
        <v>1998</v>
      </c>
      <c r="G6259">
        <v>18.5</v>
      </c>
    </row>
    <row r="6260" spans="5:7">
      <c r="E6260" s="80">
        <v>35920</v>
      </c>
      <c r="F6260">
        <v>1998</v>
      </c>
      <c r="G6260">
        <v>18.5</v>
      </c>
    </row>
    <row r="6261" spans="5:7">
      <c r="E6261" s="80">
        <v>35921</v>
      </c>
      <c r="F6261">
        <v>1998</v>
      </c>
      <c r="G6261">
        <v>18.5</v>
      </c>
    </row>
    <row r="6262" spans="5:7">
      <c r="E6262" s="80">
        <v>35922</v>
      </c>
      <c r="F6262">
        <v>1998</v>
      </c>
      <c r="G6262">
        <v>18.5</v>
      </c>
    </row>
    <row r="6263" spans="5:7">
      <c r="E6263" s="80">
        <v>35923</v>
      </c>
      <c r="F6263">
        <v>1998</v>
      </c>
      <c r="G6263">
        <v>18.5</v>
      </c>
    </row>
    <row r="6264" spans="5:7">
      <c r="E6264" s="80">
        <v>35924</v>
      </c>
      <c r="F6264">
        <v>1998</v>
      </c>
      <c r="G6264">
        <v>18.5</v>
      </c>
    </row>
    <row r="6265" spans="5:7">
      <c r="E6265" s="80">
        <v>35925</v>
      </c>
      <c r="F6265">
        <v>1998</v>
      </c>
      <c r="G6265">
        <v>18.5</v>
      </c>
    </row>
    <row r="6266" spans="5:7">
      <c r="E6266" s="80">
        <v>35926</v>
      </c>
      <c r="F6266">
        <v>1998</v>
      </c>
      <c r="G6266">
        <v>18.5</v>
      </c>
    </row>
    <row r="6267" spans="5:7">
      <c r="E6267" s="80">
        <v>35927</v>
      </c>
      <c r="F6267">
        <v>1998</v>
      </c>
      <c r="G6267">
        <v>18.5</v>
      </c>
    </row>
    <row r="6268" spans="5:7">
      <c r="E6268" s="80">
        <v>35928</v>
      </c>
      <c r="F6268">
        <v>1998</v>
      </c>
      <c r="G6268">
        <v>18.5</v>
      </c>
    </row>
    <row r="6269" spans="5:7">
      <c r="E6269" s="80">
        <v>35929</v>
      </c>
      <c r="F6269">
        <v>1998</v>
      </c>
      <c r="G6269">
        <v>18.5</v>
      </c>
    </row>
    <row r="6270" spans="5:7">
      <c r="E6270" s="80">
        <v>35930</v>
      </c>
      <c r="F6270">
        <v>1998</v>
      </c>
      <c r="G6270">
        <v>18.5</v>
      </c>
    </row>
    <row r="6271" spans="5:7">
      <c r="E6271" s="80">
        <v>35931</v>
      </c>
      <c r="F6271">
        <v>1998</v>
      </c>
      <c r="G6271">
        <v>18.5</v>
      </c>
    </row>
    <row r="6272" spans="5:7">
      <c r="E6272" s="80">
        <v>35932</v>
      </c>
      <c r="F6272">
        <v>1998</v>
      </c>
      <c r="G6272">
        <v>18.5</v>
      </c>
    </row>
    <row r="6273" spans="5:7">
      <c r="E6273" s="80">
        <v>35933</v>
      </c>
      <c r="F6273">
        <v>1998</v>
      </c>
      <c r="G6273">
        <v>18.5</v>
      </c>
    </row>
    <row r="6274" spans="5:7">
      <c r="E6274" s="80">
        <v>35934</v>
      </c>
      <c r="F6274">
        <v>1998</v>
      </c>
      <c r="G6274">
        <v>18.5</v>
      </c>
    </row>
    <row r="6275" spans="5:7">
      <c r="E6275" s="80">
        <v>35935</v>
      </c>
      <c r="F6275">
        <v>1998</v>
      </c>
      <c r="G6275">
        <v>18.5</v>
      </c>
    </row>
    <row r="6276" spans="5:7">
      <c r="E6276" s="80">
        <v>35936</v>
      </c>
      <c r="F6276">
        <v>1998</v>
      </c>
      <c r="G6276">
        <v>18.5</v>
      </c>
    </row>
    <row r="6277" spans="5:7">
      <c r="E6277" s="80">
        <v>35937</v>
      </c>
      <c r="F6277">
        <v>1998</v>
      </c>
      <c r="G6277">
        <v>18.5</v>
      </c>
    </row>
    <row r="6278" spans="5:7">
      <c r="E6278" s="80">
        <v>35938</v>
      </c>
      <c r="F6278">
        <v>1998</v>
      </c>
      <c r="G6278">
        <v>18.5</v>
      </c>
    </row>
    <row r="6279" spans="5:7">
      <c r="E6279" s="80">
        <v>35939</v>
      </c>
      <c r="F6279">
        <v>1998</v>
      </c>
      <c r="G6279">
        <v>18.5</v>
      </c>
    </row>
    <row r="6280" spans="5:7">
      <c r="E6280" s="80">
        <v>35940</v>
      </c>
      <c r="F6280">
        <v>1998</v>
      </c>
      <c r="G6280">
        <v>18.5</v>
      </c>
    </row>
    <row r="6281" spans="5:7">
      <c r="E6281" s="80">
        <v>35941</v>
      </c>
      <c r="F6281">
        <v>1998</v>
      </c>
      <c r="G6281">
        <v>18.5</v>
      </c>
    </row>
    <row r="6282" spans="5:7">
      <c r="E6282" s="80">
        <v>35942</v>
      </c>
      <c r="F6282">
        <v>1998</v>
      </c>
      <c r="G6282">
        <v>18.5</v>
      </c>
    </row>
    <row r="6283" spans="5:7">
      <c r="E6283" s="80">
        <v>35943</v>
      </c>
      <c r="F6283">
        <v>1998</v>
      </c>
      <c r="G6283">
        <v>18.5</v>
      </c>
    </row>
    <row r="6284" spans="5:7">
      <c r="E6284" s="80">
        <v>35944</v>
      </c>
      <c r="F6284">
        <v>1998</v>
      </c>
      <c r="G6284">
        <v>18.5</v>
      </c>
    </row>
    <row r="6285" spans="5:7">
      <c r="E6285" s="80">
        <v>35945</v>
      </c>
      <c r="F6285">
        <v>1998</v>
      </c>
      <c r="G6285">
        <v>18.5</v>
      </c>
    </row>
    <row r="6286" spans="5:7">
      <c r="E6286" s="80">
        <v>35946</v>
      </c>
      <c r="F6286">
        <v>1998</v>
      </c>
      <c r="G6286">
        <v>18.5</v>
      </c>
    </row>
    <row r="6287" spans="5:7">
      <c r="E6287" s="80">
        <v>35947</v>
      </c>
      <c r="F6287">
        <v>1998</v>
      </c>
      <c r="G6287">
        <v>18.5</v>
      </c>
    </row>
    <row r="6288" spans="5:7">
      <c r="E6288" s="80">
        <v>35948</v>
      </c>
      <c r="F6288">
        <v>1998</v>
      </c>
      <c r="G6288">
        <v>18.5</v>
      </c>
    </row>
    <row r="6289" spans="5:7">
      <c r="E6289" s="80">
        <v>35949</v>
      </c>
      <c r="F6289">
        <v>1998</v>
      </c>
      <c r="G6289">
        <v>18.5</v>
      </c>
    </row>
    <row r="6290" spans="5:7">
      <c r="E6290" s="80">
        <v>35950</v>
      </c>
      <c r="F6290">
        <v>1998</v>
      </c>
      <c r="G6290">
        <v>18.75</v>
      </c>
    </row>
    <row r="6291" spans="5:7">
      <c r="E6291" s="80">
        <v>35951</v>
      </c>
      <c r="F6291">
        <v>1998</v>
      </c>
      <c r="G6291">
        <v>18.75</v>
      </c>
    </row>
    <row r="6292" spans="5:7">
      <c r="E6292" s="80">
        <v>35952</v>
      </c>
      <c r="F6292">
        <v>1998</v>
      </c>
      <c r="G6292">
        <v>18.75</v>
      </c>
    </row>
    <row r="6293" spans="5:7">
      <c r="E6293" s="80">
        <v>35953</v>
      </c>
      <c r="F6293">
        <v>1998</v>
      </c>
      <c r="G6293">
        <v>18.75</v>
      </c>
    </row>
    <row r="6294" spans="5:7">
      <c r="E6294" s="80">
        <v>35954</v>
      </c>
      <c r="F6294">
        <v>1998</v>
      </c>
      <c r="G6294">
        <v>18.75</v>
      </c>
    </row>
    <row r="6295" spans="5:7">
      <c r="E6295" s="80">
        <v>35955</v>
      </c>
      <c r="F6295">
        <v>1998</v>
      </c>
      <c r="G6295">
        <v>18.75</v>
      </c>
    </row>
    <row r="6296" spans="5:7">
      <c r="E6296" s="80">
        <v>35956</v>
      </c>
      <c r="F6296">
        <v>1998</v>
      </c>
      <c r="G6296">
        <v>18.75</v>
      </c>
    </row>
    <row r="6297" spans="5:7">
      <c r="E6297" s="80">
        <v>35957</v>
      </c>
      <c r="F6297">
        <v>1998</v>
      </c>
      <c r="G6297">
        <v>18.75</v>
      </c>
    </row>
    <row r="6298" spans="5:7">
      <c r="E6298" s="80">
        <v>35958</v>
      </c>
      <c r="F6298">
        <v>1998</v>
      </c>
      <c r="G6298">
        <v>18.75</v>
      </c>
    </row>
    <row r="6299" spans="5:7">
      <c r="E6299" s="80">
        <v>35959</v>
      </c>
      <c r="F6299">
        <v>1998</v>
      </c>
      <c r="G6299">
        <v>18.75</v>
      </c>
    </row>
    <row r="6300" spans="5:7">
      <c r="E6300" s="80">
        <v>35960</v>
      </c>
      <c r="F6300">
        <v>1998</v>
      </c>
      <c r="G6300">
        <v>18.75</v>
      </c>
    </row>
    <row r="6301" spans="5:7">
      <c r="E6301" s="80">
        <v>35961</v>
      </c>
      <c r="F6301">
        <v>1998</v>
      </c>
      <c r="G6301">
        <v>18.75</v>
      </c>
    </row>
    <row r="6302" spans="5:7">
      <c r="E6302" s="80">
        <v>35962</v>
      </c>
      <c r="F6302">
        <v>1998</v>
      </c>
      <c r="G6302">
        <v>18.75</v>
      </c>
    </row>
    <row r="6303" spans="5:7">
      <c r="E6303" s="80">
        <v>35963</v>
      </c>
      <c r="F6303">
        <v>1998</v>
      </c>
      <c r="G6303">
        <v>18.75</v>
      </c>
    </row>
    <row r="6304" spans="5:7">
      <c r="E6304" s="80">
        <v>35964</v>
      </c>
      <c r="F6304">
        <v>1998</v>
      </c>
      <c r="G6304">
        <v>18.75</v>
      </c>
    </row>
    <row r="6305" spans="5:7">
      <c r="E6305" s="80">
        <v>35965</v>
      </c>
      <c r="F6305">
        <v>1998</v>
      </c>
      <c r="G6305">
        <v>18.75</v>
      </c>
    </row>
    <row r="6306" spans="5:7">
      <c r="E6306" s="80">
        <v>35966</v>
      </c>
      <c r="F6306">
        <v>1998</v>
      </c>
      <c r="G6306">
        <v>18.75</v>
      </c>
    </row>
    <row r="6307" spans="5:7">
      <c r="E6307" s="80">
        <v>35967</v>
      </c>
      <c r="F6307">
        <v>1998</v>
      </c>
      <c r="G6307">
        <v>18.75</v>
      </c>
    </row>
    <row r="6308" spans="5:7">
      <c r="E6308" s="80">
        <v>35968</v>
      </c>
      <c r="F6308">
        <v>1998</v>
      </c>
      <c r="G6308">
        <v>18.75</v>
      </c>
    </row>
    <row r="6309" spans="5:7">
      <c r="E6309" s="80">
        <v>35969</v>
      </c>
      <c r="F6309">
        <v>1998</v>
      </c>
      <c r="G6309">
        <v>18.75</v>
      </c>
    </row>
    <row r="6310" spans="5:7">
      <c r="E6310" s="80">
        <v>35970</v>
      </c>
      <c r="F6310">
        <v>1998</v>
      </c>
      <c r="G6310">
        <v>18.75</v>
      </c>
    </row>
    <row r="6311" spans="5:7">
      <c r="E6311" s="80">
        <v>35971</v>
      </c>
      <c r="F6311">
        <v>1998</v>
      </c>
      <c r="G6311">
        <v>19</v>
      </c>
    </row>
    <row r="6312" spans="5:7">
      <c r="E6312" s="80">
        <v>35972</v>
      </c>
      <c r="F6312">
        <v>1998</v>
      </c>
      <c r="G6312">
        <v>19</v>
      </c>
    </row>
    <row r="6313" spans="5:7">
      <c r="E6313" s="80">
        <v>35973</v>
      </c>
      <c r="F6313">
        <v>1998</v>
      </c>
      <c r="G6313">
        <v>19</v>
      </c>
    </row>
    <row r="6314" spans="5:7">
      <c r="E6314" s="80">
        <v>35974</v>
      </c>
      <c r="F6314">
        <v>1998</v>
      </c>
      <c r="G6314">
        <v>19</v>
      </c>
    </row>
    <row r="6315" spans="5:7">
      <c r="E6315" s="80">
        <v>35975</v>
      </c>
      <c r="F6315">
        <v>1998</v>
      </c>
      <c r="G6315">
        <v>19</v>
      </c>
    </row>
    <row r="6316" spans="5:7">
      <c r="E6316" s="80">
        <v>35976</v>
      </c>
      <c r="F6316">
        <v>1998</v>
      </c>
      <c r="G6316">
        <v>19</v>
      </c>
    </row>
    <row r="6317" spans="5:7">
      <c r="E6317" s="80">
        <v>35977</v>
      </c>
      <c r="F6317">
        <v>1998</v>
      </c>
      <c r="G6317">
        <v>19</v>
      </c>
    </row>
    <row r="6318" spans="5:7">
      <c r="E6318" s="80">
        <v>35978</v>
      </c>
      <c r="F6318">
        <v>1998</v>
      </c>
      <c r="G6318">
        <v>19</v>
      </c>
    </row>
    <row r="6319" spans="5:7">
      <c r="E6319" s="80">
        <v>35979</v>
      </c>
      <c r="F6319">
        <v>1998</v>
      </c>
      <c r="G6319">
        <v>19</v>
      </c>
    </row>
    <row r="6320" spans="5:7">
      <c r="E6320" s="80">
        <v>35980</v>
      </c>
      <c r="F6320">
        <v>1998</v>
      </c>
      <c r="G6320">
        <v>19</v>
      </c>
    </row>
    <row r="6321" spans="5:7">
      <c r="E6321" s="80">
        <v>35981</v>
      </c>
      <c r="F6321">
        <v>1998</v>
      </c>
      <c r="G6321">
        <v>19</v>
      </c>
    </row>
    <row r="6322" spans="5:7">
      <c r="E6322" s="80">
        <v>35982</v>
      </c>
      <c r="F6322">
        <v>1998</v>
      </c>
      <c r="G6322">
        <v>19</v>
      </c>
    </row>
    <row r="6323" spans="5:7">
      <c r="E6323" s="80">
        <v>35983</v>
      </c>
      <c r="F6323">
        <v>1998</v>
      </c>
      <c r="G6323">
        <v>19</v>
      </c>
    </row>
    <row r="6324" spans="5:7">
      <c r="E6324" s="80">
        <v>35984</v>
      </c>
      <c r="F6324">
        <v>1998</v>
      </c>
      <c r="G6324">
        <v>19</v>
      </c>
    </row>
    <row r="6325" spans="5:7">
      <c r="E6325" s="80">
        <v>35985</v>
      </c>
      <c r="F6325">
        <v>1998</v>
      </c>
      <c r="G6325">
        <v>19</v>
      </c>
    </row>
    <row r="6326" spans="5:7">
      <c r="E6326" s="80">
        <v>35986</v>
      </c>
      <c r="F6326">
        <v>1998</v>
      </c>
      <c r="G6326">
        <v>19.5</v>
      </c>
    </row>
    <row r="6327" spans="5:7">
      <c r="E6327" s="80">
        <v>35987</v>
      </c>
      <c r="F6327">
        <v>1998</v>
      </c>
      <c r="G6327">
        <v>19.5</v>
      </c>
    </row>
    <row r="6328" spans="5:7">
      <c r="E6328" s="80">
        <v>35988</v>
      </c>
      <c r="F6328">
        <v>1998</v>
      </c>
      <c r="G6328">
        <v>19.5</v>
      </c>
    </row>
    <row r="6329" spans="5:7">
      <c r="E6329" s="80">
        <v>35989</v>
      </c>
      <c r="F6329">
        <v>1998</v>
      </c>
      <c r="G6329">
        <v>19.5</v>
      </c>
    </row>
    <row r="6330" spans="5:7">
      <c r="E6330" s="80">
        <v>35990</v>
      </c>
      <c r="F6330">
        <v>1998</v>
      </c>
      <c r="G6330">
        <v>19.5</v>
      </c>
    </row>
    <row r="6331" spans="5:7">
      <c r="E6331" s="80">
        <v>35991</v>
      </c>
      <c r="F6331">
        <v>1998</v>
      </c>
      <c r="G6331">
        <v>19.5</v>
      </c>
    </row>
    <row r="6332" spans="5:7">
      <c r="E6332" s="80">
        <v>35992</v>
      </c>
      <c r="F6332">
        <v>1998</v>
      </c>
      <c r="G6332">
        <v>19.75</v>
      </c>
    </row>
    <row r="6333" spans="5:7">
      <c r="E6333" s="80">
        <v>35993</v>
      </c>
      <c r="F6333">
        <v>1998</v>
      </c>
      <c r="G6333">
        <v>19.75</v>
      </c>
    </row>
    <row r="6334" spans="5:7">
      <c r="E6334" s="80">
        <v>35994</v>
      </c>
      <c r="F6334">
        <v>1998</v>
      </c>
      <c r="G6334">
        <v>19.75</v>
      </c>
    </row>
    <row r="6335" spans="5:7">
      <c r="E6335" s="80">
        <v>35995</v>
      </c>
      <c r="F6335">
        <v>1998</v>
      </c>
      <c r="G6335">
        <v>19.75</v>
      </c>
    </row>
    <row r="6336" spans="5:7">
      <c r="E6336" s="80">
        <v>35996</v>
      </c>
      <c r="F6336">
        <v>1998</v>
      </c>
      <c r="G6336">
        <v>19.75</v>
      </c>
    </row>
    <row r="6337" spans="5:7">
      <c r="E6337" s="80">
        <v>35997</v>
      </c>
      <c r="F6337">
        <v>1998</v>
      </c>
      <c r="G6337">
        <v>19.75</v>
      </c>
    </row>
    <row r="6338" spans="5:7">
      <c r="E6338" s="80">
        <v>35998</v>
      </c>
      <c r="F6338">
        <v>1998</v>
      </c>
      <c r="G6338">
        <v>19.75</v>
      </c>
    </row>
    <row r="6339" spans="5:7">
      <c r="E6339" s="80">
        <v>35999</v>
      </c>
      <c r="F6339">
        <v>1998</v>
      </c>
      <c r="G6339">
        <v>19.75</v>
      </c>
    </row>
    <row r="6340" spans="5:7">
      <c r="E6340" s="80">
        <v>36000</v>
      </c>
      <c r="F6340">
        <v>1998</v>
      </c>
      <c r="G6340">
        <v>19.75</v>
      </c>
    </row>
    <row r="6341" spans="5:7">
      <c r="E6341" s="80">
        <v>36001</v>
      </c>
      <c r="F6341">
        <v>1998</v>
      </c>
      <c r="G6341">
        <v>19.75</v>
      </c>
    </row>
    <row r="6342" spans="5:7">
      <c r="E6342" s="80">
        <v>36002</v>
      </c>
      <c r="F6342">
        <v>1998</v>
      </c>
      <c r="G6342">
        <v>19.75</v>
      </c>
    </row>
    <row r="6343" spans="5:7">
      <c r="E6343" s="80">
        <v>36003</v>
      </c>
      <c r="F6343">
        <v>1998</v>
      </c>
      <c r="G6343">
        <v>19.75</v>
      </c>
    </row>
    <row r="6344" spans="5:7">
      <c r="E6344" s="80">
        <v>36004</v>
      </c>
      <c r="F6344">
        <v>1998</v>
      </c>
      <c r="G6344">
        <v>19.75</v>
      </c>
    </row>
    <row r="6345" spans="5:7">
      <c r="E6345" s="80">
        <v>36005</v>
      </c>
      <c r="F6345">
        <v>1998</v>
      </c>
      <c r="G6345">
        <v>19.75</v>
      </c>
    </row>
    <row r="6346" spans="5:7">
      <c r="E6346" s="80">
        <v>36006</v>
      </c>
      <c r="F6346">
        <v>1998</v>
      </c>
      <c r="G6346">
        <v>19.75</v>
      </c>
    </row>
    <row r="6347" spans="5:7">
      <c r="E6347" s="80">
        <v>36007</v>
      </c>
      <c r="F6347">
        <v>1998</v>
      </c>
      <c r="G6347">
        <v>19.75</v>
      </c>
    </row>
    <row r="6348" spans="5:7">
      <c r="E6348" s="80">
        <v>36008</v>
      </c>
      <c r="F6348">
        <v>1998</v>
      </c>
      <c r="G6348">
        <v>19.75</v>
      </c>
    </row>
    <row r="6349" spans="5:7">
      <c r="E6349" s="80">
        <v>36009</v>
      </c>
      <c r="F6349">
        <v>1998</v>
      </c>
      <c r="G6349">
        <v>19.75</v>
      </c>
    </row>
    <row r="6350" spans="5:7">
      <c r="E6350" s="80">
        <v>36010</v>
      </c>
      <c r="F6350">
        <v>1998</v>
      </c>
      <c r="G6350">
        <v>19.75</v>
      </c>
    </row>
    <row r="6351" spans="5:7">
      <c r="E6351" s="80">
        <v>36011</v>
      </c>
      <c r="F6351">
        <v>1998</v>
      </c>
      <c r="G6351">
        <v>19.75</v>
      </c>
    </row>
    <row r="6352" spans="5:7">
      <c r="E6352" s="80">
        <v>36012</v>
      </c>
      <c r="F6352">
        <v>1998</v>
      </c>
      <c r="G6352">
        <v>19.75</v>
      </c>
    </row>
    <row r="6353" spans="5:7">
      <c r="E6353" s="80">
        <v>36013</v>
      </c>
      <c r="F6353">
        <v>1998</v>
      </c>
      <c r="G6353">
        <v>20</v>
      </c>
    </row>
    <row r="6354" spans="5:7">
      <c r="E6354" s="80">
        <v>36014</v>
      </c>
      <c r="F6354">
        <v>1998</v>
      </c>
      <c r="G6354">
        <v>20</v>
      </c>
    </row>
    <row r="6355" spans="5:7">
      <c r="E6355" s="80">
        <v>36015</v>
      </c>
      <c r="F6355">
        <v>1998</v>
      </c>
      <c r="G6355">
        <v>20</v>
      </c>
    </row>
    <row r="6356" spans="5:7">
      <c r="E6356" s="80">
        <v>36016</v>
      </c>
      <c r="F6356">
        <v>1998</v>
      </c>
      <c r="G6356">
        <v>20</v>
      </c>
    </row>
    <row r="6357" spans="5:7">
      <c r="E6357" s="80">
        <v>36017</v>
      </c>
      <c r="F6357">
        <v>1998</v>
      </c>
      <c r="G6357">
        <v>20</v>
      </c>
    </row>
    <row r="6358" spans="5:7">
      <c r="E6358" s="80">
        <v>36018</v>
      </c>
      <c r="F6358">
        <v>1998</v>
      </c>
      <c r="G6358">
        <v>20</v>
      </c>
    </row>
    <row r="6359" spans="5:7">
      <c r="E6359" s="80">
        <v>36019</v>
      </c>
      <c r="F6359">
        <v>1998</v>
      </c>
      <c r="G6359">
        <v>20</v>
      </c>
    </row>
    <row r="6360" spans="5:7">
      <c r="E6360" s="80">
        <v>36020</v>
      </c>
      <c r="F6360">
        <v>1998</v>
      </c>
      <c r="G6360">
        <v>20</v>
      </c>
    </row>
    <row r="6361" spans="5:7">
      <c r="E6361" s="80">
        <v>36021</v>
      </c>
      <c r="F6361">
        <v>1998</v>
      </c>
      <c r="G6361">
        <v>20</v>
      </c>
    </row>
    <row r="6362" spans="5:7">
      <c r="E6362" s="80">
        <v>36022</v>
      </c>
      <c r="F6362">
        <v>1998</v>
      </c>
      <c r="G6362">
        <v>20</v>
      </c>
    </row>
    <row r="6363" spans="5:7">
      <c r="E6363" s="80">
        <v>36023</v>
      </c>
      <c r="F6363">
        <v>1998</v>
      </c>
      <c r="G6363">
        <v>20</v>
      </c>
    </row>
    <row r="6364" spans="5:7">
      <c r="E6364" s="80">
        <v>36024</v>
      </c>
      <c r="F6364">
        <v>1998</v>
      </c>
      <c r="G6364">
        <v>20</v>
      </c>
    </row>
    <row r="6365" spans="5:7">
      <c r="E6365" s="80">
        <v>36025</v>
      </c>
      <c r="F6365">
        <v>1998</v>
      </c>
      <c r="G6365">
        <v>20</v>
      </c>
    </row>
    <row r="6366" spans="5:7">
      <c r="E6366" s="80">
        <v>36026</v>
      </c>
      <c r="F6366">
        <v>1998</v>
      </c>
      <c r="G6366">
        <v>20</v>
      </c>
    </row>
    <row r="6367" spans="5:7">
      <c r="E6367" s="80">
        <v>36027</v>
      </c>
      <c r="F6367">
        <v>1998</v>
      </c>
      <c r="G6367">
        <v>20</v>
      </c>
    </row>
    <row r="6368" spans="5:7">
      <c r="E6368" s="80">
        <v>36028</v>
      </c>
      <c r="F6368">
        <v>1998</v>
      </c>
      <c r="G6368">
        <v>20</v>
      </c>
    </row>
    <row r="6369" spans="5:7">
      <c r="E6369" s="80">
        <v>36029</v>
      </c>
      <c r="F6369">
        <v>1998</v>
      </c>
      <c r="G6369">
        <v>20</v>
      </c>
    </row>
    <row r="6370" spans="5:7">
      <c r="E6370" s="80">
        <v>36030</v>
      </c>
      <c r="F6370">
        <v>1998</v>
      </c>
      <c r="G6370">
        <v>20</v>
      </c>
    </row>
    <row r="6371" spans="5:7">
      <c r="E6371" s="80">
        <v>36031</v>
      </c>
      <c r="F6371">
        <v>1998</v>
      </c>
      <c r="G6371">
        <v>20</v>
      </c>
    </row>
    <row r="6372" spans="5:7">
      <c r="E6372" s="80">
        <v>36032</v>
      </c>
      <c r="F6372">
        <v>1998</v>
      </c>
      <c r="G6372">
        <v>20</v>
      </c>
    </row>
    <row r="6373" spans="5:7">
      <c r="E6373" s="80">
        <v>36033</v>
      </c>
      <c r="F6373">
        <v>1998</v>
      </c>
      <c r="G6373">
        <v>20</v>
      </c>
    </row>
    <row r="6374" spans="5:7">
      <c r="E6374" s="80">
        <v>36034</v>
      </c>
      <c r="F6374">
        <v>1998</v>
      </c>
      <c r="G6374">
        <v>20.25</v>
      </c>
    </row>
    <row r="6375" spans="5:7">
      <c r="E6375" s="80">
        <v>36035</v>
      </c>
      <c r="F6375">
        <v>1998</v>
      </c>
      <c r="G6375">
        <v>20.25</v>
      </c>
    </row>
    <row r="6376" spans="5:7">
      <c r="E6376" s="80">
        <v>36036</v>
      </c>
      <c r="F6376">
        <v>1998</v>
      </c>
      <c r="G6376">
        <v>20.25</v>
      </c>
    </row>
    <row r="6377" spans="5:7">
      <c r="E6377" s="80">
        <v>36037</v>
      </c>
      <c r="F6377">
        <v>1998</v>
      </c>
      <c r="G6377">
        <v>20.25</v>
      </c>
    </row>
    <row r="6378" spans="5:7">
      <c r="E6378" s="80">
        <v>36038</v>
      </c>
      <c r="F6378">
        <v>1998</v>
      </c>
      <c r="G6378">
        <v>20.25</v>
      </c>
    </row>
    <row r="6379" spans="5:7">
      <c r="E6379" s="80">
        <v>36039</v>
      </c>
      <c r="F6379">
        <v>1998</v>
      </c>
      <c r="G6379">
        <v>20.25</v>
      </c>
    </row>
    <row r="6380" spans="5:7">
      <c r="E6380" s="80">
        <v>36040</v>
      </c>
      <c r="F6380">
        <v>1998</v>
      </c>
      <c r="G6380">
        <v>20.25</v>
      </c>
    </row>
    <row r="6381" spans="5:7">
      <c r="E6381" s="80">
        <v>36041</v>
      </c>
      <c r="F6381">
        <v>1998</v>
      </c>
      <c r="G6381">
        <v>20.25</v>
      </c>
    </row>
    <row r="6382" spans="5:7">
      <c r="E6382" s="80">
        <v>36042</v>
      </c>
      <c r="F6382">
        <v>1998</v>
      </c>
      <c r="G6382">
        <v>20.25</v>
      </c>
    </row>
    <row r="6383" spans="5:7">
      <c r="E6383" s="80">
        <v>36043</v>
      </c>
      <c r="F6383">
        <v>1998</v>
      </c>
      <c r="G6383">
        <v>20.25</v>
      </c>
    </row>
    <row r="6384" spans="5:7">
      <c r="E6384" s="80">
        <v>36044</v>
      </c>
      <c r="F6384">
        <v>1998</v>
      </c>
      <c r="G6384">
        <v>20.25</v>
      </c>
    </row>
    <row r="6385" spans="5:7">
      <c r="E6385" s="80">
        <v>36045</v>
      </c>
      <c r="F6385">
        <v>1998</v>
      </c>
      <c r="G6385">
        <v>20.25</v>
      </c>
    </row>
    <row r="6386" spans="5:7">
      <c r="E6386" s="80">
        <v>36046</v>
      </c>
      <c r="F6386">
        <v>1998</v>
      </c>
      <c r="G6386">
        <v>20.25</v>
      </c>
    </row>
    <row r="6387" spans="5:7">
      <c r="E6387" s="80">
        <v>36047</v>
      </c>
      <c r="F6387">
        <v>1998</v>
      </c>
      <c r="G6387">
        <v>20.25</v>
      </c>
    </row>
    <row r="6388" spans="5:7">
      <c r="E6388" s="80">
        <v>36048</v>
      </c>
      <c r="F6388">
        <v>1998</v>
      </c>
      <c r="G6388">
        <v>20.25</v>
      </c>
    </row>
    <row r="6389" spans="5:7">
      <c r="E6389" s="80">
        <v>36049</v>
      </c>
      <c r="F6389">
        <v>1998</v>
      </c>
      <c r="G6389">
        <v>20.25</v>
      </c>
    </row>
    <row r="6390" spans="5:7">
      <c r="E6390" s="80">
        <v>36050</v>
      </c>
      <c r="F6390">
        <v>1998</v>
      </c>
      <c r="G6390">
        <v>20.25</v>
      </c>
    </row>
    <row r="6391" spans="5:7">
      <c r="E6391" s="80">
        <v>36051</v>
      </c>
      <c r="F6391">
        <v>1998</v>
      </c>
      <c r="G6391">
        <v>20.25</v>
      </c>
    </row>
    <row r="6392" spans="5:7">
      <c r="E6392" s="80">
        <v>36052</v>
      </c>
      <c r="F6392">
        <v>1998</v>
      </c>
      <c r="G6392">
        <v>20.25</v>
      </c>
    </row>
    <row r="6393" spans="5:7">
      <c r="E6393" s="80">
        <v>36053</v>
      </c>
      <c r="F6393">
        <v>1998</v>
      </c>
      <c r="G6393">
        <v>20.25</v>
      </c>
    </row>
    <row r="6394" spans="5:7">
      <c r="E6394" s="80">
        <v>36054</v>
      </c>
      <c r="F6394">
        <v>1998</v>
      </c>
      <c r="G6394">
        <v>20.25</v>
      </c>
    </row>
    <row r="6395" spans="5:7">
      <c r="E6395" s="80">
        <v>36055</v>
      </c>
      <c r="F6395">
        <v>1998</v>
      </c>
      <c r="G6395">
        <v>20.5</v>
      </c>
    </row>
    <row r="6396" spans="5:7">
      <c r="E6396" s="80">
        <v>36056</v>
      </c>
      <c r="F6396">
        <v>1998</v>
      </c>
      <c r="G6396">
        <v>20.5</v>
      </c>
    </row>
    <row r="6397" spans="5:7">
      <c r="E6397" s="80">
        <v>36057</v>
      </c>
      <c r="F6397">
        <v>1998</v>
      </c>
      <c r="G6397">
        <v>20.5</v>
      </c>
    </row>
    <row r="6398" spans="5:7">
      <c r="E6398" s="80">
        <v>36058</v>
      </c>
      <c r="F6398">
        <v>1998</v>
      </c>
      <c r="G6398">
        <v>20.5</v>
      </c>
    </row>
    <row r="6399" spans="5:7">
      <c r="E6399" s="80">
        <v>36059</v>
      </c>
      <c r="F6399">
        <v>1998</v>
      </c>
      <c r="G6399">
        <v>20.5</v>
      </c>
    </row>
    <row r="6400" spans="5:7">
      <c r="E6400" s="80">
        <v>36060</v>
      </c>
      <c r="F6400">
        <v>1998</v>
      </c>
      <c r="G6400">
        <v>20.5</v>
      </c>
    </row>
    <row r="6401" spans="5:7">
      <c r="E6401" s="80">
        <v>36061</v>
      </c>
      <c r="F6401">
        <v>1998</v>
      </c>
      <c r="G6401">
        <v>20.5</v>
      </c>
    </row>
    <row r="6402" spans="5:7">
      <c r="E6402" s="80">
        <v>36062</v>
      </c>
      <c r="F6402">
        <v>1998</v>
      </c>
      <c r="G6402">
        <v>21.25</v>
      </c>
    </row>
    <row r="6403" spans="5:7">
      <c r="E6403" s="80">
        <v>36063</v>
      </c>
      <c r="F6403">
        <v>1998</v>
      </c>
      <c r="G6403">
        <v>21.25</v>
      </c>
    </row>
    <row r="6404" spans="5:7">
      <c r="E6404" s="80">
        <v>36064</v>
      </c>
      <c r="F6404">
        <v>1998</v>
      </c>
      <c r="G6404">
        <v>21.25</v>
      </c>
    </row>
    <row r="6405" spans="5:7">
      <c r="E6405" s="80">
        <v>36065</v>
      </c>
      <c r="F6405">
        <v>1998</v>
      </c>
      <c r="G6405">
        <v>21.25</v>
      </c>
    </row>
    <row r="6406" spans="5:7">
      <c r="E6406" s="80">
        <v>36066</v>
      </c>
      <c r="F6406">
        <v>1998</v>
      </c>
      <c r="G6406">
        <v>21.25</v>
      </c>
    </row>
    <row r="6407" spans="5:7">
      <c r="E6407" s="80">
        <v>36067</v>
      </c>
      <c r="F6407">
        <v>1998</v>
      </c>
      <c r="G6407">
        <v>21.25</v>
      </c>
    </row>
    <row r="6408" spans="5:7">
      <c r="E6408" s="80">
        <v>36068</v>
      </c>
      <c r="F6408">
        <v>1998</v>
      </c>
      <c r="G6408">
        <v>21.25</v>
      </c>
    </row>
    <row r="6409" spans="5:7">
      <c r="E6409" s="80">
        <v>36069</v>
      </c>
      <c r="F6409">
        <v>1998</v>
      </c>
      <c r="G6409">
        <v>22.25</v>
      </c>
    </row>
    <row r="6410" spans="5:7">
      <c r="E6410" s="80">
        <v>36070</v>
      </c>
      <c r="F6410">
        <v>1998</v>
      </c>
      <c r="G6410">
        <v>22.25</v>
      </c>
    </row>
    <row r="6411" spans="5:7">
      <c r="E6411" s="80">
        <v>36071</v>
      </c>
      <c r="F6411">
        <v>1998</v>
      </c>
      <c r="G6411">
        <v>22.25</v>
      </c>
    </row>
    <row r="6412" spans="5:7">
      <c r="E6412" s="80">
        <v>36072</v>
      </c>
      <c r="F6412">
        <v>1998</v>
      </c>
      <c r="G6412">
        <v>22.25</v>
      </c>
    </row>
    <row r="6413" spans="5:7">
      <c r="E6413" s="80">
        <v>36073</v>
      </c>
      <c r="F6413">
        <v>1998</v>
      </c>
      <c r="G6413">
        <v>22.25</v>
      </c>
    </row>
    <row r="6414" spans="5:7">
      <c r="E6414" s="80">
        <v>36074</v>
      </c>
      <c r="F6414">
        <v>1998</v>
      </c>
      <c r="G6414">
        <v>22.25</v>
      </c>
    </row>
    <row r="6415" spans="5:7">
      <c r="E6415" s="80">
        <v>36075</v>
      </c>
      <c r="F6415">
        <v>1998</v>
      </c>
      <c r="G6415">
        <v>22.25</v>
      </c>
    </row>
    <row r="6416" spans="5:7">
      <c r="E6416" s="80">
        <v>36076</v>
      </c>
      <c r="F6416">
        <v>1998</v>
      </c>
      <c r="G6416">
        <v>23.25</v>
      </c>
    </row>
    <row r="6417" spans="5:7">
      <c r="E6417" s="80">
        <v>36077</v>
      </c>
      <c r="F6417">
        <v>1998</v>
      </c>
      <c r="G6417">
        <v>23.25</v>
      </c>
    </row>
    <row r="6418" spans="5:7">
      <c r="E6418" s="80">
        <v>36078</v>
      </c>
      <c r="F6418">
        <v>1998</v>
      </c>
      <c r="G6418">
        <v>23.25</v>
      </c>
    </row>
    <row r="6419" spans="5:7">
      <c r="E6419" s="80">
        <v>36079</v>
      </c>
      <c r="F6419">
        <v>1998</v>
      </c>
      <c r="G6419">
        <v>23.25</v>
      </c>
    </row>
    <row r="6420" spans="5:7">
      <c r="E6420" s="80">
        <v>36080</v>
      </c>
      <c r="F6420">
        <v>1998</v>
      </c>
      <c r="G6420">
        <v>23.25</v>
      </c>
    </row>
    <row r="6421" spans="5:7">
      <c r="E6421" s="80">
        <v>36081</v>
      </c>
      <c r="F6421">
        <v>1998</v>
      </c>
      <c r="G6421">
        <v>23.25</v>
      </c>
    </row>
    <row r="6422" spans="5:7">
      <c r="E6422" s="80">
        <v>36082</v>
      </c>
      <c r="F6422">
        <v>1998</v>
      </c>
      <c r="G6422">
        <v>23.25</v>
      </c>
    </row>
    <row r="6423" spans="5:7">
      <c r="E6423" s="80">
        <v>36083</v>
      </c>
      <c r="F6423">
        <v>1998</v>
      </c>
      <c r="G6423">
        <v>24</v>
      </c>
    </row>
    <row r="6424" spans="5:7">
      <c r="E6424" s="80">
        <v>36084</v>
      </c>
      <c r="F6424">
        <v>1998</v>
      </c>
      <c r="G6424">
        <v>24</v>
      </c>
    </row>
    <row r="6425" spans="5:7">
      <c r="E6425" s="80">
        <v>36085</v>
      </c>
      <c r="F6425">
        <v>1998</v>
      </c>
      <c r="G6425">
        <v>24</v>
      </c>
    </row>
    <row r="6426" spans="5:7">
      <c r="E6426" s="80">
        <v>36086</v>
      </c>
      <c r="F6426">
        <v>1998</v>
      </c>
      <c r="G6426">
        <v>24</v>
      </c>
    </row>
    <row r="6427" spans="5:7">
      <c r="E6427" s="80">
        <v>36087</v>
      </c>
      <c r="F6427">
        <v>1998</v>
      </c>
      <c r="G6427">
        <v>24</v>
      </c>
    </row>
    <row r="6428" spans="5:7">
      <c r="E6428" s="80">
        <v>36088</v>
      </c>
      <c r="F6428">
        <v>1998</v>
      </c>
      <c r="G6428">
        <v>24</v>
      </c>
    </row>
    <row r="6429" spans="5:7">
      <c r="E6429" s="80">
        <v>36089</v>
      </c>
      <c r="F6429">
        <v>1998</v>
      </c>
      <c r="G6429">
        <v>24</v>
      </c>
    </row>
    <row r="6430" spans="5:7">
      <c r="E6430" s="80">
        <v>36090</v>
      </c>
      <c r="F6430">
        <v>1998</v>
      </c>
      <c r="G6430">
        <v>24.25</v>
      </c>
    </row>
    <row r="6431" spans="5:7">
      <c r="E6431" s="80">
        <v>36091</v>
      </c>
      <c r="F6431">
        <v>1998</v>
      </c>
      <c r="G6431">
        <v>24.25</v>
      </c>
    </row>
    <row r="6432" spans="5:7">
      <c r="E6432" s="80">
        <v>36092</v>
      </c>
      <c r="F6432">
        <v>1998</v>
      </c>
      <c r="G6432">
        <v>24.25</v>
      </c>
    </row>
    <row r="6433" spans="5:7">
      <c r="E6433" s="80">
        <v>36093</v>
      </c>
      <c r="F6433">
        <v>1998</v>
      </c>
      <c r="G6433">
        <v>24.25</v>
      </c>
    </row>
    <row r="6434" spans="5:7">
      <c r="E6434" s="80">
        <v>36094</v>
      </c>
      <c r="F6434">
        <v>1998</v>
      </c>
      <c r="G6434">
        <v>24.25</v>
      </c>
    </row>
    <row r="6435" spans="5:7">
      <c r="E6435" s="80">
        <v>36095</v>
      </c>
      <c r="F6435">
        <v>1998</v>
      </c>
      <c r="G6435">
        <v>24.25</v>
      </c>
    </row>
    <row r="6436" spans="5:7">
      <c r="E6436" s="80">
        <v>36096</v>
      </c>
      <c r="F6436">
        <v>1998</v>
      </c>
      <c r="G6436">
        <v>24.25</v>
      </c>
    </row>
    <row r="6437" spans="5:7">
      <c r="E6437" s="80">
        <v>36097</v>
      </c>
      <c r="F6437">
        <v>1998</v>
      </c>
      <c r="G6437">
        <v>24.25</v>
      </c>
    </row>
    <row r="6438" spans="5:7">
      <c r="E6438" s="80">
        <v>36098</v>
      </c>
      <c r="F6438">
        <v>1998</v>
      </c>
      <c r="G6438">
        <v>24.25</v>
      </c>
    </row>
    <row r="6439" spans="5:7">
      <c r="E6439" s="80">
        <v>36099</v>
      </c>
      <c r="F6439">
        <v>1998</v>
      </c>
      <c r="G6439">
        <v>24.25</v>
      </c>
    </row>
    <row r="6440" spans="5:7">
      <c r="E6440" s="80">
        <v>36100</v>
      </c>
      <c r="F6440">
        <v>1998</v>
      </c>
      <c r="G6440">
        <v>24.25</v>
      </c>
    </row>
    <row r="6441" spans="5:7">
      <c r="E6441" s="80">
        <v>36101</v>
      </c>
      <c r="F6441">
        <v>1998</v>
      </c>
      <c r="G6441">
        <v>24.25</v>
      </c>
    </row>
    <row r="6442" spans="5:7">
      <c r="E6442" s="80">
        <v>36102</v>
      </c>
      <c r="F6442">
        <v>1998</v>
      </c>
      <c r="G6442">
        <v>24.25</v>
      </c>
    </row>
    <row r="6443" spans="5:7">
      <c r="E6443" s="80">
        <v>36103</v>
      </c>
      <c r="F6443">
        <v>1998</v>
      </c>
      <c r="G6443">
        <v>24.25</v>
      </c>
    </row>
    <row r="6444" spans="5:7">
      <c r="E6444" s="80">
        <v>36104</v>
      </c>
      <c r="F6444">
        <v>1998</v>
      </c>
      <c r="G6444">
        <v>24.25</v>
      </c>
    </row>
    <row r="6445" spans="5:7">
      <c r="E6445" s="80">
        <v>36105</v>
      </c>
      <c r="F6445">
        <v>1998</v>
      </c>
      <c r="G6445">
        <v>24.25</v>
      </c>
    </row>
    <row r="6446" spans="5:7">
      <c r="E6446" s="80">
        <v>36106</v>
      </c>
      <c r="F6446">
        <v>1998</v>
      </c>
      <c r="G6446">
        <v>24.25</v>
      </c>
    </row>
    <row r="6447" spans="5:7">
      <c r="E6447" s="80">
        <v>36107</v>
      </c>
      <c r="F6447">
        <v>1998</v>
      </c>
      <c r="G6447">
        <v>24.25</v>
      </c>
    </row>
    <row r="6448" spans="5:7">
      <c r="E6448" s="80">
        <v>36108</v>
      </c>
      <c r="F6448">
        <v>1998</v>
      </c>
      <c r="G6448">
        <v>24.25</v>
      </c>
    </row>
    <row r="6449" spans="5:7">
      <c r="E6449" s="80">
        <v>36109</v>
      </c>
      <c r="F6449">
        <v>1998</v>
      </c>
      <c r="G6449">
        <v>24.25</v>
      </c>
    </row>
    <row r="6450" spans="5:7">
      <c r="E6450" s="80">
        <v>36110</v>
      </c>
      <c r="F6450">
        <v>1998</v>
      </c>
      <c r="G6450">
        <v>24.25</v>
      </c>
    </row>
    <row r="6451" spans="5:7">
      <c r="E6451" s="80">
        <v>36111</v>
      </c>
      <c r="F6451">
        <v>1998</v>
      </c>
      <c r="G6451">
        <v>24.25</v>
      </c>
    </row>
    <row r="6452" spans="5:7">
      <c r="E6452" s="80">
        <v>36112</v>
      </c>
      <c r="F6452">
        <v>1998</v>
      </c>
      <c r="G6452">
        <v>24.25</v>
      </c>
    </row>
    <row r="6453" spans="5:7">
      <c r="E6453" s="80">
        <v>36113</v>
      </c>
      <c r="F6453">
        <v>1998</v>
      </c>
      <c r="G6453">
        <v>24.25</v>
      </c>
    </row>
    <row r="6454" spans="5:7">
      <c r="E6454" s="80">
        <v>36114</v>
      </c>
      <c r="F6454">
        <v>1998</v>
      </c>
      <c r="G6454">
        <v>24.25</v>
      </c>
    </row>
    <row r="6455" spans="5:7">
      <c r="E6455" s="80">
        <v>36115</v>
      </c>
      <c r="F6455">
        <v>1998</v>
      </c>
      <c r="G6455">
        <v>24.25</v>
      </c>
    </row>
    <row r="6456" spans="5:7">
      <c r="E6456" s="80">
        <v>36116</v>
      </c>
      <c r="F6456">
        <v>1998</v>
      </c>
      <c r="G6456">
        <v>24.25</v>
      </c>
    </row>
    <row r="6457" spans="5:7">
      <c r="E6457" s="80">
        <v>36117</v>
      </c>
      <c r="F6457">
        <v>1998</v>
      </c>
      <c r="G6457">
        <v>24.25</v>
      </c>
    </row>
    <row r="6458" spans="5:7">
      <c r="E6458" s="80">
        <v>36118</v>
      </c>
      <c r="F6458">
        <v>1998</v>
      </c>
      <c r="G6458">
        <v>24.5</v>
      </c>
    </row>
    <row r="6459" spans="5:7">
      <c r="E6459" s="80">
        <v>36119</v>
      </c>
      <c r="F6459">
        <v>1998</v>
      </c>
      <c r="G6459">
        <v>24.5</v>
      </c>
    </row>
    <row r="6460" spans="5:7">
      <c r="E6460" s="80">
        <v>36120</v>
      </c>
      <c r="F6460">
        <v>1998</v>
      </c>
      <c r="G6460">
        <v>24.5</v>
      </c>
    </row>
    <row r="6461" spans="5:7">
      <c r="E6461" s="80">
        <v>36121</v>
      </c>
      <c r="F6461">
        <v>1998</v>
      </c>
      <c r="G6461">
        <v>24.5</v>
      </c>
    </row>
    <row r="6462" spans="5:7">
      <c r="E6462" s="80">
        <v>36122</v>
      </c>
      <c r="F6462">
        <v>1998</v>
      </c>
      <c r="G6462">
        <v>24.5</v>
      </c>
    </row>
    <row r="6463" spans="5:7">
      <c r="E6463" s="80">
        <v>36123</v>
      </c>
      <c r="F6463">
        <v>1998</v>
      </c>
      <c r="G6463">
        <v>24.5</v>
      </c>
    </row>
    <row r="6464" spans="5:7">
      <c r="E6464" s="80">
        <v>36124</v>
      </c>
      <c r="F6464">
        <v>1998</v>
      </c>
      <c r="G6464">
        <v>24.5</v>
      </c>
    </row>
    <row r="6465" spans="5:7">
      <c r="E6465" s="80">
        <v>36125</v>
      </c>
      <c r="F6465">
        <v>1998</v>
      </c>
      <c r="G6465">
        <v>24.5</v>
      </c>
    </row>
    <row r="6466" spans="5:7">
      <c r="E6466" s="80">
        <v>36126</v>
      </c>
      <c r="F6466">
        <v>1998</v>
      </c>
      <c r="G6466">
        <v>24.5</v>
      </c>
    </row>
    <row r="6467" spans="5:7">
      <c r="E6467" s="80">
        <v>36127</v>
      </c>
      <c r="F6467">
        <v>1998</v>
      </c>
      <c r="G6467">
        <v>24.5</v>
      </c>
    </row>
    <row r="6468" spans="5:7">
      <c r="E6468" s="80">
        <v>36128</v>
      </c>
      <c r="F6468">
        <v>1998</v>
      </c>
      <c r="G6468">
        <v>24.5</v>
      </c>
    </row>
    <row r="6469" spans="5:7">
      <c r="E6469" s="80">
        <v>36129</v>
      </c>
      <c r="F6469">
        <v>1998</v>
      </c>
      <c r="G6469">
        <v>24.5</v>
      </c>
    </row>
    <row r="6470" spans="5:7">
      <c r="E6470" s="80">
        <v>36130</v>
      </c>
      <c r="F6470">
        <v>1998</v>
      </c>
      <c r="G6470">
        <v>24.5</v>
      </c>
    </row>
    <row r="6471" spans="5:7">
      <c r="E6471" s="80">
        <v>36131</v>
      </c>
      <c r="F6471">
        <v>1998</v>
      </c>
      <c r="G6471">
        <v>24.5</v>
      </c>
    </row>
    <row r="6472" spans="5:7">
      <c r="E6472" s="80">
        <v>36132</v>
      </c>
      <c r="F6472">
        <v>1998</v>
      </c>
      <c r="G6472">
        <v>24.5</v>
      </c>
    </row>
    <row r="6473" spans="5:7">
      <c r="E6473" s="80">
        <v>36133</v>
      </c>
      <c r="F6473">
        <v>1998</v>
      </c>
      <c r="G6473">
        <v>24.5</v>
      </c>
    </row>
    <row r="6474" spans="5:7">
      <c r="E6474" s="80">
        <v>36134</v>
      </c>
      <c r="F6474">
        <v>1998</v>
      </c>
      <c r="G6474">
        <v>24.5</v>
      </c>
    </row>
    <row r="6475" spans="5:7">
      <c r="E6475" s="80">
        <v>36135</v>
      </c>
      <c r="F6475">
        <v>1998</v>
      </c>
      <c r="G6475">
        <v>24.5</v>
      </c>
    </row>
    <row r="6476" spans="5:7">
      <c r="E6476" s="80">
        <v>36136</v>
      </c>
      <c r="F6476">
        <v>1998</v>
      </c>
      <c r="G6476">
        <v>24.5</v>
      </c>
    </row>
    <row r="6477" spans="5:7">
      <c r="E6477" s="80">
        <v>36137</v>
      </c>
      <c r="F6477">
        <v>1998</v>
      </c>
      <c r="G6477">
        <v>24.5</v>
      </c>
    </row>
    <row r="6478" spans="5:7">
      <c r="E6478" s="80">
        <v>36138</v>
      </c>
      <c r="F6478">
        <v>1998</v>
      </c>
      <c r="G6478">
        <v>24.5</v>
      </c>
    </row>
    <row r="6479" spans="5:7">
      <c r="E6479" s="80">
        <v>36139</v>
      </c>
      <c r="F6479">
        <v>1998</v>
      </c>
      <c r="G6479">
        <v>24.5</v>
      </c>
    </row>
    <row r="6480" spans="5:7">
      <c r="E6480" s="80">
        <v>36140</v>
      </c>
      <c r="F6480">
        <v>1998</v>
      </c>
      <c r="G6480">
        <v>24.5</v>
      </c>
    </row>
    <row r="6481" spans="5:7">
      <c r="E6481" s="80">
        <v>36141</v>
      </c>
      <c r="F6481">
        <v>1998</v>
      </c>
      <c r="G6481">
        <v>24.5</v>
      </c>
    </row>
    <row r="6482" spans="5:7">
      <c r="E6482" s="80">
        <v>36142</v>
      </c>
      <c r="F6482">
        <v>1998</v>
      </c>
      <c r="G6482">
        <v>24.5</v>
      </c>
    </row>
    <row r="6483" spans="5:7">
      <c r="E6483" s="80">
        <v>36143</v>
      </c>
      <c r="F6483">
        <v>1998</v>
      </c>
      <c r="G6483">
        <v>24.5</v>
      </c>
    </row>
    <row r="6484" spans="5:7">
      <c r="E6484" s="80">
        <v>36144</v>
      </c>
      <c r="F6484">
        <v>1998</v>
      </c>
      <c r="G6484">
        <v>24.5</v>
      </c>
    </row>
    <row r="6485" spans="5:7">
      <c r="E6485" s="80">
        <v>36145</v>
      </c>
      <c r="F6485">
        <v>1998</v>
      </c>
      <c r="G6485">
        <v>24.5</v>
      </c>
    </row>
    <row r="6486" spans="5:7">
      <c r="E6486" s="80">
        <v>36146</v>
      </c>
      <c r="F6486">
        <v>1998</v>
      </c>
      <c r="G6486">
        <v>24.5</v>
      </c>
    </row>
    <row r="6487" spans="5:7">
      <c r="E6487" s="80">
        <v>36147</v>
      </c>
      <c r="F6487">
        <v>1998</v>
      </c>
      <c r="G6487">
        <v>24.5</v>
      </c>
    </row>
    <row r="6488" spans="5:7">
      <c r="E6488" s="80">
        <v>36148</v>
      </c>
      <c r="F6488">
        <v>1998</v>
      </c>
      <c r="G6488">
        <v>24.5</v>
      </c>
    </row>
    <row r="6489" spans="5:7">
      <c r="E6489" s="80">
        <v>36149</v>
      </c>
      <c r="F6489">
        <v>1998</v>
      </c>
      <c r="G6489">
        <v>24.5</v>
      </c>
    </row>
    <row r="6490" spans="5:7">
      <c r="E6490" s="80">
        <v>36150</v>
      </c>
      <c r="F6490">
        <v>1998</v>
      </c>
      <c r="G6490">
        <v>24.5</v>
      </c>
    </row>
    <row r="6491" spans="5:7">
      <c r="E6491" s="80">
        <v>36151</v>
      </c>
      <c r="F6491">
        <v>1998</v>
      </c>
      <c r="G6491">
        <v>24.5</v>
      </c>
    </row>
    <row r="6492" spans="5:7">
      <c r="E6492" s="80">
        <v>36152</v>
      </c>
      <c r="F6492">
        <v>1998</v>
      </c>
      <c r="G6492">
        <v>24.5</v>
      </c>
    </row>
    <row r="6493" spans="5:7">
      <c r="E6493" s="80">
        <v>36153</v>
      </c>
      <c r="F6493">
        <v>1998</v>
      </c>
      <c r="G6493">
        <v>24.5</v>
      </c>
    </row>
    <row r="6494" spans="5:7">
      <c r="E6494" s="80">
        <v>36154</v>
      </c>
      <c r="F6494">
        <v>1998</v>
      </c>
      <c r="G6494">
        <v>24.5</v>
      </c>
    </row>
    <row r="6495" spans="5:7">
      <c r="E6495" s="80">
        <v>36155</v>
      </c>
      <c r="F6495">
        <v>1998</v>
      </c>
      <c r="G6495">
        <v>24.5</v>
      </c>
    </row>
    <row r="6496" spans="5:7">
      <c r="E6496" s="80">
        <v>36156</v>
      </c>
      <c r="F6496">
        <v>1998</v>
      </c>
      <c r="G6496">
        <v>24.5</v>
      </c>
    </row>
    <row r="6497" spans="5:7">
      <c r="E6497" s="80">
        <v>36157</v>
      </c>
      <c r="F6497">
        <v>1998</v>
      </c>
      <c r="G6497">
        <v>24.5</v>
      </c>
    </row>
    <row r="6498" spans="5:7">
      <c r="E6498" s="80">
        <v>36158</v>
      </c>
      <c r="F6498">
        <v>1998</v>
      </c>
      <c r="G6498">
        <v>24.5</v>
      </c>
    </row>
    <row r="6499" spans="5:7">
      <c r="E6499" s="80">
        <v>36159</v>
      </c>
      <c r="F6499">
        <v>1998</v>
      </c>
      <c r="G6499">
        <v>24.5</v>
      </c>
    </row>
    <row r="6500" spans="5:7">
      <c r="E6500" s="80">
        <v>36160</v>
      </c>
      <c r="F6500">
        <v>1998</v>
      </c>
      <c r="G6500">
        <v>24.5</v>
      </c>
    </row>
    <row r="6501" spans="5:7">
      <c r="E6501" s="80">
        <v>36161</v>
      </c>
      <c r="F6501">
        <v>1999</v>
      </c>
      <c r="G6501">
        <v>24.5</v>
      </c>
    </row>
    <row r="6502" spans="5:7">
      <c r="E6502" s="80">
        <v>36162</v>
      </c>
      <c r="F6502">
        <v>1999</v>
      </c>
      <c r="G6502">
        <v>24.5</v>
      </c>
    </row>
    <row r="6503" spans="5:7">
      <c r="E6503" s="80">
        <v>36163</v>
      </c>
      <c r="F6503">
        <v>1999</v>
      </c>
      <c r="G6503">
        <v>24.5</v>
      </c>
    </row>
    <row r="6504" spans="5:7">
      <c r="E6504" s="80">
        <v>36164</v>
      </c>
      <c r="F6504">
        <v>1999</v>
      </c>
      <c r="G6504">
        <v>24.5</v>
      </c>
    </row>
    <row r="6505" spans="5:7">
      <c r="E6505" s="80">
        <v>36165</v>
      </c>
      <c r="F6505">
        <v>1999</v>
      </c>
      <c r="G6505">
        <v>24.5</v>
      </c>
    </row>
    <row r="6506" spans="5:7">
      <c r="E6506" s="80">
        <v>36166</v>
      </c>
      <c r="F6506">
        <v>1999</v>
      </c>
      <c r="G6506">
        <v>24.5</v>
      </c>
    </row>
    <row r="6507" spans="5:7">
      <c r="E6507" s="80">
        <v>36167</v>
      </c>
      <c r="F6507">
        <v>1999</v>
      </c>
      <c r="G6507">
        <v>24.5</v>
      </c>
    </row>
    <row r="6508" spans="5:7">
      <c r="E6508" s="80">
        <v>36168</v>
      </c>
      <c r="F6508">
        <v>1999</v>
      </c>
      <c r="G6508">
        <v>24.5</v>
      </c>
    </row>
    <row r="6509" spans="5:7">
      <c r="E6509" s="80">
        <v>36169</v>
      </c>
      <c r="F6509">
        <v>1999</v>
      </c>
      <c r="G6509">
        <v>24.5</v>
      </c>
    </row>
    <row r="6510" spans="5:7">
      <c r="E6510" s="80">
        <v>36170</v>
      </c>
      <c r="F6510">
        <v>1999</v>
      </c>
      <c r="G6510">
        <v>24.5</v>
      </c>
    </row>
    <row r="6511" spans="5:7">
      <c r="E6511" s="80">
        <v>36171</v>
      </c>
      <c r="F6511">
        <v>1999</v>
      </c>
      <c r="G6511">
        <v>24.5</v>
      </c>
    </row>
    <row r="6512" spans="5:7">
      <c r="E6512" s="80">
        <v>36172</v>
      </c>
      <c r="F6512">
        <v>1999</v>
      </c>
      <c r="G6512">
        <v>24.5</v>
      </c>
    </row>
    <row r="6513" spans="5:7">
      <c r="E6513" s="80">
        <v>36173</v>
      </c>
      <c r="F6513">
        <v>1999</v>
      </c>
      <c r="G6513">
        <v>24.5</v>
      </c>
    </row>
    <row r="6514" spans="5:7">
      <c r="E6514" s="80">
        <v>36174</v>
      </c>
      <c r="F6514">
        <v>1999</v>
      </c>
      <c r="G6514">
        <v>24.5</v>
      </c>
    </row>
    <row r="6515" spans="5:7">
      <c r="E6515" s="80">
        <v>36175</v>
      </c>
      <c r="F6515">
        <v>1999</v>
      </c>
      <c r="G6515">
        <v>24.5</v>
      </c>
    </row>
    <row r="6516" spans="5:7">
      <c r="E6516" s="80">
        <v>36176</v>
      </c>
      <c r="F6516">
        <v>1999</v>
      </c>
      <c r="G6516">
        <v>24.5</v>
      </c>
    </row>
    <row r="6517" spans="5:7">
      <c r="E6517" s="80">
        <v>36177</v>
      </c>
      <c r="F6517">
        <v>1999</v>
      </c>
      <c r="G6517">
        <v>24.5</v>
      </c>
    </row>
    <row r="6518" spans="5:7">
      <c r="E6518" s="80">
        <v>36178</v>
      </c>
      <c r="F6518">
        <v>1999</v>
      </c>
      <c r="G6518">
        <v>24.5</v>
      </c>
    </row>
    <row r="6519" spans="5:7">
      <c r="E6519" s="80">
        <v>36179</v>
      </c>
      <c r="F6519">
        <v>1999</v>
      </c>
      <c r="G6519">
        <v>24.5</v>
      </c>
    </row>
    <row r="6520" spans="5:7">
      <c r="E6520" s="80">
        <v>36180</v>
      </c>
      <c r="F6520">
        <v>1999</v>
      </c>
      <c r="G6520">
        <v>24.5</v>
      </c>
    </row>
    <row r="6521" spans="5:7">
      <c r="E6521" s="80">
        <v>36181</v>
      </c>
      <c r="F6521">
        <v>1999</v>
      </c>
      <c r="G6521">
        <v>24.5</v>
      </c>
    </row>
    <row r="6522" spans="5:7">
      <c r="E6522" s="80">
        <v>36182</v>
      </c>
      <c r="F6522">
        <v>1999</v>
      </c>
      <c r="G6522">
        <v>24.5</v>
      </c>
    </row>
    <row r="6523" spans="5:7">
      <c r="E6523" s="80">
        <v>36183</v>
      </c>
      <c r="F6523">
        <v>1999</v>
      </c>
      <c r="G6523">
        <v>24.5</v>
      </c>
    </row>
    <row r="6524" spans="5:7">
      <c r="E6524" s="80">
        <v>36184</v>
      </c>
      <c r="F6524">
        <v>1999</v>
      </c>
      <c r="G6524">
        <v>24.5</v>
      </c>
    </row>
    <row r="6525" spans="5:7">
      <c r="E6525" s="80">
        <v>36185</v>
      </c>
      <c r="F6525">
        <v>1999</v>
      </c>
      <c r="G6525">
        <v>24.5</v>
      </c>
    </row>
    <row r="6526" spans="5:7">
      <c r="E6526" s="80">
        <v>36186</v>
      </c>
      <c r="F6526">
        <v>1999</v>
      </c>
      <c r="G6526">
        <v>24.5</v>
      </c>
    </row>
    <row r="6527" spans="5:7">
      <c r="E6527" s="80">
        <v>36187</v>
      </c>
      <c r="F6527">
        <v>1999</v>
      </c>
      <c r="G6527">
        <v>24.5</v>
      </c>
    </row>
    <row r="6528" spans="5:7">
      <c r="E6528" s="80">
        <v>36188</v>
      </c>
      <c r="F6528">
        <v>1999</v>
      </c>
      <c r="G6528">
        <v>24.5</v>
      </c>
    </row>
    <row r="6529" spans="5:7">
      <c r="E6529" s="80">
        <v>36189</v>
      </c>
      <c r="F6529">
        <v>1999</v>
      </c>
      <c r="G6529">
        <v>24.5</v>
      </c>
    </row>
    <row r="6530" spans="5:7">
      <c r="E6530" s="80">
        <v>36190</v>
      </c>
      <c r="F6530">
        <v>1999</v>
      </c>
      <c r="G6530">
        <v>24.5</v>
      </c>
    </row>
    <row r="6531" spans="5:7">
      <c r="E6531" s="80">
        <v>36191</v>
      </c>
      <c r="F6531">
        <v>1999</v>
      </c>
      <c r="G6531">
        <v>24.5</v>
      </c>
    </row>
    <row r="6532" spans="5:7">
      <c r="E6532" s="80">
        <v>36192</v>
      </c>
      <c r="F6532">
        <v>1999</v>
      </c>
      <c r="G6532">
        <v>24.5</v>
      </c>
    </row>
    <row r="6533" spans="5:7">
      <c r="E6533" s="80">
        <v>36193</v>
      </c>
      <c r="F6533">
        <v>1999</v>
      </c>
      <c r="G6533">
        <v>24.5</v>
      </c>
    </row>
    <row r="6534" spans="5:7">
      <c r="E6534" s="80">
        <v>36194</v>
      </c>
      <c r="F6534">
        <v>1999</v>
      </c>
      <c r="G6534">
        <v>24.5</v>
      </c>
    </row>
    <row r="6535" spans="5:7">
      <c r="E6535" s="80">
        <v>36195</v>
      </c>
      <c r="F6535">
        <v>1999</v>
      </c>
      <c r="G6535">
        <v>24.5</v>
      </c>
    </row>
    <row r="6536" spans="5:7">
      <c r="E6536" s="80">
        <v>36196</v>
      </c>
      <c r="F6536">
        <v>1999</v>
      </c>
      <c r="G6536">
        <v>24.5</v>
      </c>
    </row>
    <row r="6537" spans="5:7">
      <c r="E6537" s="80">
        <v>36197</v>
      </c>
      <c r="F6537">
        <v>1999</v>
      </c>
      <c r="G6537">
        <v>24.5</v>
      </c>
    </row>
    <row r="6538" spans="5:7">
      <c r="E6538" s="80">
        <v>36198</v>
      </c>
      <c r="F6538">
        <v>1999</v>
      </c>
      <c r="G6538">
        <v>24.5</v>
      </c>
    </row>
    <row r="6539" spans="5:7">
      <c r="E6539" s="80">
        <v>36199</v>
      </c>
      <c r="F6539">
        <v>1999</v>
      </c>
      <c r="G6539">
        <v>24.5</v>
      </c>
    </row>
    <row r="6540" spans="5:7">
      <c r="E6540" s="80">
        <v>36200</v>
      </c>
      <c r="F6540">
        <v>1999</v>
      </c>
      <c r="G6540">
        <v>24.5</v>
      </c>
    </row>
    <row r="6541" spans="5:7">
      <c r="E6541" s="80">
        <v>36201</v>
      </c>
      <c r="F6541">
        <v>1999</v>
      </c>
      <c r="G6541">
        <v>24.5</v>
      </c>
    </row>
    <row r="6542" spans="5:7">
      <c r="E6542" s="80">
        <v>36202</v>
      </c>
      <c r="F6542">
        <v>1999</v>
      </c>
      <c r="G6542">
        <v>24.5</v>
      </c>
    </row>
    <row r="6543" spans="5:7">
      <c r="E6543" s="80">
        <v>36203</v>
      </c>
      <c r="F6543">
        <v>1999</v>
      </c>
      <c r="G6543">
        <v>24.5</v>
      </c>
    </row>
    <row r="6544" spans="5:7">
      <c r="E6544" s="80">
        <v>36204</v>
      </c>
      <c r="F6544">
        <v>1999</v>
      </c>
      <c r="G6544">
        <v>24.5</v>
      </c>
    </row>
    <row r="6545" spans="5:7">
      <c r="E6545" s="80">
        <v>36205</v>
      </c>
      <c r="F6545">
        <v>1999</v>
      </c>
      <c r="G6545">
        <v>24.5</v>
      </c>
    </row>
    <row r="6546" spans="5:7">
      <c r="E6546" s="80">
        <v>36206</v>
      </c>
      <c r="F6546">
        <v>1999</v>
      </c>
      <c r="G6546">
        <v>24.5</v>
      </c>
    </row>
    <row r="6547" spans="5:7">
      <c r="E6547" s="80">
        <v>36207</v>
      </c>
      <c r="F6547">
        <v>1999</v>
      </c>
      <c r="G6547">
        <v>24.5</v>
      </c>
    </row>
    <row r="6548" spans="5:7">
      <c r="E6548" s="80">
        <v>36208</v>
      </c>
      <c r="F6548">
        <v>1999</v>
      </c>
      <c r="G6548">
        <v>24.5</v>
      </c>
    </row>
    <row r="6549" spans="5:7">
      <c r="E6549" s="80">
        <v>36209</v>
      </c>
      <c r="F6549">
        <v>1999</v>
      </c>
      <c r="G6549">
        <v>24.5</v>
      </c>
    </row>
    <row r="6550" spans="5:7">
      <c r="E6550" s="80">
        <v>36210</v>
      </c>
      <c r="F6550">
        <v>1999</v>
      </c>
      <c r="G6550">
        <v>24.5</v>
      </c>
    </row>
    <row r="6551" spans="5:7">
      <c r="E6551" s="80">
        <v>36211</v>
      </c>
      <c r="F6551">
        <v>1999</v>
      </c>
      <c r="G6551">
        <v>24.5</v>
      </c>
    </row>
    <row r="6552" spans="5:7">
      <c r="E6552" s="80">
        <v>36212</v>
      </c>
      <c r="F6552">
        <v>1999</v>
      </c>
      <c r="G6552">
        <v>24.5</v>
      </c>
    </row>
    <row r="6553" spans="5:7">
      <c r="E6553" s="80">
        <v>36213</v>
      </c>
      <c r="F6553">
        <v>1999</v>
      </c>
      <c r="G6553">
        <v>24.5</v>
      </c>
    </row>
    <row r="6554" spans="5:7">
      <c r="E6554" s="80">
        <v>36214</v>
      </c>
      <c r="F6554">
        <v>1999</v>
      </c>
      <c r="G6554">
        <v>24.5</v>
      </c>
    </row>
    <row r="6555" spans="5:7">
      <c r="E6555" s="80">
        <v>36215</v>
      </c>
      <c r="F6555">
        <v>1999</v>
      </c>
      <c r="G6555">
        <v>24.5</v>
      </c>
    </row>
    <row r="6556" spans="5:7">
      <c r="E6556" s="80">
        <v>36216</v>
      </c>
      <c r="F6556">
        <v>1999</v>
      </c>
      <c r="G6556">
        <v>24.5</v>
      </c>
    </row>
    <row r="6557" spans="5:7">
      <c r="E6557" s="80">
        <v>36217</v>
      </c>
      <c r="F6557">
        <v>1999</v>
      </c>
      <c r="G6557">
        <v>24.5</v>
      </c>
    </row>
    <row r="6558" spans="5:7">
      <c r="E6558" s="80">
        <v>36218</v>
      </c>
      <c r="F6558">
        <v>1999</v>
      </c>
      <c r="G6558">
        <v>24.5</v>
      </c>
    </row>
    <row r="6559" spans="5:7">
      <c r="E6559" s="80">
        <v>36219</v>
      </c>
      <c r="F6559">
        <v>1999</v>
      </c>
      <c r="G6559">
        <v>24.5</v>
      </c>
    </row>
    <row r="6560" spans="5:7">
      <c r="E6560" s="80">
        <v>36220</v>
      </c>
      <c r="F6560">
        <v>1999</v>
      </c>
      <c r="G6560">
        <v>24.5</v>
      </c>
    </row>
    <row r="6561" spans="5:7">
      <c r="E6561" s="80">
        <v>36221</v>
      </c>
      <c r="F6561">
        <v>1999</v>
      </c>
      <c r="G6561">
        <v>24.5</v>
      </c>
    </row>
    <row r="6562" spans="5:7">
      <c r="E6562" s="80">
        <v>36222</v>
      </c>
      <c r="F6562">
        <v>1999</v>
      </c>
      <c r="G6562">
        <v>24.5</v>
      </c>
    </row>
    <row r="6563" spans="5:7">
      <c r="E6563" s="80">
        <v>36223</v>
      </c>
      <c r="F6563">
        <v>1999</v>
      </c>
      <c r="G6563">
        <v>24.5</v>
      </c>
    </row>
    <row r="6564" spans="5:7">
      <c r="E6564" s="80">
        <v>36224</v>
      </c>
      <c r="F6564">
        <v>1999</v>
      </c>
      <c r="G6564">
        <v>24.5</v>
      </c>
    </row>
    <row r="6565" spans="5:7">
      <c r="E6565" s="80">
        <v>36225</v>
      </c>
      <c r="F6565">
        <v>1999</v>
      </c>
      <c r="G6565">
        <v>24.5</v>
      </c>
    </row>
    <row r="6566" spans="5:7">
      <c r="E6566" s="80">
        <v>36226</v>
      </c>
      <c r="F6566">
        <v>1999</v>
      </c>
      <c r="G6566">
        <v>24.5</v>
      </c>
    </row>
    <row r="6567" spans="5:7">
      <c r="E6567" s="80">
        <v>36227</v>
      </c>
      <c r="F6567">
        <v>1999</v>
      </c>
      <c r="G6567">
        <v>24.5</v>
      </c>
    </row>
    <row r="6568" spans="5:7">
      <c r="E6568" s="80">
        <v>36228</v>
      </c>
      <c r="F6568">
        <v>1999</v>
      </c>
      <c r="G6568">
        <v>24.5</v>
      </c>
    </row>
    <row r="6569" spans="5:7">
      <c r="E6569" s="80">
        <v>36229</v>
      </c>
      <c r="F6569">
        <v>1999</v>
      </c>
      <c r="G6569">
        <v>24.5</v>
      </c>
    </row>
    <row r="6570" spans="5:7">
      <c r="E6570" s="80">
        <v>36230</v>
      </c>
      <c r="F6570">
        <v>1999</v>
      </c>
      <c r="G6570">
        <v>24.5</v>
      </c>
    </row>
    <row r="6571" spans="5:7">
      <c r="E6571" s="80">
        <v>36231</v>
      </c>
      <c r="F6571">
        <v>1999</v>
      </c>
      <c r="G6571">
        <v>24.5</v>
      </c>
    </row>
    <row r="6572" spans="5:7">
      <c r="E6572" s="80">
        <v>36232</v>
      </c>
      <c r="F6572">
        <v>1999</v>
      </c>
      <c r="G6572">
        <v>24.5</v>
      </c>
    </row>
    <row r="6573" spans="5:7">
      <c r="E6573" s="80">
        <v>36233</v>
      </c>
      <c r="F6573">
        <v>1999</v>
      </c>
      <c r="G6573">
        <v>24.5</v>
      </c>
    </row>
    <row r="6574" spans="5:7">
      <c r="E6574" s="80">
        <v>36234</v>
      </c>
      <c r="F6574">
        <v>1999</v>
      </c>
      <c r="G6574">
        <v>24.5</v>
      </c>
    </row>
    <row r="6575" spans="5:7">
      <c r="E6575" s="80">
        <v>36235</v>
      </c>
      <c r="F6575">
        <v>1999</v>
      </c>
      <c r="G6575">
        <v>24.5</v>
      </c>
    </row>
    <row r="6576" spans="5:7">
      <c r="E6576" s="80">
        <v>36236</v>
      </c>
      <c r="F6576">
        <v>1999</v>
      </c>
      <c r="G6576">
        <v>24.5</v>
      </c>
    </row>
    <row r="6577" spans="5:7">
      <c r="E6577" s="80">
        <v>36237</v>
      </c>
      <c r="F6577">
        <v>1999</v>
      </c>
      <c r="G6577">
        <v>24.5</v>
      </c>
    </row>
    <row r="6578" spans="5:7">
      <c r="E6578" s="80">
        <v>36238</v>
      </c>
      <c r="F6578">
        <v>1999</v>
      </c>
      <c r="G6578">
        <v>24.5</v>
      </c>
    </row>
    <row r="6579" spans="5:7">
      <c r="E6579" s="80">
        <v>36239</v>
      </c>
      <c r="F6579">
        <v>1999</v>
      </c>
      <c r="G6579">
        <v>24.5</v>
      </c>
    </row>
    <row r="6580" spans="5:7">
      <c r="E6580" s="80">
        <v>36240</v>
      </c>
      <c r="F6580">
        <v>1999</v>
      </c>
      <c r="G6580">
        <v>24.5</v>
      </c>
    </row>
    <row r="6581" spans="5:7">
      <c r="E6581" s="80">
        <v>36241</v>
      </c>
      <c r="F6581">
        <v>1999</v>
      </c>
      <c r="G6581">
        <v>24.5</v>
      </c>
    </row>
    <row r="6582" spans="5:7">
      <c r="E6582" s="80">
        <v>36242</v>
      </c>
      <c r="F6582">
        <v>1999</v>
      </c>
      <c r="G6582">
        <v>24.5</v>
      </c>
    </row>
    <row r="6583" spans="5:7">
      <c r="E6583" s="80">
        <v>36243</v>
      </c>
      <c r="F6583">
        <v>1999</v>
      </c>
      <c r="G6583">
        <v>24.5</v>
      </c>
    </row>
    <row r="6584" spans="5:7">
      <c r="E6584" s="80">
        <v>36244</v>
      </c>
      <c r="F6584">
        <v>1999</v>
      </c>
      <c r="G6584">
        <v>24.5</v>
      </c>
    </row>
    <row r="6585" spans="5:7">
      <c r="E6585" s="80">
        <v>36245</v>
      </c>
      <c r="F6585">
        <v>1999</v>
      </c>
      <c r="G6585">
        <v>24.5</v>
      </c>
    </row>
    <row r="6586" spans="5:7">
      <c r="E6586" s="80">
        <v>36246</v>
      </c>
      <c r="F6586">
        <v>1999</v>
      </c>
      <c r="G6586">
        <v>24.5</v>
      </c>
    </row>
    <row r="6587" spans="5:7">
      <c r="E6587" s="80">
        <v>36247</v>
      </c>
      <c r="F6587">
        <v>1999</v>
      </c>
      <c r="G6587">
        <v>24.5</v>
      </c>
    </row>
    <row r="6588" spans="5:7">
      <c r="E6588" s="80">
        <v>36248</v>
      </c>
      <c r="F6588">
        <v>1999</v>
      </c>
      <c r="G6588">
        <v>24.5</v>
      </c>
    </row>
    <row r="6589" spans="5:7">
      <c r="E6589" s="80">
        <v>36249</v>
      </c>
      <c r="F6589">
        <v>1999</v>
      </c>
      <c r="G6589">
        <v>24.5</v>
      </c>
    </row>
    <row r="6590" spans="5:7">
      <c r="E6590" s="80">
        <v>36250</v>
      </c>
      <c r="F6590">
        <v>1999</v>
      </c>
      <c r="G6590">
        <v>24.5</v>
      </c>
    </row>
    <row r="6591" spans="5:7">
      <c r="E6591" s="80">
        <v>36251</v>
      </c>
      <c r="F6591">
        <v>1999</v>
      </c>
      <c r="G6591">
        <v>24.5</v>
      </c>
    </row>
    <row r="6592" spans="5:7">
      <c r="E6592" s="80">
        <v>36252</v>
      </c>
      <c r="F6592">
        <v>1999</v>
      </c>
      <c r="G6592">
        <v>24.5</v>
      </c>
    </row>
    <row r="6593" spans="5:7">
      <c r="E6593" s="80">
        <v>36253</v>
      </c>
      <c r="F6593">
        <v>1999</v>
      </c>
      <c r="G6593">
        <v>24.5</v>
      </c>
    </row>
    <row r="6594" spans="5:7">
      <c r="E6594" s="80">
        <v>36254</v>
      </c>
      <c r="F6594">
        <v>1999</v>
      </c>
      <c r="G6594">
        <v>24.5</v>
      </c>
    </row>
    <row r="6595" spans="5:7">
      <c r="E6595" s="80">
        <v>36255</v>
      </c>
      <c r="F6595">
        <v>1999</v>
      </c>
      <c r="G6595">
        <v>24.5</v>
      </c>
    </row>
    <row r="6596" spans="5:7">
      <c r="E6596" s="80">
        <v>36256</v>
      </c>
      <c r="F6596">
        <v>1999</v>
      </c>
      <c r="G6596">
        <v>24.5</v>
      </c>
    </row>
    <row r="6597" spans="5:7">
      <c r="E6597" s="80">
        <v>36257</v>
      </c>
      <c r="F6597">
        <v>1999</v>
      </c>
      <c r="G6597">
        <v>24.5</v>
      </c>
    </row>
    <row r="6598" spans="5:7">
      <c r="E6598" s="80">
        <v>36258</v>
      </c>
      <c r="F6598">
        <v>1999</v>
      </c>
      <c r="G6598">
        <v>24.5</v>
      </c>
    </row>
    <row r="6599" spans="5:7">
      <c r="E6599" s="80">
        <v>36259</v>
      </c>
      <c r="F6599">
        <v>1999</v>
      </c>
      <c r="G6599">
        <v>24.5</v>
      </c>
    </row>
    <row r="6600" spans="5:7">
      <c r="E6600" s="80">
        <v>36260</v>
      </c>
      <c r="F6600">
        <v>1999</v>
      </c>
      <c r="G6600">
        <v>24.5</v>
      </c>
    </row>
    <row r="6601" spans="5:7">
      <c r="E6601" s="80">
        <v>36261</v>
      </c>
      <c r="F6601">
        <v>1999</v>
      </c>
      <c r="G6601">
        <v>24.5</v>
      </c>
    </row>
    <row r="6602" spans="5:7">
      <c r="E6602" s="80">
        <v>36262</v>
      </c>
      <c r="F6602">
        <v>1999</v>
      </c>
      <c r="G6602">
        <v>24.5</v>
      </c>
    </row>
    <row r="6603" spans="5:7">
      <c r="E6603" s="80">
        <v>36263</v>
      </c>
      <c r="F6603">
        <v>1999</v>
      </c>
      <c r="G6603">
        <v>24.5</v>
      </c>
    </row>
    <row r="6604" spans="5:7">
      <c r="E6604" s="80">
        <v>36264</v>
      </c>
      <c r="F6604">
        <v>1999</v>
      </c>
      <c r="G6604">
        <v>24.5</v>
      </c>
    </row>
    <row r="6605" spans="5:7">
      <c r="E6605" s="80">
        <v>36265</v>
      </c>
      <c r="F6605">
        <v>1999</v>
      </c>
      <c r="G6605">
        <v>24.5</v>
      </c>
    </row>
    <row r="6606" spans="5:7">
      <c r="E6606" s="80">
        <v>36266</v>
      </c>
      <c r="F6606">
        <v>1999</v>
      </c>
      <c r="G6606">
        <v>24.5</v>
      </c>
    </row>
    <row r="6607" spans="5:7">
      <c r="E6607" s="80">
        <v>36267</v>
      </c>
      <c r="F6607">
        <v>1999</v>
      </c>
      <c r="G6607">
        <v>24.5</v>
      </c>
    </row>
    <row r="6608" spans="5:7">
      <c r="E6608" s="80">
        <v>36268</v>
      </c>
      <c r="F6608">
        <v>1999</v>
      </c>
      <c r="G6608">
        <v>24.5</v>
      </c>
    </row>
    <row r="6609" spans="5:7">
      <c r="E6609" s="80">
        <v>36269</v>
      </c>
      <c r="F6609">
        <v>1999</v>
      </c>
      <c r="G6609">
        <v>24.5</v>
      </c>
    </row>
    <row r="6610" spans="5:7">
      <c r="E6610" s="80">
        <v>36270</v>
      </c>
      <c r="F6610">
        <v>1999</v>
      </c>
      <c r="G6610">
        <v>24.5</v>
      </c>
    </row>
    <row r="6611" spans="5:7">
      <c r="E6611" s="80">
        <v>36271</v>
      </c>
      <c r="F6611">
        <v>1999</v>
      </c>
      <c r="G6611">
        <v>24.5</v>
      </c>
    </row>
    <row r="6612" spans="5:7">
      <c r="E6612" s="80">
        <v>36272</v>
      </c>
      <c r="F6612">
        <v>1999</v>
      </c>
      <c r="G6612">
        <v>24.5</v>
      </c>
    </row>
    <row r="6613" spans="5:7">
      <c r="E6613" s="80">
        <v>36273</v>
      </c>
      <c r="F6613">
        <v>1999</v>
      </c>
      <c r="G6613">
        <v>24.5</v>
      </c>
    </row>
    <row r="6614" spans="5:7">
      <c r="E6614" s="80">
        <v>36274</v>
      </c>
      <c r="F6614">
        <v>1999</v>
      </c>
      <c r="G6614">
        <v>24.5</v>
      </c>
    </row>
    <row r="6615" spans="5:7">
      <c r="E6615" s="80">
        <v>36275</v>
      </c>
      <c r="F6615">
        <v>1999</v>
      </c>
      <c r="G6615">
        <v>24.5</v>
      </c>
    </row>
    <row r="6616" spans="5:7">
      <c r="E6616" s="80">
        <v>36276</v>
      </c>
      <c r="F6616">
        <v>1999</v>
      </c>
      <c r="G6616">
        <v>24.5</v>
      </c>
    </row>
    <row r="6617" spans="5:7">
      <c r="E6617" s="80">
        <v>36277</v>
      </c>
      <c r="F6617">
        <v>1999</v>
      </c>
      <c r="G6617">
        <v>24.5</v>
      </c>
    </row>
    <row r="6618" spans="5:7">
      <c r="E6618" s="80">
        <v>36278</v>
      </c>
      <c r="F6618">
        <v>1999</v>
      </c>
      <c r="G6618">
        <v>24.5</v>
      </c>
    </row>
    <row r="6619" spans="5:7">
      <c r="E6619" s="80">
        <v>36279</v>
      </c>
      <c r="F6619">
        <v>1999</v>
      </c>
      <c r="G6619">
        <v>24.5</v>
      </c>
    </row>
    <row r="6620" spans="5:7">
      <c r="E6620" s="80">
        <v>36280</v>
      </c>
      <c r="F6620">
        <v>1999</v>
      </c>
      <c r="G6620">
        <v>24.5</v>
      </c>
    </row>
    <row r="6621" spans="5:7">
      <c r="E6621" s="80">
        <v>36281</v>
      </c>
      <c r="F6621">
        <v>1999</v>
      </c>
      <c r="G6621">
        <v>24.5</v>
      </c>
    </row>
    <row r="6622" spans="5:7">
      <c r="E6622" s="80">
        <v>36282</v>
      </c>
      <c r="F6622">
        <v>1999</v>
      </c>
      <c r="G6622">
        <v>24.5</v>
      </c>
    </row>
    <row r="6623" spans="5:7">
      <c r="E6623" s="80">
        <v>36283</v>
      </c>
      <c r="F6623">
        <v>1999</v>
      </c>
      <c r="G6623">
        <v>24.5</v>
      </c>
    </row>
    <row r="6624" spans="5:7">
      <c r="E6624" s="80">
        <v>36284</v>
      </c>
      <c r="F6624">
        <v>1999</v>
      </c>
      <c r="G6624">
        <v>24.5</v>
      </c>
    </row>
    <row r="6625" spans="5:7">
      <c r="E6625" s="80">
        <v>36285</v>
      </c>
      <c r="F6625">
        <v>1999</v>
      </c>
      <c r="G6625">
        <v>24.5</v>
      </c>
    </row>
    <row r="6626" spans="5:7">
      <c r="E6626" s="80">
        <v>36286</v>
      </c>
      <c r="F6626">
        <v>1999</v>
      </c>
      <c r="G6626">
        <v>24.5</v>
      </c>
    </row>
    <row r="6627" spans="5:7">
      <c r="E6627" s="80">
        <v>36287</v>
      </c>
      <c r="F6627">
        <v>1999</v>
      </c>
      <c r="G6627">
        <v>24.5</v>
      </c>
    </row>
    <row r="6628" spans="5:7">
      <c r="E6628" s="80">
        <v>36288</v>
      </c>
      <c r="F6628">
        <v>1999</v>
      </c>
      <c r="G6628">
        <v>24.5</v>
      </c>
    </row>
    <row r="6629" spans="5:7">
      <c r="E6629" s="80">
        <v>36289</v>
      </c>
      <c r="F6629">
        <v>1999</v>
      </c>
      <c r="G6629">
        <v>24.5</v>
      </c>
    </row>
    <row r="6630" spans="5:7">
      <c r="E6630" s="80">
        <v>36290</v>
      </c>
      <c r="F6630">
        <v>1999</v>
      </c>
      <c r="G6630">
        <v>24.5</v>
      </c>
    </row>
    <row r="6631" spans="5:7">
      <c r="E6631" s="80">
        <v>36291</v>
      </c>
      <c r="F6631">
        <v>1999</v>
      </c>
      <c r="G6631">
        <v>24.5</v>
      </c>
    </row>
    <row r="6632" spans="5:7">
      <c r="E6632" s="80">
        <v>36292</v>
      </c>
      <c r="F6632">
        <v>1999</v>
      </c>
      <c r="G6632">
        <v>24.5</v>
      </c>
    </row>
    <row r="6633" spans="5:7">
      <c r="E6633" s="80">
        <v>36293</v>
      </c>
      <c r="F6633">
        <v>1999</v>
      </c>
      <c r="G6633">
        <v>24.25</v>
      </c>
    </row>
    <row r="6634" spans="5:7">
      <c r="E6634" s="80">
        <v>36294</v>
      </c>
      <c r="F6634">
        <v>1999</v>
      </c>
      <c r="G6634">
        <v>24.25</v>
      </c>
    </row>
    <row r="6635" spans="5:7">
      <c r="E6635" s="80">
        <v>36295</v>
      </c>
      <c r="F6635">
        <v>1999</v>
      </c>
      <c r="G6635">
        <v>24.25</v>
      </c>
    </row>
    <row r="6636" spans="5:7">
      <c r="E6636" s="80">
        <v>36296</v>
      </c>
      <c r="F6636">
        <v>1999</v>
      </c>
      <c r="G6636">
        <v>24.25</v>
      </c>
    </row>
    <row r="6637" spans="5:7">
      <c r="E6637" s="80">
        <v>36297</v>
      </c>
      <c r="F6637">
        <v>1999</v>
      </c>
      <c r="G6637">
        <v>24.25</v>
      </c>
    </row>
    <row r="6638" spans="5:7">
      <c r="E6638" s="80">
        <v>36298</v>
      </c>
      <c r="F6638">
        <v>1999</v>
      </c>
      <c r="G6638">
        <v>24.25</v>
      </c>
    </row>
    <row r="6639" spans="5:7">
      <c r="E6639" s="80">
        <v>36299</v>
      </c>
      <c r="F6639">
        <v>1999</v>
      </c>
      <c r="G6639">
        <v>24.25</v>
      </c>
    </row>
    <row r="6640" spans="5:7">
      <c r="E6640" s="80">
        <v>36300</v>
      </c>
      <c r="F6640">
        <v>1999</v>
      </c>
      <c r="G6640">
        <v>23.75</v>
      </c>
    </row>
    <row r="6641" spans="5:7">
      <c r="E6641" s="80">
        <v>36301</v>
      </c>
      <c r="F6641">
        <v>1999</v>
      </c>
      <c r="G6641">
        <v>23.75</v>
      </c>
    </row>
    <row r="6642" spans="5:7">
      <c r="E6642" s="80">
        <v>36302</v>
      </c>
      <c r="F6642">
        <v>1999</v>
      </c>
      <c r="G6642">
        <v>23.75</v>
      </c>
    </row>
    <row r="6643" spans="5:7">
      <c r="E6643" s="80">
        <v>36303</v>
      </c>
      <c r="F6643">
        <v>1999</v>
      </c>
      <c r="G6643">
        <v>23.75</v>
      </c>
    </row>
    <row r="6644" spans="5:7">
      <c r="E6644" s="80">
        <v>36304</v>
      </c>
      <c r="F6644">
        <v>1999</v>
      </c>
      <c r="G6644">
        <v>23.75</v>
      </c>
    </row>
    <row r="6645" spans="5:7">
      <c r="E6645" s="80">
        <v>36305</v>
      </c>
      <c r="F6645">
        <v>1999</v>
      </c>
      <c r="G6645">
        <v>23.75</v>
      </c>
    </row>
    <row r="6646" spans="5:7">
      <c r="E6646" s="80">
        <v>36306</v>
      </c>
      <c r="F6646">
        <v>1999</v>
      </c>
      <c r="G6646">
        <v>23.75</v>
      </c>
    </row>
    <row r="6647" spans="5:7">
      <c r="E6647" s="80">
        <v>36307</v>
      </c>
      <c r="F6647">
        <v>1999</v>
      </c>
      <c r="G6647">
        <v>23.25</v>
      </c>
    </row>
    <row r="6648" spans="5:7">
      <c r="E6648" s="80">
        <v>36308</v>
      </c>
      <c r="F6648">
        <v>1999</v>
      </c>
      <c r="G6648">
        <v>23.25</v>
      </c>
    </row>
    <row r="6649" spans="5:7">
      <c r="E6649" s="80">
        <v>36309</v>
      </c>
      <c r="F6649">
        <v>1999</v>
      </c>
      <c r="G6649">
        <v>23.25</v>
      </c>
    </row>
    <row r="6650" spans="5:7">
      <c r="E6650" s="80">
        <v>36310</v>
      </c>
      <c r="F6650">
        <v>1999</v>
      </c>
      <c r="G6650">
        <v>23.25</v>
      </c>
    </row>
    <row r="6651" spans="5:7">
      <c r="E6651" s="80">
        <v>36311</v>
      </c>
      <c r="F6651">
        <v>1999</v>
      </c>
      <c r="G6651">
        <v>23.25</v>
      </c>
    </row>
    <row r="6652" spans="5:7">
      <c r="E6652" s="80">
        <v>36312</v>
      </c>
      <c r="F6652">
        <v>1999</v>
      </c>
      <c r="G6652">
        <v>23.25</v>
      </c>
    </row>
    <row r="6653" spans="5:7">
      <c r="E6653" s="80">
        <v>36313</v>
      </c>
      <c r="F6653">
        <v>1999</v>
      </c>
      <c r="G6653">
        <v>23.25</v>
      </c>
    </row>
    <row r="6654" spans="5:7">
      <c r="E6654" s="80">
        <v>36314</v>
      </c>
      <c r="F6654">
        <v>1999</v>
      </c>
      <c r="G6654">
        <v>22.75</v>
      </c>
    </row>
    <row r="6655" spans="5:7">
      <c r="E6655" s="80">
        <v>36315</v>
      </c>
      <c r="F6655">
        <v>1999</v>
      </c>
      <c r="G6655">
        <v>22.75</v>
      </c>
    </row>
    <row r="6656" spans="5:7">
      <c r="E6656" s="80">
        <v>36316</v>
      </c>
      <c r="F6656">
        <v>1999</v>
      </c>
      <c r="G6656">
        <v>22.75</v>
      </c>
    </row>
    <row r="6657" spans="5:7">
      <c r="E6657" s="80">
        <v>36317</v>
      </c>
      <c r="F6657">
        <v>1999</v>
      </c>
      <c r="G6657">
        <v>22.75</v>
      </c>
    </row>
    <row r="6658" spans="5:7">
      <c r="E6658" s="80">
        <v>36318</v>
      </c>
      <c r="F6658">
        <v>1999</v>
      </c>
      <c r="G6658">
        <v>22.75</v>
      </c>
    </row>
    <row r="6659" spans="5:7">
      <c r="E6659" s="80">
        <v>36319</v>
      </c>
      <c r="F6659">
        <v>1999</v>
      </c>
      <c r="G6659">
        <v>22.75</v>
      </c>
    </row>
    <row r="6660" spans="5:7">
      <c r="E6660" s="80">
        <v>36320</v>
      </c>
      <c r="F6660">
        <v>1999</v>
      </c>
      <c r="G6660">
        <v>22.75</v>
      </c>
    </row>
    <row r="6661" spans="5:7">
      <c r="E6661" s="80">
        <v>36321</v>
      </c>
      <c r="F6661">
        <v>1999</v>
      </c>
      <c r="G6661">
        <v>22.25</v>
      </c>
    </row>
    <row r="6662" spans="5:7">
      <c r="E6662" s="80">
        <v>36322</v>
      </c>
      <c r="F6662">
        <v>1999</v>
      </c>
      <c r="G6662">
        <v>22.25</v>
      </c>
    </row>
    <row r="6663" spans="5:7">
      <c r="E6663" s="80">
        <v>36323</v>
      </c>
      <c r="F6663">
        <v>1999</v>
      </c>
      <c r="G6663">
        <v>22.25</v>
      </c>
    </row>
    <row r="6664" spans="5:7">
      <c r="E6664" s="80">
        <v>36324</v>
      </c>
      <c r="F6664">
        <v>1999</v>
      </c>
      <c r="G6664">
        <v>22.25</v>
      </c>
    </row>
    <row r="6665" spans="5:7">
      <c r="E6665" s="80">
        <v>36325</v>
      </c>
      <c r="F6665">
        <v>1999</v>
      </c>
      <c r="G6665">
        <v>22.25</v>
      </c>
    </row>
    <row r="6666" spans="5:7">
      <c r="E6666" s="80">
        <v>36326</v>
      </c>
      <c r="F6666">
        <v>1999</v>
      </c>
      <c r="G6666">
        <v>22.25</v>
      </c>
    </row>
    <row r="6667" spans="5:7">
      <c r="E6667" s="80">
        <v>36327</v>
      </c>
      <c r="F6667">
        <v>1999</v>
      </c>
      <c r="G6667">
        <v>22.25</v>
      </c>
    </row>
    <row r="6668" spans="5:7">
      <c r="E6668" s="80">
        <v>36328</v>
      </c>
      <c r="F6668">
        <v>1999</v>
      </c>
      <c r="G6668">
        <v>22.25</v>
      </c>
    </row>
    <row r="6669" spans="5:7">
      <c r="E6669" s="80">
        <v>36329</v>
      </c>
      <c r="F6669">
        <v>1999</v>
      </c>
      <c r="G6669">
        <v>22.25</v>
      </c>
    </row>
    <row r="6670" spans="5:7">
      <c r="E6670" s="80">
        <v>36330</v>
      </c>
      <c r="F6670">
        <v>1999</v>
      </c>
      <c r="G6670">
        <v>22.25</v>
      </c>
    </row>
    <row r="6671" spans="5:7">
      <c r="E6671" s="80">
        <v>36331</v>
      </c>
      <c r="F6671">
        <v>1999</v>
      </c>
      <c r="G6671">
        <v>22.25</v>
      </c>
    </row>
    <row r="6672" spans="5:7">
      <c r="E6672" s="80">
        <v>36332</v>
      </c>
      <c r="F6672">
        <v>1999</v>
      </c>
      <c r="G6672">
        <v>22.25</v>
      </c>
    </row>
    <row r="6673" spans="5:7">
      <c r="E6673" s="80">
        <v>36333</v>
      </c>
      <c r="F6673">
        <v>1999</v>
      </c>
      <c r="G6673">
        <v>22.25</v>
      </c>
    </row>
    <row r="6674" spans="5:7">
      <c r="E6674" s="80">
        <v>36334</v>
      </c>
      <c r="F6674">
        <v>1999</v>
      </c>
      <c r="G6674">
        <v>22.25</v>
      </c>
    </row>
    <row r="6675" spans="5:7">
      <c r="E6675" s="80">
        <v>36335</v>
      </c>
      <c r="F6675">
        <v>1999</v>
      </c>
      <c r="G6675">
        <v>22</v>
      </c>
    </row>
    <row r="6676" spans="5:7">
      <c r="E6676" s="80">
        <v>36336</v>
      </c>
      <c r="F6676">
        <v>1999</v>
      </c>
      <c r="G6676">
        <v>22</v>
      </c>
    </row>
    <row r="6677" spans="5:7">
      <c r="E6677" s="80">
        <v>36337</v>
      </c>
      <c r="F6677">
        <v>1999</v>
      </c>
      <c r="G6677">
        <v>22</v>
      </c>
    </row>
    <row r="6678" spans="5:7">
      <c r="E6678" s="80">
        <v>36338</v>
      </c>
      <c r="F6678">
        <v>1999</v>
      </c>
      <c r="G6678">
        <v>22</v>
      </c>
    </row>
    <row r="6679" spans="5:7">
      <c r="E6679" s="80">
        <v>36339</v>
      </c>
      <c r="F6679">
        <v>1999</v>
      </c>
      <c r="G6679">
        <v>22</v>
      </c>
    </row>
    <row r="6680" spans="5:7">
      <c r="E6680" s="80">
        <v>36340</v>
      </c>
      <c r="F6680">
        <v>1999</v>
      </c>
      <c r="G6680">
        <v>22</v>
      </c>
    </row>
    <row r="6681" spans="5:7">
      <c r="E6681" s="80">
        <v>36341</v>
      </c>
      <c r="F6681">
        <v>1999</v>
      </c>
      <c r="G6681">
        <v>22</v>
      </c>
    </row>
    <row r="6682" spans="5:7">
      <c r="E6682" s="80">
        <v>36342</v>
      </c>
      <c r="F6682">
        <v>1999</v>
      </c>
      <c r="G6682">
        <v>21.5</v>
      </c>
    </row>
    <row r="6683" spans="5:7">
      <c r="E6683" s="80">
        <v>36343</v>
      </c>
      <c r="F6683">
        <v>1999</v>
      </c>
      <c r="G6683">
        <v>21.5</v>
      </c>
    </row>
    <row r="6684" spans="5:7">
      <c r="E6684" s="80">
        <v>36344</v>
      </c>
      <c r="F6684">
        <v>1999</v>
      </c>
      <c r="G6684">
        <v>21.5</v>
      </c>
    </row>
    <row r="6685" spans="5:7">
      <c r="E6685" s="80">
        <v>36345</v>
      </c>
      <c r="F6685">
        <v>1999</v>
      </c>
      <c r="G6685">
        <v>21.5</v>
      </c>
    </row>
    <row r="6686" spans="5:7">
      <c r="E6686" s="80">
        <v>36346</v>
      </c>
      <c r="F6686">
        <v>1999</v>
      </c>
      <c r="G6686">
        <v>21.5</v>
      </c>
    </row>
    <row r="6687" spans="5:7">
      <c r="E6687" s="80">
        <v>36347</v>
      </c>
      <c r="F6687">
        <v>1999</v>
      </c>
      <c r="G6687">
        <v>21.5</v>
      </c>
    </row>
    <row r="6688" spans="5:7">
      <c r="E6688" s="80">
        <v>36348</v>
      </c>
      <c r="F6688">
        <v>1999</v>
      </c>
      <c r="G6688">
        <v>21.5</v>
      </c>
    </row>
    <row r="6689" spans="5:7">
      <c r="E6689" s="80">
        <v>36349</v>
      </c>
      <c r="F6689">
        <v>1999</v>
      </c>
      <c r="G6689">
        <v>21.25</v>
      </c>
    </row>
    <row r="6690" spans="5:7">
      <c r="E6690" s="80">
        <v>36350</v>
      </c>
      <c r="F6690">
        <v>1999</v>
      </c>
      <c r="G6690">
        <v>21.25</v>
      </c>
    </row>
    <row r="6691" spans="5:7">
      <c r="E6691" s="80">
        <v>36351</v>
      </c>
      <c r="F6691">
        <v>1999</v>
      </c>
      <c r="G6691">
        <v>21.25</v>
      </c>
    </row>
    <row r="6692" spans="5:7">
      <c r="E6692" s="80">
        <v>36352</v>
      </c>
      <c r="F6692">
        <v>1999</v>
      </c>
      <c r="G6692">
        <v>21.25</v>
      </c>
    </row>
    <row r="6693" spans="5:7">
      <c r="E6693" s="80">
        <v>36353</v>
      </c>
      <c r="F6693">
        <v>1999</v>
      </c>
      <c r="G6693">
        <v>21.25</v>
      </c>
    </row>
    <row r="6694" spans="5:7">
      <c r="E6694" s="80">
        <v>36354</v>
      </c>
      <c r="F6694">
        <v>1999</v>
      </c>
      <c r="G6694">
        <v>21.25</v>
      </c>
    </row>
    <row r="6695" spans="5:7">
      <c r="E6695" s="80">
        <v>36355</v>
      </c>
      <c r="F6695">
        <v>1999</v>
      </c>
      <c r="G6695">
        <v>21.25</v>
      </c>
    </row>
    <row r="6696" spans="5:7">
      <c r="E6696" s="80">
        <v>36356</v>
      </c>
      <c r="F6696">
        <v>1999</v>
      </c>
      <c r="G6696">
        <v>21.25</v>
      </c>
    </row>
    <row r="6697" spans="5:7">
      <c r="E6697" s="80">
        <v>36357</v>
      </c>
      <c r="F6697">
        <v>1999</v>
      </c>
      <c r="G6697">
        <v>21.25</v>
      </c>
    </row>
    <row r="6698" spans="5:7">
      <c r="E6698" s="80">
        <v>36358</v>
      </c>
      <c r="F6698">
        <v>1999</v>
      </c>
      <c r="G6698">
        <v>21.25</v>
      </c>
    </row>
    <row r="6699" spans="5:7">
      <c r="E6699" s="80">
        <v>36359</v>
      </c>
      <c r="F6699">
        <v>1999</v>
      </c>
      <c r="G6699">
        <v>21.25</v>
      </c>
    </row>
    <row r="6700" spans="5:7">
      <c r="E6700" s="80">
        <v>36360</v>
      </c>
      <c r="F6700">
        <v>1999</v>
      </c>
      <c r="G6700">
        <v>21.25</v>
      </c>
    </row>
    <row r="6701" spans="5:7">
      <c r="E6701" s="80">
        <v>36361</v>
      </c>
      <c r="F6701">
        <v>1999</v>
      </c>
      <c r="G6701">
        <v>21.25</v>
      </c>
    </row>
    <row r="6702" spans="5:7">
      <c r="E6702" s="80">
        <v>36362</v>
      </c>
      <c r="F6702">
        <v>1999</v>
      </c>
      <c r="G6702">
        <v>21.25</v>
      </c>
    </row>
    <row r="6703" spans="5:7">
      <c r="E6703" s="80">
        <v>36363</v>
      </c>
      <c r="F6703">
        <v>1999</v>
      </c>
      <c r="G6703">
        <v>21.25</v>
      </c>
    </row>
    <row r="6704" spans="5:7">
      <c r="E6704" s="80">
        <v>36364</v>
      </c>
      <c r="F6704">
        <v>1999</v>
      </c>
      <c r="G6704">
        <v>21.25</v>
      </c>
    </row>
    <row r="6705" spans="5:7">
      <c r="E6705" s="80">
        <v>36365</v>
      </c>
      <c r="F6705">
        <v>1999</v>
      </c>
      <c r="G6705">
        <v>21.25</v>
      </c>
    </row>
    <row r="6706" spans="5:7">
      <c r="E6706" s="80">
        <v>36366</v>
      </c>
      <c r="F6706">
        <v>1999</v>
      </c>
      <c r="G6706">
        <v>21.25</v>
      </c>
    </row>
    <row r="6707" spans="5:7">
      <c r="E6707" s="80">
        <v>36367</v>
      </c>
      <c r="F6707">
        <v>1999</v>
      </c>
      <c r="G6707">
        <v>21.25</v>
      </c>
    </row>
    <row r="6708" spans="5:7">
      <c r="E6708" s="80">
        <v>36368</v>
      </c>
      <c r="F6708">
        <v>1999</v>
      </c>
      <c r="G6708">
        <v>21.25</v>
      </c>
    </row>
    <row r="6709" spans="5:7">
      <c r="E6709" s="80">
        <v>36369</v>
      </c>
      <c r="F6709">
        <v>1999</v>
      </c>
      <c r="G6709">
        <v>21.25</v>
      </c>
    </row>
    <row r="6710" spans="5:7">
      <c r="E6710" s="80">
        <v>36370</v>
      </c>
      <c r="F6710">
        <v>1999</v>
      </c>
      <c r="G6710">
        <v>21</v>
      </c>
    </row>
    <row r="6711" spans="5:7">
      <c r="E6711" s="80">
        <v>36371</v>
      </c>
      <c r="F6711">
        <v>1999</v>
      </c>
      <c r="G6711">
        <v>21</v>
      </c>
    </row>
    <row r="6712" spans="5:7">
      <c r="E6712" s="80">
        <v>36372</v>
      </c>
      <c r="F6712">
        <v>1999</v>
      </c>
      <c r="G6712">
        <v>21</v>
      </c>
    </row>
    <row r="6713" spans="5:7">
      <c r="E6713" s="80">
        <v>36373</v>
      </c>
      <c r="F6713">
        <v>1999</v>
      </c>
      <c r="G6713">
        <v>21</v>
      </c>
    </row>
    <row r="6714" spans="5:7">
      <c r="E6714" s="80">
        <v>36374</v>
      </c>
      <c r="F6714">
        <v>1999</v>
      </c>
      <c r="G6714">
        <v>21</v>
      </c>
    </row>
    <row r="6715" spans="5:7">
      <c r="E6715" s="80">
        <v>36375</v>
      </c>
      <c r="F6715">
        <v>1999</v>
      </c>
      <c r="G6715">
        <v>21</v>
      </c>
    </row>
    <row r="6716" spans="5:7">
      <c r="E6716" s="80">
        <v>36376</v>
      </c>
      <c r="F6716">
        <v>1999</v>
      </c>
      <c r="G6716">
        <v>21</v>
      </c>
    </row>
    <row r="6717" spans="5:7">
      <c r="E6717" s="80">
        <v>36377</v>
      </c>
      <c r="F6717">
        <v>1999</v>
      </c>
      <c r="G6717">
        <v>20.75</v>
      </c>
    </row>
    <row r="6718" spans="5:7">
      <c r="E6718" s="80">
        <v>36378</v>
      </c>
      <c r="F6718">
        <v>1999</v>
      </c>
      <c r="G6718">
        <v>20.75</v>
      </c>
    </row>
    <row r="6719" spans="5:7">
      <c r="E6719" s="80">
        <v>36379</v>
      </c>
      <c r="F6719">
        <v>1999</v>
      </c>
      <c r="G6719">
        <v>20.75</v>
      </c>
    </row>
    <row r="6720" spans="5:7">
      <c r="E6720" s="80">
        <v>36380</v>
      </c>
      <c r="F6720">
        <v>1999</v>
      </c>
      <c r="G6720">
        <v>20.75</v>
      </c>
    </row>
    <row r="6721" spans="5:7">
      <c r="E6721" s="80">
        <v>36381</v>
      </c>
      <c r="F6721">
        <v>1999</v>
      </c>
      <c r="G6721">
        <v>20.75</v>
      </c>
    </row>
    <row r="6722" spans="5:7">
      <c r="E6722" s="80">
        <v>36382</v>
      </c>
      <c r="F6722">
        <v>1999</v>
      </c>
      <c r="G6722">
        <v>20.75</v>
      </c>
    </row>
    <row r="6723" spans="5:7">
      <c r="E6723" s="80">
        <v>36383</v>
      </c>
      <c r="F6723">
        <v>1999</v>
      </c>
      <c r="G6723">
        <v>20.75</v>
      </c>
    </row>
    <row r="6724" spans="5:7">
      <c r="E6724" s="80">
        <v>36384</v>
      </c>
      <c r="F6724">
        <v>1999</v>
      </c>
      <c r="G6724">
        <v>20.5</v>
      </c>
    </row>
    <row r="6725" spans="5:7">
      <c r="E6725" s="80">
        <v>36385</v>
      </c>
      <c r="F6725">
        <v>1999</v>
      </c>
      <c r="G6725">
        <v>20.5</v>
      </c>
    </row>
    <row r="6726" spans="5:7">
      <c r="E6726" s="80">
        <v>36386</v>
      </c>
      <c r="F6726">
        <v>1999</v>
      </c>
      <c r="G6726">
        <v>20.5</v>
      </c>
    </row>
    <row r="6727" spans="5:7">
      <c r="E6727" s="80">
        <v>36387</v>
      </c>
      <c r="F6727">
        <v>1999</v>
      </c>
      <c r="G6727">
        <v>20.5</v>
      </c>
    </row>
    <row r="6728" spans="5:7">
      <c r="E6728" s="80">
        <v>36388</v>
      </c>
      <c r="F6728">
        <v>1999</v>
      </c>
      <c r="G6728">
        <v>20.5</v>
      </c>
    </row>
    <row r="6729" spans="5:7">
      <c r="E6729" s="80">
        <v>36389</v>
      </c>
      <c r="F6729">
        <v>1999</v>
      </c>
      <c r="G6729">
        <v>20.5</v>
      </c>
    </row>
    <row r="6730" spans="5:7">
      <c r="E6730" s="80">
        <v>36390</v>
      </c>
      <c r="F6730">
        <v>1999</v>
      </c>
      <c r="G6730">
        <v>20.5</v>
      </c>
    </row>
    <row r="6731" spans="5:7">
      <c r="E6731" s="80">
        <v>36391</v>
      </c>
      <c r="F6731">
        <v>1999</v>
      </c>
      <c r="G6731">
        <v>20.5</v>
      </c>
    </row>
    <row r="6732" spans="5:7">
      <c r="E6732" s="80">
        <v>36392</v>
      </c>
      <c r="F6732">
        <v>1999</v>
      </c>
      <c r="G6732">
        <v>20.5</v>
      </c>
    </row>
    <row r="6733" spans="5:7">
      <c r="E6733" s="80">
        <v>36393</v>
      </c>
      <c r="F6733">
        <v>1999</v>
      </c>
      <c r="G6733">
        <v>20.5</v>
      </c>
    </row>
    <row r="6734" spans="5:7">
      <c r="E6734" s="80">
        <v>36394</v>
      </c>
      <c r="F6734">
        <v>1999</v>
      </c>
      <c r="G6734">
        <v>20.5</v>
      </c>
    </row>
    <row r="6735" spans="5:7">
      <c r="E6735" s="80">
        <v>36395</v>
      </c>
      <c r="F6735">
        <v>1999</v>
      </c>
      <c r="G6735">
        <v>20.5</v>
      </c>
    </row>
    <row r="6736" spans="5:7">
      <c r="E6736" s="80">
        <v>36396</v>
      </c>
      <c r="F6736">
        <v>1999</v>
      </c>
      <c r="G6736">
        <v>20.5</v>
      </c>
    </row>
    <row r="6737" spans="5:7">
      <c r="E6737" s="80">
        <v>36397</v>
      </c>
      <c r="F6737">
        <v>1999</v>
      </c>
      <c r="G6737">
        <v>20.5</v>
      </c>
    </row>
    <row r="6738" spans="5:7">
      <c r="E6738" s="80">
        <v>36398</v>
      </c>
      <c r="F6738">
        <v>1999</v>
      </c>
      <c r="G6738">
        <v>20</v>
      </c>
    </row>
    <row r="6739" spans="5:7">
      <c r="E6739" s="80">
        <v>36399</v>
      </c>
      <c r="F6739">
        <v>1999</v>
      </c>
      <c r="G6739">
        <v>20</v>
      </c>
    </row>
    <row r="6740" spans="5:7">
      <c r="E6740" s="80">
        <v>36400</v>
      </c>
      <c r="F6740">
        <v>1999</v>
      </c>
      <c r="G6740">
        <v>20</v>
      </c>
    </row>
    <row r="6741" spans="5:7">
      <c r="E6741" s="80">
        <v>36401</v>
      </c>
      <c r="F6741">
        <v>1999</v>
      </c>
      <c r="G6741">
        <v>20</v>
      </c>
    </row>
    <row r="6742" spans="5:7">
      <c r="E6742" s="80">
        <v>36402</v>
      </c>
      <c r="F6742">
        <v>1999</v>
      </c>
      <c r="G6742">
        <v>20</v>
      </c>
    </row>
    <row r="6743" spans="5:7">
      <c r="E6743" s="80">
        <v>36403</v>
      </c>
      <c r="F6743">
        <v>1999</v>
      </c>
      <c r="G6743">
        <v>20</v>
      </c>
    </row>
    <row r="6744" spans="5:7">
      <c r="E6744" s="80">
        <v>36404</v>
      </c>
      <c r="F6744">
        <v>1999</v>
      </c>
      <c r="G6744">
        <v>20</v>
      </c>
    </row>
    <row r="6745" spans="5:7">
      <c r="E6745" s="80">
        <v>36405</v>
      </c>
      <c r="F6745">
        <v>1999</v>
      </c>
      <c r="G6745">
        <v>20</v>
      </c>
    </row>
    <row r="6746" spans="5:7">
      <c r="E6746" s="80">
        <v>36406</v>
      </c>
      <c r="F6746">
        <v>1999</v>
      </c>
      <c r="G6746">
        <v>20</v>
      </c>
    </row>
    <row r="6747" spans="5:7">
      <c r="E6747" s="80">
        <v>36407</v>
      </c>
      <c r="F6747">
        <v>1999</v>
      </c>
      <c r="G6747">
        <v>20</v>
      </c>
    </row>
    <row r="6748" spans="5:7">
      <c r="E6748" s="80">
        <v>36408</v>
      </c>
      <c r="F6748">
        <v>1999</v>
      </c>
      <c r="G6748">
        <v>20</v>
      </c>
    </row>
    <row r="6749" spans="5:7">
      <c r="E6749" s="80">
        <v>36409</v>
      </c>
      <c r="F6749">
        <v>1999</v>
      </c>
      <c r="G6749">
        <v>20</v>
      </c>
    </row>
    <row r="6750" spans="5:7">
      <c r="E6750" s="80">
        <v>36410</v>
      </c>
      <c r="F6750">
        <v>1999</v>
      </c>
      <c r="G6750">
        <v>20</v>
      </c>
    </row>
    <row r="6751" spans="5:7">
      <c r="E6751" s="80">
        <v>36411</v>
      </c>
      <c r="F6751">
        <v>1999</v>
      </c>
      <c r="G6751">
        <v>20</v>
      </c>
    </row>
    <row r="6752" spans="5:7">
      <c r="E6752" s="80">
        <v>36412</v>
      </c>
      <c r="F6752">
        <v>1999</v>
      </c>
      <c r="G6752">
        <v>20</v>
      </c>
    </row>
    <row r="6753" spans="5:7">
      <c r="E6753" s="80">
        <v>36413</v>
      </c>
      <c r="F6753">
        <v>1999</v>
      </c>
      <c r="G6753">
        <v>20</v>
      </c>
    </row>
    <row r="6754" spans="5:7">
      <c r="E6754" s="80">
        <v>36414</v>
      </c>
      <c r="F6754">
        <v>1999</v>
      </c>
      <c r="G6754">
        <v>20</v>
      </c>
    </row>
    <row r="6755" spans="5:7">
      <c r="E6755" s="80">
        <v>36415</v>
      </c>
      <c r="F6755">
        <v>1999</v>
      </c>
      <c r="G6755">
        <v>20</v>
      </c>
    </row>
    <row r="6756" spans="5:7">
      <c r="E6756" s="80">
        <v>36416</v>
      </c>
      <c r="F6756">
        <v>1999</v>
      </c>
      <c r="G6756">
        <v>20</v>
      </c>
    </row>
    <row r="6757" spans="5:7">
      <c r="E6757" s="80">
        <v>36417</v>
      </c>
      <c r="F6757">
        <v>1999</v>
      </c>
      <c r="G6757">
        <v>20</v>
      </c>
    </row>
    <row r="6758" spans="5:7">
      <c r="E6758" s="80">
        <v>36418</v>
      </c>
      <c r="F6758">
        <v>1999</v>
      </c>
      <c r="G6758">
        <v>20</v>
      </c>
    </row>
    <row r="6759" spans="5:7">
      <c r="E6759" s="80">
        <v>36419</v>
      </c>
      <c r="F6759">
        <v>1999</v>
      </c>
      <c r="G6759">
        <v>20</v>
      </c>
    </row>
    <row r="6760" spans="5:7">
      <c r="E6760" s="80">
        <v>36420</v>
      </c>
      <c r="F6760">
        <v>1999</v>
      </c>
      <c r="G6760">
        <v>20</v>
      </c>
    </row>
    <row r="6761" spans="5:7">
      <c r="E6761" s="80">
        <v>36421</v>
      </c>
      <c r="F6761">
        <v>1999</v>
      </c>
      <c r="G6761">
        <v>20</v>
      </c>
    </row>
    <row r="6762" spans="5:7">
      <c r="E6762" s="80">
        <v>36422</v>
      </c>
      <c r="F6762">
        <v>1999</v>
      </c>
      <c r="G6762">
        <v>20</v>
      </c>
    </row>
    <row r="6763" spans="5:7">
      <c r="E6763" s="80">
        <v>36423</v>
      </c>
      <c r="F6763">
        <v>1999</v>
      </c>
      <c r="G6763">
        <v>20</v>
      </c>
    </row>
    <row r="6764" spans="5:7">
      <c r="E6764" s="80">
        <v>36424</v>
      </c>
      <c r="F6764">
        <v>1999</v>
      </c>
      <c r="G6764">
        <v>20</v>
      </c>
    </row>
    <row r="6765" spans="5:7">
      <c r="E6765" s="80">
        <v>36425</v>
      </c>
      <c r="F6765">
        <v>1999</v>
      </c>
      <c r="G6765">
        <v>20</v>
      </c>
    </row>
    <row r="6766" spans="5:7">
      <c r="E6766" s="80">
        <v>36426</v>
      </c>
      <c r="F6766">
        <v>1999</v>
      </c>
      <c r="G6766">
        <v>20</v>
      </c>
    </row>
    <row r="6767" spans="5:7">
      <c r="E6767" s="80">
        <v>36427</v>
      </c>
      <c r="F6767">
        <v>1999</v>
      </c>
      <c r="G6767">
        <v>20</v>
      </c>
    </row>
    <row r="6768" spans="5:7">
      <c r="E6768" s="80">
        <v>36428</v>
      </c>
      <c r="F6768">
        <v>1999</v>
      </c>
      <c r="G6768">
        <v>20</v>
      </c>
    </row>
    <row r="6769" spans="5:7">
      <c r="E6769" s="80">
        <v>36429</v>
      </c>
      <c r="F6769">
        <v>1999</v>
      </c>
      <c r="G6769">
        <v>20</v>
      </c>
    </row>
    <row r="6770" spans="5:7">
      <c r="E6770" s="80">
        <v>36430</v>
      </c>
      <c r="F6770">
        <v>1999</v>
      </c>
      <c r="G6770">
        <v>20</v>
      </c>
    </row>
    <row r="6771" spans="5:7">
      <c r="E6771" s="80">
        <v>36431</v>
      </c>
      <c r="F6771">
        <v>1999</v>
      </c>
      <c r="G6771">
        <v>20</v>
      </c>
    </row>
    <row r="6772" spans="5:7">
      <c r="E6772" s="80">
        <v>36432</v>
      </c>
      <c r="F6772">
        <v>1999</v>
      </c>
      <c r="G6772">
        <v>20</v>
      </c>
    </row>
    <row r="6773" spans="5:7">
      <c r="E6773" s="80">
        <v>36433</v>
      </c>
      <c r="F6773">
        <v>1999</v>
      </c>
      <c r="G6773">
        <v>20</v>
      </c>
    </row>
    <row r="6774" spans="5:7">
      <c r="E6774" s="80">
        <v>36434</v>
      </c>
      <c r="F6774">
        <v>1999</v>
      </c>
      <c r="G6774">
        <v>20</v>
      </c>
    </row>
    <row r="6775" spans="5:7">
      <c r="E6775" s="80">
        <v>36435</v>
      </c>
      <c r="F6775">
        <v>1999</v>
      </c>
      <c r="G6775">
        <v>20</v>
      </c>
    </row>
    <row r="6776" spans="5:7">
      <c r="E6776" s="80">
        <v>36436</v>
      </c>
      <c r="F6776">
        <v>1999</v>
      </c>
      <c r="G6776">
        <v>20</v>
      </c>
    </row>
    <row r="6777" spans="5:7">
      <c r="E6777" s="80">
        <v>36437</v>
      </c>
      <c r="F6777">
        <v>1999</v>
      </c>
      <c r="G6777">
        <v>20</v>
      </c>
    </row>
    <row r="6778" spans="5:7">
      <c r="E6778" s="80">
        <v>36438</v>
      </c>
      <c r="F6778">
        <v>1999</v>
      </c>
      <c r="G6778">
        <v>20</v>
      </c>
    </row>
    <row r="6779" spans="5:7">
      <c r="E6779" s="80">
        <v>36439</v>
      </c>
      <c r="F6779">
        <v>1999</v>
      </c>
      <c r="G6779">
        <v>20</v>
      </c>
    </row>
    <row r="6780" spans="5:7">
      <c r="E6780" s="80">
        <v>36440</v>
      </c>
      <c r="F6780">
        <v>1999</v>
      </c>
      <c r="G6780">
        <v>20</v>
      </c>
    </row>
    <row r="6781" spans="5:7">
      <c r="E6781" s="80">
        <v>36441</v>
      </c>
      <c r="F6781">
        <v>1999</v>
      </c>
      <c r="G6781">
        <v>20</v>
      </c>
    </row>
    <row r="6782" spans="5:7">
      <c r="E6782" s="80">
        <v>36442</v>
      </c>
      <c r="F6782">
        <v>1999</v>
      </c>
      <c r="G6782">
        <v>20</v>
      </c>
    </row>
    <row r="6783" spans="5:7">
      <c r="E6783" s="80">
        <v>36443</v>
      </c>
      <c r="F6783">
        <v>1999</v>
      </c>
      <c r="G6783">
        <v>20</v>
      </c>
    </row>
    <row r="6784" spans="5:7">
      <c r="E6784" s="80">
        <v>36444</v>
      </c>
      <c r="F6784">
        <v>1999</v>
      </c>
      <c r="G6784">
        <v>20</v>
      </c>
    </row>
    <row r="6785" spans="5:7">
      <c r="E6785" s="80">
        <v>36445</v>
      </c>
      <c r="F6785">
        <v>1999</v>
      </c>
      <c r="G6785">
        <v>20</v>
      </c>
    </row>
    <row r="6786" spans="5:7">
      <c r="E6786" s="80">
        <v>36446</v>
      </c>
      <c r="F6786">
        <v>1999</v>
      </c>
      <c r="G6786">
        <v>20</v>
      </c>
    </row>
    <row r="6787" spans="5:7">
      <c r="E6787" s="80">
        <v>36447</v>
      </c>
      <c r="F6787">
        <v>1999</v>
      </c>
      <c r="G6787">
        <v>20</v>
      </c>
    </row>
    <row r="6788" spans="5:7">
      <c r="E6788" s="80">
        <v>36448</v>
      </c>
      <c r="F6788">
        <v>1999</v>
      </c>
      <c r="G6788">
        <v>20</v>
      </c>
    </row>
    <row r="6789" spans="5:7">
      <c r="E6789" s="80">
        <v>36449</v>
      </c>
      <c r="F6789">
        <v>1999</v>
      </c>
      <c r="G6789">
        <v>20</v>
      </c>
    </row>
    <row r="6790" spans="5:7">
      <c r="E6790" s="80">
        <v>36450</v>
      </c>
      <c r="F6790">
        <v>1999</v>
      </c>
      <c r="G6790">
        <v>20</v>
      </c>
    </row>
    <row r="6791" spans="5:7">
      <c r="E6791" s="80">
        <v>36451</v>
      </c>
      <c r="F6791">
        <v>1999</v>
      </c>
      <c r="G6791">
        <v>20</v>
      </c>
    </row>
    <row r="6792" spans="5:7">
      <c r="E6792" s="80">
        <v>36452</v>
      </c>
      <c r="F6792">
        <v>1999</v>
      </c>
      <c r="G6792">
        <v>20</v>
      </c>
    </row>
    <row r="6793" spans="5:7">
      <c r="E6793" s="80">
        <v>36453</v>
      </c>
      <c r="F6793">
        <v>1999</v>
      </c>
      <c r="G6793">
        <v>20</v>
      </c>
    </row>
    <row r="6794" spans="5:7">
      <c r="E6794" s="80">
        <v>36454</v>
      </c>
      <c r="F6794">
        <v>1999</v>
      </c>
      <c r="G6794">
        <v>20</v>
      </c>
    </row>
    <row r="6795" spans="5:7">
      <c r="E6795" s="80">
        <v>36455</v>
      </c>
      <c r="F6795">
        <v>1999</v>
      </c>
      <c r="G6795">
        <v>20</v>
      </c>
    </row>
    <row r="6796" spans="5:7">
      <c r="E6796" s="80">
        <v>36456</v>
      </c>
      <c r="F6796">
        <v>1999</v>
      </c>
      <c r="G6796">
        <v>20</v>
      </c>
    </row>
    <row r="6797" spans="5:7">
      <c r="E6797" s="80">
        <v>36457</v>
      </c>
      <c r="F6797">
        <v>1999</v>
      </c>
      <c r="G6797">
        <v>20</v>
      </c>
    </row>
    <row r="6798" spans="5:7">
      <c r="E6798" s="80">
        <v>36458</v>
      </c>
      <c r="F6798">
        <v>1999</v>
      </c>
      <c r="G6798">
        <v>20</v>
      </c>
    </row>
    <row r="6799" spans="5:7">
      <c r="E6799" s="80">
        <v>36459</v>
      </c>
      <c r="F6799">
        <v>1999</v>
      </c>
      <c r="G6799">
        <v>20</v>
      </c>
    </row>
    <row r="6800" spans="5:7">
      <c r="E6800" s="80">
        <v>36460</v>
      </c>
      <c r="F6800">
        <v>1999</v>
      </c>
      <c r="G6800">
        <v>20</v>
      </c>
    </row>
    <row r="6801" spans="5:7">
      <c r="E6801" s="80">
        <v>36461</v>
      </c>
      <c r="F6801">
        <v>1999</v>
      </c>
      <c r="G6801">
        <v>20</v>
      </c>
    </row>
    <row r="6802" spans="5:7">
      <c r="E6802" s="80">
        <v>36462</v>
      </c>
      <c r="F6802">
        <v>1999</v>
      </c>
      <c r="G6802">
        <v>20</v>
      </c>
    </row>
    <row r="6803" spans="5:7">
      <c r="E6803" s="80">
        <v>36463</v>
      </c>
      <c r="F6803">
        <v>1999</v>
      </c>
      <c r="G6803">
        <v>20</v>
      </c>
    </row>
    <row r="6804" spans="5:7">
      <c r="E6804" s="80">
        <v>36464</v>
      </c>
      <c r="F6804">
        <v>1999</v>
      </c>
      <c r="G6804">
        <v>20</v>
      </c>
    </row>
    <row r="6805" spans="5:7">
      <c r="E6805" s="80">
        <v>36465</v>
      </c>
      <c r="F6805">
        <v>1999</v>
      </c>
      <c r="G6805">
        <v>20</v>
      </c>
    </row>
    <row r="6806" spans="5:7">
      <c r="E6806" s="80">
        <v>36466</v>
      </c>
      <c r="F6806">
        <v>1999</v>
      </c>
      <c r="G6806">
        <v>20</v>
      </c>
    </row>
    <row r="6807" spans="5:7">
      <c r="E6807" s="80">
        <v>36467</v>
      </c>
      <c r="F6807">
        <v>1999</v>
      </c>
      <c r="G6807">
        <v>20</v>
      </c>
    </row>
    <row r="6808" spans="5:7">
      <c r="E6808" s="80">
        <v>36468</v>
      </c>
      <c r="F6808">
        <v>1999</v>
      </c>
      <c r="G6808">
        <v>19.5</v>
      </c>
    </row>
    <row r="6809" spans="5:7">
      <c r="E6809" s="80">
        <v>36469</v>
      </c>
      <c r="F6809">
        <v>1999</v>
      </c>
      <c r="G6809">
        <v>19.5</v>
      </c>
    </row>
    <row r="6810" spans="5:7">
      <c r="E6810" s="80">
        <v>36470</v>
      </c>
      <c r="F6810">
        <v>1999</v>
      </c>
      <c r="G6810">
        <v>19.5</v>
      </c>
    </row>
    <row r="6811" spans="5:7">
      <c r="E6811" s="80">
        <v>36471</v>
      </c>
      <c r="F6811">
        <v>1999</v>
      </c>
      <c r="G6811">
        <v>19.5</v>
      </c>
    </row>
    <row r="6812" spans="5:7">
      <c r="E6812" s="80">
        <v>36472</v>
      </c>
      <c r="F6812">
        <v>1999</v>
      </c>
      <c r="G6812">
        <v>19.5</v>
      </c>
    </row>
    <row r="6813" spans="5:7">
      <c r="E6813" s="80">
        <v>36473</v>
      </c>
      <c r="F6813">
        <v>1999</v>
      </c>
      <c r="G6813">
        <v>19.5</v>
      </c>
    </row>
    <row r="6814" spans="5:7">
      <c r="E6814" s="80">
        <v>36474</v>
      </c>
      <c r="F6814">
        <v>1999</v>
      </c>
      <c r="G6814">
        <v>19.5</v>
      </c>
    </row>
    <row r="6815" spans="5:7">
      <c r="E6815" s="80">
        <v>36475</v>
      </c>
      <c r="F6815">
        <v>1999</v>
      </c>
      <c r="G6815">
        <v>19.25</v>
      </c>
    </row>
    <row r="6816" spans="5:7">
      <c r="E6816" s="80">
        <v>36476</v>
      </c>
      <c r="F6816">
        <v>1999</v>
      </c>
      <c r="G6816">
        <v>19.25</v>
      </c>
    </row>
    <row r="6817" spans="5:7">
      <c r="E6817" s="80">
        <v>36477</v>
      </c>
      <c r="F6817">
        <v>1999</v>
      </c>
      <c r="G6817">
        <v>19.25</v>
      </c>
    </row>
    <row r="6818" spans="5:7">
      <c r="E6818" s="80">
        <v>36478</v>
      </c>
      <c r="F6818">
        <v>1999</v>
      </c>
      <c r="G6818">
        <v>19.25</v>
      </c>
    </row>
    <row r="6819" spans="5:7">
      <c r="E6819" s="80">
        <v>36479</v>
      </c>
      <c r="F6819">
        <v>1999</v>
      </c>
      <c r="G6819">
        <v>19.25</v>
      </c>
    </row>
    <row r="6820" spans="5:7">
      <c r="E6820" s="80">
        <v>36480</v>
      </c>
      <c r="F6820">
        <v>1999</v>
      </c>
      <c r="G6820">
        <v>19.25</v>
      </c>
    </row>
    <row r="6821" spans="5:7">
      <c r="E6821" s="80">
        <v>36481</v>
      </c>
      <c r="F6821">
        <v>1999</v>
      </c>
      <c r="G6821">
        <v>19.25</v>
      </c>
    </row>
    <row r="6822" spans="5:7">
      <c r="E6822" s="80">
        <v>36482</v>
      </c>
      <c r="F6822">
        <v>1999</v>
      </c>
      <c r="G6822">
        <v>19.25</v>
      </c>
    </row>
    <row r="6823" spans="5:7">
      <c r="E6823" s="80">
        <v>36483</v>
      </c>
      <c r="F6823">
        <v>1999</v>
      </c>
      <c r="G6823">
        <v>19.25</v>
      </c>
    </row>
    <row r="6824" spans="5:7">
      <c r="E6824" s="80">
        <v>36484</v>
      </c>
      <c r="F6824">
        <v>1999</v>
      </c>
      <c r="G6824">
        <v>19.25</v>
      </c>
    </row>
    <row r="6825" spans="5:7">
      <c r="E6825" s="80">
        <v>36485</v>
      </c>
      <c r="F6825">
        <v>1999</v>
      </c>
      <c r="G6825">
        <v>19.25</v>
      </c>
    </row>
    <row r="6826" spans="5:7">
      <c r="E6826" s="80">
        <v>36486</v>
      </c>
      <c r="F6826">
        <v>1999</v>
      </c>
      <c r="G6826">
        <v>19.25</v>
      </c>
    </row>
    <row r="6827" spans="5:7">
      <c r="E6827" s="80">
        <v>36487</v>
      </c>
      <c r="F6827">
        <v>1999</v>
      </c>
      <c r="G6827">
        <v>19.25</v>
      </c>
    </row>
    <row r="6828" spans="5:7">
      <c r="E6828" s="80">
        <v>36488</v>
      </c>
      <c r="F6828">
        <v>1999</v>
      </c>
      <c r="G6828">
        <v>19.25</v>
      </c>
    </row>
    <row r="6829" spans="5:7">
      <c r="E6829" s="80">
        <v>36489</v>
      </c>
      <c r="F6829">
        <v>1999</v>
      </c>
      <c r="G6829">
        <v>19</v>
      </c>
    </row>
    <row r="6830" spans="5:7">
      <c r="E6830" s="80">
        <v>36490</v>
      </c>
      <c r="F6830">
        <v>1999</v>
      </c>
      <c r="G6830">
        <v>19</v>
      </c>
    </row>
    <row r="6831" spans="5:7">
      <c r="E6831" s="80">
        <v>36491</v>
      </c>
      <c r="F6831">
        <v>1999</v>
      </c>
      <c r="G6831">
        <v>19</v>
      </c>
    </row>
    <row r="6832" spans="5:7">
      <c r="E6832" s="80">
        <v>36492</v>
      </c>
      <c r="F6832">
        <v>1999</v>
      </c>
      <c r="G6832">
        <v>19</v>
      </c>
    </row>
    <row r="6833" spans="5:7">
      <c r="E6833" s="80">
        <v>36493</v>
      </c>
      <c r="F6833">
        <v>1999</v>
      </c>
      <c r="G6833">
        <v>19</v>
      </c>
    </row>
    <row r="6834" spans="5:7">
      <c r="E6834" s="80">
        <v>36494</v>
      </c>
      <c r="F6834">
        <v>1999</v>
      </c>
      <c r="G6834">
        <v>19</v>
      </c>
    </row>
    <row r="6835" spans="5:7">
      <c r="E6835" s="80">
        <v>36495</v>
      </c>
      <c r="F6835">
        <v>1999</v>
      </c>
      <c r="G6835">
        <v>19</v>
      </c>
    </row>
    <row r="6836" spans="5:7">
      <c r="E6836" s="80">
        <v>36496</v>
      </c>
      <c r="F6836">
        <v>1999</v>
      </c>
      <c r="G6836">
        <v>18.75</v>
      </c>
    </row>
    <row r="6837" spans="5:7">
      <c r="E6837" s="80">
        <v>36497</v>
      </c>
      <c r="F6837">
        <v>1999</v>
      </c>
      <c r="G6837">
        <v>18.75</v>
      </c>
    </row>
    <row r="6838" spans="5:7">
      <c r="E6838" s="80">
        <v>36498</v>
      </c>
      <c r="F6838">
        <v>1999</v>
      </c>
      <c r="G6838">
        <v>18.75</v>
      </c>
    </row>
    <row r="6839" spans="5:7">
      <c r="E6839" s="80">
        <v>36499</v>
      </c>
      <c r="F6839">
        <v>1999</v>
      </c>
      <c r="G6839">
        <v>18.75</v>
      </c>
    </row>
    <row r="6840" spans="5:7">
      <c r="E6840" s="80">
        <v>36500</v>
      </c>
      <c r="F6840">
        <v>1999</v>
      </c>
      <c r="G6840">
        <v>18.75</v>
      </c>
    </row>
    <row r="6841" spans="5:7">
      <c r="E6841" s="80">
        <v>36501</v>
      </c>
      <c r="F6841">
        <v>1999</v>
      </c>
      <c r="G6841">
        <v>18.75</v>
      </c>
    </row>
    <row r="6842" spans="5:7">
      <c r="E6842" s="80">
        <v>36502</v>
      </c>
      <c r="F6842">
        <v>1999</v>
      </c>
      <c r="G6842">
        <v>18.75</v>
      </c>
    </row>
    <row r="6843" spans="5:7">
      <c r="E6843" s="80">
        <v>36503</v>
      </c>
      <c r="F6843">
        <v>1999</v>
      </c>
      <c r="G6843">
        <v>18.75</v>
      </c>
    </row>
    <row r="6844" spans="5:7">
      <c r="E6844" s="80">
        <v>36504</v>
      </c>
      <c r="F6844">
        <v>1999</v>
      </c>
      <c r="G6844">
        <v>18.75</v>
      </c>
    </row>
    <row r="6845" spans="5:7">
      <c r="E6845" s="80">
        <v>36505</v>
      </c>
      <c r="F6845">
        <v>1999</v>
      </c>
      <c r="G6845">
        <v>18.75</v>
      </c>
    </row>
    <row r="6846" spans="5:7">
      <c r="E6846" s="80">
        <v>36506</v>
      </c>
      <c r="F6846">
        <v>1999</v>
      </c>
      <c r="G6846">
        <v>18.75</v>
      </c>
    </row>
    <row r="6847" spans="5:7">
      <c r="E6847" s="80">
        <v>36507</v>
      </c>
      <c r="F6847">
        <v>1999</v>
      </c>
      <c r="G6847">
        <v>18.75</v>
      </c>
    </row>
    <row r="6848" spans="5:7">
      <c r="E6848" s="80">
        <v>36508</v>
      </c>
      <c r="F6848">
        <v>1999</v>
      </c>
      <c r="G6848">
        <v>18.75</v>
      </c>
    </row>
    <row r="6849" spans="5:7">
      <c r="E6849" s="80">
        <v>36509</v>
      </c>
      <c r="F6849">
        <v>1999</v>
      </c>
      <c r="G6849">
        <v>18.75</v>
      </c>
    </row>
    <row r="6850" spans="5:7">
      <c r="E6850" s="80">
        <v>36510</v>
      </c>
      <c r="F6850">
        <v>1999</v>
      </c>
      <c r="G6850">
        <v>18.5</v>
      </c>
    </row>
    <row r="6851" spans="5:7">
      <c r="E6851" s="80">
        <v>36511</v>
      </c>
      <c r="F6851">
        <v>1999</v>
      </c>
      <c r="G6851">
        <v>18.5</v>
      </c>
    </row>
    <row r="6852" spans="5:7">
      <c r="E6852" s="80">
        <v>36512</v>
      </c>
      <c r="F6852">
        <v>1999</v>
      </c>
      <c r="G6852">
        <v>18.5</v>
      </c>
    </row>
    <row r="6853" spans="5:7">
      <c r="E6853" s="80">
        <v>36513</v>
      </c>
      <c r="F6853">
        <v>1999</v>
      </c>
      <c r="G6853">
        <v>18.5</v>
      </c>
    </row>
    <row r="6854" spans="5:7">
      <c r="E6854" s="80">
        <v>36514</v>
      </c>
      <c r="F6854">
        <v>1999</v>
      </c>
      <c r="G6854">
        <v>18.5</v>
      </c>
    </row>
    <row r="6855" spans="5:7">
      <c r="E6855" s="80">
        <v>36515</v>
      </c>
      <c r="F6855">
        <v>1999</v>
      </c>
      <c r="G6855">
        <v>18.5</v>
      </c>
    </row>
    <row r="6856" spans="5:7">
      <c r="E6856" s="80">
        <v>36516</v>
      </c>
      <c r="F6856">
        <v>1999</v>
      </c>
      <c r="G6856">
        <v>18.5</v>
      </c>
    </row>
    <row r="6857" spans="5:7">
      <c r="E6857" s="80">
        <v>36517</v>
      </c>
      <c r="F6857">
        <v>1999</v>
      </c>
      <c r="G6857">
        <v>18.25</v>
      </c>
    </row>
    <row r="6858" spans="5:7">
      <c r="E6858" s="80">
        <v>36518</v>
      </c>
      <c r="F6858">
        <v>1999</v>
      </c>
      <c r="G6858">
        <v>18.25</v>
      </c>
    </row>
    <row r="6859" spans="5:7">
      <c r="E6859" s="80">
        <v>36519</v>
      </c>
      <c r="F6859">
        <v>1999</v>
      </c>
      <c r="G6859">
        <v>18.25</v>
      </c>
    </row>
    <row r="6860" spans="5:7">
      <c r="E6860" s="80">
        <v>36520</v>
      </c>
      <c r="F6860">
        <v>1999</v>
      </c>
      <c r="G6860">
        <v>18.25</v>
      </c>
    </row>
    <row r="6861" spans="5:7">
      <c r="E6861" s="80">
        <v>36521</v>
      </c>
      <c r="F6861">
        <v>1999</v>
      </c>
      <c r="G6861">
        <v>18.25</v>
      </c>
    </row>
    <row r="6862" spans="5:7">
      <c r="E6862" s="80">
        <v>36522</v>
      </c>
      <c r="F6862">
        <v>1999</v>
      </c>
      <c r="G6862">
        <v>18.25</v>
      </c>
    </row>
    <row r="6863" spans="5:7">
      <c r="E6863" s="80">
        <v>36523</v>
      </c>
      <c r="F6863">
        <v>1999</v>
      </c>
      <c r="G6863">
        <v>18.25</v>
      </c>
    </row>
    <row r="6864" spans="5:7">
      <c r="E6864" s="80">
        <v>36524</v>
      </c>
      <c r="F6864">
        <v>1999</v>
      </c>
      <c r="G6864">
        <v>18.25</v>
      </c>
    </row>
    <row r="6865" spans="5:7">
      <c r="E6865" s="80">
        <v>36525</v>
      </c>
      <c r="F6865">
        <v>1999</v>
      </c>
      <c r="G6865">
        <v>18.25</v>
      </c>
    </row>
    <row r="6866" spans="5:7">
      <c r="E6866" s="80">
        <v>36526</v>
      </c>
      <c r="F6866">
        <v>2000</v>
      </c>
      <c r="G6866">
        <v>18.25</v>
      </c>
    </row>
    <row r="6867" spans="5:7">
      <c r="E6867" s="80">
        <v>36527</v>
      </c>
      <c r="F6867">
        <v>2000</v>
      </c>
      <c r="G6867">
        <v>18.25</v>
      </c>
    </row>
    <row r="6868" spans="5:7">
      <c r="E6868" s="80">
        <v>36528</v>
      </c>
      <c r="F6868">
        <v>2000</v>
      </c>
      <c r="G6868">
        <v>18.25</v>
      </c>
    </row>
    <row r="6869" spans="5:7">
      <c r="E6869" s="80">
        <v>36529</v>
      </c>
      <c r="F6869">
        <v>2000</v>
      </c>
      <c r="G6869">
        <v>18.25</v>
      </c>
    </row>
    <row r="6870" spans="5:7">
      <c r="E6870" s="80">
        <v>36530</v>
      </c>
      <c r="F6870">
        <v>2000</v>
      </c>
      <c r="G6870">
        <v>18.25</v>
      </c>
    </row>
    <row r="6871" spans="5:7">
      <c r="E6871" s="80">
        <v>36531</v>
      </c>
      <c r="F6871">
        <v>2000</v>
      </c>
      <c r="G6871">
        <v>18</v>
      </c>
    </row>
    <row r="6872" spans="5:7">
      <c r="E6872" s="80">
        <v>36532</v>
      </c>
      <c r="F6872">
        <v>2000</v>
      </c>
      <c r="G6872">
        <v>18</v>
      </c>
    </row>
    <row r="6873" spans="5:7">
      <c r="E6873" s="80">
        <v>36533</v>
      </c>
      <c r="F6873">
        <v>2000</v>
      </c>
      <c r="G6873">
        <v>18</v>
      </c>
    </row>
    <row r="6874" spans="5:7">
      <c r="E6874" s="80">
        <v>36534</v>
      </c>
      <c r="F6874">
        <v>2000</v>
      </c>
      <c r="G6874">
        <v>18</v>
      </c>
    </row>
    <row r="6875" spans="5:7">
      <c r="E6875" s="80">
        <v>36535</v>
      </c>
      <c r="F6875">
        <v>2000</v>
      </c>
      <c r="G6875">
        <v>18</v>
      </c>
    </row>
    <row r="6876" spans="5:7">
      <c r="E6876" s="80">
        <v>36536</v>
      </c>
      <c r="F6876">
        <v>2000</v>
      </c>
      <c r="G6876">
        <v>18</v>
      </c>
    </row>
    <row r="6877" spans="5:7">
      <c r="E6877" s="80">
        <v>36537</v>
      </c>
      <c r="F6877">
        <v>2000</v>
      </c>
      <c r="G6877">
        <v>18</v>
      </c>
    </row>
    <row r="6878" spans="5:7">
      <c r="E6878" s="80">
        <v>36538</v>
      </c>
      <c r="F6878">
        <v>2000</v>
      </c>
      <c r="G6878">
        <v>17.75</v>
      </c>
    </row>
    <row r="6879" spans="5:7">
      <c r="E6879" s="80">
        <v>36539</v>
      </c>
      <c r="F6879">
        <v>2000</v>
      </c>
      <c r="G6879">
        <v>17.75</v>
      </c>
    </row>
    <row r="6880" spans="5:7">
      <c r="E6880" s="80">
        <v>36540</v>
      </c>
      <c r="F6880">
        <v>2000</v>
      </c>
      <c r="G6880">
        <v>17.75</v>
      </c>
    </row>
    <row r="6881" spans="5:7">
      <c r="E6881" s="80">
        <v>36541</v>
      </c>
      <c r="F6881">
        <v>2000</v>
      </c>
      <c r="G6881">
        <v>17.75</v>
      </c>
    </row>
    <row r="6882" spans="5:7">
      <c r="E6882" s="80">
        <v>36542</v>
      </c>
      <c r="F6882">
        <v>2000</v>
      </c>
      <c r="G6882">
        <v>17.75</v>
      </c>
    </row>
    <row r="6883" spans="5:7">
      <c r="E6883" s="80">
        <v>36543</v>
      </c>
      <c r="F6883">
        <v>2000</v>
      </c>
      <c r="G6883">
        <v>17.75</v>
      </c>
    </row>
    <row r="6884" spans="5:7">
      <c r="E6884" s="80">
        <v>36544</v>
      </c>
      <c r="F6884">
        <v>2000</v>
      </c>
      <c r="G6884">
        <v>17.75</v>
      </c>
    </row>
    <row r="6885" spans="5:7">
      <c r="E6885" s="80">
        <v>36545</v>
      </c>
      <c r="F6885">
        <v>2000</v>
      </c>
      <c r="G6885">
        <v>17.5</v>
      </c>
    </row>
    <row r="6886" spans="5:7">
      <c r="E6886" s="80">
        <v>36546</v>
      </c>
      <c r="F6886">
        <v>2000</v>
      </c>
      <c r="G6886">
        <v>17.5</v>
      </c>
    </row>
    <row r="6887" spans="5:7">
      <c r="E6887" s="80">
        <v>36547</v>
      </c>
      <c r="F6887">
        <v>2000</v>
      </c>
      <c r="G6887">
        <v>17.5</v>
      </c>
    </row>
    <row r="6888" spans="5:7">
      <c r="E6888" s="80">
        <v>36548</v>
      </c>
      <c r="F6888">
        <v>2000</v>
      </c>
      <c r="G6888">
        <v>17.5</v>
      </c>
    </row>
    <row r="6889" spans="5:7">
      <c r="E6889" s="80">
        <v>36549</v>
      </c>
      <c r="F6889">
        <v>2000</v>
      </c>
      <c r="G6889">
        <v>17.5</v>
      </c>
    </row>
    <row r="6890" spans="5:7">
      <c r="E6890" s="80">
        <v>36550</v>
      </c>
      <c r="F6890">
        <v>2000</v>
      </c>
      <c r="G6890">
        <v>17.5</v>
      </c>
    </row>
    <row r="6891" spans="5:7">
      <c r="E6891" s="80">
        <v>36551</v>
      </c>
      <c r="F6891">
        <v>2000</v>
      </c>
      <c r="G6891">
        <v>17.5</v>
      </c>
    </row>
    <row r="6892" spans="5:7">
      <c r="E6892" s="80">
        <v>36552</v>
      </c>
      <c r="F6892">
        <v>2000</v>
      </c>
      <c r="G6892">
        <v>17.5</v>
      </c>
    </row>
    <row r="6893" spans="5:7">
      <c r="E6893" s="80">
        <v>36553</v>
      </c>
      <c r="F6893">
        <v>2000</v>
      </c>
      <c r="G6893">
        <v>17.5</v>
      </c>
    </row>
    <row r="6894" spans="5:7">
      <c r="E6894" s="80">
        <v>36554</v>
      </c>
      <c r="F6894">
        <v>2000</v>
      </c>
      <c r="G6894">
        <v>17.5</v>
      </c>
    </row>
    <row r="6895" spans="5:7">
      <c r="E6895" s="80">
        <v>36555</v>
      </c>
      <c r="F6895">
        <v>2000</v>
      </c>
      <c r="G6895">
        <v>17.5</v>
      </c>
    </row>
    <row r="6896" spans="5:7">
      <c r="E6896" s="80">
        <v>36556</v>
      </c>
      <c r="F6896">
        <v>2000</v>
      </c>
      <c r="G6896">
        <v>17.5</v>
      </c>
    </row>
    <row r="6897" spans="5:7">
      <c r="E6897" s="80">
        <v>36557</v>
      </c>
      <c r="F6897">
        <v>2000</v>
      </c>
      <c r="G6897">
        <v>17.5</v>
      </c>
    </row>
    <row r="6898" spans="5:7">
      <c r="E6898" s="80">
        <v>36558</v>
      </c>
      <c r="F6898">
        <v>2000</v>
      </c>
      <c r="G6898">
        <v>17.5</v>
      </c>
    </row>
    <row r="6899" spans="5:7">
      <c r="E6899" s="80">
        <v>36559</v>
      </c>
      <c r="F6899">
        <v>2000</v>
      </c>
      <c r="G6899">
        <v>17.5</v>
      </c>
    </row>
    <row r="6900" spans="5:7">
      <c r="E6900" s="80">
        <v>36560</v>
      </c>
      <c r="F6900">
        <v>2000</v>
      </c>
      <c r="G6900">
        <v>17.5</v>
      </c>
    </row>
    <row r="6901" spans="5:7">
      <c r="E6901" s="80">
        <v>36561</v>
      </c>
      <c r="F6901">
        <v>2000</v>
      </c>
      <c r="G6901">
        <v>17.5</v>
      </c>
    </row>
    <row r="6902" spans="5:7">
      <c r="E6902" s="80">
        <v>36562</v>
      </c>
      <c r="F6902">
        <v>2000</v>
      </c>
      <c r="G6902">
        <v>17.5</v>
      </c>
    </row>
    <row r="6903" spans="5:7">
      <c r="E6903" s="80">
        <v>36563</v>
      </c>
      <c r="F6903">
        <v>2000</v>
      </c>
      <c r="G6903">
        <v>17.5</v>
      </c>
    </row>
    <row r="6904" spans="5:7">
      <c r="E6904" s="80">
        <v>36564</v>
      </c>
      <c r="F6904">
        <v>2000</v>
      </c>
      <c r="G6904">
        <v>17.5</v>
      </c>
    </row>
    <row r="6905" spans="5:7">
      <c r="E6905" s="80">
        <v>36565</v>
      </c>
      <c r="F6905">
        <v>2000</v>
      </c>
      <c r="G6905">
        <v>17.5</v>
      </c>
    </row>
    <row r="6906" spans="5:7">
      <c r="E6906" s="80">
        <v>36566</v>
      </c>
      <c r="F6906">
        <v>2000</v>
      </c>
      <c r="G6906">
        <v>17.5</v>
      </c>
    </row>
    <row r="6907" spans="5:7">
      <c r="E6907" s="80">
        <v>36567</v>
      </c>
      <c r="F6907">
        <v>2000</v>
      </c>
      <c r="G6907">
        <v>17.5</v>
      </c>
    </row>
    <row r="6908" spans="5:7">
      <c r="E6908" s="80">
        <v>36568</v>
      </c>
      <c r="F6908">
        <v>2000</v>
      </c>
      <c r="G6908">
        <v>17.5</v>
      </c>
    </row>
    <row r="6909" spans="5:7">
      <c r="E6909" s="80">
        <v>36569</v>
      </c>
      <c r="F6909">
        <v>2000</v>
      </c>
      <c r="G6909">
        <v>17.5</v>
      </c>
    </row>
    <row r="6910" spans="5:7">
      <c r="E6910" s="80">
        <v>36570</v>
      </c>
      <c r="F6910">
        <v>2000</v>
      </c>
      <c r="G6910">
        <v>17.5</v>
      </c>
    </row>
    <row r="6911" spans="5:7">
      <c r="E6911" s="80">
        <v>36571</v>
      </c>
      <c r="F6911">
        <v>2000</v>
      </c>
      <c r="G6911">
        <v>17.5</v>
      </c>
    </row>
    <row r="6912" spans="5:7">
      <c r="E6912" s="80">
        <v>36572</v>
      </c>
      <c r="F6912">
        <v>2000</v>
      </c>
      <c r="G6912">
        <v>17.5</v>
      </c>
    </row>
    <row r="6913" spans="5:7">
      <c r="E6913" s="80">
        <v>36573</v>
      </c>
      <c r="F6913">
        <v>2000</v>
      </c>
      <c r="G6913">
        <v>17.5</v>
      </c>
    </row>
    <row r="6914" spans="5:7">
      <c r="E6914" s="80">
        <v>36574</v>
      </c>
      <c r="F6914">
        <v>2000</v>
      </c>
      <c r="G6914">
        <v>17.5</v>
      </c>
    </row>
    <row r="6915" spans="5:7">
      <c r="E6915" s="80">
        <v>36575</v>
      </c>
      <c r="F6915">
        <v>2000</v>
      </c>
      <c r="G6915">
        <v>17.5</v>
      </c>
    </row>
    <row r="6916" spans="5:7">
      <c r="E6916" s="80">
        <v>36576</v>
      </c>
      <c r="F6916">
        <v>2000</v>
      </c>
      <c r="G6916">
        <v>17.5</v>
      </c>
    </row>
    <row r="6917" spans="5:7">
      <c r="E6917" s="80">
        <v>36577</v>
      </c>
      <c r="F6917">
        <v>2000</v>
      </c>
      <c r="G6917">
        <v>17.5</v>
      </c>
    </row>
    <row r="6918" spans="5:7">
      <c r="E6918" s="80">
        <v>36578</v>
      </c>
      <c r="F6918">
        <v>2000</v>
      </c>
      <c r="G6918">
        <v>17.5</v>
      </c>
    </row>
    <row r="6919" spans="5:7">
      <c r="E6919" s="80">
        <v>36579</v>
      </c>
      <c r="F6919">
        <v>2000</v>
      </c>
      <c r="G6919">
        <v>17.5</v>
      </c>
    </row>
    <row r="6920" spans="5:7">
      <c r="E6920" s="80">
        <v>36580</v>
      </c>
      <c r="F6920">
        <v>2000</v>
      </c>
      <c r="G6920">
        <v>17.5</v>
      </c>
    </row>
    <row r="6921" spans="5:7">
      <c r="E6921" s="80">
        <v>36581</v>
      </c>
      <c r="F6921">
        <v>2000</v>
      </c>
      <c r="G6921">
        <v>17.5</v>
      </c>
    </row>
    <row r="6922" spans="5:7">
      <c r="E6922" s="80">
        <v>36582</v>
      </c>
      <c r="F6922">
        <v>2000</v>
      </c>
      <c r="G6922">
        <v>17.5</v>
      </c>
    </row>
    <row r="6923" spans="5:7">
      <c r="E6923" s="80">
        <v>36583</v>
      </c>
      <c r="F6923">
        <v>2000</v>
      </c>
      <c r="G6923">
        <v>17.5</v>
      </c>
    </row>
    <row r="6924" spans="5:7">
      <c r="E6924" s="80">
        <v>36584</v>
      </c>
      <c r="F6924">
        <v>2000</v>
      </c>
      <c r="G6924">
        <v>17.5</v>
      </c>
    </row>
    <row r="6925" spans="5:7">
      <c r="E6925" s="80">
        <v>36585</v>
      </c>
      <c r="F6925">
        <v>2000</v>
      </c>
      <c r="G6925">
        <v>17.5</v>
      </c>
    </row>
    <row r="6926" spans="5:7">
      <c r="E6926" s="80">
        <v>36586</v>
      </c>
      <c r="F6926">
        <v>2000</v>
      </c>
      <c r="G6926">
        <v>17.5</v>
      </c>
    </row>
    <row r="6927" spans="5:7">
      <c r="E6927" s="80">
        <v>36587</v>
      </c>
      <c r="F6927">
        <v>2000</v>
      </c>
      <c r="G6927">
        <v>17.25</v>
      </c>
    </row>
    <row r="6928" spans="5:7">
      <c r="E6928" s="80">
        <v>36588</v>
      </c>
      <c r="F6928">
        <v>2000</v>
      </c>
      <c r="G6928">
        <v>17.25</v>
      </c>
    </row>
    <row r="6929" spans="5:7">
      <c r="E6929" s="80">
        <v>36589</v>
      </c>
      <c r="F6929">
        <v>2000</v>
      </c>
      <c r="G6929">
        <v>17.25</v>
      </c>
    </row>
    <row r="6930" spans="5:7">
      <c r="E6930" s="80">
        <v>36590</v>
      </c>
      <c r="F6930">
        <v>2000</v>
      </c>
      <c r="G6930">
        <v>17.25</v>
      </c>
    </row>
    <row r="6931" spans="5:7">
      <c r="E6931" s="80">
        <v>36591</v>
      </c>
      <c r="F6931">
        <v>2000</v>
      </c>
      <c r="G6931">
        <v>17.25</v>
      </c>
    </row>
    <row r="6932" spans="5:7">
      <c r="E6932" s="80">
        <v>36592</v>
      </c>
      <c r="F6932">
        <v>2000</v>
      </c>
      <c r="G6932">
        <v>17.25</v>
      </c>
    </row>
    <row r="6933" spans="5:7">
      <c r="E6933" s="80">
        <v>36593</v>
      </c>
      <c r="F6933">
        <v>2000</v>
      </c>
      <c r="G6933">
        <v>17.25</v>
      </c>
    </row>
    <row r="6934" spans="5:7">
      <c r="E6934" s="80">
        <v>36594</v>
      </c>
      <c r="F6934">
        <v>2000</v>
      </c>
      <c r="G6934">
        <v>17.25</v>
      </c>
    </row>
    <row r="6935" spans="5:7">
      <c r="E6935" s="80">
        <v>36595</v>
      </c>
      <c r="F6935">
        <v>2000</v>
      </c>
      <c r="G6935">
        <v>17.25</v>
      </c>
    </row>
    <row r="6936" spans="5:7">
      <c r="E6936" s="80">
        <v>36596</v>
      </c>
      <c r="F6936">
        <v>2000</v>
      </c>
      <c r="G6936">
        <v>17.25</v>
      </c>
    </row>
    <row r="6937" spans="5:7">
      <c r="E6937" s="80">
        <v>36597</v>
      </c>
      <c r="F6937">
        <v>2000</v>
      </c>
      <c r="G6937">
        <v>17.25</v>
      </c>
    </row>
    <row r="6938" spans="5:7">
      <c r="E6938" s="80">
        <v>36598</v>
      </c>
      <c r="F6938">
        <v>2000</v>
      </c>
      <c r="G6938">
        <v>17.25</v>
      </c>
    </row>
    <row r="6939" spans="5:7">
      <c r="E6939" s="80">
        <v>36599</v>
      </c>
      <c r="F6939">
        <v>2000</v>
      </c>
      <c r="G6939">
        <v>17.25</v>
      </c>
    </row>
    <row r="6940" spans="5:7">
      <c r="E6940" s="80">
        <v>36600</v>
      </c>
      <c r="F6940">
        <v>2000</v>
      </c>
      <c r="G6940">
        <v>17.25</v>
      </c>
    </row>
    <row r="6941" spans="5:7">
      <c r="E6941" s="80">
        <v>36601</v>
      </c>
      <c r="F6941">
        <v>2000</v>
      </c>
      <c r="G6941">
        <v>17.25</v>
      </c>
    </row>
    <row r="6942" spans="5:7">
      <c r="E6942" s="80">
        <v>36602</v>
      </c>
      <c r="F6942">
        <v>2000</v>
      </c>
      <c r="G6942">
        <v>17.25</v>
      </c>
    </row>
    <row r="6943" spans="5:7">
      <c r="E6943" s="80">
        <v>36603</v>
      </c>
      <c r="F6943">
        <v>2000</v>
      </c>
      <c r="G6943">
        <v>17.25</v>
      </c>
    </row>
    <row r="6944" spans="5:7">
      <c r="E6944" s="80">
        <v>36604</v>
      </c>
      <c r="F6944">
        <v>2000</v>
      </c>
      <c r="G6944">
        <v>17.25</v>
      </c>
    </row>
    <row r="6945" spans="5:7">
      <c r="E6945" s="80">
        <v>36605</v>
      </c>
      <c r="F6945">
        <v>2000</v>
      </c>
      <c r="G6945">
        <v>17.25</v>
      </c>
    </row>
    <row r="6946" spans="5:7">
      <c r="E6946" s="80">
        <v>36606</v>
      </c>
      <c r="F6946">
        <v>2000</v>
      </c>
      <c r="G6946">
        <v>17.25</v>
      </c>
    </row>
    <row r="6947" spans="5:7">
      <c r="E6947" s="80">
        <v>36607</v>
      </c>
      <c r="F6947">
        <v>2000</v>
      </c>
      <c r="G6947">
        <v>17.25</v>
      </c>
    </row>
    <row r="6948" spans="5:7">
      <c r="E6948" s="80">
        <v>36608</v>
      </c>
      <c r="F6948">
        <v>2000</v>
      </c>
      <c r="G6948">
        <v>17.25</v>
      </c>
    </row>
    <row r="6949" spans="5:7">
      <c r="E6949" s="80">
        <v>36609</v>
      </c>
      <c r="F6949">
        <v>2000</v>
      </c>
      <c r="G6949">
        <v>17.25</v>
      </c>
    </row>
    <row r="6950" spans="5:7">
      <c r="E6950" s="80">
        <v>36610</v>
      </c>
      <c r="F6950">
        <v>2000</v>
      </c>
      <c r="G6950">
        <v>17.25</v>
      </c>
    </row>
    <row r="6951" spans="5:7">
      <c r="E6951" s="80">
        <v>36611</v>
      </c>
      <c r="F6951">
        <v>2000</v>
      </c>
      <c r="G6951">
        <v>17.25</v>
      </c>
    </row>
    <row r="6952" spans="5:7">
      <c r="E6952" s="80">
        <v>36612</v>
      </c>
      <c r="F6952">
        <v>2000</v>
      </c>
      <c r="G6952">
        <v>17.25</v>
      </c>
    </row>
    <row r="6953" spans="5:7">
      <c r="E6953" s="80">
        <v>36613</v>
      </c>
      <c r="F6953">
        <v>2000</v>
      </c>
      <c r="G6953">
        <v>17.25</v>
      </c>
    </row>
    <row r="6954" spans="5:7">
      <c r="E6954" s="80">
        <v>36614</v>
      </c>
      <c r="F6954">
        <v>2000</v>
      </c>
      <c r="G6954">
        <v>17.25</v>
      </c>
    </row>
    <row r="6955" spans="5:7">
      <c r="E6955" s="80">
        <v>36615</v>
      </c>
      <c r="F6955">
        <v>2000</v>
      </c>
      <c r="G6955">
        <v>17.25</v>
      </c>
    </row>
    <row r="6956" spans="5:7">
      <c r="E6956" s="80">
        <v>36616</v>
      </c>
      <c r="F6956">
        <v>2000</v>
      </c>
      <c r="G6956">
        <v>17.25</v>
      </c>
    </row>
    <row r="6957" spans="5:7">
      <c r="E6957" s="80">
        <v>36617</v>
      </c>
      <c r="F6957">
        <v>2000</v>
      </c>
      <c r="G6957">
        <v>17.25</v>
      </c>
    </row>
    <row r="6958" spans="5:7">
      <c r="E6958" s="80">
        <v>36618</v>
      </c>
      <c r="F6958">
        <v>2000</v>
      </c>
      <c r="G6958">
        <v>17.25</v>
      </c>
    </row>
    <row r="6959" spans="5:7">
      <c r="E6959" s="80">
        <v>36619</v>
      </c>
      <c r="F6959">
        <v>2000</v>
      </c>
      <c r="G6959">
        <v>17.25</v>
      </c>
    </row>
    <row r="6960" spans="5:7">
      <c r="E6960" s="80">
        <v>36620</v>
      </c>
      <c r="F6960">
        <v>2000</v>
      </c>
      <c r="G6960">
        <v>17.25</v>
      </c>
    </row>
    <row r="6961" spans="5:7">
      <c r="E6961" s="80">
        <v>36621</v>
      </c>
      <c r="F6961">
        <v>2000</v>
      </c>
      <c r="G6961">
        <v>17.25</v>
      </c>
    </row>
    <row r="6962" spans="5:7">
      <c r="E6962" s="80">
        <v>36622</v>
      </c>
      <c r="F6962">
        <v>2000</v>
      </c>
      <c r="G6962">
        <v>17.25</v>
      </c>
    </row>
    <row r="6963" spans="5:7">
      <c r="E6963" s="80">
        <v>36623</v>
      </c>
      <c r="F6963">
        <v>2000</v>
      </c>
      <c r="G6963">
        <v>17.25</v>
      </c>
    </row>
    <row r="6964" spans="5:7">
      <c r="E6964" s="80">
        <v>36624</v>
      </c>
      <c r="F6964">
        <v>2000</v>
      </c>
      <c r="G6964">
        <v>17.25</v>
      </c>
    </row>
    <row r="6965" spans="5:7">
      <c r="E6965" s="80">
        <v>36625</v>
      </c>
      <c r="F6965">
        <v>2000</v>
      </c>
      <c r="G6965">
        <v>17.25</v>
      </c>
    </row>
    <row r="6966" spans="5:7">
      <c r="E6966" s="80">
        <v>36626</v>
      </c>
      <c r="F6966">
        <v>2000</v>
      </c>
      <c r="G6966">
        <v>17.25</v>
      </c>
    </row>
    <row r="6967" spans="5:7">
      <c r="E6967" s="80">
        <v>36627</v>
      </c>
      <c r="F6967">
        <v>2000</v>
      </c>
      <c r="G6967">
        <v>17.25</v>
      </c>
    </row>
    <row r="6968" spans="5:7">
      <c r="E6968" s="80">
        <v>36628</v>
      </c>
      <c r="F6968">
        <v>2000</v>
      </c>
      <c r="G6968">
        <v>17.25</v>
      </c>
    </row>
    <row r="6969" spans="5:7">
      <c r="E6969" s="80">
        <v>36629</v>
      </c>
      <c r="F6969">
        <v>2000</v>
      </c>
      <c r="G6969">
        <v>17.25</v>
      </c>
    </row>
    <row r="6970" spans="5:7">
      <c r="E6970" s="80">
        <v>36630</v>
      </c>
      <c r="F6970">
        <v>2000</v>
      </c>
      <c r="G6970">
        <v>17.25</v>
      </c>
    </row>
    <row r="6971" spans="5:7">
      <c r="E6971" s="80">
        <v>36631</v>
      </c>
      <c r="F6971">
        <v>2000</v>
      </c>
      <c r="G6971">
        <v>17.25</v>
      </c>
    </row>
    <row r="6972" spans="5:7">
      <c r="E6972" s="80">
        <v>36632</v>
      </c>
      <c r="F6972">
        <v>2000</v>
      </c>
      <c r="G6972">
        <v>17.25</v>
      </c>
    </row>
    <row r="6973" spans="5:7">
      <c r="E6973" s="80">
        <v>36633</v>
      </c>
      <c r="F6973">
        <v>2000</v>
      </c>
      <c r="G6973">
        <v>17.25</v>
      </c>
    </row>
    <row r="6974" spans="5:7">
      <c r="E6974" s="80">
        <v>36634</v>
      </c>
      <c r="F6974">
        <v>2000</v>
      </c>
      <c r="G6974">
        <v>17.25</v>
      </c>
    </row>
    <row r="6975" spans="5:7">
      <c r="E6975" s="80">
        <v>36635</v>
      </c>
      <c r="F6975">
        <v>2000</v>
      </c>
      <c r="G6975">
        <v>17.25</v>
      </c>
    </row>
    <row r="6976" spans="5:7">
      <c r="E6976" s="80">
        <v>36636</v>
      </c>
      <c r="F6976">
        <v>2000</v>
      </c>
      <c r="G6976">
        <v>17.25</v>
      </c>
    </row>
    <row r="6977" spans="5:7">
      <c r="E6977" s="80">
        <v>36637</v>
      </c>
      <c r="F6977">
        <v>2000</v>
      </c>
      <c r="G6977">
        <v>17.25</v>
      </c>
    </row>
    <row r="6978" spans="5:7">
      <c r="E6978" s="80">
        <v>36638</v>
      </c>
      <c r="F6978">
        <v>2000</v>
      </c>
      <c r="G6978">
        <v>17.25</v>
      </c>
    </row>
    <row r="6979" spans="5:7">
      <c r="E6979" s="80">
        <v>36639</v>
      </c>
      <c r="F6979">
        <v>2000</v>
      </c>
      <c r="G6979">
        <v>17.25</v>
      </c>
    </row>
    <row r="6980" spans="5:7">
      <c r="E6980" s="80">
        <v>36640</v>
      </c>
      <c r="F6980">
        <v>2000</v>
      </c>
      <c r="G6980">
        <v>17.25</v>
      </c>
    </row>
    <row r="6981" spans="5:7">
      <c r="E6981" s="80">
        <v>36641</v>
      </c>
      <c r="F6981">
        <v>2000</v>
      </c>
      <c r="G6981">
        <v>17.25</v>
      </c>
    </row>
    <row r="6982" spans="5:7">
      <c r="E6982" s="80">
        <v>36642</v>
      </c>
      <c r="F6982">
        <v>2000</v>
      </c>
      <c r="G6982">
        <v>17.25</v>
      </c>
    </row>
    <row r="6983" spans="5:7">
      <c r="E6983" s="80">
        <v>36643</v>
      </c>
      <c r="F6983">
        <v>2000</v>
      </c>
      <c r="G6983">
        <v>17.25</v>
      </c>
    </row>
    <row r="6984" spans="5:7">
      <c r="E6984" s="80">
        <v>36644</v>
      </c>
      <c r="F6984">
        <v>2000</v>
      </c>
      <c r="G6984">
        <v>17.25</v>
      </c>
    </row>
    <row r="6985" spans="5:7">
      <c r="E6985" s="80">
        <v>36645</v>
      </c>
      <c r="F6985">
        <v>2000</v>
      </c>
      <c r="G6985">
        <v>17.25</v>
      </c>
    </row>
    <row r="6986" spans="5:7">
      <c r="E6986" s="80">
        <v>36646</v>
      </c>
      <c r="F6986">
        <v>2000</v>
      </c>
      <c r="G6986">
        <v>17.25</v>
      </c>
    </row>
    <row r="6987" spans="5:7">
      <c r="E6987" s="80">
        <v>36647</v>
      </c>
      <c r="F6987">
        <v>2000</v>
      </c>
      <c r="G6987">
        <v>17.25</v>
      </c>
    </row>
    <row r="6988" spans="5:7">
      <c r="E6988" s="80">
        <v>36648</v>
      </c>
      <c r="F6988">
        <v>2000</v>
      </c>
      <c r="G6988">
        <v>17.25</v>
      </c>
    </row>
    <row r="6989" spans="5:7">
      <c r="E6989" s="80">
        <v>36649</v>
      </c>
      <c r="F6989">
        <v>2000</v>
      </c>
      <c r="G6989">
        <v>17.25</v>
      </c>
    </row>
    <row r="6990" spans="5:7">
      <c r="E6990" s="80">
        <v>36650</v>
      </c>
      <c r="F6990">
        <v>2000</v>
      </c>
      <c r="G6990">
        <v>17.25</v>
      </c>
    </row>
    <row r="6991" spans="5:7">
      <c r="E6991" s="80">
        <v>36651</v>
      </c>
      <c r="F6991">
        <v>2000</v>
      </c>
      <c r="G6991">
        <v>17.25</v>
      </c>
    </row>
    <row r="6992" spans="5:7">
      <c r="E6992" s="80">
        <v>36652</v>
      </c>
      <c r="F6992">
        <v>2000</v>
      </c>
      <c r="G6992">
        <v>17.25</v>
      </c>
    </row>
    <row r="6993" spans="5:7">
      <c r="E6993" s="80">
        <v>36653</v>
      </c>
      <c r="F6993">
        <v>2000</v>
      </c>
      <c r="G6993">
        <v>17.25</v>
      </c>
    </row>
    <row r="6994" spans="5:7">
      <c r="E6994" s="80">
        <v>36654</v>
      </c>
      <c r="F6994">
        <v>2000</v>
      </c>
      <c r="G6994">
        <v>17.25</v>
      </c>
    </row>
    <row r="6995" spans="5:7">
      <c r="E6995" s="80">
        <v>36655</v>
      </c>
      <c r="F6995">
        <v>2000</v>
      </c>
      <c r="G6995">
        <v>17.25</v>
      </c>
    </row>
    <row r="6996" spans="5:7">
      <c r="E6996" s="80">
        <v>36656</v>
      </c>
      <c r="F6996">
        <v>2000</v>
      </c>
      <c r="G6996">
        <v>17.25</v>
      </c>
    </row>
    <row r="6997" spans="5:7">
      <c r="E6997" s="80">
        <v>36657</v>
      </c>
      <c r="F6997">
        <v>2000</v>
      </c>
      <c r="G6997">
        <v>17.25</v>
      </c>
    </row>
    <row r="6998" spans="5:7">
      <c r="E6998" s="80">
        <v>36658</v>
      </c>
      <c r="F6998">
        <v>2000</v>
      </c>
      <c r="G6998">
        <v>17.25</v>
      </c>
    </row>
    <row r="6999" spans="5:7">
      <c r="E6999" s="80">
        <v>36659</v>
      </c>
      <c r="F6999">
        <v>2000</v>
      </c>
      <c r="G6999">
        <v>17.25</v>
      </c>
    </row>
    <row r="7000" spans="5:7">
      <c r="E7000" s="80">
        <v>36660</v>
      </c>
      <c r="F7000">
        <v>2000</v>
      </c>
      <c r="G7000">
        <v>17.25</v>
      </c>
    </row>
    <row r="7001" spans="5:7">
      <c r="E7001" s="80">
        <v>36661</v>
      </c>
      <c r="F7001">
        <v>2000</v>
      </c>
      <c r="G7001">
        <v>17.25</v>
      </c>
    </row>
    <row r="7002" spans="5:7">
      <c r="E7002" s="80">
        <v>36662</v>
      </c>
      <c r="F7002">
        <v>2000</v>
      </c>
      <c r="G7002">
        <v>17.25</v>
      </c>
    </row>
    <row r="7003" spans="5:7">
      <c r="E7003" s="80">
        <v>36663</v>
      </c>
      <c r="F7003">
        <v>2000</v>
      </c>
      <c r="G7003">
        <v>17.25</v>
      </c>
    </row>
    <row r="7004" spans="5:7">
      <c r="E7004" s="80">
        <v>36664</v>
      </c>
      <c r="F7004">
        <v>2000</v>
      </c>
      <c r="G7004">
        <v>17.25</v>
      </c>
    </row>
    <row r="7005" spans="5:7">
      <c r="E7005" s="80">
        <v>36665</v>
      </c>
      <c r="F7005">
        <v>2000</v>
      </c>
      <c r="G7005">
        <v>17.25</v>
      </c>
    </row>
    <row r="7006" spans="5:7">
      <c r="E7006" s="80">
        <v>36666</v>
      </c>
      <c r="F7006">
        <v>2000</v>
      </c>
      <c r="G7006">
        <v>17.25</v>
      </c>
    </row>
    <row r="7007" spans="5:7">
      <c r="E7007" s="80">
        <v>36667</v>
      </c>
      <c r="F7007">
        <v>2000</v>
      </c>
      <c r="G7007">
        <v>17.25</v>
      </c>
    </row>
    <row r="7008" spans="5:7">
      <c r="E7008" s="80">
        <v>36668</v>
      </c>
      <c r="F7008">
        <v>2000</v>
      </c>
      <c r="G7008">
        <v>17.25</v>
      </c>
    </row>
    <row r="7009" spans="5:7">
      <c r="E7009" s="80">
        <v>36669</v>
      </c>
      <c r="F7009">
        <v>2000</v>
      </c>
      <c r="G7009">
        <v>17.25</v>
      </c>
    </row>
    <row r="7010" spans="5:7">
      <c r="E7010" s="80">
        <v>36670</v>
      </c>
      <c r="F7010">
        <v>2000</v>
      </c>
      <c r="G7010">
        <v>17.25</v>
      </c>
    </row>
    <row r="7011" spans="5:7">
      <c r="E7011" s="80">
        <v>36671</v>
      </c>
      <c r="F7011">
        <v>2000</v>
      </c>
      <c r="G7011">
        <v>17.25</v>
      </c>
    </row>
    <row r="7012" spans="5:7">
      <c r="E7012" s="80">
        <v>36672</v>
      </c>
      <c r="F7012">
        <v>2000</v>
      </c>
      <c r="G7012">
        <v>17.25</v>
      </c>
    </row>
    <row r="7013" spans="5:7">
      <c r="E7013" s="80">
        <v>36673</v>
      </c>
      <c r="F7013">
        <v>2000</v>
      </c>
      <c r="G7013">
        <v>17.25</v>
      </c>
    </row>
    <row r="7014" spans="5:7">
      <c r="E7014" s="80">
        <v>36674</v>
      </c>
      <c r="F7014">
        <v>2000</v>
      </c>
      <c r="G7014">
        <v>17.25</v>
      </c>
    </row>
    <row r="7015" spans="5:7">
      <c r="E7015" s="80">
        <v>36675</v>
      </c>
      <c r="F7015">
        <v>2000</v>
      </c>
      <c r="G7015">
        <v>17.25</v>
      </c>
    </row>
    <row r="7016" spans="5:7">
      <c r="E7016" s="80">
        <v>36676</v>
      </c>
      <c r="F7016">
        <v>2000</v>
      </c>
      <c r="G7016">
        <v>17.25</v>
      </c>
    </row>
    <row r="7017" spans="5:7">
      <c r="E7017" s="80">
        <v>36677</v>
      </c>
      <c r="F7017">
        <v>2000</v>
      </c>
      <c r="G7017">
        <v>17.25</v>
      </c>
    </row>
    <row r="7018" spans="5:7">
      <c r="E7018" s="80">
        <v>36678</v>
      </c>
      <c r="F7018">
        <v>2000</v>
      </c>
      <c r="G7018">
        <v>17.25</v>
      </c>
    </row>
    <row r="7019" spans="5:7">
      <c r="E7019" s="80">
        <v>36679</v>
      </c>
      <c r="F7019">
        <v>2000</v>
      </c>
      <c r="G7019">
        <v>17.25</v>
      </c>
    </row>
    <row r="7020" spans="5:7">
      <c r="E7020" s="80">
        <v>36680</v>
      </c>
      <c r="F7020">
        <v>2000</v>
      </c>
      <c r="G7020">
        <v>17.25</v>
      </c>
    </row>
    <row r="7021" spans="5:7">
      <c r="E7021" s="80">
        <v>36681</v>
      </c>
      <c r="F7021">
        <v>2000</v>
      </c>
      <c r="G7021">
        <v>17.25</v>
      </c>
    </row>
    <row r="7022" spans="5:7">
      <c r="E7022" s="80">
        <v>36682</v>
      </c>
      <c r="F7022">
        <v>2000</v>
      </c>
      <c r="G7022">
        <v>17.25</v>
      </c>
    </row>
    <row r="7023" spans="5:7">
      <c r="E7023" s="80">
        <v>36683</v>
      </c>
      <c r="F7023">
        <v>2000</v>
      </c>
      <c r="G7023">
        <v>17.25</v>
      </c>
    </row>
    <row r="7024" spans="5:7">
      <c r="E7024" s="80">
        <v>36684</v>
      </c>
      <c r="F7024">
        <v>2000</v>
      </c>
      <c r="G7024">
        <v>17.25</v>
      </c>
    </row>
    <row r="7025" spans="5:7">
      <c r="E7025" s="80">
        <v>36685</v>
      </c>
      <c r="F7025">
        <v>2000</v>
      </c>
      <c r="G7025">
        <v>17.5</v>
      </c>
    </row>
    <row r="7026" spans="5:7">
      <c r="E7026" s="80">
        <v>36686</v>
      </c>
      <c r="F7026">
        <v>2000</v>
      </c>
      <c r="G7026">
        <v>17.5</v>
      </c>
    </row>
    <row r="7027" spans="5:7">
      <c r="E7027" s="80">
        <v>36687</v>
      </c>
      <c r="F7027">
        <v>2000</v>
      </c>
      <c r="G7027">
        <v>17.5</v>
      </c>
    </row>
    <row r="7028" spans="5:7">
      <c r="E7028" s="80">
        <v>36688</v>
      </c>
      <c r="F7028">
        <v>2000</v>
      </c>
      <c r="G7028">
        <v>17.5</v>
      </c>
    </row>
    <row r="7029" spans="5:7">
      <c r="E7029" s="80">
        <v>36689</v>
      </c>
      <c r="F7029">
        <v>2000</v>
      </c>
      <c r="G7029">
        <v>17.5</v>
      </c>
    </row>
    <row r="7030" spans="5:7">
      <c r="E7030" s="80">
        <v>36690</v>
      </c>
      <c r="F7030">
        <v>2000</v>
      </c>
      <c r="G7030">
        <v>17.5</v>
      </c>
    </row>
    <row r="7031" spans="5:7">
      <c r="E7031" s="80">
        <v>36691</v>
      </c>
      <c r="F7031">
        <v>2000</v>
      </c>
      <c r="G7031">
        <v>17.5</v>
      </c>
    </row>
    <row r="7032" spans="5:7">
      <c r="E7032" s="80">
        <v>36692</v>
      </c>
      <c r="F7032">
        <v>2000</v>
      </c>
      <c r="G7032">
        <v>17.75</v>
      </c>
    </row>
    <row r="7033" spans="5:7">
      <c r="E7033" s="80">
        <v>36693</v>
      </c>
      <c r="F7033">
        <v>2000</v>
      </c>
      <c r="G7033">
        <v>17.75</v>
      </c>
    </row>
    <row r="7034" spans="5:7">
      <c r="E7034" s="80">
        <v>36694</v>
      </c>
      <c r="F7034">
        <v>2000</v>
      </c>
      <c r="G7034">
        <v>17.75</v>
      </c>
    </row>
    <row r="7035" spans="5:7">
      <c r="E7035" s="80">
        <v>36695</v>
      </c>
      <c r="F7035">
        <v>2000</v>
      </c>
      <c r="G7035">
        <v>17.75</v>
      </c>
    </row>
    <row r="7036" spans="5:7">
      <c r="E7036" s="80">
        <v>36696</v>
      </c>
      <c r="F7036">
        <v>2000</v>
      </c>
      <c r="G7036">
        <v>17.75</v>
      </c>
    </row>
    <row r="7037" spans="5:7">
      <c r="E7037" s="80">
        <v>36697</v>
      </c>
      <c r="F7037">
        <v>2000</v>
      </c>
      <c r="G7037">
        <v>17.75</v>
      </c>
    </row>
    <row r="7038" spans="5:7">
      <c r="E7038" s="80">
        <v>36698</v>
      </c>
      <c r="F7038">
        <v>2000</v>
      </c>
      <c r="G7038">
        <v>17.75</v>
      </c>
    </row>
    <row r="7039" spans="5:7">
      <c r="E7039" s="80">
        <v>36699</v>
      </c>
      <c r="F7039">
        <v>2000</v>
      </c>
      <c r="G7039">
        <v>17.75</v>
      </c>
    </row>
    <row r="7040" spans="5:7">
      <c r="E7040" s="80">
        <v>36700</v>
      </c>
      <c r="F7040">
        <v>2000</v>
      </c>
      <c r="G7040">
        <v>17.75</v>
      </c>
    </row>
    <row r="7041" spans="5:7">
      <c r="E7041" s="80">
        <v>36701</v>
      </c>
      <c r="F7041">
        <v>2000</v>
      </c>
      <c r="G7041">
        <v>17.75</v>
      </c>
    </row>
    <row r="7042" spans="5:7">
      <c r="E7042" s="80">
        <v>36702</v>
      </c>
      <c r="F7042">
        <v>2000</v>
      </c>
      <c r="G7042">
        <v>17.75</v>
      </c>
    </row>
    <row r="7043" spans="5:7">
      <c r="E7043" s="80">
        <v>36703</v>
      </c>
      <c r="F7043">
        <v>2000</v>
      </c>
      <c r="G7043">
        <v>17.75</v>
      </c>
    </row>
    <row r="7044" spans="5:7">
      <c r="E7044" s="80">
        <v>36704</v>
      </c>
      <c r="F7044">
        <v>2000</v>
      </c>
      <c r="G7044">
        <v>17.75</v>
      </c>
    </row>
    <row r="7045" spans="5:7">
      <c r="E7045" s="80">
        <v>36705</v>
      </c>
      <c r="F7045">
        <v>2000</v>
      </c>
      <c r="G7045">
        <v>17.75</v>
      </c>
    </row>
    <row r="7046" spans="5:7">
      <c r="E7046" s="80">
        <v>36706</v>
      </c>
      <c r="F7046">
        <v>2000</v>
      </c>
      <c r="G7046">
        <v>17.75</v>
      </c>
    </row>
    <row r="7047" spans="5:7">
      <c r="E7047" s="80">
        <v>36707</v>
      </c>
      <c r="F7047">
        <v>2000</v>
      </c>
      <c r="G7047">
        <v>17.75</v>
      </c>
    </row>
    <row r="7048" spans="5:7">
      <c r="E7048" s="80">
        <v>36708</v>
      </c>
      <c r="F7048">
        <v>2000</v>
      </c>
      <c r="G7048">
        <v>17.75</v>
      </c>
    </row>
    <row r="7049" spans="5:7">
      <c r="E7049" s="80">
        <v>36709</v>
      </c>
      <c r="F7049">
        <v>2000</v>
      </c>
      <c r="G7049">
        <v>17.75</v>
      </c>
    </row>
    <row r="7050" spans="5:7">
      <c r="E7050" s="80">
        <v>36710</v>
      </c>
      <c r="F7050">
        <v>2000</v>
      </c>
      <c r="G7050">
        <v>17.75</v>
      </c>
    </row>
    <row r="7051" spans="5:7">
      <c r="E7051" s="80">
        <v>36711</v>
      </c>
      <c r="F7051">
        <v>2000</v>
      </c>
      <c r="G7051">
        <v>17.75</v>
      </c>
    </row>
    <row r="7052" spans="5:7">
      <c r="E7052" s="80">
        <v>36712</v>
      </c>
      <c r="F7052">
        <v>2000</v>
      </c>
      <c r="G7052">
        <v>17.75</v>
      </c>
    </row>
    <row r="7053" spans="5:7">
      <c r="E7053" s="80">
        <v>36713</v>
      </c>
      <c r="F7053">
        <v>2000</v>
      </c>
      <c r="G7053">
        <v>17.75</v>
      </c>
    </row>
    <row r="7054" spans="5:7">
      <c r="E7054" s="80">
        <v>36714</v>
      </c>
      <c r="F7054">
        <v>2000</v>
      </c>
      <c r="G7054">
        <v>17.75</v>
      </c>
    </row>
    <row r="7055" spans="5:7">
      <c r="E7055" s="80">
        <v>36715</v>
      </c>
      <c r="F7055">
        <v>2000</v>
      </c>
      <c r="G7055">
        <v>17.75</v>
      </c>
    </row>
    <row r="7056" spans="5:7">
      <c r="E7056" s="80">
        <v>36716</v>
      </c>
      <c r="F7056">
        <v>2000</v>
      </c>
      <c r="G7056">
        <v>17.75</v>
      </c>
    </row>
    <row r="7057" spans="5:7">
      <c r="E7057" s="80">
        <v>36717</v>
      </c>
      <c r="F7057">
        <v>2000</v>
      </c>
      <c r="G7057">
        <v>17.75</v>
      </c>
    </row>
    <row r="7058" spans="5:7">
      <c r="E7058" s="80">
        <v>36718</v>
      </c>
      <c r="F7058">
        <v>2000</v>
      </c>
      <c r="G7058">
        <v>17.75</v>
      </c>
    </row>
    <row r="7059" spans="5:7">
      <c r="E7059" s="80">
        <v>36719</v>
      </c>
      <c r="F7059">
        <v>2000</v>
      </c>
      <c r="G7059">
        <v>17.75</v>
      </c>
    </row>
    <row r="7060" spans="5:7">
      <c r="E7060" s="80">
        <v>36720</v>
      </c>
      <c r="F7060">
        <v>2000</v>
      </c>
      <c r="G7060">
        <v>17.75</v>
      </c>
    </row>
    <row r="7061" spans="5:7">
      <c r="E7061" s="80">
        <v>36721</v>
      </c>
      <c r="F7061">
        <v>2000</v>
      </c>
      <c r="G7061">
        <v>17.75</v>
      </c>
    </row>
    <row r="7062" spans="5:7">
      <c r="E7062" s="80">
        <v>36722</v>
      </c>
      <c r="F7062">
        <v>2000</v>
      </c>
      <c r="G7062">
        <v>17.75</v>
      </c>
    </row>
    <row r="7063" spans="5:7">
      <c r="E7063" s="80">
        <v>36723</v>
      </c>
      <c r="F7063">
        <v>2000</v>
      </c>
      <c r="G7063">
        <v>17.75</v>
      </c>
    </row>
    <row r="7064" spans="5:7">
      <c r="E7064" s="80">
        <v>36724</v>
      </c>
      <c r="F7064">
        <v>2000</v>
      </c>
      <c r="G7064">
        <v>17.75</v>
      </c>
    </row>
    <row r="7065" spans="5:7">
      <c r="E7065" s="80">
        <v>36725</v>
      </c>
      <c r="F7065">
        <v>2000</v>
      </c>
      <c r="G7065">
        <v>17.75</v>
      </c>
    </row>
    <row r="7066" spans="5:7">
      <c r="E7066" s="80">
        <v>36726</v>
      </c>
      <c r="F7066">
        <v>2000</v>
      </c>
      <c r="G7066">
        <v>17.75</v>
      </c>
    </row>
    <row r="7067" spans="5:7">
      <c r="E7067" s="80">
        <v>36727</v>
      </c>
      <c r="F7067">
        <v>2000</v>
      </c>
      <c r="G7067">
        <v>17.75</v>
      </c>
    </row>
    <row r="7068" spans="5:7">
      <c r="E7068" s="80">
        <v>36728</v>
      </c>
      <c r="F7068">
        <v>2000</v>
      </c>
      <c r="G7068">
        <v>17.75</v>
      </c>
    </row>
    <row r="7069" spans="5:7">
      <c r="E7069" s="80">
        <v>36729</v>
      </c>
      <c r="F7069">
        <v>2000</v>
      </c>
      <c r="G7069">
        <v>17.75</v>
      </c>
    </row>
    <row r="7070" spans="5:7">
      <c r="E7070" s="80">
        <v>36730</v>
      </c>
      <c r="F7070">
        <v>2000</v>
      </c>
      <c r="G7070">
        <v>17.75</v>
      </c>
    </row>
    <row r="7071" spans="5:7">
      <c r="E7071" s="80">
        <v>36731</v>
      </c>
      <c r="F7071">
        <v>2000</v>
      </c>
      <c r="G7071">
        <v>17.75</v>
      </c>
    </row>
    <row r="7072" spans="5:7">
      <c r="E7072" s="80">
        <v>36732</v>
      </c>
      <c r="F7072">
        <v>2000</v>
      </c>
      <c r="G7072">
        <v>17.75</v>
      </c>
    </row>
    <row r="7073" spans="5:7">
      <c r="E7073" s="80">
        <v>36733</v>
      </c>
      <c r="F7073">
        <v>2000</v>
      </c>
      <c r="G7073">
        <v>17.75</v>
      </c>
    </row>
    <row r="7074" spans="5:7">
      <c r="E7074" s="80">
        <v>36734</v>
      </c>
      <c r="F7074">
        <v>2000</v>
      </c>
      <c r="G7074">
        <v>17.75</v>
      </c>
    </row>
    <row r="7075" spans="5:7">
      <c r="E7075" s="80">
        <v>36735</v>
      </c>
      <c r="F7075">
        <v>2000</v>
      </c>
      <c r="G7075">
        <v>17.75</v>
      </c>
    </row>
    <row r="7076" spans="5:7">
      <c r="E7076" s="80">
        <v>36736</v>
      </c>
      <c r="F7076">
        <v>2000</v>
      </c>
      <c r="G7076">
        <v>17.75</v>
      </c>
    </row>
    <row r="7077" spans="5:7">
      <c r="E7077" s="80">
        <v>36737</v>
      </c>
      <c r="F7077">
        <v>2000</v>
      </c>
      <c r="G7077">
        <v>17.75</v>
      </c>
    </row>
    <row r="7078" spans="5:7">
      <c r="E7078" s="80">
        <v>36738</v>
      </c>
      <c r="F7078">
        <v>2000</v>
      </c>
      <c r="G7078">
        <v>17.75</v>
      </c>
    </row>
    <row r="7079" spans="5:7">
      <c r="E7079" s="80">
        <v>36739</v>
      </c>
      <c r="F7079">
        <v>2000</v>
      </c>
      <c r="G7079">
        <v>17.75</v>
      </c>
    </row>
    <row r="7080" spans="5:7">
      <c r="E7080" s="80">
        <v>36740</v>
      </c>
      <c r="F7080">
        <v>2000</v>
      </c>
      <c r="G7080">
        <v>17.75</v>
      </c>
    </row>
    <row r="7081" spans="5:7">
      <c r="E7081" s="80">
        <v>36741</v>
      </c>
      <c r="F7081">
        <v>2000</v>
      </c>
      <c r="G7081">
        <v>18</v>
      </c>
    </row>
    <row r="7082" spans="5:7">
      <c r="E7082" s="80">
        <v>36742</v>
      </c>
      <c r="F7082">
        <v>2000</v>
      </c>
      <c r="G7082">
        <v>18</v>
      </c>
    </row>
    <row r="7083" spans="5:7">
      <c r="E7083" s="80">
        <v>36743</v>
      </c>
      <c r="F7083">
        <v>2000</v>
      </c>
      <c r="G7083">
        <v>18</v>
      </c>
    </row>
    <row r="7084" spans="5:7">
      <c r="E7084" s="80">
        <v>36744</v>
      </c>
      <c r="F7084">
        <v>2000</v>
      </c>
      <c r="G7084">
        <v>18</v>
      </c>
    </row>
    <row r="7085" spans="5:7">
      <c r="E7085" s="80">
        <v>36745</v>
      </c>
      <c r="F7085">
        <v>2000</v>
      </c>
      <c r="G7085">
        <v>18</v>
      </c>
    </row>
    <row r="7086" spans="5:7">
      <c r="E7086" s="80">
        <v>36746</v>
      </c>
      <c r="F7086">
        <v>2000</v>
      </c>
      <c r="G7086">
        <v>18</v>
      </c>
    </row>
    <row r="7087" spans="5:7">
      <c r="E7087" s="80">
        <v>36747</v>
      </c>
      <c r="F7087">
        <v>2000</v>
      </c>
      <c r="G7087">
        <v>18</v>
      </c>
    </row>
    <row r="7088" spans="5:7">
      <c r="E7088" s="80">
        <v>36748</v>
      </c>
      <c r="F7088">
        <v>2000</v>
      </c>
      <c r="G7088">
        <v>18</v>
      </c>
    </row>
    <row r="7089" spans="5:7">
      <c r="E7089" s="80">
        <v>36749</v>
      </c>
      <c r="F7089">
        <v>2000</v>
      </c>
      <c r="G7089">
        <v>18</v>
      </c>
    </row>
    <row r="7090" spans="5:7">
      <c r="E7090" s="80">
        <v>36750</v>
      </c>
      <c r="F7090">
        <v>2000</v>
      </c>
      <c r="G7090">
        <v>18</v>
      </c>
    </row>
    <row r="7091" spans="5:7">
      <c r="E7091" s="80">
        <v>36751</v>
      </c>
      <c r="F7091">
        <v>2000</v>
      </c>
      <c r="G7091">
        <v>18</v>
      </c>
    </row>
    <row r="7092" spans="5:7">
      <c r="E7092" s="80">
        <v>36752</v>
      </c>
      <c r="F7092">
        <v>2000</v>
      </c>
      <c r="G7092">
        <v>18</v>
      </c>
    </row>
    <row r="7093" spans="5:7">
      <c r="E7093" s="80">
        <v>36753</v>
      </c>
      <c r="F7093">
        <v>2000</v>
      </c>
      <c r="G7093">
        <v>18</v>
      </c>
    </row>
    <row r="7094" spans="5:7">
      <c r="E7094" s="80">
        <v>36754</v>
      </c>
      <c r="F7094">
        <v>2000</v>
      </c>
      <c r="G7094">
        <v>18</v>
      </c>
    </row>
    <row r="7095" spans="5:7">
      <c r="E7095" s="80">
        <v>36755</v>
      </c>
      <c r="F7095">
        <v>2000</v>
      </c>
      <c r="G7095">
        <v>18</v>
      </c>
    </row>
    <row r="7096" spans="5:7">
      <c r="E7096" s="80">
        <v>36756</v>
      </c>
      <c r="F7096">
        <v>2000</v>
      </c>
      <c r="G7096">
        <v>18</v>
      </c>
    </row>
    <row r="7097" spans="5:7">
      <c r="E7097" s="80">
        <v>36757</v>
      </c>
      <c r="F7097">
        <v>2000</v>
      </c>
      <c r="G7097">
        <v>18</v>
      </c>
    </row>
    <row r="7098" spans="5:7">
      <c r="E7098" s="80">
        <v>36758</v>
      </c>
      <c r="F7098">
        <v>2000</v>
      </c>
      <c r="G7098">
        <v>18</v>
      </c>
    </row>
    <row r="7099" spans="5:7">
      <c r="E7099" s="80">
        <v>36759</v>
      </c>
      <c r="F7099">
        <v>2000</v>
      </c>
      <c r="G7099">
        <v>18</v>
      </c>
    </row>
    <row r="7100" spans="5:7">
      <c r="E7100" s="80">
        <v>36760</v>
      </c>
      <c r="F7100">
        <v>2000</v>
      </c>
      <c r="G7100">
        <v>18</v>
      </c>
    </row>
    <row r="7101" spans="5:7">
      <c r="E7101" s="80">
        <v>36761</v>
      </c>
      <c r="F7101">
        <v>2000</v>
      </c>
      <c r="G7101">
        <v>18</v>
      </c>
    </row>
    <row r="7102" spans="5:7">
      <c r="E7102" s="80">
        <v>36762</v>
      </c>
      <c r="F7102">
        <v>2000</v>
      </c>
      <c r="G7102">
        <v>18</v>
      </c>
    </row>
    <row r="7103" spans="5:7">
      <c r="E7103" s="80">
        <v>36763</v>
      </c>
      <c r="F7103">
        <v>2000</v>
      </c>
      <c r="G7103">
        <v>18</v>
      </c>
    </row>
    <row r="7104" spans="5:7">
      <c r="E7104" s="80">
        <v>36764</v>
      </c>
      <c r="F7104">
        <v>2000</v>
      </c>
      <c r="G7104">
        <v>18</v>
      </c>
    </row>
    <row r="7105" spans="5:7">
      <c r="E7105" s="80">
        <v>36765</v>
      </c>
      <c r="F7105">
        <v>2000</v>
      </c>
      <c r="G7105">
        <v>18</v>
      </c>
    </row>
    <row r="7106" spans="5:7">
      <c r="E7106" s="80">
        <v>36766</v>
      </c>
      <c r="F7106">
        <v>2000</v>
      </c>
      <c r="G7106">
        <v>18</v>
      </c>
    </row>
    <row r="7107" spans="5:7">
      <c r="E7107" s="80">
        <v>36767</v>
      </c>
      <c r="F7107">
        <v>2000</v>
      </c>
      <c r="G7107">
        <v>18</v>
      </c>
    </row>
    <row r="7108" spans="5:7">
      <c r="E7108" s="80">
        <v>36768</v>
      </c>
      <c r="F7108">
        <v>2000</v>
      </c>
      <c r="G7108">
        <v>18</v>
      </c>
    </row>
    <row r="7109" spans="5:7">
      <c r="E7109" s="80">
        <v>36769</v>
      </c>
      <c r="F7109">
        <v>2000</v>
      </c>
      <c r="G7109">
        <v>18</v>
      </c>
    </row>
    <row r="7110" spans="5:7">
      <c r="E7110" s="80">
        <v>36770</v>
      </c>
      <c r="F7110">
        <v>2000</v>
      </c>
      <c r="G7110">
        <v>18</v>
      </c>
    </row>
    <row r="7111" spans="5:7">
      <c r="E7111" s="80">
        <v>36771</v>
      </c>
      <c r="F7111">
        <v>2000</v>
      </c>
      <c r="G7111">
        <v>18</v>
      </c>
    </row>
    <row r="7112" spans="5:7">
      <c r="E7112" s="80">
        <v>36772</v>
      </c>
      <c r="F7112">
        <v>2000</v>
      </c>
      <c r="G7112">
        <v>18</v>
      </c>
    </row>
    <row r="7113" spans="5:7">
      <c r="E7113" s="80">
        <v>36773</v>
      </c>
      <c r="F7113">
        <v>2000</v>
      </c>
      <c r="G7113">
        <v>18</v>
      </c>
    </row>
    <row r="7114" spans="5:7">
      <c r="E7114" s="80">
        <v>36774</v>
      </c>
      <c r="F7114">
        <v>2000</v>
      </c>
      <c r="G7114">
        <v>18</v>
      </c>
    </row>
    <row r="7115" spans="5:7">
      <c r="E7115" s="80">
        <v>36775</v>
      </c>
      <c r="F7115">
        <v>2000</v>
      </c>
      <c r="G7115">
        <v>18</v>
      </c>
    </row>
    <row r="7116" spans="5:7">
      <c r="E7116" s="80">
        <v>36776</v>
      </c>
      <c r="F7116">
        <v>2000</v>
      </c>
      <c r="G7116">
        <v>18</v>
      </c>
    </row>
    <row r="7117" spans="5:7">
      <c r="E7117" s="80">
        <v>36777</v>
      </c>
      <c r="F7117">
        <v>2000</v>
      </c>
      <c r="G7117">
        <v>18</v>
      </c>
    </row>
    <row r="7118" spans="5:7">
      <c r="E7118" s="80">
        <v>36778</v>
      </c>
      <c r="F7118">
        <v>2000</v>
      </c>
      <c r="G7118">
        <v>18</v>
      </c>
    </row>
    <row r="7119" spans="5:7">
      <c r="E7119" s="80">
        <v>36779</v>
      </c>
      <c r="F7119">
        <v>2000</v>
      </c>
      <c r="G7119">
        <v>18</v>
      </c>
    </row>
    <row r="7120" spans="5:7">
      <c r="E7120" s="80">
        <v>36780</v>
      </c>
      <c r="F7120">
        <v>2000</v>
      </c>
      <c r="G7120">
        <v>18</v>
      </c>
    </row>
    <row r="7121" spans="5:7">
      <c r="E7121" s="80">
        <v>36781</v>
      </c>
      <c r="F7121">
        <v>2000</v>
      </c>
      <c r="G7121">
        <v>18</v>
      </c>
    </row>
    <row r="7122" spans="5:7">
      <c r="E7122" s="80">
        <v>36782</v>
      </c>
      <c r="F7122">
        <v>2000</v>
      </c>
      <c r="G7122">
        <v>18</v>
      </c>
    </row>
    <row r="7123" spans="5:7">
      <c r="E7123" s="80">
        <v>36783</v>
      </c>
      <c r="F7123">
        <v>2000</v>
      </c>
      <c r="G7123">
        <v>18</v>
      </c>
    </row>
    <row r="7124" spans="5:7">
      <c r="E7124" s="80">
        <v>36784</v>
      </c>
      <c r="F7124">
        <v>2000</v>
      </c>
      <c r="G7124">
        <v>18</v>
      </c>
    </row>
    <row r="7125" spans="5:7">
      <c r="E7125" s="80">
        <v>36785</v>
      </c>
      <c r="F7125">
        <v>2000</v>
      </c>
      <c r="G7125">
        <v>18</v>
      </c>
    </row>
    <row r="7126" spans="5:7">
      <c r="E7126" s="80">
        <v>36786</v>
      </c>
      <c r="F7126">
        <v>2000</v>
      </c>
      <c r="G7126">
        <v>18</v>
      </c>
    </row>
    <row r="7127" spans="5:7">
      <c r="E7127" s="80">
        <v>36787</v>
      </c>
      <c r="F7127">
        <v>2000</v>
      </c>
      <c r="G7127">
        <v>18</v>
      </c>
    </row>
    <row r="7128" spans="5:7">
      <c r="E7128" s="80">
        <v>36788</v>
      </c>
      <c r="F7128">
        <v>2000</v>
      </c>
      <c r="G7128">
        <v>18</v>
      </c>
    </row>
    <row r="7129" spans="5:7">
      <c r="E7129" s="80">
        <v>36789</v>
      </c>
      <c r="F7129">
        <v>2000</v>
      </c>
      <c r="G7129">
        <v>18</v>
      </c>
    </row>
    <row r="7130" spans="5:7">
      <c r="E7130" s="80">
        <v>36790</v>
      </c>
      <c r="F7130">
        <v>2000</v>
      </c>
      <c r="G7130">
        <v>17</v>
      </c>
    </row>
    <row r="7131" spans="5:7">
      <c r="E7131" s="80">
        <v>36791</v>
      </c>
      <c r="F7131">
        <v>2000</v>
      </c>
      <c r="G7131">
        <v>17</v>
      </c>
    </row>
    <row r="7132" spans="5:7">
      <c r="E7132" s="80">
        <v>36792</v>
      </c>
      <c r="F7132">
        <v>2000</v>
      </c>
      <c r="G7132">
        <v>17</v>
      </c>
    </row>
    <row r="7133" spans="5:7">
      <c r="E7133" s="80">
        <v>36793</v>
      </c>
      <c r="F7133">
        <v>2000</v>
      </c>
      <c r="G7133">
        <v>17</v>
      </c>
    </row>
    <row r="7134" spans="5:7">
      <c r="E7134" s="80">
        <v>36794</v>
      </c>
      <c r="F7134">
        <v>2000</v>
      </c>
      <c r="G7134">
        <v>17</v>
      </c>
    </row>
    <row r="7135" spans="5:7">
      <c r="E7135" s="80">
        <v>36795</v>
      </c>
      <c r="F7135">
        <v>2000</v>
      </c>
      <c r="G7135">
        <v>17</v>
      </c>
    </row>
    <row r="7136" spans="5:7">
      <c r="E7136" s="80">
        <v>36796</v>
      </c>
      <c r="F7136">
        <v>2000</v>
      </c>
      <c r="G7136">
        <v>17</v>
      </c>
    </row>
    <row r="7137" spans="5:7">
      <c r="E7137" s="80">
        <v>36797</v>
      </c>
      <c r="F7137">
        <v>2000</v>
      </c>
      <c r="G7137">
        <v>16.25</v>
      </c>
    </row>
    <row r="7138" spans="5:7">
      <c r="E7138" s="80">
        <v>36798</v>
      </c>
      <c r="F7138">
        <v>2000</v>
      </c>
      <c r="G7138">
        <v>16.25</v>
      </c>
    </row>
    <row r="7139" spans="5:7">
      <c r="E7139" s="80">
        <v>36799</v>
      </c>
      <c r="F7139">
        <v>2000</v>
      </c>
      <c r="G7139">
        <v>16.25</v>
      </c>
    </row>
    <row r="7140" spans="5:7">
      <c r="E7140" s="80">
        <v>36800</v>
      </c>
      <c r="F7140">
        <v>2000</v>
      </c>
      <c r="G7140">
        <v>16.25</v>
      </c>
    </row>
    <row r="7141" spans="5:7">
      <c r="E7141" s="80">
        <v>36801</v>
      </c>
      <c r="F7141">
        <v>2000</v>
      </c>
      <c r="G7141">
        <v>16.25</v>
      </c>
    </row>
    <row r="7142" spans="5:7">
      <c r="E7142" s="80">
        <v>36802</v>
      </c>
      <c r="F7142">
        <v>2000</v>
      </c>
      <c r="G7142">
        <v>16.25</v>
      </c>
    </row>
    <row r="7143" spans="5:7">
      <c r="E7143" s="80">
        <v>36803</v>
      </c>
      <c r="F7143">
        <v>2000</v>
      </c>
      <c r="G7143">
        <v>16.25</v>
      </c>
    </row>
    <row r="7144" spans="5:7">
      <c r="E7144" s="80">
        <v>36804</v>
      </c>
      <c r="F7144">
        <v>2000</v>
      </c>
      <c r="G7144">
        <v>16</v>
      </c>
    </row>
    <row r="7145" spans="5:7">
      <c r="E7145" s="80">
        <v>36805</v>
      </c>
      <c r="F7145">
        <v>2000</v>
      </c>
      <c r="G7145">
        <v>16</v>
      </c>
    </row>
    <row r="7146" spans="5:7">
      <c r="E7146" s="80">
        <v>36806</v>
      </c>
      <c r="F7146">
        <v>2000</v>
      </c>
      <c r="G7146">
        <v>16</v>
      </c>
    </row>
    <row r="7147" spans="5:7">
      <c r="E7147" s="80">
        <v>36807</v>
      </c>
      <c r="F7147">
        <v>2000</v>
      </c>
      <c r="G7147">
        <v>16</v>
      </c>
    </row>
    <row r="7148" spans="5:7">
      <c r="E7148" s="80">
        <v>36808</v>
      </c>
      <c r="F7148">
        <v>2000</v>
      </c>
      <c r="G7148">
        <v>16</v>
      </c>
    </row>
    <row r="7149" spans="5:7">
      <c r="E7149" s="80">
        <v>36809</v>
      </c>
      <c r="F7149">
        <v>2000</v>
      </c>
      <c r="G7149">
        <v>16</v>
      </c>
    </row>
    <row r="7150" spans="5:7">
      <c r="E7150" s="80">
        <v>36810</v>
      </c>
      <c r="F7150">
        <v>2000</v>
      </c>
      <c r="G7150">
        <v>16</v>
      </c>
    </row>
    <row r="7151" spans="5:7">
      <c r="E7151" s="80">
        <v>36811</v>
      </c>
      <c r="F7151">
        <v>2000</v>
      </c>
      <c r="G7151">
        <v>16</v>
      </c>
    </row>
    <row r="7152" spans="5:7">
      <c r="E7152" s="80">
        <v>36812</v>
      </c>
      <c r="F7152">
        <v>2000</v>
      </c>
      <c r="G7152">
        <v>16</v>
      </c>
    </row>
    <row r="7153" spans="5:7">
      <c r="E7153" s="80">
        <v>36813</v>
      </c>
      <c r="F7153">
        <v>2000</v>
      </c>
      <c r="G7153">
        <v>16</v>
      </c>
    </row>
    <row r="7154" spans="5:7">
      <c r="E7154" s="80">
        <v>36814</v>
      </c>
      <c r="F7154">
        <v>2000</v>
      </c>
      <c r="G7154">
        <v>16</v>
      </c>
    </row>
    <row r="7155" spans="5:7">
      <c r="E7155" s="80">
        <v>36815</v>
      </c>
      <c r="F7155">
        <v>2000</v>
      </c>
      <c r="G7155">
        <v>16</v>
      </c>
    </row>
    <row r="7156" spans="5:7">
      <c r="E7156" s="80">
        <v>36816</v>
      </c>
      <c r="F7156">
        <v>2000</v>
      </c>
      <c r="G7156">
        <v>16</v>
      </c>
    </row>
    <row r="7157" spans="5:7">
      <c r="E7157" s="80">
        <v>36817</v>
      </c>
      <c r="F7157">
        <v>2000</v>
      </c>
      <c r="G7157">
        <v>16</v>
      </c>
    </row>
    <row r="7158" spans="5:7">
      <c r="E7158" s="80">
        <v>36818</v>
      </c>
      <c r="F7158">
        <v>2000</v>
      </c>
      <c r="G7158">
        <v>15.75</v>
      </c>
    </row>
    <row r="7159" spans="5:7">
      <c r="E7159" s="80">
        <v>36819</v>
      </c>
      <c r="F7159">
        <v>2000</v>
      </c>
      <c r="G7159">
        <v>15.75</v>
      </c>
    </row>
    <row r="7160" spans="5:7">
      <c r="E7160" s="80">
        <v>36820</v>
      </c>
      <c r="F7160">
        <v>2000</v>
      </c>
      <c r="G7160">
        <v>15.75</v>
      </c>
    </row>
    <row r="7161" spans="5:7">
      <c r="E7161" s="80">
        <v>36821</v>
      </c>
      <c r="F7161">
        <v>2000</v>
      </c>
      <c r="G7161">
        <v>15.75</v>
      </c>
    </row>
    <row r="7162" spans="5:7">
      <c r="E7162" s="80">
        <v>36822</v>
      </c>
      <c r="F7162">
        <v>2000</v>
      </c>
      <c r="G7162">
        <v>15.75</v>
      </c>
    </row>
    <row r="7163" spans="5:7">
      <c r="E7163" s="80">
        <v>36823</v>
      </c>
      <c r="F7163">
        <v>2000</v>
      </c>
      <c r="G7163">
        <v>15.75</v>
      </c>
    </row>
    <row r="7164" spans="5:7">
      <c r="E7164" s="80">
        <v>36824</v>
      </c>
      <c r="F7164">
        <v>2000</v>
      </c>
      <c r="G7164">
        <v>15.75</v>
      </c>
    </row>
    <row r="7165" spans="5:7">
      <c r="E7165" s="80">
        <v>36825</v>
      </c>
      <c r="F7165">
        <v>2000</v>
      </c>
      <c r="G7165">
        <v>15.75</v>
      </c>
    </row>
    <row r="7166" spans="5:7">
      <c r="E7166" s="80">
        <v>36826</v>
      </c>
      <c r="F7166">
        <v>2000</v>
      </c>
      <c r="G7166">
        <v>15.75</v>
      </c>
    </row>
    <row r="7167" spans="5:7">
      <c r="E7167" s="80">
        <v>36827</v>
      </c>
      <c r="F7167">
        <v>2000</v>
      </c>
      <c r="G7167">
        <v>15.75</v>
      </c>
    </row>
    <row r="7168" spans="5:7">
      <c r="E7168" s="80">
        <v>36828</v>
      </c>
      <c r="F7168">
        <v>2000</v>
      </c>
      <c r="G7168">
        <v>15.75</v>
      </c>
    </row>
    <row r="7169" spans="5:7">
      <c r="E7169" s="80">
        <v>36829</v>
      </c>
      <c r="F7169">
        <v>2000</v>
      </c>
      <c r="G7169">
        <v>15.75</v>
      </c>
    </row>
    <row r="7170" spans="5:7">
      <c r="E7170" s="80">
        <v>36830</v>
      </c>
      <c r="F7170">
        <v>2000</v>
      </c>
      <c r="G7170">
        <v>15.75</v>
      </c>
    </row>
    <row r="7171" spans="5:7">
      <c r="E7171" s="80">
        <v>36831</v>
      </c>
      <c r="F7171">
        <v>2000</v>
      </c>
      <c r="G7171">
        <v>15.75</v>
      </c>
    </row>
    <row r="7172" spans="5:7">
      <c r="E7172" s="80">
        <v>36832</v>
      </c>
      <c r="F7172">
        <v>2000</v>
      </c>
      <c r="G7172">
        <v>15.75</v>
      </c>
    </row>
    <row r="7173" spans="5:7">
      <c r="E7173" s="80">
        <v>36833</v>
      </c>
      <c r="F7173">
        <v>2000</v>
      </c>
      <c r="G7173">
        <v>15.75</v>
      </c>
    </row>
    <row r="7174" spans="5:7">
      <c r="E7174" s="80">
        <v>36834</v>
      </c>
      <c r="F7174">
        <v>2000</v>
      </c>
      <c r="G7174">
        <v>15.75</v>
      </c>
    </row>
    <row r="7175" spans="5:7">
      <c r="E7175" s="80">
        <v>36835</v>
      </c>
      <c r="F7175">
        <v>2000</v>
      </c>
      <c r="G7175">
        <v>15.75</v>
      </c>
    </row>
    <row r="7176" spans="5:7">
      <c r="E7176" s="80">
        <v>36836</v>
      </c>
      <c r="F7176">
        <v>2000</v>
      </c>
      <c r="G7176">
        <v>15.75</v>
      </c>
    </row>
    <row r="7177" spans="5:7">
      <c r="E7177" s="80">
        <v>36837</v>
      </c>
      <c r="F7177">
        <v>2000</v>
      </c>
      <c r="G7177">
        <v>15.75</v>
      </c>
    </row>
    <row r="7178" spans="5:7">
      <c r="E7178" s="80">
        <v>36838</v>
      </c>
      <c r="F7178">
        <v>2000</v>
      </c>
      <c r="G7178">
        <v>15.75</v>
      </c>
    </row>
    <row r="7179" spans="5:7">
      <c r="E7179" s="80">
        <v>36839</v>
      </c>
      <c r="F7179">
        <v>2000</v>
      </c>
      <c r="G7179">
        <v>15.75</v>
      </c>
    </row>
    <row r="7180" spans="5:7">
      <c r="E7180" s="80">
        <v>36840</v>
      </c>
      <c r="F7180">
        <v>2000</v>
      </c>
      <c r="G7180">
        <v>15.75</v>
      </c>
    </row>
    <row r="7181" spans="5:7">
      <c r="E7181" s="80">
        <v>36841</v>
      </c>
      <c r="F7181">
        <v>2000</v>
      </c>
      <c r="G7181">
        <v>15.75</v>
      </c>
    </row>
    <row r="7182" spans="5:7">
      <c r="E7182" s="80">
        <v>36842</v>
      </c>
      <c r="F7182">
        <v>2000</v>
      </c>
      <c r="G7182">
        <v>15.75</v>
      </c>
    </row>
    <row r="7183" spans="5:7">
      <c r="E7183" s="80">
        <v>36843</v>
      </c>
      <c r="F7183">
        <v>2000</v>
      </c>
      <c r="G7183">
        <v>15.75</v>
      </c>
    </row>
    <row r="7184" spans="5:7">
      <c r="E7184" s="80">
        <v>36844</v>
      </c>
      <c r="F7184">
        <v>2000</v>
      </c>
      <c r="G7184">
        <v>15.75</v>
      </c>
    </row>
    <row r="7185" spans="5:7">
      <c r="E7185" s="80">
        <v>36845</v>
      </c>
      <c r="F7185">
        <v>2000</v>
      </c>
      <c r="G7185">
        <v>15.75</v>
      </c>
    </row>
    <row r="7186" spans="5:7">
      <c r="E7186" s="80">
        <v>36846</v>
      </c>
      <c r="F7186">
        <v>2000</v>
      </c>
      <c r="G7186">
        <v>15.75</v>
      </c>
    </row>
    <row r="7187" spans="5:7">
      <c r="E7187" s="80">
        <v>36847</v>
      </c>
      <c r="F7187">
        <v>2000</v>
      </c>
      <c r="G7187">
        <v>15.75</v>
      </c>
    </row>
    <row r="7188" spans="5:7">
      <c r="E7188" s="80">
        <v>36848</v>
      </c>
      <c r="F7188">
        <v>2000</v>
      </c>
      <c r="G7188">
        <v>15.75</v>
      </c>
    </row>
    <row r="7189" spans="5:7">
      <c r="E7189" s="80">
        <v>36849</v>
      </c>
      <c r="F7189">
        <v>2000</v>
      </c>
      <c r="G7189">
        <v>15.75</v>
      </c>
    </row>
    <row r="7190" spans="5:7">
      <c r="E7190" s="80">
        <v>36850</v>
      </c>
      <c r="F7190">
        <v>2000</v>
      </c>
      <c r="G7190">
        <v>15.75</v>
      </c>
    </row>
    <row r="7191" spans="5:7">
      <c r="E7191" s="80">
        <v>36851</v>
      </c>
      <c r="F7191">
        <v>2000</v>
      </c>
      <c r="G7191">
        <v>15.75</v>
      </c>
    </row>
    <row r="7192" spans="5:7">
      <c r="E7192" s="80">
        <v>36852</v>
      </c>
      <c r="F7192">
        <v>2000</v>
      </c>
      <c r="G7192">
        <v>15.75</v>
      </c>
    </row>
    <row r="7193" spans="5:7">
      <c r="E7193" s="80">
        <v>36853</v>
      </c>
      <c r="F7193">
        <v>2000</v>
      </c>
      <c r="G7193">
        <v>15.75</v>
      </c>
    </row>
    <row r="7194" spans="5:7">
      <c r="E7194" s="80">
        <v>36854</v>
      </c>
      <c r="F7194">
        <v>2000</v>
      </c>
      <c r="G7194">
        <v>15.75</v>
      </c>
    </row>
    <row r="7195" spans="5:7">
      <c r="E7195" s="80">
        <v>36855</v>
      </c>
      <c r="F7195">
        <v>2000</v>
      </c>
      <c r="G7195">
        <v>15.75</v>
      </c>
    </row>
    <row r="7196" spans="5:7">
      <c r="E7196" s="80">
        <v>36856</v>
      </c>
      <c r="F7196">
        <v>2000</v>
      </c>
      <c r="G7196">
        <v>15.75</v>
      </c>
    </row>
    <row r="7197" spans="5:7">
      <c r="E7197" s="80">
        <v>36857</v>
      </c>
      <c r="F7197">
        <v>2000</v>
      </c>
      <c r="G7197">
        <v>15.75</v>
      </c>
    </row>
    <row r="7198" spans="5:7">
      <c r="E7198" s="80">
        <v>36858</v>
      </c>
      <c r="F7198">
        <v>2000</v>
      </c>
      <c r="G7198">
        <v>15.75</v>
      </c>
    </row>
    <row r="7199" spans="5:7">
      <c r="E7199" s="80">
        <v>36859</v>
      </c>
      <c r="F7199">
        <v>2000</v>
      </c>
      <c r="G7199">
        <v>15.75</v>
      </c>
    </row>
    <row r="7200" spans="5:7">
      <c r="E7200" s="80">
        <v>36860</v>
      </c>
      <c r="F7200">
        <v>2000</v>
      </c>
      <c r="G7200">
        <v>15.5</v>
      </c>
    </row>
    <row r="7201" spans="5:7">
      <c r="E7201" s="80">
        <v>36861</v>
      </c>
      <c r="F7201">
        <v>2000</v>
      </c>
      <c r="G7201">
        <v>15.5</v>
      </c>
    </row>
    <row r="7202" spans="5:7">
      <c r="E7202" s="80">
        <v>36862</v>
      </c>
      <c r="F7202">
        <v>2000</v>
      </c>
      <c r="G7202">
        <v>15.5</v>
      </c>
    </row>
    <row r="7203" spans="5:7">
      <c r="E7203" s="80">
        <v>36863</v>
      </c>
      <c r="F7203">
        <v>2000</v>
      </c>
      <c r="G7203">
        <v>15.5</v>
      </c>
    </row>
    <row r="7204" spans="5:7">
      <c r="E7204" s="80">
        <v>36864</v>
      </c>
      <c r="F7204">
        <v>2000</v>
      </c>
      <c r="G7204">
        <v>15.5</v>
      </c>
    </row>
    <row r="7205" spans="5:7">
      <c r="E7205" s="80">
        <v>36865</v>
      </c>
      <c r="F7205">
        <v>2000</v>
      </c>
      <c r="G7205">
        <v>15.5</v>
      </c>
    </row>
    <row r="7206" spans="5:7">
      <c r="E7206" s="80">
        <v>36866</v>
      </c>
      <c r="F7206">
        <v>2000</v>
      </c>
      <c r="G7206">
        <v>15.5</v>
      </c>
    </row>
    <row r="7207" spans="5:7">
      <c r="E7207" s="80">
        <v>36867</v>
      </c>
      <c r="F7207">
        <v>2000</v>
      </c>
      <c r="G7207">
        <v>15.5</v>
      </c>
    </row>
    <row r="7208" spans="5:7">
      <c r="E7208" s="80">
        <v>36868</v>
      </c>
      <c r="F7208">
        <v>2000</v>
      </c>
      <c r="G7208">
        <v>15.5</v>
      </c>
    </row>
    <row r="7209" spans="5:7">
      <c r="E7209" s="80">
        <v>36869</v>
      </c>
      <c r="F7209">
        <v>2000</v>
      </c>
      <c r="G7209">
        <v>15.5</v>
      </c>
    </row>
    <row r="7210" spans="5:7">
      <c r="E7210" s="80">
        <v>36870</v>
      </c>
      <c r="F7210">
        <v>2000</v>
      </c>
      <c r="G7210">
        <v>15.5</v>
      </c>
    </row>
    <row r="7211" spans="5:7">
      <c r="E7211" s="80">
        <v>36871</v>
      </c>
      <c r="F7211">
        <v>2000</v>
      </c>
      <c r="G7211">
        <v>15.5</v>
      </c>
    </row>
    <row r="7212" spans="5:7">
      <c r="E7212" s="80">
        <v>36872</v>
      </c>
      <c r="F7212">
        <v>2000</v>
      </c>
      <c r="G7212">
        <v>15.5</v>
      </c>
    </row>
    <row r="7213" spans="5:7">
      <c r="E7213" s="80">
        <v>36873</v>
      </c>
      <c r="F7213">
        <v>2000</v>
      </c>
      <c r="G7213">
        <v>15.5</v>
      </c>
    </row>
    <row r="7214" spans="5:7">
      <c r="E7214" s="80">
        <v>36874</v>
      </c>
      <c r="F7214">
        <v>2000</v>
      </c>
      <c r="G7214">
        <v>15.5</v>
      </c>
    </row>
    <row r="7215" spans="5:7">
      <c r="E7215" s="80">
        <v>36875</v>
      </c>
      <c r="F7215">
        <v>2000</v>
      </c>
      <c r="G7215">
        <v>15.5</v>
      </c>
    </row>
    <row r="7216" spans="5:7">
      <c r="E7216" s="80">
        <v>36876</v>
      </c>
      <c r="F7216">
        <v>2000</v>
      </c>
      <c r="G7216">
        <v>15.5</v>
      </c>
    </row>
    <row r="7217" spans="5:7">
      <c r="E7217" s="80">
        <v>36877</v>
      </c>
      <c r="F7217">
        <v>2000</v>
      </c>
      <c r="G7217">
        <v>15.5</v>
      </c>
    </row>
    <row r="7218" spans="5:7">
      <c r="E7218" s="80">
        <v>36878</v>
      </c>
      <c r="F7218">
        <v>2000</v>
      </c>
      <c r="G7218">
        <v>15.5</v>
      </c>
    </row>
    <row r="7219" spans="5:7">
      <c r="E7219" s="80">
        <v>36879</v>
      </c>
      <c r="F7219">
        <v>2000</v>
      </c>
      <c r="G7219">
        <v>15.5</v>
      </c>
    </row>
    <row r="7220" spans="5:7">
      <c r="E7220" s="80">
        <v>36880</v>
      </c>
      <c r="F7220">
        <v>2000</v>
      </c>
      <c r="G7220">
        <v>15.5</v>
      </c>
    </row>
    <row r="7221" spans="5:7">
      <c r="E7221" s="80">
        <v>36881</v>
      </c>
      <c r="F7221">
        <v>2000</v>
      </c>
      <c r="G7221">
        <v>15.5</v>
      </c>
    </row>
    <row r="7222" spans="5:7">
      <c r="E7222" s="80">
        <v>36882</v>
      </c>
      <c r="F7222">
        <v>2000</v>
      </c>
      <c r="G7222">
        <v>15.5</v>
      </c>
    </row>
    <row r="7223" spans="5:7">
      <c r="E7223" s="80">
        <v>36883</v>
      </c>
      <c r="F7223">
        <v>2000</v>
      </c>
      <c r="G7223">
        <v>15.5</v>
      </c>
    </row>
    <row r="7224" spans="5:7">
      <c r="E7224" s="80">
        <v>36884</v>
      </c>
      <c r="F7224">
        <v>2000</v>
      </c>
      <c r="G7224">
        <v>15.5</v>
      </c>
    </row>
    <row r="7225" spans="5:7">
      <c r="E7225" s="80">
        <v>36885</v>
      </c>
      <c r="F7225">
        <v>2000</v>
      </c>
      <c r="G7225">
        <v>15.5</v>
      </c>
    </row>
    <row r="7226" spans="5:7">
      <c r="E7226" s="80">
        <v>36886</v>
      </c>
      <c r="F7226">
        <v>2000</v>
      </c>
      <c r="G7226">
        <v>15.5</v>
      </c>
    </row>
    <row r="7227" spans="5:7">
      <c r="E7227" s="80">
        <v>36887</v>
      </c>
      <c r="F7227">
        <v>2000</v>
      </c>
      <c r="G7227">
        <v>15.5</v>
      </c>
    </row>
    <row r="7228" spans="5:7">
      <c r="E7228" s="80">
        <v>36888</v>
      </c>
      <c r="F7228">
        <v>2000</v>
      </c>
      <c r="G7228">
        <v>15.5</v>
      </c>
    </row>
    <row r="7229" spans="5:7">
      <c r="E7229" s="80">
        <v>36889</v>
      </c>
      <c r="F7229">
        <v>2000</v>
      </c>
      <c r="G7229">
        <v>15.5</v>
      </c>
    </row>
    <row r="7230" spans="5:7">
      <c r="E7230" s="80">
        <v>36890</v>
      </c>
      <c r="F7230">
        <v>2000</v>
      </c>
      <c r="G7230">
        <v>15.5</v>
      </c>
    </row>
    <row r="7231" spans="5:7">
      <c r="E7231" s="80">
        <v>36891</v>
      </c>
      <c r="F7231">
        <v>2000</v>
      </c>
      <c r="G7231">
        <v>15.5</v>
      </c>
    </row>
    <row r="7232" spans="5:7">
      <c r="E7232" s="80">
        <v>36892</v>
      </c>
      <c r="F7232">
        <v>2001</v>
      </c>
      <c r="G7232">
        <v>15.5</v>
      </c>
    </row>
    <row r="7233" spans="5:7">
      <c r="E7233" s="80">
        <v>36893</v>
      </c>
      <c r="F7233">
        <v>2001</v>
      </c>
      <c r="G7233">
        <v>15.5</v>
      </c>
    </row>
    <row r="7234" spans="5:7">
      <c r="E7234" s="80">
        <v>36894</v>
      </c>
      <c r="F7234">
        <v>2001</v>
      </c>
      <c r="G7234">
        <v>15.5</v>
      </c>
    </row>
    <row r="7235" spans="5:7">
      <c r="E7235" s="80">
        <v>36895</v>
      </c>
      <c r="F7235">
        <v>2001</v>
      </c>
      <c r="G7235">
        <v>15.5</v>
      </c>
    </row>
    <row r="7236" spans="5:7">
      <c r="E7236" s="80">
        <v>36896</v>
      </c>
      <c r="F7236">
        <v>2001</v>
      </c>
      <c r="G7236">
        <v>15.5</v>
      </c>
    </row>
    <row r="7237" spans="5:7">
      <c r="E7237" s="80">
        <v>36897</v>
      </c>
      <c r="F7237">
        <v>2001</v>
      </c>
      <c r="G7237">
        <v>15.5</v>
      </c>
    </row>
    <row r="7238" spans="5:7">
      <c r="E7238" s="80">
        <v>36898</v>
      </c>
      <c r="F7238">
        <v>2001</v>
      </c>
      <c r="G7238">
        <v>15.5</v>
      </c>
    </row>
    <row r="7239" spans="5:7">
      <c r="E7239" s="80">
        <v>36899</v>
      </c>
      <c r="F7239">
        <v>2001</v>
      </c>
      <c r="G7239">
        <v>15.5</v>
      </c>
    </row>
    <row r="7240" spans="5:7">
      <c r="E7240" s="80">
        <v>36900</v>
      </c>
      <c r="F7240">
        <v>2001</v>
      </c>
      <c r="G7240">
        <v>15.5</v>
      </c>
    </row>
    <row r="7241" spans="5:7">
      <c r="E7241" s="80">
        <v>36901</v>
      </c>
      <c r="F7241">
        <v>2001</v>
      </c>
      <c r="G7241">
        <v>15.5</v>
      </c>
    </row>
    <row r="7242" spans="5:7">
      <c r="E7242" s="80">
        <v>36902</v>
      </c>
      <c r="F7242">
        <v>2001</v>
      </c>
      <c r="G7242">
        <v>15.5</v>
      </c>
    </row>
    <row r="7243" spans="5:7">
      <c r="E7243" s="80">
        <v>36903</v>
      </c>
      <c r="F7243">
        <v>2001</v>
      </c>
      <c r="G7243">
        <v>15.5</v>
      </c>
    </row>
    <row r="7244" spans="5:7">
      <c r="E7244" s="80">
        <v>36904</v>
      </c>
      <c r="F7244">
        <v>2001</v>
      </c>
      <c r="G7244">
        <v>15.5</v>
      </c>
    </row>
    <row r="7245" spans="5:7">
      <c r="E7245" s="80">
        <v>36905</v>
      </c>
      <c r="F7245">
        <v>2001</v>
      </c>
      <c r="G7245">
        <v>15.5</v>
      </c>
    </row>
    <row r="7246" spans="5:7">
      <c r="E7246" s="80">
        <v>36906</v>
      </c>
      <c r="F7246">
        <v>2001</v>
      </c>
      <c r="G7246">
        <v>15.5</v>
      </c>
    </row>
    <row r="7247" spans="5:7">
      <c r="E7247" s="80">
        <v>36907</v>
      </c>
      <c r="F7247">
        <v>2001</v>
      </c>
      <c r="G7247">
        <v>15.5</v>
      </c>
    </row>
    <row r="7248" spans="5:7">
      <c r="E7248" s="80">
        <v>36908</v>
      </c>
      <c r="F7248">
        <v>2001</v>
      </c>
      <c r="G7248">
        <v>15.5</v>
      </c>
    </row>
    <row r="7249" spans="5:7">
      <c r="E7249" s="80">
        <v>36909</v>
      </c>
      <c r="F7249">
        <v>2001</v>
      </c>
      <c r="G7249">
        <v>15.5</v>
      </c>
    </row>
    <row r="7250" spans="5:7">
      <c r="E7250" s="80">
        <v>36910</v>
      </c>
      <c r="F7250">
        <v>2001</v>
      </c>
      <c r="G7250">
        <v>15.5</v>
      </c>
    </row>
    <row r="7251" spans="5:7">
      <c r="E7251" s="80">
        <v>36911</v>
      </c>
      <c r="F7251">
        <v>2001</v>
      </c>
      <c r="G7251">
        <v>15.5</v>
      </c>
    </row>
    <row r="7252" spans="5:7">
      <c r="E7252" s="80">
        <v>36912</v>
      </c>
      <c r="F7252">
        <v>2001</v>
      </c>
      <c r="G7252">
        <v>15.5</v>
      </c>
    </row>
    <row r="7253" spans="5:7">
      <c r="E7253" s="80">
        <v>36913</v>
      </c>
      <c r="F7253">
        <v>2001</v>
      </c>
      <c r="G7253">
        <v>15.5</v>
      </c>
    </row>
    <row r="7254" spans="5:7">
      <c r="E7254" s="80">
        <v>36914</v>
      </c>
      <c r="F7254">
        <v>2001</v>
      </c>
      <c r="G7254">
        <v>15.5</v>
      </c>
    </row>
    <row r="7255" spans="5:7">
      <c r="E7255" s="80">
        <v>36915</v>
      </c>
      <c r="F7255">
        <v>2001</v>
      </c>
      <c r="G7255">
        <v>15.5</v>
      </c>
    </row>
    <row r="7256" spans="5:7">
      <c r="E7256" s="80">
        <v>36916</v>
      </c>
      <c r="F7256">
        <v>2001</v>
      </c>
      <c r="G7256">
        <v>15.5</v>
      </c>
    </row>
    <row r="7257" spans="5:7">
      <c r="E7257" s="80">
        <v>36917</v>
      </c>
      <c r="F7257">
        <v>2001</v>
      </c>
      <c r="G7257">
        <v>15.5</v>
      </c>
    </row>
    <row r="7258" spans="5:7">
      <c r="E7258" s="80">
        <v>36918</v>
      </c>
      <c r="F7258">
        <v>2001</v>
      </c>
      <c r="G7258">
        <v>15.5</v>
      </c>
    </row>
    <row r="7259" spans="5:7">
      <c r="E7259" s="80">
        <v>36919</v>
      </c>
      <c r="F7259">
        <v>2001</v>
      </c>
      <c r="G7259">
        <v>15.5</v>
      </c>
    </row>
    <row r="7260" spans="5:7">
      <c r="E7260" s="80">
        <v>36920</v>
      </c>
      <c r="F7260">
        <v>2001</v>
      </c>
      <c r="G7260">
        <v>15.5</v>
      </c>
    </row>
    <row r="7261" spans="5:7">
      <c r="E7261" s="80">
        <v>36921</v>
      </c>
      <c r="F7261">
        <v>2001</v>
      </c>
      <c r="G7261">
        <v>15.5</v>
      </c>
    </row>
    <row r="7262" spans="5:7">
      <c r="E7262" s="80">
        <v>36922</v>
      </c>
      <c r="F7262">
        <v>2001</v>
      </c>
      <c r="G7262">
        <v>15.5</v>
      </c>
    </row>
    <row r="7263" spans="5:7">
      <c r="E7263" s="80">
        <v>36923</v>
      </c>
      <c r="F7263">
        <v>2001</v>
      </c>
      <c r="G7263">
        <v>15.5</v>
      </c>
    </row>
    <row r="7264" spans="5:7">
      <c r="E7264" s="80">
        <v>36924</v>
      </c>
      <c r="F7264">
        <v>2001</v>
      </c>
      <c r="G7264">
        <v>15.5</v>
      </c>
    </row>
    <row r="7265" spans="5:7">
      <c r="E7265" s="80">
        <v>36925</v>
      </c>
      <c r="F7265">
        <v>2001</v>
      </c>
      <c r="G7265">
        <v>15.5</v>
      </c>
    </row>
    <row r="7266" spans="5:7">
      <c r="E7266" s="80">
        <v>36926</v>
      </c>
      <c r="F7266">
        <v>2001</v>
      </c>
      <c r="G7266">
        <v>15.5</v>
      </c>
    </row>
    <row r="7267" spans="5:7">
      <c r="E7267" s="80">
        <v>36927</v>
      </c>
      <c r="F7267">
        <v>2001</v>
      </c>
      <c r="G7267">
        <v>15.5</v>
      </c>
    </row>
    <row r="7268" spans="5:7">
      <c r="E7268" s="80">
        <v>36928</v>
      </c>
      <c r="F7268">
        <v>2001</v>
      </c>
      <c r="G7268">
        <v>15.5</v>
      </c>
    </row>
    <row r="7269" spans="5:7">
      <c r="E7269" s="80">
        <v>36929</v>
      </c>
      <c r="F7269">
        <v>2001</v>
      </c>
      <c r="G7269">
        <v>15.5</v>
      </c>
    </row>
    <row r="7270" spans="5:7">
      <c r="E7270" s="80">
        <v>36930</v>
      </c>
      <c r="F7270">
        <v>2001</v>
      </c>
      <c r="G7270">
        <v>15.5</v>
      </c>
    </row>
    <row r="7271" spans="5:7">
      <c r="E7271" s="80">
        <v>36931</v>
      </c>
      <c r="F7271">
        <v>2001</v>
      </c>
      <c r="G7271">
        <v>15.5</v>
      </c>
    </row>
    <row r="7272" spans="5:7">
      <c r="E7272" s="80">
        <v>36932</v>
      </c>
      <c r="F7272">
        <v>2001</v>
      </c>
      <c r="G7272">
        <v>15.5</v>
      </c>
    </row>
    <row r="7273" spans="5:7">
      <c r="E7273" s="80">
        <v>36933</v>
      </c>
      <c r="F7273">
        <v>2001</v>
      </c>
      <c r="G7273">
        <v>15.5</v>
      </c>
    </row>
    <row r="7274" spans="5:7">
      <c r="E7274" s="80">
        <v>36934</v>
      </c>
      <c r="F7274">
        <v>2001</v>
      </c>
      <c r="G7274">
        <v>15.5</v>
      </c>
    </row>
    <row r="7275" spans="5:7">
      <c r="E7275" s="80">
        <v>36935</v>
      </c>
      <c r="F7275">
        <v>2001</v>
      </c>
      <c r="G7275">
        <v>15.5</v>
      </c>
    </row>
    <row r="7276" spans="5:7">
      <c r="E7276" s="80">
        <v>36936</v>
      </c>
      <c r="F7276">
        <v>2001</v>
      </c>
      <c r="G7276">
        <v>15.5</v>
      </c>
    </row>
    <row r="7277" spans="5:7">
      <c r="E7277" s="80">
        <v>36937</v>
      </c>
      <c r="F7277">
        <v>2001</v>
      </c>
      <c r="G7277">
        <v>15.25</v>
      </c>
    </row>
    <row r="7278" spans="5:7">
      <c r="E7278" s="80">
        <v>36938</v>
      </c>
      <c r="F7278">
        <v>2001</v>
      </c>
      <c r="G7278">
        <v>15.25</v>
      </c>
    </row>
    <row r="7279" spans="5:7">
      <c r="E7279" s="80">
        <v>36939</v>
      </c>
      <c r="F7279">
        <v>2001</v>
      </c>
      <c r="G7279">
        <v>15.25</v>
      </c>
    </row>
    <row r="7280" spans="5:7">
      <c r="E7280" s="80">
        <v>36940</v>
      </c>
      <c r="F7280">
        <v>2001</v>
      </c>
      <c r="G7280">
        <v>15.25</v>
      </c>
    </row>
    <row r="7281" spans="5:7">
      <c r="E7281" s="80">
        <v>36941</v>
      </c>
      <c r="F7281">
        <v>2001</v>
      </c>
      <c r="G7281">
        <v>15.25</v>
      </c>
    </row>
    <row r="7282" spans="5:7">
      <c r="E7282" s="80">
        <v>36942</v>
      </c>
      <c r="F7282">
        <v>2001</v>
      </c>
      <c r="G7282">
        <v>15.25</v>
      </c>
    </row>
    <row r="7283" spans="5:7">
      <c r="E7283" s="80">
        <v>36943</v>
      </c>
      <c r="F7283">
        <v>2001</v>
      </c>
      <c r="G7283">
        <v>15.25</v>
      </c>
    </row>
    <row r="7284" spans="5:7">
      <c r="E7284" s="80">
        <v>36944</v>
      </c>
      <c r="F7284">
        <v>2001</v>
      </c>
      <c r="G7284">
        <v>15.25</v>
      </c>
    </row>
    <row r="7285" spans="5:7">
      <c r="E7285" s="80">
        <v>36945</v>
      </c>
      <c r="F7285">
        <v>2001</v>
      </c>
      <c r="G7285">
        <v>15.25</v>
      </c>
    </row>
    <row r="7286" spans="5:7">
      <c r="E7286" s="80">
        <v>36946</v>
      </c>
      <c r="F7286">
        <v>2001</v>
      </c>
      <c r="G7286">
        <v>15.25</v>
      </c>
    </row>
    <row r="7287" spans="5:7">
      <c r="E7287" s="80">
        <v>36947</v>
      </c>
      <c r="F7287">
        <v>2001</v>
      </c>
      <c r="G7287">
        <v>15.25</v>
      </c>
    </row>
    <row r="7288" spans="5:7">
      <c r="E7288" s="80">
        <v>36948</v>
      </c>
      <c r="F7288">
        <v>2001</v>
      </c>
      <c r="G7288">
        <v>15.25</v>
      </c>
    </row>
    <row r="7289" spans="5:7">
      <c r="E7289" s="80">
        <v>36949</v>
      </c>
      <c r="F7289">
        <v>2001</v>
      </c>
      <c r="G7289">
        <v>15.25</v>
      </c>
    </row>
    <row r="7290" spans="5:7">
      <c r="E7290" s="80">
        <v>36950</v>
      </c>
      <c r="F7290">
        <v>2001</v>
      </c>
      <c r="G7290">
        <v>15.25</v>
      </c>
    </row>
    <row r="7291" spans="5:7">
      <c r="E7291" s="80">
        <v>36951</v>
      </c>
      <c r="F7291">
        <v>2001</v>
      </c>
      <c r="G7291">
        <v>15</v>
      </c>
    </row>
    <row r="7292" spans="5:7">
      <c r="E7292" s="80">
        <v>36952</v>
      </c>
      <c r="F7292">
        <v>2001</v>
      </c>
      <c r="G7292">
        <v>15</v>
      </c>
    </row>
    <row r="7293" spans="5:7">
      <c r="E7293" s="80">
        <v>36953</v>
      </c>
      <c r="F7293">
        <v>2001</v>
      </c>
      <c r="G7293">
        <v>15</v>
      </c>
    </row>
    <row r="7294" spans="5:7">
      <c r="E7294" s="80">
        <v>36954</v>
      </c>
      <c r="F7294">
        <v>2001</v>
      </c>
      <c r="G7294">
        <v>15</v>
      </c>
    </row>
    <row r="7295" spans="5:7">
      <c r="E7295" s="80">
        <v>36955</v>
      </c>
      <c r="F7295">
        <v>2001</v>
      </c>
      <c r="G7295">
        <v>15</v>
      </c>
    </row>
    <row r="7296" spans="5:7">
      <c r="E7296" s="80">
        <v>36956</v>
      </c>
      <c r="F7296">
        <v>2001</v>
      </c>
      <c r="G7296">
        <v>15</v>
      </c>
    </row>
    <row r="7297" spans="5:7">
      <c r="E7297" s="80">
        <v>36957</v>
      </c>
      <c r="F7297">
        <v>2001</v>
      </c>
      <c r="G7297">
        <v>15</v>
      </c>
    </row>
    <row r="7298" spans="5:7">
      <c r="E7298" s="80">
        <v>36958</v>
      </c>
      <c r="F7298">
        <v>2001</v>
      </c>
      <c r="G7298">
        <v>15</v>
      </c>
    </row>
    <row r="7299" spans="5:7">
      <c r="E7299" s="80">
        <v>36959</v>
      </c>
      <c r="F7299">
        <v>2001</v>
      </c>
      <c r="G7299">
        <v>15</v>
      </c>
    </row>
    <row r="7300" spans="5:7">
      <c r="E7300" s="80">
        <v>36960</v>
      </c>
      <c r="F7300">
        <v>2001</v>
      </c>
      <c r="G7300">
        <v>15</v>
      </c>
    </row>
    <row r="7301" spans="5:7">
      <c r="E7301" s="80">
        <v>36961</v>
      </c>
      <c r="F7301">
        <v>2001</v>
      </c>
      <c r="G7301">
        <v>15</v>
      </c>
    </row>
    <row r="7302" spans="5:7">
      <c r="E7302" s="80">
        <v>36962</v>
      </c>
      <c r="F7302">
        <v>2001</v>
      </c>
      <c r="G7302">
        <v>15</v>
      </c>
    </row>
    <row r="7303" spans="5:7">
      <c r="E7303" s="80">
        <v>36963</v>
      </c>
      <c r="F7303">
        <v>2001</v>
      </c>
      <c r="G7303">
        <v>15</v>
      </c>
    </row>
    <row r="7304" spans="5:7">
      <c r="E7304" s="80">
        <v>36964</v>
      </c>
      <c r="F7304">
        <v>2001</v>
      </c>
      <c r="G7304">
        <v>15</v>
      </c>
    </row>
    <row r="7305" spans="5:7">
      <c r="E7305" s="80">
        <v>36965</v>
      </c>
      <c r="F7305">
        <v>2001</v>
      </c>
      <c r="G7305">
        <v>15</v>
      </c>
    </row>
    <row r="7306" spans="5:7">
      <c r="E7306" s="80">
        <v>36966</v>
      </c>
      <c r="F7306">
        <v>2001</v>
      </c>
      <c r="G7306">
        <v>15</v>
      </c>
    </row>
    <row r="7307" spans="5:7">
      <c r="E7307" s="80">
        <v>36967</v>
      </c>
      <c r="F7307">
        <v>2001</v>
      </c>
      <c r="G7307">
        <v>15</v>
      </c>
    </row>
    <row r="7308" spans="5:7">
      <c r="E7308" s="80">
        <v>36968</v>
      </c>
      <c r="F7308">
        <v>2001</v>
      </c>
      <c r="G7308">
        <v>15</v>
      </c>
    </row>
    <row r="7309" spans="5:7">
      <c r="E7309" s="80">
        <v>36969</v>
      </c>
      <c r="F7309">
        <v>2001</v>
      </c>
      <c r="G7309">
        <v>15</v>
      </c>
    </row>
    <row r="7310" spans="5:7">
      <c r="E7310" s="80">
        <v>36970</v>
      </c>
      <c r="F7310">
        <v>2001</v>
      </c>
      <c r="G7310">
        <v>15</v>
      </c>
    </row>
    <row r="7311" spans="5:7">
      <c r="E7311" s="80">
        <v>36971</v>
      </c>
      <c r="F7311">
        <v>2001</v>
      </c>
      <c r="G7311">
        <v>15</v>
      </c>
    </row>
    <row r="7312" spans="5:7">
      <c r="E7312" s="80">
        <v>36972</v>
      </c>
      <c r="F7312">
        <v>2001</v>
      </c>
      <c r="G7312">
        <v>15</v>
      </c>
    </row>
    <row r="7313" spans="5:7">
      <c r="E7313" s="80">
        <v>36973</v>
      </c>
      <c r="F7313">
        <v>2001</v>
      </c>
      <c r="G7313">
        <v>15</v>
      </c>
    </row>
    <row r="7314" spans="5:7">
      <c r="E7314" s="80">
        <v>36974</v>
      </c>
      <c r="F7314">
        <v>2001</v>
      </c>
      <c r="G7314">
        <v>15</v>
      </c>
    </row>
    <row r="7315" spans="5:7">
      <c r="E7315" s="80">
        <v>36975</v>
      </c>
      <c r="F7315">
        <v>2001</v>
      </c>
      <c r="G7315">
        <v>15</v>
      </c>
    </row>
    <row r="7316" spans="5:7">
      <c r="E7316" s="80">
        <v>36976</v>
      </c>
      <c r="F7316">
        <v>2001</v>
      </c>
      <c r="G7316">
        <v>15</v>
      </c>
    </row>
    <row r="7317" spans="5:7">
      <c r="E7317" s="80">
        <v>36977</v>
      </c>
      <c r="F7317">
        <v>2001</v>
      </c>
      <c r="G7317">
        <v>15</v>
      </c>
    </row>
    <row r="7318" spans="5:7">
      <c r="E7318" s="80">
        <v>36978</v>
      </c>
      <c r="F7318">
        <v>2001</v>
      </c>
      <c r="G7318">
        <v>15</v>
      </c>
    </row>
    <row r="7319" spans="5:7">
      <c r="E7319" s="80">
        <v>36979</v>
      </c>
      <c r="F7319">
        <v>2001</v>
      </c>
      <c r="G7319">
        <v>15</v>
      </c>
    </row>
    <row r="7320" spans="5:7">
      <c r="E7320" s="80">
        <v>36980</v>
      </c>
      <c r="F7320">
        <v>2001</v>
      </c>
      <c r="G7320">
        <v>15</v>
      </c>
    </row>
    <row r="7321" spans="5:7">
      <c r="E7321" s="80">
        <v>36981</v>
      </c>
      <c r="F7321">
        <v>2001</v>
      </c>
      <c r="G7321">
        <v>15</v>
      </c>
    </row>
    <row r="7322" spans="5:7">
      <c r="E7322" s="80">
        <v>36982</v>
      </c>
      <c r="F7322">
        <v>2001</v>
      </c>
      <c r="G7322">
        <v>15</v>
      </c>
    </row>
    <row r="7323" spans="5:7">
      <c r="E7323" s="80">
        <v>36983</v>
      </c>
      <c r="F7323">
        <v>2001</v>
      </c>
      <c r="G7323">
        <v>15</v>
      </c>
    </row>
    <row r="7324" spans="5:7">
      <c r="E7324" s="80">
        <v>36984</v>
      </c>
      <c r="F7324">
        <v>2001</v>
      </c>
      <c r="G7324">
        <v>15</v>
      </c>
    </row>
    <row r="7325" spans="5:7">
      <c r="E7325" s="80">
        <v>36985</v>
      </c>
      <c r="F7325">
        <v>2001</v>
      </c>
      <c r="G7325">
        <v>15</v>
      </c>
    </row>
    <row r="7326" spans="5:7">
      <c r="E7326" s="80">
        <v>36986</v>
      </c>
      <c r="F7326">
        <v>2001</v>
      </c>
      <c r="G7326">
        <v>15</v>
      </c>
    </row>
    <row r="7327" spans="5:7">
      <c r="E7327" s="80">
        <v>36987</v>
      </c>
      <c r="F7327">
        <v>2001</v>
      </c>
      <c r="G7327">
        <v>15</v>
      </c>
    </row>
    <row r="7328" spans="5:7">
      <c r="E7328" s="80">
        <v>36988</v>
      </c>
      <c r="F7328">
        <v>2001</v>
      </c>
      <c r="G7328">
        <v>15</v>
      </c>
    </row>
    <row r="7329" spans="5:7">
      <c r="E7329" s="80">
        <v>36989</v>
      </c>
      <c r="F7329">
        <v>2001</v>
      </c>
      <c r="G7329">
        <v>15</v>
      </c>
    </row>
    <row r="7330" spans="5:7">
      <c r="E7330" s="80">
        <v>36990</v>
      </c>
      <c r="F7330">
        <v>2001</v>
      </c>
      <c r="G7330">
        <v>15</v>
      </c>
    </row>
    <row r="7331" spans="5:7">
      <c r="E7331" s="80">
        <v>36991</v>
      </c>
      <c r="F7331">
        <v>2001</v>
      </c>
      <c r="G7331">
        <v>15</v>
      </c>
    </row>
    <row r="7332" spans="5:7">
      <c r="E7332" s="80">
        <v>36992</v>
      </c>
      <c r="F7332">
        <v>2001</v>
      </c>
      <c r="G7332">
        <v>15</v>
      </c>
    </row>
    <row r="7333" spans="5:7">
      <c r="E7333" s="80">
        <v>36993</v>
      </c>
      <c r="F7333">
        <v>2001</v>
      </c>
      <c r="G7333">
        <v>15</v>
      </c>
    </row>
    <row r="7334" spans="5:7">
      <c r="E7334" s="80">
        <v>36994</v>
      </c>
      <c r="F7334">
        <v>2001</v>
      </c>
      <c r="G7334">
        <v>15</v>
      </c>
    </row>
    <row r="7335" spans="5:7">
      <c r="E7335" s="80">
        <v>36995</v>
      </c>
      <c r="F7335">
        <v>2001</v>
      </c>
      <c r="G7335">
        <v>15</v>
      </c>
    </row>
    <row r="7336" spans="5:7">
      <c r="E7336" s="80">
        <v>36996</v>
      </c>
      <c r="F7336">
        <v>2001</v>
      </c>
      <c r="G7336">
        <v>15</v>
      </c>
    </row>
    <row r="7337" spans="5:7">
      <c r="E7337" s="80">
        <v>36997</v>
      </c>
      <c r="F7337">
        <v>2001</v>
      </c>
      <c r="G7337">
        <v>15</v>
      </c>
    </row>
    <row r="7338" spans="5:7">
      <c r="E7338" s="80">
        <v>36998</v>
      </c>
      <c r="F7338">
        <v>2001</v>
      </c>
      <c r="G7338">
        <v>15</v>
      </c>
    </row>
    <row r="7339" spans="5:7">
      <c r="E7339" s="80">
        <v>36999</v>
      </c>
      <c r="F7339">
        <v>2001</v>
      </c>
      <c r="G7339">
        <v>15</v>
      </c>
    </row>
    <row r="7340" spans="5:7">
      <c r="E7340" s="80">
        <v>37000</v>
      </c>
      <c r="F7340">
        <v>2001</v>
      </c>
      <c r="G7340">
        <v>15</v>
      </c>
    </row>
    <row r="7341" spans="5:7">
      <c r="E7341" s="80">
        <v>37001</v>
      </c>
      <c r="F7341">
        <v>2001</v>
      </c>
      <c r="G7341">
        <v>15</v>
      </c>
    </row>
    <row r="7342" spans="5:7">
      <c r="E7342" s="80">
        <v>37002</v>
      </c>
      <c r="F7342">
        <v>2001</v>
      </c>
      <c r="G7342">
        <v>15</v>
      </c>
    </row>
    <row r="7343" spans="5:7">
      <c r="E7343" s="80">
        <v>37003</v>
      </c>
      <c r="F7343">
        <v>2001</v>
      </c>
      <c r="G7343">
        <v>15</v>
      </c>
    </row>
    <row r="7344" spans="5:7">
      <c r="E7344" s="80">
        <v>37004</v>
      </c>
      <c r="F7344">
        <v>2001</v>
      </c>
      <c r="G7344">
        <v>15</v>
      </c>
    </row>
    <row r="7345" spans="5:7">
      <c r="E7345" s="80">
        <v>37005</v>
      </c>
      <c r="F7345">
        <v>2001</v>
      </c>
      <c r="G7345">
        <v>15</v>
      </c>
    </row>
    <row r="7346" spans="5:7">
      <c r="E7346" s="80">
        <v>37006</v>
      </c>
      <c r="F7346">
        <v>2001</v>
      </c>
      <c r="G7346">
        <v>15</v>
      </c>
    </row>
    <row r="7347" spans="5:7">
      <c r="E7347" s="80">
        <v>37007</v>
      </c>
      <c r="F7347">
        <v>2001</v>
      </c>
      <c r="G7347">
        <v>15</v>
      </c>
    </row>
    <row r="7348" spans="5:7">
      <c r="E7348" s="80">
        <v>37008</v>
      </c>
      <c r="F7348">
        <v>2001</v>
      </c>
      <c r="G7348">
        <v>15</v>
      </c>
    </row>
    <row r="7349" spans="5:7">
      <c r="E7349" s="80">
        <v>37009</v>
      </c>
      <c r="F7349">
        <v>2001</v>
      </c>
      <c r="G7349">
        <v>15</v>
      </c>
    </row>
    <row r="7350" spans="5:7">
      <c r="E7350" s="80">
        <v>37010</v>
      </c>
      <c r="F7350">
        <v>2001</v>
      </c>
      <c r="G7350">
        <v>15</v>
      </c>
    </row>
    <row r="7351" spans="5:7">
      <c r="E7351" s="80">
        <v>37011</v>
      </c>
      <c r="F7351">
        <v>2001</v>
      </c>
      <c r="G7351">
        <v>15</v>
      </c>
    </row>
    <row r="7352" spans="5:7">
      <c r="E7352" s="80">
        <v>37012</v>
      </c>
      <c r="F7352">
        <v>2001</v>
      </c>
      <c r="G7352">
        <v>15</v>
      </c>
    </row>
    <row r="7353" spans="5:7">
      <c r="E7353" s="80">
        <v>37013</v>
      </c>
      <c r="F7353">
        <v>2001</v>
      </c>
      <c r="G7353">
        <v>15</v>
      </c>
    </row>
    <row r="7354" spans="5:7">
      <c r="E7354" s="80">
        <v>37014</v>
      </c>
      <c r="F7354">
        <v>2001</v>
      </c>
      <c r="G7354">
        <v>15</v>
      </c>
    </row>
    <row r="7355" spans="5:7">
      <c r="E7355" s="80">
        <v>37015</v>
      </c>
      <c r="F7355">
        <v>2001</v>
      </c>
      <c r="G7355">
        <v>15</v>
      </c>
    </row>
    <row r="7356" spans="5:7">
      <c r="E7356" s="80">
        <v>37016</v>
      </c>
      <c r="F7356">
        <v>2001</v>
      </c>
      <c r="G7356">
        <v>15</v>
      </c>
    </row>
    <row r="7357" spans="5:7">
      <c r="E7357" s="80">
        <v>37017</v>
      </c>
      <c r="F7357">
        <v>2001</v>
      </c>
      <c r="G7357">
        <v>15</v>
      </c>
    </row>
    <row r="7358" spans="5:7">
      <c r="E7358" s="80">
        <v>37018</v>
      </c>
      <c r="F7358">
        <v>2001</v>
      </c>
      <c r="G7358">
        <v>15</v>
      </c>
    </row>
    <row r="7359" spans="5:7">
      <c r="E7359" s="80">
        <v>37019</v>
      </c>
      <c r="F7359">
        <v>2001</v>
      </c>
      <c r="G7359">
        <v>15</v>
      </c>
    </row>
    <row r="7360" spans="5:7">
      <c r="E7360" s="80">
        <v>37020</v>
      </c>
      <c r="F7360">
        <v>2001</v>
      </c>
      <c r="G7360">
        <v>15</v>
      </c>
    </row>
    <row r="7361" spans="5:7">
      <c r="E7361" s="80">
        <v>37021</v>
      </c>
      <c r="F7361">
        <v>2001</v>
      </c>
      <c r="G7361">
        <v>14.75</v>
      </c>
    </row>
    <row r="7362" spans="5:7">
      <c r="E7362" s="80">
        <v>37022</v>
      </c>
      <c r="F7362">
        <v>2001</v>
      </c>
      <c r="G7362">
        <v>14.75</v>
      </c>
    </row>
    <row r="7363" spans="5:7">
      <c r="E7363" s="80">
        <v>37023</v>
      </c>
      <c r="F7363">
        <v>2001</v>
      </c>
      <c r="G7363">
        <v>14.75</v>
      </c>
    </row>
    <row r="7364" spans="5:7">
      <c r="E7364" s="80">
        <v>37024</v>
      </c>
      <c r="F7364">
        <v>2001</v>
      </c>
      <c r="G7364">
        <v>14.75</v>
      </c>
    </row>
    <row r="7365" spans="5:7">
      <c r="E7365" s="80">
        <v>37025</v>
      </c>
      <c r="F7365">
        <v>2001</v>
      </c>
      <c r="G7365">
        <v>14.75</v>
      </c>
    </row>
    <row r="7366" spans="5:7">
      <c r="E7366" s="80">
        <v>37026</v>
      </c>
      <c r="F7366">
        <v>2001</v>
      </c>
      <c r="G7366">
        <v>14.75</v>
      </c>
    </row>
    <row r="7367" spans="5:7">
      <c r="E7367" s="80">
        <v>37027</v>
      </c>
      <c r="F7367">
        <v>2001</v>
      </c>
      <c r="G7367">
        <v>14.75</v>
      </c>
    </row>
    <row r="7368" spans="5:7">
      <c r="E7368" s="80">
        <v>37028</v>
      </c>
      <c r="F7368">
        <v>2001</v>
      </c>
      <c r="G7368">
        <v>14.75</v>
      </c>
    </row>
    <row r="7369" spans="5:7">
      <c r="E7369" s="80">
        <v>37029</v>
      </c>
      <c r="F7369">
        <v>2001</v>
      </c>
      <c r="G7369">
        <v>14.75</v>
      </c>
    </row>
    <row r="7370" spans="5:7">
      <c r="E7370" s="80">
        <v>37030</v>
      </c>
      <c r="F7370">
        <v>2001</v>
      </c>
      <c r="G7370">
        <v>14.75</v>
      </c>
    </row>
    <row r="7371" spans="5:7">
      <c r="E7371" s="80">
        <v>37031</v>
      </c>
      <c r="F7371">
        <v>2001</v>
      </c>
      <c r="G7371">
        <v>14.75</v>
      </c>
    </row>
    <row r="7372" spans="5:7">
      <c r="E7372" s="80">
        <v>37032</v>
      </c>
      <c r="F7372">
        <v>2001</v>
      </c>
      <c r="G7372">
        <v>14.75</v>
      </c>
    </row>
    <row r="7373" spans="5:7">
      <c r="E7373" s="80">
        <v>37033</v>
      </c>
      <c r="F7373">
        <v>2001</v>
      </c>
      <c r="G7373">
        <v>14.75</v>
      </c>
    </row>
    <row r="7374" spans="5:7">
      <c r="E7374" s="80">
        <v>37034</v>
      </c>
      <c r="F7374">
        <v>2001</v>
      </c>
      <c r="G7374">
        <v>14.75</v>
      </c>
    </row>
    <row r="7375" spans="5:7">
      <c r="E7375" s="80">
        <v>37035</v>
      </c>
      <c r="F7375">
        <v>2001</v>
      </c>
      <c r="G7375">
        <v>14.75</v>
      </c>
    </row>
    <row r="7376" spans="5:7">
      <c r="E7376" s="80">
        <v>37036</v>
      </c>
      <c r="F7376">
        <v>2001</v>
      </c>
      <c r="G7376">
        <v>14.75</v>
      </c>
    </row>
    <row r="7377" spans="5:7">
      <c r="E7377" s="80">
        <v>37037</v>
      </c>
      <c r="F7377">
        <v>2001</v>
      </c>
      <c r="G7377">
        <v>14.75</v>
      </c>
    </row>
    <row r="7378" spans="5:7">
      <c r="E7378" s="80">
        <v>37038</v>
      </c>
      <c r="F7378">
        <v>2001</v>
      </c>
      <c r="G7378">
        <v>14.75</v>
      </c>
    </row>
    <row r="7379" spans="5:7">
      <c r="E7379" s="80">
        <v>37039</v>
      </c>
      <c r="F7379">
        <v>2001</v>
      </c>
      <c r="G7379">
        <v>14.75</v>
      </c>
    </row>
    <row r="7380" spans="5:7">
      <c r="E7380" s="80">
        <v>37040</v>
      </c>
      <c r="F7380">
        <v>2001</v>
      </c>
      <c r="G7380">
        <v>14.75</v>
      </c>
    </row>
    <row r="7381" spans="5:7">
      <c r="E7381" s="80">
        <v>37041</v>
      </c>
      <c r="F7381">
        <v>2001</v>
      </c>
      <c r="G7381">
        <v>14.75</v>
      </c>
    </row>
    <row r="7382" spans="5:7">
      <c r="E7382" s="80">
        <v>37042</v>
      </c>
      <c r="F7382">
        <v>2001</v>
      </c>
      <c r="G7382">
        <v>14.75</v>
      </c>
    </row>
    <row r="7383" spans="5:7">
      <c r="E7383" s="80">
        <v>37043</v>
      </c>
      <c r="F7383">
        <v>2001</v>
      </c>
      <c r="G7383">
        <v>14.75</v>
      </c>
    </row>
    <row r="7384" spans="5:7">
      <c r="E7384" s="80">
        <v>37044</v>
      </c>
      <c r="F7384">
        <v>2001</v>
      </c>
      <c r="G7384">
        <v>14.75</v>
      </c>
    </row>
    <row r="7385" spans="5:7">
      <c r="E7385" s="80">
        <v>37045</v>
      </c>
      <c r="F7385">
        <v>2001</v>
      </c>
      <c r="G7385">
        <v>14.75</v>
      </c>
    </row>
    <row r="7386" spans="5:7">
      <c r="E7386" s="80">
        <v>37046</v>
      </c>
      <c r="F7386">
        <v>2001</v>
      </c>
      <c r="G7386">
        <v>14.75</v>
      </c>
    </row>
    <row r="7387" spans="5:7">
      <c r="E7387" s="80">
        <v>37047</v>
      </c>
      <c r="F7387">
        <v>2001</v>
      </c>
      <c r="G7387">
        <v>14.75</v>
      </c>
    </row>
    <row r="7388" spans="5:7">
      <c r="E7388" s="80">
        <v>37048</v>
      </c>
      <c r="F7388">
        <v>2001</v>
      </c>
      <c r="G7388">
        <v>14.75</v>
      </c>
    </row>
    <row r="7389" spans="5:7">
      <c r="E7389" s="80">
        <v>37049</v>
      </c>
      <c r="F7389">
        <v>2001</v>
      </c>
      <c r="G7389">
        <v>14.75</v>
      </c>
    </row>
    <row r="7390" spans="5:7">
      <c r="E7390" s="80">
        <v>37050</v>
      </c>
      <c r="F7390">
        <v>2001</v>
      </c>
      <c r="G7390">
        <v>14.75</v>
      </c>
    </row>
    <row r="7391" spans="5:7">
      <c r="E7391" s="80">
        <v>37051</v>
      </c>
      <c r="F7391">
        <v>2001</v>
      </c>
      <c r="G7391">
        <v>14.75</v>
      </c>
    </row>
    <row r="7392" spans="5:7">
      <c r="E7392" s="80">
        <v>37052</v>
      </c>
      <c r="F7392">
        <v>2001</v>
      </c>
      <c r="G7392">
        <v>14.75</v>
      </c>
    </row>
    <row r="7393" spans="5:7">
      <c r="E7393" s="80">
        <v>37053</v>
      </c>
      <c r="F7393">
        <v>2001</v>
      </c>
      <c r="G7393">
        <v>14.75</v>
      </c>
    </row>
    <row r="7394" spans="5:7">
      <c r="E7394" s="80">
        <v>37054</v>
      </c>
      <c r="F7394">
        <v>2001</v>
      </c>
      <c r="G7394">
        <v>14.75</v>
      </c>
    </row>
    <row r="7395" spans="5:7">
      <c r="E7395" s="80">
        <v>37055</v>
      </c>
      <c r="F7395">
        <v>2001</v>
      </c>
      <c r="G7395">
        <v>14.75</v>
      </c>
    </row>
    <row r="7396" spans="5:7">
      <c r="E7396" s="80">
        <v>37056</v>
      </c>
      <c r="F7396">
        <v>2001</v>
      </c>
      <c r="G7396">
        <v>14.75</v>
      </c>
    </row>
    <row r="7397" spans="5:7">
      <c r="E7397" s="80">
        <v>37057</v>
      </c>
      <c r="F7397">
        <v>2001</v>
      </c>
      <c r="G7397">
        <v>14.75</v>
      </c>
    </row>
    <row r="7398" spans="5:7">
      <c r="E7398" s="80">
        <v>37058</v>
      </c>
      <c r="F7398">
        <v>2001</v>
      </c>
      <c r="G7398">
        <v>14.75</v>
      </c>
    </row>
    <row r="7399" spans="5:7">
      <c r="E7399" s="80">
        <v>37059</v>
      </c>
      <c r="F7399">
        <v>2001</v>
      </c>
      <c r="G7399">
        <v>14.75</v>
      </c>
    </row>
    <row r="7400" spans="5:7">
      <c r="E7400" s="80">
        <v>37060</v>
      </c>
      <c r="F7400">
        <v>2001</v>
      </c>
      <c r="G7400">
        <v>14.75</v>
      </c>
    </row>
    <row r="7401" spans="5:7">
      <c r="E7401" s="80">
        <v>37061</v>
      </c>
      <c r="F7401">
        <v>2001</v>
      </c>
      <c r="G7401">
        <v>14.75</v>
      </c>
    </row>
    <row r="7402" spans="5:7">
      <c r="E7402" s="80">
        <v>37062</v>
      </c>
      <c r="F7402">
        <v>2001</v>
      </c>
      <c r="G7402">
        <v>14.75</v>
      </c>
    </row>
    <row r="7403" spans="5:7">
      <c r="E7403" s="80">
        <v>37063</v>
      </c>
      <c r="F7403">
        <v>2001</v>
      </c>
      <c r="G7403">
        <v>14.75</v>
      </c>
    </row>
    <row r="7404" spans="5:7">
      <c r="E7404" s="80">
        <v>37064</v>
      </c>
      <c r="F7404">
        <v>2001</v>
      </c>
      <c r="G7404">
        <v>14.75</v>
      </c>
    </row>
    <row r="7405" spans="5:7">
      <c r="E7405" s="80">
        <v>37065</v>
      </c>
      <c r="F7405">
        <v>2001</v>
      </c>
      <c r="G7405">
        <v>14.75</v>
      </c>
    </row>
    <row r="7406" spans="5:7">
      <c r="E7406" s="80">
        <v>37066</v>
      </c>
      <c r="F7406">
        <v>2001</v>
      </c>
      <c r="G7406">
        <v>14.75</v>
      </c>
    </row>
    <row r="7407" spans="5:7">
      <c r="E7407" s="80">
        <v>37067</v>
      </c>
      <c r="F7407">
        <v>2001</v>
      </c>
      <c r="G7407">
        <v>14.75</v>
      </c>
    </row>
    <row r="7408" spans="5:7">
      <c r="E7408" s="80">
        <v>37068</v>
      </c>
      <c r="F7408">
        <v>2001</v>
      </c>
      <c r="G7408">
        <v>14.75</v>
      </c>
    </row>
    <row r="7409" spans="5:7">
      <c r="E7409" s="80">
        <v>37069</v>
      </c>
      <c r="F7409">
        <v>2001</v>
      </c>
      <c r="G7409">
        <v>14.75</v>
      </c>
    </row>
    <row r="7410" spans="5:7">
      <c r="E7410" s="80">
        <v>37070</v>
      </c>
      <c r="F7410">
        <v>2001</v>
      </c>
      <c r="G7410">
        <v>14.75</v>
      </c>
    </row>
    <row r="7411" spans="5:7">
      <c r="E7411" s="80">
        <v>37071</v>
      </c>
      <c r="F7411">
        <v>2001</v>
      </c>
      <c r="G7411">
        <v>14.75</v>
      </c>
    </row>
    <row r="7412" spans="5:7">
      <c r="E7412" s="80">
        <v>37072</v>
      </c>
      <c r="F7412">
        <v>2001</v>
      </c>
      <c r="G7412">
        <v>14.75</v>
      </c>
    </row>
    <row r="7413" spans="5:7">
      <c r="E7413" s="80">
        <v>37073</v>
      </c>
      <c r="F7413">
        <v>2001</v>
      </c>
      <c r="G7413">
        <v>14.75</v>
      </c>
    </row>
    <row r="7414" spans="5:7">
      <c r="E7414" s="80">
        <v>37074</v>
      </c>
      <c r="F7414">
        <v>2001</v>
      </c>
      <c r="G7414">
        <v>14.75</v>
      </c>
    </row>
    <row r="7415" spans="5:7">
      <c r="E7415" s="80">
        <v>37075</v>
      </c>
      <c r="F7415">
        <v>2001</v>
      </c>
      <c r="G7415">
        <v>14.75</v>
      </c>
    </row>
    <row r="7416" spans="5:7">
      <c r="E7416" s="80">
        <v>37076</v>
      </c>
      <c r="F7416">
        <v>2001</v>
      </c>
      <c r="G7416">
        <v>14.75</v>
      </c>
    </row>
    <row r="7417" spans="5:7">
      <c r="E7417" s="80">
        <v>37077</v>
      </c>
      <c r="F7417">
        <v>2001</v>
      </c>
      <c r="G7417">
        <v>14.75</v>
      </c>
    </row>
    <row r="7418" spans="5:7">
      <c r="E7418" s="80">
        <v>37078</v>
      </c>
      <c r="F7418">
        <v>2001</v>
      </c>
      <c r="G7418">
        <v>14.75</v>
      </c>
    </row>
    <row r="7419" spans="5:7">
      <c r="E7419" s="80">
        <v>37079</v>
      </c>
      <c r="F7419">
        <v>2001</v>
      </c>
      <c r="G7419">
        <v>14.75</v>
      </c>
    </row>
    <row r="7420" spans="5:7">
      <c r="E7420" s="80">
        <v>37080</v>
      </c>
      <c r="F7420">
        <v>2001</v>
      </c>
      <c r="G7420">
        <v>14.75</v>
      </c>
    </row>
    <row r="7421" spans="5:7">
      <c r="E7421" s="80">
        <v>37081</v>
      </c>
      <c r="F7421">
        <v>2001</v>
      </c>
      <c r="G7421">
        <v>14.75</v>
      </c>
    </row>
    <row r="7422" spans="5:7">
      <c r="E7422" s="80">
        <v>37082</v>
      </c>
      <c r="F7422">
        <v>2001</v>
      </c>
      <c r="G7422">
        <v>14.75</v>
      </c>
    </row>
    <row r="7423" spans="5:7">
      <c r="E7423" s="80">
        <v>37083</v>
      </c>
      <c r="F7423">
        <v>2001</v>
      </c>
      <c r="G7423">
        <v>14.75</v>
      </c>
    </row>
    <row r="7424" spans="5:7">
      <c r="E7424" s="80">
        <v>37084</v>
      </c>
      <c r="F7424">
        <v>2001</v>
      </c>
      <c r="G7424">
        <v>14.75</v>
      </c>
    </row>
    <row r="7425" spans="5:7">
      <c r="E7425" s="80">
        <v>37085</v>
      </c>
      <c r="F7425">
        <v>2001</v>
      </c>
      <c r="G7425">
        <v>14.75</v>
      </c>
    </row>
    <row r="7426" spans="5:7">
      <c r="E7426" s="80">
        <v>37086</v>
      </c>
      <c r="F7426">
        <v>2001</v>
      </c>
      <c r="G7426">
        <v>14.75</v>
      </c>
    </row>
    <row r="7427" spans="5:7">
      <c r="E7427" s="80">
        <v>37087</v>
      </c>
      <c r="F7427">
        <v>2001</v>
      </c>
      <c r="G7427">
        <v>14.75</v>
      </c>
    </row>
    <row r="7428" spans="5:7">
      <c r="E7428" s="80">
        <v>37088</v>
      </c>
      <c r="F7428">
        <v>2001</v>
      </c>
      <c r="G7428">
        <v>14.75</v>
      </c>
    </row>
    <row r="7429" spans="5:7">
      <c r="E7429" s="80">
        <v>37089</v>
      </c>
      <c r="F7429">
        <v>2001</v>
      </c>
      <c r="G7429">
        <v>14.75</v>
      </c>
    </row>
    <row r="7430" spans="5:7">
      <c r="E7430" s="80">
        <v>37090</v>
      </c>
      <c r="F7430">
        <v>2001</v>
      </c>
      <c r="G7430">
        <v>14.75</v>
      </c>
    </row>
    <row r="7431" spans="5:7">
      <c r="E7431" s="80">
        <v>37091</v>
      </c>
      <c r="F7431">
        <v>2001</v>
      </c>
      <c r="G7431">
        <v>14.75</v>
      </c>
    </row>
    <row r="7432" spans="5:7">
      <c r="E7432" s="80">
        <v>37092</v>
      </c>
      <c r="F7432">
        <v>2001</v>
      </c>
      <c r="G7432">
        <v>14.75</v>
      </c>
    </row>
    <row r="7433" spans="5:7">
      <c r="E7433" s="80">
        <v>37093</v>
      </c>
      <c r="F7433">
        <v>2001</v>
      </c>
      <c r="G7433">
        <v>14.75</v>
      </c>
    </row>
    <row r="7434" spans="5:7">
      <c r="E7434" s="80">
        <v>37094</v>
      </c>
      <c r="F7434">
        <v>2001</v>
      </c>
      <c r="G7434">
        <v>14.75</v>
      </c>
    </row>
    <row r="7435" spans="5:7">
      <c r="E7435" s="80">
        <v>37095</v>
      </c>
      <c r="F7435">
        <v>2001</v>
      </c>
      <c r="G7435">
        <v>14.75</v>
      </c>
    </row>
    <row r="7436" spans="5:7">
      <c r="E7436" s="80">
        <v>37096</v>
      </c>
      <c r="F7436">
        <v>2001</v>
      </c>
      <c r="G7436">
        <v>14.75</v>
      </c>
    </row>
    <row r="7437" spans="5:7">
      <c r="E7437" s="80">
        <v>37097</v>
      </c>
      <c r="F7437">
        <v>2001</v>
      </c>
      <c r="G7437">
        <v>14.75</v>
      </c>
    </row>
    <row r="7438" spans="5:7">
      <c r="E7438" s="80">
        <v>37098</v>
      </c>
      <c r="F7438">
        <v>2001</v>
      </c>
      <c r="G7438">
        <v>14.75</v>
      </c>
    </row>
    <row r="7439" spans="5:7">
      <c r="E7439" s="80">
        <v>37099</v>
      </c>
      <c r="F7439">
        <v>2001</v>
      </c>
      <c r="G7439">
        <v>14.75</v>
      </c>
    </row>
    <row r="7440" spans="5:7">
      <c r="E7440" s="80">
        <v>37100</v>
      </c>
      <c r="F7440">
        <v>2001</v>
      </c>
      <c r="G7440">
        <v>14.75</v>
      </c>
    </row>
    <row r="7441" spans="5:7">
      <c r="E7441" s="80">
        <v>37101</v>
      </c>
      <c r="F7441">
        <v>2001</v>
      </c>
      <c r="G7441">
        <v>14.75</v>
      </c>
    </row>
    <row r="7442" spans="5:7">
      <c r="E7442" s="80">
        <v>37102</v>
      </c>
      <c r="F7442">
        <v>2001</v>
      </c>
      <c r="G7442">
        <v>14.75</v>
      </c>
    </row>
    <row r="7443" spans="5:7">
      <c r="E7443" s="80">
        <v>37103</v>
      </c>
      <c r="F7443">
        <v>2001</v>
      </c>
      <c r="G7443">
        <v>14.75</v>
      </c>
    </row>
    <row r="7444" spans="5:7">
      <c r="E7444" s="80">
        <v>37104</v>
      </c>
      <c r="F7444">
        <v>2001</v>
      </c>
      <c r="G7444">
        <v>14.75</v>
      </c>
    </row>
    <row r="7445" spans="5:7">
      <c r="E7445" s="80">
        <v>37105</v>
      </c>
      <c r="F7445">
        <v>2001</v>
      </c>
      <c r="G7445">
        <v>14.75</v>
      </c>
    </row>
    <row r="7446" spans="5:7">
      <c r="E7446" s="80">
        <v>37106</v>
      </c>
      <c r="F7446">
        <v>2001</v>
      </c>
      <c r="G7446">
        <v>14.75</v>
      </c>
    </row>
    <row r="7447" spans="5:7">
      <c r="E7447" s="80">
        <v>37107</v>
      </c>
      <c r="F7447">
        <v>2001</v>
      </c>
      <c r="G7447">
        <v>14.75</v>
      </c>
    </row>
    <row r="7448" spans="5:7">
      <c r="E7448" s="80">
        <v>37108</v>
      </c>
      <c r="F7448">
        <v>2001</v>
      </c>
      <c r="G7448">
        <v>14.75</v>
      </c>
    </row>
    <row r="7449" spans="5:7">
      <c r="E7449" s="80">
        <v>37109</v>
      </c>
      <c r="F7449">
        <v>2001</v>
      </c>
      <c r="G7449">
        <v>14.75</v>
      </c>
    </row>
    <row r="7450" spans="5:7">
      <c r="E7450" s="80">
        <v>37110</v>
      </c>
      <c r="F7450">
        <v>2001</v>
      </c>
      <c r="G7450">
        <v>14.75</v>
      </c>
    </row>
    <row r="7451" spans="5:7">
      <c r="E7451" s="80">
        <v>37111</v>
      </c>
      <c r="F7451">
        <v>2001</v>
      </c>
      <c r="G7451">
        <v>14.75</v>
      </c>
    </row>
    <row r="7452" spans="5:7">
      <c r="E7452" s="80">
        <v>37112</v>
      </c>
      <c r="F7452">
        <v>2001</v>
      </c>
      <c r="G7452">
        <v>14.75</v>
      </c>
    </row>
    <row r="7453" spans="5:7">
      <c r="E7453" s="80">
        <v>37113</v>
      </c>
      <c r="F7453">
        <v>2001</v>
      </c>
      <c r="G7453">
        <v>14.75</v>
      </c>
    </row>
    <row r="7454" spans="5:7">
      <c r="E7454" s="80">
        <v>37114</v>
      </c>
      <c r="F7454">
        <v>2001</v>
      </c>
      <c r="G7454">
        <v>14.75</v>
      </c>
    </row>
    <row r="7455" spans="5:7">
      <c r="E7455" s="80">
        <v>37115</v>
      </c>
      <c r="F7455">
        <v>2001</v>
      </c>
      <c r="G7455">
        <v>14.75</v>
      </c>
    </row>
    <row r="7456" spans="5:7">
      <c r="E7456" s="80">
        <v>37116</v>
      </c>
      <c r="F7456">
        <v>2001</v>
      </c>
      <c r="G7456">
        <v>14.75</v>
      </c>
    </row>
    <row r="7457" spans="5:7">
      <c r="E7457" s="80">
        <v>37117</v>
      </c>
      <c r="F7457">
        <v>2001</v>
      </c>
      <c r="G7457">
        <v>14.75</v>
      </c>
    </row>
    <row r="7458" spans="5:7">
      <c r="E7458" s="80">
        <v>37118</v>
      </c>
      <c r="F7458">
        <v>2001</v>
      </c>
      <c r="G7458">
        <v>14.75</v>
      </c>
    </row>
    <row r="7459" spans="5:7">
      <c r="E7459" s="80">
        <v>37119</v>
      </c>
      <c r="F7459">
        <v>2001</v>
      </c>
      <c r="G7459">
        <v>14.75</v>
      </c>
    </row>
    <row r="7460" spans="5:7">
      <c r="E7460" s="80">
        <v>37120</v>
      </c>
      <c r="F7460">
        <v>2001</v>
      </c>
      <c r="G7460">
        <v>14.75</v>
      </c>
    </row>
    <row r="7461" spans="5:7">
      <c r="E7461" s="80">
        <v>37121</v>
      </c>
      <c r="F7461">
        <v>2001</v>
      </c>
      <c r="G7461">
        <v>14.75</v>
      </c>
    </row>
    <row r="7462" spans="5:7">
      <c r="E7462" s="80">
        <v>37122</v>
      </c>
      <c r="F7462">
        <v>2001</v>
      </c>
      <c r="G7462">
        <v>14.75</v>
      </c>
    </row>
    <row r="7463" spans="5:7">
      <c r="E7463" s="80">
        <v>37123</v>
      </c>
      <c r="F7463">
        <v>2001</v>
      </c>
      <c r="G7463">
        <v>14.75</v>
      </c>
    </row>
    <row r="7464" spans="5:7">
      <c r="E7464" s="80">
        <v>37124</v>
      </c>
      <c r="F7464">
        <v>2001</v>
      </c>
      <c r="G7464">
        <v>14.75</v>
      </c>
    </row>
    <row r="7465" spans="5:7">
      <c r="E7465" s="80">
        <v>37125</v>
      </c>
      <c r="F7465">
        <v>2001</v>
      </c>
      <c r="G7465">
        <v>14.75</v>
      </c>
    </row>
    <row r="7466" spans="5:7">
      <c r="E7466" s="80">
        <v>37126</v>
      </c>
      <c r="F7466">
        <v>2001</v>
      </c>
      <c r="G7466">
        <v>15</v>
      </c>
    </row>
    <row r="7467" spans="5:7">
      <c r="E7467" s="80">
        <v>37127</v>
      </c>
      <c r="F7467">
        <v>2001</v>
      </c>
      <c r="G7467">
        <v>15</v>
      </c>
    </row>
    <row r="7468" spans="5:7">
      <c r="E7468" s="80">
        <v>37128</v>
      </c>
      <c r="F7468">
        <v>2001</v>
      </c>
      <c r="G7468">
        <v>15</v>
      </c>
    </row>
    <row r="7469" spans="5:7">
      <c r="E7469" s="80">
        <v>37129</v>
      </c>
      <c r="F7469">
        <v>2001</v>
      </c>
      <c r="G7469">
        <v>15</v>
      </c>
    </row>
    <row r="7470" spans="5:7">
      <c r="E7470" s="80">
        <v>37130</v>
      </c>
      <c r="F7470">
        <v>2001</v>
      </c>
      <c r="G7470">
        <v>15</v>
      </c>
    </row>
    <row r="7471" spans="5:7">
      <c r="E7471" s="80">
        <v>37131</v>
      </c>
      <c r="F7471">
        <v>2001</v>
      </c>
      <c r="G7471">
        <v>15</v>
      </c>
    </row>
    <row r="7472" spans="5:7">
      <c r="E7472" s="80">
        <v>37132</v>
      </c>
      <c r="F7472">
        <v>2001</v>
      </c>
      <c r="G7472">
        <v>15</v>
      </c>
    </row>
    <row r="7473" spans="5:7">
      <c r="E7473" s="80">
        <v>37133</v>
      </c>
      <c r="F7473">
        <v>2001</v>
      </c>
      <c r="G7473">
        <v>14.75</v>
      </c>
    </row>
    <row r="7474" spans="5:7">
      <c r="E7474" s="80">
        <v>37134</v>
      </c>
      <c r="F7474">
        <v>2001</v>
      </c>
      <c r="G7474">
        <v>14.75</v>
      </c>
    </row>
    <row r="7475" spans="5:7">
      <c r="E7475" s="80">
        <v>37135</v>
      </c>
      <c r="F7475">
        <v>2001</v>
      </c>
      <c r="G7475">
        <v>14.75</v>
      </c>
    </row>
    <row r="7476" spans="5:7">
      <c r="E7476" s="80">
        <v>37136</v>
      </c>
      <c r="F7476">
        <v>2001</v>
      </c>
      <c r="G7476">
        <v>14.75</v>
      </c>
    </row>
    <row r="7477" spans="5:7">
      <c r="E7477" s="80">
        <v>37137</v>
      </c>
      <c r="F7477">
        <v>2001</v>
      </c>
      <c r="G7477">
        <v>14.75</v>
      </c>
    </row>
    <row r="7478" spans="5:7">
      <c r="E7478" s="80">
        <v>37138</v>
      </c>
      <c r="F7478">
        <v>2001</v>
      </c>
      <c r="G7478">
        <v>14.75</v>
      </c>
    </row>
    <row r="7479" spans="5:7">
      <c r="E7479" s="80">
        <v>37139</v>
      </c>
      <c r="F7479">
        <v>2001</v>
      </c>
      <c r="G7479">
        <v>14.75</v>
      </c>
    </row>
    <row r="7480" spans="5:7">
      <c r="E7480" s="80">
        <v>37140</v>
      </c>
      <c r="F7480">
        <v>2001</v>
      </c>
      <c r="G7480">
        <v>15</v>
      </c>
    </row>
    <row r="7481" spans="5:7">
      <c r="E7481" s="80">
        <v>37141</v>
      </c>
      <c r="F7481">
        <v>2001</v>
      </c>
      <c r="G7481">
        <v>15</v>
      </c>
    </row>
    <row r="7482" spans="5:7">
      <c r="E7482" s="80">
        <v>37142</v>
      </c>
      <c r="F7482">
        <v>2001</v>
      </c>
      <c r="G7482">
        <v>15</v>
      </c>
    </row>
    <row r="7483" spans="5:7">
      <c r="E7483" s="80">
        <v>37143</v>
      </c>
      <c r="F7483">
        <v>2001</v>
      </c>
      <c r="G7483">
        <v>15</v>
      </c>
    </row>
    <row r="7484" spans="5:7">
      <c r="E7484" s="80">
        <v>37144</v>
      </c>
      <c r="F7484">
        <v>2001</v>
      </c>
      <c r="G7484">
        <v>15</v>
      </c>
    </row>
    <row r="7485" spans="5:7">
      <c r="E7485" s="80">
        <v>37145</v>
      </c>
      <c r="F7485">
        <v>2001</v>
      </c>
      <c r="G7485">
        <v>15</v>
      </c>
    </row>
    <row r="7486" spans="5:7">
      <c r="E7486" s="80">
        <v>37146</v>
      </c>
      <c r="F7486">
        <v>2001</v>
      </c>
      <c r="G7486">
        <v>15</v>
      </c>
    </row>
    <row r="7487" spans="5:7">
      <c r="E7487" s="80">
        <v>37147</v>
      </c>
      <c r="F7487">
        <v>2001</v>
      </c>
      <c r="G7487">
        <v>15</v>
      </c>
    </row>
    <row r="7488" spans="5:7">
      <c r="E7488" s="80">
        <v>37148</v>
      </c>
      <c r="F7488">
        <v>2001</v>
      </c>
      <c r="G7488">
        <v>15</v>
      </c>
    </row>
    <row r="7489" spans="5:7">
      <c r="E7489" s="80">
        <v>37149</v>
      </c>
      <c r="F7489">
        <v>2001</v>
      </c>
      <c r="G7489">
        <v>15</v>
      </c>
    </row>
    <row r="7490" spans="5:7">
      <c r="E7490" s="80">
        <v>37150</v>
      </c>
      <c r="F7490">
        <v>2001</v>
      </c>
      <c r="G7490">
        <v>15</v>
      </c>
    </row>
    <row r="7491" spans="5:7">
      <c r="E7491" s="80">
        <v>37151</v>
      </c>
      <c r="F7491">
        <v>2001</v>
      </c>
      <c r="G7491">
        <v>15</v>
      </c>
    </row>
    <row r="7492" spans="5:7">
      <c r="E7492" s="80">
        <v>37152</v>
      </c>
      <c r="F7492">
        <v>2001</v>
      </c>
      <c r="G7492">
        <v>15</v>
      </c>
    </row>
    <row r="7493" spans="5:7">
      <c r="E7493" s="80">
        <v>37153</v>
      </c>
      <c r="F7493">
        <v>2001</v>
      </c>
      <c r="G7493">
        <v>15</v>
      </c>
    </row>
    <row r="7494" spans="5:7">
      <c r="E7494" s="80">
        <v>37154</v>
      </c>
      <c r="F7494">
        <v>2001</v>
      </c>
      <c r="G7494">
        <v>15</v>
      </c>
    </row>
    <row r="7495" spans="5:7">
      <c r="E7495" s="80">
        <v>37155</v>
      </c>
      <c r="F7495">
        <v>2001</v>
      </c>
      <c r="G7495">
        <v>15</v>
      </c>
    </row>
    <row r="7496" spans="5:7">
      <c r="E7496" s="80">
        <v>37156</v>
      </c>
      <c r="F7496">
        <v>2001</v>
      </c>
      <c r="G7496">
        <v>15</v>
      </c>
    </row>
    <row r="7497" spans="5:7">
      <c r="E7497" s="80">
        <v>37157</v>
      </c>
      <c r="F7497">
        <v>2001</v>
      </c>
      <c r="G7497">
        <v>15</v>
      </c>
    </row>
    <row r="7498" spans="5:7">
      <c r="E7498" s="80">
        <v>37158</v>
      </c>
      <c r="F7498">
        <v>2001</v>
      </c>
      <c r="G7498">
        <v>15</v>
      </c>
    </row>
    <row r="7499" spans="5:7">
      <c r="E7499" s="80">
        <v>37159</v>
      </c>
      <c r="F7499">
        <v>2001</v>
      </c>
      <c r="G7499">
        <v>15</v>
      </c>
    </row>
    <row r="7500" spans="5:7">
      <c r="E7500" s="80">
        <v>37160</v>
      </c>
      <c r="F7500">
        <v>2001</v>
      </c>
      <c r="G7500">
        <v>15</v>
      </c>
    </row>
    <row r="7501" spans="5:7">
      <c r="E7501" s="80">
        <v>37161</v>
      </c>
      <c r="F7501">
        <v>2001</v>
      </c>
      <c r="G7501">
        <v>15</v>
      </c>
    </row>
    <row r="7502" spans="5:7">
      <c r="E7502" s="80">
        <v>37162</v>
      </c>
      <c r="F7502">
        <v>2001</v>
      </c>
      <c r="G7502">
        <v>15</v>
      </c>
    </row>
    <row r="7503" spans="5:7">
      <c r="E7503" s="80">
        <v>37163</v>
      </c>
      <c r="F7503">
        <v>2001</v>
      </c>
      <c r="G7503">
        <v>15</v>
      </c>
    </row>
    <row r="7504" spans="5:7">
      <c r="E7504" s="80">
        <v>37164</v>
      </c>
      <c r="F7504">
        <v>2001</v>
      </c>
      <c r="G7504">
        <v>15</v>
      </c>
    </row>
    <row r="7505" spans="5:7">
      <c r="E7505" s="80">
        <v>37165</v>
      </c>
      <c r="F7505">
        <v>2001</v>
      </c>
      <c r="G7505">
        <v>15</v>
      </c>
    </row>
    <row r="7506" spans="5:7">
      <c r="E7506" s="80">
        <v>37166</v>
      </c>
      <c r="F7506">
        <v>2001</v>
      </c>
      <c r="G7506">
        <v>15</v>
      </c>
    </row>
    <row r="7507" spans="5:7">
      <c r="E7507" s="80">
        <v>37167</v>
      </c>
      <c r="F7507">
        <v>2001</v>
      </c>
      <c r="G7507">
        <v>15</v>
      </c>
    </row>
    <row r="7508" spans="5:7">
      <c r="E7508" s="80">
        <v>37168</v>
      </c>
      <c r="F7508">
        <v>2001</v>
      </c>
      <c r="G7508">
        <v>15</v>
      </c>
    </row>
    <row r="7509" spans="5:7">
      <c r="E7509" s="80">
        <v>37169</v>
      </c>
      <c r="F7509">
        <v>2001</v>
      </c>
      <c r="G7509">
        <v>15</v>
      </c>
    </row>
    <row r="7510" spans="5:7">
      <c r="E7510" s="80">
        <v>37170</v>
      </c>
      <c r="F7510">
        <v>2001</v>
      </c>
      <c r="G7510">
        <v>15</v>
      </c>
    </row>
    <row r="7511" spans="5:7">
      <c r="E7511" s="80">
        <v>37171</v>
      </c>
      <c r="F7511">
        <v>2001</v>
      </c>
      <c r="G7511">
        <v>15</v>
      </c>
    </row>
    <row r="7512" spans="5:7">
      <c r="E7512" s="80">
        <v>37172</v>
      </c>
      <c r="F7512">
        <v>2001</v>
      </c>
      <c r="G7512">
        <v>15</v>
      </c>
    </row>
    <row r="7513" spans="5:7">
      <c r="E7513" s="80">
        <v>37173</v>
      </c>
      <c r="F7513">
        <v>2001</v>
      </c>
      <c r="G7513">
        <v>15</v>
      </c>
    </row>
    <row r="7514" spans="5:7">
      <c r="E7514" s="80">
        <v>37174</v>
      </c>
      <c r="F7514">
        <v>2001</v>
      </c>
      <c r="G7514">
        <v>15</v>
      </c>
    </row>
    <row r="7515" spans="5:7">
      <c r="E7515" s="80">
        <v>37175</v>
      </c>
      <c r="F7515">
        <v>2001</v>
      </c>
      <c r="G7515">
        <v>15</v>
      </c>
    </row>
    <row r="7516" spans="5:7">
      <c r="E7516" s="80">
        <v>37176</v>
      </c>
      <c r="F7516">
        <v>2001</v>
      </c>
      <c r="G7516">
        <v>15</v>
      </c>
    </row>
    <row r="7517" spans="5:7">
      <c r="E7517" s="80">
        <v>37177</v>
      </c>
      <c r="F7517">
        <v>2001</v>
      </c>
      <c r="G7517">
        <v>15</v>
      </c>
    </row>
    <row r="7518" spans="5:7">
      <c r="E7518" s="80">
        <v>37178</v>
      </c>
      <c r="F7518">
        <v>2001</v>
      </c>
      <c r="G7518">
        <v>15</v>
      </c>
    </row>
    <row r="7519" spans="5:7">
      <c r="E7519" s="80">
        <v>37179</v>
      </c>
      <c r="F7519">
        <v>2001</v>
      </c>
      <c r="G7519">
        <v>15</v>
      </c>
    </row>
    <row r="7520" spans="5:7">
      <c r="E7520" s="80">
        <v>37180</v>
      </c>
      <c r="F7520">
        <v>2001</v>
      </c>
      <c r="G7520">
        <v>15</v>
      </c>
    </row>
    <row r="7521" spans="5:7">
      <c r="E7521" s="80">
        <v>37181</v>
      </c>
      <c r="F7521">
        <v>2001</v>
      </c>
      <c r="G7521">
        <v>15</v>
      </c>
    </row>
    <row r="7522" spans="5:7">
      <c r="E7522" s="80">
        <v>37182</v>
      </c>
      <c r="F7522">
        <v>2001</v>
      </c>
      <c r="G7522">
        <v>15</v>
      </c>
    </row>
    <row r="7523" spans="5:7">
      <c r="E7523" s="80">
        <v>37183</v>
      </c>
      <c r="F7523">
        <v>2001</v>
      </c>
      <c r="G7523">
        <v>15</v>
      </c>
    </row>
    <row r="7524" spans="5:7">
      <c r="E7524" s="80">
        <v>37184</v>
      </c>
      <c r="F7524">
        <v>2001</v>
      </c>
      <c r="G7524">
        <v>15</v>
      </c>
    </row>
    <row r="7525" spans="5:7">
      <c r="E7525" s="80">
        <v>37185</v>
      </c>
      <c r="F7525">
        <v>2001</v>
      </c>
      <c r="G7525">
        <v>15</v>
      </c>
    </row>
    <row r="7526" spans="5:7">
      <c r="E7526" s="80">
        <v>37186</v>
      </c>
      <c r="F7526">
        <v>2001</v>
      </c>
      <c r="G7526">
        <v>15</v>
      </c>
    </row>
    <row r="7527" spans="5:7">
      <c r="E7527" s="80">
        <v>37187</v>
      </c>
      <c r="F7527">
        <v>2001</v>
      </c>
      <c r="G7527">
        <v>15</v>
      </c>
    </row>
    <row r="7528" spans="5:7">
      <c r="E7528" s="80">
        <v>37188</v>
      </c>
      <c r="F7528">
        <v>2001</v>
      </c>
      <c r="G7528">
        <v>15</v>
      </c>
    </row>
    <row r="7529" spans="5:7">
      <c r="E7529" s="80">
        <v>37189</v>
      </c>
      <c r="F7529">
        <v>2001</v>
      </c>
      <c r="G7529">
        <v>15</v>
      </c>
    </row>
    <row r="7530" spans="5:7">
      <c r="E7530" s="80">
        <v>37190</v>
      </c>
      <c r="F7530">
        <v>2001</v>
      </c>
      <c r="G7530">
        <v>15</v>
      </c>
    </row>
    <row r="7531" spans="5:7">
      <c r="E7531" s="80">
        <v>37191</v>
      </c>
      <c r="F7531">
        <v>2001</v>
      </c>
      <c r="G7531">
        <v>15</v>
      </c>
    </row>
    <row r="7532" spans="5:7">
      <c r="E7532" s="80">
        <v>37192</v>
      </c>
      <c r="F7532">
        <v>2001</v>
      </c>
      <c r="G7532">
        <v>15</v>
      </c>
    </row>
    <row r="7533" spans="5:7">
      <c r="E7533" s="80">
        <v>37193</v>
      </c>
      <c r="F7533">
        <v>2001</v>
      </c>
      <c r="G7533">
        <v>15</v>
      </c>
    </row>
    <row r="7534" spans="5:7">
      <c r="E7534" s="80">
        <v>37194</v>
      </c>
      <c r="F7534">
        <v>2001</v>
      </c>
      <c r="G7534">
        <v>15</v>
      </c>
    </row>
    <row r="7535" spans="5:7">
      <c r="E7535" s="80">
        <v>37195</v>
      </c>
      <c r="F7535">
        <v>2001</v>
      </c>
      <c r="G7535">
        <v>15</v>
      </c>
    </row>
    <row r="7536" spans="5:7">
      <c r="E7536" s="80">
        <v>37196</v>
      </c>
      <c r="F7536">
        <v>2001</v>
      </c>
      <c r="G7536">
        <v>15</v>
      </c>
    </row>
    <row r="7537" spans="5:7">
      <c r="E7537" s="80">
        <v>37197</v>
      </c>
      <c r="F7537">
        <v>2001</v>
      </c>
      <c r="G7537">
        <v>15</v>
      </c>
    </row>
    <row r="7538" spans="5:7">
      <c r="E7538" s="80">
        <v>37198</v>
      </c>
      <c r="F7538">
        <v>2001</v>
      </c>
      <c r="G7538">
        <v>15</v>
      </c>
    </row>
    <row r="7539" spans="5:7">
      <c r="E7539" s="80">
        <v>37199</v>
      </c>
      <c r="F7539">
        <v>2001</v>
      </c>
      <c r="G7539">
        <v>15</v>
      </c>
    </row>
    <row r="7540" spans="5:7">
      <c r="E7540" s="80">
        <v>37200</v>
      </c>
      <c r="F7540">
        <v>2001</v>
      </c>
      <c r="G7540">
        <v>15</v>
      </c>
    </row>
    <row r="7541" spans="5:7">
      <c r="E7541" s="80">
        <v>37201</v>
      </c>
      <c r="F7541">
        <v>2001</v>
      </c>
      <c r="G7541">
        <v>15</v>
      </c>
    </row>
    <row r="7542" spans="5:7">
      <c r="E7542" s="80">
        <v>37202</v>
      </c>
      <c r="F7542">
        <v>2001</v>
      </c>
      <c r="G7542">
        <v>15</v>
      </c>
    </row>
    <row r="7543" spans="5:7">
      <c r="E7543" s="80">
        <v>37203</v>
      </c>
      <c r="F7543">
        <v>2001</v>
      </c>
      <c r="G7543">
        <v>15</v>
      </c>
    </row>
    <row r="7544" spans="5:7">
      <c r="E7544" s="80">
        <v>37204</v>
      </c>
      <c r="F7544">
        <v>2001</v>
      </c>
      <c r="G7544">
        <v>15</v>
      </c>
    </row>
    <row r="7545" spans="5:7">
      <c r="E7545" s="80">
        <v>37205</v>
      </c>
      <c r="F7545">
        <v>2001</v>
      </c>
      <c r="G7545">
        <v>15</v>
      </c>
    </row>
    <row r="7546" spans="5:7">
      <c r="E7546" s="80">
        <v>37206</v>
      </c>
      <c r="F7546">
        <v>2001</v>
      </c>
      <c r="G7546">
        <v>15</v>
      </c>
    </row>
    <row r="7547" spans="5:7">
      <c r="E7547" s="80">
        <v>37207</v>
      </c>
      <c r="F7547">
        <v>2001</v>
      </c>
      <c r="G7547">
        <v>15</v>
      </c>
    </row>
    <row r="7548" spans="5:7">
      <c r="E7548" s="80">
        <v>37208</v>
      </c>
      <c r="F7548">
        <v>2001</v>
      </c>
      <c r="G7548">
        <v>15</v>
      </c>
    </row>
    <row r="7549" spans="5:7">
      <c r="E7549" s="80">
        <v>37209</v>
      </c>
      <c r="F7549">
        <v>2001</v>
      </c>
      <c r="G7549">
        <v>15</v>
      </c>
    </row>
    <row r="7550" spans="5:7">
      <c r="E7550" s="80">
        <v>37210</v>
      </c>
      <c r="F7550">
        <v>2001</v>
      </c>
      <c r="G7550">
        <v>15</v>
      </c>
    </row>
    <row r="7551" spans="5:7">
      <c r="E7551" s="80">
        <v>37211</v>
      </c>
      <c r="F7551">
        <v>2001</v>
      </c>
      <c r="G7551">
        <v>15</v>
      </c>
    </row>
    <row r="7552" spans="5:7">
      <c r="E7552" s="80">
        <v>37212</v>
      </c>
      <c r="F7552">
        <v>2001</v>
      </c>
      <c r="G7552">
        <v>15</v>
      </c>
    </row>
    <row r="7553" spans="5:7">
      <c r="E7553" s="80">
        <v>37213</v>
      </c>
      <c r="F7553">
        <v>2001</v>
      </c>
      <c r="G7553">
        <v>15</v>
      </c>
    </row>
    <row r="7554" spans="5:7">
      <c r="E7554" s="80">
        <v>37214</v>
      </c>
      <c r="F7554">
        <v>2001</v>
      </c>
      <c r="G7554">
        <v>15</v>
      </c>
    </row>
    <row r="7555" spans="5:7">
      <c r="E7555" s="80">
        <v>37215</v>
      </c>
      <c r="F7555">
        <v>2001</v>
      </c>
      <c r="G7555">
        <v>15</v>
      </c>
    </row>
    <row r="7556" spans="5:7">
      <c r="E7556" s="80">
        <v>37216</v>
      </c>
      <c r="F7556">
        <v>2001</v>
      </c>
      <c r="G7556">
        <v>15</v>
      </c>
    </row>
    <row r="7557" spans="5:7">
      <c r="E7557" s="80">
        <v>37217</v>
      </c>
      <c r="F7557">
        <v>2001</v>
      </c>
      <c r="G7557">
        <v>15</v>
      </c>
    </row>
    <row r="7558" spans="5:7">
      <c r="E7558" s="80">
        <v>37218</v>
      </c>
      <c r="F7558">
        <v>2001</v>
      </c>
      <c r="G7558">
        <v>15</v>
      </c>
    </row>
    <row r="7559" spans="5:7">
      <c r="E7559" s="80">
        <v>37219</v>
      </c>
      <c r="F7559">
        <v>2001</v>
      </c>
      <c r="G7559">
        <v>15</v>
      </c>
    </row>
    <row r="7560" spans="5:7">
      <c r="E7560" s="80">
        <v>37220</v>
      </c>
      <c r="F7560">
        <v>2001</v>
      </c>
      <c r="G7560">
        <v>15</v>
      </c>
    </row>
    <row r="7561" spans="5:7">
      <c r="E7561" s="80">
        <v>37221</v>
      </c>
      <c r="F7561">
        <v>2001</v>
      </c>
      <c r="G7561">
        <v>15</v>
      </c>
    </row>
    <row r="7562" spans="5:7">
      <c r="E7562" s="80">
        <v>37222</v>
      </c>
      <c r="F7562">
        <v>2001</v>
      </c>
      <c r="G7562">
        <v>15</v>
      </c>
    </row>
    <row r="7563" spans="5:7">
      <c r="E7563" s="80">
        <v>37223</v>
      </c>
      <c r="F7563">
        <v>2001</v>
      </c>
      <c r="G7563">
        <v>15</v>
      </c>
    </row>
    <row r="7564" spans="5:7">
      <c r="E7564" s="80">
        <v>37224</v>
      </c>
      <c r="F7564">
        <v>2001</v>
      </c>
      <c r="G7564">
        <v>15.5</v>
      </c>
    </row>
    <row r="7565" spans="5:7">
      <c r="E7565" s="80">
        <v>37225</v>
      </c>
      <c r="F7565">
        <v>2001</v>
      </c>
      <c r="G7565">
        <v>15.5</v>
      </c>
    </row>
    <row r="7566" spans="5:7">
      <c r="E7566" s="80">
        <v>37226</v>
      </c>
      <c r="F7566">
        <v>2001</v>
      </c>
      <c r="G7566">
        <v>15.5</v>
      </c>
    </row>
    <row r="7567" spans="5:7">
      <c r="E7567" s="80">
        <v>37227</v>
      </c>
      <c r="F7567">
        <v>2001</v>
      </c>
      <c r="G7567">
        <v>15.5</v>
      </c>
    </row>
    <row r="7568" spans="5:7">
      <c r="E7568" s="80">
        <v>37228</v>
      </c>
      <c r="F7568">
        <v>2001</v>
      </c>
      <c r="G7568">
        <v>15.5</v>
      </c>
    </row>
    <row r="7569" spans="5:7">
      <c r="E7569" s="80">
        <v>37229</v>
      </c>
      <c r="F7569">
        <v>2001</v>
      </c>
      <c r="G7569">
        <v>15.5</v>
      </c>
    </row>
    <row r="7570" spans="5:7">
      <c r="E7570" s="80">
        <v>37230</v>
      </c>
      <c r="F7570">
        <v>2001</v>
      </c>
      <c r="G7570">
        <v>15.5</v>
      </c>
    </row>
    <row r="7571" spans="5:7">
      <c r="E7571" s="80">
        <v>37231</v>
      </c>
      <c r="F7571">
        <v>2001</v>
      </c>
      <c r="G7571">
        <v>16</v>
      </c>
    </row>
    <row r="7572" spans="5:7">
      <c r="E7572" s="80">
        <v>37232</v>
      </c>
      <c r="F7572">
        <v>2001</v>
      </c>
      <c r="G7572">
        <v>16</v>
      </c>
    </row>
    <row r="7573" spans="5:7">
      <c r="E7573" s="80">
        <v>37233</v>
      </c>
      <c r="F7573">
        <v>2001</v>
      </c>
      <c r="G7573">
        <v>16</v>
      </c>
    </row>
    <row r="7574" spans="5:7">
      <c r="E7574" s="80">
        <v>37234</v>
      </c>
      <c r="F7574">
        <v>2001</v>
      </c>
      <c r="G7574">
        <v>16</v>
      </c>
    </row>
    <row r="7575" spans="5:7">
      <c r="E7575" s="80">
        <v>37235</v>
      </c>
      <c r="F7575">
        <v>2001</v>
      </c>
      <c r="G7575">
        <v>16</v>
      </c>
    </row>
    <row r="7576" spans="5:7">
      <c r="E7576" s="80">
        <v>37236</v>
      </c>
      <c r="F7576">
        <v>2001</v>
      </c>
      <c r="G7576">
        <v>16</v>
      </c>
    </row>
    <row r="7577" spans="5:7">
      <c r="E7577" s="80">
        <v>37237</v>
      </c>
      <c r="F7577">
        <v>2001</v>
      </c>
      <c r="G7577">
        <v>16</v>
      </c>
    </row>
    <row r="7578" spans="5:7">
      <c r="E7578" s="80">
        <v>37238</v>
      </c>
      <c r="F7578">
        <v>2001</v>
      </c>
      <c r="G7578">
        <v>16</v>
      </c>
    </row>
    <row r="7579" spans="5:7">
      <c r="E7579" s="80">
        <v>37239</v>
      </c>
      <c r="F7579">
        <v>2001</v>
      </c>
      <c r="G7579">
        <v>16</v>
      </c>
    </row>
    <row r="7580" spans="5:7">
      <c r="E7580" s="80">
        <v>37240</v>
      </c>
      <c r="F7580">
        <v>2001</v>
      </c>
      <c r="G7580">
        <v>16</v>
      </c>
    </row>
    <row r="7581" spans="5:7">
      <c r="E7581" s="80">
        <v>37241</v>
      </c>
      <c r="F7581">
        <v>2001</v>
      </c>
      <c r="G7581">
        <v>16</v>
      </c>
    </row>
    <row r="7582" spans="5:7">
      <c r="E7582" s="80">
        <v>37242</v>
      </c>
      <c r="F7582">
        <v>2001</v>
      </c>
      <c r="G7582">
        <v>16</v>
      </c>
    </row>
    <row r="7583" spans="5:7">
      <c r="E7583" s="80">
        <v>37243</v>
      </c>
      <c r="F7583">
        <v>2001</v>
      </c>
      <c r="G7583">
        <v>16</v>
      </c>
    </row>
    <row r="7584" spans="5:7">
      <c r="E7584" s="80">
        <v>37244</v>
      </c>
      <c r="F7584">
        <v>2001</v>
      </c>
      <c r="G7584">
        <v>16</v>
      </c>
    </row>
    <row r="7585" spans="5:7">
      <c r="E7585" s="80">
        <v>37245</v>
      </c>
      <c r="F7585">
        <v>2001</v>
      </c>
      <c r="G7585">
        <v>16</v>
      </c>
    </row>
    <row r="7586" spans="5:7">
      <c r="E7586" s="80">
        <v>37246</v>
      </c>
      <c r="F7586">
        <v>2001</v>
      </c>
      <c r="G7586">
        <v>16</v>
      </c>
    </row>
    <row r="7587" spans="5:7">
      <c r="E7587" s="80">
        <v>37247</v>
      </c>
      <c r="F7587">
        <v>2001</v>
      </c>
      <c r="G7587">
        <v>16</v>
      </c>
    </row>
    <row r="7588" spans="5:7">
      <c r="E7588" s="80">
        <v>37248</v>
      </c>
      <c r="F7588">
        <v>2001</v>
      </c>
      <c r="G7588">
        <v>16</v>
      </c>
    </row>
    <row r="7589" spans="5:7">
      <c r="E7589" s="80">
        <v>37249</v>
      </c>
      <c r="F7589">
        <v>2001</v>
      </c>
      <c r="G7589">
        <v>16</v>
      </c>
    </row>
    <row r="7590" spans="5:7">
      <c r="E7590" s="80">
        <v>37250</v>
      </c>
      <c r="F7590">
        <v>2001</v>
      </c>
      <c r="G7590">
        <v>16</v>
      </c>
    </row>
    <row r="7591" spans="5:7">
      <c r="E7591" s="80">
        <v>37251</v>
      </c>
      <c r="F7591">
        <v>2001</v>
      </c>
      <c r="G7591">
        <v>16</v>
      </c>
    </row>
    <row r="7592" spans="5:7">
      <c r="E7592" s="80">
        <v>37252</v>
      </c>
      <c r="F7592">
        <v>2001</v>
      </c>
      <c r="G7592">
        <v>16</v>
      </c>
    </row>
    <row r="7593" spans="5:7">
      <c r="E7593" s="80">
        <v>37253</v>
      </c>
      <c r="F7593">
        <v>2001</v>
      </c>
      <c r="G7593">
        <v>16</v>
      </c>
    </row>
    <row r="7594" spans="5:7">
      <c r="E7594" s="80">
        <v>37254</v>
      </c>
      <c r="F7594">
        <v>2001</v>
      </c>
      <c r="G7594">
        <v>16</v>
      </c>
    </row>
    <row r="7595" spans="5:7">
      <c r="E7595" s="80">
        <v>37255</v>
      </c>
      <c r="F7595">
        <v>2001</v>
      </c>
      <c r="G7595">
        <v>16</v>
      </c>
    </row>
    <row r="7596" spans="5:7">
      <c r="E7596" s="80">
        <v>37256</v>
      </c>
      <c r="F7596">
        <v>2001</v>
      </c>
      <c r="G7596">
        <v>16</v>
      </c>
    </row>
    <row r="7597" spans="5:7">
      <c r="E7597" s="80">
        <v>37257</v>
      </c>
      <c r="F7597">
        <v>2002</v>
      </c>
      <c r="G7597">
        <v>16</v>
      </c>
    </row>
    <row r="7598" spans="5:7">
      <c r="E7598" s="80">
        <v>37258</v>
      </c>
      <c r="F7598">
        <v>2002</v>
      </c>
      <c r="G7598">
        <v>16</v>
      </c>
    </row>
    <row r="7599" spans="5:7">
      <c r="E7599" s="80">
        <v>37259</v>
      </c>
      <c r="F7599">
        <v>2002</v>
      </c>
      <c r="G7599">
        <v>16</v>
      </c>
    </row>
    <row r="7600" spans="5:7">
      <c r="E7600" s="80">
        <v>37260</v>
      </c>
      <c r="F7600">
        <v>2002</v>
      </c>
      <c r="G7600">
        <v>16</v>
      </c>
    </row>
    <row r="7601" spans="5:7">
      <c r="E7601" s="80">
        <v>37261</v>
      </c>
      <c r="F7601">
        <v>2002</v>
      </c>
      <c r="G7601">
        <v>16</v>
      </c>
    </row>
    <row r="7602" spans="5:7">
      <c r="E7602" s="80">
        <v>37262</v>
      </c>
      <c r="F7602">
        <v>2002</v>
      </c>
      <c r="G7602">
        <v>16</v>
      </c>
    </row>
    <row r="7603" spans="5:7">
      <c r="E7603" s="80">
        <v>37263</v>
      </c>
      <c r="F7603">
        <v>2002</v>
      </c>
      <c r="G7603">
        <v>16</v>
      </c>
    </row>
    <row r="7604" spans="5:7">
      <c r="E7604" s="80">
        <v>37264</v>
      </c>
      <c r="F7604">
        <v>2002</v>
      </c>
      <c r="G7604">
        <v>16</v>
      </c>
    </row>
    <row r="7605" spans="5:7">
      <c r="E7605" s="80">
        <v>37265</v>
      </c>
      <c r="F7605">
        <v>2002</v>
      </c>
      <c r="G7605">
        <v>16</v>
      </c>
    </row>
    <row r="7606" spans="5:7">
      <c r="E7606" s="80">
        <v>37266</v>
      </c>
      <c r="F7606">
        <v>2002</v>
      </c>
      <c r="G7606">
        <v>16.25</v>
      </c>
    </row>
    <row r="7607" spans="5:7">
      <c r="E7607" s="80">
        <v>37267</v>
      </c>
      <c r="F7607">
        <v>2002</v>
      </c>
      <c r="G7607">
        <v>16.25</v>
      </c>
    </row>
    <row r="7608" spans="5:7">
      <c r="E7608" s="80">
        <v>37268</v>
      </c>
      <c r="F7608">
        <v>2002</v>
      </c>
      <c r="G7608">
        <v>16.25</v>
      </c>
    </row>
    <row r="7609" spans="5:7">
      <c r="E7609" s="80">
        <v>37269</v>
      </c>
      <c r="F7609">
        <v>2002</v>
      </c>
      <c r="G7609">
        <v>16.25</v>
      </c>
    </row>
    <row r="7610" spans="5:7">
      <c r="E7610" s="80">
        <v>37270</v>
      </c>
      <c r="F7610">
        <v>2002</v>
      </c>
      <c r="G7610">
        <v>16.25</v>
      </c>
    </row>
    <row r="7611" spans="5:7">
      <c r="E7611" s="80">
        <v>37271</v>
      </c>
      <c r="F7611">
        <v>2002</v>
      </c>
      <c r="G7611">
        <v>16.25</v>
      </c>
    </row>
    <row r="7612" spans="5:7">
      <c r="E7612" s="80">
        <v>37272</v>
      </c>
      <c r="F7612">
        <v>2002</v>
      </c>
      <c r="G7612">
        <v>16.25</v>
      </c>
    </row>
    <row r="7613" spans="5:7">
      <c r="E7613" s="80">
        <v>37273</v>
      </c>
      <c r="F7613">
        <v>2002</v>
      </c>
      <c r="G7613">
        <v>16.25</v>
      </c>
    </row>
    <row r="7614" spans="5:7">
      <c r="E7614" s="80">
        <v>37274</v>
      </c>
      <c r="F7614">
        <v>2002</v>
      </c>
      <c r="G7614">
        <v>16.25</v>
      </c>
    </row>
    <row r="7615" spans="5:7">
      <c r="E7615" s="80">
        <v>37275</v>
      </c>
      <c r="F7615">
        <v>2002</v>
      </c>
      <c r="G7615">
        <v>16.25</v>
      </c>
    </row>
    <row r="7616" spans="5:7">
      <c r="E7616" s="80">
        <v>37276</v>
      </c>
      <c r="F7616">
        <v>2002</v>
      </c>
      <c r="G7616">
        <v>16.25</v>
      </c>
    </row>
    <row r="7617" spans="5:7">
      <c r="E7617" s="80">
        <v>37277</v>
      </c>
      <c r="F7617">
        <v>2002</v>
      </c>
      <c r="G7617">
        <v>16.25</v>
      </c>
    </row>
    <row r="7618" spans="5:7">
      <c r="E7618" s="80">
        <v>37278</v>
      </c>
      <c r="F7618">
        <v>2002</v>
      </c>
      <c r="G7618">
        <v>16.25</v>
      </c>
    </row>
    <row r="7619" spans="5:7">
      <c r="E7619" s="80">
        <v>37279</v>
      </c>
      <c r="F7619">
        <v>2002</v>
      </c>
      <c r="G7619">
        <v>16.25</v>
      </c>
    </row>
    <row r="7620" spans="5:7">
      <c r="E7620" s="80">
        <v>37280</v>
      </c>
      <c r="F7620">
        <v>2002</v>
      </c>
      <c r="G7620">
        <v>16.25</v>
      </c>
    </row>
    <row r="7621" spans="5:7">
      <c r="E7621" s="80">
        <v>37281</v>
      </c>
      <c r="F7621">
        <v>2002</v>
      </c>
      <c r="G7621">
        <v>16.25</v>
      </c>
    </row>
    <row r="7622" spans="5:7">
      <c r="E7622" s="80">
        <v>37282</v>
      </c>
      <c r="F7622">
        <v>2002</v>
      </c>
      <c r="G7622">
        <v>16.25</v>
      </c>
    </row>
    <row r="7623" spans="5:7">
      <c r="E7623" s="80">
        <v>37283</v>
      </c>
      <c r="F7623">
        <v>2002</v>
      </c>
      <c r="G7623">
        <v>16.25</v>
      </c>
    </row>
    <row r="7624" spans="5:7">
      <c r="E7624" s="80">
        <v>37284</v>
      </c>
      <c r="F7624">
        <v>2002</v>
      </c>
      <c r="G7624">
        <v>16.25</v>
      </c>
    </row>
    <row r="7625" spans="5:7">
      <c r="E7625" s="80">
        <v>37285</v>
      </c>
      <c r="F7625">
        <v>2002</v>
      </c>
      <c r="G7625">
        <v>16.25</v>
      </c>
    </row>
    <row r="7626" spans="5:7">
      <c r="E7626" s="80">
        <v>37286</v>
      </c>
      <c r="F7626">
        <v>2002</v>
      </c>
      <c r="G7626">
        <v>16.25</v>
      </c>
    </row>
    <row r="7627" spans="5:7">
      <c r="E7627" s="80">
        <v>37287</v>
      </c>
      <c r="F7627">
        <v>2002</v>
      </c>
      <c r="G7627">
        <v>16.25</v>
      </c>
    </row>
    <row r="7628" spans="5:7">
      <c r="E7628" s="80">
        <v>37288</v>
      </c>
      <c r="F7628">
        <v>2002</v>
      </c>
      <c r="G7628">
        <v>16.25</v>
      </c>
    </row>
    <row r="7629" spans="5:7">
      <c r="E7629" s="80">
        <v>37289</v>
      </c>
      <c r="F7629">
        <v>2002</v>
      </c>
      <c r="G7629">
        <v>16.25</v>
      </c>
    </row>
    <row r="7630" spans="5:7">
      <c r="E7630" s="80">
        <v>37290</v>
      </c>
      <c r="F7630">
        <v>2002</v>
      </c>
      <c r="G7630">
        <v>16.25</v>
      </c>
    </row>
    <row r="7631" spans="5:7">
      <c r="E7631" s="80">
        <v>37291</v>
      </c>
      <c r="F7631">
        <v>2002</v>
      </c>
      <c r="G7631">
        <v>16.25</v>
      </c>
    </row>
    <row r="7632" spans="5:7">
      <c r="E7632" s="80">
        <v>37292</v>
      </c>
      <c r="F7632">
        <v>2002</v>
      </c>
      <c r="G7632">
        <v>16.25</v>
      </c>
    </row>
    <row r="7633" spans="5:7">
      <c r="E7633" s="80">
        <v>37293</v>
      </c>
      <c r="F7633">
        <v>2002</v>
      </c>
      <c r="G7633">
        <v>16.25</v>
      </c>
    </row>
    <row r="7634" spans="5:7">
      <c r="E7634" s="80">
        <v>37294</v>
      </c>
      <c r="F7634">
        <v>2002</v>
      </c>
      <c r="G7634">
        <v>16.25</v>
      </c>
    </row>
    <row r="7635" spans="5:7">
      <c r="E7635" s="80">
        <v>37295</v>
      </c>
      <c r="F7635">
        <v>2002</v>
      </c>
      <c r="G7635">
        <v>16.25</v>
      </c>
    </row>
    <row r="7636" spans="5:7">
      <c r="E7636" s="80">
        <v>37296</v>
      </c>
      <c r="F7636">
        <v>2002</v>
      </c>
      <c r="G7636">
        <v>16.25</v>
      </c>
    </row>
    <row r="7637" spans="5:7">
      <c r="E7637" s="80">
        <v>37297</v>
      </c>
      <c r="F7637">
        <v>2002</v>
      </c>
      <c r="G7637">
        <v>16.25</v>
      </c>
    </row>
    <row r="7638" spans="5:7">
      <c r="E7638" s="80">
        <v>37298</v>
      </c>
      <c r="F7638">
        <v>2002</v>
      </c>
      <c r="G7638">
        <v>16.25</v>
      </c>
    </row>
    <row r="7639" spans="5:7">
      <c r="E7639" s="80">
        <v>37299</v>
      </c>
      <c r="F7639">
        <v>2002</v>
      </c>
      <c r="G7639">
        <v>16.25</v>
      </c>
    </row>
    <row r="7640" spans="5:7">
      <c r="E7640" s="80">
        <v>37300</v>
      </c>
      <c r="F7640">
        <v>2002</v>
      </c>
      <c r="G7640">
        <v>16.25</v>
      </c>
    </row>
    <row r="7641" spans="5:7">
      <c r="E7641" s="80">
        <v>37301</v>
      </c>
      <c r="F7641">
        <v>2002</v>
      </c>
      <c r="G7641">
        <v>16.25</v>
      </c>
    </row>
    <row r="7642" spans="5:7">
      <c r="E7642" s="80">
        <v>37302</v>
      </c>
      <c r="F7642">
        <v>2002</v>
      </c>
      <c r="G7642">
        <v>16.25</v>
      </c>
    </row>
    <row r="7643" spans="5:7">
      <c r="E7643" s="80">
        <v>37303</v>
      </c>
      <c r="F7643">
        <v>2002</v>
      </c>
      <c r="G7643">
        <v>16.25</v>
      </c>
    </row>
    <row r="7644" spans="5:7">
      <c r="E7644" s="80">
        <v>37304</v>
      </c>
      <c r="F7644">
        <v>2002</v>
      </c>
      <c r="G7644">
        <v>16.25</v>
      </c>
    </row>
    <row r="7645" spans="5:7">
      <c r="E7645" s="80">
        <v>37305</v>
      </c>
      <c r="F7645">
        <v>2002</v>
      </c>
      <c r="G7645">
        <v>16.25</v>
      </c>
    </row>
    <row r="7646" spans="5:7">
      <c r="E7646" s="80">
        <v>37306</v>
      </c>
      <c r="F7646">
        <v>2002</v>
      </c>
      <c r="G7646">
        <v>16.25</v>
      </c>
    </row>
    <row r="7647" spans="5:7">
      <c r="E7647" s="80">
        <v>37307</v>
      </c>
      <c r="F7647">
        <v>2002</v>
      </c>
      <c r="G7647">
        <v>16.25</v>
      </c>
    </row>
    <row r="7648" spans="5:7">
      <c r="E7648" s="80">
        <v>37308</v>
      </c>
      <c r="F7648">
        <v>2002</v>
      </c>
      <c r="G7648">
        <v>16.5</v>
      </c>
    </row>
    <row r="7649" spans="5:7">
      <c r="E7649" s="80">
        <v>37309</v>
      </c>
      <c r="F7649">
        <v>2002</v>
      </c>
      <c r="G7649">
        <v>16.5</v>
      </c>
    </row>
    <row r="7650" spans="5:7">
      <c r="E7650" s="80">
        <v>37310</v>
      </c>
      <c r="F7650">
        <v>2002</v>
      </c>
      <c r="G7650">
        <v>16.5</v>
      </c>
    </row>
    <row r="7651" spans="5:7">
      <c r="E7651" s="80">
        <v>37311</v>
      </c>
      <c r="F7651">
        <v>2002</v>
      </c>
      <c r="G7651">
        <v>16.5</v>
      </c>
    </row>
    <row r="7652" spans="5:7">
      <c r="E7652" s="80">
        <v>37312</v>
      </c>
      <c r="F7652">
        <v>2002</v>
      </c>
      <c r="G7652">
        <v>16.5</v>
      </c>
    </row>
    <row r="7653" spans="5:7">
      <c r="E7653" s="80">
        <v>37313</v>
      </c>
      <c r="F7653">
        <v>2002</v>
      </c>
      <c r="G7653">
        <v>16.5</v>
      </c>
    </row>
    <row r="7654" spans="5:7">
      <c r="E7654" s="80">
        <v>37314</v>
      </c>
      <c r="F7654">
        <v>2002</v>
      </c>
      <c r="G7654">
        <v>16.5</v>
      </c>
    </row>
    <row r="7655" spans="5:7">
      <c r="E7655" s="80">
        <v>37315</v>
      </c>
      <c r="F7655">
        <v>2002</v>
      </c>
      <c r="G7655">
        <v>16.75</v>
      </c>
    </row>
    <row r="7656" spans="5:7">
      <c r="E7656" s="80">
        <v>37316</v>
      </c>
      <c r="F7656">
        <v>2002</v>
      </c>
      <c r="G7656">
        <v>16.75</v>
      </c>
    </row>
    <row r="7657" spans="5:7">
      <c r="E7657" s="80">
        <v>37317</v>
      </c>
      <c r="F7657">
        <v>2002</v>
      </c>
      <c r="G7657">
        <v>16.75</v>
      </c>
    </row>
    <row r="7658" spans="5:7">
      <c r="E7658" s="80">
        <v>37318</v>
      </c>
      <c r="F7658">
        <v>2002</v>
      </c>
      <c r="G7658">
        <v>16.75</v>
      </c>
    </row>
    <row r="7659" spans="5:7">
      <c r="E7659" s="80">
        <v>37319</v>
      </c>
      <c r="F7659">
        <v>2002</v>
      </c>
      <c r="G7659">
        <v>16.75</v>
      </c>
    </row>
    <row r="7660" spans="5:7">
      <c r="E7660" s="80">
        <v>37320</v>
      </c>
      <c r="F7660">
        <v>2002</v>
      </c>
      <c r="G7660">
        <v>16.75</v>
      </c>
    </row>
    <row r="7661" spans="5:7">
      <c r="E7661" s="80">
        <v>37321</v>
      </c>
      <c r="F7661">
        <v>2002</v>
      </c>
      <c r="G7661">
        <v>16.75</v>
      </c>
    </row>
    <row r="7662" spans="5:7">
      <c r="E7662" s="80">
        <v>37322</v>
      </c>
      <c r="F7662">
        <v>2002</v>
      </c>
      <c r="G7662">
        <v>16.75</v>
      </c>
    </row>
    <row r="7663" spans="5:7">
      <c r="E7663" s="80">
        <v>37323</v>
      </c>
      <c r="F7663">
        <v>2002</v>
      </c>
      <c r="G7663">
        <v>16.75</v>
      </c>
    </row>
    <row r="7664" spans="5:7">
      <c r="E7664" s="80">
        <v>37324</v>
      </c>
      <c r="F7664">
        <v>2002</v>
      </c>
      <c r="G7664">
        <v>16.75</v>
      </c>
    </row>
    <row r="7665" spans="5:7">
      <c r="E7665" s="80">
        <v>37325</v>
      </c>
      <c r="F7665">
        <v>2002</v>
      </c>
      <c r="G7665">
        <v>16.75</v>
      </c>
    </row>
    <row r="7666" spans="5:7">
      <c r="E7666" s="80">
        <v>37326</v>
      </c>
      <c r="F7666">
        <v>2002</v>
      </c>
      <c r="G7666">
        <v>16.75</v>
      </c>
    </row>
    <row r="7667" spans="5:7">
      <c r="E7667" s="80">
        <v>37327</v>
      </c>
      <c r="F7667">
        <v>2002</v>
      </c>
      <c r="G7667">
        <v>16.75</v>
      </c>
    </row>
    <row r="7668" spans="5:7">
      <c r="E7668" s="80">
        <v>37328</v>
      </c>
      <c r="F7668">
        <v>2002</v>
      </c>
      <c r="G7668">
        <v>16.75</v>
      </c>
    </row>
    <row r="7669" spans="5:7">
      <c r="E7669" s="80">
        <v>37329</v>
      </c>
      <c r="F7669">
        <v>2002</v>
      </c>
      <c r="G7669">
        <v>16.75</v>
      </c>
    </row>
    <row r="7670" spans="5:7">
      <c r="E7670" s="80">
        <v>37330</v>
      </c>
      <c r="F7670">
        <v>2002</v>
      </c>
      <c r="G7670">
        <v>16.75</v>
      </c>
    </row>
    <row r="7671" spans="5:7">
      <c r="E7671" s="80">
        <v>37331</v>
      </c>
      <c r="F7671">
        <v>2002</v>
      </c>
      <c r="G7671">
        <v>16.75</v>
      </c>
    </row>
    <row r="7672" spans="5:7">
      <c r="E7672" s="80">
        <v>37332</v>
      </c>
      <c r="F7672">
        <v>2002</v>
      </c>
      <c r="G7672">
        <v>16.75</v>
      </c>
    </row>
    <row r="7673" spans="5:7">
      <c r="E7673" s="80">
        <v>37333</v>
      </c>
      <c r="F7673">
        <v>2002</v>
      </c>
      <c r="G7673">
        <v>16.75</v>
      </c>
    </row>
    <row r="7674" spans="5:7">
      <c r="E7674" s="80">
        <v>37334</v>
      </c>
      <c r="F7674">
        <v>2002</v>
      </c>
      <c r="G7674">
        <v>16.75</v>
      </c>
    </row>
    <row r="7675" spans="5:7">
      <c r="E7675" s="80">
        <v>37335</v>
      </c>
      <c r="F7675">
        <v>2002</v>
      </c>
      <c r="G7675">
        <v>16.75</v>
      </c>
    </row>
    <row r="7676" spans="5:7">
      <c r="E7676" s="80">
        <v>37336</v>
      </c>
      <c r="F7676">
        <v>2002</v>
      </c>
      <c r="G7676">
        <v>16.75</v>
      </c>
    </row>
    <row r="7677" spans="5:7">
      <c r="E7677" s="80">
        <v>37337</v>
      </c>
      <c r="F7677">
        <v>2002</v>
      </c>
      <c r="G7677">
        <v>16.75</v>
      </c>
    </row>
    <row r="7678" spans="5:7">
      <c r="E7678" s="80">
        <v>37338</v>
      </c>
      <c r="F7678">
        <v>2002</v>
      </c>
      <c r="G7678">
        <v>16.75</v>
      </c>
    </row>
    <row r="7679" spans="5:7">
      <c r="E7679" s="80">
        <v>37339</v>
      </c>
      <c r="F7679">
        <v>2002</v>
      </c>
      <c r="G7679">
        <v>16.75</v>
      </c>
    </row>
    <row r="7680" spans="5:7">
      <c r="E7680" s="80">
        <v>37340</v>
      </c>
      <c r="F7680">
        <v>2002</v>
      </c>
      <c r="G7680">
        <v>16.75</v>
      </c>
    </row>
    <row r="7681" spans="5:7">
      <c r="E7681" s="80">
        <v>37341</v>
      </c>
      <c r="F7681">
        <v>2002</v>
      </c>
      <c r="G7681">
        <v>16.75</v>
      </c>
    </row>
    <row r="7682" spans="5:7">
      <c r="E7682" s="80">
        <v>37342</v>
      </c>
      <c r="F7682">
        <v>2002</v>
      </c>
      <c r="G7682">
        <v>16.75</v>
      </c>
    </row>
    <row r="7683" spans="5:7">
      <c r="E7683" s="80">
        <v>37343</v>
      </c>
      <c r="F7683">
        <v>2002</v>
      </c>
      <c r="G7683">
        <v>16.75</v>
      </c>
    </row>
    <row r="7684" spans="5:7">
      <c r="E7684" s="80">
        <v>37344</v>
      </c>
      <c r="F7684">
        <v>2002</v>
      </c>
      <c r="G7684">
        <v>16.75</v>
      </c>
    </row>
    <row r="7685" spans="5:7">
      <c r="E7685" s="80">
        <v>37345</v>
      </c>
      <c r="F7685">
        <v>2002</v>
      </c>
      <c r="G7685">
        <v>16.75</v>
      </c>
    </row>
    <row r="7686" spans="5:7">
      <c r="E7686" s="80">
        <v>37346</v>
      </c>
      <c r="F7686">
        <v>2002</v>
      </c>
      <c r="G7686">
        <v>16.75</v>
      </c>
    </row>
    <row r="7687" spans="5:7">
      <c r="E7687" s="80">
        <v>37347</v>
      </c>
      <c r="F7687">
        <v>2002</v>
      </c>
      <c r="G7687">
        <v>17</v>
      </c>
    </row>
    <row r="7688" spans="5:7">
      <c r="E7688" s="80">
        <v>37348</v>
      </c>
      <c r="F7688">
        <v>2002</v>
      </c>
      <c r="G7688">
        <v>17</v>
      </c>
    </row>
    <row r="7689" spans="5:7">
      <c r="E7689" s="80">
        <v>37349</v>
      </c>
      <c r="F7689">
        <v>2002</v>
      </c>
      <c r="G7689">
        <v>17</v>
      </c>
    </row>
    <row r="7690" spans="5:7">
      <c r="E7690" s="80">
        <v>37350</v>
      </c>
      <c r="F7690">
        <v>2002</v>
      </c>
      <c r="G7690">
        <v>17</v>
      </c>
    </row>
    <row r="7691" spans="5:7">
      <c r="E7691" s="80">
        <v>37351</v>
      </c>
      <c r="F7691">
        <v>2002</v>
      </c>
      <c r="G7691">
        <v>17</v>
      </c>
    </row>
    <row r="7692" spans="5:7">
      <c r="E7692" s="80">
        <v>37352</v>
      </c>
      <c r="F7692">
        <v>2002</v>
      </c>
      <c r="G7692">
        <v>17</v>
      </c>
    </row>
    <row r="7693" spans="5:7">
      <c r="E7693" s="80">
        <v>37353</v>
      </c>
      <c r="F7693">
        <v>2002</v>
      </c>
      <c r="G7693">
        <v>17</v>
      </c>
    </row>
    <row r="7694" spans="5:7">
      <c r="E7694" s="80">
        <v>37354</v>
      </c>
      <c r="F7694">
        <v>2002</v>
      </c>
      <c r="G7694">
        <v>17</v>
      </c>
    </row>
    <row r="7695" spans="5:7">
      <c r="E7695" s="80">
        <v>37355</v>
      </c>
      <c r="F7695">
        <v>2002</v>
      </c>
      <c r="G7695">
        <v>17</v>
      </c>
    </row>
    <row r="7696" spans="5:7">
      <c r="E7696" s="80">
        <v>37356</v>
      </c>
      <c r="F7696">
        <v>2002</v>
      </c>
      <c r="G7696">
        <v>17</v>
      </c>
    </row>
    <row r="7697" spans="5:7">
      <c r="E7697" s="80">
        <v>37357</v>
      </c>
      <c r="F7697">
        <v>2002</v>
      </c>
      <c r="G7697">
        <v>17</v>
      </c>
    </row>
    <row r="7698" spans="5:7">
      <c r="E7698" s="80">
        <v>37358</v>
      </c>
      <c r="F7698">
        <v>2002</v>
      </c>
      <c r="G7698">
        <v>17.25</v>
      </c>
    </row>
    <row r="7699" spans="5:7">
      <c r="E7699" s="80">
        <v>37359</v>
      </c>
      <c r="F7699">
        <v>2002</v>
      </c>
      <c r="G7699">
        <v>17.25</v>
      </c>
    </row>
    <row r="7700" spans="5:7">
      <c r="E7700" s="80">
        <v>37360</v>
      </c>
      <c r="F7700">
        <v>2002</v>
      </c>
      <c r="G7700">
        <v>17.25</v>
      </c>
    </row>
    <row r="7701" spans="5:7">
      <c r="E7701" s="80">
        <v>37361</v>
      </c>
      <c r="F7701">
        <v>2002</v>
      </c>
      <c r="G7701">
        <v>17.25</v>
      </c>
    </row>
    <row r="7702" spans="5:7">
      <c r="E7702" s="80">
        <v>37362</v>
      </c>
      <c r="F7702">
        <v>2002</v>
      </c>
      <c r="G7702">
        <v>17.25</v>
      </c>
    </row>
    <row r="7703" spans="5:7">
      <c r="E7703" s="80">
        <v>37363</v>
      </c>
      <c r="F7703">
        <v>2002</v>
      </c>
      <c r="G7703">
        <v>17.25</v>
      </c>
    </row>
    <row r="7704" spans="5:7">
      <c r="E7704" s="80">
        <v>37364</v>
      </c>
      <c r="F7704">
        <v>2002</v>
      </c>
      <c r="G7704">
        <v>17.25</v>
      </c>
    </row>
    <row r="7705" spans="5:7">
      <c r="E7705" s="80">
        <v>37365</v>
      </c>
      <c r="F7705">
        <v>2002</v>
      </c>
      <c r="G7705">
        <v>17.25</v>
      </c>
    </row>
    <row r="7706" spans="5:7">
      <c r="E7706" s="80">
        <v>37366</v>
      </c>
      <c r="F7706">
        <v>2002</v>
      </c>
      <c r="G7706">
        <v>17.25</v>
      </c>
    </row>
    <row r="7707" spans="5:7">
      <c r="E7707" s="80">
        <v>37367</v>
      </c>
      <c r="F7707">
        <v>2002</v>
      </c>
      <c r="G7707">
        <v>17.25</v>
      </c>
    </row>
    <row r="7708" spans="5:7">
      <c r="E7708" s="80">
        <v>37368</v>
      </c>
      <c r="F7708">
        <v>2002</v>
      </c>
      <c r="G7708">
        <v>17.25</v>
      </c>
    </row>
    <row r="7709" spans="5:7">
      <c r="E7709" s="80">
        <v>37369</v>
      </c>
      <c r="F7709">
        <v>2002</v>
      </c>
      <c r="G7709">
        <v>17.25</v>
      </c>
    </row>
    <row r="7710" spans="5:7">
      <c r="E7710" s="80">
        <v>37370</v>
      </c>
      <c r="F7710">
        <v>2002</v>
      </c>
      <c r="G7710">
        <v>17.25</v>
      </c>
    </row>
    <row r="7711" spans="5:7">
      <c r="E7711" s="80">
        <v>37371</v>
      </c>
      <c r="F7711">
        <v>2002</v>
      </c>
      <c r="G7711">
        <v>17.25</v>
      </c>
    </row>
    <row r="7712" spans="5:7">
      <c r="E7712" s="80">
        <v>37372</v>
      </c>
      <c r="F7712">
        <v>2002</v>
      </c>
      <c r="G7712">
        <v>17.25</v>
      </c>
    </row>
    <row r="7713" spans="5:7">
      <c r="E7713" s="80">
        <v>37373</v>
      </c>
      <c r="F7713">
        <v>2002</v>
      </c>
      <c r="G7713">
        <v>17.25</v>
      </c>
    </row>
    <row r="7714" spans="5:7">
      <c r="E7714" s="80">
        <v>37374</v>
      </c>
      <c r="F7714">
        <v>2002</v>
      </c>
      <c r="G7714">
        <v>17.25</v>
      </c>
    </row>
    <row r="7715" spans="5:7">
      <c r="E7715" s="80">
        <v>37375</v>
      </c>
      <c r="F7715">
        <v>2002</v>
      </c>
      <c r="G7715">
        <v>17.25</v>
      </c>
    </row>
    <row r="7716" spans="5:7">
      <c r="E7716" s="80">
        <v>37376</v>
      </c>
      <c r="F7716">
        <v>2002</v>
      </c>
      <c r="G7716">
        <v>17.25</v>
      </c>
    </row>
    <row r="7717" spans="5:7">
      <c r="E7717" s="80">
        <v>37377</v>
      </c>
      <c r="F7717">
        <v>2002</v>
      </c>
      <c r="G7717">
        <v>17.25</v>
      </c>
    </row>
    <row r="7718" spans="5:7">
      <c r="E7718" s="80">
        <v>37378</v>
      </c>
      <c r="F7718">
        <v>2002</v>
      </c>
      <c r="G7718">
        <v>17.25</v>
      </c>
    </row>
    <row r="7719" spans="5:7">
      <c r="E7719" s="80">
        <v>37379</v>
      </c>
      <c r="F7719">
        <v>2002</v>
      </c>
      <c r="G7719">
        <v>17.25</v>
      </c>
    </row>
    <row r="7720" spans="5:7">
      <c r="E7720" s="80">
        <v>37380</v>
      </c>
      <c r="F7720">
        <v>2002</v>
      </c>
      <c r="G7720">
        <v>17.25</v>
      </c>
    </row>
    <row r="7721" spans="5:7">
      <c r="E7721" s="80">
        <v>37381</v>
      </c>
      <c r="F7721">
        <v>2002</v>
      </c>
      <c r="G7721">
        <v>17.25</v>
      </c>
    </row>
    <row r="7722" spans="5:7">
      <c r="E7722" s="80">
        <v>37382</v>
      </c>
      <c r="F7722">
        <v>2002</v>
      </c>
      <c r="G7722">
        <v>17.25</v>
      </c>
    </row>
    <row r="7723" spans="5:7">
      <c r="E7723" s="80">
        <v>37383</v>
      </c>
      <c r="F7723">
        <v>2002</v>
      </c>
      <c r="G7723">
        <v>17.25</v>
      </c>
    </row>
    <row r="7724" spans="5:7">
      <c r="E7724" s="80">
        <v>37384</v>
      </c>
      <c r="F7724">
        <v>2002</v>
      </c>
      <c r="G7724">
        <v>17.25</v>
      </c>
    </row>
    <row r="7725" spans="5:7">
      <c r="E7725" s="80">
        <v>37385</v>
      </c>
      <c r="F7725">
        <v>2002</v>
      </c>
      <c r="G7725">
        <v>17.25</v>
      </c>
    </row>
    <row r="7726" spans="5:7">
      <c r="E7726" s="80">
        <v>37386</v>
      </c>
      <c r="F7726">
        <v>2002</v>
      </c>
      <c r="G7726">
        <v>17.25</v>
      </c>
    </row>
    <row r="7727" spans="5:7">
      <c r="E7727" s="80">
        <v>37387</v>
      </c>
      <c r="F7727">
        <v>2002</v>
      </c>
      <c r="G7727">
        <v>17.25</v>
      </c>
    </row>
    <row r="7728" spans="5:7">
      <c r="E7728" s="80">
        <v>37388</v>
      </c>
      <c r="F7728">
        <v>2002</v>
      </c>
      <c r="G7728">
        <v>17.25</v>
      </c>
    </row>
    <row r="7729" spans="5:7">
      <c r="E7729" s="80">
        <v>37389</v>
      </c>
      <c r="F7729">
        <v>2002</v>
      </c>
      <c r="G7729">
        <v>17.25</v>
      </c>
    </row>
    <row r="7730" spans="5:7">
      <c r="E7730" s="80">
        <v>37390</v>
      </c>
      <c r="F7730">
        <v>2002</v>
      </c>
      <c r="G7730">
        <v>17.25</v>
      </c>
    </row>
    <row r="7731" spans="5:7">
      <c r="E7731" s="80">
        <v>37391</v>
      </c>
      <c r="F7731">
        <v>2002</v>
      </c>
      <c r="G7731">
        <v>17.25</v>
      </c>
    </row>
    <row r="7732" spans="5:7">
      <c r="E7732" s="80">
        <v>37392</v>
      </c>
      <c r="F7732">
        <v>2002</v>
      </c>
      <c r="G7732">
        <v>17.25</v>
      </c>
    </row>
    <row r="7733" spans="5:7">
      <c r="E7733" s="80">
        <v>37393</v>
      </c>
      <c r="F7733">
        <v>2002</v>
      </c>
      <c r="G7733">
        <v>17.25</v>
      </c>
    </row>
    <row r="7734" spans="5:7">
      <c r="E7734" s="80">
        <v>37394</v>
      </c>
      <c r="F7734">
        <v>2002</v>
      </c>
      <c r="G7734">
        <v>17.25</v>
      </c>
    </row>
    <row r="7735" spans="5:7">
      <c r="E7735" s="80">
        <v>37395</v>
      </c>
      <c r="F7735">
        <v>2002</v>
      </c>
      <c r="G7735">
        <v>17.25</v>
      </c>
    </row>
    <row r="7736" spans="5:7">
      <c r="E7736" s="80">
        <v>37396</v>
      </c>
      <c r="F7736">
        <v>2002</v>
      </c>
      <c r="G7736">
        <v>17.25</v>
      </c>
    </row>
    <row r="7737" spans="5:7">
      <c r="E7737" s="80">
        <v>37397</v>
      </c>
      <c r="F7737">
        <v>2002</v>
      </c>
      <c r="G7737">
        <v>17.25</v>
      </c>
    </row>
    <row r="7738" spans="5:7">
      <c r="E7738" s="80">
        <v>37398</v>
      </c>
      <c r="F7738">
        <v>2002</v>
      </c>
      <c r="G7738">
        <v>17.25</v>
      </c>
    </row>
    <row r="7739" spans="5:7">
      <c r="E7739" s="80">
        <v>37399</v>
      </c>
      <c r="F7739">
        <v>2002</v>
      </c>
      <c r="G7739">
        <v>17.25</v>
      </c>
    </row>
    <row r="7740" spans="5:7">
      <c r="E7740" s="80">
        <v>37400</v>
      </c>
      <c r="F7740">
        <v>2002</v>
      </c>
      <c r="G7740">
        <v>17.25</v>
      </c>
    </row>
    <row r="7741" spans="5:7">
      <c r="E7741" s="80">
        <v>37401</v>
      </c>
      <c r="F7741">
        <v>2002</v>
      </c>
      <c r="G7741">
        <v>17.25</v>
      </c>
    </row>
    <row r="7742" spans="5:7">
      <c r="E7742" s="80">
        <v>37402</v>
      </c>
      <c r="F7742">
        <v>2002</v>
      </c>
      <c r="G7742">
        <v>17.25</v>
      </c>
    </row>
    <row r="7743" spans="5:7">
      <c r="E7743" s="80">
        <v>37403</v>
      </c>
      <c r="F7743">
        <v>2002</v>
      </c>
      <c r="G7743">
        <v>17.25</v>
      </c>
    </row>
    <row r="7744" spans="5:7">
      <c r="E7744" s="80">
        <v>37404</v>
      </c>
      <c r="F7744">
        <v>2002</v>
      </c>
      <c r="G7744">
        <v>17.25</v>
      </c>
    </row>
    <row r="7745" spans="5:7">
      <c r="E7745" s="80">
        <v>37405</v>
      </c>
      <c r="F7745">
        <v>2002</v>
      </c>
      <c r="G7745">
        <v>17.25</v>
      </c>
    </row>
    <row r="7746" spans="5:7">
      <c r="E7746" s="80">
        <v>37406</v>
      </c>
      <c r="F7746">
        <v>2002</v>
      </c>
      <c r="G7746">
        <v>17.25</v>
      </c>
    </row>
    <row r="7747" spans="5:7">
      <c r="E7747" s="80">
        <v>37407</v>
      </c>
      <c r="F7747">
        <v>2002</v>
      </c>
      <c r="G7747">
        <v>17.25</v>
      </c>
    </row>
    <row r="7748" spans="5:7">
      <c r="E7748" s="80">
        <v>37408</v>
      </c>
      <c r="F7748">
        <v>2002</v>
      </c>
      <c r="G7748">
        <v>17.25</v>
      </c>
    </row>
    <row r="7749" spans="5:7">
      <c r="E7749" s="80">
        <v>37409</v>
      </c>
      <c r="F7749">
        <v>2002</v>
      </c>
      <c r="G7749">
        <v>17.25</v>
      </c>
    </row>
    <row r="7750" spans="5:7">
      <c r="E7750" s="80">
        <v>37410</v>
      </c>
      <c r="F7750">
        <v>2002</v>
      </c>
      <c r="G7750">
        <v>17.25</v>
      </c>
    </row>
    <row r="7751" spans="5:7">
      <c r="E7751" s="80">
        <v>37411</v>
      </c>
      <c r="F7751">
        <v>2002</v>
      </c>
      <c r="G7751">
        <v>17.25</v>
      </c>
    </row>
    <row r="7752" spans="5:7">
      <c r="E7752" s="80">
        <v>37412</v>
      </c>
      <c r="F7752">
        <v>2002</v>
      </c>
      <c r="G7752">
        <v>17.25</v>
      </c>
    </row>
    <row r="7753" spans="5:7">
      <c r="E7753" s="80">
        <v>37413</v>
      </c>
      <c r="F7753">
        <v>2002</v>
      </c>
      <c r="G7753">
        <v>17.25</v>
      </c>
    </row>
    <row r="7754" spans="5:7">
      <c r="E7754" s="80">
        <v>37414</v>
      </c>
      <c r="F7754">
        <v>2002</v>
      </c>
      <c r="G7754">
        <v>17.25</v>
      </c>
    </row>
    <row r="7755" spans="5:7">
      <c r="E7755" s="80">
        <v>37415</v>
      </c>
      <c r="F7755">
        <v>2002</v>
      </c>
      <c r="G7755">
        <v>17.25</v>
      </c>
    </row>
    <row r="7756" spans="5:7">
      <c r="E7756" s="80">
        <v>37416</v>
      </c>
      <c r="F7756">
        <v>2002</v>
      </c>
      <c r="G7756">
        <v>17.25</v>
      </c>
    </row>
    <row r="7757" spans="5:7">
      <c r="E7757" s="80">
        <v>37417</v>
      </c>
      <c r="F7757">
        <v>2002</v>
      </c>
      <c r="G7757">
        <v>17.25</v>
      </c>
    </row>
    <row r="7758" spans="5:7">
      <c r="E7758" s="80">
        <v>37418</v>
      </c>
      <c r="F7758">
        <v>2002</v>
      </c>
      <c r="G7758">
        <v>17.25</v>
      </c>
    </row>
    <row r="7759" spans="5:7">
      <c r="E7759" s="80">
        <v>37419</v>
      </c>
      <c r="F7759">
        <v>2002</v>
      </c>
      <c r="G7759">
        <v>17.25</v>
      </c>
    </row>
    <row r="7760" spans="5:7">
      <c r="E7760" s="80">
        <v>37420</v>
      </c>
      <c r="F7760">
        <v>2002</v>
      </c>
      <c r="G7760">
        <v>17.25</v>
      </c>
    </row>
    <row r="7761" spans="5:7">
      <c r="E7761" s="80">
        <v>37421</v>
      </c>
      <c r="F7761">
        <v>2002</v>
      </c>
      <c r="G7761">
        <v>17.25</v>
      </c>
    </row>
    <row r="7762" spans="5:7">
      <c r="E7762" s="80">
        <v>37422</v>
      </c>
      <c r="F7762">
        <v>2002</v>
      </c>
      <c r="G7762">
        <v>17.25</v>
      </c>
    </row>
    <row r="7763" spans="5:7">
      <c r="E7763" s="80">
        <v>37423</v>
      </c>
      <c r="F7763">
        <v>2002</v>
      </c>
      <c r="G7763">
        <v>17.25</v>
      </c>
    </row>
    <row r="7764" spans="5:7">
      <c r="E7764" s="80">
        <v>37424</v>
      </c>
      <c r="F7764">
        <v>2002</v>
      </c>
      <c r="G7764">
        <v>17.25</v>
      </c>
    </row>
    <row r="7765" spans="5:7">
      <c r="E7765" s="80">
        <v>37425</v>
      </c>
      <c r="F7765">
        <v>2002</v>
      </c>
      <c r="G7765">
        <v>17.25</v>
      </c>
    </row>
    <row r="7766" spans="5:7">
      <c r="E7766" s="80">
        <v>37426</v>
      </c>
      <c r="F7766">
        <v>2002</v>
      </c>
      <c r="G7766">
        <v>17.25</v>
      </c>
    </row>
    <row r="7767" spans="5:7">
      <c r="E7767" s="80">
        <v>37427</v>
      </c>
      <c r="F7767">
        <v>2002</v>
      </c>
      <c r="G7767">
        <v>17.25</v>
      </c>
    </row>
    <row r="7768" spans="5:7">
      <c r="E7768" s="80">
        <v>37428</v>
      </c>
      <c r="F7768">
        <v>2002</v>
      </c>
      <c r="G7768">
        <v>17.25</v>
      </c>
    </row>
    <row r="7769" spans="5:7">
      <c r="E7769" s="80">
        <v>37429</v>
      </c>
      <c r="F7769">
        <v>2002</v>
      </c>
      <c r="G7769">
        <v>17.25</v>
      </c>
    </row>
    <row r="7770" spans="5:7">
      <c r="E7770" s="80">
        <v>37430</v>
      </c>
      <c r="F7770">
        <v>2002</v>
      </c>
      <c r="G7770">
        <v>17.25</v>
      </c>
    </row>
    <row r="7771" spans="5:7">
      <c r="E7771" s="80">
        <v>37431</v>
      </c>
      <c r="F7771">
        <v>2002</v>
      </c>
      <c r="G7771">
        <v>17.25</v>
      </c>
    </row>
    <row r="7772" spans="5:7">
      <c r="E7772" s="80">
        <v>37432</v>
      </c>
      <c r="F7772">
        <v>2002</v>
      </c>
      <c r="G7772">
        <v>17.25</v>
      </c>
    </row>
    <row r="7773" spans="5:7">
      <c r="E7773" s="80">
        <v>37433</v>
      </c>
      <c r="F7773">
        <v>2002</v>
      </c>
      <c r="G7773">
        <v>17.25</v>
      </c>
    </row>
    <row r="7774" spans="5:7">
      <c r="E7774" s="80">
        <v>37434</v>
      </c>
      <c r="F7774">
        <v>2002</v>
      </c>
      <c r="G7774">
        <v>17.25</v>
      </c>
    </row>
    <row r="7775" spans="5:7">
      <c r="E7775" s="80">
        <v>37435</v>
      </c>
      <c r="F7775">
        <v>2002</v>
      </c>
      <c r="G7775">
        <v>17.25</v>
      </c>
    </row>
    <row r="7776" spans="5:7">
      <c r="E7776" s="80">
        <v>37436</v>
      </c>
      <c r="F7776">
        <v>2002</v>
      </c>
      <c r="G7776">
        <v>17.25</v>
      </c>
    </row>
    <row r="7777" spans="5:7">
      <c r="E7777" s="80">
        <v>37437</v>
      </c>
      <c r="F7777">
        <v>2002</v>
      </c>
      <c r="G7777">
        <v>17.25</v>
      </c>
    </row>
    <row r="7778" spans="5:7">
      <c r="E7778" s="80">
        <v>37438</v>
      </c>
      <c r="F7778">
        <v>2002</v>
      </c>
      <c r="G7778">
        <v>17.25</v>
      </c>
    </row>
    <row r="7779" spans="5:7">
      <c r="E7779" s="80">
        <v>37439</v>
      </c>
      <c r="F7779">
        <v>2002</v>
      </c>
      <c r="G7779">
        <v>17.25</v>
      </c>
    </row>
    <row r="7780" spans="5:7">
      <c r="E7780" s="80">
        <v>37440</v>
      </c>
      <c r="F7780">
        <v>2002</v>
      </c>
      <c r="G7780">
        <v>17.25</v>
      </c>
    </row>
    <row r="7781" spans="5:7">
      <c r="E7781" s="80">
        <v>37441</v>
      </c>
      <c r="F7781">
        <v>2002</v>
      </c>
      <c r="G7781">
        <v>17.25</v>
      </c>
    </row>
    <row r="7782" spans="5:7">
      <c r="E7782" s="80">
        <v>37442</v>
      </c>
      <c r="F7782">
        <v>2002</v>
      </c>
      <c r="G7782">
        <v>17.25</v>
      </c>
    </row>
    <row r="7783" spans="5:7">
      <c r="E7783" s="80">
        <v>37443</v>
      </c>
      <c r="F7783">
        <v>2002</v>
      </c>
      <c r="G7783">
        <v>17.25</v>
      </c>
    </row>
    <row r="7784" spans="5:7">
      <c r="E7784" s="80">
        <v>37444</v>
      </c>
      <c r="F7784">
        <v>2002</v>
      </c>
      <c r="G7784">
        <v>17.25</v>
      </c>
    </row>
    <row r="7785" spans="5:7">
      <c r="E7785" s="80">
        <v>37445</v>
      </c>
      <c r="F7785">
        <v>2002</v>
      </c>
      <c r="G7785">
        <v>17.25</v>
      </c>
    </row>
    <row r="7786" spans="5:7">
      <c r="E7786" s="80">
        <v>37446</v>
      </c>
      <c r="F7786">
        <v>2002</v>
      </c>
      <c r="G7786">
        <v>17.25</v>
      </c>
    </row>
    <row r="7787" spans="5:7">
      <c r="E7787" s="80">
        <v>37447</v>
      </c>
      <c r="F7787">
        <v>2002</v>
      </c>
      <c r="G7787">
        <v>17.25</v>
      </c>
    </row>
    <row r="7788" spans="5:7">
      <c r="E7788" s="80">
        <v>37448</v>
      </c>
      <c r="F7788">
        <v>2002</v>
      </c>
      <c r="G7788">
        <v>17.25</v>
      </c>
    </row>
    <row r="7789" spans="5:7">
      <c r="E7789" s="80">
        <v>37449</v>
      </c>
      <c r="F7789">
        <v>2002</v>
      </c>
      <c r="G7789">
        <v>17.25</v>
      </c>
    </row>
    <row r="7790" spans="5:7">
      <c r="E7790" s="80">
        <v>37450</v>
      </c>
      <c r="F7790">
        <v>2002</v>
      </c>
      <c r="G7790">
        <v>17.25</v>
      </c>
    </row>
    <row r="7791" spans="5:7">
      <c r="E7791" s="80">
        <v>37451</v>
      </c>
      <c r="F7791">
        <v>2002</v>
      </c>
      <c r="G7791">
        <v>17.25</v>
      </c>
    </row>
    <row r="7792" spans="5:7">
      <c r="E7792" s="80">
        <v>37452</v>
      </c>
      <c r="F7792">
        <v>2002</v>
      </c>
      <c r="G7792">
        <v>17.25</v>
      </c>
    </row>
    <row r="7793" spans="5:7">
      <c r="E7793" s="80">
        <v>37453</v>
      </c>
      <c r="F7793">
        <v>2002</v>
      </c>
      <c r="G7793">
        <v>17.25</v>
      </c>
    </row>
    <row r="7794" spans="5:7">
      <c r="E7794" s="80">
        <v>37454</v>
      </c>
      <c r="F7794">
        <v>2002</v>
      </c>
      <c r="G7794">
        <v>17.25</v>
      </c>
    </row>
    <row r="7795" spans="5:7">
      <c r="E7795" s="80">
        <v>37455</v>
      </c>
      <c r="F7795">
        <v>2002</v>
      </c>
      <c r="G7795">
        <v>17.5</v>
      </c>
    </row>
    <row r="7796" spans="5:7">
      <c r="E7796" s="80">
        <v>37456</v>
      </c>
      <c r="F7796">
        <v>2002</v>
      </c>
      <c r="G7796">
        <v>17.5</v>
      </c>
    </row>
    <row r="7797" spans="5:7">
      <c r="E7797" s="80">
        <v>37457</v>
      </c>
      <c r="F7797">
        <v>2002</v>
      </c>
      <c r="G7797">
        <v>17.5</v>
      </c>
    </row>
    <row r="7798" spans="5:7">
      <c r="E7798" s="80">
        <v>37458</v>
      </c>
      <c r="F7798">
        <v>2002</v>
      </c>
      <c r="G7798">
        <v>17.5</v>
      </c>
    </row>
    <row r="7799" spans="5:7">
      <c r="E7799" s="80">
        <v>37459</v>
      </c>
      <c r="F7799">
        <v>2002</v>
      </c>
      <c r="G7799">
        <v>17.5</v>
      </c>
    </row>
    <row r="7800" spans="5:7">
      <c r="E7800" s="80">
        <v>37460</v>
      </c>
      <c r="F7800">
        <v>2002</v>
      </c>
      <c r="G7800">
        <v>17.5</v>
      </c>
    </row>
    <row r="7801" spans="5:7">
      <c r="E7801" s="80">
        <v>37461</v>
      </c>
      <c r="F7801">
        <v>2002</v>
      </c>
      <c r="G7801">
        <v>17.5</v>
      </c>
    </row>
    <row r="7802" spans="5:7">
      <c r="E7802" s="80">
        <v>37462</v>
      </c>
      <c r="F7802">
        <v>2002</v>
      </c>
      <c r="G7802">
        <v>17.5</v>
      </c>
    </row>
    <row r="7803" spans="5:7">
      <c r="E7803" s="80">
        <v>37463</v>
      </c>
      <c r="F7803">
        <v>2002</v>
      </c>
      <c r="G7803">
        <v>17.5</v>
      </c>
    </row>
    <row r="7804" spans="5:7">
      <c r="E7804" s="80">
        <v>37464</v>
      </c>
      <c r="F7804">
        <v>2002</v>
      </c>
      <c r="G7804">
        <v>17.5</v>
      </c>
    </row>
    <row r="7805" spans="5:7">
      <c r="E7805" s="80">
        <v>37465</v>
      </c>
      <c r="F7805">
        <v>2002</v>
      </c>
      <c r="G7805">
        <v>17.5</v>
      </c>
    </row>
    <row r="7806" spans="5:7">
      <c r="E7806" s="80">
        <v>37466</v>
      </c>
      <c r="F7806">
        <v>2002</v>
      </c>
      <c r="G7806">
        <v>17.5</v>
      </c>
    </row>
    <row r="7807" spans="5:7">
      <c r="E7807" s="80">
        <v>37467</v>
      </c>
      <c r="F7807">
        <v>2002</v>
      </c>
      <c r="G7807">
        <v>17.5</v>
      </c>
    </row>
    <row r="7808" spans="5:7">
      <c r="E7808" s="80">
        <v>37468</v>
      </c>
      <c r="F7808">
        <v>2002</v>
      </c>
      <c r="G7808">
        <v>17.5</v>
      </c>
    </row>
    <row r="7809" spans="5:7">
      <c r="E7809" s="80">
        <v>37469</v>
      </c>
      <c r="F7809">
        <v>2002</v>
      </c>
      <c r="G7809">
        <v>17.5</v>
      </c>
    </row>
    <row r="7810" spans="5:7">
      <c r="E7810" s="80">
        <v>37470</v>
      </c>
      <c r="F7810">
        <v>2002</v>
      </c>
      <c r="G7810">
        <v>17.5</v>
      </c>
    </row>
    <row r="7811" spans="5:7">
      <c r="E7811" s="80">
        <v>37471</v>
      </c>
      <c r="F7811">
        <v>2002</v>
      </c>
      <c r="G7811">
        <v>17.5</v>
      </c>
    </row>
    <row r="7812" spans="5:7">
      <c r="E7812" s="80">
        <v>37472</v>
      </c>
      <c r="F7812">
        <v>2002</v>
      </c>
      <c r="G7812">
        <v>17.5</v>
      </c>
    </row>
    <row r="7813" spans="5:7">
      <c r="E7813" s="80">
        <v>37473</v>
      </c>
      <c r="F7813">
        <v>2002</v>
      </c>
      <c r="G7813">
        <v>17.5</v>
      </c>
    </row>
    <row r="7814" spans="5:7">
      <c r="E7814" s="80">
        <v>37474</v>
      </c>
      <c r="F7814">
        <v>2002</v>
      </c>
      <c r="G7814">
        <v>17.5</v>
      </c>
    </row>
    <row r="7815" spans="5:7">
      <c r="E7815" s="80">
        <v>37475</v>
      </c>
      <c r="F7815">
        <v>2002</v>
      </c>
      <c r="G7815">
        <v>17.5</v>
      </c>
    </row>
    <row r="7816" spans="5:7">
      <c r="E7816" s="80">
        <v>37476</v>
      </c>
      <c r="F7816">
        <v>2002</v>
      </c>
      <c r="G7816">
        <v>17.5</v>
      </c>
    </row>
    <row r="7817" spans="5:7">
      <c r="E7817" s="80">
        <v>37477</v>
      </c>
      <c r="F7817">
        <v>2002</v>
      </c>
      <c r="G7817">
        <v>17.5</v>
      </c>
    </row>
    <row r="7818" spans="5:7">
      <c r="E7818" s="80">
        <v>37478</v>
      </c>
      <c r="F7818">
        <v>2002</v>
      </c>
      <c r="G7818">
        <v>17.5</v>
      </c>
    </row>
    <row r="7819" spans="5:7">
      <c r="E7819" s="80">
        <v>37479</v>
      </c>
      <c r="F7819">
        <v>2002</v>
      </c>
      <c r="G7819">
        <v>17.5</v>
      </c>
    </row>
    <row r="7820" spans="5:7">
      <c r="E7820" s="80">
        <v>37480</v>
      </c>
      <c r="F7820">
        <v>2002</v>
      </c>
      <c r="G7820">
        <v>17.5</v>
      </c>
    </row>
    <row r="7821" spans="5:7">
      <c r="E7821" s="80">
        <v>37481</v>
      </c>
      <c r="F7821">
        <v>2002</v>
      </c>
      <c r="G7821">
        <v>17.5</v>
      </c>
    </row>
    <row r="7822" spans="5:7">
      <c r="E7822" s="80">
        <v>37482</v>
      </c>
      <c r="F7822">
        <v>2002</v>
      </c>
      <c r="G7822">
        <v>17.5</v>
      </c>
    </row>
    <row r="7823" spans="5:7">
      <c r="E7823" s="80">
        <v>37483</v>
      </c>
      <c r="F7823">
        <v>2002</v>
      </c>
      <c r="G7823">
        <v>17.5</v>
      </c>
    </row>
    <row r="7824" spans="5:7">
      <c r="E7824" s="80">
        <v>37484</v>
      </c>
      <c r="F7824">
        <v>2002</v>
      </c>
      <c r="G7824">
        <v>17.5</v>
      </c>
    </row>
    <row r="7825" spans="5:7">
      <c r="E7825" s="80">
        <v>37485</v>
      </c>
      <c r="F7825">
        <v>2002</v>
      </c>
      <c r="G7825">
        <v>17.5</v>
      </c>
    </row>
    <row r="7826" spans="5:7">
      <c r="E7826" s="80">
        <v>37486</v>
      </c>
      <c r="F7826">
        <v>2002</v>
      </c>
      <c r="G7826">
        <v>17.5</v>
      </c>
    </row>
    <row r="7827" spans="5:7">
      <c r="E7827" s="80">
        <v>37487</v>
      </c>
      <c r="F7827">
        <v>2002</v>
      </c>
      <c r="G7827">
        <v>17.5</v>
      </c>
    </row>
    <row r="7828" spans="5:7">
      <c r="E7828" s="80">
        <v>37488</v>
      </c>
      <c r="F7828">
        <v>2002</v>
      </c>
      <c r="G7828">
        <v>17.5</v>
      </c>
    </row>
    <row r="7829" spans="5:7">
      <c r="E7829" s="80">
        <v>37489</v>
      </c>
      <c r="F7829">
        <v>2002</v>
      </c>
      <c r="G7829">
        <v>17.5</v>
      </c>
    </row>
    <row r="7830" spans="5:7">
      <c r="E7830" s="80">
        <v>37490</v>
      </c>
      <c r="F7830">
        <v>2002</v>
      </c>
      <c r="G7830">
        <v>17.5</v>
      </c>
    </row>
    <row r="7831" spans="5:7">
      <c r="E7831" s="80">
        <v>37491</v>
      </c>
      <c r="F7831">
        <v>2002</v>
      </c>
      <c r="G7831">
        <v>17.5</v>
      </c>
    </row>
    <row r="7832" spans="5:7">
      <c r="E7832" s="80">
        <v>37492</v>
      </c>
      <c r="F7832">
        <v>2002</v>
      </c>
      <c r="G7832">
        <v>17.5</v>
      </c>
    </row>
    <row r="7833" spans="5:7">
      <c r="E7833" s="80">
        <v>37493</v>
      </c>
      <c r="F7833">
        <v>2002</v>
      </c>
      <c r="G7833">
        <v>17.5</v>
      </c>
    </row>
    <row r="7834" spans="5:7">
      <c r="E7834" s="80">
        <v>37494</v>
      </c>
      <c r="F7834">
        <v>2002</v>
      </c>
      <c r="G7834">
        <v>17.5</v>
      </c>
    </row>
    <row r="7835" spans="5:7">
      <c r="E7835" s="80">
        <v>37495</v>
      </c>
      <c r="F7835">
        <v>2002</v>
      </c>
      <c r="G7835">
        <v>17.5</v>
      </c>
    </row>
    <row r="7836" spans="5:7">
      <c r="E7836" s="80">
        <v>37496</v>
      </c>
      <c r="F7836">
        <v>2002</v>
      </c>
      <c r="G7836">
        <v>17.5</v>
      </c>
    </row>
    <row r="7837" spans="5:7">
      <c r="E7837" s="80">
        <v>37497</v>
      </c>
      <c r="F7837">
        <v>2002</v>
      </c>
      <c r="G7837">
        <v>17.5</v>
      </c>
    </row>
    <row r="7838" spans="5:7">
      <c r="E7838" s="80">
        <v>37498</v>
      </c>
      <c r="F7838">
        <v>2002</v>
      </c>
      <c r="G7838">
        <v>17.5</v>
      </c>
    </row>
    <row r="7839" spans="5:7">
      <c r="E7839" s="80">
        <v>37499</v>
      </c>
      <c r="F7839">
        <v>2002</v>
      </c>
      <c r="G7839">
        <v>17.5</v>
      </c>
    </row>
    <row r="7840" spans="5:7">
      <c r="E7840" s="80">
        <v>37500</v>
      </c>
      <c r="F7840">
        <v>2002</v>
      </c>
      <c r="G7840">
        <v>17.5</v>
      </c>
    </row>
    <row r="7841" spans="5:7">
      <c r="E7841" s="80">
        <v>37501</v>
      </c>
      <c r="F7841">
        <v>2002</v>
      </c>
      <c r="G7841">
        <v>17.5</v>
      </c>
    </row>
    <row r="7842" spans="5:7">
      <c r="E7842" s="80">
        <v>37502</v>
      </c>
      <c r="F7842">
        <v>2002</v>
      </c>
      <c r="G7842">
        <v>17.5</v>
      </c>
    </row>
    <row r="7843" spans="5:7">
      <c r="E7843" s="80">
        <v>37503</v>
      </c>
      <c r="F7843">
        <v>2002</v>
      </c>
      <c r="G7843">
        <v>17.5</v>
      </c>
    </row>
    <row r="7844" spans="5:7">
      <c r="E7844" s="80">
        <v>37504</v>
      </c>
      <c r="F7844">
        <v>2002</v>
      </c>
      <c r="G7844">
        <v>17.5</v>
      </c>
    </row>
    <row r="7845" spans="5:7">
      <c r="E7845" s="80">
        <v>37505</v>
      </c>
      <c r="F7845">
        <v>2002</v>
      </c>
      <c r="G7845">
        <v>17.5</v>
      </c>
    </row>
    <row r="7846" spans="5:7">
      <c r="E7846" s="80">
        <v>37506</v>
      </c>
      <c r="F7846">
        <v>2002</v>
      </c>
      <c r="G7846">
        <v>17.5</v>
      </c>
    </row>
    <row r="7847" spans="5:7">
      <c r="E7847" s="80">
        <v>37507</v>
      </c>
      <c r="F7847">
        <v>2002</v>
      </c>
      <c r="G7847">
        <v>17.5</v>
      </c>
    </row>
    <row r="7848" spans="5:7">
      <c r="E7848" s="80">
        <v>37508</v>
      </c>
      <c r="F7848">
        <v>2002</v>
      </c>
      <c r="G7848">
        <v>17.5</v>
      </c>
    </row>
    <row r="7849" spans="5:7">
      <c r="E7849" s="80">
        <v>37509</v>
      </c>
      <c r="F7849">
        <v>2002</v>
      </c>
      <c r="G7849">
        <v>17.5</v>
      </c>
    </row>
    <row r="7850" spans="5:7">
      <c r="E7850" s="80">
        <v>37510</v>
      </c>
      <c r="F7850">
        <v>2002</v>
      </c>
      <c r="G7850">
        <v>17.5</v>
      </c>
    </row>
    <row r="7851" spans="5:7">
      <c r="E7851" s="80">
        <v>37511</v>
      </c>
      <c r="F7851">
        <v>2002</v>
      </c>
      <c r="G7851">
        <v>17.5</v>
      </c>
    </row>
    <row r="7852" spans="5:7">
      <c r="E7852" s="80">
        <v>37512</v>
      </c>
      <c r="F7852">
        <v>2002</v>
      </c>
      <c r="G7852">
        <v>17.5</v>
      </c>
    </row>
    <row r="7853" spans="5:7">
      <c r="E7853" s="80">
        <v>37513</v>
      </c>
      <c r="F7853">
        <v>2002</v>
      </c>
      <c r="G7853">
        <v>17.5</v>
      </c>
    </row>
    <row r="7854" spans="5:7">
      <c r="E7854" s="80">
        <v>37514</v>
      </c>
      <c r="F7854">
        <v>2002</v>
      </c>
      <c r="G7854">
        <v>17.5</v>
      </c>
    </row>
    <row r="7855" spans="5:7">
      <c r="E7855" s="80">
        <v>37515</v>
      </c>
      <c r="F7855">
        <v>2002</v>
      </c>
      <c r="G7855">
        <v>17.5</v>
      </c>
    </row>
    <row r="7856" spans="5:7">
      <c r="E7856" s="80">
        <v>37516</v>
      </c>
      <c r="F7856">
        <v>2002</v>
      </c>
      <c r="G7856">
        <v>17.5</v>
      </c>
    </row>
    <row r="7857" spans="5:7">
      <c r="E7857" s="80">
        <v>37517</v>
      </c>
      <c r="F7857">
        <v>2002</v>
      </c>
      <c r="G7857">
        <v>17.5</v>
      </c>
    </row>
    <row r="7858" spans="5:7">
      <c r="E7858" s="80">
        <v>37518</v>
      </c>
      <c r="F7858">
        <v>2002</v>
      </c>
      <c r="G7858">
        <v>17.5</v>
      </c>
    </row>
    <row r="7859" spans="5:7">
      <c r="E7859" s="80">
        <v>37519</v>
      </c>
      <c r="F7859">
        <v>2002</v>
      </c>
      <c r="G7859">
        <v>17.5</v>
      </c>
    </row>
    <row r="7860" spans="5:7">
      <c r="E7860" s="80">
        <v>37520</v>
      </c>
      <c r="F7860">
        <v>2002</v>
      </c>
      <c r="G7860">
        <v>17.5</v>
      </c>
    </row>
    <row r="7861" spans="5:7">
      <c r="E7861" s="80">
        <v>37521</v>
      </c>
      <c r="F7861">
        <v>2002</v>
      </c>
      <c r="G7861">
        <v>17.5</v>
      </c>
    </row>
    <row r="7862" spans="5:7">
      <c r="E7862" s="80">
        <v>37522</v>
      </c>
      <c r="F7862">
        <v>2002</v>
      </c>
      <c r="G7862">
        <v>17.5</v>
      </c>
    </row>
    <row r="7863" spans="5:7">
      <c r="E7863" s="80">
        <v>37523</v>
      </c>
      <c r="F7863">
        <v>2002</v>
      </c>
      <c r="G7863">
        <v>17.5</v>
      </c>
    </row>
    <row r="7864" spans="5:7">
      <c r="E7864" s="80">
        <v>37524</v>
      </c>
      <c r="F7864">
        <v>2002</v>
      </c>
      <c r="G7864">
        <v>17.5</v>
      </c>
    </row>
    <row r="7865" spans="5:7">
      <c r="E7865" s="80">
        <v>37525</v>
      </c>
      <c r="F7865">
        <v>2002</v>
      </c>
      <c r="G7865">
        <v>17.5</v>
      </c>
    </row>
    <row r="7866" spans="5:7">
      <c r="E7866" s="80">
        <v>37526</v>
      </c>
      <c r="F7866">
        <v>2002</v>
      </c>
      <c r="G7866">
        <v>17.5</v>
      </c>
    </row>
    <row r="7867" spans="5:7">
      <c r="E7867" s="80">
        <v>37527</v>
      </c>
      <c r="F7867">
        <v>2002</v>
      </c>
      <c r="G7867">
        <v>17.5</v>
      </c>
    </row>
    <row r="7868" spans="5:7">
      <c r="E7868" s="80">
        <v>37528</v>
      </c>
      <c r="F7868">
        <v>2002</v>
      </c>
      <c r="G7868">
        <v>17.5</v>
      </c>
    </row>
    <row r="7869" spans="5:7">
      <c r="E7869" s="80">
        <v>37529</v>
      </c>
      <c r="F7869">
        <v>2002</v>
      </c>
      <c r="G7869">
        <v>17.5</v>
      </c>
    </row>
    <row r="7870" spans="5:7">
      <c r="E7870" s="80">
        <v>37530</v>
      </c>
      <c r="F7870">
        <v>2002</v>
      </c>
      <c r="G7870">
        <v>17.5</v>
      </c>
    </row>
    <row r="7871" spans="5:7">
      <c r="E7871" s="80">
        <v>37531</v>
      </c>
      <c r="F7871">
        <v>2002</v>
      </c>
      <c r="G7871">
        <v>17.5</v>
      </c>
    </row>
    <row r="7872" spans="5:7">
      <c r="E7872" s="80">
        <v>37532</v>
      </c>
      <c r="F7872">
        <v>2002</v>
      </c>
      <c r="G7872">
        <v>17.5</v>
      </c>
    </row>
    <row r="7873" spans="5:7">
      <c r="E7873" s="80">
        <v>37533</v>
      </c>
      <c r="F7873">
        <v>2002</v>
      </c>
      <c r="G7873">
        <v>17.5</v>
      </c>
    </row>
    <row r="7874" spans="5:7">
      <c r="E7874" s="80">
        <v>37534</v>
      </c>
      <c r="F7874">
        <v>2002</v>
      </c>
      <c r="G7874">
        <v>17.5</v>
      </c>
    </row>
    <row r="7875" spans="5:7">
      <c r="E7875" s="80">
        <v>37535</v>
      </c>
      <c r="F7875">
        <v>2002</v>
      </c>
      <c r="G7875">
        <v>17.5</v>
      </c>
    </row>
    <row r="7876" spans="5:7">
      <c r="E7876" s="80">
        <v>37536</v>
      </c>
      <c r="F7876">
        <v>2002</v>
      </c>
      <c r="G7876">
        <v>17.5</v>
      </c>
    </row>
    <row r="7877" spans="5:7">
      <c r="E7877" s="80">
        <v>37537</v>
      </c>
      <c r="F7877">
        <v>2002</v>
      </c>
      <c r="G7877">
        <v>17.5</v>
      </c>
    </row>
    <row r="7878" spans="5:7">
      <c r="E7878" s="80">
        <v>37538</v>
      </c>
      <c r="F7878">
        <v>2002</v>
      </c>
      <c r="G7878">
        <v>17.5</v>
      </c>
    </row>
    <row r="7879" spans="5:7">
      <c r="E7879" s="80">
        <v>37539</v>
      </c>
      <c r="F7879">
        <v>2002</v>
      </c>
      <c r="G7879">
        <v>17.5</v>
      </c>
    </row>
    <row r="7880" spans="5:7">
      <c r="E7880" s="80">
        <v>37540</v>
      </c>
      <c r="F7880">
        <v>2002</v>
      </c>
      <c r="G7880">
        <v>17.5</v>
      </c>
    </row>
    <row r="7881" spans="5:7">
      <c r="E7881" s="80">
        <v>37541</v>
      </c>
      <c r="F7881">
        <v>2002</v>
      </c>
      <c r="G7881">
        <v>17.5</v>
      </c>
    </row>
    <row r="7882" spans="5:7">
      <c r="E7882" s="80">
        <v>37542</v>
      </c>
      <c r="F7882">
        <v>2002</v>
      </c>
      <c r="G7882">
        <v>17.5</v>
      </c>
    </row>
    <row r="7883" spans="5:7">
      <c r="E7883" s="80">
        <v>37543</v>
      </c>
      <c r="F7883">
        <v>2002</v>
      </c>
      <c r="G7883">
        <v>17.5</v>
      </c>
    </row>
    <row r="7884" spans="5:7">
      <c r="E7884" s="80">
        <v>37544</v>
      </c>
      <c r="F7884">
        <v>2002</v>
      </c>
      <c r="G7884">
        <v>17.5</v>
      </c>
    </row>
    <row r="7885" spans="5:7">
      <c r="E7885" s="80">
        <v>37545</v>
      </c>
      <c r="F7885">
        <v>2002</v>
      </c>
      <c r="G7885">
        <v>17.5</v>
      </c>
    </row>
    <row r="7886" spans="5:7">
      <c r="E7886" s="80">
        <v>37546</v>
      </c>
      <c r="F7886">
        <v>2002</v>
      </c>
      <c r="G7886">
        <v>17.5</v>
      </c>
    </row>
    <row r="7887" spans="5:7">
      <c r="E7887" s="80">
        <v>37547</v>
      </c>
      <c r="F7887">
        <v>2002</v>
      </c>
      <c r="G7887">
        <v>17.5</v>
      </c>
    </row>
    <row r="7888" spans="5:7">
      <c r="E7888" s="80">
        <v>37548</v>
      </c>
      <c r="F7888">
        <v>2002</v>
      </c>
      <c r="G7888">
        <v>17.5</v>
      </c>
    </row>
    <row r="7889" spans="5:7">
      <c r="E7889" s="80">
        <v>37549</v>
      </c>
      <c r="F7889">
        <v>2002</v>
      </c>
      <c r="G7889">
        <v>17.5</v>
      </c>
    </row>
    <row r="7890" spans="5:7">
      <c r="E7890" s="80">
        <v>37550</v>
      </c>
      <c r="F7890">
        <v>2002</v>
      </c>
      <c r="G7890">
        <v>17.5</v>
      </c>
    </row>
    <row r="7891" spans="5:7">
      <c r="E7891" s="80">
        <v>37551</v>
      </c>
      <c r="F7891">
        <v>2002</v>
      </c>
      <c r="G7891">
        <v>17.5</v>
      </c>
    </row>
    <row r="7892" spans="5:7">
      <c r="E7892" s="80">
        <v>37552</v>
      </c>
      <c r="F7892">
        <v>2002</v>
      </c>
      <c r="G7892">
        <v>17.5</v>
      </c>
    </row>
    <row r="7893" spans="5:7">
      <c r="E7893" s="80">
        <v>37553</v>
      </c>
      <c r="F7893">
        <v>2002</v>
      </c>
      <c r="G7893">
        <v>17.5</v>
      </c>
    </row>
    <row r="7894" spans="5:7">
      <c r="E7894" s="80">
        <v>37554</v>
      </c>
      <c r="F7894">
        <v>2002</v>
      </c>
      <c r="G7894">
        <v>17.5</v>
      </c>
    </row>
    <row r="7895" spans="5:7">
      <c r="E7895" s="80">
        <v>37555</v>
      </c>
      <c r="F7895">
        <v>2002</v>
      </c>
      <c r="G7895">
        <v>17.5</v>
      </c>
    </row>
    <row r="7896" spans="5:7">
      <c r="E7896" s="80">
        <v>37556</v>
      </c>
      <c r="F7896">
        <v>2002</v>
      </c>
      <c r="G7896">
        <v>17.5</v>
      </c>
    </row>
    <row r="7897" spans="5:7">
      <c r="E7897" s="80">
        <v>37557</v>
      </c>
      <c r="F7897">
        <v>2002</v>
      </c>
      <c r="G7897">
        <v>17.5</v>
      </c>
    </row>
    <row r="7898" spans="5:7">
      <c r="E7898" s="80">
        <v>37558</v>
      </c>
      <c r="F7898">
        <v>2002</v>
      </c>
      <c r="G7898">
        <v>17.5</v>
      </c>
    </row>
    <row r="7899" spans="5:7">
      <c r="E7899" s="80">
        <v>37559</v>
      </c>
      <c r="F7899">
        <v>2002</v>
      </c>
      <c r="G7899">
        <v>17.5</v>
      </c>
    </row>
    <row r="7900" spans="5:7">
      <c r="E7900" s="80">
        <v>37560</v>
      </c>
      <c r="F7900">
        <v>2002</v>
      </c>
      <c r="G7900">
        <v>17.5</v>
      </c>
    </row>
    <row r="7901" spans="5:7">
      <c r="E7901" s="80">
        <v>37561</v>
      </c>
      <c r="F7901">
        <v>2002</v>
      </c>
      <c r="G7901">
        <v>17.5</v>
      </c>
    </row>
    <row r="7902" spans="5:7">
      <c r="E7902" s="80">
        <v>37562</v>
      </c>
      <c r="F7902">
        <v>2002</v>
      </c>
      <c r="G7902">
        <v>17.5</v>
      </c>
    </row>
    <row r="7903" spans="5:7">
      <c r="E7903" s="80">
        <v>37563</v>
      </c>
      <c r="F7903">
        <v>2002</v>
      </c>
      <c r="G7903">
        <v>17.5</v>
      </c>
    </row>
    <row r="7904" spans="5:7">
      <c r="E7904" s="80">
        <v>37564</v>
      </c>
      <c r="F7904">
        <v>2002</v>
      </c>
      <c r="G7904">
        <v>17.5</v>
      </c>
    </row>
    <row r="7905" spans="5:7">
      <c r="E7905" s="80">
        <v>37565</v>
      </c>
      <c r="F7905">
        <v>2002</v>
      </c>
      <c r="G7905">
        <v>17.5</v>
      </c>
    </row>
    <row r="7906" spans="5:7">
      <c r="E7906" s="80">
        <v>37566</v>
      </c>
      <c r="F7906">
        <v>2002</v>
      </c>
      <c r="G7906">
        <v>17.5</v>
      </c>
    </row>
    <row r="7907" spans="5:7">
      <c r="E7907" s="80">
        <v>37567</v>
      </c>
      <c r="F7907">
        <v>2002</v>
      </c>
      <c r="G7907">
        <v>17.5</v>
      </c>
    </row>
    <row r="7908" spans="5:7">
      <c r="E7908" s="80">
        <v>37568</v>
      </c>
      <c r="F7908">
        <v>2002</v>
      </c>
      <c r="G7908">
        <v>17.5</v>
      </c>
    </row>
    <row r="7909" spans="5:7">
      <c r="E7909" s="80">
        <v>37569</v>
      </c>
      <c r="F7909">
        <v>2002</v>
      </c>
      <c r="G7909">
        <v>17.5</v>
      </c>
    </row>
    <row r="7910" spans="5:7">
      <c r="E7910" s="80">
        <v>37570</v>
      </c>
      <c r="F7910">
        <v>2002</v>
      </c>
      <c r="G7910">
        <v>17.5</v>
      </c>
    </row>
    <row r="7911" spans="5:7">
      <c r="E7911" s="80">
        <v>37571</v>
      </c>
      <c r="F7911">
        <v>2002</v>
      </c>
      <c r="G7911">
        <v>17.5</v>
      </c>
    </row>
    <row r="7912" spans="5:7">
      <c r="E7912" s="80">
        <v>37572</v>
      </c>
      <c r="F7912">
        <v>2002</v>
      </c>
      <c r="G7912">
        <v>17.5</v>
      </c>
    </row>
    <row r="7913" spans="5:7">
      <c r="E7913" s="80">
        <v>37573</v>
      </c>
      <c r="F7913">
        <v>2002</v>
      </c>
      <c r="G7913">
        <v>17.5</v>
      </c>
    </row>
    <row r="7914" spans="5:7">
      <c r="E7914" s="80">
        <v>37574</v>
      </c>
      <c r="F7914">
        <v>2002</v>
      </c>
      <c r="G7914">
        <v>17.5</v>
      </c>
    </row>
    <row r="7915" spans="5:7">
      <c r="E7915" s="80">
        <v>37575</v>
      </c>
      <c r="F7915">
        <v>2002</v>
      </c>
      <c r="G7915">
        <v>17.5</v>
      </c>
    </row>
    <row r="7916" spans="5:7">
      <c r="E7916" s="80">
        <v>37576</v>
      </c>
      <c r="F7916">
        <v>2002</v>
      </c>
      <c r="G7916">
        <v>17.5</v>
      </c>
    </row>
    <row r="7917" spans="5:7">
      <c r="E7917" s="80">
        <v>37577</v>
      </c>
      <c r="F7917">
        <v>2002</v>
      </c>
      <c r="G7917">
        <v>17.5</v>
      </c>
    </row>
    <row r="7918" spans="5:7">
      <c r="E7918" s="80">
        <v>37578</v>
      </c>
      <c r="F7918">
        <v>2002</v>
      </c>
      <c r="G7918">
        <v>17.5</v>
      </c>
    </row>
    <row r="7919" spans="5:7">
      <c r="E7919" s="80">
        <v>37579</v>
      </c>
      <c r="F7919">
        <v>2002</v>
      </c>
      <c r="G7919">
        <v>17.5</v>
      </c>
    </row>
    <row r="7920" spans="5:7">
      <c r="E7920" s="80">
        <v>37580</v>
      </c>
      <c r="F7920">
        <v>2002</v>
      </c>
      <c r="G7920">
        <v>17.5</v>
      </c>
    </row>
    <row r="7921" spans="5:7">
      <c r="E7921" s="80">
        <v>37581</v>
      </c>
      <c r="F7921">
        <v>2002</v>
      </c>
      <c r="G7921">
        <v>17.5</v>
      </c>
    </row>
    <row r="7922" spans="5:7">
      <c r="E7922" s="80">
        <v>37582</v>
      </c>
      <c r="F7922">
        <v>2002</v>
      </c>
      <c r="G7922">
        <v>17.5</v>
      </c>
    </row>
    <row r="7923" spans="5:7">
      <c r="E7923" s="80">
        <v>37583</v>
      </c>
      <c r="F7923">
        <v>2002</v>
      </c>
      <c r="G7923">
        <v>17.5</v>
      </c>
    </row>
    <row r="7924" spans="5:7">
      <c r="E7924" s="80">
        <v>37584</v>
      </c>
      <c r="F7924">
        <v>2002</v>
      </c>
      <c r="G7924">
        <v>17.5</v>
      </c>
    </row>
    <row r="7925" spans="5:7">
      <c r="E7925" s="80">
        <v>37585</v>
      </c>
      <c r="F7925">
        <v>2002</v>
      </c>
      <c r="G7925">
        <v>17.5</v>
      </c>
    </row>
    <row r="7926" spans="5:7">
      <c r="E7926" s="80">
        <v>37586</v>
      </c>
      <c r="F7926">
        <v>2002</v>
      </c>
      <c r="G7926">
        <v>17.5</v>
      </c>
    </row>
    <row r="7927" spans="5:7">
      <c r="E7927" s="80">
        <v>37587</v>
      </c>
      <c r="F7927">
        <v>2002</v>
      </c>
      <c r="G7927">
        <v>17.5</v>
      </c>
    </row>
    <row r="7928" spans="5:7">
      <c r="E7928" s="80">
        <v>37588</v>
      </c>
      <c r="F7928">
        <v>2002</v>
      </c>
      <c r="G7928">
        <v>17.5</v>
      </c>
    </row>
    <row r="7929" spans="5:7">
      <c r="E7929" s="80">
        <v>37589</v>
      </c>
      <c r="F7929">
        <v>2002</v>
      </c>
      <c r="G7929">
        <v>17.5</v>
      </c>
    </row>
    <row r="7930" spans="5:7">
      <c r="E7930" s="80">
        <v>37590</v>
      </c>
      <c r="F7930">
        <v>2002</v>
      </c>
      <c r="G7930">
        <v>17.5</v>
      </c>
    </row>
    <row r="7931" spans="5:7">
      <c r="E7931" s="80">
        <v>37591</v>
      </c>
      <c r="F7931">
        <v>2002</v>
      </c>
      <c r="G7931">
        <v>17.5</v>
      </c>
    </row>
    <row r="7932" spans="5:7">
      <c r="E7932" s="80">
        <v>37592</v>
      </c>
      <c r="F7932">
        <v>2002</v>
      </c>
      <c r="G7932">
        <v>17.5</v>
      </c>
    </row>
    <row r="7933" spans="5:7">
      <c r="E7933" s="80">
        <v>37593</v>
      </c>
      <c r="F7933">
        <v>2002</v>
      </c>
      <c r="G7933">
        <v>17.5</v>
      </c>
    </row>
    <row r="7934" spans="5:7">
      <c r="E7934" s="80">
        <v>37594</v>
      </c>
      <c r="F7934">
        <v>2002</v>
      </c>
      <c r="G7934">
        <v>17.5</v>
      </c>
    </row>
    <row r="7935" spans="5:7">
      <c r="E7935" s="80">
        <v>37595</v>
      </c>
      <c r="F7935">
        <v>2002</v>
      </c>
      <c r="G7935">
        <v>17.5</v>
      </c>
    </row>
    <row r="7936" spans="5:7">
      <c r="E7936" s="80">
        <v>37596</v>
      </c>
      <c r="F7936">
        <v>2002</v>
      </c>
      <c r="G7936">
        <v>17.5</v>
      </c>
    </row>
    <row r="7937" spans="5:7">
      <c r="E7937" s="80">
        <v>37597</v>
      </c>
      <c r="F7937">
        <v>2002</v>
      </c>
      <c r="G7937">
        <v>17.5</v>
      </c>
    </row>
    <row r="7938" spans="5:7">
      <c r="E7938" s="80">
        <v>37598</v>
      </c>
      <c r="F7938">
        <v>2002</v>
      </c>
      <c r="G7938">
        <v>17.5</v>
      </c>
    </row>
    <row r="7939" spans="5:7">
      <c r="E7939" s="80">
        <v>37599</v>
      </c>
      <c r="F7939">
        <v>2002</v>
      </c>
      <c r="G7939">
        <v>17.5</v>
      </c>
    </row>
    <row r="7940" spans="5:7">
      <c r="E7940" s="80">
        <v>37600</v>
      </c>
      <c r="F7940">
        <v>2002</v>
      </c>
      <c r="G7940">
        <v>17.5</v>
      </c>
    </row>
    <row r="7941" spans="5:7">
      <c r="E7941" s="80">
        <v>37601</v>
      </c>
      <c r="F7941">
        <v>2002</v>
      </c>
      <c r="G7941">
        <v>17.5</v>
      </c>
    </row>
    <row r="7942" spans="5:7">
      <c r="E7942" s="80">
        <v>37602</v>
      </c>
      <c r="F7942">
        <v>2002</v>
      </c>
      <c r="G7942">
        <v>17.5</v>
      </c>
    </row>
    <row r="7943" spans="5:7">
      <c r="E7943" s="80">
        <v>37603</v>
      </c>
      <c r="F7943">
        <v>2002</v>
      </c>
      <c r="G7943">
        <v>17.5</v>
      </c>
    </row>
    <row r="7944" spans="5:7">
      <c r="E7944" s="80">
        <v>37604</v>
      </c>
      <c r="F7944">
        <v>2002</v>
      </c>
      <c r="G7944">
        <v>17.5</v>
      </c>
    </row>
    <row r="7945" spans="5:7">
      <c r="E7945" s="80">
        <v>37605</v>
      </c>
      <c r="F7945">
        <v>2002</v>
      </c>
      <c r="G7945">
        <v>17.5</v>
      </c>
    </row>
    <row r="7946" spans="5:7">
      <c r="E7946" s="80">
        <v>37606</v>
      </c>
      <c r="F7946">
        <v>2002</v>
      </c>
      <c r="G7946">
        <v>17.5</v>
      </c>
    </row>
    <row r="7947" spans="5:7">
      <c r="E7947" s="80">
        <v>37607</v>
      </c>
      <c r="F7947">
        <v>2002</v>
      </c>
      <c r="G7947">
        <v>17.5</v>
      </c>
    </row>
    <row r="7948" spans="5:7">
      <c r="E7948" s="80">
        <v>37608</v>
      </c>
      <c r="F7948">
        <v>2002</v>
      </c>
      <c r="G7948">
        <v>17.5</v>
      </c>
    </row>
    <row r="7949" spans="5:7">
      <c r="E7949" s="80">
        <v>37609</v>
      </c>
      <c r="F7949">
        <v>2002</v>
      </c>
      <c r="G7949">
        <v>17.5</v>
      </c>
    </row>
    <row r="7950" spans="5:7">
      <c r="E7950" s="80">
        <v>37610</v>
      </c>
      <c r="F7950">
        <v>2002</v>
      </c>
      <c r="G7950">
        <v>17.5</v>
      </c>
    </row>
    <row r="7951" spans="5:7">
      <c r="E7951" s="80">
        <v>37611</v>
      </c>
      <c r="F7951">
        <v>2002</v>
      </c>
      <c r="G7951">
        <v>17.5</v>
      </c>
    </row>
    <row r="7952" spans="5:7">
      <c r="E7952" s="80">
        <v>37612</v>
      </c>
      <c r="F7952">
        <v>2002</v>
      </c>
      <c r="G7952">
        <v>17.5</v>
      </c>
    </row>
    <row r="7953" spans="5:7">
      <c r="E7953" s="80">
        <v>37613</v>
      </c>
      <c r="F7953">
        <v>2002</v>
      </c>
      <c r="G7953">
        <v>17.5</v>
      </c>
    </row>
    <row r="7954" spans="5:7">
      <c r="E7954" s="80">
        <v>37614</v>
      </c>
      <c r="F7954">
        <v>2002</v>
      </c>
      <c r="G7954">
        <v>17.5</v>
      </c>
    </row>
    <row r="7955" spans="5:7">
      <c r="E7955" s="80">
        <v>37615</v>
      </c>
      <c r="F7955">
        <v>2002</v>
      </c>
      <c r="G7955">
        <v>17.5</v>
      </c>
    </row>
    <row r="7956" spans="5:7">
      <c r="E7956" s="80">
        <v>37616</v>
      </c>
      <c r="F7956">
        <v>2002</v>
      </c>
      <c r="G7956">
        <v>17.5</v>
      </c>
    </row>
    <row r="7957" spans="5:7">
      <c r="E7957" s="80">
        <v>37617</v>
      </c>
      <c r="F7957">
        <v>2002</v>
      </c>
      <c r="G7957">
        <v>17.5</v>
      </c>
    </row>
    <row r="7958" spans="5:7">
      <c r="E7958" s="80">
        <v>37618</v>
      </c>
      <c r="F7958">
        <v>2002</v>
      </c>
      <c r="G7958">
        <v>17.5</v>
      </c>
    </row>
    <row r="7959" spans="5:7">
      <c r="E7959" s="80">
        <v>37619</v>
      </c>
      <c r="F7959">
        <v>2002</v>
      </c>
      <c r="G7959">
        <v>17.5</v>
      </c>
    </row>
    <row r="7960" spans="5:7">
      <c r="E7960" s="80">
        <v>37620</v>
      </c>
      <c r="F7960">
        <v>2002</v>
      </c>
      <c r="G7960">
        <v>17.5</v>
      </c>
    </row>
    <row r="7961" spans="5:7">
      <c r="E7961" s="80">
        <v>37621</v>
      </c>
      <c r="F7961">
        <v>2002</v>
      </c>
      <c r="G7961">
        <v>17.5</v>
      </c>
    </row>
    <row r="7962" spans="5:7">
      <c r="E7962" s="80">
        <v>37622</v>
      </c>
      <c r="F7962">
        <v>2003</v>
      </c>
      <c r="G7962">
        <v>17.5</v>
      </c>
    </row>
    <row r="7963" spans="5:7">
      <c r="E7963" s="80">
        <v>37623</v>
      </c>
      <c r="F7963">
        <v>2003</v>
      </c>
      <c r="G7963">
        <v>17.5</v>
      </c>
    </row>
    <row r="7964" spans="5:7">
      <c r="E7964" s="80">
        <v>37624</v>
      </c>
      <c r="F7964">
        <v>2003</v>
      </c>
      <c r="G7964">
        <v>17.5</v>
      </c>
    </row>
    <row r="7965" spans="5:7">
      <c r="E7965" s="80">
        <v>37625</v>
      </c>
      <c r="F7965">
        <v>2003</v>
      </c>
      <c r="G7965">
        <v>17.5</v>
      </c>
    </row>
    <row r="7966" spans="5:7">
      <c r="E7966" s="80">
        <v>37626</v>
      </c>
      <c r="F7966">
        <v>2003</v>
      </c>
      <c r="G7966">
        <v>17.5</v>
      </c>
    </row>
    <row r="7967" spans="5:7">
      <c r="E7967" s="80">
        <v>37627</v>
      </c>
      <c r="F7967">
        <v>2003</v>
      </c>
      <c r="G7967">
        <v>17.5</v>
      </c>
    </row>
    <row r="7968" spans="5:7">
      <c r="E7968" s="80">
        <v>37628</v>
      </c>
      <c r="F7968">
        <v>2003</v>
      </c>
      <c r="G7968">
        <v>17.5</v>
      </c>
    </row>
    <row r="7969" spans="5:7">
      <c r="E7969" s="80">
        <v>37629</v>
      </c>
      <c r="F7969">
        <v>2003</v>
      </c>
      <c r="G7969">
        <v>17.5</v>
      </c>
    </row>
    <row r="7970" spans="5:7">
      <c r="E7970" s="80">
        <v>37630</v>
      </c>
      <c r="F7970">
        <v>2003</v>
      </c>
      <c r="G7970">
        <v>17.5</v>
      </c>
    </row>
    <row r="7971" spans="5:7">
      <c r="E7971" s="80">
        <v>37631</v>
      </c>
      <c r="F7971">
        <v>2003</v>
      </c>
      <c r="G7971">
        <v>17.5</v>
      </c>
    </row>
    <row r="7972" spans="5:7">
      <c r="E7972" s="80">
        <v>37632</v>
      </c>
      <c r="F7972">
        <v>2003</v>
      </c>
      <c r="G7972">
        <v>17.5</v>
      </c>
    </row>
    <row r="7973" spans="5:7">
      <c r="E7973" s="80">
        <v>37633</v>
      </c>
      <c r="F7973">
        <v>2003</v>
      </c>
      <c r="G7973">
        <v>17.5</v>
      </c>
    </row>
    <row r="7974" spans="5:7">
      <c r="E7974" s="80">
        <v>37634</v>
      </c>
      <c r="F7974">
        <v>2003</v>
      </c>
      <c r="G7974">
        <v>17.5</v>
      </c>
    </row>
    <row r="7975" spans="5:7">
      <c r="E7975" s="80">
        <v>37635</v>
      </c>
      <c r="F7975">
        <v>2003</v>
      </c>
      <c r="G7975">
        <v>17.5</v>
      </c>
    </row>
    <row r="7976" spans="5:7">
      <c r="E7976" s="80">
        <v>37636</v>
      </c>
      <c r="F7976">
        <v>2003</v>
      </c>
      <c r="G7976">
        <v>17.5</v>
      </c>
    </row>
    <row r="7977" spans="5:7">
      <c r="E7977" s="80">
        <v>37637</v>
      </c>
      <c r="F7977">
        <v>2003</v>
      </c>
      <c r="G7977">
        <v>17.5</v>
      </c>
    </row>
    <row r="7978" spans="5:7">
      <c r="E7978" s="80">
        <v>37638</v>
      </c>
      <c r="F7978">
        <v>2003</v>
      </c>
      <c r="G7978">
        <v>17.5</v>
      </c>
    </row>
    <row r="7979" spans="5:7">
      <c r="E7979" s="80">
        <v>37639</v>
      </c>
      <c r="F7979">
        <v>2003</v>
      </c>
      <c r="G7979">
        <v>17.5</v>
      </c>
    </row>
    <row r="7980" spans="5:7">
      <c r="E7980" s="80">
        <v>37640</v>
      </c>
      <c r="F7980">
        <v>2003</v>
      </c>
      <c r="G7980">
        <v>17.5</v>
      </c>
    </row>
    <row r="7981" spans="5:7">
      <c r="E7981" s="80">
        <v>37641</v>
      </c>
      <c r="F7981">
        <v>2003</v>
      </c>
      <c r="G7981">
        <v>17.5</v>
      </c>
    </row>
    <row r="7982" spans="5:7">
      <c r="E7982" s="80">
        <v>37642</v>
      </c>
      <c r="F7982">
        <v>2003</v>
      </c>
      <c r="G7982">
        <v>17.5</v>
      </c>
    </row>
    <row r="7983" spans="5:7">
      <c r="E7983" s="80">
        <v>37643</v>
      </c>
      <c r="F7983">
        <v>2003</v>
      </c>
      <c r="G7983">
        <v>17.5</v>
      </c>
    </row>
    <row r="7984" spans="5:7">
      <c r="E7984" s="80">
        <v>37644</v>
      </c>
      <c r="F7984">
        <v>2003</v>
      </c>
      <c r="G7984">
        <v>17.5</v>
      </c>
    </row>
    <row r="7985" spans="5:7">
      <c r="E7985" s="80">
        <v>37645</v>
      </c>
      <c r="F7985">
        <v>2003</v>
      </c>
      <c r="G7985">
        <v>17.5</v>
      </c>
    </row>
    <row r="7986" spans="5:7">
      <c r="E7986" s="80">
        <v>37646</v>
      </c>
      <c r="F7986">
        <v>2003</v>
      </c>
      <c r="G7986">
        <v>17.5</v>
      </c>
    </row>
    <row r="7987" spans="5:7">
      <c r="E7987" s="80">
        <v>37647</v>
      </c>
      <c r="F7987">
        <v>2003</v>
      </c>
      <c r="G7987">
        <v>17.5</v>
      </c>
    </row>
    <row r="7988" spans="5:7">
      <c r="E7988" s="80">
        <v>37648</v>
      </c>
      <c r="F7988">
        <v>2003</v>
      </c>
      <c r="G7988">
        <v>17.5</v>
      </c>
    </row>
    <row r="7989" spans="5:7">
      <c r="E7989" s="80">
        <v>37649</v>
      </c>
      <c r="F7989">
        <v>2003</v>
      </c>
      <c r="G7989">
        <v>17.5</v>
      </c>
    </row>
    <row r="7990" spans="5:7">
      <c r="E7990" s="80">
        <v>37650</v>
      </c>
      <c r="F7990">
        <v>2003</v>
      </c>
      <c r="G7990">
        <v>17.5</v>
      </c>
    </row>
    <row r="7991" spans="5:7">
      <c r="E7991" s="80">
        <v>37651</v>
      </c>
      <c r="F7991">
        <v>2003</v>
      </c>
      <c r="G7991">
        <v>17.5</v>
      </c>
    </row>
    <row r="7992" spans="5:7">
      <c r="E7992" s="80">
        <v>37652</v>
      </c>
      <c r="F7992">
        <v>2003</v>
      </c>
      <c r="G7992">
        <v>17.5</v>
      </c>
    </row>
    <row r="7993" spans="5:7">
      <c r="E7993" s="80">
        <v>37653</v>
      </c>
      <c r="F7993">
        <v>2003</v>
      </c>
      <c r="G7993">
        <v>17.5</v>
      </c>
    </row>
    <row r="7994" spans="5:7">
      <c r="E7994" s="80">
        <v>37654</v>
      </c>
      <c r="F7994">
        <v>2003</v>
      </c>
      <c r="G7994">
        <v>17.5</v>
      </c>
    </row>
    <row r="7995" spans="5:7">
      <c r="E7995" s="80">
        <v>37655</v>
      </c>
      <c r="F7995">
        <v>2003</v>
      </c>
      <c r="G7995">
        <v>17.5</v>
      </c>
    </row>
    <row r="7996" spans="5:7">
      <c r="E7996" s="80">
        <v>37656</v>
      </c>
      <c r="F7996">
        <v>2003</v>
      </c>
      <c r="G7996">
        <v>17.5</v>
      </c>
    </row>
    <row r="7997" spans="5:7">
      <c r="E7997" s="80">
        <v>37657</v>
      </c>
      <c r="F7997">
        <v>2003</v>
      </c>
      <c r="G7997">
        <v>17.5</v>
      </c>
    </row>
    <row r="7998" spans="5:7">
      <c r="E7998" s="80">
        <v>37658</v>
      </c>
      <c r="F7998">
        <v>2003</v>
      </c>
      <c r="G7998">
        <v>17.25</v>
      </c>
    </row>
    <row r="7999" spans="5:7">
      <c r="E7999" s="80">
        <v>37659</v>
      </c>
      <c r="F7999">
        <v>2003</v>
      </c>
      <c r="G7999">
        <v>17.25</v>
      </c>
    </row>
    <row r="8000" spans="5:7">
      <c r="E8000" s="80">
        <v>37660</v>
      </c>
      <c r="F8000">
        <v>2003</v>
      </c>
      <c r="G8000">
        <v>17.25</v>
      </c>
    </row>
    <row r="8001" spans="5:7">
      <c r="E8001" s="80">
        <v>37661</v>
      </c>
      <c r="F8001">
        <v>2003</v>
      </c>
      <c r="G8001">
        <v>17.25</v>
      </c>
    </row>
    <row r="8002" spans="5:7">
      <c r="E8002" s="80">
        <v>37662</v>
      </c>
      <c r="F8002">
        <v>2003</v>
      </c>
      <c r="G8002">
        <v>17.25</v>
      </c>
    </row>
    <row r="8003" spans="5:7">
      <c r="E8003" s="80">
        <v>37663</v>
      </c>
      <c r="F8003">
        <v>2003</v>
      </c>
      <c r="G8003">
        <v>17.25</v>
      </c>
    </row>
    <row r="8004" spans="5:7">
      <c r="E8004" s="80">
        <v>37664</v>
      </c>
      <c r="F8004">
        <v>2003</v>
      </c>
      <c r="G8004">
        <v>17.25</v>
      </c>
    </row>
    <row r="8005" spans="5:7">
      <c r="E8005" s="80">
        <v>37665</v>
      </c>
      <c r="F8005">
        <v>2003</v>
      </c>
      <c r="G8005">
        <v>17.25</v>
      </c>
    </row>
    <row r="8006" spans="5:7">
      <c r="E8006" s="80">
        <v>37666</v>
      </c>
      <c r="F8006">
        <v>2003</v>
      </c>
      <c r="G8006">
        <v>17.25</v>
      </c>
    </row>
    <row r="8007" spans="5:7">
      <c r="E8007" s="80">
        <v>37667</v>
      </c>
      <c r="F8007">
        <v>2003</v>
      </c>
      <c r="G8007">
        <v>17.25</v>
      </c>
    </row>
    <row r="8008" spans="5:7">
      <c r="E8008" s="80">
        <v>37668</v>
      </c>
      <c r="F8008">
        <v>2003</v>
      </c>
      <c r="G8008">
        <v>17.25</v>
      </c>
    </row>
    <row r="8009" spans="5:7">
      <c r="E8009" s="80">
        <v>37669</v>
      </c>
      <c r="F8009">
        <v>2003</v>
      </c>
      <c r="G8009">
        <v>17.25</v>
      </c>
    </row>
    <row r="8010" spans="5:7">
      <c r="E8010" s="80">
        <v>37670</v>
      </c>
      <c r="F8010">
        <v>2003</v>
      </c>
      <c r="G8010">
        <v>17.25</v>
      </c>
    </row>
    <row r="8011" spans="5:7">
      <c r="E8011" s="80">
        <v>37671</v>
      </c>
      <c r="F8011">
        <v>2003</v>
      </c>
      <c r="G8011">
        <v>17.25</v>
      </c>
    </row>
    <row r="8012" spans="5:7">
      <c r="E8012" s="80">
        <v>37672</v>
      </c>
      <c r="F8012">
        <v>2003</v>
      </c>
      <c r="G8012">
        <v>17.25</v>
      </c>
    </row>
    <row r="8013" spans="5:7">
      <c r="E8013" s="80">
        <v>37673</v>
      </c>
      <c r="F8013">
        <v>2003</v>
      </c>
      <c r="G8013">
        <v>17.25</v>
      </c>
    </row>
    <row r="8014" spans="5:7">
      <c r="E8014" s="80">
        <v>37674</v>
      </c>
      <c r="F8014">
        <v>2003</v>
      </c>
      <c r="G8014">
        <v>17.25</v>
      </c>
    </row>
    <row r="8015" spans="5:7">
      <c r="E8015" s="80">
        <v>37675</v>
      </c>
      <c r="F8015">
        <v>2003</v>
      </c>
      <c r="G8015">
        <v>17.25</v>
      </c>
    </row>
    <row r="8016" spans="5:7">
      <c r="E8016" s="80">
        <v>37676</v>
      </c>
      <c r="F8016">
        <v>2003</v>
      </c>
      <c r="G8016">
        <v>17.25</v>
      </c>
    </row>
    <row r="8017" spans="5:7">
      <c r="E8017" s="80">
        <v>37677</v>
      </c>
      <c r="F8017">
        <v>2003</v>
      </c>
      <c r="G8017">
        <v>17.25</v>
      </c>
    </row>
    <row r="8018" spans="5:7">
      <c r="E8018" s="80">
        <v>37678</v>
      </c>
      <c r="F8018">
        <v>2003</v>
      </c>
      <c r="G8018">
        <v>17.25</v>
      </c>
    </row>
    <row r="8019" spans="5:7">
      <c r="E8019" s="80">
        <v>37679</v>
      </c>
      <c r="F8019">
        <v>2003</v>
      </c>
      <c r="G8019">
        <v>17.25</v>
      </c>
    </row>
    <row r="8020" spans="5:7">
      <c r="E8020" s="80">
        <v>37680</v>
      </c>
      <c r="F8020">
        <v>2003</v>
      </c>
      <c r="G8020">
        <v>17.25</v>
      </c>
    </row>
    <row r="8021" spans="5:7">
      <c r="E8021" s="80">
        <v>37681</v>
      </c>
      <c r="F8021">
        <v>2003</v>
      </c>
      <c r="G8021">
        <v>17.25</v>
      </c>
    </row>
    <row r="8022" spans="5:7">
      <c r="E8022" s="80">
        <v>37682</v>
      </c>
      <c r="F8022">
        <v>2003</v>
      </c>
      <c r="G8022">
        <v>17.25</v>
      </c>
    </row>
    <row r="8023" spans="5:7">
      <c r="E8023" s="80">
        <v>37683</v>
      </c>
      <c r="F8023">
        <v>2003</v>
      </c>
      <c r="G8023">
        <v>17.25</v>
      </c>
    </row>
    <row r="8024" spans="5:7">
      <c r="E8024" s="80">
        <v>37684</v>
      </c>
      <c r="F8024">
        <v>2003</v>
      </c>
      <c r="G8024">
        <v>17.25</v>
      </c>
    </row>
    <row r="8025" spans="5:7">
      <c r="E8025" s="80">
        <v>37685</v>
      </c>
      <c r="F8025">
        <v>2003</v>
      </c>
      <c r="G8025">
        <v>17.25</v>
      </c>
    </row>
    <row r="8026" spans="5:7">
      <c r="E8026" s="80">
        <v>37686</v>
      </c>
      <c r="F8026">
        <v>2003</v>
      </c>
      <c r="G8026">
        <v>17.25</v>
      </c>
    </row>
    <row r="8027" spans="5:7">
      <c r="E8027" s="80">
        <v>37687</v>
      </c>
      <c r="F8027">
        <v>2003</v>
      </c>
      <c r="G8027">
        <v>17.25</v>
      </c>
    </row>
    <row r="8028" spans="5:7">
      <c r="E8028" s="80">
        <v>37688</v>
      </c>
      <c r="F8028">
        <v>2003</v>
      </c>
      <c r="G8028">
        <v>17.25</v>
      </c>
    </row>
    <row r="8029" spans="5:7">
      <c r="E8029" s="80">
        <v>37689</v>
      </c>
      <c r="F8029">
        <v>2003</v>
      </c>
      <c r="G8029">
        <v>17.25</v>
      </c>
    </row>
    <row r="8030" spans="5:7">
      <c r="E8030" s="80">
        <v>37690</v>
      </c>
      <c r="F8030">
        <v>2003</v>
      </c>
      <c r="G8030">
        <v>17.25</v>
      </c>
    </row>
    <row r="8031" spans="5:7">
      <c r="E8031" s="80">
        <v>37691</v>
      </c>
      <c r="F8031">
        <v>2003</v>
      </c>
      <c r="G8031">
        <v>17.25</v>
      </c>
    </row>
    <row r="8032" spans="5:7">
      <c r="E8032" s="80">
        <v>37692</v>
      </c>
      <c r="F8032">
        <v>2003</v>
      </c>
      <c r="G8032">
        <v>17.25</v>
      </c>
    </row>
    <row r="8033" spans="5:7">
      <c r="E8033" s="80">
        <v>37693</v>
      </c>
      <c r="F8033">
        <v>2003</v>
      </c>
      <c r="G8033">
        <v>17.25</v>
      </c>
    </row>
    <row r="8034" spans="5:7">
      <c r="E8034" s="80">
        <v>37694</v>
      </c>
      <c r="F8034">
        <v>2003</v>
      </c>
      <c r="G8034">
        <v>17.25</v>
      </c>
    </row>
    <row r="8035" spans="5:7">
      <c r="E8035" s="80">
        <v>37695</v>
      </c>
      <c r="F8035">
        <v>2003</v>
      </c>
      <c r="G8035">
        <v>17.25</v>
      </c>
    </row>
    <row r="8036" spans="5:7">
      <c r="E8036" s="80">
        <v>37696</v>
      </c>
      <c r="F8036">
        <v>2003</v>
      </c>
      <c r="G8036">
        <v>17.25</v>
      </c>
    </row>
    <row r="8037" spans="5:7">
      <c r="E8037" s="80">
        <v>37697</v>
      </c>
      <c r="F8037">
        <v>2003</v>
      </c>
      <c r="G8037">
        <v>17.25</v>
      </c>
    </row>
    <row r="8038" spans="5:7">
      <c r="E8038" s="80">
        <v>37698</v>
      </c>
      <c r="F8038">
        <v>2003</v>
      </c>
      <c r="G8038">
        <v>17.25</v>
      </c>
    </row>
    <row r="8039" spans="5:7">
      <c r="E8039" s="80">
        <v>37699</v>
      </c>
      <c r="F8039">
        <v>2003</v>
      </c>
      <c r="G8039">
        <v>17.25</v>
      </c>
    </row>
    <row r="8040" spans="5:7">
      <c r="E8040" s="80">
        <v>37700</v>
      </c>
      <c r="F8040">
        <v>2003</v>
      </c>
      <c r="G8040">
        <v>17</v>
      </c>
    </row>
    <row r="8041" spans="5:7">
      <c r="E8041" s="80">
        <v>37701</v>
      </c>
      <c r="F8041">
        <v>2003</v>
      </c>
      <c r="G8041">
        <v>17</v>
      </c>
    </row>
    <row r="8042" spans="5:7">
      <c r="E8042" s="80">
        <v>37702</v>
      </c>
      <c r="F8042">
        <v>2003</v>
      </c>
      <c r="G8042">
        <v>17</v>
      </c>
    </row>
    <row r="8043" spans="5:7">
      <c r="E8043" s="80">
        <v>37703</v>
      </c>
      <c r="F8043">
        <v>2003</v>
      </c>
      <c r="G8043">
        <v>17</v>
      </c>
    </row>
    <row r="8044" spans="5:7">
      <c r="E8044" s="80">
        <v>37704</v>
      </c>
      <c r="F8044">
        <v>2003</v>
      </c>
      <c r="G8044">
        <v>17</v>
      </c>
    </row>
    <row r="8045" spans="5:7">
      <c r="E8045" s="80">
        <v>37705</v>
      </c>
      <c r="F8045">
        <v>2003</v>
      </c>
      <c r="G8045">
        <v>17</v>
      </c>
    </row>
    <row r="8046" spans="5:7">
      <c r="E8046" s="80">
        <v>37706</v>
      </c>
      <c r="F8046">
        <v>2003</v>
      </c>
      <c r="G8046">
        <v>17</v>
      </c>
    </row>
    <row r="8047" spans="5:7">
      <c r="E8047" s="80">
        <v>37707</v>
      </c>
      <c r="F8047">
        <v>2003</v>
      </c>
      <c r="G8047">
        <v>16.75</v>
      </c>
    </row>
    <row r="8048" spans="5:7">
      <c r="E8048" s="80">
        <v>37708</v>
      </c>
      <c r="F8048">
        <v>2003</v>
      </c>
      <c r="G8048">
        <v>16.75</v>
      </c>
    </row>
    <row r="8049" spans="5:7">
      <c r="E8049" s="80">
        <v>37709</v>
      </c>
      <c r="F8049">
        <v>2003</v>
      </c>
      <c r="G8049">
        <v>16.75</v>
      </c>
    </row>
    <row r="8050" spans="5:7">
      <c r="E8050" s="80">
        <v>37710</v>
      </c>
      <c r="F8050">
        <v>2003</v>
      </c>
      <c r="G8050">
        <v>16.75</v>
      </c>
    </row>
    <row r="8051" spans="5:7">
      <c r="E8051" s="80">
        <v>37711</v>
      </c>
      <c r="F8051">
        <v>2003</v>
      </c>
      <c r="G8051">
        <v>16.75</v>
      </c>
    </row>
    <row r="8052" spans="5:7">
      <c r="E8052" s="80">
        <v>37712</v>
      </c>
      <c r="F8052">
        <v>2003</v>
      </c>
      <c r="G8052">
        <v>16.75</v>
      </c>
    </row>
    <row r="8053" spans="5:7">
      <c r="E8053" s="80">
        <v>37713</v>
      </c>
      <c r="F8053">
        <v>2003</v>
      </c>
      <c r="G8053">
        <v>16.75</v>
      </c>
    </row>
    <row r="8054" spans="5:7">
      <c r="E8054" s="80">
        <v>37714</v>
      </c>
      <c r="F8054">
        <v>2003</v>
      </c>
      <c r="G8054">
        <v>16.75</v>
      </c>
    </row>
    <row r="8055" spans="5:7">
      <c r="E8055" s="80">
        <v>37715</v>
      </c>
      <c r="F8055">
        <v>2003</v>
      </c>
      <c r="G8055">
        <v>16.75</v>
      </c>
    </row>
    <row r="8056" spans="5:7">
      <c r="E8056" s="80">
        <v>37716</v>
      </c>
      <c r="F8056">
        <v>2003</v>
      </c>
      <c r="G8056">
        <v>16.75</v>
      </c>
    </row>
    <row r="8057" spans="5:7">
      <c r="E8057" s="80">
        <v>37717</v>
      </c>
      <c r="F8057">
        <v>2003</v>
      </c>
      <c r="G8057">
        <v>16.75</v>
      </c>
    </row>
    <row r="8058" spans="5:7">
      <c r="E8058" s="80">
        <v>37718</v>
      </c>
      <c r="F8058">
        <v>2003</v>
      </c>
      <c r="G8058">
        <v>16.75</v>
      </c>
    </row>
    <row r="8059" spans="5:7">
      <c r="E8059" s="80">
        <v>37719</v>
      </c>
      <c r="F8059">
        <v>2003</v>
      </c>
      <c r="G8059">
        <v>16.75</v>
      </c>
    </row>
    <row r="8060" spans="5:7">
      <c r="E8060" s="80">
        <v>37720</v>
      </c>
      <c r="F8060">
        <v>2003</v>
      </c>
      <c r="G8060">
        <v>16.75</v>
      </c>
    </row>
    <row r="8061" spans="5:7">
      <c r="E8061" s="80">
        <v>37721</v>
      </c>
      <c r="F8061">
        <v>2003</v>
      </c>
      <c r="G8061">
        <v>16.75</v>
      </c>
    </row>
    <row r="8062" spans="5:7">
      <c r="E8062" s="80">
        <v>37722</v>
      </c>
      <c r="F8062">
        <v>2003</v>
      </c>
      <c r="G8062">
        <v>16.75</v>
      </c>
    </row>
    <row r="8063" spans="5:7">
      <c r="E8063" s="80">
        <v>37723</v>
      </c>
      <c r="F8063">
        <v>2003</v>
      </c>
      <c r="G8063">
        <v>16.75</v>
      </c>
    </row>
    <row r="8064" spans="5:7">
      <c r="E8064" s="80">
        <v>37724</v>
      </c>
      <c r="F8064">
        <v>2003</v>
      </c>
      <c r="G8064">
        <v>16.75</v>
      </c>
    </row>
    <row r="8065" spans="5:7">
      <c r="E8065" s="80">
        <v>37725</v>
      </c>
      <c r="F8065">
        <v>2003</v>
      </c>
      <c r="G8065">
        <v>16.75</v>
      </c>
    </row>
    <row r="8066" spans="5:7">
      <c r="E8066" s="80">
        <v>37726</v>
      </c>
      <c r="F8066">
        <v>2003</v>
      </c>
      <c r="G8066">
        <v>16.75</v>
      </c>
    </row>
    <row r="8067" spans="5:7">
      <c r="E8067" s="80">
        <v>37727</v>
      </c>
      <c r="F8067">
        <v>2003</v>
      </c>
      <c r="G8067">
        <v>16.75</v>
      </c>
    </row>
    <row r="8068" spans="5:7">
      <c r="E8068" s="80">
        <v>37728</v>
      </c>
      <c r="F8068">
        <v>2003</v>
      </c>
      <c r="G8068">
        <v>16.75</v>
      </c>
    </row>
    <row r="8069" spans="5:7">
      <c r="E8069" s="80">
        <v>37729</v>
      </c>
      <c r="F8069">
        <v>2003</v>
      </c>
      <c r="G8069">
        <v>16.75</v>
      </c>
    </row>
    <row r="8070" spans="5:7">
      <c r="E8070" s="80">
        <v>37730</v>
      </c>
      <c r="F8070">
        <v>2003</v>
      </c>
      <c r="G8070">
        <v>16.75</v>
      </c>
    </row>
    <row r="8071" spans="5:7">
      <c r="E8071" s="80">
        <v>37731</v>
      </c>
      <c r="F8071">
        <v>2003</v>
      </c>
      <c r="G8071">
        <v>16.75</v>
      </c>
    </row>
    <row r="8072" spans="5:7">
      <c r="E8072" s="80">
        <v>37732</v>
      </c>
      <c r="F8072">
        <v>2003</v>
      </c>
      <c r="G8072">
        <v>16.75</v>
      </c>
    </row>
    <row r="8073" spans="5:7">
      <c r="E8073" s="80">
        <v>37733</v>
      </c>
      <c r="F8073">
        <v>2003</v>
      </c>
      <c r="G8073">
        <v>16.75</v>
      </c>
    </row>
    <row r="8074" spans="5:7">
      <c r="E8074" s="80">
        <v>37734</v>
      </c>
      <c r="F8074">
        <v>2003</v>
      </c>
      <c r="G8074">
        <v>16.75</v>
      </c>
    </row>
    <row r="8075" spans="5:7">
      <c r="E8075" s="80">
        <v>37735</v>
      </c>
      <c r="F8075">
        <v>2003</v>
      </c>
      <c r="G8075">
        <v>16.75</v>
      </c>
    </row>
    <row r="8076" spans="5:7">
      <c r="E8076" s="80">
        <v>37736</v>
      </c>
      <c r="F8076">
        <v>2003</v>
      </c>
      <c r="G8076">
        <v>16.75</v>
      </c>
    </row>
    <row r="8077" spans="5:7">
      <c r="E8077" s="80">
        <v>37737</v>
      </c>
      <c r="F8077">
        <v>2003</v>
      </c>
      <c r="G8077">
        <v>16.75</v>
      </c>
    </row>
    <row r="8078" spans="5:7">
      <c r="E8078" s="80">
        <v>37738</v>
      </c>
      <c r="F8078">
        <v>2003</v>
      </c>
      <c r="G8078">
        <v>16.75</v>
      </c>
    </row>
    <row r="8079" spans="5:7">
      <c r="E8079" s="80">
        <v>37739</v>
      </c>
      <c r="F8079">
        <v>2003</v>
      </c>
      <c r="G8079">
        <v>16.75</v>
      </c>
    </row>
    <row r="8080" spans="5:7">
      <c r="E8080" s="80">
        <v>37740</v>
      </c>
      <c r="F8080">
        <v>2003</v>
      </c>
      <c r="G8080">
        <v>16.75</v>
      </c>
    </row>
    <row r="8081" spans="5:7">
      <c r="E8081" s="80">
        <v>37741</v>
      </c>
      <c r="F8081">
        <v>2003</v>
      </c>
      <c r="G8081">
        <v>16.75</v>
      </c>
    </row>
    <row r="8082" spans="5:7">
      <c r="E8082" s="80">
        <v>37742</v>
      </c>
      <c r="F8082">
        <v>2003</v>
      </c>
      <c r="G8082">
        <v>16.75</v>
      </c>
    </row>
    <row r="8083" spans="5:7">
      <c r="E8083" s="80">
        <v>37743</v>
      </c>
      <c r="F8083">
        <v>2003</v>
      </c>
      <c r="G8083">
        <v>16.75</v>
      </c>
    </row>
    <row r="8084" spans="5:7">
      <c r="E8084" s="80">
        <v>37744</v>
      </c>
      <c r="F8084">
        <v>2003</v>
      </c>
      <c r="G8084">
        <v>16.75</v>
      </c>
    </row>
    <row r="8085" spans="5:7">
      <c r="E8085" s="80">
        <v>37745</v>
      </c>
      <c r="F8085">
        <v>2003</v>
      </c>
      <c r="G8085">
        <v>16.75</v>
      </c>
    </row>
    <row r="8086" spans="5:7">
      <c r="E8086" s="80">
        <v>37746</v>
      </c>
      <c r="F8086">
        <v>2003</v>
      </c>
      <c r="G8086">
        <v>16.75</v>
      </c>
    </row>
    <row r="8087" spans="5:7">
      <c r="E8087" s="80">
        <v>37747</v>
      </c>
      <c r="F8087">
        <v>2003</v>
      </c>
      <c r="G8087">
        <v>16.75</v>
      </c>
    </row>
    <row r="8088" spans="5:7">
      <c r="E8088" s="80">
        <v>37748</v>
      </c>
      <c r="F8088">
        <v>2003</v>
      </c>
      <c r="G8088">
        <v>16.75</v>
      </c>
    </row>
    <row r="8089" spans="5:7">
      <c r="E8089" s="80">
        <v>37749</v>
      </c>
      <c r="F8089">
        <v>2003</v>
      </c>
      <c r="G8089">
        <v>16.75</v>
      </c>
    </row>
    <row r="8090" spans="5:7">
      <c r="E8090" s="80">
        <v>37750</v>
      </c>
      <c r="F8090">
        <v>2003</v>
      </c>
      <c r="G8090">
        <v>16.75</v>
      </c>
    </row>
    <row r="8091" spans="5:7">
      <c r="E8091" s="80">
        <v>37751</v>
      </c>
      <c r="F8091">
        <v>2003</v>
      </c>
      <c r="G8091">
        <v>16.75</v>
      </c>
    </row>
    <row r="8092" spans="5:7">
      <c r="E8092" s="80">
        <v>37752</v>
      </c>
      <c r="F8092">
        <v>2003</v>
      </c>
      <c r="G8092">
        <v>16.75</v>
      </c>
    </row>
    <row r="8093" spans="5:7">
      <c r="E8093" s="80">
        <v>37753</v>
      </c>
      <c r="F8093">
        <v>2003</v>
      </c>
      <c r="G8093">
        <v>16.75</v>
      </c>
    </row>
    <row r="8094" spans="5:7">
      <c r="E8094" s="80">
        <v>37754</v>
      </c>
      <c r="F8094">
        <v>2003</v>
      </c>
      <c r="G8094">
        <v>16.75</v>
      </c>
    </row>
    <row r="8095" spans="5:7">
      <c r="E8095" s="80">
        <v>37755</v>
      </c>
      <c r="F8095">
        <v>2003</v>
      </c>
      <c r="G8095">
        <v>16.75</v>
      </c>
    </row>
    <row r="8096" spans="5:7">
      <c r="E8096" s="80">
        <v>37756</v>
      </c>
      <c r="F8096">
        <v>2003</v>
      </c>
      <c r="G8096">
        <v>16.75</v>
      </c>
    </row>
    <row r="8097" spans="5:7">
      <c r="E8097" s="80">
        <v>37757</v>
      </c>
      <c r="F8097">
        <v>2003</v>
      </c>
      <c r="G8097">
        <v>16.75</v>
      </c>
    </row>
    <row r="8098" spans="5:7">
      <c r="E8098" s="80">
        <v>37758</v>
      </c>
      <c r="F8098">
        <v>2003</v>
      </c>
      <c r="G8098">
        <v>16.75</v>
      </c>
    </row>
    <row r="8099" spans="5:7">
      <c r="E8099" s="80">
        <v>37759</v>
      </c>
      <c r="F8099">
        <v>2003</v>
      </c>
      <c r="G8099">
        <v>16.75</v>
      </c>
    </row>
    <row r="8100" spans="5:7">
      <c r="E8100" s="80">
        <v>37760</v>
      </c>
      <c r="F8100">
        <v>2003</v>
      </c>
      <c r="G8100">
        <v>16.75</v>
      </c>
    </row>
    <row r="8101" spans="5:7">
      <c r="E8101" s="80">
        <v>37761</v>
      </c>
      <c r="F8101">
        <v>2003</v>
      </c>
      <c r="G8101">
        <v>16.75</v>
      </c>
    </row>
    <row r="8102" spans="5:7">
      <c r="E8102" s="80">
        <v>37762</v>
      </c>
      <c r="F8102">
        <v>2003</v>
      </c>
      <c r="G8102">
        <v>16.75</v>
      </c>
    </row>
    <row r="8103" spans="5:7">
      <c r="E8103" s="80">
        <v>37763</v>
      </c>
      <c r="F8103">
        <v>2003</v>
      </c>
      <c r="G8103">
        <v>16.5</v>
      </c>
    </row>
    <row r="8104" spans="5:7">
      <c r="E8104" s="80">
        <v>37764</v>
      </c>
      <c r="F8104">
        <v>2003</v>
      </c>
      <c r="G8104">
        <v>16.5</v>
      </c>
    </row>
    <row r="8105" spans="5:7">
      <c r="E8105" s="80">
        <v>37765</v>
      </c>
      <c r="F8105">
        <v>2003</v>
      </c>
      <c r="G8105">
        <v>16.5</v>
      </c>
    </row>
    <row r="8106" spans="5:7">
      <c r="E8106" s="80">
        <v>37766</v>
      </c>
      <c r="F8106">
        <v>2003</v>
      </c>
      <c r="G8106">
        <v>16.5</v>
      </c>
    </row>
    <row r="8107" spans="5:7">
      <c r="E8107" s="80">
        <v>37767</v>
      </c>
      <c r="F8107">
        <v>2003</v>
      </c>
      <c r="G8107">
        <v>16.5</v>
      </c>
    </row>
    <row r="8108" spans="5:7">
      <c r="E8108" s="80">
        <v>37768</v>
      </c>
      <c r="F8108">
        <v>2003</v>
      </c>
      <c r="G8108">
        <v>16.5</v>
      </c>
    </row>
    <row r="8109" spans="5:7">
      <c r="E8109" s="80">
        <v>37769</v>
      </c>
      <c r="F8109">
        <v>2003</v>
      </c>
      <c r="G8109">
        <v>16.5</v>
      </c>
    </row>
    <row r="8110" spans="5:7">
      <c r="E8110" s="80">
        <v>37770</v>
      </c>
      <c r="F8110">
        <v>2003</v>
      </c>
      <c r="G8110">
        <v>16</v>
      </c>
    </row>
    <row r="8111" spans="5:7">
      <c r="E8111" s="80">
        <v>37771</v>
      </c>
      <c r="F8111">
        <v>2003</v>
      </c>
      <c r="G8111">
        <v>16</v>
      </c>
    </row>
    <row r="8112" spans="5:7">
      <c r="E8112" s="80">
        <v>37772</v>
      </c>
      <c r="F8112">
        <v>2003</v>
      </c>
      <c r="G8112">
        <v>16</v>
      </c>
    </row>
    <row r="8113" spans="5:7">
      <c r="E8113" s="80">
        <v>37773</v>
      </c>
      <c r="F8113">
        <v>2003</v>
      </c>
      <c r="G8113">
        <v>16</v>
      </c>
    </row>
    <row r="8114" spans="5:7">
      <c r="E8114" s="80">
        <v>37774</v>
      </c>
      <c r="F8114">
        <v>2003</v>
      </c>
      <c r="G8114">
        <v>16</v>
      </c>
    </row>
    <row r="8115" spans="5:7">
      <c r="E8115" s="80">
        <v>37775</v>
      </c>
      <c r="F8115">
        <v>2003</v>
      </c>
      <c r="G8115">
        <v>16</v>
      </c>
    </row>
    <row r="8116" spans="5:7">
      <c r="E8116" s="80">
        <v>37776</v>
      </c>
      <c r="F8116">
        <v>2003</v>
      </c>
      <c r="G8116">
        <v>16</v>
      </c>
    </row>
    <row r="8117" spans="5:7">
      <c r="E8117" s="80">
        <v>37777</v>
      </c>
      <c r="F8117">
        <v>2003</v>
      </c>
      <c r="G8117">
        <v>16</v>
      </c>
    </row>
    <row r="8118" spans="5:7">
      <c r="E8118" s="80">
        <v>37778</v>
      </c>
      <c r="F8118">
        <v>2003</v>
      </c>
      <c r="G8118">
        <v>16</v>
      </c>
    </row>
    <row r="8119" spans="5:7">
      <c r="E8119" s="80">
        <v>37779</v>
      </c>
      <c r="F8119">
        <v>2003</v>
      </c>
      <c r="G8119">
        <v>16</v>
      </c>
    </row>
    <row r="8120" spans="5:7">
      <c r="E8120" s="80">
        <v>37780</v>
      </c>
      <c r="F8120">
        <v>2003</v>
      </c>
      <c r="G8120">
        <v>16</v>
      </c>
    </row>
    <row r="8121" spans="5:7">
      <c r="E8121" s="80">
        <v>37781</v>
      </c>
      <c r="F8121">
        <v>2003</v>
      </c>
      <c r="G8121">
        <v>16</v>
      </c>
    </row>
    <row r="8122" spans="5:7">
      <c r="E8122" s="80">
        <v>37782</v>
      </c>
      <c r="F8122">
        <v>2003</v>
      </c>
      <c r="G8122">
        <v>16</v>
      </c>
    </row>
    <row r="8123" spans="5:7">
      <c r="E8123" s="80">
        <v>37783</v>
      </c>
      <c r="F8123">
        <v>2003</v>
      </c>
      <c r="G8123">
        <v>16</v>
      </c>
    </row>
    <row r="8124" spans="5:7">
      <c r="E8124" s="80">
        <v>37784</v>
      </c>
      <c r="F8124">
        <v>2003</v>
      </c>
      <c r="G8124">
        <v>16</v>
      </c>
    </row>
    <row r="8125" spans="5:7">
      <c r="E8125" s="80">
        <v>37785</v>
      </c>
      <c r="F8125">
        <v>2003</v>
      </c>
      <c r="G8125">
        <v>16</v>
      </c>
    </row>
    <row r="8126" spans="5:7">
      <c r="E8126" s="80">
        <v>37786</v>
      </c>
      <c r="F8126">
        <v>2003</v>
      </c>
      <c r="G8126">
        <v>16</v>
      </c>
    </row>
    <row r="8127" spans="5:7">
      <c r="E8127" s="80">
        <v>37787</v>
      </c>
      <c r="F8127">
        <v>2003</v>
      </c>
      <c r="G8127">
        <v>16</v>
      </c>
    </row>
    <row r="8128" spans="5:7">
      <c r="E8128" s="80">
        <v>37788</v>
      </c>
      <c r="F8128">
        <v>2003</v>
      </c>
      <c r="G8128">
        <v>16</v>
      </c>
    </row>
    <row r="8129" spans="5:7">
      <c r="E8129" s="80">
        <v>37789</v>
      </c>
      <c r="F8129">
        <v>2003</v>
      </c>
      <c r="G8129">
        <v>16</v>
      </c>
    </row>
    <row r="8130" spans="5:7">
      <c r="E8130" s="80">
        <v>37790</v>
      </c>
      <c r="F8130">
        <v>2003</v>
      </c>
      <c r="G8130">
        <v>16</v>
      </c>
    </row>
    <row r="8131" spans="5:7">
      <c r="E8131" s="80">
        <v>37791</v>
      </c>
      <c r="F8131">
        <v>2003</v>
      </c>
      <c r="G8131">
        <v>16</v>
      </c>
    </row>
    <row r="8132" spans="5:7">
      <c r="E8132" s="80">
        <v>37792</v>
      </c>
      <c r="F8132">
        <v>2003</v>
      </c>
      <c r="G8132">
        <v>16</v>
      </c>
    </row>
    <row r="8133" spans="5:7">
      <c r="E8133" s="80">
        <v>37793</v>
      </c>
      <c r="F8133">
        <v>2003</v>
      </c>
      <c r="G8133">
        <v>16</v>
      </c>
    </row>
    <row r="8134" spans="5:7">
      <c r="E8134" s="80">
        <v>37794</v>
      </c>
      <c r="F8134">
        <v>2003</v>
      </c>
      <c r="G8134">
        <v>16</v>
      </c>
    </row>
    <row r="8135" spans="5:7">
      <c r="E8135" s="80">
        <v>37795</v>
      </c>
      <c r="F8135">
        <v>2003</v>
      </c>
      <c r="G8135">
        <v>16</v>
      </c>
    </row>
    <row r="8136" spans="5:7">
      <c r="E8136" s="80">
        <v>37796</v>
      </c>
      <c r="F8136">
        <v>2003</v>
      </c>
      <c r="G8136">
        <v>16</v>
      </c>
    </row>
    <row r="8137" spans="5:7">
      <c r="E8137" s="80">
        <v>37797</v>
      </c>
      <c r="F8137">
        <v>2003</v>
      </c>
      <c r="G8137">
        <v>16</v>
      </c>
    </row>
    <row r="8138" spans="5:7">
      <c r="E8138" s="80">
        <v>37798</v>
      </c>
      <c r="F8138">
        <v>2003</v>
      </c>
      <c r="G8138">
        <v>15.75</v>
      </c>
    </row>
    <row r="8139" spans="5:7">
      <c r="E8139" s="80">
        <v>37799</v>
      </c>
      <c r="F8139">
        <v>2003</v>
      </c>
      <c r="G8139">
        <v>15.75</v>
      </c>
    </row>
    <row r="8140" spans="5:7">
      <c r="E8140" s="80">
        <v>37800</v>
      </c>
      <c r="F8140">
        <v>2003</v>
      </c>
      <c r="G8140">
        <v>15.75</v>
      </c>
    </row>
    <row r="8141" spans="5:7">
      <c r="E8141" s="80">
        <v>37801</v>
      </c>
      <c r="F8141">
        <v>2003</v>
      </c>
      <c r="G8141">
        <v>15.75</v>
      </c>
    </row>
    <row r="8142" spans="5:7">
      <c r="E8142" s="80">
        <v>37802</v>
      </c>
      <c r="F8142">
        <v>2003</v>
      </c>
      <c r="G8142">
        <v>15.75</v>
      </c>
    </row>
    <row r="8143" spans="5:7">
      <c r="E8143" s="80">
        <v>37803</v>
      </c>
      <c r="F8143">
        <v>2003</v>
      </c>
      <c r="G8143">
        <v>15.75</v>
      </c>
    </row>
    <row r="8144" spans="5:7">
      <c r="E8144" s="80">
        <v>37804</v>
      </c>
      <c r="F8144">
        <v>2003</v>
      </c>
      <c r="G8144">
        <v>15.75</v>
      </c>
    </row>
    <row r="8145" spans="5:7">
      <c r="E8145" s="80">
        <v>37805</v>
      </c>
      <c r="F8145">
        <v>2003</v>
      </c>
      <c r="G8145">
        <v>15.75</v>
      </c>
    </row>
    <row r="8146" spans="5:7">
      <c r="E8146" s="80">
        <v>37806</v>
      </c>
      <c r="F8146">
        <v>2003</v>
      </c>
      <c r="G8146">
        <v>15.75</v>
      </c>
    </row>
    <row r="8147" spans="5:7">
      <c r="E8147" s="80">
        <v>37807</v>
      </c>
      <c r="F8147">
        <v>2003</v>
      </c>
      <c r="G8147">
        <v>15.75</v>
      </c>
    </row>
    <row r="8148" spans="5:7">
      <c r="E8148" s="80">
        <v>37808</v>
      </c>
      <c r="F8148">
        <v>2003</v>
      </c>
      <c r="G8148">
        <v>15.75</v>
      </c>
    </row>
    <row r="8149" spans="5:7">
      <c r="E8149" s="80">
        <v>37809</v>
      </c>
      <c r="F8149">
        <v>2003</v>
      </c>
      <c r="G8149">
        <v>15.75</v>
      </c>
    </row>
    <row r="8150" spans="5:7">
      <c r="E8150" s="80">
        <v>37810</v>
      </c>
      <c r="F8150">
        <v>2003</v>
      </c>
      <c r="G8150">
        <v>15.75</v>
      </c>
    </row>
    <row r="8151" spans="5:7">
      <c r="E8151" s="80">
        <v>37811</v>
      </c>
      <c r="F8151">
        <v>2003</v>
      </c>
      <c r="G8151">
        <v>15.75</v>
      </c>
    </row>
    <row r="8152" spans="5:7">
      <c r="E8152" s="80">
        <v>37812</v>
      </c>
      <c r="F8152">
        <v>2003</v>
      </c>
      <c r="G8152">
        <v>15.75</v>
      </c>
    </row>
    <row r="8153" spans="5:7">
      <c r="E8153" s="80">
        <v>37813</v>
      </c>
      <c r="F8153">
        <v>2003</v>
      </c>
      <c r="G8153">
        <v>15.75</v>
      </c>
    </row>
    <row r="8154" spans="5:7">
      <c r="E8154" s="80">
        <v>37814</v>
      </c>
      <c r="F8154">
        <v>2003</v>
      </c>
      <c r="G8154">
        <v>15.75</v>
      </c>
    </row>
    <row r="8155" spans="5:7">
      <c r="E8155" s="80">
        <v>37815</v>
      </c>
      <c r="F8155">
        <v>2003</v>
      </c>
      <c r="G8155">
        <v>15.75</v>
      </c>
    </row>
    <row r="8156" spans="5:7">
      <c r="E8156" s="80">
        <v>37816</v>
      </c>
      <c r="F8156">
        <v>2003</v>
      </c>
      <c r="G8156">
        <v>15.75</v>
      </c>
    </row>
    <row r="8157" spans="5:7">
      <c r="E8157" s="80">
        <v>37817</v>
      </c>
      <c r="F8157">
        <v>2003</v>
      </c>
      <c r="G8157">
        <v>15.75</v>
      </c>
    </row>
    <row r="8158" spans="5:7">
      <c r="E8158" s="80">
        <v>37818</v>
      </c>
      <c r="F8158">
        <v>2003</v>
      </c>
      <c r="G8158">
        <v>15.75</v>
      </c>
    </row>
    <row r="8159" spans="5:7">
      <c r="E8159" s="80">
        <v>37819</v>
      </c>
      <c r="F8159">
        <v>2003</v>
      </c>
      <c r="G8159">
        <v>15.5</v>
      </c>
    </row>
    <row r="8160" spans="5:7">
      <c r="E8160" s="80">
        <v>37820</v>
      </c>
      <c r="F8160">
        <v>2003</v>
      </c>
      <c r="G8160">
        <v>15.5</v>
      </c>
    </row>
    <row r="8161" spans="5:7">
      <c r="E8161" s="80">
        <v>37821</v>
      </c>
      <c r="F8161">
        <v>2003</v>
      </c>
      <c r="G8161">
        <v>15.5</v>
      </c>
    </row>
    <row r="8162" spans="5:7">
      <c r="E8162" s="80">
        <v>37822</v>
      </c>
      <c r="F8162">
        <v>2003</v>
      </c>
      <c r="G8162">
        <v>15.5</v>
      </c>
    </row>
    <row r="8163" spans="5:7">
      <c r="E8163" s="80">
        <v>37823</v>
      </c>
      <c r="F8163">
        <v>2003</v>
      </c>
      <c r="G8163">
        <v>15.5</v>
      </c>
    </row>
    <row r="8164" spans="5:7">
      <c r="E8164" s="80">
        <v>37824</v>
      </c>
      <c r="F8164">
        <v>2003</v>
      </c>
      <c r="G8164">
        <v>15.5</v>
      </c>
    </row>
    <row r="8165" spans="5:7">
      <c r="E8165" s="80">
        <v>37825</v>
      </c>
      <c r="F8165">
        <v>2003</v>
      </c>
      <c r="G8165">
        <v>15.5</v>
      </c>
    </row>
    <row r="8166" spans="5:7">
      <c r="E8166" s="80">
        <v>37826</v>
      </c>
      <c r="F8166">
        <v>2003</v>
      </c>
      <c r="G8166">
        <v>15.5</v>
      </c>
    </row>
    <row r="8167" spans="5:7">
      <c r="E8167" s="80">
        <v>37827</v>
      </c>
      <c r="F8167">
        <v>2003</v>
      </c>
      <c r="G8167">
        <v>15.5</v>
      </c>
    </row>
    <row r="8168" spans="5:7">
      <c r="E8168" s="80">
        <v>37828</v>
      </c>
      <c r="F8168">
        <v>2003</v>
      </c>
      <c r="G8168">
        <v>15.5</v>
      </c>
    </row>
    <row r="8169" spans="5:7">
      <c r="E8169" s="80">
        <v>37829</v>
      </c>
      <c r="F8169">
        <v>2003</v>
      </c>
      <c r="G8169">
        <v>15.5</v>
      </c>
    </row>
    <row r="8170" spans="5:7">
      <c r="E8170" s="80">
        <v>37830</v>
      </c>
      <c r="F8170">
        <v>2003</v>
      </c>
      <c r="G8170">
        <v>15.5</v>
      </c>
    </row>
    <row r="8171" spans="5:7">
      <c r="E8171" s="80">
        <v>37831</v>
      </c>
      <c r="F8171">
        <v>2003</v>
      </c>
      <c r="G8171">
        <v>15.5</v>
      </c>
    </row>
    <row r="8172" spans="5:7">
      <c r="E8172" s="80">
        <v>37832</v>
      </c>
      <c r="F8172">
        <v>2003</v>
      </c>
      <c r="G8172">
        <v>15.5</v>
      </c>
    </row>
    <row r="8173" spans="5:7">
      <c r="E8173" s="80">
        <v>37833</v>
      </c>
      <c r="F8173">
        <v>2003</v>
      </c>
      <c r="G8173">
        <v>15.5</v>
      </c>
    </row>
    <row r="8174" spans="5:7">
      <c r="E8174" s="80">
        <v>37834</v>
      </c>
      <c r="F8174">
        <v>2003</v>
      </c>
      <c r="G8174">
        <v>15.5</v>
      </c>
    </row>
    <row r="8175" spans="5:7">
      <c r="E8175" s="80">
        <v>37835</v>
      </c>
      <c r="F8175">
        <v>2003</v>
      </c>
      <c r="G8175">
        <v>15.5</v>
      </c>
    </row>
    <row r="8176" spans="5:7">
      <c r="E8176" s="80">
        <v>37836</v>
      </c>
      <c r="F8176">
        <v>2003</v>
      </c>
      <c r="G8176">
        <v>15.5</v>
      </c>
    </row>
    <row r="8177" spans="5:7">
      <c r="E8177" s="80">
        <v>37837</v>
      </c>
      <c r="F8177">
        <v>2003</v>
      </c>
      <c r="G8177">
        <v>15.5</v>
      </c>
    </row>
    <row r="8178" spans="5:7">
      <c r="E8178" s="80">
        <v>37838</v>
      </c>
      <c r="F8178">
        <v>2003</v>
      </c>
      <c r="G8178">
        <v>15.5</v>
      </c>
    </row>
    <row r="8179" spans="5:7">
      <c r="E8179" s="80">
        <v>37839</v>
      </c>
      <c r="F8179">
        <v>2003</v>
      </c>
      <c r="G8179">
        <v>15.5</v>
      </c>
    </row>
    <row r="8180" spans="5:7">
      <c r="E8180" s="80">
        <v>37840</v>
      </c>
      <c r="F8180">
        <v>2003</v>
      </c>
      <c r="G8180">
        <v>15.25</v>
      </c>
    </row>
    <row r="8181" spans="5:7">
      <c r="E8181" s="80">
        <v>37841</v>
      </c>
      <c r="F8181">
        <v>2003</v>
      </c>
      <c r="G8181">
        <v>15.25</v>
      </c>
    </row>
    <row r="8182" spans="5:7">
      <c r="E8182" s="80">
        <v>37842</v>
      </c>
      <c r="F8182">
        <v>2003</v>
      </c>
      <c r="G8182">
        <v>15.25</v>
      </c>
    </row>
    <row r="8183" spans="5:7">
      <c r="E8183" s="80">
        <v>37843</v>
      </c>
      <c r="F8183">
        <v>2003</v>
      </c>
      <c r="G8183">
        <v>15.25</v>
      </c>
    </row>
    <row r="8184" spans="5:7">
      <c r="E8184" s="80">
        <v>37844</v>
      </c>
      <c r="F8184">
        <v>2003</v>
      </c>
      <c r="G8184">
        <v>15.25</v>
      </c>
    </row>
    <row r="8185" spans="5:7">
      <c r="E8185" s="80">
        <v>37845</v>
      </c>
      <c r="F8185">
        <v>2003</v>
      </c>
      <c r="G8185">
        <v>15.25</v>
      </c>
    </row>
    <row r="8186" spans="5:7">
      <c r="E8186" s="80">
        <v>37846</v>
      </c>
      <c r="F8186">
        <v>2003</v>
      </c>
      <c r="G8186">
        <v>15.25</v>
      </c>
    </row>
    <row r="8187" spans="5:7">
      <c r="E8187" s="80">
        <v>37847</v>
      </c>
      <c r="F8187">
        <v>2003</v>
      </c>
      <c r="G8187">
        <v>15</v>
      </c>
    </row>
    <row r="8188" spans="5:7">
      <c r="E8188" s="80">
        <v>37848</v>
      </c>
      <c r="F8188">
        <v>2003</v>
      </c>
      <c r="G8188">
        <v>15</v>
      </c>
    </row>
    <row r="8189" spans="5:7">
      <c r="E8189" s="80">
        <v>37849</v>
      </c>
      <c r="F8189">
        <v>2003</v>
      </c>
      <c r="G8189">
        <v>15</v>
      </c>
    </row>
    <row r="8190" spans="5:7">
      <c r="E8190" s="80">
        <v>37850</v>
      </c>
      <c r="F8190">
        <v>2003</v>
      </c>
      <c r="G8190">
        <v>15</v>
      </c>
    </row>
    <row r="8191" spans="5:7">
      <c r="E8191" s="80">
        <v>37851</v>
      </c>
      <c r="F8191">
        <v>2003</v>
      </c>
      <c r="G8191">
        <v>15</v>
      </c>
    </row>
    <row r="8192" spans="5:7">
      <c r="E8192" s="80">
        <v>37852</v>
      </c>
      <c r="F8192">
        <v>2003</v>
      </c>
      <c r="G8192">
        <v>15</v>
      </c>
    </row>
    <row r="8193" spans="5:7">
      <c r="E8193" s="80">
        <v>37853</v>
      </c>
      <c r="F8193">
        <v>2003</v>
      </c>
      <c r="G8193">
        <v>15</v>
      </c>
    </row>
    <row r="8194" spans="5:7">
      <c r="E8194" s="80">
        <v>37854</v>
      </c>
      <c r="F8194">
        <v>2003</v>
      </c>
      <c r="G8194">
        <v>14.75</v>
      </c>
    </row>
    <row r="8195" spans="5:7">
      <c r="E8195" s="80">
        <v>37855</v>
      </c>
      <c r="F8195">
        <v>2003</v>
      </c>
      <c r="G8195">
        <v>14.75</v>
      </c>
    </row>
    <row r="8196" spans="5:7">
      <c r="E8196" s="80">
        <v>37856</v>
      </c>
      <c r="F8196">
        <v>2003</v>
      </c>
      <c r="G8196">
        <v>14.75</v>
      </c>
    </row>
    <row r="8197" spans="5:7">
      <c r="E8197" s="80">
        <v>37857</v>
      </c>
      <c r="F8197">
        <v>2003</v>
      </c>
      <c r="G8197">
        <v>14.75</v>
      </c>
    </row>
    <row r="8198" spans="5:7">
      <c r="E8198" s="80">
        <v>37858</v>
      </c>
      <c r="F8198">
        <v>2003</v>
      </c>
      <c r="G8198">
        <v>14.75</v>
      </c>
    </row>
    <row r="8199" spans="5:7">
      <c r="E8199" s="80">
        <v>37859</v>
      </c>
      <c r="F8199">
        <v>2003</v>
      </c>
      <c r="G8199">
        <v>14.75</v>
      </c>
    </row>
    <row r="8200" spans="5:7">
      <c r="E8200" s="80">
        <v>37860</v>
      </c>
      <c r="F8200">
        <v>2003</v>
      </c>
      <c r="G8200">
        <v>14.75</v>
      </c>
    </row>
    <row r="8201" spans="5:7">
      <c r="E8201" s="80">
        <v>37861</v>
      </c>
      <c r="F8201">
        <v>2003</v>
      </c>
      <c r="G8201">
        <v>14.75</v>
      </c>
    </row>
    <row r="8202" spans="5:7">
      <c r="E8202" s="80">
        <v>37862</v>
      </c>
      <c r="F8202">
        <v>2003</v>
      </c>
      <c r="G8202">
        <v>14.75</v>
      </c>
    </row>
    <row r="8203" spans="5:7">
      <c r="E8203" s="80">
        <v>37863</v>
      </c>
      <c r="F8203">
        <v>2003</v>
      </c>
      <c r="G8203">
        <v>14.75</v>
      </c>
    </row>
    <row r="8204" spans="5:7">
      <c r="E8204" s="80">
        <v>37864</v>
      </c>
      <c r="F8204">
        <v>2003</v>
      </c>
      <c r="G8204">
        <v>14.75</v>
      </c>
    </row>
    <row r="8205" spans="5:7">
      <c r="E8205" s="80">
        <v>37865</v>
      </c>
      <c r="F8205">
        <v>2003</v>
      </c>
      <c r="G8205">
        <v>14.75</v>
      </c>
    </row>
    <row r="8206" spans="5:7">
      <c r="E8206" s="80">
        <v>37866</v>
      </c>
      <c r="F8206">
        <v>2003</v>
      </c>
      <c r="G8206">
        <v>14.75</v>
      </c>
    </row>
    <row r="8207" spans="5:7">
      <c r="E8207" s="80">
        <v>37867</v>
      </c>
      <c r="F8207">
        <v>2003</v>
      </c>
      <c r="G8207">
        <v>14.75</v>
      </c>
    </row>
    <row r="8208" spans="5:7">
      <c r="E8208" s="80">
        <v>37868</v>
      </c>
      <c r="F8208">
        <v>2003</v>
      </c>
      <c r="G8208">
        <v>14.75</v>
      </c>
    </row>
    <row r="8209" spans="5:7">
      <c r="E8209" s="80">
        <v>37869</v>
      </c>
      <c r="F8209">
        <v>2003</v>
      </c>
      <c r="G8209">
        <v>14.75</v>
      </c>
    </row>
    <row r="8210" spans="5:7">
      <c r="E8210" s="80">
        <v>37870</v>
      </c>
      <c r="F8210">
        <v>2003</v>
      </c>
      <c r="G8210">
        <v>14.75</v>
      </c>
    </row>
    <row r="8211" spans="5:7">
      <c r="E8211" s="80">
        <v>37871</v>
      </c>
      <c r="F8211">
        <v>2003</v>
      </c>
      <c r="G8211">
        <v>14.75</v>
      </c>
    </row>
    <row r="8212" spans="5:7">
      <c r="E8212" s="80">
        <v>37872</v>
      </c>
      <c r="F8212">
        <v>2003</v>
      </c>
      <c r="G8212">
        <v>14.75</v>
      </c>
    </row>
    <row r="8213" spans="5:7">
      <c r="E8213" s="80">
        <v>37873</v>
      </c>
      <c r="F8213">
        <v>2003</v>
      </c>
      <c r="G8213">
        <v>14.75</v>
      </c>
    </row>
    <row r="8214" spans="5:7">
      <c r="E8214" s="80">
        <v>37874</v>
      </c>
      <c r="F8214">
        <v>2003</v>
      </c>
      <c r="G8214">
        <v>14.75</v>
      </c>
    </row>
    <row r="8215" spans="5:7">
      <c r="E8215" s="80">
        <v>37875</v>
      </c>
      <c r="F8215">
        <v>2003</v>
      </c>
      <c r="G8215">
        <v>14.75</v>
      </c>
    </row>
    <row r="8216" spans="5:7">
      <c r="E8216" s="80">
        <v>37876</v>
      </c>
      <c r="F8216">
        <v>2003</v>
      </c>
      <c r="G8216">
        <v>14.75</v>
      </c>
    </row>
    <row r="8217" spans="5:7">
      <c r="E8217" s="80">
        <v>37877</v>
      </c>
      <c r="F8217">
        <v>2003</v>
      </c>
      <c r="G8217">
        <v>14.75</v>
      </c>
    </row>
    <row r="8218" spans="5:7">
      <c r="E8218" s="80">
        <v>37878</v>
      </c>
      <c r="F8218">
        <v>2003</v>
      </c>
      <c r="G8218">
        <v>14.75</v>
      </c>
    </row>
    <row r="8219" spans="5:7">
      <c r="E8219" s="80">
        <v>37879</v>
      </c>
      <c r="F8219">
        <v>2003</v>
      </c>
      <c r="G8219">
        <v>14.75</v>
      </c>
    </row>
    <row r="8220" spans="5:7">
      <c r="E8220" s="80">
        <v>37880</v>
      </c>
      <c r="F8220">
        <v>2003</v>
      </c>
      <c r="G8220">
        <v>14.75</v>
      </c>
    </row>
    <row r="8221" spans="5:7">
      <c r="E8221" s="80">
        <v>37881</v>
      </c>
      <c r="F8221">
        <v>2003</v>
      </c>
      <c r="G8221">
        <v>14.75</v>
      </c>
    </row>
    <row r="8222" spans="5:7">
      <c r="E8222" s="80">
        <v>37882</v>
      </c>
      <c r="F8222">
        <v>2003</v>
      </c>
      <c r="G8222">
        <v>14.5</v>
      </c>
    </row>
    <row r="8223" spans="5:7">
      <c r="E8223" s="80">
        <v>37883</v>
      </c>
      <c r="F8223">
        <v>2003</v>
      </c>
      <c r="G8223">
        <v>14.5</v>
      </c>
    </row>
    <row r="8224" spans="5:7">
      <c r="E8224" s="80">
        <v>37884</v>
      </c>
      <c r="F8224">
        <v>2003</v>
      </c>
      <c r="G8224">
        <v>14.5</v>
      </c>
    </row>
    <row r="8225" spans="5:7">
      <c r="E8225" s="80">
        <v>37885</v>
      </c>
      <c r="F8225">
        <v>2003</v>
      </c>
      <c r="G8225">
        <v>14.5</v>
      </c>
    </row>
    <row r="8226" spans="5:7">
      <c r="E8226" s="80">
        <v>37886</v>
      </c>
      <c r="F8226">
        <v>2003</v>
      </c>
      <c r="G8226">
        <v>14.5</v>
      </c>
    </row>
    <row r="8227" spans="5:7">
      <c r="E8227" s="80">
        <v>37887</v>
      </c>
      <c r="F8227">
        <v>2003</v>
      </c>
      <c r="G8227">
        <v>14.5</v>
      </c>
    </row>
    <row r="8228" spans="5:7">
      <c r="E8228" s="80">
        <v>37888</v>
      </c>
      <c r="F8228">
        <v>2003</v>
      </c>
      <c r="G8228">
        <v>14.5</v>
      </c>
    </row>
    <row r="8229" spans="5:7">
      <c r="E8229" s="80">
        <v>37889</v>
      </c>
      <c r="F8229">
        <v>2003</v>
      </c>
      <c r="G8229">
        <v>14.5</v>
      </c>
    </row>
    <row r="8230" spans="5:7">
      <c r="E8230" s="80">
        <v>37890</v>
      </c>
      <c r="F8230">
        <v>2003</v>
      </c>
      <c r="G8230">
        <v>14.5</v>
      </c>
    </row>
    <row r="8231" spans="5:7">
      <c r="E8231" s="80">
        <v>37891</v>
      </c>
      <c r="F8231">
        <v>2003</v>
      </c>
      <c r="G8231">
        <v>14.5</v>
      </c>
    </row>
    <row r="8232" spans="5:7">
      <c r="E8232" s="80">
        <v>37892</v>
      </c>
      <c r="F8232">
        <v>2003</v>
      </c>
      <c r="G8232">
        <v>14.5</v>
      </c>
    </row>
    <row r="8233" spans="5:7">
      <c r="E8233" s="80">
        <v>37893</v>
      </c>
      <c r="F8233">
        <v>2003</v>
      </c>
      <c r="G8233">
        <v>14.5</v>
      </c>
    </row>
    <row r="8234" spans="5:7">
      <c r="E8234" s="80">
        <v>37894</v>
      </c>
      <c r="F8234">
        <v>2003</v>
      </c>
      <c r="G8234">
        <v>14.5</v>
      </c>
    </row>
    <row r="8235" spans="5:7">
      <c r="E8235" s="80">
        <v>37895</v>
      </c>
      <c r="F8235">
        <v>2003</v>
      </c>
      <c r="G8235">
        <v>14.5</v>
      </c>
    </row>
    <row r="8236" spans="5:7">
      <c r="E8236" s="80">
        <v>37896</v>
      </c>
      <c r="F8236">
        <v>2003</v>
      </c>
      <c r="G8236">
        <v>14.5</v>
      </c>
    </row>
    <row r="8237" spans="5:7">
      <c r="E8237" s="80">
        <v>37897</v>
      </c>
      <c r="F8237">
        <v>2003</v>
      </c>
      <c r="G8237">
        <v>14.5</v>
      </c>
    </row>
    <row r="8238" spans="5:7">
      <c r="E8238" s="80">
        <v>37898</v>
      </c>
      <c r="F8238">
        <v>2003</v>
      </c>
      <c r="G8238">
        <v>14.5</v>
      </c>
    </row>
    <row r="8239" spans="5:7">
      <c r="E8239" s="80">
        <v>37899</v>
      </c>
      <c r="F8239">
        <v>2003</v>
      </c>
      <c r="G8239">
        <v>14.5</v>
      </c>
    </row>
    <row r="8240" spans="5:7">
      <c r="E8240" s="80">
        <v>37900</v>
      </c>
      <c r="F8240">
        <v>2003</v>
      </c>
      <c r="G8240">
        <v>14.5</v>
      </c>
    </row>
    <row r="8241" spans="5:7">
      <c r="E8241" s="80">
        <v>37901</v>
      </c>
      <c r="F8241">
        <v>2003</v>
      </c>
      <c r="G8241">
        <v>14.5</v>
      </c>
    </row>
    <row r="8242" spans="5:7">
      <c r="E8242" s="80">
        <v>37902</v>
      </c>
      <c r="F8242">
        <v>2003</v>
      </c>
      <c r="G8242">
        <v>14.5</v>
      </c>
    </row>
    <row r="8243" spans="5:7">
      <c r="E8243" s="80">
        <v>37903</v>
      </c>
      <c r="F8243">
        <v>2003</v>
      </c>
      <c r="G8243">
        <v>14.25</v>
      </c>
    </row>
    <row r="8244" spans="5:7">
      <c r="E8244" s="80">
        <v>37904</v>
      </c>
      <c r="F8244">
        <v>2003</v>
      </c>
      <c r="G8244">
        <v>14.25</v>
      </c>
    </row>
    <row r="8245" spans="5:7">
      <c r="E8245" s="80">
        <v>37905</v>
      </c>
      <c r="F8245">
        <v>2003</v>
      </c>
      <c r="G8245">
        <v>14.25</v>
      </c>
    </row>
    <row r="8246" spans="5:7">
      <c r="E8246" s="80">
        <v>37906</v>
      </c>
      <c r="F8246">
        <v>2003</v>
      </c>
      <c r="G8246">
        <v>14.25</v>
      </c>
    </row>
    <row r="8247" spans="5:7">
      <c r="E8247" s="80">
        <v>37907</v>
      </c>
      <c r="F8247">
        <v>2003</v>
      </c>
      <c r="G8247">
        <v>14.25</v>
      </c>
    </row>
    <row r="8248" spans="5:7">
      <c r="E8248" s="80">
        <v>37908</v>
      </c>
      <c r="F8248">
        <v>2003</v>
      </c>
      <c r="G8248">
        <v>14.25</v>
      </c>
    </row>
    <row r="8249" spans="5:7">
      <c r="E8249" s="80">
        <v>37909</v>
      </c>
      <c r="F8249">
        <v>2003</v>
      </c>
      <c r="G8249">
        <v>14.25</v>
      </c>
    </row>
    <row r="8250" spans="5:7">
      <c r="E8250" s="80">
        <v>37910</v>
      </c>
      <c r="F8250">
        <v>2003</v>
      </c>
      <c r="G8250">
        <v>14</v>
      </c>
    </row>
    <row r="8251" spans="5:7">
      <c r="E8251" s="80">
        <v>37911</v>
      </c>
      <c r="F8251">
        <v>2003</v>
      </c>
      <c r="G8251">
        <v>14</v>
      </c>
    </row>
    <row r="8252" spans="5:7">
      <c r="E8252" s="80">
        <v>37912</v>
      </c>
      <c r="F8252">
        <v>2003</v>
      </c>
      <c r="G8252">
        <v>14</v>
      </c>
    </row>
    <row r="8253" spans="5:7">
      <c r="E8253" s="80">
        <v>37913</v>
      </c>
      <c r="F8253">
        <v>2003</v>
      </c>
      <c r="G8253">
        <v>14</v>
      </c>
    </row>
    <row r="8254" spans="5:7">
      <c r="E8254" s="80">
        <v>37914</v>
      </c>
      <c r="F8254">
        <v>2003</v>
      </c>
      <c r="G8254">
        <v>14</v>
      </c>
    </row>
    <row r="8255" spans="5:7">
      <c r="E8255" s="80">
        <v>37915</v>
      </c>
      <c r="F8255">
        <v>2003</v>
      </c>
      <c r="G8255">
        <v>14</v>
      </c>
    </row>
    <row r="8256" spans="5:7">
      <c r="E8256" s="80">
        <v>37916</v>
      </c>
      <c r="F8256">
        <v>2003</v>
      </c>
      <c r="G8256">
        <v>14</v>
      </c>
    </row>
    <row r="8257" spans="5:7">
      <c r="E8257" s="80">
        <v>37917</v>
      </c>
      <c r="F8257">
        <v>2003</v>
      </c>
      <c r="G8257">
        <v>14</v>
      </c>
    </row>
    <row r="8258" spans="5:7">
      <c r="E8258" s="80">
        <v>37918</v>
      </c>
      <c r="F8258">
        <v>2003</v>
      </c>
      <c r="G8258">
        <v>14</v>
      </c>
    </row>
    <row r="8259" spans="5:7">
      <c r="E8259" s="80">
        <v>37919</v>
      </c>
      <c r="F8259">
        <v>2003</v>
      </c>
      <c r="G8259">
        <v>14</v>
      </c>
    </row>
    <row r="8260" spans="5:7">
      <c r="E8260" s="80">
        <v>37920</v>
      </c>
      <c r="F8260">
        <v>2003</v>
      </c>
      <c r="G8260">
        <v>14</v>
      </c>
    </row>
    <row r="8261" spans="5:7">
      <c r="E8261" s="80">
        <v>37921</v>
      </c>
      <c r="F8261">
        <v>2003</v>
      </c>
      <c r="G8261">
        <v>14</v>
      </c>
    </row>
    <row r="8262" spans="5:7">
      <c r="E8262" s="80">
        <v>37922</v>
      </c>
      <c r="F8262">
        <v>2003</v>
      </c>
      <c r="G8262">
        <v>14</v>
      </c>
    </row>
    <row r="8263" spans="5:7">
      <c r="E8263" s="80">
        <v>37923</v>
      </c>
      <c r="F8263">
        <v>2003</v>
      </c>
      <c r="G8263">
        <v>14</v>
      </c>
    </row>
    <row r="8264" spans="5:7">
      <c r="E8264" s="80">
        <v>37924</v>
      </c>
      <c r="F8264">
        <v>2003</v>
      </c>
      <c r="G8264">
        <v>14</v>
      </c>
    </row>
    <row r="8265" spans="5:7">
      <c r="E8265" s="80">
        <v>37925</v>
      </c>
      <c r="F8265">
        <v>2003</v>
      </c>
      <c r="G8265">
        <v>14</v>
      </c>
    </row>
    <row r="8266" spans="5:7">
      <c r="E8266" s="80">
        <v>37926</v>
      </c>
      <c r="F8266">
        <v>2003</v>
      </c>
      <c r="G8266">
        <v>14</v>
      </c>
    </row>
    <row r="8267" spans="5:7">
      <c r="E8267" s="80">
        <v>37927</v>
      </c>
      <c r="F8267">
        <v>2003</v>
      </c>
      <c r="G8267">
        <v>14</v>
      </c>
    </row>
    <row r="8268" spans="5:7">
      <c r="E8268" s="80">
        <v>37928</v>
      </c>
      <c r="F8268">
        <v>2003</v>
      </c>
      <c r="G8268">
        <v>14</v>
      </c>
    </row>
    <row r="8269" spans="5:7">
      <c r="E8269" s="80">
        <v>37929</v>
      </c>
      <c r="F8269">
        <v>2003</v>
      </c>
      <c r="G8269">
        <v>14</v>
      </c>
    </row>
    <row r="8270" spans="5:7">
      <c r="E8270" s="80">
        <v>37930</v>
      </c>
      <c r="F8270">
        <v>2003</v>
      </c>
      <c r="G8270">
        <v>14</v>
      </c>
    </row>
    <row r="8271" spans="5:7">
      <c r="E8271" s="80">
        <v>37931</v>
      </c>
      <c r="F8271">
        <v>2003</v>
      </c>
      <c r="G8271">
        <v>14</v>
      </c>
    </row>
    <row r="8272" spans="5:7">
      <c r="E8272" s="80">
        <v>37932</v>
      </c>
      <c r="F8272">
        <v>2003</v>
      </c>
      <c r="G8272">
        <v>14</v>
      </c>
    </row>
    <row r="8273" spans="5:7">
      <c r="E8273" s="80">
        <v>37933</v>
      </c>
      <c r="F8273">
        <v>2003</v>
      </c>
      <c r="G8273">
        <v>14</v>
      </c>
    </row>
    <row r="8274" spans="5:7">
      <c r="E8274" s="80">
        <v>37934</v>
      </c>
      <c r="F8274">
        <v>2003</v>
      </c>
      <c r="G8274">
        <v>14</v>
      </c>
    </row>
    <row r="8275" spans="5:7">
      <c r="E8275" s="80">
        <v>37935</v>
      </c>
      <c r="F8275">
        <v>2003</v>
      </c>
      <c r="G8275">
        <v>14</v>
      </c>
    </row>
    <row r="8276" spans="5:7">
      <c r="E8276" s="80">
        <v>37936</v>
      </c>
      <c r="F8276">
        <v>2003</v>
      </c>
      <c r="G8276">
        <v>14</v>
      </c>
    </row>
    <row r="8277" spans="5:7">
      <c r="E8277" s="80">
        <v>37937</v>
      </c>
      <c r="F8277">
        <v>2003</v>
      </c>
      <c r="G8277">
        <v>14</v>
      </c>
    </row>
    <row r="8278" spans="5:7">
      <c r="E8278" s="80">
        <v>37938</v>
      </c>
      <c r="F8278">
        <v>2003</v>
      </c>
      <c r="G8278">
        <v>14</v>
      </c>
    </row>
    <row r="8279" spans="5:7">
      <c r="E8279" s="80">
        <v>37939</v>
      </c>
      <c r="F8279">
        <v>2003</v>
      </c>
      <c r="G8279">
        <v>14</v>
      </c>
    </row>
    <row r="8280" spans="5:7">
      <c r="E8280" s="80">
        <v>37940</v>
      </c>
      <c r="F8280">
        <v>2003</v>
      </c>
      <c r="G8280">
        <v>14</v>
      </c>
    </row>
    <row r="8281" spans="5:7">
      <c r="E8281" s="80">
        <v>37941</v>
      </c>
      <c r="F8281">
        <v>2003</v>
      </c>
      <c r="G8281">
        <v>14</v>
      </c>
    </row>
    <row r="8282" spans="5:7">
      <c r="E8282" s="80">
        <v>37942</v>
      </c>
      <c r="F8282">
        <v>2003</v>
      </c>
      <c r="G8282">
        <v>14</v>
      </c>
    </row>
    <row r="8283" spans="5:7">
      <c r="E8283" s="80">
        <v>37943</v>
      </c>
      <c r="F8283">
        <v>2003</v>
      </c>
      <c r="G8283">
        <v>14</v>
      </c>
    </row>
    <row r="8284" spans="5:7">
      <c r="E8284" s="80">
        <v>37944</v>
      </c>
      <c r="F8284">
        <v>2003</v>
      </c>
      <c r="G8284">
        <v>14</v>
      </c>
    </row>
    <row r="8285" spans="5:7">
      <c r="E8285" s="80">
        <v>37945</v>
      </c>
      <c r="F8285">
        <v>2003</v>
      </c>
      <c r="G8285">
        <v>13.75</v>
      </c>
    </row>
    <row r="8286" spans="5:7">
      <c r="E8286" s="80">
        <v>37946</v>
      </c>
      <c r="F8286">
        <v>2003</v>
      </c>
      <c r="G8286">
        <v>13.75</v>
      </c>
    </row>
    <row r="8287" spans="5:7">
      <c r="E8287" s="80">
        <v>37947</v>
      </c>
      <c r="F8287">
        <v>2003</v>
      </c>
      <c r="G8287">
        <v>13.75</v>
      </c>
    </row>
    <row r="8288" spans="5:7">
      <c r="E8288" s="80">
        <v>37948</v>
      </c>
      <c r="F8288">
        <v>2003</v>
      </c>
      <c r="G8288">
        <v>13.75</v>
      </c>
    </row>
    <row r="8289" spans="5:7">
      <c r="E8289" s="80">
        <v>37949</v>
      </c>
      <c r="F8289">
        <v>2003</v>
      </c>
      <c r="G8289">
        <v>13.75</v>
      </c>
    </row>
    <row r="8290" spans="5:7">
      <c r="E8290" s="80">
        <v>37950</v>
      </c>
      <c r="F8290">
        <v>2003</v>
      </c>
      <c r="G8290">
        <v>13.75</v>
      </c>
    </row>
    <row r="8291" spans="5:7">
      <c r="E8291" s="80">
        <v>37951</v>
      </c>
      <c r="F8291">
        <v>2003</v>
      </c>
      <c r="G8291">
        <v>13.75</v>
      </c>
    </row>
    <row r="8292" spans="5:7">
      <c r="E8292" s="80">
        <v>37952</v>
      </c>
      <c r="F8292">
        <v>2003</v>
      </c>
      <c r="G8292">
        <v>13.75</v>
      </c>
    </row>
    <row r="8293" spans="5:7">
      <c r="E8293" s="80">
        <v>37953</v>
      </c>
      <c r="F8293">
        <v>2003</v>
      </c>
      <c r="G8293">
        <v>13.75</v>
      </c>
    </row>
    <row r="8294" spans="5:7">
      <c r="E8294" s="80">
        <v>37954</v>
      </c>
      <c r="F8294">
        <v>2003</v>
      </c>
      <c r="G8294">
        <v>13.75</v>
      </c>
    </row>
    <row r="8295" spans="5:7">
      <c r="E8295" s="80">
        <v>37955</v>
      </c>
      <c r="F8295">
        <v>2003</v>
      </c>
      <c r="G8295">
        <v>13.75</v>
      </c>
    </row>
    <row r="8296" spans="5:7">
      <c r="E8296" s="80">
        <v>37956</v>
      </c>
      <c r="F8296">
        <v>2003</v>
      </c>
      <c r="G8296">
        <v>13.75</v>
      </c>
    </row>
    <row r="8297" spans="5:7">
      <c r="E8297" s="80">
        <v>37957</v>
      </c>
      <c r="F8297">
        <v>2003</v>
      </c>
      <c r="G8297">
        <v>13.75</v>
      </c>
    </row>
    <row r="8298" spans="5:7">
      <c r="E8298" s="80">
        <v>37958</v>
      </c>
      <c r="F8298">
        <v>2003</v>
      </c>
      <c r="G8298">
        <v>13.75</v>
      </c>
    </row>
    <row r="8299" spans="5:7">
      <c r="E8299" s="80">
        <v>37959</v>
      </c>
      <c r="F8299">
        <v>2003</v>
      </c>
      <c r="G8299">
        <v>13.75</v>
      </c>
    </row>
    <row r="8300" spans="5:7">
      <c r="E8300" s="80">
        <v>37960</v>
      </c>
      <c r="F8300">
        <v>2003</v>
      </c>
      <c r="G8300">
        <v>13.75</v>
      </c>
    </row>
    <row r="8301" spans="5:7">
      <c r="E8301" s="80">
        <v>37961</v>
      </c>
      <c r="F8301">
        <v>2003</v>
      </c>
      <c r="G8301">
        <v>13.75</v>
      </c>
    </row>
    <row r="8302" spans="5:7">
      <c r="E8302" s="80">
        <v>37962</v>
      </c>
      <c r="F8302">
        <v>2003</v>
      </c>
      <c r="G8302">
        <v>13.75</v>
      </c>
    </row>
    <row r="8303" spans="5:7">
      <c r="E8303" s="80">
        <v>37963</v>
      </c>
      <c r="F8303">
        <v>2003</v>
      </c>
      <c r="G8303">
        <v>13.75</v>
      </c>
    </row>
    <row r="8304" spans="5:7">
      <c r="E8304" s="80">
        <v>37964</v>
      </c>
      <c r="F8304">
        <v>2003</v>
      </c>
      <c r="G8304">
        <v>13.75</v>
      </c>
    </row>
    <row r="8305" spans="5:7">
      <c r="E8305" s="80">
        <v>37965</v>
      </c>
      <c r="F8305">
        <v>2003</v>
      </c>
      <c r="G8305">
        <v>13.75</v>
      </c>
    </row>
    <row r="8306" spans="5:7">
      <c r="E8306" s="80">
        <v>37966</v>
      </c>
      <c r="F8306">
        <v>2003</v>
      </c>
      <c r="G8306">
        <v>13.75</v>
      </c>
    </row>
    <row r="8307" spans="5:7">
      <c r="E8307" s="80">
        <v>37967</v>
      </c>
      <c r="F8307">
        <v>2003</v>
      </c>
      <c r="G8307">
        <v>13.75</v>
      </c>
    </row>
    <row r="8308" spans="5:7">
      <c r="E8308" s="80">
        <v>37968</v>
      </c>
      <c r="F8308">
        <v>2003</v>
      </c>
      <c r="G8308">
        <v>13.75</v>
      </c>
    </row>
    <row r="8309" spans="5:7">
      <c r="E8309" s="80">
        <v>37969</v>
      </c>
      <c r="F8309">
        <v>2003</v>
      </c>
      <c r="G8309">
        <v>13.75</v>
      </c>
    </row>
    <row r="8310" spans="5:7">
      <c r="E8310" s="80">
        <v>37970</v>
      </c>
      <c r="F8310">
        <v>2003</v>
      </c>
      <c r="G8310">
        <v>13.75</v>
      </c>
    </row>
    <row r="8311" spans="5:7">
      <c r="E8311" s="80">
        <v>37971</v>
      </c>
      <c r="F8311">
        <v>2003</v>
      </c>
      <c r="G8311">
        <v>13.75</v>
      </c>
    </row>
    <row r="8312" spans="5:7">
      <c r="E8312" s="80">
        <v>37972</v>
      </c>
      <c r="F8312">
        <v>2003</v>
      </c>
      <c r="G8312">
        <v>13.75</v>
      </c>
    </row>
    <row r="8313" spans="5:7">
      <c r="E8313" s="80">
        <v>37973</v>
      </c>
      <c r="F8313">
        <v>2003</v>
      </c>
      <c r="G8313">
        <v>13.75</v>
      </c>
    </row>
    <row r="8314" spans="5:7">
      <c r="E8314" s="80">
        <v>37974</v>
      </c>
      <c r="F8314">
        <v>2003</v>
      </c>
      <c r="G8314">
        <v>13.75</v>
      </c>
    </row>
    <row r="8315" spans="5:7">
      <c r="E8315" s="80">
        <v>37975</v>
      </c>
      <c r="F8315">
        <v>2003</v>
      </c>
      <c r="G8315">
        <v>13.75</v>
      </c>
    </row>
    <row r="8316" spans="5:7">
      <c r="E8316" s="80">
        <v>37976</v>
      </c>
      <c r="F8316">
        <v>2003</v>
      </c>
      <c r="G8316">
        <v>13.75</v>
      </c>
    </row>
    <row r="8317" spans="5:7">
      <c r="E8317" s="80">
        <v>37977</v>
      </c>
      <c r="F8317">
        <v>2003</v>
      </c>
      <c r="G8317">
        <v>13.75</v>
      </c>
    </row>
    <row r="8318" spans="5:7">
      <c r="E8318" s="80">
        <v>37978</v>
      </c>
      <c r="F8318">
        <v>2003</v>
      </c>
      <c r="G8318">
        <v>13.75</v>
      </c>
    </row>
    <row r="8319" spans="5:7">
      <c r="E8319" s="80">
        <v>37979</v>
      </c>
      <c r="F8319">
        <v>2003</v>
      </c>
      <c r="G8319">
        <v>13.75</v>
      </c>
    </row>
    <row r="8320" spans="5:7">
      <c r="E8320" s="80">
        <v>37980</v>
      </c>
      <c r="F8320">
        <v>2003</v>
      </c>
      <c r="G8320">
        <v>13.75</v>
      </c>
    </row>
    <row r="8321" spans="5:7">
      <c r="E8321" s="80">
        <v>37981</v>
      </c>
      <c r="F8321">
        <v>2003</v>
      </c>
      <c r="G8321">
        <v>13.75</v>
      </c>
    </row>
    <row r="8322" spans="5:7">
      <c r="E8322" s="80">
        <v>37982</v>
      </c>
      <c r="F8322">
        <v>2003</v>
      </c>
      <c r="G8322">
        <v>13.75</v>
      </c>
    </row>
    <row r="8323" spans="5:7">
      <c r="E8323" s="80">
        <v>37983</v>
      </c>
      <c r="F8323">
        <v>2003</v>
      </c>
      <c r="G8323">
        <v>13.75</v>
      </c>
    </row>
    <row r="8324" spans="5:7">
      <c r="E8324" s="80">
        <v>37984</v>
      </c>
      <c r="F8324">
        <v>2003</v>
      </c>
      <c r="G8324">
        <v>13.75</v>
      </c>
    </row>
    <row r="8325" spans="5:7">
      <c r="E8325" s="80">
        <v>37985</v>
      </c>
      <c r="F8325">
        <v>2003</v>
      </c>
      <c r="G8325">
        <v>13.75</v>
      </c>
    </row>
    <row r="8326" spans="5:7">
      <c r="E8326" s="80">
        <v>37986</v>
      </c>
      <c r="F8326">
        <v>2003</v>
      </c>
      <c r="G8326">
        <v>13.75</v>
      </c>
    </row>
    <row r="8327" spans="5:7">
      <c r="E8327" s="80">
        <v>37987</v>
      </c>
      <c r="F8327">
        <v>2004</v>
      </c>
      <c r="G8327">
        <v>13.75</v>
      </c>
    </row>
    <row r="8328" spans="5:7">
      <c r="E8328" s="80">
        <v>37988</v>
      </c>
      <c r="F8328">
        <v>2004</v>
      </c>
      <c r="G8328">
        <v>13.75</v>
      </c>
    </row>
    <row r="8329" spans="5:7">
      <c r="E8329" s="80">
        <v>37989</v>
      </c>
      <c r="F8329">
        <v>2004</v>
      </c>
      <c r="G8329">
        <v>13.75</v>
      </c>
    </row>
    <row r="8330" spans="5:7">
      <c r="E8330" s="80">
        <v>37990</v>
      </c>
      <c r="F8330">
        <v>2004</v>
      </c>
      <c r="G8330">
        <v>13.75</v>
      </c>
    </row>
    <row r="8331" spans="5:7">
      <c r="E8331" s="80">
        <v>37991</v>
      </c>
      <c r="F8331">
        <v>2004</v>
      </c>
      <c r="G8331">
        <v>13.75</v>
      </c>
    </row>
    <row r="8332" spans="5:7">
      <c r="E8332" s="80">
        <v>37992</v>
      </c>
      <c r="F8332">
        <v>2004</v>
      </c>
      <c r="G8332">
        <v>13.75</v>
      </c>
    </row>
    <row r="8333" spans="5:7">
      <c r="E8333" s="80">
        <v>37993</v>
      </c>
      <c r="F8333">
        <v>2004</v>
      </c>
      <c r="G8333">
        <v>13.75</v>
      </c>
    </row>
    <row r="8334" spans="5:7">
      <c r="E8334" s="80">
        <v>37994</v>
      </c>
      <c r="F8334">
        <v>2004</v>
      </c>
      <c r="G8334">
        <v>13.75</v>
      </c>
    </row>
    <row r="8335" spans="5:7">
      <c r="E8335" s="80">
        <v>37995</v>
      </c>
      <c r="F8335">
        <v>2004</v>
      </c>
      <c r="G8335">
        <v>13.75</v>
      </c>
    </row>
    <row r="8336" spans="5:7">
      <c r="E8336" s="80">
        <v>37996</v>
      </c>
      <c r="F8336">
        <v>2004</v>
      </c>
      <c r="G8336">
        <v>13.75</v>
      </c>
    </row>
    <row r="8337" spans="5:7">
      <c r="E8337" s="80">
        <v>37997</v>
      </c>
      <c r="F8337">
        <v>2004</v>
      </c>
      <c r="G8337">
        <v>13.75</v>
      </c>
    </row>
    <row r="8338" spans="5:7">
      <c r="E8338" s="80">
        <v>37998</v>
      </c>
      <c r="F8338">
        <v>2004</v>
      </c>
      <c r="G8338">
        <v>13.75</v>
      </c>
    </row>
    <row r="8339" spans="5:7">
      <c r="E8339" s="80">
        <v>37999</v>
      </c>
      <c r="F8339">
        <v>2004</v>
      </c>
      <c r="G8339">
        <v>13.75</v>
      </c>
    </row>
    <row r="8340" spans="5:7">
      <c r="E8340" s="80">
        <v>38000</v>
      </c>
      <c r="F8340">
        <v>2004</v>
      </c>
      <c r="G8340">
        <v>13.75</v>
      </c>
    </row>
    <row r="8341" spans="5:7">
      <c r="E8341" s="80">
        <v>38001</v>
      </c>
      <c r="F8341">
        <v>2004</v>
      </c>
      <c r="G8341">
        <v>13.75</v>
      </c>
    </row>
    <row r="8342" spans="5:7">
      <c r="E8342" s="80">
        <v>38002</v>
      </c>
      <c r="F8342">
        <v>2004</v>
      </c>
      <c r="G8342">
        <v>13.75</v>
      </c>
    </row>
    <row r="8343" spans="5:7">
      <c r="E8343" s="80">
        <v>38003</v>
      </c>
      <c r="F8343">
        <v>2004</v>
      </c>
      <c r="G8343">
        <v>13.75</v>
      </c>
    </row>
    <row r="8344" spans="5:7">
      <c r="E8344" s="80">
        <v>38004</v>
      </c>
      <c r="F8344">
        <v>2004</v>
      </c>
      <c r="G8344">
        <v>13.75</v>
      </c>
    </row>
    <row r="8345" spans="5:7">
      <c r="E8345" s="80">
        <v>38005</v>
      </c>
      <c r="F8345">
        <v>2004</v>
      </c>
      <c r="G8345">
        <v>13.75</v>
      </c>
    </row>
    <row r="8346" spans="5:7">
      <c r="E8346" s="80">
        <v>38006</v>
      </c>
      <c r="F8346">
        <v>2004</v>
      </c>
      <c r="G8346">
        <v>13.75</v>
      </c>
    </row>
    <row r="8347" spans="5:7">
      <c r="E8347" s="80">
        <v>38007</v>
      </c>
      <c r="F8347">
        <v>2004</v>
      </c>
      <c r="G8347">
        <v>13.75</v>
      </c>
    </row>
    <row r="8348" spans="5:7">
      <c r="E8348" s="80">
        <v>38008</v>
      </c>
      <c r="F8348">
        <v>2004</v>
      </c>
      <c r="G8348">
        <v>13.75</v>
      </c>
    </row>
    <row r="8349" spans="5:7">
      <c r="E8349" s="80">
        <v>38009</v>
      </c>
      <c r="F8349">
        <v>2004</v>
      </c>
      <c r="G8349">
        <v>13.75</v>
      </c>
    </row>
    <row r="8350" spans="5:7">
      <c r="E8350" s="80">
        <v>38010</v>
      </c>
      <c r="F8350">
        <v>2004</v>
      </c>
      <c r="G8350">
        <v>13.75</v>
      </c>
    </row>
    <row r="8351" spans="5:7">
      <c r="E8351" s="80">
        <v>38011</v>
      </c>
      <c r="F8351">
        <v>2004</v>
      </c>
      <c r="G8351">
        <v>13.75</v>
      </c>
    </row>
    <row r="8352" spans="5:7">
      <c r="E8352" s="80">
        <v>38012</v>
      </c>
      <c r="F8352">
        <v>2004</v>
      </c>
      <c r="G8352">
        <v>13.75</v>
      </c>
    </row>
    <row r="8353" spans="5:7">
      <c r="E8353" s="80">
        <v>38013</v>
      </c>
      <c r="F8353">
        <v>2004</v>
      </c>
      <c r="G8353">
        <v>13.75</v>
      </c>
    </row>
    <row r="8354" spans="5:7">
      <c r="E8354" s="80">
        <v>38014</v>
      </c>
      <c r="F8354">
        <v>2004</v>
      </c>
      <c r="G8354">
        <v>13.75</v>
      </c>
    </row>
    <row r="8355" spans="5:7">
      <c r="E8355" s="80">
        <v>38015</v>
      </c>
      <c r="F8355">
        <v>2004</v>
      </c>
      <c r="G8355">
        <v>13.5</v>
      </c>
    </row>
    <row r="8356" spans="5:7">
      <c r="E8356" s="80">
        <v>38016</v>
      </c>
      <c r="F8356">
        <v>2004</v>
      </c>
      <c r="G8356">
        <v>13.5</v>
      </c>
    </row>
    <row r="8357" spans="5:7">
      <c r="E8357" s="80">
        <v>38017</v>
      </c>
      <c r="F8357">
        <v>2004</v>
      </c>
      <c r="G8357">
        <v>13.5</v>
      </c>
    </row>
    <row r="8358" spans="5:7">
      <c r="E8358" s="80">
        <v>38018</v>
      </c>
      <c r="F8358">
        <v>2004</v>
      </c>
      <c r="G8358">
        <v>13.5</v>
      </c>
    </row>
    <row r="8359" spans="5:7">
      <c r="E8359" s="80">
        <v>38019</v>
      </c>
      <c r="F8359">
        <v>2004</v>
      </c>
      <c r="G8359">
        <v>13.5</v>
      </c>
    </row>
    <row r="8360" spans="5:7">
      <c r="E8360" s="80">
        <v>38020</v>
      </c>
      <c r="F8360">
        <v>2004</v>
      </c>
      <c r="G8360">
        <v>13.5</v>
      </c>
    </row>
    <row r="8361" spans="5:7">
      <c r="E8361" s="80">
        <v>38021</v>
      </c>
      <c r="F8361">
        <v>2004</v>
      </c>
      <c r="G8361">
        <v>13.5</v>
      </c>
    </row>
    <row r="8362" spans="5:7">
      <c r="E8362" s="80">
        <v>38022</v>
      </c>
      <c r="F8362">
        <v>2004</v>
      </c>
      <c r="G8362">
        <v>13.5</v>
      </c>
    </row>
    <row r="8363" spans="5:7">
      <c r="E8363" s="80">
        <v>38023</v>
      </c>
      <c r="F8363">
        <v>2004</v>
      </c>
      <c r="G8363">
        <v>13.5</v>
      </c>
    </row>
    <row r="8364" spans="5:7">
      <c r="E8364" s="80">
        <v>38024</v>
      </c>
      <c r="F8364">
        <v>2004</v>
      </c>
      <c r="G8364">
        <v>13.5</v>
      </c>
    </row>
    <row r="8365" spans="5:7">
      <c r="E8365" s="80">
        <v>38025</v>
      </c>
      <c r="F8365">
        <v>2004</v>
      </c>
      <c r="G8365">
        <v>13.5</v>
      </c>
    </row>
    <row r="8366" spans="5:7">
      <c r="E8366" s="80">
        <v>38026</v>
      </c>
      <c r="F8366">
        <v>2004</v>
      </c>
      <c r="G8366">
        <v>13.5</v>
      </c>
    </row>
    <row r="8367" spans="5:7">
      <c r="E8367" s="80">
        <v>38027</v>
      </c>
      <c r="F8367">
        <v>2004</v>
      </c>
      <c r="G8367">
        <v>13.5</v>
      </c>
    </row>
    <row r="8368" spans="5:7">
      <c r="E8368" s="80">
        <v>38028</v>
      </c>
      <c r="F8368">
        <v>2004</v>
      </c>
      <c r="G8368">
        <v>13.5</v>
      </c>
    </row>
    <row r="8369" spans="5:7">
      <c r="E8369" s="80">
        <v>38029</v>
      </c>
      <c r="F8369">
        <v>2004</v>
      </c>
      <c r="G8369">
        <v>13.5</v>
      </c>
    </row>
    <row r="8370" spans="5:7">
      <c r="E8370" s="80">
        <v>38030</v>
      </c>
      <c r="F8370">
        <v>2004</v>
      </c>
      <c r="G8370">
        <v>13.5</v>
      </c>
    </row>
    <row r="8371" spans="5:7">
      <c r="E8371" s="80">
        <v>38031</v>
      </c>
      <c r="F8371">
        <v>2004</v>
      </c>
      <c r="G8371">
        <v>13.5</v>
      </c>
    </row>
    <row r="8372" spans="5:7">
      <c r="E8372" s="80">
        <v>38032</v>
      </c>
      <c r="F8372">
        <v>2004</v>
      </c>
      <c r="G8372">
        <v>13.5</v>
      </c>
    </row>
    <row r="8373" spans="5:7">
      <c r="E8373" s="80">
        <v>38033</v>
      </c>
      <c r="F8373">
        <v>2004</v>
      </c>
      <c r="G8373">
        <v>13.5</v>
      </c>
    </row>
    <row r="8374" spans="5:7">
      <c r="E8374" s="80">
        <v>38034</v>
      </c>
      <c r="F8374">
        <v>2004</v>
      </c>
      <c r="G8374">
        <v>13.5</v>
      </c>
    </row>
    <row r="8375" spans="5:7">
      <c r="E8375" s="80">
        <v>38035</v>
      </c>
      <c r="F8375">
        <v>2004</v>
      </c>
      <c r="G8375">
        <v>13.5</v>
      </c>
    </row>
    <row r="8376" spans="5:7">
      <c r="E8376" s="80">
        <v>38036</v>
      </c>
      <c r="F8376">
        <v>2004</v>
      </c>
      <c r="G8376">
        <v>13.5</v>
      </c>
    </row>
    <row r="8377" spans="5:7">
      <c r="E8377" s="80">
        <v>38037</v>
      </c>
      <c r="F8377">
        <v>2004</v>
      </c>
      <c r="G8377">
        <v>13.5</v>
      </c>
    </row>
    <row r="8378" spans="5:7">
      <c r="E8378" s="80">
        <v>38038</v>
      </c>
      <c r="F8378">
        <v>2004</v>
      </c>
      <c r="G8378">
        <v>13.5</v>
      </c>
    </row>
    <row r="8379" spans="5:7">
      <c r="E8379" s="80">
        <v>38039</v>
      </c>
      <c r="F8379">
        <v>2004</v>
      </c>
      <c r="G8379">
        <v>13.5</v>
      </c>
    </row>
    <row r="8380" spans="5:7">
      <c r="E8380" s="80">
        <v>38040</v>
      </c>
      <c r="F8380">
        <v>2004</v>
      </c>
      <c r="G8380">
        <v>13.5</v>
      </c>
    </row>
    <row r="8381" spans="5:7">
      <c r="E8381" s="80">
        <v>38041</v>
      </c>
      <c r="F8381">
        <v>2004</v>
      </c>
      <c r="G8381">
        <v>13.5</v>
      </c>
    </row>
    <row r="8382" spans="5:7">
      <c r="E8382" s="80">
        <v>38042</v>
      </c>
      <c r="F8382">
        <v>2004</v>
      </c>
      <c r="G8382">
        <v>13.5</v>
      </c>
    </row>
    <row r="8383" spans="5:7">
      <c r="E8383" s="80">
        <v>38043</v>
      </c>
      <c r="F8383">
        <v>2004</v>
      </c>
      <c r="G8383">
        <v>13.5</v>
      </c>
    </row>
    <row r="8384" spans="5:7">
      <c r="E8384" s="80">
        <v>38044</v>
      </c>
      <c r="F8384">
        <v>2004</v>
      </c>
      <c r="G8384">
        <v>13.5</v>
      </c>
    </row>
    <row r="8385" spans="5:7">
      <c r="E8385" s="80">
        <v>38045</v>
      </c>
      <c r="F8385">
        <v>2004</v>
      </c>
      <c r="G8385">
        <v>13.5</v>
      </c>
    </row>
    <row r="8386" spans="5:7">
      <c r="E8386" s="80">
        <v>38046</v>
      </c>
      <c r="F8386">
        <v>2004</v>
      </c>
      <c r="G8386">
        <v>13.5</v>
      </c>
    </row>
    <row r="8387" spans="5:7">
      <c r="E8387" s="80">
        <v>38047</v>
      </c>
      <c r="F8387">
        <v>2004</v>
      </c>
      <c r="G8387">
        <v>13.5</v>
      </c>
    </row>
    <row r="8388" spans="5:7">
      <c r="E8388" s="80">
        <v>38048</v>
      </c>
      <c r="F8388">
        <v>2004</v>
      </c>
      <c r="G8388">
        <v>13.5</v>
      </c>
    </row>
    <row r="8389" spans="5:7">
      <c r="E8389" s="80">
        <v>38049</v>
      </c>
      <c r="F8389">
        <v>2004</v>
      </c>
      <c r="G8389">
        <v>13.5</v>
      </c>
    </row>
    <row r="8390" spans="5:7">
      <c r="E8390" s="80">
        <v>38050</v>
      </c>
      <c r="F8390">
        <v>2004</v>
      </c>
      <c r="G8390">
        <v>13.5</v>
      </c>
    </row>
    <row r="8391" spans="5:7">
      <c r="E8391" s="80">
        <v>38051</v>
      </c>
      <c r="F8391">
        <v>2004</v>
      </c>
      <c r="G8391">
        <v>13.5</v>
      </c>
    </row>
    <row r="8392" spans="5:7">
      <c r="E8392" s="80">
        <v>38052</v>
      </c>
      <c r="F8392">
        <v>2004</v>
      </c>
      <c r="G8392">
        <v>13.5</v>
      </c>
    </row>
    <row r="8393" spans="5:7">
      <c r="E8393" s="80">
        <v>38053</v>
      </c>
      <c r="F8393">
        <v>2004</v>
      </c>
      <c r="G8393">
        <v>13.5</v>
      </c>
    </row>
    <row r="8394" spans="5:7">
      <c r="E8394" s="80">
        <v>38054</v>
      </c>
      <c r="F8394">
        <v>2004</v>
      </c>
      <c r="G8394">
        <v>13.5</v>
      </c>
    </row>
    <row r="8395" spans="5:7">
      <c r="E8395" s="80">
        <v>38055</v>
      </c>
      <c r="F8395">
        <v>2004</v>
      </c>
      <c r="G8395">
        <v>13.5</v>
      </c>
    </row>
    <row r="8396" spans="5:7">
      <c r="E8396" s="80">
        <v>38056</v>
      </c>
      <c r="F8396">
        <v>2004</v>
      </c>
      <c r="G8396">
        <v>13.5</v>
      </c>
    </row>
    <row r="8397" spans="5:7">
      <c r="E8397" s="80">
        <v>38057</v>
      </c>
      <c r="F8397">
        <v>2004</v>
      </c>
      <c r="G8397">
        <v>13.5</v>
      </c>
    </row>
    <row r="8398" spans="5:7">
      <c r="E8398" s="80">
        <v>38058</v>
      </c>
      <c r="F8398">
        <v>2004</v>
      </c>
      <c r="G8398">
        <v>13.5</v>
      </c>
    </row>
    <row r="8399" spans="5:7">
      <c r="E8399" s="80">
        <v>38059</v>
      </c>
      <c r="F8399">
        <v>2004</v>
      </c>
      <c r="G8399">
        <v>13.5</v>
      </c>
    </row>
    <row r="8400" spans="5:7">
      <c r="E8400" s="80">
        <v>38060</v>
      </c>
      <c r="F8400">
        <v>2004</v>
      </c>
      <c r="G8400">
        <v>13.5</v>
      </c>
    </row>
    <row r="8401" spans="5:7">
      <c r="E8401" s="80">
        <v>38061</v>
      </c>
      <c r="F8401">
        <v>2004</v>
      </c>
      <c r="G8401">
        <v>13.5</v>
      </c>
    </row>
    <row r="8402" spans="5:7">
      <c r="E8402" s="80">
        <v>38062</v>
      </c>
      <c r="F8402">
        <v>2004</v>
      </c>
      <c r="G8402">
        <v>13.5</v>
      </c>
    </row>
    <row r="8403" spans="5:7">
      <c r="E8403" s="80">
        <v>38063</v>
      </c>
      <c r="F8403">
        <v>2004</v>
      </c>
      <c r="G8403">
        <v>13.5</v>
      </c>
    </row>
    <row r="8404" spans="5:7">
      <c r="E8404" s="80">
        <v>38064</v>
      </c>
      <c r="F8404">
        <v>2004</v>
      </c>
      <c r="G8404">
        <v>13.5</v>
      </c>
    </row>
    <row r="8405" spans="5:7">
      <c r="E8405" s="80">
        <v>38065</v>
      </c>
      <c r="F8405">
        <v>2004</v>
      </c>
      <c r="G8405">
        <v>13.5</v>
      </c>
    </row>
    <row r="8406" spans="5:7">
      <c r="E8406" s="80">
        <v>38066</v>
      </c>
      <c r="F8406">
        <v>2004</v>
      </c>
      <c r="G8406">
        <v>13.5</v>
      </c>
    </row>
    <row r="8407" spans="5:7">
      <c r="E8407" s="80">
        <v>38067</v>
      </c>
      <c r="F8407">
        <v>2004</v>
      </c>
      <c r="G8407">
        <v>13.5</v>
      </c>
    </row>
    <row r="8408" spans="5:7">
      <c r="E8408" s="80">
        <v>38068</v>
      </c>
      <c r="F8408">
        <v>2004</v>
      </c>
      <c r="G8408">
        <v>13.5</v>
      </c>
    </row>
    <row r="8409" spans="5:7">
      <c r="E8409" s="80">
        <v>38069</v>
      </c>
      <c r="F8409">
        <v>2004</v>
      </c>
      <c r="G8409">
        <v>13.5</v>
      </c>
    </row>
    <row r="8410" spans="5:7">
      <c r="E8410" s="80">
        <v>38070</v>
      </c>
      <c r="F8410">
        <v>2004</v>
      </c>
      <c r="G8410">
        <v>13.5</v>
      </c>
    </row>
    <row r="8411" spans="5:7">
      <c r="E8411" s="80">
        <v>38071</v>
      </c>
      <c r="F8411">
        <v>2004</v>
      </c>
      <c r="G8411">
        <v>13.5</v>
      </c>
    </row>
    <row r="8412" spans="5:7">
      <c r="E8412" s="80">
        <v>38072</v>
      </c>
      <c r="F8412">
        <v>2004</v>
      </c>
      <c r="G8412">
        <v>13.5</v>
      </c>
    </row>
    <row r="8413" spans="5:7">
      <c r="E8413" s="80">
        <v>38073</v>
      </c>
      <c r="F8413">
        <v>2004</v>
      </c>
      <c r="G8413">
        <v>13.5</v>
      </c>
    </row>
    <row r="8414" spans="5:7">
      <c r="E8414" s="80">
        <v>38074</v>
      </c>
      <c r="F8414">
        <v>2004</v>
      </c>
      <c r="G8414">
        <v>13.5</v>
      </c>
    </row>
    <row r="8415" spans="5:7">
      <c r="E8415" s="80">
        <v>38075</v>
      </c>
      <c r="F8415">
        <v>2004</v>
      </c>
      <c r="G8415">
        <v>13.5</v>
      </c>
    </row>
    <row r="8416" spans="5:7">
      <c r="E8416" s="80">
        <v>38076</v>
      </c>
      <c r="F8416">
        <v>2004</v>
      </c>
      <c r="G8416">
        <v>13.5</v>
      </c>
    </row>
    <row r="8417" spans="5:7">
      <c r="E8417" s="80">
        <v>38077</v>
      </c>
      <c r="F8417">
        <v>2004</v>
      </c>
      <c r="G8417">
        <v>13.5</v>
      </c>
    </row>
    <row r="8418" spans="5:7">
      <c r="E8418" s="80">
        <v>38078</v>
      </c>
      <c r="F8418">
        <v>2004</v>
      </c>
      <c r="G8418">
        <v>13.5</v>
      </c>
    </row>
    <row r="8419" spans="5:7">
      <c r="E8419" s="80">
        <v>38079</v>
      </c>
      <c r="F8419">
        <v>2004</v>
      </c>
      <c r="G8419">
        <v>13.5</v>
      </c>
    </row>
    <row r="8420" spans="5:7">
      <c r="E8420" s="80">
        <v>38080</v>
      </c>
      <c r="F8420">
        <v>2004</v>
      </c>
      <c r="G8420">
        <v>13.5</v>
      </c>
    </row>
    <row r="8421" spans="5:7">
      <c r="E8421" s="80">
        <v>38081</v>
      </c>
      <c r="F8421">
        <v>2004</v>
      </c>
      <c r="G8421">
        <v>13.5</v>
      </c>
    </row>
    <row r="8422" spans="5:7">
      <c r="E8422" s="80">
        <v>38082</v>
      </c>
      <c r="F8422">
        <v>2004</v>
      </c>
      <c r="G8422">
        <v>13.5</v>
      </c>
    </row>
    <row r="8423" spans="5:7">
      <c r="E8423" s="80">
        <v>38083</v>
      </c>
      <c r="F8423">
        <v>2004</v>
      </c>
      <c r="G8423">
        <v>13.5</v>
      </c>
    </row>
    <row r="8424" spans="5:7">
      <c r="E8424" s="80">
        <v>38084</v>
      </c>
      <c r="F8424">
        <v>2004</v>
      </c>
      <c r="G8424">
        <v>13.5</v>
      </c>
    </row>
    <row r="8425" spans="5:7">
      <c r="E8425" s="80">
        <v>38085</v>
      </c>
      <c r="F8425">
        <v>2004</v>
      </c>
      <c r="G8425">
        <v>13.5</v>
      </c>
    </row>
    <row r="8426" spans="5:7">
      <c r="E8426" s="80">
        <v>38086</v>
      </c>
      <c r="F8426">
        <v>2004</v>
      </c>
      <c r="G8426">
        <v>13.5</v>
      </c>
    </row>
    <row r="8427" spans="5:7">
      <c r="E8427" s="80">
        <v>38087</v>
      </c>
      <c r="F8427">
        <v>2004</v>
      </c>
      <c r="G8427">
        <v>13.5</v>
      </c>
    </row>
    <row r="8428" spans="5:7">
      <c r="E8428" s="80">
        <v>38088</v>
      </c>
      <c r="F8428">
        <v>2004</v>
      </c>
      <c r="G8428">
        <v>13.5</v>
      </c>
    </row>
    <row r="8429" spans="5:7">
      <c r="E8429" s="80">
        <v>38089</v>
      </c>
      <c r="F8429">
        <v>2004</v>
      </c>
      <c r="G8429">
        <v>13.5</v>
      </c>
    </row>
    <row r="8430" spans="5:7">
      <c r="E8430" s="80">
        <v>38090</v>
      </c>
      <c r="F8430">
        <v>2004</v>
      </c>
      <c r="G8430">
        <v>13.5</v>
      </c>
    </row>
    <row r="8431" spans="5:7">
      <c r="E8431" s="80">
        <v>38091</v>
      </c>
      <c r="F8431">
        <v>2004</v>
      </c>
      <c r="G8431">
        <v>13.5</v>
      </c>
    </row>
    <row r="8432" spans="5:7">
      <c r="E8432" s="80">
        <v>38092</v>
      </c>
      <c r="F8432">
        <v>2004</v>
      </c>
      <c r="G8432">
        <v>13.5</v>
      </c>
    </row>
    <row r="8433" spans="5:7">
      <c r="E8433" s="80">
        <v>38093</v>
      </c>
      <c r="F8433">
        <v>2004</v>
      </c>
      <c r="G8433">
        <v>13.5</v>
      </c>
    </row>
    <row r="8434" spans="5:7">
      <c r="E8434" s="80">
        <v>38094</v>
      </c>
      <c r="F8434">
        <v>2004</v>
      </c>
      <c r="G8434">
        <v>13.5</v>
      </c>
    </row>
    <row r="8435" spans="5:7">
      <c r="E8435" s="80">
        <v>38095</v>
      </c>
      <c r="F8435">
        <v>2004</v>
      </c>
      <c r="G8435">
        <v>13.5</v>
      </c>
    </row>
    <row r="8436" spans="5:7">
      <c r="E8436" s="80">
        <v>38096</v>
      </c>
      <c r="F8436">
        <v>2004</v>
      </c>
      <c r="G8436">
        <v>13.5</v>
      </c>
    </row>
    <row r="8437" spans="5:7">
      <c r="E8437" s="80">
        <v>38097</v>
      </c>
      <c r="F8437">
        <v>2004</v>
      </c>
      <c r="G8437">
        <v>13.5</v>
      </c>
    </row>
    <row r="8438" spans="5:7">
      <c r="E8438" s="80">
        <v>38098</v>
      </c>
      <c r="F8438">
        <v>2004</v>
      </c>
      <c r="G8438">
        <v>13.5</v>
      </c>
    </row>
    <row r="8439" spans="5:7">
      <c r="E8439" s="80">
        <v>38099</v>
      </c>
      <c r="F8439">
        <v>2004</v>
      </c>
      <c r="G8439">
        <v>13.5</v>
      </c>
    </row>
    <row r="8440" spans="5:7">
      <c r="E8440" s="80">
        <v>38100</v>
      </c>
      <c r="F8440">
        <v>2004</v>
      </c>
      <c r="G8440">
        <v>13.5</v>
      </c>
    </row>
    <row r="8441" spans="5:7">
      <c r="E8441" s="80">
        <v>38101</v>
      </c>
      <c r="F8441">
        <v>2004</v>
      </c>
      <c r="G8441">
        <v>13.5</v>
      </c>
    </row>
    <row r="8442" spans="5:7">
      <c r="E8442" s="80">
        <v>38102</v>
      </c>
      <c r="F8442">
        <v>2004</v>
      </c>
      <c r="G8442">
        <v>13.5</v>
      </c>
    </row>
    <row r="8443" spans="5:7">
      <c r="E8443" s="80">
        <v>38103</v>
      </c>
      <c r="F8443">
        <v>2004</v>
      </c>
      <c r="G8443">
        <v>13.5</v>
      </c>
    </row>
    <row r="8444" spans="5:7">
      <c r="E8444" s="80">
        <v>38104</v>
      </c>
      <c r="F8444">
        <v>2004</v>
      </c>
      <c r="G8444">
        <v>13.5</v>
      </c>
    </row>
    <row r="8445" spans="5:7">
      <c r="E8445" s="80">
        <v>38105</v>
      </c>
      <c r="F8445">
        <v>2004</v>
      </c>
      <c r="G8445">
        <v>13.5</v>
      </c>
    </row>
    <row r="8446" spans="5:7">
      <c r="E8446" s="80">
        <v>38106</v>
      </c>
      <c r="F8446">
        <v>2004</v>
      </c>
      <c r="G8446">
        <v>13.5</v>
      </c>
    </row>
    <row r="8447" spans="5:7">
      <c r="E8447" s="80">
        <v>38107</v>
      </c>
      <c r="F8447">
        <v>2004</v>
      </c>
      <c r="G8447">
        <v>13.5</v>
      </c>
    </row>
    <row r="8448" spans="5:7">
      <c r="E8448" s="80">
        <v>38108</v>
      </c>
      <c r="F8448">
        <v>2004</v>
      </c>
      <c r="G8448">
        <v>13.5</v>
      </c>
    </row>
    <row r="8449" spans="5:7">
      <c r="E8449" s="80">
        <v>38109</v>
      </c>
      <c r="F8449">
        <v>2004</v>
      </c>
      <c r="G8449">
        <v>13.5</v>
      </c>
    </row>
    <row r="8450" spans="5:7">
      <c r="E8450" s="80">
        <v>38110</v>
      </c>
      <c r="F8450">
        <v>2004</v>
      </c>
      <c r="G8450">
        <v>13.5</v>
      </c>
    </row>
    <row r="8451" spans="5:7">
      <c r="E8451" s="80">
        <v>38111</v>
      </c>
      <c r="F8451">
        <v>2004</v>
      </c>
      <c r="G8451">
        <v>13.5</v>
      </c>
    </row>
    <row r="8452" spans="5:7">
      <c r="E8452" s="80">
        <v>38112</v>
      </c>
      <c r="F8452">
        <v>2004</v>
      </c>
      <c r="G8452">
        <v>13.5</v>
      </c>
    </row>
    <row r="8453" spans="5:7">
      <c r="E8453" s="80">
        <v>38113</v>
      </c>
      <c r="F8453">
        <v>2004</v>
      </c>
      <c r="G8453">
        <v>13.5</v>
      </c>
    </row>
    <row r="8454" spans="5:7">
      <c r="E8454" s="80">
        <v>38114</v>
      </c>
      <c r="F8454">
        <v>2004</v>
      </c>
      <c r="G8454">
        <v>13.5</v>
      </c>
    </row>
    <row r="8455" spans="5:7">
      <c r="E8455" s="80">
        <v>38115</v>
      </c>
      <c r="F8455">
        <v>2004</v>
      </c>
      <c r="G8455">
        <v>13.5</v>
      </c>
    </row>
    <row r="8456" spans="5:7">
      <c r="E8456" s="80">
        <v>38116</v>
      </c>
      <c r="F8456">
        <v>2004</v>
      </c>
      <c r="G8456">
        <v>13.5</v>
      </c>
    </row>
    <row r="8457" spans="5:7">
      <c r="E8457" s="80">
        <v>38117</v>
      </c>
      <c r="F8457">
        <v>2004</v>
      </c>
      <c r="G8457">
        <v>13.5</v>
      </c>
    </row>
    <row r="8458" spans="5:7">
      <c r="E8458" s="80">
        <v>38118</v>
      </c>
      <c r="F8458">
        <v>2004</v>
      </c>
      <c r="G8458">
        <v>13.5</v>
      </c>
    </row>
    <row r="8459" spans="5:7">
      <c r="E8459" s="80">
        <v>38119</v>
      </c>
      <c r="F8459">
        <v>2004</v>
      </c>
      <c r="G8459">
        <v>13.5</v>
      </c>
    </row>
    <row r="8460" spans="5:7">
      <c r="E8460" s="80">
        <v>38120</v>
      </c>
      <c r="F8460">
        <v>2004</v>
      </c>
      <c r="G8460">
        <v>13.5</v>
      </c>
    </row>
    <row r="8461" spans="5:7">
      <c r="E8461" s="80">
        <v>38121</v>
      </c>
      <c r="F8461">
        <v>2004</v>
      </c>
      <c r="G8461">
        <v>13.5</v>
      </c>
    </row>
    <row r="8462" spans="5:7">
      <c r="E8462" s="80">
        <v>38122</v>
      </c>
      <c r="F8462">
        <v>2004</v>
      </c>
      <c r="G8462">
        <v>13.5</v>
      </c>
    </row>
    <row r="8463" spans="5:7">
      <c r="E8463" s="80">
        <v>38123</v>
      </c>
      <c r="F8463">
        <v>2004</v>
      </c>
      <c r="G8463">
        <v>13.5</v>
      </c>
    </row>
    <row r="8464" spans="5:7">
      <c r="E8464" s="80">
        <v>38124</v>
      </c>
      <c r="F8464">
        <v>2004</v>
      </c>
      <c r="G8464">
        <v>13.5</v>
      </c>
    </row>
    <row r="8465" spans="5:7">
      <c r="E8465" s="80">
        <v>38125</v>
      </c>
      <c r="F8465">
        <v>2004</v>
      </c>
      <c r="G8465">
        <v>13.5</v>
      </c>
    </row>
    <row r="8466" spans="5:7">
      <c r="E8466" s="80">
        <v>38126</v>
      </c>
      <c r="F8466">
        <v>2004</v>
      </c>
      <c r="G8466">
        <v>13.5</v>
      </c>
    </row>
    <row r="8467" spans="5:7">
      <c r="E8467" s="80">
        <v>38127</v>
      </c>
      <c r="F8467">
        <v>2004</v>
      </c>
      <c r="G8467">
        <v>13.5</v>
      </c>
    </row>
    <row r="8468" spans="5:7">
      <c r="E8468" s="80">
        <v>38128</v>
      </c>
      <c r="F8468">
        <v>2004</v>
      </c>
      <c r="G8468">
        <v>13.5</v>
      </c>
    </row>
    <row r="8469" spans="5:7">
      <c r="E8469" s="80">
        <v>38129</v>
      </c>
      <c r="F8469">
        <v>2004</v>
      </c>
      <c r="G8469">
        <v>13.5</v>
      </c>
    </row>
    <row r="8470" spans="5:7">
      <c r="E8470" s="80">
        <v>38130</v>
      </c>
      <c r="F8470">
        <v>2004</v>
      </c>
      <c r="G8470">
        <v>13.5</v>
      </c>
    </row>
    <row r="8471" spans="5:7">
      <c r="E8471" s="80">
        <v>38131</v>
      </c>
      <c r="F8471">
        <v>2004</v>
      </c>
      <c r="G8471">
        <v>13.5</v>
      </c>
    </row>
    <row r="8472" spans="5:7">
      <c r="E8472" s="80">
        <v>38132</v>
      </c>
      <c r="F8472">
        <v>2004</v>
      </c>
      <c r="G8472">
        <v>13.5</v>
      </c>
    </row>
    <row r="8473" spans="5:7">
      <c r="E8473" s="80">
        <v>38133</v>
      </c>
      <c r="F8473">
        <v>2004</v>
      </c>
      <c r="G8473">
        <v>13.5</v>
      </c>
    </row>
    <row r="8474" spans="5:7">
      <c r="E8474" s="80">
        <v>38134</v>
      </c>
      <c r="F8474">
        <v>2004</v>
      </c>
      <c r="G8474">
        <v>13.5</v>
      </c>
    </row>
    <row r="8475" spans="5:7">
      <c r="E8475" s="80">
        <v>38135</v>
      </c>
      <c r="F8475">
        <v>2004</v>
      </c>
      <c r="G8475">
        <v>13.5</v>
      </c>
    </row>
    <row r="8476" spans="5:7">
      <c r="E8476" s="80">
        <v>38136</v>
      </c>
      <c r="F8476">
        <v>2004</v>
      </c>
      <c r="G8476">
        <v>13.5</v>
      </c>
    </row>
    <row r="8477" spans="5:7">
      <c r="E8477" s="80">
        <v>38137</v>
      </c>
      <c r="F8477">
        <v>2004</v>
      </c>
      <c r="G8477">
        <v>13.5</v>
      </c>
    </row>
    <row r="8478" spans="5:7">
      <c r="E8478" s="80">
        <v>38138</v>
      </c>
      <c r="F8478">
        <v>2004</v>
      </c>
      <c r="G8478">
        <v>13.5</v>
      </c>
    </row>
    <row r="8479" spans="5:7">
      <c r="E8479" s="80">
        <v>38139</v>
      </c>
      <c r="F8479">
        <v>2004</v>
      </c>
      <c r="G8479">
        <v>13.5</v>
      </c>
    </row>
    <row r="8480" spans="5:7">
      <c r="E8480" s="80">
        <v>38140</v>
      </c>
      <c r="F8480">
        <v>2004</v>
      </c>
      <c r="G8480">
        <v>13.5</v>
      </c>
    </row>
    <row r="8481" spans="5:7">
      <c r="E8481" s="80">
        <v>38141</v>
      </c>
      <c r="F8481">
        <v>2004</v>
      </c>
      <c r="G8481">
        <v>13.5</v>
      </c>
    </row>
    <row r="8482" spans="5:7">
      <c r="E8482" s="80">
        <v>38142</v>
      </c>
      <c r="F8482">
        <v>2004</v>
      </c>
      <c r="G8482">
        <v>13.5</v>
      </c>
    </row>
    <row r="8483" spans="5:7">
      <c r="E8483" s="80">
        <v>38143</v>
      </c>
      <c r="F8483">
        <v>2004</v>
      </c>
      <c r="G8483">
        <v>13.5</v>
      </c>
    </row>
    <row r="8484" spans="5:7">
      <c r="E8484" s="80">
        <v>38144</v>
      </c>
      <c r="F8484">
        <v>2004</v>
      </c>
      <c r="G8484">
        <v>13.5</v>
      </c>
    </row>
    <row r="8485" spans="5:7">
      <c r="E8485" s="80">
        <v>38145</v>
      </c>
      <c r="F8485">
        <v>2004</v>
      </c>
      <c r="G8485">
        <v>13.5</v>
      </c>
    </row>
    <row r="8486" spans="5:7">
      <c r="E8486" s="80">
        <v>38146</v>
      </c>
      <c r="F8486">
        <v>2004</v>
      </c>
      <c r="G8486">
        <v>13.5</v>
      </c>
    </row>
    <row r="8487" spans="5:7">
      <c r="E8487" s="80">
        <v>38147</v>
      </c>
      <c r="F8487">
        <v>2004</v>
      </c>
      <c r="G8487">
        <v>13.5</v>
      </c>
    </row>
    <row r="8488" spans="5:7">
      <c r="E8488" s="80">
        <v>38148</v>
      </c>
      <c r="F8488">
        <v>2004</v>
      </c>
      <c r="G8488">
        <v>13.5</v>
      </c>
    </row>
    <row r="8489" spans="5:7">
      <c r="E8489" s="80">
        <v>38149</v>
      </c>
      <c r="F8489">
        <v>2004</v>
      </c>
      <c r="G8489">
        <v>13.5</v>
      </c>
    </row>
    <row r="8490" spans="5:7">
      <c r="E8490" s="80">
        <v>38150</v>
      </c>
      <c r="F8490">
        <v>2004</v>
      </c>
      <c r="G8490">
        <v>13.5</v>
      </c>
    </row>
    <row r="8491" spans="5:7">
      <c r="E8491" s="80">
        <v>38151</v>
      </c>
      <c r="F8491">
        <v>2004</v>
      </c>
      <c r="G8491">
        <v>13.5</v>
      </c>
    </row>
    <row r="8492" spans="5:7">
      <c r="E8492" s="80">
        <v>38152</v>
      </c>
      <c r="F8492">
        <v>2004</v>
      </c>
      <c r="G8492">
        <v>13.5</v>
      </c>
    </row>
    <row r="8493" spans="5:7">
      <c r="E8493" s="80">
        <v>38153</v>
      </c>
      <c r="F8493">
        <v>2004</v>
      </c>
      <c r="G8493">
        <v>13.5</v>
      </c>
    </row>
    <row r="8494" spans="5:7">
      <c r="E8494" s="80">
        <v>38154</v>
      </c>
      <c r="F8494">
        <v>2004</v>
      </c>
      <c r="G8494">
        <v>13.5</v>
      </c>
    </row>
    <row r="8495" spans="5:7">
      <c r="E8495" s="80">
        <v>38155</v>
      </c>
      <c r="F8495">
        <v>2004</v>
      </c>
      <c r="G8495">
        <v>13.75</v>
      </c>
    </row>
    <row r="8496" spans="5:7">
      <c r="E8496" s="80">
        <v>38156</v>
      </c>
      <c r="F8496">
        <v>2004</v>
      </c>
      <c r="G8496">
        <v>13.75</v>
      </c>
    </row>
    <row r="8497" spans="5:7">
      <c r="E8497" s="80">
        <v>38157</v>
      </c>
      <c r="F8497">
        <v>2004</v>
      </c>
      <c r="G8497">
        <v>13.75</v>
      </c>
    </row>
    <row r="8498" spans="5:7">
      <c r="E8498" s="80">
        <v>38158</v>
      </c>
      <c r="F8498">
        <v>2004</v>
      </c>
      <c r="G8498">
        <v>13.75</v>
      </c>
    </row>
    <row r="8499" spans="5:7">
      <c r="E8499" s="80">
        <v>38159</v>
      </c>
      <c r="F8499">
        <v>2004</v>
      </c>
      <c r="G8499">
        <v>13.75</v>
      </c>
    </row>
    <row r="8500" spans="5:7">
      <c r="E8500" s="80">
        <v>38160</v>
      </c>
      <c r="F8500">
        <v>2004</v>
      </c>
      <c r="G8500">
        <v>13.75</v>
      </c>
    </row>
    <row r="8501" spans="5:7">
      <c r="E8501" s="80">
        <v>38161</v>
      </c>
      <c r="F8501">
        <v>2004</v>
      </c>
      <c r="G8501">
        <v>13.75</v>
      </c>
    </row>
    <row r="8502" spans="5:7">
      <c r="E8502" s="80">
        <v>38162</v>
      </c>
      <c r="F8502">
        <v>2004</v>
      </c>
      <c r="G8502">
        <v>13.75</v>
      </c>
    </row>
    <row r="8503" spans="5:7">
      <c r="E8503" s="80">
        <v>38163</v>
      </c>
      <c r="F8503">
        <v>2004</v>
      </c>
      <c r="G8503">
        <v>13.75</v>
      </c>
    </row>
    <row r="8504" spans="5:7">
      <c r="E8504" s="80">
        <v>38164</v>
      </c>
      <c r="F8504">
        <v>2004</v>
      </c>
      <c r="G8504">
        <v>13.75</v>
      </c>
    </row>
    <row r="8505" spans="5:7">
      <c r="E8505" s="80">
        <v>38165</v>
      </c>
      <c r="F8505">
        <v>2004</v>
      </c>
      <c r="G8505">
        <v>13.75</v>
      </c>
    </row>
    <row r="8506" spans="5:7">
      <c r="E8506" s="80">
        <v>38166</v>
      </c>
      <c r="F8506">
        <v>2004</v>
      </c>
      <c r="G8506">
        <v>13.75</v>
      </c>
    </row>
    <row r="8507" spans="5:7">
      <c r="E8507" s="80">
        <v>38167</v>
      </c>
      <c r="F8507">
        <v>2004</v>
      </c>
      <c r="G8507">
        <v>13.75</v>
      </c>
    </row>
    <row r="8508" spans="5:7">
      <c r="E8508" s="80">
        <v>38168</v>
      </c>
      <c r="F8508">
        <v>2004</v>
      </c>
      <c r="G8508">
        <v>13.75</v>
      </c>
    </row>
    <row r="8509" spans="5:7">
      <c r="E8509" s="80">
        <v>38169</v>
      </c>
      <c r="F8509">
        <v>2004</v>
      </c>
      <c r="G8509">
        <v>13.75</v>
      </c>
    </row>
    <row r="8510" spans="5:7">
      <c r="E8510" s="80">
        <v>38170</v>
      </c>
      <c r="F8510">
        <v>2004</v>
      </c>
      <c r="G8510">
        <v>13.75</v>
      </c>
    </row>
    <row r="8511" spans="5:7">
      <c r="E8511" s="80">
        <v>38171</v>
      </c>
      <c r="F8511">
        <v>2004</v>
      </c>
      <c r="G8511">
        <v>13.75</v>
      </c>
    </row>
    <row r="8512" spans="5:7">
      <c r="E8512" s="80">
        <v>38172</v>
      </c>
      <c r="F8512">
        <v>2004</v>
      </c>
      <c r="G8512">
        <v>13.75</v>
      </c>
    </row>
    <row r="8513" spans="5:7">
      <c r="E8513" s="80">
        <v>38173</v>
      </c>
      <c r="F8513">
        <v>2004</v>
      </c>
      <c r="G8513">
        <v>13.75</v>
      </c>
    </row>
    <row r="8514" spans="5:7">
      <c r="E8514" s="80">
        <v>38174</v>
      </c>
      <c r="F8514">
        <v>2004</v>
      </c>
      <c r="G8514">
        <v>13.75</v>
      </c>
    </row>
    <row r="8515" spans="5:7">
      <c r="E8515" s="80">
        <v>38175</v>
      </c>
      <c r="F8515">
        <v>2004</v>
      </c>
      <c r="G8515">
        <v>13.75</v>
      </c>
    </row>
    <row r="8516" spans="5:7">
      <c r="E8516" s="80">
        <v>38176</v>
      </c>
      <c r="F8516">
        <v>2004</v>
      </c>
      <c r="G8516">
        <v>13.75</v>
      </c>
    </row>
    <row r="8517" spans="5:7">
      <c r="E8517" s="80">
        <v>38177</v>
      </c>
      <c r="F8517">
        <v>2004</v>
      </c>
      <c r="G8517">
        <v>13.75</v>
      </c>
    </row>
    <row r="8518" spans="5:7">
      <c r="E8518" s="80">
        <v>38178</v>
      </c>
      <c r="F8518">
        <v>2004</v>
      </c>
      <c r="G8518">
        <v>13.75</v>
      </c>
    </row>
    <row r="8519" spans="5:7">
      <c r="E8519" s="80">
        <v>38179</v>
      </c>
      <c r="F8519">
        <v>2004</v>
      </c>
      <c r="G8519">
        <v>13.75</v>
      </c>
    </row>
    <row r="8520" spans="5:7">
      <c r="E8520" s="80">
        <v>38180</v>
      </c>
      <c r="F8520">
        <v>2004</v>
      </c>
      <c r="G8520">
        <v>13.75</v>
      </c>
    </row>
    <row r="8521" spans="5:7">
      <c r="E8521" s="80">
        <v>38181</v>
      </c>
      <c r="F8521">
        <v>2004</v>
      </c>
      <c r="G8521">
        <v>13.75</v>
      </c>
    </row>
    <row r="8522" spans="5:7">
      <c r="E8522" s="80">
        <v>38182</v>
      </c>
      <c r="F8522">
        <v>2004</v>
      </c>
      <c r="G8522">
        <v>13.75</v>
      </c>
    </row>
    <row r="8523" spans="5:7">
      <c r="E8523" s="80">
        <v>38183</v>
      </c>
      <c r="F8523">
        <v>2004</v>
      </c>
      <c r="G8523">
        <v>13.75</v>
      </c>
    </row>
    <row r="8524" spans="5:7">
      <c r="E8524" s="80">
        <v>38184</v>
      </c>
      <c r="F8524">
        <v>2004</v>
      </c>
      <c r="G8524">
        <v>13.75</v>
      </c>
    </row>
    <row r="8525" spans="5:7">
      <c r="E8525" s="80">
        <v>38185</v>
      </c>
      <c r="F8525">
        <v>2004</v>
      </c>
      <c r="G8525">
        <v>13.75</v>
      </c>
    </row>
    <row r="8526" spans="5:7">
      <c r="E8526" s="80">
        <v>38186</v>
      </c>
      <c r="F8526">
        <v>2004</v>
      </c>
      <c r="G8526">
        <v>13.75</v>
      </c>
    </row>
    <row r="8527" spans="5:7">
      <c r="E8527" s="80">
        <v>38187</v>
      </c>
      <c r="F8527">
        <v>2004</v>
      </c>
      <c r="G8527">
        <v>13.75</v>
      </c>
    </row>
    <row r="8528" spans="5:7">
      <c r="E8528" s="80">
        <v>38188</v>
      </c>
      <c r="F8528">
        <v>2004</v>
      </c>
      <c r="G8528">
        <v>13.75</v>
      </c>
    </row>
    <row r="8529" spans="5:7">
      <c r="E8529" s="80">
        <v>38189</v>
      </c>
      <c r="F8529">
        <v>2004</v>
      </c>
      <c r="G8529">
        <v>13.75</v>
      </c>
    </row>
    <row r="8530" spans="5:7">
      <c r="E8530" s="80">
        <v>38190</v>
      </c>
      <c r="F8530">
        <v>2004</v>
      </c>
      <c r="G8530">
        <v>13.75</v>
      </c>
    </row>
    <row r="8531" spans="5:7">
      <c r="E8531" s="80">
        <v>38191</v>
      </c>
      <c r="F8531">
        <v>2004</v>
      </c>
      <c r="G8531">
        <v>13.75</v>
      </c>
    </row>
    <row r="8532" spans="5:7">
      <c r="E8532" s="80">
        <v>38192</v>
      </c>
      <c r="F8532">
        <v>2004</v>
      </c>
      <c r="G8532">
        <v>13.75</v>
      </c>
    </row>
    <row r="8533" spans="5:7">
      <c r="E8533" s="80">
        <v>38193</v>
      </c>
      <c r="F8533">
        <v>2004</v>
      </c>
      <c r="G8533">
        <v>13.75</v>
      </c>
    </row>
    <row r="8534" spans="5:7">
      <c r="E8534" s="80">
        <v>38194</v>
      </c>
      <c r="F8534">
        <v>2004</v>
      </c>
      <c r="G8534">
        <v>13.75</v>
      </c>
    </row>
    <row r="8535" spans="5:7">
      <c r="E8535" s="80">
        <v>38195</v>
      </c>
      <c r="F8535">
        <v>2004</v>
      </c>
      <c r="G8535">
        <v>13.75</v>
      </c>
    </row>
    <row r="8536" spans="5:7">
      <c r="E8536" s="80">
        <v>38196</v>
      </c>
      <c r="F8536">
        <v>2004</v>
      </c>
      <c r="G8536">
        <v>13.75</v>
      </c>
    </row>
    <row r="8537" spans="5:7">
      <c r="E8537" s="80">
        <v>38197</v>
      </c>
      <c r="F8537">
        <v>2004</v>
      </c>
      <c r="G8537">
        <v>13.75</v>
      </c>
    </row>
    <row r="8538" spans="5:7">
      <c r="E8538" s="80">
        <v>38198</v>
      </c>
      <c r="F8538">
        <v>2004</v>
      </c>
      <c r="G8538">
        <v>13.75</v>
      </c>
    </row>
    <row r="8539" spans="5:7">
      <c r="E8539" s="80">
        <v>38199</v>
      </c>
      <c r="F8539">
        <v>2004</v>
      </c>
      <c r="G8539">
        <v>13.75</v>
      </c>
    </row>
    <row r="8540" spans="5:7">
      <c r="E8540" s="80">
        <v>38200</v>
      </c>
      <c r="F8540">
        <v>2004</v>
      </c>
      <c r="G8540">
        <v>13.75</v>
      </c>
    </row>
    <row r="8541" spans="5:7">
      <c r="E8541" s="80">
        <v>38201</v>
      </c>
      <c r="F8541">
        <v>2004</v>
      </c>
      <c r="G8541">
        <v>13.75</v>
      </c>
    </row>
    <row r="8542" spans="5:7">
      <c r="E8542" s="80">
        <v>38202</v>
      </c>
      <c r="F8542">
        <v>2004</v>
      </c>
      <c r="G8542">
        <v>13.75</v>
      </c>
    </row>
    <row r="8543" spans="5:7">
      <c r="E8543" s="80">
        <v>38203</v>
      </c>
      <c r="F8543">
        <v>2004</v>
      </c>
      <c r="G8543">
        <v>13.75</v>
      </c>
    </row>
    <row r="8544" spans="5:7">
      <c r="E8544" s="80">
        <v>38204</v>
      </c>
      <c r="F8544">
        <v>2004</v>
      </c>
      <c r="G8544">
        <v>13.75</v>
      </c>
    </row>
    <row r="8545" spans="5:7">
      <c r="E8545" s="80">
        <v>38205</v>
      </c>
      <c r="F8545">
        <v>2004</v>
      </c>
      <c r="G8545">
        <v>13.75</v>
      </c>
    </row>
    <row r="8546" spans="5:7">
      <c r="E8546" s="80">
        <v>38206</v>
      </c>
      <c r="F8546">
        <v>2004</v>
      </c>
      <c r="G8546">
        <v>13.75</v>
      </c>
    </row>
    <row r="8547" spans="5:7">
      <c r="E8547" s="80">
        <v>38207</v>
      </c>
      <c r="F8547">
        <v>2004</v>
      </c>
      <c r="G8547">
        <v>13.75</v>
      </c>
    </row>
    <row r="8548" spans="5:7">
      <c r="E8548" s="80">
        <v>38208</v>
      </c>
      <c r="F8548">
        <v>2004</v>
      </c>
      <c r="G8548">
        <v>13.75</v>
      </c>
    </row>
    <row r="8549" spans="5:7">
      <c r="E8549" s="80">
        <v>38209</v>
      </c>
      <c r="F8549">
        <v>2004</v>
      </c>
      <c r="G8549">
        <v>13.75</v>
      </c>
    </row>
    <row r="8550" spans="5:7">
      <c r="E8550" s="80">
        <v>38210</v>
      </c>
      <c r="F8550">
        <v>2004</v>
      </c>
      <c r="G8550">
        <v>13.75</v>
      </c>
    </row>
    <row r="8551" spans="5:7">
      <c r="E8551" s="80">
        <v>38211</v>
      </c>
      <c r="F8551">
        <v>2004</v>
      </c>
      <c r="G8551">
        <v>14</v>
      </c>
    </row>
    <row r="8552" spans="5:7">
      <c r="E8552" s="80">
        <v>38212</v>
      </c>
      <c r="F8552">
        <v>2004</v>
      </c>
      <c r="G8552">
        <v>14</v>
      </c>
    </row>
    <row r="8553" spans="5:7">
      <c r="E8553" s="80">
        <v>38213</v>
      </c>
      <c r="F8553">
        <v>2004</v>
      </c>
      <c r="G8553">
        <v>14</v>
      </c>
    </row>
    <row r="8554" spans="5:7">
      <c r="E8554" s="80">
        <v>38214</v>
      </c>
      <c r="F8554">
        <v>2004</v>
      </c>
      <c r="G8554">
        <v>14</v>
      </c>
    </row>
    <row r="8555" spans="5:7">
      <c r="E8555" s="80">
        <v>38215</v>
      </c>
      <c r="F8555">
        <v>2004</v>
      </c>
      <c r="G8555">
        <v>14</v>
      </c>
    </row>
    <row r="8556" spans="5:7">
      <c r="E8556" s="80">
        <v>38216</v>
      </c>
      <c r="F8556">
        <v>2004</v>
      </c>
      <c r="G8556">
        <v>14</v>
      </c>
    </row>
    <row r="8557" spans="5:7">
      <c r="E8557" s="80">
        <v>38217</v>
      </c>
      <c r="F8557">
        <v>2004</v>
      </c>
      <c r="G8557">
        <v>14</v>
      </c>
    </row>
    <row r="8558" spans="5:7">
      <c r="E8558" s="80">
        <v>38218</v>
      </c>
      <c r="F8558">
        <v>2004</v>
      </c>
      <c r="G8558">
        <v>14</v>
      </c>
    </row>
    <row r="8559" spans="5:7">
      <c r="E8559" s="80">
        <v>38219</v>
      </c>
      <c r="F8559">
        <v>2004</v>
      </c>
      <c r="G8559">
        <v>14</v>
      </c>
    </row>
    <row r="8560" spans="5:7">
      <c r="E8560" s="80">
        <v>38220</v>
      </c>
      <c r="F8560">
        <v>2004</v>
      </c>
      <c r="G8560">
        <v>14</v>
      </c>
    </row>
    <row r="8561" spans="5:7">
      <c r="E8561" s="80">
        <v>38221</v>
      </c>
      <c r="F8561">
        <v>2004</v>
      </c>
      <c r="G8561">
        <v>14</v>
      </c>
    </row>
    <row r="8562" spans="5:7">
      <c r="E8562" s="80">
        <v>38222</v>
      </c>
      <c r="F8562">
        <v>2004</v>
      </c>
      <c r="G8562">
        <v>14</v>
      </c>
    </row>
    <row r="8563" spans="5:7">
      <c r="E8563" s="80">
        <v>38223</v>
      </c>
      <c r="F8563">
        <v>2004</v>
      </c>
      <c r="G8563">
        <v>14</v>
      </c>
    </row>
    <row r="8564" spans="5:7">
      <c r="E8564" s="80">
        <v>38224</v>
      </c>
      <c r="F8564">
        <v>2004</v>
      </c>
      <c r="G8564">
        <v>14</v>
      </c>
    </row>
    <row r="8565" spans="5:7">
      <c r="E8565" s="80">
        <v>38225</v>
      </c>
      <c r="F8565">
        <v>2004</v>
      </c>
      <c r="G8565">
        <v>14</v>
      </c>
    </row>
    <row r="8566" spans="5:7">
      <c r="E8566" s="80">
        <v>38226</v>
      </c>
      <c r="F8566">
        <v>2004</v>
      </c>
      <c r="G8566">
        <v>14</v>
      </c>
    </row>
    <row r="8567" spans="5:7">
      <c r="E8567" s="80">
        <v>38227</v>
      </c>
      <c r="F8567">
        <v>2004</v>
      </c>
      <c r="G8567">
        <v>14</v>
      </c>
    </row>
    <row r="8568" spans="5:7">
      <c r="E8568" s="80">
        <v>38228</v>
      </c>
      <c r="F8568">
        <v>2004</v>
      </c>
      <c r="G8568">
        <v>14</v>
      </c>
    </row>
    <row r="8569" spans="5:7">
      <c r="E8569" s="80">
        <v>38229</v>
      </c>
      <c r="F8569">
        <v>2004</v>
      </c>
      <c r="G8569">
        <v>14</v>
      </c>
    </row>
    <row r="8570" spans="5:7">
      <c r="E8570" s="80">
        <v>38230</v>
      </c>
      <c r="F8570">
        <v>2004</v>
      </c>
      <c r="G8570">
        <v>14</v>
      </c>
    </row>
    <row r="8571" spans="5:7">
      <c r="E8571" s="80">
        <v>38231</v>
      </c>
      <c r="F8571">
        <v>2004</v>
      </c>
      <c r="G8571">
        <v>14</v>
      </c>
    </row>
    <row r="8572" spans="5:7">
      <c r="E8572" s="80">
        <v>38232</v>
      </c>
      <c r="F8572">
        <v>2004</v>
      </c>
      <c r="G8572">
        <v>14</v>
      </c>
    </row>
    <row r="8573" spans="5:7">
      <c r="E8573" s="80">
        <v>38233</v>
      </c>
      <c r="F8573">
        <v>2004</v>
      </c>
      <c r="G8573">
        <v>14</v>
      </c>
    </row>
    <row r="8574" spans="5:7">
      <c r="E8574" s="80">
        <v>38234</v>
      </c>
      <c r="F8574">
        <v>2004</v>
      </c>
      <c r="G8574">
        <v>14</v>
      </c>
    </row>
    <row r="8575" spans="5:7">
      <c r="E8575" s="80">
        <v>38235</v>
      </c>
      <c r="F8575">
        <v>2004</v>
      </c>
      <c r="G8575">
        <v>14</v>
      </c>
    </row>
    <row r="8576" spans="5:7">
      <c r="E8576" s="80">
        <v>38236</v>
      </c>
      <c r="F8576">
        <v>2004</v>
      </c>
      <c r="G8576">
        <v>14</v>
      </c>
    </row>
    <row r="8577" spans="5:7">
      <c r="E8577" s="80">
        <v>38237</v>
      </c>
      <c r="F8577">
        <v>2004</v>
      </c>
      <c r="G8577">
        <v>14</v>
      </c>
    </row>
    <row r="8578" spans="5:7">
      <c r="E8578" s="80">
        <v>38238</v>
      </c>
      <c r="F8578">
        <v>2004</v>
      </c>
      <c r="G8578">
        <v>14</v>
      </c>
    </row>
    <row r="8579" spans="5:7">
      <c r="E8579" s="80">
        <v>38239</v>
      </c>
      <c r="F8579">
        <v>2004</v>
      </c>
      <c r="G8579">
        <v>14.25</v>
      </c>
    </row>
    <row r="8580" spans="5:7">
      <c r="E8580" s="80">
        <v>38240</v>
      </c>
      <c r="F8580">
        <v>2004</v>
      </c>
      <c r="G8580">
        <v>14.25</v>
      </c>
    </row>
    <row r="8581" spans="5:7">
      <c r="E8581" s="80">
        <v>38241</v>
      </c>
      <c r="F8581">
        <v>2004</v>
      </c>
      <c r="G8581">
        <v>14.25</v>
      </c>
    </row>
    <row r="8582" spans="5:7">
      <c r="E8582" s="80">
        <v>38242</v>
      </c>
      <c r="F8582">
        <v>2004</v>
      </c>
      <c r="G8582">
        <v>14.25</v>
      </c>
    </row>
    <row r="8583" spans="5:7">
      <c r="E8583" s="80">
        <v>38243</v>
      </c>
      <c r="F8583">
        <v>2004</v>
      </c>
      <c r="G8583">
        <v>14.25</v>
      </c>
    </row>
    <row r="8584" spans="5:7">
      <c r="E8584" s="80">
        <v>38244</v>
      </c>
      <c r="F8584">
        <v>2004</v>
      </c>
      <c r="G8584">
        <v>14.25</v>
      </c>
    </row>
    <row r="8585" spans="5:7">
      <c r="E8585" s="80">
        <v>38245</v>
      </c>
      <c r="F8585">
        <v>2004</v>
      </c>
      <c r="G8585">
        <v>14.25</v>
      </c>
    </row>
    <row r="8586" spans="5:7">
      <c r="E8586" s="80">
        <v>38246</v>
      </c>
      <c r="F8586">
        <v>2004</v>
      </c>
      <c r="G8586">
        <v>14.25</v>
      </c>
    </row>
    <row r="8587" spans="5:7">
      <c r="E8587" s="80">
        <v>38247</v>
      </c>
      <c r="F8587">
        <v>2004</v>
      </c>
      <c r="G8587">
        <v>14.25</v>
      </c>
    </row>
    <row r="8588" spans="5:7">
      <c r="E8588" s="80">
        <v>38248</v>
      </c>
      <c r="F8588">
        <v>2004</v>
      </c>
      <c r="G8588">
        <v>14.25</v>
      </c>
    </row>
    <row r="8589" spans="5:7">
      <c r="E8589" s="80">
        <v>38249</v>
      </c>
      <c r="F8589">
        <v>2004</v>
      </c>
      <c r="G8589">
        <v>14.25</v>
      </c>
    </row>
    <row r="8590" spans="5:7">
      <c r="E8590" s="80">
        <v>38250</v>
      </c>
      <c r="F8590">
        <v>2004</v>
      </c>
      <c r="G8590">
        <v>14.25</v>
      </c>
    </row>
    <row r="8591" spans="5:7">
      <c r="E8591" s="80">
        <v>38251</v>
      </c>
      <c r="F8591">
        <v>2004</v>
      </c>
      <c r="G8591">
        <v>14.25</v>
      </c>
    </row>
    <row r="8592" spans="5:7">
      <c r="E8592" s="80">
        <v>38252</v>
      </c>
      <c r="F8592">
        <v>2004</v>
      </c>
      <c r="G8592">
        <v>14.25</v>
      </c>
    </row>
    <row r="8593" spans="5:7">
      <c r="E8593" s="80">
        <v>38253</v>
      </c>
      <c r="F8593">
        <v>2004</v>
      </c>
      <c r="G8593">
        <v>14.25</v>
      </c>
    </row>
    <row r="8594" spans="5:7">
      <c r="E8594" s="80">
        <v>38254</v>
      </c>
      <c r="F8594">
        <v>2004</v>
      </c>
      <c r="G8594">
        <v>14.25</v>
      </c>
    </row>
    <row r="8595" spans="5:7">
      <c r="E8595" s="80">
        <v>38255</v>
      </c>
      <c r="F8595">
        <v>2004</v>
      </c>
      <c r="G8595">
        <v>14.25</v>
      </c>
    </row>
    <row r="8596" spans="5:7">
      <c r="E8596" s="80">
        <v>38256</v>
      </c>
      <c r="F8596">
        <v>2004</v>
      </c>
      <c r="G8596">
        <v>14.25</v>
      </c>
    </row>
    <row r="8597" spans="5:7">
      <c r="E8597" s="80">
        <v>38257</v>
      </c>
      <c r="F8597">
        <v>2004</v>
      </c>
      <c r="G8597">
        <v>14.25</v>
      </c>
    </row>
    <row r="8598" spans="5:7">
      <c r="E8598" s="80">
        <v>38258</v>
      </c>
      <c r="F8598">
        <v>2004</v>
      </c>
      <c r="G8598">
        <v>14.25</v>
      </c>
    </row>
    <row r="8599" spans="5:7">
      <c r="E8599" s="80">
        <v>38259</v>
      </c>
      <c r="F8599">
        <v>2004</v>
      </c>
      <c r="G8599">
        <v>14.25</v>
      </c>
    </row>
    <row r="8600" spans="5:7">
      <c r="E8600" s="80">
        <v>38260</v>
      </c>
      <c r="F8600">
        <v>2004</v>
      </c>
      <c r="G8600">
        <v>14.25</v>
      </c>
    </row>
    <row r="8601" spans="5:7">
      <c r="E8601" s="80">
        <v>38261</v>
      </c>
      <c r="F8601">
        <v>2004</v>
      </c>
      <c r="G8601">
        <v>14.25</v>
      </c>
    </row>
    <row r="8602" spans="5:7">
      <c r="E8602" s="80">
        <v>38262</v>
      </c>
      <c r="F8602">
        <v>2004</v>
      </c>
      <c r="G8602">
        <v>14.25</v>
      </c>
    </row>
    <row r="8603" spans="5:7">
      <c r="E8603" s="80">
        <v>38263</v>
      </c>
      <c r="F8603">
        <v>2004</v>
      </c>
      <c r="G8603">
        <v>14.25</v>
      </c>
    </row>
    <row r="8604" spans="5:7">
      <c r="E8604" s="80">
        <v>38264</v>
      </c>
      <c r="F8604">
        <v>2004</v>
      </c>
      <c r="G8604">
        <v>14.25</v>
      </c>
    </row>
    <row r="8605" spans="5:7">
      <c r="E8605" s="80">
        <v>38265</v>
      </c>
      <c r="F8605">
        <v>2004</v>
      </c>
      <c r="G8605">
        <v>14.25</v>
      </c>
    </row>
    <row r="8606" spans="5:7">
      <c r="E8606" s="80">
        <v>38266</v>
      </c>
      <c r="F8606">
        <v>2004</v>
      </c>
      <c r="G8606">
        <v>14.25</v>
      </c>
    </row>
    <row r="8607" spans="5:7">
      <c r="E8607" s="80">
        <v>38267</v>
      </c>
      <c r="F8607">
        <v>2004</v>
      </c>
      <c r="G8607">
        <v>14.25</v>
      </c>
    </row>
    <row r="8608" spans="5:7">
      <c r="E8608" s="80">
        <v>38268</v>
      </c>
      <c r="F8608">
        <v>2004</v>
      </c>
      <c r="G8608">
        <v>14.25</v>
      </c>
    </row>
    <row r="8609" spans="5:7">
      <c r="E8609" s="80">
        <v>38269</v>
      </c>
      <c r="F8609">
        <v>2004</v>
      </c>
      <c r="G8609">
        <v>14.25</v>
      </c>
    </row>
    <row r="8610" spans="5:7">
      <c r="E8610" s="80">
        <v>38270</v>
      </c>
      <c r="F8610">
        <v>2004</v>
      </c>
      <c r="G8610">
        <v>14.25</v>
      </c>
    </row>
    <row r="8611" spans="5:7">
      <c r="E8611" s="80">
        <v>38271</v>
      </c>
      <c r="F8611">
        <v>2004</v>
      </c>
      <c r="G8611">
        <v>14.25</v>
      </c>
    </row>
    <row r="8612" spans="5:7">
      <c r="E8612" s="80">
        <v>38272</v>
      </c>
      <c r="F8612">
        <v>2004</v>
      </c>
      <c r="G8612">
        <v>14.25</v>
      </c>
    </row>
    <row r="8613" spans="5:7">
      <c r="E8613" s="80">
        <v>38273</v>
      </c>
      <c r="F8613">
        <v>2004</v>
      </c>
      <c r="G8613">
        <v>14.25</v>
      </c>
    </row>
    <row r="8614" spans="5:7">
      <c r="E8614" s="80">
        <v>38274</v>
      </c>
      <c r="F8614">
        <v>2004</v>
      </c>
      <c r="G8614">
        <v>14.25</v>
      </c>
    </row>
    <row r="8615" spans="5:7">
      <c r="E8615" s="80">
        <v>38275</v>
      </c>
      <c r="F8615">
        <v>2004</v>
      </c>
      <c r="G8615">
        <v>14.25</v>
      </c>
    </row>
    <row r="8616" spans="5:7">
      <c r="E8616" s="80">
        <v>38276</v>
      </c>
      <c r="F8616">
        <v>2004</v>
      </c>
      <c r="G8616">
        <v>14.25</v>
      </c>
    </row>
    <row r="8617" spans="5:7">
      <c r="E8617" s="80">
        <v>38277</v>
      </c>
      <c r="F8617">
        <v>2004</v>
      </c>
      <c r="G8617">
        <v>14.25</v>
      </c>
    </row>
    <row r="8618" spans="5:7">
      <c r="E8618" s="80">
        <v>38278</v>
      </c>
      <c r="F8618">
        <v>2004</v>
      </c>
      <c r="G8618">
        <v>14.25</v>
      </c>
    </row>
    <row r="8619" spans="5:7">
      <c r="E8619" s="80">
        <v>38279</v>
      </c>
      <c r="F8619">
        <v>2004</v>
      </c>
      <c r="G8619">
        <v>14.25</v>
      </c>
    </row>
    <row r="8620" spans="5:7">
      <c r="E8620" s="80">
        <v>38280</v>
      </c>
      <c r="F8620">
        <v>2004</v>
      </c>
      <c r="G8620">
        <v>14.25</v>
      </c>
    </row>
    <row r="8621" spans="5:7">
      <c r="E8621" s="80">
        <v>38281</v>
      </c>
      <c r="F8621">
        <v>2004</v>
      </c>
      <c r="G8621">
        <v>14.25</v>
      </c>
    </row>
    <row r="8622" spans="5:7">
      <c r="E8622" s="80">
        <v>38282</v>
      </c>
      <c r="F8622">
        <v>2004</v>
      </c>
      <c r="G8622">
        <v>14.25</v>
      </c>
    </row>
    <row r="8623" spans="5:7">
      <c r="E8623" s="80">
        <v>38283</v>
      </c>
      <c r="F8623">
        <v>2004</v>
      </c>
      <c r="G8623">
        <v>14.25</v>
      </c>
    </row>
    <row r="8624" spans="5:7">
      <c r="E8624" s="80">
        <v>38284</v>
      </c>
      <c r="F8624">
        <v>2004</v>
      </c>
      <c r="G8624">
        <v>14.25</v>
      </c>
    </row>
    <row r="8625" spans="5:7">
      <c r="E8625" s="80">
        <v>38285</v>
      </c>
      <c r="F8625">
        <v>2004</v>
      </c>
      <c r="G8625">
        <v>14.25</v>
      </c>
    </row>
    <row r="8626" spans="5:7">
      <c r="E8626" s="80">
        <v>38286</v>
      </c>
      <c r="F8626">
        <v>2004</v>
      </c>
      <c r="G8626">
        <v>14.25</v>
      </c>
    </row>
    <row r="8627" spans="5:7">
      <c r="E8627" s="80">
        <v>38287</v>
      </c>
      <c r="F8627">
        <v>2004</v>
      </c>
      <c r="G8627">
        <v>14.25</v>
      </c>
    </row>
    <row r="8628" spans="5:7">
      <c r="E8628" s="80">
        <v>38288</v>
      </c>
      <c r="F8628">
        <v>2004</v>
      </c>
      <c r="G8628">
        <v>14.25</v>
      </c>
    </row>
    <row r="8629" spans="5:7">
      <c r="E8629" s="80">
        <v>38289</v>
      </c>
      <c r="F8629">
        <v>2004</v>
      </c>
      <c r="G8629">
        <v>14.25</v>
      </c>
    </row>
    <row r="8630" spans="5:7">
      <c r="E8630" s="80">
        <v>38290</v>
      </c>
      <c r="F8630">
        <v>2004</v>
      </c>
      <c r="G8630">
        <v>14.25</v>
      </c>
    </row>
    <row r="8631" spans="5:7">
      <c r="E8631" s="80">
        <v>38291</v>
      </c>
      <c r="F8631">
        <v>2004</v>
      </c>
      <c r="G8631">
        <v>14.25</v>
      </c>
    </row>
    <row r="8632" spans="5:7">
      <c r="E8632" s="80">
        <v>38292</v>
      </c>
      <c r="F8632">
        <v>2004</v>
      </c>
      <c r="G8632">
        <v>14.25</v>
      </c>
    </row>
    <row r="8633" spans="5:7">
      <c r="E8633" s="80">
        <v>38293</v>
      </c>
      <c r="F8633">
        <v>2004</v>
      </c>
      <c r="G8633">
        <v>14.25</v>
      </c>
    </row>
    <row r="8634" spans="5:7">
      <c r="E8634" s="80">
        <v>38294</v>
      </c>
      <c r="F8634">
        <v>2004</v>
      </c>
      <c r="G8634">
        <v>14.25</v>
      </c>
    </row>
    <row r="8635" spans="5:7">
      <c r="E8635" s="80">
        <v>38295</v>
      </c>
      <c r="F8635">
        <v>2004</v>
      </c>
      <c r="G8635">
        <v>14.25</v>
      </c>
    </row>
    <row r="8636" spans="5:7">
      <c r="E8636" s="80">
        <v>38296</v>
      </c>
      <c r="F8636">
        <v>2004</v>
      </c>
      <c r="G8636">
        <v>14.25</v>
      </c>
    </row>
    <row r="8637" spans="5:7">
      <c r="E8637" s="80">
        <v>38297</v>
      </c>
      <c r="F8637">
        <v>2004</v>
      </c>
      <c r="G8637">
        <v>14.25</v>
      </c>
    </row>
    <row r="8638" spans="5:7">
      <c r="E8638" s="80">
        <v>38298</v>
      </c>
      <c r="F8638">
        <v>2004</v>
      </c>
      <c r="G8638">
        <v>14.25</v>
      </c>
    </row>
    <row r="8639" spans="5:7">
      <c r="E8639" s="80">
        <v>38299</v>
      </c>
      <c r="F8639">
        <v>2004</v>
      </c>
      <c r="G8639">
        <v>14.25</v>
      </c>
    </row>
    <row r="8640" spans="5:7">
      <c r="E8640" s="80">
        <v>38300</v>
      </c>
      <c r="F8640">
        <v>2004</v>
      </c>
      <c r="G8640">
        <v>14.25</v>
      </c>
    </row>
    <row r="8641" spans="5:7">
      <c r="E8641" s="80">
        <v>38301</v>
      </c>
      <c r="F8641">
        <v>2004</v>
      </c>
      <c r="G8641">
        <v>14.25</v>
      </c>
    </row>
    <row r="8642" spans="5:7">
      <c r="E8642" s="80">
        <v>38302</v>
      </c>
      <c r="F8642">
        <v>2004</v>
      </c>
      <c r="G8642">
        <v>14.25</v>
      </c>
    </row>
    <row r="8643" spans="5:7">
      <c r="E8643" s="80">
        <v>38303</v>
      </c>
      <c r="F8643">
        <v>2004</v>
      </c>
      <c r="G8643">
        <v>14.25</v>
      </c>
    </row>
    <row r="8644" spans="5:7">
      <c r="E8644" s="80">
        <v>38304</v>
      </c>
      <c r="F8644">
        <v>2004</v>
      </c>
      <c r="G8644">
        <v>14.25</v>
      </c>
    </row>
    <row r="8645" spans="5:7">
      <c r="E8645" s="80">
        <v>38305</v>
      </c>
      <c r="F8645">
        <v>2004</v>
      </c>
      <c r="G8645">
        <v>14.25</v>
      </c>
    </row>
    <row r="8646" spans="5:7">
      <c r="E8646" s="80">
        <v>38306</v>
      </c>
      <c r="F8646">
        <v>2004</v>
      </c>
      <c r="G8646">
        <v>14.25</v>
      </c>
    </row>
    <row r="8647" spans="5:7">
      <c r="E8647" s="80">
        <v>38307</v>
      </c>
      <c r="F8647">
        <v>2004</v>
      </c>
      <c r="G8647">
        <v>14.25</v>
      </c>
    </row>
    <row r="8648" spans="5:7">
      <c r="E8648" s="80">
        <v>38308</v>
      </c>
      <c r="F8648">
        <v>2004</v>
      </c>
      <c r="G8648">
        <v>14.25</v>
      </c>
    </row>
    <row r="8649" spans="5:7">
      <c r="E8649" s="80">
        <v>38309</v>
      </c>
      <c r="F8649">
        <v>2004</v>
      </c>
      <c r="G8649">
        <v>14.25</v>
      </c>
    </row>
    <row r="8650" spans="5:7">
      <c r="E8650" s="80">
        <v>38310</v>
      </c>
      <c r="F8650">
        <v>2004</v>
      </c>
      <c r="G8650">
        <v>14.25</v>
      </c>
    </row>
    <row r="8651" spans="5:7">
      <c r="E8651" s="80">
        <v>38311</v>
      </c>
      <c r="F8651">
        <v>2004</v>
      </c>
      <c r="G8651">
        <v>14.25</v>
      </c>
    </row>
    <row r="8652" spans="5:7">
      <c r="E8652" s="80">
        <v>38312</v>
      </c>
      <c r="F8652">
        <v>2004</v>
      </c>
      <c r="G8652">
        <v>14.25</v>
      </c>
    </row>
    <row r="8653" spans="5:7">
      <c r="E8653" s="80">
        <v>38313</v>
      </c>
      <c r="F8653">
        <v>2004</v>
      </c>
      <c r="G8653">
        <v>14.25</v>
      </c>
    </row>
    <row r="8654" spans="5:7">
      <c r="E8654" s="80">
        <v>38314</v>
      </c>
      <c r="F8654">
        <v>2004</v>
      </c>
      <c r="G8654">
        <v>14.25</v>
      </c>
    </row>
    <row r="8655" spans="5:7">
      <c r="E8655" s="80">
        <v>38315</v>
      </c>
      <c r="F8655">
        <v>2004</v>
      </c>
      <c r="G8655">
        <v>14.25</v>
      </c>
    </row>
    <row r="8656" spans="5:7">
      <c r="E8656" s="80">
        <v>38316</v>
      </c>
      <c r="F8656">
        <v>2004</v>
      </c>
      <c r="G8656">
        <v>14.25</v>
      </c>
    </row>
    <row r="8657" spans="5:7">
      <c r="E8657" s="80">
        <v>38317</v>
      </c>
      <c r="F8657">
        <v>2004</v>
      </c>
      <c r="G8657">
        <v>14.25</v>
      </c>
    </row>
    <row r="8658" spans="5:7">
      <c r="E8658" s="80">
        <v>38318</v>
      </c>
      <c r="F8658">
        <v>2004</v>
      </c>
      <c r="G8658">
        <v>14.25</v>
      </c>
    </row>
    <row r="8659" spans="5:7">
      <c r="E8659" s="80">
        <v>38319</v>
      </c>
      <c r="F8659">
        <v>2004</v>
      </c>
      <c r="G8659">
        <v>14.25</v>
      </c>
    </row>
    <row r="8660" spans="5:7">
      <c r="E8660" s="80">
        <v>38320</v>
      </c>
      <c r="F8660">
        <v>2004</v>
      </c>
      <c r="G8660">
        <v>14.25</v>
      </c>
    </row>
    <row r="8661" spans="5:7">
      <c r="E8661" s="80">
        <v>38321</v>
      </c>
      <c r="F8661">
        <v>2004</v>
      </c>
      <c r="G8661">
        <v>14.25</v>
      </c>
    </row>
    <row r="8662" spans="5:7">
      <c r="E8662" s="80">
        <v>38322</v>
      </c>
      <c r="F8662">
        <v>2004</v>
      </c>
      <c r="G8662">
        <v>14.25</v>
      </c>
    </row>
    <row r="8663" spans="5:7">
      <c r="E8663" s="80">
        <v>38323</v>
      </c>
      <c r="F8663">
        <v>2004</v>
      </c>
      <c r="G8663">
        <v>14.25</v>
      </c>
    </row>
    <row r="8664" spans="5:7">
      <c r="E8664" s="80">
        <v>38324</v>
      </c>
      <c r="F8664">
        <v>2004</v>
      </c>
      <c r="G8664">
        <v>14.25</v>
      </c>
    </row>
    <row r="8665" spans="5:7">
      <c r="E8665" s="80">
        <v>38325</v>
      </c>
      <c r="F8665">
        <v>2004</v>
      </c>
      <c r="G8665">
        <v>14.25</v>
      </c>
    </row>
    <row r="8666" spans="5:7">
      <c r="E8666" s="80">
        <v>38326</v>
      </c>
      <c r="F8666">
        <v>2004</v>
      </c>
      <c r="G8666">
        <v>14.25</v>
      </c>
    </row>
    <row r="8667" spans="5:7">
      <c r="E8667" s="80">
        <v>38327</v>
      </c>
      <c r="F8667">
        <v>2004</v>
      </c>
      <c r="G8667">
        <v>14.25</v>
      </c>
    </row>
    <row r="8668" spans="5:7">
      <c r="E8668" s="80">
        <v>38328</v>
      </c>
      <c r="F8668">
        <v>2004</v>
      </c>
      <c r="G8668">
        <v>14.25</v>
      </c>
    </row>
    <row r="8669" spans="5:7">
      <c r="E8669" s="80">
        <v>38329</v>
      </c>
      <c r="F8669">
        <v>2004</v>
      </c>
      <c r="G8669">
        <v>14.25</v>
      </c>
    </row>
    <row r="8670" spans="5:7">
      <c r="E8670" s="80">
        <v>38330</v>
      </c>
      <c r="F8670">
        <v>2004</v>
      </c>
      <c r="G8670">
        <v>14.25</v>
      </c>
    </row>
    <row r="8671" spans="5:7">
      <c r="E8671" s="80">
        <v>38331</v>
      </c>
      <c r="F8671">
        <v>2004</v>
      </c>
      <c r="G8671">
        <v>14.25</v>
      </c>
    </row>
    <row r="8672" spans="5:7">
      <c r="E8672" s="80">
        <v>38332</v>
      </c>
      <c r="F8672">
        <v>2004</v>
      </c>
      <c r="G8672">
        <v>14.25</v>
      </c>
    </row>
    <row r="8673" spans="5:7">
      <c r="E8673" s="80">
        <v>38333</v>
      </c>
      <c r="F8673">
        <v>2004</v>
      </c>
      <c r="G8673">
        <v>14.25</v>
      </c>
    </row>
    <row r="8674" spans="5:7">
      <c r="E8674" s="80">
        <v>38334</v>
      </c>
      <c r="F8674">
        <v>2004</v>
      </c>
      <c r="G8674">
        <v>14.25</v>
      </c>
    </row>
    <row r="8675" spans="5:7">
      <c r="E8675" s="80">
        <v>38335</v>
      </c>
      <c r="F8675">
        <v>2004</v>
      </c>
      <c r="G8675">
        <v>14.25</v>
      </c>
    </row>
    <row r="8676" spans="5:7">
      <c r="E8676" s="80">
        <v>38336</v>
      </c>
      <c r="F8676">
        <v>2004</v>
      </c>
      <c r="G8676">
        <v>14.25</v>
      </c>
    </row>
    <row r="8677" spans="5:7">
      <c r="E8677" s="80">
        <v>38337</v>
      </c>
      <c r="F8677">
        <v>2004</v>
      </c>
      <c r="G8677">
        <v>14.25</v>
      </c>
    </row>
    <row r="8678" spans="5:7">
      <c r="E8678" s="80">
        <v>38338</v>
      </c>
      <c r="F8678">
        <v>2004</v>
      </c>
      <c r="G8678">
        <v>14.25</v>
      </c>
    </row>
    <row r="8679" spans="5:7">
      <c r="E8679" s="80">
        <v>38339</v>
      </c>
      <c r="F8679">
        <v>2004</v>
      </c>
      <c r="G8679">
        <v>14.25</v>
      </c>
    </row>
    <row r="8680" spans="5:7">
      <c r="E8680" s="80">
        <v>38340</v>
      </c>
      <c r="F8680">
        <v>2004</v>
      </c>
      <c r="G8680">
        <v>14.25</v>
      </c>
    </row>
    <row r="8681" spans="5:7">
      <c r="E8681" s="80">
        <v>38341</v>
      </c>
      <c r="F8681">
        <v>2004</v>
      </c>
      <c r="G8681">
        <v>14.25</v>
      </c>
    </row>
    <row r="8682" spans="5:7">
      <c r="E8682" s="80">
        <v>38342</v>
      </c>
      <c r="F8682">
        <v>2004</v>
      </c>
      <c r="G8682">
        <v>14.25</v>
      </c>
    </row>
    <row r="8683" spans="5:7">
      <c r="E8683" s="80">
        <v>38343</v>
      </c>
      <c r="F8683">
        <v>2004</v>
      </c>
      <c r="G8683">
        <v>14.25</v>
      </c>
    </row>
    <row r="8684" spans="5:7">
      <c r="E8684" s="80">
        <v>38344</v>
      </c>
      <c r="F8684">
        <v>2004</v>
      </c>
      <c r="G8684">
        <v>14.25</v>
      </c>
    </row>
    <row r="8685" spans="5:7">
      <c r="E8685" s="80">
        <v>38345</v>
      </c>
      <c r="F8685">
        <v>2004</v>
      </c>
      <c r="G8685">
        <v>14.25</v>
      </c>
    </row>
    <row r="8686" spans="5:7">
      <c r="E8686" s="80">
        <v>38346</v>
      </c>
      <c r="F8686">
        <v>2004</v>
      </c>
      <c r="G8686">
        <v>14.25</v>
      </c>
    </row>
    <row r="8687" spans="5:7">
      <c r="E8687" s="80">
        <v>38347</v>
      </c>
      <c r="F8687">
        <v>2004</v>
      </c>
      <c r="G8687">
        <v>14.25</v>
      </c>
    </row>
    <row r="8688" spans="5:7">
      <c r="E8688" s="80">
        <v>38348</v>
      </c>
      <c r="F8688">
        <v>2004</v>
      </c>
      <c r="G8688">
        <v>14.25</v>
      </c>
    </row>
    <row r="8689" spans="5:7">
      <c r="E8689" s="80">
        <v>38349</v>
      </c>
      <c r="F8689">
        <v>2004</v>
      </c>
      <c r="G8689">
        <v>14.25</v>
      </c>
    </row>
    <row r="8690" spans="5:7">
      <c r="E8690" s="80">
        <v>38350</v>
      </c>
      <c r="F8690">
        <v>2004</v>
      </c>
      <c r="G8690">
        <v>14.25</v>
      </c>
    </row>
    <row r="8691" spans="5:7">
      <c r="E8691" s="80">
        <v>38351</v>
      </c>
      <c r="F8691">
        <v>2004</v>
      </c>
      <c r="G8691">
        <v>14.25</v>
      </c>
    </row>
    <row r="8692" spans="5:7">
      <c r="E8692" s="80">
        <v>38352</v>
      </c>
      <c r="F8692">
        <v>2004</v>
      </c>
      <c r="G8692">
        <v>14.25</v>
      </c>
    </row>
    <row r="8693" spans="5:7">
      <c r="E8693" s="80">
        <v>38353</v>
      </c>
      <c r="F8693">
        <v>2005</v>
      </c>
      <c r="G8693">
        <v>14.25</v>
      </c>
    </row>
    <row r="8694" spans="5:7">
      <c r="E8694" s="80">
        <v>38354</v>
      </c>
      <c r="F8694">
        <v>2005</v>
      </c>
      <c r="G8694">
        <v>14.25</v>
      </c>
    </row>
    <row r="8695" spans="5:7">
      <c r="E8695" s="80">
        <v>38355</v>
      </c>
      <c r="F8695">
        <v>2005</v>
      </c>
      <c r="G8695">
        <v>14.25</v>
      </c>
    </row>
    <row r="8696" spans="5:7">
      <c r="E8696" s="80">
        <v>38356</v>
      </c>
      <c r="F8696">
        <v>2005</v>
      </c>
      <c r="G8696">
        <v>14.25</v>
      </c>
    </row>
    <row r="8697" spans="5:7">
      <c r="E8697" s="80">
        <v>38357</v>
      </c>
      <c r="F8697">
        <v>2005</v>
      </c>
      <c r="G8697">
        <v>14.25</v>
      </c>
    </row>
    <row r="8698" spans="5:7">
      <c r="E8698" s="80">
        <v>38358</v>
      </c>
      <c r="F8698">
        <v>2005</v>
      </c>
      <c r="G8698">
        <v>14.25</v>
      </c>
    </row>
    <row r="8699" spans="5:7">
      <c r="E8699" s="80">
        <v>38359</v>
      </c>
      <c r="F8699">
        <v>2005</v>
      </c>
      <c r="G8699">
        <v>14.25</v>
      </c>
    </row>
    <row r="8700" spans="5:7">
      <c r="E8700" s="80">
        <v>38360</v>
      </c>
      <c r="F8700">
        <v>2005</v>
      </c>
      <c r="G8700">
        <v>14.25</v>
      </c>
    </row>
    <row r="8701" spans="5:7">
      <c r="E8701" s="80">
        <v>38361</v>
      </c>
      <c r="F8701">
        <v>2005</v>
      </c>
      <c r="G8701">
        <v>14.25</v>
      </c>
    </row>
    <row r="8702" spans="5:7">
      <c r="E8702" s="80">
        <v>38362</v>
      </c>
      <c r="F8702">
        <v>2005</v>
      </c>
      <c r="G8702">
        <v>14.25</v>
      </c>
    </row>
    <row r="8703" spans="5:7">
      <c r="E8703" s="80">
        <v>38363</v>
      </c>
      <c r="F8703">
        <v>2005</v>
      </c>
      <c r="G8703">
        <v>14.25</v>
      </c>
    </row>
    <row r="8704" spans="5:7">
      <c r="E8704" s="80">
        <v>38364</v>
      </c>
      <c r="F8704">
        <v>2005</v>
      </c>
      <c r="G8704">
        <v>14.25</v>
      </c>
    </row>
    <row r="8705" spans="5:7">
      <c r="E8705" s="80">
        <v>38365</v>
      </c>
      <c r="F8705">
        <v>2005</v>
      </c>
      <c r="G8705">
        <v>14.25</v>
      </c>
    </row>
    <row r="8706" spans="5:7">
      <c r="E8706" s="80">
        <v>38366</v>
      </c>
      <c r="F8706">
        <v>2005</v>
      </c>
      <c r="G8706">
        <v>14.25</v>
      </c>
    </row>
    <row r="8707" spans="5:7">
      <c r="E8707" s="80">
        <v>38367</v>
      </c>
      <c r="F8707">
        <v>2005</v>
      </c>
      <c r="G8707">
        <v>14.25</v>
      </c>
    </row>
    <row r="8708" spans="5:7">
      <c r="E8708" s="80">
        <v>38368</v>
      </c>
      <c r="F8708">
        <v>2005</v>
      </c>
      <c r="G8708">
        <v>14.25</v>
      </c>
    </row>
    <row r="8709" spans="5:7">
      <c r="E8709" s="80">
        <v>38369</v>
      </c>
      <c r="F8709">
        <v>2005</v>
      </c>
      <c r="G8709">
        <v>14.25</v>
      </c>
    </row>
    <row r="8710" spans="5:7">
      <c r="E8710" s="80">
        <v>38370</v>
      </c>
      <c r="F8710">
        <v>2005</v>
      </c>
      <c r="G8710">
        <v>14.25</v>
      </c>
    </row>
    <row r="8711" spans="5:7">
      <c r="E8711" s="80">
        <v>38371</v>
      </c>
      <c r="F8711">
        <v>2005</v>
      </c>
      <c r="G8711">
        <v>14.25</v>
      </c>
    </row>
    <row r="8712" spans="5:7">
      <c r="E8712" s="80">
        <v>38372</v>
      </c>
      <c r="F8712">
        <v>2005</v>
      </c>
      <c r="G8712">
        <v>14.25</v>
      </c>
    </row>
    <row r="8713" spans="5:7">
      <c r="E8713" s="80">
        <v>38373</v>
      </c>
      <c r="F8713">
        <v>2005</v>
      </c>
      <c r="G8713">
        <v>14.25</v>
      </c>
    </row>
    <row r="8714" spans="5:7">
      <c r="E8714" s="80">
        <v>38374</v>
      </c>
      <c r="F8714">
        <v>2005</v>
      </c>
      <c r="G8714">
        <v>14.25</v>
      </c>
    </row>
    <row r="8715" spans="5:7">
      <c r="E8715" s="80">
        <v>38375</v>
      </c>
      <c r="F8715">
        <v>2005</v>
      </c>
      <c r="G8715">
        <v>14.25</v>
      </c>
    </row>
    <row r="8716" spans="5:7">
      <c r="E8716" s="80">
        <v>38376</v>
      </c>
      <c r="F8716">
        <v>2005</v>
      </c>
      <c r="G8716">
        <v>14.25</v>
      </c>
    </row>
    <row r="8717" spans="5:7">
      <c r="E8717" s="80">
        <v>38377</v>
      </c>
      <c r="F8717">
        <v>2005</v>
      </c>
      <c r="G8717">
        <v>14.25</v>
      </c>
    </row>
    <row r="8718" spans="5:7">
      <c r="E8718" s="80">
        <v>38378</v>
      </c>
      <c r="F8718">
        <v>2005</v>
      </c>
      <c r="G8718">
        <v>14.25</v>
      </c>
    </row>
    <row r="8719" spans="5:7">
      <c r="E8719" s="80">
        <v>38379</v>
      </c>
      <c r="F8719">
        <v>2005</v>
      </c>
      <c r="G8719">
        <v>14.5</v>
      </c>
    </row>
    <row r="8720" spans="5:7">
      <c r="E8720" s="80">
        <v>38380</v>
      </c>
      <c r="F8720">
        <v>2005</v>
      </c>
      <c r="G8720">
        <v>14.5</v>
      </c>
    </row>
    <row r="8721" spans="5:7">
      <c r="E8721" s="80">
        <v>38381</v>
      </c>
      <c r="F8721">
        <v>2005</v>
      </c>
      <c r="G8721">
        <v>14.5</v>
      </c>
    </row>
    <row r="8722" spans="5:7">
      <c r="E8722" s="80">
        <v>38382</v>
      </c>
      <c r="F8722">
        <v>2005</v>
      </c>
      <c r="G8722">
        <v>14.5</v>
      </c>
    </row>
    <row r="8723" spans="5:7">
      <c r="E8723" s="80">
        <v>38383</v>
      </c>
      <c r="F8723">
        <v>2005</v>
      </c>
      <c r="G8723">
        <v>14.5</v>
      </c>
    </row>
    <row r="8724" spans="5:7">
      <c r="E8724" s="80">
        <v>38384</v>
      </c>
      <c r="F8724">
        <v>2005</v>
      </c>
      <c r="G8724">
        <v>14.5</v>
      </c>
    </row>
    <row r="8725" spans="5:7">
      <c r="E8725" s="80">
        <v>38385</v>
      </c>
      <c r="F8725">
        <v>2005</v>
      </c>
      <c r="G8725">
        <v>14.5</v>
      </c>
    </row>
    <row r="8726" spans="5:7">
      <c r="E8726" s="80">
        <v>38386</v>
      </c>
      <c r="F8726">
        <v>2005</v>
      </c>
      <c r="G8726">
        <v>14.75</v>
      </c>
    </row>
    <row r="8727" spans="5:7">
      <c r="E8727" s="80">
        <v>38387</v>
      </c>
      <c r="F8727">
        <v>2005</v>
      </c>
      <c r="G8727">
        <v>14.75</v>
      </c>
    </row>
    <row r="8728" spans="5:7">
      <c r="E8728" s="80">
        <v>38388</v>
      </c>
      <c r="F8728">
        <v>2005</v>
      </c>
      <c r="G8728">
        <v>14.75</v>
      </c>
    </row>
    <row r="8729" spans="5:7">
      <c r="E8729" s="80">
        <v>38389</v>
      </c>
      <c r="F8729">
        <v>2005</v>
      </c>
      <c r="G8729">
        <v>14.75</v>
      </c>
    </row>
    <row r="8730" spans="5:7">
      <c r="E8730" s="80">
        <v>38390</v>
      </c>
      <c r="F8730">
        <v>2005</v>
      </c>
      <c r="G8730">
        <v>14.75</v>
      </c>
    </row>
    <row r="8731" spans="5:7">
      <c r="E8731" s="80">
        <v>38391</v>
      </c>
      <c r="F8731">
        <v>2005</v>
      </c>
      <c r="G8731">
        <v>14.75</v>
      </c>
    </row>
    <row r="8732" spans="5:7">
      <c r="E8732" s="80">
        <v>38392</v>
      </c>
      <c r="F8732">
        <v>2005</v>
      </c>
      <c r="G8732">
        <v>14.75</v>
      </c>
    </row>
    <row r="8733" spans="5:7">
      <c r="E8733" s="80">
        <v>38393</v>
      </c>
      <c r="F8733">
        <v>2005</v>
      </c>
      <c r="G8733">
        <v>14.75</v>
      </c>
    </row>
    <row r="8734" spans="5:7">
      <c r="E8734" s="80">
        <v>38394</v>
      </c>
      <c r="F8734">
        <v>2005</v>
      </c>
      <c r="G8734">
        <v>14.75</v>
      </c>
    </row>
    <row r="8735" spans="5:7">
      <c r="E8735" s="80">
        <v>38395</v>
      </c>
      <c r="F8735">
        <v>2005</v>
      </c>
      <c r="G8735">
        <v>14.75</v>
      </c>
    </row>
    <row r="8736" spans="5:7">
      <c r="E8736" s="80">
        <v>38396</v>
      </c>
      <c r="F8736">
        <v>2005</v>
      </c>
      <c r="G8736">
        <v>14.75</v>
      </c>
    </row>
    <row r="8737" spans="5:7">
      <c r="E8737" s="80">
        <v>38397</v>
      </c>
      <c r="F8737">
        <v>2005</v>
      </c>
      <c r="G8737">
        <v>14.75</v>
      </c>
    </row>
    <row r="8738" spans="5:7">
      <c r="E8738" s="80">
        <v>38398</v>
      </c>
      <c r="F8738">
        <v>2005</v>
      </c>
      <c r="G8738">
        <v>14.75</v>
      </c>
    </row>
    <row r="8739" spans="5:7">
      <c r="E8739" s="80">
        <v>38399</v>
      </c>
      <c r="F8739">
        <v>2005</v>
      </c>
      <c r="G8739">
        <v>14.75</v>
      </c>
    </row>
    <row r="8740" spans="5:7">
      <c r="E8740" s="80">
        <v>38400</v>
      </c>
      <c r="F8740">
        <v>2005</v>
      </c>
      <c r="G8740">
        <v>14.75</v>
      </c>
    </row>
    <row r="8741" spans="5:7">
      <c r="E8741" s="80">
        <v>38401</v>
      </c>
      <c r="F8741">
        <v>2005</v>
      </c>
      <c r="G8741">
        <v>14.75</v>
      </c>
    </row>
    <row r="8742" spans="5:7">
      <c r="E8742" s="80">
        <v>38402</v>
      </c>
      <c r="F8742">
        <v>2005</v>
      </c>
      <c r="G8742">
        <v>14.75</v>
      </c>
    </row>
    <row r="8743" spans="5:7">
      <c r="E8743" s="80">
        <v>38403</v>
      </c>
      <c r="F8743">
        <v>2005</v>
      </c>
      <c r="G8743">
        <v>14.75</v>
      </c>
    </row>
    <row r="8744" spans="5:7">
      <c r="E8744" s="80">
        <v>38404</v>
      </c>
      <c r="F8744">
        <v>2005</v>
      </c>
      <c r="G8744">
        <v>14.75</v>
      </c>
    </row>
    <row r="8745" spans="5:7">
      <c r="E8745" s="80">
        <v>38405</v>
      </c>
      <c r="F8745">
        <v>2005</v>
      </c>
      <c r="G8745">
        <v>14.75</v>
      </c>
    </row>
    <row r="8746" spans="5:7">
      <c r="E8746" s="80">
        <v>38406</v>
      </c>
      <c r="F8746">
        <v>2005</v>
      </c>
      <c r="G8746">
        <v>14.75</v>
      </c>
    </row>
    <row r="8747" spans="5:7">
      <c r="E8747" s="80">
        <v>38407</v>
      </c>
      <c r="F8747">
        <v>2005</v>
      </c>
      <c r="G8747">
        <v>14.75</v>
      </c>
    </row>
    <row r="8748" spans="5:7">
      <c r="E8748" s="80">
        <v>38408</v>
      </c>
      <c r="F8748">
        <v>2005</v>
      </c>
      <c r="G8748">
        <v>14.75</v>
      </c>
    </row>
    <row r="8749" spans="5:7">
      <c r="E8749" s="80">
        <v>38409</v>
      </c>
      <c r="F8749">
        <v>2005</v>
      </c>
      <c r="G8749">
        <v>14.75</v>
      </c>
    </row>
    <row r="8750" spans="5:7">
      <c r="E8750" s="80">
        <v>38410</v>
      </c>
      <c r="F8750">
        <v>2005</v>
      </c>
      <c r="G8750">
        <v>14.75</v>
      </c>
    </row>
    <row r="8751" spans="5:7">
      <c r="E8751" s="80">
        <v>38411</v>
      </c>
      <c r="F8751">
        <v>2005</v>
      </c>
      <c r="G8751">
        <v>14.75</v>
      </c>
    </row>
    <row r="8752" spans="5:7">
      <c r="E8752" s="80">
        <v>38412</v>
      </c>
      <c r="F8752">
        <v>2005</v>
      </c>
      <c r="G8752">
        <v>14.75</v>
      </c>
    </row>
    <row r="8753" spans="5:7">
      <c r="E8753" s="80">
        <v>38413</v>
      </c>
      <c r="F8753">
        <v>2005</v>
      </c>
      <c r="G8753">
        <v>14.75</v>
      </c>
    </row>
    <row r="8754" spans="5:7">
      <c r="E8754" s="80">
        <v>38414</v>
      </c>
      <c r="F8754">
        <v>2005</v>
      </c>
      <c r="G8754">
        <v>14.75</v>
      </c>
    </row>
    <row r="8755" spans="5:7">
      <c r="E8755" s="80">
        <v>38415</v>
      </c>
      <c r="F8755">
        <v>2005</v>
      </c>
      <c r="G8755">
        <v>14.75</v>
      </c>
    </row>
    <row r="8756" spans="5:7">
      <c r="E8756" s="80">
        <v>38416</v>
      </c>
      <c r="F8756">
        <v>2005</v>
      </c>
      <c r="G8756">
        <v>14.75</v>
      </c>
    </row>
    <row r="8757" spans="5:7">
      <c r="E8757" s="80">
        <v>38417</v>
      </c>
      <c r="F8757">
        <v>2005</v>
      </c>
      <c r="G8757">
        <v>14.75</v>
      </c>
    </row>
    <row r="8758" spans="5:7">
      <c r="E8758" s="80">
        <v>38418</v>
      </c>
      <c r="F8758">
        <v>2005</v>
      </c>
      <c r="G8758">
        <v>14.75</v>
      </c>
    </row>
    <row r="8759" spans="5:7">
      <c r="E8759" s="80">
        <v>38419</v>
      </c>
      <c r="F8759">
        <v>2005</v>
      </c>
      <c r="G8759">
        <v>14.75</v>
      </c>
    </row>
    <row r="8760" spans="5:7">
      <c r="E8760" s="80">
        <v>38420</v>
      </c>
      <c r="F8760">
        <v>2005</v>
      </c>
      <c r="G8760">
        <v>14.75</v>
      </c>
    </row>
    <row r="8761" spans="5:7">
      <c r="E8761" s="80">
        <v>38421</v>
      </c>
      <c r="F8761">
        <v>2005</v>
      </c>
      <c r="G8761">
        <v>15</v>
      </c>
    </row>
    <row r="8762" spans="5:7">
      <c r="E8762" s="80">
        <v>38422</v>
      </c>
      <c r="F8762">
        <v>2005</v>
      </c>
      <c r="G8762">
        <v>15</v>
      </c>
    </row>
    <row r="8763" spans="5:7">
      <c r="E8763" s="80">
        <v>38423</v>
      </c>
      <c r="F8763">
        <v>2005</v>
      </c>
      <c r="G8763">
        <v>15</v>
      </c>
    </row>
    <row r="8764" spans="5:7">
      <c r="E8764" s="80">
        <v>38424</v>
      </c>
      <c r="F8764">
        <v>2005</v>
      </c>
      <c r="G8764">
        <v>15</v>
      </c>
    </row>
    <row r="8765" spans="5:7">
      <c r="E8765" s="80">
        <v>38425</v>
      </c>
      <c r="F8765">
        <v>2005</v>
      </c>
      <c r="G8765">
        <v>15</v>
      </c>
    </row>
    <row r="8766" spans="5:7">
      <c r="E8766" s="80">
        <v>38426</v>
      </c>
      <c r="F8766">
        <v>2005</v>
      </c>
      <c r="G8766">
        <v>15</v>
      </c>
    </row>
    <row r="8767" spans="5:7">
      <c r="E8767" s="80">
        <v>38427</v>
      </c>
      <c r="F8767">
        <v>2005</v>
      </c>
      <c r="G8767">
        <v>15</v>
      </c>
    </row>
    <row r="8768" spans="5:7">
      <c r="E8768" s="80">
        <v>38428</v>
      </c>
      <c r="F8768">
        <v>2005</v>
      </c>
      <c r="G8768">
        <v>15</v>
      </c>
    </row>
    <row r="8769" spans="5:7">
      <c r="E8769" s="80">
        <v>38429</v>
      </c>
      <c r="F8769">
        <v>2005</v>
      </c>
      <c r="G8769">
        <v>15</v>
      </c>
    </row>
    <row r="8770" spans="5:7">
      <c r="E8770" s="80">
        <v>38430</v>
      </c>
      <c r="F8770">
        <v>2005</v>
      </c>
      <c r="G8770">
        <v>15</v>
      </c>
    </row>
    <row r="8771" spans="5:7">
      <c r="E8771" s="80">
        <v>38431</v>
      </c>
      <c r="F8771">
        <v>2005</v>
      </c>
      <c r="G8771">
        <v>15</v>
      </c>
    </row>
    <row r="8772" spans="5:7">
      <c r="E8772" s="80">
        <v>38432</v>
      </c>
      <c r="F8772">
        <v>2005</v>
      </c>
      <c r="G8772">
        <v>15</v>
      </c>
    </row>
    <row r="8773" spans="5:7">
      <c r="E8773" s="80">
        <v>38433</v>
      </c>
      <c r="F8773">
        <v>2005</v>
      </c>
      <c r="G8773">
        <v>15</v>
      </c>
    </row>
    <row r="8774" spans="5:7">
      <c r="E8774" s="80">
        <v>38434</v>
      </c>
      <c r="F8774">
        <v>2005</v>
      </c>
      <c r="G8774">
        <v>15</v>
      </c>
    </row>
    <row r="8775" spans="5:7">
      <c r="E8775" s="80">
        <v>38435</v>
      </c>
      <c r="F8775">
        <v>2005</v>
      </c>
      <c r="G8775">
        <v>15</v>
      </c>
    </row>
    <row r="8776" spans="5:7">
      <c r="E8776" s="80">
        <v>38436</v>
      </c>
      <c r="F8776">
        <v>2005</v>
      </c>
      <c r="G8776">
        <v>15</v>
      </c>
    </row>
    <row r="8777" spans="5:7">
      <c r="E8777" s="80">
        <v>38437</v>
      </c>
      <c r="F8777">
        <v>2005</v>
      </c>
      <c r="G8777">
        <v>15</v>
      </c>
    </row>
    <row r="8778" spans="5:7">
      <c r="E8778" s="80">
        <v>38438</v>
      </c>
      <c r="F8778">
        <v>2005</v>
      </c>
      <c r="G8778">
        <v>15</v>
      </c>
    </row>
    <row r="8779" spans="5:7">
      <c r="E8779" s="80">
        <v>38439</v>
      </c>
      <c r="F8779">
        <v>2005</v>
      </c>
      <c r="G8779">
        <v>15</v>
      </c>
    </row>
    <row r="8780" spans="5:7">
      <c r="E8780" s="80">
        <v>38440</v>
      </c>
      <c r="F8780">
        <v>2005</v>
      </c>
      <c r="G8780">
        <v>15</v>
      </c>
    </row>
    <row r="8781" spans="5:7">
      <c r="E8781" s="80">
        <v>38441</v>
      </c>
      <c r="F8781">
        <v>2005</v>
      </c>
      <c r="G8781">
        <v>15</v>
      </c>
    </row>
    <row r="8782" spans="5:7">
      <c r="E8782" s="80">
        <v>38442</v>
      </c>
      <c r="F8782">
        <v>2005</v>
      </c>
      <c r="G8782">
        <v>15</v>
      </c>
    </row>
    <row r="8783" spans="5:7">
      <c r="E8783" s="80">
        <v>38443</v>
      </c>
      <c r="F8783">
        <v>2005</v>
      </c>
      <c r="G8783">
        <v>15</v>
      </c>
    </row>
    <row r="8784" spans="5:7">
      <c r="E8784" s="80">
        <v>38444</v>
      </c>
      <c r="F8784">
        <v>2005</v>
      </c>
      <c r="G8784">
        <v>15</v>
      </c>
    </row>
    <row r="8785" spans="5:7">
      <c r="E8785" s="80">
        <v>38445</v>
      </c>
      <c r="F8785">
        <v>2005</v>
      </c>
      <c r="G8785">
        <v>15</v>
      </c>
    </row>
    <row r="8786" spans="5:7">
      <c r="E8786" s="80">
        <v>38446</v>
      </c>
      <c r="F8786">
        <v>2005</v>
      </c>
      <c r="G8786">
        <v>15</v>
      </c>
    </row>
    <row r="8787" spans="5:7">
      <c r="E8787" s="80">
        <v>38447</v>
      </c>
      <c r="F8787">
        <v>2005</v>
      </c>
      <c r="G8787">
        <v>15</v>
      </c>
    </row>
    <row r="8788" spans="5:7">
      <c r="E8788" s="80">
        <v>38448</v>
      </c>
      <c r="F8788">
        <v>2005</v>
      </c>
      <c r="G8788">
        <v>15</v>
      </c>
    </row>
    <row r="8789" spans="5:7">
      <c r="E8789" s="80">
        <v>38449</v>
      </c>
      <c r="F8789">
        <v>2005</v>
      </c>
      <c r="G8789">
        <v>15</v>
      </c>
    </row>
    <row r="8790" spans="5:7">
      <c r="E8790" s="80">
        <v>38450</v>
      </c>
      <c r="F8790">
        <v>2005</v>
      </c>
      <c r="G8790">
        <v>15</v>
      </c>
    </row>
    <row r="8791" spans="5:7">
      <c r="E8791" s="80">
        <v>38451</v>
      </c>
      <c r="F8791">
        <v>2005</v>
      </c>
      <c r="G8791">
        <v>15</v>
      </c>
    </row>
    <row r="8792" spans="5:7">
      <c r="E8792" s="80">
        <v>38452</v>
      </c>
      <c r="F8792">
        <v>2005</v>
      </c>
      <c r="G8792">
        <v>15</v>
      </c>
    </row>
    <row r="8793" spans="5:7">
      <c r="E8793" s="80">
        <v>38453</v>
      </c>
      <c r="F8793">
        <v>2005</v>
      </c>
      <c r="G8793">
        <v>15</v>
      </c>
    </row>
    <row r="8794" spans="5:7">
      <c r="E8794" s="80">
        <v>38454</v>
      </c>
      <c r="F8794">
        <v>2005</v>
      </c>
      <c r="G8794">
        <v>15</v>
      </c>
    </row>
    <row r="8795" spans="5:7">
      <c r="E8795" s="80">
        <v>38455</v>
      </c>
      <c r="F8795">
        <v>2005</v>
      </c>
      <c r="G8795">
        <v>15</v>
      </c>
    </row>
    <row r="8796" spans="5:7">
      <c r="E8796" s="80">
        <v>38456</v>
      </c>
      <c r="F8796">
        <v>2005</v>
      </c>
      <c r="G8796">
        <v>15</v>
      </c>
    </row>
    <row r="8797" spans="5:7">
      <c r="E8797" s="80">
        <v>38457</v>
      </c>
      <c r="F8797">
        <v>2005</v>
      </c>
      <c r="G8797">
        <v>15</v>
      </c>
    </row>
    <row r="8798" spans="5:7">
      <c r="E8798" s="80">
        <v>38458</v>
      </c>
      <c r="F8798">
        <v>2005</v>
      </c>
      <c r="G8798">
        <v>15</v>
      </c>
    </row>
    <row r="8799" spans="5:7">
      <c r="E8799" s="80">
        <v>38459</v>
      </c>
      <c r="F8799">
        <v>2005</v>
      </c>
      <c r="G8799">
        <v>15</v>
      </c>
    </row>
    <row r="8800" spans="5:7">
      <c r="E8800" s="80">
        <v>38460</v>
      </c>
      <c r="F8800">
        <v>2005</v>
      </c>
      <c r="G8800">
        <v>15</v>
      </c>
    </row>
    <row r="8801" spans="5:7">
      <c r="E8801" s="80">
        <v>38461</v>
      </c>
      <c r="F8801">
        <v>2005</v>
      </c>
      <c r="G8801">
        <v>15</v>
      </c>
    </row>
    <row r="8802" spans="5:7">
      <c r="E8802" s="80">
        <v>38462</v>
      </c>
      <c r="F8802">
        <v>2005</v>
      </c>
      <c r="G8802">
        <v>15</v>
      </c>
    </row>
    <row r="8803" spans="5:7">
      <c r="E8803" s="80">
        <v>38463</v>
      </c>
      <c r="F8803">
        <v>2005</v>
      </c>
      <c r="G8803">
        <v>15</v>
      </c>
    </row>
    <row r="8804" spans="5:7">
      <c r="E8804" s="80">
        <v>38464</v>
      </c>
      <c r="F8804">
        <v>2005</v>
      </c>
      <c r="G8804">
        <v>15</v>
      </c>
    </row>
    <row r="8805" spans="5:7">
      <c r="E8805" s="80">
        <v>38465</v>
      </c>
      <c r="F8805">
        <v>2005</v>
      </c>
      <c r="G8805">
        <v>15</v>
      </c>
    </row>
    <row r="8806" spans="5:7">
      <c r="E8806" s="80">
        <v>38466</v>
      </c>
      <c r="F8806">
        <v>2005</v>
      </c>
      <c r="G8806">
        <v>15</v>
      </c>
    </row>
    <row r="8807" spans="5:7">
      <c r="E8807" s="80">
        <v>38467</v>
      </c>
      <c r="F8807">
        <v>2005</v>
      </c>
      <c r="G8807">
        <v>15</v>
      </c>
    </row>
    <row r="8808" spans="5:7">
      <c r="E8808" s="80">
        <v>38468</v>
      </c>
      <c r="F8808">
        <v>2005</v>
      </c>
      <c r="G8808">
        <v>15</v>
      </c>
    </row>
    <row r="8809" spans="5:7">
      <c r="E8809" s="80">
        <v>38469</v>
      </c>
      <c r="F8809">
        <v>2005</v>
      </c>
      <c r="G8809">
        <v>15</v>
      </c>
    </row>
    <row r="8810" spans="5:7">
      <c r="E8810" s="80">
        <v>38470</v>
      </c>
      <c r="F8810">
        <v>2005</v>
      </c>
      <c r="G8810">
        <v>15</v>
      </c>
    </row>
    <row r="8811" spans="5:7">
      <c r="E8811" s="80">
        <v>38471</v>
      </c>
      <c r="F8811">
        <v>2005</v>
      </c>
      <c r="G8811">
        <v>15</v>
      </c>
    </row>
    <row r="8812" spans="5:7">
      <c r="E8812" s="80">
        <v>38472</v>
      </c>
      <c r="F8812">
        <v>2005</v>
      </c>
      <c r="G8812">
        <v>15</v>
      </c>
    </row>
    <row r="8813" spans="5:7">
      <c r="E8813" s="80">
        <v>38473</v>
      </c>
      <c r="F8813">
        <v>2005</v>
      </c>
      <c r="G8813">
        <v>15</v>
      </c>
    </row>
    <row r="8814" spans="5:7">
      <c r="E8814" s="80">
        <v>38474</v>
      </c>
      <c r="F8814">
        <v>2005</v>
      </c>
      <c r="G8814">
        <v>15</v>
      </c>
    </row>
    <row r="8815" spans="5:7">
      <c r="E8815" s="80">
        <v>38475</v>
      </c>
      <c r="F8815">
        <v>2005</v>
      </c>
      <c r="G8815">
        <v>15</v>
      </c>
    </row>
    <row r="8816" spans="5:7">
      <c r="E8816" s="80">
        <v>38476</v>
      </c>
      <c r="F8816">
        <v>2005</v>
      </c>
      <c r="G8816">
        <v>15</v>
      </c>
    </row>
    <row r="8817" spans="5:7">
      <c r="E8817" s="80">
        <v>38477</v>
      </c>
      <c r="F8817">
        <v>2005</v>
      </c>
      <c r="G8817">
        <v>15.25</v>
      </c>
    </row>
    <row r="8818" spans="5:7">
      <c r="E8818" s="80">
        <v>38478</v>
      </c>
      <c r="F8818">
        <v>2005</v>
      </c>
      <c r="G8818">
        <v>15.25</v>
      </c>
    </row>
    <row r="8819" spans="5:7">
      <c r="E8819" s="80">
        <v>38479</v>
      </c>
      <c r="F8819">
        <v>2005</v>
      </c>
      <c r="G8819">
        <v>15.25</v>
      </c>
    </row>
    <row r="8820" spans="5:7">
      <c r="E8820" s="80">
        <v>38480</v>
      </c>
      <c r="F8820">
        <v>2005</v>
      </c>
      <c r="G8820">
        <v>15.25</v>
      </c>
    </row>
    <row r="8821" spans="5:7">
      <c r="E8821" s="80">
        <v>38481</v>
      </c>
      <c r="F8821">
        <v>2005</v>
      </c>
      <c r="G8821">
        <v>15.25</v>
      </c>
    </row>
    <row r="8822" spans="5:7">
      <c r="E8822" s="80">
        <v>38482</v>
      </c>
      <c r="F8822">
        <v>2005</v>
      </c>
      <c r="G8822">
        <v>15.25</v>
      </c>
    </row>
    <row r="8823" spans="5:7">
      <c r="E8823" s="80">
        <v>38483</v>
      </c>
      <c r="F8823">
        <v>2005</v>
      </c>
      <c r="G8823">
        <v>15.25</v>
      </c>
    </row>
    <row r="8824" spans="5:7">
      <c r="E8824" s="80">
        <v>38484</v>
      </c>
      <c r="F8824">
        <v>2005</v>
      </c>
      <c r="G8824">
        <v>15.75</v>
      </c>
    </row>
    <row r="8825" spans="5:7">
      <c r="E8825" s="80">
        <v>38485</v>
      </c>
      <c r="F8825">
        <v>2005</v>
      </c>
      <c r="G8825">
        <v>15.75</v>
      </c>
    </row>
    <row r="8826" spans="5:7">
      <c r="E8826" s="80">
        <v>38486</v>
      </c>
      <c r="F8826">
        <v>2005</v>
      </c>
      <c r="G8826">
        <v>15.75</v>
      </c>
    </row>
    <row r="8827" spans="5:7">
      <c r="E8827" s="80">
        <v>38487</v>
      </c>
      <c r="F8827">
        <v>2005</v>
      </c>
      <c r="G8827">
        <v>15.75</v>
      </c>
    </row>
    <row r="8828" spans="5:7">
      <c r="E8828" s="80">
        <v>38488</v>
      </c>
      <c r="F8828">
        <v>2005</v>
      </c>
      <c r="G8828">
        <v>15.75</v>
      </c>
    </row>
    <row r="8829" spans="5:7">
      <c r="E8829" s="80">
        <v>38489</v>
      </c>
      <c r="F8829">
        <v>2005</v>
      </c>
      <c r="G8829">
        <v>15.75</v>
      </c>
    </row>
    <row r="8830" spans="5:7">
      <c r="E8830" s="80">
        <v>38490</v>
      </c>
      <c r="F8830">
        <v>2005</v>
      </c>
      <c r="G8830">
        <v>15.75</v>
      </c>
    </row>
    <row r="8831" spans="5:7">
      <c r="E8831" s="80">
        <v>38491</v>
      </c>
      <c r="F8831">
        <v>2005</v>
      </c>
      <c r="G8831">
        <v>15.75</v>
      </c>
    </row>
    <row r="8832" spans="5:7">
      <c r="E8832" s="80">
        <v>38492</v>
      </c>
      <c r="F8832">
        <v>2005</v>
      </c>
      <c r="G8832">
        <v>15.75</v>
      </c>
    </row>
    <row r="8833" spans="5:7">
      <c r="E8833" s="80">
        <v>38493</v>
      </c>
      <c r="F8833">
        <v>2005</v>
      </c>
      <c r="G8833">
        <v>15.75</v>
      </c>
    </row>
    <row r="8834" spans="5:7">
      <c r="E8834" s="80">
        <v>38494</v>
      </c>
      <c r="F8834">
        <v>2005</v>
      </c>
      <c r="G8834">
        <v>15.75</v>
      </c>
    </row>
    <row r="8835" spans="5:7">
      <c r="E8835" s="80">
        <v>38495</v>
      </c>
      <c r="F8835">
        <v>2005</v>
      </c>
      <c r="G8835">
        <v>15.75</v>
      </c>
    </row>
    <row r="8836" spans="5:7">
      <c r="E8836" s="80">
        <v>38496</v>
      </c>
      <c r="F8836">
        <v>2005</v>
      </c>
      <c r="G8836">
        <v>15.75</v>
      </c>
    </row>
    <row r="8837" spans="5:7">
      <c r="E8837" s="80">
        <v>38497</v>
      </c>
      <c r="F8837">
        <v>2005</v>
      </c>
      <c r="G8837">
        <v>15.75</v>
      </c>
    </row>
    <row r="8838" spans="5:7">
      <c r="E8838" s="80">
        <v>38498</v>
      </c>
      <c r="F8838">
        <v>2005</v>
      </c>
      <c r="G8838">
        <v>15.75</v>
      </c>
    </row>
    <row r="8839" spans="5:7">
      <c r="E8839" s="80">
        <v>38499</v>
      </c>
      <c r="F8839">
        <v>2005</v>
      </c>
      <c r="G8839">
        <v>15.75</v>
      </c>
    </row>
    <row r="8840" spans="5:7">
      <c r="E8840" s="80">
        <v>38500</v>
      </c>
      <c r="F8840">
        <v>2005</v>
      </c>
      <c r="G8840">
        <v>15.75</v>
      </c>
    </row>
    <row r="8841" spans="5:7">
      <c r="E8841" s="80">
        <v>38501</v>
      </c>
      <c r="F8841">
        <v>2005</v>
      </c>
      <c r="G8841">
        <v>15.75</v>
      </c>
    </row>
    <row r="8842" spans="5:7">
      <c r="E8842" s="80">
        <v>38502</v>
      </c>
      <c r="F8842">
        <v>2005</v>
      </c>
      <c r="G8842">
        <v>15.75</v>
      </c>
    </row>
    <row r="8843" spans="5:7">
      <c r="E8843" s="80">
        <v>38503</v>
      </c>
      <c r="F8843">
        <v>2005</v>
      </c>
      <c r="G8843">
        <v>15.75</v>
      </c>
    </row>
    <row r="8844" spans="5:7">
      <c r="E8844" s="80">
        <v>38504</v>
      </c>
      <c r="F8844">
        <v>2005</v>
      </c>
      <c r="G8844">
        <v>15.75</v>
      </c>
    </row>
    <row r="8845" spans="5:7">
      <c r="E8845" s="80">
        <v>38505</v>
      </c>
      <c r="F8845">
        <v>2005</v>
      </c>
      <c r="G8845">
        <v>15.75</v>
      </c>
    </row>
    <row r="8846" spans="5:7">
      <c r="E8846" s="80">
        <v>38506</v>
      </c>
      <c r="F8846">
        <v>2005</v>
      </c>
      <c r="G8846">
        <v>15.75</v>
      </c>
    </row>
    <row r="8847" spans="5:7">
      <c r="E8847" s="80">
        <v>38507</v>
      </c>
      <c r="F8847">
        <v>2005</v>
      </c>
      <c r="G8847">
        <v>15.75</v>
      </c>
    </row>
    <row r="8848" spans="5:7">
      <c r="E8848" s="80">
        <v>38508</v>
      </c>
      <c r="F8848">
        <v>2005</v>
      </c>
      <c r="G8848">
        <v>15.75</v>
      </c>
    </row>
    <row r="8849" spans="5:7">
      <c r="E8849" s="80">
        <v>38509</v>
      </c>
      <c r="F8849">
        <v>2005</v>
      </c>
      <c r="G8849">
        <v>15.75</v>
      </c>
    </row>
    <row r="8850" spans="5:7">
      <c r="E8850" s="80">
        <v>38510</v>
      </c>
      <c r="F8850">
        <v>2005</v>
      </c>
      <c r="G8850">
        <v>15.75</v>
      </c>
    </row>
    <row r="8851" spans="5:7">
      <c r="E8851" s="80">
        <v>38511</v>
      </c>
      <c r="F8851">
        <v>2005</v>
      </c>
      <c r="G8851">
        <v>15.75</v>
      </c>
    </row>
    <row r="8852" spans="5:7">
      <c r="E8852" s="80">
        <v>38512</v>
      </c>
      <c r="F8852">
        <v>2005</v>
      </c>
      <c r="G8852">
        <v>15.75</v>
      </c>
    </row>
    <row r="8853" spans="5:7">
      <c r="E8853" s="80">
        <v>38513</v>
      </c>
      <c r="F8853">
        <v>2005</v>
      </c>
      <c r="G8853">
        <v>15.75</v>
      </c>
    </row>
    <row r="8854" spans="5:7">
      <c r="E8854" s="80">
        <v>38514</v>
      </c>
      <c r="F8854">
        <v>2005</v>
      </c>
      <c r="G8854">
        <v>15.75</v>
      </c>
    </row>
    <row r="8855" spans="5:7">
      <c r="E8855" s="80">
        <v>38515</v>
      </c>
      <c r="F8855">
        <v>2005</v>
      </c>
      <c r="G8855">
        <v>15.75</v>
      </c>
    </row>
    <row r="8856" spans="5:7">
      <c r="E8856" s="80">
        <v>38516</v>
      </c>
      <c r="F8856">
        <v>2005</v>
      </c>
      <c r="G8856">
        <v>15.75</v>
      </c>
    </row>
    <row r="8857" spans="5:7">
      <c r="E8857" s="80">
        <v>38517</v>
      </c>
      <c r="F8857">
        <v>2005</v>
      </c>
      <c r="G8857">
        <v>15.75</v>
      </c>
    </row>
    <row r="8858" spans="5:7">
      <c r="E8858" s="80">
        <v>38518</v>
      </c>
      <c r="F8858">
        <v>2005</v>
      </c>
      <c r="G8858">
        <v>15.75</v>
      </c>
    </row>
    <row r="8859" spans="5:7">
      <c r="E8859" s="80">
        <v>38519</v>
      </c>
      <c r="F8859">
        <v>2005</v>
      </c>
      <c r="G8859">
        <v>15.75</v>
      </c>
    </row>
    <row r="8860" spans="5:7">
      <c r="E8860" s="80">
        <v>38520</v>
      </c>
      <c r="F8860">
        <v>2005</v>
      </c>
      <c r="G8860">
        <v>15.75</v>
      </c>
    </row>
    <row r="8861" spans="5:7">
      <c r="E8861" s="80">
        <v>38521</v>
      </c>
      <c r="F8861">
        <v>2005</v>
      </c>
      <c r="G8861">
        <v>15.75</v>
      </c>
    </row>
    <row r="8862" spans="5:7">
      <c r="E8862" s="80">
        <v>38522</v>
      </c>
      <c r="F8862">
        <v>2005</v>
      </c>
      <c r="G8862">
        <v>15.75</v>
      </c>
    </row>
    <row r="8863" spans="5:7">
      <c r="E8863" s="80">
        <v>38523</v>
      </c>
      <c r="F8863">
        <v>2005</v>
      </c>
      <c r="G8863">
        <v>15.75</v>
      </c>
    </row>
    <row r="8864" spans="5:7">
      <c r="E8864" s="80">
        <v>38524</v>
      </c>
      <c r="F8864">
        <v>2005</v>
      </c>
      <c r="G8864">
        <v>15.75</v>
      </c>
    </row>
    <row r="8865" spans="5:7">
      <c r="E8865" s="80">
        <v>38525</v>
      </c>
      <c r="F8865">
        <v>2005</v>
      </c>
      <c r="G8865">
        <v>15.75</v>
      </c>
    </row>
    <row r="8866" spans="5:7">
      <c r="E8866" s="80">
        <v>38526</v>
      </c>
      <c r="F8866">
        <v>2005</v>
      </c>
      <c r="G8866">
        <v>15.75</v>
      </c>
    </row>
    <row r="8867" spans="5:7">
      <c r="E8867" s="80">
        <v>38527</v>
      </c>
      <c r="F8867">
        <v>2005</v>
      </c>
      <c r="G8867">
        <v>15.75</v>
      </c>
    </row>
    <row r="8868" spans="5:7">
      <c r="E8868" s="80">
        <v>38528</v>
      </c>
      <c r="F8868">
        <v>2005</v>
      </c>
      <c r="G8868">
        <v>15.75</v>
      </c>
    </row>
    <row r="8869" spans="5:7">
      <c r="E8869" s="80">
        <v>38529</v>
      </c>
      <c r="F8869">
        <v>2005</v>
      </c>
      <c r="G8869">
        <v>15.75</v>
      </c>
    </row>
    <row r="8870" spans="5:7">
      <c r="E8870" s="80">
        <v>38530</v>
      </c>
      <c r="F8870">
        <v>2005</v>
      </c>
      <c r="G8870">
        <v>15.75</v>
      </c>
    </row>
    <row r="8871" spans="5:7">
      <c r="E8871" s="80">
        <v>38531</v>
      </c>
      <c r="F8871">
        <v>2005</v>
      </c>
      <c r="G8871">
        <v>15.75</v>
      </c>
    </row>
    <row r="8872" spans="5:7">
      <c r="E8872" s="80">
        <v>38532</v>
      </c>
      <c r="F8872">
        <v>2005</v>
      </c>
      <c r="G8872">
        <v>15.75</v>
      </c>
    </row>
    <row r="8873" spans="5:7">
      <c r="E8873" s="80">
        <v>38533</v>
      </c>
      <c r="F8873">
        <v>2005</v>
      </c>
      <c r="G8873">
        <v>15.75</v>
      </c>
    </row>
    <row r="8874" spans="5:7">
      <c r="E8874" s="80">
        <v>38534</v>
      </c>
      <c r="F8874">
        <v>2005</v>
      </c>
      <c r="G8874">
        <v>15.75</v>
      </c>
    </row>
    <row r="8875" spans="5:7">
      <c r="E8875" s="80">
        <v>38535</v>
      </c>
      <c r="F8875">
        <v>2005</v>
      </c>
      <c r="G8875">
        <v>15.75</v>
      </c>
    </row>
    <row r="8876" spans="5:7">
      <c r="E8876" s="80">
        <v>38536</v>
      </c>
      <c r="F8876">
        <v>2005</v>
      </c>
      <c r="G8876">
        <v>15.75</v>
      </c>
    </row>
    <row r="8877" spans="5:7">
      <c r="E8877" s="80">
        <v>38537</v>
      </c>
      <c r="F8877">
        <v>2005</v>
      </c>
      <c r="G8877">
        <v>15.75</v>
      </c>
    </row>
    <row r="8878" spans="5:7">
      <c r="E8878" s="80">
        <v>38538</v>
      </c>
      <c r="F8878">
        <v>2005</v>
      </c>
      <c r="G8878">
        <v>15.75</v>
      </c>
    </row>
    <row r="8879" spans="5:7">
      <c r="E8879" s="80">
        <v>38539</v>
      </c>
      <c r="F8879">
        <v>2005</v>
      </c>
      <c r="G8879">
        <v>15.75</v>
      </c>
    </row>
    <row r="8880" spans="5:7">
      <c r="E8880" s="80">
        <v>38540</v>
      </c>
      <c r="F8880">
        <v>2005</v>
      </c>
      <c r="G8880">
        <v>15.75</v>
      </c>
    </row>
    <row r="8881" spans="5:7">
      <c r="E8881" s="80">
        <v>38541</v>
      </c>
      <c r="F8881">
        <v>2005</v>
      </c>
      <c r="G8881">
        <v>15.75</v>
      </c>
    </row>
    <row r="8882" spans="5:7">
      <c r="E8882" s="80">
        <v>38542</v>
      </c>
      <c r="F8882">
        <v>2005</v>
      </c>
      <c r="G8882">
        <v>15.75</v>
      </c>
    </row>
    <row r="8883" spans="5:7">
      <c r="E8883" s="80">
        <v>38543</v>
      </c>
      <c r="F8883">
        <v>2005</v>
      </c>
      <c r="G8883">
        <v>15.75</v>
      </c>
    </row>
    <row r="8884" spans="5:7">
      <c r="E8884" s="80">
        <v>38544</v>
      </c>
      <c r="F8884">
        <v>2005</v>
      </c>
      <c r="G8884">
        <v>15.75</v>
      </c>
    </row>
    <row r="8885" spans="5:7">
      <c r="E8885" s="80">
        <v>38545</v>
      </c>
      <c r="F8885">
        <v>2005</v>
      </c>
      <c r="G8885">
        <v>15.75</v>
      </c>
    </row>
    <row r="8886" spans="5:7">
      <c r="E8886" s="80">
        <v>38546</v>
      </c>
      <c r="F8886">
        <v>2005</v>
      </c>
      <c r="G8886">
        <v>15.75</v>
      </c>
    </row>
    <row r="8887" spans="5:7">
      <c r="E8887" s="80">
        <v>38547</v>
      </c>
      <c r="F8887">
        <v>2005</v>
      </c>
      <c r="G8887">
        <v>15.75</v>
      </c>
    </row>
    <row r="8888" spans="5:7">
      <c r="E8888" s="80">
        <v>38548</v>
      </c>
      <c r="F8888">
        <v>2005</v>
      </c>
      <c r="G8888">
        <v>15.75</v>
      </c>
    </row>
    <row r="8889" spans="5:7">
      <c r="E8889" s="80">
        <v>38549</v>
      </c>
      <c r="F8889">
        <v>2005</v>
      </c>
      <c r="G8889">
        <v>15.75</v>
      </c>
    </row>
    <row r="8890" spans="5:7">
      <c r="E8890" s="80">
        <v>38550</v>
      </c>
      <c r="F8890">
        <v>2005</v>
      </c>
      <c r="G8890">
        <v>15.75</v>
      </c>
    </row>
    <row r="8891" spans="5:7">
      <c r="E8891" s="80">
        <v>38551</v>
      </c>
      <c r="F8891">
        <v>2005</v>
      </c>
      <c r="G8891">
        <v>15.75</v>
      </c>
    </row>
    <row r="8892" spans="5:7">
      <c r="E8892" s="80">
        <v>38552</v>
      </c>
      <c r="F8892">
        <v>2005</v>
      </c>
      <c r="G8892">
        <v>15.75</v>
      </c>
    </row>
    <row r="8893" spans="5:7">
      <c r="E8893" s="80">
        <v>38553</v>
      </c>
      <c r="F8893">
        <v>2005</v>
      </c>
      <c r="G8893">
        <v>15.75</v>
      </c>
    </row>
    <row r="8894" spans="5:7">
      <c r="E8894" s="80">
        <v>38554</v>
      </c>
      <c r="F8894">
        <v>2005</v>
      </c>
      <c r="G8894">
        <v>15.75</v>
      </c>
    </row>
    <row r="8895" spans="5:7">
      <c r="E8895" s="80">
        <v>38555</v>
      </c>
      <c r="F8895">
        <v>2005</v>
      </c>
      <c r="G8895">
        <v>15.75</v>
      </c>
    </row>
    <row r="8896" spans="5:7">
      <c r="E8896" s="80">
        <v>38556</v>
      </c>
      <c r="F8896">
        <v>2005</v>
      </c>
      <c r="G8896">
        <v>15.75</v>
      </c>
    </row>
    <row r="8897" spans="5:7">
      <c r="E8897" s="80">
        <v>38557</v>
      </c>
      <c r="F8897">
        <v>2005</v>
      </c>
      <c r="G8897">
        <v>15.75</v>
      </c>
    </row>
    <row r="8898" spans="5:7">
      <c r="E8898" s="80">
        <v>38558</v>
      </c>
      <c r="F8898">
        <v>2005</v>
      </c>
      <c r="G8898">
        <v>15.75</v>
      </c>
    </row>
    <row r="8899" spans="5:7">
      <c r="E8899" s="80">
        <v>38559</v>
      </c>
      <c r="F8899">
        <v>2005</v>
      </c>
      <c r="G8899">
        <v>15.75</v>
      </c>
    </row>
    <row r="8900" spans="5:7">
      <c r="E8900" s="80">
        <v>38560</v>
      </c>
      <c r="F8900">
        <v>2005</v>
      </c>
      <c r="G8900">
        <v>15.75</v>
      </c>
    </row>
    <row r="8901" spans="5:7">
      <c r="E8901" s="80">
        <v>38561</v>
      </c>
      <c r="F8901">
        <v>2005</v>
      </c>
      <c r="G8901">
        <v>15.5</v>
      </c>
    </row>
    <row r="8902" spans="5:7">
      <c r="E8902" s="80">
        <v>38562</v>
      </c>
      <c r="F8902">
        <v>2005</v>
      </c>
      <c r="G8902">
        <v>15.5</v>
      </c>
    </row>
    <row r="8903" spans="5:7">
      <c r="E8903" s="80">
        <v>38563</v>
      </c>
      <c r="F8903">
        <v>2005</v>
      </c>
      <c r="G8903">
        <v>15.5</v>
      </c>
    </row>
    <row r="8904" spans="5:7">
      <c r="E8904" s="80">
        <v>38564</v>
      </c>
      <c r="F8904">
        <v>2005</v>
      </c>
      <c r="G8904">
        <v>15.5</v>
      </c>
    </row>
    <row r="8905" spans="5:7">
      <c r="E8905" s="80">
        <v>38565</v>
      </c>
      <c r="F8905">
        <v>2005</v>
      </c>
      <c r="G8905">
        <v>15.5</v>
      </c>
    </row>
    <row r="8906" spans="5:7">
      <c r="E8906" s="80">
        <v>38566</v>
      </c>
      <c r="F8906">
        <v>2005</v>
      </c>
      <c r="G8906">
        <v>15.5</v>
      </c>
    </row>
    <row r="8907" spans="5:7">
      <c r="E8907" s="80">
        <v>38567</v>
      </c>
      <c r="F8907">
        <v>2005</v>
      </c>
      <c r="G8907">
        <v>15.5</v>
      </c>
    </row>
    <row r="8908" spans="5:7">
      <c r="E8908" s="80">
        <v>38568</v>
      </c>
      <c r="F8908">
        <v>2005</v>
      </c>
      <c r="G8908">
        <v>15.5</v>
      </c>
    </row>
    <row r="8909" spans="5:7">
      <c r="E8909" s="80">
        <v>38569</v>
      </c>
      <c r="F8909">
        <v>2005</v>
      </c>
      <c r="G8909">
        <v>15.5</v>
      </c>
    </row>
    <row r="8910" spans="5:7">
      <c r="E8910" s="80">
        <v>38570</v>
      </c>
      <c r="F8910">
        <v>2005</v>
      </c>
      <c r="G8910">
        <v>15.5</v>
      </c>
    </row>
    <row r="8911" spans="5:7">
      <c r="E8911" s="80">
        <v>38571</v>
      </c>
      <c r="F8911">
        <v>2005</v>
      </c>
      <c r="G8911">
        <v>15.5</v>
      </c>
    </row>
    <row r="8912" spans="5:7">
      <c r="E8912" s="80">
        <v>38572</v>
      </c>
      <c r="F8912">
        <v>2005</v>
      </c>
      <c r="G8912">
        <v>15.5</v>
      </c>
    </row>
    <row r="8913" spans="5:7">
      <c r="E8913" s="80">
        <v>38573</v>
      </c>
      <c r="F8913">
        <v>2005</v>
      </c>
      <c r="G8913">
        <v>15.5</v>
      </c>
    </row>
    <row r="8914" spans="5:7">
      <c r="E8914" s="80">
        <v>38574</v>
      </c>
      <c r="F8914">
        <v>2005</v>
      </c>
      <c r="G8914">
        <v>15.5</v>
      </c>
    </row>
    <row r="8915" spans="5:7">
      <c r="E8915" s="80">
        <v>38575</v>
      </c>
      <c r="F8915">
        <v>2005</v>
      </c>
      <c r="G8915">
        <v>15.5</v>
      </c>
    </row>
    <row r="8916" spans="5:7">
      <c r="E8916" s="80">
        <v>38576</v>
      </c>
      <c r="F8916">
        <v>2005</v>
      </c>
      <c r="G8916">
        <v>15.5</v>
      </c>
    </row>
    <row r="8917" spans="5:7">
      <c r="E8917" s="80">
        <v>38577</v>
      </c>
      <c r="F8917">
        <v>2005</v>
      </c>
      <c r="G8917">
        <v>15.5</v>
      </c>
    </row>
    <row r="8918" spans="5:7">
      <c r="E8918" s="80">
        <v>38578</v>
      </c>
      <c r="F8918">
        <v>2005</v>
      </c>
      <c r="G8918">
        <v>15.5</v>
      </c>
    </row>
    <row r="8919" spans="5:7">
      <c r="E8919" s="80">
        <v>38579</v>
      </c>
      <c r="F8919">
        <v>2005</v>
      </c>
      <c r="G8919">
        <v>15.5</v>
      </c>
    </row>
    <row r="8920" spans="5:7">
      <c r="E8920" s="80">
        <v>38580</v>
      </c>
      <c r="F8920">
        <v>2005</v>
      </c>
      <c r="G8920">
        <v>15.5</v>
      </c>
    </row>
    <row r="8921" spans="5:7">
      <c r="E8921" s="80">
        <v>38581</v>
      </c>
      <c r="F8921">
        <v>2005</v>
      </c>
      <c r="G8921">
        <v>15.5</v>
      </c>
    </row>
    <row r="8922" spans="5:7">
      <c r="E8922" s="80">
        <v>38582</v>
      </c>
      <c r="F8922">
        <v>2005</v>
      </c>
      <c r="G8922">
        <v>15.5</v>
      </c>
    </row>
    <row r="8923" spans="5:7">
      <c r="E8923" s="80">
        <v>38583</v>
      </c>
      <c r="F8923">
        <v>2005</v>
      </c>
      <c r="G8923">
        <v>15.5</v>
      </c>
    </row>
    <row r="8924" spans="5:7">
      <c r="E8924" s="80">
        <v>38584</v>
      </c>
      <c r="F8924">
        <v>2005</v>
      </c>
      <c r="G8924">
        <v>15.5</v>
      </c>
    </row>
    <row r="8925" spans="5:7">
      <c r="E8925" s="80">
        <v>38585</v>
      </c>
      <c r="F8925">
        <v>2005</v>
      </c>
      <c r="G8925">
        <v>15.5</v>
      </c>
    </row>
    <row r="8926" spans="5:7">
      <c r="E8926" s="80">
        <v>38586</v>
      </c>
      <c r="F8926">
        <v>2005</v>
      </c>
      <c r="G8926">
        <v>15.5</v>
      </c>
    </row>
    <row r="8927" spans="5:7">
      <c r="E8927" s="80">
        <v>38587</v>
      </c>
      <c r="F8927">
        <v>2005</v>
      </c>
      <c r="G8927">
        <v>15.5</v>
      </c>
    </row>
    <row r="8928" spans="5:7">
      <c r="E8928" s="80">
        <v>38588</v>
      </c>
      <c r="F8928">
        <v>2005</v>
      </c>
      <c r="G8928">
        <v>15.5</v>
      </c>
    </row>
    <row r="8929" spans="5:7">
      <c r="E8929" s="80">
        <v>38589</v>
      </c>
      <c r="F8929">
        <v>2005</v>
      </c>
      <c r="G8929">
        <v>15.5</v>
      </c>
    </row>
    <row r="8930" spans="5:7">
      <c r="E8930" s="80">
        <v>38590</v>
      </c>
      <c r="F8930">
        <v>2005</v>
      </c>
      <c r="G8930">
        <v>15.5</v>
      </c>
    </row>
    <row r="8931" spans="5:7">
      <c r="E8931" s="80">
        <v>38591</v>
      </c>
      <c r="F8931">
        <v>2005</v>
      </c>
      <c r="G8931">
        <v>15.5</v>
      </c>
    </row>
    <row r="8932" spans="5:7">
      <c r="E8932" s="80">
        <v>38592</v>
      </c>
      <c r="F8932">
        <v>2005</v>
      </c>
      <c r="G8932">
        <v>15.5</v>
      </c>
    </row>
    <row r="8933" spans="5:7">
      <c r="E8933" s="80">
        <v>38593</v>
      </c>
      <c r="F8933">
        <v>2005</v>
      </c>
      <c r="G8933">
        <v>15.5</v>
      </c>
    </row>
    <row r="8934" spans="5:7">
      <c r="E8934" s="80">
        <v>38594</v>
      </c>
      <c r="F8934">
        <v>2005</v>
      </c>
      <c r="G8934">
        <v>15.5</v>
      </c>
    </row>
    <row r="8935" spans="5:7">
      <c r="E8935" s="80">
        <v>38595</v>
      </c>
      <c r="F8935">
        <v>2005</v>
      </c>
      <c r="G8935">
        <v>15.5</v>
      </c>
    </row>
    <row r="8936" spans="5:7">
      <c r="E8936" s="80">
        <v>38596</v>
      </c>
      <c r="F8936">
        <v>2005</v>
      </c>
      <c r="G8936">
        <v>15.5</v>
      </c>
    </row>
    <row r="8937" spans="5:7">
      <c r="E8937" s="80">
        <v>38597</v>
      </c>
      <c r="F8937">
        <v>2005</v>
      </c>
      <c r="G8937">
        <v>15.5</v>
      </c>
    </row>
    <row r="8938" spans="5:7">
      <c r="E8938" s="80">
        <v>38598</v>
      </c>
      <c r="F8938">
        <v>2005</v>
      </c>
      <c r="G8938">
        <v>15.5</v>
      </c>
    </row>
    <row r="8939" spans="5:7">
      <c r="E8939" s="80">
        <v>38599</v>
      </c>
      <c r="F8939">
        <v>2005</v>
      </c>
      <c r="G8939">
        <v>15.5</v>
      </c>
    </row>
    <row r="8940" spans="5:7">
      <c r="E8940" s="80">
        <v>38600</v>
      </c>
      <c r="F8940">
        <v>2005</v>
      </c>
      <c r="G8940">
        <v>15.5</v>
      </c>
    </row>
    <row r="8941" spans="5:7">
      <c r="E8941" s="80">
        <v>38601</v>
      </c>
      <c r="F8941">
        <v>2005</v>
      </c>
      <c r="G8941">
        <v>15.5</v>
      </c>
    </row>
    <row r="8942" spans="5:7">
      <c r="E8942" s="80">
        <v>38602</v>
      </c>
      <c r="F8942">
        <v>2005</v>
      </c>
      <c r="G8942">
        <v>15.5</v>
      </c>
    </row>
    <row r="8943" spans="5:7">
      <c r="E8943" s="80">
        <v>38603</v>
      </c>
      <c r="F8943">
        <v>2005</v>
      </c>
      <c r="G8943">
        <v>15.5</v>
      </c>
    </row>
    <row r="8944" spans="5:7">
      <c r="E8944" s="80">
        <v>38604</v>
      </c>
      <c r="F8944">
        <v>2005</v>
      </c>
      <c r="G8944">
        <v>15.5</v>
      </c>
    </row>
    <row r="8945" spans="5:7">
      <c r="E8945" s="80">
        <v>38605</v>
      </c>
      <c r="F8945">
        <v>2005</v>
      </c>
      <c r="G8945">
        <v>15.5</v>
      </c>
    </row>
    <row r="8946" spans="5:7">
      <c r="E8946" s="80">
        <v>38606</v>
      </c>
      <c r="F8946">
        <v>2005</v>
      </c>
      <c r="G8946">
        <v>15.5</v>
      </c>
    </row>
    <row r="8947" spans="5:7">
      <c r="E8947" s="80">
        <v>38607</v>
      </c>
      <c r="F8947">
        <v>2005</v>
      </c>
      <c r="G8947">
        <v>15.5</v>
      </c>
    </row>
    <row r="8948" spans="5:7">
      <c r="E8948" s="80">
        <v>38608</v>
      </c>
      <c r="F8948">
        <v>2005</v>
      </c>
      <c r="G8948">
        <v>15.5</v>
      </c>
    </row>
    <row r="8949" spans="5:7">
      <c r="E8949" s="80">
        <v>38609</v>
      </c>
      <c r="F8949">
        <v>2005</v>
      </c>
      <c r="G8949">
        <v>15.5</v>
      </c>
    </row>
    <row r="8950" spans="5:7">
      <c r="E8950" s="80">
        <v>38610</v>
      </c>
      <c r="F8950">
        <v>2005</v>
      </c>
      <c r="G8950">
        <v>15.25</v>
      </c>
    </row>
    <row r="8951" spans="5:7">
      <c r="E8951" s="80">
        <v>38611</v>
      </c>
      <c r="F8951">
        <v>2005</v>
      </c>
      <c r="G8951">
        <v>15.25</v>
      </c>
    </row>
    <row r="8952" spans="5:7">
      <c r="E8952" s="80">
        <v>38612</v>
      </c>
      <c r="F8952">
        <v>2005</v>
      </c>
      <c r="G8952">
        <v>15.25</v>
      </c>
    </row>
    <row r="8953" spans="5:7">
      <c r="E8953" s="80">
        <v>38613</v>
      </c>
      <c r="F8953">
        <v>2005</v>
      </c>
      <c r="G8953">
        <v>15.25</v>
      </c>
    </row>
    <row r="8954" spans="5:7">
      <c r="E8954" s="80">
        <v>38614</v>
      </c>
      <c r="F8954">
        <v>2005</v>
      </c>
      <c r="G8954">
        <v>15.25</v>
      </c>
    </row>
    <row r="8955" spans="5:7">
      <c r="E8955" s="80">
        <v>38615</v>
      </c>
      <c r="F8955">
        <v>2005</v>
      </c>
      <c r="G8955">
        <v>15.25</v>
      </c>
    </row>
    <row r="8956" spans="5:7">
      <c r="E8956" s="80">
        <v>38616</v>
      </c>
      <c r="F8956">
        <v>2005</v>
      </c>
      <c r="G8956">
        <v>15.25</v>
      </c>
    </row>
    <row r="8957" spans="5:7">
      <c r="E8957" s="80">
        <v>38617</v>
      </c>
      <c r="F8957">
        <v>2005</v>
      </c>
      <c r="G8957">
        <v>15.25</v>
      </c>
    </row>
    <row r="8958" spans="5:7">
      <c r="E8958" s="80">
        <v>38618</v>
      </c>
      <c r="F8958">
        <v>2005</v>
      </c>
      <c r="G8958">
        <v>15.25</v>
      </c>
    </row>
    <row r="8959" spans="5:7">
      <c r="E8959" s="80">
        <v>38619</v>
      </c>
      <c r="F8959">
        <v>2005</v>
      </c>
      <c r="G8959">
        <v>15.25</v>
      </c>
    </row>
    <row r="8960" spans="5:7">
      <c r="E8960" s="80">
        <v>38620</v>
      </c>
      <c r="F8960">
        <v>2005</v>
      </c>
      <c r="G8960">
        <v>15.25</v>
      </c>
    </row>
    <row r="8961" spans="5:7">
      <c r="E8961" s="80">
        <v>38621</v>
      </c>
      <c r="F8961">
        <v>2005</v>
      </c>
      <c r="G8961">
        <v>15.25</v>
      </c>
    </row>
    <row r="8962" spans="5:7">
      <c r="E8962" s="80">
        <v>38622</v>
      </c>
      <c r="F8962">
        <v>2005</v>
      </c>
      <c r="G8962">
        <v>15.25</v>
      </c>
    </row>
    <row r="8963" spans="5:7">
      <c r="E8963" s="80">
        <v>38623</v>
      </c>
      <c r="F8963">
        <v>2005</v>
      </c>
      <c r="G8963">
        <v>15.25</v>
      </c>
    </row>
    <row r="8964" spans="5:7">
      <c r="E8964" s="80">
        <v>38624</v>
      </c>
      <c r="F8964">
        <v>2005</v>
      </c>
      <c r="G8964">
        <v>15.25</v>
      </c>
    </row>
    <row r="8965" spans="5:7">
      <c r="E8965" s="80">
        <v>38625</v>
      </c>
      <c r="F8965">
        <v>2005</v>
      </c>
      <c r="G8965">
        <v>15.25</v>
      </c>
    </row>
    <row r="8966" spans="5:7">
      <c r="E8966" s="80">
        <v>38626</v>
      </c>
      <c r="F8966">
        <v>2005</v>
      </c>
      <c r="G8966">
        <v>15.25</v>
      </c>
    </row>
    <row r="8967" spans="5:7">
      <c r="E8967" s="80">
        <v>38627</v>
      </c>
      <c r="F8967">
        <v>2005</v>
      </c>
      <c r="G8967">
        <v>15.25</v>
      </c>
    </row>
    <row r="8968" spans="5:7">
      <c r="E8968" s="80">
        <v>38628</v>
      </c>
      <c r="F8968">
        <v>2005</v>
      </c>
      <c r="G8968">
        <v>15.25</v>
      </c>
    </row>
    <row r="8969" spans="5:7">
      <c r="E8969" s="80">
        <v>38629</v>
      </c>
      <c r="F8969">
        <v>2005</v>
      </c>
      <c r="G8969">
        <v>15.25</v>
      </c>
    </row>
    <row r="8970" spans="5:7">
      <c r="E8970" s="80">
        <v>38630</v>
      </c>
      <c r="F8970">
        <v>2005</v>
      </c>
      <c r="G8970">
        <v>15.25</v>
      </c>
    </row>
    <row r="8971" spans="5:7">
      <c r="E8971" s="80">
        <v>38631</v>
      </c>
      <c r="F8971">
        <v>2005</v>
      </c>
      <c r="G8971">
        <v>15.25</v>
      </c>
    </row>
    <row r="8972" spans="5:7">
      <c r="E8972" s="80">
        <v>38632</v>
      </c>
      <c r="F8972">
        <v>2005</v>
      </c>
      <c r="G8972">
        <v>15.25</v>
      </c>
    </row>
    <row r="8973" spans="5:7">
      <c r="E8973" s="80">
        <v>38633</v>
      </c>
      <c r="F8973">
        <v>2005</v>
      </c>
      <c r="G8973">
        <v>15.25</v>
      </c>
    </row>
    <row r="8974" spans="5:7">
      <c r="E8974" s="80">
        <v>38634</v>
      </c>
      <c r="F8974">
        <v>2005</v>
      </c>
      <c r="G8974">
        <v>15.25</v>
      </c>
    </row>
    <row r="8975" spans="5:7">
      <c r="E8975" s="80">
        <v>38635</v>
      </c>
      <c r="F8975">
        <v>2005</v>
      </c>
      <c r="G8975">
        <v>15.25</v>
      </c>
    </row>
    <row r="8976" spans="5:7">
      <c r="E8976" s="80">
        <v>38636</v>
      </c>
      <c r="F8976">
        <v>2005</v>
      </c>
      <c r="G8976">
        <v>15.25</v>
      </c>
    </row>
    <row r="8977" spans="5:7">
      <c r="E8977" s="80">
        <v>38637</v>
      </c>
      <c r="F8977">
        <v>2005</v>
      </c>
      <c r="G8977">
        <v>15.25</v>
      </c>
    </row>
    <row r="8978" spans="5:7">
      <c r="E8978" s="80">
        <v>38638</v>
      </c>
      <c r="F8978">
        <v>2005</v>
      </c>
      <c r="G8978">
        <v>15.25</v>
      </c>
    </row>
    <row r="8979" spans="5:7">
      <c r="E8979" s="80">
        <v>38639</v>
      </c>
      <c r="F8979">
        <v>2005</v>
      </c>
      <c r="G8979">
        <v>15.25</v>
      </c>
    </row>
    <row r="8980" spans="5:7">
      <c r="E8980" s="80">
        <v>38640</v>
      </c>
      <c r="F8980">
        <v>2005</v>
      </c>
      <c r="G8980">
        <v>15.25</v>
      </c>
    </row>
    <row r="8981" spans="5:7">
      <c r="E8981" s="80">
        <v>38641</v>
      </c>
      <c r="F8981">
        <v>2005</v>
      </c>
      <c r="G8981">
        <v>15.25</v>
      </c>
    </row>
    <row r="8982" spans="5:7">
      <c r="E8982" s="80">
        <v>38642</v>
      </c>
      <c r="F8982">
        <v>2005</v>
      </c>
      <c r="G8982">
        <v>15.25</v>
      </c>
    </row>
    <row r="8983" spans="5:7">
      <c r="E8983" s="80">
        <v>38643</v>
      </c>
      <c r="F8983">
        <v>2005</v>
      </c>
      <c r="G8983">
        <v>15.25</v>
      </c>
    </row>
    <row r="8984" spans="5:7">
      <c r="E8984" s="80">
        <v>38644</v>
      </c>
      <c r="F8984">
        <v>2005</v>
      </c>
      <c r="G8984">
        <v>15.25</v>
      </c>
    </row>
    <row r="8985" spans="5:7">
      <c r="E8985" s="80">
        <v>38645</v>
      </c>
      <c r="F8985">
        <v>2005</v>
      </c>
      <c r="G8985">
        <v>15.25</v>
      </c>
    </row>
    <row r="8986" spans="5:7">
      <c r="E8986" s="80">
        <v>38646</v>
      </c>
      <c r="F8986">
        <v>2005</v>
      </c>
      <c r="G8986">
        <v>15.25</v>
      </c>
    </row>
    <row r="8987" spans="5:7">
      <c r="E8987" s="80">
        <v>38647</v>
      </c>
      <c r="F8987">
        <v>2005</v>
      </c>
      <c r="G8987">
        <v>15.25</v>
      </c>
    </row>
    <row r="8988" spans="5:7">
      <c r="E8988" s="80">
        <v>38648</v>
      </c>
      <c r="F8988">
        <v>2005</v>
      </c>
      <c r="G8988">
        <v>15.25</v>
      </c>
    </row>
    <row r="8989" spans="5:7">
      <c r="E8989" s="80">
        <v>38649</v>
      </c>
      <c r="F8989">
        <v>2005</v>
      </c>
      <c r="G8989">
        <v>15.25</v>
      </c>
    </row>
    <row r="8990" spans="5:7">
      <c r="E8990" s="80">
        <v>38650</v>
      </c>
      <c r="F8990">
        <v>2005</v>
      </c>
      <c r="G8990">
        <v>15.25</v>
      </c>
    </row>
    <row r="8991" spans="5:7">
      <c r="E8991" s="80">
        <v>38651</v>
      </c>
      <c r="F8991">
        <v>2005</v>
      </c>
      <c r="G8991">
        <v>15.25</v>
      </c>
    </row>
    <row r="8992" spans="5:7">
      <c r="E8992" s="80">
        <v>38652</v>
      </c>
      <c r="F8992">
        <v>2005</v>
      </c>
      <c r="G8992">
        <v>15.25</v>
      </c>
    </row>
    <row r="8993" spans="5:7">
      <c r="E8993" s="80">
        <v>38653</v>
      </c>
      <c r="F8993">
        <v>2005</v>
      </c>
      <c r="G8993">
        <v>15.25</v>
      </c>
    </row>
    <row r="8994" spans="5:7">
      <c r="E8994" s="80">
        <v>38654</v>
      </c>
      <c r="F8994">
        <v>2005</v>
      </c>
      <c r="G8994">
        <v>15.25</v>
      </c>
    </row>
    <row r="8995" spans="5:7">
      <c r="E8995" s="80">
        <v>38655</v>
      </c>
      <c r="F8995">
        <v>2005</v>
      </c>
      <c r="G8995">
        <v>15.25</v>
      </c>
    </row>
    <row r="8996" spans="5:7">
      <c r="E8996" s="80">
        <v>38656</v>
      </c>
      <c r="F8996">
        <v>2005</v>
      </c>
      <c r="G8996">
        <v>15.25</v>
      </c>
    </row>
    <row r="8997" spans="5:7">
      <c r="E8997" s="80">
        <v>38657</v>
      </c>
      <c r="F8997">
        <v>2005</v>
      </c>
      <c r="G8997">
        <v>15.25</v>
      </c>
    </row>
    <row r="8998" spans="5:7">
      <c r="E8998" s="80">
        <v>38658</v>
      </c>
      <c r="F8998">
        <v>2005</v>
      </c>
      <c r="G8998">
        <v>15.25</v>
      </c>
    </row>
    <row r="8999" spans="5:7">
      <c r="E8999" s="80">
        <v>38659</v>
      </c>
      <c r="F8999">
        <v>2005</v>
      </c>
      <c r="G8999">
        <v>15.25</v>
      </c>
    </row>
    <row r="9000" spans="5:7">
      <c r="E9000" s="80">
        <v>38660</v>
      </c>
      <c r="F9000">
        <v>2005</v>
      </c>
      <c r="G9000">
        <v>15.25</v>
      </c>
    </row>
    <row r="9001" spans="5:7">
      <c r="E9001" s="80">
        <v>38661</v>
      </c>
      <c r="F9001">
        <v>2005</v>
      </c>
      <c r="G9001">
        <v>15.25</v>
      </c>
    </row>
    <row r="9002" spans="5:7">
      <c r="E9002" s="80">
        <v>38662</v>
      </c>
      <c r="F9002">
        <v>2005</v>
      </c>
      <c r="G9002">
        <v>15.25</v>
      </c>
    </row>
    <row r="9003" spans="5:7">
      <c r="E9003" s="80">
        <v>38663</v>
      </c>
      <c r="F9003">
        <v>2005</v>
      </c>
      <c r="G9003">
        <v>15.25</v>
      </c>
    </row>
    <row r="9004" spans="5:7">
      <c r="E9004" s="80">
        <v>38664</v>
      </c>
      <c r="F9004">
        <v>2005</v>
      </c>
      <c r="G9004">
        <v>15.25</v>
      </c>
    </row>
    <row r="9005" spans="5:7">
      <c r="E9005" s="80">
        <v>38665</v>
      </c>
      <c r="F9005">
        <v>2005</v>
      </c>
      <c r="G9005">
        <v>15.25</v>
      </c>
    </row>
    <row r="9006" spans="5:7">
      <c r="E9006" s="80">
        <v>38666</v>
      </c>
      <c r="F9006">
        <v>2005</v>
      </c>
      <c r="G9006">
        <v>15.25</v>
      </c>
    </row>
    <row r="9007" spans="5:7">
      <c r="E9007" s="80">
        <v>38667</v>
      </c>
      <c r="F9007">
        <v>2005</v>
      </c>
      <c r="G9007">
        <v>15.25</v>
      </c>
    </row>
    <row r="9008" spans="5:7">
      <c r="E9008" s="80">
        <v>38668</v>
      </c>
      <c r="F9008">
        <v>2005</v>
      </c>
      <c r="G9008">
        <v>15.25</v>
      </c>
    </row>
    <row r="9009" spans="5:7">
      <c r="E9009" s="80">
        <v>38669</v>
      </c>
      <c r="F9009">
        <v>2005</v>
      </c>
      <c r="G9009">
        <v>15.25</v>
      </c>
    </row>
    <row r="9010" spans="5:7">
      <c r="E9010" s="80">
        <v>38670</v>
      </c>
      <c r="F9010">
        <v>2005</v>
      </c>
      <c r="G9010">
        <v>15.25</v>
      </c>
    </row>
    <row r="9011" spans="5:7">
      <c r="E9011" s="80">
        <v>38671</v>
      </c>
      <c r="F9011">
        <v>2005</v>
      </c>
      <c r="G9011">
        <v>15.25</v>
      </c>
    </row>
    <row r="9012" spans="5:7">
      <c r="E9012" s="80">
        <v>38672</v>
      </c>
      <c r="F9012">
        <v>2005</v>
      </c>
      <c r="G9012">
        <v>15.25</v>
      </c>
    </row>
    <row r="9013" spans="5:7">
      <c r="E9013" s="80">
        <v>38673</v>
      </c>
      <c r="F9013">
        <v>2005</v>
      </c>
      <c r="G9013">
        <v>15.25</v>
      </c>
    </row>
    <row r="9014" spans="5:7">
      <c r="E9014" s="80">
        <v>38674</v>
      </c>
      <c r="F9014">
        <v>2005</v>
      </c>
      <c r="G9014">
        <v>15.25</v>
      </c>
    </row>
    <row r="9015" spans="5:7">
      <c r="E9015" s="80">
        <v>38675</v>
      </c>
      <c r="F9015">
        <v>2005</v>
      </c>
      <c r="G9015">
        <v>15.25</v>
      </c>
    </row>
    <row r="9016" spans="5:7">
      <c r="E9016" s="80">
        <v>38676</v>
      </c>
      <c r="F9016">
        <v>2005</v>
      </c>
      <c r="G9016">
        <v>15.25</v>
      </c>
    </row>
    <row r="9017" spans="5:7">
      <c r="E9017" s="80">
        <v>38677</v>
      </c>
      <c r="F9017">
        <v>2005</v>
      </c>
      <c r="G9017">
        <v>15.25</v>
      </c>
    </row>
    <row r="9018" spans="5:7">
      <c r="E9018" s="80">
        <v>38678</v>
      </c>
      <c r="F9018">
        <v>2005</v>
      </c>
      <c r="G9018">
        <v>15.25</v>
      </c>
    </row>
    <row r="9019" spans="5:7">
      <c r="E9019" s="80">
        <v>38679</v>
      </c>
      <c r="F9019">
        <v>2005</v>
      </c>
      <c r="G9019">
        <v>15.25</v>
      </c>
    </row>
    <row r="9020" spans="5:7">
      <c r="E9020" s="80">
        <v>38680</v>
      </c>
      <c r="F9020">
        <v>2005</v>
      </c>
      <c r="G9020">
        <v>15.25</v>
      </c>
    </row>
    <row r="9021" spans="5:7">
      <c r="E9021" s="80">
        <v>38681</v>
      </c>
      <c r="F9021">
        <v>2005</v>
      </c>
      <c r="G9021">
        <v>15.25</v>
      </c>
    </row>
    <row r="9022" spans="5:7">
      <c r="E9022" s="80">
        <v>38682</v>
      </c>
      <c r="F9022">
        <v>2005</v>
      </c>
      <c r="G9022">
        <v>15.25</v>
      </c>
    </row>
    <row r="9023" spans="5:7">
      <c r="E9023" s="80">
        <v>38683</v>
      </c>
      <c r="F9023">
        <v>2005</v>
      </c>
      <c r="G9023">
        <v>15.25</v>
      </c>
    </row>
    <row r="9024" spans="5:7">
      <c r="E9024" s="80">
        <v>38684</v>
      </c>
      <c r="F9024">
        <v>2005</v>
      </c>
      <c r="G9024">
        <v>15.25</v>
      </c>
    </row>
    <row r="9025" spans="5:7">
      <c r="E9025" s="80">
        <v>38685</v>
      </c>
      <c r="F9025">
        <v>2005</v>
      </c>
      <c r="G9025">
        <v>15.25</v>
      </c>
    </row>
    <row r="9026" spans="5:7">
      <c r="E9026" s="80">
        <v>38686</v>
      </c>
      <c r="F9026">
        <v>2005</v>
      </c>
      <c r="G9026">
        <v>15.25</v>
      </c>
    </row>
    <row r="9027" spans="5:7">
      <c r="E9027" s="80">
        <v>38687</v>
      </c>
      <c r="F9027">
        <v>2005</v>
      </c>
      <c r="G9027">
        <v>15.25</v>
      </c>
    </row>
    <row r="9028" spans="5:7">
      <c r="E9028" s="80">
        <v>38688</v>
      </c>
      <c r="F9028">
        <v>2005</v>
      </c>
      <c r="G9028">
        <v>15.25</v>
      </c>
    </row>
    <row r="9029" spans="5:7">
      <c r="E9029" s="80">
        <v>38689</v>
      </c>
      <c r="F9029">
        <v>2005</v>
      </c>
      <c r="G9029">
        <v>15.25</v>
      </c>
    </row>
    <row r="9030" spans="5:7">
      <c r="E9030" s="80">
        <v>38690</v>
      </c>
      <c r="F9030">
        <v>2005</v>
      </c>
      <c r="G9030">
        <v>15.25</v>
      </c>
    </row>
    <row r="9031" spans="5:7">
      <c r="E9031" s="80">
        <v>38691</v>
      </c>
      <c r="F9031">
        <v>2005</v>
      </c>
      <c r="G9031">
        <v>15.25</v>
      </c>
    </row>
    <row r="9032" spans="5:7">
      <c r="E9032" s="80">
        <v>38692</v>
      </c>
      <c r="F9032">
        <v>2005</v>
      </c>
      <c r="G9032">
        <v>15.25</v>
      </c>
    </row>
    <row r="9033" spans="5:7">
      <c r="E9033" s="80">
        <v>38693</v>
      </c>
      <c r="F9033">
        <v>2005</v>
      </c>
      <c r="G9033">
        <v>15.25</v>
      </c>
    </row>
    <row r="9034" spans="5:7">
      <c r="E9034" s="80">
        <v>38694</v>
      </c>
      <c r="F9034">
        <v>2005</v>
      </c>
      <c r="G9034">
        <v>15.5</v>
      </c>
    </row>
    <row r="9035" spans="5:7">
      <c r="E9035" s="80">
        <v>38695</v>
      </c>
      <c r="F9035">
        <v>2005</v>
      </c>
      <c r="G9035">
        <v>15.5</v>
      </c>
    </row>
    <row r="9036" spans="5:7">
      <c r="E9036" s="80">
        <v>38696</v>
      </c>
      <c r="F9036">
        <v>2005</v>
      </c>
      <c r="G9036">
        <v>15.5</v>
      </c>
    </row>
    <row r="9037" spans="5:7">
      <c r="E9037" s="80">
        <v>38697</v>
      </c>
      <c r="F9037">
        <v>2005</v>
      </c>
      <c r="G9037">
        <v>15.5</v>
      </c>
    </row>
    <row r="9038" spans="5:7">
      <c r="E9038" s="80">
        <v>38698</v>
      </c>
      <c r="F9038">
        <v>2005</v>
      </c>
      <c r="G9038">
        <v>15.5</v>
      </c>
    </row>
    <row r="9039" spans="5:7">
      <c r="E9039" s="80">
        <v>38699</v>
      </c>
      <c r="F9039">
        <v>2005</v>
      </c>
      <c r="G9039">
        <v>15.5</v>
      </c>
    </row>
    <row r="9040" spans="5:7">
      <c r="E9040" s="80">
        <v>38700</v>
      </c>
      <c r="F9040">
        <v>2005</v>
      </c>
      <c r="G9040">
        <v>15.5</v>
      </c>
    </row>
    <row r="9041" spans="5:7">
      <c r="E9041" s="80">
        <v>38701</v>
      </c>
      <c r="F9041">
        <v>2005</v>
      </c>
      <c r="G9041">
        <v>15.5</v>
      </c>
    </row>
    <row r="9042" spans="5:7">
      <c r="E9042" s="80">
        <v>38702</v>
      </c>
      <c r="F9042">
        <v>2005</v>
      </c>
      <c r="G9042">
        <v>15.5</v>
      </c>
    </row>
    <row r="9043" spans="5:7">
      <c r="E9043" s="80">
        <v>38703</v>
      </c>
      <c r="F9043">
        <v>2005</v>
      </c>
      <c r="G9043">
        <v>15.5</v>
      </c>
    </row>
    <row r="9044" spans="5:7">
      <c r="E9044" s="80">
        <v>38704</v>
      </c>
      <c r="F9044">
        <v>2005</v>
      </c>
      <c r="G9044">
        <v>15.5</v>
      </c>
    </row>
    <row r="9045" spans="5:7">
      <c r="E9045" s="80">
        <v>38705</v>
      </c>
      <c r="F9045">
        <v>2005</v>
      </c>
      <c r="G9045">
        <v>15.5</v>
      </c>
    </row>
    <row r="9046" spans="5:7">
      <c r="E9046" s="80">
        <v>38706</v>
      </c>
      <c r="F9046">
        <v>2005</v>
      </c>
      <c r="G9046">
        <v>15.5</v>
      </c>
    </row>
    <row r="9047" spans="5:7">
      <c r="E9047" s="80">
        <v>38707</v>
      </c>
      <c r="F9047">
        <v>2005</v>
      </c>
      <c r="G9047">
        <v>15.5</v>
      </c>
    </row>
    <row r="9048" spans="5:7">
      <c r="E9048" s="80">
        <v>38708</v>
      </c>
      <c r="F9048">
        <v>2005</v>
      </c>
      <c r="G9048">
        <v>15.25</v>
      </c>
    </row>
    <row r="9049" spans="5:7">
      <c r="E9049" s="80">
        <v>38709</v>
      </c>
      <c r="F9049">
        <v>2005</v>
      </c>
      <c r="G9049">
        <v>15.25</v>
      </c>
    </row>
    <row r="9050" spans="5:7">
      <c r="E9050" s="80">
        <v>38710</v>
      </c>
      <c r="F9050">
        <v>2005</v>
      </c>
      <c r="G9050">
        <v>15.25</v>
      </c>
    </row>
    <row r="9051" spans="5:7">
      <c r="E9051" s="80">
        <v>38711</v>
      </c>
      <c r="F9051">
        <v>2005</v>
      </c>
      <c r="G9051">
        <v>15.25</v>
      </c>
    </row>
    <row r="9052" spans="5:7">
      <c r="E9052" s="80">
        <v>38712</v>
      </c>
      <c r="F9052">
        <v>2005</v>
      </c>
      <c r="G9052">
        <v>15.25</v>
      </c>
    </row>
    <row r="9053" spans="5:7">
      <c r="E9053" s="80">
        <v>38713</v>
      </c>
      <c r="F9053">
        <v>2005</v>
      </c>
      <c r="G9053">
        <v>15.25</v>
      </c>
    </row>
    <row r="9054" spans="5:7">
      <c r="E9054" s="80">
        <v>38714</v>
      </c>
      <c r="F9054">
        <v>2005</v>
      </c>
      <c r="G9054">
        <v>15.25</v>
      </c>
    </row>
    <row r="9055" spans="5:7">
      <c r="E9055" s="80">
        <v>38715</v>
      </c>
      <c r="F9055">
        <v>2005</v>
      </c>
      <c r="G9055">
        <v>15.25</v>
      </c>
    </row>
    <row r="9056" spans="5:7">
      <c r="E9056" s="80">
        <v>38716</v>
      </c>
      <c r="F9056">
        <v>2005</v>
      </c>
      <c r="G9056">
        <v>15.25</v>
      </c>
    </row>
    <row r="9057" spans="5:7">
      <c r="E9057" s="80">
        <v>38717</v>
      </c>
      <c r="F9057">
        <v>2005</v>
      </c>
      <c r="G9057">
        <v>15.25</v>
      </c>
    </row>
    <row r="9058" spans="5:7">
      <c r="E9058" s="80">
        <v>38718</v>
      </c>
      <c r="F9058">
        <v>2006</v>
      </c>
      <c r="G9058">
        <v>15.25</v>
      </c>
    </row>
    <row r="9059" spans="5:7">
      <c r="E9059" s="80">
        <v>38719</v>
      </c>
      <c r="F9059">
        <v>2006</v>
      </c>
      <c r="G9059">
        <v>15.25</v>
      </c>
    </row>
    <row r="9060" spans="5:7">
      <c r="E9060" s="80">
        <v>38720</v>
      </c>
      <c r="F9060">
        <v>2006</v>
      </c>
      <c r="G9060">
        <v>15.25</v>
      </c>
    </row>
    <row r="9061" spans="5:7">
      <c r="E9061" s="80">
        <v>38721</v>
      </c>
      <c r="F9061">
        <v>2006</v>
      </c>
      <c r="G9061">
        <v>15.25</v>
      </c>
    </row>
    <row r="9062" spans="5:7">
      <c r="E9062" s="80">
        <v>38722</v>
      </c>
      <c r="F9062">
        <v>2006</v>
      </c>
      <c r="G9062">
        <v>15.25</v>
      </c>
    </row>
    <row r="9063" spans="5:7">
      <c r="E9063" s="80">
        <v>38723</v>
      </c>
      <c r="F9063">
        <v>2006</v>
      </c>
      <c r="G9063">
        <v>15.25</v>
      </c>
    </row>
    <row r="9064" spans="5:7">
      <c r="E9064" s="80">
        <v>38724</v>
      </c>
      <c r="F9064">
        <v>2006</v>
      </c>
      <c r="G9064">
        <v>15.25</v>
      </c>
    </row>
    <row r="9065" spans="5:7">
      <c r="E9065" s="80">
        <v>38725</v>
      </c>
      <c r="F9065">
        <v>2006</v>
      </c>
      <c r="G9065">
        <v>15.25</v>
      </c>
    </row>
    <row r="9066" spans="5:7">
      <c r="E9066" s="80">
        <v>38726</v>
      </c>
      <c r="F9066">
        <v>2006</v>
      </c>
      <c r="G9066">
        <v>15.25</v>
      </c>
    </row>
    <row r="9067" spans="5:7">
      <c r="E9067" s="80">
        <v>38727</v>
      </c>
      <c r="F9067">
        <v>2006</v>
      </c>
      <c r="G9067">
        <v>15.25</v>
      </c>
    </row>
    <row r="9068" spans="5:7">
      <c r="E9068" s="80">
        <v>38728</v>
      </c>
      <c r="F9068">
        <v>2006</v>
      </c>
      <c r="G9068">
        <v>15.25</v>
      </c>
    </row>
    <row r="9069" spans="5:7">
      <c r="E9069" s="80">
        <v>38729</v>
      </c>
      <c r="F9069">
        <v>2006</v>
      </c>
      <c r="G9069">
        <v>15.25</v>
      </c>
    </row>
    <row r="9070" spans="5:7">
      <c r="E9070" s="80">
        <v>38730</v>
      </c>
      <c r="F9070">
        <v>2006</v>
      </c>
      <c r="G9070">
        <v>15.25</v>
      </c>
    </row>
    <row r="9071" spans="5:7">
      <c r="E9071" s="80">
        <v>38731</v>
      </c>
      <c r="F9071">
        <v>2006</v>
      </c>
      <c r="G9071">
        <v>15.25</v>
      </c>
    </row>
    <row r="9072" spans="5:7">
      <c r="E9072" s="80">
        <v>38732</v>
      </c>
      <c r="F9072">
        <v>2006</v>
      </c>
      <c r="G9072">
        <v>15.25</v>
      </c>
    </row>
    <row r="9073" spans="5:7">
      <c r="E9073" s="80">
        <v>38733</v>
      </c>
      <c r="F9073">
        <v>2006</v>
      </c>
      <c r="G9073">
        <v>15.25</v>
      </c>
    </row>
    <row r="9074" spans="5:7">
      <c r="E9074" s="80">
        <v>38734</v>
      </c>
      <c r="F9074">
        <v>2006</v>
      </c>
      <c r="G9074">
        <v>15.25</v>
      </c>
    </row>
    <row r="9075" spans="5:7">
      <c r="E9075" s="80">
        <v>38735</v>
      </c>
      <c r="F9075">
        <v>2006</v>
      </c>
      <c r="G9075">
        <v>15.25</v>
      </c>
    </row>
    <row r="9076" spans="5:7">
      <c r="E9076" s="80">
        <v>38736</v>
      </c>
      <c r="F9076">
        <v>2006</v>
      </c>
      <c r="G9076">
        <v>15.25</v>
      </c>
    </row>
    <row r="9077" spans="5:7">
      <c r="E9077" s="80">
        <v>38737</v>
      </c>
      <c r="F9077">
        <v>2006</v>
      </c>
      <c r="G9077">
        <v>15.25</v>
      </c>
    </row>
    <row r="9078" spans="5:7">
      <c r="E9078" s="80">
        <v>38738</v>
      </c>
      <c r="F9078">
        <v>2006</v>
      </c>
      <c r="G9078">
        <v>15.25</v>
      </c>
    </row>
    <row r="9079" spans="5:7">
      <c r="E9079" s="80">
        <v>38739</v>
      </c>
      <c r="F9079">
        <v>2006</v>
      </c>
      <c r="G9079">
        <v>15.25</v>
      </c>
    </row>
    <row r="9080" spans="5:7">
      <c r="E9080" s="80">
        <v>38740</v>
      </c>
      <c r="F9080">
        <v>2006</v>
      </c>
      <c r="G9080">
        <v>15.25</v>
      </c>
    </row>
    <row r="9081" spans="5:7">
      <c r="E9081" s="80">
        <v>38741</v>
      </c>
      <c r="F9081">
        <v>2006</v>
      </c>
      <c r="G9081">
        <v>15.25</v>
      </c>
    </row>
    <row r="9082" spans="5:7">
      <c r="E9082" s="80">
        <v>38742</v>
      </c>
      <c r="F9082">
        <v>2006</v>
      </c>
      <c r="G9082">
        <v>15.25</v>
      </c>
    </row>
    <row r="9083" spans="5:7">
      <c r="E9083" s="80">
        <v>38743</v>
      </c>
      <c r="F9083">
        <v>2006</v>
      </c>
      <c r="G9083">
        <v>15.25</v>
      </c>
    </row>
    <row r="9084" spans="5:7">
      <c r="E9084" s="80">
        <v>38744</v>
      </c>
      <c r="F9084">
        <v>2006</v>
      </c>
      <c r="G9084">
        <v>15.25</v>
      </c>
    </row>
    <row r="9085" spans="5:7">
      <c r="E9085" s="80">
        <v>38745</v>
      </c>
      <c r="F9085">
        <v>2006</v>
      </c>
      <c r="G9085">
        <v>15.25</v>
      </c>
    </row>
    <row r="9086" spans="5:7">
      <c r="E9086" s="80">
        <v>38746</v>
      </c>
      <c r="F9086">
        <v>2006</v>
      </c>
      <c r="G9086">
        <v>15.25</v>
      </c>
    </row>
    <row r="9087" spans="5:7">
      <c r="E9087" s="80">
        <v>38747</v>
      </c>
      <c r="F9087">
        <v>2006</v>
      </c>
      <c r="G9087">
        <v>15.25</v>
      </c>
    </row>
    <row r="9088" spans="5:7">
      <c r="E9088" s="80">
        <v>38748</v>
      </c>
      <c r="F9088">
        <v>2006</v>
      </c>
      <c r="G9088">
        <v>15.25</v>
      </c>
    </row>
    <row r="9089" spans="5:7">
      <c r="E9089" s="80">
        <v>38749</v>
      </c>
      <c r="F9089">
        <v>2006</v>
      </c>
      <c r="G9089">
        <v>15.25</v>
      </c>
    </row>
    <row r="9090" spans="5:7">
      <c r="E9090" s="80">
        <v>38750</v>
      </c>
      <c r="F9090">
        <v>2006</v>
      </c>
      <c r="G9090">
        <v>15.25</v>
      </c>
    </row>
    <row r="9091" spans="5:7">
      <c r="E9091" s="80">
        <v>38751</v>
      </c>
      <c r="F9091">
        <v>2006</v>
      </c>
      <c r="G9091">
        <v>15.25</v>
      </c>
    </row>
    <row r="9092" spans="5:7">
      <c r="E9092" s="80">
        <v>38752</v>
      </c>
      <c r="F9092">
        <v>2006</v>
      </c>
      <c r="G9092">
        <v>15.25</v>
      </c>
    </row>
    <row r="9093" spans="5:7">
      <c r="E9093" s="80">
        <v>38753</v>
      </c>
      <c r="F9093">
        <v>2006</v>
      </c>
      <c r="G9093">
        <v>15.25</v>
      </c>
    </row>
    <row r="9094" spans="5:7">
      <c r="E9094" s="80">
        <v>38754</v>
      </c>
      <c r="F9094">
        <v>2006</v>
      </c>
      <c r="G9094">
        <v>15.25</v>
      </c>
    </row>
    <row r="9095" spans="5:7">
      <c r="E9095" s="80">
        <v>38755</v>
      </c>
      <c r="F9095">
        <v>2006</v>
      </c>
      <c r="G9095">
        <v>15.25</v>
      </c>
    </row>
    <row r="9096" spans="5:7">
      <c r="E9096" s="80">
        <v>38756</v>
      </c>
      <c r="F9096">
        <v>2006</v>
      </c>
      <c r="G9096">
        <v>15.25</v>
      </c>
    </row>
    <row r="9097" spans="5:7">
      <c r="E9097" s="80">
        <v>38757</v>
      </c>
      <c r="F9097">
        <v>2006</v>
      </c>
      <c r="G9097">
        <v>15.25</v>
      </c>
    </row>
    <row r="9098" spans="5:7">
      <c r="E9098" s="80">
        <v>38758</v>
      </c>
      <c r="F9098">
        <v>2006</v>
      </c>
      <c r="G9098">
        <v>15.25</v>
      </c>
    </row>
    <row r="9099" spans="5:7">
      <c r="E9099" s="80">
        <v>38759</v>
      </c>
      <c r="F9099">
        <v>2006</v>
      </c>
      <c r="G9099">
        <v>15.25</v>
      </c>
    </row>
    <row r="9100" spans="5:7">
      <c r="E9100" s="80">
        <v>38760</v>
      </c>
      <c r="F9100">
        <v>2006</v>
      </c>
      <c r="G9100">
        <v>15.25</v>
      </c>
    </row>
    <row r="9101" spans="5:7">
      <c r="E9101" s="80">
        <v>38761</v>
      </c>
      <c r="F9101">
        <v>2006</v>
      </c>
      <c r="G9101">
        <v>15.25</v>
      </c>
    </row>
    <row r="9102" spans="5:7">
      <c r="E9102" s="80">
        <v>38762</v>
      </c>
      <c r="F9102">
        <v>2006</v>
      </c>
      <c r="G9102">
        <v>15.25</v>
      </c>
    </row>
    <row r="9103" spans="5:7">
      <c r="E9103" s="80">
        <v>38763</v>
      </c>
      <c r="F9103">
        <v>2006</v>
      </c>
      <c r="G9103">
        <v>15.25</v>
      </c>
    </row>
    <row r="9104" spans="5:7">
      <c r="E9104" s="80">
        <v>38764</v>
      </c>
      <c r="F9104">
        <v>2006</v>
      </c>
      <c r="G9104">
        <v>15.25</v>
      </c>
    </row>
    <row r="9105" spans="5:7">
      <c r="E9105" s="80">
        <v>38765</v>
      </c>
      <c r="F9105">
        <v>2006</v>
      </c>
      <c r="G9105">
        <v>15.25</v>
      </c>
    </row>
    <row r="9106" spans="5:7">
      <c r="E9106" s="80">
        <v>38766</v>
      </c>
      <c r="F9106">
        <v>2006</v>
      </c>
      <c r="G9106">
        <v>15.25</v>
      </c>
    </row>
    <row r="9107" spans="5:7">
      <c r="E9107" s="80">
        <v>38767</v>
      </c>
      <c r="F9107">
        <v>2006</v>
      </c>
      <c r="G9107">
        <v>15.25</v>
      </c>
    </row>
    <row r="9108" spans="5:7">
      <c r="E9108" s="80">
        <v>38768</v>
      </c>
      <c r="F9108">
        <v>2006</v>
      </c>
      <c r="G9108">
        <v>15.25</v>
      </c>
    </row>
    <row r="9109" spans="5:7">
      <c r="E9109" s="80">
        <v>38769</v>
      </c>
      <c r="F9109">
        <v>2006</v>
      </c>
      <c r="G9109">
        <v>15.25</v>
      </c>
    </row>
    <row r="9110" spans="5:7">
      <c r="E9110" s="80">
        <v>38770</v>
      </c>
      <c r="F9110">
        <v>2006</v>
      </c>
      <c r="G9110">
        <v>15.25</v>
      </c>
    </row>
    <row r="9111" spans="5:7">
      <c r="E9111" s="80">
        <v>38771</v>
      </c>
      <c r="F9111">
        <v>2006</v>
      </c>
      <c r="G9111">
        <v>15.25</v>
      </c>
    </row>
    <row r="9112" spans="5:7">
      <c r="E9112" s="80">
        <v>38772</v>
      </c>
      <c r="F9112">
        <v>2006</v>
      </c>
      <c r="G9112">
        <v>15.25</v>
      </c>
    </row>
    <row r="9113" spans="5:7">
      <c r="E9113" s="80">
        <v>38773</v>
      </c>
      <c r="F9113">
        <v>2006</v>
      </c>
      <c r="G9113">
        <v>15.25</v>
      </c>
    </row>
    <row r="9114" spans="5:7">
      <c r="E9114" s="80">
        <v>38774</v>
      </c>
      <c r="F9114">
        <v>2006</v>
      </c>
      <c r="G9114">
        <v>15.25</v>
      </c>
    </row>
    <row r="9115" spans="5:7">
      <c r="E9115" s="80">
        <v>38775</v>
      </c>
      <c r="F9115">
        <v>2006</v>
      </c>
      <c r="G9115">
        <v>15.25</v>
      </c>
    </row>
    <row r="9116" spans="5:7">
      <c r="E9116" s="80">
        <v>38776</v>
      </c>
      <c r="F9116">
        <v>2006</v>
      </c>
      <c r="G9116">
        <v>15.25</v>
      </c>
    </row>
    <row r="9117" spans="5:7">
      <c r="E9117" s="80">
        <v>38777</v>
      </c>
      <c r="F9117">
        <v>2006</v>
      </c>
      <c r="G9117">
        <v>15.25</v>
      </c>
    </row>
    <row r="9118" spans="5:7">
      <c r="E9118" s="80">
        <v>38778</v>
      </c>
      <c r="F9118">
        <v>2006</v>
      </c>
      <c r="G9118">
        <v>15.25</v>
      </c>
    </row>
    <row r="9119" spans="5:7">
      <c r="E9119" s="80">
        <v>38779</v>
      </c>
      <c r="F9119">
        <v>2006</v>
      </c>
      <c r="G9119">
        <v>15.25</v>
      </c>
    </row>
    <row r="9120" spans="5:7">
      <c r="E9120" s="80">
        <v>38780</v>
      </c>
      <c r="F9120">
        <v>2006</v>
      </c>
      <c r="G9120">
        <v>15.25</v>
      </c>
    </row>
    <row r="9121" spans="5:7">
      <c r="E9121" s="80">
        <v>38781</v>
      </c>
      <c r="F9121">
        <v>2006</v>
      </c>
      <c r="G9121">
        <v>15.25</v>
      </c>
    </row>
    <row r="9122" spans="5:7">
      <c r="E9122" s="80">
        <v>38782</v>
      </c>
      <c r="F9122">
        <v>2006</v>
      </c>
      <c r="G9122">
        <v>15.25</v>
      </c>
    </row>
    <row r="9123" spans="5:7">
      <c r="E9123" s="80">
        <v>38783</v>
      </c>
      <c r="F9123">
        <v>2006</v>
      </c>
      <c r="G9123">
        <v>15.25</v>
      </c>
    </row>
    <row r="9124" spans="5:7">
      <c r="E9124" s="80">
        <v>38784</v>
      </c>
      <c r="F9124">
        <v>2006</v>
      </c>
      <c r="G9124">
        <v>15.25</v>
      </c>
    </row>
    <row r="9125" spans="5:7">
      <c r="E9125" s="80">
        <v>38785</v>
      </c>
      <c r="F9125">
        <v>2006</v>
      </c>
      <c r="G9125">
        <v>15.25</v>
      </c>
    </row>
    <row r="9126" spans="5:7">
      <c r="E9126" s="80">
        <v>38786</v>
      </c>
      <c r="F9126">
        <v>2006</v>
      </c>
      <c r="G9126">
        <v>15.25</v>
      </c>
    </row>
    <row r="9127" spans="5:7">
      <c r="E9127" s="80">
        <v>38787</v>
      </c>
      <c r="F9127">
        <v>2006</v>
      </c>
      <c r="G9127">
        <v>15.25</v>
      </c>
    </row>
    <row r="9128" spans="5:7">
      <c r="E9128" s="80">
        <v>38788</v>
      </c>
      <c r="F9128">
        <v>2006</v>
      </c>
      <c r="G9128">
        <v>15.25</v>
      </c>
    </row>
    <row r="9129" spans="5:7">
      <c r="E9129" s="80">
        <v>38789</v>
      </c>
      <c r="F9129">
        <v>2006</v>
      </c>
      <c r="G9129">
        <v>15.25</v>
      </c>
    </row>
    <row r="9130" spans="5:7">
      <c r="E9130" s="80">
        <v>38790</v>
      </c>
      <c r="F9130">
        <v>2006</v>
      </c>
      <c r="G9130">
        <v>15.25</v>
      </c>
    </row>
    <row r="9131" spans="5:7">
      <c r="E9131" s="80">
        <v>38791</v>
      </c>
      <c r="F9131">
        <v>2006</v>
      </c>
      <c r="G9131">
        <v>15.25</v>
      </c>
    </row>
    <row r="9132" spans="5:7">
      <c r="E9132" s="80">
        <v>38792</v>
      </c>
      <c r="F9132">
        <v>2006</v>
      </c>
      <c r="G9132">
        <v>15.25</v>
      </c>
    </row>
    <row r="9133" spans="5:7">
      <c r="E9133" s="80">
        <v>38793</v>
      </c>
      <c r="F9133">
        <v>2006</v>
      </c>
      <c r="G9133">
        <v>15.25</v>
      </c>
    </row>
    <row r="9134" spans="5:7">
      <c r="E9134" s="80">
        <v>38794</v>
      </c>
      <c r="F9134">
        <v>2006</v>
      </c>
      <c r="G9134">
        <v>15.25</v>
      </c>
    </row>
    <row r="9135" spans="5:7">
      <c r="E9135" s="80">
        <v>38795</v>
      </c>
      <c r="F9135">
        <v>2006</v>
      </c>
      <c r="G9135">
        <v>15.25</v>
      </c>
    </row>
    <row r="9136" spans="5:7">
      <c r="E9136" s="80">
        <v>38796</v>
      </c>
      <c r="F9136">
        <v>2006</v>
      </c>
      <c r="G9136">
        <v>15.25</v>
      </c>
    </row>
    <row r="9137" spans="5:7">
      <c r="E9137" s="80">
        <v>38797</v>
      </c>
      <c r="F9137">
        <v>2006</v>
      </c>
      <c r="G9137">
        <v>15.25</v>
      </c>
    </row>
    <row r="9138" spans="5:7">
      <c r="E9138" s="80">
        <v>38798</v>
      </c>
      <c r="F9138">
        <v>2006</v>
      </c>
      <c r="G9138">
        <v>15.25</v>
      </c>
    </row>
    <row r="9139" spans="5:7">
      <c r="E9139" s="80">
        <v>38799</v>
      </c>
      <c r="F9139">
        <v>2006</v>
      </c>
      <c r="G9139">
        <v>15.25</v>
      </c>
    </row>
    <row r="9140" spans="5:7">
      <c r="E9140" s="80">
        <v>38800</v>
      </c>
      <c r="F9140">
        <v>2006</v>
      </c>
      <c r="G9140">
        <v>15.25</v>
      </c>
    </row>
    <row r="9141" spans="5:7">
      <c r="E9141" s="80">
        <v>38801</v>
      </c>
      <c r="F9141">
        <v>2006</v>
      </c>
      <c r="G9141">
        <v>15.25</v>
      </c>
    </row>
    <row r="9142" spans="5:7">
      <c r="E9142" s="80">
        <v>38802</v>
      </c>
      <c r="F9142">
        <v>2006</v>
      </c>
      <c r="G9142">
        <v>15.25</v>
      </c>
    </row>
    <row r="9143" spans="5:7">
      <c r="E9143" s="80">
        <v>38803</v>
      </c>
      <c r="F9143">
        <v>2006</v>
      </c>
      <c r="G9143">
        <v>15.25</v>
      </c>
    </row>
    <row r="9144" spans="5:7">
      <c r="E9144" s="80">
        <v>38804</v>
      </c>
      <c r="F9144">
        <v>2006</v>
      </c>
      <c r="G9144">
        <v>15.25</v>
      </c>
    </row>
    <row r="9145" spans="5:7">
      <c r="E9145" s="80">
        <v>38805</v>
      </c>
      <c r="F9145">
        <v>2006</v>
      </c>
      <c r="G9145">
        <v>15.25</v>
      </c>
    </row>
    <row r="9146" spans="5:7">
      <c r="E9146" s="80">
        <v>38806</v>
      </c>
      <c r="F9146">
        <v>2006</v>
      </c>
      <c r="G9146">
        <v>15.25</v>
      </c>
    </row>
    <row r="9147" spans="5:7">
      <c r="E9147" s="80">
        <v>38807</v>
      </c>
      <c r="F9147">
        <v>2006</v>
      </c>
      <c r="G9147">
        <v>15.25</v>
      </c>
    </row>
    <row r="9148" spans="5:7">
      <c r="E9148" s="80">
        <v>38808</v>
      </c>
      <c r="F9148">
        <v>2006</v>
      </c>
      <c r="G9148">
        <v>15.25</v>
      </c>
    </row>
    <row r="9149" spans="5:7">
      <c r="E9149" s="80">
        <v>38809</v>
      </c>
      <c r="F9149">
        <v>2006</v>
      </c>
      <c r="G9149">
        <v>15.25</v>
      </c>
    </row>
    <row r="9150" spans="5:7">
      <c r="E9150" s="80">
        <v>38810</v>
      </c>
      <c r="F9150">
        <v>2006</v>
      </c>
      <c r="G9150">
        <v>15.25</v>
      </c>
    </row>
    <row r="9151" spans="5:7">
      <c r="E9151" s="80">
        <v>38811</v>
      </c>
      <c r="F9151">
        <v>2006</v>
      </c>
      <c r="G9151">
        <v>15.25</v>
      </c>
    </row>
    <row r="9152" spans="5:7">
      <c r="E9152" s="80">
        <v>38812</v>
      </c>
      <c r="F9152">
        <v>2006</v>
      </c>
      <c r="G9152">
        <v>15.25</v>
      </c>
    </row>
    <row r="9153" spans="5:7">
      <c r="E9153" s="80">
        <v>38813</v>
      </c>
      <c r="F9153">
        <v>2006</v>
      </c>
      <c r="G9153">
        <v>15.25</v>
      </c>
    </row>
    <row r="9154" spans="5:7">
      <c r="E9154" s="80">
        <v>38814</v>
      </c>
      <c r="F9154">
        <v>2006</v>
      </c>
      <c r="G9154">
        <v>15.25</v>
      </c>
    </row>
    <row r="9155" spans="5:7">
      <c r="E9155" s="80">
        <v>38815</v>
      </c>
      <c r="F9155">
        <v>2006</v>
      </c>
      <c r="G9155">
        <v>15.25</v>
      </c>
    </row>
    <row r="9156" spans="5:7">
      <c r="E9156" s="80">
        <v>38816</v>
      </c>
      <c r="F9156">
        <v>2006</v>
      </c>
      <c r="G9156">
        <v>15.25</v>
      </c>
    </row>
    <row r="9157" spans="5:7">
      <c r="E9157" s="80">
        <v>38817</v>
      </c>
      <c r="F9157">
        <v>2006</v>
      </c>
      <c r="G9157">
        <v>15.25</v>
      </c>
    </row>
    <row r="9158" spans="5:7">
      <c r="E9158" s="80">
        <v>38818</v>
      </c>
      <c r="F9158">
        <v>2006</v>
      </c>
      <c r="G9158">
        <v>15.25</v>
      </c>
    </row>
    <row r="9159" spans="5:7">
      <c r="E9159" s="80">
        <v>38819</v>
      </c>
      <c r="F9159">
        <v>2006</v>
      </c>
      <c r="G9159">
        <v>15.25</v>
      </c>
    </row>
    <row r="9160" spans="5:7">
      <c r="E9160" s="80">
        <v>38820</v>
      </c>
      <c r="F9160">
        <v>2006</v>
      </c>
      <c r="G9160">
        <v>15.25</v>
      </c>
    </row>
    <row r="9161" spans="5:7">
      <c r="E9161" s="80">
        <v>38821</v>
      </c>
      <c r="F9161">
        <v>2006</v>
      </c>
      <c r="G9161">
        <v>15.25</v>
      </c>
    </row>
    <row r="9162" spans="5:7">
      <c r="E9162" s="80">
        <v>38822</v>
      </c>
      <c r="F9162">
        <v>2006</v>
      </c>
      <c r="G9162">
        <v>15.25</v>
      </c>
    </row>
    <row r="9163" spans="5:7">
      <c r="E9163" s="80">
        <v>38823</v>
      </c>
      <c r="F9163">
        <v>2006</v>
      </c>
      <c r="G9163">
        <v>15.25</v>
      </c>
    </row>
    <row r="9164" spans="5:7">
      <c r="E9164" s="80">
        <v>38824</v>
      </c>
      <c r="F9164">
        <v>2006</v>
      </c>
      <c r="G9164">
        <v>15.25</v>
      </c>
    </row>
    <row r="9165" spans="5:7">
      <c r="E9165" s="80">
        <v>38825</v>
      </c>
      <c r="F9165">
        <v>2006</v>
      </c>
      <c r="G9165">
        <v>15.25</v>
      </c>
    </row>
    <row r="9166" spans="5:7">
      <c r="E9166" s="80">
        <v>38826</v>
      </c>
      <c r="F9166">
        <v>2006</v>
      </c>
      <c r="G9166">
        <v>15.25</v>
      </c>
    </row>
    <row r="9167" spans="5:7">
      <c r="E9167" s="80">
        <v>38827</v>
      </c>
      <c r="F9167">
        <v>2006</v>
      </c>
      <c r="G9167">
        <v>15.25</v>
      </c>
    </row>
    <row r="9168" spans="5:7">
      <c r="E9168" s="80">
        <v>38828</v>
      </c>
      <c r="F9168">
        <v>2006</v>
      </c>
      <c r="G9168">
        <v>15.25</v>
      </c>
    </row>
    <row r="9169" spans="5:7">
      <c r="E9169" s="80">
        <v>38829</v>
      </c>
      <c r="F9169">
        <v>2006</v>
      </c>
      <c r="G9169">
        <v>15.25</v>
      </c>
    </row>
    <row r="9170" spans="5:7">
      <c r="E9170" s="80">
        <v>38830</v>
      </c>
      <c r="F9170">
        <v>2006</v>
      </c>
      <c r="G9170">
        <v>15.25</v>
      </c>
    </row>
    <row r="9171" spans="5:7">
      <c r="E9171" s="80">
        <v>38831</v>
      </c>
      <c r="F9171">
        <v>2006</v>
      </c>
      <c r="G9171">
        <v>15.25</v>
      </c>
    </row>
    <row r="9172" spans="5:7">
      <c r="E9172" s="80">
        <v>38832</v>
      </c>
      <c r="F9172">
        <v>2006</v>
      </c>
      <c r="G9172">
        <v>15.25</v>
      </c>
    </row>
    <row r="9173" spans="5:7">
      <c r="E9173" s="80">
        <v>38833</v>
      </c>
      <c r="F9173">
        <v>2006</v>
      </c>
      <c r="G9173">
        <v>15.25</v>
      </c>
    </row>
    <row r="9174" spans="5:7">
      <c r="E9174" s="80">
        <v>38834</v>
      </c>
      <c r="F9174">
        <v>2006</v>
      </c>
      <c r="G9174">
        <v>15.25</v>
      </c>
    </row>
    <row r="9175" spans="5:7">
      <c r="E9175" s="80">
        <v>38835</v>
      </c>
      <c r="F9175">
        <v>2006</v>
      </c>
      <c r="G9175">
        <v>15.25</v>
      </c>
    </row>
    <row r="9176" spans="5:7">
      <c r="E9176" s="80">
        <v>38836</v>
      </c>
      <c r="F9176">
        <v>2006</v>
      </c>
      <c r="G9176">
        <v>15.25</v>
      </c>
    </row>
    <row r="9177" spans="5:7">
      <c r="E9177" s="80">
        <v>38837</v>
      </c>
      <c r="F9177">
        <v>2006</v>
      </c>
      <c r="G9177">
        <v>15.25</v>
      </c>
    </row>
    <row r="9178" spans="5:7">
      <c r="E9178" s="80">
        <v>38838</v>
      </c>
      <c r="F9178">
        <v>2006</v>
      </c>
      <c r="G9178">
        <v>15.25</v>
      </c>
    </row>
    <row r="9179" spans="5:7">
      <c r="E9179" s="80">
        <v>38839</v>
      </c>
      <c r="F9179">
        <v>2006</v>
      </c>
      <c r="G9179">
        <v>15.25</v>
      </c>
    </row>
    <row r="9180" spans="5:7">
      <c r="E9180" s="80">
        <v>38840</v>
      </c>
      <c r="F9180">
        <v>2006</v>
      </c>
      <c r="G9180">
        <v>15.25</v>
      </c>
    </row>
    <row r="9181" spans="5:7">
      <c r="E9181" s="80">
        <v>38841</v>
      </c>
      <c r="F9181">
        <v>2006</v>
      </c>
      <c r="G9181">
        <v>15</v>
      </c>
    </row>
    <row r="9182" spans="5:7">
      <c r="E9182" s="80">
        <v>38842</v>
      </c>
      <c r="F9182">
        <v>2006</v>
      </c>
      <c r="G9182">
        <v>15</v>
      </c>
    </row>
    <row r="9183" spans="5:7">
      <c r="E9183" s="80">
        <v>38843</v>
      </c>
      <c r="F9183">
        <v>2006</v>
      </c>
      <c r="G9183">
        <v>15</v>
      </c>
    </row>
    <row r="9184" spans="5:7">
      <c r="E9184" s="80">
        <v>38844</v>
      </c>
      <c r="F9184">
        <v>2006</v>
      </c>
      <c r="G9184">
        <v>15</v>
      </c>
    </row>
    <row r="9185" spans="5:7">
      <c r="E9185" s="80">
        <v>38845</v>
      </c>
      <c r="F9185">
        <v>2006</v>
      </c>
      <c r="G9185">
        <v>15</v>
      </c>
    </row>
    <row r="9186" spans="5:7">
      <c r="E9186" s="80">
        <v>38846</v>
      </c>
      <c r="F9186">
        <v>2006</v>
      </c>
      <c r="G9186">
        <v>15</v>
      </c>
    </row>
    <row r="9187" spans="5:7">
      <c r="E9187" s="80">
        <v>38847</v>
      </c>
      <c r="F9187">
        <v>2006</v>
      </c>
      <c r="G9187">
        <v>15</v>
      </c>
    </row>
    <row r="9188" spans="5:7">
      <c r="E9188" s="80">
        <v>38848</v>
      </c>
      <c r="F9188">
        <v>2006</v>
      </c>
      <c r="G9188">
        <v>14.25</v>
      </c>
    </row>
    <row r="9189" spans="5:7">
      <c r="E9189" s="80">
        <v>38849</v>
      </c>
      <c r="F9189">
        <v>2006</v>
      </c>
      <c r="G9189">
        <v>14.25</v>
      </c>
    </row>
    <row r="9190" spans="5:7">
      <c r="E9190" s="80">
        <v>38850</v>
      </c>
      <c r="F9190">
        <v>2006</v>
      </c>
      <c r="G9190">
        <v>14.25</v>
      </c>
    </row>
    <row r="9191" spans="5:7">
      <c r="E9191" s="80">
        <v>38851</v>
      </c>
      <c r="F9191">
        <v>2006</v>
      </c>
      <c r="G9191">
        <v>14.25</v>
      </c>
    </row>
    <row r="9192" spans="5:7">
      <c r="E9192" s="80">
        <v>38852</v>
      </c>
      <c r="F9192">
        <v>2006</v>
      </c>
      <c r="G9192">
        <v>14.25</v>
      </c>
    </row>
    <row r="9193" spans="5:7">
      <c r="E9193" s="80">
        <v>38853</v>
      </c>
      <c r="F9193">
        <v>2006</v>
      </c>
      <c r="G9193">
        <v>14.25</v>
      </c>
    </row>
    <row r="9194" spans="5:7">
      <c r="E9194" s="80">
        <v>38854</v>
      </c>
      <c r="F9194">
        <v>2006</v>
      </c>
      <c r="G9194">
        <v>14.25</v>
      </c>
    </row>
    <row r="9195" spans="5:7">
      <c r="E9195" s="80">
        <v>38855</v>
      </c>
      <c r="F9195">
        <v>2006</v>
      </c>
      <c r="G9195">
        <v>13.75</v>
      </c>
    </row>
    <row r="9196" spans="5:7">
      <c r="E9196" s="80">
        <v>38856</v>
      </c>
      <c r="F9196">
        <v>2006</v>
      </c>
      <c r="G9196">
        <v>13.75</v>
      </c>
    </row>
    <row r="9197" spans="5:7">
      <c r="E9197" s="80">
        <v>38857</v>
      </c>
      <c r="F9197">
        <v>2006</v>
      </c>
      <c r="G9197">
        <v>13.75</v>
      </c>
    </row>
    <row r="9198" spans="5:7">
      <c r="E9198" s="80">
        <v>38858</v>
      </c>
      <c r="F9198">
        <v>2006</v>
      </c>
      <c r="G9198">
        <v>13.75</v>
      </c>
    </row>
    <row r="9199" spans="5:7">
      <c r="E9199" s="80">
        <v>38859</v>
      </c>
      <c r="F9199">
        <v>2006</v>
      </c>
      <c r="G9199">
        <v>13.75</v>
      </c>
    </row>
    <row r="9200" spans="5:7">
      <c r="E9200" s="80">
        <v>38860</v>
      </c>
      <c r="F9200">
        <v>2006</v>
      </c>
      <c r="G9200">
        <v>13.75</v>
      </c>
    </row>
    <row r="9201" spans="5:7">
      <c r="E9201" s="80">
        <v>38861</v>
      </c>
      <c r="F9201">
        <v>2006</v>
      </c>
      <c r="G9201">
        <v>13.75</v>
      </c>
    </row>
    <row r="9202" spans="5:7">
      <c r="E9202" s="80">
        <v>38862</v>
      </c>
      <c r="F9202">
        <v>2006</v>
      </c>
      <c r="G9202">
        <v>13.75</v>
      </c>
    </row>
    <row r="9203" spans="5:7">
      <c r="E9203" s="80">
        <v>38863</v>
      </c>
      <c r="F9203">
        <v>2006</v>
      </c>
      <c r="G9203">
        <v>13.75</v>
      </c>
    </row>
    <row r="9204" spans="5:7">
      <c r="E9204" s="80">
        <v>38864</v>
      </c>
      <c r="F9204">
        <v>2006</v>
      </c>
      <c r="G9204">
        <v>13.75</v>
      </c>
    </row>
    <row r="9205" spans="5:7">
      <c r="E9205" s="80">
        <v>38865</v>
      </c>
      <c r="F9205">
        <v>2006</v>
      </c>
      <c r="G9205">
        <v>13.75</v>
      </c>
    </row>
    <row r="9206" spans="5:7">
      <c r="E9206" s="80">
        <v>38866</v>
      </c>
      <c r="F9206">
        <v>2006</v>
      </c>
      <c r="G9206">
        <v>13.75</v>
      </c>
    </row>
    <row r="9207" spans="5:7">
      <c r="E9207" s="80">
        <v>38867</v>
      </c>
      <c r="F9207">
        <v>2006</v>
      </c>
      <c r="G9207">
        <v>13.75</v>
      </c>
    </row>
    <row r="9208" spans="5:7">
      <c r="E9208" s="80">
        <v>38868</v>
      </c>
      <c r="F9208">
        <v>2006</v>
      </c>
      <c r="G9208">
        <v>13.75</v>
      </c>
    </row>
    <row r="9209" spans="5:7">
      <c r="E9209" s="80">
        <v>38869</v>
      </c>
      <c r="F9209">
        <v>2006</v>
      </c>
      <c r="G9209">
        <v>13.5</v>
      </c>
    </row>
    <row r="9210" spans="5:7">
      <c r="E9210" s="80">
        <v>38870</v>
      </c>
      <c r="F9210">
        <v>2006</v>
      </c>
      <c r="G9210">
        <v>13.5</v>
      </c>
    </row>
    <row r="9211" spans="5:7">
      <c r="E9211" s="80">
        <v>38871</v>
      </c>
      <c r="F9211">
        <v>2006</v>
      </c>
      <c r="G9211">
        <v>13.5</v>
      </c>
    </row>
    <row r="9212" spans="5:7">
      <c r="E9212" s="80">
        <v>38872</v>
      </c>
      <c r="F9212">
        <v>2006</v>
      </c>
      <c r="G9212">
        <v>13.5</v>
      </c>
    </row>
    <row r="9213" spans="5:7">
      <c r="E9213" s="80">
        <v>38873</v>
      </c>
      <c r="F9213">
        <v>2006</v>
      </c>
      <c r="G9213">
        <v>13.5</v>
      </c>
    </row>
    <row r="9214" spans="5:7">
      <c r="E9214" s="80">
        <v>38874</v>
      </c>
      <c r="F9214">
        <v>2006</v>
      </c>
      <c r="G9214">
        <v>13.5</v>
      </c>
    </row>
    <row r="9215" spans="5:7">
      <c r="E9215" s="80">
        <v>38875</v>
      </c>
      <c r="F9215">
        <v>2006</v>
      </c>
      <c r="G9215">
        <v>13.5</v>
      </c>
    </row>
    <row r="9216" spans="5:7">
      <c r="E9216" s="80">
        <v>38876</v>
      </c>
      <c r="F9216">
        <v>2006</v>
      </c>
      <c r="G9216">
        <v>13.5</v>
      </c>
    </row>
    <row r="9217" spans="5:7">
      <c r="E9217" s="80">
        <v>38877</v>
      </c>
      <c r="F9217">
        <v>2006</v>
      </c>
      <c r="G9217">
        <v>13.5</v>
      </c>
    </row>
    <row r="9218" spans="5:7">
      <c r="E9218" s="80">
        <v>38878</v>
      </c>
      <c r="F9218">
        <v>2006</v>
      </c>
      <c r="G9218">
        <v>13.5</v>
      </c>
    </row>
    <row r="9219" spans="5:7">
      <c r="E9219" s="80">
        <v>38879</v>
      </c>
      <c r="F9219">
        <v>2006</v>
      </c>
      <c r="G9219">
        <v>13.5</v>
      </c>
    </row>
    <row r="9220" spans="5:7">
      <c r="E9220" s="80">
        <v>38880</v>
      </c>
      <c r="F9220">
        <v>2006</v>
      </c>
      <c r="G9220">
        <v>13.5</v>
      </c>
    </row>
    <row r="9221" spans="5:7">
      <c r="E9221" s="80">
        <v>38881</v>
      </c>
      <c r="F9221">
        <v>2006</v>
      </c>
      <c r="G9221">
        <v>13.5</v>
      </c>
    </row>
    <row r="9222" spans="5:7">
      <c r="E9222" s="80">
        <v>38882</v>
      </c>
      <c r="F9222">
        <v>2006</v>
      </c>
      <c r="G9222">
        <v>13.5</v>
      </c>
    </row>
    <row r="9223" spans="5:7">
      <c r="E9223" s="80">
        <v>38883</v>
      </c>
      <c r="F9223">
        <v>2006</v>
      </c>
      <c r="G9223">
        <v>13.5</v>
      </c>
    </row>
    <row r="9224" spans="5:7">
      <c r="E9224" s="80">
        <v>38884</v>
      </c>
      <c r="F9224">
        <v>2006</v>
      </c>
      <c r="G9224">
        <v>13.5</v>
      </c>
    </row>
    <row r="9225" spans="5:7">
      <c r="E9225" s="80">
        <v>38885</v>
      </c>
      <c r="F9225">
        <v>2006</v>
      </c>
      <c r="G9225">
        <v>13.5</v>
      </c>
    </row>
    <row r="9226" spans="5:7">
      <c r="E9226" s="80">
        <v>38886</v>
      </c>
      <c r="F9226">
        <v>2006</v>
      </c>
      <c r="G9226">
        <v>13.5</v>
      </c>
    </row>
    <row r="9227" spans="5:7">
      <c r="E9227" s="80">
        <v>38887</v>
      </c>
      <c r="F9227">
        <v>2006</v>
      </c>
      <c r="G9227">
        <v>13.5</v>
      </c>
    </row>
    <row r="9228" spans="5:7">
      <c r="E9228" s="80">
        <v>38888</v>
      </c>
      <c r="F9228">
        <v>2006</v>
      </c>
      <c r="G9228">
        <v>13.5</v>
      </c>
    </row>
    <row r="9229" spans="5:7">
      <c r="E9229" s="80">
        <v>38889</v>
      </c>
      <c r="F9229">
        <v>2006</v>
      </c>
      <c r="G9229">
        <v>13.5</v>
      </c>
    </row>
    <row r="9230" spans="5:7">
      <c r="E9230" s="80">
        <v>38890</v>
      </c>
      <c r="F9230">
        <v>2006</v>
      </c>
      <c r="G9230">
        <v>13.5</v>
      </c>
    </row>
    <row r="9231" spans="5:7">
      <c r="E9231" s="80">
        <v>38891</v>
      </c>
      <c r="F9231">
        <v>2006</v>
      </c>
      <c r="G9231">
        <v>13.5</v>
      </c>
    </row>
    <row r="9232" spans="5:7">
      <c r="E9232" s="80">
        <v>38892</v>
      </c>
      <c r="F9232">
        <v>2006</v>
      </c>
      <c r="G9232">
        <v>13.5</v>
      </c>
    </row>
    <row r="9233" spans="5:7">
      <c r="E9233" s="80">
        <v>38893</v>
      </c>
      <c r="F9233">
        <v>2006</v>
      </c>
      <c r="G9233">
        <v>13.5</v>
      </c>
    </row>
    <row r="9234" spans="5:7">
      <c r="E9234" s="80">
        <v>38894</v>
      </c>
      <c r="F9234">
        <v>2006</v>
      </c>
      <c r="G9234">
        <v>13.5</v>
      </c>
    </row>
    <row r="9235" spans="5:7">
      <c r="E9235" s="80">
        <v>38895</v>
      </c>
      <c r="F9235">
        <v>2006</v>
      </c>
      <c r="G9235">
        <v>13.5</v>
      </c>
    </row>
    <row r="9236" spans="5:7">
      <c r="E9236" s="80">
        <v>38896</v>
      </c>
      <c r="F9236">
        <v>2006</v>
      </c>
      <c r="G9236">
        <v>13.5</v>
      </c>
    </row>
    <row r="9237" spans="5:7">
      <c r="E9237" s="80">
        <v>38897</v>
      </c>
      <c r="F9237">
        <v>2006</v>
      </c>
      <c r="G9237">
        <v>13.5</v>
      </c>
    </row>
    <row r="9238" spans="5:7">
      <c r="E9238" s="80">
        <v>38898</v>
      </c>
      <c r="F9238">
        <v>2006</v>
      </c>
      <c r="G9238">
        <v>13.5</v>
      </c>
    </row>
    <row r="9239" spans="5:7">
      <c r="E9239" s="80">
        <v>38899</v>
      </c>
      <c r="F9239">
        <v>2006</v>
      </c>
      <c r="G9239">
        <v>13.5</v>
      </c>
    </row>
    <row r="9240" spans="5:7">
      <c r="E9240" s="80">
        <v>38900</v>
      </c>
      <c r="F9240">
        <v>2006</v>
      </c>
      <c r="G9240">
        <v>13.5</v>
      </c>
    </row>
    <row r="9241" spans="5:7">
      <c r="E9241" s="80">
        <v>38901</v>
      </c>
      <c r="F9241">
        <v>2006</v>
      </c>
      <c r="G9241">
        <v>13.5</v>
      </c>
    </row>
    <row r="9242" spans="5:7">
      <c r="E9242" s="80">
        <v>38902</v>
      </c>
      <c r="F9242">
        <v>2006</v>
      </c>
      <c r="G9242">
        <v>13.5</v>
      </c>
    </row>
    <row r="9243" spans="5:7">
      <c r="E9243" s="80">
        <v>38903</v>
      </c>
      <c r="F9243">
        <v>2006</v>
      </c>
      <c r="G9243">
        <v>13.5</v>
      </c>
    </row>
    <row r="9244" spans="5:7">
      <c r="E9244" s="80">
        <v>38904</v>
      </c>
      <c r="F9244">
        <v>2006</v>
      </c>
      <c r="G9244">
        <v>13.5</v>
      </c>
    </row>
    <row r="9245" spans="5:7">
      <c r="E9245" s="80">
        <v>38905</v>
      </c>
      <c r="F9245">
        <v>2006</v>
      </c>
      <c r="G9245">
        <v>13.5</v>
      </c>
    </row>
    <row r="9246" spans="5:7">
      <c r="E9246" s="80">
        <v>38906</v>
      </c>
      <c r="F9246">
        <v>2006</v>
      </c>
      <c r="G9246">
        <v>13.5</v>
      </c>
    </row>
    <row r="9247" spans="5:7">
      <c r="E9247" s="80">
        <v>38907</v>
      </c>
      <c r="F9247">
        <v>2006</v>
      </c>
      <c r="G9247">
        <v>13.5</v>
      </c>
    </row>
    <row r="9248" spans="5:7">
      <c r="E9248" s="80">
        <v>38908</v>
      </c>
      <c r="F9248">
        <v>2006</v>
      </c>
      <c r="G9248">
        <v>13.5</v>
      </c>
    </row>
    <row r="9249" spans="5:7">
      <c r="E9249" s="80">
        <v>38909</v>
      </c>
      <c r="F9249">
        <v>2006</v>
      </c>
      <c r="G9249">
        <v>13.5</v>
      </c>
    </row>
    <row r="9250" spans="5:7">
      <c r="E9250" s="80">
        <v>38910</v>
      </c>
      <c r="F9250">
        <v>2006</v>
      </c>
      <c r="G9250">
        <v>13.5</v>
      </c>
    </row>
    <row r="9251" spans="5:7">
      <c r="E9251" s="80">
        <v>38911</v>
      </c>
      <c r="F9251">
        <v>2006</v>
      </c>
      <c r="G9251">
        <v>13.75</v>
      </c>
    </row>
    <row r="9252" spans="5:7">
      <c r="E9252" s="80">
        <v>38912</v>
      </c>
      <c r="F9252">
        <v>2006</v>
      </c>
      <c r="G9252">
        <v>13.75</v>
      </c>
    </row>
    <row r="9253" spans="5:7">
      <c r="E9253" s="80">
        <v>38913</v>
      </c>
      <c r="F9253">
        <v>2006</v>
      </c>
      <c r="G9253">
        <v>13.75</v>
      </c>
    </row>
    <row r="9254" spans="5:7">
      <c r="E9254" s="80">
        <v>38914</v>
      </c>
      <c r="F9254">
        <v>2006</v>
      </c>
      <c r="G9254">
        <v>13.75</v>
      </c>
    </row>
    <row r="9255" spans="5:7">
      <c r="E9255" s="80">
        <v>38915</v>
      </c>
      <c r="F9255">
        <v>2006</v>
      </c>
      <c r="G9255">
        <v>13.75</v>
      </c>
    </row>
    <row r="9256" spans="5:7">
      <c r="E9256" s="80">
        <v>38916</v>
      </c>
      <c r="F9256">
        <v>2006</v>
      </c>
      <c r="G9256">
        <v>13.75</v>
      </c>
    </row>
    <row r="9257" spans="5:7">
      <c r="E9257" s="80">
        <v>38917</v>
      </c>
      <c r="F9257">
        <v>2006</v>
      </c>
      <c r="G9257">
        <v>13.75</v>
      </c>
    </row>
    <row r="9258" spans="5:7">
      <c r="E9258" s="80">
        <v>38918</v>
      </c>
      <c r="F9258">
        <v>2006</v>
      </c>
      <c r="G9258">
        <v>13.75</v>
      </c>
    </row>
    <row r="9259" spans="5:7">
      <c r="E9259" s="80">
        <v>38919</v>
      </c>
      <c r="F9259">
        <v>2006</v>
      </c>
      <c r="G9259">
        <v>13.75</v>
      </c>
    </row>
    <row r="9260" spans="5:7">
      <c r="E9260" s="80">
        <v>38920</v>
      </c>
      <c r="F9260">
        <v>2006</v>
      </c>
      <c r="G9260">
        <v>13.75</v>
      </c>
    </row>
    <row r="9261" spans="5:7">
      <c r="E9261" s="80">
        <v>38921</v>
      </c>
      <c r="F9261">
        <v>2006</v>
      </c>
      <c r="G9261">
        <v>13.75</v>
      </c>
    </row>
    <row r="9262" spans="5:7">
      <c r="E9262" s="80">
        <v>38922</v>
      </c>
      <c r="F9262">
        <v>2006</v>
      </c>
      <c r="G9262">
        <v>13.75</v>
      </c>
    </row>
    <row r="9263" spans="5:7">
      <c r="E9263" s="80">
        <v>38923</v>
      </c>
      <c r="F9263">
        <v>2006</v>
      </c>
      <c r="G9263">
        <v>13.75</v>
      </c>
    </row>
    <row r="9264" spans="5:7">
      <c r="E9264" s="80">
        <v>38924</v>
      </c>
      <c r="F9264">
        <v>2006</v>
      </c>
      <c r="G9264">
        <v>13.75</v>
      </c>
    </row>
    <row r="9265" spans="5:7">
      <c r="E9265" s="80">
        <v>38925</v>
      </c>
      <c r="F9265">
        <v>2006</v>
      </c>
      <c r="G9265">
        <v>13.75</v>
      </c>
    </row>
    <row r="9266" spans="5:7">
      <c r="E9266" s="80">
        <v>38926</v>
      </c>
      <c r="F9266">
        <v>2006</v>
      </c>
      <c r="G9266">
        <v>13.75</v>
      </c>
    </row>
    <row r="9267" spans="5:7">
      <c r="E9267" s="80">
        <v>38927</v>
      </c>
      <c r="F9267">
        <v>2006</v>
      </c>
      <c r="G9267">
        <v>13.75</v>
      </c>
    </row>
    <row r="9268" spans="5:7">
      <c r="E9268" s="80">
        <v>38928</v>
      </c>
      <c r="F9268">
        <v>2006</v>
      </c>
      <c r="G9268">
        <v>13.75</v>
      </c>
    </row>
    <row r="9269" spans="5:7">
      <c r="E9269" s="80">
        <v>38929</v>
      </c>
      <c r="F9269">
        <v>2006</v>
      </c>
      <c r="G9269">
        <v>13.75</v>
      </c>
    </row>
    <row r="9270" spans="5:7">
      <c r="E9270" s="80">
        <v>38930</v>
      </c>
      <c r="F9270">
        <v>2006</v>
      </c>
      <c r="G9270">
        <v>13.75</v>
      </c>
    </row>
    <row r="9271" spans="5:7">
      <c r="E9271" s="80">
        <v>38931</v>
      </c>
      <c r="F9271">
        <v>2006</v>
      </c>
      <c r="G9271">
        <v>13.75</v>
      </c>
    </row>
    <row r="9272" spans="5:7">
      <c r="E9272" s="80">
        <v>38932</v>
      </c>
      <c r="F9272">
        <v>2006</v>
      </c>
      <c r="G9272">
        <v>13.75</v>
      </c>
    </row>
    <row r="9273" spans="5:7">
      <c r="E9273" s="80">
        <v>38933</v>
      </c>
      <c r="F9273">
        <v>2006</v>
      </c>
      <c r="G9273">
        <v>13.75</v>
      </c>
    </row>
    <row r="9274" spans="5:7">
      <c r="E9274" s="80">
        <v>38934</v>
      </c>
      <c r="F9274">
        <v>2006</v>
      </c>
      <c r="G9274">
        <v>13.75</v>
      </c>
    </row>
    <row r="9275" spans="5:7">
      <c r="E9275" s="80">
        <v>38935</v>
      </c>
      <c r="F9275">
        <v>2006</v>
      </c>
      <c r="G9275">
        <v>13.75</v>
      </c>
    </row>
    <row r="9276" spans="5:7">
      <c r="E9276" s="80">
        <v>38936</v>
      </c>
      <c r="F9276">
        <v>2006</v>
      </c>
      <c r="G9276">
        <v>13.75</v>
      </c>
    </row>
    <row r="9277" spans="5:7">
      <c r="E9277" s="80">
        <v>38937</v>
      </c>
      <c r="F9277">
        <v>2006</v>
      </c>
      <c r="G9277">
        <v>13.75</v>
      </c>
    </row>
    <row r="9278" spans="5:7">
      <c r="E9278" s="80">
        <v>38938</v>
      </c>
      <c r="F9278">
        <v>2006</v>
      </c>
      <c r="G9278">
        <v>13.75</v>
      </c>
    </row>
    <row r="9279" spans="5:7">
      <c r="E9279" s="80">
        <v>38939</v>
      </c>
      <c r="F9279">
        <v>2006</v>
      </c>
      <c r="G9279">
        <v>13.75</v>
      </c>
    </row>
    <row r="9280" spans="5:7">
      <c r="E9280" s="80">
        <v>38940</v>
      </c>
      <c r="F9280">
        <v>2006</v>
      </c>
      <c r="G9280">
        <v>13.75</v>
      </c>
    </row>
    <row r="9281" spans="5:7">
      <c r="E9281" s="80">
        <v>38941</v>
      </c>
      <c r="F9281">
        <v>2006</v>
      </c>
      <c r="G9281">
        <v>13.75</v>
      </c>
    </row>
    <row r="9282" spans="5:7">
      <c r="E9282" s="80">
        <v>38942</v>
      </c>
      <c r="F9282">
        <v>2006</v>
      </c>
      <c r="G9282">
        <v>13.75</v>
      </c>
    </row>
    <row r="9283" spans="5:7">
      <c r="E9283" s="80">
        <v>38943</v>
      </c>
      <c r="F9283">
        <v>2006</v>
      </c>
      <c r="G9283">
        <v>13.75</v>
      </c>
    </row>
    <row r="9284" spans="5:7">
      <c r="E9284" s="80">
        <v>38944</v>
      </c>
      <c r="F9284">
        <v>2006</v>
      </c>
      <c r="G9284">
        <v>13.75</v>
      </c>
    </row>
    <row r="9285" spans="5:7">
      <c r="E9285" s="80">
        <v>38945</v>
      </c>
      <c r="F9285">
        <v>2006</v>
      </c>
      <c r="G9285">
        <v>13.75</v>
      </c>
    </row>
    <row r="9286" spans="5:7">
      <c r="E9286" s="80">
        <v>38946</v>
      </c>
      <c r="F9286">
        <v>2006</v>
      </c>
      <c r="G9286">
        <v>13.75</v>
      </c>
    </row>
    <row r="9287" spans="5:7">
      <c r="E9287" s="80">
        <v>38947</v>
      </c>
      <c r="F9287">
        <v>2006</v>
      </c>
      <c r="G9287">
        <v>13.75</v>
      </c>
    </row>
    <row r="9288" spans="5:7">
      <c r="E9288" s="80">
        <v>38948</v>
      </c>
      <c r="F9288">
        <v>2006</v>
      </c>
      <c r="G9288">
        <v>13.75</v>
      </c>
    </row>
    <row r="9289" spans="5:7">
      <c r="E9289" s="80">
        <v>38949</v>
      </c>
      <c r="F9289">
        <v>2006</v>
      </c>
      <c r="G9289">
        <v>13.75</v>
      </c>
    </row>
    <row r="9290" spans="5:7">
      <c r="E9290" s="80">
        <v>38950</v>
      </c>
      <c r="F9290">
        <v>2006</v>
      </c>
      <c r="G9290">
        <v>13.75</v>
      </c>
    </row>
    <row r="9291" spans="5:7">
      <c r="E9291" s="80">
        <v>38951</v>
      </c>
      <c r="F9291">
        <v>2006</v>
      </c>
      <c r="G9291">
        <v>13.75</v>
      </c>
    </row>
    <row r="9292" spans="5:7">
      <c r="E9292" s="80">
        <v>38952</v>
      </c>
      <c r="F9292">
        <v>2006</v>
      </c>
      <c r="G9292">
        <v>13.75</v>
      </c>
    </row>
    <row r="9293" spans="5:7">
      <c r="E9293" s="80">
        <v>38953</v>
      </c>
      <c r="F9293">
        <v>2006</v>
      </c>
      <c r="G9293">
        <v>13.75</v>
      </c>
    </row>
    <row r="9294" spans="5:7">
      <c r="E9294" s="80">
        <v>38954</v>
      </c>
      <c r="F9294">
        <v>2006</v>
      </c>
      <c r="G9294">
        <v>13.75</v>
      </c>
    </row>
    <row r="9295" spans="5:7">
      <c r="E9295" s="80">
        <v>38955</v>
      </c>
      <c r="F9295">
        <v>2006</v>
      </c>
      <c r="G9295">
        <v>13.75</v>
      </c>
    </row>
    <row r="9296" spans="5:7">
      <c r="E9296" s="80">
        <v>38956</v>
      </c>
      <c r="F9296">
        <v>2006</v>
      </c>
      <c r="G9296">
        <v>13.75</v>
      </c>
    </row>
    <row r="9297" spans="5:7">
      <c r="E9297" s="80">
        <v>38957</v>
      </c>
      <c r="F9297">
        <v>2006</v>
      </c>
      <c r="G9297">
        <v>13.75</v>
      </c>
    </row>
    <row r="9298" spans="5:7">
      <c r="E9298" s="80">
        <v>38958</v>
      </c>
      <c r="F9298">
        <v>2006</v>
      </c>
      <c r="G9298">
        <v>13.75</v>
      </c>
    </row>
    <row r="9299" spans="5:7">
      <c r="E9299" s="80">
        <v>38959</v>
      </c>
      <c r="F9299">
        <v>2006</v>
      </c>
      <c r="G9299">
        <v>13.75</v>
      </c>
    </row>
    <row r="9300" spans="5:7">
      <c r="E9300" s="80">
        <v>38960</v>
      </c>
      <c r="F9300">
        <v>2006</v>
      </c>
      <c r="G9300">
        <v>13.75</v>
      </c>
    </row>
    <row r="9301" spans="5:7">
      <c r="E9301" s="80">
        <v>38961</v>
      </c>
      <c r="F9301">
        <v>2006</v>
      </c>
      <c r="G9301">
        <v>13.75</v>
      </c>
    </row>
    <row r="9302" spans="5:7">
      <c r="E9302" s="80">
        <v>38962</v>
      </c>
      <c r="F9302">
        <v>2006</v>
      </c>
      <c r="G9302">
        <v>13.75</v>
      </c>
    </row>
    <row r="9303" spans="5:7">
      <c r="E9303" s="80">
        <v>38963</v>
      </c>
      <c r="F9303">
        <v>2006</v>
      </c>
      <c r="G9303">
        <v>13.75</v>
      </c>
    </row>
    <row r="9304" spans="5:7">
      <c r="E9304" s="80">
        <v>38964</v>
      </c>
      <c r="F9304">
        <v>2006</v>
      </c>
      <c r="G9304">
        <v>13.75</v>
      </c>
    </row>
    <row r="9305" spans="5:7">
      <c r="E9305" s="80">
        <v>38965</v>
      </c>
      <c r="F9305">
        <v>2006</v>
      </c>
      <c r="G9305">
        <v>13.75</v>
      </c>
    </row>
    <row r="9306" spans="5:7">
      <c r="E9306" s="80">
        <v>38966</v>
      </c>
      <c r="F9306">
        <v>2006</v>
      </c>
      <c r="G9306">
        <v>13.75</v>
      </c>
    </row>
    <row r="9307" spans="5:7">
      <c r="E9307" s="80">
        <v>38967</v>
      </c>
      <c r="F9307">
        <v>2006</v>
      </c>
      <c r="G9307">
        <v>13.75</v>
      </c>
    </row>
    <row r="9308" spans="5:7">
      <c r="E9308" s="80">
        <v>38968</v>
      </c>
      <c r="F9308">
        <v>2006</v>
      </c>
      <c r="G9308">
        <v>13.75</v>
      </c>
    </row>
    <row r="9309" spans="5:7">
      <c r="E9309" s="80">
        <v>38969</v>
      </c>
      <c r="F9309">
        <v>2006</v>
      </c>
      <c r="G9309">
        <v>13.75</v>
      </c>
    </row>
    <row r="9310" spans="5:7">
      <c r="E9310" s="80">
        <v>38970</v>
      </c>
      <c r="F9310">
        <v>2006</v>
      </c>
      <c r="G9310">
        <v>13.75</v>
      </c>
    </row>
    <row r="9311" spans="5:7">
      <c r="E9311" s="80">
        <v>38971</v>
      </c>
      <c r="F9311">
        <v>2006</v>
      </c>
      <c r="G9311">
        <v>13.75</v>
      </c>
    </row>
    <row r="9312" spans="5:7">
      <c r="E9312" s="80">
        <v>38972</v>
      </c>
      <c r="F9312">
        <v>2006</v>
      </c>
      <c r="G9312">
        <v>13.75</v>
      </c>
    </row>
    <row r="9313" spans="5:7">
      <c r="E9313" s="80">
        <v>38973</v>
      </c>
      <c r="F9313">
        <v>2006</v>
      </c>
      <c r="G9313">
        <v>13.75</v>
      </c>
    </row>
    <row r="9314" spans="5:7">
      <c r="E9314" s="80">
        <v>38974</v>
      </c>
      <c r="F9314">
        <v>2006</v>
      </c>
      <c r="G9314">
        <v>13.75</v>
      </c>
    </row>
    <row r="9315" spans="5:7">
      <c r="E9315" s="80">
        <v>38975</v>
      </c>
      <c r="F9315">
        <v>2006</v>
      </c>
      <c r="G9315">
        <v>13.75</v>
      </c>
    </row>
    <row r="9316" spans="5:7">
      <c r="E9316" s="80">
        <v>38976</v>
      </c>
      <c r="F9316">
        <v>2006</v>
      </c>
      <c r="G9316">
        <v>13.75</v>
      </c>
    </row>
    <row r="9317" spans="5:7">
      <c r="E9317" s="80">
        <v>38977</v>
      </c>
      <c r="F9317">
        <v>2006</v>
      </c>
      <c r="G9317">
        <v>13.75</v>
      </c>
    </row>
    <row r="9318" spans="5:7">
      <c r="E9318" s="80">
        <v>38978</v>
      </c>
      <c r="F9318">
        <v>2006</v>
      </c>
      <c r="G9318">
        <v>13.75</v>
      </c>
    </row>
    <row r="9319" spans="5:7">
      <c r="E9319" s="80">
        <v>38979</v>
      </c>
      <c r="F9319">
        <v>2006</v>
      </c>
      <c r="G9319">
        <v>13.75</v>
      </c>
    </row>
    <row r="9320" spans="5:7">
      <c r="E9320" s="80">
        <v>38980</v>
      </c>
      <c r="F9320">
        <v>2006</v>
      </c>
      <c r="G9320">
        <v>13.75</v>
      </c>
    </row>
    <row r="9321" spans="5:7">
      <c r="E9321" s="80">
        <v>38981</v>
      </c>
      <c r="F9321">
        <v>2006</v>
      </c>
      <c r="G9321">
        <v>13.75</v>
      </c>
    </row>
    <row r="9322" spans="5:7">
      <c r="E9322" s="80">
        <v>38982</v>
      </c>
      <c r="F9322">
        <v>2006</v>
      </c>
      <c r="G9322">
        <v>13.75</v>
      </c>
    </row>
    <row r="9323" spans="5:7">
      <c r="E9323" s="80">
        <v>38983</v>
      </c>
      <c r="F9323">
        <v>2006</v>
      </c>
      <c r="G9323">
        <v>13.75</v>
      </c>
    </row>
    <row r="9324" spans="5:7">
      <c r="E9324" s="80">
        <v>38984</v>
      </c>
      <c r="F9324">
        <v>2006</v>
      </c>
      <c r="G9324">
        <v>13.75</v>
      </c>
    </row>
    <row r="9325" spans="5:7">
      <c r="E9325" s="80">
        <v>38985</v>
      </c>
      <c r="F9325">
        <v>2006</v>
      </c>
      <c r="G9325">
        <v>13.75</v>
      </c>
    </row>
    <row r="9326" spans="5:7">
      <c r="E9326" s="80">
        <v>38986</v>
      </c>
      <c r="F9326">
        <v>2006</v>
      </c>
      <c r="G9326">
        <v>13.75</v>
      </c>
    </row>
    <row r="9327" spans="5:7">
      <c r="E9327" s="80">
        <v>38987</v>
      </c>
      <c r="F9327">
        <v>2006</v>
      </c>
      <c r="G9327">
        <v>13.75</v>
      </c>
    </row>
    <row r="9328" spans="5:7">
      <c r="E9328" s="80">
        <v>38988</v>
      </c>
      <c r="F9328">
        <v>2006</v>
      </c>
      <c r="G9328">
        <v>13.5</v>
      </c>
    </row>
    <row r="9329" spans="5:7">
      <c r="E9329" s="80">
        <v>38989</v>
      </c>
      <c r="F9329">
        <v>2006</v>
      </c>
      <c r="G9329">
        <v>13.5</v>
      </c>
    </row>
    <row r="9330" spans="5:7">
      <c r="E9330" s="80">
        <v>38990</v>
      </c>
      <c r="F9330">
        <v>2006</v>
      </c>
      <c r="G9330">
        <v>13.5</v>
      </c>
    </row>
    <row r="9331" spans="5:7">
      <c r="E9331" s="80">
        <v>38991</v>
      </c>
      <c r="F9331">
        <v>2006</v>
      </c>
      <c r="G9331">
        <v>13.5</v>
      </c>
    </row>
    <row r="9332" spans="5:7">
      <c r="E9332" s="80">
        <v>38992</v>
      </c>
      <c r="F9332">
        <v>2006</v>
      </c>
      <c r="G9332">
        <v>13.5</v>
      </c>
    </row>
    <row r="9333" spans="5:7">
      <c r="E9333" s="80">
        <v>38993</v>
      </c>
      <c r="F9333">
        <v>2006</v>
      </c>
      <c r="G9333">
        <v>13.5</v>
      </c>
    </row>
    <row r="9334" spans="5:7">
      <c r="E9334" s="80">
        <v>38994</v>
      </c>
      <c r="F9334">
        <v>2006</v>
      </c>
      <c r="G9334">
        <v>13.5</v>
      </c>
    </row>
    <row r="9335" spans="5:7">
      <c r="E9335" s="80">
        <v>38995</v>
      </c>
      <c r="F9335">
        <v>2006</v>
      </c>
      <c r="G9335">
        <v>13.5</v>
      </c>
    </row>
    <row r="9336" spans="5:7">
      <c r="E9336" s="80">
        <v>38996</v>
      </c>
      <c r="F9336">
        <v>2006</v>
      </c>
      <c r="G9336">
        <v>13.5</v>
      </c>
    </row>
    <row r="9337" spans="5:7">
      <c r="E9337" s="80">
        <v>38997</v>
      </c>
      <c r="F9337">
        <v>2006</v>
      </c>
      <c r="G9337">
        <v>13.5</v>
      </c>
    </row>
    <row r="9338" spans="5:7">
      <c r="E9338" s="80">
        <v>38998</v>
      </c>
      <c r="F9338">
        <v>2006</v>
      </c>
      <c r="G9338">
        <v>13.5</v>
      </c>
    </row>
    <row r="9339" spans="5:7">
      <c r="E9339" s="80">
        <v>38999</v>
      </c>
      <c r="F9339">
        <v>2006</v>
      </c>
      <c r="G9339">
        <v>13.5</v>
      </c>
    </row>
    <row r="9340" spans="5:7">
      <c r="E9340" s="80">
        <v>39000</v>
      </c>
      <c r="F9340">
        <v>2006</v>
      </c>
      <c r="G9340">
        <v>13.5</v>
      </c>
    </row>
    <row r="9341" spans="5:7">
      <c r="E9341" s="80">
        <v>39001</v>
      </c>
      <c r="F9341">
        <v>2006</v>
      </c>
      <c r="G9341">
        <v>13.5</v>
      </c>
    </row>
    <row r="9342" spans="5:7">
      <c r="E9342" s="80">
        <v>39002</v>
      </c>
      <c r="F9342">
        <v>2006</v>
      </c>
      <c r="G9342">
        <v>13.25</v>
      </c>
    </row>
    <row r="9343" spans="5:7">
      <c r="E9343" s="80">
        <v>39003</v>
      </c>
      <c r="F9343">
        <v>2006</v>
      </c>
      <c r="G9343">
        <v>13.25</v>
      </c>
    </row>
    <row r="9344" spans="5:7">
      <c r="E9344" s="80">
        <v>39004</v>
      </c>
      <c r="F9344">
        <v>2006</v>
      </c>
      <c r="G9344">
        <v>13.25</v>
      </c>
    </row>
    <row r="9345" spans="5:7">
      <c r="E9345" s="80">
        <v>39005</v>
      </c>
      <c r="F9345">
        <v>2006</v>
      </c>
      <c r="G9345">
        <v>13.25</v>
      </c>
    </row>
    <row r="9346" spans="5:7">
      <c r="E9346" s="80">
        <v>39006</v>
      </c>
      <c r="F9346">
        <v>2006</v>
      </c>
      <c r="G9346">
        <v>13.25</v>
      </c>
    </row>
    <row r="9347" spans="5:7">
      <c r="E9347" s="80">
        <v>39007</v>
      </c>
      <c r="F9347">
        <v>2006</v>
      </c>
      <c r="G9347">
        <v>13.25</v>
      </c>
    </row>
    <row r="9348" spans="5:7">
      <c r="E9348" s="80">
        <v>39008</v>
      </c>
      <c r="F9348">
        <v>2006</v>
      </c>
      <c r="G9348">
        <v>13.25</v>
      </c>
    </row>
    <row r="9349" spans="5:7">
      <c r="E9349" s="80">
        <v>39009</v>
      </c>
      <c r="F9349">
        <v>2006</v>
      </c>
      <c r="G9349">
        <v>13.25</v>
      </c>
    </row>
    <row r="9350" spans="5:7">
      <c r="E9350" s="80">
        <v>39010</v>
      </c>
      <c r="F9350">
        <v>2006</v>
      </c>
      <c r="G9350">
        <v>13.25</v>
      </c>
    </row>
    <row r="9351" spans="5:7">
      <c r="E9351" s="80">
        <v>39011</v>
      </c>
      <c r="F9351">
        <v>2006</v>
      </c>
      <c r="G9351">
        <v>13.25</v>
      </c>
    </row>
    <row r="9352" spans="5:7">
      <c r="E9352" s="80">
        <v>39012</v>
      </c>
      <c r="F9352">
        <v>2006</v>
      </c>
      <c r="G9352">
        <v>13.25</v>
      </c>
    </row>
    <row r="9353" spans="5:7">
      <c r="E9353" s="80">
        <v>39013</v>
      </c>
      <c r="F9353">
        <v>2006</v>
      </c>
      <c r="G9353">
        <v>13.25</v>
      </c>
    </row>
    <row r="9354" spans="5:7">
      <c r="E9354" s="80">
        <v>39014</v>
      </c>
      <c r="F9354">
        <v>2006</v>
      </c>
      <c r="G9354">
        <v>13.25</v>
      </c>
    </row>
    <row r="9355" spans="5:7">
      <c r="E9355" s="80">
        <v>39015</v>
      </c>
      <c r="F9355">
        <v>2006</v>
      </c>
      <c r="G9355">
        <v>13.25</v>
      </c>
    </row>
    <row r="9356" spans="5:7">
      <c r="E9356" s="80">
        <v>39016</v>
      </c>
      <c r="F9356">
        <v>2006</v>
      </c>
      <c r="G9356">
        <v>13.25</v>
      </c>
    </row>
    <row r="9357" spans="5:7">
      <c r="E9357" s="80">
        <v>39017</v>
      </c>
      <c r="F9357">
        <v>2006</v>
      </c>
      <c r="G9357">
        <v>13.25</v>
      </c>
    </row>
    <row r="9358" spans="5:7">
      <c r="E9358" s="80">
        <v>39018</v>
      </c>
      <c r="F9358">
        <v>2006</v>
      </c>
      <c r="G9358">
        <v>13.25</v>
      </c>
    </row>
    <row r="9359" spans="5:7">
      <c r="E9359" s="80">
        <v>39019</v>
      </c>
      <c r="F9359">
        <v>2006</v>
      </c>
      <c r="G9359">
        <v>13.25</v>
      </c>
    </row>
    <row r="9360" spans="5:7">
      <c r="E9360" s="80">
        <v>39020</v>
      </c>
      <c r="F9360">
        <v>2006</v>
      </c>
      <c r="G9360">
        <v>13.25</v>
      </c>
    </row>
    <row r="9361" spans="5:7">
      <c r="E9361" s="80">
        <v>39021</v>
      </c>
      <c r="F9361">
        <v>2006</v>
      </c>
      <c r="G9361">
        <v>13.25</v>
      </c>
    </row>
    <row r="9362" spans="5:7">
      <c r="E9362" s="80">
        <v>39022</v>
      </c>
      <c r="F9362">
        <v>2006</v>
      </c>
      <c r="G9362">
        <v>13.25</v>
      </c>
    </row>
    <row r="9363" spans="5:7">
      <c r="E9363" s="80">
        <v>39023</v>
      </c>
      <c r="F9363">
        <v>2006</v>
      </c>
      <c r="G9363">
        <v>13</v>
      </c>
    </row>
    <row r="9364" spans="5:7">
      <c r="E9364" s="80">
        <v>39024</v>
      </c>
      <c r="F9364">
        <v>2006</v>
      </c>
      <c r="G9364">
        <v>13</v>
      </c>
    </row>
    <row r="9365" spans="5:7">
      <c r="E9365" s="80">
        <v>39025</v>
      </c>
      <c r="F9365">
        <v>2006</v>
      </c>
      <c r="G9365">
        <v>13</v>
      </c>
    </row>
    <row r="9366" spans="5:7">
      <c r="E9366" s="80">
        <v>39026</v>
      </c>
      <c r="F9366">
        <v>2006</v>
      </c>
      <c r="G9366">
        <v>13</v>
      </c>
    </row>
    <row r="9367" spans="5:7">
      <c r="E9367" s="80">
        <v>39027</v>
      </c>
      <c r="F9367">
        <v>2006</v>
      </c>
      <c r="G9367">
        <v>13</v>
      </c>
    </row>
    <row r="9368" spans="5:7">
      <c r="E9368" s="80">
        <v>39028</v>
      </c>
      <c r="F9368">
        <v>2006</v>
      </c>
      <c r="G9368">
        <v>13</v>
      </c>
    </row>
    <row r="9369" spans="5:7">
      <c r="E9369" s="80">
        <v>39029</v>
      </c>
      <c r="F9369">
        <v>2006</v>
      </c>
      <c r="G9369">
        <v>13</v>
      </c>
    </row>
    <row r="9370" spans="5:7">
      <c r="E9370" s="80">
        <v>39030</v>
      </c>
      <c r="F9370">
        <v>2006</v>
      </c>
      <c r="G9370">
        <v>12.5</v>
      </c>
    </row>
    <row r="9371" spans="5:7">
      <c r="E9371" s="80">
        <v>39031</v>
      </c>
      <c r="F9371">
        <v>2006</v>
      </c>
      <c r="G9371">
        <v>12.5</v>
      </c>
    </row>
    <row r="9372" spans="5:7">
      <c r="E9372" s="80">
        <v>39032</v>
      </c>
      <c r="F9372">
        <v>2006</v>
      </c>
      <c r="G9372">
        <v>12.5</v>
      </c>
    </row>
    <row r="9373" spans="5:7">
      <c r="E9373" s="80">
        <v>39033</v>
      </c>
      <c r="F9373">
        <v>2006</v>
      </c>
      <c r="G9373">
        <v>12.5</v>
      </c>
    </row>
    <row r="9374" spans="5:7">
      <c r="E9374" s="80">
        <v>39034</v>
      </c>
      <c r="F9374">
        <v>2006</v>
      </c>
      <c r="G9374">
        <v>12.5</v>
      </c>
    </row>
    <row r="9375" spans="5:7">
      <c r="E9375" s="80">
        <v>39035</v>
      </c>
      <c r="F9375">
        <v>2006</v>
      </c>
      <c r="G9375">
        <v>12.5</v>
      </c>
    </row>
    <row r="9376" spans="5:7">
      <c r="E9376" s="80">
        <v>39036</v>
      </c>
      <c r="F9376">
        <v>2006</v>
      </c>
      <c r="G9376">
        <v>12.5</v>
      </c>
    </row>
    <row r="9377" spans="5:7">
      <c r="E9377" s="80">
        <v>39037</v>
      </c>
      <c r="F9377">
        <v>2006</v>
      </c>
      <c r="G9377">
        <v>11.75</v>
      </c>
    </row>
    <row r="9378" spans="5:7">
      <c r="E9378" s="80">
        <v>39038</v>
      </c>
      <c r="F9378">
        <v>2006</v>
      </c>
      <c r="G9378">
        <v>11.75</v>
      </c>
    </row>
    <row r="9379" spans="5:7">
      <c r="E9379" s="80">
        <v>39039</v>
      </c>
      <c r="F9379">
        <v>2006</v>
      </c>
      <c r="G9379">
        <v>11.75</v>
      </c>
    </row>
    <row r="9380" spans="5:7">
      <c r="E9380" s="80">
        <v>39040</v>
      </c>
      <c r="F9380">
        <v>2006</v>
      </c>
      <c r="G9380">
        <v>11.75</v>
      </c>
    </row>
    <row r="9381" spans="5:7">
      <c r="E9381" s="80">
        <v>39041</v>
      </c>
      <c r="F9381">
        <v>2006</v>
      </c>
      <c r="G9381">
        <v>11.75</v>
      </c>
    </row>
    <row r="9382" spans="5:7">
      <c r="E9382" s="80">
        <v>39042</v>
      </c>
      <c r="F9382">
        <v>2006</v>
      </c>
      <c r="G9382">
        <v>11.75</v>
      </c>
    </row>
    <row r="9383" spans="5:7">
      <c r="E9383" s="80">
        <v>39043</v>
      </c>
      <c r="F9383">
        <v>2006</v>
      </c>
      <c r="G9383">
        <v>11.75</v>
      </c>
    </row>
    <row r="9384" spans="5:7">
      <c r="E9384" s="80">
        <v>39044</v>
      </c>
      <c r="F9384">
        <v>2006</v>
      </c>
      <c r="G9384">
        <v>11.5</v>
      </c>
    </row>
    <row r="9385" spans="5:7">
      <c r="E9385" s="80">
        <v>39045</v>
      </c>
      <c r="F9385">
        <v>2006</v>
      </c>
      <c r="G9385">
        <v>11.5</v>
      </c>
    </row>
    <row r="9386" spans="5:7">
      <c r="E9386" s="80">
        <v>39046</v>
      </c>
      <c r="F9386">
        <v>2006</v>
      </c>
      <c r="G9386">
        <v>11.5</v>
      </c>
    </row>
    <row r="9387" spans="5:7">
      <c r="E9387" s="80">
        <v>39047</v>
      </c>
      <c r="F9387">
        <v>2006</v>
      </c>
      <c r="G9387">
        <v>11.5</v>
      </c>
    </row>
    <row r="9388" spans="5:7">
      <c r="E9388" s="80">
        <v>39048</v>
      </c>
      <c r="F9388">
        <v>2006</v>
      </c>
      <c r="G9388">
        <v>11.5</v>
      </c>
    </row>
    <row r="9389" spans="5:7">
      <c r="E9389" s="80">
        <v>39049</v>
      </c>
      <c r="F9389">
        <v>2006</v>
      </c>
      <c r="G9389">
        <v>11.5</v>
      </c>
    </row>
    <row r="9390" spans="5:7">
      <c r="E9390" s="80">
        <v>39050</v>
      </c>
      <c r="F9390">
        <v>2006</v>
      </c>
      <c r="G9390">
        <v>11.5</v>
      </c>
    </row>
    <row r="9391" spans="5:7">
      <c r="E9391" s="80">
        <v>39051</v>
      </c>
      <c r="F9391">
        <v>2006</v>
      </c>
      <c r="G9391">
        <v>11.25</v>
      </c>
    </row>
    <row r="9392" spans="5:7">
      <c r="E9392" s="80">
        <v>39052</v>
      </c>
      <c r="F9392">
        <v>2006</v>
      </c>
      <c r="G9392">
        <v>11.25</v>
      </c>
    </row>
    <row r="9393" spans="5:7">
      <c r="E9393" s="80">
        <v>39053</v>
      </c>
      <c r="F9393">
        <v>2006</v>
      </c>
      <c r="G9393">
        <v>11.25</v>
      </c>
    </row>
    <row r="9394" spans="5:7">
      <c r="E9394" s="80">
        <v>39054</v>
      </c>
      <c r="F9394">
        <v>2006</v>
      </c>
      <c r="G9394">
        <v>11.25</v>
      </c>
    </row>
    <row r="9395" spans="5:7">
      <c r="E9395" s="80">
        <v>39055</v>
      </c>
      <c r="F9395">
        <v>2006</v>
      </c>
      <c r="G9395">
        <v>11.25</v>
      </c>
    </row>
    <row r="9396" spans="5:7">
      <c r="E9396" s="80">
        <v>39056</v>
      </c>
      <c r="F9396">
        <v>2006</v>
      </c>
      <c r="G9396">
        <v>11.25</v>
      </c>
    </row>
    <row r="9397" spans="5:7">
      <c r="E9397" s="80">
        <v>39057</v>
      </c>
      <c r="F9397">
        <v>2006</v>
      </c>
      <c r="G9397">
        <v>11.25</v>
      </c>
    </row>
    <row r="9398" spans="5:7">
      <c r="E9398" s="80">
        <v>39058</v>
      </c>
      <c r="F9398">
        <v>2006</v>
      </c>
      <c r="G9398">
        <v>11.25</v>
      </c>
    </row>
    <row r="9399" spans="5:7">
      <c r="E9399" s="80">
        <v>39059</v>
      </c>
      <c r="F9399">
        <v>2006</v>
      </c>
      <c r="G9399">
        <v>11.25</v>
      </c>
    </row>
    <row r="9400" spans="5:7">
      <c r="E9400" s="80">
        <v>39060</v>
      </c>
      <c r="F9400">
        <v>2006</v>
      </c>
      <c r="G9400">
        <v>11.25</v>
      </c>
    </row>
    <row r="9401" spans="5:7">
      <c r="E9401" s="80">
        <v>39061</v>
      </c>
      <c r="F9401">
        <v>2006</v>
      </c>
      <c r="G9401">
        <v>11.25</v>
      </c>
    </row>
    <row r="9402" spans="5:7">
      <c r="E9402" s="80">
        <v>39062</v>
      </c>
      <c r="F9402">
        <v>2006</v>
      </c>
      <c r="G9402">
        <v>11.25</v>
      </c>
    </row>
    <row r="9403" spans="5:7">
      <c r="E9403" s="80">
        <v>39063</v>
      </c>
      <c r="F9403">
        <v>2006</v>
      </c>
      <c r="G9403">
        <v>11.25</v>
      </c>
    </row>
    <row r="9404" spans="5:7">
      <c r="E9404" s="80">
        <v>39064</v>
      </c>
      <c r="F9404">
        <v>2006</v>
      </c>
      <c r="G9404">
        <v>11.25</v>
      </c>
    </row>
    <row r="9405" spans="5:7">
      <c r="E9405" s="80">
        <v>39065</v>
      </c>
      <c r="F9405">
        <v>2006</v>
      </c>
      <c r="G9405">
        <v>11.25</v>
      </c>
    </row>
    <row r="9406" spans="5:7">
      <c r="E9406" s="80">
        <v>39066</v>
      </c>
      <c r="F9406">
        <v>2006</v>
      </c>
      <c r="G9406">
        <v>11.25</v>
      </c>
    </row>
    <row r="9407" spans="5:7">
      <c r="E9407" s="80">
        <v>39067</v>
      </c>
      <c r="F9407">
        <v>2006</v>
      </c>
      <c r="G9407">
        <v>11.25</v>
      </c>
    </row>
    <row r="9408" spans="5:7">
      <c r="E9408" s="80">
        <v>39068</v>
      </c>
      <c r="F9408">
        <v>2006</v>
      </c>
      <c r="G9408">
        <v>11.25</v>
      </c>
    </row>
    <row r="9409" spans="5:7">
      <c r="E9409" s="80">
        <v>39069</v>
      </c>
      <c r="F9409">
        <v>2006</v>
      </c>
      <c r="G9409">
        <v>11.25</v>
      </c>
    </row>
    <row r="9410" spans="5:7">
      <c r="E9410" s="80">
        <v>39070</v>
      </c>
      <c r="F9410">
        <v>2006</v>
      </c>
      <c r="G9410">
        <v>11.25</v>
      </c>
    </row>
    <row r="9411" spans="5:7">
      <c r="E9411" s="80">
        <v>39071</v>
      </c>
      <c r="F9411">
        <v>2006</v>
      </c>
      <c r="G9411">
        <v>11.25</v>
      </c>
    </row>
    <row r="9412" spans="5:7">
      <c r="E9412" s="80">
        <v>39072</v>
      </c>
      <c r="F9412">
        <v>2006</v>
      </c>
      <c r="G9412">
        <v>11.25</v>
      </c>
    </row>
    <row r="9413" spans="5:7">
      <c r="E9413" s="80">
        <v>39073</v>
      </c>
      <c r="F9413">
        <v>2006</v>
      </c>
      <c r="G9413">
        <v>11.25</v>
      </c>
    </row>
    <row r="9414" spans="5:7">
      <c r="E9414" s="80">
        <v>39074</v>
      </c>
      <c r="F9414">
        <v>2006</v>
      </c>
      <c r="G9414">
        <v>11.25</v>
      </c>
    </row>
    <row r="9415" spans="5:7">
      <c r="E9415" s="80">
        <v>39075</v>
      </c>
      <c r="F9415">
        <v>2006</v>
      </c>
      <c r="G9415">
        <v>11.25</v>
      </c>
    </row>
    <row r="9416" spans="5:7">
      <c r="E9416" s="80">
        <v>39076</v>
      </c>
      <c r="F9416">
        <v>2006</v>
      </c>
      <c r="G9416">
        <v>11.25</v>
      </c>
    </row>
    <row r="9417" spans="5:7">
      <c r="E9417" s="80">
        <v>39077</v>
      </c>
      <c r="F9417">
        <v>2006</v>
      </c>
      <c r="G9417">
        <v>11.25</v>
      </c>
    </row>
    <row r="9418" spans="5:7">
      <c r="E9418" s="80">
        <v>39078</v>
      </c>
      <c r="F9418">
        <v>2006</v>
      </c>
      <c r="G9418">
        <v>11.25</v>
      </c>
    </row>
    <row r="9419" spans="5:7">
      <c r="E9419" s="80">
        <v>39079</v>
      </c>
      <c r="F9419">
        <v>2006</v>
      </c>
      <c r="G9419">
        <v>11.25</v>
      </c>
    </row>
    <row r="9420" spans="5:7">
      <c r="E9420" s="80">
        <v>39080</v>
      </c>
      <c r="F9420">
        <v>2006</v>
      </c>
      <c r="G9420">
        <v>11.25</v>
      </c>
    </row>
    <row r="9421" spans="5:7">
      <c r="E9421" s="80">
        <v>39081</v>
      </c>
      <c r="F9421">
        <v>2006</v>
      </c>
      <c r="G9421">
        <v>11.25</v>
      </c>
    </row>
    <row r="9422" spans="5:7">
      <c r="E9422" s="80">
        <v>39082</v>
      </c>
      <c r="F9422">
        <v>2006</v>
      </c>
      <c r="G9422">
        <v>11.25</v>
      </c>
    </row>
    <row r="9423" spans="5:7">
      <c r="E9423" s="80">
        <v>39083</v>
      </c>
      <c r="F9423">
        <v>2007</v>
      </c>
      <c r="G9423">
        <v>11.25</v>
      </c>
    </row>
    <row r="9424" spans="5:7">
      <c r="E9424" s="80">
        <v>39084</v>
      </c>
      <c r="F9424">
        <v>2007</v>
      </c>
      <c r="G9424">
        <v>11.25</v>
      </c>
    </row>
    <row r="9425" spans="5:7">
      <c r="E9425" s="80">
        <v>39085</v>
      </c>
      <c r="F9425">
        <v>2007</v>
      </c>
      <c r="G9425">
        <v>11.25</v>
      </c>
    </row>
    <row r="9426" spans="5:7">
      <c r="E9426" s="80">
        <v>39086</v>
      </c>
      <c r="F9426">
        <v>2007</v>
      </c>
      <c r="G9426">
        <v>11</v>
      </c>
    </row>
    <row r="9427" spans="5:7">
      <c r="E9427" s="80">
        <v>39087</v>
      </c>
      <c r="F9427">
        <v>2007</v>
      </c>
      <c r="G9427">
        <v>11</v>
      </c>
    </row>
    <row r="9428" spans="5:7">
      <c r="E9428" s="80">
        <v>39088</v>
      </c>
      <c r="F9428">
        <v>2007</v>
      </c>
      <c r="G9428">
        <v>11</v>
      </c>
    </row>
    <row r="9429" spans="5:7">
      <c r="E9429" s="80">
        <v>39089</v>
      </c>
      <c r="F9429">
        <v>2007</v>
      </c>
      <c r="G9429">
        <v>11</v>
      </c>
    </row>
    <row r="9430" spans="5:7">
      <c r="E9430" s="80">
        <v>39090</v>
      </c>
      <c r="F9430">
        <v>2007</v>
      </c>
      <c r="G9430">
        <v>11</v>
      </c>
    </row>
    <row r="9431" spans="5:7">
      <c r="E9431" s="80">
        <v>39091</v>
      </c>
      <c r="F9431">
        <v>2007</v>
      </c>
      <c r="G9431">
        <v>11</v>
      </c>
    </row>
    <row r="9432" spans="5:7">
      <c r="E9432" s="80">
        <v>39092</v>
      </c>
      <c r="F9432">
        <v>2007</v>
      </c>
      <c r="G9432">
        <v>11</v>
      </c>
    </row>
    <row r="9433" spans="5:7">
      <c r="E9433" s="80">
        <v>39093</v>
      </c>
      <c r="F9433">
        <v>2007</v>
      </c>
      <c r="G9433">
        <v>11</v>
      </c>
    </row>
    <row r="9434" spans="5:7">
      <c r="E9434" s="80">
        <v>39094</v>
      </c>
      <c r="F9434">
        <v>2007</v>
      </c>
      <c r="G9434">
        <v>11</v>
      </c>
    </row>
    <row r="9435" spans="5:7">
      <c r="E9435" s="80">
        <v>39095</v>
      </c>
      <c r="F9435">
        <v>2007</v>
      </c>
      <c r="G9435">
        <v>11</v>
      </c>
    </row>
    <row r="9436" spans="5:7">
      <c r="E9436" s="80">
        <v>39096</v>
      </c>
      <c r="F9436">
        <v>2007</v>
      </c>
      <c r="G9436">
        <v>11</v>
      </c>
    </row>
    <row r="9437" spans="5:7">
      <c r="E9437" s="80">
        <v>39097</v>
      </c>
      <c r="F9437">
        <v>2007</v>
      </c>
      <c r="G9437">
        <v>11</v>
      </c>
    </row>
    <row r="9438" spans="5:7">
      <c r="E9438" s="80">
        <v>39098</v>
      </c>
      <c r="F9438">
        <v>2007</v>
      </c>
      <c r="G9438">
        <v>11</v>
      </c>
    </row>
    <row r="9439" spans="5:7">
      <c r="E9439" s="80">
        <v>39099</v>
      </c>
      <c r="F9439">
        <v>2007</v>
      </c>
      <c r="G9439">
        <v>11</v>
      </c>
    </row>
    <row r="9440" spans="5:7">
      <c r="E9440" s="80">
        <v>39100</v>
      </c>
      <c r="F9440">
        <v>2007</v>
      </c>
      <c r="G9440">
        <v>11</v>
      </c>
    </row>
    <row r="9441" spans="5:7">
      <c r="E9441" s="80">
        <v>39101</v>
      </c>
      <c r="F9441">
        <v>2007</v>
      </c>
      <c r="G9441">
        <v>11</v>
      </c>
    </row>
    <row r="9442" spans="5:7">
      <c r="E9442" s="80">
        <v>39102</v>
      </c>
      <c r="F9442">
        <v>2007</v>
      </c>
      <c r="G9442">
        <v>11</v>
      </c>
    </row>
    <row r="9443" spans="5:7">
      <c r="E9443" s="80">
        <v>39103</v>
      </c>
      <c r="F9443">
        <v>2007</v>
      </c>
      <c r="G9443">
        <v>11</v>
      </c>
    </row>
    <row r="9444" spans="5:7">
      <c r="E9444" s="80">
        <v>39104</v>
      </c>
      <c r="F9444">
        <v>2007</v>
      </c>
      <c r="G9444">
        <v>11</v>
      </c>
    </row>
    <row r="9445" spans="5:7">
      <c r="E9445" s="80">
        <v>39105</v>
      </c>
      <c r="F9445">
        <v>2007</v>
      </c>
      <c r="G9445">
        <v>11</v>
      </c>
    </row>
    <row r="9446" spans="5:7">
      <c r="E9446" s="80">
        <v>39106</v>
      </c>
      <c r="F9446">
        <v>2007</v>
      </c>
      <c r="G9446">
        <v>11</v>
      </c>
    </row>
    <row r="9447" spans="5:7">
      <c r="E9447" s="80">
        <v>39107</v>
      </c>
      <c r="F9447">
        <v>2007</v>
      </c>
      <c r="G9447">
        <v>10.75</v>
      </c>
    </row>
    <row r="9448" spans="5:7">
      <c r="E9448" s="80">
        <v>39108</v>
      </c>
      <c r="F9448">
        <v>2007</v>
      </c>
      <c r="G9448">
        <v>10.75</v>
      </c>
    </row>
    <row r="9449" spans="5:7">
      <c r="E9449" s="80">
        <v>39109</v>
      </c>
      <c r="F9449">
        <v>2007</v>
      </c>
      <c r="G9449">
        <v>10.75</v>
      </c>
    </row>
    <row r="9450" spans="5:7">
      <c r="E9450" s="80">
        <v>39110</v>
      </c>
      <c r="F9450">
        <v>2007</v>
      </c>
      <c r="G9450">
        <v>10.75</v>
      </c>
    </row>
    <row r="9451" spans="5:7">
      <c r="E9451" s="80">
        <v>39111</v>
      </c>
      <c r="F9451">
        <v>2007</v>
      </c>
      <c r="G9451">
        <v>10.75</v>
      </c>
    </row>
    <row r="9452" spans="5:7">
      <c r="E9452" s="80">
        <v>39112</v>
      </c>
      <c r="F9452">
        <v>2007</v>
      </c>
      <c r="G9452">
        <v>10.75</v>
      </c>
    </row>
    <row r="9453" spans="5:7">
      <c r="E9453" s="80">
        <v>39113</v>
      </c>
      <c r="F9453">
        <v>2007</v>
      </c>
      <c r="G9453">
        <v>10.75</v>
      </c>
    </row>
    <row r="9454" spans="5:7">
      <c r="E9454" s="80">
        <v>39114</v>
      </c>
      <c r="F9454">
        <v>2007</v>
      </c>
      <c r="G9454">
        <v>10.75</v>
      </c>
    </row>
    <row r="9455" spans="5:7">
      <c r="E9455" s="80">
        <v>39115</v>
      </c>
      <c r="F9455">
        <v>2007</v>
      </c>
      <c r="G9455">
        <v>10.75</v>
      </c>
    </row>
    <row r="9456" spans="5:7">
      <c r="E9456" s="80">
        <v>39116</v>
      </c>
      <c r="F9456">
        <v>2007</v>
      </c>
      <c r="G9456">
        <v>10.75</v>
      </c>
    </row>
    <row r="9457" spans="5:7">
      <c r="E9457" s="80">
        <v>39117</v>
      </c>
      <c r="F9457">
        <v>2007</v>
      </c>
      <c r="G9457">
        <v>10.75</v>
      </c>
    </row>
    <row r="9458" spans="5:7">
      <c r="E9458" s="80">
        <v>39118</v>
      </c>
      <c r="F9458">
        <v>2007</v>
      </c>
      <c r="G9458">
        <v>10.75</v>
      </c>
    </row>
    <row r="9459" spans="5:7">
      <c r="E9459" s="80">
        <v>39119</v>
      </c>
      <c r="F9459">
        <v>2007</v>
      </c>
      <c r="G9459">
        <v>10.75</v>
      </c>
    </row>
    <row r="9460" spans="5:7">
      <c r="E9460" s="80">
        <v>39120</v>
      </c>
      <c r="F9460">
        <v>2007</v>
      </c>
      <c r="G9460">
        <v>10.75</v>
      </c>
    </row>
    <row r="9461" spans="5:7">
      <c r="E9461" s="80">
        <v>39121</v>
      </c>
      <c r="F9461">
        <v>2007</v>
      </c>
      <c r="G9461">
        <v>10.25</v>
      </c>
    </row>
    <row r="9462" spans="5:7">
      <c r="E9462" s="80">
        <v>39122</v>
      </c>
      <c r="F9462">
        <v>2007</v>
      </c>
      <c r="G9462">
        <v>10.25</v>
      </c>
    </row>
    <row r="9463" spans="5:7">
      <c r="E9463" s="80">
        <v>39123</v>
      </c>
      <c r="F9463">
        <v>2007</v>
      </c>
      <c r="G9463">
        <v>10.25</v>
      </c>
    </row>
    <row r="9464" spans="5:7">
      <c r="E9464" s="80">
        <v>39124</v>
      </c>
      <c r="F9464">
        <v>2007</v>
      </c>
      <c r="G9464">
        <v>10.25</v>
      </c>
    </row>
    <row r="9465" spans="5:7">
      <c r="E9465" s="80">
        <v>39125</v>
      </c>
      <c r="F9465">
        <v>2007</v>
      </c>
      <c r="G9465">
        <v>10.25</v>
      </c>
    </row>
    <row r="9466" spans="5:7">
      <c r="E9466" s="80">
        <v>39126</v>
      </c>
      <c r="F9466">
        <v>2007</v>
      </c>
      <c r="G9466">
        <v>10.25</v>
      </c>
    </row>
    <row r="9467" spans="5:7">
      <c r="E9467" s="80">
        <v>39127</v>
      </c>
      <c r="F9467">
        <v>2007</v>
      </c>
      <c r="G9467">
        <v>10.25</v>
      </c>
    </row>
    <row r="9468" spans="5:7">
      <c r="E9468" s="80">
        <v>39128</v>
      </c>
      <c r="F9468">
        <v>2007</v>
      </c>
      <c r="G9468">
        <v>9.75</v>
      </c>
    </row>
    <row r="9469" spans="5:7">
      <c r="E9469" s="80">
        <v>39129</v>
      </c>
      <c r="F9469">
        <v>2007</v>
      </c>
      <c r="G9469">
        <v>9.75</v>
      </c>
    </row>
    <row r="9470" spans="5:7">
      <c r="E9470" s="80">
        <v>39130</v>
      </c>
      <c r="F9470">
        <v>2007</v>
      </c>
      <c r="G9470">
        <v>9.75</v>
      </c>
    </row>
    <row r="9471" spans="5:7">
      <c r="E9471" s="80">
        <v>39131</v>
      </c>
      <c r="F9471">
        <v>2007</v>
      </c>
      <c r="G9471">
        <v>9.75</v>
      </c>
    </row>
    <row r="9472" spans="5:7">
      <c r="E9472" s="80">
        <v>39132</v>
      </c>
      <c r="F9472">
        <v>2007</v>
      </c>
      <c r="G9472">
        <v>9.75</v>
      </c>
    </row>
    <row r="9473" spans="5:7">
      <c r="E9473" s="80">
        <v>39133</v>
      </c>
      <c r="F9473">
        <v>2007</v>
      </c>
      <c r="G9473">
        <v>9.75</v>
      </c>
    </row>
    <row r="9474" spans="5:7">
      <c r="E9474" s="80">
        <v>39134</v>
      </c>
      <c r="F9474">
        <v>2007</v>
      </c>
      <c r="G9474">
        <v>9.75</v>
      </c>
    </row>
    <row r="9475" spans="5:7">
      <c r="E9475" s="80">
        <v>39135</v>
      </c>
      <c r="F9475">
        <v>2007</v>
      </c>
      <c r="G9475">
        <v>9.75</v>
      </c>
    </row>
    <row r="9476" spans="5:7">
      <c r="E9476" s="80">
        <v>39136</v>
      </c>
      <c r="F9476">
        <v>2007</v>
      </c>
      <c r="G9476">
        <v>9.75</v>
      </c>
    </row>
    <row r="9477" spans="5:7">
      <c r="E9477" s="80">
        <v>39137</v>
      </c>
      <c r="F9477">
        <v>2007</v>
      </c>
      <c r="G9477">
        <v>9.75</v>
      </c>
    </row>
    <row r="9478" spans="5:7">
      <c r="E9478" s="80">
        <v>39138</v>
      </c>
      <c r="F9478">
        <v>2007</v>
      </c>
      <c r="G9478">
        <v>9.75</v>
      </c>
    </row>
    <row r="9479" spans="5:7">
      <c r="E9479" s="80">
        <v>39139</v>
      </c>
      <c r="F9479">
        <v>2007</v>
      </c>
      <c r="G9479">
        <v>9.75</v>
      </c>
    </row>
    <row r="9480" spans="5:7">
      <c r="E9480" s="80">
        <v>39140</v>
      </c>
      <c r="F9480">
        <v>2007</v>
      </c>
      <c r="G9480">
        <v>9.75</v>
      </c>
    </row>
    <row r="9481" spans="5:7">
      <c r="E9481" s="80">
        <v>39141</v>
      </c>
      <c r="F9481">
        <v>2007</v>
      </c>
      <c r="G9481">
        <v>9.75</v>
      </c>
    </row>
    <row r="9482" spans="5:7">
      <c r="E9482" s="80">
        <v>39142</v>
      </c>
      <c r="F9482">
        <v>2007</v>
      </c>
      <c r="G9482">
        <v>9.25</v>
      </c>
    </row>
    <row r="9483" spans="5:7">
      <c r="E9483" s="80">
        <v>39143</v>
      </c>
      <c r="F9483">
        <v>2007</v>
      </c>
      <c r="G9483">
        <v>9.25</v>
      </c>
    </row>
    <row r="9484" spans="5:7">
      <c r="E9484" s="80">
        <v>39144</v>
      </c>
      <c r="F9484">
        <v>2007</v>
      </c>
      <c r="G9484">
        <v>9.25</v>
      </c>
    </row>
    <row r="9485" spans="5:7">
      <c r="E9485" s="80">
        <v>39145</v>
      </c>
      <c r="F9485">
        <v>2007</v>
      </c>
      <c r="G9485">
        <v>9.25</v>
      </c>
    </row>
    <row r="9486" spans="5:7">
      <c r="E9486" s="80">
        <v>39146</v>
      </c>
      <c r="F9486">
        <v>2007</v>
      </c>
      <c r="G9486">
        <v>9.25</v>
      </c>
    </row>
    <row r="9487" spans="5:7">
      <c r="E9487" s="80">
        <v>39147</v>
      </c>
      <c r="F9487">
        <v>2007</v>
      </c>
      <c r="G9487">
        <v>9.25</v>
      </c>
    </row>
    <row r="9488" spans="5:7">
      <c r="E9488" s="80">
        <v>39148</v>
      </c>
      <c r="F9488">
        <v>2007</v>
      </c>
      <c r="G9488">
        <v>9.25</v>
      </c>
    </row>
    <row r="9489" spans="5:7">
      <c r="E9489" s="80">
        <v>39149</v>
      </c>
      <c r="F9489">
        <v>2007</v>
      </c>
      <c r="G9489">
        <v>8.75</v>
      </c>
    </row>
    <row r="9490" spans="5:7">
      <c r="E9490" s="80">
        <v>39150</v>
      </c>
      <c r="F9490">
        <v>2007</v>
      </c>
      <c r="G9490">
        <v>8.75</v>
      </c>
    </row>
    <row r="9491" spans="5:7">
      <c r="E9491" s="80">
        <v>39151</v>
      </c>
      <c r="F9491">
        <v>2007</v>
      </c>
      <c r="G9491">
        <v>8.75</v>
      </c>
    </row>
    <row r="9492" spans="5:7">
      <c r="E9492" s="80">
        <v>39152</v>
      </c>
      <c r="F9492">
        <v>2007</v>
      </c>
      <c r="G9492">
        <v>8.75</v>
      </c>
    </row>
    <row r="9493" spans="5:7">
      <c r="E9493" s="80">
        <v>39153</v>
      </c>
      <c r="F9493">
        <v>2007</v>
      </c>
      <c r="G9493">
        <v>8.75</v>
      </c>
    </row>
    <row r="9494" spans="5:7">
      <c r="E9494" s="80">
        <v>39154</v>
      </c>
      <c r="F9494">
        <v>2007</v>
      </c>
      <c r="G9494">
        <v>8.75</v>
      </c>
    </row>
    <row r="9495" spans="5:7">
      <c r="E9495" s="80">
        <v>39155</v>
      </c>
      <c r="F9495">
        <v>2007</v>
      </c>
      <c r="G9495">
        <v>8.75</v>
      </c>
    </row>
    <row r="9496" spans="5:7">
      <c r="E9496" s="80">
        <v>39156</v>
      </c>
      <c r="F9496">
        <v>2007</v>
      </c>
      <c r="G9496">
        <v>8.25</v>
      </c>
    </row>
    <row r="9497" spans="5:7">
      <c r="E9497" s="80">
        <v>39157</v>
      </c>
      <c r="F9497">
        <v>2007</v>
      </c>
      <c r="G9497">
        <v>8.25</v>
      </c>
    </row>
    <row r="9498" spans="5:7">
      <c r="E9498" s="80">
        <v>39158</v>
      </c>
      <c r="F9498">
        <v>2007</v>
      </c>
      <c r="G9498">
        <v>8.25</v>
      </c>
    </row>
    <row r="9499" spans="5:7">
      <c r="E9499" s="80">
        <v>39159</v>
      </c>
      <c r="F9499">
        <v>2007</v>
      </c>
      <c r="G9499">
        <v>8.25</v>
      </c>
    </row>
    <row r="9500" spans="5:7">
      <c r="E9500" s="80">
        <v>39160</v>
      </c>
      <c r="F9500">
        <v>2007</v>
      </c>
      <c r="G9500">
        <v>8.25</v>
      </c>
    </row>
    <row r="9501" spans="5:7">
      <c r="E9501" s="80">
        <v>39161</v>
      </c>
      <c r="F9501">
        <v>2007</v>
      </c>
      <c r="G9501">
        <v>8.25</v>
      </c>
    </row>
    <row r="9502" spans="5:7">
      <c r="E9502" s="80">
        <v>39162</v>
      </c>
      <c r="F9502">
        <v>2007</v>
      </c>
      <c r="G9502">
        <v>8.25</v>
      </c>
    </row>
    <row r="9503" spans="5:7">
      <c r="E9503" s="80">
        <v>39163</v>
      </c>
      <c r="F9503">
        <v>2007</v>
      </c>
      <c r="G9503">
        <v>8</v>
      </c>
    </row>
    <row r="9504" spans="5:7">
      <c r="E9504" s="80">
        <v>39164</v>
      </c>
      <c r="F9504">
        <v>2007</v>
      </c>
      <c r="G9504">
        <v>8</v>
      </c>
    </row>
    <row r="9505" spans="5:7">
      <c r="E9505" s="80">
        <v>39165</v>
      </c>
      <c r="F9505">
        <v>2007</v>
      </c>
      <c r="G9505">
        <v>8</v>
      </c>
    </row>
    <row r="9506" spans="5:7">
      <c r="E9506" s="80">
        <v>39166</v>
      </c>
      <c r="F9506">
        <v>2007</v>
      </c>
      <c r="G9506">
        <v>8</v>
      </c>
    </row>
    <row r="9507" spans="5:7">
      <c r="E9507" s="80">
        <v>39167</v>
      </c>
      <c r="F9507">
        <v>2007</v>
      </c>
      <c r="G9507">
        <v>8</v>
      </c>
    </row>
    <row r="9508" spans="5:7">
      <c r="E9508" s="80">
        <v>39168</v>
      </c>
      <c r="F9508">
        <v>2007</v>
      </c>
      <c r="G9508">
        <v>8</v>
      </c>
    </row>
    <row r="9509" spans="5:7">
      <c r="E9509" s="80">
        <v>39169</v>
      </c>
      <c r="F9509">
        <v>2007</v>
      </c>
      <c r="G9509">
        <v>8</v>
      </c>
    </row>
    <row r="9510" spans="5:7">
      <c r="E9510" s="80">
        <v>39170</v>
      </c>
      <c r="F9510">
        <v>2007</v>
      </c>
      <c r="G9510">
        <v>8</v>
      </c>
    </row>
    <row r="9511" spans="5:7">
      <c r="E9511" s="80">
        <v>39171</v>
      </c>
      <c r="F9511">
        <v>2007</v>
      </c>
      <c r="G9511">
        <v>8</v>
      </c>
    </row>
    <row r="9512" spans="5:7">
      <c r="E9512" s="80">
        <v>39172</v>
      </c>
      <c r="F9512">
        <v>2007</v>
      </c>
      <c r="G9512">
        <v>8</v>
      </c>
    </row>
    <row r="9513" spans="5:7">
      <c r="E9513" s="80">
        <v>39173</v>
      </c>
      <c r="F9513">
        <v>2007</v>
      </c>
      <c r="G9513">
        <v>8</v>
      </c>
    </row>
    <row r="9514" spans="5:7">
      <c r="E9514" s="80">
        <v>39174</v>
      </c>
      <c r="F9514">
        <v>2007</v>
      </c>
      <c r="G9514">
        <v>8</v>
      </c>
    </row>
    <row r="9515" spans="5:7">
      <c r="E9515" s="80">
        <v>39175</v>
      </c>
      <c r="F9515">
        <v>2007</v>
      </c>
      <c r="G9515">
        <v>8</v>
      </c>
    </row>
    <row r="9516" spans="5:7">
      <c r="E9516" s="80">
        <v>39176</v>
      </c>
      <c r="F9516">
        <v>2007</v>
      </c>
      <c r="G9516">
        <v>8</v>
      </c>
    </row>
    <row r="9517" spans="5:7">
      <c r="E9517" s="80">
        <v>39177</v>
      </c>
      <c r="F9517">
        <v>2007</v>
      </c>
      <c r="G9517">
        <v>7.75</v>
      </c>
    </row>
    <row r="9518" spans="5:7">
      <c r="E9518" s="80">
        <v>39178</v>
      </c>
      <c r="F9518">
        <v>2007</v>
      </c>
      <c r="G9518">
        <v>7.75</v>
      </c>
    </row>
    <row r="9519" spans="5:7">
      <c r="E9519" s="80">
        <v>39179</v>
      </c>
      <c r="F9519">
        <v>2007</v>
      </c>
      <c r="G9519">
        <v>7.75</v>
      </c>
    </row>
    <row r="9520" spans="5:7">
      <c r="E9520" s="80">
        <v>39180</v>
      </c>
      <c r="F9520">
        <v>2007</v>
      </c>
      <c r="G9520">
        <v>7.75</v>
      </c>
    </row>
    <row r="9521" spans="5:7">
      <c r="E9521" s="80">
        <v>39181</v>
      </c>
      <c r="F9521">
        <v>2007</v>
      </c>
      <c r="G9521">
        <v>7.75</v>
      </c>
    </row>
    <row r="9522" spans="5:7">
      <c r="E9522" s="80">
        <v>39182</v>
      </c>
      <c r="F9522">
        <v>2007</v>
      </c>
      <c r="G9522">
        <v>7.75</v>
      </c>
    </row>
    <row r="9523" spans="5:7">
      <c r="E9523" s="80">
        <v>39183</v>
      </c>
      <c r="F9523">
        <v>2007</v>
      </c>
      <c r="G9523">
        <v>7.75</v>
      </c>
    </row>
    <row r="9524" spans="5:7">
      <c r="E9524" s="80">
        <v>39184</v>
      </c>
      <c r="F9524">
        <v>2007</v>
      </c>
      <c r="G9524">
        <v>7.75</v>
      </c>
    </row>
    <row r="9525" spans="5:7">
      <c r="E9525" s="80">
        <v>39185</v>
      </c>
      <c r="F9525">
        <v>2007</v>
      </c>
      <c r="G9525">
        <v>7.75</v>
      </c>
    </row>
    <row r="9526" spans="5:7">
      <c r="E9526" s="80">
        <v>39186</v>
      </c>
      <c r="F9526">
        <v>2007</v>
      </c>
      <c r="G9526">
        <v>7.75</v>
      </c>
    </row>
    <row r="9527" spans="5:7">
      <c r="E9527" s="80">
        <v>39187</v>
      </c>
      <c r="F9527">
        <v>2007</v>
      </c>
      <c r="G9527">
        <v>7.75</v>
      </c>
    </row>
    <row r="9528" spans="5:7">
      <c r="E9528" s="80">
        <v>39188</v>
      </c>
      <c r="F9528">
        <v>2007</v>
      </c>
      <c r="G9528">
        <v>7.75</v>
      </c>
    </row>
    <row r="9529" spans="5:7">
      <c r="E9529" s="80">
        <v>39189</v>
      </c>
      <c r="F9529">
        <v>2007</v>
      </c>
      <c r="G9529">
        <v>7.75</v>
      </c>
    </row>
    <row r="9530" spans="5:7">
      <c r="E9530" s="80">
        <v>39190</v>
      </c>
      <c r="F9530">
        <v>2007</v>
      </c>
      <c r="G9530">
        <v>7.75</v>
      </c>
    </row>
    <row r="9531" spans="5:7">
      <c r="E9531" s="80">
        <v>39191</v>
      </c>
      <c r="F9531">
        <v>2007</v>
      </c>
      <c r="G9531">
        <v>7.5</v>
      </c>
    </row>
    <row r="9532" spans="5:7">
      <c r="E9532" s="80">
        <v>39192</v>
      </c>
      <c r="F9532">
        <v>2007</v>
      </c>
      <c r="G9532">
        <v>7.5</v>
      </c>
    </row>
    <row r="9533" spans="5:7">
      <c r="E9533" s="80">
        <v>39193</v>
      </c>
      <c r="F9533">
        <v>2007</v>
      </c>
      <c r="G9533">
        <v>7.5</v>
      </c>
    </row>
    <row r="9534" spans="5:7">
      <c r="E9534" s="80">
        <v>39194</v>
      </c>
      <c r="F9534">
        <v>2007</v>
      </c>
      <c r="G9534">
        <v>7.5</v>
      </c>
    </row>
    <row r="9535" spans="5:7">
      <c r="E9535" s="80">
        <v>39195</v>
      </c>
      <c r="F9535">
        <v>2007</v>
      </c>
      <c r="G9535">
        <v>7.5</v>
      </c>
    </row>
    <row r="9536" spans="5:7">
      <c r="E9536" s="80">
        <v>39196</v>
      </c>
      <c r="F9536">
        <v>2007</v>
      </c>
      <c r="G9536">
        <v>7.5</v>
      </c>
    </row>
    <row r="9537" spans="5:7">
      <c r="E9537" s="80">
        <v>39197</v>
      </c>
      <c r="F9537">
        <v>2007</v>
      </c>
      <c r="G9537">
        <v>7.5</v>
      </c>
    </row>
    <row r="9538" spans="5:7">
      <c r="E9538" s="80">
        <v>39198</v>
      </c>
      <c r="F9538">
        <v>2007</v>
      </c>
      <c r="G9538">
        <v>7.5</v>
      </c>
    </row>
    <row r="9539" spans="5:7">
      <c r="E9539" s="80">
        <v>39199</v>
      </c>
      <c r="F9539">
        <v>2007</v>
      </c>
      <c r="G9539">
        <v>7.5</v>
      </c>
    </row>
    <row r="9540" spans="5:7">
      <c r="E9540" s="80">
        <v>39200</v>
      </c>
      <c r="F9540">
        <v>2007</v>
      </c>
      <c r="G9540">
        <v>7.5</v>
      </c>
    </row>
    <row r="9541" spans="5:7">
      <c r="E9541" s="80">
        <v>39201</v>
      </c>
      <c r="F9541">
        <v>2007</v>
      </c>
      <c r="G9541">
        <v>7.5</v>
      </c>
    </row>
    <row r="9542" spans="5:7">
      <c r="E9542" s="80">
        <v>39202</v>
      </c>
      <c r="F9542">
        <v>2007</v>
      </c>
      <c r="G9542">
        <v>7.5</v>
      </c>
    </row>
    <row r="9543" spans="5:7">
      <c r="E9543" s="80">
        <v>39203</v>
      </c>
      <c r="F9543">
        <v>2007</v>
      </c>
      <c r="G9543">
        <v>7.5</v>
      </c>
    </row>
    <row r="9544" spans="5:7">
      <c r="E9544" s="80">
        <v>39204</v>
      </c>
      <c r="F9544">
        <v>2007</v>
      </c>
      <c r="G9544">
        <v>7.5</v>
      </c>
    </row>
    <row r="9545" spans="5:7">
      <c r="E9545" s="80">
        <v>39205</v>
      </c>
      <c r="F9545">
        <v>2007</v>
      </c>
      <c r="G9545">
        <v>7.5</v>
      </c>
    </row>
    <row r="9546" spans="5:7">
      <c r="E9546" s="80">
        <v>39206</v>
      </c>
      <c r="F9546">
        <v>2007</v>
      </c>
      <c r="G9546">
        <v>7.5</v>
      </c>
    </row>
    <row r="9547" spans="5:7">
      <c r="E9547" s="80">
        <v>39207</v>
      </c>
      <c r="F9547">
        <v>2007</v>
      </c>
      <c r="G9547">
        <v>7.5</v>
      </c>
    </row>
    <row r="9548" spans="5:7">
      <c r="E9548" s="80">
        <v>39208</v>
      </c>
      <c r="F9548">
        <v>2007</v>
      </c>
      <c r="G9548">
        <v>7.5</v>
      </c>
    </row>
    <row r="9549" spans="5:7">
      <c r="E9549" s="80">
        <v>39209</v>
      </c>
      <c r="F9549">
        <v>2007</v>
      </c>
      <c r="G9549">
        <v>7.5</v>
      </c>
    </row>
    <row r="9550" spans="5:7">
      <c r="E9550" s="80">
        <v>39210</v>
      </c>
      <c r="F9550">
        <v>2007</v>
      </c>
      <c r="G9550">
        <v>7.5</v>
      </c>
    </row>
    <row r="9551" spans="5:7">
      <c r="E9551" s="80">
        <v>39211</v>
      </c>
      <c r="F9551">
        <v>2007</v>
      </c>
      <c r="G9551">
        <v>7.5</v>
      </c>
    </row>
    <row r="9552" spans="5:7">
      <c r="E9552" s="80">
        <v>39212</v>
      </c>
      <c r="F9552">
        <v>2007</v>
      </c>
      <c r="G9552">
        <v>7.25</v>
      </c>
    </row>
    <row r="9553" spans="5:7">
      <c r="E9553" s="80">
        <v>39213</v>
      </c>
      <c r="F9553">
        <v>2007</v>
      </c>
      <c r="G9553">
        <v>7.25</v>
      </c>
    </row>
    <row r="9554" spans="5:7">
      <c r="E9554" s="80">
        <v>39214</v>
      </c>
      <c r="F9554">
        <v>2007</v>
      </c>
      <c r="G9554">
        <v>7.25</v>
      </c>
    </row>
    <row r="9555" spans="5:7">
      <c r="E9555" s="80">
        <v>39215</v>
      </c>
      <c r="F9555">
        <v>2007</v>
      </c>
      <c r="G9555">
        <v>7.25</v>
      </c>
    </row>
    <row r="9556" spans="5:7">
      <c r="E9556" s="80">
        <v>39216</v>
      </c>
      <c r="F9556">
        <v>2007</v>
      </c>
      <c r="G9556">
        <v>7.25</v>
      </c>
    </row>
    <row r="9557" spans="5:7">
      <c r="E9557" s="80">
        <v>39217</v>
      </c>
      <c r="F9557">
        <v>2007</v>
      </c>
      <c r="G9557">
        <v>7.25</v>
      </c>
    </row>
    <row r="9558" spans="5:7">
      <c r="E9558" s="80">
        <v>39218</v>
      </c>
      <c r="F9558">
        <v>2007</v>
      </c>
      <c r="G9558">
        <v>7.25</v>
      </c>
    </row>
    <row r="9559" spans="5:7">
      <c r="E9559" s="80">
        <v>39219</v>
      </c>
      <c r="F9559">
        <v>2007</v>
      </c>
      <c r="G9559">
        <v>7.25</v>
      </c>
    </row>
    <row r="9560" spans="5:7">
      <c r="E9560" s="80">
        <v>39220</v>
      </c>
      <c r="F9560">
        <v>2007</v>
      </c>
      <c r="G9560">
        <v>7.25</v>
      </c>
    </row>
    <row r="9561" spans="5:7">
      <c r="E9561" s="80">
        <v>39221</v>
      </c>
      <c r="F9561">
        <v>2007</v>
      </c>
      <c r="G9561">
        <v>7.25</v>
      </c>
    </row>
    <row r="9562" spans="5:7">
      <c r="E9562" s="80">
        <v>39222</v>
      </c>
      <c r="F9562">
        <v>2007</v>
      </c>
      <c r="G9562">
        <v>7.25</v>
      </c>
    </row>
    <row r="9563" spans="5:7">
      <c r="E9563" s="80">
        <v>39223</v>
      </c>
      <c r="F9563">
        <v>2007</v>
      </c>
      <c r="G9563">
        <v>7.25</v>
      </c>
    </row>
    <row r="9564" spans="5:7">
      <c r="E9564" s="80">
        <v>39224</v>
      </c>
      <c r="F9564">
        <v>2007</v>
      </c>
      <c r="G9564">
        <v>7.25</v>
      </c>
    </row>
    <row r="9565" spans="5:7">
      <c r="E9565" s="80">
        <v>39225</v>
      </c>
      <c r="F9565">
        <v>2007</v>
      </c>
      <c r="G9565">
        <v>7.25</v>
      </c>
    </row>
    <row r="9566" spans="5:7">
      <c r="E9566" s="80">
        <v>39226</v>
      </c>
      <c r="F9566">
        <v>2007</v>
      </c>
      <c r="G9566">
        <v>7.25</v>
      </c>
    </row>
    <row r="9567" spans="5:7">
      <c r="E9567" s="80">
        <v>39227</v>
      </c>
      <c r="F9567">
        <v>2007</v>
      </c>
      <c r="G9567">
        <v>7.25</v>
      </c>
    </row>
    <row r="9568" spans="5:7">
      <c r="E9568" s="80">
        <v>39228</v>
      </c>
      <c r="F9568">
        <v>2007</v>
      </c>
      <c r="G9568">
        <v>7.25</v>
      </c>
    </row>
    <row r="9569" spans="5:7">
      <c r="E9569" s="80">
        <v>39229</v>
      </c>
      <c r="F9569">
        <v>2007</v>
      </c>
      <c r="G9569">
        <v>7.25</v>
      </c>
    </row>
    <row r="9570" spans="5:7">
      <c r="E9570" s="80">
        <v>39230</v>
      </c>
      <c r="F9570">
        <v>2007</v>
      </c>
      <c r="G9570">
        <v>7.25</v>
      </c>
    </row>
    <row r="9571" spans="5:7">
      <c r="E9571" s="80">
        <v>39231</v>
      </c>
      <c r="F9571">
        <v>2007</v>
      </c>
      <c r="G9571">
        <v>7.25</v>
      </c>
    </row>
    <row r="9572" spans="5:7">
      <c r="E9572" s="80">
        <v>39232</v>
      </c>
      <c r="F9572">
        <v>2007</v>
      </c>
      <c r="G9572">
        <v>7.25</v>
      </c>
    </row>
    <row r="9573" spans="5:7">
      <c r="E9573" s="80">
        <v>39233</v>
      </c>
      <c r="F9573">
        <v>2007</v>
      </c>
      <c r="G9573">
        <v>7.25</v>
      </c>
    </row>
    <row r="9574" spans="5:7">
      <c r="E9574" s="80">
        <v>39234</v>
      </c>
      <c r="F9574">
        <v>2007</v>
      </c>
      <c r="G9574">
        <v>7.25</v>
      </c>
    </row>
    <row r="9575" spans="5:7">
      <c r="E9575" s="80">
        <v>39235</v>
      </c>
      <c r="F9575">
        <v>2007</v>
      </c>
      <c r="G9575">
        <v>7.25</v>
      </c>
    </row>
    <row r="9576" spans="5:7">
      <c r="E9576" s="80">
        <v>39236</v>
      </c>
      <c r="F9576">
        <v>2007</v>
      </c>
      <c r="G9576">
        <v>7.25</v>
      </c>
    </row>
    <row r="9577" spans="5:7">
      <c r="E9577" s="80">
        <v>39237</v>
      </c>
      <c r="F9577">
        <v>2007</v>
      </c>
      <c r="G9577">
        <v>7.25</v>
      </c>
    </row>
    <row r="9578" spans="5:7">
      <c r="E9578" s="80">
        <v>39238</v>
      </c>
      <c r="F9578">
        <v>2007</v>
      </c>
      <c r="G9578">
        <v>7.25</v>
      </c>
    </row>
    <row r="9579" spans="5:7">
      <c r="E9579" s="80">
        <v>39239</v>
      </c>
      <c r="F9579">
        <v>2007</v>
      </c>
      <c r="G9579">
        <v>7.25</v>
      </c>
    </row>
    <row r="9580" spans="5:7">
      <c r="E9580" s="80">
        <v>39240</v>
      </c>
      <c r="F9580">
        <v>2007</v>
      </c>
      <c r="G9580">
        <v>7.25</v>
      </c>
    </row>
    <row r="9581" spans="5:7">
      <c r="E9581" s="80">
        <v>39241</v>
      </c>
      <c r="F9581">
        <v>2007</v>
      </c>
      <c r="G9581">
        <v>7.25</v>
      </c>
    </row>
    <row r="9582" spans="5:7">
      <c r="E9582" s="80">
        <v>39242</v>
      </c>
      <c r="F9582">
        <v>2007</v>
      </c>
      <c r="G9582">
        <v>7.25</v>
      </c>
    </row>
    <row r="9583" spans="5:7">
      <c r="E9583" s="80">
        <v>39243</v>
      </c>
      <c r="F9583">
        <v>2007</v>
      </c>
      <c r="G9583">
        <v>7.25</v>
      </c>
    </row>
    <row r="9584" spans="5:7">
      <c r="E9584" s="80">
        <v>39244</v>
      </c>
      <c r="F9584">
        <v>2007</v>
      </c>
      <c r="G9584">
        <v>7.25</v>
      </c>
    </row>
    <row r="9585" spans="5:7">
      <c r="E9585" s="80">
        <v>39245</v>
      </c>
      <c r="F9585">
        <v>2007</v>
      </c>
      <c r="G9585">
        <v>7.25</v>
      </c>
    </row>
    <row r="9586" spans="5:7">
      <c r="E9586" s="80">
        <v>39246</v>
      </c>
      <c r="F9586">
        <v>2007</v>
      </c>
      <c r="G9586">
        <v>7.25</v>
      </c>
    </row>
    <row r="9587" spans="5:7">
      <c r="E9587" s="80">
        <v>39247</v>
      </c>
      <c r="F9587">
        <v>2007</v>
      </c>
      <c r="G9587">
        <v>7.25</v>
      </c>
    </row>
    <row r="9588" spans="5:7">
      <c r="E9588" s="80">
        <v>39248</v>
      </c>
      <c r="F9588">
        <v>2007</v>
      </c>
      <c r="G9588">
        <v>7.25</v>
      </c>
    </row>
    <row r="9589" spans="5:7">
      <c r="E9589" s="80">
        <v>39249</v>
      </c>
      <c r="F9589">
        <v>2007</v>
      </c>
      <c r="G9589">
        <v>7.25</v>
      </c>
    </row>
    <row r="9590" spans="5:7">
      <c r="E9590" s="80">
        <v>39250</v>
      </c>
      <c r="F9590">
        <v>2007</v>
      </c>
      <c r="G9590">
        <v>7.25</v>
      </c>
    </row>
    <row r="9591" spans="5:7">
      <c r="E9591" s="80">
        <v>39251</v>
      </c>
      <c r="F9591">
        <v>2007</v>
      </c>
      <c r="G9591">
        <v>7.25</v>
      </c>
    </row>
    <row r="9592" spans="5:7">
      <c r="E9592" s="80">
        <v>39252</v>
      </c>
      <c r="F9592">
        <v>2007</v>
      </c>
      <c r="G9592">
        <v>7.25</v>
      </c>
    </row>
    <row r="9593" spans="5:7">
      <c r="E9593" s="80">
        <v>39253</v>
      </c>
      <c r="F9593">
        <v>2007</v>
      </c>
      <c r="G9593">
        <v>7.25</v>
      </c>
    </row>
    <row r="9594" spans="5:7">
      <c r="E9594" s="80">
        <v>39254</v>
      </c>
      <c r="F9594">
        <v>2007</v>
      </c>
      <c r="G9594">
        <v>7.25</v>
      </c>
    </row>
    <row r="9595" spans="5:7">
      <c r="E9595" s="80">
        <v>39255</v>
      </c>
      <c r="F9595">
        <v>2007</v>
      </c>
      <c r="G9595">
        <v>7.25</v>
      </c>
    </row>
    <row r="9596" spans="5:7">
      <c r="E9596" s="80">
        <v>39256</v>
      </c>
      <c r="F9596">
        <v>2007</v>
      </c>
      <c r="G9596">
        <v>7.25</v>
      </c>
    </row>
    <row r="9597" spans="5:7">
      <c r="E9597" s="80">
        <v>39257</v>
      </c>
      <c r="F9597">
        <v>2007</v>
      </c>
      <c r="G9597">
        <v>7.25</v>
      </c>
    </row>
    <row r="9598" spans="5:7">
      <c r="E9598" s="80">
        <v>39258</v>
      </c>
      <c r="F9598">
        <v>2007</v>
      </c>
      <c r="G9598">
        <v>7.25</v>
      </c>
    </row>
    <row r="9599" spans="5:7">
      <c r="E9599" s="80">
        <v>39259</v>
      </c>
      <c r="F9599">
        <v>2007</v>
      </c>
      <c r="G9599">
        <v>7.25</v>
      </c>
    </row>
    <row r="9600" spans="5:7">
      <c r="E9600" s="80">
        <v>39260</v>
      </c>
      <c r="F9600">
        <v>2007</v>
      </c>
      <c r="G9600">
        <v>7.25</v>
      </c>
    </row>
    <row r="9601" spans="5:7">
      <c r="E9601" s="80">
        <v>39261</v>
      </c>
      <c r="F9601">
        <v>2007</v>
      </c>
      <c r="G9601">
        <v>7.25</v>
      </c>
    </row>
    <row r="9602" spans="5:7">
      <c r="E9602" s="80">
        <v>39262</v>
      </c>
      <c r="F9602">
        <v>2007</v>
      </c>
      <c r="G9602">
        <v>7.25</v>
      </c>
    </row>
    <row r="9603" spans="5:7">
      <c r="E9603" s="80">
        <v>39263</v>
      </c>
      <c r="F9603">
        <v>2007</v>
      </c>
      <c r="G9603">
        <v>7.25</v>
      </c>
    </row>
    <row r="9604" spans="5:7">
      <c r="E9604" s="80">
        <v>39264</v>
      </c>
      <c r="F9604">
        <v>2007</v>
      </c>
      <c r="G9604">
        <v>7.25</v>
      </c>
    </row>
    <row r="9605" spans="5:7">
      <c r="E9605" s="80">
        <v>39265</v>
      </c>
      <c r="F9605">
        <v>2007</v>
      </c>
      <c r="G9605">
        <v>7.25</v>
      </c>
    </row>
    <row r="9606" spans="5:7">
      <c r="E9606" s="80">
        <v>39266</v>
      </c>
      <c r="F9606">
        <v>2007</v>
      </c>
      <c r="G9606">
        <v>7.25</v>
      </c>
    </row>
    <row r="9607" spans="5:7">
      <c r="E9607" s="80">
        <v>39267</v>
      </c>
      <c r="F9607">
        <v>2007</v>
      </c>
      <c r="G9607">
        <v>7.25</v>
      </c>
    </row>
    <row r="9608" spans="5:7">
      <c r="E9608" s="80">
        <v>39268</v>
      </c>
      <c r="F9608">
        <v>2007</v>
      </c>
      <c r="G9608">
        <v>7.25</v>
      </c>
    </row>
    <row r="9609" spans="5:7">
      <c r="E9609" s="80">
        <v>39269</v>
      </c>
      <c r="F9609">
        <v>2007</v>
      </c>
      <c r="G9609">
        <v>7.25</v>
      </c>
    </row>
    <row r="9610" spans="5:7">
      <c r="E9610" s="80">
        <v>39270</v>
      </c>
      <c r="F9610">
        <v>2007</v>
      </c>
      <c r="G9610">
        <v>7.25</v>
      </c>
    </row>
    <row r="9611" spans="5:7">
      <c r="E9611" s="80">
        <v>39271</v>
      </c>
      <c r="F9611">
        <v>2007</v>
      </c>
      <c r="G9611">
        <v>7.25</v>
      </c>
    </row>
    <row r="9612" spans="5:7">
      <c r="E9612" s="80">
        <v>39272</v>
      </c>
      <c r="F9612">
        <v>2007</v>
      </c>
      <c r="G9612">
        <v>7.25</v>
      </c>
    </row>
    <row r="9613" spans="5:7">
      <c r="E9613" s="80">
        <v>39273</v>
      </c>
      <c r="F9613">
        <v>2007</v>
      </c>
      <c r="G9613">
        <v>7.25</v>
      </c>
    </row>
    <row r="9614" spans="5:7">
      <c r="E9614" s="80">
        <v>39274</v>
      </c>
      <c r="F9614">
        <v>2007</v>
      </c>
      <c r="G9614">
        <v>7.25</v>
      </c>
    </row>
    <row r="9615" spans="5:7">
      <c r="E9615" s="80">
        <v>39275</v>
      </c>
      <c r="F9615">
        <v>2007</v>
      </c>
      <c r="G9615">
        <v>7.25</v>
      </c>
    </row>
    <row r="9616" spans="5:7">
      <c r="E9616" s="80">
        <v>39276</v>
      </c>
      <c r="F9616">
        <v>2007</v>
      </c>
      <c r="G9616">
        <v>7.25</v>
      </c>
    </row>
    <row r="9617" spans="5:7">
      <c r="E9617" s="80">
        <v>39277</v>
      </c>
      <c r="F9617">
        <v>2007</v>
      </c>
      <c r="G9617">
        <v>7.25</v>
      </c>
    </row>
    <row r="9618" spans="5:7">
      <c r="E9618" s="80">
        <v>39278</v>
      </c>
      <c r="F9618">
        <v>2007</v>
      </c>
      <c r="G9618">
        <v>7.25</v>
      </c>
    </row>
    <row r="9619" spans="5:7">
      <c r="E9619" s="80">
        <v>39279</v>
      </c>
      <c r="F9619">
        <v>2007</v>
      </c>
      <c r="G9619">
        <v>7.25</v>
      </c>
    </row>
    <row r="9620" spans="5:7">
      <c r="E9620" s="80">
        <v>39280</v>
      </c>
      <c r="F9620">
        <v>2007</v>
      </c>
      <c r="G9620">
        <v>7.25</v>
      </c>
    </row>
    <row r="9621" spans="5:7">
      <c r="E9621" s="80">
        <v>39281</v>
      </c>
      <c r="F9621">
        <v>2007</v>
      </c>
      <c r="G9621">
        <v>7.25</v>
      </c>
    </row>
    <row r="9622" spans="5:7">
      <c r="E9622" s="80">
        <v>39282</v>
      </c>
      <c r="F9622">
        <v>2007</v>
      </c>
      <c r="G9622">
        <v>7.25</v>
      </c>
    </row>
    <row r="9623" spans="5:7">
      <c r="E9623" s="80">
        <v>39283</v>
      </c>
      <c r="F9623">
        <v>2007</v>
      </c>
      <c r="G9623">
        <v>7.25</v>
      </c>
    </row>
    <row r="9624" spans="5:7">
      <c r="E9624" s="80">
        <v>39284</v>
      </c>
      <c r="F9624">
        <v>2007</v>
      </c>
      <c r="G9624">
        <v>7.25</v>
      </c>
    </row>
    <row r="9625" spans="5:7">
      <c r="E9625" s="80">
        <v>39285</v>
      </c>
      <c r="F9625">
        <v>2007</v>
      </c>
      <c r="G9625">
        <v>7.25</v>
      </c>
    </row>
    <row r="9626" spans="5:7">
      <c r="E9626" s="80">
        <v>39286</v>
      </c>
      <c r="F9626">
        <v>2007</v>
      </c>
      <c r="G9626">
        <v>7.25</v>
      </c>
    </row>
    <row r="9627" spans="5:7">
      <c r="E9627" s="80">
        <v>39287</v>
      </c>
      <c r="F9627">
        <v>2007</v>
      </c>
      <c r="G9627">
        <v>7.25</v>
      </c>
    </row>
    <row r="9628" spans="5:7">
      <c r="E9628" s="80">
        <v>39288</v>
      </c>
      <c r="F9628">
        <v>2007</v>
      </c>
      <c r="G9628">
        <v>7.25</v>
      </c>
    </row>
    <row r="9629" spans="5:7">
      <c r="E9629" s="80">
        <v>39289</v>
      </c>
      <c r="F9629">
        <v>2007</v>
      </c>
      <c r="G9629">
        <v>7.25</v>
      </c>
    </row>
    <row r="9630" spans="5:7">
      <c r="E9630" s="80">
        <v>39290</v>
      </c>
      <c r="F9630">
        <v>2007</v>
      </c>
      <c r="G9630">
        <v>7.25</v>
      </c>
    </row>
    <row r="9631" spans="5:7">
      <c r="E9631" s="80">
        <v>39291</v>
      </c>
      <c r="F9631">
        <v>2007</v>
      </c>
      <c r="G9631">
        <v>7.25</v>
      </c>
    </row>
    <row r="9632" spans="5:7">
      <c r="E9632" s="80">
        <v>39292</v>
      </c>
      <c r="F9632">
        <v>2007</v>
      </c>
      <c r="G9632">
        <v>7.25</v>
      </c>
    </row>
    <row r="9633" spans="5:7">
      <c r="E9633" s="80">
        <v>39293</v>
      </c>
      <c r="F9633">
        <v>2007</v>
      </c>
      <c r="G9633">
        <v>7.25</v>
      </c>
    </row>
    <row r="9634" spans="5:7">
      <c r="E9634" s="80">
        <v>39294</v>
      </c>
      <c r="F9634">
        <v>2007</v>
      </c>
      <c r="G9634">
        <v>7.25</v>
      </c>
    </row>
    <row r="9635" spans="5:7">
      <c r="E9635" s="80">
        <v>39295</v>
      </c>
      <c r="F9635">
        <v>2007</v>
      </c>
      <c r="G9635">
        <v>7.25</v>
      </c>
    </row>
    <row r="9636" spans="5:7">
      <c r="E9636" s="80">
        <v>39296</v>
      </c>
      <c r="F9636">
        <v>2007</v>
      </c>
      <c r="G9636">
        <v>7.25</v>
      </c>
    </row>
    <row r="9637" spans="5:7">
      <c r="E9637" s="80">
        <v>39297</v>
      </c>
      <c r="F9637">
        <v>2007</v>
      </c>
      <c r="G9637">
        <v>7.25</v>
      </c>
    </row>
    <row r="9638" spans="5:7">
      <c r="E9638" s="80">
        <v>39298</v>
      </c>
      <c r="F9638">
        <v>2007</v>
      </c>
      <c r="G9638">
        <v>7.25</v>
      </c>
    </row>
    <row r="9639" spans="5:7">
      <c r="E9639" s="80">
        <v>39299</v>
      </c>
      <c r="F9639">
        <v>2007</v>
      </c>
      <c r="G9639">
        <v>7.25</v>
      </c>
    </row>
    <row r="9640" spans="5:7">
      <c r="E9640" s="80">
        <v>39300</v>
      </c>
      <c r="F9640">
        <v>2007</v>
      </c>
      <c r="G9640">
        <v>7.25</v>
      </c>
    </row>
    <row r="9641" spans="5:7">
      <c r="E9641" s="80">
        <v>39301</v>
      </c>
      <c r="F9641">
        <v>2007</v>
      </c>
      <c r="G9641">
        <v>7.25</v>
      </c>
    </row>
    <row r="9642" spans="5:7">
      <c r="E9642" s="80">
        <v>39302</v>
      </c>
      <c r="F9642">
        <v>2007</v>
      </c>
      <c r="G9642">
        <v>7.25</v>
      </c>
    </row>
    <row r="9643" spans="5:7">
      <c r="E9643" s="80">
        <v>39303</v>
      </c>
      <c r="F9643">
        <v>2007</v>
      </c>
      <c r="G9643">
        <v>7.25</v>
      </c>
    </row>
    <row r="9644" spans="5:7">
      <c r="E9644" s="80">
        <v>39304</v>
      </c>
      <c r="F9644">
        <v>2007</v>
      </c>
      <c r="G9644">
        <v>7.25</v>
      </c>
    </row>
    <row r="9645" spans="5:7">
      <c r="E9645" s="80">
        <v>39305</v>
      </c>
      <c r="F9645">
        <v>2007</v>
      </c>
      <c r="G9645">
        <v>7.25</v>
      </c>
    </row>
    <row r="9646" spans="5:7">
      <c r="E9646" s="80">
        <v>39306</v>
      </c>
      <c r="F9646">
        <v>2007</v>
      </c>
      <c r="G9646">
        <v>7.25</v>
      </c>
    </row>
    <row r="9647" spans="5:7">
      <c r="E9647" s="80">
        <v>39307</v>
      </c>
      <c r="F9647">
        <v>2007</v>
      </c>
      <c r="G9647">
        <v>7.25</v>
      </c>
    </row>
    <row r="9648" spans="5:7">
      <c r="E9648" s="80">
        <v>39308</v>
      </c>
      <c r="F9648">
        <v>2007</v>
      </c>
      <c r="G9648">
        <v>7.25</v>
      </c>
    </row>
    <row r="9649" spans="5:7">
      <c r="E9649" s="80">
        <v>39309</v>
      </c>
      <c r="F9649">
        <v>2007</v>
      </c>
      <c r="G9649">
        <v>7.25</v>
      </c>
    </row>
    <row r="9650" spans="5:7">
      <c r="E9650" s="80">
        <v>39310</v>
      </c>
      <c r="F9650">
        <v>2007</v>
      </c>
      <c r="G9650">
        <v>7.25</v>
      </c>
    </row>
    <row r="9651" spans="5:7">
      <c r="E9651" s="80">
        <v>39311</v>
      </c>
      <c r="F9651">
        <v>2007</v>
      </c>
      <c r="G9651">
        <v>7.25</v>
      </c>
    </row>
    <row r="9652" spans="5:7">
      <c r="E9652" s="80">
        <v>39312</v>
      </c>
      <c r="F9652">
        <v>2007</v>
      </c>
      <c r="G9652">
        <v>7.25</v>
      </c>
    </row>
    <row r="9653" spans="5:7">
      <c r="E9653" s="80">
        <v>39313</v>
      </c>
      <c r="F9653">
        <v>2007</v>
      </c>
      <c r="G9653">
        <v>7.25</v>
      </c>
    </row>
    <row r="9654" spans="5:7">
      <c r="E9654" s="80">
        <v>39314</v>
      </c>
      <c r="F9654">
        <v>2007</v>
      </c>
      <c r="G9654">
        <v>7.25</v>
      </c>
    </row>
    <row r="9655" spans="5:7">
      <c r="E9655" s="80">
        <v>39315</v>
      </c>
      <c r="F9655">
        <v>2007</v>
      </c>
      <c r="G9655">
        <v>7.25</v>
      </c>
    </row>
    <row r="9656" spans="5:7">
      <c r="E9656" s="80">
        <v>39316</v>
      </c>
      <c r="F9656">
        <v>2007</v>
      </c>
      <c r="G9656">
        <v>7.25</v>
      </c>
    </row>
    <row r="9657" spans="5:7">
      <c r="E9657" s="80">
        <v>39317</v>
      </c>
      <c r="F9657">
        <v>2007</v>
      </c>
      <c r="G9657">
        <v>7.25</v>
      </c>
    </row>
    <row r="9658" spans="5:7">
      <c r="E9658" s="80">
        <v>39318</v>
      </c>
      <c r="F9658">
        <v>2007</v>
      </c>
      <c r="G9658">
        <v>7.25</v>
      </c>
    </row>
    <row r="9659" spans="5:7">
      <c r="E9659" s="80">
        <v>39319</v>
      </c>
      <c r="F9659">
        <v>2007</v>
      </c>
      <c r="G9659">
        <v>7.25</v>
      </c>
    </row>
    <row r="9660" spans="5:7">
      <c r="E9660" s="80">
        <v>39320</v>
      </c>
      <c r="F9660">
        <v>2007</v>
      </c>
      <c r="G9660">
        <v>7.25</v>
      </c>
    </row>
    <row r="9661" spans="5:7">
      <c r="E9661" s="80">
        <v>39321</v>
      </c>
      <c r="F9661">
        <v>2007</v>
      </c>
      <c r="G9661">
        <v>7.25</v>
      </c>
    </row>
    <row r="9662" spans="5:7">
      <c r="E9662" s="80">
        <v>39322</v>
      </c>
      <c r="F9662">
        <v>2007</v>
      </c>
      <c r="G9662">
        <v>7.25</v>
      </c>
    </row>
    <row r="9663" spans="5:7">
      <c r="E9663" s="80">
        <v>39323</v>
      </c>
      <c r="F9663">
        <v>2007</v>
      </c>
      <c r="G9663">
        <v>7.25</v>
      </c>
    </row>
    <row r="9664" spans="5:7">
      <c r="E9664" s="80">
        <v>39324</v>
      </c>
      <c r="F9664">
        <v>2007</v>
      </c>
      <c r="G9664">
        <v>7.25</v>
      </c>
    </row>
    <row r="9665" spans="5:7">
      <c r="E9665" s="80">
        <v>39325</v>
      </c>
      <c r="F9665">
        <v>2007</v>
      </c>
      <c r="G9665">
        <v>7.25</v>
      </c>
    </row>
    <row r="9666" spans="5:7">
      <c r="E9666" s="80">
        <v>39326</v>
      </c>
      <c r="F9666">
        <v>2007</v>
      </c>
      <c r="G9666">
        <v>7.25</v>
      </c>
    </row>
    <row r="9667" spans="5:7">
      <c r="E9667" s="80">
        <v>39327</v>
      </c>
      <c r="F9667">
        <v>2007</v>
      </c>
      <c r="G9667">
        <v>7.25</v>
      </c>
    </row>
    <row r="9668" spans="5:7">
      <c r="E9668" s="80">
        <v>39328</v>
      </c>
      <c r="F9668">
        <v>2007</v>
      </c>
      <c r="G9668">
        <v>7.25</v>
      </c>
    </row>
    <row r="9669" spans="5:7">
      <c r="E9669" s="80">
        <v>39329</v>
      </c>
      <c r="F9669">
        <v>2007</v>
      </c>
      <c r="G9669">
        <v>7.25</v>
      </c>
    </row>
    <row r="9670" spans="5:7">
      <c r="E9670" s="80">
        <v>39330</v>
      </c>
      <c r="F9670">
        <v>2007</v>
      </c>
      <c r="G9670">
        <v>7.25</v>
      </c>
    </row>
    <row r="9671" spans="5:7">
      <c r="E9671" s="80">
        <v>39331</v>
      </c>
      <c r="F9671">
        <v>2007</v>
      </c>
      <c r="G9671">
        <v>7.25</v>
      </c>
    </row>
    <row r="9672" spans="5:7">
      <c r="E9672" s="80">
        <v>39332</v>
      </c>
      <c r="F9672">
        <v>2007</v>
      </c>
      <c r="G9672">
        <v>7.25</v>
      </c>
    </row>
    <row r="9673" spans="5:7">
      <c r="E9673" s="80">
        <v>39333</v>
      </c>
      <c r="F9673">
        <v>2007</v>
      </c>
      <c r="G9673">
        <v>7.25</v>
      </c>
    </row>
    <row r="9674" spans="5:7">
      <c r="E9674" s="80">
        <v>39334</v>
      </c>
      <c r="F9674">
        <v>2007</v>
      </c>
      <c r="G9674">
        <v>7.25</v>
      </c>
    </row>
    <row r="9675" spans="5:7">
      <c r="E9675" s="80">
        <v>39335</v>
      </c>
      <c r="F9675">
        <v>2007</v>
      </c>
      <c r="G9675">
        <v>7.25</v>
      </c>
    </row>
    <row r="9676" spans="5:7">
      <c r="E9676" s="80">
        <v>39336</v>
      </c>
      <c r="F9676">
        <v>2007</v>
      </c>
      <c r="G9676">
        <v>7.25</v>
      </c>
    </row>
    <row r="9677" spans="5:7">
      <c r="E9677" s="80">
        <v>39337</v>
      </c>
      <c r="F9677">
        <v>2007</v>
      </c>
      <c r="G9677">
        <v>7.25</v>
      </c>
    </row>
    <row r="9678" spans="5:7">
      <c r="E9678" s="80">
        <v>39338</v>
      </c>
      <c r="F9678">
        <v>2007</v>
      </c>
      <c r="G9678">
        <v>7.25</v>
      </c>
    </row>
    <row r="9679" spans="5:7">
      <c r="E9679" s="80">
        <v>39339</v>
      </c>
      <c r="F9679">
        <v>2007</v>
      </c>
      <c r="G9679">
        <v>7.25</v>
      </c>
    </row>
    <row r="9680" spans="5:7">
      <c r="E9680" s="80">
        <v>39340</v>
      </c>
      <c r="F9680">
        <v>2007</v>
      </c>
      <c r="G9680">
        <v>7.25</v>
      </c>
    </row>
    <row r="9681" spans="5:7">
      <c r="E9681" s="80">
        <v>39341</v>
      </c>
      <c r="F9681">
        <v>2007</v>
      </c>
      <c r="G9681">
        <v>7.25</v>
      </c>
    </row>
    <row r="9682" spans="5:7">
      <c r="E9682" s="80">
        <v>39342</v>
      </c>
      <c r="F9682">
        <v>2007</v>
      </c>
      <c r="G9682">
        <v>7.25</v>
      </c>
    </row>
    <row r="9683" spans="5:7">
      <c r="E9683" s="80">
        <v>39343</v>
      </c>
      <c r="F9683">
        <v>2007</v>
      </c>
      <c r="G9683">
        <v>7.25</v>
      </c>
    </row>
    <row r="9684" spans="5:7">
      <c r="E9684" s="80">
        <v>39344</v>
      </c>
      <c r="F9684">
        <v>2007</v>
      </c>
      <c r="G9684">
        <v>7.25</v>
      </c>
    </row>
    <row r="9685" spans="5:7">
      <c r="E9685" s="80">
        <v>39345</v>
      </c>
      <c r="F9685">
        <v>2007</v>
      </c>
      <c r="G9685">
        <v>7.25</v>
      </c>
    </row>
    <row r="9686" spans="5:7">
      <c r="E9686" s="80">
        <v>39346</v>
      </c>
      <c r="F9686">
        <v>2007</v>
      </c>
      <c r="G9686">
        <v>7.25</v>
      </c>
    </row>
    <row r="9687" spans="5:7">
      <c r="E9687" s="80">
        <v>39347</v>
      </c>
      <c r="F9687">
        <v>2007</v>
      </c>
      <c r="G9687">
        <v>7.25</v>
      </c>
    </row>
    <row r="9688" spans="5:7">
      <c r="E9688" s="80">
        <v>39348</v>
      </c>
      <c r="F9688">
        <v>2007</v>
      </c>
      <c r="G9688">
        <v>7.25</v>
      </c>
    </row>
    <row r="9689" spans="5:7">
      <c r="E9689" s="80">
        <v>39349</v>
      </c>
      <c r="F9689">
        <v>2007</v>
      </c>
      <c r="G9689">
        <v>7.25</v>
      </c>
    </row>
    <row r="9690" spans="5:7">
      <c r="E9690" s="80">
        <v>39350</v>
      </c>
      <c r="F9690">
        <v>2007</v>
      </c>
      <c r="G9690">
        <v>7.25</v>
      </c>
    </row>
    <row r="9691" spans="5:7">
      <c r="E9691" s="80">
        <v>39351</v>
      </c>
      <c r="F9691">
        <v>2007</v>
      </c>
      <c r="G9691">
        <v>7.25</v>
      </c>
    </row>
    <row r="9692" spans="5:7">
      <c r="E9692" s="80">
        <v>39352</v>
      </c>
      <c r="F9692">
        <v>2007</v>
      </c>
      <c r="G9692">
        <v>7.25</v>
      </c>
    </row>
    <row r="9693" spans="5:7">
      <c r="E9693" s="80">
        <v>39353</v>
      </c>
      <c r="F9693">
        <v>2007</v>
      </c>
      <c r="G9693">
        <v>7.25</v>
      </c>
    </row>
    <row r="9694" spans="5:7">
      <c r="E9694" s="80">
        <v>39354</v>
      </c>
      <c r="F9694">
        <v>2007</v>
      </c>
      <c r="G9694">
        <v>7.25</v>
      </c>
    </row>
    <row r="9695" spans="5:7">
      <c r="E9695" s="80">
        <v>39355</v>
      </c>
      <c r="F9695">
        <v>2007</v>
      </c>
      <c r="G9695">
        <v>7.25</v>
      </c>
    </row>
    <row r="9696" spans="5:7">
      <c r="E9696" s="80">
        <v>39356</v>
      </c>
      <c r="F9696">
        <v>2007</v>
      </c>
      <c r="G9696">
        <v>7.25</v>
      </c>
    </row>
    <row r="9697" spans="5:7">
      <c r="E9697" s="80">
        <v>39357</v>
      </c>
      <c r="F9697">
        <v>2007</v>
      </c>
      <c r="G9697">
        <v>7.25</v>
      </c>
    </row>
    <row r="9698" spans="5:7">
      <c r="E9698" s="80">
        <v>39358</v>
      </c>
      <c r="F9698">
        <v>2007</v>
      </c>
      <c r="G9698">
        <v>7.25</v>
      </c>
    </row>
    <row r="9699" spans="5:7">
      <c r="E9699" s="80">
        <v>39359</v>
      </c>
      <c r="F9699">
        <v>2007</v>
      </c>
      <c r="G9699">
        <v>7.25</v>
      </c>
    </row>
    <row r="9700" spans="5:7">
      <c r="E9700" s="80">
        <v>39360</v>
      </c>
      <c r="F9700">
        <v>2007</v>
      </c>
      <c r="G9700">
        <v>7.25</v>
      </c>
    </row>
    <row r="9701" spans="5:7">
      <c r="E9701" s="80">
        <v>39361</v>
      </c>
      <c r="F9701">
        <v>2007</v>
      </c>
      <c r="G9701">
        <v>7.25</v>
      </c>
    </row>
    <row r="9702" spans="5:7">
      <c r="E9702" s="80">
        <v>39362</v>
      </c>
      <c r="F9702">
        <v>2007</v>
      </c>
      <c r="G9702">
        <v>7.25</v>
      </c>
    </row>
    <row r="9703" spans="5:7">
      <c r="E9703" s="80">
        <v>39363</v>
      </c>
      <c r="F9703">
        <v>2007</v>
      </c>
      <c r="G9703">
        <v>7.25</v>
      </c>
    </row>
    <row r="9704" spans="5:7">
      <c r="E9704" s="80">
        <v>39364</v>
      </c>
      <c r="F9704">
        <v>2007</v>
      </c>
      <c r="G9704">
        <v>7.25</v>
      </c>
    </row>
    <row r="9705" spans="5:7">
      <c r="E9705" s="80">
        <v>39365</v>
      </c>
      <c r="F9705">
        <v>2007</v>
      </c>
      <c r="G9705">
        <v>7.25</v>
      </c>
    </row>
    <row r="9706" spans="5:7">
      <c r="E9706" s="80">
        <v>39366</v>
      </c>
      <c r="F9706">
        <v>2007</v>
      </c>
      <c r="G9706">
        <v>7.25</v>
      </c>
    </row>
    <row r="9707" spans="5:7">
      <c r="E9707" s="80">
        <v>39367</v>
      </c>
      <c r="F9707">
        <v>2007</v>
      </c>
      <c r="G9707">
        <v>7.25</v>
      </c>
    </row>
    <row r="9708" spans="5:7">
      <c r="E9708" s="80">
        <v>39368</v>
      </c>
      <c r="F9708">
        <v>2007</v>
      </c>
      <c r="G9708">
        <v>7.25</v>
      </c>
    </row>
    <row r="9709" spans="5:7">
      <c r="E9709" s="80">
        <v>39369</v>
      </c>
      <c r="F9709">
        <v>2007</v>
      </c>
      <c r="G9709">
        <v>7.25</v>
      </c>
    </row>
    <row r="9710" spans="5:7">
      <c r="E9710" s="80">
        <v>39370</v>
      </c>
      <c r="F9710">
        <v>2007</v>
      </c>
      <c r="G9710">
        <v>7.25</v>
      </c>
    </row>
    <row r="9711" spans="5:7">
      <c r="E9711" s="80">
        <v>39371</v>
      </c>
      <c r="F9711">
        <v>2007</v>
      </c>
      <c r="G9711">
        <v>7.25</v>
      </c>
    </row>
    <row r="9712" spans="5:7">
      <c r="E9712" s="80">
        <v>39372</v>
      </c>
      <c r="F9712">
        <v>2007</v>
      </c>
      <c r="G9712">
        <v>7.25</v>
      </c>
    </row>
    <row r="9713" spans="5:7">
      <c r="E9713" s="80">
        <v>39373</v>
      </c>
      <c r="F9713">
        <v>2007</v>
      </c>
      <c r="G9713">
        <v>7.25</v>
      </c>
    </row>
    <row r="9714" spans="5:7">
      <c r="E9714" s="80">
        <v>39374</v>
      </c>
      <c r="F9714">
        <v>2007</v>
      </c>
      <c r="G9714">
        <v>7.25</v>
      </c>
    </row>
    <row r="9715" spans="5:7">
      <c r="E9715" s="80">
        <v>39375</v>
      </c>
      <c r="F9715">
        <v>2007</v>
      </c>
      <c r="G9715">
        <v>7.25</v>
      </c>
    </row>
    <row r="9716" spans="5:7">
      <c r="E9716" s="80">
        <v>39376</v>
      </c>
      <c r="F9716">
        <v>2007</v>
      </c>
      <c r="G9716">
        <v>7.25</v>
      </c>
    </row>
    <row r="9717" spans="5:7">
      <c r="E9717" s="80">
        <v>39377</v>
      </c>
      <c r="F9717">
        <v>2007</v>
      </c>
      <c r="G9717">
        <v>7.25</v>
      </c>
    </row>
    <row r="9718" spans="5:7">
      <c r="E9718" s="80">
        <v>39378</v>
      </c>
      <c r="F9718">
        <v>2007</v>
      </c>
      <c r="G9718">
        <v>7.25</v>
      </c>
    </row>
    <row r="9719" spans="5:7">
      <c r="E9719" s="80">
        <v>39379</v>
      </c>
      <c r="F9719">
        <v>2007</v>
      </c>
      <c r="G9719">
        <v>7.25</v>
      </c>
    </row>
    <row r="9720" spans="5:7">
      <c r="E9720" s="80">
        <v>39380</v>
      </c>
      <c r="F9720">
        <v>2007</v>
      </c>
      <c r="G9720">
        <v>7</v>
      </c>
    </row>
    <row r="9721" spans="5:7">
      <c r="E9721" s="80">
        <v>39381</v>
      </c>
      <c r="F9721">
        <v>2007</v>
      </c>
      <c r="G9721">
        <v>7</v>
      </c>
    </row>
    <row r="9722" spans="5:7">
      <c r="E9722" s="80">
        <v>39382</v>
      </c>
      <c r="F9722">
        <v>2007</v>
      </c>
      <c r="G9722">
        <v>7</v>
      </c>
    </row>
    <row r="9723" spans="5:7">
      <c r="E9723" s="80">
        <v>39383</v>
      </c>
      <c r="F9723">
        <v>2007</v>
      </c>
      <c r="G9723">
        <v>7</v>
      </c>
    </row>
    <row r="9724" spans="5:7">
      <c r="E9724" s="80">
        <v>39384</v>
      </c>
      <c r="F9724">
        <v>2007</v>
      </c>
      <c r="G9724">
        <v>7</v>
      </c>
    </row>
    <row r="9725" spans="5:7">
      <c r="E9725" s="80">
        <v>39385</v>
      </c>
      <c r="F9725">
        <v>2007</v>
      </c>
      <c r="G9725">
        <v>7</v>
      </c>
    </row>
    <row r="9726" spans="5:7">
      <c r="E9726" s="80">
        <v>39386</v>
      </c>
      <c r="F9726">
        <v>2007</v>
      </c>
      <c r="G9726">
        <v>7</v>
      </c>
    </row>
    <row r="9727" spans="5:7">
      <c r="E9727" s="80">
        <v>39387</v>
      </c>
      <c r="F9727">
        <v>2007</v>
      </c>
      <c r="G9727">
        <v>7</v>
      </c>
    </row>
    <row r="9728" spans="5:7">
      <c r="E9728" s="80">
        <v>39388</v>
      </c>
      <c r="F9728">
        <v>2007</v>
      </c>
      <c r="G9728">
        <v>7</v>
      </c>
    </row>
    <row r="9729" spans="5:7">
      <c r="E9729" s="80">
        <v>39389</v>
      </c>
      <c r="F9729">
        <v>2007</v>
      </c>
      <c r="G9729">
        <v>7</v>
      </c>
    </row>
    <row r="9730" spans="5:7">
      <c r="E9730" s="80">
        <v>39390</v>
      </c>
      <c r="F9730">
        <v>2007</v>
      </c>
      <c r="G9730">
        <v>7</v>
      </c>
    </row>
    <row r="9731" spans="5:7">
      <c r="E9731" s="80">
        <v>39391</v>
      </c>
      <c r="F9731">
        <v>2007</v>
      </c>
      <c r="G9731">
        <v>7</v>
      </c>
    </row>
    <row r="9732" spans="5:7">
      <c r="E9732" s="80">
        <v>39392</v>
      </c>
      <c r="F9732">
        <v>2007</v>
      </c>
      <c r="G9732">
        <v>7</v>
      </c>
    </row>
    <row r="9733" spans="5:7">
      <c r="E9733" s="80">
        <v>39393</v>
      </c>
      <c r="F9733">
        <v>2007</v>
      </c>
      <c r="G9733">
        <v>7</v>
      </c>
    </row>
    <row r="9734" spans="5:7">
      <c r="E9734" s="80">
        <v>39394</v>
      </c>
      <c r="F9734">
        <v>2007</v>
      </c>
      <c r="G9734">
        <v>7</v>
      </c>
    </row>
    <row r="9735" spans="5:7">
      <c r="E9735" s="80">
        <v>39395</v>
      </c>
      <c r="F9735">
        <v>2007</v>
      </c>
      <c r="G9735">
        <v>7</v>
      </c>
    </row>
    <row r="9736" spans="5:7">
      <c r="E9736" s="80">
        <v>39396</v>
      </c>
      <c r="F9736">
        <v>2007</v>
      </c>
      <c r="G9736">
        <v>7</v>
      </c>
    </row>
    <row r="9737" spans="5:7">
      <c r="E9737" s="80">
        <v>39397</v>
      </c>
      <c r="F9737">
        <v>2007</v>
      </c>
      <c r="G9737">
        <v>7</v>
      </c>
    </row>
    <row r="9738" spans="5:7">
      <c r="E9738" s="80">
        <v>39398</v>
      </c>
      <c r="F9738">
        <v>2007</v>
      </c>
      <c r="G9738">
        <v>7</v>
      </c>
    </row>
    <row r="9739" spans="5:7">
      <c r="E9739" s="80">
        <v>39399</v>
      </c>
      <c r="F9739">
        <v>2007</v>
      </c>
      <c r="G9739">
        <v>7</v>
      </c>
    </row>
    <row r="9740" spans="5:7">
      <c r="E9740" s="80">
        <v>39400</v>
      </c>
      <c r="F9740">
        <v>2007</v>
      </c>
      <c r="G9740">
        <v>7</v>
      </c>
    </row>
    <row r="9741" spans="5:7">
      <c r="E9741" s="80">
        <v>39401</v>
      </c>
      <c r="F9741">
        <v>2007</v>
      </c>
      <c r="G9741">
        <v>7</v>
      </c>
    </row>
    <row r="9742" spans="5:7">
      <c r="E9742" s="80">
        <v>39402</v>
      </c>
      <c r="F9742">
        <v>2007</v>
      </c>
      <c r="G9742">
        <v>7</v>
      </c>
    </row>
    <row r="9743" spans="5:7">
      <c r="E9743" s="80">
        <v>39403</v>
      </c>
      <c r="F9743">
        <v>2007</v>
      </c>
      <c r="G9743">
        <v>7</v>
      </c>
    </row>
    <row r="9744" spans="5:7">
      <c r="E9744" s="80">
        <v>39404</v>
      </c>
      <c r="F9744">
        <v>2007</v>
      </c>
      <c r="G9744">
        <v>7</v>
      </c>
    </row>
    <row r="9745" spans="5:7">
      <c r="E9745" s="80">
        <v>39405</v>
      </c>
      <c r="F9745">
        <v>2007</v>
      </c>
      <c r="G9745">
        <v>7</v>
      </c>
    </row>
    <row r="9746" spans="5:7">
      <c r="E9746" s="80">
        <v>39406</v>
      </c>
      <c r="F9746">
        <v>2007</v>
      </c>
      <c r="G9746">
        <v>7</v>
      </c>
    </row>
    <row r="9747" spans="5:7">
      <c r="E9747" s="80">
        <v>39407</v>
      </c>
      <c r="F9747">
        <v>2007</v>
      </c>
      <c r="G9747">
        <v>7</v>
      </c>
    </row>
    <row r="9748" spans="5:7">
      <c r="E9748" s="80">
        <v>39408</v>
      </c>
      <c r="F9748">
        <v>2007</v>
      </c>
      <c r="G9748">
        <v>7</v>
      </c>
    </row>
    <row r="9749" spans="5:7">
      <c r="E9749" s="80">
        <v>39409</v>
      </c>
      <c r="F9749">
        <v>2007</v>
      </c>
      <c r="G9749">
        <v>7</v>
      </c>
    </row>
    <row r="9750" spans="5:7">
      <c r="E9750" s="80">
        <v>39410</v>
      </c>
      <c r="F9750">
        <v>2007</v>
      </c>
      <c r="G9750">
        <v>7</v>
      </c>
    </row>
    <row r="9751" spans="5:7">
      <c r="E9751" s="80">
        <v>39411</v>
      </c>
      <c r="F9751">
        <v>2007</v>
      </c>
      <c r="G9751">
        <v>7</v>
      </c>
    </row>
    <row r="9752" spans="5:7">
      <c r="E9752" s="80">
        <v>39412</v>
      </c>
      <c r="F9752">
        <v>2007</v>
      </c>
      <c r="G9752">
        <v>7</v>
      </c>
    </row>
    <row r="9753" spans="5:7">
      <c r="E9753" s="80">
        <v>39413</v>
      </c>
      <c r="F9753">
        <v>2007</v>
      </c>
      <c r="G9753">
        <v>7</v>
      </c>
    </row>
    <row r="9754" spans="5:7">
      <c r="E9754" s="80">
        <v>39414</v>
      </c>
      <c r="F9754">
        <v>2007</v>
      </c>
      <c r="G9754">
        <v>7</v>
      </c>
    </row>
    <row r="9755" spans="5:7">
      <c r="E9755" s="80">
        <v>39415</v>
      </c>
      <c r="F9755">
        <v>2007</v>
      </c>
      <c r="G9755">
        <v>7</v>
      </c>
    </row>
    <row r="9756" spans="5:7">
      <c r="E9756" s="80">
        <v>39416</v>
      </c>
      <c r="F9756">
        <v>2007</v>
      </c>
      <c r="G9756">
        <v>7</v>
      </c>
    </row>
    <row r="9757" spans="5:7">
      <c r="E9757" s="80">
        <v>39417</v>
      </c>
      <c r="F9757">
        <v>2007</v>
      </c>
      <c r="G9757">
        <v>7</v>
      </c>
    </row>
    <row r="9758" spans="5:7">
      <c r="E9758" s="80">
        <v>39418</v>
      </c>
      <c r="F9758">
        <v>2007</v>
      </c>
      <c r="G9758">
        <v>7</v>
      </c>
    </row>
    <row r="9759" spans="5:7">
      <c r="E9759" s="80">
        <v>39419</v>
      </c>
      <c r="F9759">
        <v>2007</v>
      </c>
      <c r="G9759">
        <v>7</v>
      </c>
    </row>
    <row r="9760" spans="5:7">
      <c r="E9760" s="80">
        <v>39420</v>
      </c>
      <c r="F9760">
        <v>2007</v>
      </c>
      <c r="G9760">
        <v>7</v>
      </c>
    </row>
    <row r="9761" spans="5:7">
      <c r="E9761" s="80">
        <v>39421</v>
      </c>
      <c r="F9761">
        <v>2007</v>
      </c>
      <c r="G9761">
        <v>7</v>
      </c>
    </row>
    <row r="9762" spans="5:7">
      <c r="E9762" s="80">
        <v>39422</v>
      </c>
      <c r="F9762">
        <v>2007</v>
      </c>
      <c r="G9762">
        <v>7</v>
      </c>
    </row>
    <row r="9763" spans="5:7">
      <c r="E9763" s="80">
        <v>39423</v>
      </c>
      <c r="F9763">
        <v>2007</v>
      </c>
      <c r="G9763">
        <v>7</v>
      </c>
    </row>
    <row r="9764" spans="5:7">
      <c r="E9764" s="80">
        <v>39424</v>
      </c>
      <c r="F9764">
        <v>2007</v>
      </c>
      <c r="G9764">
        <v>7</v>
      </c>
    </row>
    <row r="9765" spans="5:7">
      <c r="E9765" s="80">
        <v>39425</v>
      </c>
      <c r="F9765">
        <v>2007</v>
      </c>
      <c r="G9765">
        <v>7</v>
      </c>
    </row>
    <row r="9766" spans="5:7">
      <c r="E9766" s="80">
        <v>39426</v>
      </c>
      <c r="F9766">
        <v>2007</v>
      </c>
      <c r="G9766">
        <v>7</v>
      </c>
    </row>
    <row r="9767" spans="5:7">
      <c r="E9767" s="80">
        <v>39427</v>
      </c>
      <c r="F9767">
        <v>2007</v>
      </c>
      <c r="G9767">
        <v>7</v>
      </c>
    </row>
    <row r="9768" spans="5:7">
      <c r="E9768" s="80">
        <v>39428</v>
      </c>
      <c r="F9768">
        <v>2007</v>
      </c>
      <c r="G9768">
        <v>7</v>
      </c>
    </row>
    <row r="9769" spans="5:7">
      <c r="E9769" s="80">
        <v>39429</v>
      </c>
      <c r="F9769">
        <v>2007</v>
      </c>
      <c r="G9769">
        <v>7</v>
      </c>
    </row>
    <row r="9770" spans="5:7">
      <c r="E9770" s="80">
        <v>39430</v>
      </c>
      <c r="F9770">
        <v>2007</v>
      </c>
      <c r="G9770">
        <v>7</v>
      </c>
    </row>
    <row r="9771" spans="5:7">
      <c r="E9771" s="80">
        <v>39431</v>
      </c>
      <c r="F9771">
        <v>2007</v>
      </c>
      <c r="G9771">
        <v>7</v>
      </c>
    </row>
    <row r="9772" spans="5:7">
      <c r="E9772" s="80">
        <v>39432</v>
      </c>
      <c r="F9772">
        <v>2007</v>
      </c>
      <c r="G9772">
        <v>7</v>
      </c>
    </row>
    <row r="9773" spans="5:7">
      <c r="E9773" s="80">
        <v>39433</v>
      </c>
      <c r="F9773">
        <v>2007</v>
      </c>
      <c r="G9773">
        <v>7</v>
      </c>
    </row>
    <row r="9774" spans="5:7">
      <c r="E9774" s="80">
        <v>39434</v>
      </c>
      <c r="F9774">
        <v>2007</v>
      </c>
      <c r="G9774">
        <v>7</v>
      </c>
    </row>
    <row r="9775" spans="5:7">
      <c r="E9775" s="80">
        <v>39435</v>
      </c>
      <c r="F9775">
        <v>2007</v>
      </c>
      <c r="G9775">
        <v>7</v>
      </c>
    </row>
    <row r="9776" spans="5:7">
      <c r="E9776" s="80">
        <v>39436</v>
      </c>
      <c r="F9776">
        <v>2007</v>
      </c>
      <c r="G9776">
        <v>7</v>
      </c>
    </row>
    <row r="9777" spans="5:7">
      <c r="E9777" s="80">
        <v>39437</v>
      </c>
      <c r="F9777">
        <v>2007</v>
      </c>
      <c r="G9777">
        <v>7</v>
      </c>
    </row>
    <row r="9778" spans="5:7">
      <c r="E9778" s="80">
        <v>39438</v>
      </c>
      <c r="F9778">
        <v>2007</v>
      </c>
      <c r="G9778">
        <v>7</v>
      </c>
    </row>
    <row r="9779" spans="5:7">
      <c r="E9779" s="80">
        <v>39439</v>
      </c>
      <c r="F9779">
        <v>2007</v>
      </c>
      <c r="G9779">
        <v>7</v>
      </c>
    </row>
    <row r="9780" spans="5:7">
      <c r="E9780" s="80">
        <v>39440</v>
      </c>
      <c r="F9780">
        <v>2007</v>
      </c>
      <c r="G9780">
        <v>7</v>
      </c>
    </row>
    <row r="9781" spans="5:7">
      <c r="E9781" s="80">
        <v>39441</v>
      </c>
      <c r="F9781">
        <v>2007</v>
      </c>
      <c r="G9781">
        <v>7</v>
      </c>
    </row>
    <row r="9782" spans="5:7">
      <c r="E9782" s="80">
        <v>39442</v>
      </c>
      <c r="F9782">
        <v>2007</v>
      </c>
      <c r="G9782">
        <v>7</v>
      </c>
    </row>
    <row r="9783" spans="5:7">
      <c r="E9783" s="80">
        <v>39443</v>
      </c>
      <c r="F9783">
        <v>2007</v>
      </c>
      <c r="G9783">
        <v>7</v>
      </c>
    </row>
    <row r="9784" spans="5:7">
      <c r="E9784" s="80">
        <v>39444</v>
      </c>
      <c r="F9784">
        <v>2007</v>
      </c>
      <c r="G9784">
        <v>7</v>
      </c>
    </row>
    <row r="9785" spans="5:7">
      <c r="E9785" s="80">
        <v>39445</v>
      </c>
      <c r="F9785">
        <v>2007</v>
      </c>
      <c r="G9785">
        <v>7</v>
      </c>
    </row>
    <row r="9786" spans="5:7">
      <c r="E9786" s="80">
        <v>39446</v>
      </c>
      <c r="F9786">
        <v>2007</v>
      </c>
      <c r="G9786">
        <v>7</v>
      </c>
    </row>
    <row r="9787" spans="5:7">
      <c r="E9787" s="80">
        <v>39447</v>
      </c>
      <c r="F9787">
        <v>2007</v>
      </c>
      <c r="G9787">
        <v>7</v>
      </c>
    </row>
    <row r="9788" spans="5:7">
      <c r="E9788" s="80">
        <v>39448</v>
      </c>
      <c r="F9788">
        <v>2008</v>
      </c>
      <c r="G9788">
        <v>7</v>
      </c>
    </row>
    <row r="9789" spans="5:7">
      <c r="E9789" s="80">
        <v>39449</v>
      </c>
      <c r="F9789">
        <v>2008</v>
      </c>
      <c r="G9789">
        <v>7</v>
      </c>
    </row>
    <row r="9790" spans="5:7">
      <c r="E9790" s="80">
        <v>39450</v>
      </c>
      <c r="F9790">
        <v>2008</v>
      </c>
      <c r="G9790">
        <v>7</v>
      </c>
    </row>
    <row r="9791" spans="5:7">
      <c r="E9791" s="80">
        <v>39451</v>
      </c>
      <c r="F9791">
        <v>2008</v>
      </c>
      <c r="G9791">
        <v>7</v>
      </c>
    </row>
    <row r="9792" spans="5:7">
      <c r="E9792" s="80">
        <v>39452</v>
      </c>
      <c r="F9792">
        <v>2008</v>
      </c>
      <c r="G9792">
        <v>7</v>
      </c>
    </row>
    <row r="9793" spans="5:7">
      <c r="E9793" s="80">
        <v>39453</v>
      </c>
      <c r="F9793">
        <v>2008</v>
      </c>
      <c r="G9793">
        <v>7</v>
      </c>
    </row>
    <row r="9794" spans="5:7">
      <c r="E9794" s="80">
        <v>39454</v>
      </c>
      <c r="F9794">
        <v>2008</v>
      </c>
      <c r="G9794">
        <v>7</v>
      </c>
    </row>
    <row r="9795" spans="5:7">
      <c r="E9795" s="80">
        <v>39455</v>
      </c>
      <c r="F9795">
        <v>2008</v>
      </c>
      <c r="G9795">
        <v>7</v>
      </c>
    </row>
    <row r="9796" spans="5:7">
      <c r="E9796" s="80">
        <v>39456</v>
      </c>
      <c r="F9796">
        <v>2008</v>
      </c>
      <c r="G9796">
        <v>7</v>
      </c>
    </row>
    <row r="9797" spans="5:7">
      <c r="E9797" s="80">
        <v>39457</v>
      </c>
      <c r="F9797">
        <v>2008</v>
      </c>
      <c r="G9797">
        <v>7.25</v>
      </c>
    </row>
    <row r="9798" spans="5:7">
      <c r="E9798" s="80">
        <v>39458</v>
      </c>
      <c r="F9798">
        <v>2008</v>
      </c>
      <c r="G9798">
        <v>7.25</v>
      </c>
    </row>
    <row r="9799" spans="5:7">
      <c r="E9799" s="80">
        <v>39459</v>
      </c>
      <c r="F9799">
        <v>2008</v>
      </c>
      <c r="G9799">
        <v>7.25</v>
      </c>
    </row>
    <row r="9800" spans="5:7">
      <c r="E9800" s="80">
        <v>39460</v>
      </c>
      <c r="F9800">
        <v>2008</v>
      </c>
      <c r="G9800">
        <v>7.25</v>
      </c>
    </row>
    <row r="9801" spans="5:7">
      <c r="E9801" s="80">
        <v>39461</v>
      </c>
      <c r="F9801">
        <v>2008</v>
      </c>
      <c r="G9801">
        <v>7.25</v>
      </c>
    </row>
    <row r="9802" spans="5:7">
      <c r="E9802" s="80">
        <v>39462</v>
      </c>
      <c r="F9802">
        <v>2008</v>
      </c>
      <c r="G9802">
        <v>7.25</v>
      </c>
    </row>
    <row r="9803" spans="5:7">
      <c r="E9803" s="80">
        <v>39463</v>
      </c>
      <c r="F9803">
        <v>2008</v>
      </c>
      <c r="G9803">
        <v>7.25</v>
      </c>
    </row>
    <row r="9804" spans="5:7">
      <c r="E9804" s="80">
        <v>39464</v>
      </c>
      <c r="F9804">
        <v>2008</v>
      </c>
      <c r="G9804">
        <v>7.25</v>
      </c>
    </row>
    <row r="9805" spans="5:7">
      <c r="E9805" s="80">
        <v>39465</v>
      </c>
      <c r="F9805">
        <v>2008</v>
      </c>
      <c r="G9805">
        <v>7.25</v>
      </c>
    </row>
    <row r="9806" spans="5:7">
      <c r="E9806" s="80">
        <v>39466</v>
      </c>
      <c r="F9806">
        <v>2008</v>
      </c>
      <c r="G9806">
        <v>7.25</v>
      </c>
    </row>
    <row r="9807" spans="5:7">
      <c r="E9807" s="80">
        <v>39467</v>
      </c>
      <c r="F9807">
        <v>2008</v>
      </c>
      <c r="G9807">
        <v>7.25</v>
      </c>
    </row>
    <row r="9808" spans="5:7">
      <c r="E9808" s="80">
        <v>39468</v>
      </c>
      <c r="F9808">
        <v>2008</v>
      </c>
      <c r="G9808">
        <v>7.25</v>
      </c>
    </row>
    <row r="9809" spans="5:7">
      <c r="E9809" s="80">
        <v>39469</v>
      </c>
      <c r="F9809">
        <v>2008</v>
      </c>
      <c r="G9809">
        <v>7.25</v>
      </c>
    </row>
    <row r="9810" spans="5:7">
      <c r="E9810" s="80">
        <v>39470</v>
      </c>
      <c r="F9810">
        <v>2008</v>
      </c>
      <c r="G9810">
        <v>7.25</v>
      </c>
    </row>
    <row r="9811" spans="5:7">
      <c r="E9811" s="80">
        <v>39471</v>
      </c>
      <c r="F9811">
        <v>2008</v>
      </c>
      <c r="G9811">
        <v>7.25</v>
      </c>
    </row>
    <row r="9812" spans="5:7">
      <c r="E9812" s="80">
        <v>39472</v>
      </c>
      <c r="F9812">
        <v>2008</v>
      </c>
      <c r="G9812">
        <v>7.25</v>
      </c>
    </row>
    <row r="9813" spans="5:7">
      <c r="E9813" s="80">
        <v>39473</v>
      </c>
      <c r="F9813">
        <v>2008</v>
      </c>
      <c r="G9813">
        <v>7.25</v>
      </c>
    </row>
    <row r="9814" spans="5:7">
      <c r="E9814" s="80">
        <v>39474</v>
      </c>
      <c r="F9814">
        <v>2008</v>
      </c>
      <c r="G9814">
        <v>7.25</v>
      </c>
    </row>
    <row r="9815" spans="5:7">
      <c r="E9815" s="80">
        <v>39475</v>
      </c>
      <c r="F9815">
        <v>2008</v>
      </c>
      <c r="G9815">
        <v>7.25</v>
      </c>
    </row>
    <row r="9816" spans="5:7">
      <c r="E9816" s="80">
        <v>39476</v>
      </c>
      <c r="F9816">
        <v>2008</v>
      </c>
      <c r="G9816">
        <v>7.25</v>
      </c>
    </row>
    <row r="9817" spans="5:7">
      <c r="E9817" s="80">
        <v>39477</v>
      </c>
      <c r="F9817">
        <v>2008</v>
      </c>
      <c r="G9817">
        <v>7.25</v>
      </c>
    </row>
    <row r="9818" spans="5:7">
      <c r="E9818" s="80">
        <v>39478</v>
      </c>
      <c r="F9818">
        <v>2008</v>
      </c>
      <c r="G9818">
        <v>7.25</v>
      </c>
    </row>
    <row r="9819" spans="5:7">
      <c r="E9819" s="80">
        <v>39479</v>
      </c>
      <c r="F9819">
        <v>2008</v>
      </c>
      <c r="G9819">
        <v>7.25</v>
      </c>
    </row>
    <row r="9820" spans="5:7">
      <c r="E9820" s="80">
        <v>39480</v>
      </c>
      <c r="F9820">
        <v>2008</v>
      </c>
      <c r="G9820">
        <v>7.25</v>
      </c>
    </row>
    <row r="9821" spans="5:7">
      <c r="E9821" s="80">
        <v>39481</v>
      </c>
      <c r="F9821">
        <v>2008</v>
      </c>
      <c r="G9821">
        <v>7.25</v>
      </c>
    </row>
    <row r="9822" spans="5:7">
      <c r="E9822" s="80">
        <v>39482</v>
      </c>
      <c r="F9822">
        <v>2008</v>
      </c>
      <c r="G9822">
        <v>7.25</v>
      </c>
    </row>
    <row r="9823" spans="5:7">
      <c r="E9823" s="80">
        <v>39483</v>
      </c>
      <c r="F9823">
        <v>2008</v>
      </c>
      <c r="G9823">
        <v>7.25</v>
      </c>
    </row>
    <row r="9824" spans="5:7">
      <c r="E9824" s="80">
        <v>39484</v>
      </c>
      <c r="F9824">
        <v>2008</v>
      </c>
      <c r="G9824">
        <v>7.25</v>
      </c>
    </row>
    <row r="9825" spans="5:7">
      <c r="E9825" s="80">
        <v>39485</v>
      </c>
      <c r="F9825">
        <v>2008</v>
      </c>
      <c r="G9825">
        <v>6.5</v>
      </c>
    </row>
    <row r="9826" spans="5:7">
      <c r="E9826" s="80">
        <v>39486</v>
      </c>
      <c r="F9826">
        <v>2008</v>
      </c>
      <c r="G9826">
        <v>6.5</v>
      </c>
    </row>
    <row r="9827" spans="5:7">
      <c r="E9827" s="80">
        <v>39487</v>
      </c>
      <c r="F9827">
        <v>2008</v>
      </c>
      <c r="G9827">
        <v>6.5</v>
      </c>
    </row>
    <row r="9828" spans="5:7">
      <c r="E9828" s="80">
        <v>39488</v>
      </c>
      <c r="F9828">
        <v>2008</v>
      </c>
      <c r="G9828">
        <v>6.5</v>
      </c>
    </row>
    <row r="9829" spans="5:7">
      <c r="E9829" s="80">
        <v>39489</v>
      </c>
      <c r="F9829">
        <v>2008</v>
      </c>
      <c r="G9829">
        <v>6.5</v>
      </c>
    </row>
    <row r="9830" spans="5:7">
      <c r="E9830" s="80">
        <v>39490</v>
      </c>
      <c r="F9830">
        <v>2008</v>
      </c>
      <c r="G9830">
        <v>6.5</v>
      </c>
    </row>
    <row r="9831" spans="5:7">
      <c r="E9831" s="80">
        <v>39491</v>
      </c>
      <c r="F9831">
        <v>2008</v>
      </c>
      <c r="G9831">
        <v>6.5</v>
      </c>
    </row>
    <row r="9832" spans="5:7">
      <c r="E9832" s="80">
        <v>39492</v>
      </c>
      <c r="F9832">
        <v>2008</v>
      </c>
      <c r="G9832">
        <v>5.75</v>
      </c>
    </row>
    <row r="9833" spans="5:7">
      <c r="E9833" s="80">
        <v>39493</v>
      </c>
      <c r="F9833">
        <v>2008</v>
      </c>
      <c r="G9833">
        <v>5.75</v>
      </c>
    </row>
    <row r="9834" spans="5:7">
      <c r="E9834" s="80">
        <v>39494</v>
      </c>
      <c r="F9834">
        <v>2008</v>
      </c>
      <c r="G9834">
        <v>5.75</v>
      </c>
    </row>
    <row r="9835" spans="5:7">
      <c r="E9835" s="80">
        <v>39495</v>
      </c>
      <c r="F9835">
        <v>2008</v>
      </c>
      <c r="G9835">
        <v>5.75</v>
      </c>
    </row>
    <row r="9836" spans="5:7">
      <c r="E9836" s="80">
        <v>39496</v>
      </c>
      <c r="F9836">
        <v>2008</v>
      </c>
      <c r="G9836">
        <v>5.75</v>
      </c>
    </row>
    <row r="9837" spans="5:7">
      <c r="E9837" s="80">
        <v>39497</v>
      </c>
      <c r="F9837">
        <v>2008</v>
      </c>
      <c r="G9837">
        <v>5.75</v>
      </c>
    </row>
    <row r="9838" spans="5:7">
      <c r="E9838" s="80">
        <v>39498</v>
      </c>
      <c r="F9838">
        <v>2008</v>
      </c>
      <c r="G9838">
        <v>5.75</v>
      </c>
    </row>
    <row r="9839" spans="5:7">
      <c r="E9839" s="80">
        <v>39499</v>
      </c>
      <c r="F9839">
        <v>2008</v>
      </c>
      <c r="G9839">
        <v>5.75</v>
      </c>
    </row>
    <row r="9840" spans="5:7">
      <c r="E9840" s="80">
        <v>39500</v>
      </c>
      <c r="F9840">
        <v>2008</v>
      </c>
      <c r="G9840">
        <v>5.75</v>
      </c>
    </row>
    <row r="9841" spans="5:7">
      <c r="E9841" s="80">
        <v>39501</v>
      </c>
      <c r="F9841">
        <v>2008</v>
      </c>
      <c r="G9841">
        <v>5.75</v>
      </c>
    </row>
    <row r="9842" spans="5:7">
      <c r="E9842" s="80">
        <v>39502</v>
      </c>
      <c r="F9842">
        <v>2008</v>
      </c>
      <c r="G9842">
        <v>5.75</v>
      </c>
    </row>
    <row r="9843" spans="5:7">
      <c r="E9843" s="80">
        <v>39503</v>
      </c>
      <c r="F9843">
        <v>2008</v>
      </c>
      <c r="G9843">
        <v>5.75</v>
      </c>
    </row>
    <row r="9844" spans="5:7">
      <c r="E9844" s="80">
        <v>39504</v>
      </c>
      <c r="F9844">
        <v>2008</v>
      </c>
      <c r="G9844">
        <v>5.75</v>
      </c>
    </row>
    <row r="9845" spans="5:7">
      <c r="E9845" s="80">
        <v>39505</v>
      </c>
      <c r="F9845">
        <v>2008</v>
      </c>
      <c r="G9845">
        <v>5.75</v>
      </c>
    </row>
    <row r="9846" spans="5:7">
      <c r="E9846" s="80">
        <v>39506</v>
      </c>
      <c r="F9846">
        <v>2008</v>
      </c>
      <c r="G9846">
        <v>5.5</v>
      </c>
    </row>
    <row r="9847" spans="5:7">
      <c r="E9847" s="80">
        <v>39507</v>
      </c>
      <c r="F9847">
        <v>2008</v>
      </c>
      <c r="G9847">
        <v>5.5</v>
      </c>
    </row>
    <row r="9848" spans="5:7">
      <c r="E9848" s="80">
        <v>39508</v>
      </c>
      <c r="F9848">
        <v>2008</v>
      </c>
      <c r="G9848">
        <v>5.5</v>
      </c>
    </row>
    <row r="9849" spans="5:7">
      <c r="E9849" s="80">
        <v>39509</v>
      </c>
      <c r="F9849">
        <v>2008</v>
      </c>
      <c r="G9849">
        <v>5.5</v>
      </c>
    </row>
    <row r="9850" spans="5:7">
      <c r="E9850" s="80">
        <v>39510</v>
      </c>
      <c r="F9850">
        <v>2008</v>
      </c>
      <c r="G9850">
        <v>5.5</v>
      </c>
    </row>
    <row r="9851" spans="5:7">
      <c r="E9851" s="80">
        <v>39511</v>
      </c>
      <c r="F9851">
        <v>2008</v>
      </c>
      <c r="G9851">
        <v>5.5</v>
      </c>
    </row>
    <row r="9852" spans="5:7">
      <c r="E9852" s="80">
        <v>39512</v>
      </c>
      <c r="F9852">
        <v>2008</v>
      </c>
      <c r="G9852">
        <v>5.5</v>
      </c>
    </row>
    <row r="9853" spans="5:7">
      <c r="E9853" s="80">
        <v>39513</v>
      </c>
      <c r="F9853">
        <v>2008</v>
      </c>
      <c r="G9853">
        <v>5.5</v>
      </c>
    </row>
    <row r="9854" spans="5:7">
      <c r="E9854" s="80">
        <v>39514</v>
      </c>
      <c r="F9854">
        <v>2008</v>
      </c>
      <c r="G9854">
        <v>5.5</v>
      </c>
    </row>
    <row r="9855" spans="5:7">
      <c r="E9855" s="80">
        <v>39515</v>
      </c>
      <c r="F9855">
        <v>2008</v>
      </c>
      <c r="G9855">
        <v>5.5</v>
      </c>
    </row>
    <row r="9856" spans="5:7">
      <c r="E9856" s="80">
        <v>39516</v>
      </c>
      <c r="F9856">
        <v>2008</v>
      </c>
      <c r="G9856">
        <v>5.5</v>
      </c>
    </row>
    <row r="9857" spans="5:7">
      <c r="E9857" s="80">
        <v>39517</v>
      </c>
      <c r="F9857">
        <v>2008</v>
      </c>
      <c r="G9857">
        <v>5.5</v>
      </c>
    </row>
    <row r="9858" spans="5:7">
      <c r="E9858" s="80">
        <v>39518</v>
      </c>
      <c r="F9858">
        <v>2008</v>
      </c>
      <c r="G9858">
        <v>5.5</v>
      </c>
    </row>
    <row r="9859" spans="5:7">
      <c r="E9859" s="80">
        <v>39519</v>
      </c>
      <c r="F9859">
        <v>2008</v>
      </c>
      <c r="G9859">
        <v>5.5</v>
      </c>
    </row>
    <row r="9860" spans="5:7">
      <c r="E9860" s="80">
        <v>39520</v>
      </c>
      <c r="F9860">
        <v>2008</v>
      </c>
      <c r="G9860">
        <v>5.25</v>
      </c>
    </row>
    <row r="9861" spans="5:7">
      <c r="E9861" s="80">
        <v>39521</v>
      </c>
      <c r="F9861">
        <v>2008</v>
      </c>
      <c r="G9861">
        <v>5.25</v>
      </c>
    </row>
    <row r="9862" spans="5:7">
      <c r="E9862" s="80">
        <v>39522</v>
      </c>
      <c r="F9862">
        <v>2008</v>
      </c>
      <c r="G9862">
        <v>5.25</v>
      </c>
    </row>
    <row r="9863" spans="5:7">
      <c r="E9863" s="80">
        <v>39523</v>
      </c>
      <c r="F9863">
        <v>2008</v>
      </c>
      <c r="G9863">
        <v>5.25</v>
      </c>
    </row>
    <row r="9864" spans="5:7">
      <c r="E9864" s="80">
        <v>39524</v>
      </c>
      <c r="F9864">
        <v>2008</v>
      </c>
      <c r="G9864">
        <v>5.25</v>
      </c>
    </row>
    <row r="9865" spans="5:7">
      <c r="E9865" s="80">
        <v>39525</v>
      </c>
      <c r="F9865">
        <v>2008</v>
      </c>
      <c r="G9865">
        <v>5.25</v>
      </c>
    </row>
    <row r="9866" spans="5:7">
      <c r="E9866" s="80">
        <v>39526</v>
      </c>
      <c r="F9866">
        <v>2008</v>
      </c>
      <c r="G9866">
        <v>5.25</v>
      </c>
    </row>
    <row r="9867" spans="5:7">
      <c r="E9867" s="80">
        <v>39527</v>
      </c>
      <c r="F9867">
        <v>2008</v>
      </c>
      <c r="G9867">
        <v>5.25</v>
      </c>
    </row>
    <row r="9868" spans="5:7">
      <c r="E9868" s="80">
        <v>39528</v>
      </c>
      <c r="F9868">
        <v>2008</v>
      </c>
      <c r="G9868">
        <v>5.25</v>
      </c>
    </row>
    <row r="9869" spans="5:7">
      <c r="E9869" s="80">
        <v>39529</v>
      </c>
      <c r="F9869">
        <v>2008</v>
      </c>
      <c r="G9869">
        <v>5.25</v>
      </c>
    </row>
    <row r="9870" spans="5:7">
      <c r="E9870" s="80">
        <v>39530</v>
      </c>
      <c r="F9870">
        <v>2008</v>
      </c>
      <c r="G9870">
        <v>5.25</v>
      </c>
    </row>
    <row r="9871" spans="5:7">
      <c r="E9871" s="80">
        <v>39531</v>
      </c>
      <c r="F9871">
        <v>2008</v>
      </c>
      <c r="G9871">
        <v>5.25</v>
      </c>
    </row>
    <row r="9872" spans="5:7">
      <c r="E9872" s="80">
        <v>39532</v>
      </c>
      <c r="F9872">
        <v>2008</v>
      </c>
      <c r="G9872">
        <v>5.25</v>
      </c>
    </row>
    <row r="9873" spans="5:7">
      <c r="E9873" s="80">
        <v>39533</v>
      </c>
      <c r="F9873">
        <v>2008</v>
      </c>
      <c r="G9873">
        <v>5.25</v>
      </c>
    </row>
    <row r="9874" spans="5:7">
      <c r="E9874" s="80">
        <v>39534</v>
      </c>
      <c r="F9874">
        <v>2008</v>
      </c>
      <c r="G9874">
        <v>5.25</v>
      </c>
    </row>
    <row r="9875" spans="5:7">
      <c r="E9875" s="80">
        <v>39535</v>
      </c>
      <c r="F9875">
        <v>2008</v>
      </c>
      <c r="G9875">
        <v>5.25</v>
      </c>
    </row>
    <row r="9876" spans="5:7">
      <c r="E9876" s="80">
        <v>39536</v>
      </c>
      <c r="F9876">
        <v>2008</v>
      </c>
      <c r="G9876">
        <v>5.25</v>
      </c>
    </row>
    <row r="9877" spans="5:7">
      <c r="E9877" s="80">
        <v>39537</v>
      </c>
      <c r="F9877">
        <v>2008</v>
      </c>
      <c r="G9877">
        <v>5.25</v>
      </c>
    </row>
    <row r="9878" spans="5:7">
      <c r="E9878" s="80">
        <v>39538</v>
      </c>
      <c r="F9878">
        <v>2008</v>
      </c>
      <c r="G9878">
        <v>5.25</v>
      </c>
    </row>
    <row r="9879" spans="5:7">
      <c r="E9879" s="80">
        <v>39539</v>
      </c>
      <c r="F9879">
        <v>2008</v>
      </c>
      <c r="G9879">
        <v>5.25</v>
      </c>
    </row>
    <row r="9880" spans="5:7">
      <c r="E9880" s="80">
        <v>39540</v>
      </c>
      <c r="F9880">
        <v>2008</v>
      </c>
      <c r="G9880">
        <v>5.25</v>
      </c>
    </row>
    <row r="9881" spans="5:7">
      <c r="E9881" s="80">
        <v>39541</v>
      </c>
      <c r="F9881">
        <v>2008</v>
      </c>
      <c r="G9881">
        <v>5.25</v>
      </c>
    </row>
    <row r="9882" spans="5:7">
      <c r="E9882" s="80">
        <v>39542</v>
      </c>
      <c r="F9882">
        <v>2008</v>
      </c>
      <c r="G9882">
        <v>5.25</v>
      </c>
    </row>
    <row r="9883" spans="5:7">
      <c r="E9883" s="80">
        <v>39543</v>
      </c>
      <c r="F9883">
        <v>2008</v>
      </c>
      <c r="G9883">
        <v>5.25</v>
      </c>
    </row>
    <row r="9884" spans="5:7">
      <c r="E9884" s="80">
        <v>39544</v>
      </c>
      <c r="F9884">
        <v>2008</v>
      </c>
      <c r="G9884">
        <v>5.25</v>
      </c>
    </row>
    <row r="9885" spans="5:7">
      <c r="E9885" s="80">
        <v>39545</v>
      </c>
      <c r="F9885">
        <v>2008</v>
      </c>
      <c r="G9885">
        <v>5.25</v>
      </c>
    </row>
    <row r="9886" spans="5:7">
      <c r="E9886" s="80">
        <v>39546</v>
      </c>
      <c r="F9886">
        <v>2008</v>
      </c>
      <c r="G9886">
        <v>5.25</v>
      </c>
    </row>
    <row r="9887" spans="5:7">
      <c r="E9887" s="80">
        <v>39547</v>
      </c>
      <c r="F9887">
        <v>2008</v>
      </c>
      <c r="G9887">
        <v>5.25</v>
      </c>
    </row>
    <row r="9888" spans="5:7">
      <c r="E9888" s="80">
        <v>39548</v>
      </c>
      <c r="F9888">
        <v>2008</v>
      </c>
      <c r="G9888">
        <v>4.75</v>
      </c>
    </row>
    <row r="9889" spans="5:7">
      <c r="E9889" s="80">
        <v>39549</v>
      </c>
      <c r="F9889">
        <v>2008</v>
      </c>
      <c r="G9889">
        <v>4.75</v>
      </c>
    </row>
    <row r="9890" spans="5:7">
      <c r="E9890" s="80">
        <v>39550</v>
      </c>
      <c r="F9890">
        <v>2008</v>
      </c>
      <c r="G9890">
        <v>4.75</v>
      </c>
    </row>
    <row r="9891" spans="5:7">
      <c r="E9891" s="80">
        <v>39551</v>
      </c>
      <c r="F9891">
        <v>2008</v>
      </c>
      <c r="G9891">
        <v>4.75</v>
      </c>
    </row>
    <row r="9892" spans="5:7">
      <c r="E9892" s="80">
        <v>39552</v>
      </c>
      <c r="F9892">
        <v>2008</v>
      </c>
      <c r="G9892">
        <v>4.75</v>
      </c>
    </row>
    <row r="9893" spans="5:7">
      <c r="E9893" s="80">
        <v>39553</v>
      </c>
      <c r="F9893">
        <v>2008</v>
      </c>
      <c r="G9893">
        <v>4.75</v>
      </c>
    </row>
    <row r="9894" spans="5:7">
      <c r="E9894" s="80">
        <v>39554</v>
      </c>
      <c r="F9894">
        <v>2008</v>
      </c>
      <c r="G9894">
        <v>4.75</v>
      </c>
    </row>
    <row r="9895" spans="5:7">
      <c r="E9895" s="80">
        <v>39555</v>
      </c>
      <c r="F9895">
        <v>2008</v>
      </c>
      <c r="G9895">
        <v>4.25</v>
      </c>
    </row>
    <row r="9896" spans="5:7">
      <c r="E9896" s="80">
        <v>39556</v>
      </c>
      <c r="F9896">
        <v>2008</v>
      </c>
      <c r="G9896">
        <v>4.25</v>
      </c>
    </row>
    <row r="9897" spans="5:7">
      <c r="E9897" s="80">
        <v>39557</v>
      </c>
      <c r="F9897">
        <v>2008</v>
      </c>
      <c r="G9897">
        <v>4.25</v>
      </c>
    </row>
    <row r="9898" spans="5:7">
      <c r="E9898" s="80">
        <v>39558</v>
      </c>
      <c r="F9898">
        <v>2008</v>
      </c>
      <c r="G9898">
        <v>4.25</v>
      </c>
    </row>
    <row r="9899" spans="5:7">
      <c r="E9899" s="80">
        <v>39559</v>
      </c>
      <c r="F9899">
        <v>2008</v>
      </c>
      <c r="G9899">
        <v>4.25</v>
      </c>
    </row>
    <row r="9900" spans="5:7">
      <c r="E9900" s="80">
        <v>39560</v>
      </c>
      <c r="F9900">
        <v>2008</v>
      </c>
      <c r="G9900">
        <v>4.25</v>
      </c>
    </row>
    <row r="9901" spans="5:7">
      <c r="E9901" s="80">
        <v>39561</v>
      </c>
      <c r="F9901">
        <v>2008</v>
      </c>
      <c r="G9901">
        <v>4.25</v>
      </c>
    </row>
    <row r="9902" spans="5:7">
      <c r="E9902" s="80">
        <v>39562</v>
      </c>
      <c r="F9902">
        <v>2008</v>
      </c>
      <c r="G9902">
        <v>4.25</v>
      </c>
    </row>
    <row r="9903" spans="5:7">
      <c r="E9903" s="80">
        <v>39563</v>
      </c>
      <c r="F9903">
        <v>2008</v>
      </c>
      <c r="G9903">
        <v>4.25</v>
      </c>
    </row>
    <row r="9904" spans="5:7">
      <c r="E9904" s="80">
        <v>39564</v>
      </c>
      <c r="F9904">
        <v>2008</v>
      </c>
      <c r="G9904">
        <v>4.25</v>
      </c>
    </row>
    <row r="9905" spans="5:7">
      <c r="E9905" s="80">
        <v>39565</v>
      </c>
      <c r="F9905">
        <v>2008</v>
      </c>
      <c r="G9905">
        <v>4.25</v>
      </c>
    </row>
    <row r="9906" spans="5:7">
      <c r="E9906" s="80">
        <v>39566</v>
      </c>
      <c r="F9906">
        <v>2008</v>
      </c>
      <c r="G9906">
        <v>4.25</v>
      </c>
    </row>
    <row r="9907" spans="5:7">
      <c r="E9907" s="80">
        <v>39567</v>
      </c>
      <c r="F9907">
        <v>2008</v>
      </c>
      <c r="G9907">
        <v>4.25</v>
      </c>
    </row>
    <row r="9908" spans="5:7">
      <c r="E9908" s="80">
        <v>39568</v>
      </c>
      <c r="F9908">
        <v>2008</v>
      </c>
      <c r="G9908">
        <v>4.25</v>
      </c>
    </row>
    <row r="9909" spans="5:7">
      <c r="E9909" s="80">
        <v>39569</v>
      </c>
      <c r="F9909">
        <v>2008</v>
      </c>
      <c r="G9909">
        <v>4.25</v>
      </c>
    </row>
    <row r="9910" spans="5:7">
      <c r="E9910" s="80">
        <v>39570</v>
      </c>
      <c r="F9910">
        <v>2008</v>
      </c>
      <c r="G9910">
        <v>4.25</v>
      </c>
    </row>
    <row r="9911" spans="5:7">
      <c r="E9911" s="80">
        <v>39571</v>
      </c>
      <c r="F9911">
        <v>2008</v>
      </c>
      <c r="G9911">
        <v>4.25</v>
      </c>
    </row>
    <row r="9912" spans="5:7">
      <c r="E9912" s="80">
        <v>39572</v>
      </c>
      <c r="F9912">
        <v>2008</v>
      </c>
      <c r="G9912">
        <v>4.25</v>
      </c>
    </row>
    <row r="9913" spans="5:7">
      <c r="E9913" s="80">
        <v>39573</v>
      </c>
      <c r="F9913">
        <v>2008</v>
      </c>
      <c r="G9913">
        <v>4.25</v>
      </c>
    </row>
    <row r="9914" spans="5:7">
      <c r="E9914" s="80">
        <v>39574</v>
      </c>
      <c r="F9914">
        <v>2008</v>
      </c>
      <c r="G9914">
        <v>4.25</v>
      </c>
    </row>
    <row r="9915" spans="5:7">
      <c r="E9915" s="80">
        <v>39575</v>
      </c>
      <c r="F9915">
        <v>2008</v>
      </c>
      <c r="G9915">
        <v>4.25</v>
      </c>
    </row>
    <row r="9916" spans="5:7">
      <c r="E9916" s="80">
        <v>39576</v>
      </c>
      <c r="F9916">
        <v>2008</v>
      </c>
      <c r="G9916">
        <v>4.25</v>
      </c>
    </row>
    <row r="9917" spans="5:7">
      <c r="E9917" s="80">
        <v>39577</v>
      </c>
      <c r="F9917">
        <v>2008</v>
      </c>
      <c r="G9917">
        <v>4.25</v>
      </c>
    </row>
    <row r="9918" spans="5:7">
      <c r="E9918" s="80">
        <v>39578</v>
      </c>
      <c r="F9918">
        <v>2008</v>
      </c>
      <c r="G9918">
        <v>4.25</v>
      </c>
    </row>
    <row r="9919" spans="5:7">
      <c r="E9919" s="80">
        <v>39579</v>
      </c>
      <c r="F9919">
        <v>2008</v>
      </c>
      <c r="G9919">
        <v>4.25</v>
      </c>
    </row>
    <row r="9920" spans="5:7">
      <c r="E9920" s="80">
        <v>39580</v>
      </c>
      <c r="F9920">
        <v>2008</v>
      </c>
      <c r="G9920">
        <v>4.25</v>
      </c>
    </row>
    <row r="9921" spans="5:7">
      <c r="E9921" s="80">
        <v>39581</v>
      </c>
      <c r="F9921">
        <v>2008</v>
      </c>
      <c r="G9921">
        <v>4.25</v>
      </c>
    </row>
    <row r="9922" spans="5:7">
      <c r="E9922" s="80">
        <v>39582</v>
      </c>
      <c r="F9922">
        <v>2008</v>
      </c>
      <c r="G9922">
        <v>4.25</v>
      </c>
    </row>
    <row r="9923" spans="5:7">
      <c r="E9923" s="80">
        <v>39583</v>
      </c>
      <c r="F9923">
        <v>2008</v>
      </c>
      <c r="G9923">
        <v>4.25</v>
      </c>
    </row>
    <row r="9924" spans="5:7">
      <c r="E9924" s="80">
        <v>39584</v>
      </c>
      <c r="F9924">
        <v>2008</v>
      </c>
      <c r="G9924">
        <v>4.25</v>
      </c>
    </row>
    <row r="9925" spans="5:7">
      <c r="E9925" s="80">
        <v>39585</v>
      </c>
      <c r="F9925">
        <v>2008</v>
      </c>
      <c r="G9925">
        <v>4.25</v>
      </c>
    </row>
    <row r="9926" spans="5:7">
      <c r="E9926" s="80">
        <v>39586</v>
      </c>
      <c r="F9926">
        <v>2008</v>
      </c>
      <c r="G9926">
        <v>4.25</v>
      </c>
    </row>
    <row r="9927" spans="5:7">
      <c r="E9927" s="80">
        <v>39587</v>
      </c>
      <c r="F9927">
        <v>2008</v>
      </c>
      <c r="G9927">
        <v>4.25</v>
      </c>
    </row>
    <row r="9928" spans="5:7">
      <c r="E9928" s="80">
        <v>39588</v>
      </c>
      <c r="F9928">
        <v>2008</v>
      </c>
      <c r="G9928">
        <v>4.25</v>
      </c>
    </row>
    <row r="9929" spans="5:7">
      <c r="E9929" s="80">
        <v>39589</v>
      </c>
      <c r="F9929">
        <v>2008</v>
      </c>
      <c r="G9929">
        <v>4.25</v>
      </c>
    </row>
    <row r="9930" spans="5:7">
      <c r="E9930" s="80">
        <v>39590</v>
      </c>
      <c r="F9930">
        <v>2008</v>
      </c>
      <c r="G9930">
        <v>5</v>
      </c>
    </row>
    <row r="9931" spans="5:7">
      <c r="E9931" s="80">
        <v>39591</v>
      </c>
      <c r="F9931">
        <v>2008</v>
      </c>
      <c r="G9931">
        <v>5</v>
      </c>
    </row>
    <row r="9932" spans="5:7">
      <c r="E9932" s="80">
        <v>39592</v>
      </c>
      <c r="F9932">
        <v>2008</v>
      </c>
      <c r="G9932">
        <v>5</v>
      </c>
    </row>
    <row r="9933" spans="5:7">
      <c r="E9933" s="80">
        <v>39593</v>
      </c>
      <c r="F9933">
        <v>2008</v>
      </c>
      <c r="G9933">
        <v>5</v>
      </c>
    </row>
    <row r="9934" spans="5:7">
      <c r="E9934" s="80">
        <v>39594</v>
      </c>
      <c r="F9934">
        <v>2008</v>
      </c>
      <c r="G9934">
        <v>5</v>
      </c>
    </row>
    <row r="9935" spans="5:7">
      <c r="E9935" s="80">
        <v>39595</v>
      </c>
      <c r="F9935">
        <v>2008</v>
      </c>
      <c r="G9935">
        <v>5</v>
      </c>
    </row>
    <row r="9936" spans="5:7">
      <c r="E9936" s="80">
        <v>39596</v>
      </c>
      <c r="F9936">
        <v>2008</v>
      </c>
      <c r="G9936">
        <v>5</v>
      </c>
    </row>
    <row r="9937" spans="5:7">
      <c r="E9937" s="80">
        <v>39597</v>
      </c>
      <c r="F9937">
        <v>2008</v>
      </c>
      <c r="G9937">
        <v>5</v>
      </c>
    </row>
    <row r="9938" spans="5:7">
      <c r="E9938" s="80">
        <v>39598</v>
      </c>
      <c r="F9938">
        <v>2008</v>
      </c>
      <c r="G9938">
        <v>5</v>
      </c>
    </row>
    <row r="9939" spans="5:7">
      <c r="E9939" s="80">
        <v>39599</v>
      </c>
      <c r="F9939">
        <v>2008</v>
      </c>
      <c r="G9939">
        <v>5</v>
      </c>
    </row>
    <row r="9940" spans="5:7">
      <c r="E9940" s="80">
        <v>39600</v>
      </c>
      <c r="F9940">
        <v>2008</v>
      </c>
      <c r="G9940">
        <v>5</v>
      </c>
    </row>
    <row r="9941" spans="5:7">
      <c r="E9941" s="80">
        <v>39601</v>
      </c>
      <c r="F9941">
        <v>2008</v>
      </c>
      <c r="G9941">
        <v>5</v>
      </c>
    </row>
    <row r="9942" spans="5:7">
      <c r="E9942" s="80">
        <v>39602</v>
      </c>
      <c r="F9942">
        <v>2008</v>
      </c>
      <c r="G9942">
        <v>5</v>
      </c>
    </row>
    <row r="9943" spans="5:7">
      <c r="E9943" s="80">
        <v>39603</v>
      </c>
      <c r="F9943">
        <v>2008</v>
      </c>
      <c r="G9943">
        <v>5</v>
      </c>
    </row>
    <row r="9944" spans="5:7">
      <c r="E9944" s="80">
        <v>39604</v>
      </c>
      <c r="F9944">
        <v>2008</v>
      </c>
      <c r="G9944">
        <v>5.5</v>
      </c>
    </row>
    <row r="9945" spans="5:7">
      <c r="E9945" s="80">
        <v>39605</v>
      </c>
      <c r="F9945">
        <v>2008</v>
      </c>
      <c r="G9945">
        <v>5.5</v>
      </c>
    </row>
    <row r="9946" spans="5:7">
      <c r="E9946" s="80">
        <v>39606</v>
      </c>
      <c r="F9946">
        <v>2008</v>
      </c>
      <c r="G9946">
        <v>5.5</v>
      </c>
    </row>
    <row r="9947" spans="5:7">
      <c r="E9947" s="80">
        <v>39607</v>
      </c>
      <c r="F9947">
        <v>2008</v>
      </c>
      <c r="G9947">
        <v>5.5</v>
      </c>
    </row>
    <row r="9948" spans="5:7">
      <c r="E9948" s="80">
        <v>39608</v>
      </c>
      <c r="F9948">
        <v>2008</v>
      </c>
      <c r="G9948">
        <v>5.5</v>
      </c>
    </row>
    <row r="9949" spans="5:7">
      <c r="E9949" s="80">
        <v>39609</v>
      </c>
      <c r="F9949">
        <v>2008</v>
      </c>
      <c r="G9949">
        <v>5.5</v>
      </c>
    </row>
    <row r="9950" spans="5:7">
      <c r="E9950" s="80">
        <v>39610</v>
      </c>
      <c r="F9950">
        <v>2008</v>
      </c>
      <c r="G9950">
        <v>5.5</v>
      </c>
    </row>
    <row r="9951" spans="5:7">
      <c r="E9951" s="80">
        <v>39611</v>
      </c>
      <c r="F9951">
        <v>2008</v>
      </c>
      <c r="G9951">
        <v>5.5</v>
      </c>
    </row>
    <row r="9952" spans="5:7">
      <c r="E9952" s="80">
        <v>39612</v>
      </c>
      <c r="F9952">
        <v>2008</v>
      </c>
      <c r="G9952">
        <v>5.5</v>
      </c>
    </row>
    <row r="9953" spans="5:7">
      <c r="E9953" s="80">
        <v>39613</v>
      </c>
      <c r="F9953">
        <v>2008</v>
      </c>
      <c r="G9953">
        <v>5.5</v>
      </c>
    </row>
    <row r="9954" spans="5:7">
      <c r="E9954" s="80">
        <v>39614</v>
      </c>
      <c r="F9954">
        <v>2008</v>
      </c>
      <c r="G9954">
        <v>5.5</v>
      </c>
    </row>
    <row r="9955" spans="5:7">
      <c r="E9955" s="80">
        <v>39615</v>
      </c>
      <c r="F9955">
        <v>2008</v>
      </c>
      <c r="G9955">
        <v>5.5</v>
      </c>
    </row>
    <row r="9956" spans="5:7">
      <c r="E9956" s="80">
        <v>39616</v>
      </c>
      <c r="F9956">
        <v>2008</v>
      </c>
      <c r="G9956">
        <v>5.5</v>
      </c>
    </row>
    <row r="9957" spans="5:7">
      <c r="E9957" s="80">
        <v>39617</v>
      </c>
      <c r="F9957">
        <v>2008</v>
      </c>
      <c r="G9957">
        <v>5.5</v>
      </c>
    </row>
    <row r="9958" spans="5:7">
      <c r="E9958" s="80">
        <v>39618</v>
      </c>
      <c r="F9958">
        <v>2008</v>
      </c>
      <c r="G9958">
        <v>5.5</v>
      </c>
    </row>
    <row r="9959" spans="5:7">
      <c r="E9959" s="80">
        <v>39619</v>
      </c>
      <c r="F9959">
        <v>2008</v>
      </c>
      <c r="G9959">
        <v>5.5</v>
      </c>
    </row>
    <row r="9960" spans="5:7">
      <c r="E9960" s="80">
        <v>39620</v>
      </c>
      <c r="F9960">
        <v>2008</v>
      </c>
      <c r="G9960">
        <v>5.5</v>
      </c>
    </row>
    <row r="9961" spans="5:7">
      <c r="E9961" s="80">
        <v>39621</v>
      </c>
      <c r="F9961">
        <v>2008</v>
      </c>
      <c r="G9961">
        <v>5.5</v>
      </c>
    </row>
    <row r="9962" spans="5:7">
      <c r="E9962" s="80">
        <v>39622</v>
      </c>
      <c r="F9962">
        <v>2008</v>
      </c>
      <c r="G9962">
        <v>5.5</v>
      </c>
    </row>
    <row r="9963" spans="5:7">
      <c r="E9963" s="80">
        <v>39623</v>
      </c>
      <c r="F9963">
        <v>2008</v>
      </c>
      <c r="G9963">
        <v>5.5</v>
      </c>
    </row>
    <row r="9964" spans="5:7">
      <c r="E9964" s="80">
        <v>39624</v>
      </c>
      <c r="F9964">
        <v>2008</v>
      </c>
      <c r="G9964">
        <v>5.5</v>
      </c>
    </row>
    <row r="9965" spans="5:7">
      <c r="E9965" s="80">
        <v>39625</v>
      </c>
      <c r="F9965">
        <v>2008</v>
      </c>
      <c r="G9965">
        <v>5.5</v>
      </c>
    </row>
    <row r="9966" spans="5:7">
      <c r="E9966" s="80">
        <v>39626</v>
      </c>
      <c r="F9966">
        <v>2008</v>
      </c>
      <c r="G9966">
        <v>5.5</v>
      </c>
    </row>
    <row r="9967" spans="5:7">
      <c r="E9967" s="80">
        <v>39627</v>
      </c>
      <c r="F9967">
        <v>2008</v>
      </c>
      <c r="G9967">
        <v>5.5</v>
      </c>
    </row>
    <row r="9968" spans="5:7">
      <c r="E9968" s="80">
        <v>39628</v>
      </c>
      <c r="F9968">
        <v>2008</v>
      </c>
      <c r="G9968">
        <v>5.5</v>
      </c>
    </row>
    <row r="9969" spans="5:7">
      <c r="E9969" s="80">
        <v>39629</v>
      </c>
      <c r="F9969">
        <v>2008</v>
      </c>
      <c r="G9969">
        <v>5.5</v>
      </c>
    </row>
    <row r="9970" spans="5:7">
      <c r="E9970" s="80">
        <v>39630</v>
      </c>
      <c r="F9970">
        <v>2008</v>
      </c>
      <c r="G9970">
        <v>5.5</v>
      </c>
    </row>
    <row r="9971" spans="5:7">
      <c r="E9971" s="80">
        <v>39631</v>
      </c>
      <c r="F9971">
        <v>2008</v>
      </c>
      <c r="G9971">
        <v>5.5</v>
      </c>
    </row>
    <row r="9972" spans="5:7">
      <c r="E9972" s="80">
        <v>39632</v>
      </c>
      <c r="F9972">
        <v>2008</v>
      </c>
      <c r="G9972">
        <v>5.5</v>
      </c>
    </row>
    <row r="9973" spans="5:7">
      <c r="E9973" s="80">
        <v>39633</v>
      </c>
      <c r="F9973">
        <v>2008</v>
      </c>
      <c r="G9973">
        <v>5.5</v>
      </c>
    </row>
    <row r="9974" spans="5:7">
      <c r="E9974" s="80">
        <v>39634</v>
      </c>
      <c r="F9974">
        <v>2008</v>
      </c>
      <c r="G9974">
        <v>5.5</v>
      </c>
    </row>
    <row r="9975" spans="5:7">
      <c r="E9975" s="80">
        <v>39635</v>
      </c>
      <c r="F9975">
        <v>2008</v>
      </c>
      <c r="G9975">
        <v>5.5</v>
      </c>
    </row>
    <row r="9976" spans="5:7">
      <c r="E9976" s="80">
        <v>39636</v>
      </c>
      <c r="F9976">
        <v>2008</v>
      </c>
      <c r="G9976">
        <v>5.5</v>
      </c>
    </row>
    <row r="9977" spans="5:7">
      <c r="E9977" s="80">
        <v>39637</v>
      </c>
      <c r="F9977">
        <v>2008</v>
      </c>
      <c r="G9977">
        <v>5.5</v>
      </c>
    </row>
    <row r="9978" spans="5:7">
      <c r="E9978" s="80">
        <v>39638</v>
      </c>
      <c r="F9978">
        <v>2008</v>
      </c>
      <c r="G9978">
        <v>5.5</v>
      </c>
    </row>
    <row r="9979" spans="5:7">
      <c r="E9979" s="80">
        <v>39639</v>
      </c>
      <c r="F9979">
        <v>2008</v>
      </c>
      <c r="G9979">
        <v>5.75</v>
      </c>
    </row>
    <row r="9980" spans="5:7">
      <c r="E9980" s="80">
        <v>39640</v>
      </c>
      <c r="F9980">
        <v>2008</v>
      </c>
      <c r="G9980">
        <v>5.75</v>
      </c>
    </row>
    <row r="9981" spans="5:7">
      <c r="E9981" s="80">
        <v>39641</v>
      </c>
      <c r="F9981">
        <v>2008</v>
      </c>
      <c r="G9981">
        <v>5.75</v>
      </c>
    </row>
    <row r="9982" spans="5:7">
      <c r="E9982" s="80">
        <v>39642</v>
      </c>
      <c r="F9982">
        <v>2008</v>
      </c>
      <c r="G9982">
        <v>5.75</v>
      </c>
    </row>
    <row r="9983" spans="5:7">
      <c r="E9983" s="80">
        <v>39643</v>
      </c>
      <c r="F9983">
        <v>2008</v>
      </c>
      <c r="G9983">
        <v>5.75</v>
      </c>
    </row>
    <row r="9984" spans="5:7">
      <c r="E9984" s="80">
        <v>39644</v>
      </c>
      <c r="F9984">
        <v>2008</v>
      </c>
      <c r="G9984">
        <v>5.75</v>
      </c>
    </row>
    <row r="9985" spans="5:7">
      <c r="E9985" s="80">
        <v>39645</v>
      </c>
      <c r="F9985">
        <v>2008</v>
      </c>
      <c r="G9985">
        <v>5.75</v>
      </c>
    </row>
    <row r="9986" spans="5:7">
      <c r="E9986" s="80">
        <v>39646</v>
      </c>
      <c r="F9986">
        <v>2008</v>
      </c>
      <c r="G9986">
        <v>6.5</v>
      </c>
    </row>
    <row r="9987" spans="5:7">
      <c r="E9987" s="80">
        <v>39647</v>
      </c>
      <c r="F9987">
        <v>2008</v>
      </c>
      <c r="G9987">
        <v>6.5</v>
      </c>
    </row>
    <row r="9988" spans="5:7">
      <c r="E9988" s="80">
        <v>39648</v>
      </c>
      <c r="F9988">
        <v>2008</v>
      </c>
      <c r="G9988">
        <v>6.5</v>
      </c>
    </row>
    <row r="9989" spans="5:7">
      <c r="E9989" s="80">
        <v>39649</v>
      </c>
      <c r="F9989">
        <v>2008</v>
      </c>
      <c r="G9989">
        <v>6.5</v>
      </c>
    </row>
    <row r="9990" spans="5:7">
      <c r="E9990" s="80">
        <v>39650</v>
      </c>
      <c r="F9990">
        <v>2008</v>
      </c>
      <c r="G9990">
        <v>6.5</v>
      </c>
    </row>
    <row r="9991" spans="5:7">
      <c r="E9991" s="80">
        <v>39651</v>
      </c>
      <c r="F9991">
        <v>2008</v>
      </c>
      <c r="G9991">
        <v>6.5</v>
      </c>
    </row>
    <row r="9992" spans="5:7">
      <c r="E9992" s="80">
        <v>39652</v>
      </c>
      <c r="F9992">
        <v>2008</v>
      </c>
      <c r="G9992">
        <v>6.5</v>
      </c>
    </row>
    <row r="9993" spans="5:7">
      <c r="E9993" s="80">
        <v>39653</v>
      </c>
      <c r="F9993">
        <v>2008</v>
      </c>
      <c r="G9993">
        <v>7</v>
      </c>
    </row>
    <row r="9994" spans="5:7">
      <c r="E9994" s="80">
        <v>39654</v>
      </c>
      <c r="F9994">
        <v>2008</v>
      </c>
      <c r="G9994">
        <v>7</v>
      </c>
    </row>
    <row r="9995" spans="5:7">
      <c r="E9995" s="80">
        <v>39655</v>
      </c>
      <c r="F9995">
        <v>2008</v>
      </c>
      <c r="G9995">
        <v>7</v>
      </c>
    </row>
    <row r="9996" spans="5:7">
      <c r="E9996" s="80">
        <v>39656</v>
      </c>
      <c r="F9996">
        <v>2008</v>
      </c>
      <c r="G9996">
        <v>7</v>
      </c>
    </row>
    <row r="9997" spans="5:7">
      <c r="E9997" s="80">
        <v>39657</v>
      </c>
      <c r="F9997">
        <v>2008</v>
      </c>
      <c r="G9997">
        <v>7</v>
      </c>
    </row>
    <row r="9998" spans="5:7">
      <c r="E9998" s="80">
        <v>39658</v>
      </c>
      <c r="F9998">
        <v>2008</v>
      </c>
      <c r="G9998">
        <v>7</v>
      </c>
    </row>
    <row r="9999" spans="5:7">
      <c r="E9999" s="80">
        <v>39659</v>
      </c>
      <c r="F9999">
        <v>2008</v>
      </c>
      <c r="G9999">
        <v>7</v>
      </c>
    </row>
    <row r="10000" spans="5:7">
      <c r="E10000" s="80">
        <v>39660</v>
      </c>
      <c r="F10000">
        <v>2008</v>
      </c>
      <c r="G10000">
        <v>7</v>
      </c>
    </row>
    <row r="10001" spans="5:7">
      <c r="E10001" s="80">
        <v>39661</v>
      </c>
      <c r="F10001">
        <v>2008</v>
      </c>
      <c r="G10001">
        <v>7</v>
      </c>
    </row>
    <row r="10002" spans="5:7">
      <c r="E10002" s="80">
        <v>39662</v>
      </c>
      <c r="F10002">
        <v>2008</v>
      </c>
      <c r="G10002">
        <v>7</v>
      </c>
    </row>
    <row r="10003" spans="5:7">
      <c r="E10003" s="80">
        <v>39663</v>
      </c>
      <c r="F10003">
        <v>2008</v>
      </c>
      <c r="G10003">
        <v>7</v>
      </c>
    </row>
    <row r="10004" spans="5:7">
      <c r="E10004" s="80">
        <v>39664</v>
      </c>
      <c r="F10004">
        <v>2008</v>
      </c>
      <c r="G10004">
        <v>7</v>
      </c>
    </row>
    <row r="10005" spans="5:7">
      <c r="E10005" s="80">
        <v>39665</v>
      </c>
      <c r="F10005">
        <v>2008</v>
      </c>
      <c r="G10005">
        <v>7</v>
      </c>
    </row>
    <row r="10006" spans="5:7">
      <c r="E10006" s="80">
        <v>39666</v>
      </c>
      <c r="F10006">
        <v>2008</v>
      </c>
      <c r="G10006">
        <v>7</v>
      </c>
    </row>
    <row r="10007" spans="5:7">
      <c r="E10007" s="80">
        <v>39667</v>
      </c>
      <c r="F10007">
        <v>2008</v>
      </c>
      <c r="G10007">
        <v>7.25</v>
      </c>
    </row>
    <row r="10008" spans="5:7">
      <c r="E10008" s="80">
        <v>39668</v>
      </c>
      <c r="F10008">
        <v>2008</v>
      </c>
      <c r="G10008">
        <v>7.25</v>
      </c>
    </row>
    <row r="10009" spans="5:7">
      <c r="E10009" s="80">
        <v>39669</v>
      </c>
      <c r="F10009">
        <v>2008</v>
      </c>
      <c r="G10009">
        <v>7.25</v>
      </c>
    </row>
    <row r="10010" spans="5:7">
      <c r="E10010" s="80">
        <v>39670</v>
      </c>
      <c r="F10010">
        <v>2008</v>
      </c>
      <c r="G10010">
        <v>7.25</v>
      </c>
    </row>
    <row r="10011" spans="5:7">
      <c r="E10011" s="80">
        <v>39671</v>
      </c>
      <c r="F10011">
        <v>2008</v>
      </c>
      <c r="G10011">
        <v>7.25</v>
      </c>
    </row>
    <row r="10012" spans="5:7">
      <c r="E10012" s="80">
        <v>39672</v>
      </c>
      <c r="F10012">
        <v>2008</v>
      </c>
      <c r="G10012">
        <v>7.25</v>
      </c>
    </row>
    <row r="10013" spans="5:7">
      <c r="E10013" s="80">
        <v>39673</v>
      </c>
      <c r="F10013">
        <v>2008</v>
      </c>
      <c r="G10013">
        <v>7.25</v>
      </c>
    </row>
    <row r="10014" spans="5:7">
      <c r="E10014" s="80">
        <v>39674</v>
      </c>
      <c r="F10014">
        <v>2008</v>
      </c>
      <c r="G10014">
        <v>7.5</v>
      </c>
    </row>
    <row r="10015" spans="5:7">
      <c r="E10015" s="80">
        <v>39675</v>
      </c>
      <c r="F10015">
        <v>2008</v>
      </c>
      <c r="G10015">
        <v>7.5</v>
      </c>
    </row>
    <row r="10016" spans="5:7">
      <c r="E10016" s="80">
        <v>39676</v>
      </c>
      <c r="F10016">
        <v>2008</v>
      </c>
      <c r="G10016">
        <v>7.5</v>
      </c>
    </row>
    <row r="10017" spans="5:7">
      <c r="E10017" s="80">
        <v>39677</v>
      </c>
      <c r="F10017">
        <v>2008</v>
      </c>
      <c r="G10017">
        <v>7.5</v>
      </c>
    </row>
    <row r="10018" spans="5:7">
      <c r="E10018" s="80">
        <v>39678</v>
      </c>
      <c r="F10018">
        <v>2008</v>
      </c>
      <c r="G10018">
        <v>7.5</v>
      </c>
    </row>
    <row r="10019" spans="5:7">
      <c r="E10019" s="80">
        <v>39679</v>
      </c>
      <c r="F10019">
        <v>2008</v>
      </c>
      <c r="G10019">
        <v>7.5</v>
      </c>
    </row>
    <row r="10020" spans="5:7">
      <c r="E10020" s="80">
        <v>39680</v>
      </c>
      <c r="F10020">
        <v>2008</v>
      </c>
      <c r="G10020">
        <v>7.5</v>
      </c>
    </row>
    <row r="10021" spans="5:7">
      <c r="E10021" s="80">
        <v>39681</v>
      </c>
      <c r="F10021">
        <v>2008</v>
      </c>
      <c r="G10021">
        <v>7.75</v>
      </c>
    </row>
    <row r="10022" spans="5:7">
      <c r="E10022" s="80">
        <v>39682</v>
      </c>
      <c r="F10022">
        <v>2008</v>
      </c>
      <c r="G10022">
        <v>7.75</v>
      </c>
    </row>
    <row r="10023" spans="5:7">
      <c r="E10023" s="80">
        <v>39683</v>
      </c>
      <c r="F10023">
        <v>2008</v>
      </c>
      <c r="G10023">
        <v>7.75</v>
      </c>
    </row>
    <row r="10024" spans="5:7">
      <c r="E10024" s="80">
        <v>39684</v>
      </c>
      <c r="F10024">
        <v>2008</v>
      </c>
      <c r="G10024">
        <v>7.75</v>
      </c>
    </row>
    <row r="10025" spans="5:7">
      <c r="E10025" s="80">
        <v>39685</v>
      </c>
      <c r="F10025">
        <v>2008</v>
      </c>
      <c r="G10025">
        <v>7.75</v>
      </c>
    </row>
    <row r="10026" spans="5:7">
      <c r="E10026" s="80">
        <v>39686</v>
      </c>
      <c r="F10026">
        <v>2008</v>
      </c>
      <c r="G10026">
        <v>7.75</v>
      </c>
    </row>
    <row r="10027" spans="5:7">
      <c r="E10027" s="80">
        <v>39687</v>
      </c>
      <c r="F10027">
        <v>2008</v>
      </c>
      <c r="G10027">
        <v>7.75</v>
      </c>
    </row>
    <row r="10028" spans="5:7">
      <c r="E10028" s="80">
        <v>39688</v>
      </c>
      <c r="F10028">
        <v>2008</v>
      </c>
      <c r="G10028">
        <v>8.5</v>
      </c>
    </row>
    <row r="10029" spans="5:7">
      <c r="E10029" s="80">
        <v>39689</v>
      </c>
      <c r="F10029">
        <v>2008</v>
      </c>
      <c r="G10029">
        <v>8.5</v>
      </c>
    </row>
    <row r="10030" spans="5:7">
      <c r="E10030" s="80">
        <v>39690</v>
      </c>
      <c r="F10030">
        <v>2008</v>
      </c>
      <c r="G10030">
        <v>8.5</v>
      </c>
    </row>
    <row r="10031" spans="5:7">
      <c r="E10031" s="80">
        <v>39691</v>
      </c>
      <c r="F10031">
        <v>2008</v>
      </c>
      <c r="G10031">
        <v>8.5</v>
      </c>
    </row>
    <row r="10032" spans="5:7">
      <c r="E10032" s="80">
        <v>39692</v>
      </c>
      <c r="F10032">
        <v>2008</v>
      </c>
      <c r="G10032">
        <v>8.5</v>
      </c>
    </row>
    <row r="10033" spans="5:7">
      <c r="E10033" s="80">
        <v>39693</v>
      </c>
      <c r="F10033">
        <v>2008</v>
      </c>
      <c r="G10033">
        <v>8.5</v>
      </c>
    </row>
    <row r="10034" spans="5:7">
      <c r="E10034" s="80">
        <v>39694</v>
      </c>
      <c r="F10034">
        <v>2008</v>
      </c>
      <c r="G10034">
        <v>8.5</v>
      </c>
    </row>
    <row r="10035" spans="5:7">
      <c r="E10035" s="80">
        <v>39695</v>
      </c>
      <c r="F10035">
        <v>2008</v>
      </c>
      <c r="G10035">
        <v>8.75</v>
      </c>
    </row>
    <row r="10036" spans="5:7">
      <c r="E10036" s="80">
        <v>39696</v>
      </c>
      <c r="F10036">
        <v>2008</v>
      </c>
      <c r="G10036">
        <v>8.75</v>
      </c>
    </row>
    <row r="10037" spans="5:7">
      <c r="E10037" s="80">
        <v>39697</v>
      </c>
      <c r="F10037">
        <v>2008</v>
      </c>
      <c r="G10037">
        <v>8.75</v>
      </c>
    </row>
    <row r="10038" spans="5:7">
      <c r="E10038" s="80">
        <v>39698</v>
      </c>
      <c r="F10038">
        <v>2008</v>
      </c>
      <c r="G10038">
        <v>8.75</v>
      </c>
    </row>
    <row r="10039" spans="5:7">
      <c r="E10039" s="80">
        <v>39699</v>
      </c>
      <c r="F10039">
        <v>2008</v>
      </c>
      <c r="G10039">
        <v>8.75</v>
      </c>
    </row>
    <row r="10040" spans="5:7">
      <c r="E10040" s="80">
        <v>39700</v>
      </c>
      <c r="F10040">
        <v>2008</v>
      </c>
      <c r="G10040">
        <v>8.75</v>
      </c>
    </row>
    <row r="10041" spans="5:7">
      <c r="E10041" s="80">
        <v>39701</v>
      </c>
      <c r="F10041">
        <v>2008</v>
      </c>
      <c r="G10041">
        <v>8.75</v>
      </c>
    </row>
    <row r="10042" spans="5:7">
      <c r="E10042" s="80">
        <v>39702</v>
      </c>
      <c r="F10042">
        <v>2008</v>
      </c>
      <c r="G10042">
        <v>8.75</v>
      </c>
    </row>
    <row r="10043" spans="5:7">
      <c r="E10043" s="80">
        <v>39703</v>
      </c>
      <c r="F10043">
        <v>2008</v>
      </c>
      <c r="G10043">
        <v>8.75</v>
      </c>
    </row>
    <row r="10044" spans="5:7">
      <c r="E10044" s="80">
        <v>39704</v>
      </c>
      <c r="F10044">
        <v>2008</v>
      </c>
      <c r="G10044">
        <v>8.75</v>
      </c>
    </row>
    <row r="10045" spans="5:7">
      <c r="E10045" s="80">
        <v>39705</v>
      </c>
      <c r="F10045">
        <v>2008</v>
      </c>
      <c r="G10045">
        <v>8.75</v>
      </c>
    </row>
    <row r="10046" spans="5:7">
      <c r="E10046" s="80">
        <v>39706</v>
      </c>
      <c r="F10046">
        <v>2008</v>
      </c>
      <c r="G10046">
        <v>8.75</v>
      </c>
    </row>
    <row r="10047" spans="5:7">
      <c r="E10047" s="80">
        <v>39707</v>
      </c>
      <c r="F10047">
        <v>2008</v>
      </c>
      <c r="G10047">
        <v>8.75</v>
      </c>
    </row>
    <row r="10048" spans="5:7">
      <c r="E10048" s="80">
        <v>39708</v>
      </c>
      <c r="F10048">
        <v>2008</v>
      </c>
      <c r="G10048">
        <v>8.75</v>
      </c>
    </row>
    <row r="10049" spans="5:7">
      <c r="E10049" s="80">
        <v>39709</v>
      </c>
      <c r="F10049">
        <v>2008</v>
      </c>
      <c r="G10049">
        <v>8.75</v>
      </c>
    </row>
    <row r="10050" spans="5:7">
      <c r="E10050" s="80">
        <v>39710</v>
      </c>
      <c r="F10050">
        <v>2008</v>
      </c>
      <c r="G10050">
        <v>8.75</v>
      </c>
    </row>
    <row r="10051" spans="5:7">
      <c r="E10051" s="80">
        <v>39711</v>
      </c>
      <c r="F10051">
        <v>2008</v>
      </c>
      <c r="G10051">
        <v>8.75</v>
      </c>
    </row>
    <row r="10052" spans="5:7">
      <c r="E10052" s="80">
        <v>39712</v>
      </c>
      <c r="F10052">
        <v>2008</v>
      </c>
      <c r="G10052">
        <v>8.75</v>
      </c>
    </row>
    <row r="10053" spans="5:7">
      <c r="E10053" s="80">
        <v>39713</v>
      </c>
      <c r="F10053">
        <v>2008</v>
      </c>
      <c r="G10053">
        <v>8.75</v>
      </c>
    </row>
    <row r="10054" spans="5:7">
      <c r="E10054" s="80">
        <v>39714</v>
      </c>
      <c r="F10054">
        <v>2008</v>
      </c>
      <c r="G10054">
        <v>8.75</v>
      </c>
    </row>
    <row r="10055" spans="5:7">
      <c r="E10055" s="80">
        <v>39715</v>
      </c>
      <c r="F10055">
        <v>2008</v>
      </c>
      <c r="G10055">
        <v>8.75</v>
      </c>
    </row>
    <row r="10056" spans="5:7">
      <c r="E10056" s="80">
        <v>39716</v>
      </c>
      <c r="F10056">
        <v>2008</v>
      </c>
      <c r="G10056">
        <v>9.25</v>
      </c>
    </row>
    <row r="10057" spans="5:7">
      <c r="E10057" s="80">
        <v>39717</v>
      </c>
      <c r="F10057">
        <v>2008</v>
      </c>
      <c r="G10057">
        <v>9.25</v>
      </c>
    </row>
    <row r="10058" spans="5:7">
      <c r="E10058" s="80">
        <v>39718</v>
      </c>
      <c r="F10058">
        <v>2008</v>
      </c>
      <c r="G10058">
        <v>9.25</v>
      </c>
    </row>
    <row r="10059" spans="5:7">
      <c r="E10059" s="80">
        <v>39719</v>
      </c>
      <c r="F10059">
        <v>2008</v>
      </c>
      <c r="G10059">
        <v>9.25</v>
      </c>
    </row>
    <row r="10060" spans="5:7">
      <c r="E10060" s="80">
        <v>39720</v>
      </c>
      <c r="F10060">
        <v>2008</v>
      </c>
      <c r="G10060">
        <v>9.25</v>
      </c>
    </row>
    <row r="10061" spans="5:7">
      <c r="E10061" s="80">
        <v>39721</v>
      </c>
      <c r="F10061">
        <v>2008</v>
      </c>
      <c r="G10061">
        <v>9.25</v>
      </c>
    </row>
    <row r="10062" spans="5:7">
      <c r="E10062" s="80">
        <v>39722</v>
      </c>
      <c r="F10062">
        <v>2008</v>
      </c>
      <c r="G10062">
        <v>9.25</v>
      </c>
    </row>
    <row r="10063" spans="5:7">
      <c r="E10063" s="80">
        <v>39723</v>
      </c>
      <c r="F10063">
        <v>2008</v>
      </c>
      <c r="G10063">
        <v>10.25</v>
      </c>
    </row>
    <row r="10064" spans="5:7">
      <c r="E10064" s="80">
        <v>39724</v>
      </c>
      <c r="F10064">
        <v>2008</v>
      </c>
      <c r="G10064">
        <v>10.25</v>
      </c>
    </row>
    <row r="10065" spans="5:7">
      <c r="E10065" s="80">
        <v>39725</v>
      </c>
      <c r="F10065">
        <v>2008</v>
      </c>
      <c r="G10065">
        <v>10.25</v>
      </c>
    </row>
    <row r="10066" spans="5:7">
      <c r="E10066" s="80">
        <v>39726</v>
      </c>
      <c r="F10066">
        <v>2008</v>
      </c>
      <c r="G10066">
        <v>10.25</v>
      </c>
    </row>
    <row r="10067" spans="5:7">
      <c r="E10067" s="80">
        <v>39727</v>
      </c>
      <c r="F10067">
        <v>2008</v>
      </c>
      <c r="G10067">
        <v>10.25</v>
      </c>
    </row>
    <row r="10068" spans="5:7">
      <c r="E10068" s="80">
        <v>39728</v>
      </c>
      <c r="F10068">
        <v>2008</v>
      </c>
      <c r="G10068">
        <v>10.25</v>
      </c>
    </row>
    <row r="10069" spans="5:7">
      <c r="E10069" s="80">
        <v>39729</v>
      </c>
      <c r="F10069">
        <v>2008</v>
      </c>
      <c r="G10069">
        <v>10.25</v>
      </c>
    </row>
    <row r="10070" spans="5:7">
      <c r="E10070" s="80">
        <v>39730</v>
      </c>
      <c r="F10070">
        <v>2008</v>
      </c>
      <c r="G10070">
        <v>10</v>
      </c>
    </row>
    <row r="10071" spans="5:7">
      <c r="E10071" s="80">
        <v>39731</v>
      </c>
      <c r="F10071">
        <v>2008</v>
      </c>
      <c r="G10071">
        <v>10</v>
      </c>
    </row>
    <row r="10072" spans="5:7">
      <c r="E10072" s="80">
        <v>39732</v>
      </c>
      <c r="F10072">
        <v>2008</v>
      </c>
      <c r="G10072">
        <v>10</v>
      </c>
    </row>
    <row r="10073" spans="5:7">
      <c r="E10073" s="80">
        <v>39733</v>
      </c>
      <c r="F10073">
        <v>2008</v>
      </c>
      <c r="G10073">
        <v>10</v>
      </c>
    </row>
    <row r="10074" spans="5:7">
      <c r="E10074" s="80">
        <v>39734</v>
      </c>
      <c r="F10074">
        <v>2008</v>
      </c>
      <c r="G10074">
        <v>10</v>
      </c>
    </row>
    <row r="10075" spans="5:7">
      <c r="E10075" s="80">
        <v>39735</v>
      </c>
      <c r="F10075">
        <v>2008</v>
      </c>
      <c r="G10075">
        <v>10</v>
      </c>
    </row>
    <row r="10076" spans="5:7">
      <c r="E10076" s="80">
        <v>39736</v>
      </c>
      <c r="F10076">
        <v>2008</v>
      </c>
      <c r="G10076">
        <v>10</v>
      </c>
    </row>
    <row r="10077" spans="5:7">
      <c r="E10077" s="80">
        <v>39737</v>
      </c>
      <c r="F10077">
        <v>2008</v>
      </c>
      <c r="G10077">
        <v>11</v>
      </c>
    </row>
    <row r="10078" spans="5:7">
      <c r="E10078" s="80">
        <v>39738</v>
      </c>
      <c r="F10078">
        <v>2008</v>
      </c>
      <c r="G10078">
        <v>11</v>
      </c>
    </row>
    <row r="10079" spans="5:7">
      <c r="E10079" s="80">
        <v>39739</v>
      </c>
      <c r="F10079">
        <v>2008</v>
      </c>
      <c r="G10079">
        <v>11</v>
      </c>
    </row>
    <row r="10080" spans="5:7">
      <c r="E10080" s="80">
        <v>39740</v>
      </c>
      <c r="F10080">
        <v>2008</v>
      </c>
      <c r="G10080">
        <v>11</v>
      </c>
    </row>
    <row r="10081" spans="5:7">
      <c r="E10081" s="80">
        <v>39741</v>
      </c>
      <c r="F10081">
        <v>2008</v>
      </c>
      <c r="G10081">
        <v>11</v>
      </c>
    </row>
    <row r="10082" spans="5:7">
      <c r="E10082" s="80">
        <v>39742</v>
      </c>
      <c r="F10082">
        <v>2008</v>
      </c>
      <c r="G10082">
        <v>11</v>
      </c>
    </row>
    <row r="10083" spans="5:7">
      <c r="E10083" s="80">
        <v>39743</v>
      </c>
      <c r="F10083">
        <v>2008</v>
      </c>
      <c r="G10083">
        <v>11</v>
      </c>
    </row>
    <row r="10084" spans="5:7">
      <c r="E10084" s="80">
        <v>39744</v>
      </c>
      <c r="F10084">
        <v>2008</v>
      </c>
      <c r="G10084">
        <v>10.75</v>
      </c>
    </row>
    <row r="10085" spans="5:7">
      <c r="E10085" s="80">
        <v>39745</v>
      </c>
      <c r="F10085">
        <v>2008</v>
      </c>
      <c r="G10085">
        <v>10.75</v>
      </c>
    </row>
    <row r="10086" spans="5:7">
      <c r="E10086" s="80">
        <v>39746</v>
      </c>
      <c r="F10086">
        <v>2008</v>
      </c>
      <c r="G10086">
        <v>10.75</v>
      </c>
    </row>
    <row r="10087" spans="5:7">
      <c r="E10087" s="80">
        <v>39747</v>
      </c>
      <c r="F10087">
        <v>2008</v>
      </c>
      <c r="G10087">
        <v>10.75</v>
      </c>
    </row>
    <row r="10088" spans="5:7">
      <c r="E10088" s="80">
        <v>39748</v>
      </c>
      <c r="F10088">
        <v>2008</v>
      </c>
      <c r="G10088">
        <v>10.75</v>
      </c>
    </row>
    <row r="10089" spans="5:7">
      <c r="E10089" s="80">
        <v>39749</v>
      </c>
      <c r="F10089">
        <v>2008</v>
      </c>
      <c r="G10089">
        <v>10.75</v>
      </c>
    </row>
    <row r="10090" spans="5:7">
      <c r="E10090" s="80">
        <v>39750</v>
      </c>
      <c r="F10090">
        <v>2008</v>
      </c>
      <c r="G10090">
        <v>10.75</v>
      </c>
    </row>
    <row r="10091" spans="5:7">
      <c r="E10091" s="80">
        <v>39751</v>
      </c>
      <c r="F10091">
        <v>2008</v>
      </c>
      <c r="G10091">
        <v>10.5</v>
      </c>
    </row>
    <row r="10092" spans="5:7">
      <c r="E10092" s="80">
        <v>39752</v>
      </c>
      <c r="F10092">
        <v>2008</v>
      </c>
      <c r="G10092">
        <v>10.5</v>
      </c>
    </row>
    <row r="10093" spans="5:7">
      <c r="E10093" s="80">
        <v>39753</v>
      </c>
      <c r="F10093">
        <v>2008</v>
      </c>
      <c r="G10093">
        <v>10.5</v>
      </c>
    </row>
    <row r="10094" spans="5:7">
      <c r="E10094" s="80">
        <v>39754</v>
      </c>
      <c r="F10094">
        <v>2008</v>
      </c>
      <c r="G10094">
        <v>10.5</v>
      </c>
    </row>
    <row r="10095" spans="5:7">
      <c r="E10095" s="80">
        <v>39755</v>
      </c>
      <c r="F10095">
        <v>2008</v>
      </c>
      <c r="G10095">
        <v>10.5</v>
      </c>
    </row>
    <row r="10096" spans="5:7">
      <c r="E10096" s="80">
        <v>39756</v>
      </c>
      <c r="F10096">
        <v>2008</v>
      </c>
      <c r="G10096">
        <v>10.5</v>
      </c>
    </row>
    <row r="10097" spans="5:7">
      <c r="E10097" s="80">
        <v>39757</v>
      </c>
      <c r="F10097">
        <v>2008</v>
      </c>
      <c r="G10097">
        <v>10.5</v>
      </c>
    </row>
    <row r="10098" spans="5:7">
      <c r="E10098" s="80">
        <v>39758</v>
      </c>
      <c r="F10098">
        <v>2008</v>
      </c>
      <c r="G10098">
        <v>10</v>
      </c>
    </row>
    <row r="10099" spans="5:7">
      <c r="E10099" s="80">
        <v>39759</v>
      </c>
      <c r="F10099">
        <v>2008</v>
      </c>
      <c r="G10099">
        <v>10</v>
      </c>
    </row>
    <row r="10100" spans="5:7">
      <c r="E10100" s="80">
        <v>39760</v>
      </c>
      <c r="F10100">
        <v>2008</v>
      </c>
      <c r="G10100">
        <v>10</v>
      </c>
    </row>
    <row r="10101" spans="5:7">
      <c r="E10101" s="80">
        <v>39761</v>
      </c>
      <c r="F10101">
        <v>2008</v>
      </c>
      <c r="G10101">
        <v>10</v>
      </c>
    </row>
    <row r="10102" spans="5:7">
      <c r="E10102" s="80">
        <v>39762</v>
      </c>
      <c r="F10102">
        <v>2008</v>
      </c>
      <c r="G10102">
        <v>10</v>
      </c>
    </row>
    <row r="10103" spans="5:7">
      <c r="E10103" s="80">
        <v>39763</v>
      </c>
      <c r="F10103">
        <v>2008</v>
      </c>
      <c r="G10103">
        <v>10</v>
      </c>
    </row>
    <row r="10104" spans="5:7">
      <c r="E10104" s="80">
        <v>39764</v>
      </c>
      <c r="F10104">
        <v>2008</v>
      </c>
      <c r="G10104">
        <v>10</v>
      </c>
    </row>
    <row r="10105" spans="5:7">
      <c r="E10105" s="80">
        <v>39765</v>
      </c>
      <c r="F10105">
        <v>2008</v>
      </c>
      <c r="G10105">
        <v>10.75</v>
      </c>
    </row>
    <row r="10106" spans="5:7">
      <c r="E10106" s="80">
        <v>39766</v>
      </c>
      <c r="F10106">
        <v>2008</v>
      </c>
      <c r="G10106">
        <v>10.75</v>
      </c>
    </row>
    <row r="10107" spans="5:7">
      <c r="E10107" s="80">
        <v>39767</v>
      </c>
      <c r="F10107">
        <v>2008</v>
      </c>
      <c r="G10107">
        <v>10.75</v>
      </c>
    </row>
    <row r="10108" spans="5:7">
      <c r="E10108" s="80">
        <v>39768</v>
      </c>
      <c r="F10108">
        <v>2008</v>
      </c>
      <c r="G10108">
        <v>10.75</v>
      </c>
    </row>
    <row r="10109" spans="5:7">
      <c r="E10109" s="80">
        <v>39769</v>
      </c>
      <c r="F10109">
        <v>2008</v>
      </c>
      <c r="G10109">
        <v>10.75</v>
      </c>
    </row>
    <row r="10110" spans="5:7">
      <c r="E10110" s="80">
        <v>39770</v>
      </c>
      <c r="F10110">
        <v>2008</v>
      </c>
      <c r="G10110">
        <v>10.75</v>
      </c>
    </row>
    <row r="10111" spans="5:7">
      <c r="E10111" s="80">
        <v>39771</v>
      </c>
      <c r="F10111">
        <v>2008</v>
      </c>
      <c r="G10111">
        <v>10.75</v>
      </c>
    </row>
    <row r="10112" spans="5:7">
      <c r="E10112" s="80">
        <v>39772</v>
      </c>
      <c r="F10112">
        <v>2008</v>
      </c>
      <c r="G10112">
        <v>11.25</v>
      </c>
    </row>
    <row r="10113" spans="5:7">
      <c r="E10113" s="80">
        <v>39773</v>
      </c>
      <c r="F10113">
        <v>2008</v>
      </c>
      <c r="G10113">
        <v>11.25</v>
      </c>
    </row>
    <row r="10114" spans="5:7">
      <c r="E10114" s="80">
        <v>39774</v>
      </c>
      <c r="F10114">
        <v>2008</v>
      </c>
      <c r="G10114">
        <v>11.25</v>
      </c>
    </row>
    <row r="10115" spans="5:7">
      <c r="E10115" s="80">
        <v>39775</v>
      </c>
      <c r="F10115">
        <v>2008</v>
      </c>
      <c r="G10115">
        <v>11.25</v>
      </c>
    </row>
    <row r="10116" spans="5:7">
      <c r="E10116" s="80">
        <v>39776</v>
      </c>
      <c r="F10116">
        <v>2008</v>
      </c>
      <c r="G10116">
        <v>11.25</v>
      </c>
    </row>
    <row r="10117" spans="5:7">
      <c r="E10117" s="80">
        <v>39777</v>
      </c>
      <c r="F10117">
        <v>2008</v>
      </c>
      <c r="G10117">
        <v>11.25</v>
      </c>
    </row>
    <row r="10118" spans="5:7">
      <c r="E10118" s="80">
        <v>39778</v>
      </c>
      <c r="F10118">
        <v>2008</v>
      </c>
      <c r="G10118">
        <v>11.25</v>
      </c>
    </row>
    <row r="10119" spans="5:7">
      <c r="E10119" s="80">
        <v>39779</v>
      </c>
      <c r="F10119">
        <v>2008</v>
      </c>
      <c r="G10119">
        <v>11</v>
      </c>
    </row>
    <row r="10120" spans="5:7">
      <c r="E10120" s="80">
        <v>39780</v>
      </c>
      <c r="F10120">
        <v>2008</v>
      </c>
      <c r="G10120">
        <v>11</v>
      </c>
    </row>
    <row r="10121" spans="5:7">
      <c r="E10121" s="80">
        <v>39781</v>
      </c>
      <c r="F10121">
        <v>2008</v>
      </c>
      <c r="G10121">
        <v>11</v>
      </c>
    </row>
    <row r="10122" spans="5:7">
      <c r="E10122" s="80">
        <v>39782</v>
      </c>
      <c r="F10122">
        <v>2008</v>
      </c>
      <c r="G10122">
        <v>11</v>
      </c>
    </row>
    <row r="10123" spans="5:7">
      <c r="E10123" s="80">
        <v>39783</v>
      </c>
      <c r="F10123">
        <v>2008</v>
      </c>
      <c r="G10123">
        <v>11</v>
      </c>
    </row>
    <row r="10124" spans="5:7">
      <c r="E10124" s="80">
        <v>39784</v>
      </c>
      <c r="F10124">
        <v>2008</v>
      </c>
      <c r="G10124">
        <v>11</v>
      </c>
    </row>
    <row r="10125" spans="5:7">
      <c r="E10125" s="80">
        <v>39785</v>
      </c>
      <c r="F10125">
        <v>2008</v>
      </c>
      <c r="G10125">
        <v>11</v>
      </c>
    </row>
    <row r="10126" spans="5:7">
      <c r="E10126" s="80">
        <v>39786</v>
      </c>
      <c r="F10126">
        <v>2008</v>
      </c>
      <c r="G10126">
        <v>11.5</v>
      </c>
    </row>
    <row r="10127" spans="5:7">
      <c r="E10127" s="80">
        <v>39787</v>
      </c>
      <c r="F10127">
        <v>2008</v>
      </c>
      <c r="G10127">
        <v>11.5</v>
      </c>
    </row>
    <row r="10128" spans="5:7">
      <c r="E10128" s="80">
        <v>39788</v>
      </c>
      <c r="F10128">
        <v>2008</v>
      </c>
      <c r="G10128">
        <v>11.5</v>
      </c>
    </row>
    <row r="10129" spans="5:7">
      <c r="E10129" s="80">
        <v>39789</v>
      </c>
      <c r="F10129">
        <v>2008</v>
      </c>
      <c r="G10129">
        <v>11.5</v>
      </c>
    </row>
    <row r="10130" spans="5:7">
      <c r="E10130" s="80">
        <v>39790</v>
      </c>
      <c r="F10130">
        <v>2008</v>
      </c>
      <c r="G10130">
        <v>11.5</v>
      </c>
    </row>
    <row r="10131" spans="5:7">
      <c r="E10131" s="80">
        <v>39791</v>
      </c>
      <c r="F10131">
        <v>2008</v>
      </c>
      <c r="G10131">
        <v>11.5</v>
      </c>
    </row>
    <row r="10132" spans="5:7">
      <c r="E10132" s="80">
        <v>39792</v>
      </c>
      <c r="F10132">
        <v>2008</v>
      </c>
      <c r="G10132">
        <v>11.5</v>
      </c>
    </row>
    <row r="10133" spans="5:7">
      <c r="E10133" s="80">
        <v>39793</v>
      </c>
      <c r="F10133">
        <v>2008</v>
      </c>
      <c r="G10133">
        <v>11.5</v>
      </c>
    </row>
    <row r="10134" spans="5:7">
      <c r="E10134" s="80">
        <v>39794</v>
      </c>
      <c r="F10134">
        <v>2008</v>
      </c>
      <c r="G10134">
        <v>11.5</v>
      </c>
    </row>
    <row r="10135" spans="5:7">
      <c r="E10135" s="80">
        <v>39795</v>
      </c>
      <c r="F10135">
        <v>2008</v>
      </c>
      <c r="G10135">
        <v>11.5</v>
      </c>
    </row>
    <row r="10136" spans="5:7">
      <c r="E10136" s="80">
        <v>39796</v>
      </c>
      <c r="F10136">
        <v>2008</v>
      </c>
      <c r="G10136">
        <v>11.5</v>
      </c>
    </row>
    <row r="10137" spans="5:7">
      <c r="E10137" s="80">
        <v>39797</v>
      </c>
      <c r="F10137">
        <v>2008</v>
      </c>
      <c r="G10137">
        <v>11.5</v>
      </c>
    </row>
    <row r="10138" spans="5:7">
      <c r="E10138" s="80">
        <v>39798</v>
      </c>
      <c r="F10138">
        <v>2008</v>
      </c>
      <c r="G10138">
        <v>11.5</v>
      </c>
    </row>
    <row r="10139" spans="5:7">
      <c r="E10139" s="80">
        <v>39799</v>
      </c>
      <c r="F10139">
        <v>2008</v>
      </c>
      <c r="G10139">
        <v>11.5</v>
      </c>
    </row>
    <row r="10140" spans="5:7">
      <c r="E10140" s="80">
        <v>39800</v>
      </c>
      <c r="F10140">
        <v>2008</v>
      </c>
      <c r="G10140">
        <v>11.75</v>
      </c>
    </row>
    <row r="10141" spans="5:7">
      <c r="E10141" s="80">
        <v>39801</v>
      </c>
      <c r="F10141">
        <v>2008</v>
      </c>
      <c r="G10141">
        <v>11.75</v>
      </c>
    </row>
    <row r="10142" spans="5:7">
      <c r="E10142" s="80">
        <v>39802</v>
      </c>
      <c r="F10142">
        <v>2008</v>
      </c>
      <c r="G10142">
        <v>11.75</v>
      </c>
    </row>
    <row r="10143" spans="5:7">
      <c r="E10143" s="80">
        <v>39803</v>
      </c>
      <c r="F10143">
        <v>2008</v>
      </c>
      <c r="G10143">
        <v>11.75</v>
      </c>
    </row>
    <row r="10144" spans="5:7">
      <c r="E10144" s="80">
        <v>39804</v>
      </c>
      <c r="F10144">
        <v>2008</v>
      </c>
      <c r="G10144">
        <v>11.75</v>
      </c>
    </row>
    <row r="10145" spans="5:7">
      <c r="E10145" s="80">
        <v>39805</v>
      </c>
      <c r="F10145">
        <v>2008</v>
      </c>
      <c r="G10145">
        <v>11.75</v>
      </c>
    </row>
    <row r="10146" spans="5:7">
      <c r="E10146" s="80">
        <v>39806</v>
      </c>
      <c r="F10146">
        <v>2008</v>
      </c>
      <c r="G10146">
        <v>11.75</v>
      </c>
    </row>
    <row r="10147" spans="5:7">
      <c r="E10147" s="80">
        <v>39807</v>
      </c>
      <c r="F10147">
        <v>2008</v>
      </c>
      <c r="G10147">
        <v>11.5</v>
      </c>
    </row>
    <row r="10148" spans="5:7">
      <c r="E10148" s="80">
        <v>39808</v>
      </c>
      <c r="F10148">
        <v>2008</v>
      </c>
      <c r="G10148">
        <v>11.5</v>
      </c>
    </row>
    <row r="10149" spans="5:7">
      <c r="E10149" s="80">
        <v>39809</v>
      </c>
      <c r="F10149">
        <v>2008</v>
      </c>
      <c r="G10149">
        <v>11.5</v>
      </c>
    </row>
    <row r="10150" spans="5:7">
      <c r="E10150" s="80">
        <v>39810</v>
      </c>
      <c r="F10150">
        <v>2008</v>
      </c>
      <c r="G10150">
        <v>11.5</v>
      </c>
    </row>
    <row r="10151" spans="5:7">
      <c r="E10151" s="80">
        <v>39811</v>
      </c>
      <c r="F10151">
        <v>2008</v>
      </c>
      <c r="G10151">
        <v>11.5</v>
      </c>
    </row>
    <row r="10152" spans="5:7">
      <c r="E10152" s="80">
        <v>39812</v>
      </c>
      <c r="F10152">
        <v>2008</v>
      </c>
      <c r="G10152">
        <v>11.5</v>
      </c>
    </row>
    <row r="10153" spans="5:7">
      <c r="E10153" s="80">
        <v>39813</v>
      </c>
      <c r="F10153">
        <v>2008</v>
      </c>
      <c r="G10153">
        <v>11.5</v>
      </c>
    </row>
    <row r="10154" spans="5:7">
      <c r="E10154" s="80">
        <v>39814</v>
      </c>
      <c r="F10154">
        <v>2009</v>
      </c>
      <c r="G10154">
        <v>11.5</v>
      </c>
    </row>
    <row r="10155" spans="5:7">
      <c r="E10155" s="80">
        <v>39815</v>
      </c>
      <c r="F10155">
        <v>2009</v>
      </c>
      <c r="G10155">
        <v>11.5</v>
      </c>
    </row>
    <row r="10156" spans="5:7">
      <c r="E10156" s="80">
        <v>39816</v>
      </c>
      <c r="F10156">
        <v>2009</v>
      </c>
      <c r="G10156">
        <v>11.5</v>
      </c>
    </row>
    <row r="10157" spans="5:7">
      <c r="E10157" s="80">
        <v>39817</v>
      </c>
      <c r="F10157">
        <v>2009</v>
      </c>
      <c r="G10157">
        <v>11.5</v>
      </c>
    </row>
    <row r="10158" spans="5:7">
      <c r="E10158" s="80">
        <v>39818</v>
      </c>
      <c r="F10158">
        <v>2009</v>
      </c>
      <c r="G10158">
        <v>11.5</v>
      </c>
    </row>
    <row r="10159" spans="5:7">
      <c r="E10159" s="80">
        <v>39819</v>
      </c>
      <c r="F10159">
        <v>2009</v>
      </c>
      <c r="G10159">
        <v>11.5</v>
      </c>
    </row>
    <row r="10160" spans="5:7">
      <c r="E10160" s="80">
        <v>39820</v>
      </c>
      <c r="F10160">
        <v>2009</v>
      </c>
      <c r="G10160">
        <v>11.5</v>
      </c>
    </row>
    <row r="10161" spans="5:7">
      <c r="E10161" s="80">
        <v>39821</v>
      </c>
      <c r="F10161">
        <v>2009</v>
      </c>
      <c r="G10161">
        <v>11.75</v>
      </c>
    </row>
    <row r="10162" spans="5:7">
      <c r="E10162" s="80">
        <v>39822</v>
      </c>
      <c r="F10162">
        <v>2009</v>
      </c>
      <c r="G10162">
        <v>11.75</v>
      </c>
    </row>
    <row r="10163" spans="5:7">
      <c r="E10163" s="80">
        <v>39823</v>
      </c>
      <c r="F10163">
        <v>2009</v>
      </c>
      <c r="G10163">
        <v>11.75</v>
      </c>
    </row>
    <row r="10164" spans="5:7">
      <c r="E10164" s="80">
        <v>39824</v>
      </c>
      <c r="F10164">
        <v>2009</v>
      </c>
      <c r="G10164">
        <v>11.75</v>
      </c>
    </row>
    <row r="10165" spans="5:7">
      <c r="E10165" s="80">
        <v>39825</v>
      </c>
      <c r="F10165">
        <v>2009</v>
      </c>
      <c r="G10165">
        <v>11.75</v>
      </c>
    </row>
    <row r="10166" spans="5:7">
      <c r="E10166" s="80">
        <v>39826</v>
      </c>
      <c r="F10166">
        <v>2009</v>
      </c>
      <c r="G10166">
        <v>11.75</v>
      </c>
    </row>
    <row r="10167" spans="5:7">
      <c r="E10167" s="80">
        <v>39827</v>
      </c>
      <c r="F10167">
        <v>2009</v>
      </c>
      <c r="G10167">
        <v>11.75</v>
      </c>
    </row>
    <row r="10168" spans="5:7">
      <c r="E10168" s="80">
        <v>39828</v>
      </c>
      <c r="F10168">
        <v>2009</v>
      </c>
      <c r="G10168">
        <v>12</v>
      </c>
    </row>
    <row r="10169" spans="5:7">
      <c r="E10169" s="80">
        <v>39829</v>
      </c>
      <c r="F10169">
        <v>2009</v>
      </c>
      <c r="G10169">
        <v>12</v>
      </c>
    </row>
    <row r="10170" spans="5:7">
      <c r="E10170" s="80">
        <v>39830</v>
      </c>
      <c r="F10170">
        <v>2009</v>
      </c>
      <c r="G10170">
        <v>12</v>
      </c>
    </row>
    <row r="10171" spans="5:7">
      <c r="E10171" s="80">
        <v>39831</v>
      </c>
      <c r="F10171">
        <v>2009</v>
      </c>
      <c r="G10171">
        <v>12</v>
      </c>
    </row>
    <row r="10172" spans="5:7">
      <c r="E10172" s="80">
        <v>39832</v>
      </c>
      <c r="F10172">
        <v>2009</v>
      </c>
      <c r="G10172">
        <v>12</v>
      </c>
    </row>
    <row r="10173" spans="5:7">
      <c r="E10173" s="80">
        <v>39833</v>
      </c>
      <c r="F10173">
        <v>2009</v>
      </c>
      <c r="G10173">
        <v>12</v>
      </c>
    </row>
    <row r="10174" spans="5:7">
      <c r="E10174" s="80">
        <v>39834</v>
      </c>
      <c r="F10174">
        <v>2009</v>
      </c>
      <c r="G10174">
        <v>12</v>
      </c>
    </row>
    <row r="10175" spans="5:7">
      <c r="E10175" s="80">
        <v>39835</v>
      </c>
      <c r="F10175">
        <v>2009</v>
      </c>
      <c r="G10175">
        <v>11.5</v>
      </c>
    </row>
    <row r="10176" spans="5:7">
      <c r="E10176" s="80">
        <v>39836</v>
      </c>
      <c r="F10176">
        <v>2009</v>
      </c>
      <c r="G10176">
        <v>11.5</v>
      </c>
    </row>
    <row r="10177" spans="5:7">
      <c r="E10177" s="80">
        <v>39837</v>
      </c>
      <c r="F10177">
        <v>2009</v>
      </c>
      <c r="G10177">
        <v>11.5</v>
      </c>
    </row>
    <row r="10178" spans="5:7">
      <c r="E10178" s="80">
        <v>39838</v>
      </c>
      <c r="F10178">
        <v>2009</v>
      </c>
      <c r="G10178">
        <v>11.5</v>
      </c>
    </row>
    <row r="10179" spans="5:7">
      <c r="E10179" s="80">
        <v>39839</v>
      </c>
      <c r="F10179">
        <v>2009</v>
      </c>
      <c r="G10179">
        <v>11.5</v>
      </c>
    </row>
    <row r="10180" spans="5:7">
      <c r="E10180" s="80">
        <v>39840</v>
      </c>
      <c r="F10180">
        <v>2009</v>
      </c>
      <c r="G10180">
        <v>11.5</v>
      </c>
    </row>
    <row r="10181" spans="5:7">
      <c r="E10181" s="80">
        <v>39841</v>
      </c>
      <c r="F10181">
        <v>2009</v>
      </c>
      <c r="G10181">
        <v>11.5</v>
      </c>
    </row>
    <row r="10182" spans="5:7">
      <c r="E10182" s="80">
        <v>39842</v>
      </c>
      <c r="F10182">
        <v>2009</v>
      </c>
      <c r="G10182">
        <v>11.25</v>
      </c>
    </row>
    <row r="10183" spans="5:7">
      <c r="E10183" s="80">
        <v>39843</v>
      </c>
      <c r="F10183">
        <v>2009</v>
      </c>
      <c r="G10183">
        <v>11.25</v>
      </c>
    </row>
    <row r="10184" spans="5:7">
      <c r="E10184" s="80">
        <v>39844</v>
      </c>
      <c r="F10184">
        <v>2009</v>
      </c>
      <c r="G10184">
        <v>11.25</v>
      </c>
    </row>
    <row r="10185" spans="5:7">
      <c r="E10185" s="80">
        <v>39845</v>
      </c>
      <c r="F10185">
        <v>2009</v>
      </c>
      <c r="G10185">
        <v>11.25</v>
      </c>
    </row>
    <row r="10186" spans="5:7">
      <c r="E10186" s="80">
        <v>39846</v>
      </c>
      <c r="F10186">
        <v>2009</v>
      </c>
      <c r="G10186">
        <v>11.25</v>
      </c>
    </row>
    <row r="10187" spans="5:7">
      <c r="E10187" s="80">
        <v>39847</v>
      </c>
      <c r="F10187">
        <v>2009</v>
      </c>
      <c r="G10187">
        <v>11.25</v>
      </c>
    </row>
    <row r="10188" spans="5:7">
      <c r="E10188" s="80">
        <v>39848</v>
      </c>
      <c r="F10188">
        <v>2009</v>
      </c>
      <c r="G10188">
        <v>11.25</v>
      </c>
    </row>
    <row r="10189" spans="5:7">
      <c r="E10189" s="80">
        <v>39849</v>
      </c>
      <c r="F10189">
        <v>2009</v>
      </c>
      <c r="G10189">
        <v>11.25</v>
      </c>
    </row>
    <row r="10190" spans="5:7">
      <c r="E10190" s="80">
        <v>39850</v>
      </c>
      <c r="F10190">
        <v>2009</v>
      </c>
      <c r="G10190">
        <v>11.25</v>
      </c>
    </row>
    <row r="10191" spans="5:7">
      <c r="E10191" s="80">
        <v>39851</v>
      </c>
      <c r="F10191">
        <v>2009</v>
      </c>
      <c r="G10191">
        <v>11.25</v>
      </c>
    </row>
    <row r="10192" spans="5:7">
      <c r="E10192" s="80">
        <v>39852</v>
      </c>
      <c r="F10192">
        <v>2009</v>
      </c>
      <c r="G10192">
        <v>11.25</v>
      </c>
    </row>
    <row r="10193" spans="5:7">
      <c r="E10193" s="80">
        <v>39853</v>
      </c>
      <c r="F10193">
        <v>2009</v>
      </c>
      <c r="G10193">
        <v>11.25</v>
      </c>
    </row>
    <row r="10194" spans="5:7">
      <c r="E10194" s="80">
        <v>39854</v>
      </c>
      <c r="F10194">
        <v>2009</v>
      </c>
      <c r="G10194">
        <v>11.25</v>
      </c>
    </row>
    <row r="10195" spans="5:7">
      <c r="E10195" s="80">
        <v>39855</v>
      </c>
      <c r="F10195">
        <v>2009</v>
      </c>
      <c r="G10195">
        <v>11.25</v>
      </c>
    </row>
    <row r="10196" spans="5:7">
      <c r="E10196" s="80">
        <v>39856</v>
      </c>
      <c r="F10196">
        <v>2009</v>
      </c>
      <c r="G10196">
        <v>12</v>
      </c>
    </row>
    <row r="10197" spans="5:7">
      <c r="E10197" s="80">
        <v>39857</v>
      </c>
      <c r="F10197">
        <v>2009</v>
      </c>
      <c r="G10197">
        <v>12</v>
      </c>
    </row>
    <row r="10198" spans="5:7">
      <c r="E10198" s="80">
        <v>39858</v>
      </c>
      <c r="F10198">
        <v>2009</v>
      </c>
      <c r="G10198">
        <v>12</v>
      </c>
    </row>
    <row r="10199" spans="5:7">
      <c r="E10199" s="80">
        <v>39859</v>
      </c>
      <c r="F10199">
        <v>2009</v>
      </c>
      <c r="G10199">
        <v>12</v>
      </c>
    </row>
    <row r="10200" spans="5:7">
      <c r="E10200" s="80">
        <v>39860</v>
      </c>
      <c r="F10200">
        <v>2009</v>
      </c>
      <c r="G10200">
        <v>12</v>
      </c>
    </row>
    <row r="10201" spans="5:7">
      <c r="E10201" s="80">
        <v>39861</v>
      </c>
      <c r="F10201">
        <v>2009</v>
      </c>
      <c r="G10201">
        <v>12</v>
      </c>
    </row>
    <row r="10202" spans="5:7">
      <c r="E10202" s="80">
        <v>39862</v>
      </c>
      <c r="F10202">
        <v>2009</v>
      </c>
      <c r="G10202">
        <v>12</v>
      </c>
    </row>
    <row r="10203" spans="5:7">
      <c r="E10203" s="80">
        <v>39863</v>
      </c>
      <c r="F10203">
        <v>2009</v>
      </c>
      <c r="G10203">
        <v>11.5</v>
      </c>
    </row>
    <row r="10204" spans="5:7">
      <c r="E10204" s="80">
        <v>39864</v>
      </c>
      <c r="F10204">
        <v>2009</v>
      </c>
      <c r="G10204">
        <v>11.5</v>
      </c>
    </row>
    <row r="10205" spans="5:7">
      <c r="E10205" s="80">
        <v>39865</v>
      </c>
      <c r="F10205">
        <v>2009</v>
      </c>
      <c r="G10205">
        <v>11.5</v>
      </c>
    </row>
    <row r="10206" spans="5:7">
      <c r="E10206" s="80">
        <v>39866</v>
      </c>
      <c r="F10206">
        <v>2009</v>
      </c>
      <c r="G10206">
        <v>11.5</v>
      </c>
    </row>
    <row r="10207" spans="5:7">
      <c r="E10207" s="80">
        <v>39867</v>
      </c>
      <c r="F10207">
        <v>2009</v>
      </c>
      <c r="G10207">
        <v>11.5</v>
      </c>
    </row>
    <row r="10208" spans="5:7">
      <c r="E10208" s="80">
        <v>39868</v>
      </c>
      <c r="F10208">
        <v>2009</v>
      </c>
      <c r="G10208">
        <v>11.5</v>
      </c>
    </row>
    <row r="10209" spans="5:7">
      <c r="E10209" s="80">
        <v>39869</v>
      </c>
      <c r="F10209">
        <v>2009</v>
      </c>
      <c r="G10209">
        <v>11.5</v>
      </c>
    </row>
    <row r="10210" spans="5:7">
      <c r="E10210" s="80">
        <v>39870</v>
      </c>
      <c r="F10210">
        <v>2009</v>
      </c>
      <c r="G10210">
        <v>12</v>
      </c>
    </row>
    <row r="10211" spans="5:7">
      <c r="E10211" s="80">
        <v>39871</v>
      </c>
      <c r="F10211">
        <v>2009</v>
      </c>
      <c r="G10211">
        <v>12</v>
      </c>
    </row>
    <row r="10212" spans="5:7">
      <c r="E10212" s="80">
        <v>39872</v>
      </c>
      <c r="F10212">
        <v>2009</v>
      </c>
      <c r="G10212">
        <v>12</v>
      </c>
    </row>
    <row r="10213" spans="5:7">
      <c r="E10213" s="80">
        <v>39873</v>
      </c>
      <c r="F10213">
        <v>2009</v>
      </c>
      <c r="G10213">
        <v>12</v>
      </c>
    </row>
    <row r="10214" spans="5:7">
      <c r="E10214" s="80">
        <v>39874</v>
      </c>
      <c r="F10214">
        <v>2009</v>
      </c>
      <c r="G10214">
        <v>12</v>
      </c>
    </row>
    <row r="10215" spans="5:7">
      <c r="E10215" s="80">
        <v>39875</v>
      </c>
      <c r="F10215">
        <v>2009</v>
      </c>
      <c r="G10215">
        <v>12</v>
      </c>
    </row>
    <row r="10216" spans="5:7">
      <c r="E10216" s="80">
        <v>39876</v>
      </c>
      <c r="F10216">
        <v>2009</v>
      </c>
      <c r="G10216">
        <v>12</v>
      </c>
    </row>
    <row r="10217" spans="5:7">
      <c r="E10217" s="80">
        <v>39877</v>
      </c>
      <c r="F10217">
        <v>2009</v>
      </c>
      <c r="G10217">
        <v>12</v>
      </c>
    </row>
    <row r="10218" spans="5:7">
      <c r="E10218" s="80">
        <v>39878</v>
      </c>
      <c r="F10218">
        <v>2009</v>
      </c>
      <c r="G10218">
        <v>12</v>
      </c>
    </row>
    <row r="10219" spans="5:7">
      <c r="E10219" s="80">
        <v>39879</v>
      </c>
      <c r="F10219">
        <v>2009</v>
      </c>
      <c r="G10219">
        <v>12</v>
      </c>
    </row>
    <row r="10220" spans="5:7">
      <c r="E10220" s="80">
        <v>39880</v>
      </c>
      <c r="F10220">
        <v>2009</v>
      </c>
      <c r="G10220">
        <v>12</v>
      </c>
    </row>
    <row r="10221" spans="5:7">
      <c r="E10221" s="80">
        <v>39881</v>
      </c>
      <c r="F10221">
        <v>2009</v>
      </c>
      <c r="G10221">
        <v>12</v>
      </c>
    </row>
    <row r="10222" spans="5:7">
      <c r="E10222" s="80">
        <v>39882</v>
      </c>
      <c r="F10222">
        <v>2009</v>
      </c>
      <c r="G10222">
        <v>12</v>
      </c>
    </row>
    <row r="10223" spans="5:7">
      <c r="E10223" s="80">
        <v>39883</v>
      </c>
      <c r="F10223">
        <v>2009</v>
      </c>
      <c r="G10223">
        <v>12</v>
      </c>
    </row>
    <row r="10224" spans="5:7">
      <c r="E10224" s="80">
        <v>39884</v>
      </c>
      <c r="F10224">
        <v>2009</v>
      </c>
      <c r="G10224">
        <v>12</v>
      </c>
    </row>
    <row r="10225" spans="5:7">
      <c r="E10225" s="80">
        <v>39885</v>
      </c>
      <c r="F10225">
        <v>2009</v>
      </c>
      <c r="G10225">
        <v>12</v>
      </c>
    </row>
    <row r="10226" spans="5:7">
      <c r="E10226" s="80">
        <v>39886</v>
      </c>
      <c r="F10226">
        <v>2009</v>
      </c>
      <c r="G10226">
        <v>12</v>
      </c>
    </row>
    <row r="10227" spans="5:7">
      <c r="E10227" s="80">
        <v>39887</v>
      </c>
      <c r="F10227">
        <v>2009</v>
      </c>
      <c r="G10227">
        <v>12</v>
      </c>
    </row>
    <row r="10228" spans="5:7">
      <c r="E10228" s="80">
        <v>39888</v>
      </c>
      <c r="F10228">
        <v>2009</v>
      </c>
      <c r="G10228">
        <v>12</v>
      </c>
    </row>
    <row r="10229" spans="5:7">
      <c r="E10229" s="80">
        <v>39889</v>
      </c>
      <c r="F10229">
        <v>2009</v>
      </c>
      <c r="G10229">
        <v>12</v>
      </c>
    </row>
    <row r="10230" spans="5:7">
      <c r="E10230" s="80">
        <v>39890</v>
      </c>
      <c r="F10230">
        <v>2009</v>
      </c>
      <c r="G10230">
        <v>12</v>
      </c>
    </row>
    <row r="10231" spans="5:7">
      <c r="E10231" s="80">
        <v>39891</v>
      </c>
      <c r="F10231">
        <v>2009</v>
      </c>
      <c r="G10231">
        <v>12.25</v>
      </c>
    </row>
    <row r="10232" spans="5:7">
      <c r="E10232" s="80">
        <v>39892</v>
      </c>
      <c r="F10232">
        <v>2009</v>
      </c>
      <c r="G10232">
        <v>12.25</v>
      </c>
    </row>
    <row r="10233" spans="5:7">
      <c r="E10233" s="80">
        <v>39893</v>
      </c>
      <c r="F10233">
        <v>2009</v>
      </c>
      <c r="G10233">
        <v>12.25</v>
      </c>
    </row>
    <row r="10234" spans="5:7">
      <c r="E10234" s="80">
        <v>39894</v>
      </c>
      <c r="F10234">
        <v>2009</v>
      </c>
      <c r="G10234">
        <v>12.25</v>
      </c>
    </row>
    <row r="10235" spans="5:7">
      <c r="E10235" s="80">
        <v>39895</v>
      </c>
      <c r="F10235">
        <v>2009</v>
      </c>
      <c r="G10235">
        <v>12.25</v>
      </c>
    </row>
    <row r="10236" spans="5:7">
      <c r="E10236" s="80">
        <v>39896</v>
      </c>
      <c r="F10236">
        <v>2009</v>
      </c>
      <c r="G10236">
        <v>12.25</v>
      </c>
    </row>
    <row r="10237" spans="5:7">
      <c r="E10237" s="80">
        <v>39897</v>
      </c>
      <c r="F10237">
        <v>2009</v>
      </c>
      <c r="G10237">
        <v>12.25</v>
      </c>
    </row>
    <row r="10238" spans="5:7">
      <c r="E10238" s="80">
        <v>39898</v>
      </c>
      <c r="F10238">
        <v>2009</v>
      </c>
      <c r="G10238">
        <v>11.75</v>
      </c>
    </row>
    <row r="10239" spans="5:7">
      <c r="E10239" s="80">
        <v>39899</v>
      </c>
      <c r="F10239">
        <v>2009</v>
      </c>
      <c r="G10239">
        <v>11.75</v>
      </c>
    </row>
    <row r="10240" spans="5:7">
      <c r="E10240" s="80">
        <v>39900</v>
      </c>
      <c r="F10240">
        <v>2009</v>
      </c>
      <c r="G10240">
        <v>11.75</v>
      </c>
    </row>
    <row r="10241" spans="5:7">
      <c r="E10241" s="80">
        <v>39901</v>
      </c>
      <c r="F10241">
        <v>2009</v>
      </c>
      <c r="G10241">
        <v>11.75</v>
      </c>
    </row>
    <row r="10242" spans="5:7">
      <c r="E10242" s="80">
        <v>39902</v>
      </c>
      <c r="F10242">
        <v>2009</v>
      </c>
      <c r="G10242">
        <v>11.75</v>
      </c>
    </row>
    <row r="10243" spans="5:7">
      <c r="E10243" s="80">
        <v>39903</v>
      </c>
      <c r="F10243">
        <v>2009</v>
      </c>
      <c r="G10243">
        <v>11.75</v>
      </c>
    </row>
    <row r="10244" spans="5:7">
      <c r="E10244" s="80">
        <v>39904</v>
      </c>
      <c r="F10244">
        <v>2009</v>
      </c>
      <c r="G10244">
        <v>11.75</v>
      </c>
    </row>
    <row r="10245" spans="5:7">
      <c r="E10245" s="80">
        <v>39905</v>
      </c>
      <c r="F10245">
        <v>2009</v>
      </c>
      <c r="G10245">
        <v>12</v>
      </c>
    </row>
    <row r="10246" spans="5:7">
      <c r="E10246" s="80">
        <v>39906</v>
      </c>
      <c r="F10246">
        <v>2009</v>
      </c>
      <c r="G10246">
        <v>12</v>
      </c>
    </row>
    <row r="10247" spans="5:7">
      <c r="E10247" s="80">
        <v>39907</v>
      </c>
      <c r="F10247">
        <v>2009</v>
      </c>
      <c r="G10247">
        <v>12</v>
      </c>
    </row>
    <row r="10248" spans="5:7">
      <c r="E10248" s="80">
        <v>39908</v>
      </c>
      <c r="F10248">
        <v>2009</v>
      </c>
      <c r="G10248">
        <v>12</v>
      </c>
    </row>
    <row r="10249" spans="5:7">
      <c r="E10249" s="80">
        <v>39909</v>
      </c>
      <c r="F10249">
        <v>2009</v>
      </c>
      <c r="G10249">
        <v>12</v>
      </c>
    </row>
    <row r="10250" spans="5:7">
      <c r="E10250" s="80">
        <v>39910</v>
      </c>
      <c r="F10250">
        <v>2009</v>
      </c>
      <c r="G10250">
        <v>12</v>
      </c>
    </row>
    <row r="10251" spans="5:7">
      <c r="E10251" s="80">
        <v>39911</v>
      </c>
      <c r="F10251">
        <v>2009</v>
      </c>
      <c r="G10251">
        <v>12</v>
      </c>
    </row>
    <row r="10252" spans="5:7">
      <c r="E10252" s="80">
        <v>39912</v>
      </c>
      <c r="F10252">
        <v>2009</v>
      </c>
      <c r="G10252">
        <v>11.75</v>
      </c>
    </row>
    <row r="10253" spans="5:7">
      <c r="E10253" s="80">
        <v>39913</v>
      </c>
      <c r="F10253">
        <v>2009</v>
      </c>
      <c r="G10253">
        <v>11.75</v>
      </c>
    </row>
    <row r="10254" spans="5:7">
      <c r="E10254" s="80">
        <v>39914</v>
      </c>
      <c r="F10254">
        <v>2009</v>
      </c>
      <c r="G10254">
        <v>11.75</v>
      </c>
    </row>
    <row r="10255" spans="5:7">
      <c r="E10255" s="80">
        <v>39915</v>
      </c>
      <c r="F10255">
        <v>2009</v>
      </c>
      <c r="G10255">
        <v>11.75</v>
      </c>
    </row>
    <row r="10256" spans="5:7">
      <c r="E10256" s="80">
        <v>39916</v>
      </c>
      <c r="F10256">
        <v>2009</v>
      </c>
      <c r="G10256">
        <v>11.75</v>
      </c>
    </row>
    <row r="10257" spans="5:7">
      <c r="E10257" s="80">
        <v>39917</v>
      </c>
      <c r="F10257">
        <v>2009</v>
      </c>
      <c r="G10257">
        <v>11.75</v>
      </c>
    </row>
    <row r="10258" spans="5:7">
      <c r="E10258" s="80">
        <v>39918</v>
      </c>
      <c r="F10258">
        <v>2009</v>
      </c>
      <c r="G10258">
        <v>11.75</v>
      </c>
    </row>
    <row r="10259" spans="5:7">
      <c r="E10259" s="80">
        <v>39919</v>
      </c>
      <c r="F10259">
        <v>2009</v>
      </c>
      <c r="G10259">
        <v>11.5</v>
      </c>
    </row>
    <row r="10260" spans="5:7">
      <c r="E10260" s="80">
        <v>39920</v>
      </c>
      <c r="F10260">
        <v>2009</v>
      </c>
      <c r="G10260">
        <v>11.5</v>
      </c>
    </row>
    <row r="10261" spans="5:7">
      <c r="E10261" s="80">
        <v>39921</v>
      </c>
      <c r="F10261">
        <v>2009</v>
      </c>
      <c r="G10261">
        <v>11.5</v>
      </c>
    </row>
    <row r="10262" spans="5:7">
      <c r="E10262" s="80">
        <v>39922</v>
      </c>
      <c r="F10262">
        <v>2009</v>
      </c>
      <c r="G10262">
        <v>11.5</v>
      </c>
    </row>
    <row r="10263" spans="5:7">
      <c r="E10263" s="80">
        <v>39923</v>
      </c>
      <c r="F10263">
        <v>2009</v>
      </c>
      <c r="G10263">
        <v>11.5</v>
      </c>
    </row>
    <row r="10264" spans="5:7">
      <c r="E10264" s="80">
        <v>39924</v>
      </c>
      <c r="F10264">
        <v>2009</v>
      </c>
      <c r="G10264">
        <v>11.5</v>
      </c>
    </row>
    <row r="10265" spans="5:7">
      <c r="E10265" s="80">
        <v>39925</v>
      </c>
      <c r="F10265">
        <v>2009</v>
      </c>
      <c r="G10265">
        <v>11.5</v>
      </c>
    </row>
    <row r="10266" spans="5:7">
      <c r="E10266" s="80">
        <v>39926</v>
      </c>
      <c r="F10266">
        <v>2009</v>
      </c>
      <c r="G10266">
        <v>11.5</v>
      </c>
    </row>
    <row r="10267" spans="5:7">
      <c r="E10267" s="80">
        <v>39927</v>
      </c>
      <c r="F10267">
        <v>2009</v>
      </c>
      <c r="G10267">
        <v>11.5</v>
      </c>
    </row>
    <row r="10268" spans="5:7">
      <c r="E10268" s="80">
        <v>39928</v>
      </c>
      <c r="F10268">
        <v>2009</v>
      </c>
      <c r="G10268">
        <v>11.5</v>
      </c>
    </row>
    <row r="10269" spans="5:7">
      <c r="E10269" s="80">
        <v>39929</v>
      </c>
      <c r="F10269">
        <v>2009</v>
      </c>
      <c r="G10269">
        <v>11.5</v>
      </c>
    </row>
    <row r="10270" spans="5:7">
      <c r="E10270" s="80">
        <v>39930</v>
      </c>
      <c r="F10270">
        <v>2009</v>
      </c>
      <c r="G10270">
        <v>11.5</v>
      </c>
    </row>
    <row r="10271" spans="5:7">
      <c r="E10271" s="80">
        <v>39931</v>
      </c>
      <c r="F10271">
        <v>2009</v>
      </c>
      <c r="G10271">
        <v>11.5</v>
      </c>
    </row>
    <row r="10272" spans="5:7">
      <c r="E10272" s="80">
        <v>39932</v>
      </c>
      <c r="F10272">
        <v>2009</v>
      </c>
      <c r="G10272">
        <v>11.5</v>
      </c>
    </row>
    <row r="10273" spans="5:7">
      <c r="E10273" s="80">
        <v>39933</v>
      </c>
      <c r="F10273">
        <v>2009</v>
      </c>
      <c r="G10273">
        <v>11.5</v>
      </c>
    </row>
    <row r="10274" spans="5:7">
      <c r="E10274" s="80">
        <v>39934</v>
      </c>
      <c r="F10274">
        <v>2009</v>
      </c>
      <c r="G10274">
        <v>11.5</v>
      </c>
    </row>
    <row r="10275" spans="5:7">
      <c r="E10275" s="80">
        <v>39935</v>
      </c>
      <c r="F10275">
        <v>2009</v>
      </c>
      <c r="G10275">
        <v>11.5</v>
      </c>
    </row>
    <row r="10276" spans="5:7">
      <c r="E10276" s="80">
        <v>39936</v>
      </c>
      <c r="F10276">
        <v>2009</v>
      </c>
      <c r="G10276">
        <v>11.5</v>
      </c>
    </row>
    <row r="10277" spans="5:7">
      <c r="E10277" s="80">
        <v>39937</v>
      </c>
      <c r="F10277">
        <v>2009</v>
      </c>
      <c r="G10277">
        <v>11.5</v>
      </c>
    </row>
    <row r="10278" spans="5:7">
      <c r="E10278" s="80">
        <v>39938</v>
      </c>
      <c r="F10278">
        <v>2009</v>
      </c>
      <c r="G10278">
        <v>11.5</v>
      </c>
    </row>
    <row r="10279" spans="5:7">
      <c r="E10279" s="80">
        <v>39939</v>
      </c>
      <c r="F10279">
        <v>2009</v>
      </c>
      <c r="G10279">
        <v>11.5</v>
      </c>
    </row>
    <row r="10280" spans="5:7">
      <c r="E10280" s="80">
        <v>39940</v>
      </c>
      <c r="F10280">
        <v>2009</v>
      </c>
      <c r="G10280">
        <v>11.25</v>
      </c>
    </row>
    <row r="10281" spans="5:7">
      <c r="E10281" s="80">
        <v>39941</v>
      </c>
      <c r="F10281">
        <v>2009</v>
      </c>
      <c r="G10281">
        <v>11.25</v>
      </c>
    </row>
    <row r="10282" spans="5:7">
      <c r="E10282" s="80">
        <v>39942</v>
      </c>
      <c r="F10282">
        <v>2009</v>
      </c>
      <c r="G10282">
        <v>11.25</v>
      </c>
    </row>
    <row r="10283" spans="5:7">
      <c r="E10283" s="80">
        <v>39943</v>
      </c>
      <c r="F10283">
        <v>2009</v>
      </c>
      <c r="G10283">
        <v>11.25</v>
      </c>
    </row>
    <row r="10284" spans="5:7">
      <c r="E10284" s="80">
        <v>39944</v>
      </c>
      <c r="F10284">
        <v>2009</v>
      </c>
      <c r="G10284">
        <v>11.25</v>
      </c>
    </row>
    <row r="10285" spans="5:7">
      <c r="E10285" s="80">
        <v>39945</v>
      </c>
      <c r="F10285">
        <v>2009</v>
      </c>
      <c r="G10285">
        <v>11.25</v>
      </c>
    </row>
    <row r="10286" spans="5:7">
      <c r="E10286" s="80">
        <v>39946</v>
      </c>
      <c r="F10286">
        <v>2009</v>
      </c>
      <c r="G10286">
        <v>11.25</v>
      </c>
    </row>
    <row r="10287" spans="5:7">
      <c r="E10287" s="80">
        <v>39947</v>
      </c>
      <c r="F10287">
        <v>2009</v>
      </c>
      <c r="G10287">
        <v>11.25</v>
      </c>
    </row>
    <row r="10288" spans="5:7">
      <c r="E10288" s="80">
        <v>39948</v>
      </c>
      <c r="F10288">
        <v>2009</v>
      </c>
      <c r="G10288">
        <v>11.25</v>
      </c>
    </row>
    <row r="10289" spans="5:7">
      <c r="E10289" s="80">
        <v>39949</v>
      </c>
      <c r="F10289">
        <v>2009</v>
      </c>
      <c r="G10289">
        <v>11.25</v>
      </c>
    </row>
    <row r="10290" spans="5:7">
      <c r="E10290" s="80">
        <v>39950</v>
      </c>
      <c r="F10290">
        <v>2009</v>
      </c>
      <c r="G10290">
        <v>11.25</v>
      </c>
    </row>
    <row r="10291" spans="5:7">
      <c r="E10291" s="80">
        <v>39951</v>
      </c>
      <c r="F10291">
        <v>2009</v>
      </c>
      <c r="G10291">
        <v>11.25</v>
      </c>
    </row>
    <row r="10292" spans="5:7">
      <c r="E10292" s="80">
        <v>39952</v>
      </c>
      <c r="F10292">
        <v>2009</v>
      </c>
      <c r="G10292">
        <v>11.25</v>
      </c>
    </row>
    <row r="10293" spans="5:7">
      <c r="E10293" s="80">
        <v>39953</v>
      </c>
      <c r="F10293">
        <v>2009</v>
      </c>
      <c r="G10293">
        <v>11.25</v>
      </c>
    </row>
    <row r="10294" spans="5:7">
      <c r="E10294" s="80">
        <v>39954</v>
      </c>
      <c r="F10294">
        <v>2009</v>
      </c>
      <c r="G10294">
        <v>11.25</v>
      </c>
    </row>
    <row r="10295" spans="5:7">
      <c r="E10295" s="80">
        <v>39955</v>
      </c>
      <c r="F10295">
        <v>2009</v>
      </c>
      <c r="G10295">
        <v>11.25</v>
      </c>
    </row>
    <row r="10296" spans="5:7">
      <c r="E10296" s="80">
        <v>39956</v>
      </c>
      <c r="F10296">
        <v>2009</v>
      </c>
      <c r="G10296">
        <v>11.25</v>
      </c>
    </row>
    <row r="10297" spans="5:7">
      <c r="E10297" s="80">
        <v>39957</v>
      </c>
      <c r="F10297">
        <v>2009</v>
      </c>
      <c r="G10297">
        <v>11.25</v>
      </c>
    </row>
    <row r="10298" spans="5:7">
      <c r="E10298" s="80">
        <v>39958</v>
      </c>
      <c r="F10298">
        <v>2009</v>
      </c>
      <c r="G10298">
        <v>11.25</v>
      </c>
    </row>
    <row r="10299" spans="5:7">
      <c r="E10299" s="80">
        <v>39959</v>
      </c>
      <c r="F10299">
        <v>2009</v>
      </c>
      <c r="G10299">
        <v>11.25</v>
      </c>
    </row>
    <row r="10300" spans="5:7">
      <c r="E10300" s="80">
        <v>39960</v>
      </c>
      <c r="F10300">
        <v>2009</v>
      </c>
      <c r="G10300">
        <v>11.25</v>
      </c>
    </row>
    <row r="10301" spans="5:7">
      <c r="E10301" s="80">
        <v>39961</v>
      </c>
      <c r="F10301">
        <v>2009</v>
      </c>
      <c r="G10301">
        <v>11.25</v>
      </c>
    </row>
    <row r="10302" spans="5:7">
      <c r="E10302" s="80">
        <v>39962</v>
      </c>
      <c r="F10302">
        <v>2009</v>
      </c>
      <c r="G10302">
        <v>11.25</v>
      </c>
    </row>
    <row r="10303" spans="5:7">
      <c r="E10303" s="80">
        <v>39963</v>
      </c>
      <c r="F10303">
        <v>2009</v>
      </c>
      <c r="G10303">
        <v>11.25</v>
      </c>
    </row>
    <row r="10304" spans="5:7">
      <c r="E10304" s="80">
        <v>39964</v>
      </c>
      <c r="F10304">
        <v>2009</v>
      </c>
      <c r="G10304">
        <v>11.25</v>
      </c>
    </row>
    <row r="10305" spans="5:7">
      <c r="E10305" s="80">
        <v>39965</v>
      </c>
      <c r="F10305">
        <v>2009</v>
      </c>
      <c r="G10305">
        <v>11.25</v>
      </c>
    </row>
    <row r="10306" spans="5:7">
      <c r="E10306" s="80">
        <v>39966</v>
      </c>
      <c r="F10306">
        <v>2009</v>
      </c>
      <c r="G10306">
        <v>11.25</v>
      </c>
    </row>
    <row r="10307" spans="5:7">
      <c r="E10307" s="80">
        <v>39967</v>
      </c>
      <c r="F10307">
        <v>2009</v>
      </c>
      <c r="G10307">
        <v>11.25</v>
      </c>
    </row>
    <row r="10308" spans="5:7">
      <c r="E10308" s="80">
        <v>39968</v>
      </c>
      <c r="F10308">
        <v>2009</v>
      </c>
      <c r="G10308">
        <v>11.25</v>
      </c>
    </row>
    <row r="10309" spans="5:7">
      <c r="E10309" s="80">
        <v>39969</v>
      </c>
      <c r="F10309">
        <v>2009</v>
      </c>
      <c r="G10309">
        <v>11.25</v>
      </c>
    </row>
    <row r="10310" spans="5:7">
      <c r="E10310" s="80">
        <v>39970</v>
      </c>
      <c r="F10310">
        <v>2009</v>
      </c>
      <c r="G10310">
        <v>11.25</v>
      </c>
    </row>
    <row r="10311" spans="5:7">
      <c r="E10311" s="80">
        <v>39971</v>
      </c>
      <c r="F10311">
        <v>2009</v>
      </c>
      <c r="G10311">
        <v>11.25</v>
      </c>
    </row>
    <row r="10312" spans="5:7">
      <c r="E10312" s="80">
        <v>39972</v>
      </c>
      <c r="F10312">
        <v>2009</v>
      </c>
      <c r="G10312">
        <v>11.25</v>
      </c>
    </row>
    <row r="10313" spans="5:7">
      <c r="E10313" s="80">
        <v>39973</v>
      </c>
      <c r="F10313">
        <v>2009</v>
      </c>
      <c r="G10313">
        <v>11.25</v>
      </c>
    </row>
    <row r="10314" spans="5:7">
      <c r="E10314" s="80">
        <v>39974</v>
      </c>
      <c r="F10314">
        <v>2009</v>
      </c>
      <c r="G10314">
        <v>11.25</v>
      </c>
    </row>
    <row r="10315" spans="5:7">
      <c r="E10315" s="80">
        <v>39975</v>
      </c>
      <c r="F10315">
        <v>2009</v>
      </c>
      <c r="G10315">
        <v>11</v>
      </c>
    </row>
    <row r="10316" spans="5:7">
      <c r="E10316" s="80">
        <v>39976</v>
      </c>
      <c r="F10316">
        <v>2009</v>
      </c>
      <c r="G10316">
        <v>11</v>
      </c>
    </row>
    <row r="10317" spans="5:7">
      <c r="E10317" s="80">
        <v>39977</v>
      </c>
      <c r="F10317">
        <v>2009</v>
      </c>
      <c r="G10317">
        <v>11</v>
      </c>
    </row>
    <row r="10318" spans="5:7">
      <c r="E10318" s="80">
        <v>39978</v>
      </c>
      <c r="F10318">
        <v>2009</v>
      </c>
      <c r="G10318">
        <v>11</v>
      </c>
    </row>
    <row r="10319" spans="5:7">
      <c r="E10319" s="80">
        <v>39979</v>
      </c>
      <c r="F10319">
        <v>2009</v>
      </c>
      <c r="G10319">
        <v>11</v>
      </c>
    </row>
    <row r="10320" spans="5:7">
      <c r="E10320" s="80">
        <v>39980</v>
      </c>
      <c r="F10320">
        <v>2009</v>
      </c>
      <c r="G10320">
        <v>11</v>
      </c>
    </row>
    <row r="10321" spans="5:7">
      <c r="E10321" s="80">
        <v>39981</v>
      </c>
      <c r="F10321">
        <v>2009</v>
      </c>
      <c r="G10321">
        <v>11</v>
      </c>
    </row>
    <row r="10322" spans="5:7">
      <c r="E10322" s="80">
        <v>39982</v>
      </c>
      <c r="F10322">
        <v>2009</v>
      </c>
      <c r="G10322">
        <v>11</v>
      </c>
    </row>
    <row r="10323" spans="5:7">
      <c r="E10323" s="80">
        <v>39983</v>
      </c>
      <c r="F10323">
        <v>2009</v>
      </c>
      <c r="G10323">
        <v>11</v>
      </c>
    </row>
    <row r="10324" spans="5:7">
      <c r="E10324" s="80">
        <v>39984</v>
      </c>
      <c r="F10324">
        <v>2009</v>
      </c>
      <c r="G10324">
        <v>11</v>
      </c>
    </row>
    <row r="10325" spans="5:7">
      <c r="E10325" s="80">
        <v>39985</v>
      </c>
      <c r="F10325">
        <v>2009</v>
      </c>
      <c r="G10325">
        <v>11</v>
      </c>
    </row>
    <row r="10326" spans="5:7">
      <c r="E10326" s="80">
        <v>39986</v>
      </c>
      <c r="F10326">
        <v>2009</v>
      </c>
      <c r="G10326">
        <v>11</v>
      </c>
    </row>
    <row r="10327" spans="5:7">
      <c r="E10327" s="80">
        <v>39987</v>
      </c>
      <c r="F10327">
        <v>2009</v>
      </c>
      <c r="G10327">
        <v>11</v>
      </c>
    </row>
    <row r="10328" spans="5:7">
      <c r="E10328" s="80">
        <v>39988</v>
      </c>
      <c r="F10328">
        <v>2009</v>
      </c>
      <c r="G10328">
        <v>11</v>
      </c>
    </row>
    <row r="10329" spans="5:7">
      <c r="E10329" s="80">
        <v>39989</v>
      </c>
      <c r="F10329">
        <v>2009</v>
      </c>
      <c r="G10329">
        <v>11</v>
      </c>
    </row>
    <row r="10330" spans="5:7">
      <c r="E10330" s="80">
        <v>39990</v>
      </c>
      <c r="F10330">
        <v>2009</v>
      </c>
      <c r="G10330">
        <v>11</v>
      </c>
    </row>
    <row r="10331" spans="5:7">
      <c r="E10331" s="80">
        <v>39991</v>
      </c>
      <c r="F10331">
        <v>2009</v>
      </c>
      <c r="G10331">
        <v>11</v>
      </c>
    </row>
    <row r="10332" spans="5:7">
      <c r="E10332" s="80">
        <v>39992</v>
      </c>
      <c r="F10332">
        <v>2009</v>
      </c>
      <c r="G10332">
        <v>11</v>
      </c>
    </row>
    <row r="10333" spans="5:7">
      <c r="E10333" s="80">
        <v>39993</v>
      </c>
      <c r="F10333">
        <v>2009</v>
      </c>
      <c r="G10333">
        <v>11</v>
      </c>
    </row>
    <row r="10334" spans="5:7">
      <c r="E10334" s="80">
        <v>39994</v>
      </c>
      <c r="F10334">
        <v>2009</v>
      </c>
      <c r="G10334">
        <v>11</v>
      </c>
    </row>
    <row r="10335" spans="5:7">
      <c r="E10335" s="80">
        <v>39995</v>
      </c>
      <c r="F10335">
        <v>2009</v>
      </c>
      <c r="G10335">
        <v>11</v>
      </c>
    </row>
    <row r="10336" spans="5:7">
      <c r="E10336" s="80">
        <v>39996</v>
      </c>
      <c r="F10336">
        <v>2009</v>
      </c>
      <c r="G10336">
        <v>11.25</v>
      </c>
    </row>
    <row r="10337" spans="5:7">
      <c r="E10337" s="80">
        <v>39997</v>
      </c>
      <c r="F10337">
        <v>2009</v>
      </c>
      <c r="G10337">
        <v>11.25</v>
      </c>
    </row>
    <row r="10338" spans="5:7">
      <c r="E10338" s="80">
        <v>39998</v>
      </c>
      <c r="F10338">
        <v>2009</v>
      </c>
      <c r="G10338">
        <v>11.25</v>
      </c>
    </row>
    <row r="10339" spans="5:7">
      <c r="E10339" s="80">
        <v>39999</v>
      </c>
      <c r="F10339">
        <v>2009</v>
      </c>
      <c r="G10339">
        <v>11.25</v>
      </c>
    </row>
    <row r="10340" spans="5:7">
      <c r="E10340" s="80">
        <v>40000</v>
      </c>
      <c r="F10340">
        <v>2009</v>
      </c>
      <c r="G10340">
        <v>11.25</v>
      </c>
    </row>
    <row r="10341" spans="5:7">
      <c r="E10341" s="80">
        <v>40001</v>
      </c>
      <c r="F10341">
        <v>2009</v>
      </c>
      <c r="G10341">
        <v>11.25</v>
      </c>
    </row>
    <row r="10342" spans="5:7">
      <c r="E10342" s="80">
        <v>40002</v>
      </c>
      <c r="F10342">
        <v>2009</v>
      </c>
      <c r="G10342">
        <v>11.25</v>
      </c>
    </row>
    <row r="10343" spans="5:7">
      <c r="E10343" s="80">
        <v>40003</v>
      </c>
      <c r="F10343">
        <v>2009</v>
      </c>
      <c r="G10343">
        <v>12</v>
      </c>
    </row>
    <row r="10344" spans="5:7">
      <c r="E10344" s="80">
        <v>40004</v>
      </c>
      <c r="F10344">
        <v>2009</v>
      </c>
      <c r="G10344">
        <v>12</v>
      </c>
    </row>
    <row r="10345" spans="5:7">
      <c r="E10345" s="80">
        <v>40005</v>
      </c>
      <c r="F10345">
        <v>2009</v>
      </c>
      <c r="G10345">
        <v>12</v>
      </c>
    </row>
    <row r="10346" spans="5:7">
      <c r="E10346" s="80">
        <v>40006</v>
      </c>
      <c r="F10346">
        <v>2009</v>
      </c>
      <c r="G10346">
        <v>12</v>
      </c>
    </row>
    <row r="10347" spans="5:7">
      <c r="E10347" s="80">
        <v>40007</v>
      </c>
      <c r="F10347">
        <v>2009</v>
      </c>
      <c r="G10347">
        <v>12</v>
      </c>
    </row>
    <row r="10348" spans="5:7">
      <c r="E10348" s="80">
        <v>40008</v>
      </c>
      <c r="F10348">
        <v>2009</v>
      </c>
      <c r="G10348">
        <v>12</v>
      </c>
    </row>
    <row r="10349" spans="5:7">
      <c r="E10349" s="80">
        <v>40009</v>
      </c>
      <c r="F10349">
        <v>2009</v>
      </c>
      <c r="G10349">
        <v>12</v>
      </c>
    </row>
    <row r="10350" spans="5:7">
      <c r="E10350" s="80">
        <v>40010</v>
      </c>
      <c r="F10350">
        <v>2009</v>
      </c>
      <c r="G10350">
        <v>12.75</v>
      </c>
    </row>
    <row r="10351" spans="5:7">
      <c r="E10351" s="80">
        <v>40011</v>
      </c>
      <c r="F10351">
        <v>2009</v>
      </c>
      <c r="G10351">
        <v>12.75</v>
      </c>
    </row>
    <row r="10352" spans="5:7">
      <c r="E10352" s="80">
        <v>40012</v>
      </c>
      <c r="F10352">
        <v>2009</v>
      </c>
      <c r="G10352">
        <v>12.75</v>
      </c>
    </row>
    <row r="10353" spans="5:7">
      <c r="E10353" s="80">
        <v>40013</v>
      </c>
      <c r="F10353">
        <v>2009</v>
      </c>
      <c r="G10353">
        <v>12.75</v>
      </c>
    </row>
    <row r="10354" spans="5:7">
      <c r="E10354" s="80">
        <v>40014</v>
      </c>
      <c r="F10354">
        <v>2009</v>
      </c>
      <c r="G10354">
        <v>12.75</v>
      </c>
    </row>
    <row r="10355" spans="5:7">
      <c r="E10355" s="80">
        <v>40015</v>
      </c>
      <c r="F10355">
        <v>2009</v>
      </c>
      <c r="G10355">
        <v>12.75</v>
      </c>
    </row>
    <row r="10356" spans="5:7">
      <c r="E10356" s="80">
        <v>40016</v>
      </c>
      <c r="F10356">
        <v>2009</v>
      </c>
      <c r="G10356">
        <v>12.75</v>
      </c>
    </row>
    <row r="10357" spans="5:7">
      <c r="E10357" s="80">
        <v>40017</v>
      </c>
      <c r="F10357">
        <v>2009</v>
      </c>
      <c r="G10357">
        <v>12.25</v>
      </c>
    </row>
    <row r="10358" spans="5:7">
      <c r="E10358" s="80">
        <v>40018</v>
      </c>
      <c r="F10358">
        <v>2009</v>
      </c>
      <c r="G10358">
        <v>12.25</v>
      </c>
    </row>
    <row r="10359" spans="5:7">
      <c r="E10359" s="80">
        <v>40019</v>
      </c>
      <c r="F10359">
        <v>2009</v>
      </c>
      <c r="G10359">
        <v>12.25</v>
      </c>
    </row>
    <row r="10360" spans="5:7">
      <c r="E10360" s="80">
        <v>40020</v>
      </c>
      <c r="F10360">
        <v>2009</v>
      </c>
      <c r="G10360">
        <v>12.25</v>
      </c>
    </row>
    <row r="10361" spans="5:7">
      <c r="E10361" s="80">
        <v>40021</v>
      </c>
      <c r="F10361">
        <v>2009</v>
      </c>
      <c r="G10361">
        <v>12.25</v>
      </c>
    </row>
    <row r="10362" spans="5:7">
      <c r="E10362" s="80">
        <v>40022</v>
      </c>
      <c r="F10362">
        <v>2009</v>
      </c>
      <c r="G10362">
        <v>12.25</v>
      </c>
    </row>
    <row r="10363" spans="5:7">
      <c r="E10363" s="80">
        <v>40023</v>
      </c>
      <c r="F10363">
        <v>2009</v>
      </c>
      <c r="G10363">
        <v>12.25</v>
      </c>
    </row>
    <row r="10364" spans="5:7">
      <c r="E10364" s="80">
        <v>40024</v>
      </c>
      <c r="F10364">
        <v>2009</v>
      </c>
      <c r="G10364">
        <v>12</v>
      </c>
    </row>
    <row r="10365" spans="5:7">
      <c r="E10365" s="80">
        <v>40025</v>
      </c>
      <c r="F10365">
        <v>2009</v>
      </c>
      <c r="G10365">
        <v>12</v>
      </c>
    </row>
    <row r="10366" spans="5:7">
      <c r="E10366" s="80">
        <v>40026</v>
      </c>
      <c r="F10366">
        <v>2009</v>
      </c>
      <c r="G10366">
        <v>12</v>
      </c>
    </row>
    <row r="10367" spans="5:7">
      <c r="E10367" s="80">
        <v>40027</v>
      </c>
      <c r="F10367">
        <v>2009</v>
      </c>
      <c r="G10367">
        <v>12</v>
      </c>
    </row>
    <row r="10368" spans="5:7">
      <c r="E10368" s="80">
        <v>40028</v>
      </c>
      <c r="F10368">
        <v>2009</v>
      </c>
      <c r="G10368">
        <v>12</v>
      </c>
    </row>
    <row r="10369" spans="5:7">
      <c r="E10369" s="80">
        <v>40029</v>
      </c>
      <c r="F10369">
        <v>2009</v>
      </c>
      <c r="G10369">
        <v>12</v>
      </c>
    </row>
    <row r="10370" spans="5:7">
      <c r="E10370" s="80">
        <v>40030</v>
      </c>
      <c r="F10370">
        <v>2009</v>
      </c>
      <c r="G10370">
        <v>12</v>
      </c>
    </row>
    <row r="10371" spans="5:7">
      <c r="E10371" s="80">
        <v>40031</v>
      </c>
      <c r="F10371">
        <v>2009</v>
      </c>
      <c r="G10371">
        <v>11.5</v>
      </c>
    </row>
    <row r="10372" spans="5:7">
      <c r="E10372" s="80">
        <v>40032</v>
      </c>
      <c r="F10372">
        <v>2009</v>
      </c>
      <c r="G10372">
        <v>11.5</v>
      </c>
    </row>
    <row r="10373" spans="5:7">
      <c r="E10373" s="80">
        <v>40033</v>
      </c>
      <c r="F10373">
        <v>2009</v>
      </c>
      <c r="G10373">
        <v>11.5</v>
      </c>
    </row>
    <row r="10374" spans="5:7">
      <c r="E10374" s="80">
        <v>40034</v>
      </c>
      <c r="F10374">
        <v>2009</v>
      </c>
      <c r="G10374">
        <v>11.5</v>
      </c>
    </row>
    <row r="10375" spans="5:7">
      <c r="E10375" s="80">
        <v>40035</v>
      </c>
      <c r="F10375">
        <v>2009</v>
      </c>
      <c r="G10375">
        <v>11.5</v>
      </c>
    </row>
    <row r="10376" spans="5:7">
      <c r="E10376" s="80">
        <v>40036</v>
      </c>
      <c r="F10376">
        <v>2009</v>
      </c>
      <c r="G10376">
        <v>11.5</v>
      </c>
    </row>
    <row r="10377" spans="5:7">
      <c r="E10377" s="80">
        <v>40037</v>
      </c>
      <c r="F10377">
        <v>2009</v>
      </c>
      <c r="G10377">
        <v>11.5</v>
      </c>
    </row>
    <row r="10378" spans="5:7">
      <c r="E10378" s="80">
        <v>40038</v>
      </c>
      <c r="F10378">
        <v>2009</v>
      </c>
      <c r="G10378">
        <v>11.5</v>
      </c>
    </row>
    <row r="10379" spans="5:7">
      <c r="E10379" s="80">
        <v>40039</v>
      </c>
      <c r="F10379">
        <v>2009</v>
      </c>
      <c r="G10379">
        <v>11.5</v>
      </c>
    </row>
    <row r="10380" spans="5:7">
      <c r="E10380" s="80">
        <v>40040</v>
      </c>
      <c r="F10380">
        <v>2009</v>
      </c>
      <c r="G10380">
        <v>11.5</v>
      </c>
    </row>
    <row r="10381" spans="5:7">
      <c r="E10381" s="80">
        <v>40041</v>
      </c>
      <c r="F10381">
        <v>2009</v>
      </c>
      <c r="G10381">
        <v>11.5</v>
      </c>
    </row>
    <row r="10382" spans="5:7">
      <c r="E10382" s="80">
        <v>40042</v>
      </c>
      <c r="F10382">
        <v>2009</v>
      </c>
      <c r="G10382">
        <v>11.5</v>
      </c>
    </row>
    <row r="10383" spans="5:7">
      <c r="E10383" s="80">
        <v>40043</v>
      </c>
      <c r="F10383">
        <v>2009</v>
      </c>
      <c r="G10383">
        <v>11.5</v>
      </c>
    </row>
    <row r="10384" spans="5:7">
      <c r="E10384" s="80">
        <v>40044</v>
      </c>
      <c r="F10384">
        <v>2009</v>
      </c>
      <c r="G10384">
        <v>11.5</v>
      </c>
    </row>
    <row r="10385" spans="5:7">
      <c r="E10385" s="80">
        <v>40045</v>
      </c>
      <c r="F10385">
        <v>2009</v>
      </c>
      <c r="G10385">
        <v>11.5</v>
      </c>
    </row>
    <row r="10386" spans="5:7">
      <c r="E10386" s="80">
        <v>40046</v>
      </c>
      <c r="F10386">
        <v>2009</v>
      </c>
      <c r="G10386">
        <v>11.5</v>
      </c>
    </row>
    <row r="10387" spans="5:7">
      <c r="E10387" s="80">
        <v>40047</v>
      </c>
      <c r="F10387">
        <v>2009</v>
      </c>
      <c r="G10387">
        <v>11.5</v>
      </c>
    </row>
    <row r="10388" spans="5:7">
      <c r="E10388" s="80">
        <v>40048</v>
      </c>
      <c r="F10388">
        <v>2009</v>
      </c>
      <c r="G10388">
        <v>11.5</v>
      </c>
    </row>
    <row r="10389" spans="5:7">
      <c r="E10389" s="80">
        <v>40049</v>
      </c>
      <c r="F10389">
        <v>2009</v>
      </c>
      <c r="G10389">
        <v>11.5</v>
      </c>
    </row>
    <row r="10390" spans="5:7">
      <c r="E10390" s="80">
        <v>40050</v>
      </c>
      <c r="F10390">
        <v>2009</v>
      </c>
      <c r="G10390">
        <v>11.5</v>
      </c>
    </row>
    <row r="10391" spans="5:7">
      <c r="E10391" s="80">
        <v>40051</v>
      </c>
      <c r="F10391">
        <v>2009</v>
      </c>
      <c r="G10391">
        <v>11.5</v>
      </c>
    </row>
    <row r="10392" spans="5:7">
      <c r="E10392" s="80">
        <v>40052</v>
      </c>
      <c r="F10392">
        <v>2009</v>
      </c>
      <c r="G10392">
        <v>11.5</v>
      </c>
    </row>
    <row r="10393" spans="5:7">
      <c r="E10393" s="80">
        <v>40053</v>
      </c>
      <c r="F10393">
        <v>2009</v>
      </c>
      <c r="G10393">
        <v>11.5</v>
      </c>
    </row>
    <row r="10394" spans="5:7">
      <c r="E10394" s="80">
        <v>40054</v>
      </c>
      <c r="F10394">
        <v>2009</v>
      </c>
      <c r="G10394">
        <v>11.5</v>
      </c>
    </row>
    <row r="10395" spans="5:7">
      <c r="E10395" s="80">
        <v>40055</v>
      </c>
      <c r="F10395">
        <v>2009</v>
      </c>
      <c r="G10395">
        <v>11.5</v>
      </c>
    </row>
    <row r="10396" spans="5:7">
      <c r="E10396" s="80">
        <v>40056</v>
      </c>
      <c r="F10396">
        <v>2009</v>
      </c>
      <c r="G10396">
        <v>11.5</v>
      </c>
    </row>
    <row r="10397" spans="5:7">
      <c r="E10397" s="80">
        <v>40057</v>
      </c>
      <c r="F10397">
        <v>2009</v>
      </c>
      <c r="G10397">
        <v>11.5</v>
      </c>
    </row>
    <row r="10398" spans="5:7">
      <c r="E10398" s="80">
        <v>40058</v>
      </c>
      <c r="F10398">
        <v>2009</v>
      </c>
      <c r="G10398">
        <v>11.5</v>
      </c>
    </row>
    <row r="10399" spans="5:7">
      <c r="E10399" s="80">
        <v>40059</v>
      </c>
      <c r="F10399">
        <v>2009</v>
      </c>
      <c r="G10399">
        <v>11.5</v>
      </c>
    </row>
    <row r="10400" spans="5:7">
      <c r="E10400" s="80">
        <v>40060</v>
      </c>
      <c r="F10400">
        <v>2009</v>
      </c>
      <c r="G10400">
        <v>11.5</v>
      </c>
    </row>
    <row r="10401" spans="5:7">
      <c r="E10401" s="80">
        <v>40061</v>
      </c>
      <c r="F10401">
        <v>2009</v>
      </c>
      <c r="G10401">
        <v>11.5</v>
      </c>
    </row>
    <row r="10402" spans="5:7">
      <c r="E10402" s="80">
        <v>40062</v>
      </c>
      <c r="F10402">
        <v>2009</v>
      </c>
      <c r="G10402">
        <v>11.5</v>
      </c>
    </row>
    <row r="10403" spans="5:7">
      <c r="E10403" s="80">
        <v>40063</v>
      </c>
      <c r="F10403">
        <v>2009</v>
      </c>
      <c r="G10403">
        <v>11.5</v>
      </c>
    </row>
    <row r="10404" spans="5:7">
      <c r="E10404" s="80">
        <v>40064</v>
      </c>
      <c r="F10404">
        <v>2009</v>
      </c>
      <c r="G10404">
        <v>11.5</v>
      </c>
    </row>
    <row r="10405" spans="5:7">
      <c r="E10405" s="80">
        <v>40065</v>
      </c>
      <c r="F10405">
        <v>2009</v>
      </c>
      <c r="G10405">
        <v>11.5</v>
      </c>
    </row>
    <row r="10406" spans="5:7">
      <c r="E10406" s="80">
        <v>40066</v>
      </c>
      <c r="F10406">
        <v>2009</v>
      </c>
      <c r="G10406">
        <v>11.75</v>
      </c>
    </row>
    <row r="10407" spans="5:7">
      <c r="E10407" s="80">
        <v>40067</v>
      </c>
      <c r="F10407">
        <v>2009</v>
      </c>
      <c r="G10407">
        <v>11.75</v>
      </c>
    </row>
    <row r="10408" spans="5:7">
      <c r="E10408" s="80">
        <v>40068</v>
      </c>
      <c r="F10408">
        <v>2009</v>
      </c>
      <c r="G10408">
        <v>11.75</v>
      </c>
    </row>
    <row r="10409" spans="5:7">
      <c r="E10409" s="80">
        <v>40069</v>
      </c>
      <c r="F10409">
        <v>2009</v>
      </c>
      <c r="G10409">
        <v>11.75</v>
      </c>
    </row>
    <row r="10410" spans="5:7">
      <c r="E10410" s="80">
        <v>40070</v>
      </c>
      <c r="F10410">
        <v>2009</v>
      </c>
      <c r="G10410">
        <v>11.75</v>
      </c>
    </row>
    <row r="10411" spans="5:7">
      <c r="E10411" s="80">
        <v>40071</v>
      </c>
      <c r="F10411">
        <v>2009</v>
      </c>
      <c r="G10411">
        <v>11.75</v>
      </c>
    </row>
    <row r="10412" spans="5:7">
      <c r="E10412" s="80">
        <v>40072</v>
      </c>
      <c r="F10412">
        <v>2009</v>
      </c>
      <c r="G10412">
        <v>11.75</v>
      </c>
    </row>
    <row r="10413" spans="5:7">
      <c r="E10413" s="80">
        <v>40073</v>
      </c>
      <c r="F10413">
        <v>2009</v>
      </c>
      <c r="G10413">
        <v>11.5</v>
      </c>
    </row>
    <row r="10414" spans="5:7">
      <c r="E10414" s="80">
        <v>40074</v>
      </c>
      <c r="F10414">
        <v>2009</v>
      </c>
      <c r="G10414">
        <v>11.5</v>
      </c>
    </row>
    <row r="10415" spans="5:7">
      <c r="E10415" s="80">
        <v>40075</v>
      </c>
      <c r="F10415">
        <v>2009</v>
      </c>
      <c r="G10415">
        <v>11.5</v>
      </c>
    </row>
    <row r="10416" spans="5:7">
      <c r="E10416" s="80">
        <v>40076</v>
      </c>
      <c r="F10416">
        <v>2009</v>
      </c>
      <c r="G10416">
        <v>11.5</v>
      </c>
    </row>
    <row r="10417" spans="5:7">
      <c r="E10417" s="80">
        <v>40077</v>
      </c>
      <c r="F10417">
        <v>2009</v>
      </c>
      <c r="G10417">
        <v>11.5</v>
      </c>
    </row>
    <row r="10418" spans="5:7">
      <c r="E10418" s="80">
        <v>40078</v>
      </c>
      <c r="F10418">
        <v>2009</v>
      </c>
      <c r="G10418">
        <v>11.5</v>
      </c>
    </row>
    <row r="10419" spans="5:7">
      <c r="E10419" s="80">
        <v>40079</v>
      </c>
      <c r="F10419">
        <v>2009</v>
      </c>
      <c r="G10419">
        <v>11.5</v>
      </c>
    </row>
    <row r="10420" spans="5:7">
      <c r="E10420" s="80">
        <v>40080</v>
      </c>
      <c r="F10420">
        <v>2009</v>
      </c>
      <c r="G10420">
        <v>11.5</v>
      </c>
    </row>
    <row r="10421" spans="5:7">
      <c r="E10421" s="80">
        <v>40081</v>
      </c>
      <c r="F10421">
        <v>2009</v>
      </c>
      <c r="G10421">
        <v>11.5</v>
      </c>
    </row>
    <row r="10422" spans="5:7">
      <c r="E10422" s="80">
        <v>40082</v>
      </c>
      <c r="F10422">
        <v>2009</v>
      </c>
      <c r="G10422">
        <v>11.5</v>
      </c>
    </row>
    <row r="10423" spans="5:7">
      <c r="E10423" s="80">
        <v>40083</v>
      </c>
      <c r="F10423">
        <v>2009</v>
      </c>
      <c r="G10423">
        <v>11.5</v>
      </c>
    </row>
    <row r="10424" spans="5:7">
      <c r="E10424" s="80">
        <v>40084</v>
      </c>
      <c r="F10424">
        <v>2009</v>
      </c>
      <c r="G10424">
        <v>11.5</v>
      </c>
    </row>
    <row r="10425" spans="5:7">
      <c r="E10425" s="80">
        <v>40085</v>
      </c>
      <c r="F10425">
        <v>2009</v>
      </c>
      <c r="G10425">
        <v>11.5</v>
      </c>
    </row>
    <row r="10426" spans="5:7">
      <c r="E10426" s="80">
        <v>40086</v>
      </c>
      <c r="F10426">
        <v>2009</v>
      </c>
      <c r="G10426">
        <v>11.5</v>
      </c>
    </row>
    <row r="10427" spans="5:7">
      <c r="E10427" s="80">
        <v>40087</v>
      </c>
      <c r="F10427">
        <v>2009</v>
      </c>
      <c r="G10427">
        <v>11.5</v>
      </c>
    </row>
    <row r="10428" spans="5:7">
      <c r="E10428" s="80">
        <v>40088</v>
      </c>
      <c r="F10428">
        <v>2009</v>
      </c>
      <c r="G10428">
        <v>11.5</v>
      </c>
    </row>
    <row r="10429" spans="5:7">
      <c r="E10429" s="80">
        <v>40089</v>
      </c>
      <c r="F10429">
        <v>2009</v>
      </c>
      <c r="G10429">
        <v>11.5</v>
      </c>
    </row>
    <row r="10430" spans="5:7">
      <c r="E10430" s="80">
        <v>40090</v>
      </c>
      <c r="F10430">
        <v>2009</v>
      </c>
      <c r="G10430">
        <v>11.5</v>
      </c>
    </row>
    <row r="10431" spans="5:7">
      <c r="E10431" s="80">
        <v>40091</v>
      </c>
      <c r="F10431">
        <v>2009</v>
      </c>
      <c r="G10431">
        <v>11.5</v>
      </c>
    </row>
    <row r="10432" spans="5:7">
      <c r="E10432" s="80">
        <v>40092</v>
      </c>
      <c r="F10432">
        <v>2009</v>
      </c>
      <c r="G10432">
        <v>11.5</v>
      </c>
    </row>
    <row r="10433" spans="5:7">
      <c r="E10433" s="80">
        <v>40093</v>
      </c>
      <c r="F10433">
        <v>2009</v>
      </c>
      <c r="G10433">
        <v>11.5</v>
      </c>
    </row>
    <row r="10434" spans="5:7">
      <c r="E10434" s="80">
        <v>40094</v>
      </c>
      <c r="F10434">
        <v>2009</v>
      </c>
      <c r="G10434">
        <v>10.75</v>
      </c>
    </row>
    <row r="10435" spans="5:7">
      <c r="E10435" s="80">
        <v>40095</v>
      </c>
      <c r="F10435">
        <v>2009</v>
      </c>
      <c r="G10435">
        <v>10.75</v>
      </c>
    </row>
    <row r="10436" spans="5:7">
      <c r="E10436" s="80">
        <v>40096</v>
      </c>
      <c r="F10436">
        <v>2009</v>
      </c>
      <c r="G10436">
        <v>10.75</v>
      </c>
    </row>
    <row r="10437" spans="5:7">
      <c r="E10437" s="80">
        <v>40097</v>
      </c>
      <c r="F10437">
        <v>2009</v>
      </c>
      <c r="G10437">
        <v>10.75</v>
      </c>
    </row>
    <row r="10438" spans="5:7">
      <c r="E10438" s="80">
        <v>40098</v>
      </c>
      <c r="F10438">
        <v>2009</v>
      </c>
      <c r="G10438">
        <v>10.75</v>
      </c>
    </row>
    <row r="10439" spans="5:7">
      <c r="E10439" s="80">
        <v>40099</v>
      </c>
      <c r="F10439">
        <v>2009</v>
      </c>
      <c r="G10439">
        <v>10.75</v>
      </c>
    </row>
    <row r="10440" spans="5:7">
      <c r="E10440" s="80">
        <v>40100</v>
      </c>
      <c r="F10440">
        <v>2009</v>
      </c>
      <c r="G10440">
        <v>10.75</v>
      </c>
    </row>
    <row r="10441" spans="5:7">
      <c r="E10441" s="80">
        <v>40101</v>
      </c>
      <c r="F10441">
        <v>2009</v>
      </c>
      <c r="G10441">
        <v>9.75</v>
      </c>
    </row>
    <row r="10442" spans="5:7">
      <c r="E10442" s="80">
        <v>40102</v>
      </c>
      <c r="F10442">
        <v>2009</v>
      </c>
      <c r="G10442">
        <v>9.75</v>
      </c>
    </row>
    <row r="10443" spans="5:7">
      <c r="E10443" s="80">
        <v>40103</v>
      </c>
      <c r="F10443">
        <v>2009</v>
      </c>
      <c r="G10443">
        <v>9.75</v>
      </c>
    </row>
    <row r="10444" spans="5:7">
      <c r="E10444" s="80">
        <v>40104</v>
      </c>
      <c r="F10444">
        <v>2009</v>
      </c>
      <c r="G10444">
        <v>9.75</v>
      </c>
    </row>
    <row r="10445" spans="5:7">
      <c r="E10445" s="80">
        <v>40105</v>
      </c>
      <c r="F10445">
        <v>2009</v>
      </c>
      <c r="G10445">
        <v>9.75</v>
      </c>
    </row>
    <row r="10446" spans="5:7">
      <c r="E10446" s="80">
        <v>40106</v>
      </c>
      <c r="F10446">
        <v>2009</v>
      </c>
      <c r="G10446">
        <v>9.75</v>
      </c>
    </row>
    <row r="10447" spans="5:7">
      <c r="E10447" s="80">
        <v>40107</v>
      </c>
      <c r="F10447">
        <v>2009</v>
      </c>
      <c r="G10447">
        <v>9.75</v>
      </c>
    </row>
    <row r="10448" spans="5:7">
      <c r="E10448" s="80">
        <v>40108</v>
      </c>
      <c r="F10448">
        <v>2009</v>
      </c>
      <c r="G10448">
        <v>9.25</v>
      </c>
    </row>
    <row r="10449" spans="5:7">
      <c r="E10449" s="80">
        <v>40109</v>
      </c>
      <c r="F10449">
        <v>2009</v>
      </c>
      <c r="G10449">
        <v>9.25</v>
      </c>
    </row>
    <row r="10450" spans="5:7">
      <c r="E10450" s="80">
        <v>40110</v>
      </c>
      <c r="F10450">
        <v>2009</v>
      </c>
      <c r="G10450">
        <v>9.25</v>
      </c>
    </row>
    <row r="10451" spans="5:7">
      <c r="E10451" s="80">
        <v>40111</v>
      </c>
      <c r="F10451">
        <v>2009</v>
      </c>
      <c r="G10451">
        <v>9.25</v>
      </c>
    </row>
    <row r="10452" spans="5:7">
      <c r="E10452" s="80">
        <v>40112</v>
      </c>
      <c r="F10452">
        <v>2009</v>
      </c>
      <c r="G10452">
        <v>9.25</v>
      </c>
    </row>
    <row r="10453" spans="5:7">
      <c r="E10453" s="80">
        <v>40113</v>
      </c>
      <c r="F10453">
        <v>2009</v>
      </c>
      <c r="G10453">
        <v>9.25</v>
      </c>
    </row>
    <row r="10454" spans="5:7">
      <c r="E10454" s="80">
        <v>40114</v>
      </c>
      <c r="F10454">
        <v>2009</v>
      </c>
      <c r="G10454">
        <v>9.25</v>
      </c>
    </row>
    <row r="10455" spans="5:7">
      <c r="E10455" s="80">
        <v>40115</v>
      </c>
      <c r="F10455">
        <v>2009</v>
      </c>
      <c r="G10455">
        <v>9</v>
      </c>
    </row>
    <row r="10456" spans="5:7">
      <c r="E10456" s="80">
        <v>40116</v>
      </c>
      <c r="F10456">
        <v>2009</v>
      </c>
      <c r="G10456">
        <v>9</v>
      </c>
    </row>
    <row r="10457" spans="5:7">
      <c r="E10457" s="80">
        <v>40117</v>
      </c>
      <c r="F10457">
        <v>2009</v>
      </c>
      <c r="G10457">
        <v>9</v>
      </c>
    </row>
    <row r="10458" spans="5:7">
      <c r="E10458" s="80">
        <v>40118</v>
      </c>
      <c r="F10458">
        <v>2009</v>
      </c>
      <c r="G10458">
        <v>9</v>
      </c>
    </row>
    <row r="10459" spans="5:7">
      <c r="E10459" s="80">
        <v>40119</v>
      </c>
      <c r="F10459">
        <v>2009</v>
      </c>
      <c r="G10459">
        <v>9</v>
      </c>
    </row>
    <row r="10460" spans="5:7">
      <c r="E10460" s="80">
        <v>40120</v>
      </c>
      <c r="F10460">
        <v>2009</v>
      </c>
      <c r="G10460">
        <v>9</v>
      </c>
    </row>
    <row r="10461" spans="5:7">
      <c r="E10461" s="80">
        <v>40121</v>
      </c>
      <c r="F10461">
        <v>2009</v>
      </c>
      <c r="G10461">
        <v>9</v>
      </c>
    </row>
    <row r="10462" spans="5:7">
      <c r="E10462" s="80">
        <v>40122</v>
      </c>
      <c r="F10462">
        <v>2009</v>
      </c>
      <c r="G10462">
        <v>8.75</v>
      </c>
    </row>
    <row r="10463" spans="5:7">
      <c r="E10463" s="80">
        <v>40123</v>
      </c>
      <c r="F10463">
        <v>2009</v>
      </c>
      <c r="G10463">
        <v>8.75</v>
      </c>
    </row>
    <row r="10464" spans="5:7">
      <c r="E10464" s="80">
        <v>40124</v>
      </c>
      <c r="F10464">
        <v>2009</v>
      </c>
      <c r="G10464">
        <v>8.75</v>
      </c>
    </row>
    <row r="10465" spans="5:7">
      <c r="E10465" s="80">
        <v>40125</v>
      </c>
      <c r="F10465">
        <v>2009</v>
      </c>
      <c r="G10465">
        <v>8.75</v>
      </c>
    </row>
    <row r="10466" spans="5:7">
      <c r="E10466" s="80">
        <v>40126</v>
      </c>
      <c r="F10466">
        <v>2009</v>
      </c>
      <c r="G10466">
        <v>8.75</v>
      </c>
    </row>
    <row r="10467" spans="5:7">
      <c r="E10467" s="80">
        <v>40127</v>
      </c>
      <c r="F10467">
        <v>2009</v>
      </c>
      <c r="G10467">
        <v>8.75</v>
      </c>
    </row>
    <row r="10468" spans="5:7">
      <c r="E10468" s="80">
        <v>40128</v>
      </c>
      <c r="F10468">
        <v>2009</v>
      </c>
      <c r="G10468">
        <v>8.75</v>
      </c>
    </row>
    <row r="10469" spans="5:7">
      <c r="E10469" s="80">
        <v>40129</v>
      </c>
      <c r="F10469">
        <v>2009</v>
      </c>
      <c r="G10469">
        <v>9</v>
      </c>
    </row>
    <row r="10470" spans="5:7">
      <c r="E10470" s="80">
        <v>40130</v>
      </c>
      <c r="F10470">
        <v>2009</v>
      </c>
      <c r="G10470">
        <v>9</v>
      </c>
    </row>
    <row r="10471" spans="5:7">
      <c r="E10471" s="80">
        <v>40131</v>
      </c>
      <c r="F10471">
        <v>2009</v>
      </c>
      <c r="G10471">
        <v>9</v>
      </c>
    </row>
    <row r="10472" spans="5:7">
      <c r="E10472" s="80">
        <v>40132</v>
      </c>
      <c r="F10472">
        <v>2009</v>
      </c>
      <c r="G10472">
        <v>9</v>
      </c>
    </row>
    <row r="10473" spans="5:7">
      <c r="E10473" s="80">
        <v>40133</v>
      </c>
      <c r="F10473">
        <v>2009</v>
      </c>
      <c r="G10473">
        <v>9</v>
      </c>
    </row>
    <row r="10474" spans="5:7">
      <c r="E10474" s="80">
        <v>40134</v>
      </c>
      <c r="F10474">
        <v>2009</v>
      </c>
      <c r="G10474">
        <v>9</v>
      </c>
    </row>
    <row r="10475" spans="5:7">
      <c r="E10475" s="80">
        <v>40135</v>
      </c>
      <c r="F10475">
        <v>2009</v>
      </c>
      <c r="G10475">
        <v>9</v>
      </c>
    </row>
    <row r="10476" spans="5:7">
      <c r="E10476" s="80">
        <v>40136</v>
      </c>
      <c r="F10476">
        <v>2009</v>
      </c>
      <c r="G10476">
        <v>9</v>
      </c>
    </row>
    <row r="10477" spans="5:7">
      <c r="E10477" s="80">
        <v>40137</v>
      </c>
      <c r="F10477">
        <v>2009</v>
      </c>
      <c r="G10477">
        <v>9</v>
      </c>
    </row>
    <row r="10478" spans="5:7">
      <c r="E10478" s="80">
        <v>40138</v>
      </c>
      <c r="F10478">
        <v>2009</v>
      </c>
      <c r="G10478">
        <v>9</v>
      </c>
    </row>
    <row r="10479" spans="5:7">
      <c r="E10479" s="80">
        <v>40139</v>
      </c>
      <c r="F10479">
        <v>2009</v>
      </c>
      <c r="G10479">
        <v>9</v>
      </c>
    </row>
    <row r="10480" spans="5:7">
      <c r="E10480" s="80">
        <v>40140</v>
      </c>
      <c r="F10480">
        <v>2009</v>
      </c>
      <c r="G10480">
        <v>9</v>
      </c>
    </row>
    <row r="10481" spans="5:7">
      <c r="E10481" s="80">
        <v>40141</v>
      </c>
      <c r="F10481">
        <v>2009</v>
      </c>
      <c r="G10481">
        <v>9</v>
      </c>
    </row>
    <row r="10482" spans="5:7">
      <c r="E10482" s="80">
        <v>40142</v>
      </c>
      <c r="F10482">
        <v>2009</v>
      </c>
      <c r="G10482">
        <v>9</v>
      </c>
    </row>
    <row r="10483" spans="5:7">
      <c r="E10483" s="80">
        <v>40143</v>
      </c>
      <c r="F10483">
        <v>2009</v>
      </c>
      <c r="G10483">
        <v>9.25</v>
      </c>
    </row>
    <row r="10484" spans="5:7">
      <c r="E10484" s="80">
        <v>40144</v>
      </c>
      <c r="F10484">
        <v>2009</v>
      </c>
      <c r="G10484">
        <v>9.25</v>
      </c>
    </row>
    <row r="10485" spans="5:7">
      <c r="E10485" s="80">
        <v>40145</v>
      </c>
      <c r="F10485">
        <v>2009</v>
      </c>
      <c r="G10485">
        <v>9.25</v>
      </c>
    </row>
    <row r="10486" spans="5:7">
      <c r="E10486" s="80">
        <v>40146</v>
      </c>
      <c r="F10486">
        <v>2009</v>
      </c>
      <c r="G10486">
        <v>9.25</v>
      </c>
    </row>
    <row r="10487" spans="5:7">
      <c r="E10487" s="80">
        <v>40147</v>
      </c>
      <c r="F10487">
        <v>2009</v>
      </c>
      <c r="G10487">
        <v>9.25</v>
      </c>
    </row>
    <row r="10488" spans="5:7">
      <c r="E10488" s="80">
        <v>40148</v>
      </c>
      <c r="F10488">
        <v>2009</v>
      </c>
      <c r="G10488">
        <v>9.25</v>
      </c>
    </row>
    <row r="10489" spans="5:7">
      <c r="E10489" s="80">
        <v>40149</v>
      </c>
      <c r="F10489">
        <v>2009</v>
      </c>
      <c r="G10489">
        <v>9.25</v>
      </c>
    </row>
    <row r="10490" spans="5:7">
      <c r="E10490" s="80">
        <v>40150</v>
      </c>
      <c r="F10490">
        <v>2009</v>
      </c>
      <c r="G10490">
        <v>9.5</v>
      </c>
    </row>
    <row r="10491" spans="5:7">
      <c r="E10491" s="80">
        <v>40151</v>
      </c>
      <c r="F10491">
        <v>2009</v>
      </c>
      <c r="G10491">
        <v>9.5</v>
      </c>
    </row>
    <row r="10492" spans="5:7">
      <c r="E10492" s="80">
        <v>40152</v>
      </c>
      <c r="F10492">
        <v>2009</v>
      </c>
      <c r="G10492">
        <v>9.5</v>
      </c>
    </row>
    <row r="10493" spans="5:7">
      <c r="E10493" s="80">
        <v>40153</v>
      </c>
      <c r="F10493">
        <v>2009</v>
      </c>
      <c r="G10493">
        <v>9.5</v>
      </c>
    </row>
    <row r="10494" spans="5:7">
      <c r="E10494" s="80">
        <v>40154</v>
      </c>
      <c r="F10494">
        <v>2009</v>
      </c>
      <c r="G10494">
        <v>9.5</v>
      </c>
    </row>
    <row r="10495" spans="5:7">
      <c r="E10495" s="80">
        <v>40155</v>
      </c>
      <c r="F10495">
        <v>2009</v>
      </c>
      <c r="G10495">
        <v>9.5</v>
      </c>
    </row>
    <row r="10496" spans="5:7">
      <c r="E10496" s="80">
        <v>40156</v>
      </c>
      <c r="F10496">
        <v>2009</v>
      </c>
      <c r="G10496">
        <v>9.5</v>
      </c>
    </row>
    <row r="10497" spans="5:7">
      <c r="E10497" s="80">
        <v>40157</v>
      </c>
      <c r="F10497">
        <v>2009</v>
      </c>
      <c r="G10497">
        <v>9.25</v>
      </c>
    </row>
    <row r="10498" spans="5:7">
      <c r="E10498" s="80">
        <v>40158</v>
      </c>
      <c r="F10498">
        <v>2009</v>
      </c>
      <c r="G10498">
        <v>9.25</v>
      </c>
    </row>
    <row r="10499" spans="5:7">
      <c r="E10499" s="80">
        <v>40159</v>
      </c>
      <c r="F10499">
        <v>2009</v>
      </c>
      <c r="G10499">
        <v>9.25</v>
      </c>
    </row>
    <row r="10500" spans="5:7">
      <c r="E10500" s="80">
        <v>40160</v>
      </c>
      <c r="F10500">
        <v>2009</v>
      </c>
      <c r="G10500">
        <v>9.25</v>
      </c>
    </row>
    <row r="10501" spans="5:7">
      <c r="E10501" s="80">
        <v>40161</v>
      </c>
      <c r="F10501">
        <v>2009</v>
      </c>
      <c r="G10501">
        <v>9.25</v>
      </c>
    </row>
    <row r="10502" spans="5:7">
      <c r="E10502" s="80">
        <v>40162</v>
      </c>
      <c r="F10502">
        <v>2009</v>
      </c>
      <c r="G10502">
        <v>9.25</v>
      </c>
    </row>
    <row r="10503" spans="5:7">
      <c r="E10503" s="80">
        <v>40163</v>
      </c>
      <c r="F10503">
        <v>2009</v>
      </c>
      <c r="G10503">
        <v>9.25</v>
      </c>
    </row>
    <row r="10504" spans="5:7">
      <c r="E10504" s="80">
        <v>40164</v>
      </c>
      <c r="F10504">
        <v>2009</v>
      </c>
      <c r="G10504">
        <v>8.75</v>
      </c>
    </row>
    <row r="10505" spans="5:7">
      <c r="E10505" s="80">
        <v>40165</v>
      </c>
      <c r="F10505">
        <v>2009</v>
      </c>
      <c r="G10505">
        <v>8.75</v>
      </c>
    </row>
    <row r="10506" spans="5:7">
      <c r="E10506" s="80">
        <v>40166</v>
      </c>
      <c r="F10506">
        <v>2009</v>
      </c>
      <c r="G10506">
        <v>8.75</v>
      </c>
    </row>
    <row r="10507" spans="5:7">
      <c r="E10507" s="80">
        <v>40167</v>
      </c>
      <c r="F10507">
        <v>2009</v>
      </c>
      <c r="G10507">
        <v>8.75</v>
      </c>
    </row>
    <row r="10508" spans="5:7">
      <c r="E10508" s="80">
        <v>40168</v>
      </c>
      <c r="F10508">
        <v>2009</v>
      </c>
      <c r="G10508">
        <v>8.75</v>
      </c>
    </row>
    <row r="10509" spans="5:7">
      <c r="E10509" s="80">
        <v>40169</v>
      </c>
      <c r="F10509">
        <v>2009</v>
      </c>
      <c r="G10509">
        <v>8.75</v>
      </c>
    </row>
    <row r="10510" spans="5:7">
      <c r="E10510" s="80">
        <v>40170</v>
      </c>
      <c r="F10510">
        <v>2009</v>
      </c>
      <c r="G10510">
        <v>8.75</v>
      </c>
    </row>
    <row r="10511" spans="5:7">
      <c r="E10511" s="80">
        <v>40171</v>
      </c>
      <c r="F10511">
        <v>2009</v>
      </c>
      <c r="G10511">
        <v>8.25</v>
      </c>
    </row>
    <row r="10512" spans="5:7">
      <c r="E10512" s="80">
        <v>40172</v>
      </c>
      <c r="F10512">
        <v>2009</v>
      </c>
      <c r="G10512">
        <v>8.25</v>
      </c>
    </row>
    <row r="10513" spans="5:7">
      <c r="E10513" s="80">
        <v>40173</v>
      </c>
      <c r="F10513">
        <v>2009</v>
      </c>
      <c r="G10513">
        <v>8.25</v>
      </c>
    </row>
    <row r="10514" spans="5:7">
      <c r="E10514" s="80">
        <v>40174</v>
      </c>
      <c r="F10514">
        <v>2009</v>
      </c>
      <c r="G10514">
        <v>8.25</v>
      </c>
    </row>
    <row r="10515" spans="5:7">
      <c r="E10515" s="80">
        <v>40175</v>
      </c>
      <c r="F10515">
        <v>2009</v>
      </c>
      <c r="G10515">
        <v>8.25</v>
      </c>
    </row>
    <row r="10516" spans="5:7">
      <c r="E10516" s="80">
        <v>40176</v>
      </c>
      <c r="F10516">
        <v>2009</v>
      </c>
      <c r="G10516">
        <v>8.25</v>
      </c>
    </row>
    <row r="10517" spans="5:7">
      <c r="E10517" s="80">
        <v>40177</v>
      </c>
      <c r="F10517">
        <v>2009</v>
      </c>
      <c r="G10517">
        <v>8.25</v>
      </c>
    </row>
    <row r="10518" spans="5:7">
      <c r="E10518" s="80">
        <v>40178</v>
      </c>
      <c r="F10518">
        <v>2009</v>
      </c>
      <c r="G10518">
        <v>8.25</v>
      </c>
    </row>
    <row r="10519" spans="5:7">
      <c r="E10519" s="80">
        <v>40179</v>
      </c>
      <c r="F10519">
        <v>2010</v>
      </c>
      <c r="G10519">
        <v>8.25</v>
      </c>
    </row>
    <row r="10520" spans="5:7">
      <c r="E10520" s="80">
        <v>40180</v>
      </c>
      <c r="F10520">
        <v>2010</v>
      </c>
      <c r="G10520">
        <v>8.25</v>
      </c>
    </row>
    <row r="10521" spans="5:7">
      <c r="E10521" s="80">
        <v>40181</v>
      </c>
      <c r="F10521">
        <v>2010</v>
      </c>
      <c r="G10521">
        <v>8.25</v>
      </c>
    </row>
    <row r="10522" spans="5:7">
      <c r="E10522" s="80">
        <v>40182</v>
      </c>
      <c r="F10522">
        <v>2010</v>
      </c>
      <c r="G10522">
        <v>8.25</v>
      </c>
    </row>
    <row r="10523" spans="5:7">
      <c r="E10523" s="80">
        <v>40183</v>
      </c>
      <c r="F10523">
        <v>2010</v>
      </c>
      <c r="G10523">
        <v>8.25</v>
      </c>
    </row>
    <row r="10524" spans="5:7">
      <c r="E10524" s="80">
        <v>40184</v>
      </c>
      <c r="F10524">
        <v>2010</v>
      </c>
      <c r="G10524">
        <v>8.25</v>
      </c>
    </row>
    <row r="10525" spans="5:7">
      <c r="E10525" s="80">
        <v>40185</v>
      </c>
      <c r="F10525">
        <v>2010</v>
      </c>
      <c r="G10525">
        <v>8</v>
      </c>
    </row>
    <row r="10526" spans="5:7">
      <c r="E10526" s="80">
        <v>40186</v>
      </c>
      <c r="F10526">
        <v>2010</v>
      </c>
      <c r="G10526">
        <v>8</v>
      </c>
    </row>
    <row r="10527" spans="5:7">
      <c r="E10527" s="80">
        <v>40187</v>
      </c>
      <c r="F10527">
        <v>2010</v>
      </c>
      <c r="G10527">
        <v>8</v>
      </c>
    </row>
    <row r="10528" spans="5:7">
      <c r="E10528" s="80">
        <v>40188</v>
      </c>
      <c r="F10528">
        <v>2010</v>
      </c>
      <c r="G10528">
        <v>8</v>
      </c>
    </row>
    <row r="10529" spans="5:7">
      <c r="E10529" s="80">
        <v>40189</v>
      </c>
      <c r="F10529">
        <v>2010</v>
      </c>
      <c r="G10529">
        <v>8</v>
      </c>
    </row>
    <row r="10530" spans="5:7">
      <c r="E10530" s="80">
        <v>40190</v>
      </c>
      <c r="F10530">
        <v>2010</v>
      </c>
      <c r="G10530">
        <v>8</v>
      </c>
    </row>
    <row r="10531" spans="5:7">
      <c r="E10531" s="80">
        <v>40191</v>
      </c>
      <c r="F10531">
        <v>2010</v>
      </c>
      <c r="G10531">
        <v>8</v>
      </c>
    </row>
    <row r="10532" spans="5:7">
      <c r="E10532" s="80">
        <v>40192</v>
      </c>
      <c r="F10532">
        <v>2010</v>
      </c>
      <c r="G10532">
        <v>8</v>
      </c>
    </row>
    <row r="10533" spans="5:7">
      <c r="E10533" s="80">
        <v>40193</v>
      </c>
      <c r="F10533">
        <v>2010</v>
      </c>
      <c r="G10533">
        <v>8</v>
      </c>
    </row>
    <row r="10534" spans="5:7">
      <c r="E10534" s="80">
        <v>40194</v>
      </c>
      <c r="F10534">
        <v>2010</v>
      </c>
      <c r="G10534">
        <v>8</v>
      </c>
    </row>
    <row r="10535" spans="5:7">
      <c r="E10535" s="80">
        <v>40195</v>
      </c>
      <c r="F10535">
        <v>2010</v>
      </c>
      <c r="G10535">
        <v>8</v>
      </c>
    </row>
    <row r="10536" spans="5:7">
      <c r="E10536" s="80">
        <v>40196</v>
      </c>
      <c r="F10536">
        <v>2010</v>
      </c>
      <c r="G10536">
        <v>8</v>
      </c>
    </row>
    <row r="10537" spans="5:7">
      <c r="E10537" s="80">
        <v>40197</v>
      </c>
      <c r="F10537">
        <v>2010</v>
      </c>
      <c r="G10537">
        <v>8</v>
      </c>
    </row>
    <row r="10538" spans="5:7">
      <c r="E10538" s="80">
        <v>40198</v>
      </c>
      <c r="F10538">
        <v>2010</v>
      </c>
      <c r="G10538">
        <v>8</v>
      </c>
    </row>
    <row r="10539" spans="5:7">
      <c r="E10539" s="80">
        <v>40199</v>
      </c>
      <c r="F10539">
        <v>2010</v>
      </c>
      <c r="G10539">
        <v>8</v>
      </c>
    </row>
    <row r="10540" spans="5:7">
      <c r="E10540" s="80">
        <v>40200</v>
      </c>
      <c r="F10540">
        <v>2010</v>
      </c>
      <c r="G10540">
        <v>8</v>
      </c>
    </row>
    <row r="10541" spans="5:7">
      <c r="E10541" s="80">
        <v>40201</v>
      </c>
      <c r="F10541">
        <v>2010</v>
      </c>
      <c r="G10541">
        <v>8</v>
      </c>
    </row>
    <row r="10542" spans="5:7">
      <c r="E10542" s="80">
        <v>40202</v>
      </c>
      <c r="F10542">
        <v>2010</v>
      </c>
      <c r="G10542">
        <v>8</v>
      </c>
    </row>
    <row r="10543" spans="5:7">
      <c r="E10543" s="80">
        <v>40203</v>
      </c>
      <c r="F10543">
        <v>2010</v>
      </c>
      <c r="G10543">
        <v>8</v>
      </c>
    </row>
    <row r="10544" spans="5:7">
      <c r="E10544" s="80">
        <v>40204</v>
      </c>
      <c r="F10544">
        <v>2010</v>
      </c>
      <c r="G10544">
        <v>8</v>
      </c>
    </row>
    <row r="10545" spans="5:7">
      <c r="E10545" s="80">
        <v>40205</v>
      </c>
      <c r="F10545">
        <v>2010</v>
      </c>
      <c r="G10545">
        <v>8</v>
      </c>
    </row>
    <row r="10546" spans="5:7">
      <c r="E10546" s="80">
        <v>40206</v>
      </c>
      <c r="F10546">
        <v>2010</v>
      </c>
      <c r="G10546">
        <v>8</v>
      </c>
    </row>
    <row r="10547" spans="5:7">
      <c r="E10547" s="80">
        <v>40207</v>
      </c>
      <c r="F10547">
        <v>2010</v>
      </c>
      <c r="G10547">
        <v>8</v>
      </c>
    </row>
    <row r="10548" spans="5:7">
      <c r="E10548" s="80">
        <v>40208</v>
      </c>
      <c r="F10548">
        <v>2010</v>
      </c>
      <c r="G10548">
        <v>8</v>
      </c>
    </row>
    <row r="10549" spans="5:7">
      <c r="E10549" s="80">
        <v>40209</v>
      </c>
      <c r="F10549">
        <v>2010</v>
      </c>
      <c r="G10549">
        <v>8</v>
      </c>
    </row>
    <row r="10550" spans="5:7">
      <c r="E10550" s="80">
        <v>40210</v>
      </c>
      <c r="F10550">
        <v>2010</v>
      </c>
      <c r="G10550">
        <v>8</v>
      </c>
    </row>
    <row r="10551" spans="5:7">
      <c r="E10551" s="80">
        <v>40211</v>
      </c>
      <c r="F10551">
        <v>2010</v>
      </c>
      <c r="G10551">
        <v>8</v>
      </c>
    </row>
    <row r="10552" spans="5:7">
      <c r="E10552" s="80">
        <v>40212</v>
      </c>
      <c r="F10552">
        <v>2010</v>
      </c>
      <c r="G10552">
        <v>8</v>
      </c>
    </row>
    <row r="10553" spans="5:7">
      <c r="E10553" s="80">
        <v>40213</v>
      </c>
      <c r="F10553">
        <v>2010</v>
      </c>
      <c r="G10553">
        <v>8</v>
      </c>
    </row>
    <row r="10554" spans="5:7">
      <c r="E10554" s="80">
        <v>40214</v>
      </c>
      <c r="F10554">
        <v>2010</v>
      </c>
      <c r="G10554">
        <v>8</v>
      </c>
    </row>
    <row r="10555" spans="5:7">
      <c r="E10555" s="80">
        <v>40215</v>
      </c>
      <c r="F10555">
        <v>2010</v>
      </c>
      <c r="G10555">
        <v>8</v>
      </c>
    </row>
    <row r="10556" spans="5:7">
      <c r="E10556" s="80">
        <v>40216</v>
      </c>
      <c r="F10556">
        <v>2010</v>
      </c>
      <c r="G10556">
        <v>8</v>
      </c>
    </row>
    <row r="10557" spans="5:7">
      <c r="E10557" s="80">
        <v>40217</v>
      </c>
      <c r="F10557">
        <v>2010</v>
      </c>
      <c r="G10557">
        <v>8</v>
      </c>
    </row>
    <row r="10558" spans="5:7">
      <c r="E10558" s="80">
        <v>40218</v>
      </c>
      <c r="F10558">
        <v>2010</v>
      </c>
      <c r="G10558">
        <v>8</v>
      </c>
    </row>
    <row r="10559" spans="5:7">
      <c r="E10559" s="80">
        <v>40219</v>
      </c>
      <c r="F10559">
        <v>2010</v>
      </c>
      <c r="G10559">
        <v>8</v>
      </c>
    </row>
    <row r="10560" spans="5:7">
      <c r="E10560" s="80">
        <v>40220</v>
      </c>
      <c r="F10560">
        <v>2010</v>
      </c>
      <c r="G10560">
        <v>8</v>
      </c>
    </row>
    <row r="10561" spans="5:7">
      <c r="E10561" s="80">
        <v>40221</v>
      </c>
      <c r="F10561">
        <v>2010</v>
      </c>
      <c r="G10561">
        <v>8</v>
      </c>
    </row>
    <row r="10562" spans="5:7">
      <c r="E10562" s="80">
        <v>40222</v>
      </c>
      <c r="F10562">
        <v>2010</v>
      </c>
      <c r="G10562">
        <v>8</v>
      </c>
    </row>
    <row r="10563" spans="5:7">
      <c r="E10563" s="80">
        <v>40223</v>
      </c>
      <c r="F10563">
        <v>2010</v>
      </c>
      <c r="G10563">
        <v>8</v>
      </c>
    </row>
    <row r="10564" spans="5:7">
      <c r="E10564" s="80">
        <v>40224</v>
      </c>
      <c r="F10564">
        <v>2010</v>
      </c>
      <c r="G10564">
        <v>8</v>
      </c>
    </row>
    <row r="10565" spans="5:7">
      <c r="E10565" s="80">
        <v>40225</v>
      </c>
      <c r="F10565">
        <v>2010</v>
      </c>
      <c r="G10565">
        <v>8</v>
      </c>
    </row>
    <row r="10566" spans="5:7">
      <c r="E10566" s="80">
        <v>40226</v>
      </c>
      <c r="F10566">
        <v>2010</v>
      </c>
      <c r="G10566">
        <v>8</v>
      </c>
    </row>
    <row r="10567" spans="5:7">
      <c r="E10567" s="80">
        <v>40227</v>
      </c>
      <c r="F10567">
        <v>2010</v>
      </c>
      <c r="G10567">
        <v>8.25</v>
      </c>
    </row>
    <row r="10568" spans="5:7">
      <c r="E10568" s="80">
        <v>40228</v>
      </c>
      <c r="F10568">
        <v>2010</v>
      </c>
      <c r="G10568">
        <v>8.25</v>
      </c>
    </row>
    <row r="10569" spans="5:7">
      <c r="E10569" s="80">
        <v>40229</v>
      </c>
      <c r="F10569">
        <v>2010</v>
      </c>
      <c r="G10569">
        <v>8.25</v>
      </c>
    </row>
    <row r="10570" spans="5:7">
      <c r="E10570" s="80">
        <v>40230</v>
      </c>
      <c r="F10570">
        <v>2010</v>
      </c>
      <c r="G10570">
        <v>8.25</v>
      </c>
    </row>
    <row r="10571" spans="5:7">
      <c r="E10571" s="80">
        <v>40231</v>
      </c>
      <c r="F10571">
        <v>2010</v>
      </c>
      <c r="G10571">
        <v>8.25</v>
      </c>
    </row>
    <row r="10572" spans="5:7">
      <c r="E10572" s="80">
        <v>40232</v>
      </c>
      <c r="F10572">
        <v>2010</v>
      </c>
      <c r="G10572">
        <v>8.25</v>
      </c>
    </row>
    <row r="10573" spans="5:7">
      <c r="E10573" s="80">
        <v>40233</v>
      </c>
      <c r="F10573">
        <v>2010</v>
      </c>
      <c r="G10573">
        <v>8.25</v>
      </c>
    </row>
    <row r="10574" spans="5:7">
      <c r="E10574" s="80">
        <v>40234</v>
      </c>
      <c r="F10574">
        <v>2010</v>
      </c>
      <c r="G10574">
        <v>8</v>
      </c>
    </row>
    <row r="10575" spans="5:7">
      <c r="E10575" s="80">
        <v>40235</v>
      </c>
      <c r="F10575">
        <v>2010</v>
      </c>
      <c r="G10575">
        <v>8</v>
      </c>
    </row>
    <row r="10576" spans="5:7">
      <c r="E10576" s="80">
        <v>40236</v>
      </c>
      <c r="F10576">
        <v>2010</v>
      </c>
      <c r="G10576">
        <v>8</v>
      </c>
    </row>
    <row r="10577" spans="5:7">
      <c r="E10577" s="80">
        <v>40237</v>
      </c>
      <c r="F10577">
        <v>2010</v>
      </c>
      <c r="G10577">
        <v>8</v>
      </c>
    </row>
    <row r="10578" spans="5:7">
      <c r="E10578" s="80">
        <v>40238</v>
      </c>
      <c r="F10578">
        <v>2010</v>
      </c>
      <c r="G10578">
        <v>8</v>
      </c>
    </row>
    <row r="10579" spans="5:7">
      <c r="E10579" s="80">
        <v>40239</v>
      </c>
      <c r="F10579">
        <v>2010</v>
      </c>
      <c r="G10579">
        <v>8</v>
      </c>
    </row>
    <row r="10580" spans="5:7">
      <c r="E10580" s="80">
        <v>40240</v>
      </c>
      <c r="F10580">
        <v>2010</v>
      </c>
      <c r="G10580">
        <v>8</v>
      </c>
    </row>
    <row r="10581" spans="5:7">
      <c r="E10581" s="80">
        <v>40241</v>
      </c>
      <c r="F10581">
        <v>2010</v>
      </c>
      <c r="G10581">
        <v>8.25</v>
      </c>
    </row>
    <row r="10582" spans="5:7">
      <c r="E10582" s="80">
        <v>40242</v>
      </c>
      <c r="F10582">
        <v>2010</v>
      </c>
      <c r="G10582">
        <v>8.25</v>
      </c>
    </row>
    <row r="10583" spans="5:7">
      <c r="E10583" s="80">
        <v>40243</v>
      </c>
      <c r="F10583">
        <v>2010</v>
      </c>
      <c r="G10583">
        <v>8.25</v>
      </c>
    </row>
    <row r="10584" spans="5:7">
      <c r="E10584" s="80">
        <v>40244</v>
      </c>
      <c r="F10584">
        <v>2010</v>
      </c>
      <c r="G10584">
        <v>8.25</v>
      </c>
    </row>
    <row r="10585" spans="5:7">
      <c r="E10585" s="80">
        <v>40245</v>
      </c>
      <c r="F10585">
        <v>2010</v>
      </c>
      <c r="G10585">
        <v>8.25</v>
      </c>
    </row>
    <row r="10586" spans="5:7">
      <c r="E10586" s="80">
        <v>40246</v>
      </c>
      <c r="F10586">
        <v>2010</v>
      </c>
      <c r="G10586">
        <v>8.25</v>
      </c>
    </row>
    <row r="10587" spans="5:7">
      <c r="E10587" s="80">
        <v>40247</v>
      </c>
      <c r="F10587">
        <v>2010</v>
      </c>
      <c r="G10587">
        <v>8.25</v>
      </c>
    </row>
    <row r="10588" spans="5:7">
      <c r="E10588" s="80">
        <v>40248</v>
      </c>
      <c r="F10588">
        <v>2010</v>
      </c>
      <c r="G10588">
        <v>8.25</v>
      </c>
    </row>
    <row r="10589" spans="5:7">
      <c r="E10589" s="80">
        <v>40249</v>
      </c>
      <c r="F10589">
        <v>2010</v>
      </c>
      <c r="G10589">
        <v>8.25</v>
      </c>
    </row>
    <row r="10590" spans="5:7">
      <c r="E10590" s="80">
        <v>40250</v>
      </c>
      <c r="F10590">
        <v>2010</v>
      </c>
      <c r="G10590">
        <v>8.25</v>
      </c>
    </row>
    <row r="10591" spans="5:7">
      <c r="E10591" s="80">
        <v>40251</v>
      </c>
      <c r="F10591">
        <v>2010</v>
      </c>
      <c r="G10591">
        <v>8.25</v>
      </c>
    </row>
    <row r="10592" spans="5:7">
      <c r="E10592" s="80">
        <v>40252</v>
      </c>
      <c r="F10592">
        <v>2010</v>
      </c>
      <c r="G10592">
        <v>8.25</v>
      </c>
    </row>
    <row r="10593" spans="5:7">
      <c r="E10593" s="80">
        <v>40253</v>
      </c>
      <c r="F10593">
        <v>2010</v>
      </c>
      <c r="G10593">
        <v>8.25</v>
      </c>
    </row>
    <row r="10594" spans="5:7">
      <c r="E10594" s="80">
        <v>40254</v>
      </c>
      <c r="F10594">
        <v>2010</v>
      </c>
      <c r="G10594">
        <v>8.25</v>
      </c>
    </row>
    <row r="10595" spans="5:7">
      <c r="E10595" s="80">
        <v>40255</v>
      </c>
      <c r="F10595">
        <v>2010</v>
      </c>
      <c r="G10595">
        <v>8</v>
      </c>
    </row>
    <row r="10596" spans="5:7">
      <c r="E10596" s="80">
        <v>40256</v>
      </c>
      <c r="F10596">
        <v>2010</v>
      </c>
      <c r="G10596">
        <v>8</v>
      </c>
    </row>
    <row r="10597" spans="5:7">
      <c r="E10597" s="80">
        <v>40257</v>
      </c>
      <c r="F10597">
        <v>2010</v>
      </c>
      <c r="G10597">
        <v>8</v>
      </c>
    </row>
    <row r="10598" spans="5:7">
      <c r="E10598" s="80">
        <v>40258</v>
      </c>
      <c r="F10598">
        <v>2010</v>
      </c>
      <c r="G10598">
        <v>8</v>
      </c>
    </row>
    <row r="10599" spans="5:7">
      <c r="E10599" s="80">
        <v>40259</v>
      </c>
      <c r="F10599">
        <v>2010</v>
      </c>
      <c r="G10599">
        <v>8</v>
      </c>
    </row>
    <row r="10600" spans="5:7">
      <c r="E10600" s="80">
        <v>40260</v>
      </c>
      <c r="F10600">
        <v>2010</v>
      </c>
      <c r="G10600">
        <v>8</v>
      </c>
    </row>
    <row r="10601" spans="5:7">
      <c r="E10601" s="80">
        <v>40261</v>
      </c>
      <c r="F10601">
        <v>2010</v>
      </c>
      <c r="G10601">
        <v>8</v>
      </c>
    </row>
    <row r="10602" spans="5:7">
      <c r="E10602" s="80">
        <v>40262</v>
      </c>
      <c r="F10602">
        <v>2010</v>
      </c>
      <c r="G10602">
        <v>8</v>
      </c>
    </row>
    <row r="10603" spans="5:7">
      <c r="E10603" s="80">
        <v>40263</v>
      </c>
      <c r="F10603">
        <v>2010</v>
      </c>
      <c r="G10603">
        <v>8</v>
      </c>
    </row>
    <row r="10604" spans="5:7">
      <c r="E10604" s="80">
        <v>40264</v>
      </c>
      <c r="F10604">
        <v>2010</v>
      </c>
      <c r="G10604">
        <v>8</v>
      </c>
    </row>
    <row r="10605" spans="5:7">
      <c r="E10605" s="80">
        <v>40265</v>
      </c>
      <c r="F10605">
        <v>2010</v>
      </c>
      <c r="G10605">
        <v>8</v>
      </c>
    </row>
    <row r="10606" spans="5:7">
      <c r="E10606" s="80">
        <v>40266</v>
      </c>
      <c r="F10606">
        <v>2010</v>
      </c>
      <c r="G10606">
        <v>8</v>
      </c>
    </row>
    <row r="10607" spans="5:7">
      <c r="E10607" s="80">
        <v>40267</v>
      </c>
      <c r="F10607">
        <v>2010</v>
      </c>
      <c r="G10607">
        <v>8</v>
      </c>
    </row>
    <row r="10608" spans="5:7">
      <c r="E10608" s="80">
        <v>40268</v>
      </c>
      <c r="F10608">
        <v>2010</v>
      </c>
      <c r="G10608">
        <v>8</v>
      </c>
    </row>
    <row r="10609" spans="5:7">
      <c r="E10609" s="80">
        <v>40269</v>
      </c>
      <c r="F10609">
        <v>2010</v>
      </c>
      <c r="G10609">
        <v>8.5</v>
      </c>
    </row>
    <row r="10610" spans="5:7">
      <c r="E10610" s="80">
        <v>40270</v>
      </c>
      <c r="F10610">
        <v>2010</v>
      </c>
      <c r="G10610">
        <v>8.5</v>
      </c>
    </row>
    <row r="10611" spans="5:7">
      <c r="E10611" s="80">
        <v>40271</v>
      </c>
      <c r="F10611">
        <v>2010</v>
      </c>
      <c r="G10611">
        <v>8.5</v>
      </c>
    </row>
    <row r="10612" spans="5:7">
      <c r="E10612" s="80">
        <v>40272</v>
      </c>
      <c r="F10612">
        <v>2010</v>
      </c>
      <c r="G10612">
        <v>8.5</v>
      </c>
    </row>
    <row r="10613" spans="5:7">
      <c r="E10613" s="80">
        <v>40273</v>
      </c>
      <c r="F10613">
        <v>2010</v>
      </c>
      <c r="G10613">
        <v>8.5</v>
      </c>
    </row>
    <row r="10614" spans="5:7">
      <c r="E10614" s="80">
        <v>40274</v>
      </c>
      <c r="F10614">
        <v>2010</v>
      </c>
      <c r="G10614">
        <v>8.5</v>
      </c>
    </row>
    <row r="10615" spans="5:7">
      <c r="E10615" s="80">
        <v>40275</v>
      </c>
      <c r="F10615">
        <v>2010</v>
      </c>
      <c r="G10615">
        <v>8.5</v>
      </c>
    </row>
    <row r="10616" spans="5:7">
      <c r="E10616" s="80">
        <v>40276</v>
      </c>
      <c r="F10616">
        <v>2010</v>
      </c>
      <c r="G10616">
        <v>8</v>
      </c>
    </row>
    <row r="10617" spans="5:7">
      <c r="E10617" s="80">
        <v>40277</v>
      </c>
      <c r="F10617">
        <v>2010</v>
      </c>
      <c r="G10617">
        <v>8</v>
      </c>
    </row>
    <row r="10618" spans="5:7">
      <c r="E10618" s="80">
        <v>40278</v>
      </c>
      <c r="F10618">
        <v>2010</v>
      </c>
      <c r="G10618">
        <v>8</v>
      </c>
    </row>
    <row r="10619" spans="5:7">
      <c r="E10619" s="80">
        <v>40279</v>
      </c>
      <c r="F10619">
        <v>2010</v>
      </c>
      <c r="G10619">
        <v>8</v>
      </c>
    </row>
    <row r="10620" spans="5:7">
      <c r="E10620" s="80">
        <v>40280</v>
      </c>
      <c r="F10620">
        <v>2010</v>
      </c>
      <c r="G10620">
        <v>8</v>
      </c>
    </row>
    <row r="10621" spans="5:7">
      <c r="E10621" s="80">
        <v>40281</v>
      </c>
      <c r="F10621">
        <v>2010</v>
      </c>
      <c r="G10621">
        <v>8</v>
      </c>
    </row>
    <row r="10622" spans="5:7">
      <c r="E10622" s="80">
        <v>40282</v>
      </c>
      <c r="F10622">
        <v>2010</v>
      </c>
      <c r="G10622">
        <v>8</v>
      </c>
    </row>
    <row r="10623" spans="5:7">
      <c r="E10623" s="80">
        <v>40283</v>
      </c>
      <c r="F10623">
        <v>2010</v>
      </c>
      <c r="G10623">
        <v>8.25</v>
      </c>
    </row>
    <row r="10624" spans="5:7">
      <c r="E10624" s="80">
        <v>40284</v>
      </c>
      <c r="F10624">
        <v>2010</v>
      </c>
      <c r="G10624">
        <v>8.25</v>
      </c>
    </row>
    <row r="10625" spans="5:7">
      <c r="E10625" s="80">
        <v>40285</v>
      </c>
      <c r="F10625">
        <v>2010</v>
      </c>
      <c r="G10625">
        <v>8.25</v>
      </c>
    </row>
    <row r="10626" spans="5:7">
      <c r="E10626" s="80">
        <v>40286</v>
      </c>
      <c r="F10626">
        <v>2010</v>
      </c>
      <c r="G10626">
        <v>8.25</v>
      </c>
    </row>
    <row r="10627" spans="5:7">
      <c r="E10627" s="80">
        <v>40287</v>
      </c>
      <c r="F10627">
        <v>2010</v>
      </c>
      <c r="G10627">
        <v>8.25</v>
      </c>
    </row>
    <row r="10628" spans="5:7">
      <c r="E10628" s="80">
        <v>40288</v>
      </c>
      <c r="F10628">
        <v>2010</v>
      </c>
      <c r="G10628">
        <v>8.25</v>
      </c>
    </row>
    <row r="10629" spans="5:7">
      <c r="E10629" s="80">
        <v>40289</v>
      </c>
      <c r="F10629">
        <v>2010</v>
      </c>
      <c r="G10629">
        <v>8.25</v>
      </c>
    </row>
    <row r="10630" spans="5:7">
      <c r="E10630" s="80">
        <v>40290</v>
      </c>
      <c r="F10630">
        <v>2010</v>
      </c>
      <c r="G10630">
        <v>7.75</v>
      </c>
    </row>
    <row r="10631" spans="5:7">
      <c r="E10631" s="80">
        <v>40291</v>
      </c>
      <c r="F10631">
        <v>2010</v>
      </c>
      <c r="G10631">
        <v>7.75</v>
      </c>
    </row>
    <row r="10632" spans="5:7">
      <c r="E10632" s="80">
        <v>40292</v>
      </c>
      <c r="F10632">
        <v>2010</v>
      </c>
      <c r="G10632">
        <v>7.75</v>
      </c>
    </row>
    <row r="10633" spans="5:7">
      <c r="E10633" s="80">
        <v>40293</v>
      </c>
      <c r="F10633">
        <v>2010</v>
      </c>
      <c r="G10633">
        <v>7.75</v>
      </c>
    </row>
    <row r="10634" spans="5:7">
      <c r="E10634" s="80">
        <v>40294</v>
      </c>
      <c r="F10634">
        <v>2010</v>
      </c>
      <c r="G10634">
        <v>7.75</v>
      </c>
    </row>
    <row r="10635" spans="5:7">
      <c r="E10635" s="80">
        <v>40295</v>
      </c>
      <c r="F10635">
        <v>2010</v>
      </c>
      <c r="G10635">
        <v>7.75</v>
      </c>
    </row>
    <row r="10636" spans="5:7">
      <c r="E10636" s="80">
        <v>40296</v>
      </c>
      <c r="F10636">
        <v>2010</v>
      </c>
      <c r="G10636">
        <v>7.75</v>
      </c>
    </row>
    <row r="10637" spans="5:7">
      <c r="E10637" s="80">
        <v>40297</v>
      </c>
      <c r="F10637">
        <v>2010</v>
      </c>
      <c r="G10637">
        <v>7.75</v>
      </c>
    </row>
    <row r="10638" spans="5:7">
      <c r="E10638" s="80">
        <v>40298</v>
      </c>
      <c r="F10638">
        <v>2010</v>
      </c>
      <c r="G10638">
        <v>7.75</v>
      </c>
    </row>
    <row r="10639" spans="5:7">
      <c r="E10639" s="80">
        <v>40299</v>
      </c>
      <c r="F10639">
        <v>2010</v>
      </c>
      <c r="G10639">
        <v>7.75</v>
      </c>
    </row>
    <row r="10640" spans="5:7">
      <c r="E10640" s="80">
        <v>40300</v>
      </c>
      <c r="F10640">
        <v>2010</v>
      </c>
      <c r="G10640">
        <v>7.75</v>
      </c>
    </row>
    <row r="10641" spans="5:7">
      <c r="E10641" s="80">
        <v>40301</v>
      </c>
      <c r="F10641">
        <v>2010</v>
      </c>
      <c r="G10641">
        <v>7.75</v>
      </c>
    </row>
    <row r="10642" spans="5:7">
      <c r="E10642" s="80">
        <v>40302</v>
      </c>
      <c r="F10642">
        <v>2010</v>
      </c>
      <c r="G10642">
        <v>7.75</v>
      </c>
    </row>
    <row r="10643" spans="5:7">
      <c r="E10643" s="80">
        <v>40303</v>
      </c>
      <c r="F10643">
        <v>2010</v>
      </c>
      <c r="G10643">
        <v>7.75</v>
      </c>
    </row>
    <row r="10644" spans="5:7">
      <c r="E10644" s="80">
        <v>40304</v>
      </c>
      <c r="F10644">
        <v>2010</v>
      </c>
      <c r="G10644">
        <v>8</v>
      </c>
    </row>
    <row r="10645" spans="5:7">
      <c r="E10645" s="80">
        <v>40305</v>
      </c>
      <c r="F10645">
        <v>2010</v>
      </c>
      <c r="G10645">
        <v>8</v>
      </c>
    </row>
    <row r="10646" spans="5:7">
      <c r="E10646" s="80">
        <v>40306</v>
      </c>
      <c r="F10646">
        <v>2010</v>
      </c>
      <c r="G10646">
        <v>8</v>
      </c>
    </row>
    <row r="10647" spans="5:7">
      <c r="E10647" s="80">
        <v>40307</v>
      </c>
      <c r="F10647">
        <v>2010</v>
      </c>
      <c r="G10647">
        <v>8</v>
      </c>
    </row>
    <row r="10648" spans="5:7">
      <c r="E10648" s="80">
        <v>40308</v>
      </c>
      <c r="F10648">
        <v>2010</v>
      </c>
      <c r="G10648">
        <v>8</v>
      </c>
    </row>
    <row r="10649" spans="5:7">
      <c r="E10649" s="80">
        <v>40309</v>
      </c>
      <c r="F10649">
        <v>2010</v>
      </c>
      <c r="G10649">
        <v>8</v>
      </c>
    </row>
    <row r="10650" spans="5:7">
      <c r="E10650" s="80">
        <v>40310</v>
      </c>
      <c r="F10650">
        <v>2010</v>
      </c>
      <c r="G10650">
        <v>8</v>
      </c>
    </row>
    <row r="10651" spans="5:7">
      <c r="E10651" s="80">
        <v>40311</v>
      </c>
      <c r="F10651">
        <v>2010</v>
      </c>
      <c r="G10651">
        <v>8</v>
      </c>
    </row>
    <row r="10652" spans="5:7">
      <c r="E10652" s="80">
        <v>40312</v>
      </c>
      <c r="F10652">
        <v>2010</v>
      </c>
      <c r="G10652">
        <v>8</v>
      </c>
    </row>
    <row r="10653" spans="5:7">
      <c r="E10653" s="80">
        <v>40313</v>
      </c>
      <c r="F10653">
        <v>2010</v>
      </c>
      <c r="G10653">
        <v>8</v>
      </c>
    </row>
    <row r="10654" spans="5:7">
      <c r="E10654" s="80">
        <v>40314</v>
      </c>
      <c r="F10654">
        <v>2010</v>
      </c>
      <c r="G10654">
        <v>8</v>
      </c>
    </row>
    <row r="10655" spans="5:7">
      <c r="E10655" s="80">
        <v>40315</v>
      </c>
      <c r="F10655">
        <v>2010</v>
      </c>
      <c r="G10655">
        <v>8</v>
      </c>
    </row>
    <row r="10656" spans="5:7">
      <c r="E10656" s="80">
        <v>40316</v>
      </c>
      <c r="F10656">
        <v>2010</v>
      </c>
      <c r="G10656">
        <v>8</v>
      </c>
    </row>
    <row r="10657" spans="5:7">
      <c r="E10657" s="80">
        <v>40317</v>
      </c>
      <c r="F10657">
        <v>2010</v>
      </c>
      <c r="G10657">
        <v>8</v>
      </c>
    </row>
    <row r="10658" spans="5:7">
      <c r="E10658" s="80">
        <v>40318</v>
      </c>
      <c r="F10658">
        <v>2010</v>
      </c>
      <c r="G10658">
        <v>8.25</v>
      </c>
    </row>
    <row r="10659" spans="5:7">
      <c r="E10659" s="80">
        <v>40319</v>
      </c>
      <c r="F10659">
        <v>2010</v>
      </c>
      <c r="G10659">
        <v>8.25</v>
      </c>
    </row>
    <row r="10660" spans="5:7">
      <c r="E10660" s="80">
        <v>40320</v>
      </c>
      <c r="F10660">
        <v>2010</v>
      </c>
      <c r="G10660">
        <v>8.25</v>
      </c>
    </row>
    <row r="10661" spans="5:7">
      <c r="E10661" s="80">
        <v>40321</v>
      </c>
      <c r="F10661">
        <v>2010</v>
      </c>
      <c r="G10661">
        <v>8.25</v>
      </c>
    </row>
    <row r="10662" spans="5:7">
      <c r="E10662" s="80">
        <v>40322</v>
      </c>
      <c r="F10662">
        <v>2010</v>
      </c>
      <c r="G10662">
        <v>8.25</v>
      </c>
    </row>
    <row r="10663" spans="5:7">
      <c r="E10663" s="80">
        <v>40323</v>
      </c>
      <c r="F10663">
        <v>2010</v>
      </c>
      <c r="G10663">
        <v>8.25</v>
      </c>
    </row>
    <row r="10664" spans="5:7">
      <c r="E10664" s="80">
        <v>40324</v>
      </c>
      <c r="F10664">
        <v>2010</v>
      </c>
      <c r="G10664">
        <v>8.25</v>
      </c>
    </row>
    <row r="10665" spans="5:7">
      <c r="E10665" s="80">
        <v>40325</v>
      </c>
      <c r="F10665">
        <v>2010</v>
      </c>
      <c r="G10665">
        <v>8.5</v>
      </c>
    </row>
    <row r="10666" spans="5:7">
      <c r="E10666" s="80">
        <v>40326</v>
      </c>
      <c r="F10666">
        <v>2010</v>
      </c>
      <c r="G10666">
        <v>8.5</v>
      </c>
    </row>
    <row r="10667" spans="5:7">
      <c r="E10667" s="80">
        <v>40327</v>
      </c>
      <c r="F10667">
        <v>2010</v>
      </c>
      <c r="G10667">
        <v>8.5</v>
      </c>
    </row>
    <row r="10668" spans="5:7">
      <c r="E10668" s="80">
        <v>40328</v>
      </c>
      <c r="F10668">
        <v>2010</v>
      </c>
      <c r="G10668">
        <v>8.5</v>
      </c>
    </row>
    <row r="10669" spans="5:7">
      <c r="E10669" s="80">
        <v>40329</v>
      </c>
      <c r="F10669">
        <v>2010</v>
      </c>
      <c r="G10669">
        <v>8.5</v>
      </c>
    </row>
    <row r="10670" spans="5:7">
      <c r="E10670" s="80">
        <v>40330</v>
      </c>
      <c r="F10670">
        <v>2010</v>
      </c>
      <c r="G10670">
        <v>8.5</v>
      </c>
    </row>
    <row r="10671" spans="5:7">
      <c r="E10671" s="80">
        <v>40331</v>
      </c>
      <c r="F10671">
        <v>2010</v>
      </c>
      <c r="G10671">
        <v>8.5</v>
      </c>
    </row>
    <row r="10672" spans="5:7">
      <c r="E10672" s="80">
        <v>40332</v>
      </c>
      <c r="F10672">
        <v>2010</v>
      </c>
      <c r="G10672">
        <v>8.25</v>
      </c>
    </row>
    <row r="10673" spans="5:7">
      <c r="E10673" s="80">
        <v>40333</v>
      </c>
      <c r="F10673">
        <v>2010</v>
      </c>
      <c r="G10673">
        <v>8.25</v>
      </c>
    </row>
    <row r="10674" spans="5:7">
      <c r="E10674" s="80">
        <v>40334</v>
      </c>
      <c r="F10674">
        <v>2010</v>
      </c>
      <c r="G10674">
        <v>8.25</v>
      </c>
    </row>
    <row r="10675" spans="5:7">
      <c r="E10675" s="80">
        <v>40335</v>
      </c>
      <c r="F10675">
        <v>2010</v>
      </c>
      <c r="G10675">
        <v>8.25</v>
      </c>
    </row>
    <row r="10676" spans="5:7">
      <c r="E10676" s="80">
        <v>40336</v>
      </c>
      <c r="F10676">
        <v>2010</v>
      </c>
      <c r="G10676">
        <v>8.25</v>
      </c>
    </row>
    <row r="10677" spans="5:7">
      <c r="E10677" s="80">
        <v>40337</v>
      </c>
      <c r="F10677">
        <v>2010</v>
      </c>
      <c r="G10677">
        <v>8.25</v>
      </c>
    </row>
    <row r="10678" spans="5:7">
      <c r="E10678" s="80">
        <v>40338</v>
      </c>
      <c r="F10678">
        <v>2010</v>
      </c>
      <c r="G10678">
        <v>8.25</v>
      </c>
    </row>
    <row r="10679" spans="5:7">
      <c r="E10679" s="80">
        <v>40339</v>
      </c>
      <c r="F10679">
        <v>2010</v>
      </c>
      <c r="G10679">
        <v>8</v>
      </c>
    </row>
    <row r="10680" spans="5:7">
      <c r="E10680" s="80">
        <v>40340</v>
      </c>
      <c r="F10680">
        <v>2010</v>
      </c>
      <c r="G10680">
        <v>8</v>
      </c>
    </row>
    <row r="10681" spans="5:7">
      <c r="E10681" s="80">
        <v>40341</v>
      </c>
      <c r="F10681">
        <v>2010</v>
      </c>
      <c r="G10681">
        <v>8</v>
      </c>
    </row>
    <row r="10682" spans="5:7">
      <c r="E10682" s="80">
        <v>40342</v>
      </c>
      <c r="F10682">
        <v>2010</v>
      </c>
      <c r="G10682">
        <v>8</v>
      </c>
    </row>
    <row r="10683" spans="5:7">
      <c r="E10683" s="80">
        <v>40343</v>
      </c>
      <c r="F10683">
        <v>2010</v>
      </c>
      <c r="G10683">
        <v>8</v>
      </c>
    </row>
    <row r="10684" spans="5:7">
      <c r="E10684" s="80">
        <v>40344</v>
      </c>
      <c r="F10684">
        <v>2010</v>
      </c>
      <c r="G10684">
        <v>8</v>
      </c>
    </row>
    <row r="10685" spans="5:7">
      <c r="E10685" s="80">
        <v>40345</v>
      </c>
      <c r="F10685">
        <v>2010</v>
      </c>
      <c r="G10685">
        <v>8</v>
      </c>
    </row>
    <row r="10686" spans="5:7">
      <c r="E10686" s="80">
        <v>40346</v>
      </c>
      <c r="F10686">
        <v>2010</v>
      </c>
      <c r="G10686">
        <v>8</v>
      </c>
    </row>
    <row r="10687" spans="5:7">
      <c r="E10687" s="80">
        <v>40347</v>
      </c>
      <c r="F10687">
        <v>2010</v>
      </c>
      <c r="G10687">
        <v>8</v>
      </c>
    </row>
    <row r="10688" spans="5:7">
      <c r="E10688" s="80">
        <v>40348</v>
      </c>
      <c r="F10688">
        <v>2010</v>
      </c>
      <c r="G10688">
        <v>8</v>
      </c>
    </row>
    <row r="10689" spans="5:7">
      <c r="E10689" s="80">
        <v>40349</v>
      </c>
      <c r="F10689">
        <v>2010</v>
      </c>
      <c r="G10689">
        <v>8</v>
      </c>
    </row>
    <row r="10690" spans="5:7">
      <c r="E10690" s="80">
        <v>40350</v>
      </c>
      <c r="F10690">
        <v>2010</v>
      </c>
      <c r="G10690">
        <v>8</v>
      </c>
    </row>
    <row r="10691" spans="5:7">
      <c r="E10691" s="80">
        <v>40351</v>
      </c>
      <c r="F10691">
        <v>2010</v>
      </c>
      <c r="G10691">
        <v>8</v>
      </c>
    </row>
    <row r="10692" spans="5:7">
      <c r="E10692" s="80">
        <v>40352</v>
      </c>
      <c r="F10692">
        <v>2010</v>
      </c>
      <c r="G10692">
        <v>8</v>
      </c>
    </row>
    <row r="10693" spans="5:7">
      <c r="E10693" s="80">
        <v>40353</v>
      </c>
      <c r="F10693">
        <v>2010</v>
      </c>
      <c r="G10693">
        <v>8.25</v>
      </c>
    </row>
    <row r="10694" spans="5:7">
      <c r="E10694" s="80">
        <v>40354</v>
      </c>
      <c r="F10694">
        <v>2010</v>
      </c>
      <c r="G10694">
        <v>8.25</v>
      </c>
    </row>
    <row r="10695" spans="5:7">
      <c r="E10695" s="80">
        <v>40355</v>
      </c>
      <c r="F10695">
        <v>2010</v>
      </c>
      <c r="G10695">
        <v>8.25</v>
      </c>
    </row>
    <row r="10696" spans="5:7">
      <c r="E10696" s="80">
        <v>40356</v>
      </c>
      <c r="F10696">
        <v>2010</v>
      </c>
      <c r="G10696">
        <v>8.25</v>
      </c>
    </row>
    <row r="10697" spans="5:7">
      <c r="E10697" s="80">
        <v>40357</v>
      </c>
      <c r="F10697">
        <v>2010</v>
      </c>
      <c r="G10697">
        <v>8.25</v>
      </c>
    </row>
    <row r="10698" spans="5:7">
      <c r="E10698" s="80">
        <v>40358</v>
      </c>
      <c r="F10698">
        <v>2010</v>
      </c>
      <c r="G10698">
        <v>8.25</v>
      </c>
    </row>
    <row r="10699" spans="5:7">
      <c r="E10699" s="80">
        <v>40359</v>
      </c>
      <c r="F10699">
        <v>2010</v>
      </c>
      <c r="G10699">
        <v>8.25</v>
      </c>
    </row>
    <row r="10700" spans="5:7">
      <c r="E10700" s="80">
        <v>40360</v>
      </c>
      <c r="F10700">
        <v>2010</v>
      </c>
      <c r="G10700">
        <v>8.25</v>
      </c>
    </row>
    <row r="10701" spans="5:7">
      <c r="E10701" s="80">
        <v>40361</v>
      </c>
      <c r="F10701">
        <v>2010</v>
      </c>
      <c r="G10701">
        <v>8.25</v>
      </c>
    </row>
    <row r="10702" spans="5:7">
      <c r="E10702" s="80">
        <v>40362</v>
      </c>
      <c r="F10702">
        <v>2010</v>
      </c>
      <c r="G10702">
        <v>8.25</v>
      </c>
    </row>
    <row r="10703" spans="5:7">
      <c r="E10703" s="80">
        <v>40363</v>
      </c>
      <c r="F10703">
        <v>2010</v>
      </c>
      <c r="G10703">
        <v>8.25</v>
      </c>
    </row>
    <row r="10704" spans="5:7">
      <c r="E10704" s="80">
        <v>40364</v>
      </c>
      <c r="F10704">
        <v>2010</v>
      </c>
      <c r="G10704">
        <v>8.25</v>
      </c>
    </row>
    <row r="10705" spans="5:7">
      <c r="E10705" s="80">
        <v>40365</v>
      </c>
      <c r="F10705">
        <v>2010</v>
      </c>
      <c r="G10705">
        <v>8.25</v>
      </c>
    </row>
    <row r="10706" spans="5:7">
      <c r="E10706" s="80">
        <v>40366</v>
      </c>
      <c r="F10706">
        <v>2010</v>
      </c>
      <c r="G10706">
        <v>8.25</v>
      </c>
    </row>
    <row r="10707" spans="5:7">
      <c r="E10707" s="80">
        <v>40367</v>
      </c>
      <c r="F10707">
        <v>2010</v>
      </c>
      <c r="G10707">
        <v>8.25</v>
      </c>
    </row>
    <row r="10708" spans="5:7">
      <c r="E10708" s="80">
        <v>40368</v>
      </c>
      <c r="F10708">
        <v>2010</v>
      </c>
      <c r="G10708">
        <v>8.25</v>
      </c>
    </row>
    <row r="10709" spans="5:7">
      <c r="E10709" s="80">
        <v>40369</v>
      </c>
      <c r="F10709">
        <v>2010</v>
      </c>
      <c r="G10709">
        <v>8.25</v>
      </c>
    </row>
    <row r="10710" spans="5:7">
      <c r="E10710" s="80">
        <v>40370</v>
      </c>
      <c r="F10710">
        <v>2010</v>
      </c>
      <c r="G10710">
        <v>8.25</v>
      </c>
    </row>
    <row r="10711" spans="5:7">
      <c r="E10711" s="80">
        <v>40371</v>
      </c>
      <c r="F10711">
        <v>2010</v>
      </c>
      <c r="G10711">
        <v>8.25</v>
      </c>
    </row>
    <row r="10712" spans="5:7">
      <c r="E10712" s="80">
        <v>40372</v>
      </c>
      <c r="F10712">
        <v>2010</v>
      </c>
      <c r="G10712">
        <v>8.25</v>
      </c>
    </row>
    <row r="10713" spans="5:7">
      <c r="E10713" s="80">
        <v>40373</v>
      </c>
      <c r="F10713">
        <v>2010</v>
      </c>
      <c r="G10713">
        <v>8.25</v>
      </c>
    </row>
    <row r="10714" spans="5:7">
      <c r="E10714" s="80">
        <v>40374</v>
      </c>
      <c r="F10714">
        <v>2010</v>
      </c>
      <c r="G10714">
        <v>8</v>
      </c>
    </row>
    <row r="10715" spans="5:7">
      <c r="E10715" s="80">
        <v>40375</v>
      </c>
      <c r="F10715">
        <v>2010</v>
      </c>
      <c r="G10715">
        <v>8</v>
      </c>
    </row>
    <row r="10716" spans="5:7">
      <c r="E10716" s="80">
        <v>40376</v>
      </c>
      <c r="F10716">
        <v>2010</v>
      </c>
      <c r="G10716">
        <v>8</v>
      </c>
    </row>
    <row r="10717" spans="5:7">
      <c r="E10717" s="80">
        <v>40377</v>
      </c>
      <c r="F10717">
        <v>2010</v>
      </c>
      <c r="G10717">
        <v>8</v>
      </c>
    </row>
    <row r="10718" spans="5:7">
      <c r="E10718" s="80">
        <v>40378</v>
      </c>
      <c r="F10718">
        <v>2010</v>
      </c>
      <c r="G10718">
        <v>8</v>
      </c>
    </row>
    <row r="10719" spans="5:7">
      <c r="E10719" s="80">
        <v>40379</v>
      </c>
      <c r="F10719">
        <v>2010</v>
      </c>
      <c r="G10719">
        <v>8</v>
      </c>
    </row>
    <row r="10720" spans="5:7">
      <c r="E10720" s="80">
        <v>40380</v>
      </c>
      <c r="F10720">
        <v>2010</v>
      </c>
      <c r="G10720">
        <v>8</v>
      </c>
    </row>
    <row r="10721" spans="5:7">
      <c r="E10721" s="80">
        <v>40381</v>
      </c>
      <c r="F10721">
        <v>2010</v>
      </c>
      <c r="G10721">
        <v>8.25</v>
      </c>
    </row>
    <row r="10722" spans="5:7">
      <c r="E10722" s="80">
        <v>40382</v>
      </c>
      <c r="F10722">
        <v>2010</v>
      </c>
      <c r="G10722">
        <v>8.25</v>
      </c>
    </row>
    <row r="10723" spans="5:7">
      <c r="E10723" s="80">
        <v>40383</v>
      </c>
      <c r="F10723">
        <v>2010</v>
      </c>
      <c r="G10723">
        <v>8.25</v>
      </c>
    </row>
    <row r="10724" spans="5:7">
      <c r="E10724" s="80">
        <v>40384</v>
      </c>
      <c r="F10724">
        <v>2010</v>
      </c>
      <c r="G10724">
        <v>8.25</v>
      </c>
    </row>
    <row r="10725" spans="5:7">
      <c r="E10725" s="80">
        <v>40385</v>
      </c>
      <c r="F10725">
        <v>2010</v>
      </c>
      <c r="G10725">
        <v>8.25</v>
      </c>
    </row>
    <row r="10726" spans="5:7">
      <c r="E10726" s="80">
        <v>40386</v>
      </c>
      <c r="F10726">
        <v>2010</v>
      </c>
      <c r="G10726">
        <v>8.25</v>
      </c>
    </row>
    <row r="10727" spans="5:7">
      <c r="E10727" s="80">
        <v>40387</v>
      </c>
      <c r="F10727">
        <v>2010</v>
      </c>
      <c r="G10727">
        <v>8.25</v>
      </c>
    </row>
    <row r="10728" spans="5:7">
      <c r="E10728" s="80">
        <v>40388</v>
      </c>
      <c r="F10728">
        <v>2010</v>
      </c>
      <c r="G10728">
        <v>8</v>
      </c>
    </row>
    <row r="10729" spans="5:7">
      <c r="E10729" s="80">
        <v>40389</v>
      </c>
      <c r="F10729">
        <v>2010</v>
      </c>
      <c r="G10729">
        <v>8</v>
      </c>
    </row>
    <row r="10730" spans="5:7">
      <c r="E10730" s="80">
        <v>40390</v>
      </c>
      <c r="F10730">
        <v>2010</v>
      </c>
      <c r="G10730">
        <v>8</v>
      </c>
    </row>
    <row r="10731" spans="5:7">
      <c r="E10731" s="80">
        <v>40391</v>
      </c>
      <c r="F10731">
        <v>2010</v>
      </c>
      <c r="G10731">
        <v>8</v>
      </c>
    </row>
    <row r="10732" spans="5:7">
      <c r="E10732" s="80">
        <v>40392</v>
      </c>
      <c r="F10732">
        <v>2010</v>
      </c>
      <c r="G10732">
        <v>8</v>
      </c>
    </row>
    <row r="10733" spans="5:7">
      <c r="E10733" s="80">
        <v>40393</v>
      </c>
      <c r="F10733">
        <v>2010</v>
      </c>
      <c r="G10733">
        <v>8</v>
      </c>
    </row>
    <row r="10734" spans="5:7">
      <c r="E10734" s="80">
        <v>40394</v>
      </c>
      <c r="F10734">
        <v>2010</v>
      </c>
      <c r="G10734">
        <v>8</v>
      </c>
    </row>
    <row r="10735" spans="5:7">
      <c r="E10735" s="80">
        <v>40395</v>
      </c>
      <c r="F10735">
        <v>2010</v>
      </c>
      <c r="G10735">
        <v>8.25</v>
      </c>
    </row>
    <row r="10736" spans="5:7">
      <c r="E10736" s="80">
        <v>40396</v>
      </c>
      <c r="F10736">
        <v>2010</v>
      </c>
      <c r="G10736">
        <v>8.25</v>
      </c>
    </row>
    <row r="10737" spans="5:7">
      <c r="E10737" s="80">
        <v>40397</v>
      </c>
      <c r="F10737">
        <v>2010</v>
      </c>
      <c r="G10737">
        <v>8.25</v>
      </c>
    </row>
    <row r="10738" spans="5:7">
      <c r="E10738" s="80">
        <v>40398</v>
      </c>
      <c r="F10738">
        <v>2010</v>
      </c>
      <c r="G10738">
        <v>8.25</v>
      </c>
    </row>
    <row r="10739" spans="5:7">
      <c r="E10739" s="80">
        <v>40399</v>
      </c>
      <c r="F10739">
        <v>2010</v>
      </c>
      <c r="G10739">
        <v>8.25</v>
      </c>
    </row>
    <row r="10740" spans="5:7">
      <c r="E10740" s="80">
        <v>40400</v>
      </c>
      <c r="F10740">
        <v>2010</v>
      </c>
      <c r="G10740">
        <v>8.25</v>
      </c>
    </row>
    <row r="10741" spans="5:7">
      <c r="E10741" s="80">
        <v>40401</v>
      </c>
      <c r="F10741">
        <v>2010</v>
      </c>
      <c r="G10741">
        <v>8.25</v>
      </c>
    </row>
    <row r="10742" spans="5:7">
      <c r="E10742" s="80">
        <v>40402</v>
      </c>
      <c r="F10742">
        <v>2010</v>
      </c>
      <c r="G10742">
        <v>8.25</v>
      </c>
    </row>
    <row r="10743" spans="5:7">
      <c r="E10743" s="80">
        <v>40403</v>
      </c>
      <c r="F10743">
        <v>2010</v>
      </c>
      <c r="G10743">
        <v>8.25</v>
      </c>
    </row>
    <row r="10744" spans="5:7">
      <c r="E10744" s="80">
        <v>40404</v>
      </c>
      <c r="F10744">
        <v>2010</v>
      </c>
      <c r="G10744">
        <v>8.25</v>
      </c>
    </row>
    <row r="10745" spans="5:7">
      <c r="E10745" s="80">
        <v>40405</v>
      </c>
      <c r="F10745">
        <v>2010</v>
      </c>
      <c r="G10745">
        <v>8.25</v>
      </c>
    </row>
    <row r="10746" spans="5:7">
      <c r="E10746" s="80">
        <v>40406</v>
      </c>
      <c r="F10746">
        <v>2010</v>
      </c>
      <c r="G10746">
        <v>8.25</v>
      </c>
    </row>
    <row r="10747" spans="5:7">
      <c r="E10747" s="80">
        <v>40407</v>
      </c>
      <c r="F10747">
        <v>2010</v>
      </c>
      <c r="G10747">
        <v>8.25</v>
      </c>
    </row>
    <row r="10748" spans="5:7">
      <c r="E10748" s="80">
        <v>40408</v>
      </c>
      <c r="F10748">
        <v>2010</v>
      </c>
      <c r="G10748">
        <v>8.25</v>
      </c>
    </row>
    <row r="10749" spans="5:7">
      <c r="E10749" s="80">
        <v>40409</v>
      </c>
      <c r="F10749">
        <v>2010</v>
      </c>
      <c r="G10749">
        <v>8</v>
      </c>
    </row>
    <row r="10750" spans="5:7">
      <c r="E10750" s="80">
        <v>40410</v>
      </c>
      <c r="F10750">
        <v>2010</v>
      </c>
      <c r="G10750">
        <v>8</v>
      </c>
    </row>
    <row r="10751" spans="5:7">
      <c r="E10751" s="80">
        <v>40411</v>
      </c>
      <c r="F10751">
        <v>2010</v>
      </c>
      <c r="G10751">
        <v>8</v>
      </c>
    </row>
    <row r="10752" spans="5:7">
      <c r="E10752" s="80">
        <v>40412</v>
      </c>
      <c r="F10752">
        <v>2010</v>
      </c>
      <c r="G10752">
        <v>8</v>
      </c>
    </row>
    <row r="10753" spans="5:7">
      <c r="E10753" s="80">
        <v>40413</v>
      </c>
      <c r="F10753">
        <v>2010</v>
      </c>
      <c r="G10753">
        <v>8</v>
      </c>
    </row>
    <row r="10754" spans="5:7">
      <c r="E10754" s="80">
        <v>40414</v>
      </c>
      <c r="F10754">
        <v>2010</v>
      </c>
      <c r="G10754">
        <v>8</v>
      </c>
    </row>
    <row r="10755" spans="5:7">
      <c r="E10755" s="80">
        <v>40415</v>
      </c>
      <c r="F10755">
        <v>2010</v>
      </c>
      <c r="G10755">
        <v>8</v>
      </c>
    </row>
    <row r="10756" spans="5:7">
      <c r="E10756" s="80">
        <v>40416</v>
      </c>
      <c r="F10756">
        <v>2010</v>
      </c>
      <c r="G10756">
        <v>8.25</v>
      </c>
    </row>
    <row r="10757" spans="5:7">
      <c r="E10757" s="80">
        <v>40417</v>
      </c>
      <c r="F10757">
        <v>2010</v>
      </c>
      <c r="G10757">
        <v>8.25</v>
      </c>
    </row>
    <row r="10758" spans="5:7">
      <c r="E10758" s="80">
        <v>40418</v>
      </c>
      <c r="F10758">
        <v>2010</v>
      </c>
      <c r="G10758">
        <v>8.25</v>
      </c>
    </row>
    <row r="10759" spans="5:7">
      <c r="E10759" s="80">
        <v>40419</v>
      </c>
      <c r="F10759">
        <v>2010</v>
      </c>
      <c r="G10759">
        <v>8.25</v>
      </c>
    </row>
    <row r="10760" spans="5:7">
      <c r="E10760" s="80">
        <v>40420</v>
      </c>
      <c r="F10760">
        <v>2010</v>
      </c>
      <c r="G10760">
        <v>8.25</v>
      </c>
    </row>
    <row r="10761" spans="5:7">
      <c r="E10761" s="80">
        <v>40421</v>
      </c>
      <c r="F10761">
        <v>2010</v>
      </c>
      <c r="G10761">
        <v>8.25</v>
      </c>
    </row>
    <row r="10762" spans="5:7">
      <c r="E10762" s="80">
        <v>40422</v>
      </c>
      <c r="F10762">
        <v>2010</v>
      </c>
      <c r="G10762">
        <v>8.25</v>
      </c>
    </row>
    <row r="10763" spans="5:7">
      <c r="E10763" s="80">
        <v>40423</v>
      </c>
      <c r="F10763">
        <v>2010</v>
      </c>
      <c r="G10763">
        <v>8</v>
      </c>
    </row>
    <row r="10764" spans="5:7">
      <c r="E10764" s="80">
        <v>40424</v>
      </c>
      <c r="F10764">
        <v>2010</v>
      </c>
      <c r="G10764">
        <v>8</v>
      </c>
    </row>
    <row r="10765" spans="5:7">
      <c r="E10765" s="80">
        <v>40425</v>
      </c>
      <c r="F10765">
        <v>2010</v>
      </c>
      <c r="G10765">
        <v>8</v>
      </c>
    </row>
    <row r="10766" spans="5:7">
      <c r="E10766" s="80">
        <v>40426</v>
      </c>
      <c r="F10766">
        <v>2010</v>
      </c>
      <c r="G10766">
        <v>8</v>
      </c>
    </row>
    <row r="10767" spans="5:7">
      <c r="E10767" s="80">
        <v>40427</v>
      </c>
      <c r="F10767">
        <v>2010</v>
      </c>
      <c r="G10767">
        <v>8</v>
      </c>
    </row>
    <row r="10768" spans="5:7">
      <c r="E10768" s="80">
        <v>40428</v>
      </c>
      <c r="F10768">
        <v>2010</v>
      </c>
      <c r="G10768">
        <v>8</v>
      </c>
    </row>
    <row r="10769" spans="5:7">
      <c r="E10769" s="80">
        <v>40429</v>
      </c>
      <c r="F10769">
        <v>2010</v>
      </c>
      <c r="G10769">
        <v>8</v>
      </c>
    </row>
    <row r="10770" spans="5:7">
      <c r="E10770" s="80">
        <v>40430</v>
      </c>
      <c r="F10770">
        <v>2010</v>
      </c>
      <c r="G10770">
        <v>8</v>
      </c>
    </row>
    <row r="10771" spans="5:7">
      <c r="E10771" s="80">
        <v>40431</v>
      </c>
      <c r="F10771">
        <v>2010</v>
      </c>
      <c r="G10771">
        <v>8</v>
      </c>
    </row>
    <row r="10772" spans="5:7">
      <c r="E10772" s="80">
        <v>40432</v>
      </c>
      <c r="F10772">
        <v>2010</v>
      </c>
      <c r="G10772">
        <v>8</v>
      </c>
    </row>
    <row r="10773" spans="5:7">
      <c r="E10773" s="80">
        <v>40433</v>
      </c>
      <c r="F10773">
        <v>2010</v>
      </c>
      <c r="G10773">
        <v>8</v>
      </c>
    </row>
    <row r="10774" spans="5:7">
      <c r="E10774" s="80">
        <v>40434</v>
      </c>
      <c r="F10774">
        <v>2010</v>
      </c>
      <c r="G10774">
        <v>8</v>
      </c>
    </row>
    <row r="10775" spans="5:7">
      <c r="E10775" s="80">
        <v>40435</v>
      </c>
      <c r="F10775">
        <v>2010</v>
      </c>
      <c r="G10775">
        <v>8</v>
      </c>
    </row>
    <row r="10776" spans="5:7">
      <c r="E10776" s="80">
        <v>40436</v>
      </c>
      <c r="F10776">
        <v>2010</v>
      </c>
      <c r="G10776">
        <v>8</v>
      </c>
    </row>
    <row r="10777" spans="5:7">
      <c r="E10777" s="80">
        <v>40437</v>
      </c>
      <c r="F10777">
        <v>2010</v>
      </c>
      <c r="G10777">
        <v>7.5</v>
      </c>
    </row>
    <row r="10778" spans="5:7">
      <c r="E10778" s="80">
        <v>40438</v>
      </c>
      <c r="F10778">
        <v>2010</v>
      </c>
      <c r="G10778">
        <v>7.5</v>
      </c>
    </row>
    <row r="10779" spans="5:7">
      <c r="E10779" s="80">
        <v>40439</v>
      </c>
      <c r="F10779">
        <v>2010</v>
      </c>
      <c r="G10779">
        <v>7.5</v>
      </c>
    </row>
    <row r="10780" spans="5:7">
      <c r="E10780" s="80">
        <v>40440</v>
      </c>
      <c r="F10780">
        <v>2010</v>
      </c>
      <c r="G10780">
        <v>7.5</v>
      </c>
    </row>
    <row r="10781" spans="5:7">
      <c r="E10781" s="80">
        <v>40441</v>
      </c>
      <c r="F10781">
        <v>2010</v>
      </c>
      <c r="G10781">
        <v>7.5</v>
      </c>
    </row>
    <row r="10782" spans="5:7">
      <c r="E10782" s="80">
        <v>40442</v>
      </c>
      <c r="F10782">
        <v>2010</v>
      </c>
      <c r="G10782">
        <v>7.5</v>
      </c>
    </row>
    <row r="10783" spans="5:7">
      <c r="E10783" s="80">
        <v>40443</v>
      </c>
      <c r="F10783">
        <v>2010</v>
      </c>
      <c r="G10783">
        <v>7.5</v>
      </c>
    </row>
    <row r="10784" spans="5:7">
      <c r="E10784" s="80">
        <v>40444</v>
      </c>
      <c r="F10784">
        <v>2010</v>
      </c>
      <c r="G10784">
        <v>7.75</v>
      </c>
    </row>
    <row r="10785" spans="5:7">
      <c r="E10785" s="80">
        <v>40445</v>
      </c>
      <c r="F10785">
        <v>2010</v>
      </c>
      <c r="G10785">
        <v>7.75</v>
      </c>
    </row>
    <row r="10786" spans="5:7">
      <c r="E10786" s="80">
        <v>40446</v>
      </c>
      <c r="F10786">
        <v>2010</v>
      </c>
      <c r="G10786">
        <v>7.75</v>
      </c>
    </row>
    <row r="10787" spans="5:7">
      <c r="E10787" s="80">
        <v>40447</v>
      </c>
      <c r="F10787">
        <v>2010</v>
      </c>
      <c r="G10787">
        <v>7.75</v>
      </c>
    </row>
    <row r="10788" spans="5:7">
      <c r="E10788" s="80">
        <v>40448</v>
      </c>
      <c r="F10788">
        <v>2010</v>
      </c>
      <c r="G10788">
        <v>7.75</v>
      </c>
    </row>
    <row r="10789" spans="5:7">
      <c r="E10789" s="80">
        <v>40449</v>
      </c>
      <c r="F10789">
        <v>2010</v>
      </c>
      <c r="G10789">
        <v>7.75</v>
      </c>
    </row>
    <row r="10790" spans="5:7">
      <c r="E10790" s="80">
        <v>40450</v>
      </c>
      <c r="F10790">
        <v>2010</v>
      </c>
      <c r="G10790">
        <v>7.75</v>
      </c>
    </row>
    <row r="10791" spans="5:7">
      <c r="E10791" s="80">
        <v>40451</v>
      </c>
      <c r="F10791">
        <v>2010</v>
      </c>
      <c r="G10791">
        <v>7.5</v>
      </c>
    </row>
    <row r="10792" spans="5:7">
      <c r="E10792" s="80">
        <v>40452</v>
      </c>
      <c r="F10792">
        <v>2010</v>
      </c>
      <c r="G10792">
        <v>7.5</v>
      </c>
    </row>
    <row r="10793" spans="5:7">
      <c r="E10793" s="80">
        <v>40453</v>
      </c>
      <c r="F10793">
        <v>2010</v>
      </c>
      <c r="G10793">
        <v>7.5</v>
      </c>
    </row>
    <row r="10794" spans="5:7">
      <c r="E10794" s="80">
        <v>40454</v>
      </c>
      <c r="F10794">
        <v>2010</v>
      </c>
      <c r="G10794">
        <v>7.5</v>
      </c>
    </row>
    <row r="10795" spans="5:7">
      <c r="E10795" s="80">
        <v>40455</v>
      </c>
      <c r="F10795">
        <v>2010</v>
      </c>
      <c r="G10795">
        <v>7.5</v>
      </c>
    </row>
    <row r="10796" spans="5:7">
      <c r="E10796" s="80">
        <v>40456</v>
      </c>
      <c r="F10796">
        <v>2010</v>
      </c>
      <c r="G10796">
        <v>7.5</v>
      </c>
    </row>
    <row r="10797" spans="5:7">
      <c r="E10797" s="80">
        <v>40457</v>
      </c>
      <c r="F10797">
        <v>2010</v>
      </c>
      <c r="G10797">
        <v>7.5</v>
      </c>
    </row>
    <row r="10798" spans="5:7">
      <c r="E10798" s="80">
        <v>40458</v>
      </c>
      <c r="F10798">
        <v>2010</v>
      </c>
      <c r="G10798">
        <v>8.25</v>
      </c>
    </row>
    <row r="10799" spans="5:7">
      <c r="E10799" s="80">
        <v>40459</v>
      </c>
      <c r="F10799">
        <v>2010</v>
      </c>
      <c r="G10799">
        <v>8.25</v>
      </c>
    </row>
    <row r="10800" spans="5:7">
      <c r="E10800" s="80">
        <v>40460</v>
      </c>
      <c r="F10800">
        <v>2010</v>
      </c>
      <c r="G10800">
        <v>8.25</v>
      </c>
    </row>
    <row r="10801" spans="5:7">
      <c r="E10801" s="80">
        <v>40461</v>
      </c>
      <c r="F10801">
        <v>2010</v>
      </c>
      <c r="G10801">
        <v>8.25</v>
      </c>
    </row>
    <row r="10802" spans="5:7">
      <c r="E10802" s="80">
        <v>40462</v>
      </c>
      <c r="F10802">
        <v>2010</v>
      </c>
      <c r="G10802">
        <v>8.25</v>
      </c>
    </row>
    <row r="10803" spans="5:7">
      <c r="E10803" s="80">
        <v>40463</v>
      </c>
      <c r="F10803">
        <v>2010</v>
      </c>
      <c r="G10803">
        <v>8.25</v>
      </c>
    </row>
    <row r="10804" spans="5:7">
      <c r="E10804" s="80">
        <v>40464</v>
      </c>
      <c r="F10804">
        <v>2010</v>
      </c>
      <c r="G10804">
        <v>8.25</v>
      </c>
    </row>
    <row r="10805" spans="5:7">
      <c r="E10805" s="80">
        <v>40465</v>
      </c>
      <c r="F10805">
        <v>2010</v>
      </c>
      <c r="G10805">
        <v>7.5</v>
      </c>
    </row>
    <row r="10806" spans="5:7">
      <c r="E10806" s="80">
        <v>40466</v>
      </c>
      <c r="F10806">
        <v>2010</v>
      </c>
      <c r="G10806">
        <v>7.5</v>
      </c>
    </row>
    <row r="10807" spans="5:7">
      <c r="E10807" s="80">
        <v>40467</v>
      </c>
      <c r="F10807">
        <v>2010</v>
      </c>
      <c r="G10807">
        <v>7.5</v>
      </c>
    </row>
    <row r="10808" spans="5:7">
      <c r="E10808" s="80">
        <v>40468</v>
      </c>
      <c r="F10808">
        <v>2010</v>
      </c>
      <c r="G10808">
        <v>7.5</v>
      </c>
    </row>
    <row r="10809" spans="5:7">
      <c r="E10809" s="80">
        <v>40469</v>
      </c>
      <c r="F10809">
        <v>2010</v>
      </c>
      <c r="G10809">
        <v>7.5</v>
      </c>
    </row>
    <row r="10810" spans="5:7">
      <c r="E10810" s="80">
        <v>40470</v>
      </c>
      <c r="F10810">
        <v>2010</v>
      </c>
      <c r="G10810">
        <v>7.5</v>
      </c>
    </row>
    <row r="10811" spans="5:7">
      <c r="E10811" s="80">
        <v>40471</v>
      </c>
      <c r="F10811">
        <v>2010</v>
      </c>
      <c r="G10811">
        <v>7.5</v>
      </c>
    </row>
    <row r="10812" spans="5:7">
      <c r="E10812" s="80">
        <v>40472</v>
      </c>
      <c r="F10812">
        <v>2010</v>
      </c>
      <c r="G10812">
        <v>6.75</v>
      </c>
    </row>
    <row r="10813" spans="5:7">
      <c r="E10813" s="80">
        <v>40473</v>
      </c>
      <c r="F10813">
        <v>2010</v>
      </c>
      <c r="G10813">
        <v>6.75</v>
      </c>
    </row>
    <row r="10814" spans="5:7">
      <c r="E10814" s="80">
        <v>40474</v>
      </c>
      <c r="F10814">
        <v>2010</v>
      </c>
      <c r="G10814">
        <v>6.75</v>
      </c>
    </row>
    <row r="10815" spans="5:7">
      <c r="E10815" s="80">
        <v>40475</v>
      </c>
      <c r="F10815">
        <v>2010</v>
      </c>
      <c r="G10815">
        <v>6.75</v>
      </c>
    </row>
    <row r="10816" spans="5:7">
      <c r="E10816" s="80">
        <v>40476</v>
      </c>
      <c r="F10816">
        <v>2010</v>
      </c>
      <c r="G10816">
        <v>6.75</v>
      </c>
    </row>
    <row r="10817" spans="5:7">
      <c r="E10817" s="80">
        <v>40477</v>
      </c>
      <c r="F10817">
        <v>2010</v>
      </c>
      <c r="G10817">
        <v>6.75</v>
      </c>
    </row>
    <row r="10818" spans="5:7">
      <c r="E10818" s="80">
        <v>40478</v>
      </c>
      <c r="F10818">
        <v>2010</v>
      </c>
      <c r="G10818">
        <v>6.75</v>
      </c>
    </row>
    <row r="10819" spans="5:7">
      <c r="E10819" s="80">
        <v>40479</v>
      </c>
      <c r="F10819">
        <v>2010</v>
      </c>
      <c r="G10819">
        <v>7.25</v>
      </c>
    </row>
    <row r="10820" spans="5:7">
      <c r="E10820" s="80">
        <v>40480</v>
      </c>
      <c r="F10820">
        <v>2010</v>
      </c>
      <c r="G10820">
        <v>7.25</v>
      </c>
    </row>
    <row r="10821" spans="5:7">
      <c r="E10821" s="80">
        <v>40481</v>
      </c>
      <c r="F10821">
        <v>2010</v>
      </c>
      <c r="G10821">
        <v>7.25</v>
      </c>
    </row>
    <row r="10822" spans="5:7">
      <c r="E10822" s="80">
        <v>40482</v>
      </c>
      <c r="F10822">
        <v>2010</v>
      </c>
      <c r="G10822">
        <v>7.25</v>
      </c>
    </row>
    <row r="10823" spans="5:7">
      <c r="E10823" s="80">
        <v>40483</v>
      </c>
      <c r="F10823">
        <v>2010</v>
      </c>
      <c r="G10823">
        <v>7.25</v>
      </c>
    </row>
    <row r="10824" spans="5:7">
      <c r="E10824" s="80">
        <v>40484</v>
      </c>
      <c r="F10824">
        <v>2010</v>
      </c>
      <c r="G10824">
        <v>7.25</v>
      </c>
    </row>
    <row r="10825" spans="5:7">
      <c r="E10825" s="80">
        <v>40485</v>
      </c>
      <c r="F10825">
        <v>2010</v>
      </c>
      <c r="G10825">
        <v>7.25</v>
      </c>
    </row>
    <row r="10826" spans="5:7">
      <c r="E10826" s="80">
        <v>40486</v>
      </c>
      <c r="F10826">
        <v>2010</v>
      </c>
      <c r="G10826">
        <v>7.5</v>
      </c>
    </row>
    <row r="10827" spans="5:7">
      <c r="E10827" s="80">
        <v>40487</v>
      </c>
      <c r="F10827">
        <v>2010</v>
      </c>
      <c r="G10827">
        <v>7.5</v>
      </c>
    </row>
    <row r="10828" spans="5:7">
      <c r="E10828" s="80">
        <v>40488</v>
      </c>
      <c r="F10828">
        <v>2010</v>
      </c>
      <c r="G10828">
        <v>7.5</v>
      </c>
    </row>
    <row r="10829" spans="5:7">
      <c r="E10829" s="80">
        <v>40489</v>
      </c>
      <c r="F10829">
        <v>2010</v>
      </c>
      <c r="G10829">
        <v>7.5</v>
      </c>
    </row>
    <row r="10830" spans="5:7">
      <c r="E10830" s="80">
        <v>40490</v>
      </c>
      <c r="F10830">
        <v>2010</v>
      </c>
      <c r="G10830">
        <v>7.5</v>
      </c>
    </row>
    <row r="10831" spans="5:7">
      <c r="E10831" s="80">
        <v>40491</v>
      </c>
      <c r="F10831">
        <v>2010</v>
      </c>
      <c r="G10831">
        <v>7.5</v>
      </c>
    </row>
    <row r="10832" spans="5:7">
      <c r="E10832" s="80">
        <v>40492</v>
      </c>
      <c r="F10832">
        <v>2010</v>
      </c>
      <c r="G10832">
        <v>7.5</v>
      </c>
    </row>
    <row r="10833" spans="5:7">
      <c r="E10833" s="80">
        <v>40493</v>
      </c>
      <c r="F10833">
        <v>2010</v>
      </c>
      <c r="G10833">
        <v>7.5</v>
      </c>
    </row>
    <row r="10834" spans="5:7">
      <c r="E10834" s="80">
        <v>40494</v>
      </c>
      <c r="F10834">
        <v>2010</v>
      </c>
      <c r="G10834">
        <v>7.5</v>
      </c>
    </row>
    <row r="10835" spans="5:7">
      <c r="E10835" s="80">
        <v>40495</v>
      </c>
      <c r="F10835">
        <v>2010</v>
      </c>
      <c r="G10835">
        <v>7.5</v>
      </c>
    </row>
    <row r="10836" spans="5:7">
      <c r="E10836" s="80">
        <v>40496</v>
      </c>
      <c r="F10836">
        <v>2010</v>
      </c>
      <c r="G10836">
        <v>7.5</v>
      </c>
    </row>
    <row r="10837" spans="5:7">
      <c r="E10837" s="80">
        <v>40497</v>
      </c>
      <c r="F10837">
        <v>2010</v>
      </c>
      <c r="G10837">
        <v>7.5</v>
      </c>
    </row>
    <row r="10838" spans="5:7">
      <c r="E10838" s="80">
        <v>40498</v>
      </c>
      <c r="F10838">
        <v>2010</v>
      </c>
      <c r="G10838">
        <v>7.5</v>
      </c>
    </row>
    <row r="10839" spans="5:7">
      <c r="E10839" s="80">
        <v>40499</v>
      </c>
      <c r="F10839">
        <v>2010</v>
      </c>
      <c r="G10839">
        <v>7.5</v>
      </c>
    </row>
    <row r="10840" spans="5:7">
      <c r="E10840" s="80">
        <v>40500</v>
      </c>
      <c r="F10840">
        <v>2010</v>
      </c>
      <c r="G10840">
        <v>7.75</v>
      </c>
    </row>
    <row r="10841" spans="5:7">
      <c r="E10841" s="80">
        <v>40501</v>
      </c>
      <c r="F10841">
        <v>2010</v>
      </c>
      <c r="G10841">
        <v>7.75</v>
      </c>
    </row>
    <row r="10842" spans="5:7">
      <c r="E10842" s="80">
        <v>40502</v>
      </c>
      <c r="F10842">
        <v>2010</v>
      </c>
      <c r="G10842">
        <v>7.75</v>
      </c>
    </row>
    <row r="10843" spans="5:7">
      <c r="E10843" s="80">
        <v>40503</v>
      </c>
      <c r="F10843">
        <v>2010</v>
      </c>
      <c r="G10843">
        <v>7.75</v>
      </c>
    </row>
    <row r="10844" spans="5:7">
      <c r="E10844" s="80">
        <v>40504</v>
      </c>
      <c r="F10844">
        <v>2010</v>
      </c>
      <c r="G10844">
        <v>7.75</v>
      </c>
    </row>
    <row r="10845" spans="5:7">
      <c r="E10845" s="80">
        <v>40505</v>
      </c>
      <c r="F10845">
        <v>2010</v>
      </c>
      <c r="G10845">
        <v>7.75</v>
      </c>
    </row>
    <row r="10846" spans="5:7">
      <c r="E10846" s="80">
        <v>40506</v>
      </c>
      <c r="F10846">
        <v>2010</v>
      </c>
      <c r="G10846">
        <v>7.75</v>
      </c>
    </row>
    <row r="10847" spans="5:7">
      <c r="E10847" s="80">
        <v>40507</v>
      </c>
      <c r="F10847">
        <v>2010</v>
      </c>
      <c r="G10847">
        <v>7</v>
      </c>
    </row>
    <row r="10848" spans="5:7">
      <c r="E10848" s="80">
        <v>40508</v>
      </c>
      <c r="F10848">
        <v>2010</v>
      </c>
      <c r="G10848">
        <v>7</v>
      </c>
    </row>
    <row r="10849" spans="5:7">
      <c r="E10849" s="80">
        <v>40509</v>
      </c>
      <c r="F10849">
        <v>2010</v>
      </c>
      <c r="G10849">
        <v>7</v>
      </c>
    </row>
    <row r="10850" spans="5:7">
      <c r="E10850" s="80">
        <v>40510</v>
      </c>
      <c r="F10850">
        <v>2010</v>
      </c>
      <c r="G10850">
        <v>7</v>
      </c>
    </row>
    <row r="10851" spans="5:7">
      <c r="E10851" s="80">
        <v>40511</v>
      </c>
      <c r="F10851">
        <v>2010</v>
      </c>
      <c r="G10851">
        <v>7</v>
      </c>
    </row>
    <row r="10852" spans="5:7">
      <c r="E10852" s="80">
        <v>40512</v>
      </c>
      <c r="F10852">
        <v>2010</v>
      </c>
      <c r="G10852">
        <v>7</v>
      </c>
    </row>
    <row r="10853" spans="5:7">
      <c r="E10853" s="80">
        <v>40513</v>
      </c>
      <c r="F10853">
        <v>2010</v>
      </c>
      <c r="G10853">
        <v>7</v>
      </c>
    </row>
    <row r="10854" spans="5:7">
      <c r="E10854" s="80">
        <v>40514</v>
      </c>
      <c r="F10854">
        <v>2010</v>
      </c>
      <c r="G10854">
        <v>7.25</v>
      </c>
    </row>
    <row r="10855" spans="5:7">
      <c r="E10855" s="80">
        <v>40515</v>
      </c>
      <c r="F10855">
        <v>2010</v>
      </c>
      <c r="G10855">
        <v>7.25</v>
      </c>
    </row>
    <row r="10856" spans="5:7">
      <c r="E10856" s="80">
        <v>40516</v>
      </c>
      <c r="F10856">
        <v>2010</v>
      </c>
      <c r="G10856">
        <v>7.25</v>
      </c>
    </row>
    <row r="10857" spans="5:7">
      <c r="E10857" s="80">
        <v>40517</v>
      </c>
      <c r="F10857">
        <v>2010</v>
      </c>
      <c r="G10857">
        <v>7.25</v>
      </c>
    </row>
    <row r="10858" spans="5:7">
      <c r="E10858" s="80">
        <v>40518</v>
      </c>
      <c r="F10858">
        <v>2010</v>
      </c>
      <c r="G10858">
        <v>7.25</v>
      </c>
    </row>
    <row r="10859" spans="5:7">
      <c r="E10859" s="80">
        <v>40519</v>
      </c>
      <c r="F10859">
        <v>2010</v>
      </c>
      <c r="G10859">
        <v>7.25</v>
      </c>
    </row>
    <row r="10860" spans="5:7">
      <c r="E10860" s="80">
        <v>40520</v>
      </c>
      <c r="F10860">
        <v>2010</v>
      </c>
      <c r="G10860">
        <v>7.25</v>
      </c>
    </row>
    <row r="10861" spans="5:7">
      <c r="E10861" s="80">
        <v>40521</v>
      </c>
      <c r="F10861">
        <v>2010</v>
      </c>
      <c r="G10861">
        <v>7.75</v>
      </c>
    </row>
    <row r="10862" spans="5:7">
      <c r="E10862" s="80">
        <v>40522</v>
      </c>
      <c r="F10862">
        <v>2010</v>
      </c>
      <c r="G10862">
        <v>7.75</v>
      </c>
    </row>
    <row r="10863" spans="5:7">
      <c r="E10863" s="80">
        <v>40523</v>
      </c>
      <c r="F10863">
        <v>2010</v>
      </c>
      <c r="G10863">
        <v>7.75</v>
      </c>
    </row>
    <row r="10864" spans="5:7">
      <c r="E10864" s="80">
        <v>40524</v>
      </c>
      <c r="F10864">
        <v>2010</v>
      </c>
      <c r="G10864">
        <v>7.75</v>
      </c>
    </row>
    <row r="10865" spans="5:7">
      <c r="E10865" s="80">
        <v>40525</v>
      </c>
      <c r="F10865">
        <v>2010</v>
      </c>
      <c r="G10865">
        <v>7.75</v>
      </c>
    </row>
    <row r="10866" spans="5:7">
      <c r="E10866" s="80">
        <v>40526</v>
      </c>
      <c r="F10866">
        <v>2010</v>
      </c>
      <c r="G10866">
        <v>7.75</v>
      </c>
    </row>
    <row r="10867" spans="5:7">
      <c r="E10867" s="80">
        <v>40527</v>
      </c>
      <c r="F10867">
        <v>2010</v>
      </c>
      <c r="G10867">
        <v>7.75</v>
      </c>
    </row>
    <row r="10868" spans="5:7">
      <c r="E10868" s="80">
        <v>40528</v>
      </c>
      <c r="F10868">
        <v>2010</v>
      </c>
      <c r="G10868">
        <v>7.25</v>
      </c>
    </row>
    <row r="10869" spans="5:7">
      <c r="E10869" s="80">
        <v>40529</v>
      </c>
      <c r="F10869">
        <v>2010</v>
      </c>
      <c r="G10869">
        <v>7.25</v>
      </c>
    </row>
    <row r="10870" spans="5:7">
      <c r="E10870" s="80">
        <v>40530</v>
      </c>
      <c r="F10870">
        <v>2010</v>
      </c>
      <c r="G10870">
        <v>7.25</v>
      </c>
    </row>
    <row r="10871" spans="5:7">
      <c r="E10871" s="80">
        <v>40531</v>
      </c>
      <c r="F10871">
        <v>2010</v>
      </c>
      <c r="G10871">
        <v>7.25</v>
      </c>
    </row>
    <row r="10872" spans="5:7">
      <c r="E10872" s="80">
        <v>40532</v>
      </c>
      <c r="F10872">
        <v>2010</v>
      </c>
      <c r="G10872">
        <v>7.25</v>
      </c>
    </row>
    <row r="10873" spans="5:7">
      <c r="E10873" s="80">
        <v>40533</v>
      </c>
      <c r="F10873">
        <v>2010</v>
      </c>
      <c r="G10873">
        <v>7.25</v>
      </c>
    </row>
    <row r="10874" spans="5:7">
      <c r="E10874" s="80">
        <v>40534</v>
      </c>
      <c r="F10874">
        <v>2010</v>
      </c>
      <c r="G10874">
        <v>7.25</v>
      </c>
    </row>
    <row r="10875" spans="5:7">
      <c r="E10875" s="80">
        <v>40535</v>
      </c>
      <c r="F10875">
        <v>2010</v>
      </c>
      <c r="G10875">
        <v>7.75</v>
      </c>
    </row>
    <row r="10876" spans="5:7">
      <c r="E10876" s="80">
        <v>40536</v>
      </c>
      <c r="F10876">
        <v>2010</v>
      </c>
      <c r="G10876">
        <v>7.75</v>
      </c>
    </row>
    <row r="10877" spans="5:7">
      <c r="E10877" s="80">
        <v>40537</v>
      </c>
      <c r="F10877">
        <v>2010</v>
      </c>
      <c r="G10877">
        <v>7.75</v>
      </c>
    </row>
    <row r="10878" spans="5:7">
      <c r="E10878" s="80">
        <v>40538</v>
      </c>
      <c r="F10878">
        <v>2010</v>
      </c>
      <c r="G10878">
        <v>7.75</v>
      </c>
    </row>
    <row r="10879" spans="5:7">
      <c r="E10879" s="80">
        <v>40539</v>
      </c>
      <c r="F10879">
        <v>2010</v>
      </c>
      <c r="G10879">
        <v>7.75</v>
      </c>
    </row>
    <row r="10880" spans="5:7">
      <c r="E10880" s="80">
        <v>40540</v>
      </c>
      <c r="F10880">
        <v>2010</v>
      </c>
      <c r="G10880">
        <v>7.75</v>
      </c>
    </row>
    <row r="10881" spans="5:7">
      <c r="E10881" s="80">
        <v>40541</v>
      </c>
      <c r="F10881">
        <v>2010</v>
      </c>
      <c r="G10881">
        <v>7.75</v>
      </c>
    </row>
    <row r="10882" spans="5:7">
      <c r="E10882" s="80">
        <v>40542</v>
      </c>
      <c r="F10882">
        <v>2010</v>
      </c>
      <c r="G10882">
        <v>8</v>
      </c>
    </row>
    <row r="10883" spans="5:7">
      <c r="E10883" s="80">
        <v>40543</v>
      </c>
      <c r="F10883">
        <v>2010</v>
      </c>
      <c r="G10883">
        <v>8</v>
      </c>
    </row>
    <row r="10884" spans="5:7">
      <c r="E10884" s="80">
        <v>40544</v>
      </c>
      <c r="F10884">
        <v>2011</v>
      </c>
      <c r="G10884">
        <v>8</v>
      </c>
    </row>
    <row r="10885" spans="5:7">
      <c r="E10885" s="80">
        <v>40545</v>
      </c>
      <c r="F10885">
        <v>2011</v>
      </c>
      <c r="G10885">
        <v>8</v>
      </c>
    </row>
    <row r="10886" spans="5:7">
      <c r="E10886" s="80">
        <v>40546</v>
      </c>
      <c r="F10886">
        <v>2011</v>
      </c>
      <c r="G10886">
        <v>8</v>
      </c>
    </row>
    <row r="10887" spans="5:7">
      <c r="E10887" s="80">
        <v>40547</v>
      </c>
      <c r="F10887">
        <v>2011</v>
      </c>
      <c r="G10887">
        <v>8</v>
      </c>
    </row>
    <row r="10888" spans="5:7">
      <c r="E10888" s="80">
        <v>40548</v>
      </c>
      <c r="F10888">
        <v>2011</v>
      </c>
      <c r="G10888">
        <v>8</v>
      </c>
    </row>
    <row r="10889" spans="5:7">
      <c r="E10889" s="80">
        <v>40549</v>
      </c>
      <c r="F10889">
        <v>2011</v>
      </c>
      <c r="G10889">
        <v>7.25</v>
      </c>
    </row>
    <row r="10890" spans="5:7">
      <c r="E10890" s="80">
        <v>40550</v>
      </c>
      <c r="F10890">
        <v>2011</v>
      </c>
      <c r="G10890">
        <v>7.25</v>
      </c>
    </row>
    <row r="10891" spans="5:7">
      <c r="E10891" s="80">
        <v>40551</v>
      </c>
      <c r="F10891">
        <v>2011</v>
      </c>
      <c r="G10891">
        <v>7.25</v>
      </c>
    </row>
    <row r="10892" spans="5:7">
      <c r="E10892" s="80">
        <v>40552</v>
      </c>
      <c r="F10892">
        <v>2011</v>
      </c>
      <c r="G10892">
        <v>7.25</v>
      </c>
    </row>
    <row r="10893" spans="5:7">
      <c r="E10893" s="80">
        <v>40553</v>
      </c>
      <c r="F10893">
        <v>2011</v>
      </c>
      <c r="G10893">
        <v>7.25</v>
      </c>
    </row>
    <row r="10894" spans="5:7">
      <c r="E10894" s="80">
        <v>40554</v>
      </c>
      <c r="F10894">
        <v>2011</v>
      </c>
      <c r="G10894">
        <v>7.25</v>
      </c>
    </row>
    <row r="10895" spans="5:7">
      <c r="E10895" s="80">
        <v>40555</v>
      </c>
      <c r="F10895">
        <v>2011</v>
      </c>
      <c r="G10895">
        <v>7.25</v>
      </c>
    </row>
    <row r="10896" spans="5:7">
      <c r="E10896" s="80">
        <v>40556</v>
      </c>
      <c r="F10896">
        <v>2011</v>
      </c>
      <c r="G10896">
        <v>8</v>
      </c>
    </row>
    <row r="10897" spans="5:7">
      <c r="E10897" s="80">
        <v>40557</v>
      </c>
      <c r="F10897">
        <v>2011</v>
      </c>
      <c r="G10897">
        <v>8</v>
      </c>
    </row>
    <row r="10898" spans="5:7">
      <c r="E10898" s="80">
        <v>40558</v>
      </c>
      <c r="F10898">
        <v>2011</v>
      </c>
      <c r="G10898">
        <v>8</v>
      </c>
    </row>
    <row r="10899" spans="5:7">
      <c r="E10899" s="80">
        <v>40559</v>
      </c>
      <c r="F10899">
        <v>2011</v>
      </c>
      <c r="G10899">
        <v>8</v>
      </c>
    </row>
    <row r="10900" spans="5:7">
      <c r="E10900" s="80">
        <v>40560</v>
      </c>
      <c r="F10900">
        <v>2011</v>
      </c>
      <c r="G10900">
        <v>8</v>
      </c>
    </row>
    <row r="10901" spans="5:7">
      <c r="E10901" s="80">
        <v>40561</v>
      </c>
      <c r="F10901">
        <v>2011</v>
      </c>
      <c r="G10901">
        <v>8</v>
      </c>
    </row>
    <row r="10902" spans="5:7">
      <c r="E10902" s="80">
        <v>40562</v>
      </c>
      <c r="F10902">
        <v>2011</v>
      </c>
      <c r="G10902">
        <v>8</v>
      </c>
    </row>
    <row r="10903" spans="5:7">
      <c r="E10903" s="80">
        <v>40563</v>
      </c>
      <c r="F10903">
        <v>2011</v>
      </c>
      <c r="G10903">
        <v>7.5</v>
      </c>
    </row>
    <row r="10904" spans="5:7">
      <c r="E10904" s="80">
        <v>40564</v>
      </c>
      <c r="F10904">
        <v>2011</v>
      </c>
      <c r="G10904">
        <v>7.5</v>
      </c>
    </row>
    <row r="10905" spans="5:7">
      <c r="E10905" s="80">
        <v>40565</v>
      </c>
      <c r="F10905">
        <v>2011</v>
      </c>
      <c r="G10905">
        <v>7.5</v>
      </c>
    </row>
    <row r="10906" spans="5:7">
      <c r="E10906" s="80">
        <v>40566</v>
      </c>
      <c r="F10906">
        <v>2011</v>
      </c>
      <c r="G10906">
        <v>7.5</v>
      </c>
    </row>
    <row r="10907" spans="5:7">
      <c r="E10907" s="80">
        <v>40567</v>
      </c>
      <c r="F10907">
        <v>2011</v>
      </c>
      <c r="G10907">
        <v>7.5</v>
      </c>
    </row>
    <row r="10908" spans="5:7">
      <c r="E10908" s="80">
        <v>40568</v>
      </c>
      <c r="F10908">
        <v>2011</v>
      </c>
      <c r="G10908">
        <v>7.5</v>
      </c>
    </row>
    <row r="10909" spans="5:7">
      <c r="E10909" s="80">
        <v>40569</v>
      </c>
      <c r="F10909">
        <v>2011</v>
      </c>
      <c r="G10909">
        <v>7.5</v>
      </c>
    </row>
    <row r="10910" spans="5:7">
      <c r="E10910" s="80">
        <v>40570</v>
      </c>
      <c r="F10910">
        <v>2011</v>
      </c>
      <c r="G10910">
        <v>7.75</v>
      </c>
    </row>
    <row r="10911" spans="5:7">
      <c r="E10911" s="80">
        <v>40571</v>
      </c>
      <c r="F10911">
        <v>2011</v>
      </c>
      <c r="G10911">
        <v>7.75</v>
      </c>
    </row>
    <row r="10912" spans="5:7">
      <c r="E10912" s="80">
        <v>40572</v>
      </c>
      <c r="F10912">
        <v>2011</v>
      </c>
      <c r="G10912">
        <v>7.75</v>
      </c>
    </row>
    <row r="10913" spans="5:7">
      <c r="E10913" s="80">
        <v>40573</v>
      </c>
      <c r="F10913">
        <v>2011</v>
      </c>
      <c r="G10913">
        <v>7.75</v>
      </c>
    </row>
    <row r="10914" spans="5:7">
      <c r="E10914" s="80">
        <v>40574</v>
      </c>
      <c r="F10914">
        <v>2011</v>
      </c>
      <c r="G10914">
        <v>7.75</v>
      </c>
    </row>
    <row r="10915" spans="5:7">
      <c r="E10915" s="80">
        <v>40575</v>
      </c>
      <c r="F10915">
        <v>2011</v>
      </c>
      <c r="G10915">
        <v>7.75</v>
      </c>
    </row>
    <row r="10916" spans="5:7">
      <c r="E10916" s="80">
        <v>40576</v>
      </c>
      <c r="F10916">
        <v>2011</v>
      </c>
      <c r="G10916">
        <v>7.75</v>
      </c>
    </row>
    <row r="10917" spans="5:7">
      <c r="E10917" s="80">
        <v>40577</v>
      </c>
      <c r="F10917">
        <v>2011</v>
      </c>
      <c r="G10917">
        <v>7.5</v>
      </c>
    </row>
    <row r="10918" spans="5:7">
      <c r="E10918" s="80">
        <v>40578</v>
      </c>
      <c r="F10918">
        <v>2011</v>
      </c>
      <c r="G10918">
        <v>7.5</v>
      </c>
    </row>
    <row r="10919" spans="5:7">
      <c r="E10919" s="80">
        <v>40579</v>
      </c>
      <c r="F10919">
        <v>2011</v>
      </c>
      <c r="G10919">
        <v>7.5</v>
      </c>
    </row>
    <row r="10920" spans="5:7">
      <c r="E10920" s="80">
        <v>40580</v>
      </c>
      <c r="F10920">
        <v>2011</v>
      </c>
      <c r="G10920">
        <v>7.5</v>
      </c>
    </row>
    <row r="10921" spans="5:7">
      <c r="E10921" s="80">
        <v>40581</v>
      </c>
      <c r="F10921">
        <v>2011</v>
      </c>
      <c r="G10921">
        <v>7.5</v>
      </c>
    </row>
    <row r="10922" spans="5:7">
      <c r="E10922" s="80">
        <v>40582</v>
      </c>
      <c r="F10922">
        <v>2011</v>
      </c>
      <c r="G10922">
        <v>7.5</v>
      </c>
    </row>
    <row r="10923" spans="5:7">
      <c r="E10923" s="80">
        <v>40583</v>
      </c>
      <c r="F10923">
        <v>2011</v>
      </c>
      <c r="G10923">
        <v>7.5</v>
      </c>
    </row>
    <row r="10924" spans="5:7">
      <c r="E10924" s="80">
        <v>40584</v>
      </c>
      <c r="F10924">
        <v>2011</v>
      </c>
      <c r="G10924">
        <v>7.5</v>
      </c>
    </row>
    <row r="10925" spans="5:7">
      <c r="E10925" s="80">
        <v>40585</v>
      </c>
      <c r="F10925">
        <v>2011</v>
      </c>
      <c r="G10925">
        <v>7.5</v>
      </c>
    </row>
    <row r="10926" spans="5:7">
      <c r="E10926" s="80">
        <v>40586</v>
      </c>
      <c r="F10926">
        <v>2011</v>
      </c>
      <c r="G10926">
        <v>7.5</v>
      </c>
    </row>
    <row r="10927" spans="5:7">
      <c r="E10927" s="80">
        <v>40587</v>
      </c>
      <c r="F10927">
        <v>2011</v>
      </c>
      <c r="G10927">
        <v>7.5</v>
      </c>
    </row>
    <row r="10928" spans="5:7">
      <c r="E10928" s="80">
        <v>40588</v>
      </c>
      <c r="F10928">
        <v>2011</v>
      </c>
      <c r="G10928">
        <v>7.5</v>
      </c>
    </row>
    <row r="10929" spans="5:7">
      <c r="E10929" s="80">
        <v>40589</v>
      </c>
      <c r="F10929">
        <v>2011</v>
      </c>
      <c r="G10929">
        <v>7.5</v>
      </c>
    </row>
    <row r="10930" spans="5:7">
      <c r="E10930" s="80">
        <v>40590</v>
      </c>
      <c r="F10930">
        <v>2011</v>
      </c>
      <c r="G10930">
        <v>7.5</v>
      </c>
    </row>
    <row r="10931" spans="5:7">
      <c r="E10931" s="80">
        <v>40591</v>
      </c>
      <c r="F10931">
        <v>2011</v>
      </c>
      <c r="G10931">
        <v>7.5</v>
      </c>
    </row>
    <row r="10932" spans="5:7">
      <c r="E10932" s="80">
        <v>40592</v>
      </c>
      <c r="F10932">
        <v>2011</v>
      </c>
      <c r="G10932">
        <v>7.5</v>
      </c>
    </row>
    <row r="10933" spans="5:7">
      <c r="E10933" s="80">
        <v>40593</v>
      </c>
      <c r="F10933">
        <v>2011</v>
      </c>
      <c r="G10933">
        <v>7.5</v>
      </c>
    </row>
    <row r="10934" spans="5:7">
      <c r="E10934" s="80">
        <v>40594</v>
      </c>
      <c r="F10934">
        <v>2011</v>
      </c>
      <c r="G10934">
        <v>7.5</v>
      </c>
    </row>
    <row r="10935" spans="5:7">
      <c r="E10935" s="80">
        <v>40595</v>
      </c>
      <c r="F10935">
        <v>2011</v>
      </c>
      <c r="G10935">
        <v>7.5</v>
      </c>
    </row>
    <row r="10936" spans="5:7">
      <c r="E10936" s="80">
        <v>40596</v>
      </c>
      <c r="F10936">
        <v>2011</v>
      </c>
      <c r="G10936">
        <v>7.5</v>
      </c>
    </row>
    <row r="10937" spans="5:7">
      <c r="E10937" s="80">
        <v>40597</v>
      </c>
      <c r="F10937">
        <v>2011</v>
      </c>
      <c r="G10937">
        <v>7.5</v>
      </c>
    </row>
    <row r="10938" spans="5:7">
      <c r="E10938" s="80">
        <v>40598</v>
      </c>
      <c r="F10938">
        <v>2011</v>
      </c>
      <c r="G10938">
        <v>7.5</v>
      </c>
    </row>
    <row r="10939" spans="5:7">
      <c r="E10939" s="80">
        <v>40599</v>
      </c>
      <c r="F10939">
        <v>2011</v>
      </c>
      <c r="G10939">
        <v>7.5</v>
      </c>
    </row>
    <row r="10940" spans="5:7">
      <c r="E10940" s="80">
        <v>40600</v>
      </c>
      <c r="F10940">
        <v>2011</v>
      </c>
      <c r="G10940">
        <v>7.5</v>
      </c>
    </row>
    <row r="10941" spans="5:7">
      <c r="E10941" s="80">
        <v>40601</v>
      </c>
      <c r="F10941">
        <v>2011</v>
      </c>
      <c r="G10941">
        <v>7.5</v>
      </c>
    </row>
    <row r="10942" spans="5:7">
      <c r="E10942" s="80">
        <v>40602</v>
      </c>
      <c r="F10942">
        <v>2011</v>
      </c>
      <c r="G10942">
        <v>7.5</v>
      </c>
    </row>
    <row r="10943" spans="5:7">
      <c r="E10943" s="80">
        <v>40603</v>
      </c>
      <c r="F10943">
        <v>2011</v>
      </c>
      <c r="G10943">
        <v>7.5</v>
      </c>
    </row>
    <row r="10944" spans="5:7">
      <c r="E10944" s="80">
        <v>40604</v>
      </c>
      <c r="F10944">
        <v>2011</v>
      </c>
      <c r="G10944">
        <v>7.5</v>
      </c>
    </row>
    <row r="10945" spans="5:7">
      <c r="E10945" s="80">
        <v>40605</v>
      </c>
      <c r="F10945">
        <v>2011</v>
      </c>
      <c r="G10945">
        <v>7.25</v>
      </c>
    </row>
    <row r="10946" spans="5:7">
      <c r="E10946" s="80">
        <v>40606</v>
      </c>
      <c r="F10946">
        <v>2011</v>
      </c>
      <c r="G10946">
        <v>7.25</v>
      </c>
    </row>
    <row r="10947" spans="5:7">
      <c r="E10947" s="80">
        <v>40607</v>
      </c>
      <c r="F10947">
        <v>2011</v>
      </c>
      <c r="G10947">
        <v>7.25</v>
      </c>
    </row>
    <row r="10948" spans="5:7">
      <c r="E10948" s="80">
        <v>40608</v>
      </c>
      <c r="F10948">
        <v>2011</v>
      </c>
      <c r="G10948">
        <v>7.25</v>
      </c>
    </row>
    <row r="10949" spans="5:7">
      <c r="E10949" s="80">
        <v>40609</v>
      </c>
      <c r="F10949">
        <v>2011</v>
      </c>
      <c r="G10949">
        <v>7.25</v>
      </c>
    </row>
    <row r="10950" spans="5:7">
      <c r="E10950" s="80">
        <v>40610</v>
      </c>
      <c r="F10950">
        <v>2011</v>
      </c>
      <c r="G10950">
        <v>7.25</v>
      </c>
    </row>
    <row r="10951" spans="5:7">
      <c r="E10951" s="80">
        <v>40611</v>
      </c>
      <c r="F10951">
        <v>2011</v>
      </c>
      <c r="G10951">
        <v>7.25</v>
      </c>
    </row>
    <row r="10952" spans="5:7">
      <c r="E10952" s="80">
        <v>40612</v>
      </c>
      <c r="F10952">
        <v>2011</v>
      </c>
      <c r="G10952">
        <v>7.5</v>
      </c>
    </row>
    <row r="10953" spans="5:7">
      <c r="E10953" s="80">
        <v>40613</v>
      </c>
      <c r="F10953">
        <v>2011</v>
      </c>
      <c r="G10953">
        <v>7.5</v>
      </c>
    </row>
    <row r="10954" spans="5:7">
      <c r="E10954" s="80">
        <v>40614</v>
      </c>
      <c r="F10954">
        <v>2011</v>
      </c>
      <c r="G10954">
        <v>7.5</v>
      </c>
    </row>
    <row r="10955" spans="5:7">
      <c r="E10955" s="80">
        <v>40615</v>
      </c>
      <c r="F10955">
        <v>2011</v>
      </c>
      <c r="G10955">
        <v>7.5</v>
      </c>
    </row>
    <row r="10956" spans="5:7">
      <c r="E10956" s="80">
        <v>40616</v>
      </c>
      <c r="F10956">
        <v>2011</v>
      </c>
      <c r="G10956">
        <v>7.5</v>
      </c>
    </row>
    <row r="10957" spans="5:7">
      <c r="E10957" s="80">
        <v>40617</v>
      </c>
      <c r="F10957">
        <v>2011</v>
      </c>
      <c r="G10957">
        <v>7.5</v>
      </c>
    </row>
    <row r="10958" spans="5:7">
      <c r="E10958" s="80">
        <v>40618</v>
      </c>
      <c r="F10958">
        <v>2011</v>
      </c>
      <c r="G10958">
        <v>7.5</v>
      </c>
    </row>
    <row r="10959" spans="5:7">
      <c r="E10959" s="80">
        <v>40619</v>
      </c>
      <c r="F10959">
        <v>2011</v>
      </c>
      <c r="G10959">
        <v>7.5</v>
      </c>
    </row>
    <row r="10960" spans="5:7">
      <c r="E10960" s="80">
        <v>40620</v>
      </c>
      <c r="F10960">
        <v>2011</v>
      </c>
      <c r="G10960">
        <v>7.5</v>
      </c>
    </row>
    <row r="10961" spans="5:7">
      <c r="E10961" s="80">
        <v>40621</v>
      </c>
      <c r="F10961">
        <v>2011</v>
      </c>
      <c r="G10961">
        <v>7.5</v>
      </c>
    </row>
    <row r="10962" spans="5:7">
      <c r="E10962" s="80">
        <v>40622</v>
      </c>
      <c r="F10962">
        <v>2011</v>
      </c>
      <c r="G10962">
        <v>7.5</v>
      </c>
    </row>
    <row r="10963" spans="5:7">
      <c r="E10963" s="80">
        <v>40623</v>
      </c>
      <c r="F10963">
        <v>2011</v>
      </c>
      <c r="G10963">
        <v>7.5</v>
      </c>
    </row>
    <row r="10964" spans="5:7">
      <c r="E10964" s="80">
        <v>40624</v>
      </c>
      <c r="F10964">
        <v>2011</v>
      </c>
      <c r="G10964">
        <v>7.5</v>
      </c>
    </row>
    <row r="10965" spans="5:7">
      <c r="E10965" s="80">
        <v>40625</v>
      </c>
      <c r="F10965">
        <v>2011</v>
      </c>
      <c r="G10965">
        <v>7.5</v>
      </c>
    </row>
    <row r="10966" spans="5:7">
      <c r="E10966" s="80">
        <v>40626</v>
      </c>
      <c r="F10966">
        <v>2011</v>
      </c>
      <c r="G10966">
        <v>7.5</v>
      </c>
    </row>
    <row r="10967" spans="5:7">
      <c r="E10967" s="80">
        <v>40627</v>
      </c>
      <c r="F10967">
        <v>2011</v>
      </c>
      <c r="G10967">
        <v>7.5</v>
      </c>
    </row>
    <row r="10968" spans="5:7">
      <c r="E10968" s="80">
        <v>40628</v>
      </c>
      <c r="F10968">
        <v>2011</v>
      </c>
      <c r="G10968">
        <v>7.5</v>
      </c>
    </row>
    <row r="10969" spans="5:7">
      <c r="E10969" s="80">
        <v>40629</v>
      </c>
      <c r="F10969">
        <v>2011</v>
      </c>
      <c r="G10969">
        <v>7.5</v>
      </c>
    </row>
    <row r="10970" spans="5:7">
      <c r="E10970" s="80">
        <v>40630</v>
      </c>
      <c r="F10970">
        <v>2011</v>
      </c>
      <c r="G10970">
        <v>7.5</v>
      </c>
    </row>
    <row r="10971" spans="5:7">
      <c r="E10971" s="80">
        <v>40631</v>
      </c>
      <c r="F10971">
        <v>2011</v>
      </c>
      <c r="G10971">
        <v>7.5</v>
      </c>
    </row>
    <row r="10972" spans="5:7">
      <c r="E10972" s="80">
        <v>40632</v>
      </c>
      <c r="F10972">
        <v>2011</v>
      </c>
      <c r="G10972">
        <v>7.5</v>
      </c>
    </row>
    <row r="10973" spans="5:7">
      <c r="E10973" s="80">
        <v>40633</v>
      </c>
      <c r="F10973">
        <v>2011</v>
      </c>
      <c r="G10973">
        <v>7.5</v>
      </c>
    </row>
    <row r="10974" spans="5:7">
      <c r="E10974" s="80">
        <v>40634</v>
      </c>
      <c r="F10974">
        <v>2011</v>
      </c>
      <c r="G10974">
        <v>7.5</v>
      </c>
    </row>
    <row r="10975" spans="5:7">
      <c r="E10975" s="80">
        <v>40635</v>
      </c>
      <c r="F10975">
        <v>2011</v>
      </c>
      <c r="G10975">
        <v>7.5</v>
      </c>
    </row>
    <row r="10976" spans="5:7">
      <c r="E10976" s="80">
        <v>40636</v>
      </c>
      <c r="F10976">
        <v>2011</v>
      </c>
      <c r="G10976">
        <v>7.5</v>
      </c>
    </row>
    <row r="10977" spans="5:7">
      <c r="E10977" s="80">
        <v>40637</v>
      </c>
      <c r="F10977">
        <v>2011</v>
      </c>
      <c r="G10977">
        <v>7.5</v>
      </c>
    </row>
    <row r="10978" spans="5:7">
      <c r="E10978" s="80">
        <v>40638</v>
      </c>
      <c r="F10978">
        <v>2011</v>
      </c>
      <c r="G10978">
        <v>7.5</v>
      </c>
    </row>
    <row r="10979" spans="5:7">
      <c r="E10979" s="80">
        <v>40639</v>
      </c>
      <c r="F10979">
        <v>2011</v>
      </c>
      <c r="G10979">
        <v>7.5</v>
      </c>
    </row>
    <row r="10980" spans="5:7">
      <c r="E10980" s="80">
        <v>40640</v>
      </c>
      <c r="F10980">
        <v>2011</v>
      </c>
      <c r="G10980">
        <v>7.25</v>
      </c>
    </row>
    <row r="10981" spans="5:7">
      <c r="E10981" s="80">
        <v>40641</v>
      </c>
      <c r="F10981">
        <v>2011</v>
      </c>
      <c r="G10981">
        <v>7.25</v>
      </c>
    </row>
    <row r="10982" spans="5:7">
      <c r="E10982" s="80">
        <v>40642</v>
      </c>
      <c r="F10982">
        <v>2011</v>
      </c>
      <c r="G10982">
        <v>7.25</v>
      </c>
    </row>
    <row r="10983" spans="5:7">
      <c r="E10983" s="80">
        <v>40643</v>
      </c>
      <c r="F10983">
        <v>2011</v>
      </c>
      <c r="G10983">
        <v>7.25</v>
      </c>
    </row>
    <row r="10984" spans="5:7">
      <c r="E10984" s="80">
        <v>40644</v>
      </c>
      <c r="F10984">
        <v>2011</v>
      </c>
      <c r="G10984">
        <v>7.25</v>
      </c>
    </row>
    <row r="10985" spans="5:7">
      <c r="E10985" s="80">
        <v>40645</v>
      </c>
      <c r="F10985">
        <v>2011</v>
      </c>
      <c r="G10985">
        <v>7.25</v>
      </c>
    </row>
    <row r="10986" spans="5:7">
      <c r="E10986" s="80">
        <v>40646</v>
      </c>
      <c r="F10986">
        <v>2011</v>
      </c>
      <c r="G10986">
        <v>7.25</v>
      </c>
    </row>
    <row r="10987" spans="5:7">
      <c r="E10987" s="80">
        <v>40647</v>
      </c>
      <c r="F10987">
        <v>2011</v>
      </c>
      <c r="G10987">
        <v>7.25</v>
      </c>
    </row>
    <row r="10988" spans="5:7">
      <c r="E10988" s="80">
        <v>40648</v>
      </c>
      <c r="F10988">
        <v>2011</v>
      </c>
      <c r="G10988">
        <v>7.25</v>
      </c>
    </row>
    <row r="10989" spans="5:7">
      <c r="E10989" s="80">
        <v>40649</v>
      </c>
      <c r="F10989">
        <v>2011</v>
      </c>
      <c r="G10989">
        <v>7.25</v>
      </c>
    </row>
    <row r="10990" spans="5:7">
      <c r="E10990" s="80">
        <v>40650</v>
      </c>
      <c r="F10990">
        <v>2011</v>
      </c>
      <c r="G10990">
        <v>7.25</v>
      </c>
    </row>
    <row r="10991" spans="5:7">
      <c r="E10991" s="80">
        <v>40651</v>
      </c>
      <c r="F10991">
        <v>2011</v>
      </c>
      <c r="G10991">
        <v>7.25</v>
      </c>
    </row>
    <row r="10992" spans="5:7">
      <c r="E10992" s="80">
        <v>40652</v>
      </c>
      <c r="F10992">
        <v>2011</v>
      </c>
      <c r="G10992">
        <v>7.25</v>
      </c>
    </row>
    <row r="10993" spans="5:7">
      <c r="E10993" s="80">
        <v>40653</v>
      </c>
      <c r="F10993">
        <v>2011</v>
      </c>
      <c r="G10993">
        <v>7.25</v>
      </c>
    </row>
    <row r="10994" spans="5:7">
      <c r="E10994" s="80">
        <v>40654</v>
      </c>
      <c r="F10994">
        <v>2011</v>
      </c>
      <c r="G10994">
        <v>7</v>
      </c>
    </row>
    <row r="10995" spans="5:7">
      <c r="E10995" s="80">
        <v>40655</v>
      </c>
      <c r="F10995">
        <v>2011</v>
      </c>
      <c r="G10995">
        <v>7</v>
      </c>
    </row>
    <row r="10996" spans="5:7">
      <c r="E10996" s="80">
        <v>40656</v>
      </c>
      <c r="F10996">
        <v>2011</v>
      </c>
      <c r="G10996">
        <v>7</v>
      </c>
    </row>
    <row r="10997" spans="5:7">
      <c r="E10997" s="80">
        <v>40657</v>
      </c>
      <c r="F10997">
        <v>2011</v>
      </c>
      <c r="G10997">
        <v>7</v>
      </c>
    </row>
    <row r="10998" spans="5:7">
      <c r="E10998" s="80">
        <v>40658</v>
      </c>
      <c r="F10998">
        <v>2011</v>
      </c>
      <c r="G10998">
        <v>7</v>
      </c>
    </row>
    <row r="10999" spans="5:7">
      <c r="E10999" s="80">
        <v>40659</v>
      </c>
      <c r="F10999">
        <v>2011</v>
      </c>
      <c r="G10999">
        <v>7</v>
      </c>
    </row>
    <row r="11000" spans="5:7">
      <c r="E11000" s="80">
        <v>40660</v>
      </c>
      <c r="F11000">
        <v>2011</v>
      </c>
      <c r="G11000">
        <v>7</v>
      </c>
    </row>
    <row r="11001" spans="5:7">
      <c r="E11001" s="80">
        <v>40661</v>
      </c>
      <c r="F11001">
        <v>2011</v>
      </c>
      <c r="G11001">
        <v>7</v>
      </c>
    </row>
    <row r="11002" spans="5:7">
      <c r="E11002" s="80">
        <v>40662</v>
      </c>
      <c r="F11002">
        <v>2011</v>
      </c>
      <c r="G11002">
        <v>7</v>
      </c>
    </row>
    <row r="11003" spans="5:7">
      <c r="E11003" s="80">
        <v>40663</v>
      </c>
      <c r="F11003">
        <v>2011</v>
      </c>
      <c r="G11003">
        <v>7</v>
      </c>
    </row>
    <row r="11004" spans="5:7">
      <c r="E11004" s="80">
        <v>40664</v>
      </c>
      <c r="F11004">
        <v>2011</v>
      </c>
      <c r="G11004">
        <v>7</v>
      </c>
    </row>
    <row r="11005" spans="5:7">
      <c r="E11005" s="80">
        <v>40665</v>
      </c>
      <c r="F11005">
        <v>2011</v>
      </c>
      <c r="G11005">
        <v>7</v>
      </c>
    </row>
    <row r="11006" spans="5:7">
      <c r="E11006" s="80">
        <v>40666</v>
      </c>
      <c r="F11006">
        <v>2011</v>
      </c>
      <c r="G11006">
        <v>7</v>
      </c>
    </row>
    <row r="11007" spans="5:7">
      <c r="E11007" s="80">
        <v>40667</v>
      </c>
      <c r="F11007">
        <v>2011</v>
      </c>
      <c r="G11007">
        <v>7</v>
      </c>
    </row>
    <row r="11008" spans="5:7">
      <c r="E11008" s="80">
        <v>40668</v>
      </c>
      <c r="F11008">
        <v>2011</v>
      </c>
      <c r="G11008">
        <v>7.25</v>
      </c>
    </row>
    <row r="11009" spans="5:7">
      <c r="E11009" s="80">
        <v>40669</v>
      </c>
      <c r="F11009">
        <v>2011</v>
      </c>
      <c r="G11009">
        <v>7.25</v>
      </c>
    </row>
    <row r="11010" spans="5:7">
      <c r="E11010" s="80">
        <v>40670</v>
      </c>
      <c r="F11010">
        <v>2011</v>
      </c>
      <c r="G11010">
        <v>7.25</v>
      </c>
    </row>
    <row r="11011" spans="5:7">
      <c r="E11011" s="80">
        <v>40671</v>
      </c>
      <c r="F11011">
        <v>2011</v>
      </c>
      <c r="G11011">
        <v>7.25</v>
      </c>
    </row>
    <row r="11012" spans="5:7">
      <c r="E11012" s="80">
        <v>40672</v>
      </c>
      <c r="F11012">
        <v>2011</v>
      </c>
      <c r="G11012">
        <v>7.25</v>
      </c>
    </row>
    <row r="11013" spans="5:7">
      <c r="E11013" s="80">
        <v>40673</v>
      </c>
      <c r="F11013">
        <v>2011</v>
      </c>
      <c r="G11013">
        <v>7.25</v>
      </c>
    </row>
    <row r="11014" spans="5:7">
      <c r="E11014" s="80">
        <v>40674</v>
      </c>
      <c r="F11014">
        <v>2011</v>
      </c>
      <c r="G11014">
        <v>7.25</v>
      </c>
    </row>
    <row r="11015" spans="5:7">
      <c r="E11015" s="80">
        <v>40675</v>
      </c>
      <c r="F11015">
        <v>2011</v>
      </c>
      <c r="G11015">
        <v>7.25</v>
      </c>
    </row>
    <row r="11016" spans="5:7">
      <c r="E11016" s="80">
        <v>40676</v>
      </c>
      <c r="F11016">
        <v>2011</v>
      </c>
      <c r="G11016">
        <v>7.25</v>
      </c>
    </row>
    <row r="11017" spans="5:7">
      <c r="E11017" s="80">
        <v>40677</v>
      </c>
      <c r="F11017">
        <v>2011</v>
      </c>
      <c r="G11017">
        <v>7.25</v>
      </c>
    </row>
    <row r="11018" spans="5:7">
      <c r="E11018" s="80">
        <v>40678</v>
      </c>
      <c r="F11018">
        <v>2011</v>
      </c>
      <c r="G11018">
        <v>7.25</v>
      </c>
    </row>
    <row r="11019" spans="5:7">
      <c r="E11019" s="80">
        <v>40679</v>
      </c>
      <c r="F11019">
        <v>2011</v>
      </c>
      <c r="G11019">
        <v>7.25</v>
      </c>
    </row>
    <row r="11020" spans="5:7">
      <c r="E11020" s="80">
        <v>40680</v>
      </c>
      <c r="F11020">
        <v>2011</v>
      </c>
      <c r="G11020">
        <v>7.25</v>
      </c>
    </row>
    <row r="11021" spans="5:7">
      <c r="E11021" s="80">
        <v>40681</v>
      </c>
      <c r="F11021">
        <v>2011</v>
      </c>
      <c r="G11021">
        <v>7.25</v>
      </c>
    </row>
    <row r="11022" spans="5:7">
      <c r="E11022" s="80">
        <v>40682</v>
      </c>
      <c r="F11022">
        <v>2011</v>
      </c>
      <c r="G11022">
        <v>7</v>
      </c>
    </row>
    <row r="11023" spans="5:7">
      <c r="E11023" s="80">
        <v>40683</v>
      </c>
      <c r="F11023">
        <v>2011</v>
      </c>
      <c r="G11023">
        <v>7</v>
      </c>
    </row>
    <row r="11024" spans="5:7">
      <c r="E11024" s="80">
        <v>40684</v>
      </c>
      <c r="F11024">
        <v>2011</v>
      </c>
      <c r="G11024">
        <v>7</v>
      </c>
    </row>
    <row r="11025" spans="5:7">
      <c r="E11025" s="80">
        <v>40685</v>
      </c>
      <c r="F11025">
        <v>2011</v>
      </c>
      <c r="G11025">
        <v>7</v>
      </c>
    </row>
    <row r="11026" spans="5:7">
      <c r="E11026" s="80">
        <v>40686</v>
      </c>
      <c r="F11026">
        <v>2011</v>
      </c>
      <c r="G11026">
        <v>7</v>
      </c>
    </row>
    <row r="11027" spans="5:7">
      <c r="E11027" s="80">
        <v>40687</v>
      </c>
      <c r="F11027">
        <v>2011</v>
      </c>
      <c r="G11027">
        <v>7</v>
      </c>
    </row>
    <row r="11028" spans="5:7">
      <c r="E11028" s="80">
        <v>40688</v>
      </c>
      <c r="F11028">
        <v>2011</v>
      </c>
      <c r="G11028">
        <v>7</v>
      </c>
    </row>
    <row r="11029" spans="5:7">
      <c r="E11029" s="80">
        <v>40689</v>
      </c>
      <c r="F11029">
        <v>2011</v>
      </c>
      <c r="G11029">
        <v>7.25</v>
      </c>
    </row>
    <row r="11030" spans="5:7">
      <c r="E11030" s="80">
        <v>40690</v>
      </c>
      <c r="F11030">
        <v>2011</v>
      </c>
      <c r="G11030">
        <v>7.25</v>
      </c>
    </row>
    <row r="11031" spans="5:7">
      <c r="E11031" s="80">
        <v>40691</v>
      </c>
      <c r="F11031">
        <v>2011</v>
      </c>
      <c r="G11031">
        <v>7.25</v>
      </c>
    </row>
    <row r="11032" spans="5:7">
      <c r="E11032" s="80">
        <v>40692</v>
      </c>
      <c r="F11032">
        <v>2011</v>
      </c>
      <c r="G11032">
        <v>7.25</v>
      </c>
    </row>
    <row r="11033" spans="5:7">
      <c r="E11033" s="80">
        <v>40693</v>
      </c>
      <c r="F11033">
        <v>2011</v>
      </c>
      <c r="G11033">
        <v>7.25</v>
      </c>
    </row>
    <row r="11034" spans="5:7">
      <c r="E11034" s="80">
        <v>40694</v>
      </c>
      <c r="F11034">
        <v>2011</v>
      </c>
      <c r="G11034">
        <v>7.25</v>
      </c>
    </row>
    <row r="11035" spans="5:7">
      <c r="E11035" s="80">
        <v>40695</v>
      </c>
      <c r="F11035">
        <v>2011</v>
      </c>
      <c r="G11035">
        <v>7.25</v>
      </c>
    </row>
    <row r="11036" spans="5:7">
      <c r="E11036" s="80">
        <v>40696</v>
      </c>
      <c r="F11036">
        <v>2011</v>
      </c>
      <c r="G11036">
        <v>7.5</v>
      </c>
    </row>
    <row r="11037" spans="5:7">
      <c r="E11037" s="80">
        <v>40697</v>
      </c>
      <c r="F11037">
        <v>2011</v>
      </c>
      <c r="G11037">
        <v>7.5</v>
      </c>
    </row>
    <row r="11038" spans="5:7">
      <c r="E11038" s="80">
        <v>40698</v>
      </c>
      <c r="F11038">
        <v>2011</v>
      </c>
      <c r="G11038">
        <v>7.5</v>
      </c>
    </row>
    <row r="11039" spans="5:7">
      <c r="E11039" s="80">
        <v>40699</v>
      </c>
      <c r="F11039">
        <v>2011</v>
      </c>
      <c r="G11039">
        <v>7.5</v>
      </c>
    </row>
    <row r="11040" spans="5:7">
      <c r="E11040" s="80">
        <v>40700</v>
      </c>
      <c r="F11040">
        <v>2011</v>
      </c>
      <c r="G11040">
        <v>7.5</v>
      </c>
    </row>
    <row r="11041" spans="5:7">
      <c r="E11041" s="80">
        <v>40701</v>
      </c>
      <c r="F11041">
        <v>2011</v>
      </c>
      <c r="G11041">
        <v>7.5</v>
      </c>
    </row>
    <row r="11042" spans="5:7">
      <c r="E11042" s="80">
        <v>40702</v>
      </c>
      <c r="F11042">
        <v>2011</v>
      </c>
      <c r="G11042">
        <v>7.5</v>
      </c>
    </row>
    <row r="11043" spans="5:7">
      <c r="E11043" s="80">
        <v>40703</v>
      </c>
      <c r="F11043">
        <v>2011</v>
      </c>
      <c r="G11043">
        <v>7.25</v>
      </c>
    </row>
    <row r="11044" spans="5:7">
      <c r="E11044" s="80">
        <v>40704</v>
      </c>
      <c r="F11044">
        <v>2011</v>
      </c>
      <c r="G11044">
        <v>7.25</v>
      </c>
    </row>
    <row r="11045" spans="5:7">
      <c r="E11045" s="80">
        <v>40705</v>
      </c>
      <c r="F11045">
        <v>2011</v>
      </c>
      <c r="G11045">
        <v>7.25</v>
      </c>
    </row>
    <row r="11046" spans="5:7">
      <c r="E11046" s="80">
        <v>40706</v>
      </c>
      <c r="F11046">
        <v>2011</v>
      </c>
      <c r="G11046">
        <v>7.25</v>
      </c>
    </row>
    <row r="11047" spans="5:7">
      <c r="E11047" s="80">
        <v>40707</v>
      </c>
      <c r="F11047">
        <v>2011</v>
      </c>
      <c r="G11047">
        <v>7.25</v>
      </c>
    </row>
    <row r="11048" spans="5:7">
      <c r="E11048" s="80">
        <v>40708</v>
      </c>
      <c r="F11048">
        <v>2011</v>
      </c>
      <c r="G11048">
        <v>7.25</v>
      </c>
    </row>
    <row r="11049" spans="5:7">
      <c r="E11049" s="80">
        <v>40709</v>
      </c>
      <c r="F11049">
        <v>2011</v>
      </c>
      <c r="G11049">
        <v>7.25</v>
      </c>
    </row>
    <row r="11050" spans="5:7">
      <c r="E11050" s="80">
        <v>40710</v>
      </c>
      <c r="F11050">
        <v>2011</v>
      </c>
      <c r="G11050">
        <v>7.25</v>
      </c>
    </row>
    <row r="11051" spans="5:7">
      <c r="E11051" s="80">
        <v>40711</v>
      </c>
      <c r="F11051">
        <v>2011</v>
      </c>
      <c r="G11051">
        <v>7.25</v>
      </c>
    </row>
    <row r="11052" spans="5:7">
      <c r="E11052" s="80">
        <v>40712</v>
      </c>
      <c r="F11052">
        <v>2011</v>
      </c>
      <c r="G11052">
        <v>7.25</v>
      </c>
    </row>
    <row r="11053" spans="5:7">
      <c r="E11053" s="80">
        <v>40713</v>
      </c>
      <c r="F11053">
        <v>2011</v>
      </c>
      <c r="G11053">
        <v>7.25</v>
      </c>
    </row>
    <row r="11054" spans="5:7">
      <c r="E11054" s="80">
        <v>40714</v>
      </c>
      <c r="F11054">
        <v>2011</v>
      </c>
      <c r="G11054">
        <v>7.25</v>
      </c>
    </row>
    <row r="11055" spans="5:7">
      <c r="E11055" s="80">
        <v>40715</v>
      </c>
      <c r="F11055">
        <v>2011</v>
      </c>
      <c r="G11055">
        <v>7.25</v>
      </c>
    </row>
    <row r="11056" spans="5:7">
      <c r="E11056" s="80">
        <v>40716</v>
      </c>
      <c r="F11056">
        <v>2011</v>
      </c>
      <c r="G11056">
        <v>7.25</v>
      </c>
    </row>
    <row r="11057" spans="5:7">
      <c r="E11057" s="80">
        <v>40717</v>
      </c>
      <c r="F11057">
        <v>2011</v>
      </c>
      <c r="G11057">
        <v>7.25</v>
      </c>
    </row>
    <row r="11058" spans="5:7">
      <c r="E11058" s="80">
        <v>40718</v>
      </c>
      <c r="F11058">
        <v>2011</v>
      </c>
      <c r="G11058">
        <v>7.25</v>
      </c>
    </row>
    <row r="11059" spans="5:7">
      <c r="E11059" s="80">
        <v>40719</v>
      </c>
      <c r="F11059">
        <v>2011</v>
      </c>
      <c r="G11059">
        <v>7.25</v>
      </c>
    </row>
    <row r="11060" spans="5:7">
      <c r="E11060" s="80">
        <v>40720</v>
      </c>
      <c r="F11060">
        <v>2011</v>
      </c>
      <c r="G11060">
        <v>7.25</v>
      </c>
    </row>
    <row r="11061" spans="5:7">
      <c r="E11061" s="80">
        <v>40721</v>
      </c>
      <c r="F11061">
        <v>2011</v>
      </c>
      <c r="G11061">
        <v>7.25</v>
      </c>
    </row>
    <row r="11062" spans="5:7">
      <c r="E11062" s="80">
        <v>40722</v>
      </c>
      <c r="F11062">
        <v>2011</v>
      </c>
      <c r="G11062">
        <v>7.25</v>
      </c>
    </row>
    <row r="11063" spans="5:7">
      <c r="E11063" s="80">
        <v>40723</v>
      </c>
      <c r="F11063">
        <v>2011</v>
      </c>
      <c r="G11063">
        <v>7.25</v>
      </c>
    </row>
    <row r="11064" spans="5:7">
      <c r="E11064" s="80">
        <v>40724</v>
      </c>
      <c r="F11064">
        <v>2011</v>
      </c>
      <c r="G11064">
        <v>7.25</v>
      </c>
    </row>
    <row r="11065" spans="5:7">
      <c r="E11065" s="80">
        <v>40725</v>
      </c>
      <c r="F11065">
        <v>2011</v>
      </c>
      <c r="G11065">
        <v>7.25</v>
      </c>
    </row>
    <row r="11066" spans="5:7">
      <c r="E11066" s="80">
        <v>40726</v>
      </c>
      <c r="F11066">
        <v>2011</v>
      </c>
      <c r="G11066">
        <v>7.25</v>
      </c>
    </row>
    <row r="11067" spans="5:7">
      <c r="E11067" s="80">
        <v>40727</v>
      </c>
      <c r="F11067">
        <v>2011</v>
      </c>
      <c r="G11067">
        <v>7.25</v>
      </c>
    </row>
    <row r="11068" spans="5:7">
      <c r="E11068" s="80">
        <v>40728</v>
      </c>
      <c r="F11068">
        <v>2011</v>
      </c>
      <c r="G11068">
        <v>7.25</v>
      </c>
    </row>
    <row r="11069" spans="5:7">
      <c r="E11069" s="80">
        <v>40729</v>
      </c>
      <c r="F11069">
        <v>2011</v>
      </c>
      <c r="G11069">
        <v>7.25</v>
      </c>
    </row>
    <row r="11070" spans="5:7">
      <c r="E11070" s="80">
        <v>40730</v>
      </c>
      <c r="F11070">
        <v>2011</v>
      </c>
      <c r="G11070">
        <v>7.25</v>
      </c>
    </row>
    <row r="11071" spans="5:7">
      <c r="E11071" s="80">
        <v>40731</v>
      </c>
      <c r="F11071">
        <v>2011</v>
      </c>
      <c r="G11071">
        <v>7.25</v>
      </c>
    </row>
    <row r="11072" spans="5:7">
      <c r="E11072" s="80">
        <v>40732</v>
      </c>
      <c r="F11072">
        <v>2011</v>
      </c>
      <c r="G11072">
        <v>7.25</v>
      </c>
    </row>
    <row r="11073" spans="5:7">
      <c r="E11073" s="80">
        <v>40733</v>
      </c>
      <c r="F11073">
        <v>2011</v>
      </c>
      <c r="G11073">
        <v>7.25</v>
      </c>
    </row>
    <row r="11074" spans="5:7">
      <c r="E11074" s="80">
        <v>40734</v>
      </c>
      <c r="F11074">
        <v>2011</v>
      </c>
      <c r="G11074">
        <v>7.25</v>
      </c>
    </row>
    <row r="11075" spans="5:7">
      <c r="E11075" s="80">
        <v>40735</v>
      </c>
      <c r="F11075">
        <v>2011</v>
      </c>
      <c r="G11075">
        <v>7.25</v>
      </c>
    </row>
    <row r="11076" spans="5:7">
      <c r="E11076" s="80">
        <v>40736</v>
      </c>
      <c r="F11076">
        <v>2011</v>
      </c>
      <c r="G11076">
        <v>7.25</v>
      </c>
    </row>
    <row r="11077" spans="5:7">
      <c r="E11077" s="80">
        <v>40737</v>
      </c>
      <c r="F11077">
        <v>2011</v>
      </c>
      <c r="G11077">
        <v>7.25</v>
      </c>
    </row>
    <row r="11078" spans="5:7">
      <c r="E11078" s="80">
        <v>40738</v>
      </c>
      <c r="F11078">
        <v>2011</v>
      </c>
      <c r="G11078">
        <v>7</v>
      </c>
    </row>
    <row r="11079" spans="5:7">
      <c r="E11079" s="80">
        <v>40739</v>
      </c>
      <c r="F11079">
        <v>2011</v>
      </c>
      <c r="G11079">
        <v>7</v>
      </c>
    </row>
    <row r="11080" spans="5:7">
      <c r="E11080" s="80">
        <v>40740</v>
      </c>
      <c r="F11080">
        <v>2011</v>
      </c>
      <c r="G11080">
        <v>7</v>
      </c>
    </row>
    <row r="11081" spans="5:7">
      <c r="E11081" s="80">
        <v>40741</v>
      </c>
      <c r="F11081">
        <v>2011</v>
      </c>
      <c r="G11081">
        <v>7</v>
      </c>
    </row>
    <row r="11082" spans="5:7">
      <c r="E11082" s="80">
        <v>40742</v>
      </c>
      <c r="F11082">
        <v>2011</v>
      </c>
      <c r="G11082">
        <v>7</v>
      </c>
    </row>
    <row r="11083" spans="5:7">
      <c r="E11083" s="80">
        <v>40743</v>
      </c>
      <c r="F11083">
        <v>2011</v>
      </c>
      <c r="G11083">
        <v>7</v>
      </c>
    </row>
    <row r="11084" spans="5:7">
      <c r="E11084" s="80">
        <v>40744</v>
      </c>
      <c r="F11084">
        <v>2011</v>
      </c>
      <c r="G11084">
        <v>7</v>
      </c>
    </row>
    <row r="11085" spans="5:7">
      <c r="E11085" s="80">
        <v>40745</v>
      </c>
      <c r="F11085">
        <v>2011</v>
      </c>
      <c r="G11085">
        <v>7</v>
      </c>
    </row>
    <row r="11086" spans="5:7">
      <c r="E11086" s="80">
        <v>40746</v>
      </c>
      <c r="F11086">
        <v>2011</v>
      </c>
      <c r="G11086">
        <v>7</v>
      </c>
    </row>
    <row r="11087" spans="5:7">
      <c r="E11087" s="80">
        <v>40747</v>
      </c>
      <c r="F11087">
        <v>2011</v>
      </c>
      <c r="G11087">
        <v>7</v>
      </c>
    </row>
    <row r="11088" spans="5:7">
      <c r="E11088" s="80">
        <v>40748</v>
      </c>
      <c r="F11088">
        <v>2011</v>
      </c>
      <c r="G11088">
        <v>7</v>
      </c>
    </row>
    <row r="11089" spans="5:7">
      <c r="E11089" s="80">
        <v>40749</v>
      </c>
      <c r="F11089">
        <v>2011</v>
      </c>
      <c r="G11089">
        <v>7</v>
      </c>
    </row>
    <row r="11090" spans="5:7">
      <c r="E11090" s="80">
        <v>40750</v>
      </c>
      <c r="F11090">
        <v>2011</v>
      </c>
      <c r="G11090">
        <v>7</v>
      </c>
    </row>
    <row r="11091" spans="5:7">
      <c r="E11091" s="80">
        <v>40751</v>
      </c>
      <c r="F11091">
        <v>2011</v>
      </c>
      <c r="G11091">
        <v>7</v>
      </c>
    </row>
    <row r="11092" spans="5:7">
      <c r="E11092" s="80">
        <v>40752</v>
      </c>
      <c r="F11092">
        <v>2011</v>
      </c>
      <c r="G11092">
        <v>7.25</v>
      </c>
    </row>
    <row r="11093" spans="5:7">
      <c r="E11093" s="80">
        <v>40753</v>
      </c>
      <c r="F11093">
        <v>2011</v>
      </c>
      <c r="G11093">
        <v>7.25</v>
      </c>
    </row>
    <row r="11094" spans="5:7">
      <c r="E11094" s="80">
        <v>40754</v>
      </c>
      <c r="F11094">
        <v>2011</v>
      </c>
      <c r="G11094">
        <v>7.25</v>
      </c>
    </row>
    <row r="11095" spans="5:7">
      <c r="E11095" s="80">
        <v>40755</v>
      </c>
      <c r="F11095">
        <v>2011</v>
      </c>
      <c r="G11095">
        <v>7.25</v>
      </c>
    </row>
    <row r="11096" spans="5:7">
      <c r="E11096" s="80">
        <v>40756</v>
      </c>
      <c r="F11096">
        <v>2011</v>
      </c>
      <c r="G11096">
        <v>7.25</v>
      </c>
    </row>
    <row r="11097" spans="5:7">
      <c r="E11097" s="80">
        <v>40757</v>
      </c>
      <c r="F11097">
        <v>2011</v>
      </c>
      <c r="G11097">
        <v>7.25</v>
      </c>
    </row>
    <row r="11098" spans="5:7">
      <c r="E11098" s="80">
        <v>40758</v>
      </c>
      <c r="F11098">
        <v>2011</v>
      </c>
      <c r="G11098">
        <v>7.25</v>
      </c>
    </row>
    <row r="11099" spans="5:7">
      <c r="E11099" s="80">
        <v>40759</v>
      </c>
      <c r="F11099">
        <v>2011</v>
      </c>
      <c r="G11099">
        <v>7.5</v>
      </c>
    </row>
    <row r="11100" spans="5:7">
      <c r="E11100" s="80">
        <v>40760</v>
      </c>
      <c r="F11100">
        <v>2011</v>
      </c>
      <c r="G11100">
        <v>7.5</v>
      </c>
    </row>
    <row r="11101" spans="5:7">
      <c r="E11101" s="80">
        <v>40761</v>
      </c>
      <c r="F11101">
        <v>2011</v>
      </c>
      <c r="G11101">
        <v>7.5</v>
      </c>
    </row>
    <row r="11102" spans="5:7">
      <c r="E11102" s="80">
        <v>40762</v>
      </c>
      <c r="F11102">
        <v>2011</v>
      </c>
      <c r="G11102">
        <v>7.5</v>
      </c>
    </row>
    <row r="11103" spans="5:7">
      <c r="E11103" s="80">
        <v>40763</v>
      </c>
      <c r="F11103">
        <v>2011</v>
      </c>
      <c r="G11103">
        <v>7.5</v>
      </c>
    </row>
    <row r="11104" spans="5:7">
      <c r="E11104" s="80">
        <v>40764</v>
      </c>
      <c r="F11104">
        <v>2011</v>
      </c>
      <c r="G11104">
        <v>7.5</v>
      </c>
    </row>
    <row r="11105" spans="5:7">
      <c r="E11105" s="80">
        <v>40765</v>
      </c>
      <c r="F11105">
        <v>2011</v>
      </c>
      <c r="G11105">
        <v>7.5</v>
      </c>
    </row>
    <row r="11106" spans="5:7">
      <c r="E11106" s="80">
        <v>40766</v>
      </c>
      <c r="F11106">
        <v>2011</v>
      </c>
      <c r="G11106">
        <v>7.25</v>
      </c>
    </row>
    <row r="11107" spans="5:7">
      <c r="E11107" s="80">
        <v>40767</v>
      </c>
      <c r="F11107">
        <v>2011</v>
      </c>
      <c r="G11107">
        <v>7.25</v>
      </c>
    </row>
    <row r="11108" spans="5:7">
      <c r="E11108" s="80">
        <v>40768</v>
      </c>
      <c r="F11108">
        <v>2011</v>
      </c>
      <c r="G11108">
        <v>7.25</v>
      </c>
    </row>
    <row r="11109" spans="5:7">
      <c r="E11109" s="80">
        <v>40769</v>
      </c>
      <c r="F11109">
        <v>2011</v>
      </c>
      <c r="G11109">
        <v>7.25</v>
      </c>
    </row>
    <row r="11110" spans="5:7">
      <c r="E11110" s="80">
        <v>40770</v>
      </c>
      <c r="F11110">
        <v>2011</v>
      </c>
      <c r="G11110">
        <v>7.25</v>
      </c>
    </row>
    <row r="11111" spans="5:7">
      <c r="E11111" s="80">
        <v>40771</v>
      </c>
      <c r="F11111">
        <v>2011</v>
      </c>
      <c r="G11111">
        <v>7.25</v>
      </c>
    </row>
    <row r="11112" spans="5:7">
      <c r="E11112" s="80">
        <v>40772</v>
      </c>
      <c r="F11112">
        <v>2011</v>
      </c>
      <c r="G11112">
        <v>7.25</v>
      </c>
    </row>
    <row r="11113" spans="5:7">
      <c r="E11113" s="80">
        <v>40773</v>
      </c>
      <c r="F11113">
        <v>2011</v>
      </c>
      <c r="G11113">
        <v>7.25</v>
      </c>
    </row>
    <row r="11114" spans="5:7">
      <c r="E11114" s="80">
        <v>40774</v>
      </c>
      <c r="F11114">
        <v>2011</v>
      </c>
      <c r="G11114">
        <v>7.25</v>
      </c>
    </row>
    <row r="11115" spans="5:7">
      <c r="E11115" s="80">
        <v>40775</v>
      </c>
      <c r="F11115">
        <v>2011</v>
      </c>
      <c r="G11115">
        <v>7.25</v>
      </c>
    </row>
    <row r="11116" spans="5:7">
      <c r="E11116" s="80">
        <v>40776</v>
      </c>
      <c r="F11116">
        <v>2011</v>
      </c>
      <c r="G11116">
        <v>7.25</v>
      </c>
    </row>
    <row r="11117" spans="5:7">
      <c r="E11117" s="80">
        <v>40777</v>
      </c>
      <c r="F11117">
        <v>2011</v>
      </c>
      <c r="G11117">
        <v>7.25</v>
      </c>
    </row>
    <row r="11118" spans="5:7">
      <c r="E11118" s="80">
        <v>40778</v>
      </c>
      <c r="F11118">
        <v>2011</v>
      </c>
      <c r="G11118">
        <v>7.25</v>
      </c>
    </row>
    <row r="11119" spans="5:7">
      <c r="E11119" s="80">
        <v>40779</v>
      </c>
      <c r="F11119">
        <v>2011</v>
      </c>
      <c r="G11119">
        <v>7.25</v>
      </c>
    </row>
    <row r="11120" spans="5:7">
      <c r="E11120" s="80">
        <v>40780</v>
      </c>
      <c r="F11120">
        <v>2011</v>
      </c>
      <c r="G11120">
        <v>7.25</v>
      </c>
    </row>
    <row r="11121" spans="5:7">
      <c r="E11121" s="80">
        <v>40781</v>
      </c>
      <c r="F11121">
        <v>2011</v>
      </c>
      <c r="G11121">
        <v>7.25</v>
      </c>
    </row>
    <row r="11122" spans="5:7">
      <c r="E11122" s="80">
        <v>40782</v>
      </c>
      <c r="F11122">
        <v>2011</v>
      </c>
      <c r="G11122">
        <v>7.25</v>
      </c>
    </row>
    <row r="11123" spans="5:7">
      <c r="E11123" s="80">
        <v>40783</v>
      </c>
      <c r="F11123">
        <v>2011</v>
      </c>
      <c r="G11123">
        <v>7.25</v>
      </c>
    </row>
    <row r="11124" spans="5:7">
      <c r="E11124" s="80">
        <v>40784</v>
      </c>
      <c r="F11124">
        <v>2011</v>
      </c>
      <c r="G11124">
        <v>7.25</v>
      </c>
    </row>
    <row r="11125" spans="5:7">
      <c r="E11125" s="80">
        <v>40785</v>
      </c>
      <c r="F11125">
        <v>2011</v>
      </c>
      <c r="G11125">
        <v>7.25</v>
      </c>
    </row>
    <row r="11126" spans="5:7">
      <c r="E11126" s="80">
        <v>40786</v>
      </c>
      <c r="F11126">
        <v>2011</v>
      </c>
      <c r="G11126">
        <v>7.25</v>
      </c>
    </row>
    <row r="11127" spans="5:7">
      <c r="E11127" s="80">
        <v>40787</v>
      </c>
      <c r="F11127">
        <v>2011</v>
      </c>
      <c r="G11127">
        <v>7.25</v>
      </c>
    </row>
    <row r="11128" spans="5:7">
      <c r="E11128" s="80">
        <v>40788</v>
      </c>
      <c r="F11128">
        <v>2011</v>
      </c>
      <c r="G11128">
        <v>7.25</v>
      </c>
    </row>
    <row r="11129" spans="5:7">
      <c r="E11129" s="80">
        <v>40789</v>
      </c>
      <c r="F11129">
        <v>2011</v>
      </c>
      <c r="G11129">
        <v>7.25</v>
      </c>
    </row>
    <row r="11130" spans="5:7">
      <c r="E11130" s="80">
        <v>40790</v>
      </c>
      <c r="F11130">
        <v>2011</v>
      </c>
      <c r="G11130">
        <v>7.25</v>
      </c>
    </row>
    <row r="11131" spans="5:7">
      <c r="E11131" s="80">
        <v>40791</v>
      </c>
      <c r="F11131">
        <v>2011</v>
      </c>
      <c r="G11131">
        <v>7.25</v>
      </c>
    </row>
    <row r="11132" spans="5:7">
      <c r="E11132" s="80">
        <v>40792</v>
      </c>
      <c r="F11132">
        <v>2011</v>
      </c>
      <c r="G11132">
        <v>7.25</v>
      </c>
    </row>
    <row r="11133" spans="5:7">
      <c r="E11133" s="80">
        <v>40793</v>
      </c>
      <c r="F11133">
        <v>2011</v>
      </c>
      <c r="G11133">
        <v>7.25</v>
      </c>
    </row>
    <row r="11134" spans="5:7">
      <c r="E11134" s="80">
        <v>40794</v>
      </c>
      <c r="F11134">
        <v>2011</v>
      </c>
      <c r="G11134">
        <v>7.25</v>
      </c>
    </row>
    <row r="11135" spans="5:7">
      <c r="E11135" s="80">
        <v>40795</v>
      </c>
      <c r="F11135">
        <v>2011</v>
      </c>
      <c r="G11135">
        <v>7.25</v>
      </c>
    </row>
    <row r="11136" spans="5:7">
      <c r="E11136" s="80">
        <v>40796</v>
      </c>
      <c r="F11136">
        <v>2011</v>
      </c>
      <c r="G11136">
        <v>7.25</v>
      </c>
    </row>
    <row r="11137" spans="5:7">
      <c r="E11137" s="80">
        <v>40797</v>
      </c>
      <c r="F11137">
        <v>2011</v>
      </c>
      <c r="G11137">
        <v>7.25</v>
      </c>
    </row>
    <row r="11138" spans="5:7">
      <c r="E11138" s="80">
        <v>40798</v>
      </c>
      <c r="F11138">
        <v>2011</v>
      </c>
      <c r="G11138">
        <v>7.25</v>
      </c>
    </row>
    <row r="11139" spans="5:7">
      <c r="E11139" s="80">
        <v>40799</v>
      </c>
      <c r="F11139">
        <v>2011</v>
      </c>
      <c r="G11139">
        <v>7.25</v>
      </c>
    </row>
    <row r="11140" spans="5:7">
      <c r="E11140" s="80">
        <v>40800</v>
      </c>
      <c r="F11140">
        <v>2011</v>
      </c>
      <c r="G11140">
        <v>7.25</v>
      </c>
    </row>
    <row r="11141" spans="5:7">
      <c r="E11141" s="80">
        <v>40801</v>
      </c>
      <c r="F11141">
        <v>2011</v>
      </c>
      <c r="G11141">
        <v>7.5</v>
      </c>
    </row>
    <row r="11142" spans="5:7">
      <c r="E11142" s="80">
        <v>40802</v>
      </c>
      <c r="F11142">
        <v>2011</v>
      </c>
      <c r="G11142">
        <v>7.5</v>
      </c>
    </row>
    <row r="11143" spans="5:7">
      <c r="E11143" s="80">
        <v>40803</v>
      </c>
      <c r="F11143">
        <v>2011</v>
      </c>
      <c r="G11143">
        <v>7.5</v>
      </c>
    </row>
    <row r="11144" spans="5:7">
      <c r="E11144" s="80">
        <v>40804</v>
      </c>
      <c r="F11144">
        <v>2011</v>
      </c>
      <c r="G11144">
        <v>7.5</v>
      </c>
    </row>
    <row r="11145" spans="5:7">
      <c r="E11145" s="80">
        <v>40805</v>
      </c>
      <c r="F11145">
        <v>2011</v>
      </c>
      <c r="G11145">
        <v>7.5</v>
      </c>
    </row>
    <row r="11146" spans="5:7">
      <c r="E11146" s="80">
        <v>40806</v>
      </c>
      <c r="F11146">
        <v>2011</v>
      </c>
      <c r="G11146">
        <v>7.5</v>
      </c>
    </row>
    <row r="11147" spans="5:7">
      <c r="E11147" s="80">
        <v>40807</v>
      </c>
      <c r="F11147">
        <v>2011</v>
      </c>
      <c r="G11147">
        <v>7.5</v>
      </c>
    </row>
    <row r="11148" spans="5:7">
      <c r="E11148" s="80">
        <v>40808</v>
      </c>
      <c r="F11148">
        <v>2011</v>
      </c>
      <c r="G11148">
        <v>7.75</v>
      </c>
    </row>
    <row r="11149" spans="5:7">
      <c r="E11149" s="80">
        <v>40809</v>
      </c>
      <c r="F11149">
        <v>2011</v>
      </c>
      <c r="G11149">
        <v>7.75</v>
      </c>
    </row>
    <row r="11150" spans="5:7">
      <c r="E11150" s="80">
        <v>40810</v>
      </c>
      <c r="F11150">
        <v>2011</v>
      </c>
      <c r="G11150">
        <v>7.75</v>
      </c>
    </row>
    <row r="11151" spans="5:7">
      <c r="E11151" s="80">
        <v>40811</v>
      </c>
      <c r="F11151">
        <v>2011</v>
      </c>
      <c r="G11151">
        <v>7.75</v>
      </c>
    </row>
    <row r="11152" spans="5:7">
      <c r="E11152" s="80">
        <v>40812</v>
      </c>
      <c r="F11152">
        <v>2011</v>
      </c>
      <c r="G11152">
        <v>7.75</v>
      </c>
    </row>
    <row r="11153" spans="5:7">
      <c r="E11153" s="80">
        <v>40813</v>
      </c>
      <c r="F11153">
        <v>2011</v>
      </c>
      <c r="G11153">
        <v>7.75</v>
      </c>
    </row>
    <row r="11154" spans="5:7">
      <c r="E11154" s="80">
        <v>40814</v>
      </c>
      <c r="F11154">
        <v>2011</v>
      </c>
      <c r="G11154">
        <v>7.75</v>
      </c>
    </row>
    <row r="11155" spans="5:7">
      <c r="E11155" s="80">
        <v>40815</v>
      </c>
      <c r="F11155">
        <v>2011</v>
      </c>
      <c r="G11155">
        <v>7.75</v>
      </c>
    </row>
    <row r="11156" spans="5:7">
      <c r="E11156" s="80">
        <v>40816</v>
      </c>
      <c r="F11156">
        <v>2011</v>
      </c>
      <c r="G11156">
        <v>7.75</v>
      </c>
    </row>
    <row r="11157" spans="5:7">
      <c r="E11157" s="80">
        <v>40817</v>
      </c>
      <c r="F11157">
        <v>2011</v>
      </c>
      <c r="G11157">
        <v>7.75</v>
      </c>
    </row>
    <row r="11158" spans="5:7">
      <c r="E11158" s="80">
        <v>40818</v>
      </c>
      <c r="F11158">
        <v>2011</v>
      </c>
      <c r="G11158">
        <v>7.75</v>
      </c>
    </row>
    <row r="11159" spans="5:7">
      <c r="E11159" s="80">
        <v>40819</v>
      </c>
      <c r="F11159">
        <v>2011</v>
      </c>
      <c r="G11159">
        <v>7.75</v>
      </c>
    </row>
    <row r="11160" spans="5:7">
      <c r="E11160" s="80">
        <v>40820</v>
      </c>
      <c r="F11160">
        <v>2011</v>
      </c>
      <c r="G11160">
        <v>7.75</v>
      </c>
    </row>
    <row r="11161" spans="5:7">
      <c r="E11161" s="80">
        <v>40821</v>
      </c>
      <c r="F11161">
        <v>2011</v>
      </c>
      <c r="G11161">
        <v>7.75</v>
      </c>
    </row>
    <row r="11162" spans="5:7">
      <c r="E11162" s="80">
        <v>40822</v>
      </c>
      <c r="F11162">
        <v>2011</v>
      </c>
      <c r="G11162">
        <v>8</v>
      </c>
    </row>
    <row r="11163" spans="5:7">
      <c r="E11163" s="80">
        <v>40823</v>
      </c>
      <c r="F11163">
        <v>2011</v>
      </c>
      <c r="G11163">
        <v>8</v>
      </c>
    </row>
    <row r="11164" spans="5:7">
      <c r="E11164" s="80">
        <v>40824</v>
      </c>
      <c r="F11164">
        <v>2011</v>
      </c>
      <c r="G11164">
        <v>8</v>
      </c>
    </row>
    <row r="11165" spans="5:7">
      <c r="E11165" s="80">
        <v>40825</v>
      </c>
      <c r="F11165">
        <v>2011</v>
      </c>
      <c r="G11165">
        <v>8</v>
      </c>
    </row>
    <row r="11166" spans="5:7">
      <c r="E11166" s="80">
        <v>40826</v>
      </c>
      <c r="F11166">
        <v>2011</v>
      </c>
      <c r="G11166">
        <v>8</v>
      </c>
    </row>
    <row r="11167" spans="5:7">
      <c r="E11167" s="80">
        <v>40827</v>
      </c>
      <c r="F11167">
        <v>2011</v>
      </c>
      <c r="G11167">
        <v>8</v>
      </c>
    </row>
    <row r="11168" spans="5:7">
      <c r="E11168" s="80">
        <v>40828</v>
      </c>
      <c r="F11168">
        <v>2011</v>
      </c>
      <c r="G11168">
        <v>8</v>
      </c>
    </row>
    <row r="11169" spans="5:7">
      <c r="E11169" s="80">
        <v>40829</v>
      </c>
      <c r="F11169">
        <v>2011</v>
      </c>
      <c r="G11169">
        <v>8</v>
      </c>
    </row>
    <row r="11170" spans="5:7">
      <c r="E11170" s="80">
        <v>40830</v>
      </c>
      <c r="F11170">
        <v>2011</v>
      </c>
      <c r="G11170">
        <v>8</v>
      </c>
    </row>
    <row r="11171" spans="5:7">
      <c r="E11171" s="80">
        <v>40831</v>
      </c>
      <c r="F11171">
        <v>2011</v>
      </c>
      <c r="G11171">
        <v>8</v>
      </c>
    </row>
    <row r="11172" spans="5:7">
      <c r="E11172" s="80">
        <v>40832</v>
      </c>
      <c r="F11172">
        <v>2011</v>
      </c>
      <c r="G11172">
        <v>8</v>
      </c>
    </row>
    <row r="11173" spans="5:7">
      <c r="E11173" s="80">
        <v>40833</v>
      </c>
      <c r="F11173">
        <v>2011</v>
      </c>
      <c r="G11173">
        <v>8</v>
      </c>
    </row>
    <row r="11174" spans="5:7">
      <c r="E11174" s="80">
        <v>40834</v>
      </c>
      <c r="F11174">
        <v>2011</v>
      </c>
      <c r="G11174">
        <v>8</v>
      </c>
    </row>
    <row r="11175" spans="5:7">
      <c r="E11175" s="80">
        <v>40835</v>
      </c>
      <c r="F11175">
        <v>2011</v>
      </c>
      <c r="G11175">
        <v>8</v>
      </c>
    </row>
    <row r="11176" spans="5:7">
      <c r="E11176" s="80">
        <v>40836</v>
      </c>
      <c r="F11176">
        <v>2011</v>
      </c>
      <c r="G11176">
        <v>8</v>
      </c>
    </row>
    <row r="11177" spans="5:7">
      <c r="E11177" s="80">
        <v>40837</v>
      </c>
      <c r="F11177">
        <v>2011</v>
      </c>
      <c r="G11177">
        <v>8</v>
      </c>
    </row>
    <row r="11178" spans="5:7">
      <c r="E11178" s="80">
        <v>40838</v>
      </c>
      <c r="F11178">
        <v>2011</v>
      </c>
      <c r="G11178">
        <v>8</v>
      </c>
    </row>
    <row r="11179" spans="5:7">
      <c r="E11179" s="80">
        <v>40839</v>
      </c>
      <c r="F11179">
        <v>2011</v>
      </c>
      <c r="G11179">
        <v>8</v>
      </c>
    </row>
    <row r="11180" spans="5:7">
      <c r="E11180" s="80">
        <v>40840</v>
      </c>
      <c r="F11180">
        <v>2011</v>
      </c>
      <c r="G11180">
        <v>8</v>
      </c>
    </row>
    <row r="11181" spans="5:7">
      <c r="E11181" s="80">
        <v>40841</v>
      </c>
      <c r="F11181">
        <v>2011</v>
      </c>
      <c r="G11181">
        <v>8</v>
      </c>
    </row>
    <row r="11182" spans="5:7">
      <c r="E11182" s="80">
        <v>40842</v>
      </c>
      <c r="F11182">
        <v>2011</v>
      </c>
      <c r="G11182">
        <v>8</v>
      </c>
    </row>
    <row r="11183" spans="5:7">
      <c r="E11183" s="80">
        <v>40843</v>
      </c>
      <c r="F11183">
        <v>2011</v>
      </c>
      <c r="G11183">
        <v>8</v>
      </c>
    </row>
    <row r="11184" spans="5:7">
      <c r="E11184" s="80">
        <v>40844</v>
      </c>
      <c r="F11184">
        <v>2011</v>
      </c>
      <c r="G11184">
        <v>8</v>
      </c>
    </row>
    <row r="11185" spans="5:7">
      <c r="E11185" s="80">
        <v>40845</v>
      </c>
      <c r="F11185">
        <v>2011</v>
      </c>
      <c r="G11185">
        <v>8</v>
      </c>
    </row>
    <row r="11186" spans="5:7">
      <c r="E11186" s="80">
        <v>40846</v>
      </c>
      <c r="F11186">
        <v>2011</v>
      </c>
      <c r="G11186">
        <v>8</v>
      </c>
    </row>
    <row r="11187" spans="5:7">
      <c r="E11187" s="80">
        <v>40847</v>
      </c>
      <c r="F11187">
        <v>2011</v>
      </c>
      <c r="G11187">
        <v>8</v>
      </c>
    </row>
    <row r="11188" spans="5:7">
      <c r="E11188" s="80">
        <v>40848</v>
      </c>
      <c r="F11188">
        <v>2011</v>
      </c>
      <c r="G11188">
        <v>8</v>
      </c>
    </row>
    <row r="11189" spans="5:7">
      <c r="E11189" s="80">
        <v>40849</v>
      </c>
      <c r="F11189">
        <v>2011</v>
      </c>
      <c r="G11189">
        <v>8</v>
      </c>
    </row>
    <row r="11190" spans="5:7">
      <c r="E11190" s="80">
        <v>40850</v>
      </c>
      <c r="F11190">
        <v>2011</v>
      </c>
      <c r="G11190">
        <v>7.75</v>
      </c>
    </row>
    <row r="11191" spans="5:7">
      <c r="E11191" s="80">
        <v>40851</v>
      </c>
      <c r="F11191">
        <v>2011</v>
      </c>
      <c r="G11191">
        <v>7.75</v>
      </c>
    </row>
    <row r="11192" spans="5:7">
      <c r="E11192" s="80">
        <v>40852</v>
      </c>
      <c r="F11192">
        <v>2011</v>
      </c>
      <c r="G11192">
        <v>7.75</v>
      </c>
    </row>
    <row r="11193" spans="5:7">
      <c r="E11193" s="80">
        <v>40853</v>
      </c>
      <c r="F11193">
        <v>2011</v>
      </c>
      <c r="G11193">
        <v>7.75</v>
      </c>
    </row>
    <row r="11194" spans="5:7">
      <c r="E11194" s="80">
        <v>40854</v>
      </c>
      <c r="F11194">
        <v>2011</v>
      </c>
      <c r="G11194">
        <v>7.75</v>
      </c>
    </row>
    <row r="11195" spans="5:7">
      <c r="E11195" s="80">
        <v>40855</v>
      </c>
      <c r="F11195">
        <v>2011</v>
      </c>
      <c r="G11195">
        <v>7.75</v>
      </c>
    </row>
    <row r="11196" spans="5:7">
      <c r="E11196" s="80">
        <v>40856</v>
      </c>
      <c r="F11196">
        <v>2011</v>
      </c>
      <c r="G11196">
        <v>7.75</v>
      </c>
    </row>
    <row r="11197" spans="5:7">
      <c r="E11197" s="80">
        <v>40857</v>
      </c>
      <c r="F11197">
        <v>2011</v>
      </c>
      <c r="G11197">
        <v>8.25</v>
      </c>
    </row>
    <row r="11198" spans="5:7">
      <c r="E11198" s="80">
        <v>40858</v>
      </c>
      <c r="F11198">
        <v>2011</v>
      </c>
      <c r="G11198">
        <v>8.25</v>
      </c>
    </row>
    <row r="11199" spans="5:7">
      <c r="E11199" s="80">
        <v>40859</v>
      </c>
      <c r="F11199">
        <v>2011</v>
      </c>
      <c r="G11199">
        <v>8.25</v>
      </c>
    </row>
    <row r="11200" spans="5:7">
      <c r="E11200" s="80">
        <v>40860</v>
      </c>
      <c r="F11200">
        <v>2011</v>
      </c>
      <c r="G11200">
        <v>8.25</v>
      </c>
    </row>
    <row r="11201" spans="5:7">
      <c r="E11201" s="80">
        <v>40861</v>
      </c>
      <c r="F11201">
        <v>2011</v>
      </c>
      <c r="G11201">
        <v>8.25</v>
      </c>
    </row>
    <row r="11202" spans="5:7">
      <c r="E11202" s="80">
        <v>40862</v>
      </c>
      <c r="F11202">
        <v>2011</v>
      </c>
      <c r="G11202">
        <v>8.25</v>
      </c>
    </row>
    <row r="11203" spans="5:7">
      <c r="E11203" s="80">
        <v>40863</v>
      </c>
      <c r="F11203">
        <v>2011</v>
      </c>
      <c r="G11203">
        <v>8.25</v>
      </c>
    </row>
    <row r="11204" spans="5:7">
      <c r="E11204" s="80">
        <v>40864</v>
      </c>
      <c r="F11204">
        <v>2011</v>
      </c>
      <c r="G11204">
        <v>8</v>
      </c>
    </row>
    <row r="11205" spans="5:7">
      <c r="E11205" s="80">
        <v>40865</v>
      </c>
      <c r="F11205">
        <v>2011</v>
      </c>
      <c r="G11205">
        <v>8</v>
      </c>
    </row>
    <row r="11206" spans="5:7">
      <c r="E11206" s="80">
        <v>40866</v>
      </c>
      <c r="F11206">
        <v>2011</v>
      </c>
      <c r="G11206">
        <v>8</v>
      </c>
    </row>
    <row r="11207" spans="5:7">
      <c r="E11207" s="80">
        <v>40867</v>
      </c>
      <c r="F11207">
        <v>2011</v>
      </c>
      <c r="G11207">
        <v>8</v>
      </c>
    </row>
    <row r="11208" spans="5:7">
      <c r="E11208" s="80">
        <v>40868</v>
      </c>
      <c r="F11208">
        <v>2011</v>
      </c>
      <c r="G11208">
        <v>8</v>
      </c>
    </row>
    <row r="11209" spans="5:7">
      <c r="E11209" s="80">
        <v>40869</v>
      </c>
      <c r="F11209">
        <v>2011</v>
      </c>
      <c r="G11209">
        <v>8</v>
      </c>
    </row>
    <row r="11210" spans="5:7">
      <c r="E11210" s="80">
        <v>40870</v>
      </c>
      <c r="F11210">
        <v>2011</v>
      </c>
      <c r="G11210">
        <v>8</v>
      </c>
    </row>
    <row r="11211" spans="5:7">
      <c r="E11211" s="80">
        <v>40871</v>
      </c>
      <c r="F11211">
        <v>2011</v>
      </c>
      <c r="G11211">
        <v>8</v>
      </c>
    </row>
    <row r="11212" spans="5:7">
      <c r="E11212" s="80">
        <v>40872</v>
      </c>
      <c r="F11212">
        <v>2011</v>
      </c>
      <c r="G11212">
        <v>8</v>
      </c>
    </row>
    <row r="11213" spans="5:7">
      <c r="E11213" s="80">
        <v>40873</v>
      </c>
      <c r="F11213">
        <v>2011</v>
      </c>
      <c r="G11213">
        <v>8</v>
      </c>
    </row>
    <row r="11214" spans="5:7">
      <c r="E11214" s="80">
        <v>40874</v>
      </c>
      <c r="F11214">
        <v>2011</v>
      </c>
      <c r="G11214">
        <v>8</v>
      </c>
    </row>
    <row r="11215" spans="5:7">
      <c r="E11215" s="80">
        <v>40875</v>
      </c>
      <c r="F11215">
        <v>2011</v>
      </c>
      <c r="G11215">
        <v>8</v>
      </c>
    </row>
    <row r="11216" spans="5:7">
      <c r="E11216" s="80">
        <v>40876</v>
      </c>
      <c r="F11216">
        <v>2011</v>
      </c>
      <c r="G11216">
        <v>8</v>
      </c>
    </row>
    <row r="11217" spans="5:7">
      <c r="E11217" s="80">
        <v>40877</v>
      </c>
      <c r="F11217">
        <v>2011</v>
      </c>
      <c r="G11217">
        <v>8</v>
      </c>
    </row>
    <row r="11218" spans="5:7">
      <c r="E11218" s="80">
        <v>40878</v>
      </c>
      <c r="F11218">
        <v>2011</v>
      </c>
      <c r="G11218">
        <v>7.5</v>
      </c>
    </row>
    <row r="11219" spans="5:7">
      <c r="E11219" s="80">
        <v>40879</v>
      </c>
      <c r="F11219">
        <v>2011</v>
      </c>
      <c r="G11219">
        <v>7.5</v>
      </c>
    </row>
    <row r="11220" spans="5:7">
      <c r="E11220" s="80">
        <v>40880</v>
      </c>
      <c r="F11220">
        <v>2011</v>
      </c>
      <c r="G11220">
        <v>7.5</v>
      </c>
    </row>
    <row r="11221" spans="5:7">
      <c r="E11221" s="80">
        <v>40881</v>
      </c>
      <c r="F11221">
        <v>2011</v>
      </c>
      <c r="G11221">
        <v>7.5</v>
      </c>
    </row>
    <row r="11222" spans="5:7">
      <c r="E11222" s="80">
        <v>40882</v>
      </c>
      <c r="F11222">
        <v>2011</v>
      </c>
      <c r="G11222">
        <v>7.5</v>
      </c>
    </row>
    <row r="11223" spans="5:7">
      <c r="E11223" s="80">
        <v>40883</v>
      </c>
      <c r="F11223">
        <v>2011</v>
      </c>
      <c r="G11223">
        <v>7.5</v>
      </c>
    </row>
    <row r="11224" spans="5:7">
      <c r="E11224" s="80">
        <v>40884</v>
      </c>
      <c r="F11224">
        <v>2011</v>
      </c>
      <c r="G11224">
        <v>7.5</v>
      </c>
    </row>
    <row r="11225" spans="5:7">
      <c r="E11225" s="80">
        <v>40885</v>
      </c>
      <c r="F11225">
        <v>2011</v>
      </c>
      <c r="G11225">
        <v>8</v>
      </c>
    </row>
    <row r="11226" spans="5:7">
      <c r="E11226" s="80">
        <v>40886</v>
      </c>
      <c r="F11226">
        <v>2011</v>
      </c>
      <c r="G11226">
        <v>8</v>
      </c>
    </row>
    <row r="11227" spans="5:7">
      <c r="E11227" s="80">
        <v>40887</v>
      </c>
      <c r="F11227">
        <v>2011</v>
      </c>
      <c r="G11227">
        <v>8</v>
      </c>
    </row>
    <row r="11228" spans="5:7">
      <c r="E11228" s="80">
        <v>40888</v>
      </c>
      <c r="F11228">
        <v>2011</v>
      </c>
      <c r="G11228">
        <v>8</v>
      </c>
    </row>
    <row r="11229" spans="5:7">
      <c r="E11229" s="80">
        <v>40889</v>
      </c>
      <c r="F11229">
        <v>2011</v>
      </c>
      <c r="G11229">
        <v>8</v>
      </c>
    </row>
    <row r="11230" spans="5:7">
      <c r="E11230" s="80">
        <v>40890</v>
      </c>
      <c r="F11230">
        <v>2011</v>
      </c>
      <c r="G11230">
        <v>8</v>
      </c>
    </row>
    <row r="11231" spans="5:7">
      <c r="E11231" s="80">
        <v>40891</v>
      </c>
      <c r="F11231">
        <v>2011</v>
      </c>
      <c r="G11231">
        <v>8</v>
      </c>
    </row>
    <row r="11232" spans="5:7">
      <c r="E11232" s="80">
        <v>40892</v>
      </c>
      <c r="F11232">
        <v>2011</v>
      </c>
      <c r="G11232">
        <v>7.75</v>
      </c>
    </row>
    <row r="11233" spans="5:7">
      <c r="E11233" s="80">
        <v>40893</v>
      </c>
      <c r="F11233">
        <v>2011</v>
      </c>
      <c r="G11233">
        <v>7.75</v>
      </c>
    </row>
    <row r="11234" spans="5:7">
      <c r="E11234" s="80">
        <v>40894</v>
      </c>
      <c r="F11234">
        <v>2011</v>
      </c>
      <c r="G11234">
        <v>7.75</v>
      </c>
    </row>
    <row r="11235" spans="5:7">
      <c r="E11235" s="80">
        <v>40895</v>
      </c>
      <c r="F11235">
        <v>2011</v>
      </c>
      <c r="G11235">
        <v>7.75</v>
      </c>
    </row>
    <row r="11236" spans="5:7">
      <c r="E11236" s="80">
        <v>40896</v>
      </c>
      <c r="F11236">
        <v>2011</v>
      </c>
      <c r="G11236">
        <v>7.75</v>
      </c>
    </row>
    <row r="11237" spans="5:7">
      <c r="E11237" s="80">
        <v>40897</v>
      </c>
      <c r="F11237">
        <v>2011</v>
      </c>
      <c r="G11237">
        <v>7.75</v>
      </c>
    </row>
    <row r="11238" spans="5:7">
      <c r="E11238" s="80">
        <v>40898</v>
      </c>
      <c r="F11238">
        <v>2011</v>
      </c>
      <c r="G11238">
        <v>7.75</v>
      </c>
    </row>
    <row r="11239" spans="5:7">
      <c r="E11239" s="80">
        <v>40899</v>
      </c>
      <c r="F11239">
        <v>2011</v>
      </c>
      <c r="G11239">
        <v>8</v>
      </c>
    </row>
    <row r="11240" spans="5:7">
      <c r="E11240" s="80">
        <v>40900</v>
      </c>
      <c r="F11240">
        <v>2011</v>
      </c>
      <c r="G11240">
        <v>8</v>
      </c>
    </row>
    <row r="11241" spans="5:7">
      <c r="E11241" s="80">
        <v>40901</v>
      </c>
      <c r="F11241">
        <v>2011</v>
      </c>
      <c r="G11241">
        <v>8</v>
      </c>
    </row>
    <row r="11242" spans="5:7">
      <c r="E11242" s="80">
        <v>40902</v>
      </c>
      <c r="F11242">
        <v>2011</v>
      </c>
      <c r="G11242">
        <v>8</v>
      </c>
    </row>
    <row r="11243" spans="5:7">
      <c r="E11243" s="80">
        <v>40903</v>
      </c>
      <c r="F11243">
        <v>2011</v>
      </c>
      <c r="G11243">
        <v>8</v>
      </c>
    </row>
    <row r="11244" spans="5:7">
      <c r="E11244" s="80">
        <v>40904</v>
      </c>
      <c r="F11244">
        <v>2011</v>
      </c>
      <c r="G11244">
        <v>8</v>
      </c>
    </row>
    <row r="11245" spans="5:7">
      <c r="E11245" s="80">
        <v>40905</v>
      </c>
      <c r="F11245">
        <v>2011</v>
      </c>
      <c r="G11245">
        <v>8</v>
      </c>
    </row>
    <row r="11246" spans="5:7">
      <c r="E11246" s="80">
        <v>40906</v>
      </c>
      <c r="F11246">
        <v>2011</v>
      </c>
      <c r="G11246">
        <v>8</v>
      </c>
    </row>
    <row r="11247" spans="5:7">
      <c r="E11247" s="80">
        <v>40907</v>
      </c>
      <c r="F11247">
        <v>2011</v>
      </c>
      <c r="G11247">
        <v>8</v>
      </c>
    </row>
    <row r="11248" spans="5:7">
      <c r="E11248" s="80">
        <v>40908</v>
      </c>
      <c r="F11248">
        <v>2011</v>
      </c>
      <c r="G11248">
        <v>8</v>
      </c>
    </row>
    <row r="11249" spans="5:7">
      <c r="E11249" s="80">
        <v>40909</v>
      </c>
      <c r="F11249">
        <v>2012</v>
      </c>
      <c r="G11249">
        <v>8</v>
      </c>
    </row>
    <row r="11250" spans="5:7">
      <c r="E11250" s="80">
        <v>40910</v>
      </c>
      <c r="F11250">
        <v>2012</v>
      </c>
      <c r="G11250">
        <v>8</v>
      </c>
    </row>
    <row r="11251" spans="5:7">
      <c r="E11251" s="80">
        <v>40911</v>
      </c>
      <c r="F11251">
        <v>2012</v>
      </c>
      <c r="G11251">
        <v>8</v>
      </c>
    </row>
    <row r="11252" spans="5:7">
      <c r="E11252" s="80">
        <v>40912</v>
      </c>
      <c r="F11252">
        <v>2012</v>
      </c>
      <c r="G11252">
        <v>8</v>
      </c>
    </row>
    <row r="11253" spans="5:7">
      <c r="E11253" s="80">
        <v>40913</v>
      </c>
      <c r="F11253">
        <v>2012</v>
      </c>
      <c r="G11253">
        <v>8</v>
      </c>
    </row>
    <row r="11254" spans="5:7">
      <c r="E11254" s="80">
        <v>40914</v>
      </c>
      <c r="F11254">
        <v>2012</v>
      </c>
      <c r="G11254">
        <v>8</v>
      </c>
    </row>
    <row r="11255" spans="5:7">
      <c r="E11255" s="80">
        <v>40915</v>
      </c>
      <c r="F11255">
        <v>2012</v>
      </c>
      <c r="G11255">
        <v>8</v>
      </c>
    </row>
    <row r="11256" spans="5:7">
      <c r="E11256" s="80">
        <v>40916</v>
      </c>
      <c r="F11256">
        <v>2012</v>
      </c>
      <c r="G11256">
        <v>8</v>
      </c>
    </row>
    <row r="11257" spans="5:7">
      <c r="E11257" s="80">
        <v>40917</v>
      </c>
      <c r="F11257">
        <v>2012</v>
      </c>
      <c r="G11257">
        <v>8</v>
      </c>
    </row>
    <row r="11258" spans="5:7">
      <c r="E11258" s="80">
        <v>40918</v>
      </c>
      <c r="F11258">
        <v>2012</v>
      </c>
      <c r="G11258">
        <v>8</v>
      </c>
    </row>
    <row r="11259" spans="5:7">
      <c r="E11259" s="80">
        <v>40919</v>
      </c>
      <c r="F11259">
        <v>2012</v>
      </c>
      <c r="G11259">
        <v>8</v>
      </c>
    </row>
    <row r="11260" spans="5:7">
      <c r="E11260" s="80">
        <v>40920</v>
      </c>
      <c r="F11260">
        <v>2012</v>
      </c>
      <c r="G11260">
        <v>8.5</v>
      </c>
    </row>
    <row r="11261" spans="5:7">
      <c r="E11261" s="80">
        <v>40921</v>
      </c>
      <c r="F11261">
        <v>2012</v>
      </c>
      <c r="G11261">
        <v>8.5</v>
      </c>
    </row>
    <row r="11262" spans="5:7">
      <c r="E11262" s="80">
        <v>40922</v>
      </c>
      <c r="F11262">
        <v>2012</v>
      </c>
      <c r="G11262">
        <v>8.5</v>
      </c>
    </row>
    <row r="11263" spans="5:7">
      <c r="E11263" s="80">
        <v>40923</v>
      </c>
      <c r="F11263">
        <v>2012</v>
      </c>
      <c r="G11263">
        <v>8.5</v>
      </c>
    </row>
    <row r="11264" spans="5:7">
      <c r="E11264" s="80">
        <v>40924</v>
      </c>
      <c r="F11264">
        <v>2012</v>
      </c>
      <c r="G11264">
        <v>8.5</v>
      </c>
    </row>
    <row r="11265" spans="5:7">
      <c r="E11265" s="80">
        <v>40925</v>
      </c>
      <c r="F11265">
        <v>2012</v>
      </c>
      <c r="G11265">
        <v>8.5</v>
      </c>
    </row>
    <row r="11266" spans="5:7">
      <c r="E11266" s="80">
        <v>40926</v>
      </c>
      <c r="F11266">
        <v>2012</v>
      </c>
      <c r="G11266">
        <v>8.5</v>
      </c>
    </row>
    <row r="11267" spans="5:7">
      <c r="E11267" s="80">
        <v>40927</v>
      </c>
      <c r="F11267">
        <v>2012</v>
      </c>
      <c r="G11267">
        <v>8.5</v>
      </c>
    </row>
    <row r="11268" spans="5:7">
      <c r="E11268" s="80">
        <v>40928</v>
      </c>
      <c r="F11268">
        <v>2012</v>
      </c>
      <c r="G11268">
        <v>8.5</v>
      </c>
    </row>
    <row r="11269" spans="5:7">
      <c r="E11269" s="80">
        <v>40929</v>
      </c>
      <c r="F11269">
        <v>2012</v>
      </c>
      <c r="G11269">
        <v>8.5</v>
      </c>
    </row>
    <row r="11270" spans="5:7">
      <c r="E11270" s="80">
        <v>40930</v>
      </c>
      <c r="F11270">
        <v>2012</v>
      </c>
      <c r="G11270">
        <v>8.5</v>
      </c>
    </row>
    <row r="11271" spans="5:7">
      <c r="E11271" s="80">
        <v>40931</v>
      </c>
      <c r="F11271">
        <v>2012</v>
      </c>
      <c r="G11271">
        <v>8.5</v>
      </c>
    </row>
    <row r="11272" spans="5:7">
      <c r="E11272" s="80">
        <v>40932</v>
      </c>
      <c r="F11272">
        <v>2012</v>
      </c>
      <c r="G11272">
        <v>8.5</v>
      </c>
    </row>
    <row r="11273" spans="5:7">
      <c r="E11273" s="80">
        <v>40933</v>
      </c>
      <c r="F11273">
        <v>2012</v>
      </c>
      <c r="G11273">
        <v>8.5</v>
      </c>
    </row>
    <row r="11274" spans="5:7">
      <c r="E11274" s="80">
        <v>40934</v>
      </c>
      <c r="F11274">
        <v>2012</v>
      </c>
      <c r="G11274">
        <v>8.75</v>
      </c>
    </row>
    <row r="11275" spans="5:7">
      <c r="E11275" s="80">
        <v>40935</v>
      </c>
      <c r="F11275">
        <v>2012</v>
      </c>
      <c r="G11275">
        <v>8.75</v>
      </c>
    </row>
    <row r="11276" spans="5:7">
      <c r="E11276" s="80">
        <v>40936</v>
      </c>
      <c r="F11276">
        <v>2012</v>
      </c>
      <c r="G11276">
        <v>8.75</v>
      </c>
    </row>
    <row r="11277" spans="5:7">
      <c r="E11277" s="80">
        <v>40937</v>
      </c>
      <c r="F11277">
        <v>2012</v>
      </c>
      <c r="G11277">
        <v>8.75</v>
      </c>
    </row>
    <row r="11278" spans="5:7">
      <c r="E11278" s="80">
        <v>40938</v>
      </c>
      <c r="F11278">
        <v>2012</v>
      </c>
      <c r="G11278">
        <v>8.75</v>
      </c>
    </row>
    <row r="11279" spans="5:7">
      <c r="E11279" s="80">
        <v>40939</v>
      </c>
      <c r="F11279">
        <v>2012</v>
      </c>
      <c r="G11279">
        <v>8.75</v>
      </c>
    </row>
    <row r="11280" spans="5:7">
      <c r="E11280" s="80">
        <v>40940</v>
      </c>
      <c r="F11280">
        <v>2012</v>
      </c>
      <c r="G11280">
        <v>8.75</v>
      </c>
    </row>
    <row r="11281" spans="5:7">
      <c r="E11281" s="80">
        <v>40941</v>
      </c>
      <c r="F11281">
        <v>2012</v>
      </c>
      <c r="G11281">
        <v>8.75</v>
      </c>
    </row>
    <row r="11282" spans="5:7">
      <c r="E11282" s="80">
        <v>40942</v>
      </c>
      <c r="F11282">
        <v>2012</v>
      </c>
      <c r="G11282">
        <v>8.75</v>
      </c>
    </row>
    <row r="11283" spans="5:7">
      <c r="E11283" s="80">
        <v>40943</v>
      </c>
      <c r="F11283">
        <v>2012</v>
      </c>
      <c r="G11283">
        <v>8.75</v>
      </c>
    </row>
    <row r="11284" spans="5:7">
      <c r="E11284" s="80">
        <v>40944</v>
      </c>
      <c r="F11284">
        <v>2012</v>
      </c>
      <c r="G11284">
        <v>8.75</v>
      </c>
    </row>
    <row r="11285" spans="5:7">
      <c r="E11285" s="80">
        <v>40945</v>
      </c>
      <c r="F11285">
        <v>2012</v>
      </c>
      <c r="G11285">
        <v>8.75</v>
      </c>
    </row>
    <row r="11286" spans="5:7">
      <c r="E11286" s="80">
        <v>40946</v>
      </c>
      <c r="F11286">
        <v>2012</v>
      </c>
      <c r="G11286">
        <v>8.75</v>
      </c>
    </row>
    <row r="11287" spans="5:7">
      <c r="E11287" s="80">
        <v>40947</v>
      </c>
      <c r="F11287">
        <v>2012</v>
      </c>
      <c r="G11287">
        <v>8.75</v>
      </c>
    </row>
    <row r="11288" spans="5:7">
      <c r="E11288" s="80">
        <v>40948</v>
      </c>
      <c r="F11288">
        <v>2012</v>
      </c>
      <c r="G11288">
        <v>9</v>
      </c>
    </row>
    <row r="11289" spans="5:7">
      <c r="E11289" s="80">
        <v>40949</v>
      </c>
      <c r="F11289">
        <v>2012</v>
      </c>
      <c r="G11289">
        <v>9</v>
      </c>
    </row>
    <row r="11290" spans="5:7">
      <c r="E11290" s="80">
        <v>40950</v>
      </c>
      <c r="F11290">
        <v>2012</v>
      </c>
      <c r="G11290">
        <v>9</v>
      </c>
    </row>
    <row r="11291" spans="5:7">
      <c r="E11291" s="80">
        <v>40951</v>
      </c>
      <c r="F11291">
        <v>2012</v>
      </c>
      <c r="G11291">
        <v>9</v>
      </c>
    </row>
    <row r="11292" spans="5:7">
      <c r="E11292" s="80">
        <v>40952</v>
      </c>
      <c r="F11292">
        <v>2012</v>
      </c>
      <c r="G11292">
        <v>9</v>
      </c>
    </row>
    <row r="11293" spans="5:7">
      <c r="E11293" s="80">
        <v>40953</v>
      </c>
      <c r="F11293">
        <v>2012</v>
      </c>
      <c r="G11293">
        <v>9</v>
      </c>
    </row>
    <row r="11294" spans="5:7">
      <c r="E11294" s="80">
        <v>40954</v>
      </c>
      <c r="F11294">
        <v>2012</v>
      </c>
      <c r="G11294">
        <v>9</v>
      </c>
    </row>
    <row r="11295" spans="5:7">
      <c r="E11295" s="80">
        <v>40955</v>
      </c>
      <c r="F11295">
        <v>2012</v>
      </c>
      <c r="G11295">
        <v>8.75</v>
      </c>
    </row>
    <row r="11296" spans="5:7">
      <c r="E11296" s="80">
        <v>40956</v>
      </c>
      <c r="F11296">
        <v>2012</v>
      </c>
      <c r="G11296">
        <v>8.75</v>
      </c>
    </row>
    <row r="11297" spans="5:7">
      <c r="E11297" s="80">
        <v>40957</v>
      </c>
      <c r="F11297">
        <v>2012</v>
      </c>
      <c r="G11297">
        <v>8.75</v>
      </c>
    </row>
    <row r="11298" spans="5:7">
      <c r="E11298" s="80">
        <v>40958</v>
      </c>
      <c r="F11298">
        <v>2012</v>
      </c>
      <c r="G11298">
        <v>8.75</v>
      </c>
    </row>
    <row r="11299" spans="5:7">
      <c r="E11299" s="80">
        <v>40959</v>
      </c>
      <c r="F11299">
        <v>2012</v>
      </c>
      <c r="G11299">
        <v>8.75</v>
      </c>
    </row>
    <row r="11300" spans="5:7">
      <c r="E11300" s="80">
        <v>40960</v>
      </c>
      <c r="F11300">
        <v>2012</v>
      </c>
      <c r="G11300">
        <v>8.75</v>
      </c>
    </row>
    <row r="11301" spans="5:7">
      <c r="E11301" s="80">
        <v>40961</v>
      </c>
      <c r="F11301">
        <v>2012</v>
      </c>
      <c r="G11301">
        <v>8.75</v>
      </c>
    </row>
    <row r="11302" spans="5:7">
      <c r="E11302" s="80">
        <v>40962</v>
      </c>
      <c r="F11302">
        <v>2012</v>
      </c>
      <c r="G11302">
        <v>9</v>
      </c>
    </row>
    <row r="11303" spans="5:7">
      <c r="E11303" s="80">
        <v>40963</v>
      </c>
      <c r="F11303">
        <v>2012</v>
      </c>
      <c r="G11303">
        <v>9</v>
      </c>
    </row>
    <row r="11304" spans="5:7">
      <c r="E11304" s="80">
        <v>40964</v>
      </c>
      <c r="F11304">
        <v>2012</v>
      </c>
      <c r="G11304">
        <v>9</v>
      </c>
    </row>
    <row r="11305" spans="5:7">
      <c r="E11305" s="80">
        <v>40965</v>
      </c>
      <c r="F11305">
        <v>2012</v>
      </c>
      <c r="G11305">
        <v>9</v>
      </c>
    </row>
    <row r="11306" spans="5:7">
      <c r="E11306" s="80">
        <v>40966</v>
      </c>
      <c r="F11306">
        <v>2012</v>
      </c>
      <c r="G11306">
        <v>9</v>
      </c>
    </row>
    <row r="11307" spans="5:7">
      <c r="E11307" s="80">
        <v>40967</v>
      </c>
      <c r="F11307">
        <v>2012</v>
      </c>
      <c r="G11307">
        <v>9</v>
      </c>
    </row>
    <row r="11308" spans="5:7">
      <c r="E11308" s="80">
        <v>40968</v>
      </c>
      <c r="F11308">
        <v>2012</v>
      </c>
      <c r="G11308">
        <v>9</v>
      </c>
    </row>
    <row r="11309" spans="5:7">
      <c r="E11309" s="80">
        <v>40969</v>
      </c>
      <c r="F11309">
        <v>2012</v>
      </c>
      <c r="G11309">
        <v>9.25</v>
      </c>
    </row>
    <row r="11310" spans="5:7">
      <c r="E11310" s="80">
        <v>40970</v>
      </c>
      <c r="F11310">
        <v>2012</v>
      </c>
      <c r="G11310">
        <v>9.25</v>
      </c>
    </row>
    <row r="11311" spans="5:7">
      <c r="E11311" s="80">
        <v>40971</v>
      </c>
      <c r="F11311">
        <v>2012</v>
      </c>
      <c r="G11311">
        <v>9.25</v>
      </c>
    </row>
    <row r="11312" spans="5:7">
      <c r="E11312" s="80">
        <v>40972</v>
      </c>
      <c r="F11312">
        <v>2012</v>
      </c>
      <c r="G11312">
        <v>9.25</v>
      </c>
    </row>
    <row r="11313" spans="5:7">
      <c r="E11313" s="80">
        <v>40973</v>
      </c>
      <c r="F11313">
        <v>2012</v>
      </c>
      <c r="G11313">
        <v>9.25</v>
      </c>
    </row>
    <row r="11314" spans="5:7">
      <c r="E11314" s="80">
        <v>40974</v>
      </c>
      <c r="F11314">
        <v>2012</v>
      </c>
      <c r="G11314">
        <v>9.25</v>
      </c>
    </row>
    <row r="11315" spans="5:7">
      <c r="E11315" s="80">
        <v>40975</v>
      </c>
      <c r="F11315">
        <v>2012</v>
      </c>
      <c r="G11315">
        <v>9.25</v>
      </c>
    </row>
    <row r="11316" spans="5:7">
      <c r="E11316" s="80">
        <v>40976</v>
      </c>
      <c r="F11316">
        <v>2012</v>
      </c>
      <c r="G11316">
        <v>9.25</v>
      </c>
    </row>
    <row r="11317" spans="5:7">
      <c r="E11317" s="80">
        <v>40977</v>
      </c>
      <c r="F11317">
        <v>2012</v>
      </c>
      <c r="G11317">
        <v>9.25</v>
      </c>
    </row>
    <row r="11318" spans="5:7">
      <c r="E11318" s="80">
        <v>40978</v>
      </c>
      <c r="F11318">
        <v>2012</v>
      </c>
      <c r="G11318">
        <v>9.25</v>
      </c>
    </row>
    <row r="11319" spans="5:7">
      <c r="E11319" s="80">
        <v>40979</v>
      </c>
      <c r="F11319">
        <v>2012</v>
      </c>
      <c r="G11319">
        <v>9.25</v>
      </c>
    </row>
    <row r="11320" spans="5:7">
      <c r="E11320" s="80">
        <v>40980</v>
      </c>
      <c r="F11320">
        <v>2012</v>
      </c>
      <c r="G11320">
        <v>9.25</v>
      </c>
    </row>
    <row r="11321" spans="5:7">
      <c r="E11321" s="80">
        <v>40981</v>
      </c>
      <c r="F11321">
        <v>2012</v>
      </c>
      <c r="G11321">
        <v>9.25</v>
      </c>
    </row>
    <row r="11322" spans="5:7">
      <c r="E11322" s="80">
        <v>40982</v>
      </c>
      <c r="F11322">
        <v>2012</v>
      </c>
      <c r="G11322">
        <v>9.25</v>
      </c>
    </row>
    <row r="11323" spans="5:7">
      <c r="E11323" s="80">
        <v>40983</v>
      </c>
      <c r="F11323">
        <v>2012</v>
      </c>
      <c r="G11323">
        <v>9.25</v>
      </c>
    </row>
    <row r="11324" spans="5:7">
      <c r="E11324" s="80">
        <v>40984</v>
      </c>
      <c r="F11324">
        <v>2012</v>
      </c>
      <c r="G11324">
        <v>9.25</v>
      </c>
    </row>
    <row r="11325" spans="5:7">
      <c r="E11325" s="80">
        <v>40985</v>
      </c>
      <c r="F11325">
        <v>2012</v>
      </c>
      <c r="G11325">
        <v>9.25</v>
      </c>
    </row>
    <row r="11326" spans="5:7">
      <c r="E11326" s="80">
        <v>40986</v>
      </c>
      <c r="F11326">
        <v>2012</v>
      </c>
      <c r="G11326">
        <v>9.25</v>
      </c>
    </row>
    <row r="11327" spans="5:7">
      <c r="E11327" s="80">
        <v>40987</v>
      </c>
      <c r="F11327">
        <v>2012</v>
      </c>
      <c r="G11327">
        <v>9.25</v>
      </c>
    </row>
    <row r="11328" spans="5:7">
      <c r="E11328" s="80">
        <v>40988</v>
      </c>
      <c r="F11328">
        <v>2012</v>
      </c>
      <c r="G11328">
        <v>9.25</v>
      </c>
    </row>
    <row r="11329" spans="5:7">
      <c r="E11329" s="80">
        <v>40989</v>
      </c>
      <c r="F11329">
        <v>2012</v>
      </c>
      <c r="G11329">
        <v>9.25</v>
      </c>
    </row>
    <row r="11330" spans="5:7">
      <c r="E11330" s="80">
        <v>40990</v>
      </c>
      <c r="F11330">
        <v>2012</v>
      </c>
      <c r="G11330">
        <v>9.25</v>
      </c>
    </row>
    <row r="11331" spans="5:7">
      <c r="E11331" s="80">
        <v>40991</v>
      </c>
      <c r="F11331">
        <v>2012</v>
      </c>
      <c r="G11331">
        <v>9.25</v>
      </c>
    </row>
    <row r="11332" spans="5:7">
      <c r="E11332" s="80">
        <v>40992</v>
      </c>
      <c r="F11332">
        <v>2012</v>
      </c>
      <c r="G11332">
        <v>9.25</v>
      </c>
    </row>
    <row r="11333" spans="5:7">
      <c r="E11333" s="80">
        <v>40993</v>
      </c>
      <c r="F11333">
        <v>2012</v>
      </c>
      <c r="G11333">
        <v>9.25</v>
      </c>
    </row>
    <row r="11334" spans="5:7">
      <c r="E11334" s="80">
        <v>40994</v>
      </c>
      <c r="F11334">
        <v>2012</v>
      </c>
      <c r="G11334">
        <v>9.25</v>
      </c>
    </row>
    <row r="11335" spans="5:7">
      <c r="E11335" s="80">
        <v>40995</v>
      </c>
      <c r="F11335">
        <v>2012</v>
      </c>
      <c r="G11335">
        <v>9.25</v>
      </c>
    </row>
    <row r="11336" spans="5:7">
      <c r="E11336" s="80">
        <v>40996</v>
      </c>
      <c r="F11336">
        <v>2012</v>
      </c>
      <c r="G11336">
        <v>9.25</v>
      </c>
    </row>
    <row r="11337" spans="5:7">
      <c r="E11337" s="80">
        <v>40997</v>
      </c>
      <c r="F11337">
        <v>2012</v>
      </c>
      <c r="G11337">
        <v>9.25</v>
      </c>
    </row>
    <row r="11338" spans="5:7">
      <c r="E11338" s="80">
        <v>40998</v>
      </c>
      <c r="F11338">
        <v>2012</v>
      </c>
      <c r="G11338">
        <v>9.25</v>
      </c>
    </row>
    <row r="11339" spans="5:7">
      <c r="E11339" s="80">
        <v>40999</v>
      </c>
      <c r="F11339">
        <v>2012</v>
      </c>
      <c r="G11339">
        <v>9.25</v>
      </c>
    </row>
    <row r="11340" spans="5:7">
      <c r="E11340" s="80">
        <v>41000</v>
      </c>
      <c r="F11340">
        <v>2012</v>
      </c>
      <c r="G11340">
        <v>9.25</v>
      </c>
    </row>
    <row r="11341" spans="5:7">
      <c r="E11341" s="80">
        <v>41001</v>
      </c>
      <c r="F11341">
        <v>2012</v>
      </c>
      <c r="G11341">
        <v>9.25</v>
      </c>
    </row>
    <row r="11342" spans="5:7">
      <c r="E11342" s="80">
        <v>41002</v>
      </c>
      <c r="F11342">
        <v>2012</v>
      </c>
      <c r="G11342">
        <v>9.25</v>
      </c>
    </row>
    <row r="11343" spans="5:7">
      <c r="E11343" s="80">
        <v>41003</v>
      </c>
      <c r="F11343">
        <v>2012</v>
      </c>
      <c r="G11343">
        <v>9.25</v>
      </c>
    </row>
    <row r="11344" spans="5:7">
      <c r="E11344" s="80">
        <v>41004</v>
      </c>
      <c r="F11344">
        <v>2012</v>
      </c>
      <c r="G11344">
        <v>9.25</v>
      </c>
    </row>
    <row r="11345" spans="5:7">
      <c r="E11345" s="80">
        <v>41005</v>
      </c>
      <c r="F11345">
        <v>2012</v>
      </c>
      <c r="G11345">
        <v>9.25</v>
      </c>
    </row>
    <row r="11346" spans="5:7">
      <c r="E11346" s="80">
        <v>41006</v>
      </c>
      <c r="F11346">
        <v>2012</v>
      </c>
      <c r="G11346">
        <v>9.25</v>
      </c>
    </row>
    <row r="11347" spans="5:7">
      <c r="E11347" s="80">
        <v>41007</v>
      </c>
      <c r="F11347">
        <v>2012</v>
      </c>
      <c r="G11347">
        <v>9.25</v>
      </c>
    </row>
    <row r="11348" spans="5:7">
      <c r="E11348" s="80">
        <v>41008</v>
      </c>
      <c r="F11348">
        <v>2012</v>
      </c>
      <c r="G11348">
        <v>9.25</v>
      </c>
    </row>
    <row r="11349" spans="5:7">
      <c r="E11349" s="80">
        <v>41009</v>
      </c>
      <c r="F11349">
        <v>2012</v>
      </c>
      <c r="G11349">
        <v>9.25</v>
      </c>
    </row>
    <row r="11350" spans="5:7">
      <c r="E11350" s="80">
        <v>41010</v>
      </c>
      <c r="F11350">
        <v>2012</v>
      </c>
      <c r="G11350">
        <v>9.25</v>
      </c>
    </row>
    <row r="11351" spans="5:7">
      <c r="E11351" s="80">
        <v>41011</v>
      </c>
      <c r="F11351">
        <v>2012</v>
      </c>
      <c r="G11351">
        <v>9.25</v>
      </c>
    </row>
    <row r="11352" spans="5:7">
      <c r="E11352" s="80">
        <v>41012</v>
      </c>
      <c r="F11352">
        <v>2012</v>
      </c>
      <c r="G11352">
        <v>9.25</v>
      </c>
    </row>
    <row r="11353" spans="5:7">
      <c r="E11353" s="80">
        <v>41013</v>
      </c>
      <c r="F11353">
        <v>2012</v>
      </c>
      <c r="G11353">
        <v>9.25</v>
      </c>
    </row>
    <row r="11354" spans="5:7">
      <c r="E11354" s="80">
        <v>41014</v>
      </c>
      <c r="F11354">
        <v>2012</v>
      </c>
      <c r="G11354">
        <v>9.25</v>
      </c>
    </row>
    <row r="11355" spans="5:7">
      <c r="E11355" s="80">
        <v>41015</v>
      </c>
      <c r="F11355">
        <v>2012</v>
      </c>
      <c r="G11355">
        <v>9.25</v>
      </c>
    </row>
    <row r="11356" spans="5:7">
      <c r="E11356" s="80">
        <v>41016</v>
      </c>
      <c r="F11356">
        <v>2012</v>
      </c>
      <c r="G11356">
        <v>9.25</v>
      </c>
    </row>
    <row r="11357" spans="5:7">
      <c r="E11357" s="80">
        <v>41017</v>
      </c>
      <c r="F11357">
        <v>2012</v>
      </c>
      <c r="G11357">
        <v>9.25</v>
      </c>
    </row>
    <row r="11358" spans="5:7">
      <c r="E11358" s="80">
        <v>41018</v>
      </c>
      <c r="F11358">
        <v>2012</v>
      </c>
      <c r="G11358">
        <v>9.5</v>
      </c>
    </row>
    <row r="11359" spans="5:7">
      <c r="E11359" s="80">
        <v>41019</v>
      </c>
      <c r="F11359">
        <v>2012</v>
      </c>
      <c r="G11359">
        <v>9.5</v>
      </c>
    </row>
    <row r="11360" spans="5:7">
      <c r="E11360" s="80">
        <v>41020</v>
      </c>
      <c r="F11360">
        <v>2012</v>
      </c>
      <c r="G11360">
        <v>9.5</v>
      </c>
    </row>
    <row r="11361" spans="5:7">
      <c r="E11361" s="80">
        <v>41021</v>
      </c>
      <c r="F11361">
        <v>2012</v>
      </c>
      <c r="G11361">
        <v>9.5</v>
      </c>
    </row>
    <row r="11362" spans="5:7">
      <c r="E11362" s="80">
        <v>41022</v>
      </c>
      <c r="F11362">
        <v>2012</v>
      </c>
      <c r="G11362">
        <v>9.5</v>
      </c>
    </row>
    <row r="11363" spans="5:7">
      <c r="E11363" s="80">
        <v>41023</v>
      </c>
      <c r="F11363">
        <v>2012</v>
      </c>
      <c r="G11363">
        <v>9.5</v>
      </c>
    </row>
    <row r="11364" spans="5:7">
      <c r="E11364" s="80">
        <v>41024</v>
      </c>
      <c r="F11364">
        <v>2012</v>
      </c>
      <c r="G11364">
        <v>9.5</v>
      </c>
    </row>
    <row r="11365" spans="5:7">
      <c r="E11365" s="80">
        <v>41025</v>
      </c>
      <c r="F11365">
        <v>2012</v>
      </c>
      <c r="G11365">
        <v>9.5</v>
      </c>
    </row>
    <row r="11366" spans="5:7">
      <c r="E11366" s="80">
        <v>41026</v>
      </c>
      <c r="F11366">
        <v>2012</v>
      </c>
      <c r="G11366">
        <v>9.5</v>
      </c>
    </row>
    <row r="11367" spans="5:7">
      <c r="E11367" s="80">
        <v>41027</v>
      </c>
      <c r="F11367">
        <v>2012</v>
      </c>
      <c r="G11367">
        <v>9.5</v>
      </c>
    </row>
    <row r="11368" spans="5:7">
      <c r="E11368" s="80">
        <v>41028</v>
      </c>
      <c r="F11368">
        <v>2012</v>
      </c>
      <c r="G11368">
        <v>9.5</v>
      </c>
    </row>
    <row r="11369" spans="5:7">
      <c r="E11369" s="80">
        <v>41029</v>
      </c>
      <c r="F11369">
        <v>2012</v>
      </c>
      <c r="G11369">
        <v>9.5</v>
      </c>
    </row>
    <row r="11370" spans="5:7">
      <c r="E11370" s="80">
        <v>41030</v>
      </c>
      <c r="F11370">
        <v>2012</v>
      </c>
      <c r="G11370">
        <v>9.5</v>
      </c>
    </row>
    <row r="11371" spans="5:7">
      <c r="E11371" s="80">
        <v>41031</v>
      </c>
      <c r="F11371">
        <v>2012</v>
      </c>
      <c r="G11371">
        <v>9.5</v>
      </c>
    </row>
    <row r="11372" spans="5:7">
      <c r="E11372" s="80">
        <v>41032</v>
      </c>
      <c r="F11372">
        <v>2012</v>
      </c>
      <c r="G11372">
        <v>9.75</v>
      </c>
    </row>
    <row r="11373" spans="5:7">
      <c r="E11373" s="80">
        <v>41033</v>
      </c>
      <c r="F11373">
        <v>2012</v>
      </c>
      <c r="G11373">
        <v>9.75</v>
      </c>
    </row>
    <row r="11374" spans="5:7">
      <c r="E11374" s="80">
        <v>41034</v>
      </c>
      <c r="F11374">
        <v>2012</v>
      </c>
      <c r="G11374">
        <v>9.75</v>
      </c>
    </row>
    <row r="11375" spans="5:7">
      <c r="E11375" s="80">
        <v>41035</v>
      </c>
      <c r="F11375">
        <v>2012</v>
      </c>
      <c r="G11375">
        <v>9.75</v>
      </c>
    </row>
    <row r="11376" spans="5:7">
      <c r="E11376" s="80">
        <v>41036</v>
      </c>
      <c r="F11376">
        <v>2012</v>
      </c>
      <c r="G11376">
        <v>9.75</v>
      </c>
    </row>
    <row r="11377" spans="5:7">
      <c r="E11377" s="80">
        <v>41037</v>
      </c>
      <c r="F11377">
        <v>2012</v>
      </c>
      <c r="G11377">
        <v>9.75</v>
      </c>
    </row>
    <row r="11378" spans="5:7">
      <c r="E11378" s="80">
        <v>41038</v>
      </c>
      <c r="F11378">
        <v>2012</v>
      </c>
      <c r="G11378">
        <v>9.75</v>
      </c>
    </row>
    <row r="11379" spans="5:7">
      <c r="E11379" s="80">
        <v>41039</v>
      </c>
      <c r="F11379">
        <v>2012</v>
      </c>
      <c r="G11379">
        <v>10</v>
      </c>
    </row>
    <row r="11380" spans="5:7">
      <c r="E11380" s="80">
        <v>41040</v>
      </c>
      <c r="F11380">
        <v>2012</v>
      </c>
      <c r="G11380">
        <v>10</v>
      </c>
    </row>
    <row r="11381" spans="5:7">
      <c r="E11381" s="80">
        <v>41041</v>
      </c>
      <c r="F11381">
        <v>2012</v>
      </c>
      <c r="G11381">
        <v>10</v>
      </c>
    </row>
    <row r="11382" spans="5:7">
      <c r="E11382" s="80">
        <v>41042</v>
      </c>
      <c r="F11382">
        <v>2012</v>
      </c>
      <c r="G11382">
        <v>10</v>
      </c>
    </row>
    <row r="11383" spans="5:7">
      <c r="E11383" s="80">
        <v>41043</v>
      </c>
      <c r="F11383">
        <v>2012</v>
      </c>
      <c r="G11383">
        <v>10</v>
      </c>
    </row>
    <row r="11384" spans="5:7">
      <c r="E11384" s="80">
        <v>41044</v>
      </c>
      <c r="F11384">
        <v>2012</v>
      </c>
      <c r="G11384">
        <v>10</v>
      </c>
    </row>
    <row r="11385" spans="5:7">
      <c r="E11385" s="80">
        <v>41045</v>
      </c>
      <c r="F11385">
        <v>2012</v>
      </c>
      <c r="G11385">
        <v>10</v>
      </c>
    </row>
    <row r="11386" spans="5:7">
      <c r="E11386" s="80">
        <v>41046</v>
      </c>
      <c r="F11386">
        <v>2012</v>
      </c>
      <c r="G11386">
        <v>10</v>
      </c>
    </row>
    <row r="11387" spans="5:7">
      <c r="E11387" s="80">
        <v>41047</v>
      </c>
      <c r="F11387">
        <v>2012</v>
      </c>
      <c r="G11387">
        <v>10</v>
      </c>
    </row>
    <row r="11388" spans="5:7">
      <c r="E11388" s="80">
        <v>41048</v>
      </c>
      <c r="F11388">
        <v>2012</v>
      </c>
      <c r="G11388">
        <v>10</v>
      </c>
    </row>
    <row r="11389" spans="5:7">
      <c r="E11389" s="80">
        <v>41049</v>
      </c>
      <c r="F11389">
        <v>2012</v>
      </c>
      <c r="G11389">
        <v>10</v>
      </c>
    </row>
    <row r="11390" spans="5:7">
      <c r="E11390" s="80">
        <v>41050</v>
      </c>
      <c r="F11390">
        <v>2012</v>
      </c>
      <c r="G11390">
        <v>10</v>
      </c>
    </row>
    <row r="11391" spans="5:7">
      <c r="E11391" s="80">
        <v>41051</v>
      </c>
      <c r="F11391">
        <v>2012</v>
      </c>
      <c r="G11391">
        <v>10</v>
      </c>
    </row>
    <row r="11392" spans="5:7">
      <c r="E11392" s="80">
        <v>41052</v>
      </c>
      <c r="F11392">
        <v>2012</v>
      </c>
      <c r="G11392">
        <v>10</v>
      </c>
    </row>
    <row r="11393" spans="5:7">
      <c r="E11393" s="80">
        <v>41053</v>
      </c>
      <c r="F11393">
        <v>2012</v>
      </c>
      <c r="G11393">
        <v>9.75</v>
      </c>
    </row>
    <row r="11394" spans="5:7">
      <c r="E11394" s="80">
        <v>41054</v>
      </c>
      <c r="F11394">
        <v>2012</v>
      </c>
      <c r="G11394">
        <v>9.75</v>
      </c>
    </row>
    <row r="11395" spans="5:7">
      <c r="E11395" s="80">
        <v>41055</v>
      </c>
      <c r="F11395">
        <v>2012</v>
      </c>
      <c r="G11395">
        <v>9.75</v>
      </c>
    </row>
    <row r="11396" spans="5:7">
      <c r="E11396" s="80">
        <v>41056</v>
      </c>
      <c r="F11396">
        <v>2012</v>
      </c>
      <c r="G11396">
        <v>9.75</v>
      </c>
    </row>
    <row r="11397" spans="5:7">
      <c r="E11397" s="80">
        <v>41057</v>
      </c>
      <c r="F11397">
        <v>2012</v>
      </c>
      <c r="G11397">
        <v>9.75</v>
      </c>
    </row>
    <row r="11398" spans="5:7">
      <c r="E11398" s="80">
        <v>41058</v>
      </c>
      <c r="F11398">
        <v>2012</v>
      </c>
      <c r="G11398">
        <v>9.75</v>
      </c>
    </row>
    <row r="11399" spans="5:7">
      <c r="E11399" s="80">
        <v>41059</v>
      </c>
      <c r="F11399">
        <v>2012</v>
      </c>
      <c r="G11399">
        <v>9.75</v>
      </c>
    </row>
    <row r="11400" spans="5:7">
      <c r="E11400" s="80">
        <v>41060</v>
      </c>
      <c r="F11400">
        <v>2012</v>
      </c>
      <c r="G11400">
        <v>10</v>
      </c>
    </row>
    <row r="11401" spans="5:7">
      <c r="E11401" s="80">
        <v>41061</v>
      </c>
      <c r="F11401">
        <v>2012</v>
      </c>
      <c r="G11401">
        <v>10</v>
      </c>
    </row>
    <row r="11402" spans="5:7">
      <c r="E11402" s="80">
        <v>41062</v>
      </c>
      <c r="F11402">
        <v>2012</v>
      </c>
      <c r="G11402">
        <v>10</v>
      </c>
    </row>
    <row r="11403" spans="5:7">
      <c r="E11403" s="80">
        <v>41063</v>
      </c>
      <c r="F11403">
        <v>2012</v>
      </c>
      <c r="G11403">
        <v>10</v>
      </c>
    </row>
    <row r="11404" spans="5:7">
      <c r="E11404" s="80">
        <v>41064</v>
      </c>
      <c r="F11404">
        <v>2012</v>
      </c>
      <c r="G11404">
        <v>10</v>
      </c>
    </row>
    <row r="11405" spans="5:7">
      <c r="E11405" s="80">
        <v>41065</v>
      </c>
      <c r="F11405">
        <v>2012</v>
      </c>
      <c r="G11405">
        <v>10</v>
      </c>
    </row>
    <row r="11406" spans="5:7">
      <c r="E11406" s="80">
        <v>41066</v>
      </c>
      <c r="F11406">
        <v>2012</v>
      </c>
      <c r="G11406">
        <v>10</v>
      </c>
    </row>
    <row r="11407" spans="5:7">
      <c r="E11407" s="80">
        <v>41067</v>
      </c>
      <c r="F11407">
        <v>2012</v>
      </c>
      <c r="G11407">
        <v>10</v>
      </c>
    </row>
    <row r="11408" spans="5:7">
      <c r="E11408" s="80">
        <v>41068</v>
      </c>
      <c r="F11408">
        <v>2012</v>
      </c>
      <c r="G11408">
        <v>10</v>
      </c>
    </row>
    <row r="11409" spans="5:7">
      <c r="E11409" s="80">
        <v>41069</v>
      </c>
      <c r="F11409">
        <v>2012</v>
      </c>
      <c r="G11409">
        <v>10</v>
      </c>
    </row>
    <row r="11410" spans="5:7">
      <c r="E11410" s="80">
        <v>41070</v>
      </c>
      <c r="F11410">
        <v>2012</v>
      </c>
      <c r="G11410">
        <v>10</v>
      </c>
    </row>
    <row r="11411" spans="5:7">
      <c r="E11411" s="80">
        <v>41071</v>
      </c>
      <c r="F11411">
        <v>2012</v>
      </c>
      <c r="G11411">
        <v>10</v>
      </c>
    </row>
    <row r="11412" spans="5:7">
      <c r="E11412" s="80">
        <v>41072</v>
      </c>
      <c r="F11412">
        <v>2012</v>
      </c>
      <c r="G11412">
        <v>10</v>
      </c>
    </row>
    <row r="11413" spans="5:7">
      <c r="E11413" s="80">
        <v>41073</v>
      </c>
      <c r="F11413">
        <v>2012</v>
      </c>
      <c r="G11413">
        <v>10</v>
      </c>
    </row>
    <row r="11414" spans="5:7">
      <c r="E11414" s="80">
        <v>41074</v>
      </c>
      <c r="F11414">
        <v>2012</v>
      </c>
      <c r="G11414">
        <v>9.75</v>
      </c>
    </row>
    <row r="11415" spans="5:7">
      <c r="E11415" s="80">
        <v>41075</v>
      </c>
      <c r="F11415">
        <v>2012</v>
      </c>
      <c r="G11415">
        <v>9.75</v>
      </c>
    </row>
    <row r="11416" spans="5:7">
      <c r="E11416" s="80">
        <v>41076</v>
      </c>
      <c r="F11416">
        <v>2012</v>
      </c>
      <c r="G11416">
        <v>9.75</v>
      </c>
    </row>
    <row r="11417" spans="5:7">
      <c r="E11417" s="80">
        <v>41077</v>
      </c>
      <c r="F11417">
        <v>2012</v>
      </c>
      <c r="G11417">
        <v>9.75</v>
      </c>
    </row>
    <row r="11418" spans="5:7">
      <c r="E11418" s="80">
        <v>41078</v>
      </c>
      <c r="F11418">
        <v>2012</v>
      </c>
      <c r="G11418">
        <v>9.75</v>
      </c>
    </row>
    <row r="11419" spans="5:7">
      <c r="E11419" s="80">
        <v>41079</v>
      </c>
      <c r="F11419">
        <v>2012</v>
      </c>
      <c r="G11419">
        <v>9.75</v>
      </c>
    </row>
    <row r="11420" spans="5:7">
      <c r="E11420" s="80">
        <v>41080</v>
      </c>
      <c r="F11420">
        <v>2012</v>
      </c>
      <c r="G11420">
        <v>9.75</v>
      </c>
    </row>
    <row r="11421" spans="5:7">
      <c r="E11421" s="80">
        <v>41081</v>
      </c>
      <c r="F11421">
        <v>2012</v>
      </c>
      <c r="G11421">
        <v>9.5</v>
      </c>
    </row>
    <row r="11422" spans="5:7">
      <c r="E11422" s="80">
        <v>41082</v>
      </c>
      <c r="F11422">
        <v>2012</v>
      </c>
      <c r="G11422">
        <v>9.5</v>
      </c>
    </row>
    <row r="11423" spans="5:7">
      <c r="E11423" s="80">
        <v>41083</v>
      </c>
      <c r="F11423">
        <v>2012</v>
      </c>
      <c r="G11423">
        <v>9.5</v>
      </c>
    </row>
    <row r="11424" spans="5:7">
      <c r="E11424" s="80">
        <v>41084</v>
      </c>
      <c r="F11424">
        <v>2012</v>
      </c>
      <c r="G11424">
        <v>9.5</v>
      </c>
    </row>
    <row r="11425" spans="5:7">
      <c r="E11425" s="80">
        <v>41085</v>
      </c>
      <c r="F11425">
        <v>2012</v>
      </c>
      <c r="G11425">
        <v>9.5</v>
      </c>
    </row>
    <row r="11426" spans="5:7">
      <c r="E11426" s="80">
        <v>41086</v>
      </c>
      <c r="F11426">
        <v>2012</v>
      </c>
      <c r="G11426">
        <v>9.5</v>
      </c>
    </row>
    <row r="11427" spans="5:7">
      <c r="E11427" s="80">
        <v>41087</v>
      </c>
      <c r="F11427">
        <v>2012</v>
      </c>
      <c r="G11427">
        <v>9.5</v>
      </c>
    </row>
    <row r="11428" spans="5:7">
      <c r="E11428" s="80">
        <v>41088</v>
      </c>
      <c r="F11428">
        <v>2012</v>
      </c>
      <c r="G11428">
        <v>9.75</v>
      </c>
    </row>
    <row r="11429" spans="5:7">
      <c r="E11429" s="80">
        <v>41089</v>
      </c>
      <c r="F11429">
        <v>2012</v>
      </c>
      <c r="G11429">
        <v>9.75</v>
      </c>
    </row>
    <row r="11430" spans="5:7">
      <c r="E11430" s="80">
        <v>41090</v>
      </c>
      <c r="F11430">
        <v>2012</v>
      </c>
      <c r="G11430">
        <v>9.75</v>
      </c>
    </row>
    <row r="11431" spans="5:7">
      <c r="E11431" s="80">
        <v>41091</v>
      </c>
      <c r="F11431">
        <v>2012</v>
      </c>
      <c r="G11431">
        <v>9.75</v>
      </c>
    </row>
    <row r="11432" spans="5:7">
      <c r="E11432" s="80">
        <v>41092</v>
      </c>
      <c r="F11432">
        <v>2012</v>
      </c>
      <c r="G11432">
        <v>9.75</v>
      </c>
    </row>
    <row r="11433" spans="5:7">
      <c r="E11433" s="80">
        <v>41093</v>
      </c>
      <c r="F11433">
        <v>2012</v>
      </c>
      <c r="G11433">
        <v>9.75</v>
      </c>
    </row>
    <row r="11434" spans="5:7">
      <c r="E11434" s="80">
        <v>41094</v>
      </c>
      <c r="F11434">
        <v>2012</v>
      </c>
      <c r="G11434">
        <v>9.75</v>
      </c>
    </row>
    <row r="11435" spans="5:7">
      <c r="E11435" s="80">
        <v>41095</v>
      </c>
      <c r="F11435">
        <v>2012</v>
      </c>
      <c r="G11435">
        <v>9.5</v>
      </c>
    </row>
    <row r="11436" spans="5:7">
      <c r="E11436" s="80">
        <v>41096</v>
      </c>
      <c r="F11436">
        <v>2012</v>
      </c>
      <c r="G11436">
        <v>9.5</v>
      </c>
    </row>
    <row r="11437" spans="5:7">
      <c r="E11437" s="80">
        <v>41097</v>
      </c>
      <c r="F11437">
        <v>2012</v>
      </c>
      <c r="G11437">
        <v>9.5</v>
      </c>
    </row>
    <row r="11438" spans="5:7">
      <c r="E11438" s="80">
        <v>41098</v>
      </c>
      <c r="F11438">
        <v>2012</v>
      </c>
      <c r="G11438">
        <v>9.5</v>
      </c>
    </row>
    <row r="11439" spans="5:7">
      <c r="E11439" s="80">
        <v>41099</v>
      </c>
      <c r="F11439">
        <v>2012</v>
      </c>
      <c r="G11439">
        <v>9.5</v>
      </c>
    </row>
    <row r="11440" spans="5:7">
      <c r="E11440" s="80">
        <v>41100</v>
      </c>
      <c r="F11440">
        <v>2012</v>
      </c>
      <c r="G11440">
        <v>9.5</v>
      </c>
    </row>
    <row r="11441" spans="5:7">
      <c r="E11441" s="80">
        <v>41101</v>
      </c>
      <c r="F11441">
        <v>2012</v>
      </c>
      <c r="G11441">
        <v>9.5</v>
      </c>
    </row>
    <row r="11442" spans="5:7">
      <c r="E11442" s="80">
        <v>41102</v>
      </c>
      <c r="F11442">
        <v>2012</v>
      </c>
      <c r="G11442">
        <v>9.5</v>
      </c>
    </row>
    <row r="11443" spans="5:7">
      <c r="E11443" s="80">
        <v>41103</v>
      </c>
      <c r="F11443">
        <v>2012</v>
      </c>
      <c r="G11443">
        <v>9.5</v>
      </c>
    </row>
    <row r="11444" spans="5:7">
      <c r="E11444" s="80">
        <v>41104</v>
      </c>
      <c r="F11444">
        <v>2012</v>
      </c>
      <c r="G11444">
        <v>9.5</v>
      </c>
    </row>
    <row r="11445" spans="5:7">
      <c r="E11445" s="80">
        <v>41105</v>
      </c>
      <c r="F11445">
        <v>2012</v>
      </c>
      <c r="G11445">
        <v>9.5</v>
      </c>
    </row>
    <row r="11446" spans="5:7">
      <c r="E11446" s="80">
        <v>41106</v>
      </c>
      <c r="F11446">
        <v>2012</v>
      </c>
      <c r="G11446">
        <v>9.5</v>
      </c>
    </row>
    <row r="11447" spans="5:7">
      <c r="E11447" s="80">
        <v>41107</v>
      </c>
      <c r="F11447">
        <v>2012</v>
      </c>
      <c r="G11447">
        <v>9.5</v>
      </c>
    </row>
    <row r="11448" spans="5:7">
      <c r="E11448" s="80">
        <v>41108</v>
      </c>
      <c r="F11448">
        <v>2012</v>
      </c>
      <c r="G11448">
        <v>9.5</v>
      </c>
    </row>
    <row r="11449" spans="5:7">
      <c r="E11449" s="80">
        <v>41109</v>
      </c>
      <c r="F11449">
        <v>2012</v>
      </c>
      <c r="G11449">
        <v>10</v>
      </c>
    </row>
    <row r="11450" spans="5:7">
      <c r="E11450" s="80">
        <v>41110</v>
      </c>
      <c r="F11450">
        <v>2012</v>
      </c>
      <c r="G11450">
        <v>10</v>
      </c>
    </row>
    <row r="11451" spans="5:7">
      <c r="E11451" s="80">
        <v>41111</v>
      </c>
      <c r="F11451">
        <v>2012</v>
      </c>
      <c r="G11451">
        <v>10</v>
      </c>
    </row>
    <row r="11452" spans="5:7">
      <c r="E11452" s="80">
        <v>41112</v>
      </c>
      <c r="F11452">
        <v>2012</v>
      </c>
      <c r="G11452">
        <v>10</v>
      </c>
    </row>
    <row r="11453" spans="5:7">
      <c r="E11453" s="80">
        <v>41113</v>
      </c>
      <c r="F11453">
        <v>2012</v>
      </c>
      <c r="G11453">
        <v>10</v>
      </c>
    </row>
    <row r="11454" spans="5:7">
      <c r="E11454" s="80">
        <v>41114</v>
      </c>
      <c r="F11454">
        <v>2012</v>
      </c>
      <c r="G11454">
        <v>10</v>
      </c>
    </row>
    <row r="11455" spans="5:7">
      <c r="E11455" s="80">
        <v>41115</v>
      </c>
      <c r="F11455">
        <v>2012</v>
      </c>
      <c r="G11455">
        <v>10</v>
      </c>
    </row>
    <row r="11456" spans="5:7">
      <c r="E11456" s="80">
        <v>41116</v>
      </c>
      <c r="F11456">
        <v>2012</v>
      </c>
      <c r="G11456">
        <v>10.25</v>
      </c>
    </row>
    <row r="11457" spans="5:7">
      <c r="E11457" s="80">
        <v>41117</v>
      </c>
      <c r="F11457">
        <v>2012</v>
      </c>
      <c r="G11457">
        <v>10.25</v>
      </c>
    </row>
    <row r="11458" spans="5:7">
      <c r="E11458" s="80">
        <v>41118</v>
      </c>
      <c r="F11458">
        <v>2012</v>
      </c>
      <c r="G11458">
        <v>10.25</v>
      </c>
    </row>
    <row r="11459" spans="5:7">
      <c r="E11459" s="80">
        <v>41119</v>
      </c>
      <c r="F11459">
        <v>2012</v>
      </c>
      <c r="G11459">
        <v>10.25</v>
      </c>
    </row>
    <row r="11460" spans="5:7">
      <c r="E11460" s="80">
        <v>41120</v>
      </c>
      <c r="F11460">
        <v>2012</v>
      </c>
      <c r="G11460">
        <v>10.25</v>
      </c>
    </row>
    <row r="11461" spans="5:7">
      <c r="E11461" s="80">
        <v>41121</v>
      </c>
      <c r="F11461">
        <v>2012</v>
      </c>
      <c r="G11461">
        <v>10.25</v>
      </c>
    </row>
    <row r="11462" spans="5:7">
      <c r="E11462" s="80">
        <v>41122</v>
      </c>
      <c r="F11462">
        <v>2012</v>
      </c>
      <c r="G11462">
        <v>10.25</v>
      </c>
    </row>
    <row r="11463" spans="5:7">
      <c r="E11463" s="80">
        <v>41123</v>
      </c>
      <c r="F11463">
        <v>2012</v>
      </c>
      <c r="G11463">
        <v>10.5</v>
      </c>
    </row>
    <row r="11464" spans="5:7">
      <c r="E11464" s="80">
        <v>41124</v>
      </c>
      <c r="F11464">
        <v>2012</v>
      </c>
      <c r="G11464">
        <v>10.5</v>
      </c>
    </row>
    <row r="11465" spans="5:7">
      <c r="E11465" s="80">
        <v>41125</v>
      </c>
      <c r="F11465">
        <v>2012</v>
      </c>
      <c r="G11465">
        <v>10.5</v>
      </c>
    </row>
    <row r="11466" spans="5:7">
      <c r="E11466" s="80">
        <v>41126</v>
      </c>
      <c r="F11466">
        <v>2012</v>
      </c>
      <c r="G11466">
        <v>10.5</v>
      </c>
    </row>
    <row r="11467" spans="5:7">
      <c r="E11467" s="80">
        <v>41127</v>
      </c>
      <c r="F11467">
        <v>2012</v>
      </c>
      <c r="G11467">
        <v>10.5</v>
      </c>
    </row>
    <row r="11468" spans="5:7">
      <c r="E11468" s="80">
        <v>41128</v>
      </c>
      <c r="F11468">
        <v>2012</v>
      </c>
      <c r="G11468">
        <v>10.5</v>
      </c>
    </row>
    <row r="11469" spans="5:7">
      <c r="E11469" s="80">
        <v>41129</v>
      </c>
      <c r="F11469">
        <v>2012</v>
      </c>
      <c r="G11469">
        <v>10.5</v>
      </c>
    </row>
    <row r="11470" spans="5:7">
      <c r="E11470" s="80">
        <v>41130</v>
      </c>
      <c r="F11470">
        <v>2012</v>
      </c>
      <c r="G11470">
        <v>10.5</v>
      </c>
    </row>
    <row r="11471" spans="5:7">
      <c r="E11471" s="80">
        <v>41131</v>
      </c>
      <c r="F11471">
        <v>2012</v>
      </c>
      <c r="G11471">
        <v>10.5</v>
      </c>
    </row>
    <row r="11472" spans="5:7">
      <c r="E11472" s="80">
        <v>41132</v>
      </c>
      <c r="F11472">
        <v>2012</v>
      </c>
      <c r="G11472">
        <v>10.5</v>
      </c>
    </row>
    <row r="11473" spans="5:7">
      <c r="E11473" s="80">
        <v>41133</v>
      </c>
      <c r="F11473">
        <v>2012</v>
      </c>
      <c r="G11473">
        <v>10.5</v>
      </c>
    </row>
    <row r="11474" spans="5:7">
      <c r="E11474" s="80">
        <v>41134</v>
      </c>
      <c r="F11474">
        <v>2012</v>
      </c>
      <c r="G11474">
        <v>10.5</v>
      </c>
    </row>
    <row r="11475" spans="5:7">
      <c r="E11475" s="80">
        <v>41135</v>
      </c>
      <c r="F11475">
        <v>2012</v>
      </c>
      <c r="G11475">
        <v>10.5</v>
      </c>
    </row>
    <row r="11476" spans="5:7">
      <c r="E11476" s="80">
        <v>41136</v>
      </c>
      <c r="F11476">
        <v>2012</v>
      </c>
      <c r="G11476">
        <v>10.5</v>
      </c>
    </row>
    <row r="11477" spans="5:7">
      <c r="E11477" s="80">
        <v>41137</v>
      </c>
      <c r="F11477">
        <v>2012</v>
      </c>
      <c r="G11477">
        <v>10.5</v>
      </c>
    </row>
    <row r="11478" spans="5:7">
      <c r="E11478" s="80">
        <v>41138</v>
      </c>
      <c r="F11478">
        <v>2012</v>
      </c>
      <c r="G11478">
        <v>10.5</v>
      </c>
    </row>
    <row r="11479" spans="5:7">
      <c r="E11479" s="80">
        <v>41139</v>
      </c>
      <c r="F11479">
        <v>2012</v>
      </c>
      <c r="G11479">
        <v>10.5</v>
      </c>
    </row>
    <row r="11480" spans="5:7">
      <c r="E11480" s="80">
        <v>41140</v>
      </c>
      <c r="F11480">
        <v>2012</v>
      </c>
      <c r="G11480">
        <v>10.5</v>
      </c>
    </row>
    <row r="11481" spans="5:7">
      <c r="E11481" s="80">
        <v>41141</v>
      </c>
      <c r="F11481">
        <v>2012</v>
      </c>
      <c r="G11481">
        <v>10.5</v>
      </c>
    </row>
    <row r="11482" spans="5:7">
      <c r="E11482" s="80">
        <v>41142</v>
      </c>
      <c r="F11482">
        <v>2012</v>
      </c>
      <c r="G11482">
        <v>10.5</v>
      </c>
    </row>
    <row r="11483" spans="5:7">
      <c r="E11483" s="80">
        <v>41143</v>
      </c>
      <c r="F11483">
        <v>2012</v>
      </c>
      <c r="G11483">
        <v>10.5</v>
      </c>
    </row>
    <row r="11484" spans="5:7">
      <c r="E11484" s="80">
        <v>41144</v>
      </c>
      <c r="F11484">
        <v>2012</v>
      </c>
      <c r="G11484">
        <v>10.25</v>
      </c>
    </row>
    <row r="11485" spans="5:7">
      <c r="E11485" s="80">
        <v>41145</v>
      </c>
      <c r="F11485">
        <v>2012</v>
      </c>
      <c r="G11485">
        <v>10.25</v>
      </c>
    </row>
    <row r="11486" spans="5:7">
      <c r="E11486" s="80">
        <v>41146</v>
      </c>
      <c r="F11486">
        <v>2012</v>
      </c>
      <c r="G11486">
        <v>10.25</v>
      </c>
    </row>
    <row r="11487" spans="5:7">
      <c r="E11487" s="80">
        <v>41147</v>
      </c>
      <c r="F11487">
        <v>2012</v>
      </c>
      <c r="G11487">
        <v>10.25</v>
      </c>
    </row>
    <row r="11488" spans="5:7">
      <c r="E11488" s="80">
        <v>41148</v>
      </c>
      <c r="F11488">
        <v>2012</v>
      </c>
      <c r="G11488">
        <v>10.25</v>
      </c>
    </row>
    <row r="11489" spans="5:7">
      <c r="E11489" s="80">
        <v>41149</v>
      </c>
      <c r="F11489">
        <v>2012</v>
      </c>
      <c r="G11489">
        <v>10.25</v>
      </c>
    </row>
    <row r="11490" spans="5:7">
      <c r="E11490" s="80">
        <v>41150</v>
      </c>
      <c r="F11490">
        <v>2012</v>
      </c>
      <c r="G11490">
        <v>10.25</v>
      </c>
    </row>
    <row r="11491" spans="5:7">
      <c r="E11491" s="80">
        <v>41151</v>
      </c>
      <c r="F11491">
        <v>2012</v>
      </c>
      <c r="G11491">
        <v>10.5</v>
      </c>
    </row>
    <row r="11492" spans="5:7">
      <c r="E11492" s="80">
        <v>41152</v>
      </c>
      <c r="F11492">
        <v>2012</v>
      </c>
      <c r="G11492">
        <v>10.5</v>
      </c>
    </row>
    <row r="11493" spans="5:7">
      <c r="E11493" s="80">
        <v>41153</v>
      </c>
      <c r="F11493">
        <v>2012</v>
      </c>
      <c r="G11493">
        <v>10.5</v>
      </c>
    </row>
    <row r="11494" spans="5:7">
      <c r="E11494" s="80">
        <v>41154</v>
      </c>
      <c r="F11494">
        <v>2012</v>
      </c>
      <c r="G11494">
        <v>10.5</v>
      </c>
    </row>
    <row r="11495" spans="5:7">
      <c r="E11495" s="80">
        <v>41155</v>
      </c>
      <c r="F11495">
        <v>2012</v>
      </c>
      <c r="G11495">
        <v>10.5</v>
      </c>
    </row>
    <row r="11496" spans="5:7">
      <c r="E11496" s="80">
        <v>41156</v>
      </c>
      <c r="F11496">
        <v>2012</v>
      </c>
      <c r="G11496">
        <v>10.5</v>
      </c>
    </row>
    <row r="11497" spans="5:7">
      <c r="E11497" s="80">
        <v>41157</v>
      </c>
      <c r="F11497">
        <v>2012</v>
      </c>
      <c r="G11497">
        <v>10.5</v>
      </c>
    </row>
    <row r="11498" spans="5:7">
      <c r="E11498" s="80">
        <v>41158</v>
      </c>
      <c r="F11498">
        <v>2012</v>
      </c>
      <c r="G11498">
        <v>10</v>
      </c>
    </row>
    <row r="11499" spans="5:7">
      <c r="E11499" s="80">
        <v>41159</v>
      </c>
      <c r="F11499">
        <v>2012</v>
      </c>
      <c r="G11499">
        <v>10</v>
      </c>
    </row>
    <row r="11500" spans="5:7">
      <c r="E11500" s="80">
        <v>41160</v>
      </c>
      <c r="F11500">
        <v>2012</v>
      </c>
      <c r="G11500">
        <v>10</v>
      </c>
    </row>
    <row r="11501" spans="5:7">
      <c r="E11501" s="80">
        <v>41161</v>
      </c>
      <c r="F11501">
        <v>2012</v>
      </c>
      <c r="G11501">
        <v>10</v>
      </c>
    </row>
    <row r="11502" spans="5:7">
      <c r="E11502" s="80">
        <v>41162</v>
      </c>
      <c r="F11502">
        <v>2012</v>
      </c>
      <c r="G11502">
        <v>10</v>
      </c>
    </row>
    <row r="11503" spans="5:7">
      <c r="E11503" s="80">
        <v>41163</v>
      </c>
      <c r="F11503">
        <v>2012</v>
      </c>
      <c r="G11503">
        <v>10</v>
      </c>
    </row>
    <row r="11504" spans="5:7">
      <c r="E11504" s="80">
        <v>41164</v>
      </c>
      <c r="F11504">
        <v>2012</v>
      </c>
      <c r="G11504">
        <v>10</v>
      </c>
    </row>
    <row r="11505" spans="5:7">
      <c r="E11505" s="80">
        <v>41165</v>
      </c>
      <c r="F11505">
        <v>2012</v>
      </c>
      <c r="G11505">
        <v>10.5</v>
      </c>
    </row>
    <row r="11506" spans="5:7">
      <c r="E11506" s="80">
        <v>41166</v>
      </c>
      <c r="F11506">
        <v>2012</v>
      </c>
      <c r="G11506">
        <v>10.5</v>
      </c>
    </row>
    <row r="11507" spans="5:7">
      <c r="E11507" s="80">
        <v>41167</v>
      </c>
      <c r="F11507">
        <v>2012</v>
      </c>
      <c r="G11507">
        <v>10.5</v>
      </c>
    </row>
    <row r="11508" spans="5:7">
      <c r="E11508" s="80">
        <v>41168</v>
      </c>
      <c r="F11508">
        <v>2012</v>
      </c>
      <c r="G11508">
        <v>10.5</v>
      </c>
    </row>
    <row r="11509" spans="5:7">
      <c r="E11509" s="80">
        <v>41169</v>
      </c>
      <c r="F11509">
        <v>2012</v>
      </c>
      <c r="G11509">
        <v>10.5</v>
      </c>
    </row>
    <row r="11510" spans="5:7">
      <c r="E11510" s="80">
        <v>41170</v>
      </c>
      <c r="F11510">
        <v>2012</v>
      </c>
      <c r="G11510">
        <v>10.5</v>
      </c>
    </row>
    <row r="11511" spans="5:7">
      <c r="E11511" s="80">
        <v>41171</v>
      </c>
      <c r="F11511">
        <v>2012</v>
      </c>
      <c r="G11511">
        <v>10.5</v>
      </c>
    </row>
    <row r="11512" spans="5:7">
      <c r="E11512" s="80">
        <v>41172</v>
      </c>
      <c r="F11512">
        <v>2012</v>
      </c>
      <c r="G11512">
        <v>10.25</v>
      </c>
    </row>
    <row r="11513" spans="5:7">
      <c r="E11513" s="80">
        <v>41173</v>
      </c>
      <c r="F11513">
        <v>2012</v>
      </c>
      <c r="G11513">
        <v>10.25</v>
      </c>
    </row>
    <row r="11514" spans="5:7">
      <c r="E11514" s="80">
        <v>41174</v>
      </c>
      <c r="F11514">
        <v>2012</v>
      </c>
      <c r="G11514">
        <v>10.25</v>
      </c>
    </row>
    <row r="11515" spans="5:7">
      <c r="E11515" s="80">
        <v>41175</v>
      </c>
      <c r="F11515">
        <v>2012</v>
      </c>
      <c r="G11515">
        <v>10.25</v>
      </c>
    </row>
    <row r="11516" spans="5:7">
      <c r="E11516" s="80">
        <v>41176</v>
      </c>
      <c r="F11516">
        <v>2012</v>
      </c>
      <c r="G11516">
        <v>10.25</v>
      </c>
    </row>
    <row r="11517" spans="5:7">
      <c r="E11517" s="80">
        <v>41177</v>
      </c>
      <c r="F11517">
        <v>2012</v>
      </c>
      <c r="G11517">
        <v>10.25</v>
      </c>
    </row>
    <row r="11518" spans="5:7">
      <c r="E11518" s="80">
        <v>41178</v>
      </c>
      <c r="F11518">
        <v>2012</v>
      </c>
      <c r="G11518">
        <v>10.25</v>
      </c>
    </row>
    <row r="11519" spans="5:7">
      <c r="E11519" s="80">
        <v>41179</v>
      </c>
      <c r="F11519">
        <v>2012</v>
      </c>
      <c r="G11519">
        <v>10.5</v>
      </c>
    </row>
    <row r="11520" spans="5:7">
      <c r="E11520" s="80">
        <v>41180</v>
      </c>
      <c r="F11520">
        <v>2012</v>
      </c>
      <c r="G11520">
        <v>10.5</v>
      </c>
    </row>
    <row r="11521" spans="5:7">
      <c r="E11521" s="80">
        <v>41181</v>
      </c>
      <c r="F11521">
        <v>2012</v>
      </c>
      <c r="G11521">
        <v>10.5</v>
      </c>
    </row>
    <row r="11522" spans="5:7">
      <c r="E11522" s="80">
        <v>41182</v>
      </c>
      <c r="F11522">
        <v>2012</v>
      </c>
      <c r="G11522">
        <v>10.5</v>
      </c>
    </row>
    <row r="11523" spans="5:7">
      <c r="E11523" s="80">
        <v>41183</v>
      </c>
      <c r="F11523">
        <v>2012</v>
      </c>
      <c r="G11523">
        <v>10.5</v>
      </c>
    </row>
    <row r="11524" spans="5:7">
      <c r="E11524" s="80">
        <v>41184</v>
      </c>
      <c r="F11524">
        <v>2012</v>
      </c>
      <c r="G11524">
        <v>10.5</v>
      </c>
    </row>
    <row r="11525" spans="5:7">
      <c r="E11525" s="80">
        <v>41185</v>
      </c>
      <c r="F11525">
        <v>2012</v>
      </c>
      <c r="G11525">
        <v>10.5</v>
      </c>
    </row>
    <row r="11526" spans="5:7">
      <c r="E11526" s="80">
        <v>41186</v>
      </c>
      <c r="F11526">
        <v>2012</v>
      </c>
      <c r="G11526">
        <v>11</v>
      </c>
    </row>
    <row r="11527" spans="5:7">
      <c r="E11527" s="80">
        <v>41187</v>
      </c>
      <c r="F11527">
        <v>2012</v>
      </c>
      <c r="G11527">
        <v>11</v>
      </c>
    </row>
    <row r="11528" spans="5:7">
      <c r="E11528" s="80">
        <v>41188</v>
      </c>
      <c r="F11528">
        <v>2012</v>
      </c>
      <c r="G11528">
        <v>11</v>
      </c>
    </row>
    <row r="11529" spans="5:7">
      <c r="E11529" s="80">
        <v>41189</v>
      </c>
      <c r="F11529">
        <v>2012</v>
      </c>
      <c r="G11529">
        <v>11</v>
      </c>
    </row>
    <row r="11530" spans="5:7">
      <c r="E11530" s="80">
        <v>41190</v>
      </c>
      <c r="F11530">
        <v>2012</v>
      </c>
      <c r="G11530">
        <v>11</v>
      </c>
    </row>
    <row r="11531" spans="5:7">
      <c r="E11531" s="80">
        <v>41191</v>
      </c>
      <c r="F11531">
        <v>2012</v>
      </c>
      <c r="G11531">
        <v>11</v>
      </c>
    </row>
    <row r="11532" spans="5:7">
      <c r="E11532" s="80">
        <v>41192</v>
      </c>
      <c r="F11532">
        <v>2012</v>
      </c>
      <c r="G11532">
        <v>11</v>
      </c>
    </row>
    <row r="11533" spans="5:7">
      <c r="E11533" s="80">
        <v>41193</v>
      </c>
      <c r="F11533">
        <v>2012</v>
      </c>
      <c r="G11533">
        <v>10.5</v>
      </c>
    </row>
    <row r="11534" spans="5:7">
      <c r="E11534" s="80">
        <v>41194</v>
      </c>
      <c r="F11534">
        <v>2012</v>
      </c>
      <c r="G11534">
        <v>10.5</v>
      </c>
    </row>
    <row r="11535" spans="5:7">
      <c r="E11535" s="80">
        <v>41195</v>
      </c>
      <c r="F11535">
        <v>2012</v>
      </c>
      <c r="G11535">
        <v>10.5</v>
      </c>
    </row>
    <row r="11536" spans="5:7">
      <c r="E11536" s="80">
        <v>41196</v>
      </c>
      <c r="F11536">
        <v>2012</v>
      </c>
      <c r="G11536">
        <v>10.5</v>
      </c>
    </row>
    <row r="11537" spans="5:7">
      <c r="E11537" s="80">
        <v>41197</v>
      </c>
      <c r="F11537">
        <v>2012</v>
      </c>
      <c r="G11537">
        <v>10.5</v>
      </c>
    </row>
    <row r="11538" spans="5:7">
      <c r="E11538" s="80">
        <v>41198</v>
      </c>
      <c r="F11538">
        <v>2012</v>
      </c>
      <c r="G11538">
        <v>10.5</v>
      </c>
    </row>
    <row r="11539" spans="5:7">
      <c r="E11539" s="80">
        <v>41199</v>
      </c>
      <c r="F11539">
        <v>2012</v>
      </c>
      <c r="G11539">
        <v>10.5</v>
      </c>
    </row>
    <row r="11540" spans="5:7">
      <c r="E11540" s="80">
        <v>41200</v>
      </c>
      <c r="F11540">
        <v>2012</v>
      </c>
      <c r="G11540">
        <v>10.75</v>
      </c>
    </row>
    <row r="11541" spans="5:7">
      <c r="E11541" s="80">
        <v>41201</v>
      </c>
      <c r="F11541">
        <v>2012</v>
      </c>
      <c r="G11541">
        <v>10.75</v>
      </c>
    </row>
    <row r="11542" spans="5:7">
      <c r="E11542" s="80">
        <v>41202</v>
      </c>
      <c r="F11542">
        <v>2012</v>
      </c>
      <c r="G11542">
        <v>10.75</v>
      </c>
    </row>
    <row r="11543" spans="5:7">
      <c r="E11543" s="80">
        <v>41203</v>
      </c>
      <c r="F11543">
        <v>2012</v>
      </c>
      <c r="G11543">
        <v>10.75</v>
      </c>
    </row>
    <row r="11544" spans="5:7">
      <c r="E11544" s="80">
        <v>41204</v>
      </c>
      <c r="F11544">
        <v>2012</v>
      </c>
      <c r="G11544">
        <v>10.75</v>
      </c>
    </row>
    <row r="11545" spans="5:7">
      <c r="E11545" s="80">
        <v>41205</v>
      </c>
      <c r="F11545">
        <v>2012</v>
      </c>
      <c r="G11545">
        <v>10.75</v>
      </c>
    </row>
    <row r="11546" spans="5:7">
      <c r="E11546" s="80">
        <v>41206</v>
      </c>
      <c r="F11546">
        <v>2012</v>
      </c>
      <c r="G11546">
        <v>10.75</v>
      </c>
    </row>
    <row r="11547" spans="5:7">
      <c r="E11547" s="80">
        <v>41207</v>
      </c>
      <c r="F11547">
        <v>2012</v>
      </c>
      <c r="G11547">
        <v>10.25</v>
      </c>
    </row>
    <row r="11548" spans="5:7">
      <c r="E11548" s="80">
        <v>41208</v>
      </c>
      <c r="F11548">
        <v>2012</v>
      </c>
      <c r="G11548">
        <v>10.25</v>
      </c>
    </row>
    <row r="11549" spans="5:7">
      <c r="E11549" s="80">
        <v>41209</v>
      </c>
      <c r="F11549">
        <v>2012</v>
      </c>
      <c r="G11549">
        <v>10.25</v>
      </c>
    </row>
    <row r="11550" spans="5:7">
      <c r="E11550" s="80">
        <v>41210</v>
      </c>
      <c r="F11550">
        <v>2012</v>
      </c>
      <c r="G11550">
        <v>10.25</v>
      </c>
    </row>
    <row r="11551" spans="5:7">
      <c r="E11551" s="80">
        <v>41211</v>
      </c>
      <c r="F11551">
        <v>2012</v>
      </c>
      <c r="G11551">
        <v>10.25</v>
      </c>
    </row>
    <row r="11552" spans="5:7">
      <c r="E11552" s="80">
        <v>41212</v>
      </c>
      <c r="F11552">
        <v>2012</v>
      </c>
      <c r="G11552">
        <v>10.25</v>
      </c>
    </row>
    <row r="11553" spans="5:7">
      <c r="E11553" s="80">
        <v>41213</v>
      </c>
      <c r="F11553">
        <v>2012</v>
      </c>
      <c r="G11553">
        <v>10.25</v>
      </c>
    </row>
    <row r="11554" spans="5:7">
      <c r="E11554" s="80">
        <v>41214</v>
      </c>
      <c r="F11554">
        <v>2012</v>
      </c>
      <c r="G11554">
        <v>10.25</v>
      </c>
    </row>
    <row r="11555" spans="5:7">
      <c r="E11555" s="80">
        <v>41215</v>
      </c>
      <c r="F11555">
        <v>2012</v>
      </c>
      <c r="G11555">
        <v>10.25</v>
      </c>
    </row>
    <row r="11556" spans="5:7">
      <c r="E11556" s="80">
        <v>41216</v>
      </c>
      <c r="F11556">
        <v>2012</v>
      </c>
      <c r="G11556">
        <v>10.25</v>
      </c>
    </row>
    <row r="11557" spans="5:7">
      <c r="E11557" s="80">
        <v>41217</v>
      </c>
      <c r="F11557">
        <v>2012</v>
      </c>
      <c r="G11557">
        <v>10.25</v>
      </c>
    </row>
    <row r="11558" spans="5:7">
      <c r="E11558" s="80">
        <v>41218</v>
      </c>
      <c r="F11558">
        <v>2012</v>
      </c>
      <c r="G11558">
        <v>10.25</v>
      </c>
    </row>
    <row r="11559" spans="5:7">
      <c r="E11559" s="80">
        <v>41219</v>
      </c>
      <c r="F11559">
        <v>2012</v>
      </c>
      <c r="G11559">
        <v>10.25</v>
      </c>
    </row>
    <row r="11560" spans="5:7">
      <c r="E11560" s="80">
        <v>41220</v>
      </c>
      <c r="F11560">
        <v>2012</v>
      </c>
      <c r="G11560">
        <v>10.25</v>
      </c>
    </row>
    <row r="11561" spans="5:7">
      <c r="E11561" s="80">
        <v>41221</v>
      </c>
      <c r="F11561">
        <v>2012</v>
      </c>
      <c r="G11561">
        <v>10</v>
      </c>
    </row>
    <row r="11562" spans="5:7">
      <c r="E11562" s="80">
        <v>41222</v>
      </c>
      <c r="F11562">
        <v>2012</v>
      </c>
      <c r="G11562">
        <v>10</v>
      </c>
    </row>
    <row r="11563" spans="5:7">
      <c r="E11563" s="80">
        <v>41223</v>
      </c>
      <c r="F11563">
        <v>2012</v>
      </c>
      <c r="G11563">
        <v>10</v>
      </c>
    </row>
    <row r="11564" spans="5:7">
      <c r="E11564" s="80">
        <v>41224</v>
      </c>
      <c r="F11564">
        <v>2012</v>
      </c>
      <c r="G11564">
        <v>10</v>
      </c>
    </row>
    <row r="11565" spans="5:7">
      <c r="E11565" s="80">
        <v>41225</v>
      </c>
      <c r="F11565">
        <v>2012</v>
      </c>
      <c r="G11565">
        <v>10</v>
      </c>
    </row>
    <row r="11566" spans="5:7">
      <c r="E11566" s="80">
        <v>41226</v>
      </c>
      <c r="F11566">
        <v>2012</v>
      </c>
      <c r="G11566">
        <v>10</v>
      </c>
    </row>
    <row r="11567" spans="5:7">
      <c r="E11567" s="80">
        <v>41227</v>
      </c>
      <c r="F11567">
        <v>2012</v>
      </c>
      <c r="G11567">
        <v>10</v>
      </c>
    </row>
    <row r="11568" spans="5:7">
      <c r="E11568" s="80">
        <v>41228</v>
      </c>
      <c r="F11568">
        <v>2012</v>
      </c>
      <c r="G11568">
        <v>9.75</v>
      </c>
    </row>
    <row r="11569" spans="5:7">
      <c r="E11569" s="80">
        <v>41229</v>
      </c>
      <c r="F11569">
        <v>2012</v>
      </c>
      <c r="G11569">
        <v>9.75</v>
      </c>
    </row>
    <row r="11570" spans="5:7">
      <c r="E11570" s="80">
        <v>41230</v>
      </c>
      <c r="F11570">
        <v>2012</v>
      </c>
      <c r="G11570">
        <v>9.75</v>
      </c>
    </row>
    <row r="11571" spans="5:7">
      <c r="E11571" s="80">
        <v>41231</v>
      </c>
      <c r="F11571">
        <v>2012</v>
      </c>
      <c r="G11571">
        <v>9.75</v>
      </c>
    </row>
    <row r="11572" spans="5:7">
      <c r="E11572" s="80">
        <v>41232</v>
      </c>
      <c r="F11572">
        <v>2012</v>
      </c>
      <c r="G11572">
        <v>9.75</v>
      </c>
    </row>
    <row r="11573" spans="5:7">
      <c r="E11573" s="80">
        <v>41233</v>
      </c>
      <c r="F11573">
        <v>2012</v>
      </c>
      <c r="G11573">
        <v>9.75</v>
      </c>
    </row>
    <row r="11574" spans="5:7">
      <c r="E11574" s="80">
        <v>41234</v>
      </c>
      <c r="F11574">
        <v>2012</v>
      </c>
      <c r="G11574">
        <v>9.75</v>
      </c>
    </row>
    <row r="11575" spans="5:7">
      <c r="E11575" s="80">
        <v>41235</v>
      </c>
      <c r="F11575">
        <v>2012</v>
      </c>
      <c r="G11575">
        <v>9.75</v>
      </c>
    </row>
    <row r="11576" spans="5:7">
      <c r="E11576" s="80">
        <v>41236</v>
      </c>
      <c r="F11576">
        <v>2012</v>
      </c>
      <c r="G11576">
        <v>9.75</v>
      </c>
    </row>
    <row r="11577" spans="5:7">
      <c r="E11577" s="80">
        <v>41237</v>
      </c>
      <c r="F11577">
        <v>2012</v>
      </c>
      <c r="G11577">
        <v>9.75</v>
      </c>
    </row>
    <row r="11578" spans="5:7">
      <c r="E11578" s="80">
        <v>41238</v>
      </c>
      <c r="F11578">
        <v>2012</v>
      </c>
      <c r="G11578">
        <v>9.75</v>
      </c>
    </row>
    <row r="11579" spans="5:7">
      <c r="E11579" s="80">
        <v>41239</v>
      </c>
      <c r="F11579">
        <v>2012</v>
      </c>
      <c r="G11579">
        <v>9.75</v>
      </c>
    </row>
    <row r="11580" spans="5:7">
      <c r="E11580" s="80">
        <v>41240</v>
      </c>
      <c r="F11580">
        <v>2012</v>
      </c>
      <c r="G11580">
        <v>9.75</v>
      </c>
    </row>
    <row r="11581" spans="5:7">
      <c r="E11581" s="80">
        <v>41241</v>
      </c>
      <c r="F11581">
        <v>2012</v>
      </c>
      <c r="G11581">
        <v>9.75</v>
      </c>
    </row>
    <row r="11582" spans="5:7">
      <c r="E11582" s="80">
        <v>41242</v>
      </c>
      <c r="F11582">
        <v>2012</v>
      </c>
      <c r="G11582">
        <v>9.5</v>
      </c>
    </row>
    <row r="11583" spans="5:7">
      <c r="E11583" s="80">
        <v>41243</v>
      </c>
      <c r="F11583">
        <v>2012</v>
      </c>
      <c r="G11583">
        <v>9.5</v>
      </c>
    </row>
    <row r="11584" spans="5:7">
      <c r="E11584" s="80">
        <v>41244</v>
      </c>
      <c r="F11584">
        <v>2012</v>
      </c>
      <c r="G11584">
        <v>9.5</v>
      </c>
    </row>
    <row r="11585" spans="5:7">
      <c r="E11585" s="80">
        <v>41245</v>
      </c>
      <c r="F11585">
        <v>2012</v>
      </c>
      <c r="G11585">
        <v>9.5</v>
      </c>
    </row>
    <row r="11586" spans="5:7">
      <c r="E11586" s="80">
        <v>41246</v>
      </c>
      <c r="F11586">
        <v>2012</v>
      </c>
      <c r="G11586">
        <v>9.5</v>
      </c>
    </row>
    <row r="11587" spans="5:7">
      <c r="E11587" s="80">
        <v>41247</v>
      </c>
      <c r="F11587">
        <v>2012</v>
      </c>
      <c r="G11587">
        <v>9.5</v>
      </c>
    </row>
    <row r="11588" spans="5:7">
      <c r="E11588" s="80">
        <v>41248</v>
      </c>
      <c r="F11588">
        <v>2012</v>
      </c>
      <c r="G11588">
        <v>9.5</v>
      </c>
    </row>
    <row r="11589" spans="5:7">
      <c r="E11589" s="80">
        <v>41249</v>
      </c>
      <c r="F11589">
        <v>2012</v>
      </c>
      <c r="G11589">
        <v>9.5</v>
      </c>
    </row>
    <row r="11590" spans="5:7">
      <c r="E11590" s="80">
        <v>41250</v>
      </c>
      <c r="F11590">
        <v>2012</v>
      </c>
      <c r="G11590">
        <v>9.5</v>
      </c>
    </row>
    <row r="11591" spans="5:7">
      <c r="E11591" s="80">
        <v>41251</v>
      </c>
      <c r="F11591">
        <v>2012</v>
      </c>
      <c r="G11591">
        <v>9.5</v>
      </c>
    </row>
    <row r="11592" spans="5:7">
      <c r="E11592" s="80">
        <v>41252</v>
      </c>
      <c r="F11592">
        <v>2012</v>
      </c>
      <c r="G11592">
        <v>9.5</v>
      </c>
    </row>
    <row r="11593" spans="5:7">
      <c r="E11593" s="80">
        <v>41253</v>
      </c>
      <c r="F11593">
        <v>2012</v>
      </c>
      <c r="G11593">
        <v>9.5</v>
      </c>
    </row>
    <row r="11594" spans="5:7">
      <c r="E11594" s="80">
        <v>41254</v>
      </c>
      <c r="F11594">
        <v>2012</v>
      </c>
      <c r="G11594">
        <v>9.5</v>
      </c>
    </row>
    <row r="11595" spans="5:7">
      <c r="E11595" s="80">
        <v>41255</v>
      </c>
      <c r="F11595">
        <v>2012</v>
      </c>
      <c r="G11595">
        <v>9.5</v>
      </c>
    </row>
    <row r="11596" spans="5:7">
      <c r="E11596" s="80">
        <v>41256</v>
      </c>
      <c r="F11596">
        <v>2012</v>
      </c>
      <c r="G11596">
        <v>9.5</v>
      </c>
    </row>
    <row r="11597" spans="5:7">
      <c r="E11597" s="80">
        <v>41257</v>
      </c>
      <c r="F11597">
        <v>2012</v>
      </c>
      <c r="G11597">
        <v>9.5</v>
      </c>
    </row>
    <row r="11598" spans="5:7">
      <c r="E11598" s="80">
        <v>41258</v>
      </c>
      <c r="F11598">
        <v>2012</v>
      </c>
      <c r="G11598">
        <v>9.5</v>
      </c>
    </row>
    <row r="11599" spans="5:7">
      <c r="E11599" s="80">
        <v>41259</v>
      </c>
      <c r="F11599">
        <v>2012</v>
      </c>
      <c r="G11599">
        <v>9.5</v>
      </c>
    </row>
    <row r="11600" spans="5:7">
      <c r="E11600" s="80">
        <v>41260</v>
      </c>
      <c r="F11600">
        <v>2012</v>
      </c>
      <c r="G11600">
        <v>9.5</v>
      </c>
    </row>
    <row r="11601" spans="5:7">
      <c r="E11601" s="80">
        <v>41261</v>
      </c>
      <c r="F11601">
        <v>2012</v>
      </c>
      <c r="G11601">
        <v>9.5</v>
      </c>
    </row>
    <row r="11602" spans="5:7">
      <c r="E11602" s="80">
        <v>41262</v>
      </c>
      <c r="F11602">
        <v>2012</v>
      </c>
      <c r="G11602">
        <v>9.5</v>
      </c>
    </row>
    <row r="11603" spans="5:7">
      <c r="E11603" s="80">
        <v>41263</v>
      </c>
      <c r="F11603">
        <v>2012</v>
      </c>
      <c r="G11603">
        <v>9.5</v>
      </c>
    </row>
    <row r="11604" spans="5:7">
      <c r="E11604" s="80">
        <v>41264</v>
      </c>
      <c r="F11604">
        <v>2012</v>
      </c>
      <c r="G11604">
        <v>9.5</v>
      </c>
    </row>
    <row r="11605" spans="5:7">
      <c r="E11605" s="80">
        <v>41265</v>
      </c>
      <c r="F11605">
        <v>2012</v>
      </c>
      <c r="G11605">
        <v>9.5</v>
      </c>
    </row>
    <row r="11606" spans="5:7">
      <c r="E11606" s="80">
        <v>41266</v>
      </c>
      <c r="F11606">
        <v>2012</v>
      </c>
      <c r="G11606">
        <v>9.5</v>
      </c>
    </row>
    <row r="11607" spans="5:7">
      <c r="E11607" s="80">
        <v>41267</v>
      </c>
      <c r="F11607">
        <v>2012</v>
      </c>
      <c r="G11607">
        <v>9.5</v>
      </c>
    </row>
    <row r="11608" spans="5:7">
      <c r="E11608" s="80">
        <v>41268</v>
      </c>
      <c r="F11608">
        <v>2012</v>
      </c>
      <c r="G11608">
        <v>9.5</v>
      </c>
    </row>
    <row r="11609" spans="5:7">
      <c r="E11609" s="80">
        <v>41269</v>
      </c>
      <c r="F11609">
        <v>2012</v>
      </c>
      <c r="G11609">
        <v>9.5</v>
      </c>
    </row>
    <row r="11610" spans="5:7">
      <c r="E11610" s="80">
        <v>41270</v>
      </c>
      <c r="F11610">
        <v>2012</v>
      </c>
      <c r="G11610">
        <v>9.1999999999999993</v>
      </c>
    </row>
    <row r="11611" spans="5:7">
      <c r="E11611" s="80">
        <v>41271</v>
      </c>
      <c r="F11611">
        <v>2012</v>
      </c>
      <c r="G11611">
        <v>9.1999999999999993</v>
      </c>
    </row>
    <row r="11612" spans="5:7">
      <c r="E11612" s="80">
        <v>41272</v>
      </c>
      <c r="F11612">
        <v>2012</v>
      </c>
      <c r="G11612">
        <v>9.1999999999999993</v>
      </c>
    </row>
    <row r="11613" spans="5:7">
      <c r="E11613" s="80">
        <v>41273</v>
      </c>
      <c r="F11613">
        <v>2012</v>
      </c>
      <c r="G11613">
        <v>9.1999999999999993</v>
      </c>
    </row>
    <row r="11614" spans="5:7">
      <c r="E11614" s="80">
        <v>41274</v>
      </c>
      <c r="F11614">
        <v>2012</v>
      </c>
      <c r="G11614">
        <v>9.1999999999999993</v>
      </c>
    </row>
    <row r="11615" spans="5:7">
      <c r="E11615" s="80">
        <v>41275</v>
      </c>
      <c r="F11615">
        <v>2013</v>
      </c>
      <c r="G11615">
        <v>9.1999999999999993</v>
      </c>
    </row>
    <row r="11616" spans="5:7">
      <c r="E11616" s="80">
        <v>41276</v>
      </c>
      <c r="F11616">
        <v>2013</v>
      </c>
      <c r="G11616">
        <v>9.1999999999999993</v>
      </c>
    </row>
    <row r="11617" spans="5:7">
      <c r="E11617" s="80">
        <v>41277</v>
      </c>
      <c r="F11617">
        <v>2013</v>
      </c>
      <c r="G11617">
        <v>9.1</v>
      </c>
    </row>
    <row r="11618" spans="5:7">
      <c r="E11618" s="80">
        <v>41278</v>
      </c>
      <c r="F11618">
        <v>2013</v>
      </c>
      <c r="G11618">
        <v>9.1</v>
      </c>
    </row>
    <row r="11619" spans="5:7">
      <c r="E11619" s="80">
        <v>41279</v>
      </c>
      <c r="F11619">
        <v>2013</v>
      </c>
      <c r="G11619">
        <v>9.1</v>
      </c>
    </row>
    <row r="11620" spans="5:7">
      <c r="E11620" s="80">
        <v>41280</v>
      </c>
      <c r="F11620">
        <v>2013</v>
      </c>
      <c r="G11620">
        <v>9.1</v>
      </c>
    </row>
    <row r="11621" spans="5:7">
      <c r="E11621" s="80">
        <v>41281</v>
      </c>
      <c r="F11621">
        <v>2013</v>
      </c>
      <c r="G11621">
        <v>9.1</v>
      </c>
    </row>
    <row r="11622" spans="5:7">
      <c r="E11622" s="80">
        <v>41282</v>
      </c>
      <c r="F11622">
        <v>2013</v>
      </c>
      <c r="G11622">
        <v>9.1</v>
      </c>
    </row>
    <row r="11623" spans="5:7">
      <c r="E11623" s="80">
        <v>41283</v>
      </c>
      <c r="F11623">
        <v>2013</v>
      </c>
      <c r="G11623">
        <v>9.1</v>
      </c>
    </row>
    <row r="11624" spans="5:7">
      <c r="E11624" s="80">
        <v>41284</v>
      </c>
      <c r="F11624">
        <v>2013</v>
      </c>
      <c r="G11624">
        <v>9.0500000000000007</v>
      </c>
    </row>
    <row r="11625" spans="5:7">
      <c r="E11625" s="80">
        <v>41285</v>
      </c>
      <c r="F11625">
        <v>2013</v>
      </c>
      <c r="G11625">
        <v>9.0500000000000007</v>
      </c>
    </row>
    <row r="11626" spans="5:7">
      <c r="E11626" s="80">
        <v>41286</v>
      </c>
      <c r="F11626">
        <v>2013</v>
      </c>
      <c r="G11626">
        <v>9.0500000000000007</v>
      </c>
    </row>
    <row r="11627" spans="5:7">
      <c r="E11627" s="80">
        <v>41287</v>
      </c>
      <c r="F11627">
        <v>2013</v>
      </c>
      <c r="G11627">
        <v>9.0500000000000007</v>
      </c>
    </row>
    <row r="11628" spans="5:7">
      <c r="E11628" s="80">
        <v>41288</v>
      </c>
      <c r="F11628">
        <v>2013</v>
      </c>
      <c r="G11628">
        <v>9.0500000000000007</v>
      </c>
    </row>
    <row r="11629" spans="5:7">
      <c r="E11629" s="80">
        <v>41289</v>
      </c>
      <c r="F11629">
        <v>2013</v>
      </c>
      <c r="G11629">
        <v>9.0500000000000007</v>
      </c>
    </row>
    <row r="11630" spans="5:7">
      <c r="E11630" s="80">
        <v>41290</v>
      </c>
      <c r="F11630">
        <v>2013</v>
      </c>
      <c r="G11630">
        <v>9.0500000000000007</v>
      </c>
    </row>
    <row r="11631" spans="5:7">
      <c r="E11631" s="80">
        <v>41291</v>
      </c>
      <c r="F11631">
        <v>2013</v>
      </c>
      <c r="G11631">
        <v>8.9</v>
      </c>
    </row>
    <row r="11632" spans="5:7">
      <c r="E11632" s="80">
        <v>41292</v>
      </c>
      <c r="F11632">
        <v>2013</v>
      </c>
      <c r="G11632">
        <v>8.9</v>
      </c>
    </row>
    <row r="11633" spans="5:7">
      <c r="E11633" s="80">
        <v>41293</v>
      </c>
      <c r="F11633">
        <v>2013</v>
      </c>
      <c r="G11633">
        <v>8.9</v>
      </c>
    </row>
    <row r="11634" spans="5:7">
      <c r="E11634" s="80">
        <v>41294</v>
      </c>
      <c r="F11634">
        <v>2013</v>
      </c>
      <c r="G11634">
        <v>8.9</v>
      </c>
    </row>
    <row r="11635" spans="5:7">
      <c r="E11635" s="80">
        <v>41295</v>
      </c>
      <c r="F11635">
        <v>2013</v>
      </c>
      <c r="G11635">
        <v>8.9</v>
      </c>
    </row>
    <row r="11636" spans="5:7">
      <c r="E11636" s="80">
        <v>41296</v>
      </c>
      <c r="F11636">
        <v>2013</v>
      </c>
      <c r="G11636">
        <v>8.9</v>
      </c>
    </row>
    <row r="11637" spans="5:7">
      <c r="E11637" s="80">
        <v>41297</v>
      </c>
      <c r="F11637">
        <v>2013</v>
      </c>
      <c r="G11637">
        <v>8.9</v>
      </c>
    </row>
    <row r="11638" spans="5:7">
      <c r="E11638" s="80">
        <v>41298</v>
      </c>
      <c r="F11638">
        <v>2013</v>
      </c>
      <c r="G11638">
        <v>8.6</v>
      </c>
    </row>
    <row r="11639" spans="5:7">
      <c r="E11639" s="80">
        <v>41299</v>
      </c>
      <c r="F11639">
        <v>2013</v>
      </c>
      <c r="G11639">
        <v>8.6</v>
      </c>
    </row>
    <row r="11640" spans="5:7">
      <c r="E11640" s="80">
        <v>41300</v>
      </c>
      <c r="F11640">
        <v>2013</v>
      </c>
      <c r="G11640">
        <v>8.6</v>
      </c>
    </row>
    <row r="11641" spans="5:7">
      <c r="E11641" s="80">
        <v>41301</v>
      </c>
      <c r="F11641">
        <v>2013</v>
      </c>
      <c r="G11641">
        <v>8.6</v>
      </c>
    </row>
    <row r="11642" spans="5:7">
      <c r="E11642" s="80">
        <v>41302</v>
      </c>
      <c r="F11642">
        <v>2013</v>
      </c>
      <c r="G11642">
        <v>8.6</v>
      </c>
    </row>
    <row r="11643" spans="5:7">
      <c r="E11643" s="80">
        <v>41303</v>
      </c>
      <c r="F11643">
        <v>2013</v>
      </c>
      <c r="G11643">
        <v>8.6</v>
      </c>
    </row>
    <row r="11644" spans="5:7">
      <c r="E11644" s="80">
        <v>41304</v>
      </c>
      <c r="F11644">
        <v>2013</v>
      </c>
      <c r="G11644">
        <v>8.6</v>
      </c>
    </row>
    <row r="11645" spans="5:7">
      <c r="E11645" s="80">
        <v>41305</v>
      </c>
      <c r="F11645">
        <v>2013</v>
      </c>
      <c r="G11645">
        <v>8.3000000000000007</v>
      </c>
    </row>
    <row r="11646" spans="5:7">
      <c r="E11646" s="80">
        <v>41306</v>
      </c>
      <c r="F11646">
        <v>2013</v>
      </c>
      <c r="G11646">
        <v>8.3000000000000007</v>
      </c>
    </row>
    <row r="11647" spans="5:7">
      <c r="E11647" s="80">
        <v>41307</v>
      </c>
      <c r="F11647">
        <v>2013</v>
      </c>
      <c r="G11647">
        <v>8.3000000000000007</v>
      </c>
    </row>
    <row r="11648" spans="5:7">
      <c r="E11648" s="80">
        <v>41308</v>
      </c>
      <c r="F11648">
        <v>2013</v>
      </c>
      <c r="G11648">
        <v>8.3000000000000007</v>
      </c>
    </row>
    <row r="11649" spans="5:7">
      <c r="E11649" s="80">
        <v>41309</v>
      </c>
      <c r="F11649">
        <v>2013</v>
      </c>
      <c r="G11649">
        <v>8.3000000000000007</v>
      </c>
    </row>
    <row r="11650" spans="5:7">
      <c r="E11650" s="80">
        <v>41310</v>
      </c>
      <c r="F11650">
        <v>2013</v>
      </c>
      <c r="G11650">
        <v>8.3000000000000007</v>
      </c>
    </row>
    <row r="11651" spans="5:7">
      <c r="E11651" s="80">
        <v>41311</v>
      </c>
      <c r="F11651">
        <v>2013</v>
      </c>
      <c r="G11651">
        <v>8.3000000000000007</v>
      </c>
    </row>
    <row r="11652" spans="5:7">
      <c r="E11652" s="80">
        <v>41312</v>
      </c>
      <c r="F11652">
        <v>2013</v>
      </c>
      <c r="G11652">
        <v>8.0500000000000007</v>
      </c>
    </row>
    <row r="11653" spans="5:7">
      <c r="E11653" s="80">
        <v>41313</v>
      </c>
      <c r="F11653">
        <v>2013</v>
      </c>
      <c r="G11653">
        <v>8.0500000000000007</v>
      </c>
    </row>
    <row r="11654" spans="5:7">
      <c r="E11654" s="80">
        <v>41314</v>
      </c>
      <c r="F11654">
        <v>2013</v>
      </c>
      <c r="G11654">
        <v>8.0500000000000007</v>
      </c>
    </row>
    <row r="11655" spans="5:7">
      <c r="E11655" s="80">
        <v>41315</v>
      </c>
      <c r="F11655">
        <v>2013</v>
      </c>
      <c r="G11655">
        <v>8.0500000000000007</v>
      </c>
    </row>
    <row r="11656" spans="5:7">
      <c r="E11656" s="80">
        <v>41316</v>
      </c>
      <c r="F11656">
        <v>2013</v>
      </c>
      <c r="G11656">
        <v>8.0500000000000007</v>
      </c>
    </row>
    <row r="11657" spans="5:7">
      <c r="E11657" s="80">
        <v>41317</v>
      </c>
      <c r="F11657">
        <v>2013</v>
      </c>
      <c r="G11657">
        <v>8.0500000000000007</v>
      </c>
    </row>
    <row r="11658" spans="5:7">
      <c r="E11658" s="80">
        <v>41318</v>
      </c>
      <c r="F11658">
        <v>2013</v>
      </c>
      <c r="G11658">
        <v>8.0500000000000007</v>
      </c>
    </row>
    <row r="11659" spans="5:7">
      <c r="E11659" s="80">
        <v>41319</v>
      </c>
      <c r="F11659">
        <v>2013</v>
      </c>
      <c r="G11659">
        <v>7.8</v>
      </c>
    </row>
    <row r="11660" spans="5:7">
      <c r="E11660" s="80">
        <v>41320</v>
      </c>
      <c r="F11660">
        <v>2013</v>
      </c>
      <c r="G11660">
        <v>7.8</v>
      </c>
    </row>
    <row r="11661" spans="5:7">
      <c r="E11661" s="80">
        <v>41321</v>
      </c>
      <c r="F11661">
        <v>2013</v>
      </c>
      <c r="G11661">
        <v>7.8</v>
      </c>
    </row>
    <row r="11662" spans="5:7">
      <c r="E11662" s="80">
        <v>41322</v>
      </c>
      <c r="F11662">
        <v>2013</v>
      </c>
      <c r="G11662">
        <v>7.8</v>
      </c>
    </row>
    <row r="11663" spans="5:7">
      <c r="E11663" s="80">
        <v>41323</v>
      </c>
      <c r="F11663">
        <v>2013</v>
      </c>
      <c r="G11663">
        <v>7.8</v>
      </c>
    </row>
    <row r="11664" spans="5:7">
      <c r="E11664" s="80">
        <v>41324</v>
      </c>
      <c r="F11664">
        <v>2013</v>
      </c>
      <c r="G11664">
        <v>7.8</v>
      </c>
    </row>
    <row r="11665" spans="5:7">
      <c r="E11665" s="80">
        <v>41325</v>
      </c>
      <c r="F11665">
        <v>2013</v>
      </c>
      <c r="G11665">
        <v>7.8</v>
      </c>
    </row>
    <row r="11666" spans="5:7">
      <c r="E11666" s="80">
        <v>41326</v>
      </c>
      <c r="F11666">
        <v>2013</v>
      </c>
      <c r="G11666">
        <v>7.5</v>
      </c>
    </row>
    <row r="11667" spans="5:7">
      <c r="E11667" s="80">
        <v>41327</v>
      </c>
      <c r="F11667">
        <v>2013</v>
      </c>
      <c r="G11667">
        <v>7.5</v>
      </c>
    </row>
    <row r="11668" spans="5:7">
      <c r="E11668" s="80">
        <v>41328</v>
      </c>
      <c r="F11668">
        <v>2013</v>
      </c>
      <c r="G11668">
        <v>7.5</v>
      </c>
    </row>
    <row r="11669" spans="5:7">
      <c r="E11669" s="80">
        <v>41329</v>
      </c>
      <c r="F11669">
        <v>2013</v>
      </c>
      <c r="G11669">
        <v>7.5</v>
      </c>
    </row>
    <row r="11670" spans="5:7">
      <c r="E11670" s="80">
        <v>41330</v>
      </c>
      <c r="F11670">
        <v>2013</v>
      </c>
      <c r="G11670">
        <v>7.5</v>
      </c>
    </row>
    <row r="11671" spans="5:7">
      <c r="E11671" s="80">
        <v>41331</v>
      </c>
      <c r="F11671">
        <v>2013</v>
      </c>
      <c r="G11671">
        <v>7.5</v>
      </c>
    </row>
    <row r="11672" spans="5:7">
      <c r="E11672" s="80">
        <v>41332</v>
      </c>
      <c r="F11672">
        <v>2013</v>
      </c>
      <c r="G11672">
        <v>7.5</v>
      </c>
    </row>
    <row r="11673" spans="5:7">
      <c r="E11673" s="80">
        <v>41333</v>
      </c>
      <c r="F11673">
        <v>2013</v>
      </c>
      <c r="G11673">
        <v>7.35</v>
      </c>
    </row>
    <row r="11674" spans="5:7">
      <c r="E11674" s="80">
        <v>41334</v>
      </c>
      <c r="F11674">
        <v>2013</v>
      </c>
      <c r="G11674">
        <v>7.35</v>
      </c>
    </row>
    <row r="11675" spans="5:7">
      <c r="E11675" s="80">
        <v>41335</v>
      </c>
      <c r="F11675">
        <v>2013</v>
      </c>
      <c r="G11675">
        <v>7.35</v>
      </c>
    </row>
    <row r="11676" spans="5:7">
      <c r="E11676" s="80">
        <v>41336</v>
      </c>
      <c r="F11676">
        <v>2013</v>
      </c>
      <c r="G11676">
        <v>7.35</v>
      </c>
    </row>
    <row r="11677" spans="5:7">
      <c r="E11677" s="80">
        <v>41337</v>
      </c>
      <c r="F11677">
        <v>2013</v>
      </c>
      <c r="G11677">
        <v>7.35</v>
      </c>
    </row>
    <row r="11678" spans="5:7">
      <c r="E11678" s="80">
        <v>41338</v>
      </c>
      <c r="F11678">
        <v>2013</v>
      </c>
      <c r="G11678">
        <v>7.35</v>
      </c>
    </row>
    <row r="11679" spans="5:7">
      <c r="E11679" s="80">
        <v>41339</v>
      </c>
      <c r="F11679">
        <v>2013</v>
      </c>
      <c r="G11679">
        <v>7.35</v>
      </c>
    </row>
    <row r="11680" spans="5:7">
      <c r="E11680" s="80">
        <v>41340</v>
      </c>
      <c r="F11680">
        <v>2013</v>
      </c>
      <c r="G11680">
        <v>7.25</v>
      </c>
    </row>
    <row r="11681" spans="5:7">
      <c r="E11681" s="80">
        <v>41341</v>
      </c>
      <c r="F11681">
        <v>2013</v>
      </c>
      <c r="G11681">
        <v>7.25</v>
      </c>
    </row>
    <row r="11682" spans="5:7">
      <c r="E11682" s="80">
        <v>41342</v>
      </c>
      <c r="F11682">
        <v>2013</v>
      </c>
      <c r="G11682">
        <v>7.25</v>
      </c>
    </row>
    <row r="11683" spans="5:7">
      <c r="E11683" s="80">
        <v>41343</v>
      </c>
      <c r="F11683">
        <v>2013</v>
      </c>
      <c r="G11683">
        <v>7.25</v>
      </c>
    </row>
    <row r="11684" spans="5:7">
      <c r="E11684" s="80">
        <v>41344</v>
      </c>
      <c r="F11684">
        <v>2013</v>
      </c>
      <c r="G11684">
        <v>7.25</v>
      </c>
    </row>
    <row r="11685" spans="5:7">
      <c r="E11685" s="80">
        <v>41345</v>
      </c>
      <c r="F11685">
        <v>2013</v>
      </c>
      <c r="G11685">
        <v>7.25</v>
      </c>
    </row>
    <row r="11686" spans="5:7">
      <c r="E11686" s="80">
        <v>41346</v>
      </c>
      <c r="F11686">
        <v>2013</v>
      </c>
      <c r="G11686">
        <v>7.25</v>
      </c>
    </row>
    <row r="11687" spans="5:7">
      <c r="E11687" s="80">
        <v>41347</v>
      </c>
      <c r="F11687">
        <v>2013</v>
      </c>
      <c r="G11687">
        <v>7.1</v>
      </c>
    </row>
    <row r="11688" spans="5:7">
      <c r="E11688" s="80">
        <v>41348</v>
      </c>
      <c r="F11688">
        <v>2013</v>
      </c>
      <c r="G11688">
        <v>7.1</v>
      </c>
    </row>
    <row r="11689" spans="5:7">
      <c r="E11689" s="80">
        <v>41349</v>
      </c>
      <c r="F11689">
        <v>2013</v>
      </c>
      <c r="G11689">
        <v>7.1</v>
      </c>
    </row>
    <row r="11690" spans="5:7">
      <c r="E11690" s="80">
        <v>41350</v>
      </c>
      <c r="F11690">
        <v>2013</v>
      </c>
      <c r="G11690">
        <v>7.1</v>
      </c>
    </row>
    <row r="11691" spans="5:7">
      <c r="E11691" s="80">
        <v>41351</v>
      </c>
      <c r="F11691">
        <v>2013</v>
      </c>
      <c r="G11691">
        <v>7.1</v>
      </c>
    </row>
    <row r="11692" spans="5:7">
      <c r="E11692" s="80">
        <v>41352</v>
      </c>
      <c r="F11692">
        <v>2013</v>
      </c>
      <c r="G11692">
        <v>7.1</v>
      </c>
    </row>
    <row r="11693" spans="5:7">
      <c r="E11693" s="80">
        <v>41353</v>
      </c>
      <c r="F11693">
        <v>2013</v>
      </c>
      <c r="G11693">
        <v>7.1</v>
      </c>
    </row>
    <row r="11694" spans="5:7">
      <c r="E11694" s="80">
        <v>41354</v>
      </c>
      <c r="F11694">
        <v>2013</v>
      </c>
      <c r="G11694">
        <v>7.05</v>
      </c>
    </row>
    <row r="11695" spans="5:7">
      <c r="E11695" s="80">
        <v>41355</v>
      </c>
      <c r="F11695">
        <v>2013</v>
      </c>
      <c r="G11695">
        <v>7.05</v>
      </c>
    </row>
    <row r="11696" spans="5:7">
      <c r="E11696" s="80">
        <v>41356</v>
      </c>
      <c r="F11696">
        <v>2013</v>
      </c>
      <c r="G11696">
        <v>7.05</v>
      </c>
    </row>
    <row r="11697" spans="5:7">
      <c r="E11697" s="80">
        <v>41357</v>
      </c>
      <c r="F11697">
        <v>2013</v>
      </c>
      <c r="G11697">
        <v>7.05</v>
      </c>
    </row>
    <row r="11698" spans="5:7">
      <c r="E11698" s="80">
        <v>41358</v>
      </c>
      <c r="F11698">
        <v>2013</v>
      </c>
      <c r="G11698">
        <v>7.05</v>
      </c>
    </row>
    <row r="11699" spans="5:7">
      <c r="E11699" s="80">
        <v>41359</v>
      </c>
      <c r="F11699">
        <v>2013</v>
      </c>
      <c r="G11699">
        <v>7.05</v>
      </c>
    </row>
    <row r="11700" spans="5:7">
      <c r="E11700" s="80">
        <v>41360</v>
      </c>
      <c r="F11700">
        <v>2013</v>
      </c>
      <c r="G11700">
        <v>7.05</v>
      </c>
    </row>
    <row r="11701" spans="5:7">
      <c r="E11701" s="80">
        <v>41361</v>
      </c>
      <c r="F11701">
        <v>2013</v>
      </c>
      <c r="G11701">
        <v>6.95</v>
      </c>
    </row>
    <row r="11702" spans="5:7">
      <c r="E11702" s="80">
        <v>41362</v>
      </c>
      <c r="F11702">
        <v>2013</v>
      </c>
      <c r="G11702">
        <v>6.95</v>
      </c>
    </row>
    <row r="11703" spans="5:7">
      <c r="E11703" s="80">
        <v>41363</v>
      </c>
      <c r="F11703">
        <v>2013</v>
      </c>
      <c r="G11703">
        <v>6.95</v>
      </c>
    </row>
    <row r="11704" spans="5:7">
      <c r="E11704" s="80">
        <v>41364</v>
      </c>
      <c r="F11704">
        <v>2013</v>
      </c>
      <c r="G11704">
        <v>6.95</v>
      </c>
    </row>
    <row r="11705" spans="5:7">
      <c r="E11705" s="80">
        <v>41365</v>
      </c>
      <c r="F11705">
        <v>2013</v>
      </c>
      <c r="G11705">
        <v>6.95</v>
      </c>
    </row>
    <row r="11706" spans="5:7">
      <c r="E11706" s="80">
        <v>41366</v>
      </c>
      <c r="F11706">
        <v>2013</v>
      </c>
      <c r="G11706">
        <v>6.95</v>
      </c>
    </row>
    <row r="11707" spans="5:7">
      <c r="E11707" s="80">
        <v>41367</v>
      </c>
      <c r="F11707">
        <v>2013</v>
      </c>
      <c r="G11707">
        <v>6.95</v>
      </c>
    </row>
    <row r="11708" spans="5:7">
      <c r="E11708" s="80">
        <v>41368</v>
      </c>
      <c r="F11708">
        <v>2013</v>
      </c>
      <c r="G11708">
        <v>6.95</v>
      </c>
    </row>
    <row r="11709" spans="5:7">
      <c r="E11709" s="80">
        <v>41369</v>
      </c>
      <c r="F11709">
        <v>2013</v>
      </c>
      <c r="G11709">
        <v>6.95</v>
      </c>
    </row>
    <row r="11710" spans="5:7">
      <c r="E11710" s="80">
        <v>41370</v>
      </c>
      <c r="F11710">
        <v>2013</v>
      </c>
      <c r="G11710">
        <v>6.95</v>
      </c>
    </row>
    <row r="11711" spans="5:7">
      <c r="E11711" s="80">
        <v>41371</v>
      </c>
      <c r="F11711">
        <v>2013</v>
      </c>
      <c r="G11711">
        <v>6.95</v>
      </c>
    </row>
    <row r="11712" spans="5:7">
      <c r="E11712" s="80">
        <v>41372</v>
      </c>
      <c r="F11712">
        <v>2013</v>
      </c>
      <c r="G11712">
        <v>6.95</v>
      </c>
    </row>
    <row r="11713" spans="5:7">
      <c r="E11713" s="80">
        <v>41373</v>
      </c>
      <c r="F11713">
        <v>2013</v>
      </c>
      <c r="G11713">
        <v>6.95</v>
      </c>
    </row>
    <row r="11714" spans="5:7">
      <c r="E11714" s="80">
        <v>41374</v>
      </c>
      <c r="F11714">
        <v>2013</v>
      </c>
      <c r="G11714">
        <v>6.95</v>
      </c>
    </row>
    <row r="11715" spans="5:7">
      <c r="E11715" s="80">
        <v>41375</v>
      </c>
      <c r="F11715">
        <v>2013</v>
      </c>
      <c r="G11715">
        <v>6.95</v>
      </c>
    </row>
    <row r="11716" spans="5:7">
      <c r="E11716" s="80">
        <v>41376</v>
      </c>
      <c r="F11716">
        <v>2013</v>
      </c>
      <c r="G11716">
        <v>6.95</v>
      </c>
    </row>
    <row r="11717" spans="5:7">
      <c r="E11717" s="80">
        <v>41377</v>
      </c>
      <c r="F11717">
        <v>2013</v>
      </c>
      <c r="G11717">
        <v>6.95</v>
      </c>
    </row>
    <row r="11718" spans="5:7">
      <c r="E11718" s="80">
        <v>41378</v>
      </c>
      <c r="F11718">
        <v>2013</v>
      </c>
      <c r="G11718">
        <v>6.95</v>
      </c>
    </row>
    <row r="11719" spans="5:7">
      <c r="E11719" s="80">
        <v>41379</v>
      </c>
      <c r="F11719">
        <v>2013</v>
      </c>
      <c r="G11719">
        <v>6.95</v>
      </c>
    </row>
    <row r="11720" spans="5:7">
      <c r="E11720" s="80">
        <v>41380</v>
      </c>
      <c r="F11720">
        <v>2013</v>
      </c>
      <c r="G11720">
        <v>6.95</v>
      </c>
    </row>
    <row r="11721" spans="5:7">
      <c r="E11721" s="80">
        <v>41381</v>
      </c>
      <c r="F11721">
        <v>2013</v>
      </c>
      <c r="G11721">
        <v>6.95</v>
      </c>
    </row>
    <row r="11722" spans="5:7">
      <c r="E11722" s="80">
        <v>41382</v>
      </c>
      <c r="F11722">
        <v>2013</v>
      </c>
      <c r="G11722">
        <v>6.9</v>
      </c>
    </row>
    <row r="11723" spans="5:7">
      <c r="E11723" s="80">
        <v>41383</v>
      </c>
      <c r="F11723">
        <v>2013</v>
      </c>
      <c r="G11723">
        <v>6.9</v>
      </c>
    </row>
    <row r="11724" spans="5:7">
      <c r="E11724" s="80">
        <v>41384</v>
      </c>
      <c r="F11724">
        <v>2013</v>
      </c>
      <c r="G11724">
        <v>6.9</v>
      </c>
    </row>
    <row r="11725" spans="5:7">
      <c r="E11725" s="80">
        <v>41385</v>
      </c>
      <c r="F11725">
        <v>2013</v>
      </c>
      <c r="G11725">
        <v>6.9</v>
      </c>
    </row>
    <row r="11726" spans="5:7">
      <c r="E11726" s="80">
        <v>41386</v>
      </c>
      <c r="F11726">
        <v>2013</v>
      </c>
      <c r="G11726">
        <v>6.9</v>
      </c>
    </row>
    <row r="11727" spans="5:7">
      <c r="E11727" s="80">
        <v>41387</v>
      </c>
      <c r="F11727">
        <v>2013</v>
      </c>
      <c r="G11727">
        <v>6.9</v>
      </c>
    </row>
    <row r="11728" spans="5:7">
      <c r="E11728" s="80">
        <v>41388</v>
      </c>
      <c r="F11728">
        <v>2013</v>
      </c>
      <c r="G11728">
        <v>6.9</v>
      </c>
    </row>
    <row r="11729" spans="5:7">
      <c r="E11729" s="80">
        <v>41389</v>
      </c>
      <c r="F11729">
        <v>2013</v>
      </c>
      <c r="G11729">
        <v>6.75</v>
      </c>
    </row>
    <row r="11730" spans="5:7">
      <c r="E11730" s="80">
        <v>41390</v>
      </c>
      <c r="F11730">
        <v>2013</v>
      </c>
      <c r="G11730">
        <v>6.75</v>
      </c>
    </row>
    <row r="11731" spans="5:7">
      <c r="E11731" s="80">
        <v>41391</v>
      </c>
      <c r="F11731">
        <v>2013</v>
      </c>
      <c r="G11731">
        <v>6.75</v>
      </c>
    </row>
    <row r="11732" spans="5:7">
      <c r="E11732" s="80">
        <v>41392</v>
      </c>
      <c r="F11732">
        <v>2013</v>
      </c>
      <c r="G11732">
        <v>6.75</v>
      </c>
    </row>
    <row r="11733" spans="5:7">
      <c r="E11733" s="80">
        <v>41393</v>
      </c>
      <c r="F11733">
        <v>2013</v>
      </c>
      <c r="G11733">
        <v>6.75</v>
      </c>
    </row>
    <row r="11734" spans="5:7">
      <c r="E11734" s="80">
        <v>41394</v>
      </c>
      <c r="F11734">
        <v>2013</v>
      </c>
      <c r="G11734">
        <v>6.75</v>
      </c>
    </row>
    <row r="11735" spans="5:7">
      <c r="E11735" s="80">
        <v>41395</v>
      </c>
      <c r="F11735">
        <v>2013</v>
      </c>
      <c r="G11735">
        <v>6.75</v>
      </c>
    </row>
    <row r="11736" spans="5:7">
      <c r="E11736" s="80">
        <v>41396</v>
      </c>
      <c r="F11736">
        <v>2013</v>
      </c>
      <c r="G11736">
        <v>6.75</v>
      </c>
    </row>
    <row r="11737" spans="5:7">
      <c r="E11737" s="80">
        <v>41397</v>
      </c>
      <c r="F11737">
        <v>2013</v>
      </c>
      <c r="G11737">
        <v>6.75</v>
      </c>
    </row>
    <row r="11738" spans="5:7">
      <c r="E11738" s="80">
        <v>41398</v>
      </c>
      <c r="F11738">
        <v>2013</v>
      </c>
      <c r="G11738">
        <v>6.75</v>
      </c>
    </row>
    <row r="11739" spans="5:7">
      <c r="E11739" s="80">
        <v>41399</v>
      </c>
      <c r="F11739">
        <v>2013</v>
      </c>
      <c r="G11739">
        <v>6.75</v>
      </c>
    </row>
    <row r="11740" spans="5:7">
      <c r="E11740" s="80">
        <v>41400</v>
      </c>
      <c r="F11740">
        <v>2013</v>
      </c>
      <c r="G11740">
        <v>6.75</v>
      </c>
    </row>
    <row r="11741" spans="5:7">
      <c r="E11741" s="80">
        <v>41401</v>
      </c>
      <c r="F11741">
        <v>2013</v>
      </c>
      <c r="G11741">
        <v>6.75</v>
      </c>
    </row>
    <row r="11742" spans="5:7">
      <c r="E11742" s="80">
        <v>41402</v>
      </c>
      <c r="F11742">
        <v>2013</v>
      </c>
      <c r="G11742">
        <v>6.75</v>
      </c>
    </row>
    <row r="11743" spans="5:7">
      <c r="E11743" s="80">
        <v>41403</v>
      </c>
      <c r="F11743">
        <v>2013</v>
      </c>
      <c r="G11743">
        <v>6.7</v>
      </c>
    </row>
    <row r="11744" spans="5:7">
      <c r="E11744" s="80">
        <v>41404</v>
      </c>
      <c r="F11744">
        <v>2013</v>
      </c>
      <c r="G11744">
        <v>6.7</v>
      </c>
    </row>
    <row r="11745" spans="5:7">
      <c r="E11745" s="80">
        <v>41405</v>
      </c>
      <c r="F11745">
        <v>2013</v>
      </c>
      <c r="G11745">
        <v>6.7</v>
      </c>
    </row>
    <row r="11746" spans="5:7">
      <c r="E11746" s="80">
        <v>41406</v>
      </c>
      <c r="F11746">
        <v>2013</v>
      </c>
      <c r="G11746">
        <v>6.7</v>
      </c>
    </row>
    <row r="11747" spans="5:7">
      <c r="E11747" s="80">
        <v>41407</v>
      </c>
      <c r="F11747">
        <v>2013</v>
      </c>
      <c r="G11747">
        <v>6.7</v>
      </c>
    </row>
    <row r="11748" spans="5:7">
      <c r="E11748" s="80">
        <v>41408</v>
      </c>
      <c r="F11748">
        <v>2013</v>
      </c>
      <c r="G11748">
        <v>6.7</v>
      </c>
    </row>
    <row r="11749" spans="5:7">
      <c r="E11749" s="80">
        <v>41409</v>
      </c>
      <c r="F11749">
        <v>2013</v>
      </c>
      <c r="G11749">
        <v>6.7</v>
      </c>
    </row>
    <row r="11750" spans="5:7">
      <c r="E11750" s="80">
        <v>41410</v>
      </c>
      <c r="F11750">
        <v>2013</v>
      </c>
      <c r="G11750">
        <v>6.7</v>
      </c>
    </row>
    <row r="11751" spans="5:7">
      <c r="E11751" s="80">
        <v>41411</v>
      </c>
      <c r="F11751">
        <v>2013</v>
      </c>
      <c r="G11751">
        <v>6.7</v>
      </c>
    </row>
    <row r="11752" spans="5:7">
      <c r="E11752" s="80">
        <v>41412</v>
      </c>
      <c r="F11752">
        <v>2013</v>
      </c>
      <c r="G11752">
        <v>6.7</v>
      </c>
    </row>
    <row r="11753" spans="5:7">
      <c r="E11753" s="80">
        <v>41413</v>
      </c>
      <c r="F11753">
        <v>2013</v>
      </c>
      <c r="G11753">
        <v>6.7</v>
      </c>
    </row>
    <row r="11754" spans="5:7">
      <c r="E11754" s="80">
        <v>41414</v>
      </c>
      <c r="F11754">
        <v>2013</v>
      </c>
      <c r="G11754">
        <v>6.7</v>
      </c>
    </row>
    <row r="11755" spans="5:7">
      <c r="E11755" s="80">
        <v>41415</v>
      </c>
      <c r="F11755">
        <v>2013</v>
      </c>
      <c r="G11755">
        <v>6.7</v>
      </c>
    </row>
    <row r="11756" spans="5:7">
      <c r="E11756" s="80">
        <v>41416</v>
      </c>
      <c r="F11756">
        <v>2013</v>
      </c>
      <c r="G11756">
        <v>6.7</v>
      </c>
    </row>
    <row r="11757" spans="5:7">
      <c r="E11757" s="80">
        <v>41417</v>
      </c>
      <c r="F11757">
        <v>2013</v>
      </c>
      <c r="G11757">
        <v>6.7</v>
      </c>
    </row>
    <row r="11758" spans="5:7">
      <c r="E11758" s="80">
        <v>41418</v>
      </c>
      <c r="F11758">
        <v>2013</v>
      </c>
      <c r="G11758">
        <v>6.7</v>
      </c>
    </row>
    <row r="11759" spans="5:7">
      <c r="E11759" s="80">
        <v>41419</v>
      </c>
      <c r="F11759">
        <v>2013</v>
      </c>
      <c r="G11759">
        <v>6.7</v>
      </c>
    </row>
    <row r="11760" spans="5:7">
      <c r="E11760" s="80">
        <v>41420</v>
      </c>
      <c r="F11760">
        <v>2013</v>
      </c>
      <c r="G11760">
        <v>6.7</v>
      </c>
    </row>
    <row r="11761" spans="5:7">
      <c r="E11761" s="80">
        <v>41421</v>
      </c>
      <c r="F11761">
        <v>2013</v>
      </c>
      <c r="G11761">
        <v>6.7</v>
      </c>
    </row>
    <row r="11762" spans="5:7">
      <c r="E11762" s="80">
        <v>41422</v>
      </c>
      <c r="F11762">
        <v>2013</v>
      </c>
      <c r="G11762">
        <v>6.7</v>
      </c>
    </row>
    <row r="11763" spans="5:7">
      <c r="E11763" s="80">
        <v>41423</v>
      </c>
      <c r="F11763">
        <v>2013</v>
      </c>
      <c r="G11763">
        <v>6.7</v>
      </c>
    </row>
    <row r="11764" spans="5:7">
      <c r="E11764" s="80">
        <v>41424</v>
      </c>
      <c r="F11764">
        <v>2013</v>
      </c>
      <c r="G11764">
        <v>6.65</v>
      </c>
    </row>
    <row r="11765" spans="5:7">
      <c r="E11765" s="80">
        <v>41425</v>
      </c>
      <c r="F11765">
        <v>2013</v>
      </c>
      <c r="G11765">
        <v>6.65</v>
      </c>
    </row>
    <row r="11766" spans="5:7">
      <c r="E11766" s="80">
        <v>41426</v>
      </c>
      <c r="F11766">
        <v>2013</v>
      </c>
      <c r="G11766">
        <v>6.65</v>
      </c>
    </row>
    <row r="11767" spans="5:7">
      <c r="E11767" s="80">
        <v>41427</v>
      </c>
      <c r="F11767">
        <v>2013</v>
      </c>
      <c r="G11767">
        <v>6.65</v>
      </c>
    </row>
    <row r="11768" spans="5:7">
      <c r="E11768" s="80">
        <v>41428</v>
      </c>
      <c r="F11768">
        <v>2013</v>
      </c>
      <c r="G11768">
        <v>6.65</v>
      </c>
    </row>
    <row r="11769" spans="5:7">
      <c r="E11769" s="80">
        <v>41429</v>
      </c>
      <c r="F11769">
        <v>2013</v>
      </c>
      <c r="G11769">
        <v>6.65</v>
      </c>
    </row>
    <row r="11770" spans="5:7">
      <c r="E11770" s="80">
        <v>41430</v>
      </c>
      <c r="F11770">
        <v>2013</v>
      </c>
      <c r="G11770">
        <v>6.65</v>
      </c>
    </row>
    <row r="11771" spans="5:7">
      <c r="E11771" s="80">
        <v>41431</v>
      </c>
      <c r="F11771">
        <v>2013</v>
      </c>
      <c r="G11771">
        <v>6.65</v>
      </c>
    </row>
    <row r="11772" spans="5:7">
      <c r="E11772" s="80">
        <v>41432</v>
      </c>
      <c r="F11772">
        <v>2013</v>
      </c>
      <c r="G11772">
        <v>6.65</v>
      </c>
    </row>
    <row r="11773" spans="5:7">
      <c r="E11773" s="80">
        <v>41433</v>
      </c>
      <c r="F11773">
        <v>2013</v>
      </c>
      <c r="G11773">
        <v>6.65</v>
      </c>
    </row>
    <row r="11774" spans="5:7">
      <c r="E11774" s="80">
        <v>41434</v>
      </c>
      <c r="F11774">
        <v>2013</v>
      </c>
      <c r="G11774">
        <v>6.65</v>
      </c>
    </row>
    <row r="11775" spans="5:7">
      <c r="E11775" s="80">
        <v>41435</v>
      </c>
      <c r="F11775">
        <v>2013</v>
      </c>
      <c r="G11775">
        <v>6.65</v>
      </c>
    </row>
    <row r="11776" spans="5:7">
      <c r="E11776" s="80">
        <v>41436</v>
      </c>
      <c r="F11776">
        <v>2013</v>
      </c>
      <c r="G11776">
        <v>6.65</v>
      </c>
    </row>
    <row r="11777" spans="5:7">
      <c r="E11777" s="80">
        <v>41437</v>
      </c>
      <c r="F11777">
        <v>2013</v>
      </c>
      <c r="G11777">
        <v>6.65</v>
      </c>
    </row>
    <row r="11778" spans="5:7">
      <c r="E11778" s="80">
        <v>41438</v>
      </c>
      <c r="F11778">
        <v>2013</v>
      </c>
      <c r="G11778">
        <v>6.65</v>
      </c>
    </row>
    <row r="11779" spans="5:7">
      <c r="E11779" s="80">
        <v>41439</v>
      </c>
      <c r="F11779">
        <v>2013</v>
      </c>
      <c r="G11779">
        <v>6.65</v>
      </c>
    </row>
    <row r="11780" spans="5:7">
      <c r="E11780" s="80">
        <v>41440</v>
      </c>
      <c r="F11780">
        <v>2013</v>
      </c>
      <c r="G11780">
        <v>6.65</v>
      </c>
    </row>
    <row r="11781" spans="5:7">
      <c r="E11781" s="80">
        <v>41441</v>
      </c>
      <c r="F11781">
        <v>2013</v>
      </c>
      <c r="G11781">
        <v>6.65</v>
      </c>
    </row>
    <row r="11782" spans="5:7">
      <c r="E11782" s="80">
        <v>41442</v>
      </c>
      <c r="F11782">
        <v>2013</v>
      </c>
      <c r="G11782">
        <v>6.65</v>
      </c>
    </row>
    <row r="11783" spans="5:7">
      <c r="E11783" s="80">
        <v>41443</v>
      </c>
      <c r="F11783">
        <v>2013</v>
      </c>
      <c r="G11783">
        <v>6.65</v>
      </c>
    </row>
    <row r="11784" spans="5:7">
      <c r="E11784" s="80">
        <v>41444</v>
      </c>
      <c r="F11784">
        <v>2013</v>
      </c>
      <c r="G11784">
        <v>6.65</v>
      </c>
    </row>
    <row r="11785" spans="5:7">
      <c r="E11785" s="80">
        <v>41445</v>
      </c>
      <c r="F11785">
        <v>2013</v>
      </c>
      <c r="G11785">
        <v>6.6</v>
      </c>
    </row>
    <row r="11786" spans="5:7">
      <c r="E11786" s="80">
        <v>41446</v>
      </c>
      <c r="F11786">
        <v>2013</v>
      </c>
      <c r="G11786">
        <v>6.6</v>
      </c>
    </row>
    <row r="11787" spans="5:7">
      <c r="E11787" s="80">
        <v>41447</v>
      </c>
      <c r="F11787">
        <v>2013</v>
      </c>
      <c r="G11787">
        <v>6.6</v>
      </c>
    </row>
    <row r="11788" spans="5:7">
      <c r="E11788" s="80">
        <v>41448</v>
      </c>
      <c r="F11788">
        <v>2013</v>
      </c>
      <c r="G11788">
        <v>6.6</v>
      </c>
    </row>
    <row r="11789" spans="5:7">
      <c r="E11789" s="80">
        <v>41449</v>
      </c>
      <c r="F11789">
        <v>2013</v>
      </c>
      <c r="G11789">
        <v>6.6</v>
      </c>
    </row>
    <row r="11790" spans="5:7">
      <c r="E11790" s="80">
        <v>41450</v>
      </c>
      <c r="F11790">
        <v>2013</v>
      </c>
      <c r="G11790">
        <v>6.6</v>
      </c>
    </row>
    <row r="11791" spans="5:7">
      <c r="E11791" s="80">
        <v>41451</v>
      </c>
      <c r="F11791">
        <v>2013</v>
      </c>
      <c r="G11791">
        <v>6.6</v>
      </c>
    </row>
    <row r="11792" spans="5:7">
      <c r="E11792" s="80">
        <v>41452</v>
      </c>
      <c r="F11792">
        <v>2013</v>
      </c>
      <c r="G11792">
        <v>6.6</v>
      </c>
    </row>
    <row r="11793" spans="5:7">
      <c r="E11793" s="80">
        <v>41453</v>
      </c>
      <c r="F11793">
        <v>2013</v>
      </c>
      <c r="G11793">
        <v>6.6</v>
      </c>
    </row>
    <row r="11794" spans="5:7">
      <c r="E11794" s="80">
        <v>41454</v>
      </c>
      <c r="F11794">
        <v>2013</v>
      </c>
      <c r="G11794">
        <v>6.6</v>
      </c>
    </row>
    <row r="11795" spans="5:7">
      <c r="E11795" s="80">
        <v>41455</v>
      </c>
      <c r="F11795">
        <v>2013</v>
      </c>
      <c r="G11795">
        <v>6.6</v>
      </c>
    </row>
    <row r="11796" spans="5:7">
      <c r="E11796" s="80">
        <v>41456</v>
      </c>
      <c r="F11796">
        <v>2013</v>
      </c>
      <c r="G11796">
        <v>6.6</v>
      </c>
    </row>
    <row r="11797" spans="5:7">
      <c r="E11797" s="80">
        <v>41457</v>
      </c>
      <c r="F11797">
        <v>2013</v>
      </c>
      <c r="G11797">
        <v>6.6</v>
      </c>
    </row>
    <row r="11798" spans="5:7">
      <c r="E11798" s="80">
        <v>41458</v>
      </c>
      <c r="F11798">
        <v>2013</v>
      </c>
      <c r="G11798">
        <v>6.6</v>
      </c>
    </row>
    <row r="11799" spans="5:7">
      <c r="E11799" s="80">
        <v>41459</v>
      </c>
      <c r="F11799">
        <v>2013</v>
      </c>
      <c r="G11799">
        <v>6.6</v>
      </c>
    </row>
    <row r="11800" spans="5:7">
      <c r="E11800" s="80">
        <v>41460</v>
      </c>
      <c r="F11800">
        <v>2013</v>
      </c>
      <c r="G11800">
        <v>6.6</v>
      </c>
    </row>
    <row r="11801" spans="5:7">
      <c r="E11801" s="80">
        <v>41461</v>
      </c>
      <c r="F11801">
        <v>2013</v>
      </c>
      <c r="G11801">
        <v>6.6</v>
      </c>
    </row>
    <row r="11802" spans="5:7">
      <c r="E11802" s="80">
        <v>41462</v>
      </c>
      <c r="F11802">
        <v>2013</v>
      </c>
      <c r="G11802">
        <v>6.6</v>
      </c>
    </row>
    <row r="11803" spans="5:7">
      <c r="E11803" s="80">
        <v>41463</v>
      </c>
      <c r="F11803">
        <v>2013</v>
      </c>
      <c r="G11803">
        <v>6.6</v>
      </c>
    </row>
    <row r="11804" spans="5:7">
      <c r="E11804" s="80">
        <v>41464</v>
      </c>
      <c r="F11804">
        <v>2013</v>
      </c>
      <c r="G11804">
        <v>6.6</v>
      </c>
    </row>
    <row r="11805" spans="5:7">
      <c r="E11805" s="80">
        <v>41465</v>
      </c>
      <c r="F11805">
        <v>2013</v>
      </c>
      <c r="G11805">
        <v>6.6</v>
      </c>
    </row>
    <row r="11806" spans="5:7">
      <c r="E11806" s="80">
        <v>41466</v>
      </c>
      <c r="F11806">
        <v>2013</v>
      </c>
      <c r="G11806">
        <v>6.6</v>
      </c>
    </row>
    <row r="11807" spans="5:7">
      <c r="E11807" s="80">
        <v>41467</v>
      </c>
      <c r="F11807">
        <v>2013</v>
      </c>
      <c r="G11807">
        <v>6.6</v>
      </c>
    </row>
    <row r="11808" spans="5:7">
      <c r="E11808" s="80">
        <v>41468</v>
      </c>
      <c r="F11808">
        <v>2013</v>
      </c>
      <c r="G11808">
        <v>6.6</v>
      </c>
    </row>
    <row r="11809" spans="5:7">
      <c r="E11809" s="80">
        <v>41469</v>
      </c>
      <c r="F11809">
        <v>2013</v>
      </c>
      <c r="G11809">
        <v>6.6</v>
      </c>
    </row>
    <row r="11810" spans="5:7">
      <c r="E11810" s="80">
        <v>41470</v>
      </c>
      <c r="F11810">
        <v>2013</v>
      </c>
      <c r="G11810">
        <v>6.6</v>
      </c>
    </row>
    <row r="11811" spans="5:7">
      <c r="E11811" s="80">
        <v>41471</v>
      </c>
      <c r="F11811">
        <v>2013</v>
      </c>
      <c r="G11811">
        <v>6.6</v>
      </c>
    </row>
    <row r="11812" spans="5:7">
      <c r="E11812" s="80">
        <v>41472</v>
      </c>
      <c r="F11812">
        <v>2013</v>
      </c>
      <c r="G11812">
        <v>6.6</v>
      </c>
    </row>
    <row r="11813" spans="5:7">
      <c r="E11813" s="80">
        <v>41473</v>
      </c>
      <c r="F11813">
        <v>2013</v>
      </c>
      <c r="G11813">
        <v>6.65</v>
      </c>
    </row>
    <row r="11814" spans="5:7">
      <c r="E11814" s="80">
        <v>41474</v>
      </c>
      <c r="F11814">
        <v>2013</v>
      </c>
      <c r="G11814">
        <v>6.65</v>
      </c>
    </row>
    <row r="11815" spans="5:7">
      <c r="E11815" s="80">
        <v>41475</v>
      </c>
      <c r="F11815">
        <v>2013</v>
      </c>
      <c r="G11815">
        <v>6.65</v>
      </c>
    </row>
    <row r="11816" spans="5:7">
      <c r="E11816" s="80">
        <v>41476</v>
      </c>
      <c r="F11816">
        <v>2013</v>
      </c>
      <c r="G11816">
        <v>6.65</v>
      </c>
    </row>
    <row r="11817" spans="5:7">
      <c r="E11817" s="80">
        <v>41477</v>
      </c>
      <c r="F11817">
        <v>2013</v>
      </c>
      <c r="G11817">
        <v>6.65</v>
      </c>
    </row>
    <row r="11818" spans="5:7">
      <c r="E11818" s="80">
        <v>41478</v>
      </c>
      <c r="F11818">
        <v>2013</v>
      </c>
      <c r="G11818">
        <v>6.65</v>
      </c>
    </row>
    <row r="11819" spans="5:7">
      <c r="E11819" s="80">
        <v>41479</v>
      </c>
      <c r="F11819">
        <v>2013</v>
      </c>
      <c r="G11819">
        <v>6.65</v>
      </c>
    </row>
    <row r="11820" spans="5:7">
      <c r="E11820" s="80">
        <v>41480</v>
      </c>
      <c r="F11820">
        <v>2013</v>
      </c>
      <c r="G11820">
        <v>6.55</v>
      </c>
    </row>
    <row r="11821" spans="5:7">
      <c r="E11821" s="80">
        <v>41481</v>
      </c>
      <c r="F11821">
        <v>2013</v>
      </c>
      <c r="G11821">
        <v>6.55</v>
      </c>
    </row>
    <row r="11822" spans="5:7">
      <c r="E11822" s="80">
        <v>41482</v>
      </c>
      <c r="F11822">
        <v>2013</v>
      </c>
      <c r="G11822">
        <v>6.55</v>
      </c>
    </row>
    <row r="11823" spans="5:7">
      <c r="E11823" s="80">
        <v>41483</v>
      </c>
      <c r="F11823">
        <v>2013</v>
      </c>
      <c r="G11823">
        <v>6.55</v>
      </c>
    </row>
    <row r="11824" spans="5:7">
      <c r="E11824" s="80">
        <v>41484</v>
      </c>
      <c r="F11824">
        <v>2013</v>
      </c>
      <c r="G11824">
        <v>6.55</v>
      </c>
    </row>
    <row r="11825" spans="5:7">
      <c r="E11825" s="80">
        <v>41485</v>
      </c>
      <c r="F11825">
        <v>2013</v>
      </c>
      <c r="G11825">
        <v>6.55</v>
      </c>
    </row>
    <row r="11826" spans="5:7">
      <c r="E11826" s="80">
        <v>41486</v>
      </c>
      <c r="F11826">
        <v>2013</v>
      </c>
      <c r="G11826">
        <v>6.55</v>
      </c>
    </row>
    <row r="11827" spans="5:7">
      <c r="E11827" s="80">
        <v>41487</v>
      </c>
      <c r="F11827">
        <v>2013</v>
      </c>
      <c r="G11827">
        <v>6.6</v>
      </c>
    </row>
    <row r="11828" spans="5:7">
      <c r="E11828" s="80">
        <v>41488</v>
      </c>
      <c r="F11828">
        <v>2013</v>
      </c>
      <c r="G11828">
        <v>6.6</v>
      </c>
    </row>
    <row r="11829" spans="5:7">
      <c r="E11829" s="80">
        <v>41489</v>
      </c>
      <c r="F11829">
        <v>2013</v>
      </c>
      <c r="G11829">
        <v>6.6</v>
      </c>
    </row>
    <row r="11830" spans="5:7">
      <c r="E11830" s="80">
        <v>41490</v>
      </c>
      <c r="F11830">
        <v>2013</v>
      </c>
      <c r="G11830">
        <v>6.6</v>
      </c>
    </row>
    <row r="11831" spans="5:7">
      <c r="E11831" s="80">
        <v>41491</v>
      </c>
      <c r="F11831">
        <v>2013</v>
      </c>
      <c r="G11831">
        <v>6.6</v>
      </c>
    </row>
    <row r="11832" spans="5:7">
      <c r="E11832" s="80">
        <v>41492</v>
      </c>
      <c r="F11832">
        <v>2013</v>
      </c>
      <c r="G11832">
        <v>6.6</v>
      </c>
    </row>
    <row r="11833" spans="5:7">
      <c r="E11833" s="80">
        <v>41493</v>
      </c>
      <c r="F11833">
        <v>2013</v>
      </c>
      <c r="G11833">
        <v>6.6</v>
      </c>
    </row>
    <row r="11834" spans="5:7">
      <c r="E11834" s="80">
        <v>41494</v>
      </c>
      <c r="F11834">
        <v>2013</v>
      </c>
      <c r="G11834">
        <v>6.55</v>
      </c>
    </row>
    <row r="11835" spans="5:7">
      <c r="E11835" s="80">
        <v>41495</v>
      </c>
      <c r="F11835">
        <v>2013</v>
      </c>
      <c r="G11835">
        <v>6.55</v>
      </c>
    </row>
    <row r="11836" spans="5:7">
      <c r="E11836" s="80">
        <v>41496</v>
      </c>
      <c r="F11836">
        <v>2013</v>
      </c>
      <c r="G11836">
        <v>6.55</v>
      </c>
    </row>
    <row r="11837" spans="5:7">
      <c r="E11837" s="80">
        <v>41497</v>
      </c>
      <c r="F11837">
        <v>2013</v>
      </c>
      <c r="G11837">
        <v>6.55</v>
      </c>
    </row>
    <row r="11838" spans="5:7">
      <c r="E11838" s="80">
        <v>41498</v>
      </c>
      <c r="F11838">
        <v>2013</v>
      </c>
      <c r="G11838">
        <v>6.55</v>
      </c>
    </row>
    <row r="11839" spans="5:7">
      <c r="E11839" s="80">
        <v>41499</v>
      </c>
      <c r="F11839">
        <v>2013</v>
      </c>
      <c r="G11839">
        <v>6.55</v>
      </c>
    </row>
    <row r="11840" spans="5:7">
      <c r="E11840" s="80">
        <v>41500</v>
      </c>
      <c r="F11840">
        <v>2013</v>
      </c>
      <c r="G11840">
        <v>6.55</v>
      </c>
    </row>
    <row r="11841" spans="5:7">
      <c r="E11841" s="80">
        <v>41501</v>
      </c>
      <c r="F11841">
        <v>2013</v>
      </c>
      <c r="G11841">
        <v>6.55</v>
      </c>
    </row>
    <row r="11842" spans="5:7">
      <c r="E11842" s="80">
        <v>41502</v>
      </c>
      <c r="F11842">
        <v>2013</v>
      </c>
      <c r="G11842">
        <v>6.55</v>
      </c>
    </row>
    <row r="11843" spans="5:7">
      <c r="E11843" s="80">
        <v>41503</v>
      </c>
      <c r="F11843">
        <v>2013</v>
      </c>
      <c r="G11843">
        <v>6.55</v>
      </c>
    </row>
    <row r="11844" spans="5:7">
      <c r="E11844" s="80">
        <v>41504</v>
      </c>
      <c r="F11844">
        <v>2013</v>
      </c>
      <c r="G11844">
        <v>6.55</v>
      </c>
    </row>
    <row r="11845" spans="5:7">
      <c r="E11845" s="80">
        <v>41505</v>
      </c>
      <c r="F11845">
        <v>2013</v>
      </c>
      <c r="G11845">
        <v>6.55</v>
      </c>
    </row>
    <row r="11846" spans="5:7">
      <c r="E11846" s="80">
        <v>41506</v>
      </c>
      <c r="F11846">
        <v>2013</v>
      </c>
      <c r="G11846">
        <v>6.55</v>
      </c>
    </row>
    <row r="11847" spans="5:7">
      <c r="E11847" s="80">
        <v>41507</v>
      </c>
      <c r="F11847">
        <v>2013</v>
      </c>
      <c r="G11847">
        <v>6.55</v>
      </c>
    </row>
    <row r="11848" spans="5:7">
      <c r="E11848" s="80">
        <v>41508</v>
      </c>
      <c r="F11848">
        <v>2013</v>
      </c>
      <c r="G11848">
        <v>6.55</v>
      </c>
    </row>
    <row r="11849" spans="5:7">
      <c r="E11849" s="80">
        <v>41509</v>
      </c>
      <c r="F11849">
        <v>2013</v>
      </c>
      <c r="G11849">
        <v>6.55</v>
      </c>
    </row>
    <row r="11850" spans="5:7">
      <c r="E11850" s="80">
        <v>41510</v>
      </c>
      <c r="F11850">
        <v>2013</v>
      </c>
      <c r="G11850">
        <v>6.55</v>
      </c>
    </row>
    <row r="11851" spans="5:7">
      <c r="E11851" s="80">
        <v>41511</v>
      </c>
      <c r="F11851">
        <v>2013</v>
      </c>
      <c r="G11851">
        <v>6.55</v>
      </c>
    </row>
    <row r="11852" spans="5:7">
      <c r="E11852" s="80">
        <v>41512</v>
      </c>
      <c r="F11852">
        <v>2013</v>
      </c>
      <c r="G11852">
        <v>6.55</v>
      </c>
    </row>
    <row r="11853" spans="5:7">
      <c r="E11853" s="80">
        <v>41513</v>
      </c>
      <c r="F11853">
        <v>2013</v>
      </c>
      <c r="G11853">
        <v>6.55</v>
      </c>
    </row>
    <row r="11854" spans="5:7">
      <c r="E11854" s="80">
        <v>41514</v>
      </c>
      <c r="F11854">
        <v>2013</v>
      </c>
      <c r="G11854">
        <v>6.55</v>
      </c>
    </row>
    <row r="11855" spans="5:7">
      <c r="E11855" s="80">
        <v>41515</v>
      </c>
      <c r="F11855">
        <v>2013</v>
      </c>
      <c r="G11855">
        <v>6.55</v>
      </c>
    </row>
    <row r="11856" spans="5:7">
      <c r="E11856" s="80">
        <v>41516</v>
      </c>
      <c r="F11856">
        <v>2013</v>
      </c>
      <c r="G11856">
        <v>6.55</v>
      </c>
    </row>
    <row r="11857" spans="5:7">
      <c r="E11857" s="80">
        <v>41517</v>
      </c>
      <c r="F11857">
        <v>2013</v>
      </c>
      <c r="G11857">
        <v>6.55</v>
      </c>
    </row>
    <row r="11858" spans="5:7">
      <c r="E11858" s="80">
        <v>41518</v>
      </c>
      <c r="F11858">
        <v>2013</v>
      </c>
      <c r="G11858">
        <v>6.55</v>
      </c>
    </row>
    <row r="11859" spans="5:7">
      <c r="E11859" s="80">
        <v>41519</v>
      </c>
      <c r="F11859">
        <v>2013</v>
      </c>
      <c r="G11859">
        <v>6.55</v>
      </c>
    </row>
    <row r="11860" spans="5:7">
      <c r="E11860" s="80">
        <v>41520</v>
      </c>
      <c r="F11860">
        <v>2013</v>
      </c>
      <c r="G11860">
        <v>6.55</v>
      </c>
    </row>
    <row r="11861" spans="5:7">
      <c r="E11861" s="80">
        <v>41521</v>
      </c>
      <c r="F11861">
        <v>2013</v>
      </c>
      <c r="G11861">
        <v>6.55</v>
      </c>
    </row>
    <row r="11862" spans="5:7">
      <c r="E11862" s="80">
        <v>41522</v>
      </c>
      <c r="F11862">
        <v>2013</v>
      </c>
      <c r="G11862">
        <v>6.5</v>
      </c>
    </row>
    <row r="11863" spans="5:7">
      <c r="E11863" s="80">
        <v>41523</v>
      </c>
      <c r="F11863">
        <v>2013</v>
      </c>
      <c r="G11863">
        <v>6.5</v>
      </c>
    </row>
    <row r="11864" spans="5:7">
      <c r="E11864" s="80">
        <v>41524</v>
      </c>
      <c r="F11864">
        <v>2013</v>
      </c>
      <c r="G11864">
        <v>6.5</v>
      </c>
    </row>
    <row r="11865" spans="5:7">
      <c r="E11865" s="80">
        <v>41525</v>
      </c>
      <c r="F11865">
        <v>2013</v>
      </c>
      <c r="G11865">
        <v>6.5</v>
      </c>
    </row>
    <row r="11866" spans="5:7">
      <c r="E11866" s="80">
        <v>41526</v>
      </c>
      <c r="F11866">
        <v>2013</v>
      </c>
      <c r="G11866">
        <v>6.5</v>
      </c>
    </row>
    <row r="11867" spans="5:7">
      <c r="E11867" s="80">
        <v>41527</v>
      </c>
      <c r="F11867">
        <v>2013</v>
      </c>
      <c r="G11867">
        <v>6.5</v>
      </c>
    </row>
    <row r="11868" spans="5:7">
      <c r="E11868" s="80">
        <v>41528</v>
      </c>
      <c r="F11868">
        <v>2013</v>
      </c>
      <c r="G11868">
        <v>6.5</v>
      </c>
    </row>
    <row r="11869" spans="5:7">
      <c r="E11869" s="80">
        <v>41529</v>
      </c>
      <c r="F11869">
        <v>2013</v>
      </c>
      <c r="G11869">
        <v>6.55</v>
      </c>
    </row>
    <row r="11870" spans="5:7">
      <c r="E11870" s="80">
        <v>41530</v>
      </c>
      <c r="F11870">
        <v>2013</v>
      </c>
      <c r="G11870">
        <v>6.55</v>
      </c>
    </row>
    <row r="11871" spans="5:7">
      <c r="E11871" s="80">
        <v>41531</v>
      </c>
      <c r="F11871">
        <v>2013</v>
      </c>
      <c r="G11871">
        <v>6.55</v>
      </c>
    </row>
    <row r="11872" spans="5:7">
      <c r="E11872" s="80">
        <v>41532</v>
      </c>
      <c r="F11872">
        <v>2013</v>
      </c>
      <c r="G11872">
        <v>6.55</v>
      </c>
    </row>
    <row r="11873" spans="5:7">
      <c r="E11873" s="80">
        <v>41533</v>
      </c>
      <c r="F11873">
        <v>2013</v>
      </c>
      <c r="G11873">
        <v>6.55</v>
      </c>
    </row>
    <row r="11874" spans="5:7">
      <c r="E11874" s="80">
        <v>41534</v>
      </c>
      <c r="F11874">
        <v>2013</v>
      </c>
      <c r="G11874">
        <v>6.55</v>
      </c>
    </row>
    <row r="11875" spans="5:7">
      <c r="E11875" s="80">
        <v>41535</v>
      </c>
      <c r="F11875">
        <v>2013</v>
      </c>
      <c r="G11875">
        <v>6.55</v>
      </c>
    </row>
    <row r="11876" spans="5:7">
      <c r="E11876" s="80">
        <v>41536</v>
      </c>
      <c r="F11876">
        <v>2013</v>
      </c>
      <c r="G11876">
        <v>6.55</v>
      </c>
    </row>
    <row r="11877" spans="5:7">
      <c r="E11877" s="80">
        <v>41537</v>
      </c>
      <c r="F11877">
        <v>2013</v>
      </c>
      <c r="G11877">
        <v>6.55</v>
      </c>
    </row>
    <row r="11878" spans="5:7">
      <c r="E11878" s="80">
        <v>41538</v>
      </c>
      <c r="F11878">
        <v>2013</v>
      </c>
      <c r="G11878">
        <v>6.55</v>
      </c>
    </row>
    <row r="11879" spans="5:7">
      <c r="E11879" s="80">
        <v>41539</v>
      </c>
      <c r="F11879">
        <v>2013</v>
      </c>
      <c r="G11879">
        <v>6.55</v>
      </c>
    </row>
    <row r="11880" spans="5:7">
      <c r="E11880" s="80">
        <v>41540</v>
      </c>
      <c r="F11880">
        <v>2013</v>
      </c>
      <c r="G11880">
        <v>6.55</v>
      </c>
    </row>
    <row r="11881" spans="5:7">
      <c r="E11881" s="80">
        <v>41541</v>
      </c>
      <c r="F11881">
        <v>2013</v>
      </c>
      <c r="G11881">
        <v>6.55</v>
      </c>
    </row>
    <row r="11882" spans="5:7">
      <c r="E11882" s="80">
        <v>41542</v>
      </c>
      <c r="F11882">
        <v>2013</v>
      </c>
      <c r="G11882">
        <v>6.55</v>
      </c>
    </row>
    <row r="11883" spans="5:7">
      <c r="E11883" s="80">
        <v>41543</v>
      </c>
      <c r="F11883">
        <v>2013</v>
      </c>
      <c r="G11883">
        <v>6.55</v>
      </c>
    </row>
    <row r="11884" spans="5:7">
      <c r="E11884" s="80">
        <v>41544</v>
      </c>
      <c r="F11884">
        <v>2013</v>
      </c>
      <c r="G11884">
        <v>6.55</v>
      </c>
    </row>
    <row r="11885" spans="5:7">
      <c r="E11885" s="80">
        <v>41545</v>
      </c>
      <c r="F11885">
        <v>2013</v>
      </c>
      <c r="G11885">
        <v>6.55</v>
      </c>
    </row>
    <row r="11886" spans="5:7">
      <c r="E11886" s="80">
        <v>41546</v>
      </c>
      <c r="F11886">
        <v>2013</v>
      </c>
      <c r="G11886">
        <v>6.55</v>
      </c>
    </row>
    <row r="11887" spans="5:7">
      <c r="E11887" s="80">
        <v>41547</v>
      </c>
      <c r="F11887">
        <v>2013</v>
      </c>
      <c r="G11887">
        <v>6.55</v>
      </c>
    </row>
    <row r="11888" spans="5:7">
      <c r="E11888" s="80">
        <v>41548</v>
      </c>
      <c r="F11888">
        <v>2013</v>
      </c>
      <c r="G11888">
        <v>6.55</v>
      </c>
    </row>
    <row r="11889" spans="5:7">
      <c r="E11889" s="80">
        <v>41549</v>
      </c>
      <c r="F11889">
        <v>2013</v>
      </c>
      <c r="G11889">
        <v>6.55</v>
      </c>
    </row>
    <row r="11890" spans="5:7">
      <c r="E11890" s="80">
        <v>41550</v>
      </c>
      <c r="F11890">
        <v>2013</v>
      </c>
      <c r="G11890">
        <v>6.55</v>
      </c>
    </row>
    <row r="11891" spans="5:7">
      <c r="E11891" s="80">
        <v>41551</v>
      </c>
      <c r="F11891">
        <v>2013</v>
      </c>
      <c r="G11891">
        <v>6.55</v>
      </c>
    </row>
    <row r="11892" spans="5:7">
      <c r="E11892" s="80">
        <v>41552</v>
      </c>
      <c r="F11892">
        <v>2013</v>
      </c>
      <c r="G11892">
        <v>6.55</v>
      </c>
    </row>
    <row r="11893" spans="5:7">
      <c r="E11893" s="80">
        <v>41553</v>
      </c>
      <c r="F11893">
        <v>2013</v>
      </c>
      <c r="G11893">
        <v>6.55</v>
      </c>
    </row>
    <row r="11894" spans="5:7">
      <c r="E11894" s="80">
        <v>41554</v>
      </c>
      <c r="F11894">
        <v>2013</v>
      </c>
      <c r="G11894">
        <v>6.55</v>
      </c>
    </row>
    <row r="11895" spans="5:7">
      <c r="E11895" s="80">
        <v>41555</v>
      </c>
      <c r="F11895">
        <v>2013</v>
      </c>
      <c r="G11895">
        <v>6.55</v>
      </c>
    </row>
    <row r="11896" spans="5:7">
      <c r="E11896" s="80">
        <v>41556</v>
      </c>
      <c r="F11896">
        <v>2013</v>
      </c>
      <c r="G11896">
        <v>6.55</v>
      </c>
    </row>
    <row r="11897" spans="5:7">
      <c r="E11897" s="80">
        <v>41557</v>
      </c>
      <c r="F11897">
        <v>2013</v>
      </c>
      <c r="G11897">
        <v>6.55</v>
      </c>
    </row>
    <row r="11898" spans="5:7">
      <c r="E11898" s="80">
        <v>41558</v>
      </c>
      <c r="F11898">
        <v>2013</v>
      </c>
      <c r="G11898">
        <v>6.55</v>
      </c>
    </row>
    <row r="11899" spans="5:7">
      <c r="E11899" s="80">
        <v>41559</v>
      </c>
      <c r="F11899">
        <v>2013</v>
      </c>
      <c r="G11899">
        <v>6.55</v>
      </c>
    </row>
    <row r="11900" spans="5:7">
      <c r="E11900" s="80">
        <v>41560</v>
      </c>
      <c r="F11900">
        <v>2013</v>
      </c>
      <c r="G11900">
        <v>6.55</v>
      </c>
    </row>
    <row r="11901" spans="5:7">
      <c r="E11901" s="80">
        <v>41561</v>
      </c>
      <c r="F11901">
        <v>2013</v>
      </c>
      <c r="G11901">
        <v>6.55</v>
      </c>
    </row>
    <row r="11902" spans="5:7">
      <c r="E11902" s="80">
        <v>41562</v>
      </c>
      <c r="F11902">
        <v>2013</v>
      </c>
      <c r="G11902">
        <v>6.55</v>
      </c>
    </row>
    <row r="11903" spans="5:7">
      <c r="E11903" s="80">
        <v>41563</v>
      </c>
      <c r="F11903">
        <v>2013</v>
      </c>
      <c r="G11903">
        <v>6.55</v>
      </c>
    </row>
    <row r="11904" spans="5:7">
      <c r="E11904" s="80">
        <v>41564</v>
      </c>
      <c r="F11904">
        <v>2013</v>
      </c>
      <c r="G11904">
        <v>6.6</v>
      </c>
    </row>
    <row r="11905" spans="5:7">
      <c r="E11905" s="80">
        <v>41565</v>
      </c>
      <c r="F11905">
        <v>2013</v>
      </c>
      <c r="G11905">
        <v>6.6</v>
      </c>
    </row>
    <row r="11906" spans="5:7">
      <c r="E11906" s="80">
        <v>41566</v>
      </c>
      <c r="F11906">
        <v>2013</v>
      </c>
      <c r="G11906">
        <v>6.6</v>
      </c>
    </row>
    <row r="11907" spans="5:7">
      <c r="E11907" s="80">
        <v>41567</v>
      </c>
      <c r="F11907">
        <v>2013</v>
      </c>
      <c r="G11907">
        <v>6.6</v>
      </c>
    </row>
    <row r="11908" spans="5:7">
      <c r="E11908" s="80">
        <v>41568</v>
      </c>
      <c r="F11908">
        <v>2013</v>
      </c>
      <c r="G11908">
        <v>6.6</v>
      </c>
    </row>
    <row r="11909" spans="5:7">
      <c r="E11909" s="80">
        <v>41569</v>
      </c>
      <c r="F11909">
        <v>2013</v>
      </c>
      <c r="G11909">
        <v>6.6</v>
      </c>
    </row>
    <row r="11910" spans="5:7">
      <c r="E11910" s="80">
        <v>41570</v>
      </c>
      <c r="F11910">
        <v>2013</v>
      </c>
      <c r="G11910">
        <v>6.6</v>
      </c>
    </row>
    <row r="11911" spans="5:7">
      <c r="E11911" s="80">
        <v>41571</v>
      </c>
      <c r="F11911">
        <v>2013</v>
      </c>
      <c r="G11911">
        <v>6.55</v>
      </c>
    </row>
    <row r="11912" spans="5:7">
      <c r="E11912" s="80">
        <v>41572</v>
      </c>
      <c r="F11912">
        <v>2013</v>
      </c>
      <c r="G11912">
        <v>6.55</v>
      </c>
    </row>
    <row r="11913" spans="5:7">
      <c r="E11913" s="80">
        <v>41573</v>
      </c>
      <c r="F11913">
        <v>2013</v>
      </c>
      <c r="G11913">
        <v>6.55</v>
      </c>
    </row>
    <row r="11914" spans="5:7">
      <c r="E11914" s="80">
        <v>41574</v>
      </c>
      <c r="F11914">
        <v>2013</v>
      </c>
      <c r="G11914">
        <v>6.55</v>
      </c>
    </row>
    <row r="11915" spans="5:7">
      <c r="E11915" s="80">
        <v>41575</v>
      </c>
      <c r="F11915">
        <v>2013</v>
      </c>
      <c r="G11915">
        <v>6.55</v>
      </c>
    </row>
    <row r="11916" spans="5:7">
      <c r="E11916" s="80">
        <v>41576</v>
      </c>
      <c r="F11916">
        <v>2013</v>
      </c>
      <c r="G11916">
        <v>6.55</v>
      </c>
    </row>
    <row r="11917" spans="5:7">
      <c r="E11917" s="80">
        <v>41577</v>
      </c>
      <c r="F11917">
        <v>2013</v>
      </c>
      <c r="G11917">
        <v>6.55</v>
      </c>
    </row>
    <row r="11918" spans="5:7">
      <c r="E11918" s="80">
        <v>41578</v>
      </c>
      <c r="F11918">
        <v>2013</v>
      </c>
      <c r="G11918">
        <v>6.55</v>
      </c>
    </row>
    <row r="11919" spans="5:7">
      <c r="E11919" s="80">
        <v>41579</v>
      </c>
      <c r="F11919">
        <v>2013</v>
      </c>
      <c r="G11919">
        <v>6.55</v>
      </c>
    </row>
    <row r="11920" spans="5:7">
      <c r="E11920" s="80">
        <v>41580</v>
      </c>
      <c r="F11920">
        <v>2013</v>
      </c>
      <c r="G11920">
        <v>6.55</v>
      </c>
    </row>
    <row r="11921" spans="5:7">
      <c r="E11921" s="80">
        <v>41581</v>
      </c>
      <c r="F11921">
        <v>2013</v>
      </c>
      <c r="G11921">
        <v>6.55</v>
      </c>
    </row>
    <row r="11922" spans="5:7">
      <c r="E11922" s="80">
        <v>41582</v>
      </c>
      <c r="F11922">
        <v>2013</v>
      </c>
      <c r="G11922">
        <v>6.55</v>
      </c>
    </row>
    <row r="11923" spans="5:7">
      <c r="E11923" s="80">
        <v>41583</v>
      </c>
      <c r="F11923">
        <v>2013</v>
      </c>
      <c r="G11923">
        <v>6.55</v>
      </c>
    </row>
    <row r="11924" spans="5:7">
      <c r="E11924" s="80">
        <v>41584</v>
      </c>
      <c r="F11924">
        <v>2013</v>
      </c>
      <c r="G11924">
        <v>6.55</v>
      </c>
    </row>
    <row r="11925" spans="5:7">
      <c r="E11925" s="80">
        <v>41585</v>
      </c>
      <c r="F11925">
        <v>2013</v>
      </c>
      <c r="G11925">
        <v>6.6</v>
      </c>
    </row>
    <row r="11926" spans="5:7">
      <c r="E11926" s="80">
        <v>41586</v>
      </c>
      <c r="F11926">
        <v>2013</v>
      </c>
      <c r="G11926">
        <v>6.6</v>
      </c>
    </row>
    <row r="11927" spans="5:7">
      <c r="E11927" s="80">
        <v>41587</v>
      </c>
      <c r="F11927">
        <v>2013</v>
      </c>
      <c r="G11927">
        <v>6.6</v>
      </c>
    </row>
    <row r="11928" spans="5:7">
      <c r="E11928" s="80">
        <v>41588</v>
      </c>
      <c r="F11928">
        <v>2013</v>
      </c>
      <c r="G11928">
        <v>6.6</v>
      </c>
    </row>
    <row r="11929" spans="5:7">
      <c r="E11929" s="80">
        <v>41589</v>
      </c>
      <c r="F11929">
        <v>2013</v>
      </c>
      <c r="G11929">
        <v>6.6</v>
      </c>
    </row>
    <row r="11930" spans="5:7">
      <c r="E11930" s="80">
        <v>41590</v>
      </c>
      <c r="F11930">
        <v>2013</v>
      </c>
      <c r="G11930">
        <v>6.6</v>
      </c>
    </row>
    <row r="11931" spans="5:7">
      <c r="E11931" s="80">
        <v>41591</v>
      </c>
      <c r="F11931">
        <v>2013</v>
      </c>
      <c r="G11931">
        <v>6.6</v>
      </c>
    </row>
    <row r="11932" spans="5:7">
      <c r="E11932" s="80">
        <v>41592</v>
      </c>
      <c r="F11932">
        <v>2013</v>
      </c>
      <c r="G11932">
        <v>6.55</v>
      </c>
    </row>
    <row r="11933" spans="5:7">
      <c r="E11933" s="80">
        <v>41593</v>
      </c>
      <c r="F11933">
        <v>2013</v>
      </c>
      <c r="G11933">
        <v>6.55</v>
      </c>
    </row>
    <row r="11934" spans="5:7">
      <c r="E11934" s="80">
        <v>41594</v>
      </c>
      <c r="F11934">
        <v>2013</v>
      </c>
      <c r="G11934">
        <v>6.55</v>
      </c>
    </row>
    <row r="11935" spans="5:7">
      <c r="E11935" s="80">
        <v>41595</v>
      </c>
      <c r="F11935">
        <v>2013</v>
      </c>
      <c r="G11935">
        <v>6.55</v>
      </c>
    </row>
    <row r="11936" spans="5:7">
      <c r="E11936" s="80">
        <v>41596</v>
      </c>
      <c r="F11936">
        <v>2013</v>
      </c>
      <c r="G11936">
        <v>6.55</v>
      </c>
    </row>
    <row r="11937" spans="5:7">
      <c r="E11937" s="80">
        <v>41597</v>
      </c>
      <c r="F11937">
        <v>2013</v>
      </c>
      <c r="G11937">
        <v>6.55</v>
      </c>
    </row>
    <row r="11938" spans="5:7">
      <c r="E11938" s="80">
        <v>41598</v>
      </c>
      <c r="F11938">
        <v>2013</v>
      </c>
      <c r="G11938">
        <v>6.55</v>
      </c>
    </row>
    <row r="11939" spans="5:7">
      <c r="E11939" s="80">
        <v>41599</v>
      </c>
      <c r="F11939">
        <v>2013</v>
      </c>
      <c r="G11939">
        <v>6.5</v>
      </c>
    </row>
    <row r="11940" spans="5:7">
      <c r="E11940" s="80">
        <v>41600</v>
      </c>
      <c r="F11940">
        <v>2013</v>
      </c>
      <c r="G11940">
        <v>6.5</v>
      </c>
    </row>
    <row r="11941" spans="5:7">
      <c r="E11941" s="80">
        <v>41601</v>
      </c>
      <c r="F11941">
        <v>2013</v>
      </c>
      <c r="G11941">
        <v>6.5</v>
      </c>
    </row>
    <row r="11942" spans="5:7">
      <c r="E11942" s="80">
        <v>41602</v>
      </c>
      <c r="F11942">
        <v>2013</v>
      </c>
      <c r="G11942">
        <v>6.5</v>
      </c>
    </row>
    <row r="11943" spans="5:7">
      <c r="E11943" s="80">
        <v>41603</v>
      </c>
      <c r="F11943">
        <v>2013</v>
      </c>
      <c r="G11943">
        <v>6.5</v>
      </c>
    </row>
    <row r="11944" spans="5:7">
      <c r="E11944" s="80">
        <v>41604</v>
      </c>
      <c r="F11944">
        <v>2013</v>
      </c>
      <c r="G11944">
        <v>6.5</v>
      </c>
    </row>
    <row r="11945" spans="5:7">
      <c r="E11945" s="80">
        <v>41605</v>
      </c>
      <c r="F11945">
        <v>2013</v>
      </c>
      <c r="G11945">
        <v>6.5</v>
      </c>
    </row>
    <row r="11946" spans="5:7">
      <c r="E11946" s="80">
        <v>41606</v>
      </c>
      <c r="F11946">
        <v>2013</v>
      </c>
      <c r="G11946">
        <v>6.55</v>
      </c>
    </row>
    <row r="11947" spans="5:7">
      <c r="E11947" s="80">
        <v>41607</v>
      </c>
      <c r="F11947">
        <v>2013</v>
      </c>
      <c r="G11947">
        <v>6.55</v>
      </c>
    </row>
    <row r="11948" spans="5:7">
      <c r="E11948" s="80">
        <v>41608</v>
      </c>
      <c r="F11948">
        <v>2013</v>
      </c>
      <c r="G11948">
        <v>6.55</v>
      </c>
    </row>
    <row r="11949" spans="5:7">
      <c r="E11949" s="80">
        <v>41609</v>
      </c>
      <c r="F11949">
        <v>2013</v>
      </c>
      <c r="G11949">
        <v>6.55</v>
      </c>
    </row>
    <row r="11950" spans="5:7">
      <c r="E11950" s="80">
        <v>41610</v>
      </c>
      <c r="F11950">
        <v>2013</v>
      </c>
      <c r="G11950">
        <v>6.55</v>
      </c>
    </row>
    <row r="11951" spans="5:7">
      <c r="E11951" s="80">
        <v>41611</v>
      </c>
      <c r="F11951">
        <v>2013</v>
      </c>
      <c r="G11951">
        <v>6.55</v>
      </c>
    </row>
    <row r="11952" spans="5:7">
      <c r="E11952" s="80">
        <v>41612</v>
      </c>
      <c r="F11952">
        <v>2013</v>
      </c>
      <c r="G11952">
        <v>6.55</v>
      </c>
    </row>
    <row r="11953" spans="5:7">
      <c r="E11953" s="80">
        <v>41613</v>
      </c>
      <c r="F11953">
        <v>2013</v>
      </c>
      <c r="G11953">
        <v>6.55</v>
      </c>
    </row>
    <row r="11954" spans="5:7">
      <c r="E11954" s="80">
        <v>41614</v>
      </c>
      <c r="F11954">
        <v>2013</v>
      </c>
      <c r="G11954">
        <v>6.55</v>
      </c>
    </row>
    <row r="11955" spans="5:7">
      <c r="E11955" s="80">
        <v>41615</v>
      </c>
      <c r="F11955">
        <v>2013</v>
      </c>
      <c r="G11955">
        <v>6.55</v>
      </c>
    </row>
    <row r="11956" spans="5:7">
      <c r="E11956" s="80">
        <v>41616</v>
      </c>
      <c r="F11956">
        <v>2013</v>
      </c>
      <c r="G11956">
        <v>6.55</v>
      </c>
    </row>
    <row r="11957" spans="5:7">
      <c r="E11957" s="80">
        <v>41617</v>
      </c>
      <c r="F11957">
        <v>2013</v>
      </c>
      <c r="G11957">
        <v>6.55</v>
      </c>
    </row>
    <row r="11958" spans="5:7">
      <c r="E11958" s="80">
        <v>41618</v>
      </c>
      <c r="F11958">
        <v>2013</v>
      </c>
      <c r="G11958">
        <v>6.55</v>
      </c>
    </row>
    <row r="11959" spans="5:7">
      <c r="E11959" s="80">
        <v>41619</v>
      </c>
      <c r="F11959">
        <v>2013</v>
      </c>
      <c r="G11959">
        <v>6.55</v>
      </c>
    </row>
    <row r="11960" spans="5:7">
      <c r="E11960" s="80">
        <v>41620</v>
      </c>
      <c r="F11960">
        <v>2013</v>
      </c>
      <c r="G11960">
        <v>6.5</v>
      </c>
    </row>
    <row r="11961" spans="5:7">
      <c r="E11961" s="80">
        <v>41621</v>
      </c>
      <c r="F11961">
        <v>2013</v>
      </c>
      <c r="G11961">
        <v>6.5</v>
      </c>
    </row>
    <row r="11962" spans="5:7">
      <c r="E11962" s="80">
        <v>41622</v>
      </c>
      <c r="F11962">
        <v>2013</v>
      </c>
      <c r="G11962">
        <v>6.5</v>
      </c>
    </row>
    <row r="11963" spans="5:7">
      <c r="E11963" s="80">
        <v>41623</v>
      </c>
      <c r="F11963">
        <v>2013</v>
      </c>
      <c r="G11963">
        <v>6.5</v>
      </c>
    </row>
    <row r="11964" spans="5:7">
      <c r="E11964" s="80">
        <v>41624</v>
      </c>
      <c r="F11964">
        <v>2013</v>
      </c>
      <c r="G11964">
        <v>6.5</v>
      </c>
    </row>
    <row r="11965" spans="5:7">
      <c r="E11965" s="80">
        <v>41625</v>
      </c>
      <c r="F11965">
        <v>2013</v>
      </c>
      <c r="G11965">
        <v>6.5</v>
      </c>
    </row>
    <row r="11966" spans="5:7">
      <c r="E11966" s="80">
        <v>41626</v>
      </c>
      <c r="F11966">
        <v>2013</v>
      </c>
      <c r="G11966">
        <v>6.5</v>
      </c>
    </row>
    <row r="11967" spans="5:7">
      <c r="E11967" s="80">
        <v>41627</v>
      </c>
      <c r="F11967">
        <v>2013</v>
      </c>
      <c r="G11967">
        <v>6.5</v>
      </c>
    </row>
    <row r="11968" spans="5:7">
      <c r="E11968" s="80">
        <v>41628</v>
      </c>
      <c r="F11968">
        <v>2013</v>
      </c>
      <c r="G11968">
        <v>6.5</v>
      </c>
    </row>
    <row r="11969" spans="5:7">
      <c r="E11969" s="80">
        <v>41629</v>
      </c>
      <c r="F11969">
        <v>2013</v>
      </c>
      <c r="G11969">
        <v>6.5</v>
      </c>
    </row>
    <row r="11970" spans="5:7">
      <c r="E11970" s="80">
        <v>41630</v>
      </c>
      <c r="F11970">
        <v>2013</v>
      </c>
      <c r="G11970">
        <v>6.5</v>
      </c>
    </row>
    <row r="11971" spans="5:7">
      <c r="E11971" s="80">
        <v>41631</v>
      </c>
      <c r="F11971">
        <v>2013</v>
      </c>
      <c r="G11971">
        <v>6.5</v>
      </c>
    </row>
    <row r="11972" spans="5:7">
      <c r="E11972" s="80">
        <v>41632</v>
      </c>
      <c r="F11972">
        <v>2013</v>
      </c>
      <c r="G11972">
        <v>6.5</v>
      </c>
    </row>
    <row r="11973" spans="5:7">
      <c r="E11973" s="80">
        <v>41633</v>
      </c>
      <c r="F11973">
        <v>2013</v>
      </c>
      <c r="G11973">
        <v>6.5</v>
      </c>
    </row>
    <row r="11974" spans="5:7">
      <c r="E11974" s="80">
        <v>41634</v>
      </c>
      <c r="F11974">
        <v>2013</v>
      </c>
      <c r="G11974">
        <v>6.5</v>
      </c>
    </row>
    <row r="11975" spans="5:7">
      <c r="E11975" s="80">
        <v>41635</v>
      </c>
      <c r="F11975">
        <v>2013</v>
      </c>
      <c r="G11975">
        <v>6.5</v>
      </c>
    </row>
    <row r="11976" spans="5:7">
      <c r="E11976" s="80">
        <v>41636</v>
      </c>
      <c r="F11976">
        <v>2013</v>
      </c>
      <c r="G11976">
        <v>6.5</v>
      </c>
    </row>
    <row r="11977" spans="5:7">
      <c r="E11977" s="80">
        <v>41637</v>
      </c>
      <c r="F11977">
        <v>2013</v>
      </c>
      <c r="G11977">
        <v>6.5</v>
      </c>
    </row>
    <row r="11978" spans="5:7">
      <c r="E11978" s="80">
        <v>41638</v>
      </c>
      <c r="F11978">
        <v>2013</v>
      </c>
      <c r="G11978">
        <v>6.5</v>
      </c>
    </row>
    <row r="11979" spans="5:7">
      <c r="E11979" s="80">
        <v>41639</v>
      </c>
      <c r="F11979">
        <v>2013</v>
      </c>
      <c r="G11979">
        <v>6.5</v>
      </c>
    </row>
    <row r="11980" spans="5:7">
      <c r="E11980" s="80">
        <v>41640</v>
      </c>
      <c r="F11980">
        <v>2014</v>
      </c>
      <c r="G11980">
        <v>6.5</v>
      </c>
    </row>
    <row r="11981" spans="5:7">
      <c r="E11981" s="80">
        <v>41641</v>
      </c>
      <c r="F11981">
        <v>2014</v>
      </c>
      <c r="G11981">
        <v>6.5</v>
      </c>
    </row>
    <row r="11982" spans="5:7">
      <c r="E11982" s="80">
        <v>41642</v>
      </c>
      <c r="F11982">
        <v>2014</v>
      </c>
      <c r="G11982">
        <v>6.5</v>
      </c>
    </row>
    <row r="11983" spans="5:7">
      <c r="E11983" s="80">
        <v>41643</v>
      </c>
      <c r="F11983">
        <v>2014</v>
      </c>
      <c r="G11983">
        <v>6.5</v>
      </c>
    </row>
    <row r="11984" spans="5:7">
      <c r="E11984" s="80">
        <v>41644</v>
      </c>
      <c r="F11984">
        <v>2014</v>
      </c>
      <c r="G11984">
        <v>6.5</v>
      </c>
    </row>
    <row r="11985" spans="5:7">
      <c r="E11985" s="80">
        <v>41645</v>
      </c>
      <c r="F11985">
        <v>2014</v>
      </c>
      <c r="G11985">
        <v>6.5</v>
      </c>
    </row>
    <row r="11986" spans="5:7">
      <c r="E11986" s="80">
        <v>41646</v>
      </c>
      <c r="F11986">
        <v>2014</v>
      </c>
      <c r="G11986">
        <v>6.5</v>
      </c>
    </row>
    <row r="11987" spans="5:7">
      <c r="E11987" s="80">
        <v>41647</v>
      </c>
      <c r="F11987">
        <v>2014</v>
      </c>
      <c r="G11987">
        <v>6.5</v>
      </c>
    </row>
    <row r="11988" spans="5:7">
      <c r="E11988" s="80">
        <v>41648</v>
      </c>
      <c r="F11988">
        <v>2014</v>
      </c>
      <c r="G11988">
        <v>6.55</v>
      </c>
    </row>
    <row r="11989" spans="5:7">
      <c r="E11989" s="80">
        <v>41649</v>
      </c>
      <c r="F11989">
        <v>2014</v>
      </c>
      <c r="G11989">
        <v>6.55</v>
      </c>
    </row>
    <row r="11990" spans="5:7">
      <c r="E11990" s="80">
        <v>41650</v>
      </c>
      <c r="F11990">
        <v>2014</v>
      </c>
      <c r="G11990">
        <v>6.55</v>
      </c>
    </row>
    <row r="11991" spans="5:7">
      <c r="E11991" s="80">
        <v>41651</v>
      </c>
      <c r="F11991">
        <v>2014</v>
      </c>
      <c r="G11991">
        <v>6.55</v>
      </c>
    </row>
    <row r="11992" spans="5:7">
      <c r="E11992" s="80">
        <v>41652</v>
      </c>
      <c r="F11992">
        <v>2014</v>
      </c>
      <c r="G11992">
        <v>6.55</v>
      </c>
    </row>
    <row r="11993" spans="5:7">
      <c r="E11993" s="80">
        <v>41653</v>
      </c>
      <c r="F11993">
        <v>2014</v>
      </c>
      <c r="G11993">
        <v>6.55</v>
      </c>
    </row>
    <row r="11994" spans="5:7">
      <c r="E11994" s="80">
        <v>41654</v>
      </c>
      <c r="F11994">
        <v>2014</v>
      </c>
      <c r="G11994">
        <v>6.55</v>
      </c>
    </row>
    <row r="11995" spans="5:7">
      <c r="E11995" s="80">
        <v>41655</v>
      </c>
      <c r="F11995">
        <v>2014</v>
      </c>
      <c r="G11995">
        <v>6.5</v>
      </c>
    </row>
    <row r="11996" spans="5:7">
      <c r="E11996" s="80">
        <v>41656</v>
      </c>
      <c r="F11996">
        <v>2014</v>
      </c>
      <c r="G11996">
        <v>6.5</v>
      </c>
    </row>
    <row r="11997" spans="5:7">
      <c r="E11997" s="80">
        <v>41657</v>
      </c>
      <c r="F11997">
        <v>2014</v>
      </c>
      <c r="G11997">
        <v>6.5</v>
      </c>
    </row>
    <row r="11998" spans="5:7">
      <c r="E11998" s="80">
        <v>41658</v>
      </c>
      <c r="F11998">
        <v>2014</v>
      </c>
      <c r="G11998">
        <v>6.5</v>
      </c>
    </row>
    <row r="11999" spans="5:7">
      <c r="E11999" s="80">
        <v>41659</v>
      </c>
      <c r="F11999">
        <v>2014</v>
      </c>
      <c r="G11999">
        <v>6.5</v>
      </c>
    </row>
    <row r="12000" spans="5:7">
      <c r="E12000" s="80">
        <v>41660</v>
      </c>
      <c r="F12000">
        <v>2014</v>
      </c>
      <c r="G12000">
        <v>6.5</v>
      </c>
    </row>
    <row r="12001" spans="5:7">
      <c r="E12001" s="80">
        <v>41661</v>
      </c>
      <c r="F12001">
        <v>2014</v>
      </c>
      <c r="G12001">
        <v>6.5</v>
      </c>
    </row>
    <row r="12002" spans="5:7">
      <c r="E12002" s="80">
        <v>41662</v>
      </c>
      <c r="F12002">
        <v>2014</v>
      </c>
      <c r="G12002">
        <v>6.55</v>
      </c>
    </row>
    <row r="12003" spans="5:7">
      <c r="E12003" s="80">
        <v>41663</v>
      </c>
      <c r="F12003">
        <v>2014</v>
      </c>
      <c r="G12003">
        <v>6.55</v>
      </c>
    </row>
    <row r="12004" spans="5:7">
      <c r="E12004" s="80">
        <v>41664</v>
      </c>
      <c r="F12004">
        <v>2014</v>
      </c>
      <c r="G12004">
        <v>6.55</v>
      </c>
    </row>
    <row r="12005" spans="5:7">
      <c r="E12005" s="80">
        <v>41665</v>
      </c>
      <c r="F12005">
        <v>2014</v>
      </c>
      <c r="G12005">
        <v>6.55</v>
      </c>
    </row>
    <row r="12006" spans="5:7">
      <c r="E12006" s="80">
        <v>41666</v>
      </c>
      <c r="F12006">
        <v>2014</v>
      </c>
      <c r="G12006">
        <v>6.55</v>
      </c>
    </row>
    <row r="12007" spans="5:7">
      <c r="E12007" s="80">
        <v>41667</v>
      </c>
      <c r="F12007">
        <v>2014</v>
      </c>
      <c r="G12007">
        <v>6.55</v>
      </c>
    </row>
    <row r="12008" spans="5:7">
      <c r="E12008" s="80">
        <v>41668</v>
      </c>
      <c r="F12008">
        <v>2014</v>
      </c>
      <c r="G12008">
        <v>6.55</v>
      </c>
    </row>
    <row r="12009" spans="5:7">
      <c r="E12009" s="80">
        <v>41669</v>
      </c>
      <c r="F12009">
        <v>2014</v>
      </c>
      <c r="G12009">
        <v>6.55</v>
      </c>
    </row>
    <row r="12010" spans="5:7">
      <c r="E12010" s="80">
        <v>41670</v>
      </c>
      <c r="F12010">
        <v>2014</v>
      </c>
      <c r="G12010">
        <v>6.55</v>
      </c>
    </row>
    <row r="12011" spans="5:7">
      <c r="E12011" s="80">
        <v>41671</v>
      </c>
      <c r="F12011">
        <v>2014</v>
      </c>
      <c r="G12011">
        <v>6.55</v>
      </c>
    </row>
    <row r="12012" spans="5:7">
      <c r="E12012" s="80">
        <v>41672</v>
      </c>
      <c r="F12012">
        <v>2014</v>
      </c>
      <c r="G12012">
        <v>6.55</v>
      </c>
    </row>
    <row r="12013" spans="5:7">
      <c r="E12013" s="80">
        <v>41673</v>
      </c>
      <c r="F12013">
        <v>2014</v>
      </c>
      <c r="G12013">
        <v>6.55</v>
      </c>
    </row>
    <row r="12014" spans="5:7">
      <c r="E12014" s="80">
        <v>41674</v>
      </c>
      <c r="F12014">
        <v>2014</v>
      </c>
      <c r="G12014">
        <v>6.55</v>
      </c>
    </row>
    <row r="12015" spans="5:7">
      <c r="E12015" s="80">
        <v>41675</v>
      </c>
      <c r="F12015">
        <v>2014</v>
      </c>
      <c r="G12015">
        <v>6.55</v>
      </c>
    </row>
    <row r="12016" spans="5:7">
      <c r="E12016" s="80">
        <v>41676</v>
      </c>
      <c r="F12016">
        <v>2014</v>
      </c>
      <c r="G12016">
        <v>6.55</v>
      </c>
    </row>
    <row r="12017" spans="5:7">
      <c r="E12017" s="80">
        <v>41677</v>
      </c>
      <c r="F12017">
        <v>2014</v>
      </c>
      <c r="G12017">
        <v>6.55</v>
      </c>
    </row>
    <row r="12018" spans="5:7">
      <c r="E12018" s="80">
        <v>41678</v>
      </c>
      <c r="F12018">
        <v>2014</v>
      </c>
      <c r="G12018">
        <v>6.55</v>
      </c>
    </row>
    <row r="12019" spans="5:7">
      <c r="E12019" s="80">
        <v>41679</v>
      </c>
      <c r="F12019">
        <v>2014</v>
      </c>
      <c r="G12019">
        <v>6.55</v>
      </c>
    </row>
    <row r="12020" spans="5:7">
      <c r="E12020" s="80">
        <v>41680</v>
      </c>
      <c r="F12020">
        <v>2014</v>
      </c>
      <c r="G12020">
        <v>6.55</v>
      </c>
    </row>
    <row r="12021" spans="5:7">
      <c r="E12021" s="80">
        <v>41681</v>
      </c>
      <c r="F12021">
        <v>2014</v>
      </c>
      <c r="G12021">
        <v>6.55</v>
      </c>
    </row>
    <row r="12022" spans="5:7">
      <c r="E12022" s="80">
        <v>41682</v>
      </c>
      <c r="F12022">
        <v>2014</v>
      </c>
      <c r="G12022">
        <v>6.55</v>
      </c>
    </row>
    <row r="12023" spans="5:7">
      <c r="E12023" s="80">
        <v>41683</v>
      </c>
      <c r="F12023">
        <v>2014</v>
      </c>
      <c r="G12023">
        <v>6.5</v>
      </c>
    </row>
    <row r="12024" spans="5:7">
      <c r="E12024" s="80">
        <v>41684</v>
      </c>
      <c r="F12024">
        <v>2014</v>
      </c>
      <c r="G12024">
        <v>6.5</v>
      </c>
    </row>
    <row r="12025" spans="5:7">
      <c r="E12025" s="80">
        <v>41685</v>
      </c>
      <c r="F12025">
        <v>2014</v>
      </c>
      <c r="G12025">
        <v>6.5</v>
      </c>
    </row>
    <row r="12026" spans="5:7">
      <c r="E12026" s="80">
        <v>41686</v>
      </c>
      <c r="F12026">
        <v>2014</v>
      </c>
      <c r="G12026">
        <v>6.5</v>
      </c>
    </row>
    <row r="12027" spans="5:7">
      <c r="E12027" s="80">
        <v>41687</v>
      </c>
      <c r="F12027">
        <v>2014</v>
      </c>
      <c r="G12027">
        <v>6.5</v>
      </c>
    </row>
    <row r="12028" spans="5:7">
      <c r="E12028" s="80">
        <v>41688</v>
      </c>
      <c r="F12028">
        <v>2014</v>
      </c>
      <c r="G12028">
        <v>6.5</v>
      </c>
    </row>
    <row r="12029" spans="5:7">
      <c r="E12029" s="80">
        <v>41689</v>
      </c>
      <c r="F12029">
        <v>2014</v>
      </c>
      <c r="G12029">
        <v>6.5</v>
      </c>
    </row>
    <row r="12030" spans="5:7">
      <c r="E12030" s="80">
        <v>41690</v>
      </c>
      <c r="F12030">
        <v>2014</v>
      </c>
      <c r="G12030">
        <v>6.5</v>
      </c>
    </row>
    <row r="12031" spans="5:7">
      <c r="E12031" s="80">
        <v>41691</v>
      </c>
      <c r="F12031">
        <v>2014</v>
      </c>
      <c r="G12031">
        <v>6.5</v>
      </c>
    </row>
    <row r="12032" spans="5:7">
      <c r="E12032" s="80">
        <v>41692</v>
      </c>
      <c r="F12032">
        <v>2014</v>
      </c>
      <c r="G12032">
        <v>6.5</v>
      </c>
    </row>
    <row r="12033" spans="5:7">
      <c r="E12033" s="80">
        <v>41693</v>
      </c>
      <c r="F12033">
        <v>2014</v>
      </c>
      <c r="G12033">
        <v>6.5</v>
      </c>
    </row>
    <row r="12034" spans="5:7">
      <c r="E12034" s="80">
        <v>41694</v>
      </c>
      <c r="F12034">
        <v>2014</v>
      </c>
      <c r="G12034">
        <v>6.5</v>
      </c>
    </row>
    <row r="12035" spans="5:7">
      <c r="E12035" s="80">
        <v>41695</v>
      </c>
      <c r="F12035">
        <v>2014</v>
      </c>
      <c r="G12035">
        <v>6.5</v>
      </c>
    </row>
    <row r="12036" spans="5:7">
      <c r="E12036" s="80">
        <v>41696</v>
      </c>
      <c r="F12036">
        <v>2014</v>
      </c>
      <c r="G12036">
        <v>6.5</v>
      </c>
    </row>
    <row r="12037" spans="5:7">
      <c r="E12037" s="80">
        <v>41697</v>
      </c>
      <c r="F12037">
        <v>2014</v>
      </c>
      <c r="G12037">
        <v>6.5</v>
      </c>
    </row>
    <row r="12038" spans="5:7">
      <c r="E12038" s="80">
        <v>41698</v>
      </c>
      <c r="F12038">
        <v>2014</v>
      </c>
      <c r="G12038">
        <v>6.5</v>
      </c>
    </row>
    <row r="12039" spans="5:7">
      <c r="E12039" s="80">
        <v>41699</v>
      </c>
      <c r="F12039">
        <v>2014</v>
      </c>
      <c r="G12039">
        <v>6.5</v>
      </c>
    </row>
    <row r="12040" spans="5:7">
      <c r="E12040" s="80">
        <v>41700</v>
      </c>
      <c r="F12040">
        <v>2014</v>
      </c>
      <c r="G12040">
        <v>6.5</v>
      </c>
    </row>
    <row r="12041" spans="5:7">
      <c r="E12041" s="80">
        <v>41701</v>
      </c>
      <c r="F12041">
        <v>2014</v>
      </c>
      <c r="G12041">
        <v>6.5</v>
      </c>
    </row>
    <row r="12042" spans="5:7">
      <c r="E12042" s="80">
        <v>41702</v>
      </c>
      <c r="F12042">
        <v>2014</v>
      </c>
      <c r="G12042">
        <v>6.5</v>
      </c>
    </row>
    <row r="12043" spans="5:7">
      <c r="E12043" s="80">
        <v>41703</v>
      </c>
      <c r="F12043">
        <v>2014</v>
      </c>
      <c r="G12043">
        <v>6.5</v>
      </c>
    </row>
    <row r="12044" spans="5:7">
      <c r="E12044" s="80">
        <v>41704</v>
      </c>
      <c r="F12044">
        <v>2014</v>
      </c>
      <c r="G12044">
        <v>6.45</v>
      </c>
    </row>
    <row r="12045" spans="5:7">
      <c r="E12045" s="80">
        <v>41705</v>
      </c>
      <c r="F12045">
        <v>2014</v>
      </c>
      <c r="G12045">
        <v>6.45</v>
      </c>
    </row>
    <row r="12046" spans="5:7">
      <c r="E12046" s="80">
        <v>41706</v>
      </c>
      <c r="F12046">
        <v>2014</v>
      </c>
      <c r="G12046">
        <v>6.45</v>
      </c>
    </row>
    <row r="12047" spans="5:7">
      <c r="E12047" s="80">
        <v>41707</v>
      </c>
      <c r="F12047">
        <v>2014</v>
      </c>
      <c r="G12047">
        <v>6.45</v>
      </c>
    </row>
    <row r="12048" spans="5:7">
      <c r="E12048" s="80">
        <v>41708</v>
      </c>
      <c r="F12048">
        <v>2014</v>
      </c>
      <c r="G12048">
        <v>6.45</v>
      </c>
    </row>
    <row r="12049" spans="5:7">
      <c r="E12049" s="80">
        <v>41709</v>
      </c>
      <c r="F12049">
        <v>2014</v>
      </c>
      <c r="G12049">
        <v>6.45</v>
      </c>
    </row>
    <row r="12050" spans="5:7">
      <c r="E12050" s="80">
        <v>41710</v>
      </c>
      <c r="F12050">
        <v>2014</v>
      </c>
      <c r="G12050">
        <v>6.45</v>
      </c>
    </row>
    <row r="12051" spans="5:7">
      <c r="E12051" s="80">
        <v>41711</v>
      </c>
      <c r="F12051">
        <v>2014</v>
      </c>
      <c r="G12051">
        <v>6.5</v>
      </c>
    </row>
    <row r="12052" spans="5:7">
      <c r="E12052" s="80">
        <v>41712</v>
      </c>
      <c r="F12052">
        <v>2014</v>
      </c>
      <c r="G12052">
        <v>6.5</v>
      </c>
    </row>
    <row r="12053" spans="5:7">
      <c r="E12053" s="80">
        <v>41713</v>
      </c>
      <c r="F12053">
        <v>2014</v>
      </c>
      <c r="G12053">
        <v>6.5</v>
      </c>
    </row>
    <row r="12054" spans="5:7">
      <c r="E12054" s="80">
        <v>41714</v>
      </c>
      <c r="F12054">
        <v>2014</v>
      </c>
      <c r="G12054">
        <v>6.5</v>
      </c>
    </row>
    <row r="12055" spans="5:7">
      <c r="E12055" s="80">
        <v>41715</v>
      </c>
      <c r="F12055">
        <v>2014</v>
      </c>
      <c r="G12055">
        <v>6.5</v>
      </c>
    </row>
    <row r="12056" spans="5:7">
      <c r="E12056" s="80">
        <v>41716</v>
      </c>
      <c r="F12056">
        <v>2014</v>
      </c>
      <c r="G12056">
        <v>6.5</v>
      </c>
    </row>
    <row r="12057" spans="5:7">
      <c r="E12057" s="80">
        <v>41717</v>
      </c>
      <c r="F12057">
        <v>2014</v>
      </c>
      <c r="G12057">
        <v>6.5</v>
      </c>
    </row>
    <row r="12058" spans="5:7">
      <c r="E12058" s="80">
        <v>41718</v>
      </c>
      <c r="F12058">
        <v>2014</v>
      </c>
      <c r="G12058">
        <v>6.45</v>
      </c>
    </row>
    <row r="12059" spans="5:7">
      <c r="E12059" s="80">
        <v>41719</v>
      </c>
      <c r="F12059">
        <v>2014</v>
      </c>
      <c r="G12059">
        <v>6.45</v>
      </c>
    </row>
    <row r="12060" spans="5:7">
      <c r="E12060" s="80">
        <v>41720</v>
      </c>
      <c r="F12060">
        <v>2014</v>
      </c>
      <c r="G12060">
        <v>6.45</v>
      </c>
    </row>
    <row r="12061" spans="5:7">
      <c r="E12061" s="80">
        <v>41721</v>
      </c>
      <c r="F12061">
        <v>2014</v>
      </c>
      <c r="G12061">
        <v>6.45</v>
      </c>
    </row>
    <row r="12062" spans="5:7">
      <c r="E12062" s="80">
        <v>41722</v>
      </c>
      <c r="F12062">
        <v>2014</v>
      </c>
      <c r="G12062">
        <v>6.45</v>
      </c>
    </row>
    <row r="12063" spans="5:7">
      <c r="E12063" s="80">
        <v>41723</v>
      </c>
      <c r="F12063">
        <v>2014</v>
      </c>
      <c r="G12063">
        <v>6.45</v>
      </c>
    </row>
    <row r="12064" spans="5:7">
      <c r="E12064" s="80">
        <v>41724</v>
      </c>
      <c r="F12064">
        <v>2014</v>
      </c>
      <c r="G12064">
        <v>6.45</v>
      </c>
    </row>
    <row r="12065" spans="5:7">
      <c r="E12065" s="80">
        <v>41725</v>
      </c>
      <c r="F12065">
        <v>2014</v>
      </c>
      <c r="G12065">
        <v>6.6</v>
      </c>
    </row>
    <row r="12066" spans="5:7">
      <c r="E12066" s="80">
        <v>41726</v>
      </c>
      <c r="F12066">
        <v>2014</v>
      </c>
      <c r="G12066">
        <v>6.6</v>
      </c>
    </row>
    <row r="12067" spans="5:7">
      <c r="E12067" s="80">
        <v>41727</v>
      </c>
      <c r="F12067">
        <v>2014</v>
      </c>
      <c r="G12067">
        <v>6.6</v>
      </c>
    </row>
    <row r="12068" spans="5:7">
      <c r="E12068" s="80">
        <v>41728</v>
      </c>
      <c r="F12068">
        <v>2014</v>
      </c>
      <c r="G12068">
        <v>6.6</v>
      </c>
    </row>
    <row r="12069" spans="5:7">
      <c r="E12069" s="80">
        <v>41729</v>
      </c>
      <c r="F12069">
        <v>2014</v>
      </c>
      <c r="G12069">
        <v>6.6</v>
      </c>
    </row>
    <row r="12070" spans="5:7">
      <c r="E12070" s="80">
        <v>41730</v>
      </c>
      <c r="F12070">
        <v>2014</v>
      </c>
      <c r="G12070">
        <v>6.6</v>
      </c>
    </row>
    <row r="12071" spans="5:7">
      <c r="E12071" s="80">
        <v>41731</v>
      </c>
      <c r="F12071">
        <v>2014</v>
      </c>
      <c r="G12071">
        <v>6.6</v>
      </c>
    </row>
    <row r="12072" spans="5:7">
      <c r="E12072" s="80">
        <v>41732</v>
      </c>
      <c r="F12072">
        <v>2014</v>
      </c>
      <c r="G12072">
        <v>6.65</v>
      </c>
    </row>
    <row r="12073" spans="5:7">
      <c r="E12073" s="80">
        <v>41733</v>
      </c>
      <c r="F12073">
        <v>2014</v>
      </c>
      <c r="G12073">
        <v>6.65</v>
      </c>
    </row>
    <row r="12074" spans="5:7">
      <c r="E12074" s="80">
        <v>41734</v>
      </c>
      <c r="F12074">
        <v>2014</v>
      </c>
      <c r="G12074">
        <v>6.65</v>
      </c>
    </row>
    <row r="12075" spans="5:7">
      <c r="E12075" s="80">
        <v>41735</v>
      </c>
      <c r="F12075">
        <v>2014</v>
      </c>
      <c r="G12075">
        <v>6.65</v>
      </c>
    </row>
    <row r="12076" spans="5:7">
      <c r="E12076" s="80">
        <v>41736</v>
      </c>
      <c r="F12076">
        <v>2014</v>
      </c>
      <c r="G12076">
        <v>6.65</v>
      </c>
    </row>
    <row r="12077" spans="5:7">
      <c r="E12077" s="80">
        <v>41737</v>
      </c>
      <c r="F12077">
        <v>2014</v>
      </c>
      <c r="G12077">
        <v>6.65</v>
      </c>
    </row>
    <row r="12078" spans="5:7">
      <c r="E12078" s="80">
        <v>41738</v>
      </c>
      <c r="F12078">
        <v>2014</v>
      </c>
      <c r="G12078">
        <v>6.65</v>
      </c>
    </row>
    <row r="12079" spans="5:7">
      <c r="E12079" s="80">
        <v>41739</v>
      </c>
      <c r="F12079">
        <v>2014</v>
      </c>
      <c r="G12079">
        <v>6.7</v>
      </c>
    </row>
    <row r="12080" spans="5:7">
      <c r="E12080" s="80">
        <v>41740</v>
      </c>
      <c r="F12080">
        <v>2014</v>
      </c>
      <c r="G12080">
        <v>6.7</v>
      </c>
    </row>
    <row r="12081" spans="5:7">
      <c r="E12081" s="80">
        <v>41741</v>
      </c>
      <c r="F12081">
        <v>2014</v>
      </c>
      <c r="G12081">
        <v>6.7</v>
      </c>
    </row>
    <row r="12082" spans="5:7">
      <c r="E12082" s="80">
        <v>41742</v>
      </c>
      <c r="F12082">
        <v>2014</v>
      </c>
      <c r="G12082">
        <v>6.7</v>
      </c>
    </row>
    <row r="12083" spans="5:7">
      <c r="E12083" s="80">
        <v>41743</v>
      </c>
      <c r="F12083">
        <v>2014</v>
      </c>
      <c r="G12083">
        <v>6.7</v>
      </c>
    </row>
    <row r="12084" spans="5:7">
      <c r="E12084" s="80">
        <v>41744</v>
      </c>
      <c r="F12084">
        <v>2014</v>
      </c>
      <c r="G12084">
        <v>6.7</v>
      </c>
    </row>
    <row r="12085" spans="5:7">
      <c r="E12085" s="80">
        <v>41745</v>
      </c>
      <c r="F12085">
        <v>2014</v>
      </c>
      <c r="G12085">
        <v>6.7</v>
      </c>
    </row>
    <row r="12086" spans="5:7">
      <c r="E12086" s="80">
        <v>41746</v>
      </c>
      <c r="F12086">
        <v>2014</v>
      </c>
      <c r="G12086">
        <v>6.7</v>
      </c>
    </row>
    <row r="12087" spans="5:7">
      <c r="E12087" s="80">
        <v>41747</v>
      </c>
      <c r="F12087">
        <v>2014</v>
      </c>
      <c r="G12087">
        <v>6.7</v>
      </c>
    </row>
    <row r="12088" spans="5:7">
      <c r="E12088" s="80">
        <v>41748</v>
      </c>
      <c r="F12088">
        <v>2014</v>
      </c>
      <c r="G12088">
        <v>6.7</v>
      </c>
    </row>
    <row r="12089" spans="5:7">
      <c r="E12089" s="80">
        <v>41749</v>
      </c>
      <c r="F12089">
        <v>2014</v>
      </c>
      <c r="G12089">
        <v>6.7</v>
      </c>
    </row>
    <row r="12090" spans="5:7">
      <c r="E12090" s="80">
        <v>41750</v>
      </c>
      <c r="F12090">
        <v>2014</v>
      </c>
      <c r="G12090">
        <v>6.7</v>
      </c>
    </row>
    <row r="12091" spans="5:7">
      <c r="E12091" s="80">
        <v>41751</v>
      </c>
      <c r="F12091">
        <v>2014</v>
      </c>
      <c r="G12091">
        <v>6.7</v>
      </c>
    </row>
    <row r="12092" spans="5:7">
      <c r="E12092" s="80">
        <v>41752</v>
      </c>
      <c r="F12092">
        <v>2014</v>
      </c>
      <c r="G12092">
        <v>6.7</v>
      </c>
    </row>
    <row r="12093" spans="5:7">
      <c r="E12093" s="80">
        <v>41753</v>
      </c>
      <c r="F12093">
        <v>2014</v>
      </c>
      <c r="G12093">
        <v>6.7</v>
      </c>
    </row>
    <row r="12094" spans="5:7">
      <c r="E12094" s="80">
        <v>41754</v>
      </c>
      <c r="F12094">
        <v>2014</v>
      </c>
      <c r="G12094">
        <v>6.7</v>
      </c>
    </row>
    <row r="12095" spans="5:7">
      <c r="E12095" s="80">
        <v>41755</v>
      </c>
      <c r="F12095">
        <v>2014</v>
      </c>
      <c r="G12095">
        <v>6.7</v>
      </c>
    </row>
    <row r="12096" spans="5:7">
      <c r="E12096" s="80">
        <v>41756</v>
      </c>
      <c r="F12096">
        <v>2014</v>
      </c>
      <c r="G12096">
        <v>6.7</v>
      </c>
    </row>
    <row r="12097" spans="5:7">
      <c r="E12097" s="80">
        <v>41757</v>
      </c>
      <c r="F12097">
        <v>2014</v>
      </c>
      <c r="G12097">
        <v>6.7</v>
      </c>
    </row>
    <row r="12098" spans="5:7">
      <c r="E12098" s="80">
        <v>41758</v>
      </c>
      <c r="F12098">
        <v>2014</v>
      </c>
      <c r="G12098">
        <v>6.7</v>
      </c>
    </row>
    <row r="12099" spans="5:7">
      <c r="E12099" s="80">
        <v>41759</v>
      </c>
      <c r="F12099">
        <v>2014</v>
      </c>
      <c r="G12099">
        <v>6.7</v>
      </c>
    </row>
    <row r="12100" spans="5:7">
      <c r="E12100" s="80">
        <v>41760</v>
      </c>
      <c r="F12100">
        <v>2014</v>
      </c>
      <c r="G12100">
        <v>6.7</v>
      </c>
    </row>
    <row r="12101" spans="5:7">
      <c r="E12101" s="80">
        <v>41761</v>
      </c>
      <c r="F12101">
        <v>2014</v>
      </c>
      <c r="G12101">
        <v>6.7</v>
      </c>
    </row>
    <row r="12102" spans="5:7">
      <c r="E12102" s="80">
        <v>41762</v>
      </c>
      <c r="F12102">
        <v>2014</v>
      </c>
      <c r="G12102">
        <v>6.7</v>
      </c>
    </row>
    <row r="12103" spans="5:7">
      <c r="E12103" s="80">
        <v>41763</v>
      </c>
      <c r="F12103">
        <v>2014</v>
      </c>
      <c r="G12103">
        <v>6.7</v>
      </c>
    </row>
    <row r="12104" spans="5:7">
      <c r="E12104" s="80">
        <v>41764</v>
      </c>
      <c r="F12104">
        <v>2014</v>
      </c>
      <c r="G12104">
        <v>6.7</v>
      </c>
    </row>
    <row r="12105" spans="5:7">
      <c r="E12105" s="80">
        <v>41765</v>
      </c>
      <c r="F12105">
        <v>2014</v>
      </c>
      <c r="G12105">
        <v>6.7</v>
      </c>
    </row>
    <row r="12106" spans="5:7">
      <c r="E12106" s="80">
        <v>41766</v>
      </c>
      <c r="F12106">
        <v>2014</v>
      </c>
      <c r="G12106">
        <v>6.7</v>
      </c>
    </row>
    <row r="12107" spans="5:7">
      <c r="E12107" s="80">
        <v>41767</v>
      </c>
      <c r="F12107">
        <v>2014</v>
      </c>
      <c r="G12107">
        <v>6.8</v>
      </c>
    </row>
    <row r="12108" spans="5:7">
      <c r="E12108" s="80">
        <v>41768</v>
      </c>
      <c r="F12108">
        <v>2014</v>
      </c>
      <c r="G12108">
        <v>6.8</v>
      </c>
    </row>
    <row r="12109" spans="5:7">
      <c r="E12109" s="80">
        <v>41769</v>
      </c>
      <c r="F12109">
        <v>2014</v>
      </c>
      <c r="G12109">
        <v>6.8</v>
      </c>
    </row>
    <row r="12110" spans="5:7">
      <c r="E12110" s="80">
        <v>41770</v>
      </c>
      <c r="F12110">
        <v>2014</v>
      </c>
      <c r="G12110">
        <v>6.8</v>
      </c>
    </row>
    <row r="12111" spans="5:7">
      <c r="E12111" s="80">
        <v>41771</v>
      </c>
      <c r="F12111">
        <v>2014</v>
      </c>
      <c r="G12111">
        <v>6.8</v>
      </c>
    </row>
    <row r="12112" spans="5:7">
      <c r="E12112" s="80">
        <v>41772</v>
      </c>
      <c r="F12112">
        <v>2014</v>
      </c>
      <c r="G12112">
        <v>6.8</v>
      </c>
    </row>
    <row r="12113" spans="5:7">
      <c r="E12113" s="80">
        <v>41773</v>
      </c>
      <c r="F12113">
        <v>2014</v>
      </c>
      <c r="G12113">
        <v>6.8</v>
      </c>
    </row>
    <row r="12114" spans="5:7">
      <c r="E12114" s="80">
        <v>41774</v>
      </c>
      <c r="F12114">
        <v>2014</v>
      </c>
      <c r="G12114">
        <v>6.75</v>
      </c>
    </row>
    <row r="12115" spans="5:7">
      <c r="E12115" s="80">
        <v>41775</v>
      </c>
      <c r="F12115">
        <v>2014</v>
      </c>
      <c r="G12115">
        <v>6.75</v>
      </c>
    </row>
    <row r="12116" spans="5:7">
      <c r="E12116" s="80">
        <v>41776</v>
      </c>
      <c r="F12116">
        <v>2014</v>
      </c>
      <c r="G12116">
        <v>6.75</v>
      </c>
    </row>
    <row r="12117" spans="5:7">
      <c r="E12117" s="80">
        <v>41777</v>
      </c>
      <c r="F12117">
        <v>2014</v>
      </c>
      <c r="G12117">
        <v>6.75</v>
      </c>
    </row>
    <row r="12118" spans="5:7">
      <c r="E12118" s="80">
        <v>41778</v>
      </c>
      <c r="F12118">
        <v>2014</v>
      </c>
      <c r="G12118">
        <v>6.75</v>
      </c>
    </row>
    <row r="12119" spans="5:7">
      <c r="E12119" s="80">
        <v>41779</v>
      </c>
      <c r="F12119">
        <v>2014</v>
      </c>
      <c r="G12119">
        <v>6.75</v>
      </c>
    </row>
    <row r="12120" spans="5:7">
      <c r="E12120" s="80">
        <v>41780</v>
      </c>
      <c r="F12120">
        <v>2014</v>
      </c>
      <c r="G12120">
        <v>6.75</v>
      </c>
    </row>
    <row r="12121" spans="5:7">
      <c r="E12121" s="80">
        <v>41781</v>
      </c>
      <c r="F12121">
        <v>2014</v>
      </c>
      <c r="G12121">
        <v>6.75</v>
      </c>
    </row>
    <row r="12122" spans="5:7">
      <c r="E12122" s="80">
        <v>41782</v>
      </c>
      <c r="F12122">
        <v>2014</v>
      </c>
      <c r="G12122">
        <v>6.75</v>
      </c>
    </row>
    <row r="12123" spans="5:7">
      <c r="E12123" s="80">
        <v>41783</v>
      </c>
      <c r="F12123">
        <v>2014</v>
      </c>
      <c r="G12123">
        <v>6.75</v>
      </c>
    </row>
    <row r="12124" spans="5:7">
      <c r="E12124" s="80">
        <v>41784</v>
      </c>
      <c r="F12124">
        <v>2014</v>
      </c>
      <c r="G12124">
        <v>6.75</v>
      </c>
    </row>
    <row r="12125" spans="5:7">
      <c r="E12125" s="80">
        <v>41785</v>
      </c>
      <c r="F12125">
        <v>2014</v>
      </c>
      <c r="G12125">
        <v>6.75</v>
      </c>
    </row>
    <row r="12126" spans="5:7">
      <c r="E12126" s="80">
        <v>41786</v>
      </c>
      <c r="F12126">
        <v>2014</v>
      </c>
      <c r="G12126">
        <v>6.75</v>
      </c>
    </row>
    <row r="12127" spans="5:7">
      <c r="E12127" s="80">
        <v>41787</v>
      </c>
      <c r="F12127">
        <v>2014</v>
      </c>
      <c r="G12127">
        <v>6.75</v>
      </c>
    </row>
    <row r="12128" spans="5:7">
      <c r="E12128" s="80">
        <v>41788</v>
      </c>
      <c r="F12128">
        <v>2014</v>
      </c>
      <c r="G12128">
        <v>6.85</v>
      </c>
    </row>
    <row r="12129" spans="5:7">
      <c r="E12129" s="80">
        <v>41789</v>
      </c>
      <c r="F12129">
        <v>2014</v>
      </c>
      <c r="G12129">
        <v>6.85</v>
      </c>
    </row>
    <row r="12130" spans="5:7">
      <c r="E12130" s="80">
        <v>41790</v>
      </c>
      <c r="F12130">
        <v>2014</v>
      </c>
      <c r="G12130">
        <v>6.85</v>
      </c>
    </row>
    <row r="12131" spans="5:7">
      <c r="E12131" s="80">
        <v>41791</v>
      </c>
      <c r="F12131">
        <v>2014</v>
      </c>
      <c r="G12131">
        <v>6.85</v>
      </c>
    </row>
    <row r="12132" spans="5:7">
      <c r="E12132" s="80">
        <v>41792</v>
      </c>
      <c r="F12132">
        <v>2014</v>
      </c>
      <c r="G12132">
        <v>6.85</v>
      </c>
    </row>
    <row r="12133" spans="5:7">
      <c r="E12133" s="80">
        <v>41793</v>
      </c>
      <c r="F12133">
        <v>2014</v>
      </c>
      <c r="G12133">
        <v>6.85</v>
      </c>
    </row>
    <row r="12134" spans="5:7">
      <c r="E12134" s="80">
        <v>41794</v>
      </c>
      <c r="F12134">
        <v>2014</v>
      </c>
      <c r="G12134">
        <v>6.85</v>
      </c>
    </row>
    <row r="12135" spans="5:7">
      <c r="E12135" s="80">
        <v>41795</v>
      </c>
      <c r="F12135">
        <v>2014</v>
      </c>
      <c r="G12135">
        <v>6.9</v>
      </c>
    </row>
    <row r="12136" spans="5:7">
      <c r="E12136" s="80">
        <v>41796</v>
      </c>
      <c r="F12136">
        <v>2014</v>
      </c>
      <c r="G12136">
        <v>6.9</v>
      </c>
    </row>
    <row r="12137" spans="5:7">
      <c r="E12137" s="80">
        <v>41797</v>
      </c>
      <c r="F12137">
        <v>2014</v>
      </c>
      <c r="G12137">
        <v>6.9</v>
      </c>
    </row>
    <row r="12138" spans="5:7">
      <c r="E12138" s="80">
        <v>41798</v>
      </c>
      <c r="F12138">
        <v>2014</v>
      </c>
      <c r="G12138">
        <v>6.9</v>
      </c>
    </row>
    <row r="12139" spans="5:7">
      <c r="E12139" s="80">
        <v>41799</v>
      </c>
      <c r="F12139">
        <v>2014</v>
      </c>
      <c r="G12139">
        <v>6.9</v>
      </c>
    </row>
    <row r="12140" spans="5:7">
      <c r="E12140" s="80">
        <v>41800</v>
      </c>
      <c r="F12140">
        <v>2014</v>
      </c>
      <c r="G12140">
        <v>6.9</v>
      </c>
    </row>
    <row r="12141" spans="5:7">
      <c r="E12141" s="80">
        <v>41801</v>
      </c>
      <c r="F12141">
        <v>2014</v>
      </c>
      <c r="G12141">
        <v>6.9</v>
      </c>
    </row>
    <row r="12142" spans="5:7">
      <c r="E12142" s="80">
        <v>41802</v>
      </c>
      <c r="F12142">
        <v>2014</v>
      </c>
      <c r="G12142">
        <v>6.95</v>
      </c>
    </row>
    <row r="12143" spans="5:7">
      <c r="E12143" s="80">
        <v>41803</v>
      </c>
      <c r="F12143">
        <v>2014</v>
      </c>
      <c r="G12143">
        <v>6.95</v>
      </c>
    </row>
    <row r="12144" spans="5:7">
      <c r="E12144" s="80">
        <v>41804</v>
      </c>
      <c r="F12144">
        <v>2014</v>
      </c>
      <c r="G12144">
        <v>6.95</v>
      </c>
    </row>
    <row r="12145" spans="5:7">
      <c r="E12145" s="80">
        <v>41805</v>
      </c>
      <c r="F12145">
        <v>2014</v>
      </c>
      <c r="G12145">
        <v>6.95</v>
      </c>
    </row>
    <row r="12146" spans="5:7">
      <c r="E12146" s="80">
        <v>41806</v>
      </c>
      <c r="F12146">
        <v>2014</v>
      </c>
      <c r="G12146">
        <v>6.95</v>
      </c>
    </row>
    <row r="12147" spans="5:7">
      <c r="E12147" s="80">
        <v>41807</v>
      </c>
      <c r="F12147">
        <v>2014</v>
      </c>
      <c r="G12147">
        <v>6.95</v>
      </c>
    </row>
    <row r="12148" spans="5:7">
      <c r="E12148" s="80">
        <v>41808</v>
      </c>
      <c r="F12148">
        <v>2014</v>
      </c>
      <c r="G12148">
        <v>6.95</v>
      </c>
    </row>
    <row r="12149" spans="5:7">
      <c r="E12149" s="80">
        <v>41809</v>
      </c>
      <c r="F12149">
        <v>2014</v>
      </c>
      <c r="G12149">
        <v>6.95</v>
      </c>
    </row>
    <row r="12150" spans="5:7">
      <c r="E12150" s="80">
        <v>41810</v>
      </c>
      <c r="F12150">
        <v>2014</v>
      </c>
      <c r="G12150">
        <v>6.95</v>
      </c>
    </row>
    <row r="12151" spans="5:7">
      <c r="E12151" s="80">
        <v>41811</v>
      </c>
      <c r="F12151">
        <v>2014</v>
      </c>
      <c r="G12151">
        <v>6.95</v>
      </c>
    </row>
    <row r="12152" spans="5:7">
      <c r="E12152" s="80">
        <v>41812</v>
      </c>
      <c r="F12152">
        <v>2014</v>
      </c>
      <c r="G12152">
        <v>6.95</v>
      </c>
    </row>
    <row r="12153" spans="5:7">
      <c r="E12153" s="80">
        <v>41813</v>
      </c>
      <c r="F12153">
        <v>2014</v>
      </c>
      <c r="G12153">
        <v>6.95</v>
      </c>
    </row>
    <row r="12154" spans="5:7">
      <c r="E12154" s="80">
        <v>41814</v>
      </c>
      <c r="F12154">
        <v>2014</v>
      </c>
      <c r="G12154">
        <v>6.95</v>
      </c>
    </row>
    <row r="12155" spans="5:7">
      <c r="E12155" s="80">
        <v>41815</v>
      </c>
      <c r="F12155">
        <v>2014</v>
      </c>
      <c r="G12155">
        <v>6.95</v>
      </c>
    </row>
    <row r="12156" spans="5:7">
      <c r="E12156" s="80">
        <v>41816</v>
      </c>
      <c r="F12156">
        <v>2014</v>
      </c>
      <c r="G12156">
        <v>6.95</v>
      </c>
    </row>
    <row r="12157" spans="5:7">
      <c r="E12157" s="80">
        <v>41817</v>
      </c>
      <c r="F12157">
        <v>2014</v>
      </c>
      <c r="G12157">
        <v>6.95</v>
      </c>
    </row>
    <row r="12158" spans="5:7">
      <c r="E12158" s="80">
        <v>41818</v>
      </c>
      <c r="F12158">
        <v>2014</v>
      </c>
      <c r="G12158">
        <v>6.95</v>
      </c>
    </row>
    <row r="12159" spans="5:7">
      <c r="E12159" s="80">
        <v>41819</v>
      </c>
      <c r="F12159">
        <v>2014</v>
      </c>
      <c r="G12159">
        <v>6.95</v>
      </c>
    </row>
    <row r="12160" spans="5:7">
      <c r="E12160" s="80">
        <v>41820</v>
      </c>
      <c r="F12160">
        <v>2014</v>
      </c>
      <c r="G12160">
        <v>6.95</v>
      </c>
    </row>
    <row r="12161" spans="5:7">
      <c r="E12161" s="80">
        <v>41821</v>
      </c>
      <c r="F12161">
        <v>2014</v>
      </c>
      <c r="G12161">
        <v>6.95</v>
      </c>
    </row>
    <row r="12162" spans="5:7">
      <c r="E12162" s="80">
        <v>41822</v>
      </c>
      <c r="F12162">
        <v>2014</v>
      </c>
      <c r="G12162">
        <v>6.95</v>
      </c>
    </row>
    <row r="12163" spans="5:7">
      <c r="E12163" s="80">
        <v>41823</v>
      </c>
      <c r="F12163">
        <v>2014</v>
      </c>
      <c r="G12163">
        <v>6.95</v>
      </c>
    </row>
    <row r="12164" spans="5:7">
      <c r="E12164" s="80">
        <v>41824</v>
      </c>
      <c r="F12164">
        <v>2014</v>
      </c>
      <c r="G12164">
        <v>6.95</v>
      </c>
    </row>
    <row r="12165" spans="5:7">
      <c r="E12165" s="80">
        <v>41825</v>
      </c>
      <c r="F12165">
        <v>2014</v>
      </c>
      <c r="G12165">
        <v>6.95</v>
      </c>
    </row>
    <row r="12166" spans="5:7">
      <c r="E12166" s="80">
        <v>41826</v>
      </c>
      <c r="F12166">
        <v>2014</v>
      </c>
      <c r="G12166">
        <v>6.95</v>
      </c>
    </row>
    <row r="12167" spans="5:7">
      <c r="E12167" s="80">
        <v>41827</v>
      </c>
      <c r="F12167">
        <v>2014</v>
      </c>
      <c r="G12167">
        <v>6.95</v>
      </c>
    </row>
    <row r="12168" spans="5:7">
      <c r="E12168" s="80">
        <v>41828</v>
      </c>
      <c r="F12168">
        <v>2014</v>
      </c>
      <c r="G12168">
        <v>6.95</v>
      </c>
    </row>
    <row r="12169" spans="5:7">
      <c r="E12169" s="80">
        <v>41829</v>
      </c>
      <c r="F12169">
        <v>2014</v>
      </c>
      <c r="G12169">
        <v>6.95</v>
      </c>
    </row>
    <row r="12170" spans="5:7">
      <c r="E12170" s="80">
        <v>41830</v>
      </c>
      <c r="F12170">
        <v>2014</v>
      </c>
      <c r="G12170">
        <v>7</v>
      </c>
    </row>
    <row r="12171" spans="5:7">
      <c r="E12171" s="80">
        <v>41831</v>
      </c>
      <c r="F12171">
        <v>2014</v>
      </c>
      <c r="G12171">
        <v>7</v>
      </c>
    </row>
    <row r="12172" spans="5:7">
      <c r="E12172" s="80">
        <v>41832</v>
      </c>
      <c r="F12172">
        <v>2014</v>
      </c>
      <c r="G12172">
        <v>7</v>
      </c>
    </row>
    <row r="12173" spans="5:7">
      <c r="E12173" s="80">
        <v>41833</v>
      </c>
      <c r="F12173">
        <v>2014</v>
      </c>
      <c r="G12173">
        <v>7</v>
      </c>
    </row>
    <row r="12174" spans="5:7">
      <c r="E12174" s="80">
        <v>41834</v>
      </c>
      <c r="F12174">
        <v>2014</v>
      </c>
      <c r="G12174">
        <v>7</v>
      </c>
    </row>
    <row r="12175" spans="5:7">
      <c r="E12175" s="80">
        <v>41835</v>
      </c>
      <c r="F12175">
        <v>2014</v>
      </c>
      <c r="G12175">
        <v>7</v>
      </c>
    </row>
    <row r="12176" spans="5:7">
      <c r="E12176" s="80">
        <v>41836</v>
      </c>
      <c r="F12176">
        <v>2014</v>
      </c>
      <c r="G12176">
        <v>7</v>
      </c>
    </row>
    <row r="12177" spans="5:7">
      <c r="E12177" s="80">
        <v>41837</v>
      </c>
      <c r="F12177">
        <v>2014</v>
      </c>
      <c r="G12177">
        <v>6.95</v>
      </c>
    </row>
    <row r="12178" spans="5:7">
      <c r="E12178" s="80">
        <v>41838</v>
      </c>
      <c r="F12178">
        <v>2014</v>
      </c>
      <c r="G12178">
        <v>6.95</v>
      </c>
    </row>
    <row r="12179" spans="5:7">
      <c r="E12179" s="80">
        <v>41839</v>
      </c>
      <c r="F12179">
        <v>2014</v>
      </c>
      <c r="G12179">
        <v>6.95</v>
      </c>
    </row>
    <row r="12180" spans="5:7">
      <c r="E12180" s="80">
        <v>41840</v>
      </c>
      <c r="F12180">
        <v>2014</v>
      </c>
      <c r="G12180">
        <v>6.95</v>
      </c>
    </row>
    <row r="12181" spans="5:7">
      <c r="E12181" s="80">
        <v>41841</v>
      </c>
      <c r="F12181">
        <v>2014</v>
      </c>
      <c r="G12181">
        <v>6.95</v>
      </c>
    </row>
    <row r="12182" spans="5:7">
      <c r="E12182" s="80">
        <v>41842</v>
      </c>
      <c r="F12182">
        <v>2014</v>
      </c>
      <c r="G12182">
        <v>6.95</v>
      </c>
    </row>
    <row r="12183" spans="5:7">
      <c r="E12183" s="80">
        <v>41843</v>
      </c>
      <c r="F12183">
        <v>2014</v>
      </c>
      <c r="G12183">
        <v>6.95</v>
      </c>
    </row>
    <row r="12184" spans="5:7">
      <c r="E12184" s="80">
        <v>41844</v>
      </c>
      <c r="F12184">
        <v>2014</v>
      </c>
      <c r="G12184">
        <v>7</v>
      </c>
    </row>
    <row r="12185" spans="5:7">
      <c r="E12185" s="80">
        <v>41845</v>
      </c>
      <c r="F12185">
        <v>2014</v>
      </c>
      <c r="G12185">
        <v>7</v>
      </c>
    </row>
    <row r="12186" spans="5:7">
      <c r="E12186" s="80">
        <v>41846</v>
      </c>
      <c r="F12186">
        <v>2014</v>
      </c>
      <c r="G12186">
        <v>7</v>
      </c>
    </row>
    <row r="12187" spans="5:7">
      <c r="E12187" s="80">
        <v>41847</v>
      </c>
      <c r="F12187">
        <v>2014</v>
      </c>
      <c r="G12187">
        <v>7</v>
      </c>
    </row>
    <row r="12188" spans="5:7">
      <c r="E12188" s="80">
        <v>41848</v>
      </c>
      <c r="F12188">
        <v>2014</v>
      </c>
      <c r="G12188">
        <v>7</v>
      </c>
    </row>
    <row r="12189" spans="5:7">
      <c r="E12189" s="80">
        <v>41849</v>
      </c>
      <c r="F12189">
        <v>2014</v>
      </c>
      <c r="G12189">
        <v>7</v>
      </c>
    </row>
    <row r="12190" spans="5:7">
      <c r="E12190" s="80">
        <v>41850</v>
      </c>
      <c r="F12190">
        <v>2014</v>
      </c>
      <c r="G12190">
        <v>7</v>
      </c>
    </row>
    <row r="12191" spans="5:7">
      <c r="E12191" s="80">
        <v>41851</v>
      </c>
      <c r="F12191">
        <v>2014</v>
      </c>
      <c r="G12191">
        <v>7</v>
      </c>
    </row>
    <row r="12192" spans="5:7">
      <c r="E12192" s="80">
        <v>41852</v>
      </c>
      <c r="F12192">
        <v>2014</v>
      </c>
      <c r="G12192">
        <v>7</v>
      </c>
    </row>
    <row r="12193" spans="5:7">
      <c r="E12193" s="80">
        <v>41853</v>
      </c>
      <c r="F12193">
        <v>2014</v>
      </c>
      <c r="G12193">
        <v>7</v>
      </c>
    </row>
    <row r="12194" spans="5:7">
      <c r="E12194" s="80">
        <v>41854</v>
      </c>
      <c r="F12194">
        <v>2014</v>
      </c>
      <c r="G12194">
        <v>7</v>
      </c>
    </row>
    <row r="12195" spans="5:7">
      <c r="E12195" s="80">
        <v>41855</v>
      </c>
      <c r="F12195">
        <v>2014</v>
      </c>
      <c r="G12195">
        <v>7</v>
      </c>
    </row>
    <row r="12196" spans="5:7">
      <c r="E12196" s="80">
        <v>41856</v>
      </c>
      <c r="F12196">
        <v>2014</v>
      </c>
      <c r="G12196">
        <v>7</v>
      </c>
    </row>
    <row r="12197" spans="5:7">
      <c r="E12197" s="80">
        <v>41857</v>
      </c>
      <c r="F12197">
        <v>2014</v>
      </c>
      <c r="G12197">
        <v>7</v>
      </c>
    </row>
    <row r="12198" spans="5:7">
      <c r="E12198" s="80">
        <v>41858</v>
      </c>
      <c r="F12198">
        <v>2014</v>
      </c>
      <c r="G12198">
        <v>6.95</v>
      </c>
    </row>
    <row r="12199" spans="5:7">
      <c r="E12199" s="80">
        <v>41859</v>
      </c>
      <c r="F12199">
        <v>2014</v>
      </c>
      <c r="G12199">
        <v>6.95</v>
      </c>
    </row>
    <row r="12200" spans="5:7">
      <c r="E12200" s="80">
        <v>41860</v>
      </c>
      <c r="F12200">
        <v>2014</v>
      </c>
      <c r="G12200">
        <v>6.95</v>
      </c>
    </row>
    <row r="12201" spans="5:7">
      <c r="E12201" s="80">
        <v>41861</v>
      </c>
      <c r="F12201">
        <v>2014</v>
      </c>
      <c r="G12201">
        <v>6.95</v>
      </c>
    </row>
    <row r="12202" spans="5:7">
      <c r="E12202" s="80">
        <v>41862</v>
      </c>
      <c r="F12202">
        <v>2014</v>
      </c>
      <c r="G12202">
        <v>6.95</v>
      </c>
    </row>
    <row r="12203" spans="5:7">
      <c r="E12203" s="80">
        <v>41863</v>
      </c>
      <c r="F12203">
        <v>2014</v>
      </c>
      <c r="G12203">
        <v>6.95</v>
      </c>
    </row>
    <row r="12204" spans="5:7">
      <c r="E12204" s="80">
        <v>41864</v>
      </c>
      <c r="F12204">
        <v>2014</v>
      </c>
      <c r="G12204">
        <v>6.95</v>
      </c>
    </row>
    <row r="12205" spans="5:7">
      <c r="E12205" s="80">
        <v>41865</v>
      </c>
      <c r="F12205">
        <v>2014</v>
      </c>
      <c r="G12205">
        <v>6.95</v>
      </c>
    </row>
    <row r="12206" spans="5:7">
      <c r="E12206" s="80">
        <v>41866</v>
      </c>
      <c r="F12206">
        <v>2014</v>
      </c>
      <c r="G12206">
        <v>6.95</v>
      </c>
    </row>
    <row r="12207" spans="5:7">
      <c r="E12207" s="80">
        <v>41867</v>
      </c>
      <c r="F12207">
        <v>2014</v>
      </c>
      <c r="G12207">
        <v>6.95</v>
      </c>
    </row>
    <row r="12208" spans="5:7">
      <c r="E12208" s="80">
        <v>41868</v>
      </c>
      <c r="F12208">
        <v>2014</v>
      </c>
      <c r="G12208">
        <v>6.95</v>
      </c>
    </row>
    <row r="12209" spans="5:7">
      <c r="E12209" s="80">
        <v>41869</v>
      </c>
      <c r="F12209">
        <v>2014</v>
      </c>
      <c r="G12209">
        <v>6.95</v>
      </c>
    </row>
    <row r="12210" spans="5:7">
      <c r="E12210" s="80">
        <v>41870</v>
      </c>
      <c r="F12210">
        <v>2014</v>
      </c>
      <c r="G12210">
        <v>6.95</v>
      </c>
    </row>
    <row r="12211" spans="5:7">
      <c r="E12211" s="80">
        <v>41871</v>
      </c>
      <c r="F12211">
        <v>2014</v>
      </c>
      <c r="G12211">
        <v>6.95</v>
      </c>
    </row>
    <row r="12212" spans="5:7">
      <c r="E12212" s="80">
        <v>41872</v>
      </c>
      <c r="F12212">
        <v>2014</v>
      </c>
      <c r="G12212">
        <v>7.05</v>
      </c>
    </row>
    <row r="12213" spans="5:7">
      <c r="E12213" s="80">
        <v>41873</v>
      </c>
      <c r="F12213">
        <v>2014</v>
      </c>
      <c r="G12213">
        <v>7.05</v>
      </c>
    </row>
    <row r="12214" spans="5:7">
      <c r="E12214" s="80">
        <v>41874</v>
      </c>
      <c r="F12214">
        <v>2014</v>
      </c>
      <c r="G12214">
        <v>7.05</v>
      </c>
    </row>
    <row r="12215" spans="5:7">
      <c r="E12215" s="80">
        <v>41875</v>
      </c>
      <c r="F12215">
        <v>2014</v>
      </c>
      <c r="G12215">
        <v>7.05</v>
      </c>
    </row>
    <row r="12216" spans="5:7">
      <c r="E12216" s="80">
        <v>41876</v>
      </c>
      <c r="F12216">
        <v>2014</v>
      </c>
      <c r="G12216">
        <v>7.05</v>
      </c>
    </row>
    <row r="12217" spans="5:7">
      <c r="E12217" s="80">
        <v>41877</v>
      </c>
      <c r="F12217">
        <v>2014</v>
      </c>
      <c r="G12217">
        <v>7.05</v>
      </c>
    </row>
    <row r="12218" spans="5:7">
      <c r="E12218" s="80">
        <v>41878</v>
      </c>
      <c r="F12218">
        <v>2014</v>
      </c>
      <c r="G12218">
        <v>7.05</v>
      </c>
    </row>
    <row r="12219" spans="5:7">
      <c r="E12219" s="80">
        <v>41879</v>
      </c>
      <c r="F12219">
        <v>2014</v>
      </c>
      <c r="G12219">
        <v>7.1</v>
      </c>
    </row>
    <row r="12220" spans="5:7">
      <c r="E12220" s="80">
        <v>41880</v>
      </c>
      <c r="F12220">
        <v>2014</v>
      </c>
      <c r="G12220">
        <v>7.1</v>
      </c>
    </row>
    <row r="12221" spans="5:7">
      <c r="E12221" s="80">
        <v>41881</v>
      </c>
      <c r="F12221">
        <v>2014</v>
      </c>
      <c r="G12221">
        <v>7.1</v>
      </c>
    </row>
    <row r="12222" spans="5:7">
      <c r="E12222" s="80">
        <v>41882</v>
      </c>
      <c r="F12222">
        <v>2014</v>
      </c>
      <c r="G12222">
        <v>7.1</v>
      </c>
    </row>
    <row r="12223" spans="5:7">
      <c r="E12223" s="80">
        <v>41883</v>
      </c>
      <c r="F12223">
        <v>2014</v>
      </c>
      <c r="G12223">
        <v>7.1</v>
      </c>
    </row>
    <row r="12224" spans="5:7">
      <c r="E12224" s="80">
        <v>41884</v>
      </c>
      <c r="F12224">
        <v>2014</v>
      </c>
      <c r="G12224">
        <v>7.1</v>
      </c>
    </row>
    <row r="12225" spans="5:7">
      <c r="E12225" s="80">
        <v>41885</v>
      </c>
      <c r="F12225">
        <v>2014</v>
      </c>
      <c r="G12225">
        <v>7.1</v>
      </c>
    </row>
    <row r="12226" spans="5:7">
      <c r="E12226" s="80">
        <v>41886</v>
      </c>
      <c r="F12226">
        <v>2014</v>
      </c>
      <c r="G12226">
        <v>7.15</v>
      </c>
    </row>
    <row r="12227" spans="5:7">
      <c r="E12227" s="80">
        <v>41887</v>
      </c>
      <c r="F12227">
        <v>2014</v>
      </c>
      <c r="G12227">
        <v>7.15</v>
      </c>
    </row>
    <row r="12228" spans="5:7">
      <c r="E12228" s="80">
        <v>41888</v>
      </c>
      <c r="F12228">
        <v>2014</v>
      </c>
      <c r="G12228">
        <v>7.15</v>
      </c>
    </row>
    <row r="12229" spans="5:7">
      <c r="E12229" s="80">
        <v>41889</v>
      </c>
      <c r="F12229">
        <v>2014</v>
      </c>
      <c r="G12229">
        <v>7.15</v>
      </c>
    </row>
    <row r="12230" spans="5:7">
      <c r="E12230" s="80">
        <v>41890</v>
      </c>
      <c r="F12230">
        <v>2014</v>
      </c>
      <c r="G12230">
        <v>7.15</v>
      </c>
    </row>
    <row r="12231" spans="5:7">
      <c r="E12231" s="80">
        <v>41891</v>
      </c>
      <c r="F12231">
        <v>2014</v>
      </c>
      <c r="G12231">
        <v>7.15</v>
      </c>
    </row>
    <row r="12232" spans="5:7">
      <c r="E12232" s="80">
        <v>41892</v>
      </c>
      <c r="F12232">
        <v>2014</v>
      </c>
      <c r="G12232">
        <v>7.15</v>
      </c>
    </row>
    <row r="12233" spans="5:7">
      <c r="E12233" s="80">
        <v>41893</v>
      </c>
      <c r="F12233">
        <v>2014</v>
      </c>
      <c r="G12233">
        <v>7.15</v>
      </c>
    </row>
    <row r="12234" spans="5:7">
      <c r="E12234" s="80">
        <v>41894</v>
      </c>
      <c r="F12234">
        <v>2014</v>
      </c>
      <c r="G12234">
        <v>7.15</v>
      </c>
    </row>
    <row r="12235" spans="5:7">
      <c r="E12235" s="80">
        <v>41895</v>
      </c>
      <c r="F12235">
        <v>2014</v>
      </c>
      <c r="G12235">
        <v>7.15</v>
      </c>
    </row>
    <row r="12236" spans="5:7">
      <c r="E12236" s="80">
        <v>41896</v>
      </c>
      <c r="F12236">
        <v>2014</v>
      </c>
      <c r="G12236">
        <v>7.15</v>
      </c>
    </row>
    <row r="12237" spans="5:7">
      <c r="E12237" s="80">
        <v>41897</v>
      </c>
      <c r="F12237">
        <v>2014</v>
      </c>
      <c r="G12237">
        <v>7.15</v>
      </c>
    </row>
    <row r="12238" spans="5:7">
      <c r="E12238" s="80">
        <v>41898</v>
      </c>
      <c r="F12238">
        <v>2014</v>
      </c>
      <c r="G12238">
        <v>7.15</v>
      </c>
    </row>
    <row r="12239" spans="5:7">
      <c r="E12239" s="80">
        <v>41899</v>
      </c>
      <c r="F12239">
        <v>2014</v>
      </c>
      <c r="G12239">
        <v>7.15</v>
      </c>
    </row>
    <row r="12240" spans="5:7">
      <c r="E12240" s="80">
        <v>41900</v>
      </c>
      <c r="F12240">
        <v>2014</v>
      </c>
      <c r="G12240">
        <v>7.15</v>
      </c>
    </row>
    <row r="12241" spans="5:7">
      <c r="E12241" s="80">
        <v>41901</v>
      </c>
      <c r="F12241">
        <v>2014</v>
      </c>
      <c r="G12241">
        <v>7.15</v>
      </c>
    </row>
    <row r="12242" spans="5:7">
      <c r="E12242" s="80">
        <v>41902</v>
      </c>
      <c r="F12242">
        <v>2014</v>
      </c>
      <c r="G12242">
        <v>7.15</v>
      </c>
    </row>
    <row r="12243" spans="5:7">
      <c r="E12243" s="80">
        <v>41903</v>
      </c>
      <c r="F12243">
        <v>2014</v>
      </c>
      <c r="G12243">
        <v>7.15</v>
      </c>
    </row>
    <row r="12244" spans="5:7">
      <c r="E12244" s="80">
        <v>41904</v>
      </c>
      <c r="F12244">
        <v>2014</v>
      </c>
      <c r="G12244">
        <v>7.15</v>
      </c>
    </row>
    <row r="12245" spans="5:7">
      <c r="E12245" s="80">
        <v>41905</v>
      </c>
      <c r="F12245">
        <v>2014</v>
      </c>
      <c r="G12245">
        <v>7.15</v>
      </c>
    </row>
    <row r="12246" spans="5:7">
      <c r="E12246" s="80">
        <v>41906</v>
      </c>
      <c r="F12246">
        <v>2014</v>
      </c>
      <c r="G12246">
        <v>7.15</v>
      </c>
    </row>
    <row r="12247" spans="5:7">
      <c r="E12247" s="80">
        <v>41907</v>
      </c>
      <c r="F12247">
        <v>2014</v>
      </c>
      <c r="G12247">
        <v>7.15</v>
      </c>
    </row>
    <row r="12248" spans="5:7">
      <c r="E12248" s="80">
        <v>41908</v>
      </c>
      <c r="F12248">
        <v>2014</v>
      </c>
      <c r="G12248">
        <v>7.15</v>
      </c>
    </row>
    <row r="12249" spans="5:7">
      <c r="E12249" s="80">
        <v>41909</v>
      </c>
      <c r="F12249">
        <v>2014</v>
      </c>
      <c r="G12249">
        <v>7.15</v>
      </c>
    </row>
    <row r="12250" spans="5:7">
      <c r="E12250" s="80">
        <v>41910</v>
      </c>
      <c r="F12250">
        <v>2014</v>
      </c>
      <c r="G12250">
        <v>7.15</v>
      </c>
    </row>
    <row r="12251" spans="5:7">
      <c r="E12251" s="80">
        <v>41911</v>
      </c>
      <c r="F12251">
        <v>2014</v>
      </c>
      <c r="G12251">
        <v>7.15</v>
      </c>
    </row>
    <row r="12252" spans="5:7">
      <c r="E12252" s="80">
        <v>41912</v>
      </c>
      <c r="F12252">
        <v>2014</v>
      </c>
      <c r="G12252">
        <v>7.15</v>
      </c>
    </row>
    <row r="12253" spans="5:7">
      <c r="E12253" s="80">
        <v>41913</v>
      </c>
      <c r="F12253">
        <v>2014</v>
      </c>
      <c r="G12253">
        <v>7.15</v>
      </c>
    </row>
    <row r="12254" spans="5:7">
      <c r="E12254" s="80">
        <v>41914</v>
      </c>
      <c r="F12254">
        <v>2014</v>
      </c>
      <c r="G12254">
        <v>7.15</v>
      </c>
    </row>
    <row r="12255" spans="5:7">
      <c r="E12255" s="80">
        <v>41915</v>
      </c>
      <c r="F12255">
        <v>2014</v>
      </c>
      <c r="G12255">
        <v>7.15</v>
      </c>
    </row>
    <row r="12256" spans="5:7">
      <c r="E12256" s="80">
        <v>41916</v>
      </c>
      <c r="F12256">
        <v>2014</v>
      </c>
      <c r="G12256">
        <v>7.15</v>
      </c>
    </row>
    <row r="12257" spans="5:7">
      <c r="E12257" s="80">
        <v>41917</v>
      </c>
      <c r="F12257">
        <v>2014</v>
      </c>
      <c r="G12257">
        <v>7.15</v>
      </c>
    </row>
    <row r="12258" spans="5:7">
      <c r="E12258" s="80">
        <v>41918</v>
      </c>
      <c r="F12258">
        <v>2014</v>
      </c>
      <c r="G12258">
        <v>7.15</v>
      </c>
    </row>
    <row r="12259" spans="5:7">
      <c r="E12259" s="80">
        <v>41919</v>
      </c>
      <c r="F12259">
        <v>2014</v>
      </c>
      <c r="G12259">
        <v>7.15</v>
      </c>
    </row>
    <row r="12260" spans="5:7">
      <c r="E12260" s="80">
        <v>41920</v>
      </c>
      <c r="F12260">
        <v>2014</v>
      </c>
      <c r="G12260">
        <v>7.15</v>
      </c>
    </row>
    <row r="12261" spans="5:7">
      <c r="E12261" s="80">
        <v>41921</v>
      </c>
      <c r="F12261">
        <v>2014</v>
      </c>
      <c r="G12261">
        <v>7.2</v>
      </c>
    </row>
    <row r="12262" spans="5:7">
      <c r="E12262" s="80">
        <v>41922</v>
      </c>
      <c r="F12262">
        <v>2014</v>
      </c>
      <c r="G12262">
        <v>7.2</v>
      </c>
    </row>
    <row r="12263" spans="5:7">
      <c r="E12263" s="80">
        <v>41923</v>
      </c>
      <c r="F12263">
        <v>2014</v>
      </c>
      <c r="G12263">
        <v>7.2</v>
      </c>
    </row>
    <row r="12264" spans="5:7">
      <c r="E12264" s="80">
        <v>41924</v>
      </c>
      <c r="F12264">
        <v>2014</v>
      </c>
      <c r="G12264">
        <v>7.2</v>
      </c>
    </row>
    <row r="12265" spans="5:7">
      <c r="E12265" s="80">
        <v>41925</v>
      </c>
      <c r="F12265">
        <v>2014</v>
      </c>
      <c r="G12265">
        <v>7.2</v>
      </c>
    </row>
    <row r="12266" spans="5:7">
      <c r="E12266" s="80">
        <v>41926</v>
      </c>
      <c r="F12266">
        <v>2014</v>
      </c>
      <c r="G12266">
        <v>7.2</v>
      </c>
    </row>
    <row r="12267" spans="5:7">
      <c r="E12267" s="80">
        <v>41927</v>
      </c>
      <c r="F12267">
        <v>2014</v>
      </c>
      <c r="G12267">
        <v>7.2</v>
      </c>
    </row>
    <row r="12268" spans="5:7">
      <c r="E12268" s="80">
        <v>41928</v>
      </c>
      <c r="F12268">
        <v>2014</v>
      </c>
      <c r="G12268">
        <v>7.15</v>
      </c>
    </row>
    <row r="12269" spans="5:7">
      <c r="E12269" s="80">
        <v>41929</v>
      </c>
      <c r="F12269">
        <v>2014</v>
      </c>
      <c r="G12269">
        <v>7.15</v>
      </c>
    </row>
    <row r="12270" spans="5:7">
      <c r="E12270" s="80">
        <v>41930</v>
      </c>
      <c r="F12270">
        <v>2014</v>
      </c>
      <c r="G12270">
        <v>7.15</v>
      </c>
    </row>
    <row r="12271" spans="5:7">
      <c r="E12271" s="80">
        <v>41931</v>
      </c>
      <c r="F12271">
        <v>2014</v>
      </c>
      <c r="G12271">
        <v>7.15</v>
      </c>
    </row>
    <row r="12272" spans="5:7">
      <c r="E12272" s="80">
        <v>41932</v>
      </c>
      <c r="F12272">
        <v>2014</v>
      </c>
      <c r="G12272">
        <v>7.15</v>
      </c>
    </row>
    <row r="12273" spans="5:7">
      <c r="E12273" s="80">
        <v>41933</v>
      </c>
      <c r="F12273">
        <v>2014</v>
      </c>
      <c r="G12273">
        <v>7.15</v>
      </c>
    </row>
    <row r="12274" spans="5:7">
      <c r="E12274" s="80">
        <v>41934</v>
      </c>
      <c r="F12274">
        <v>2014</v>
      </c>
      <c r="G12274">
        <v>7.15</v>
      </c>
    </row>
    <row r="12275" spans="5:7">
      <c r="E12275" s="80">
        <v>41935</v>
      </c>
      <c r="F12275">
        <v>2014</v>
      </c>
      <c r="G12275">
        <v>7.2</v>
      </c>
    </row>
    <row r="12276" spans="5:7">
      <c r="E12276" s="80">
        <v>41936</v>
      </c>
      <c r="F12276">
        <v>2014</v>
      </c>
      <c r="G12276">
        <v>7.2</v>
      </c>
    </row>
    <row r="12277" spans="5:7">
      <c r="E12277" s="80">
        <v>41937</v>
      </c>
      <c r="F12277">
        <v>2014</v>
      </c>
      <c r="G12277">
        <v>7.2</v>
      </c>
    </row>
    <row r="12278" spans="5:7">
      <c r="E12278" s="80">
        <v>41938</v>
      </c>
      <c r="F12278">
        <v>2014</v>
      </c>
      <c r="G12278">
        <v>7.2</v>
      </c>
    </row>
    <row r="12279" spans="5:7">
      <c r="E12279" s="80">
        <v>41939</v>
      </c>
      <c r="F12279">
        <v>2014</v>
      </c>
      <c r="G12279">
        <v>7.2</v>
      </c>
    </row>
    <row r="12280" spans="5:7">
      <c r="E12280" s="80">
        <v>41940</v>
      </c>
      <c r="F12280">
        <v>2014</v>
      </c>
      <c r="G12280">
        <v>7.2</v>
      </c>
    </row>
    <row r="12281" spans="5:7">
      <c r="E12281" s="80">
        <v>41941</v>
      </c>
      <c r="F12281">
        <v>2014</v>
      </c>
      <c r="G12281">
        <v>7.2</v>
      </c>
    </row>
    <row r="12282" spans="5:7">
      <c r="E12282" s="80">
        <v>41942</v>
      </c>
      <c r="F12282">
        <v>2014</v>
      </c>
      <c r="G12282">
        <v>7.2</v>
      </c>
    </row>
    <row r="12283" spans="5:7">
      <c r="E12283" s="80">
        <v>41943</v>
      </c>
      <c r="F12283">
        <v>2014</v>
      </c>
      <c r="G12283">
        <v>7.2</v>
      </c>
    </row>
    <row r="12284" spans="5:7">
      <c r="E12284" s="80">
        <v>41944</v>
      </c>
      <c r="F12284">
        <v>2014</v>
      </c>
      <c r="G12284">
        <v>7.2</v>
      </c>
    </row>
    <row r="12285" spans="5:7">
      <c r="E12285" s="80">
        <v>41945</v>
      </c>
      <c r="F12285">
        <v>2014</v>
      </c>
      <c r="G12285">
        <v>7.2</v>
      </c>
    </row>
    <row r="12286" spans="5:7">
      <c r="E12286" s="80">
        <v>41946</v>
      </c>
      <c r="F12286">
        <v>2014</v>
      </c>
      <c r="G12286">
        <v>7.2</v>
      </c>
    </row>
    <row r="12287" spans="5:7">
      <c r="E12287" s="80">
        <v>41947</v>
      </c>
      <c r="F12287">
        <v>2014</v>
      </c>
      <c r="G12287">
        <v>7.2</v>
      </c>
    </row>
    <row r="12288" spans="5:7">
      <c r="E12288" s="80">
        <v>41948</v>
      </c>
      <c r="F12288">
        <v>2014</v>
      </c>
      <c r="G12288">
        <v>7.2</v>
      </c>
    </row>
    <row r="12289" spans="5:7">
      <c r="E12289" s="80">
        <v>41949</v>
      </c>
      <c r="F12289">
        <v>2014</v>
      </c>
      <c r="G12289">
        <v>7.2</v>
      </c>
    </row>
    <row r="12290" spans="5:7">
      <c r="E12290" s="80">
        <v>41950</v>
      </c>
      <c r="F12290">
        <v>2014</v>
      </c>
      <c r="G12290">
        <v>7.2</v>
      </c>
    </row>
    <row r="12291" spans="5:7">
      <c r="E12291" s="80">
        <v>41951</v>
      </c>
      <c r="F12291">
        <v>2014</v>
      </c>
      <c r="G12291">
        <v>7.2</v>
      </c>
    </row>
    <row r="12292" spans="5:7">
      <c r="E12292" s="80">
        <v>41952</v>
      </c>
      <c r="F12292">
        <v>2014</v>
      </c>
      <c r="G12292">
        <v>7.2</v>
      </c>
    </row>
    <row r="12293" spans="5:7">
      <c r="E12293" s="80">
        <v>41953</v>
      </c>
      <c r="F12293">
        <v>2014</v>
      </c>
      <c r="G12293">
        <v>7.2</v>
      </c>
    </row>
    <row r="12294" spans="5:7">
      <c r="E12294" s="80">
        <v>41954</v>
      </c>
      <c r="F12294">
        <v>2014</v>
      </c>
      <c r="G12294">
        <v>7.2</v>
      </c>
    </row>
    <row r="12295" spans="5:7">
      <c r="E12295" s="80">
        <v>41955</v>
      </c>
      <c r="F12295">
        <v>2014</v>
      </c>
      <c r="G12295">
        <v>7.2</v>
      </c>
    </row>
    <row r="12296" spans="5:7">
      <c r="E12296" s="80">
        <v>41956</v>
      </c>
      <c r="F12296">
        <v>2014</v>
      </c>
      <c r="G12296">
        <v>7.25</v>
      </c>
    </row>
    <row r="12297" spans="5:7">
      <c r="E12297" s="80">
        <v>41957</v>
      </c>
      <c r="F12297">
        <v>2014</v>
      </c>
      <c r="G12297">
        <v>7.25</v>
      </c>
    </row>
    <row r="12298" spans="5:7">
      <c r="E12298" s="80">
        <v>41958</v>
      </c>
      <c r="F12298">
        <v>2014</v>
      </c>
      <c r="G12298">
        <v>7.25</v>
      </c>
    </row>
    <row r="12299" spans="5:7">
      <c r="E12299" s="80">
        <v>41959</v>
      </c>
      <c r="F12299">
        <v>2014</v>
      </c>
      <c r="G12299">
        <v>7.25</v>
      </c>
    </row>
    <row r="12300" spans="5:7">
      <c r="E12300" s="80">
        <v>41960</v>
      </c>
      <c r="F12300">
        <v>2014</v>
      </c>
      <c r="G12300">
        <v>7.25</v>
      </c>
    </row>
    <row r="12301" spans="5:7">
      <c r="E12301" s="80">
        <v>41961</v>
      </c>
      <c r="F12301">
        <v>2014</v>
      </c>
      <c r="G12301">
        <v>7.25</v>
      </c>
    </row>
    <row r="12302" spans="5:7">
      <c r="E12302" s="80">
        <v>41962</v>
      </c>
      <c r="F12302">
        <v>2014</v>
      </c>
      <c r="G12302">
        <v>7.25</v>
      </c>
    </row>
    <row r="12303" spans="5:7">
      <c r="E12303" s="80">
        <v>41963</v>
      </c>
      <c r="F12303">
        <v>2014</v>
      </c>
      <c r="G12303">
        <v>7.2</v>
      </c>
    </row>
    <row r="12304" spans="5:7">
      <c r="E12304" s="80">
        <v>41964</v>
      </c>
      <c r="F12304">
        <v>2014</v>
      </c>
      <c r="G12304">
        <v>7.2</v>
      </c>
    </row>
    <row r="12305" spans="5:7">
      <c r="E12305" s="80">
        <v>41965</v>
      </c>
      <c r="F12305">
        <v>2014</v>
      </c>
      <c r="G12305">
        <v>7.2</v>
      </c>
    </row>
    <row r="12306" spans="5:7">
      <c r="E12306" s="80">
        <v>41966</v>
      </c>
      <c r="F12306">
        <v>2014</v>
      </c>
      <c r="G12306">
        <v>7.2</v>
      </c>
    </row>
    <row r="12307" spans="5:7">
      <c r="E12307" s="80">
        <v>41967</v>
      </c>
      <c r="F12307">
        <v>2014</v>
      </c>
      <c r="G12307">
        <v>7.2</v>
      </c>
    </row>
    <row r="12308" spans="5:7">
      <c r="E12308" s="80">
        <v>41968</v>
      </c>
      <c r="F12308">
        <v>2014</v>
      </c>
      <c r="G12308">
        <v>7.2</v>
      </c>
    </row>
    <row r="12309" spans="5:7">
      <c r="E12309" s="80">
        <v>41969</v>
      </c>
      <c r="F12309">
        <v>2014</v>
      </c>
      <c r="G12309">
        <v>7.2</v>
      </c>
    </row>
    <row r="12310" spans="5:7">
      <c r="E12310" s="80">
        <v>41970</v>
      </c>
      <c r="F12310">
        <v>2014</v>
      </c>
      <c r="G12310">
        <v>7.2</v>
      </c>
    </row>
    <row r="12311" spans="5:7">
      <c r="E12311" s="80">
        <v>41971</v>
      </c>
      <c r="F12311">
        <v>2014</v>
      </c>
      <c r="G12311">
        <v>7.2</v>
      </c>
    </row>
    <row r="12312" spans="5:7">
      <c r="E12312" s="80">
        <v>41972</v>
      </c>
      <c r="F12312">
        <v>2014</v>
      </c>
      <c r="G12312">
        <v>7.2</v>
      </c>
    </row>
    <row r="12313" spans="5:7">
      <c r="E12313" s="80">
        <v>41973</v>
      </c>
      <c r="F12313">
        <v>2014</v>
      </c>
      <c r="G12313">
        <v>7.2</v>
      </c>
    </row>
    <row r="12314" spans="5:7">
      <c r="E12314" s="80">
        <v>41974</v>
      </c>
      <c r="F12314">
        <v>2014</v>
      </c>
      <c r="G12314">
        <v>7.2</v>
      </c>
    </row>
    <row r="12315" spans="5:7">
      <c r="E12315" s="80">
        <v>41975</v>
      </c>
      <c r="F12315">
        <v>2014</v>
      </c>
      <c r="G12315">
        <v>7.2</v>
      </c>
    </row>
    <row r="12316" spans="5:7">
      <c r="E12316" s="80">
        <v>41976</v>
      </c>
      <c r="F12316">
        <v>2014</v>
      </c>
      <c r="G12316">
        <v>7.2</v>
      </c>
    </row>
    <row r="12317" spans="5:7">
      <c r="E12317" s="80">
        <v>41977</v>
      </c>
      <c r="F12317">
        <v>2014</v>
      </c>
      <c r="G12317">
        <v>7.25</v>
      </c>
    </row>
    <row r="12318" spans="5:7">
      <c r="E12318" s="80">
        <v>41978</v>
      </c>
      <c r="F12318">
        <v>2014</v>
      </c>
      <c r="G12318">
        <v>7.25</v>
      </c>
    </row>
    <row r="12319" spans="5:7">
      <c r="E12319" s="80">
        <v>41979</v>
      </c>
      <c r="F12319">
        <v>2014</v>
      </c>
      <c r="G12319">
        <v>7.25</v>
      </c>
    </row>
    <row r="12320" spans="5:7">
      <c r="E12320" s="80">
        <v>41980</v>
      </c>
      <c r="F12320">
        <v>2014</v>
      </c>
      <c r="G12320">
        <v>7.25</v>
      </c>
    </row>
    <row r="12321" spans="5:7">
      <c r="E12321" s="80">
        <v>41981</v>
      </c>
      <c r="F12321">
        <v>2014</v>
      </c>
      <c r="G12321">
        <v>7.25</v>
      </c>
    </row>
    <row r="12322" spans="5:7">
      <c r="E12322" s="80">
        <v>41982</v>
      </c>
      <c r="F12322">
        <v>2014</v>
      </c>
      <c r="G12322">
        <v>7.25</v>
      </c>
    </row>
    <row r="12323" spans="5:7">
      <c r="E12323" s="80">
        <v>41983</v>
      </c>
      <c r="F12323">
        <v>2014</v>
      </c>
      <c r="G12323">
        <v>7.25</v>
      </c>
    </row>
    <row r="12324" spans="5:7">
      <c r="E12324" s="80">
        <v>41984</v>
      </c>
      <c r="F12324">
        <v>2014</v>
      </c>
      <c r="G12324">
        <v>7.2</v>
      </c>
    </row>
    <row r="12325" spans="5:7">
      <c r="E12325" s="80">
        <v>41985</v>
      </c>
      <c r="F12325">
        <v>2014</v>
      </c>
      <c r="G12325">
        <v>7.2</v>
      </c>
    </row>
    <row r="12326" spans="5:7">
      <c r="E12326" s="80">
        <v>41986</v>
      </c>
      <c r="F12326">
        <v>2014</v>
      </c>
      <c r="G12326">
        <v>7.2</v>
      </c>
    </row>
    <row r="12327" spans="5:7">
      <c r="E12327" s="80">
        <v>41987</v>
      </c>
      <c r="F12327">
        <v>2014</v>
      </c>
      <c r="G12327">
        <v>7.2</v>
      </c>
    </row>
    <row r="12328" spans="5:7">
      <c r="E12328" s="80">
        <v>41988</v>
      </c>
      <c r="F12328">
        <v>2014</v>
      </c>
      <c r="G12328">
        <v>7.2</v>
      </c>
    </row>
    <row r="12329" spans="5:7">
      <c r="E12329" s="80">
        <v>41989</v>
      </c>
      <c r="F12329">
        <v>2014</v>
      </c>
      <c r="G12329">
        <v>7.2</v>
      </c>
    </row>
    <row r="12330" spans="5:7">
      <c r="E12330" s="80">
        <v>41990</v>
      </c>
      <c r="F12330">
        <v>2014</v>
      </c>
      <c r="G12330">
        <v>7.2</v>
      </c>
    </row>
    <row r="12331" spans="5:7">
      <c r="E12331" s="80">
        <v>41991</v>
      </c>
      <c r="F12331">
        <v>2014</v>
      </c>
      <c r="G12331">
        <v>7.25</v>
      </c>
    </row>
    <row r="12332" spans="5:7">
      <c r="E12332" s="80">
        <v>41992</v>
      </c>
      <c r="F12332">
        <v>2014</v>
      </c>
      <c r="G12332">
        <v>7.25</v>
      </c>
    </row>
    <row r="12333" spans="5:7">
      <c r="E12333" s="80">
        <v>41993</v>
      </c>
      <c r="F12333">
        <v>2014</v>
      </c>
      <c r="G12333">
        <v>7.25</v>
      </c>
    </row>
    <row r="12334" spans="5:7">
      <c r="E12334" s="80">
        <v>41994</v>
      </c>
      <c r="F12334">
        <v>2014</v>
      </c>
      <c r="G12334">
        <v>7.25</v>
      </c>
    </row>
    <row r="12335" spans="5:7">
      <c r="E12335" s="80">
        <v>41995</v>
      </c>
      <c r="F12335">
        <v>2014</v>
      </c>
      <c r="G12335">
        <v>7.25</v>
      </c>
    </row>
    <row r="12336" spans="5:7">
      <c r="E12336" s="80">
        <v>41996</v>
      </c>
      <c r="F12336">
        <v>2014</v>
      </c>
      <c r="G12336">
        <v>7.25</v>
      </c>
    </row>
    <row r="12337" spans="5:7">
      <c r="E12337" s="80">
        <v>41997</v>
      </c>
      <c r="F12337">
        <v>2014</v>
      </c>
      <c r="G12337">
        <v>7.25</v>
      </c>
    </row>
    <row r="12338" spans="5:7">
      <c r="E12338" s="80">
        <v>41998</v>
      </c>
      <c r="F12338">
        <v>2014</v>
      </c>
      <c r="G12338">
        <v>7.2</v>
      </c>
    </row>
    <row r="12339" spans="5:7">
      <c r="E12339" s="80">
        <v>41999</v>
      </c>
      <c r="F12339">
        <v>2014</v>
      </c>
      <c r="G12339">
        <v>7.2</v>
      </c>
    </row>
    <row r="12340" spans="5:7">
      <c r="E12340" s="80">
        <v>42000</v>
      </c>
      <c r="F12340">
        <v>2014</v>
      </c>
      <c r="G12340">
        <v>7.2</v>
      </c>
    </row>
    <row r="12341" spans="5:7">
      <c r="E12341" s="80">
        <v>42001</v>
      </c>
      <c r="F12341">
        <v>2014</v>
      </c>
      <c r="G12341">
        <v>7.2</v>
      </c>
    </row>
    <row r="12342" spans="5:7">
      <c r="E12342" s="80">
        <v>42002</v>
      </c>
      <c r="F12342">
        <v>2014</v>
      </c>
      <c r="G12342">
        <v>7.2</v>
      </c>
    </row>
    <row r="12343" spans="5:7">
      <c r="E12343" s="80">
        <v>42003</v>
      </c>
      <c r="F12343">
        <v>2014</v>
      </c>
      <c r="G12343">
        <v>7.2</v>
      </c>
    </row>
    <row r="12344" spans="5:7">
      <c r="E12344" s="80">
        <v>42004</v>
      </c>
      <c r="F12344">
        <v>2014</v>
      </c>
      <c r="G12344">
        <v>7.2</v>
      </c>
    </row>
    <row r="12345" spans="5:7">
      <c r="E12345" s="80">
        <v>42005</v>
      </c>
      <c r="F12345">
        <v>2015</v>
      </c>
      <c r="G12345">
        <v>7.2</v>
      </c>
    </row>
    <row r="12346" spans="5:7">
      <c r="E12346" s="80">
        <v>42006</v>
      </c>
      <c r="F12346">
        <v>2015</v>
      </c>
      <c r="G12346">
        <v>7.2</v>
      </c>
    </row>
    <row r="12347" spans="5:7">
      <c r="E12347" s="80">
        <v>42007</v>
      </c>
      <c r="F12347">
        <v>2015</v>
      </c>
      <c r="G12347">
        <v>7.2</v>
      </c>
    </row>
    <row r="12348" spans="5:7">
      <c r="E12348" s="80">
        <v>42008</v>
      </c>
      <c r="F12348">
        <v>2015</v>
      </c>
      <c r="G12348">
        <v>7.2</v>
      </c>
    </row>
    <row r="12349" spans="5:7">
      <c r="E12349" s="80">
        <v>42009</v>
      </c>
      <c r="F12349">
        <v>2015</v>
      </c>
      <c r="G12349">
        <v>7.2</v>
      </c>
    </row>
    <row r="12350" spans="5:7">
      <c r="E12350" s="80">
        <v>42010</v>
      </c>
      <c r="F12350">
        <v>2015</v>
      </c>
      <c r="G12350">
        <v>7.2</v>
      </c>
    </row>
    <row r="12351" spans="5:7">
      <c r="E12351" s="80">
        <v>42011</v>
      </c>
      <c r="F12351">
        <v>2015</v>
      </c>
      <c r="G12351">
        <v>7.2</v>
      </c>
    </row>
    <row r="12352" spans="5:7">
      <c r="E12352" s="80">
        <v>42012</v>
      </c>
      <c r="F12352">
        <v>2015</v>
      </c>
      <c r="G12352">
        <v>7.25</v>
      </c>
    </row>
    <row r="12353" spans="5:7">
      <c r="E12353" s="80">
        <v>42013</v>
      </c>
      <c r="F12353">
        <v>2015</v>
      </c>
      <c r="G12353">
        <v>7.25</v>
      </c>
    </row>
    <row r="12354" spans="5:7">
      <c r="E12354" s="80">
        <v>42014</v>
      </c>
      <c r="F12354">
        <v>2015</v>
      </c>
      <c r="G12354">
        <v>7.25</v>
      </c>
    </row>
    <row r="12355" spans="5:7">
      <c r="E12355" s="80">
        <v>42015</v>
      </c>
      <c r="F12355">
        <v>2015</v>
      </c>
      <c r="G12355">
        <v>7.25</v>
      </c>
    </row>
    <row r="12356" spans="5:7">
      <c r="E12356" s="80">
        <v>42016</v>
      </c>
      <c r="F12356">
        <v>2015</v>
      </c>
      <c r="G12356">
        <v>7.25</v>
      </c>
    </row>
    <row r="12357" spans="5:7">
      <c r="E12357" s="80">
        <v>42017</v>
      </c>
      <c r="F12357">
        <v>2015</v>
      </c>
      <c r="G12357">
        <v>7.25</v>
      </c>
    </row>
    <row r="12358" spans="5:7">
      <c r="E12358" s="80">
        <v>42018</v>
      </c>
      <c r="F12358">
        <v>2015</v>
      </c>
      <c r="G12358">
        <v>7.25</v>
      </c>
    </row>
    <row r="12359" spans="5:7">
      <c r="E12359" s="80">
        <v>42019</v>
      </c>
      <c r="F12359">
        <v>2015</v>
      </c>
      <c r="G12359">
        <v>7.2</v>
      </c>
    </row>
    <row r="12360" spans="5:7">
      <c r="E12360" s="80">
        <v>42020</v>
      </c>
      <c r="F12360">
        <v>2015</v>
      </c>
      <c r="G12360">
        <v>7.2</v>
      </c>
    </row>
    <row r="12361" spans="5:7">
      <c r="E12361" s="80">
        <v>42021</v>
      </c>
      <c r="F12361">
        <v>2015</v>
      </c>
      <c r="G12361">
        <v>7.2</v>
      </c>
    </row>
    <row r="12362" spans="5:7">
      <c r="E12362" s="80">
        <v>42022</v>
      </c>
      <c r="F12362">
        <v>2015</v>
      </c>
      <c r="G12362">
        <v>7.2</v>
      </c>
    </row>
    <row r="12363" spans="5:7">
      <c r="E12363" s="80">
        <v>42023</v>
      </c>
      <c r="F12363">
        <v>2015</v>
      </c>
      <c r="G12363">
        <v>7.2</v>
      </c>
    </row>
    <row r="12364" spans="5:7">
      <c r="E12364" s="80">
        <v>42024</v>
      </c>
      <c r="F12364">
        <v>2015</v>
      </c>
      <c r="G12364">
        <v>7.2</v>
      </c>
    </row>
    <row r="12365" spans="5:7">
      <c r="E12365" s="80">
        <v>42025</v>
      </c>
      <c r="F12365">
        <v>2015</v>
      </c>
      <c r="G12365">
        <v>7.2</v>
      </c>
    </row>
    <row r="12366" spans="5:7">
      <c r="E12366" s="80">
        <v>42026</v>
      </c>
      <c r="F12366">
        <v>2015</v>
      </c>
      <c r="G12366">
        <v>7.25</v>
      </c>
    </row>
    <row r="12367" spans="5:7">
      <c r="E12367" s="80">
        <v>42027</v>
      </c>
      <c r="F12367">
        <v>2015</v>
      </c>
      <c r="G12367">
        <v>7.25</v>
      </c>
    </row>
    <row r="12368" spans="5:7">
      <c r="E12368" s="80">
        <v>42028</v>
      </c>
      <c r="F12368">
        <v>2015</v>
      </c>
      <c r="G12368">
        <v>7.25</v>
      </c>
    </row>
    <row r="12369" spans="5:7">
      <c r="E12369" s="80">
        <v>42029</v>
      </c>
      <c r="F12369">
        <v>2015</v>
      </c>
      <c r="G12369">
        <v>7.25</v>
      </c>
    </row>
    <row r="12370" spans="5:7">
      <c r="E12370" s="80">
        <v>42030</v>
      </c>
      <c r="F12370">
        <v>2015</v>
      </c>
      <c r="G12370">
        <v>7.25</v>
      </c>
    </row>
    <row r="12371" spans="5:7">
      <c r="E12371" s="80">
        <v>42031</v>
      </c>
      <c r="F12371">
        <v>2015</v>
      </c>
      <c r="G12371">
        <v>7.25</v>
      </c>
    </row>
    <row r="12372" spans="5:7">
      <c r="E12372" s="80">
        <v>42032</v>
      </c>
      <c r="F12372">
        <v>2015</v>
      </c>
      <c r="G12372">
        <v>7.25</v>
      </c>
    </row>
    <row r="12373" spans="5:7">
      <c r="E12373" s="80">
        <v>42033</v>
      </c>
      <c r="F12373">
        <v>2015</v>
      </c>
      <c r="G12373">
        <v>7.2</v>
      </c>
    </row>
    <row r="12374" spans="5:7">
      <c r="E12374" s="80">
        <v>42034</v>
      </c>
      <c r="F12374">
        <v>2015</v>
      </c>
      <c r="G12374">
        <v>7.2</v>
      </c>
    </row>
    <row r="12375" spans="5:7">
      <c r="E12375" s="80">
        <v>42035</v>
      </c>
      <c r="F12375">
        <v>2015</v>
      </c>
      <c r="G12375">
        <v>7.2</v>
      </c>
    </row>
    <row r="12376" spans="5:7">
      <c r="E12376" s="80">
        <v>42036</v>
      </c>
      <c r="F12376">
        <v>2015</v>
      </c>
      <c r="G12376">
        <v>7.2</v>
      </c>
    </row>
    <row r="12377" spans="5:7">
      <c r="E12377" s="80">
        <v>42037</v>
      </c>
      <c r="F12377">
        <v>2015</v>
      </c>
      <c r="G12377">
        <v>7.2</v>
      </c>
    </row>
    <row r="12378" spans="5:7">
      <c r="E12378" s="80">
        <v>42038</v>
      </c>
      <c r="F12378">
        <v>2015</v>
      </c>
      <c r="G12378">
        <v>7.2</v>
      </c>
    </row>
    <row r="12379" spans="5:7">
      <c r="E12379" s="80">
        <v>42039</v>
      </c>
      <c r="F12379">
        <v>2015</v>
      </c>
      <c r="G12379">
        <v>7.2</v>
      </c>
    </row>
    <row r="12380" spans="5:7">
      <c r="E12380" s="80">
        <v>42040</v>
      </c>
      <c r="F12380">
        <v>2015</v>
      </c>
      <c r="G12380">
        <v>7.25</v>
      </c>
    </row>
    <row r="12381" spans="5:7">
      <c r="E12381" s="80">
        <v>42041</v>
      </c>
      <c r="F12381">
        <v>2015</v>
      </c>
      <c r="G12381">
        <v>7.25</v>
      </c>
    </row>
    <row r="12382" spans="5:7">
      <c r="E12382" s="80">
        <v>42042</v>
      </c>
      <c r="F12382">
        <v>2015</v>
      </c>
      <c r="G12382">
        <v>7.25</v>
      </c>
    </row>
    <row r="12383" spans="5:7">
      <c r="E12383" s="80">
        <v>42043</v>
      </c>
      <c r="F12383">
        <v>2015</v>
      </c>
      <c r="G12383">
        <v>7.25</v>
      </c>
    </row>
    <row r="12384" spans="5:7">
      <c r="E12384" s="80">
        <v>42044</v>
      </c>
      <c r="F12384">
        <v>2015</v>
      </c>
      <c r="G12384">
        <v>7.25</v>
      </c>
    </row>
    <row r="12385" spans="5:7">
      <c r="E12385" s="80">
        <v>42045</v>
      </c>
      <c r="F12385">
        <v>2015</v>
      </c>
      <c r="G12385">
        <v>7.25</v>
      </c>
    </row>
    <row r="12386" spans="5:7">
      <c r="E12386" s="80">
        <v>42046</v>
      </c>
      <c r="F12386">
        <v>2015</v>
      </c>
      <c r="G12386">
        <v>7.25</v>
      </c>
    </row>
    <row r="12387" spans="5:7">
      <c r="E12387" s="80">
        <v>42047</v>
      </c>
      <c r="F12387">
        <v>2015</v>
      </c>
      <c r="G12387">
        <v>7.15</v>
      </c>
    </row>
    <row r="12388" spans="5:7">
      <c r="E12388" s="80">
        <v>42048</v>
      </c>
      <c r="F12388">
        <v>2015</v>
      </c>
      <c r="G12388">
        <v>7.15</v>
      </c>
    </row>
    <row r="12389" spans="5:7">
      <c r="E12389" s="80">
        <v>42049</v>
      </c>
      <c r="F12389">
        <v>2015</v>
      </c>
      <c r="G12389">
        <v>7.15</v>
      </c>
    </row>
    <row r="12390" spans="5:7">
      <c r="E12390" s="80">
        <v>42050</v>
      </c>
      <c r="F12390">
        <v>2015</v>
      </c>
      <c r="G12390">
        <v>7.15</v>
      </c>
    </row>
    <row r="12391" spans="5:7">
      <c r="E12391" s="80">
        <v>42051</v>
      </c>
      <c r="F12391">
        <v>2015</v>
      </c>
      <c r="G12391">
        <v>7.15</v>
      </c>
    </row>
    <row r="12392" spans="5:7">
      <c r="E12392" s="80">
        <v>42052</v>
      </c>
      <c r="F12392">
        <v>2015</v>
      </c>
      <c r="G12392">
        <v>7.15</v>
      </c>
    </row>
    <row r="12393" spans="5:7">
      <c r="E12393" s="80">
        <v>42053</v>
      </c>
      <c r="F12393">
        <v>2015</v>
      </c>
      <c r="G12393">
        <v>7.15</v>
      </c>
    </row>
    <row r="12394" spans="5:7">
      <c r="E12394" s="80">
        <v>42054</v>
      </c>
      <c r="F12394">
        <v>2015</v>
      </c>
      <c r="G12394">
        <v>7.15</v>
      </c>
    </row>
    <row r="12395" spans="5:7">
      <c r="E12395" s="80">
        <v>42055</v>
      </c>
      <c r="F12395">
        <v>2015</v>
      </c>
      <c r="G12395">
        <v>7.15</v>
      </c>
    </row>
    <row r="12396" spans="5:7">
      <c r="E12396" s="80">
        <v>42056</v>
      </c>
      <c r="F12396">
        <v>2015</v>
      </c>
      <c r="G12396">
        <v>7.15</v>
      </c>
    </row>
    <row r="12397" spans="5:7">
      <c r="E12397" s="80">
        <v>42057</v>
      </c>
      <c r="F12397">
        <v>2015</v>
      </c>
      <c r="G12397">
        <v>7.15</v>
      </c>
    </row>
    <row r="12398" spans="5:7">
      <c r="E12398" s="80">
        <v>42058</v>
      </c>
      <c r="F12398">
        <v>2015</v>
      </c>
      <c r="G12398">
        <v>7.15</v>
      </c>
    </row>
    <row r="12399" spans="5:7">
      <c r="E12399" s="80">
        <v>42059</v>
      </c>
      <c r="F12399">
        <v>2015</v>
      </c>
      <c r="G12399">
        <v>7.15</v>
      </c>
    </row>
    <row r="12400" spans="5:7">
      <c r="E12400" s="80">
        <v>42060</v>
      </c>
      <c r="F12400">
        <v>2015</v>
      </c>
      <c r="G12400">
        <v>7.15</v>
      </c>
    </row>
    <row r="12401" spans="5:7">
      <c r="E12401" s="80">
        <v>42061</v>
      </c>
      <c r="F12401">
        <v>2015</v>
      </c>
      <c r="G12401">
        <v>7.15</v>
      </c>
    </row>
    <row r="12402" spans="5:7">
      <c r="E12402" s="80">
        <v>42062</v>
      </c>
      <c r="F12402">
        <v>2015</v>
      </c>
      <c r="G12402">
        <v>7.15</v>
      </c>
    </row>
    <row r="12403" spans="5:7">
      <c r="E12403" s="80">
        <v>42063</v>
      </c>
      <c r="F12403">
        <v>2015</v>
      </c>
      <c r="G12403">
        <v>7.15</v>
      </c>
    </row>
    <row r="12404" spans="5:7">
      <c r="E12404" s="80">
        <v>42064</v>
      </c>
      <c r="F12404">
        <v>2015</v>
      </c>
      <c r="G12404">
        <v>7.15</v>
      </c>
    </row>
    <row r="12405" spans="5:7">
      <c r="E12405" s="80">
        <v>42065</v>
      </c>
      <c r="F12405">
        <v>2015</v>
      </c>
      <c r="G12405">
        <v>7.15</v>
      </c>
    </row>
    <row r="12406" spans="5:7">
      <c r="E12406" s="80">
        <v>42066</v>
      </c>
      <c r="F12406">
        <v>2015</v>
      </c>
      <c r="G12406">
        <v>7.15</v>
      </c>
    </row>
    <row r="12407" spans="5:7">
      <c r="E12407" s="80">
        <v>42067</v>
      </c>
      <c r="F12407">
        <v>2015</v>
      </c>
      <c r="G12407">
        <v>7.15</v>
      </c>
    </row>
    <row r="12408" spans="5:7">
      <c r="E12408" s="80">
        <v>42068</v>
      </c>
      <c r="F12408">
        <v>2015</v>
      </c>
      <c r="G12408">
        <v>7.15</v>
      </c>
    </row>
    <row r="12409" spans="5:7">
      <c r="E12409" s="80">
        <v>42069</v>
      </c>
      <c r="F12409">
        <v>2015</v>
      </c>
      <c r="G12409">
        <v>7.15</v>
      </c>
    </row>
    <row r="12410" spans="5:7">
      <c r="E12410" s="80">
        <v>42070</v>
      </c>
      <c r="F12410">
        <v>2015</v>
      </c>
      <c r="G12410">
        <v>7.15</v>
      </c>
    </row>
    <row r="12411" spans="5:7">
      <c r="E12411" s="80">
        <v>42071</v>
      </c>
      <c r="F12411">
        <v>2015</v>
      </c>
      <c r="G12411">
        <v>7.15</v>
      </c>
    </row>
    <row r="12412" spans="5:7">
      <c r="E12412" s="80">
        <v>42072</v>
      </c>
      <c r="F12412">
        <v>2015</v>
      </c>
      <c r="G12412">
        <v>7.15</v>
      </c>
    </row>
    <row r="12413" spans="5:7">
      <c r="E12413" s="80">
        <v>42073</v>
      </c>
      <c r="F12413">
        <v>2015</v>
      </c>
      <c r="G12413">
        <v>7.15</v>
      </c>
    </row>
    <row r="12414" spans="5:7">
      <c r="E12414" s="80">
        <v>42074</v>
      </c>
      <c r="F12414">
        <v>2015</v>
      </c>
      <c r="G12414">
        <v>7.15</v>
      </c>
    </row>
    <row r="12415" spans="5:7">
      <c r="E12415" s="80">
        <v>42075</v>
      </c>
      <c r="F12415">
        <v>2015</v>
      </c>
      <c r="G12415">
        <v>7.15</v>
      </c>
    </row>
    <row r="12416" spans="5:7">
      <c r="E12416" s="80">
        <v>42076</v>
      </c>
      <c r="F12416">
        <v>2015</v>
      </c>
      <c r="G12416">
        <v>7.15</v>
      </c>
    </row>
    <row r="12417" spans="5:7">
      <c r="E12417" s="80">
        <v>42077</v>
      </c>
      <c r="F12417">
        <v>2015</v>
      </c>
      <c r="G12417">
        <v>7.15</v>
      </c>
    </row>
    <row r="12418" spans="5:7">
      <c r="E12418" s="80">
        <v>42078</v>
      </c>
      <c r="F12418">
        <v>2015</v>
      </c>
      <c r="G12418">
        <v>7.15</v>
      </c>
    </row>
    <row r="12419" spans="5:7">
      <c r="E12419" s="80">
        <v>42079</v>
      </c>
      <c r="F12419">
        <v>2015</v>
      </c>
      <c r="G12419">
        <v>7.15</v>
      </c>
    </row>
    <row r="12420" spans="5:7">
      <c r="E12420" s="80">
        <v>42080</v>
      </c>
      <c r="F12420">
        <v>2015</v>
      </c>
      <c r="G12420">
        <v>7.15</v>
      </c>
    </row>
    <row r="12421" spans="5:7">
      <c r="E12421" s="80">
        <v>42081</v>
      </c>
      <c r="F12421">
        <v>2015</v>
      </c>
      <c r="G12421">
        <v>7.15</v>
      </c>
    </row>
    <row r="12422" spans="5:7">
      <c r="E12422" s="80">
        <v>42082</v>
      </c>
      <c r="F12422">
        <v>2015</v>
      </c>
      <c r="G12422">
        <v>7.1</v>
      </c>
    </row>
    <row r="12423" spans="5:7">
      <c r="E12423" s="80">
        <v>42083</v>
      </c>
      <c r="F12423">
        <v>2015</v>
      </c>
      <c r="G12423">
        <v>7.1</v>
      </c>
    </row>
    <row r="12424" spans="5:7">
      <c r="E12424" s="80">
        <v>42084</v>
      </c>
      <c r="F12424">
        <v>2015</v>
      </c>
      <c r="G12424">
        <v>7.1</v>
      </c>
    </row>
    <row r="12425" spans="5:7">
      <c r="E12425" s="80">
        <v>42085</v>
      </c>
      <c r="F12425">
        <v>2015</v>
      </c>
      <c r="G12425">
        <v>7.1</v>
      </c>
    </row>
    <row r="12426" spans="5:7">
      <c r="E12426" s="80">
        <v>42086</v>
      </c>
      <c r="F12426">
        <v>2015</v>
      </c>
      <c r="G12426">
        <v>7.1</v>
      </c>
    </row>
    <row r="12427" spans="5:7">
      <c r="E12427" s="80">
        <v>42087</v>
      </c>
      <c r="F12427">
        <v>2015</v>
      </c>
      <c r="G12427">
        <v>7.1</v>
      </c>
    </row>
    <row r="12428" spans="5:7">
      <c r="E12428" s="80">
        <v>42088</v>
      </c>
      <c r="F12428">
        <v>2015</v>
      </c>
      <c r="G12428">
        <v>7.1</v>
      </c>
    </row>
    <row r="12429" spans="5:7">
      <c r="E12429" s="80">
        <v>42089</v>
      </c>
      <c r="F12429">
        <v>2015</v>
      </c>
      <c r="G12429">
        <v>7.1</v>
      </c>
    </row>
    <row r="12430" spans="5:7">
      <c r="E12430" s="80">
        <v>42090</v>
      </c>
      <c r="F12430">
        <v>2015</v>
      </c>
      <c r="G12430">
        <v>7.1</v>
      </c>
    </row>
    <row r="12431" spans="5:7">
      <c r="E12431" s="80">
        <v>42091</v>
      </c>
      <c r="F12431">
        <v>2015</v>
      </c>
      <c r="G12431">
        <v>7.1</v>
      </c>
    </row>
    <row r="12432" spans="5:7">
      <c r="E12432" s="80">
        <v>42092</v>
      </c>
      <c r="F12432">
        <v>2015</v>
      </c>
      <c r="G12432">
        <v>7.1</v>
      </c>
    </row>
    <row r="12433" spans="5:7">
      <c r="E12433" s="80">
        <v>42093</v>
      </c>
      <c r="F12433">
        <v>2015</v>
      </c>
      <c r="G12433">
        <v>7.1</v>
      </c>
    </row>
    <row r="12434" spans="5:7">
      <c r="E12434" s="80">
        <v>42094</v>
      </c>
      <c r="F12434">
        <v>2015</v>
      </c>
      <c r="G12434">
        <v>7.1</v>
      </c>
    </row>
    <row r="12435" spans="5:7">
      <c r="E12435" s="80">
        <v>42095</v>
      </c>
      <c r="F12435">
        <v>2015</v>
      </c>
      <c r="G12435">
        <v>7.1</v>
      </c>
    </row>
    <row r="12436" spans="5:7">
      <c r="E12436" s="80">
        <v>42096</v>
      </c>
      <c r="F12436">
        <v>2015</v>
      </c>
      <c r="G12436">
        <v>7.1</v>
      </c>
    </row>
    <row r="12437" spans="5:7">
      <c r="E12437" s="80">
        <v>42097</v>
      </c>
      <c r="F12437">
        <v>2015</v>
      </c>
      <c r="G12437">
        <v>7.1</v>
      </c>
    </row>
    <row r="12438" spans="5:7">
      <c r="E12438" s="80">
        <v>42098</v>
      </c>
      <c r="F12438">
        <v>2015</v>
      </c>
      <c r="G12438">
        <v>7.1</v>
      </c>
    </row>
    <row r="12439" spans="5:7">
      <c r="E12439" s="80">
        <v>42099</v>
      </c>
      <c r="F12439">
        <v>2015</v>
      </c>
      <c r="G12439">
        <v>7.1</v>
      </c>
    </row>
    <row r="12440" spans="5:7">
      <c r="E12440" s="80">
        <v>42100</v>
      </c>
      <c r="F12440">
        <v>2015</v>
      </c>
      <c r="G12440">
        <v>7.1</v>
      </c>
    </row>
    <row r="12441" spans="5:7">
      <c r="E12441" s="80">
        <v>42101</v>
      </c>
      <c r="F12441">
        <v>2015</v>
      </c>
      <c r="G12441">
        <v>7.1</v>
      </c>
    </row>
    <row r="12442" spans="5:7">
      <c r="E12442" s="80">
        <v>42102</v>
      </c>
      <c r="F12442">
        <v>2015</v>
      </c>
      <c r="G12442">
        <v>7.1</v>
      </c>
    </row>
    <row r="12443" spans="5:7">
      <c r="E12443" s="80">
        <v>42103</v>
      </c>
      <c r="F12443">
        <v>2015</v>
      </c>
      <c r="G12443">
        <v>7.05</v>
      </c>
    </row>
    <row r="12444" spans="5:7">
      <c r="E12444" s="80">
        <v>42104</v>
      </c>
      <c r="F12444">
        <v>2015</v>
      </c>
      <c r="G12444">
        <v>7.05</v>
      </c>
    </row>
    <row r="12445" spans="5:7">
      <c r="E12445" s="80">
        <v>42105</v>
      </c>
      <c r="F12445">
        <v>2015</v>
      </c>
      <c r="G12445">
        <v>7.05</v>
      </c>
    </row>
    <row r="12446" spans="5:7">
      <c r="E12446" s="80">
        <v>42106</v>
      </c>
      <c r="F12446">
        <v>2015</v>
      </c>
      <c r="G12446">
        <v>7.05</v>
      </c>
    </row>
    <row r="12447" spans="5:7">
      <c r="E12447" s="80">
        <v>42107</v>
      </c>
      <c r="F12447">
        <v>2015</v>
      </c>
      <c r="G12447">
        <v>7.05</v>
      </c>
    </row>
    <row r="12448" spans="5:7">
      <c r="E12448" s="80">
        <v>42108</v>
      </c>
      <c r="F12448">
        <v>2015</v>
      </c>
      <c r="G12448">
        <v>7.05</v>
      </c>
    </row>
    <row r="12449" spans="5:7">
      <c r="E12449" s="80">
        <v>42109</v>
      </c>
      <c r="F12449">
        <v>2015</v>
      </c>
      <c r="G12449">
        <v>7.05</v>
      </c>
    </row>
    <row r="12450" spans="5:7">
      <c r="E12450" s="80">
        <v>42110</v>
      </c>
      <c r="F12450">
        <v>2015</v>
      </c>
      <c r="G12450">
        <v>7.1</v>
      </c>
    </row>
    <row r="12451" spans="5:7">
      <c r="E12451" s="80">
        <v>42111</v>
      </c>
      <c r="F12451">
        <v>2015</v>
      </c>
      <c r="G12451">
        <v>7.1</v>
      </c>
    </row>
    <row r="12452" spans="5:7">
      <c r="E12452" s="80">
        <v>42112</v>
      </c>
      <c r="F12452">
        <v>2015</v>
      </c>
      <c r="G12452">
        <v>7.1</v>
      </c>
    </row>
    <row r="12453" spans="5:7">
      <c r="E12453" s="80">
        <v>42113</v>
      </c>
      <c r="F12453">
        <v>2015</v>
      </c>
      <c r="G12453">
        <v>7.1</v>
      </c>
    </row>
    <row r="12454" spans="5:7">
      <c r="E12454" s="80">
        <v>42114</v>
      </c>
      <c r="F12454">
        <v>2015</v>
      </c>
      <c r="G12454">
        <v>7.1</v>
      </c>
    </row>
    <row r="12455" spans="5:7">
      <c r="E12455" s="80">
        <v>42115</v>
      </c>
      <c r="F12455">
        <v>2015</v>
      </c>
      <c r="G12455">
        <v>7.1</v>
      </c>
    </row>
    <row r="12456" spans="5:7">
      <c r="E12456" s="80">
        <v>42116</v>
      </c>
      <c r="F12456">
        <v>2015</v>
      </c>
      <c r="G12456">
        <v>7.1</v>
      </c>
    </row>
    <row r="12457" spans="5:7">
      <c r="E12457" s="80">
        <v>42117</v>
      </c>
      <c r="F12457">
        <v>2015</v>
      </c>
      <c r="G12457">
        <v>7.1</v>
      </c>
    </row>
    <row r="12458" spans="5:7">
      <c r="E12458" s="80">
        <v>42118</v>
      </c>
      <c r="F12458">
        <v>2015</v>
      </c>
      <c r="G12458">
        <v>7.1</v>
      </c>
    </row>
    <row r="12459" spans="5:7">
      <c r="E12459" s="80">
        <v>42119</v>
      </c>
      <c r="F12459">
        <v>2015</v>
      </c>
      <c r="G12459">
        <v>7.1</v>
      </c>
    </row>
    <row r="12460" spans="5:7">
      <c r="E12460" s="80">
        <v>42120</v>
      </c>
      <c r="F12460">
        <v>2015</v>
      </c>
      <c r="G12460">
        <v>7.1</v>
      </c>
    </row>
    <row r="12461" spans="5:7">
      <c r="E12461" s="80">
        <v>42121</v>
      </c>
      <c r="F12461">
        <v>2015</v>
      </c>
      <c r="G12461">
        <v>7.1</v>
      </c>
    </row>
    <row r="12462" spans="5:7">
      <c r="E12462" s="80">
        <v>42122</v>
      </c>
      <c r="F12462">
        <v>2015</v>
      </c>
      <c r="G12462">
        <v>7.1</v>
      </c>
    </row>
    <row r="12463" spans="5:7">
      <c r="E12463" s="80">
        <v>42123</v>
      </c>
      <c r="F12463">
        <v>2015</v>
      </c>
      <c r="G12463">
        <v>7.1</v>
      </c>
    </row>
    <row r="12464" spans="5:7">
      <c r="E12464" s="80">
        <v>42124</v>
      </c>
      <c r="F12464">
        <v>2015</v>
      </c>
      <c r="G12464">
        <v>7.1</v>
      </c>
    </row>
    <row r="12465" spans="5:7">
      <c r="E12465" s="80">
        <v>42125</v>
      </c>
      <c r="F12465">
        <v>2015</v>
      </c>
      <c r="G12465">
        <v>7.1</v>
      </c>
    </row>
    <row r="12466" spans="5:7">
      <c r="E12466" s="80">
        <v>42126</v>
      </c>
      <c r="F12466">
        <v>2015</v>
      </c>
      <c r="G12466">
        <v>7.1</v>
      </c>
    </row>
    <row r="12467" spans="5:7">
      <c r="E12467" s="80">
        <v>42127</v>
      </c>
      <c r="F12467">
        <v>2015</v>
      </c>
      <c r="G12467">
        <v>7.1</v>
      </c>
    </row>
    <row r="12468" spans="5:7">
      <c r="E12468" s="80">
        <v>42128</v>
      </c>
      <c r="F12468">
        <v>2015</v>
      </c>
      <c r="G12468">
        <v>7.1</v>
      </c>
    </row>
    <row r="12469" spans="5:7">
      <c r="E12469" s="80">
        <v>42129</v>
      </c>
      <c r="F12469">
        <v>2015</v>
      </c>
      <c r="G12469">
        <v>7.1</v>
      </c>
    </row>
    <row r="12470" spans="5:7">
      <c r="E12470" s="80">
        <v>42130</v>
      </c>
      <c r="F12470">
        <v>2015</v>
      </c>
      <c r="G12470">
        <v>7.1</v>
      </c>
    </row>
    <row r="12471" spans="5:7">
      <c r="E12471" s="80">
        <v>42131</v>
      </c>
      <c r="F12471">
        <v>2015</v>
      </c>
      <c r="G12471">
        <v>7.05</v>
      </c>
    </row>
    <row r="12472" spans="5:7">
      <c r="E12472" s="80">
        <v>42132</v>
      </c>
      <c r="F12472">
        <v>2015</v>
      </c>
      <c r="G12472">
        <v>7.05</v>
      </c>
    </row>
    <row r="12473" spans="5:7">
      <c r="E12473" s="80">
        <v>42133</v>
      </c>
      <c r="F12473">
        <v>2015</v>
      </c>
      <c r="G12473">
        <v>7.05</v>
      </c>
    </row>
    <row r="12474" spans="5:7">
      <c r="E12474" s="80">
        <v>42134</v>
      </c>
      <c r="F12474">
        <v>2015</v>
      </c>
      <c r="G12474">
        <v>7.05</v>
      </c>
    </row>
    <row r="12475" spans="5:7">
      <c r="E12475" s="80">
        <v>42135</v>
      </c>
      <c r="F12475">
        <v>2015</v>
      </c>
      <c r="G12475">
        <v>7.05</v>
      </c>
    </row>
    <row r="12476" spans="5:7">
      <c r="E12476" s="80">
        <v>42136</v>
      </c>
      <c r="F12476">
        <v>2015</v>
      </c>
      <c r="G12476">
        <v>7.05</v>
      </c>
    </row>
    <row r="12477" spans="5:7">
      <c r="E12477" s="80">
        <v>42137</v>
      </c>
      <c r="F12477">
        <v>2015</v>
      </c>
      <c r="G12477">
        <v>7.05</v>
      </c>
    </row>
    <row r="12478" spans="5:7">
      <c r="E12478" s="80">
        <v>42138</v>
      </c>
      <c r="F12478">
        <v>2015</v>
      </c>
      <c r="G12478">
        <v>7</v>
      </c>
    </row>
    <row r="12479" spans="5:7">
      <c r="E12479" s="80">
        <v>42139</v>
      </c>
      <c r="F12479">
        <v>2015</v>
      </c>
      <c r="G12479">
        <v>7</v>
      </c>
    </row>
    <row r="12480" spans="5:7">
      <c r="E12480" s="80">
        <v>42140</v>
      </c>
      <c r="F12480">
        <v>2015</v>
      </c>
      <c r="G12480">
        <v>7</v>
      </c>
    </row>
    <row r="12481" spans="5:7">
      <c r="E12481" s="80">
        <v>42141</v>
      </c>
      <c r="F12481">
        <v>2015</v>
      </c>
      <c r="G12481">
        <v>7</v>
      </c>
    </row>
    <row r="12482" spans="5:7">
      <c r="E12482" s="80">
        <v>42142</v>
      </c>
      <c r="F12482">
        <v>2015</v>
      </c>
      <c r="G12482">
        <v>7</v>
      </c>
    </row>
    <row r="12483" spans="5:7">
      <c r="E12483" s="80">
        <v>42143</v>
      </c>
      <c r="F12483">
        <v>2015</v>
      </c>
      <c r="G12483">
        <v>7</v>
      </c>
    </row>
    <row r="12484" spans="5:7">
      <c r="E12484" s="80">
        <v>42144</v>
      </c>
      <c r="F12484">
        <v>2015</v>
      </c>
      <c r="G12484">
        <v>7</v>
      </c>
    </row>
    <row r="12485" spans="5:7">
      <c r="E12485" s="80">
        <v>42145</v>
      </c>
      <c r="F12485">
        <v>2015</v>
      </c>
      <c r="G12485">
        <v>6.95</v>
      </c>
    </row>
    <row r="12486" spans="5:7">
      <c r="E12486" s="80">
        <v>42146</v>
      </c>
      <c r="F12486">
        <v>2015</v>
      </c>
      <c r="G12486">
        <v>6.95</v>
      </c>
    </row>
    <row r="12487" spans="5:7">
      <c r="E12487" s="80">
        <v>42147</v>
      </c>
      <c r="F12487">
        <v>2015</v>
      </c>
      <c r="G12487">
        <v>6.95</v>
      </c>
    </row>
    <row r="12488" spans="5:7">
      <c r="E12488" s="80">
        <v>42148</v>
      </c>
      <c r="F12488">
        <v>2015</v>
      </c>
      <c r="G12488">
        <v>6.95</v>
      </c>
    </row>
    <row r="12489" spans="5:7">
      <c r="E12489" s="80">
        <v>42149</v>
      </c>
      <c r="F12489">
        <v>2015</v>
      </c>
      <c r="G12489">
        <v>6.95</v>
      </c>
    </row>
    <row r="12490" spans="5:7">
      <c r="E12490" s="80">
        <v>42150</v>
      </c>
      <c r="F12490">
        <v>2015</v>
      </c>
      <c r="G12490">
        <v>6.95</v>
      </c>
    </row>
    <row r="12491" spans="5:7">
      <c r="E12491" s="80">
        <v>42151</v>
      </c>
      <c r="F12491">
        <v>2015</v>
      </c>
      <c r="G12491">
        <v>6.95</v>
      </c>
    </row>
    <row r="12492" spans="5:7">
      <c r="E12492" s="80">
        <v>42152</v>
      </c>
      <c r="F12492">
        <v>2015</v>
      </c>
      <c r="G12492">
        <v>6.9</v>
      </c>
    </row>
    <row r="12493" spans="5:7">
      <c r="E12493" s="80">
        <v>42153</v>
      </c>
      <c r="F12493">
        <v>2015</v>
      </c>
      <c r="G12493">
        <v>6.9</v>
      </c>
    </row>
    <row r="12494" spans="5:7">
      <c r="E12494" s="80">
        <v>42154</v>
      </c>
      <c r="F12494">
        <v>2015</v>
      </c>
      <c r="G12494">
        <v>6.9</v>
      </c>
    </row>
    <row r="12495" spans="5:7">
      <c r="E12495" s="80">
        <v>42155</v>
      </c>
      <c r="F12495">
        <v>2015</v>
      </c>
      <c r="G12495">
        <v>6.9</v>
      </c>
    </row>
    <row r="12496" spans="5:7">
      <c r="E12496" s="80">
        <v>42156</v>
      </c>
      <c r="F12496">
        <v>2015</v>
      </c>
      <c r="G12496">
        <v>6.9</v>
      </c>
    </row>
    <row r="12497" spans="5:7">
      <c r="E12497" s="80">
        <v>42157</v>
      </c>
      <c r="F12497">
        <v>2015</v>
      </c>
      <c r="G12497">
        <v>6.9</v>
      </c>
    </row>
    <row r="12498" spans="5:7">
      <c r="E12498" s="80">
        <v>42158</v>
      </c>
      <c r="F12498">
        <v>2015</v>
      </c>
      <c r="G12498">
        <v>6.9</v>
      </c>
    </row>
    <row r="12499" spans="5:7">
      <c r="E12499" s="80">
        <v>42159</v>
      </c>
      <c r="F12499">
        <v>2015</v>
      </c>
      <c r="G12499">
        <v>6.85</v>
      </c>
    </row>
    <row r="12500" spans="5:7">
      <c r="E12500" s="80">
        <v>42160</v>
      </c>
      <c r="F12500">
        <v>2015</v>
      </c>
      <c r="G12500">
        <v>6.85</v>
      </c>
    </row>
    <row r="12501" spans="5:7">
      <c r="E12501" s="80">
        <v>42161</v>
      </c>
      <c r="F12501">
        <v>2015</v>
      </c>
      <c r="G12501">
        <v>6.85</v>
      </c>
    </row>
    <row r="12502" spans="5:7">
      <c r="E12502" s="80">
        <v>42162</v>
      </c>
      <c r="F12502">
        <v>2015</v>
      </c>
      <c r="G12502">
        <v>6.85</v>
      </c>
    </row>
    <row r="12503" spans="5:7">
      <c r="E12503" s="80">
        <v>42163</v>
      </c>
      <c r="F12503">
        <v>2015</v>
      </c>
      <c r="G12503">
        <v>6.85</v>
      </c>
    </row>
    <row r="12504" spans="5:7">
      <c r="E12504" s="80">
        <v>42164</v>
      </c>
      <c r="F12504">
        <v>2015</v>
      </c>
      <c r="G12504">
        <v>6.85</v>
      </c>
    </row>
    <row r="12505" spans="5:7">
      <c r="E12505" s="80">
        <v>42165</v>
      </c>
      <c r="F12505">
        <v>2015</v>
      </c>
      <c r="G12505">
        <v>6.85</v>
      </c>
    </row>
    <row r="12506" spans="5:7">
      <c r="E12506" s="80">
        <v>42166</v>
      </c>
      <c r="F12506">
        <v>2015</v>
      </c>
      <c r="G12506">
        <v>6.8</v>
      </c>
    </row>
    <row r="12507" spans="5:7">
      <c r="E12507" s="80">
        <v>42167</v>
      </c>
      <c r="F12507">
        <v>2015</v>
      </c>
      <c r="G12507">
        <v>6.8</v>
      </c>
    </row>
    <row r="12508" spans="5:7">
      <c r="E12508" s="80">
        <v>42168</v>
      </c>
      <c r="F12508">
        <v>2015</v>
      </c>
      <c r="G12508">
        <v>6.8</v>
      </c>
    </row>
    <row r="12509" spans="5:7">
      <c r="E12509" s="80">
        <v>42169</v>
      </c>
      <c r="F12509">
        <v>2015</v>
      </c>
      <c r="G12509">
        <v>6.8</v>
      </c>
    </row>
    <row r="12510" spans="5:7">
      <c r="E12510" s="80">
        <v>42170</v>
      </c>
      <c r="F12510">
        <v>2015</v>
      </c>
      <c r="G12510">
        <v>6.8</v>
      </c>
    </row>
    <row r="12511" spans="5:7">
      <c r="E12511" s="80">
        <v>42171</v>
      </c>
      <c r="F12511">
        <v>2015</v>
      </c>
      <c r="G12511">
        <v>6.8</v>
      </c>
    </row>
    <row r="12512" spans="5:7">
      <c r="E12512" s="80">
        <v>42172</v>
      </c>
      <c r="F12512">
        <v>2015</v>
      </c>
      <c r="G12512">
        <v>6.8</v>
      </c>
    </row>
    <row r="12513" spans="5:7">
      <c r="E12513" s="80">
        <v>42173</v>
      </c>
      <c r="F12513">
        <v>2015</v>
      </c>
      <c r="G12513">
        <v>6.8</v>
      </c>
    </row>
    <row r="12514" spans="5:7">
      <c r="E12514" s="80">
        <v>42174</v>
      </c>
      <c r="F12514">
        <v>2015</v>
      </c>
      <c r="G12514">
        <v>6.8</v>
      </c>
    </row>
    <row r="12515" spans="5:7">
      <c r="E12515" s="80">
        <v>42175</v>
      </c>
      <c r="F12515">
        <v>2015</v>
      </c>
      <c r="G12515">
        <v>6.8</v>
      </c>
    </row>
    <row r="12516" spans="5:7">
      <c r="E12516" s="80">
        <v>42176</v>
      </c>
      <c r="F12516">
        <v>2015</v>
      </c>
      <c r="G12516">
        <v>6.8</v>
      </c>
    </row>
    <row r="12517" spans="5:7">
      <c r="E12517" s="80">
        <v>42177</v>
      </c>
      <c r="F12517">
        <v>2015</v>
      </c>
      <c r="G12517">
        <v>6.8</v>
      </c>
    </row>
    <row r="12518" spans="5:7">
      <c r="E12518" s="80">
        <v>42178</v>
      </c>
      <c r="F12518">
        <v>2015</v>
      </c>
      <c r="G12518">
        <v>6.8</v>
      </c>
    </row>
    <row r="12519" spans="5:7">
      <c r="E12519" s="80">
        <v>42179</v>
      </c>
      <c r="F12519">
        <v>2015</v>
      </c>
      <c r="G12519">
        <v>6.8</v>
      </c>
    </row>
    <row r="12520" spans="5:7">
      <c r="E12520" s="80">
        <v>42180</v>
      </c>
      <c r="F12520">
        <v>2015</v>
      </c>
      <c r="G12520">
        <v>6.8</v>
      </c>
    </row>
    <row r="12521" spans="5:7">
      <c r="E12521" s="80">
        <v>42181</v>
      </c>
      <c r="F12521">
        <v>2015</v>
      </c>
      <c r="G12521">
        <v>6.8</v>
      </c>
    </row>
    <row r="12522" spans="5:7">
      <c r="E12522" s="80">
        <v>42182</v>
      </c>
      <c r="F12522">
        <v>2015</v>
      </c>
      <c r="G12522">
        <v>6.8</v>
      </c>
    </row>
    <row r="12523" spans="5:7">
      <c r="E12523" s="80">
        <v>42183</v>
      </c>
      <c r="F12523">
        <v>2015</v>
      </c>
      <c r="G12523">
        <v>6.8</v>
      </c>
    </row>
    <row r="12524" spans="5:7">
      <c r="E12524" s="80">
        <v>42184</v>
      </c>
      <c r="F12524">
        <v>2015</v>
      </c>
      <c r="G12524">
        <v>6.8</v>
      </c>
    </row>
    <row r="12525" spans="5:7">
      <c r="E12525" s="80">
        <v>42185</v>
      </c>
      <c r="F12525">
        <v>2015</v>
      </c>
      <c r="G12525">
        <v>6.8</v>
      </c>
    </row>
    <row r="12526" spans="5:7">
      <c r="E12526" s="80">
        <v>42186</v>
      </c>
      <c r="F12526">
        <v>2015</v>
      </c>
      <c r="G12526">
        <v>6.8</v>
      </c>
    </row>
    <row r="12527" spans="5:7">
      <c r="E12527" s="80">
        <v>42187</v>
      </c>
      <c r="F12527">
        <v>2015</v>
      </c>
      <c r="G12527">
        <v>6.7</v>
      </c>
    </row>
    <row r="12528" spans="5:7">
      <c r="E12528" s="80">
        <v>42188</v>
      </c>
      <c r="F12528">
        <v>2015</v>
      </c>
      <c r="G12528">
        <v>6.7</v>
      </c>
    </row>
    <row r="12529" spans="5:7">
      <c r="E12529" s="80">
        <v>42189</v>
      </c>
      <c r="F12529">
        <v>2015</v>
      </c>
      <c r="G12529">
        <v>6.7</v>
      </c>
    </row>
    <row r="12530" spans="5:7">
      <c r="E12530" s="80">
        <v>42190</v>
      </c>
      <c r="F12530">
        <v>2015</v>
      </c>
      <c r="G12530">
        <v>6.7</v>
      </c>
    </row>
    <row r="12531" spans="5:7">
      <c r="E12531" s="80">
        <v>42191</v>
      </c>
      <c r="F12531">
        <v>2015</v>
      </c>
      <c r="G12531">
        <v>6.7</v>
      </c>
    </row>
    <row r="12532" spans="5:7">
      <c r="E12532" s="80">
        <v>42192</v>
      </c>
      <c r="F12532">
        <v>2015</v>
      </c>
      <c r="G12532">
        <v>6.7</v>
      </c>
    </row>
    <row r="12533" spans="5:7">
      <c r="E12533" s="80">
        <v>42193</v>
      </c>
      <c r="F12533">
        <v>2015</v>
      </c>
      <c r="G12533">
        <v>6.7</v>
      </c>
    </row>
    <row r="12534" spans="5:7">
      <c r="E12534" s="80">
        <v>42194</v>
      </c>
      <c r="F12534">
        <v>2015</v>
      </c>
      <c r="G12534">
        <v>6.7</v>
      </c>
    </row>
    <row r="12535" spans="5:7">
      <c r="E12535" s="80">
        <v>42195</v>
      </c>
      <c r="F12535">
        <v>2015</v>
      </c>
      <c r="G12535">
        <v>6.7</v>
      </c>
    </row>
    <row r="12536" spans="5:7">
      <c r="E12536" s="80">
        <v>42196</v>
      </c>
      <c r="F12536">
        <v>2015</v>
      </c>
      <c r="G12536">
        <v>6.7</v>
      </c>
    </row>
    <row r="12537" spans="5:7">
      <c r="E12537" s="80">
        <v>42197</v>
      </c>
      <c r="F12537">
        <v>2015</v>
      </c>
      <c r="G12537">
        <v>6.7</v>
      </c>
    </row>
    <row r="12538" spans="5:7">
      <c r="E12538" s="80">
        <v>42198</v>
      </c>
      <c r="F12538">
        <v>2015</v>
      </c>
      <c r="G12538">
        <v>6.7</v>
      </c>
    </row>
    <row r="12539" spans="5:7">
      <c r="E12539" s="80">
        <v>42199</v>
      </c>
      <c r="F12539">
        <v>2015</v>
      </c>
      <c r="G12539">
        <v>6.7</v>
      </c>
    </row>
    <row r="12540" spans="5:7">
      <c r="E12540" s="80">
        <v>42200</v>
      </c>
      <c r="F12540">
        <v>2015</v>
      </c>
      <c r="G12540">
        <v>6.7</v>
      </c>
    </row>
    <row r="12541" spans="5:7">
      <c r="E12541" s="80">
        <v>42201</v>
      </c>
      <c r="F12541">
        <v>2015</v>
      </c>
      <c r="G12541">
        <v>6.7</v>
      </c>
    </row>
    <row r="12542" spans="5:7">
      <c r="E12542" s="80">
        <v>42202</v>
      </c>
      <c r="F12542">
        <v>2015</v>
      </c>
      <c r="G12542">
        <v>6.7</v>
      </c>
    </row>
    <row r="12543" spans="5:7">
      <c r="E12543" s="80">
        <v>42203</v>
      </c>
      <c r="F12543">
        <v>2015</v>
      </c>
      <c r="G12543">
        <v>6.7</v>
      </c>
    </row>
    <row r="12544" spans="5:7">
      <c r="E12544" s="80">
        <v>42204</v>
      </c>
      <c r="F12544">
        <v>2015</v>
      </c>
      <c r="G12544">
        <v>6.7</v>
      </c>
    </row>
    <row r="12545" spans="5:7">
      <c r="E12545" s="80">
        <v>42205</v>
      </c>
      <c r="F12545">
        <v>2015</v>
      </c>
      <c r="G12545">
        <v>6.7</v>
      </c>
    </row>
    <row r="12546" spans="5:7">
      <c r="E12546" s="80">
        <v>42206</v>
      </c>
      <c r="F12546">
        <v>2015</v>
      </c>
      <c r="G12546">
        <v>6.7</v>
      </c>
    </row>
    <row r="12547" spans="5:7">
      <c r="E12547" s="80">
        <v>42207</v>
      </c>
      <c r="F12547">
        <v>2015</v>
      </c>
      <c r="G12547">
        <v>6.7</v>
      </c>
    </row>
    <row r="12548" spans="5:7">
      <c r="E12548" s="80">
        <v>42208</v>
      </c>
      <c r="F12548">
        <v>2015</v>
      </c>
      <c r="G12548">
        <v>6.75</v>
      </c>
    </row>
    <row r="12549" spans="5:7">
      <c r="E12549" s="80">
        <v>42209</v>
      </c>
      <c r="F12549">
        <v>2015</v>
      </c>
      <c r="G12549">
        <v>6.75</v>
      </c>
    </row>
    <row r="12550" spans="5:7">
      <c r="E12550" s="80">
        <v>42210</v>
      </c>
      <c r="F12550">
        <v>2015</v>
      </c>
      <c r="G12550">
        <v>6.75</v>
      </c>
    </row>
    <row r="12551" spans="5:7">
      <c r="E12551" s="80">
        <v>42211</v>
      </c>
      <c r="F12551">
        <v>2015</v>
      </c>
      <c r="G12551">
        <v>6.75</v>
      </c>
    </row>
    <row r="12552" spans="5:7">
      <c r="E12552" s="80">
        <v>42212</v>
      </c>
      <c r="F12552">
        <v>2015</v>
      </c>
      <c r="G12552">
        <v>6.75</v>
      </c>
    </row>
    <row r="12553" spans="5:7">
      <c r="E12553" s="80">
        <v>42213</v>
      </c>
      <c r="F12553">
        <v>2015</v>
      </c>
      <c r="G12553">
        <v>6.75</v>
      </c>
    </row>
    <row r="12554" spans="5:7">
      <c r="E12554" s="80">
        <v>42214</v>
      </c>
      <c r="F12554">
        <v>2015</v>
      </c>
      <c r="G12554">
        <v>6.75</v>
      </c>
    </row>
    <row r="12555" spans="5:7">
      <c r="E12555" s="80">
        <v>42215</v>
      </c>
      <c r="F12555">
        <v>2015</v>
      </c>
      <c r="G12555">
        <v>6.75</v>
      </c>
    </row>
    <row r="12556" spans="5:7">
      <c r="E12556" s="80">
        <v>42216</v>
      </c>
      <c r="F12556">
        <v>2015</v>
      </c>
      <c r="G12556">
        <v>6.75</v>
      </c>
    </row>
    <row r="12557" spans="5:7">
      <c r="E12557" s="80">
        <v>42217</v>
      </c>
      <c r="F12557">
        <v>2015</v>
      </c>
      <c r="G12557">
        <v>6.75</v>
      </c>
    </row>
    <row r="12558" spans="5:7">
      <c r="E12558" s="80">
        <v>42218</v>
      </c>
      <c r="F12558">
        <v>2015</v>
      </c>
      <c r="G12558">
        <v>6.75</v>
      </c>
    </row>
    <row r="12559" spans="5:7">
      <c r="E12559" s="80">
        <v>42219</v>
      </c>
      <c r="F12559">
        <v>2015</v>
      </c>
      <c r="G12559">
        <v>6.75</v>
      </c>
    </row>
    <row r="12560" spans="5:7">
      <c r="E12560" s="80">
        <v>42220</v>
      </c>
      <c r="F12560">
        <v>2015</v>
      </c>
      <c r="G12560">
        <v>6.75</v>
      </c>
    </row>
    <row r="12561" spans="5:7">
      <c r="E12561" s="80">
        <v>42221</v>
      </c>
      <c r="F12561">
        <v>2015</v>
      </c>
      <c r="G12561">
        <v>6.75</v>
      </c>
    </row>
    <row r="12562" spans="5:7">
      <c r="E12562" s="80">
        <v>42222</v>
      </c>
      <c r="F12562">
        <v>2015</v>
      </c>
      <c r="G12562">
        <v>6.75</v>
      </c>
    </row>
    <row r="12563" spans="5:7">
      <c r="E12563" s="80">
        <v>42223</v>
      </c>
      <c r="F12563">
        <v>2015</v>
      </c>
      <c r="G12563">
        <v>6.75</v>
      </c>
    </row>
    <row r="12564" spans="5:7">
      <c r="E12564" s="80">
        <v>42224</v>
      </c>
      <c r="F12564">
        <v>2015</v>
      </c>
      <c r="G12564">
        <v>6.75</v>
      </c>
    </row>
    <row r="12565" spans="5:7">
      <c r="E12565" s="80">
        <v>42225</v>
      </c>
      <c r="F12565">
        <v>2015</v>
      </c>
      <c r="G12565">
        <v>6.75</v>
      </c>
    </row>
    <row r="12566" spans="5:7">
      <c r="E12566" s="80">
        <v>42226</v>
      </c>
      <c r="F12566">
        <v>2015</v>
      </c>
      <c r="G12566">
        <v>6.75</v>
      </c>
    </row>
    <row r="12567" spans="5:7">
      <c r="E12567" s="80">
        <v>42227</v>
      </c>
      <c r="F12567">
        <v>2015</v>
      </c>
      <c r="G12567">
        <v>6.75</v>
      </c>
    </row>
    <row r="12568" spans="5:7">
      <c r="E12568" s="80">
        <v>42228</v>
      </c>
      <c r="F12568">
        <v>2015</v>
      </c>
      <c r="G12568">
        <v>6.75</v>
      </c>
    </row>
    <row r="12569" spans="5:7">
      <c r="E12569" s="80">
        <v>42229</v>
      </c>
      <c r="F12569">
        <v>2015</v>
      </c>
      <c r="G12569">
        <v>6.7</v>
      </c>
    </row>
    <row r="12570" spans="5:7">
      <c r="E12570" s="80">
        <v>42230</v>
      </c>
      <c r="F12570">
        <v>2015</v>
      </c>
      <c r="G12570">
        <v>6.7</v>
      </c>
    </row>
    <row r="12571" spans="5:7">
      <c r="E12571" s="80">
        <v>42231</v>
      </c>
      <c r="F12571">
        <v>2015</v>
      </c>
      <c r="G12571">
        <v>6.7</v>
      </c>
    </row>
    <row r="12572" spans="5:7">
      <c r="E12572" s="80">
        <v>42232</v>
      </c>
      <c r="F12572">
        <v>2015</v>
      </c>
      <c r="G12572">
        <v>6.7</v>
      </c>
    </row>
    <row r="12573" spans="5:7">
      <c r="E12573" s="80">
        <v>42233</v>
      </c>
      <c r="F12573">
        <v>2015</v>
      </c>
      <c r="G12573">
        <v>6.7</v>
      </c>
    </row>
    <row r="12574" spans="5:7">
      <c r="E12574" s="80">
        <v>42234</v>
      </c>
      <c r="F12574">
        <v>2015</v>
      </c>
      <c r="G12574">
        <v>6.7</v>
      </c>
    </row>
    <row r="12575" spans="5:7">
      <c r="E12575" s="80">
        <v>42235</v>
      </c>
      <c r="F12575">
        <v>2015</v>
      </c>
      <c r="G12575">
        <v>6.7</v>
      </c>
    </row>
    <row r="12576" spans="5:7">
      <c r="E12576" s="80">
        <v>42236</v>
      </c>
      <c r="F12576">
        <v>2015</v>
      </c>
      <c r="G12576">
        <v>6.65</v>
      </c>
    </row>
    <row r="12577" spans="5:7">
      <c r="E12577" s="80">
        <v>42237</v>
      </c>
      <c r="F12577">
        <v>2015</v>
      </c>
      <c r="G12577">
        <v>6.65</v>
      </c>
    </row>
    <row r="12578" spans="5:7">
      <c r="E12578" s="80">
        <v>42238</v>
      </c>
      <c r="F12578">
        <v>2015</v>
      </c>
      <c r="G12578">
        <v>6.65</v>
      </c>
    </row>
    <row r="12579" spans="5:7">
      <c r="E12579" s="80">
        <v>42239</v>
      </c>
      <c r="F12579">
        <v>2015</v>
      </c>
      <c r="G12579">
        <v>6.65</v>
      </c>
    </row>
    <row r="12580" spans="5:7">
      <c r="E12580" s="80">
        <v>42240</v>
      </c>
      <c r="F12580">
        <v>2015</v>
      </c>
      <c r="G12580">
        <v>6.65</v>
      </c>
    </row>
    <row r="12581" spans="5:7">
      <c r="E12581" s="80">
        <v>42241</v>
      </c>
      <c r="F12581">
        <v>2015</v>
      </c>
      <c r="G12581">
        <v>6.65</v>
      </c>
    </row>
    <row r="12582" spans="5:7">
      <c r="E12582" s="80">
        <v>42242</v>
      </c>
      <c r="F12582">
        <v>2015</v>
      </c>
      <c r="G12582">
        <v>6.65</v>
      </c>
    </row>
    <row r="12583" spans="5:7">
      <c r="E12583" s="80">
        <v>42243</v>
      </c>
      <c r="F12583">
        <v>2015</v>
      </c>
      <c r="G12583">
        <v>6.55</v>
      </c>
    </row>
    <row r="12584" spans="5:7">
      <c r="E12584" s="80">
        <v>42244</v>
      </c>
      <c r="F12584">
        <v>2015</v>
      </c>
      <c r="G12584">
        <v>6.55</v>
      </c>
    </row>
    <row r="12585" spans="5:7">
      <c r="E12585" s="80">
        <v>42245</v>
      </c>
      <c r="F12585">
        <v>2015</v>
      </c>
      <c r="G12585">
        <v>6.55</v>
      </c>
    </row>
    <row r="12586" spans="5:7">
      <c r="E12586" s="80">
        <v>42246</v>
      </c>
      <c r="F12586">
        <v>2015</v>
      </c>
      <c r="G12586">
        <v>6.55</v>
      </c>
    </row>
    <row r="12587" spans="5:7">
      <c r="E12587" s="80">
        <v>42247</v>
      </c>
      <c r="F12587">
        <v>2015</v>
      </c>
      <c r="G12587">
        <v>6.55</v>
      </c>
    </row>
    <row r="12588" spans="5:7">
      <c r="E12588" s="80">
        <v>42248</v>
      </c>
      <c r="F12588">
        <v>2015</v>
      </c>
      <c r="G12588">
        <v>6.55</v>
      </c>
    </row>
    <row r="12589" spans="5:7">
      <c r="E12589" s="80">
        <v>42249</v>
      </c>
      <c r="F12589">
        <v>2015</v>
      </c>
      <c r="G12589">
        <v>6.55</v>
      </c>
    </row>
    <row r="12590" spans="5:7">
      <c r="E12590" s="80">
        <v>42250</v>
      </c>
      <c r="F12590">
        <v>2015</v>
      </c>
      <c r="G12590">
        <v>6.5</v>
      </c>
    </row>
    <row r="12591" spans="5:7">
      <c r="E12591" s="80">
        <v>42251</v>
      </c>
      <c r="F12591">
        <v>2015</v>
      </c>
      <c r="G12591">
        <v>6.5</v>
      </c>
    </row>
    <row r="12592" spans="5:7">
      <c r="E12592" s="80">
        <v>42252</v>
      </c>
      <c r="F12592">
        <v>2015</v>
      </c>
      <c r="G12592">
        <v>6.5</v>
      </c>
    </row>
    <row r="12593" spans="5:7">
      <c r="E12593" s="80">
        <v>42253</v>
      </c>
      <c r="F12593">
        <v>2015</v>
      </c>
      <c r="G12593">
        <v>6.5</v>
      </c>
    </row>
    <row r="12594" spans="5:7">
      <c r="E12594" s="80">
        <v>42254</v>
      </c>
      <c r="F12594">
        <v>2015</v>
      </c>
      <c r="G12594">
        <v>6.5</v>
      </c>
    </row>
    <row r="12595" spans="5:7">
      <c r="E12595" s="80">
        <v>42255</v>
      </c>
      <c r="F12595">
        <v>2015</v>
      </c>
      <c r="G12595">
        <v>6.5</v>
      </c>
    </row>
    <row r="12596" spans="5:7">
      <c r="E12596" s="80">
        <v>42256</v>
      </c>
      <c r="F12596">
        <v>2015</v>
      </c>
      <c r="G12596">
        <v>6.5</v>
      </c>
    </row>
    <row r="12597" spans="5:7">
      <c r="E12597" s="80">
        <v>42257</v>
      </c>
      <c r="F12597">
        <v>2015</v>
      </c>
      <c r="G12597">
        <v>6.55</v>
      </c>
    </row>
    <row r="12598" spans="5:7">
      <c r="E12598" s="80">
        <v>42258</v>
      </c>
      <c r="F12598">
        <v>2015</v>
      </c>
      <c r="G12598">
        <v>6.55</v>
      </c>
    </row>
    <row r="12599" spans="5:7">
      <c r="E12599" s="80">
        <v>42259</v>
      </c>
      <c r="F12599">
        <v>2015</v>
      </c>
      <c r="G12599">
        <v>6.55</v>
      </c>
    </row>
    <row r="12600" spans="5:7">
      <c r="E12600" s="80">
        <v>42260</v>
      </c>
      <c r="F12600">
        <v>2015</v>
      </c>
      <c r="G12600">
        <v>6.55</v>
      </c>
    </row>
    <row r="12601" spans="5:7">
      <c r="E12601" s="80">
        <v>42261</v>
      </c>
      <c r="F12601">
        <v>2015</v>
      </c>
      <c r="G12601">
        <v>6.55</v>
      </c>
    </row>
    <row r="12602" spans="5:7">
      <c r="E12602" s="80">
        <v>42262</v>
      </c>
      <c r="F12602">
        <v>2015</v>
      </c>
      <c r="G12602">
        <v>6.55</v>
      </c>
    </row>
    <row r="12603" spans="5:7">
      <c r="E12603" s="80">
        <v>42263</v>
      </c>
      <c r="F12603">
        <v>2015</v>
      </c>
      <c r="G12603">
        <v>6.55</v>
      </c>
    </row>
    <row r="12604" spans="5:7">
      <c r="E12604" s="80">
        <v>42264</v>
      </c>
      <c r="F12604">
        <v>2015</v>
      </c>
      <c r="G12604">
        <v>6.5</v>
      </c>
    </row>
    <row r="12605" spans="5:7">
      <c r="E12605" s="80">
        <v>42265</v>
      </c>
      <c r="F12605">
        <v>2015</v>
      </c>
      <c r="G12605">
        <v>6.5</v>
      </c>
    </row>
    <row r="12606" spans="5:7">
      <c r="E12606" s="80">
        <v>42266</v>
      </c>
      <c r="F12606">
        <v>2015</v>
      </c>
      <c r="G12606">
        <v>6.5</v>
      </c>
    </row>
    <row r="12607" spans="5:7">
      <c r="E12607" s="80">
        <v>42267</v>
      </c>
      <c r="F12607">
        <v>2015</v>
      </c>
      <c r="G12607">
        <v>6.5</v>
      </c>
    </row>
    <row r="12608" spans="5:7">
      <c r="E12608" s="80">
        <v>42268</v>
      </c>
      <c r="F12608">
        <v>2015</v>
      </c>
      <c r="G12608">
        <v>6.5</v>
      </c>
    </row>
    <row r="12609" spans="5:7">
      <c r="E12609" s="80">
        <v>42269</v>
      </c>
      <c r="F12609">
        <v>2015</v>
      </c>
      <c r="G12609">
        <v>6.5</v>
      </c>
    </row>
    <row r="12610" spans="5:7">
      <c r="E12610" s="80">
        <v>42270</v>
      </c>
      <c r="F12610">
        <v>2015</v>
      </c>
      <c r="G12610">
        <v>6.5</v>
      </c>
    </row>
    <row r="12611" spans="5:7">
      <c r="E12611" s="80">
        <v>42271</v>
      </c>
      <c r="F12611">
        <v>2015</v>
      </c>
      <c r="G12611">
        <v>6.55</v>
      </c>
    </row>
    <row r="12612" spans="5:7">
      <c r="E12612" s="80">
        <v>42272</v>
      </c>
      <c r="F12612">
        <v>2015</v>
      </c>
      <c r="G12612">
        <v>6.55</v>
      </c>
    </row>
    <row r="12613" spans="5:7">
      <c r="E12613" s="80">
        <v>42273</v>
      </c>
      <c r="F12613">
        <v>2015</v>
      </c>
      <c r="G12613">
        <v>6.55</v>
      </c>
    </row>
    <row r="12614" spans="5:7">
      <c r="E12614" s="80">
        <v>42274</v>
      </c>
      <c r="F12614">
        <v>2015</v>
      </c>
      <c r="G12614">
        <v>6.55</v>
      </c>
    </row>
    <row r="12615" spans="5:7">
      <c r="E12615" s="80">
        <v>42275</v>
      </c>
      <c r="F12615">
        <v>2015</v>
      </c>
      <c r="G12615">
        <v>6.55</v>
      </c>
    </row>
    <row r="12616" spans="5:7">
      <c r="E12616" s="80">
        <v>42276</v>
      </c>
      <c r="F12616">
        <v>2015</v>
      </c>
      <c r="G12616">
        <v>6.55</v>
      </c>
    </row>
    <row r="12617" spans="5:7">
      <c r="E12617" s="80">
        <v>42277</v>
      </c>
      <c r="F12617">
        <v>2015</v>
      </c>
      <c r="G12617">
        <v>6.55</v>
      </c>
    </row>
    <row r="12618" spans="5:7">
      <c r="E12618" s="80">
        <v>42278</v>
      </c>
      <c r="F12618">
        <v>2015</v>
      </c>
      <c r="G12618">
        <v>6.45</v>
      </c>
    </row>
    <row r="12619" spans="5:7">
      <c r="E12619" s="80">
        <v>42279</v>
      </c>
      <c r="F12619">
        <v>2015</v>
      </c>
      <c r="G12619">
        <v>6.45</v>
      </c>
    </row>
    <row r="12620" spans="5:7">
      <c r="E12620" s="80">
        <v>42280</v>
      </c>
      <c r="F12620">
        <v>2015</v>
      </c>
      <c r="G12620">
        <v>6.45</v>
      </c>
    </row>
    <row r="12621" spans="5:7">
      <c r="E12621" s="80">
        <v>42281</v>
      </c>
      <c r="F12621">
        <v>2015</v>
      </c>
      <c r="G12621">
        <v>6.45</v>
      </c>
    </row>
    <row r="12622" spans="5:7">
      <c r="E12622" s="80">
        <v>42282</v>
      </c>
      <c r="F12622">
        <v>2015</v>
      </c>
      <c r="G12622">
        <v>6.45</v>
      </c>
    </row>
    <row r="12623" spans="5:7">
      <c r="E12623" s="80">
        <v>42283</v>
      </c>
      <c r="F12623">
        <v>2015</v>
      </c>
      <c r="G12623">
        <v>6.45</v>
      </c>
    </row>
    <row r="12624" spans="5:7">
      <c r="E12624" s="80">
        <v>42284</v>
      </c>
      <c r="F12624">
        <v>2015</v>
      </c>
      <c r="G12624">
        <v>6.45</v>
      </c>
    </row>
    <row r="12625" spans="5:7">
      <c r="E12625" s="80">
        <v>42285</v>
      </c>
      <c r="F12625">
        <v>2015</v>
      </c>
      <c r="G12625">
        <v>6.5</v>
      </c>
    </row>
    <row r="12626" spans="5:7">
      <c r="E12626" s="80">
        <v>42286</v>
      </c>
      <c r="F12626">
        <v>2015</v>
      </c>
      <c r="G12626">
        <v>6.5</v>
      </c>
    </row>
    <row r="12627" spans="5:7">
      <c r="E12627" s="80">
        <v>42287</v>
      </c>
      <c r="F12627">
        <v>2015</v>
      </c>
      <c r="G12627">
        <v>6.5</v>
      </c>
    </row>
    <row r="12628" spans="5:7">
      <c r="E12628" s="80">
        <v>42288</v>
      </c>
      <c r="F12628">
        <v>2015</v>
      </c>
      <c r="G12628">
        <v>6.5</v>
      </c>
    </row>
    <row r="12629" spans="5:7">
      <c r="E12629" s="80">
        <v>42289</v>
      </c>
      <c r="F12629">
        <v>2015</v>
      </c>
      <c r="G12629">
        <v>6.5</v>
      </c>
    </row>
    <row r="12630" spans="5:7">
      <c r="E12630" s="80">
        <v>42290</v>
      </c>
      <c r="F12630">
        <v>2015</v>
      </c>
      <c r="G12630">
        <v>6.5</v>
      </c>
    </row>
    <row r="12631" spans="5:7">
      <c r="E12631" s="80">
        <v>42291</v>
      </c>
      <c r="F12631">
        <v>2015</v>
      </c>
      <c r="G12631">
        <v>6.5</v>
      </c>
    </row>
    <row r="12632" spans="5:7">
      <c r="E12632" s="80">
        <v>42292</v>
      </c>
      <c r="F12632">
        <v>2015</v>
      </c>
      <c r="G12632">
        <v>6.45</v>
      </c>
    </row>
    <row r="12633" spans="5:7">
      <c r="E12633" s="80">
        <v>42293</v>
      </c>
      <c r="F12633">
        <v>2015</v>
      </c>
      <c r="G12633">
        <v>6.45</v>
      </c>
    </row>
    <row r="12634" spans="5:7">
      <c r="E12634" s="80">
        <v>42294</v>
      </c>
      <c r="F12634">
        <v>2015</v>
      </c>
      <c r="G12634">
        <v>6.45</v>
      </c>
    </row>
    <row r="12635" spans="5:7">
      <c r="E12635" s="80">
        <v>42295</v>
      </c>
      <c r="F12635">
        <v>2015</v>
      </c>
      <c r="G12635">
        <v>6.45</v>
      </c>
    </row>
    <row r="12636" spans="5:7">
      <c r="E12636" s="80">
        <v>42296</v>
      </c>
      <c r="F12636">
        <v>2015</v>
      </c>
      <c r="G12636">
        <v>6.45</v>
      </c>
    </row>
    <row r="12637" spans="5:7">
      <c r="E12637" s="80">
        <v>42297</v>
      </c>
      <c r="F12637">
        <v>2015</v>
      </c>
      <c r="G12637">
        <v>6.45</v>
      </c>
    </row>
    <row r="12638" spans="5:7">
      <c r="E12638" s="80">
        <v>42298</v>
      </c>
      <c r="F12638">
        <v>2015</v>
      </c>
      <c r="G12638">
        <v>6.45</v>
      </c>
    </row>
    <row r="12639" spans="5:7">
      <c r="E12639" s="80">
        <v>42299</v>
      </c>
      <c r="F12639">
        <v>2015</v>
      </c>
      <c r="G12639">
        <v>6.45</v>
      </c>
    </row>
    <row r="12640" spans="5:7">
      <c r="E12640" s="80">
        <v>42300</v>
      </c>
      <c r="F12640">
        <v>2015</v>
      </c>
      <c r="G12640">
        <v>6.45</v>
      </c>
    </row>
    <row r="12641" spans="5:7">
      <c r="E12641" s="80">
        <v>42301</v>
      </c>
      <c r="F12641">
        <v>2015</v>
      </c>
      <c r="G12641">
        <v>6.45</v>
      </c>
    </row>
    <row r="12642" spans="5:7">
      <c r="E12642" s="80">
        <v>42302</v>
      </c>
      <c r="F12642">
        <v>2015</v>
      </c>
      <c r="G12642">
        <v>6.45</v>
      </c>
    </row>
    <row r="12643" spans="5:7">
      <c r="E12643" s="80">
        <v>42303</v>
      </c>
      <c r="F12643">
        <v>2015</v>
      </c>
      <c r="G12643">
        <v>6.45</v>
      </c>
    </row>
    <row r="12644" spans="5:7">
      <c r="E12644" s="80">
        <v>42304</v>
      </c>
      <c r="F12644">
        <v>2015</v>
      </c>
      <c r="G12644">
        <v>6.45</v>
      </c>
    </row>
    <row r="12645" spans="5:7">
      <c r="E12645" s="80">
        <v>42305</v>
      </c>
      <c r="F12645">
        <v>2015</v>
      </c>
      <c r="G12645">
        <v>6.45</v>
      </c>
    </row>
    <row r="12646" spans="5:7">
      <c r="E12646" s="80">
        <v>42306</v>
      </c>
      <c r="F12646">
        <v>2015</v>
      </c>
      <c r="G12646">
        <v>6.25</v>
      </c>
    </row>
    <row r="12647" spans="5:7">
      <c r="E12647" s="80">
        <v>42307</v>
      </c>
      <c r="F12647">
        <v>2015</v>
      </c>
      <c r="G12647">
        <v>6.25</v>
      </c>
    </row>
    <row r="12648" spans="5:7">
      <c r="E12648" s="80">
        <v>42308</v>
      </c>
      <c r="F12648">
        <v>2015</v>
      </c>
      <c r="G12648">
        <v>6.25</v>
      </c>
    </row>
    <row r="12649" spans="5:7">
      <c r="E12649" s="80">
        <v>42309</v>
      </c>
      <c r="F12649">
        <v>2015</v>
      </c>
      <c r="G12649">
        <v>6.25</v>
      </c>
    </row>
    <row r="12650" spans="5:7">
      <c r="E12650" s="80">
        <v>42310</v>
      </c>
      <c r="F12650">
        <v>2015</v>
      </c>
      <c r="G12650">
        <v>6.25</v>
      </c>
    </row>
    <row r="12651" spans="5:7">
      <c r="E12651" s="80">
        <v>42311</v>
      </c>
      <c r="F12651">
        <v>2015</v>
      </c>
      <c r="G12651">
        <v>6.25</v>
      </c>
    </row>
    <row r="12652" spans="5:7">
      <c r="E12652" s="80">
        <v>42312</v>
      </c>
      <c r="F12652">
        <v>2015</v>
      </c>
      <c r="G12652">
        <v>6.25</v>
      </c>
    </row>
    <row r="12653" spans="5:7">
      <c r="E12653" s="80">
        <v>42313</v>
      </c>
      <c r="F12653">
        <v>2015</v>
      </c>
      <c r="G12653">
        <v>6.15</v>
      </c>
    </row>
    <row r="12654" spans="5:7">
      <c r="E12654" s="80">
        <v>42314</v>
      </c>
      <c r="F12654">
        <v>2015</v>
      </c>
      <c r="G12654">
        <v>6.15</v>
      </c>
    </row>
    <row r="12655" spans="5:7">
      <c r="E12655" s="80">
        <v>42315</v>
      </c>
      <c r="F12655">
        <v>2015</v>
      </c>
      <c r="G12655">
        <v>6.15</v>
      </c>
    </row>
    <row r="12656" spans="5:7">
      <c r="E12656" s="80">
        <v>42316</v>
      </c>
      <c r="F12656">
        <v>2015</v>
      </c>
      <c r="G12656">
        <v>6.15</v>
      </c>
    </row>
    <row r="12657" spans="5:7">
      <c r="E12657" s="80">
        <v>42317</v>
      </c>
      <c r="F12657">
        <v>2015</v>
      </c>
      <c r="G12657">
        <v>6.15</v>
      </c>
    </row>
    <row r="12658" spans="5:7">
      <c r="E12658" s="80">
        <v>42318</v>
      </c>
      <c r="F12658">
        <v>2015</v>
      </c>
      <c r="G12658">
        <v>6.15</v>
      </c>
    </row>
    <row r="12659" spans="5:7">
      <c r="E12659" s="80">
        <v>42319</v>
      </c>
      <c r="F12659">
        <v>2015</v>
      </c>
      <c r="G12659">
        <v>6.15</v>
      </c>
    </row>
    <row r="12660" spans="5:7">
      <c r="E12660" s="80">
        <v>42320</v>
      </c>
      <c r="F12660">
        <v>2015</v>
      </c>
      <c r="G12660">
        <v>6</v>
      </c>
    </row>
    <row r="12661" spans="5:7">
      <c r="E12661" s="80">
        <v>42321</v>
      </c>
      <c r="F12661">
        <v>2015</v>
      </c>
      <c r="G12661">
        <v>6</v>
      </c>
    </row>
    <row r="12662" spans="5:7">
      <c r="E12662" s="80">
        <v>42322</v>
      </c>
      <c r="F12662">
        <v>2015</v>
      </c>
      <c r="G12662">
        <v>6</v>
      </c>
    </row>
    <row r="12663" spans="5:7">
      <c r="E12663" s="80">
        <v>42323</v>
      </c>
      <c r="F12663">
        <v>2015</v>
      </c>
      <c r="G12663">
        <v>6</v>
      </c>
    </row>
    <row r="12664" spans="5:7">
      <c r="E12664" s="80">
        <v>42324</v>
      </c>
      <c r="F12664">
        <v>2015</v>
      </c>
      <c r="G12664">
        <v>6</v>
      </c>
    </row>
    <row r="12665" spans="5:7">
      <c r="E12665" s="80">
        <v>42325</v>
      </c>
      <c r="F12665">
        <v>2015</v>
      </c>
      <c r="G12665">
        <v>6</v>
      </c>
    </row>
    <row r="12666" spans="5:7">
      <c r="E12666" s="80">
        <v>42326</v>
      </c>
      <c r="F12666">
        <v>2015</v>
      </c>
      <c r="G12666">
        <v>6</v>
      </c>
    </row>
    <row r="12667" spans="5:7">
      <c r="E12667" s="80">
        <v>42327</v>
      </c>
      <c r="F12667">
        <v>2015</v>
      </c>
      <c r="G12667">
        <v>6</v>
      </c>
    </row>
    <row r="12668" spans="5:7">
      <c r="E12668" s="80">
        <v>42328</v>
      </c>
      <c r="F12668">
        <v>2015</v>
      </c>
      <c r="G12668">
        <v>6</v>
      </c>
    </row>
    <row r="12669" spans="5:7">
      <c r="E12669" s="80">
        <v>42329</v>
      </c>
      <c r="F12669">
        <v>2015</v>
      </c>
      <c r="G12669">
        <v>6</v>
      </c>
    </row>
    <row r="12670" spans="5:7">
      <c r="E12670" s="80">
        <v>42330</v>
      </c>
      <c r="F12670">
        <v>2015</v>
      </c>
      <c r="G12670">
        <v>6</v>
      </c>
    </row>
    <row r="12671" spans="5:7">
      <c r="E12671" s="80">
        <v>42331</v>
      </c>
      <c r="F12671">
        <v>2015</v>
      </c>
      <c r="G12671">
        <v>6</v>
      </c>
    </row>
    <row r="12672" spans="5:7">
      <c r="E12672" s="80">
        <v>42332</v>
      </c>
      <c r="F12672">
        <v>2015</v>
      </c>
      <c r="G12672">
        <v>6</v>
      </c>
    </row>
    <row r="12673" spans="5:7">
      <c r="E12673" s="80">
        <v>42333</v>
      </c>
      <c r="F12673">
        <v>2015</v>
      </c>
      <c r="G12673">
        <v>6</v>
      </c>
    </row>
    <row r="12674" spans="5:7">
      <c r="E12674" s="80">
        <v>42334</v>
      </c>
      <c r="F12674">
        <v>2015</v>
      </c>
      <c r="G12674">
        <v>6</v>
      </c>
    </row>
    <row r="12675" spans="5:7">
      <c r="E12675" s="80">
        <v>42335</v>
      </c>
      <c r="F12675">
        <v>2015</v>
      </c>
      <c r="G12675">
        <v>6</v>
      </c>
    </row>
    <row r="12676" spans="5:7">
      <c r="E12676" s="80">
        <v>42336</v>
      </c>
      <c r="F12676">
        <v>2015</v>
      </c>
      <c r="G12676">
        <v>6</v>
      </c>
    </row>
    <row r="12677" spans="5:7">
      <c r="E12677" s="80">
        <v>42337</v>
      </c>
      <c r="F12677">
        <v>2015</v>
      </c>
      <c r="G12677">
        <v>6</v>
      </c>
    </row>
    <row r="12678" spans="5:7">
      <c r="E12678" s="80">
        <v>42338</v>
      </c>
      <c r="F12678">
        <v>2015</v>
      </c>
      <c r="G12678">
        <v>6</v>
      </c>
    </row>
    <row r="12679" spans="5:7">
      <c r="E12679" s="80">
        <v>42339</v>
      </c>
      <c r="F12679">
        <v>2015</v>
      </c>
      <c r="G12679">
        <v>6</v>
      </c>
    </row>
    <row r="12680" spans="5:7">
      <c r="E12680" s="80">
        <v>42340</v>
      </c>
      <c r="F12680">
        <v>2015</v>
      </c>
      <c r="G12680">
        <v>6</v>
      </c>
    </row>
    <row r="12681" spans="5:7">
      <c r="E12681" s="80">
        <v>42341</v>
      </c>
      <c r="F12681">
        <v>2015</v>
      </c>
      <c r="G12681">
        <v>5.95</v>
      </c>
    </row>
    <row r="12682" spans="5:7">
      <c r="E12682" s="80">
        <v>42342</v>
      </c>
      <c r="F12682">
        <v>2015</v>
      </c>
      <c r="G12682">
        <v>5.95</v>
      </c>
    </row>
    <row r="12683" spans="5:7">
      <c r="E12683" s="80">
        <v>42343</v>
      </c>
      <c r="F12683">
        <v>2015</v>
      </c>
      <c r="G12683">
        <v>5.95</v>
      </c>
    </row>
    <row r="12684" spans="5:7">
      <c r="E12684" s="80">
        <v>42344</v>
      </c>
      <c r="F12684">
        <v>2015</v>
      </c>
      <c r="G12684">
        <v>5.95</v>
      </c>
    </row>
    <row r="12685" spans="5:7">
      <c r="E12685" s="80">
        <v>42345</v>
      </c>
      <c r="F12685">
        <v>2015</v>
      </c>
      <c r="G12685">
        <v>5.95</v>
      </c>
    </row>
    <row r="12686" spans="5:7">
      <c r="E12686" s="80">
        <v>42346</v>
      </c>
      <c r="F12686">
        <v>2015</v>
      </c>
      <c r="G12686">
        <v>5.95</v>
      </c>
    </row>
    <row r="12687" spans="5:7">
      <c r="E12687" s="80">
        <v>42347</v>
      </c>
      <c r="F12687">
        <v>2015</v>
      </c>
      <c r="G12687">
        <v>5.95</v>
      </c>
    </row>
    <row r="12688" spans="5:7">
      <c r="E12688" s="80">
        <v>42348</v>
      </c>
      <c r="F12688">
        <v>2015</v>
      </c>
      <c r="G12688">
        <v>5.95</v>
      </c>
    </row>
    <row r="12689" spans="5:7">
      <c r="E12689" s="80">
        <v>42349</v>
      </c>
      <c r="F12689">
        <v>2015</v>
      </c>
      <c r="G12689">
        <v>5.95</v>
      </c>
    </row>
    <row r="12690" spans="5:7">
      <c r="E12690" s="80">
        <v>42350</v>
      </c>
      <c r="F12690">
        <v>2015</v>
      </c>
      <c r="G12690">
        <v>5.95</v>
      </c>
    </row>
    <row r="12691" spans="5:7">
      <c r="E12691" s="80">
        <v>42351</v>
      </c>
      <c r="F12691">
        <v>2015</v>
      </c>
      <c r="G12691">
        <v>5.95</v>
      </c>
    </row>
    <row r="12692" spans="5:7">
      <c r="E12692" s="80">
        <v>42352</v>
      </c>
      <c r="F12692">
        <v>2015</v>
      </c>
      <c r="G12692">
        <v>5.95</v>
      </c>
    </row>
    <row r="12693" spans="5:7">
      <c r="E12693" s="80">
        <v>42353</v>
      </c>
      <c r="F12693">
        <v>2015</v>
      </c>
      <c r="G12693">
        <v>5.95</v>
      </c>
    </row>
    <row r="12694" spans="5:7">
      <c r="E12694" s="80">
        <v>42354</v>
      </c>
      <c r="F12694">
        <v>2015</v>
      </c>
      <c r="G12694">
        <v>5.95</v>
      </c>
    </row>
    <row r="12695" spans="5:7">
      <c r="E12695" s="80">
        <v>42355</v>
      </c>
      <c r="F12695">
        <v>2015</v>
      </c>
      <c r="G12695">
        <v>5.95</v>
      </c>
    </row>
    <row r="12696" spans="5:7">
      <c r="E12696" s="80">
        <v>42356</v>
      </c>
      <c r="F12696">
        <v>2015</v>
      </c>
      <c r="G12696">
        <v>5.95</v>
      </c>
    </row>
    <row r="12697" spans="5:7">
      <c r="E12697" s="80">
        <v>42357</v>
      </c>
      <c r="F12697">
        <v>2015</v>
      </c>
      <c r="G12697">
        <v>5.95</v>
      </c>
    </row>
    <row r="12698" spans="5:7">
      <c r="E12698" s="80">
        <v>42358</v>
      </c>
      <c r="F12698">
        <v>2015</v>
      </c>
      <c r="G12698">
        <v>5.95</v>
      </c>
    </row>
    <row r="12699" spans="5:7">
      <c r="E12699" s="80">
        <v>42359</v>
      </c>
      <c r="F12699">
        <v>2015</v>
      </c>
      <c r="G12699">
        <v>5.95</v>
      </c>
    </row>
    <row r="12700" spans="5:7">
      <c r="E12700" s="80">
        <v>42360</v>
      </c>
      <c r="F12700">
        <v>2015</v>
      </c>
      <c r="G12700">
        <v>5.95</v>
      </c>
    </row>
    <row r="12701" spans="5:7">
      <c r="E12701" s="80">
        <v>42361</v>
      </c>
      <c r="F12701">
        <v>2015</v>
      </c>
      <c r="G12701">
        <v>5.95</v>
      </c>
    </row>
    <row r="12702" spans="5:7">
      <c r="E12702" s="80">
        <v>42362</v>
      </c>
      <c r="F12702">
        <v>2015</v>
      </c>
      <c r="G12702">
        <v>5.95</v>
      </c>
    </row>
    <row r="12703" spans="5:7">
      <c r="E12703" s="80">
        <v>42363</v>
      </c>
      <c r="F12703">
        <v>2015</v>
      </c>
      <c r="G12703">
        <v>5.95</v>
      </c>
    </row>
    <row r="12704" spans="5:7">
      <c r="E12704" s="80">
        <v>42364</v>
      </c>
      <c r="F12704">
        <v>2015</v>
      </c>
      <c r="G12704">
        <v>5.95</v>
      </c>
    </row>
    <row r="12705" spans="5:7">
      <c r="E12705" s="80">
        <v>42365</v>
      </c>
      <c r="F12705">
        <v>2015</v>
      </c>
      <c r="G12705">
        <v>5.95</v>
      </c>
    </row>
    <row r="12706" spans="5:7">
      <c r="E12706" s="80">
        <v>42366</v>
      </c>
      <c r="F12706">
        <v>2015</v>
      </c>
      <c r="G12706">
        <v>5.95</v>
      </c>
    </row>
    <row r="12707" spans="5:7">
      <c r="E12707" s="80">
        <v>42367</v>
      </c>
      <c r="F12707">
        <v>2015</v>
      </c>
      <c r="G12707">
        <v>5.95</v>
      </c>
    </row>
    <row r="12708" spans="5:7">
      <c r="E12708" s="80">
        <v>42368</v>
      </c>
      <c r="F12708">
        <v>2015</v>
      </c>
      <c r="G12708">
        <v>5.95</v>
      </c>
    </row>
    <row r="12709" spans="5:7">
      <c r="E12709" s="80">
        <v>42369</v>
      </c>
      <c r="F12709">
        <v>2015</v>
      </c>
      <c r="G12709">
        <v>5.95</v>
      </c>
    </row>
    <row r="12710" spans="5:7">
      <c r="E12710" s="80">
        <v>42370</v>
      </c>
      <c r="F12710">
        <v>2016</v>
      </c>
      <c r="G12710">
        <v>5.95</v>
      </c>
    </row>
    <row r="12711" spans="5:7">
      <c r="E12711" s="80">
        <v>42371</v>
      </c>
      <c r="F12711">
        <v>2016</v>
      </c>
      <c r="G12711">
        <v>5.95</v>
      </c>
    </row>
    <row r="12712" spans="5:7">
      <c r="E12712" s="80">
        <v>42372</v>
      </c>
      <c r="F12712">
        <v>2016</v>
      </c>
      <c r="G12712">
        <v>5.95</v>
      </c>
    </row>
    <row r="12713" spans="5:7">
      <c r="E12713" s="80">
        <v>42373</v>
      </c>
      <c r="F12713">
        <v>2016</v>
      </c>
      <c r="G12713">
        <v>5.95</v>
      </c>
    </row>
    <row r="12714" spans="5:7">
      <c r="E12714" s="80">
        <v>42374</v>
      </c>
      <c r="F12714">
        <v>2016</v>
      </c>
      <c r="G12714">
        <v>5.95</v>
      </c>
    </row>
    <row r="12715" spans="5:7">
      <c r="E12715" s="80">
        <v>42375</v>
      </c>
      <c r="F12715">
        <v>2016</v>
      </c>
      <c r="G12715">
        <v>5.95</v>
      </c>
    </row>
    <row r="12716" spans="5:7">
      <c r="E12716" s="80">
        <v>42376</v>
      </c>
      <c r="F12716">
        <v>2016</v>
      </c>
      <c r="G12716">
        <v>5.95</v>
      </c>
    </row>
    <row r="12717" spans="5:7">
      <c r="E12717" s="80">
        <v>42377</v>
      </c>
      <c r="F12717">
        <v>2016</v>
      </c>
      <c r="G12717">
        <v>5.95</v>
      </c>
    </row>
    <row r="12718" spans="5:7">
      <c r="E12718" s="80">
        <v>42378</v>
      </c>
      <c r="F12718">
        <v>2016</v>
      </c>
      <c r="G12718">
        <v>5.95</v>
      </c>
    </row>
    <row r="12719" spans="5:7">
      <c r="E12719" s="80">
        <v>42379</v>
      </c>
      <c r="F12719">
        <v>2016</v>
      </c>
      <c r="G12719">
        <v>5.95</v>
      </c>
    </row>
    <row r="12720" spans="5:7">
      <c r="E12720" s="80">
        <v>42380</v>
      </c>
      <c r="F12720">
        <v>2016</v>
      </c>
      <c r="G12720">
        <v>5.95</v>
      </c>
    </row>
    <row r="12721" spans="5:7">
      <c r="E12721" s="80">
        <v>42381</v>
      </c>
      <c r="F12721">
        <v>2016</v>
      </c>
      <c r="G12721">
        <v>5.95</v>
      </c>
    </row>
    <row r="12722" spans="5:7">
      <c r="E12722" s="80">
        <v>42382</v>
      </c>
      <c r="F12722">
        <v>2016</v>
      </c>
      <c r="G12722">
        <v>5.95</v>
      </c>
    </row>
    <row r="12723" spans="5:7">
      <c r="E12723" s="80">
        <v>42383</v>
      </c>
      <c r="F12723">
        <v>2016</v>
      </c>
      <c r="G12723">
        <v>5.95</v>
      </c>
    </row>
    <row r="12724" spans="5:7">
      <c r="E12724" s="80">
        <v>42384</v>
      </c>
      <c r="F12724">
        <v>2016</v>
      </c>
      <c r="G12724">
        <v>5.95</v>
      </c>
    </row>
    <row r="12725" spans="5:7">
      <c r="E12725" s="80">
        <v>42385</v>
      </c>
      <c r="F12725">
        <v>2016</v>
      </c>
      <c r="G12725">
        <v>5.95</v>
      </c>
    </row>
    <row r="12726" spans="5:7">
      <c r="E12726" s="80">
        <v>42386</v>
      </c>
      <c r="F12726">
        <v>2016</v>
      </c>
      <c r="G12726">
        <v>5.95</v>
      </c>
    </row>
    <row r="12727" spans="5:7">
      <c r="E12727" s="80">
        <v>42387</v>
      </c>
      <c r="F12727">
        <v>2016</v>
      </c>
      <c r="G12727">
        <v>5.95</v>
      </c>
    </row>
    <row r="12728" spans="5:7">
      <c r="E12728" s="80">
        <v>42388</v>
      </c>
      <c r="F12728">
        <v>2016</v>
      </c>
      <c r="G12728">
        <v>5.95</v>
      </c>
    </row>
    <row r="12729" spans="5:7">
      <c r="E12729" s="80">
        <v>42389</v>
      </c>
      <c r="F12729">
        <v>2016</v>
      </c>
      <c r="G12729">
        <v>5.95</v>
      </c>
    </row>
    <row r="12730" spans="5:7">
      <c r="E12730" s="80">
        <v>42390</v>
      </c>
      <c r="F12730">
        <v>2016</v>
      </c>
      <c r="G12730">
        <v>5.95</v>
      </c>
    </row>
    <row r="12731" spans="5:7">
      <c r="E12731" s="80">
        <v>42391</v>
      </c>
      <c r="F12731">
        <v>2016</v>
      </c>
      <c r="G12731">
        <v>5.95</v>
      </c>
    </row>
    <row r="12732" spans="5:7">
      <c r="E12732" s="80">
        <v>42392</v>
      </c>
      <c r="F12732">
        <v>2016</v>
      </c>
      <c r="G12732">
        <v>5.95</v>
      </c>
    </row>
    <row r="12733" spans="5:7">
      <c r="E12733" s="80">
        <v>42393</v>
      </c>
      <c r="F12733">
        <v>2016</v>
      </c>
      <c r="G12733">
        <v>5.95</v>
      </c>
    </row>
    <row r="12734" spans="5:7">
      <c r="E12734" s="80">
        <v>42394</v>
      </c>
      <c r="F12734">
        <v>2016</v>
      </c>
      <c r="G12734">
        <v>5.95</v>
      </c>
    </row>
    <row r="12735" spans="5:7">
      <c r="E12735" s="80">
        <v>42395</v>
      </c>
      <c r="F12735">
        <v>2016</v>
      </c>
      <c r="G12735">
        <v>5.95</v>
      </c>
    </row>
    <row r="12736" spans="5:7">
      <c r="E12736" s="80">
        <v>42396</v>
      </c>
      <c r="F12736">
        <v>2016</v>
      </c>
      <c r="G12736">
        <v>5.95</v>
      </c>
    </row>
    <row r="12737" spans="5:7">
      <c r="E12737" s="80">
        <v>42397</v>
      </c>
      <c r="F12737">
        <v>2016</v>
      </c>
      <c r="G12737">
        <v>5.95</v>
      </c>
    </row>
    <row r="12738" spans="5:7">
      <c r="E12738" s="80">
        <v>42398</v>
      </c>
      <c r="F12738">
        <v>2016</v>
      </c>
      <c r="G12738">
        <v>5.95</v>
      </c>
    </row>
    <row r="12739" spans="5:7">
      <c r="E12739" s="80">
        <v>42399</v>
      </c>
      <c r="F12739">
        <v>2016</v>
      </c>
      <c r="G12739">
        <v>5.95</v>
      </c>
    </row>
    <row r="12740" spans="5:7">
      <c r="E12740" s="80">
        <v>42400</v>
      </c>
      <c r="F12740">
        <v>2016</v>
      </c>
      <c r="G12740">
        <v>5.95</v>
      </c>
    </row>
    <row r="12741" spans="5:7">
      <c r="E12741" s="80">
        <v>42401</v>
      </c>
      <c r="F12741">
        <v>2016</v>
      </c>
      <c r="G12741">
        <v>5.95</v>
      </c>
    </row>
    <row r="12742" spans="5:7">
      <c r="E12742" s="80">
        <v>42402</v>
      </c>
      <c r="F12742">
        <v>2016</v>
      </c>
      <c r="G12742">
        <v>5.95</v>
      </c>
    </row>
    <row r="12743" spans="5:7">
      <c r="E12743" s="80">
        <v>42403</v>
      </c>
      <c r="F12743">
        <v>2016</v>
      </c>
      <c r="G12743">
        <v>5.95</v>
      </c>
    </row>
    <row r="12744" spans="5:7">
      <c r="E12744" s="80">
        <v>42404</v>
      </c>
      <c r="F12744">
        <v>2016</v>
      </c>
      <c r="G12744">
        <v>5.95</v>
      </c>
    </row>
    <row r="12745" spans="5:7">
      <c r="E12745" s="80">
        <v>42405</v>
      </c>
      <c r="F12745">
        <v>2016</v>
      </c>
      <c r="G12745">
        <v>5.95</v>
      </c>
    </row>
    <row r="12746" spans="5:7">
      <c r="E12746" s="80">
        <v>42406</v>
      </c>
      <c r="F12746">
        <v>2016</v>
      </c>
      <c r="G12746">
        <v>5.95</v>
      </c>
    </row>
    <row r="12747" spans="5:7">
      <c r="E12747" s="80">
        <v>42407</v>
      </c>
      <c r="F12747">
        <v>2016</v>
      </c>
      <c r="G12747">
        <v>5.95</v>
      </c>
    </row>
    <row r="12748" spans="5:7">
      <c r="E12748" s="80">
        <v>42408</v>
      </c>
      <c r="F12748">
        <v>2016</v>
      </c>
      <c r="G12748">
        <v>5.95</v>
      </c>
    </row>
    <row r="12749" spans="5:7">
      <c r="E12749" s="80">
        <v>42409</v>
      </c>
      <c r="F12749">
        <v>2016</v>
      </c>
      <c r="G12749">
        <v>5.95</v>
      </c>
    </row>
    <row r="12750" spans="5:7">
      <c r="E12750" s="80">
        <v>42410</v>
      </c>
      <c r="F12750">
        <v>2016</v>
      </c>
      <c r="G12750">
        <v>5.95</v>
      </c>
    </row>
    <row r="12751" spans="5:7">
      <c r="E12751" s="80">
        <v>42411</v>
      </c>
      <c r="F12751">
        <v>2016</v>
      </c>
      <c r="G12751">
        <v>5.9</v>
      </c>
    </row>
    <row r="12752" spans="5:7">
      <c r="E12752" s="80">
        <v>42412</v>
      </c>
      <c r="F12752">
        <v>2016</v>
      </c>
      <c r="G12752">
        <v>5.9</v>
      </c>
    </row>
    <row r="12753" spans="5:7">
      <c r="E12753" s="80">
        <v>42413</v>
      </c>
      <c r="F12753">
        <v>2016</v>
      </c>
      <c r="G12753">
        <v>5.9</v>
      </c>
    </row>
    <row r="12754" spans="5:7">
      <c r="E12754" s="80">
        <v>42414</v>
      </c>
      <c r="F12754">
        <v>2016</v>
      </c>
      <c r="G12754">
        <v>5.9</v>
      </c>
    </row>
    <row r="12755" spans="5:7">
      <c r="E12755" s="80">
        <v>42415</v>
      </c>
      <c r="F12755">
        <v>2016</v>
      </c>
      <c r="G12755">
        <v>5.9</v>
      </c>
    </row>
    <row r="12756" spans="5:7">
      <c r="E12756" s="80">
        <v>42416</v>
      </c>
      <c r="F12756">
        <v>2016</v>
      </c>
      <c r="G12756">
        <v>5.9</v>
      </c>
    </row>
    <row r="12757" spans="5:7">
      <c r="E12757" s="80">
        <v>42417</v>
      </c>
      <c r="F12757">
        <v>2016</v>
      </c>
      <c r="G12757">
        <v>5.9</v>
      </c>
    </row>
    <row r="12758" spans="5:7">
      <c r="E12758" s="80">
        <v>42418</v>
      </c>
      <c r="F12758">
        <v>2016</v>
      </c>
      <c r="G12758">
        <v>5.75</v>
      </c>
    </row>
    <row r="12759" spans="5:7">
      <c r="E12759" s="80">
        <v>42419</v>
      </c>
      <c r="F12759">
        <v>2016</v>
      </c>
      <c r="G12759">
        <v>5.75</v>
      </c>
    </row>
    <row r="12760" spans="5:7">
      <c r="E12760" s="80">
        <v>42420</v>
      </c>
      <c r="F12760">
        <v>2016</v>
      </c>
      <c r="G12760">
        <v>5.75</v>
      </c>
    </row>
    <row r="12761" spans="5:7">
      <c r="E12761" s="80">
        <v>42421</v>
      </c>
      <c r="F12761">
        <v>2016</v>
      </c>
      <c r="G12761">
        <v>5.75</v>
      </c>
    </row>
    <row r="12762" spans="5:7">
      <c r="E12762" s="80">
        <v>42422</v>
      </c>
      <c r="F12762">
        <v>2016</v>
      </c>
      <c r="G12762">
        <v>5.75</v>
      </c>
    </row>
    <row r="12763" spans="5:7">
      <c r="E12763" s="80">
        <v>42423</v>
      </c>
      <c r="F12763">
        <v>2016</v>
      </c>
      <c r="G12763">
        <v>5.75</v>
      </c>
    </row>
    <row r="12764" spans="5:7">
      <c r="E12764" s="80">
        <v>42424</v>
      </c>
      <c r="F12764">
        <v>2016</v>
      </c>
      <c r="G12764">
        <v>5.75</v>
      </c>
    </row>
    <row r="12765" spans="5:7">
      <c r="E12765" s="80">
        <v>42425</v>
      </c>
      <c r="F12765">
        <v>2016</v>
      </c>
      <c r="G12765">
        <v>5.7</v>
      </c>
    </row>
    <row r="12766" spans="5:7">
      <c r="E12766" s="80">
        <v>42426</v>
      </c>
      <c r="F12766">
        <v>2016</v>
      </c>
      <c r="G12766">
        <v>5.7</v>
      </c>
    </row>
    <row r="12767" spans="5:7">
      <c r="E12767" s="80">
        <v>42427</v>
      </c>
      <c r="F12767">
        <v>2016</v>
      </c>
      <c r="G12767">
        <v>5.7</v>
      </c>
    </row>
    <row r="12768" spans="5:7">
      <c r="E12768" s="80">
        <v>42428</v>
      </c>
      <c r="F12768">
        <v>2016</v>
      </c>
      <c r="G12768">
        <v>5.7</v>
      </c>
    </row>
    <row r="12769" spans="5:7">
      <c r="E12769" s="80">
        <v>42429</v>
      </c>
      <c r="F12769">
        <v>2016</v>
      </c>
      <c r="G12769">
        <v>5.7</v>
      </c>
    </row>
    <row r="12770" spans="5:7">
      <c r="E12770" s="80">
        <v>42430</v>
      </c>
      <c r="F12770">
        <v>2016</v>
      </c>
      <c r="G12770">
        <v>5.7</v>
      </c>
    </row>
    <row r="12771" spans="5:7">
      <c r="E12771" s="80">
        <v>42431</v>
      </c>
      <c r="F12771">
        <v>2016</v>
      </c>
      <c r="G12771">
        <v>5.7</v>
      </c>
    </row>
    <row r="12772" spans="5:7">
      <c r="E12772" s="80">
        <v>42432</v>
      </c>
      <c r="F12772">
        <v>2016</v>
      </c>
      <c r="G12772">
        <v>5.6</v>
      </c>
    </row>
    <row r="12773" spans="5:7">
      <c r="E12773" s="80">
        <v>42433</v>
      </c>
      <c r="F12773">
        <v>2016</v>
      </c>
      <c r="G12773">
        <v>5.6</v>
      </c>
    </row>
    <row r="12774" spans="5:7">
      <c r="E12774" s="80">
        <v>42434</v>
      </c>
      <c r="F12774">
        <v>2016</v>
      </c>
      <c r="G12774">
        <v>5.6</v>
      </c>
    </row>
    <row r="12775" spans="5:7">
      <c r="E12775" s="80">
        <v>42435</v>
      </c>
      <c r="F12775">
        <v>2016</v>
      </c>
      <c r="G12775">
        <v>5.6</v>
      </c>
    </row>
    <row r="12776" spans="5:7">
      <c r="E12776" s="80">
        <v>42436</v>
      </c>
      <c r="F12776">
        <v>2016</v>
      </c>
      <c r="G12776">
        <v>5.6</v>
      </c>
    </row>
    <row r="12777" spans="5:7">
      <c r="E12777" s="80">
        <v>42437</v>
      </c>
      <c r="F12777">
        <v>2016</v>
      </c>
      <c r="G12777">
        <v>5.6</v>
      </c>
    </row>
    <row r="12778" spans="5:7">
      <c r="E12778" s="80">
        <v>42438</v>
      </c>
      <c r="F12778">
        <v>2016</v>
      </c>
      <c r="G12778">
        <v>5.6</v>
      </c>
    </row>
    <row r="12779" spans="5:7">
      <c r="E12779" s="80">
        <v>42439</v>
      </c>
      <c r="F12779">
        <v>2016</v>
      </c>
      <c r="G12779">
        <v>5.65</v>
      </c>
    </row>
    <row r="12780" spans="5:7">
      <c r="E12780" s="80">
        <v>42440</v>
      </c>
      <c r="F12780">
        <v>2016</v>
      </c>
      <c r="G12780">
        <v>5.65</v>
      </c>
    </row>
    <row r="12781" spans="5:7">
      <c r="E12781" s="80">
        <v>42441</v>
      </c>
      <c r="F12781">
        <v>2016</v>
      </c>
      <c r="G12781">
        <v>5.65</v>
      </c>
    </row>
    <row r="12782" spans="5:7">
      <c r="E12782" s="80">
        <v>42442</v>
      </c>
      <c r="F12782">
        <v>2016</v>
      </c>
      <c r="G12782">
        <v>5.65</v>
      </c>
    </row>
    <row r="12783" spans="5:7">
      <c r="E12783" s="80">
        <v>42443</v>
      </c>
      <c r="F12783">
        <v>2016</v>
      </c>
      <c r="G12783">
        <v>5.65</v>
      </c>
    </row>
    <row r="12784" spans="5:7">
      <c r="E12784" s="80">
        <v>42444</v>
      </c>
      <c r="F12784">
        <v>2016</v>
      </c>
      <c r="G12784">
        <v>5.65</v>
      </c>
    </row>
    <row r="12785" spans="5:7">
      <c r="E12785" s="80">
        <v>42445</v>
      </c>
      <c r="F12785">
        <v>2016</v>
      </c>
      <c r="G12785">
        <v>5.65</v>
      </c>
    </row>
    <row r="12786" spans="5:7">
      <c r="E12786" s="80">
        <v>42446</v>
      </c>
      <c r="F12786">
        <v>2016</v>
      </c>
      <c r="G12786">
        <v>5.55</v>
      </c>
    </row>
    <row r="12787" spans="5:7">
      <c r="E12787" s="80">
        <v>42447</v>
      </c>
      <c r="F12787">
        <v>2016</v>
      </c>
      <c r="G12787">
        <v>5.55</v>
      </c>
    </row>
    <row r="12788" spans="5:7">
      <c r="E12788" s="80">
        <v>42448</v>
      </c>
      <c r="F12788">
        <v>2016</v>
      </c>
      <c r="G12788">
        <v>5.55</v>
      </c>
    </row>
    <row r="12789" spans="5:7">
      <c r="E12789" s="80">
        <v>42449</v>
      </c>
      <c r="F12789">
        <v>2016</v>
      </c>
      <c r="G12789">
        <v>5.55</v>
      </c>
    </row>
    <row r="12790" spans="5:7">
      <c r="E12790" s="80">
        <v>42450</v>
      </c>
      <c r="F12790">
        <v>2016</v>
      </c>
      <c r="G12790">
        <v>5.55</v>
      </c>
    </row>
    <row r="12791" spans="5:7">
      <c r="E12791" s="80">
        <v>42451</v>
      </c>
      <c r="F12791">
        <v>2016</v>
      </c>
      <c r="G12791">
        <v>5.55</v>
      </c>
    </row>
    <row r="12792" spans="5:7">
      <c r="E12792" s="80">
        <v>42452</v>
      </c>
      <c r="F12792">
        <v>2016</v>
      </c>
      <c r="G12792">
        <v>5.55</v>
      </c>
    </row>
    <row r="12793" spans="5:7">
      <c r="E12793" s="80">
        <v>42453</v>
      </c>
      <c r="F12793">
        <v>2016</v>
      </c>
      <c r="G12793">
        <v>5.65</v>
      </c>
    </row>
    <row r="12794" spans="5:7">
      <c r="E12794" s="80">
        <v>42454</v>
      </c>
      <c r="F12794">
        <v>2016</v>
      </c>
      <c r="G12794">
        <v>5.65</v>
      </c>
    </row>
    <row r="12795" spans="5:7">
      <c r="E12795" s="80">
        <v>42455</v>
      </c>
      <c r="F12795">
        <v>2016</v>
      </c>
      <c r="G12795">
        <v>5.65</v>
      </c>
    </row>
    <row r="12796" spans="5:7">
      <c r="E12796" s="80">
        <v>42456</v>
      </c>
      <c r="F12796">
        <v>2016</v>
      </c>
      <c r="G12796">
        <v>5.65</v>
      </c>
    </row>
    <row r="12797" spans="5:7">
      <c r="E12797" s="80">
        <v>42457</v>
      </c>
      <c r="F12797">
        <v>2016</v>
      </c>
      <c r="G12797">
        <v>5.65</v>
      </c>
    </row>
    <row r="12798" spans="5:7">
      <c r="E12798" s="80">
        <v>42458</v>
      </c>
      <c r="F12798">
        <v>2016</v>
      </c>
      <c r="G12798">
        <v>5.65</v>
      </c>
    </row>
    <row r="12799" spans="5:7">
      <c r="E12799" s="80">
        <v>42459</v>
      </c>
      <c r="F12799">
        <v>2016</v>
      </c>
      <c r="G12799">
        <v>5.65</v>
      </c>
    </row>
    <row r="12800" spans="5:7">
      <c r="E12800" s="80">
        <v>42460</v>
      </c>
      <c r="F12800">
        <v>2016</v>
      </c>
      <c r="G12800">
        <v>5.7</v>
      </c>
    </row>
    <row r="12801" spans="5:7">
      <c r="E12801" s="80">
        <v>42461</v>
      </c>
      <c r="F12801">
        <v>2016</v>
      </c>
      <c r="G12801">
        <v>5.7</v>
      </c>
    </row>
    <row r="12802" spans="5:7">
      <c r="E12802" s="80">
        <v>42462</v>
      </c>
      <c r="F12802">
        <v>2016</v>
      </c>
      <c r="G12802">
        <v>5.7</v>
      </c>
    </row>
    <row r="12803" spans="5:7">
      <c r="E12803" s="80">
        <v>42463</v>
      </c>
      <c r="F12803">
        <v>2016</v>
      </c>
      <c r="G12803">
        <v>5.7</v>
      </c>
    </row>
    <row r="12804" spans="5:7">
      <c r="E12804" s="80">
        <v>42464</v>
      </c>
      <c r="F12804">
        <v>2016</v>
      </c>
      <c r="G12804">
        <v>5.7</v>
      </c>
    </row>
    <row r="12805" spans="5:7">
      <c r="E12805" s="80">
        <v>42465</v>
      </c>
      <c r="F12805">
        <v>2016</v>
      </c>
      <c r="G12805">
        <v>5.7</v>
      </c>
    </row>
    <row r="12806" spans="5:7">
      <c r="E12806" s="80">
        <v>42466</v>
      </c>
      <c r="F12806">
        <v>2016</v>
      </c>
      <c r="G12806">
        <v>5.7</v>
      </c>
    </row>
    <row r="12807" spans="5:7">
      <c r="E12807" s="80">
        <v>42467</v>
      </c>
      <c r="F12807">
        <v>2016</v>
      </c>
      <c r="G12807">
        <v>5.45</v>
      </c>
    </row>
    <row r="12808" spans="5:7">
      <c r="E12808" s="80">
        <v>42468</v>
      </c>
      <c r="F12808">
        <v>2016</v>
      </c>
      <c r="G12808">
        <v>5.45</v>
      </c>
    </row>
    <row r="12809" spans="5:7">
      <c r="E12809" s="80">
        <v>42469</v>
      </c>
      <c r="F12809">
        <v>2016</v>
      </c>
      <c r="G12809">
        <v>5.45</v>
      </c>
    </row>
    <row r="12810" spans="5:7">
      <c r="E12810" s="80">
        <v>42470</v>
      </c>
      <c r="F12810">
        <v>2016</v>
      </c>
      <c r="G12810">
        <v>5.45</v>
      </c>
    </row>
    <row r="12811" spans="5:7">
      <c r="E12811" s="80">
        <v>42471</v>
      </c>
      <c r="F12811">
        <v>2016</v>
      </c>
      <c r="G12811">
        <v>5.45</v>
      </c>
    </row>
    <row r="12812" spans="5:7">
      <c r="E12812" s="80">
        <v>42472</v>
      </c>
      <c r="F12812">
        <v>2016</v>
      </c>
      <c r="G12812">
        <v>5.45</v>
      </c>
    </row>
    <row r="12813" spans="5:7">
      <c r="E12813" s="80">
        <v>42473</v>
      </c>
      <c r="F12813">
        <v>2016</v>
      </c>
      <c r="G12813">
        <v>5.45</v>
      </c>
    </row>
    <row r="12814" spans="5:7">
      <c r="E12814" s="80">
        <v>42474</v>
      </c>
      <c r="F12814">
        <v>2016</v>
      </c>
      <c r="G12814">
        <v>5.55</v>
      </c>
    </row>
    <row r="12815" spans="5:7">
      <c r="E12815" s="80">
        <v>42475</v>
      </c>
      <c r="F12815">
        <v>2016</v>
      </c>
      <c r="G12815">
        <v>5.55</v>
      </c>
    </row>
    <row r="12816" spans="5:7">
      <c r="E12816" s="80">
        <v>42476</v>
      </c>
      <c r="F12816">
        <v>2016</v>
      </c>
      <c r="G12816">
        <v>5.55</v>
      </c>
    </row>
    <row r="12817" spans="5:7">
      <c r="E12817" s="80">
        <v>42477</v>
      </c>
      <c r="F12817">
        <v>2016</v>
      </c>
      <c r="G12817">
        <v>5.55</v>
      </c>
    </row>
    <row r="12818" spans="5:7">
      <c r="E12818" s="80">
        <v>42478</v>
      </c>
      <c r="F12818">
        <v>2016</v>
      </c>
      <c r="G12818">
        <v>5.55</v>
      </c>
    </row>
    <row r="12819" spans="5:7">
      <c r="E12819" s="80">
        <v>42479</v>
      </c>
      <c r="F12819">
        <v>2016</v>
      </c>
      <c r="G12819">
        <v>5.55</v>
      </c>
    </row>
    <row r="12820" spans="5:7">
      <c r="E12820" s="80">
        <v>42480</v>
      </c>
      <c r="F12820">
        <v>2016</v>
      </c>
      <c r="G12820">
        <v>5.55</v>
      </c>
    </row>
    <row r="12821" spans="5:7">
      <c r="E12821" s="80">
        <v>42481</v>
      </c>
      <c r="F12821">
        <v>2016</v>
      </c>
      <c r="G12821">
        <v>5.5</v>
      </c>
    </row>
    <row r="12822" spans="5:7">
      <c r="E12822" s="80">
        <v>42482</v>
      </c>
      <c r="F12822">
        <v>2016</v>
      </c>
      <c r="G12822">
        <v>5.5</v>
      </c>
    </row>
    <row r="12823" spans="5:7">
      <c r="E12823" s="80">
        <v>42483</v>
      </c>
      <c r="F12823">
        <v>2016</v>
      </c>
      <c r="G12823">
        <v>5.5</v>
      </c>
    </row>
    <row r="12824" spans="5:7">
      <c r="E12824" s="80">
        <v>42484</v>
      </c>
      <c r="F12824">
        <v>2016</v>
      </c>
      <c r="G12824">
        <v>5.5</v>
      </c>
    </row>
    <row r="12825" spans="5:7">
      <c r="E12825" s="80">
        <v>42485</v>
      </c>
      <c r="F12825">
        <v>2016</v>
      </c>
      <c r="G12825">
        <v>5.5</v>
      </c>
    </row>
    <row r="12826" spans="5:7">
      <c r="E12826" s="80">
        <v>42486</v>
      </c>
      <c r="F12826">
        <v>2016</v>
      </c>
      <c r="G12826">
        <v>5.5</v>
      </c>
    </row>
    <row r="12827" spans="5:7">
      <c r="E12827" s="80">
        <v>42487</v>
      </c>
      <c r="F12827">
        <v>2016</v>
      </c>
      <c r="G12827">
        <v>5.5</v>
      </c>
    </row>
    <row r="12828" spans="5:7">
      <c r="E12828" s="80">
        <v>42488</v>
      </c>
      <c r="F12828">
        <v>2016</v>
      </c>
      <c r="G12828">
        <v>5.55</v>
      </c>
    </row>
    <row r="12829" spans="5:7">
      <c r="E12829" s="80">
        <v>42489</v>
      </c>
      <c r="F12829">
        <v>2016</v>
      </c>
      <c r="G12829">
        <v>5.55</v>
      </c>
    </row>
    <row r="12830" spans="5:7">
      <c r="E12830" s="80">
        <v>42490</v>
      </c>
      <c r="F12830">
        <v>2016</v>
      </c>
      <c r="G12830">
        <v>5.55</v>
      </c>
    </row>
    <row r="12831" spans="5:7">
      <c r="E12831" s="80">
        <v>42491</v>
      </c>
      <c r="F12831">
        <v>2016</v>
      </c>
      <c r="G12831">
        <v>5.55</v>
      </c>
    </row>
    <row r="12832" spans="5:7">
      <c r="E12832" s="80">
        <v>42492</v>
      </c>
      <c r="F12832">
        <v>2016</v>
      </c>
      <c r="G12832">
        <v>5.55</v>
      </c>
    </row>
    <row r="12833" spans="5:7">
      <c r="E12833" s="80">
        <v>42493</v>
      </c>
      <c r="F12833">
        <v>2016</v>
      </c>
      <c r="G12833">
        <v>5.55</v>
      </c>
    </row>
    <row r="12834" spans="5:7">
      <c r="E12834" s="80">
        <v>42494</v>
      </c>
      <c r="F12834">
        <v>2016</v>
      </c>
      <c r="G12834">
        <v>5.55</v>
      </c>
    </row>
    <row r="12835" spans="5:7">
      <c r="E12835" s="80">
        <v>42495</v>
      </c>
      <c r="F12835">
        <v>2016</v>
      </c>
      <c r="G12835">
        <v>5.35</v>
      </c>
    </row>
    <row r="12836" spans="5:7">
      <c r="E12836" s="80">
        <v>42496</v>
      </c>
      <c r="F12836">
        <v>2016</v>
      </c>
      <c r="G12836">
        <v>5.35</v>
      </c>
    </row>
    <row r="12837" spans="5:7">
      <c r="E12837" s="80">
        <v>42497</v>
      </c>
      <c r="F12837">
        <v>2016</v>
      </c>
      <c r="G12837">
        <v>5.35</v>
      </c>
    </row>
    <row r="12838" spans="5:7">
      <c r="E12838" s="80">
        <v>42498</v>
      </c>
      <c r="F12838">
        <v>2016</v>
      </c>
      <c r="G12838">
        <v>5.35</v>
      </c>
    </row>
    <row r="12839" spans="5:7">
      <c r="E12839" s="80">
        <v>42499</v>
      </c>
      <c r="F12839">
        <v>2016</v>
      </c>
      <c r="G12839">
        <v>5.35</v>
      </c>
    </row>
    <row r="12840" spans="5:7">
      <c r="E12840" s="80">
        <v>42500</v>
      </c>
      <c r="F12840">
        <v>2016</v>
      </c>
      <c r="G12840">
        <v>5.35</v>
      </c>
    </row>
    <row r="12841" spans="5:7">
      <c r="E12841" s="80">
        <v>42501</v>
      </c>
      <c r="F12841">
        <v>2016</v>
      </c>
      <c r="G12841">
        <v>5.35</v>
      </c>
    </row>
    <row r="12842" spans="5:7">
      <c r="E12842" s="80">
        <v>42502</v>
      </c>
      <c r="F12842">
        <v>2016</v>
      </c>
      <c r="G12842">
        <v>5.4</v>
      </c>
    </row>
    <row r="12843" spans="5:7">
      <c r="E12843" s="80">
        <v>42503</v>
      </c>
      <c r="F12843">
        <v>2016</v>
      </c>
      <c r="G12843">
        <v>5.4</v>
      </c>
    </row>
    <row r="12844" spans="5:7">
      <c r="E12844" s="80">
        <v>42504</v>
      </c>
      <c r="F12844">
        <v>2016</v>
      </c>
      <c r="G12844">
        <v>5.4</v>
      </c>
    </row>
    <row r="12845" spans="5:7">
      <c r="E12845" s="80">
        <v>42505</v>
      </c>
      <c r="F12845">
        <v>2016</v>
      </c>
      <c r="G12845">
        <v>5.4</v>
      </c>
    </row>
    <row r="12846" spans="5:7">
      <c r="E12846" s="80">
        <v>42506</v>
      </c>
      <c r="F12846">
        <v>2016</v>
      </c>
      <c r="G12846">
        <v>5.4</v>
      </c>
    </row>
    <row r="12847" spans="5:7">
      <c r="E12847" s="80">
        <v>42507</v>
      </c>
      <c r="F12847">
        <v>2016</v>
      </c>
      <c r="G12847">
        <v>5.4</v>
      </c>
    </row>
    <row r="12848" spans="5:7">
      <c r="E12848" s="80">
        <v>42508</v>
      </c>
      <c r="F12848">
        <v>2016</v>
      </c>
      <c r="G12848">
        <v>5.4</v>
      </c>
    </row>
    <row r="12849" spans="5:7">
      <c r="E12849" s="80">
        <v>42509</v>
      </c>
      <c r="F12849">
        <v>2016</v>
      </c>
      <c r="G12849">
        <v>5.3</v>
      </c>
    </row>
    <row r="12850" spans="5:7">
      <c r="E12850" s="80">
        <v>42510</v>
      </c>
      <c r="F12850">
        <v>2016</v>
      </c>
      <c r="G12850">
        <v>5.3</v>
      </c>
    </row>
    <row r="12851" spans="5:7">
      <c r="E12851" s="80">
        <v>42511</v>
      </c>
      <c r="F12851">
        <v>2016</v>
      </c>
      <c r="G12851">
        <v>5.3</v>
      </c>
    </row>
    <row r="12852" spans="5:7">
      <c r="E12852" s="80">
        <v>42512</v>
      </c>
      <c r="F12852">
        <v>2016</v>
      </c>
      <c r="G12852">
        <v>5.3</v>
      </c>
    </row>
    <row r="12853" spans="5:7">
      <c r="E12853" s="80">
        <v>42513</v>
      </c>
      <c r="F12853">
        <v>2016</v>
      </c>
      <c r="G12853">
        <v>5.3</v>
      </c>
    </row>
    <row r="12854" spans="5:7">
      <c r="E12854" s="80">
        <v>42514</v>
      </c>
      <c r="F12854">
        <v>2016</v>
      </c>
      <c r="G12854">
        <v>5.3</v>
      </c>
    </row>
    <row r="12855" spans="5:7">
      <c r="E12855" s="80">
        <v>42515</v>
      </c>
      <c r="F12855">
        <v>2016</v>
      </c>
      <c r="G12855">
        <v>5.3</v>
      </c>
    </row>
    <row r="12856" spans="5:7">
      <c r="E12856" s="80">
        <v>42516</v>
      </c>
      <c r="F12856">
        <v>2016</v>
      </c>
      <c r="G12856">
        <v>5.4</v>
      </c>
    </row>
    <row r="12857" spans="5:7">
      <c r="E12857" s="80">
        <v>42517</v>
      </c>
      <c r="F12857">
        <v>2016</v>
      </c>
      <c r="G12857">
        <v>5.4</v>
      </c>
    </row>
    <row r="12858" spans="5:7">
      <c r="E12858" s="80">
        <v>42518</v>
      </c>
      <c r="F12858">
        <v>2016</v>
      </c>
      <c r="G12858">
        <v>5.4</v>
      </c>
    </row>
    <row r="12859" spans="5:7">
      <c r="E12859" s="80">
        <v>42519</v>
      </c>
      <c r="F12859">
        <v>2016</v>
      </c>
      <c r="G12859">
        <v>5.4</v>
      </c>
    </row>
    <row r="12860" spans="5:7">
      <c r="E12860" s="80">
        <v>42520</v>
      </c>
      <c r="F12860">
        <v>2016</v>
      </c>
      <c r="G12860">
        <v>5.4</v>
      </c>
    </row>
    <row r="12861" spans="5:7">
      <c r="E12861" s="80">
        <v>42521</v>
      </c>
      <c r="F12861">
        <v>2016</v>
      </c>
      <c r="G12861">
        <v>5.4</v>
      </c>
    </row>
    <row r="12862" spans="5:7">
      <c r="E12862" s="80">
        <v>42522</v>
      </c>
      <c r="F12862">
        <v>2016</v>
      </c>
      <c r="G12862">
        <v>5.4</v>
      </c>
    </row>
    <row r="12863" spans="5:7">
      <c r="E12863" s="80">
        <v>42523</v>
      </c>
      <c r="F12863">
        <v>2016</v>
      </c>
      <c r="G12863">
        <v>5.35</v>
      </c>
    </row>
    <row r="12864" spans="5:7">
      <c r="E12864" s="80">
        <v>42524</v>
      </c>
      <c r="F12864">
        <v>2016</v>
      </c>
      <c r="G12864">
        <v>5.35</v>
      </c>
    </row>
    <row r="12865" spans="5:7">
      <c r="E12865" s="80">
        <v>42525</v>
      </c>
      <c r="F12865">
        <v>2016</v>
      </c>
      <c r="G12865">
        <v>5.35</v>
      </c>
    </row>
    <row r="12866" spans="5:7">
      <c r="E12866" s="80">
        <v>42526</v>
      </c>
      <c r="F12866">
        <v>2016</v>
      </c>
      <c r="G12866">
        <v>5.35</v>
      </c>
    </row>
    <row r="12867" spans="5:7">
      <c r="E12867" s="80">
        <v>42527</v>
      </c>
      <c r="F12867">
        <v>2016</v>
      </c>
      <c r="G12867">
        <v>5.35</v>
      </c>
    </row>
    <row r="12868" spans="5:7">
      <c r="E12868" s="80">
        <v>42528</v>
      </c>
      <c r="F12868">
        <v>2016</v>
      </c>
      <c r="G12868">
        <v>5.35</v>
      </c>
    </row>
    <row r="12869" spans="5:7">
      <c r="E12869" s="80">
        <v>42529</v>
      </c>
      <c r="F12869">
        <v>2016</v>
      </c>
      <c r="G12869">
        <v>5.35</v>
      </c>
    </row>
    <row r="12870" spans="5:7">
      <c r="E12870" s="80">
        <v>42530</v>
      </c>
      <c r="F12870">
        <v>2016</v>
      </c>
      <c r="G12870">
        <v>5.3</v>
      </c>
    </row>
    <row r="12871" spans="5:7">
      <c r="E12871" s="80">
        <v>42531</v>
      </c>
      <c r="F12871">
        <v>2016</v>
      </c>
      <c r="G12871">
        <v>5.3</v>
      </c>
    </row>
    <row r="12872" spans="5:7">
      <c r="E12872" s="80">
        <v>42532</v>
      </c>
      <c r="F12872">
        <v>2016</v>
      </c>
      <c r="G12872">
        <v>5.3</v>
      </c>
    </row>
    <row r="12873" spans="5:7">
      <c r="E12873" s="80">
        <v>42533</v>
      </c>
      <c r="F12873">
        <v>2016</v>
      </c>
      <c r="G12873">
        <v>5.3</v>
      </c>
    </row>
    <row r="12874" spans="5:7">
      <c r="E12874" s="80">
        <v>42534</v>
      </c>
      <c r="F12874">
        <v>2016</v>
      </c>
      <c r="G12874">
        <v>5.3</v>
      </c>
    </row>
    <row r="12875" spans="5:7">
      <c r="E12875" s="80">
        <v>42535</v>
      </c>
      <c r="F12875">
        <v>2016</v>
      </c>
      <c r="G12875">
        <v>5.3</v>
      </c>
    </row>
    <row r="12876" spans="5:7">
      <c r="E12876" s="80">
        <v>42536</v>
      </c>
      <c r="F12876">
        <v>2016</v>
      </c>
      <c r="G12876">
        <v>5.3</v>
      </c>
    </row>
    <row r="12877" spans="5:7">
      <c r="E12877" s="80">
        <v>42537</v>
      </c>
      <c r="F12877">
        <v>2016</v>
      </c>
      <c r="G12877">
        <v>5.3</v>
      </c>
    </row>
    <row r="12878" spans="5:7">
      <c r="E12878" s="80">
        <v>42538</v>
      </c>
      <c r="F12878">
        <v>2016</v>
      </c>
      <c r="G12878">
        <v>5.3</v>
      </c>
    </row>
    <row r="12879" spans="5:7">
      <c r="E12879" s="80">
        <v>42539</v>
      </c>
      <c r="F12879">
        <v>2016</v>
      </c>
      <c r="G12879">
        <v>5.3</v>
      </c>
    </row>
    <row r="12880" spans="5:7">
      <c r="E12880" s="80">
        <v>42540</v>
      </c>
      <c r="F12880">
        <v>2016</v>
      </c>
      <c r="G12880">
        <v>5.3</v>
      </c>
    </row>
    <row r="12881" spans="5:7">
      <c r="E12881" s="80">
        <v>42541</v>
      </c>
      <c r="F12881">
        <v>2016</v>
      </c>
      <c r="G12881">
        <v>5.3</v>
      </c>
    </row>
    <row r="12882" spans="5:7">
      <c r="E12882" s="80">
        <v>42542</v>
      </c>
      <c r="F12882">
        <v>2016</v>
      </c>
      <c r="G12882">
        <v>5.3</v>
      </c>
    </row>
    <row r="12883" spans="5:7">
      <c r="E12883" s="80">
        <v>42543</v>
      </c>
      <c r="F12883">
        <v>2016</v>
      </c>
      <c r="G12883">
        <v>5.3</v>
      </c>
    </row>
    <row r="12884" spans="5:7">
      <c r="E12884" s="80">
        <v>42544</v>
      </c>
      <c r="F12884">
        <v>2016</v>
      </c>
      <c r="G12884">
        <v>5.3</v>
      </c>
    </row>
    <row r="12885" spans="5:7">
      <c r="E12885" s="80">
        <v>42545</v>
      </c>
      <c r="F12885">
        <v>2016</v>
      </c>
      <c r="G12885">
        <v>5.3</v>
      </c>
    </row>
    <row r="12886" spans="5:7">
      <c r="E12886" s="80">
        <v>42546</v>
      </c>
      <c r="F12886">
        <v>2016</v>
      </c>
      <c r="G12886">
        <v>5.3</v>
      </c>
    </row>
    <row r="12887" spans="5:7">
      <c r="E12887" s="80">
        <v>42547</v>
      </c>
      <c r="F12887">
        <v>2016</v>
      </c>
      <c r="G12887">
        <v>5.3</v>
      </c>
    </row>
    <row r="12888" spans="5:7">
      <c r="E12888" s="80">
        <v>42548</v>
      </c>
      <c r="F12888">
        <v>2016</v>
      </c>
      <c r="G12888">
        <v>5.3</v>
      </c>
    </row>
    <row r="12889" spans="5:7">
      <c r="E12889" s="80">
        <v>42549</v>
      </c>
      <c r="F12889">
        <v>2016</v>
      </c>
      <c r="G12889">
        <v>5.3</v>
      </c>
    </row>
    <row r="12890" spans="5:7">
      <c r="E12890" s="80">
        <v>42550</v>
      </c>
      <c r="F12890">
        <v>2016</v>
      </c>
      <c r="G12890">
        <v>5.3</v>
      </c>
    </row>
    <row r="12891" spans="5:7">
      <c r="E12891" s="80">
        <v>42551</v>
      </c>
      <c r="F12891">
        <v>2016</v>
      </c>
      <c r="G12891">
        <v>5.25</v>
      </c>
    </row>
    <row r="12892" spans="5:7">
      <c r="E12892" s="80">
        <v>42552</v>
      </c>
      <c r="F12892">
        <v>2016</v>
      </c>
      <c r="G12892">
        <v>5.25</v>
      </c>
    </row>
    <row r="12893" spans="5:7">
      <c r="E12893" s="80">
        <v>42553</v>
      </c>
      <c r="F12893">
        <v>2016</v>
      </c>
      <c r="G12893">
        <v>5.25</v>
      </c>
    </row>
    <row r="12894" spans="5:7">
      <c r="E12894" s="80">
        <v>42554</v>
      </c>
      <c r="F12894">
        <v>2016</v>
      </c>
      <c r="G12894">
        <v>5.25</v>
      </c>
    </row>
    <row r="12895" spans="5:7">
      <c r="E12895" s="80">
        <v>42555</v>
      </c>
      <c r="F12895">
        <v>2016</v>
      </c>
      <c r="G12895">
        <v>5.25</v>
      </c>
    </row>
    <row r="12896" spans="5:7">
      <c r="E12896" s="80">
        <v>42556</v>
      </c>
      <c r="F12896">
        <v>2016</v>
      </c>
      <c r="G12896">
        <v>5.25</v>
      </c>
    </row>
    <row r="12897" spans="5:7">
      <c r="E12897" s="80">
        <v>42557</v>
      </c>
      <c r="F12897">
        <v>2016</v>
      </c>
      <c r="G12897">
        <v>5.25</v>
      </c>
    </row>
    <row r="12898" spans="5:7">
      <c r="E12898" s="80">
        <v>42558</v>
      </c>
      <c r="F12898">
        <v>2016</v>
      </c>
      <c r="G12898">
        <v>5.05</v>
      </c>
    </row>
    <row r="12899" spans="5:7">
      <c r="E12899" s="80">
        <v>42559</v>
      </c>
      <c r="F12899">
        <v>2016</v>
      </c>
      <c r="G12899">
        <v>5.05</v>
      </c>
    </row>
    <row r="12900" spans="5:7">
      <c r="E12900" s="80">
        <v>42560</v>
      </c>
      <c r="F12900">
        <v>2016</v>
      </c>
      <c r="G12900">
        <v>5.05</v>
      </c>
    </row>
    <row r="12901" spans="5:7">
      <c r="E12901" s="80">
        <v>42561</v>
      </c>
      <c r="F12901">
        <v>2016</v>
      </c>
      <c r="G12901">
        <v>5.05</v>
      </c>
    </row>
    <row r="12902" spans="5:7">
      <c r="E12902" s="80">
        <v>42562</v>
      </c>
      <c r="F12902">
        <v>2016</v>
      </c>
      <c r="G12902">
        <v>5.05</v>
      </c>
    </row>
    <row r="12903" spans="5:7">
      <c r="E12903" s="80">
        <v>42563</v>
      </c>
      <c r="F12903">
        <v>2016</v>
      </c>
      <c r="G12903">
        <v>5.05</v>
      </c>
    </row>
    <row r="12904" spans="5:7">
      <c r="E12904" s="80">
        <v>42564</v>
      </c>
      <c r="F12904">
        <v>2016</v>
      </c>
      <c r="G12904">
        <v>5.05</v>
      </c>
    </row>
    <row r="12905" spans="5:7">
      <c r="E12905" s="80">
        <v>42565</v>
      </c>
      <c r="F12905">
        <v>2016</v>
      </c>
      <c r="G12905">
        <v>5.15</v>
      </c>
    </row>
    <row r="12906" spans="5:7">
      <c r="E12906" s="80">
        <v>42566</v>
      </c>
      <c r="F12906">
        <v>2016</v>
      </c>
      <c r="G12906">
        <v>5.15</v>
      </c>
    </row>
    <row r="12907" spans="5:7">
      <c r="E12907" s="80">
        <v>42567</v>
      </c>
      <c r="F12907">
        <v>2016</v>
      </c>
      <c r="G12907">
        <v>5.15</v>
      </c>
    </row>
    <row r="12908" spans="5:7">
      <c r="E12908" s="80">
        <v>42568</v>
      </c>
      <c r="F12908">
        <v>2016</v>
      </c>
      <c r="G12908">
        <v>5.15</v>
      </c>
    </row>
    <row r="12909" spans="5:7">
      <c r="E12909" s="80">
        <v>42569</v>
      </c>
      <c r="F12909">
        <v>2016</v>
      </c>
      <c r="G12909">
        <v>5.15</v>
      </c>
    </row>
    <row r="12910" spans="5:7">
      <c r="E12910" s="80">
        <v>42570</v>
      </c>
      <c r="F12910">
        <v>2016</v>
      </c>
      <c r="G12910">
        <v>5.15</v>
      </c>
    </row>
    <row r="12911" spans="5:7">
      <c r="E12911" s="80">
        <v>42571</v>
      </c>
      <c r="F12911">
        <v>2016</v>
      </c>
      <c r="G12911">
        <v>5.15</v>
      </c>
    </row>
    <row r="12912" spans="5:7">
      <c r="E12912" s="80">
        <v>42572</v>
      </c>
      <c r="F12912">
        <v>2016</v>
      </c>
      <c r="G12912">
        <v>5.0999999999999996</v>
      </c>
    </row>
    <row r="12913" spans="5:7">
      <c r="E12913" s="80">
        <v>42573</v>
      </c>
      <c r="F12913">
        <v>2016</v>
      </c>
      <c r="G12913">
        <v>5.0999999999999996</v>
      </c>
    </row>
    <row r="12914" spans="5:7">
      <c r="E12914" s="80">
        <v>42574</v>
      </c>
      <c r="F12914">
        <v>2016</v>
      </c>
      <c r="G12914">
        <v>5.0999999999999996</v>
      </c>
    </row>
    <row r="12915" spans="5:7">
      <c r="E12915" s="80">
        <v>42575</v>
      </c>
      <c r="F12915">
        <v>2016</v>
      </c>
      <c r="G12915">
        <v>5.0999999999999996</v>
      </c>
    </row>
    <row r="12916" spans="5:7">
      <c r="E12916" s="80">
        <v>42576</v>
      </c>
      <c r="F12916">
        <v>2016</v>
      </c>
      <c r="G12916">
        <v>5.0999999999999996</v>
      </c>
    </row>
    <row r="12917" spans="5:7">
      <c r="E12917" s="80">
        <v>42577</v>
      </c>
      <c r="F12917">
        <v>2016</v>
      </c>
      <c r="G12917">
        <v>5.0999999999999996</v>
      </c>
    </row>
    <row r="12918" spans="5:7">
      <c r="E12918" s="80">
        <v>42578</v>
      </c>
      <c r="F12918">
        <v>2016</v>
      </c>
      <c r="G12918">
        <v>5.0999999999999996</v>
      </c>
    </row>
    <row r="12919" spans="5:7">
      <c r="E12919" s="80">
        <v>42579</v>
      </c>
      <c r="F12919">
        <v>2016</v>
      </c>
      <c r="G12919">
        <v>5.2</v>
      </c>
    </row>
    <row r="12920" spans="5:7">
      <c r="E12920" s="80">
        <v>42580</v>
      </c>
      <c r="F12920">
        <v>2016</v>
      </c>
      <c r="G12920">
        <v>5.2</v>
      </c>
    </row>
    <row r="12921" spans="5:7">
      <c r="E12921" s="80">
        <v>42581</v>
      </c>
      <c r="F12921">
        <v>2016</v>
      </c>
      <c r="G12921">
        <v>5.2</v>
      </c>
    </row>
    <row r="12922" spans="5:7">
      <c r="E12922" s="80">
        <v>42582</v>
      </c>
      <c r="F12922">
        <v>2016</v>
      </c>
      <c r="G12922">
        <v>5.2</v>
      </c>
    </row>
    <row r="12923" spans="5:7">
      <c r="E12923" s="80">
        <v>42583</v>
      </c>
      <c r="F12923">
        <v>2016</v>
      </c>
      <c r="G12923">
        <v>5.2</v>
      </c>
    </row>
    <row r="12924" spans="5:7">
      <c r="E12924" s="80">
        <v>42584</v>
      </c>
      <c r="F12924">
        <v>2016</v>
      </c>
      <c r="G12924">
        <v>5.2</v>
      </c>
    </row>
    <row r="12925" spans="5:7">
      <c r="E12925" s="80">
        <v>42585</v>
      </c>
      <c r="F12925">
        <v>2016</v>
      </c>
      <c r="G12925">
        <v>5.2</v>
      </c>
    </row>
    <row r="12926" spans="5:7">
      <c r="E12926" s="80">
        <v>42586</v>
      </c>
      <c r="F12926">
        <v>2016</v>
      </c>
      <c r="G12926">
        <v>5.05</v>
      </c>
    </row>
    <row r="12927" spans="5:7">
      <c r="E12927" s="80">
        <v>42587</v>
      </c>
      <c r="F12927">
        <v>2016</v>
      </c>
      <c r="G12927">
        <v>5.05</v>
      </c>
    </row>
    <row r="12928" spans="5:7">
      <c r="E12928" s="80">
        <v>42588</v>
      </c>
      <c r="F12928">
        <v>2016</v>
      </c>
      <c r="G12928">
        <v>5.05</v>
      </c>
    </row>
    <row r="12929" spans="5:7">
      <c r="E12929" s="80">
        <v>42589</v>
      </c>
      <c r="F12929">
        <v>2016</v>
      </c>
      <c r="G12929">
        <v>5.05</v>
      </c>
    </row>
    <row r="12930" spans="5:7">
      <c r="E12930" s="80">
        <v>42590</v>
      </c>
      <c r="F12930">
        <v>2016</v>
      </c>
      <c r="G12930">
        <v>5.05</v>
      </c>
    </row>
    <row r="12931" spans="5:7">
      <c r="E12931" s="80">
        <v>42591</v>
      </c>
      <c r="F12931">
        <v>2016</v>
      </c>
      <c r="G12931">
        <v>5.05</v>
      </c>
    </row>
    <row r="12932" spans="5:7">
      <c r="E12932" s="80">
        <v>42592</v>
      </c>
      <c r="F12932">
        <v>2016</v>
      </c>
      <c r="G12932">
        <v>5.05</v>
      </c>
    </row>
    <row r="12933" spans="5:7">
      <c r="E12933" s="80">
        <v>42593</v>
      </c>
      <c r="F12933">
        <v>2016</v>
      </c>
      <c r="G12933">
        <v>5</v>
      </c>
    </row>
    <row r="12934" spans="5:7">
      <c r="E12934" s="80">
        <v>42594</v>
      </c>
      <c r="F12934">
        <v>2016</v>
      </c>
      <c r="G12934">
        <v>5</v>
      </c>
    </row>
    <row r="12935" spans="5:7">
      <c r="E12935" s="80">
        <v>42595</v>
      </c>
      <c r="F12935">
        <v>2016</v>
      </c>
      <c r="G12935">
        <v>5</v>
      </c>
    </row>
    <row r="12936" spans="5:7">
      <c r="E12936" s="80">
        <v>42596</v>
      </c>
      <c r="F12936">
        <v>2016</v>
      </c>
      <c r="G12936">
        <v>5</v>
      </c>
    </row>
    <row r="12937" spans="5:7">
      <c r="E12937" s="80">
        <v>42597</v>
      </c>
      <c r="F12937">
        <v>2016</v>
      </c>
      <c r="G12937">
        <v>5</v>
      </c>
    </row>
    <row r="12938" spans="5:7">
      <c r="E12938" s="80">
        <v>42598</v>
      </c>
      <c r="F12938">
        <v>2016</v>
      </c>
      <c r="G12938">
        <v>5</v>
      </c>
    </row>
    <row r="12939" spans="5:7">
      <c r="E12939" s="80">
        <v>42599</v>
      </c>
      <c r="F12939">
        <v>2016</v>
      </c>
      <c r="G12939">
        <v>5</v>
      </c>
    </row>
    <row r="12940" spans="5:7">
      <c r="E12940" s="80">
        <v>42600</v>
      </c>
      <c r="F12940">
        <v>2016</v>
      </c>
      <c r="G12940">
        <v>4.9000000000000004</v>
      </c>
    </row>
    <row r="12941" spans="5:7">
      <c r="E12941" s="80">
        <v>42601</v>
      </c>
      <c r="F12941">
        <v>2016</v>
      </c>
      <c r="G12941">
        <v>4.9000000000000004</v>
      </c>
    </row>
    <row r="12942" spans="5:7">
      <c r="E12942" s="80">
        <v>42602</v>
      </c>
      <c r="F12942">
        <v>2016</v>
      </c>
      <c r="G12942">
        <v>4.9000000000000004</v>
      </c>
    </row>
    <row r="12943" spans="5:7">
      <c r="E12943" s="80">
        <v>42603</v>
      </c>
      <c r="F12943">
        <v>2016</v>
      </c>
      <c r="G12943">
        <v>4.9000000000000004</v>
      </c>
    </row>
    <row r="12944" spans="5:7">
      <c r="E12944" s="80">
        <v>42604</v>
      </c>
      <c r="F12944">
        <v>2016</v>
      </c>
      <c r="G12944">
        <v>4.9000000000000004</v>
      </c>
    </row>
    <row r="12945" spans="5:7">
      <c r="E12945" s="80">
        <v>42605</v>
      </c>
      <c r="F12945">
        <v>2016</v>
      </c>
      <c r="G12945">
        <v>4.9000000000000004</v>
      </c>
    </row>
    <row r="12946" spans="5:7">
      <c r="E12946" s="80">
        <v>42606</v>
      </c>
      <c r="F12946">
        <v>2016</v>
      </c>
      <c r="G12946">
        <v>4.9000000000000004</v>
      </c>
    </row>
    <row r="12947" spans="5:7">
      <c r="E12947" s="80">
        <v>42607</v>
      </c>
      <c r="F12947">
        <v>2016</v>
      </c>
      <c r="G12947">
        <v>5</v>
      </c>
    </row>
    <row r="12948" spans="5:7">
      <c r="E12948" s="80">
        <v>42608</v>
      </c>
      <c r="F12948">
        <v>2016</v>
      </c>
      <c r="G12948">
        <v>5</v>
      </c>
    </row>
    <row r="12949" spans="5:7">
      <c r="E12949" s="80">
        <v>42609</v>
      </c>
      <c r="F12949">
        <v>2016</v>
      </c>
      <c r="G12949">
        <v>5</v>
      </c>
    </row>
    <row r="12950" spans="5:7">
      <c r="E12950" s="80">
        <v>42610</v>
      </c>
      <c r="F12950">
        <v>2016</v>
      </c>
      <c r="G12950">
        <v>5</v>
      </c>
    </row>
    <row r="12951" spans="5:7">
      <c r="E12951" s="80">
        <v>42611</v>
      </c>
      <c r="F12951">
        <v>2016</v>
      </c>
      <c r="G12951">
        <v>5</v>
      </c>
    </row>
    <row r="12952" spans="5:7">
      <c r="E12952" s="80">
        <v>42612</v>
      </c>
      <c r="F12952">
        <v>2016</v>
      </c>
      <c r="G12952">
        <v>5</v>
      </c>
    </row>
    <row r="12953" spans="5:7">
      <c r="E12953" s="80">
        <v>42613</v>
      </c>
      <c r="F12953">
        <v>2016</v>
      </c>
      <c r="G12953">
        <v>5</v>
      </c>
    </row>
    <row r="12954" spans="5:7">
      <c r="E12954" s="80">
        <v>42614</v>
      </c>
      <c r="F12954">
        <v>2016</v>
      </c>
      <c r="G12954">
        <v>4.9000000000000004</v>
      </c>
    </row>
    <row r="12955" spans="5:7">
      <c r="E12955" s="80">
        <v>42615</v>
      </c>
      <c r="F12955">
        <v>2016</v>
      </c>
      <c r="G12955">
        <v>4.9000000000000004</v>
      </c>
    </row>
    <row r="12956" spans="5:7">
      <c r="E12956" s="80">
        <v>42616</v>
      </c>
      <c r="F12956">
        <v>2016</v>
      </c>
      <c r="G12956">
        <v>4.9000000000000004</v>
      </c>
    </row>
    <row r="12957" spans="5:7">
      <c r="E12957" s="80">
        <v>42617</v>
      </c>
      <c r="F12957">
        <v>2016</v>
      </c>
      <c r="G12957">
        <v>4.9000000000000004</v>
      </c>
    </row>
    <row r="12958" spans="5:7">
      <c r="E12958" s="80">
        <v>42618</v>
      </c>
      <c r="F12958">
        <v>2016</v>
      </c>
      <c r="G12958">
        <v>4.9000000000000004</v>
      </c>
    </row>
    <row r="12959" spans="5:7">
      <c r="E12959" s="80">
        <v>42619</v>
      </c>
      <c r="F12959">
        <v>2016</v>
      </c>
      <c r="G12959">
        <v>4.9000000000000004</v>
      </c>
    </row>
    <row r="12960" spans="5:7">
      <c r="E12960" s="80">
        <v>42620</v>
      </c>
      <c r="F12960">
        <v>2016</v>
      </c>
      <c r="G12960">
        <v>4.9000000000000004</v>
      </c>
    </row>
    <row r="12961" spans="5:7">
      <c r="E12961" s="80">
        <v>42621</v>
      </c>
      <c r="F12961">
        <v>2016</v>
      </c>
      <c r="G12961">
        <v>4.75</v>
      </c>
    </row>
    <row r="12962" spans="5:7">
      <c r="E12962" s="80">
        <v>42622</v>
      </c>
      <c r="F12962">
        <v>2016</v>
      </c>
      <c r="G12962">
        <v>4.75</v>
      </c>
    </row>
    <row r="12963" spans="5:7">
      <c r="E12963" s="80">
        <v>42623</v>
      </c>
      <c r="F12963">
        <v>2016</v>
      </c>
      <c r="G12963">
        <v>4.75</v>
      </c>
    </row>
    <row r="12964" spans="5:7">
      <c r="E12964" s="80">
        <v>42624</v>
      </c>
      <c r="F12964">
        <v>2016</v>
      </c>
      <c r="G12964">
        <v>4.75</v>
      </c>
    </row>
    <row r="12965" spans="5:7">
      <c r="E12965" s="80">
        <v>42625</v>
      </c>
      <c r="F12965">
        <v>2016</v>
      </c>
      <c r="G12965">
        <v>4.75</v>
      </c>
    </row>
    <row r="12966" spans="5:7">
      <c r="E12966" s="80">
        <v>42626</v>
      </c>
      <c r="F12966">
        <v>2016</v>
      </c>
      <c r="G12966">
        <v>4.75</v>
      </c>
    </row>
    <row r="12967" spans="5:7">
      <c r="E12967" s="80">
        <v>42627</v>
      </c>
      <c r="F12967">
        <v>2016</v>
      </c>
      <c r="G12967">
        <v>4.75</v>
      </c>
    </row>
    <row r="12968" spans="5:7">
      <c r="E12968" s="80">
        <v>42628</v>
      </c>
      <c r="F12968">
        <v>2016</v>
      </c>
      <c r="G12968">
        <v>4.8</v>
      </c>
    </row>
    <row r="12969" spans="5:7">
      <c r="E12969" s="80">
        <v>42629</v>
      </c>
      <c r="F12969">
        <v>2016</v>
      </c>
      <c r="G12969">
        <v>4.8</v>
      </c>
    </row>
    <row r="12970" spans="5:7">
      <c r="E12970" s="80">
        <v>42630</v>
      </c>
      <c r="F12970">
        <v>2016</v>
      </c>
      <c r="G12970">
        <v>4.8</v>
      </c>
    </row>
    <row r="12971" spans="5:7">
      <c r="E12971" s="80">
        <v>42631</v>
      </c>
      <c r="F12971">
        <v>2016</v>
      </c>
      <c r="G12971">
        <v>4.8</v>
      </c>
    </row>
    <row r="12972" spans="5:7">
      <c r="E12972" s="80">
        <v>42632</v>
      </c>
      <c r="F12972">
        <v>2016</v>
      </c>
      <c r="G12972">
        <v>4.8</v>
      </c>
    </row>
    <row r="12973" spans="5:7">
      <c r="E12973" s="80">
        <v>42633</v>
      </c>
      <c r="F12973">
        <v>2016</v>
      </c>
      <c r="G12973">
        <v>4.8</v>
      </c>
    </row>
    <row r="12974" spans="5:7">
      <c r="E12974" s="80">
        <v>42634</v>
      </c>
      <c r="F12974">
        <v>2016</v>
      </c>
      <c r="G12974">
        <v>4.8</v>
      </c>
    </row>
    <row r="12975" spans="5:7">
      <c r="E12975" s="80">
        <v>42635</v>
      </c>
      <c r="F12975">
        <v>2016</v>
      </c>
      <c r="G12975">
        <v>4.7</v>
      </c>
    </row>
    <row r="12976" spans="5:7">
      <c r="E12976" s="80">
        <v>42636</v>
      </c>
      <c r="F12976">
        <v>2016</v>
      </c>
      <c r="G12976">
        <v>4.7</v>
      </c>
    </row>
    <row r="12977" spans="5:7">
      <c r="E12977" s="80">
        <v>42637</v>
      </c>
      <c r="F12977">
        <v>2016</v>
      </c>
      <c r="G12977">
        <v>4.7</v>
      </c>
    </row>
    <row r="12978" spans="5:7">
      <c r="E12978" s="80">
        <v>42638</v>
      </c>
      <c r="F12978">
        <v>2016</v>
      </c>
      <c r="G12978">
        <v>4.7</v>
      </c>
    </row>
    <row r="12979" spans="5:7">
      <c r="E12979" s="80">
        <v>42639</v>
      </c>
      <c r="F12979">
        <v>2016</v>
      </c>
      <c r="G12979">
        <v>4.7</v>
      </c>
    </row>
    <row r="12980" spans="5:7">
      <c r="E12980" s="80">
        <v>42640</v>
      </c>
      <c r="F12980">
        <v>2016</v>
      </c>
      <c r="G12980">
        <v>4.7</v>
      </c>
    </row>
    <row r="12981" spans="5:7">
      <c r="E12981" s="80">
        <v>42641</v>
      </c>
      <c r="F12981">
        <v>2016</v>
      </c>
      <c r="G12981">
        <v>4.7</v>
      </c>
    </row>
    <row r="12982" spans="5:7">
      <c r="E12982" s="80">
        <v>42642</v>
      </c>
      <c r="F12982">
        <v>2016</v>
      </c>
      <c r="G12982">
        <v>4.7</v>
      </c>
    </row>
    <row r="12983" spans="5:7">
      <c r="E12983" s="80">
        <v>42643</v>
      </c>
      <c r="F12983">
        <v>2016</v>
      </c>
      <c r="G12983">
        <v>4.7</v>
      </c>
    </row>
    <row r="12984" spans="5:7">
      <c r="E12984" s="80">
        <v>42644</v>
      </c>
      <c r="F12984">
        <v>2016</v>
      </c>
      <c r="G12984">
        <v>4.7</v>
      </c>
    </row>
    <row r="12985" spans="5:7">
      <c r="E12985" s="80">
        <v>42645</v>
      </c>
      <c r="F12985">
        <v>2016</v>
      </c>
      <c r="G12985">
        <v>4.7</v>
      </c>
    </row>
    <row r="12986" spans="5:7">
      <c r="E12986" s="80">
        <v>42646</v>
      </c>
      <c r="F12986">
        <v>2016</v>
      </c>
      <c r="G12986">
        <v>4.7</v>
      </c>
    </row>
    <row r="12987" spans="5:7">
      <c r="E12987" s="80">
        <v>42647</v>
      </c>
      <c r="F12987">
        <v>2016</v>
      </c>
      <c r="G12987">
        <v>4.7</v>
      </c>
    </row>
    <row r="12988" spans="5:7">
      <c r="E12988" s="80">
        <v>42648</v>
      </c>
      <c r="F12988">
        <v>2016</v>
      </c>
      <c r="G12988">
        <v>4.7</v>
      </c>
    </row>
    <row r="12989" spans="5:7">
      <c r="E12989" s="80">
        <v>42649</v>
      </c>
      <c r="F12989">
        <v>2016</v>
      </c>
      <c r="G12989">
        <v>4.6500000000000004</v>
      </c>
    </row>
    <row r="12990" spans="5:7">
      <c r="E12990" s="80">
        <v>42650</v>
      </c>
      <c r="F12990">
        <v>2016</v>
      </c>
      <c r="G12990">
        <v>4.6500000000000004</v>
      </c>
    </row>
    <row r="12991" spans="5:7">
      <c r="E12991" s="80">
        <v>42651</v>
      </c>
      <c r="F12991">
        <v>2016</v>
      </c>
      <c r="G12991">
        <v>4.6500000000000004</v>
      </c>
    </row>
    <row r="12992" spans="5:7">
      <c r="E12992" s="80">
        <v>42652</v>
      </c>
      <c r="F12992">
        <v>2016</v>
      </c>
      <c r="G12992">
        <v>4.6500000000000004</v>
      </c>
    </row>
    <row r="12993" spans="5:7">
      <c r="E12993" s="80">
        <v>42653</v>
      </c>
      <c r="F12993">
        <v>2016</v>
      </c>
      <c r="G12993">
        <v>4.6500000000000004</v>
      </c>
    </row>
    <row r="12994" spans="5:7">
      <c r="E12994" s="80">
        <v>42654</v>
      </c>
      <c r="F12994">
        <v>2016</v>
      </c>
      <c r="G12994">
        <v>4.6500000000000004</v>
      </c>
    </row>
    <row r="12995" spans="5:7">
      <c r="E12995" s="80">
        <v>42655</v>
      </c>
      <c r="F12995">
        <v>2016</v>
      </c>
      <c r="G12995">
        <v>4.6500000000000004</v>
      </c>
    </row>
    <row r="12996" spans="5:7">
      <c r="E12996" s="80">
        <v>42656</v>
      </c>
      <c r="F12996">
        <v>2016</v>
      </c>
      <c r="G12996">
        <v>4.5999999999999996</v>
      </c>
    </row>
    <row r="12997" spans="5:7">
      <c r="E12997" s="80">
        <v>42657</v>
      </c>
      <c r="F12997">
        <v>2016</v>
      </c>
      <c r="G12997">
        <v>4.5999999999999996</v>
      </c>
    </row>
    <row r="12998" spans="5:7">
      <c r="E12998" s="80">
        <v>42658</v>
      </c>
      <c r="F12998">
        <v>2016</v>
      </c>
      <c r="G12998">
        <v>4.5999999999999996</v>
      </c>
    </row>
    <row r="12999" spans="5:7">
      <c r="E12999" s="80">
        <v>42659</v>
      </c>
      <c r="F12999">
        <v>2016</v>
      </c>
      <c r="G12999">
        <v>4.5999999999999996</v>
      </c>
    </row>
    <row r="13000" spans="5:7">
      <c r="E13000" s="80">
        <v>42660</v>
      </c>
      <c r="F13000">
        <v>2016</v>
      </c>
      <c r="G13000">
        <v>4.5999999999999996</v>
      </c>
    </row>
    <row r="13001" spans="5:7">
      <c r="E13001" s="80">
        <v>42661</v>
      </c>
      <c r="F13001">
        <v>2016</v>
      </c>
      <c r="G13001">
        <v>4.5999999999999996</v>
      </c>
    </row>
    <row r="13002" spans="5:7">
      <c r="E13002" s="80">
        <v>42662</v>
      </c>
      <c r="F13002">
        <v>2016</v>
      </c>
      <c r="G13002">
        <v>4.5999999999999996</v>
      </c>
    </row>
    <row r="13003" spans="5:7">
      <c r="E13003" s="80">
        <v>42663</v>
      </c>
      <c r="F13003">
        <v>2016</v>
      </c>
      <c r="G13003">
        <v>4.55</v>
      </c>
    </row>
    <row r="13004" spans="5:7">
      <c r="E13004" s="80">
        <v>42664</v>
      </c>
      <c r="F13004">
        <v>2016</v>
      </c>
      <c r="G13004">
        <v>4.55</v>
      </c>
    </row>
    <row r="13005" spans="5:7">
      <c r="E13005" s="80">
        <v>42665</v>
      </c>
      <c r="F13005">
        <v>2016</v>
      </c>
      <c r="G13005">
        <v>4.55</v>
      </c>
    </row>
    <row r="13006" spans="5:7">
      <c r="E13006" s="80">
        <v>42666</v>
      </c>
      <c r="F13006">
        <v>2016</v>
      </c>
      <c r="G13006">
        <v>4.55</v>
      </c>
    </row>
    <row r="13007" spans="5:7">
      <c r="E13007" s="80">
        <v>42667</v>
      </c>
      <c r="F13007">
        <v>2016</v>
      </c>
      <c r="G13007">
        <v>4.55</v>
      </c>
    </row>
    <row r="13008" spans="5:7">
      <c r="E13008" s="80">
        <v>42668</v>
      </c>
      <c r="F13008">
        <v>2016</v>
      </c>
      <c r="G13008">
        <v>4.55</v>
      </c>
    </row>
    <row r="13009" spans="5:7">
      <c r="E13009" s="80">
        <v>42669</v>
      </c>
      <c r="F13009">
        <v>2016</v>
      </c>
      <c r="G13009">
        <v>4.55</v>
      </c>
    </row>
    <row r="13010" spans="5:7">
      <c r="E13010" s="80">
        <v>42670</v>
      </c>
      <c r="F13010">
        <v>2016</v>
      </c>
      <c r="G13010">
        <v>4.6500000000000004</v>
      </c>
    </row>
    <row r="13011" spans="5:7">
      <c r="E13011" s="80">
        <v>42671</v>
      </c>
      <c r="F13011">
        <v>2016</v>
      </c>
      <c r="G13011">
        <v>4.6500000000000004</v>
      </c>
    </row>
    <row r="13012" spans="5:7">
      <c r="E13012" s="80">
        <v>42672</v>
      </c>
      <c r="F13012">
        <v>2016</v>
      </c>
      <c r="G13012">
        <v>4.6500000000000004</v>
      </c>
    </row>
    <row r="13013" spans="5:7">
      <c r="E13013" s="80">
        <v>42673</v>
      </c>
      <c r="F13013">
        <v>2016</v>
      </c>
      <c r="G13013">
        <v>4.6500000000000004</v>
      </c>
    </row>
    <row r="13014" spans="5:7">
      <c r="E13014" s="80">
        <v>42674</v>
      </c>
      <c r="F13014">
        <v>2016</v>
      </c>
      <c r="G13014">
        <v>4.6500000000000004</v>
      </c>
    </row>
    <row r="13015" spans="5:7">
      <c r="E13015" s="80">
        <v>42675</v>
      </c>
      <c r="F13015">
        <v>2016</v>
      </c>
      <c r="G13015">
        <v>4.6500000000000004</v>
      </c>
    </row>
    <row r="13016" spans="5:7">
      <c r="E13016" s="80">
        <v>42676</v>
      </c>
      <c r="F13016">
        <v>2016</v>
      </c>
      <c r="G13016">
        <v>4.6500000000000004</v>
      </c>
    </row>
    <row r="13017" spans="5:7">
      <c r="E13017" s="80">
        <v>42677</v>
      </c>
      <c r="F13017">
        <v>2016</v>
      </c>
      <c r="G13017">
        <v>4.5</v>
      </c>
    </row>
    <row r="13018" spans="5:7">
      <c r="E13018" s="80">
        <v>42678</v>
      </c>
      <c r="F13018">
        <v>2016</v>
      </c>
      <c r="G13018">
        <v>4.5</v>
      </c>
    </row>
    <row r="13019" spans="5:7">
      <c r="E13019" s="80">
        <v>42679</v>
      </c>
      <c r="F13019">
        <v>2016</v>
      </c>
      <c r="G13019">
        <v>4.5</v>
      </c>
    </row>
    <row r="13020" spans="5:7">
      <c r="E13020" s="80">
        <v>42680</v>
      </c>
      <c r="F13020">
        <v>2016</v>
      </c>
      <c r="G13020">
        <v>4.5</v>
      </c>
    </row>
    <row r="13021" spans="5:7">
      <c r="E13021" s="80">
        <v>42681</v>
      </c>
      <c r="F13021">
        <v>2016</v>
      </c>
      <c r="G13021">
        <v>4.5</v>
      </c>
    </row>
    <row r="13022" spans="5:7">
      <c r="E13022" s="80">
        <v>42682</v>
      </c>
      <c r="F13022">
        <v>2016</v>
      </c>
      <c r="G13022">
        <v>4.5</v>
      </c>
    </row>
    <row r="13023" spans="5:7">
      <c r="E13023" s="80">
        <v>42683</v>
      </c>
      <c r="F13023">
        <v>2016</v>
      </c>
      <c r="G13023">
        <v>4.5</v>
      </c>
    </row>
    <row r="13024" spans="5:7">
      <c r="E13024" s="80">
        <v>42684</v>
      </c>
      <c r="F13024">
        <v>2016</v>
      </c>
      <c r="G13024">
        <v>4.55</v>
      </c>
    </row>
    <row r="13025" spans="5:7">
      <c r="E13025" s="80">
        <v>42685</v>
      </c>
      <c r="F13025">
        <v>2016</v>
      </c>
      <c r="G13025">
        <v>4.55</v>
      </c>
    </row>
    <row r="13026" spans="5:7">
      <c r="E13026" s="80">
        <v>42686</v>
      </c>
      <c r="F13026">
        <v>2016</v>
      </c>
      <c r="G13026">
        <v>4.55</v>
      </c>
    </row>
    <row r="13027" spans="5:7">
      <c r="E13027" s="80">
        <v>42687</v>
      </c>
      <c r="F13027">
        <v>2016</v>
      </c>
      <c r="G13027">
        <v>4.55</v>
      </c>
    </row>
    <row r="13028" spans="5:7">
      <c r="E13028" s="80">
        <v>42688</v>
      </c>
      <c r="F13028">
        <v>2016</v>
      </c>
      <c r="G13028">
        <v>4.55</v>
      </c>
    </row>
    <row r="13029" spans="5:7">
      <c r="E13029" s="80">
        <v>42689</v>
      </c>
      <c r="F13029">
        <v>2016</v>
      </c>
      <c r="G13029">
        <v>4.55</v>
      </c>
    </row>
    <row r="13030" spans="5:7">
      <c r="E13030" s="80">
        <v>42690</v>
      </c>
      <c r="F13030">
        <v>2016</v>
      </c>
      <c r="G13030">
        <v>4.55</v>
      </c>
    </row>
    <row r="13031" spans="5:7">
      <c r="E13031" s="80">
        <v>42691</v>
      </c>
      <c r="F13031">
        <v>2016</v>
      </c>
      <c r="G13031">
        <v>4.5</v>
      </c>
    </row>
    <row r="13032" spans="5:7">
      <c r="E13032" s="80">
        <v>42692</v>
      </c>
      <c r="F13032">
        <v>2016</v>
      </c>
      <c r="G13032">
        <v>4.5</v>
      </c>
    </row>
    <row r="13033" spans="5:7">
      <c r="E13033" s="80">
        <v>42693</v>
      </c>
      <c r="F13033">
        <v>2016</v>
      </c>
      <c r="G13033">
        <v>4.5</v>
      </c>
    </row>
    <row r="13034" spans="5:7">
      <c r="E13034" s="80">
        <v>42694</v>
      </c>
      <c r="F13034">
        <v>2016</v>
      </c>
      <c r="G13034">
        <v>4.5</v>
      </c>
    </row>
    <row r="13035" spans="5:7">
      <c r="E13035" s="80">
        <v>42695</v>
      </c>
      <c r="F13035">
        <v>2016</v>
      </c>
      <c r="G13035">
        <v>4.5</v>
      </c>
    </row>
    <row r="13036" spans="5:7">
      <c r="E13036" s="80">
        <v>42696</v>
      </c>
      <c r="F13036">
        <v>2016</v>
      </c>
      <c r="G13036">
        <v>4.5</v>
      </c>
    </row>
    <row r="13037" spans="5:7">
      <c r="E13037" s="80">
        <v>42697</v>
      </c>
      <c r="F13037">
        <v>2016</v>
      </c>
      <c r="G13037">
        <v>4.5</v>
      </c>
    </row>
    <row r="13038" spans="5:7">
      <c r="E13038" s="80">
        <v>42698</v>
      </c>
      <c r="F13038">
        <v>2016</v>
      </c>
      <c r="G13038">
        <v>4.5999999999999996</v>
      </c>
    </row>
    <row r="13039" spans="5:7">
      <c r="E13039" s="80">
        <v>42699</v>
      </c>
      <c r="F13039">
        <v>2016</v>
      </c>
      <c r="G13039">
        <v>4.5999999999999996</v>
      </c>
    </row>
    <row r="13040" spans="5:7">
      <c r="E13040" s="80">
        <v>42700</v>
      </c>
      <c r="F13040">
        <v>2016</v>
      </c>
      <c r="G13040">
        <v>4.5999999999999996</v>
      </c>
    </row>
    <row r="13041" spans="5:7">
      <c r="E13041" s="80">
        <v>42701</v>
      </c>
      <c r="F13041">
        <v>2016</v>
      </c>
      <c r="G13041">
        <v>4.5999999999999996</v>
      </c>
    </row>
    <row r="13042" spans="5:7">
      <c r="E13042" s="80">
        <v>42702</v>
      </c>
      <c r="F13042">
        <v>2016</v>
      </c>
      <c r="G13042">
        <v>4.5999999999999996</v>
      </c>
    </row>
    <row r="13043" spans="5:7">
      <c r="E13043" s="80">
        <v>42703</v>
      </c>
      <c r="F13043">
        <v>2016</v>
      </c>
      <c r="G13043">
        <v>4.5999999999999996</v>
      </c>
    </row>
    <row r="13044" spans="5:7">
      <c r="E13044" s="80">
        <v>42704</v>
      </c>
      <c r="F13044">
        <v>2016</v>
      </c>
      <c r="G13044">
        <v>4.5999999999999996</v>
      </c>
    </row>
    <row r="13045" spans="5:7">
      <c r="E13045" s="80">
        <v>42705</v>
      </c>
      <c r="F13045">
        <v>2016</v>
      </c>
      <c r="G13045">
        <v>4.55</v>
      </c>
    </row>
    <row r="13046" spans="5:7">
      <c r="E13046" s="80">
        <v>42706</v>
      </c>
      <c r="F13046">
        <v>2016</v>
      </c>
      <c r="G13046">
        <v>4.55</v>
      </c>
    </row>
    <row r="13047" spans="5:7">
      <c r="E13047" s="80">
        <v>42707</v>
      </c>
      <c r="F13047">
        <v>2016</v>
      </c>
      <c r="G13047">
        <v>4.55</v>
      </c>
    </row>
    <row r="13048" spans="5:7">
      <c r="E13048" s="80">
        <v>42708</v>
      </c>
      <c r="F13048">
        <v>2016</v>
      </c>
      <c r="G13048">
        <v>4.55</v>
      </c>
    </row>
    <row r="13049" spans="5:7">
      <c r="E13049" s="80">
        <v>42709</v>
      </c>
      <c r="F13049">
        <v>2016</v>
      </c>
      <c r="G13049">
        <v>4.55</v>
      </c>
    </row>
    <row r="13050" spans="5:7">
      <c r="E13050" s="80">
        <v>42710</v>
      </c>
      <c r="F13050">
        <v>2016</v>
      </c>
      <c r="G13050">
        <v>4.55</v>
      </c>
    </row>
    <row r="13051" spans="5:7">
      <c r="E13051" s="80">
        <v>42711</v>
      </c>
      <c r="F13051">
        <v>2016</v>
      </c>
      <c r="G13051">
        <v>4.55</v>
      </c>
    </row>
    <row r="13052" spans="5:7">
      <c r="E13052" s="80">
        <v>42712</v>
      </c>
      <c r="F13052">
        <v>2016</v>
      </c>
      <c r="G13052">
        <v>4.3499999999999996</v>
      </c>
    </row>
    <row r="13053" spans="5:7">
      <c r="E13053" s="80">
        <v>42713</v>
      </c>
      <c r="F13053">
        <v>2016</v>
      </c>
      <c r="G13053">
        <v>4.3499999999999996</v>
      </c>
    </row>
    <row r="13054" spans="5:7">
      <c r="E13054" s="80">
        <v>42714</v>
      </c>
      <c r="F13054">
        <v>2016</v>
      </c>
      <c r="G13054">
        <v>4.3499999999999996</v>
      </c>
    </row>
    <row r="13055" spans="5:7">
      <c r="E13055" s="80">
        <v>42715</v>
      </c>
      <c r="F13055">
        <v>2016</v>
      </c>
      <c r="G13055">
        <v>4.3499999999999996</v>
      </c>
    </row>
    <row r="13056" spans="5:7">
      <c r="E13056" s="80">
        <v>42716</v>
      </c>
      <c r="F13056">
        <v>2016</v>
      </c>
      <c r="G13056">
        <v>4.3499999999999996</v>
      </c>
    </row>
    <row r="13057" spans="5:7">
      <c r="E13057" s="80">
        <v>42717</v>
      </c>
      <c r="F13057">
        <v>2016</v>
      </c>
      <c r="G13057">
        <v>4.3499999999999996</v>
      </c>
    </row>
    <row r="13058" spans="5:7">
      <c r="E13058" s="80">
        <v>42718</v>
      </c>
      <c r="F13058">
        <v>2016</v>
      </c>
      <c r="G13058">
        <v>4.3499999999999996</v>
      </c>
    </row>
    <row r="13059" spans="5:7">
      <c r="E13059" s="80">
        <v>42719</v>
      </c>
      <c r="F13059">
        <v>2016</v>
      </c>
      <c r="G13059">
        <v>4.45</v>
      </c>
    </row>
    <row r="13060" spans="5:7">
      <c r="E13060" s="80">
        <v>42720</v>
      </c>
      <c r="F13060">
        <v>2016</v>
      </c>
      <c r="G13060">
        <v>4.45</v>
      </c>
    </row>
    <row r="13061" spans="5:7">
      <c r="E13061" s="80">
        <v>42721</v>
      </c>
      <c r="F13061">
        <v>2016</v>
      </c>
      <c r="G13061">
        <v>4.45</v>
      </c>
    </row>
    <row r="13062" spans="5:7">
      <c r="E13062" s="80">
        <v>42722</v>
      </c>
      <c r="F13062">
        <v>2016</v>
      </c>
      <c r="G13062">
        <v>4.45</v>
      </c>
    </row>
    <row r="13063" spans="5:7">
      <c r="E13063" s="80">
        <v>42723</v>
      </c>
      <c r="F13063">
        <v>2016</v>
      </c>
      <c r="G13063">
        <v>4.45</v>
      </c>
    </row>
    <row r="13064" spans="5:7">
      <c r="E13064" s="80">
        <v>42724</v>
      </c>
      <c r="F13064">
        <v>2016</v>
      </c>
      <c r="G13064">
        <v>4.45</v>
      </c>
    </row>
    <row r="13065" spans="5:7">
      <c r="E13065" s="80">
        <v>42725</v>
      </c>
      <c r="F13065">
        <v>2016</v>
      </c>
      <c r="G13065">
        <v>4.45</v>
      </c>
    </row>
    <row r="13066" spans="5:7">
      <c r="E13066" s="80">
        <v>42726</v>
      </c>
      <c r="F13066">
        <v>2016</v>
      </c>
      <c r="G13066">
        <v>4.5</v>
      </c>
    </row>
    <row r="13067" spans="5:7">
      <c r="E13067" s="80">
        <v>42727</v>
      </c>
      <c r="F13067">
        <v>2016</v>
      </c>
      <c r="G13067">
        <v>4.5</v>
      </c>
    </row>
    <row r="13068" spans="5:7">
      <c r="E13068" s="80">
        <v>42728</v>
      </c>
      <c r="F13068">
        <v>2016</v>
      </c>
      <c r="G13068">
        <v>4.5</v>
      </c>
    </row>
    <row r="13069" spans="5:7">
      <c r="E13069" s="80">
        <v>42729</v>
      </c>
      <c r="F13069">
        <v>2016</v>
      </c>
      <c r="G13069">
        <v>4.5</v>
      </c>
    </row>
    <row r="13070" spans="5:7">
      <c r="E13070" s="80">
        <v>42730</v>
      </c>
      <c r="F13070">
        <v>2016</v>
      </c>
      <c r="G13070">
        <v>4.5</v>
      </c>
    </row>
    <row r="13071" spans="5:7">
      <c r="E13071" s="80">
        <v>42731</v>
      </c>
      <c r="F13071">
        <v>2016</v>
      </c>
      <c r="G13071">
        <v>4.5</v>
      </c>
    </row>
    <row r="13072" spans="5:7">
      <c r="E13072" s="80">
        <v>42732</v>
      </c>
      <c r="F13072">
        <v>2016</v>
      </c>
      <c r="G13072">
        <v>4.5</v>
      </c>
    </row>
    <row r="13073" spans="5:7">
      <c r="E13073" s="80">
        <v>42733</v>
      </c>
      <c r="F13073">
        <v>2016</v>
      </c>
      <c r="G13073">
        <v>4.45</v>
      </c>
    </row>
    <row r="13074" spans="5:7">
      <c r="E13074" s="80">
        <v>42734</v>
      </c>
      <c r="F13074">
        <v>2016</v>
      </c>
      <c r="G13074">
        <v>4.45</v>
      </c>
    </row>
    <row r="13075" spans="5:7">
      <c r="E13075" s="80">
        <v>42735</v>
      </c>
      <c r="F13075">
        <v>2016</v>
      </c>
      <c r="G13075">
        <v>4.45</v>
      </c>
    </row>
    <row r="13076" spans="5:7">
      <c r="E13076" s="80">
        <v>42736</v>
      </c>
      <c r="F13076">
        <v>2017</v>
      </c>
      <c r="G13076">
        <v>4.45</v>
      </c>
    </row>
    <row r="13077" spans="5:7">
      <c r="E13077" s="80">
        <v>42737</v>
      </c>
      <c r="F13077">
        <v>2017</v>
      </c>
      <c r="G13077">
        <v>4.45</v>
      </c>
    </row>
    <row r="13078" spans="5:7">
      <c r="E13078" s="80">
        <v>42738</v>
      </c>
      <c r="F13078">
        <v>2017</v>
      </c>
      <c r="G13078">
        <v>4.45</v>
      </c>
    </row>
    <row r="13079" spans="5:7">
      <c r="E13079" s="80">
        <v>42739</v>
      </c>
      <c r="F13079">
        <v>2017</v>
      </c>
      <c r="G13079">
        <v>4.45</v>
      </c>
    </row>
    <row r="13080" spans="5:7">
      <c r="E13080" s="80">
        <v>42740</v>
      </c>
      <c r="F13080">
        <v>2017</v>
      </c>
      <c r="G13080">
        <v>4.3499999999999996</v>
      </c>
    </row>
    <row r="13081" spans="5:7">
      <c r="E13081" s="80">
        <v>42741</v>
      </c>
      <c r="F13081">
        <v>2017</v>
      </c>
      <c r="G13081">
        <v>4.3499999999999996</v>
      </c>
    </row>
    <row r="13082" spans="5:7">
      <c r="E13082" s="80">
        <v>42742</v>
      </c>
      <c r="F13082">
        <v>2017</v>
      </c>
      <c r="G13082">
        <v>4.3499999999999996</v>
      </c>
    </row>
    <row r="13083" spans="5:7">
      <c r="E13083" s="80">
        <v>42743</v>
      </c>
      <c r="F13083">
        <v>2017</v>
      </c>
      <c r="G13083">
        <v>4.3499999999999996</v>
      </c>
    </row>
    <row r="13084" spans="5:7">
      <c r="E13084" s="80">
        <v>42744</v>
      </c>
      <c r="F13084">
        <v>2017</v>
      </c>
      <c r="G13084">
        <v>4.3499999999999996</v>
      </c>
    </row>
    <row r="13085" spans="5:7">
      <c r="E13085" s="80">
        <v>42745</v>
      </c>
      <c r="F13085">
        <v>2017</v>
      </c>
      <c r="G13085">
        <v>4.3499999999999996</v>
      </c>
    </row>
    <row r="13086" spans="5:7">
      <c r="E13086" s="80">
        <v>42746</v>
      </c>
      <c r="F13086">
        <v>2017</v>
      </c>
      <c r="G13086">
        <v>4.3499999999999996</v>
      </c>
    </row>
    <row r="13087" spans="5:7">
      <c r="E13087" s="80">
        <v>42747</v>
      </c>
      <c r="F13087">
        <v>2017</v>
      </c>
      <c r="G13087">
        <v>4.55</v>
      </c>
    </row>
    <row r="13088" spans="5:7">
      <c r="E13088" s="80">
        <v>42748</v>
      </c>
      <c r="F13088">
        <v>2017</v>
      </c>
      <c r="G13088">
        <v>4.55</v>
      </c>
    </row>
    <row r="13089" spans="5:7">
      <c r="E13089" s="80">
        <v>42749</v>
      </c>
      <c r="F13089">
        <v>2017</v>
      </c>
      <c r="G13089">
        <v>4.55</v>
      </c>
    </row>
    <row r="13090" spans="5:7">
      <c r="E13090" s="80">
        <v>42750</v>
      </c>
      <c r="F13090">
        <v>2017</v>
      </c>
      <c r="G13090">
        <v>4.55</v>
      </c>
    </row>
    <row r="13091" spans="5:7">
      <c r="E13091" s="80">
        <v>42751</v>
      </c>
      <c r="F13091">
        <v>2017</v>
      </c>
      <c r="G13091">
        <v>4.55</v>
      </c>
    </row>
    <row r="13092" spans="5:7">
      <c r="E13092" s="80">
        <v>42752</v>
      </c>
      <c r="F13092">
        <v>2017</v>
      </c>
      <c r="G13092">
        <v>4.55</v>
      </c>
    </row>
    <row r="13093" spans="5:7">
      <c r="E13093" s="80">
        <v>42753</v>
      </c>
      <c r="F13093">
        <v>2017</v>
      </c>
      <c r="G13093">
        <v>4.55</v>
      </c>
    </row>
    <row r="13094" spans="5:7">
      <c r="E13094" s="80">
        <v>42754</v>
      </c>
      <c r="F13094">
        <v>2017</v>
      </c>
      <c r="G13094">
        <v>4.5</v>
      </c>
    </row>
    <row r="13095" spans="5:7">
      <c r="E13095" s="80">
        <v>42755</v>
      </c>
      <c r="F13095">
        <v>2017</v>
      </c>
      <c r="G13095">
        <v>4.5</v>
      </c>
    </row>
    <row r="13096" spans="5:7">
      <c r="E13096" s="80">
        <v>42756</v>
      </c>
      <c r="F13096">
        <v>2017</v>
      </c>
      <c r="G13096">
        <v>4.5</v>
      </c>
    </row>
    <row r="13097" spans="5:7">
      <c r="E13097" s="80">
        <v>42757</v>
      </c>
      <c r="F13097">
        <v>2017</v>
      </c>
      <c r="G13097">
        <v>4.5</v>
      </c>
    </row>
    <row r="13098" spans="5:7">
      <c r="E13098" s="80">
        <v>42758</v>
      </c>
      <c r="F13098">
        <v>2017</v>
      </c>
      <c r="G13098">
        <v>4.5</v>
      </c>
    </row>
    <row r="13099" spans="5:7">
      <c r="E13099" s="80">
        <v>42759</v>
      </c>
      <c r="F13099">
        <v>2017</v>
      </c>
      <c r="G13099">
        <v>4.5</v>
      </c>
    </row>
    <row r="13100" spans="5:7">
      <c r="E13100" s="80">
        <v>42760</v>
      </c>
      <c r="F13100">
        <v>2017</v>
      </c>
      <c r="G13100">
        <v>4.5</v>
      </c>
    </row>
    <row r="13101" spans="5:7">
      <c r="E13101" s="80">
        <v>42761</v>
      </c>
      <c r="F13101">
        <v>2017</v>
      </c>
      <c r="G13101">
        <v>4.55</v>
      </c>
    </row>
    <row r="13102" spans="5:7">
      <c r="E13102" s="80">
        <v>42762</v>
      </c>
      <c r="F13102">
        <v>2017</v>
      </c>
      <c r="G13102">
        <v>4.55</v>
      </c>
    </row>
    <row r="13103" spans="5:7">
      <c r="E13103" s="80">
        <v>42763</v>
      </c>
      <c r="F13103">
        <v>2017</v>
      </c>
      <c r="G13103">
        <v>4.55</v>
      </c>
    </row>
    <row r="13104" spans="5:7">
      <c r="E13104" s="80">
        <v>42764</v>
      </c>
      <c r="F13104">
        <v>2017</v>
      </c>
      <c r="G13104">
        <v>4.55</v>
      </c>
    </row>
    <row r="13105" spans="5:7">
      <c r="E13105" s="80">
        <v>42765</v>
      </c>
      <c r="F13105">
        <v>2017</v>
      </c>
      <c r="G13105">
        <v>4.55</v>
      </c>
    </row>
    <row r="13106" spans="5:7">
      <c r="E13106" s="80">
        <v>42766</v>
      </c>
      <c r="F13106">
        <v>2017</v>
      </c>
      <c r="G13106">
        <v>4.55</v>
      </c>
    </row>
    <row r="13107" spans="5:7">
      <c r="E13107" s="80">
        <v>42767</v>
      </c>
      <c r="F13107">
        <v>2017</v>
      </c>
      <c r="G13107">
        <v>4.55</v>
      </c>
    </row>
    <row r="13108" spans="5:7">
      <c r="E13108" s="80">
        <v>42768</v>
      </c>
      <c r="F13108">
        <v>2017</v>
      </c>
      <c r="G13108">
        <v>4.5999999999999996</v>
      </c>
    </row>
    <row r="13109" spans="5:7">
      <c r="E13109" s="80">
        <v>42769</v>
      </c>
      <c r="F13109">
        <v>2017</v>
      </c>
      <c r="G13109">
        <v>4.5999999999999996</v>
      </c>
    </row>
    <row r="13110" spans="5:7">
      <c r="E13110" s="80">
        <v>42770</v>
      </c>
      <c r="F13110">
        <v>2017</v>
      </c>
      <c r="G13110">
        <v>4.5999999999999996</v>
      </c>
    </row>
    <row r="13111" spans="5:7">
      <c r="E13111" s="80">
        <v>42771</v>
      </c>
      <c r="F13111">
        <v>2017</v>
      </c>
      <c r="G13111">
        <v>4.5999999999999996</v>
      </c>
    </row>
    <row r="13112" spans="5:7">
      <c r="E13112" s="80">
        <v>42772</v>
      </c>
      <c r="F13112">
        <v>2017</v>
      </c>
      <c r="G13112">
        <v>4.5999999999999996</v>
      </c>
    </row>
    <row r="13113" spans="5:7">
      <c r="E13113" s="80">
        <v>42773</v>
      </c>
      <c r="F13113">
        <v>2017</v>
      </c>
      <c r="G13113">
        <v>4.5999999999999996</v>
      </c>
    </row>
    <row r="13114" spans="5:7">
      <c r="E13114" s="80">
        <v>42774</v>
      </c>
      <c r="F13114">
        <v>2017</v>
      </c>
      <c r="G13114">
        <v>4.5999999999999996</v>
      </c>
    </row>
    <row r="13115" spans="5:7">
      <c r="E13115" s="80">
        <v>42775</v>
      </c>
      <c r="F13115">
        <v>2017</v>
      </c>
      <c r="G13115">
        <v>4.5</v>
      </c>
    </row>
    <row r="13116" spans="5:7">
      <c r="E13116" s="80">
        <v>42776</v>
      </c>
      <c r="F13116">
        <v>2017</v>
      </c>
      <c r="G13116">
        <v>4.5</v>
      </c>
    </row>
    <row r="13117" spans="5:7">
      <c r="E13117" s="80">
        <v>42777</v>
      </c>
      <c r="F13117">
        <v>2017</v>
      </c>
      <c r="G13117">
        <v>4.5</v>
      </c>
    </row>
    <row r="13118" spans="5:7">
      <c r="E13118" s="80">
        <v>42778</v>
      </c>
      <c r="F13118">
        <v>2017</v>
      </c>
      <c r="G13118">
        <v>4.5</v>
      </c>
    </row>
    <row r="13119" spans="5:7">
      <c r="E13119" s="80">
        <v>42779</v>
      </c>
      <c r="F13119">
        <v>2017</v>
      </c>
      <c r="G13119">
        <v>4.5</v>
      </c>
    </row>
    <row r="13120" spans="5:7">
      <c r="E13120" s="80">
        <v>42780</v>
      </c>
      <c r="F13120">
        <v>2017</v>
      </c>
      <c r="G13120">
        <v>4.5</v>
      </c>
    </row>
    <row r="13121" spans="5:7">
      <c r="E13121" s="80">
        <v>42781</v>
      </c>
      <c r="F13121">
        <v>2017</v>
      </c>
      <c r="G13121">
        <v>4.5</v>
      </c>
    </row>
    <row r="13122" spans="5:7">
      <c r="E13122" s="80">
        <v>42782</v>
      </c>
      <c r="F13122">
        <v>2017</v>
      </c>
      <c r="G13122">
        <v>4.55</v>
      </c>
    </row>
    <row r="13123" spans="5:7">
      <c r="E13123" s="80">
        <v>42783</v>
      </c>
      <c r="F13123">
        <v>2017</v>
      </c>
      <c r="G13123">
        <v>4.55</v>
      </c>
    </row>
    <row r="13124" spans="5:7">
      <c r="E13124" s="80">
        <v>42784</v>
      </c>
      <c r="F13124">
        <v>2017</v>
      </c>
      <c r="G13124">
        <v>4.55</v>
      </c>
    </row>
    <row r="13125" spans="5:7">
      <c r="E13125" s="80">
        <v>42785</v>
      </c>
      <c r="F13125">
        <v>2017</v>
      </c>
      <c r="G13125">
        <v>4.55</v>
      </c>
    </row>
    <row r="13126" spans="5:7">
      <c r="E13126" s="80">
        <v>42786</v>
      </c>
      <c r="F13126">
        <v>2017</v>
      </c>
      <c r="G13126">
        <v>4.55</v>
      </c>
    </row>
    <row r="13127" spans="5:7">
      <c r="E13127" s="80">
        <v>42787</v>
      </c>
      <c r="F13127">
        <v>2017</v>
      </c>
      <c r="G13127">
        <v>4.55</v>
      </c>
    </row>
    <row r="13128" spans="5:7">
      <c r="E13128" s="80">
        <v>42788</v>
      </c>
      <c r="F13128">
        <v>2017</v>
      </c>
      <c r="G13128">
        <v>4.55</v>
      </c>
    </row>
    <row r="13129" spans="5:7">
      <c r="E13129" s="80">
        <v>42789</v>
      </c>
      <c r="F13129">
        <v>2017</v>
      </c>
      <c r="G13129">
        <v>4.5999999999999996</v>
      </c>
    </row>
    <row r="13130" spans="5:7">
      <c r="E13130" s="80">
        <v>42790</v>
      </c>
      <c r="F13130">
        <v>2017</v>
      </c>
      <c r="G13130">
        <v>4.5999999999999996</v>
      </c>
    </row>
    <row r="13131" spans="5:7">
      <c r="E13131" s="80">
        <v>42791</v>
      </c>
      <c r="F13131">
        <v>2017</v>
      </c>
      <c r="G13131">
        <v>4.5999999999999996</v>
      </c>
    </row>
    <row r="13132" spans="5:7">
      <c r="E13132" s="80">
        <v>42792</v>
      </c>
      <c r="F13132">
        <v>2017</v>
      </c>
      <c r="G13132">
        <v>4.5999999999999996</v>
      </c>
    </row>
    <row r="13133" spans="5:7">
      <c r="E13133" s="80">
        <v>42793</v>
      </c>
      <c r="F13133">
        <v>2017</v>
      </c>
      <c r="G13133">
        <v>4.5999999999999996</v>
      </c>
    </row>
    <row r="13134" spans="5:7">
      <c r="E13134" s="80">
        <v>42794</v>
      </c>
      <c r="F13134">
        <v>2017</v>
      </c>
      <c r="G13134">
        <v>4.5999999999999996</v>
      </c>
    </row>
    <row r="13135" spans="5:7">
      <c r="E13135" s="80">
        <v>42795</v>
      </c>
      <c r="F13135">
        <v>2017</v>
      </c>
      <c r="G13135">
        <v>4.5999999999999996</v>
      </c>
    </row>
    <row r="13136" spans="5:7">
      <c r="E13136" s="80">
        <v>42796</v>
      </c>
      <c r="F13136">
        <v>2017</v>
      </c>
      <c r="G13136">
        <v>4.5999999999999996</v>
      </c>
    </row>
    <row r="13137" spans="5:7">
      <c r="E13137" s="80">
        <v>42797</v>
      </c>
      <c r="F13137">
        <v>2017</v>
      </c>
      <c r="G13137">
        <v>4.5999999999999996</v>
      </c>
    </row>
    <row r="13138" spans="5:7">
      <c r="E13138" s="80">
        <v>42798</v>
      </c>
      <c r="F13138">
        <v>2017</v>
      </c>
      <c r="G13138">
        <v>4.5999999999999996</v>
      </c>
    </row>
    <row r="13139" spans="5:7">
      <c r="E13139" s="80">
        <v>42799</v>
      </c>
      <c r="F13139">
        <v>2017</v>
      </c>
      <c r="G13139">
        <v>4.5999999999999996</v>
      </c>
    </row>
    <row r="13140" spans="5:7">
      <c r="E13140" s="80">
        <v>42800</v>
      </c>
      <c r="F13140">
        <v>2017</v>
      </c>
      <c r="G13140">
        <v>4.5999999999999996</v>
      </c>
    </row>
    <row r="13141" spans="5:7">
      <c r="E13141" s="80">
        <v>42801</v>
      </c>
      <c r="F13141">
        <v>2017</v>
      </c>
      <c r="G13141">
        <v>4.5999999999999996</v>
      </c>
    </row>
    <row r="13142" spans="5:7">
      <c r="E13142" s="80">
        <v>42802</v>
      </c>
      <c r="F13142">
        <v>2017</v>
      </c>
      <c r="G13142">
        <v>4.5999999999999996</v>
      </c>
    </row>
    <row r="13143" spans="5:7">
      <c r="E13143" s="80">
        <v>42803</v>
      </c>
      <c r="F13143">
        <v>2017</v>
      </c>
      <c r="G13143">
        <v>4.55</v>
      </c>
    </row>
    <row r="13144" spans="5:7">
      <c r="E13144" s="80">
        <v>42804</v>
      </c>
      <c r="F13144">
        <v>2017</v>
      </c>
      <c r="G13144">
        <v>4.55</v>
      </c>
    </row>
    <row r="13145" spans="5:7">
      <c r="E13145" s="80">
        <v>42805</v>
      </c>
      <c r="F13145">
        <v>2017</v>
      </c>
      <c r="G13145">
        <v>4.55</v>
      </c>
    </row>
    <row r="13146" spans="5:7">
      <c r="E13146" s="80">
        <v>42806</v>
      </c>
      <c r="F13146">
        <v>2017</v>
      </c>
      <c r="G13146">
        <v>4.55</v>
      </c>
    </row>
    <row r="13147" spans="5:7">
      <c r="E13147" s="80">
        <v>42807</v>
      </c>
      <c r="F13147">
        <v>2017</v>
      </c>
      <c r="G13147">
        <v>4.55</v>
      </c>
    </row>
    <row r="13148" spans="5:7">
      <c r="E13148" s="80">
        <v>42808</v>
      </c>
      <c r="F13148">
        <v>2017</v>
      </c>
      <c r="G13148">
        <v>4.55</v>
      </c>
    </row>
    <row r="13149" spans="5:7">
      <c r="E13149" s="80">
        <v>42809</v>
      </c>
      <c r="F13149">
        <v>2017</v>
      </c>
      <c r="G13149">
        <v>4.55</v>
      </c>
    </row>
    <row r="13150" spans="5:7">
      <c r="E13150" s="80">
        <v>42810</v>
      </c>
      <c r="F13150">
        <v>2017</v>
      </c>
      <c r="G13150">
        <v>4.5</v>
      </c>
    </row>
    <row r="13151" spans="5:7">
      <c r="E13151" s="80">
        <v>42811</v>
      </c>
      <c r="F13151">
        <v>2017</v>
      </c>
      <c r="G13151">
        <v>4.5</v>
      </c>
    </row>
    <row r="13152" spans="5:7">
      <c r="E13152" s="80">
        <v>42812</v>
      </c>
      <c r="F13152">
        <v>2017</v>
      </c>
      <c r="G13152">
        <v>4.5</v>
      </c>
    </row>
    <row r="13153" spans="5:7">
      <c r="E13153" s="80">
        <v>42813</v>
      </c>
      <c r="F13153">
        <v>2017</v>
      </c>
      <c r="G13153">
        <v>4.5</v>
      </c>
    </row>
    <row r="13154" spans="5:7">
      <c r="E13154" s="80">
        <v>42814</v>
      </c>
      <c r="F13154">
        <v>2017</v>
      </c>
      <c r="G13154">
        <v>4.5</v>
      </c>
    </row>
    <row r="13155" spans="5:7">
      <c r="E13155" s="80">
        <v>42815</v>
      </c>
      <c r="F13155">
        <v>2017</v>
      </c>
      <c r="G13155">
        <v>4.5</v>
      </c>
    </row>
    <row r="13156" spans="5:7">
      <c r="E13156" s="80">
        <v>42816</v>
      </c>
      <c r="F13156">
        <v>2017</v>
      </c>
      <c r="G13156">
        <v>4.5</v>
      </c>
    </row>
    <row r="13157" spans="5:7">
      <c r="E13157" s="80">
        <v>42817</v>
      </c>
      <c r="F13157">
        <v>2017</v>
      </c>
      <c r="G13157">
        <v>4.45</v>
      </c>
    </row>
    <row r="13158" spans="5:7">
      <c r="E13158" s="80">
        <v>42818</v>
      </c>
      <c r="F13158">
        <v>2017</v>
      </c>
      <c r="G13158">
        <v>4.45</v>
      </c>
    </row>
    <row r="13159" spans="5:7">
      <c r="E13159" s="80">
        <v>42819</v>
      </c>
      <c r="F13159">
        <v>2017</v>
      </c>
      <c r="G13159">
        <v>4.45</v>
      </c>
    </row>
    <row r="13160" spans="5:7">
      <c r="E13160" s="80">
        <v>42820</v>
      </c>
      <c r="F13160">
        <v>2017</v>
      </c>
      <c r="G13160">
        <v>4.45</v>
      </c>
    </row>
    <row r="13161" spans="5:7">
      <c r="E13161" s="80">
        <v>42821</v>
      </c>
      <c r="F13161">
        <v>2017</v>
      </c>
      <c r="G13161">
        <v>4.45</v>
      </c>
    </row>
    <row r="13162" spans="5:7">
      <c r="E13162" s="80">
        <v>42822</v>
      </c>
      <c r="F13162">
        <v>2017</v>
      </c>
      <c r="G13162">
        <v>4.45</v>
      </c>
    </row>
    <row r="13163" spans="5:7">
      <c r="E13163" s="80">
        <v>42823</v>
      </c>
      <c r="F13163">
        <v>2017</v>
      </c>
      <c r="G13163">
        <v>4.45</v>
      </c>
    </row>
    <row r="13164" spans="5:7">
      <c r="E13164" s="80">
        <v>42824</v>
      </c>
      <c r="F13164">
        <v>2017</v>
      </c>
      <c r="G13164">
        <v>4.5</v>
      </c>
    </row>
    <row r="13165" spans="5:7">
      <c r="E13165" s="80">
        <v>42825</v>
      </c>
      <c r="F13165">
        <v>2017</v>
      </c>
      <c r="G13165">
        <v>4.5</v>
      </c>
    </row>
    <row r="13166" spans="5:7">
      <c r="E13166" s="80">
        <v>42826</v>
      </c>
      <c r="F13166">
        <v>2017</v>
      </c>
      <c r="G13166">
        <v>4.5</v>
      </c>
    </row>
    <row r="13167" spans="5:7">
      <c r="E13167" s="80">
        <v>42827</v>
      </c>
      <c r="F13167">
        <v>2017</v>
      </c>
      <c r="G13167">
        <v>4.5</v>
      </c>
    </row>
    <row r="13168" spans="5:7">
      <c r="E13168" s="80">
        <v>42828</v>
      </c>
      <c r="F13168">
        <v>2017</v>
      </c>
      <c r="G13168">
        <v>4.5</v>
      </c>
    </row>
    <row r="13169" spans="5:7">
      <c r="E13169" s="80">
        <v>42829</v>
      </c>
      <c r="F13169">
        <v>2017</v>
      </c>
      <c r="G13169">
        <v>4.5</v>
      </c>
    </row>
    <row r="13170" spans="5:7">
      <c r="E13170" s="80">
        <v>42830</v>
      </c>
      <c r="F13170">
        <v>2017</v>
      </c>
      <c r="G13170">
        <v>4.5</v>
      </c>
    </row>
    <row r="13171" spans="5:7">
      <c r="E13171" s="80">
        <v>42831</v>
      </c>
      <c r="F13171">
        <v>2017</v>
      </c>
      <c r="G13171">
        <v>4.45</v>
      </c>
    </row>
    <row r="13172" spans="5:7">
      <c r="E13172" s="80">
        <v>42832</v>
      </c>
      <c r="F13172">
        <v>2017</v>
      </c>
      <c r="G13172">
        <v>4.45</v>
      </c>
    </row>
    <row r="13173" spans="5:7">
      <c r="E13173" s="80">
        <v>42833</v>
      </c>
      <c r="F13173">
        <v>2017</v>
      </c>
      <c r="G13173">
        <v>4.45</v>
      </c>
    </row>
    <row r="13174" spans="5:7">
      <c r="E13174" s="80">
        <v>42834</v>
      </c>
      <c r="F13174">
        <v>2017</v>
      </c>
      <c r="G13174">
        <v>4.45</v>
      </c>
    </row>
    <row r="13175" spans="5:7">
      <c r="E13175" s="80">
        <v>42835</v>
      </c>
      <c r="F13175">
        <v>2017</v>
      </c>
      <c r="G13175">
        <v>4.45</v>
      </c>
    </row>
    <row r="13176" spans="5:7">
      <c r="E13176" s="80">
        <v>42836</v>
      </c>
      <c r="F13176">
        <v>2017</v>
      </c>
      <c r="G13176">
        <v>4.45</v>
      </c>
    </row>
    <row r="13177" spans="5:7">
      <c r="E13177" s="80">
        <v>42837</v>
      </c>
      <c r="F13177">
        <v>2017</v>
      </c>
      <c r="G13177">
        <v>4.45</v>
      </c>
    </row>
    <row r="13178" spans="5:7">
      <c r="E13178" s="80">
        <v>42838</v>
      </c>
      <c r="F13178">
        <v>2017</v>
      </c>
      <c r="G13178">
        <v>4.55</v>
      </c>
    </row>
    <row r="13179" spans="5:7">
      <c r="E13179" s="80">
        <v>42839</v>
      </c>
      <c r="F13179">
        <v>2017</v>
      </c>
      <c r="G13179">
        <v>4.55</v>
      </c>
    </row>
    <row r="13180" spans="5:7">
      <c r="E13180" s="80">
        <v>42840</v>
      </c>
      <c r="F13180">
        <v>2017</v>
      </c>
      <c r="G13180">
        <v>4.55</v>
      </c>
    </row>
    <row r="13181" spans="5:7">
      <c r="E13181" s="80">
        <v>42841</v>
      </c>
      <c r="F13181">
        <v>2017</v>
      </c>
      <c r="G13181">
        <v>4.55</v>
      </c>
    </row>
    <row r="13182" spans="5:7">
      <c r="E13182" s="80">
        <v>42842</v>
      </c>
      <c r="F13182">
        <v>2017</v>
      </c>
      <c r="G13182">
        <v>4.55</v>
      </c>
    </row>
    <row r="13183" spans="5:7">
      <c r="E13183" s="80">
        <v>42843</v>
      </c>
      <c r="F13183">
        <v>2017</v>
      </c>
      <c r="G13183">
        <v>4.55</v>
      </c>
    </row>
    <row r="13184" spans="5:7">
      <c r="E13184" s="80">
        <v>42844</v>
      </c>
      <c r="F13184">
        <v>2017</v>
      </c>
      <c r="G13184">
        <v>4.55</v>
      </c>
    </row>
    <row r="13185" spans="5:7">
      <c r="E13185" s="80">
        <v>42845</v>
      </c>
      <c r="F13185">
        <v>2017</v>
      </c>
      <c r="G13185">
        <v>4.4000000000000004</v>
      </c>
    </row>
    <row r="13186" spans="5:7">
      <c r="E13186" s="80">
        <v>42846</v>
      </c>
      <c r="F13186">
        <v>2017</v>
      </c>
      <c r="G13186">
        <v>4.4000000000000004</v>
      </c>
    </row>
    <row r="13187" spans="5:7">
      <c r="E13187" s="80">
        <v>42847</v>
      </c>
      <c r="F13187">
        <v>2017</v>
      </c>
      <c r="G13187">
        <v>4.4000000000000004</v>
      </c>
    </row>
    <row r="13188" spans="5:7">
      <c r="E13188" s="80">
        <v>42848</v>
      </c>
      <c r="F13188">
        <v>2017</v>
      </c>
      <c r="G13188">
        <v>4.4000000000000004</v>
      </c>
    </row>
    <row r="13189" spans="5:7">
      <c r="E13189" s="80">
        <v>42849</v>
      </c>
      <c r="F13189">
        <v>2017</v>
      </c>
      <c r="G13189">
        <v>4.4000000000000004</v>
      </c>
    </row>
    <row r="13190" spans="5:7">
      <c r="E13190" s="80">
        <v>42850</v>
      </c>
      <c r="F13190">
        <v>2017</v>
      </c>
      <c r="G13190">
        <v>4.4000000000000004</v>
      </c>
    </row>
    <row r="13191" spans="5:7">
      <c r="E13191" s="80">
        <v>42851</v>
      </c>
      <c r="F13191">
        <v>2017</v>
      </c>
      <c r="G13191">
        <v>4.4000000000000004</v>
      </c>
    </row>
    <row r="13192" spans="5:7">
      <c r="E13192" s="80">
        <v>42852</v>
      </c>
      <c r="F13192">
        <v>2017</v>
      </c>
      <c r="G13192">
        <v>4.5999999999999996</v>
      </c>
    </row>
    <row r="13193" spans="5:7">
      <c r="E13193" s="80">
        <v>42853</v>
      </c>
      <c r="F13193">
        <v>2017</v>
      </c>
      <c r="G13193">
        <v>4.5999999999999996</v>
      </c>
    </row>
    <row r="13194" spans="5:7">
      <c r="E13194" s="80">
        <v>42854</v>
      </c>
      <c r="F13194">
        <v>2017</v>
      </c>
      <c r="G13194">
        <v>4.5999999999999996</v>
      </c>
    </row>
    <row r="13195" spans="5:7">
      <c r="E13195" s="80">
        <v>42855</v>
      </c>
      <c r="F13195">
        <v>2017</v>
      </c>
      <c r="G13195">
        <v>4.5999999999999996</v>
      </c>
    </row>
    <row r="13196" spans="5:7">
      <c r="E13196" s="80">
        <v>42856</v>
      </c>
      <c r="F13196">
        <v>2017</v>
      </c>
      <c r="G13196">
        <v>4.5999999999999996</v>
      </c>
    </row>
    <row r="13197" spans="5:7">
      <c r="E13197" s="80">
        <v>42857</v>
      </c>
      <c r="F13197">
        <v>2017</v>
      </c>
      <c r="G13197">
        <v>4.5999999999999996</v>
      </c>
    </row>
    <row r="13198" spans="5:7">
      <c r="E13198" s="80">
        <v>42858</v>
      </c>
      <c r="F13198">
        <v>2017</v>
      </c>
      <c r="G13198">
        <v>4.5999999999999996</v>
      </c>
    </row>
    <row r="13199" spans="5:7">
      <c r="E13199" s="80">
        <v>42859</v>
      </c>
      <c r="F13199">
        <v>2017</v>
      </c>
      <c r="G13199">
        <v>4.5999999999999996</v>
      </c>
    </row>
    <row r="13200" spans="5:7">
      <c r="E13200" s="80">
        <v>42860</v>
      </c>
      <c r="F13200">
        <v>2017</v>
      </c>
      <c r="G13200">
        <v>4.5999999999999996</v>
      </c>
    </row>
    <row r="13201" spans="5:7">
      <c r="E13201" s="80">
        <v>42861</v>
      </c>
      <c r="F13201">
        <v>2017</v>
      </c>
      <c r="G13201">
        <v>4.5999999999999996</v>
      </c>
    </row>
    <row r="13202" spans="5:7">
      <c r="E13202" s="80">
        <v>42862</v>
      </c>
      <c r="F13202">
        <v>2017</v>
      </c>
      <c r="G13202">
        <v>4.5999999999999996</v>
      </c>
    </row>
    <row r="13203" spans="5:7">
      <c r="E13203" s="80">
        <v>42863</v>
      </c>
      <c r="F13203">
        <v>2017</v>
      </c>
      <c r="G13203">
        <v>4.5999999999999996</v>
      </c>
    </row>
    <row r="13204" spans="5:7">
      <c r="E13204" s="80">
        <v>42864</v>
      </c>
      <c r="F13204">
        <v>2017</v>
      </c>
      <c r="G13204">
        <v>4.5999999999999996</v>
      </c>
    </row>
    <row r="13205" spans="5:7">
      <c r="E13205" s="80">
        <v>42865</v>
      </c>
      <c r="F13205">
        <v>2017</v>
      </c>
      <c r="G13205">
        <v>4.5999999999999996</v>
      </c>
    </row>
    <row r="13206" spans="5:7">
      <c r="E13206" s="80">
        <v>42866</v>
      </c>
      <c r="F13206">
        <v>2017</v>
      </c>
      <c r="G13206">
        <v>4.55</v>
      </c>
    </row>
    <row r="13207" spans="5:7">
      <c r="E13207" s="80">
        <v>42867</v>
      </c>
      <c r="F13207">
        <v>2017</v>
      </c>
      <c r="G13207">
        <v>4.55</v>
      </c>
    </row>
    <row r="13208" spans="5:7">
      <c r="E13208" s="80">
        <v>42868</v>
      </c>
      <c r="F13208">
        <v>2017</v>
      </c>
      <c r="G13208">
        <v>4.55</v>
      </c>
    </row>
    <row r="13209" spans="5:7">
      <c r="E13209" s="80">
        <v>42869</v>
      </c>
      <c r="F13209">
        <v>2017</v>
      </c>
      <c r="G13209">
        <v>4.55</v>
      </c>
    </row>
    <row r="13210" spans="5:7">
      <c r="E13210" s="80">
        <v>42870</v>
      </c>
      <c r="F13210">
        <v>2017</v>
      </c>
      <c r="G13210">
        <v>4.55</v>
      </c>
    </row>
    <row r="13211" spans="5:7">
      <c r="E13211" s="80">
        <v>42871</v>
      </c>
      <c r="F13211">
        <v>2017</v>
      </c>
      <c r="G13211">
        <v>4.55</v>
      </c>
    </row>
    <row r="13212" spans="5:7">
      <c r="E13212" s="80">
        <v>42872</v>
      </c>
      <c r="F13212">
        <v>2017</v>
      </c>
      <c r="G13212">
        <v>4.55</v>
      </c>
    </row>
    <row r="13213" spans="5:7">
      <c r="E13213" s="80">
        <v>42873</v>
      </c>
      <c r="F13213">
        <v>2017</v>
      </c>
      <c r="G13213">
        <v>4.55</v>
      </c>
    </row>
    <row r="13214" spans="5:7">
      <c r="E13214" s="80">
        <v>42874</v>
      </c>
      <c r="F13214">
        <v>2017</v>
      </c>
      <c r="G13214">
        <v>4.55</v>
      </c>
    </row>
    <row r="13215" spans="5:7">
      <c r="E13215" s="80">
        <v>42875</v>
      </c>
      <c r="F13215">
        <v>2017</v>
      </c>
      <c r="G13215">
        <v>4.55</v>
      </c>
    </row>
    <row r="13216" spans="5:7">
      <c r="E13216" s="80">
        <v>42876</v>
      </c>
      <c r="F13216">
        <v>2017</v>
      </c>
      <c r="G13216">
        <v>4.55</v>
      </c>
    </row>
    <row r="13217" spans="5:7">
      <c r="E13217" s="80">
        <v>42877</v>
      </c>
      <c r="F13217">
        <v>2017</v>
      </c>
      <c r="G13217">
        <v>4.55</v>
      </c>
    </row>
    <row r="13218" spans="5:7">
      <c r="E13218" s="80">
        <v>42878</v>
      </c>
      <c r="F13218">
        <v>2017</v>
      </c>
      <c r="G13218">
        <v>4.55</v>
      </c>
    </row>
    <row r="13219" spans="5:7">
      <c r="E13219" s="80">
        <v>42879</v>
      </c>
      <c r="F13219">
        <v>2017</v>
      </c>
      <c r="G13219">
        <v>4.55</v>
      </c>
    </row>
    <row r="13220" spans="5:7">
      <c r="E13220" s="80">
        <v>42880</v>
      </c>
      <c r="F13220">
        <v>2017</v>
      </c>
      <c r="G13220">
        <v>4.55</v>
      </c>
    </row>
    <row r="13221" spans="5:7">
      <c r="E13221" s="80">
        <v>42881</v>
      </c>
      <c r="F13221">
        <v>2017</v>
      </c>
      <c r="G13221">
        <v>4.55</v>
      </c>
    </row>
    <row r="13222" spans="5:7">
      <c r="E13222" s="80">
        <v>42882</v>
      </c>
      <c r="F13222">
        <v>2017</v>
      </c>
      <c r="G13222">
        <v>4.55</v>
      </c>
    </row>
    <row r="13223" spans="5:7">
      <c r="E13223" s="80">
        <v>42883</v>
      </c>
      <c r="F13223">
        <v>2017</v>
      </c>
      <c r="G13223">
        <v>4.55</v>
      </c>
    </row>
    <row r="13224" spans="5:7">
      <c r="E13224" s="80">
        <v>42884</v>
      </c>
      <c r="F13224">
        <v>2017</v>
      </c>
      <c r="G13224">
        <v>4.55</v>
      </c>
    </row>
    <row r="13225" spans="5:7">
      <c r="E13225" s="80">
        <v>42885</v>
      </c>
      <c r="F13225">
        <v>2017</v>
      </c>
      <c r="G13225">
        <v>4.55</v>
      </c>
    </row>
    <row r="13226" spans="5:7">
      <c r="E13226" s="80">
        <v>42886</v>
      </c>
      <c r="F13226">
        <v>2017</v>
      </c>
      <c r="G13226">
        <v>4.55</v>
      </c>
    </row>
    <row r="13227" spans="5:7">
      <c r="E13227" s="80">
        <v>42887</v>
      </c>
      <c r="F13227">
        <v>2017</v>
      </c>
      <c r="G13227">
        <v>4.6500000000000004</v>
      </c>
    </row>
    <row r="13228" spans="5:7">
      <c r="E13228" s="80">
        <v>42888</v>
      </c>
      <c r="F13228">
        <v>2017</v>
      </c>
      <c r="G13228">
        <v>4.6500000000000004</v>
      </c>
    </row>
    <row r="13229" spans="5:7">
      <c r="E13229" s="80">
        <v>42889</v>
      </c>
      <c r="F13229">
        <v>2017</v>
      </c>
      <c r="G13229">
        <v>4.6500000000000004</v>
      </c>
    </row>
    <row r="13230" spans="5:7">
      <c r="E13230" s="80">
        <v>42890</v>
      </c>
      <c r="F13230">
        <v>2017</v>
      </c>
      <c r="G13230">
        <v>4.6500000000000004</v>
      </c>
    </row>
    <row r="13231" spans="5:7">
      <c r="E13231" s="80">
        <v>42891</v>
      </c>
      <c r="F13231">
        <v>2017</v>
      </c>
      <c r="G13231">
        <v>4.6500000000000004</v>
      </c>
    </row>
    <row r="13232" spans="5:7">
      <c r="E13232" s="80">
        <v>42892</v>
      </c>
      <c r="F13232">
        <v>2017</v>
      </c>
      <c r="G13232">
        <v>4.6500000000000004</v>
      </c>
    </row>
    <row r="13233" spans="5:7">
      <c r="E13233" s="80">
        <v>42893</v>
      </c>
      <c r="F13233">
        <v>2017</v>
      </c>
      <c r="G13233">
        <v>4.6500000000000004</v>
      </c>
    </row>
    <row r="13234" spans="5:7">
      <c r="E13234" s="80">
        <v>42894</v>
      </c>
      <c r="F13234">
        <v>2017</v>
      </c>
      <c r="G13234">
        <v>4.8</v>
      </c>
    </row>
    <row r="13235" spans="5:7">
      <c r="E13235" s="80">
        <v>42895</v>
      </c>
      <c r="F13235">
        <v>2017</v>
      </c>
      <c r="G13235">
        <v>4.8</v>
      </c>
    </row>
    <row r="13236" spans="5:7">
      <c r="E13236" s="80">
        <v>42896</v>
      </c>
      <c r="F13236">
        <v>2017</v>
      </c>
      <c r="G13236">
        <v>4.8</v>
      </c>
    </row>
    <row r="13237" spans="5:7">
      <c r="E13237" s="80">
        <v>42897</v>
      </c>
      <c r="F13237">
        <v>2017</v>
      </c>
      <c r="G13237">
        <v>4.8</v>
      </c>
    </row>
    <row r="13238" spans="5:7">
      <c r="E13238" s="80">
        <v>42898</v>
      </c>
      <c r="F13238">
        <v>2017</v>
      </c>
      <c r="G13238">
        <v>4.8</v>
      </c>
    </row>
    <row r="13239" spans="5:7">
      <c r="E13239" s="80">
        <v>42899</v>
      </c>
      <c r="F13239">
        <v>2017</v>
      </c>
      <c r="G13239">
        <v>4.8</v>
      </c>
    </row>
    <row r="13240" spans="5:7">
      <c r="E13240" s="80">
        <v>42900</v>
      </c>
      <c r="F13240">
        <v>2017</v>
      </c>
      <c r="G13240">
        <v>4.8</v>
      </c>
    </row>
    <row r="13241" spans="5:7">
      <c r="E13241" s="80">
        <v>42901</v>
      </c>
      <c r="F13241">
        <v>2017</v>
      </c>
      <c r="G13241">
        <v>4.95</v>
      </c>
    </row>
    <row r="13242" spans="5:7">
      <c r="E13242" s="80">
        <v>42902</v>
      </c>
      <c r="F13242">
        <v>2017</v>
      </c>
      <c r="G13242">
        <v>4.95</v>
      </c>
    </row>
    <row r="13243" spans="5:7">
      <c r="E13243" s="80">
        <v>42903</v>
      </c>
      <c r="F13243">
        <v>2017</v>
      </c>
      <c r="G13243">
        <v>4.95</v>
      </c>
    </row>
    <row r="13244" spans="5:7">
      <c r="E13244" s="80">
        <v>42904</v>
      </c>
      <c r="F13244">
        <v>2017</v>
      </c>
      <c r="G13244">
        <v>4.95</v>
      </c>
    </row>
    <row r="13245" spans="5:7">
      <c r="E13245" s="80">
        <v>42905</v>
      </c>
      <c r="F13245">
        <v>2017</v>
      </c>
      <c r="G13245">
        <v>4.95</v>
      </c>
    </row>
    <row r="13246" spans="5:7">
      <c r="E13246" s="80">
        <v>42906</v>
      </c>
      <c r="F13246">
        <v>2017</v>
      </c>
      <c r="G13246">
        <v>4.95</v>
      </c>
    </row>
    <row r="13247" spans="5:7">
      <c r="E13247" s="80">
        <v>42907</v>
      </c>
      <c r="F13247">
        <v>2017</v>
      </c>
      <c r="G13247">
        <v>4.95</v>
      </c>
    </row>
    <row r="13248" spans="5:7">
      <c r="E13248" s="80">
        <v>42908</v>
      </c>
      <c r="F13248">
        <v>2017</v>
      </c>
      <c r="G13248">
        <v>5.5</v>
      </c>
    </row>
    <row r="13249" spans="5:7">
      <c r="E13249" s="80">
        <v>42909</v>
      </c>
      <c r="F13249">
        <v>2017</v>
      </c>
      <c r="G13249">
        <v>5.5</v>
      </c>
    </row>
    <row r="13250" spans="5:7">
      <c r="E13250" s="80">
        <v>42910</v>
      </c>
      <c r="F13250">
        <v>2017</v>
      </c>
      <c r="G13250">
        <v>5.5</v>
      </c>
    </row>
    <row r="13251" spans="5:7">
      <c r="E13251" s="80">
        <v>42911</v>
      </c>
      <c r="F13251">
        <v>2017</v>
      </c>
      <c r="G13251">
        <v>5.5</v>
      </c>
    </row>
    <row r="13252" spans="5:7">
      <c r="E13252" s="80">
        <v>42912</v>
      </c>
      <c r="F13252">
        <v>2017</v>
      </c>
      <c r="G13252">
        <v>5.5</v>
      </c>
    </row>
    <row r="13253" spans="5:7">
      <c r="E13253" s="80">
        <v>42913</v>
      </c>
      <c r="F13253">
        <v>2017</v>
      </c>
      <c r="G13253">
        <v>5.5</v>
      </c>
    </row>
    <row r="13254" spans="5:7">
      <c r="E13254" s="80">
        <v>42914</v>
      </c>
      <c r="F13254">
        <v>2017</v>
      </c>
      <c r="G13254">
        <v>5.5</v>
      </c>
    </row>
    <row r="13255" spans="5:7">
      <c r="E13255" s="80">
        <v>42915</v>
      </c>
      <c r="F13255">
        <v>2017</v>
      </c>
      <c r="G13255">
        <v>5.7</v>
      </c>
    </row>
    <row r="13256" spans="5:7">
      <c r="E13256" s="80">
        <v>42916</v>
      </c>
      <c r="F13256">
        <v>2017</v>
      </c>
      <c r="G13256">
        <v>5.7</v>
      </c>
    </row>
    <row r="13257" spans="5:7">
      <c r="E13257" s="80">
        <v>42917</v>
      </c>
      <c r="F13257">
        <v>2017</v>
      </c>
      <c r="G13257">
        <v>5.7</v>
      </c>
    </row>
    <row r="13258" spans="5:7">
      <c r="E13258" s="80">
        <v>42918</v>
      </c>
      <c r="F13258">
        <v>2017</v>
      </c>
      <c r="G13258">
        <v>5.7</v>
      </c>
    </row>
    <row r="13259" spans="5:7">
      <c r="E13259" s="80">
        <v>42919</v>
      </c>
      <c r="F13259">
        <v>2017</v>
      </c>
      <c r="G13259">
        <v>5.7</v>
      </c>
    </row>
    <row r="13260" spans="5:7">
      <c r="E13260" s="80">
        <v>42920</v>
      </c>
      <c r="F13260">
        <v>2017</v>
      </c>
      <c r="G13260">
        <v>5.7</v>
      </c>
    </row>
    <row r="13261" spans="5:7">
      <c r="E13261" s="80">
        <v>42921</v>
      </c>
      <c r="F13261">
        <v>2017</v>
      </c>
      <c r="G13261">
        <v>5.7</v>
      </c>
    </row>
    <row r="13262" spans="5:7">
      <c r="E13262" s="80">
        <v>42922</v>
      </c>
      <c r="F13262">
        <v>2017</v>
      </c>
      <c r="G13262">
        <v>5.75</v>
      </c>
    </row>
    <row r="13263" spans="5:7">
      <c r="E13263" s="80">
        <v>42923</v>
      </c>
      <c r="F13263">
        <v>2017</v>
      </c>
      <c r="G13263">
        <v>5.75</v>
      </c>
    </row>
    <row r="13264" spans="5:7">
      <c r="E13264" s="80">
        <v>42924</v>
      </c>
      <c r="F13264">
        <v>2017</v>
      </c>
      <c r="G13264">
        <v>5.75</v>
      </c>
    </row>
    <row r="13265" spans="5:7">
      <c r="E13265" s="80">
        <v>42925</v>
      </c>
      <c r="F13265">
        <v>2017</v>
      </c>
      <c r="G13265">
        <v>5.75</v>
      </c>
    </row>
    <row r="13266" spans="5:7">
      <c r="E13266" s="80">
        <v>42926</v>
      </c>
      <c r="F13266">
        <v>2017</v>
      </c>
      <c r="G13266">
        <v>5.75</v>
      </c>
    </row>
    <row r="13267" spans="5:7">
      <c r="E13267" s="80">
        <v>42927</v>
      </c>
      <c r="F13267">
        <v>2017</v>
      </c>
      <c r="G13267">
        <v>5.75</v>
      </c>
    </row>
    <row r="13268" spans="5:7">
      <c r="E13268" s="80">
        <v>42928</v>
      </c>
      <c r="F13268">
        <v>2017</v>
      </c>
      <c r="G13268">
        <v>5.75</v>
      </c>
    </row>
    <row r="13269" spans="5:7">
      <c r="E13269" s="80">
        <v>42929</v>
      </c>
      <c r="F13269">
        <v>2017</v>
      </c>
      <c r="G13269">
        <v>6</v>
      </c>
    </row>
    <row r="13270" spans="5:7">
      <c r="E13270" s="80">
        <v>42930</v>
      </c>
      <c r="F13270">
        <v>2017</v>
      </c>
      <c r="G13270">
        <v>6</v>
      </c>
    </row>
    <row r="13271" spans="5:7">
      <c r="E13271" s="80">
        <v>42931</v>
      </c>
      <c r="F13271">
        <v>2017</v>
      </c>
      <c r="G13271">
        <v>6</v>
      </c>
    </row>
    <row r="13272" spans="5:7">
      <c r="E13272" s="80">
        <v>42932</v>
      </c>
      <c r="F13272">
        <v>2017</v>
      </c>
      <c r="G13272">
        <v>6</v>
      </c>
    </row>
    <row r="13273" spans="5:7">
      <c r="E13273" s="80">
        <v>42933</v>
      </c>
      <c r="F13273">
        <v>2017</v>
      </c>
      <c r="G13273">
        <v>6</v>
      </c>
    </row>
    <row r="13274" spans="5:7">
      <c r="E13274" s="80">
        <v>42934</v>
      </c>
      <c r="F13274">
        <v>2017</v>
      </c>
      <c r="G13274">
        <v>6</v>
      </c>
    </row>
    <row r="13275" spans="5:7">
      <c r="E13275" s="80">
        <v>42935</v>
      </c>
      <c r="F13275">
        <v>2017</v>
      </c>
      <c r="G13275">
        <v>6</v>
      </c>
    </row>
    <row r="13276" spans="5:7">
      <c r="E13276" s="80">
        <v>42936</v>
      </c>
      <c r="F13276">
        <v>2017</v>
      </c>
      <c r="G13276">
        <v>5.9</v>
      </c>
    </row>
    <row r="13277" spans="5:7">
      <c r="E13277" s="80">
        <v>42937</v>
      </c>
      <c r="F13277">
        <v>2017</v>
      </c>
      <c r="G13277">
        <v>5.9</v>
      </c>
    </row>
    <row r="13278" spans="5:7">
      <c r="E13278" s="80">
        <v>42938</v>
      </c>
      <c r="F13278">
        <v>2017</v>
      </c>
      <c r="G13278">
        <v>5.9</v>
      </c>
    </row>
    <row r="13279" spans="5:7">
      <c r="E13279" s="80">
        <v>42939</v>
      </c>
      <c r="F13279">
        <v>2017</v>
      </c>
      <c r="G13279">
        <v>5.9</v>
      </c>
    </row>
    <row r="13280" spans="5:7">
      <c r="E13280" s="80">
        <v>42940</v>
      </c>
      <c r="F13280">
        <v>2017</v>
      </c>
      <c r="G13280">
        <v>5.9</v>
      </c>
    </row>
    <row r="13281" spans="5:7">
      <c r="E13281" s="80">
        <v>42941</v>
      </c>
      <c r="F13281">
        <v>2017</v>
      </c>
      <c r="G13281">
        <v>5.9</v>
      </c>
    </row>
    <row r="13282" spans="5:7">
      <c r="E13282" s="80">
        <v>42942</v>
      </c>
      <c r="F13282">
        <v>2017</v>
      </c>
      <c r="G13282">
        <v>5.9</v>
      </c>
    </row>
    <row r="13283" spans="5:7">
      <c r="E13283" s="80">
        <v>42943</v>
      </c>
      <c r="F13283">
        <v>2017</v>
      </c>
      <c r="G13283">
        <v>5.95</v>
      </c>
    </row>
    <row r="13284" spans="5:7">
      <c r="E13284" s="80">
        <v>42944</v>
      </c>
      <c r="F13284">
        <v>2017</v>
      </c>
      <c r="G13284">
        <v>5.95</v>
      </c>
    </row>
    <row r="13285" spans="5:7">
      <c r="E13285" s="80">
        <v>42945</v>
      </c>
      <c r="F13285">
        <v>2017</v>
      </c>
      <c r="G13285">
        <v>5.95</v>
      </c>
    </row>
    <row r="13286" spans="5:7">
      <c r="E13286" s="80">
        <v>42946</v>
      </c>
      <c r="F13286">
        <v>2017</v>
      </c>
      <c r="G13286">
        <v>5.95</v>
      </c>
    </row>
    <row r="13287" spans="5:7">
      <c r="E13287" s="80">
        <v>42947</v>
      </c>
      <c r="F13287">
        <v>2017</v>
      </c>
      <c r="G13287">
        <v>5.95</v>
      </c>
    </row>
    <row r="13288" spans="5:7">
      <c r="E13288" s="80">
        <v>42948</v>
      </c>
      <c r="F13288">
        <v>2017</v>
      </c>
      <c r="G13288">
        <v>5.95</v>
      </c>
    </row>
    <row r="13289" spans="5:7">
      <c r="E13289" s="80">
        <v>42949</v>
      </c>
      <c r="F13289">
        <v>2017</v>
      </c>
      <c r="G13289">
        <v>5.95</v>
      </c>
    </row>
    <row r="13290" spans="5:7">
      <c r="E13290" s="80">
        <v>42950</v>
      </c>
      <c r="F13290">
        <v>2017</v>
      </c>
      <c r="G13290">
        <v>5.95</v>
      </c>
    </row>
    <row r="13291" spans="5:7">
      <c r="E13291" s="80">
        <v>42951</v>
      </c>
      <c r="F13291">
        <v>2017</v>
      </c>
      <c r="G13291">
        <v>5.95</v>
      </c>
    </row>
    <row r="13292" spans="5:7">
      <c r="E13292" s="80">
        <v>42952</v>
      </c>
      <c r="F13292">
        <v>2017</v>
      </c>
      <c r="G13292">
        <v>5.95</v>
      </c>
    </row>
    <row r="13293" spans="5:7">
      <c r="E13293" s="80">
        <v>42953</v>
      </c>
      <c r="F13293">
        <v>2017</v>
      </c>
      <c r="G13293">
        <v>5.95</v>
      </c>
    </row>
    <row r="13294" spans="5:7">
      <c r="E13294" s="80">
        <v>42954</v>
      </c>
      <c r="F13294">
        <v>2017</v>
      </c>
      <c r="G13294">
        <v>5.95</v>
      </c>
    </row>
    <row r="13295" spans="5:7">
      <c r="E13295" s="80">
        <v>42955</v>
      </c>
      <c r="F13295">
        <v>2017</v>
      </c>
      <c r="G13295">
        <v>5.95</v>
      </c>
    </row>
    <row r="13296" spans="5:7">
      <c r="E13296" s="80">
        <v>42956</v>
      </c>
      <c r="F13296">
        <v>2017</v>
      </c>
      <c r="G13296">
        <v>5.95</v>
      </c>
    </row>
    <row r="13297" spans="5:7">
      <c r="E13297" s="80">
        <v>42957</v>
      </c>
      <c r="F13297">
        <v>2017</v>
      </c>
      <c r="G13297">
        <v>5.9</v>
      </c>
    </row>
    <row r="13298" spans="5:7">
      <c r="E13298" s="80">
        <v>42958</v>
      </c>
      <c r="F13298">
        <v>2017</v>
      </c>
      <c r="G13298">
        <v>5.9</v>
      </c>
    </row>
    <row r="13299" spans="5:7">
      <c r="E13299" s="80">
        <v>42959</v>
      </c>
      <c r="F13299">
        <v>2017</v>
      </c>
      <c r="G13299">
        <v>5.9</v>
      </c>
    </row>
    <row r="13300" spans="5:7">
      <c r="E13300" s="80">
        <v>42960</v>
      </c>
      <c r="F13300">
        <v>2017</v>
      </c>
      <c r="G13300">
        <v>5.9</v>
      </c>
    </row>
    <row r="13301" spans="5:7">
      <c r="E13301" s="80">
        <v>42961</v>
      </c>
      <c r="F13301">
        <v>2017</v>
      </c>
      <c r="G13301">
        <v>5.9</v>
      </c>
    </row>
    <row r="13302" spans="5:7">
      <c r="E13302" s="80">
        <v>42962</v>
      </c>
      <c r="F13302">
        <v>2017</v>
      </c>
      <c r="G13302">
        <v>5.9</v>
      </c>
    </row>
    <row r="13303" spans="5:7">
      <c r="E13303" s="80">
        <v>42963</v>
      </c>
      <c r="F13303">
        <v>2017</v>
      </c>
      <c r="G13303">
        <v>5.9</v>
      </c>
    </row>
    <row r="13304" spans="5:7">
      <c r="E13304" s="80">
        <v>42964</v>
      </c>
      <c r="F13304">
        <v>2017</v>
      </c>
      <c r="G13304">
        <v>5.85</v>
      </c>
    </row>
    <row r="13305" spans="5:7">
      <c r="E13305" s="80">
        <v>42965</v>
      </c>
      <c r="F13305">
        <v>2017</v>
      </c>
      <c r="G13305">
        <v>5.85</v>
      </c>
    </row>
    <row r="13306" spans="5:7">
      <c r="E13306" s="80">
        <v>42966</v>
      </c>
      <c r="F13306">
        <v>2017</v>
      </c>
      <c r="G13306">
        <v>5.85</v>
      </c>
    </row>
    <row r="13307" spans="5:7">
      <c r="E13307" s="80">
        <v>42967</v>
      </c>
      <c r="F13307">
        <v>2017</v>
      </c>
      <c r="G13307">
        <v>5.85</v>
      </c>
    </row>
    <row r="13308" spans="5:7">
      <c r="E13308" s="80">
        <v>42968</v>
      </c>
      <c r="F13308">
        <v>2017</v>
      </c>
      <c r="G13308">
        <v>5.85</v>
      </c>
    </row>
    <row r="13309" spans="5:7">
      <c r="E13309" s="80">
        <v>42969</v>
      </c>
      <c r="F13309">
        <v>2017</v>
      </c>
      <c r="G13309">
        <v>5.85</v>
      </c>
    </row>
    <row r="13310" spans="5:7">
      <c r="E13310" s="80">
        <v>42970</v>
      </c>
      <c r="F13310">
        <v>2017</v>
      </c>
      <c r="G13310">
        <v>5.85</v>
      </c>
    </row>
    <row r="13311" spans="5:7">
      <c r="E13311" s="80">
        <v>42971</v>
      </c>
      <c r="F13311">
        <v>2017</v>
      </c>
      <c r="G13311">
        <v>5.9</v>
      </c>
    </row>
    <row r="13312" spans="5:7">
      <c r="E13312" s="80">
        <v>42972</v>
      </c>
      <c r="F13312">
        <v>2017</v>
      </c>
      <c r="G13312">
        <v>5.9</v>
      </c>
    </row>
    <row r="13313" spans="5:7">
      <c r="E13313" s="80">
        <v>42973</v>
      </c>
      <c r="F13313">
        <v>2017</v>
      </c>
      <c r="G13313">
        <v>5.9</v>
      </c>
    </row>
    <row r="13314" spans="5:7">
      <c r="E13314" s="80">
        <v>42974</v>
      </c>
      <c r="F13314">
        <v>2017</v>
      </c>
      <c r="G13314">
        <v>5.9</v>
      </c>
    </row>
    <row r="13315" spans="5:7">
      <c r="E13315" s="80">
        <v>42975</v>
      </c>
      <c r="F13315">
        <v>2017</v>
      </c>
      <c r="G13315">
        <v>5.9</v>
      </c>
    </row>
    <row r="13316" spans="5:7">
      <c r="E13316" s="80">
        <v>42976</v>
      </c>
      <c r="F13316">
        <v>2017</v>
      </c>
      <c r="G13316">
        <v>5.9</v>
      </c>
    </row>
    <row r="13317" spans="5:7">
      <c r="E13317" s="80">
        <v>42977</v>
      </c>
      <c r="F13317">
        <v>2017</v>
      </c>
      <c r="G13317">
        <v>5.9</v>
      </c>
    </row>
    <row r="13318" spans="5:7">
      <c r="E13318" s="80">
        <v>42978</v>
      </c>
      <c r="F13318">
        <v>2017</v>
      </c>
      <c r="G13318">
        <v>5.95</v>
      </c>
    </row>
    <row r="13319" spans="5:7">
      <c r="E13319" s="80">
        <v>42979</v>
      </c>
      <c r="F13319">
        <v>2017</v>
      </c>
      <c r="G13319">
        <v>5.95</v>
      </c>
    </row>
    <row r="13320" spans="5:7">
      <c r="E13320" s="80">
        <v>42980</v>
      </c>
      <c r="F13320">
        <v>2017</v>
      </c>
      <c r="G13320">
        <v>5.95</v>
      </c>
    </row>
    <row r="13321" spans="5:7">
      <c r="E13321" s="80">
        <v>42981</v>
      </c>
      <c r="F13321">
        <v>2017</v>
      </c>
      <c r="G13321">
        <v>5.95</v>
      </c>
    </row>
    <row r="13322" spans="5:7">
      <c r="E13322" s="80">
        <v>42982</v>
      </c>
      <c r="F13322">
        <v>2017</v>
      </c>
      <c r="G13322">
        <v>5.95</v>
      </c>
    </row>
    <row r="13323" spans="5:7">
      <c r="E13323" s="80">
        <v>42983</v>
      </c>
      <c r="F13323">
        <v>2017</v>
      </c>
      <c r="G13323">
        <v>5.95</v>
      </c>
    </row>
    <row r="13324" spans="5:7">
      <c r="E13324" s="80">
        <v>42984</v>
      </c>
      <c r="F13324">
        <v>2017</v>
      </c>
      <c r="G13324">
        <v>5.95</v>
      </c>
    </row>
    <row r="13325" spans="5:7">
      <c r="E13325" s="80">
        <v>42985</v>
      </c>
      <c r="F13325">
        <v>2017</v>
      </c>
      <c r="G13325">
        <v>5.75</v>
      </c>
    </row>
    <row r="13326" spans="5:7">
      <c r="E13326" s="80">
        <v>42986</v>
      </c>
      <c r="F13326">
        <v>2017</v>
      </c>
      <c r="G13326">
        <v>5.75</v>
      </c>
    </row>
    <row r="13327" spans="5:7">
      <c r="E13327" s="80">
        <v>42987</v>
      </c>
      <c r="F13327">
        <v>2017</v>
      </c>
      <c r="G13327">
        <v>5.75</v>
      </c>
    </row>
    <row r="13328" spans="5:7">
      <c r="E13328" s="80">
        <v>42988</v>
      </c>
      <c r="F13328">
        <v>2017</v>
      </c>
      <c r="G13328">
        <v>5.75</v>
      </c>
    </row>
    <row r="13329" spans="5:7">
      <c r="E13329" s="80">
        <v>42989</v>
      </c>
      <c r="F13329">
        <v>2017</v>
      </c>
      <c r="G13329">
        <v>5.75</v>
      </c>
    </row>
    <row r="13330" spans="5:7">
      <c r="E13330" s="80">
        <v>42990</v>
      </c>
      <c r="F13330">
        <v>2017</v>
      </c>
      <c r="G13330">
        <v>5.75</v>
      </c>
    </row>
    <row r="13331" spans="5:7">
      <c r="E13331" s="80">
        <v>42991</v>
      </c>
      <c r="F13331">
        <v>2017</v>
      </c>
      <c r="G13331">
        <v>5.75</v>
      </c>
    </row>
    <row r="13332" spans="5:7">
      <c r="E13332" s="80">
        <v>42992</v>
      </c>
      <c r="F13332">
        <v>2017</v>
      </c>
      <c r="G13332">
        <v>5.85</v>
      </c>
    </row>
    <row r="13333" spans="5:7">
      <c r="E13333" s="80">
        <v>42993</v>
      </c>
      <c r="F13333">
        <v>2017</v>
      </c>
      <c r="G13333">
        <v>5.85</v>
      </c>
    </row>
    <row r="13334" spans="5:7">
      <c r="E13334" s="80">
        <v>42994</v>
      </c>
      <c r="F13334">
        <v>2017</v>
      </c>
      <c r="G13334">
        <v>5.85</v>
      </c>
    </row>
    <row r="13335" spans="5:7">
      <c r="E13335" s="80">
        <v>42995</v>
      </c>
      <c r="F13335">
        <v>2017</v>
      </c>
      <c r="G13335">
        <v>5.85</v>
      </c>
    </row>
    <row r="13336" spans="5:7">
      <c r="E13336" s="80">
        <v>42996</v>
      </c>
      <c r="F13336">
        <v>2017</v>
      </c>
      <c r="G13336">
        <v>5.85</v>
      </c>
    </row>
    <row r="13337" spans="5:7">
      <c r="E13337" s="80">
        <v>42997</v>
      </c>
      <c r="F13337">
        <v>2017</v>
      </c>
      <c r="G13337">
        <v>5.85</v>
      </c>
    </row>
    <row r="13338" spans="5:7">
      <c r="E13338" s="80">
        <v>42998</v>
      </c>
      <c r="F13338">
        <v>2017</v>
      </c>
      <c r="G13338">
        <v>5.85</v>
      </c>
    </row>
    <row r="13339" spans="5:7">
      <c r="E13339" s="80">
        <v>42999</v>
      </c>
      <c r="F13339">
        <v>2017</v>
      </c>
      <c r="G13339">
        <v>5.8</v>
      </c>
    </row>
    <row r="13340" spans="5:7">
      <c r="E13340" s="80">
        <v>43000</v>
      </c>
      <c r="F13340">
        <v>2017</v>
      </c>
      <c r="G13340">
        <v>5.8</v>
      </c>
    </row>
    <row r="13341" spans="5:7">
      <c r="E13341" s="80">
        <v>43001</v>
      </c>
      <c r="F13341">
        <v>2017</v>
      </c>
      <c r="G13341">
        <v>5.8</v>
      </c>
    </row>
    <row r="13342" spans="5:7">
      <c r="E13342" s="80">
        <v>43002</v>
      </c>
      <c r="F13342">
        <v>2017</v>
      </c>
      <c r="G13342">
        <v>5.8</v>
      </c>
    </row>
    <row r="13343" spans="5:7">
      <c r="E13343" s="80">
        <v>43003</v>
      </c>
      <c r="F13343">
        <v>2017</v>
      </c>
      <c r="G13343">
        <v>5.8</v>
      </c>
    </row>
    <row r="13344" spans="5:7">
      <c r="E13344" s="80">
        <v>43004</v>
      </c>
      <c r="F13344">
        <v>2017</v>
      </c>
      <c r="G13344">
        <v>5.8</v>
      </c>
    </row>
    <row r="13345" spans="5:7">
      <c r="E13345" s="80">
        <v>43005</v>
      </c>
      <c r="F13345">
        <v>2017</v>
      </c>
      <c r="G13345">
        <v>5.8</v>
      </c>
    </row>
    <row r="13346" spans="5:7">
      <c r="E13346" s="80">
        <v>43006</v>
      </c>
      <c r="F13346">
        <v>2017</v>
      </c>
      <c r="G13346">
        <v>5.85</v>
      </c>
    </row>
    <row r="13347" spans="5:7">
      <c r="E13347" s="80">
        <v>43007</v>
      </c>
      <c r="F13347">
        <v>2017</v>
      </c>
      <c r="G13347">
        <v>5.85</v>
      </c>
    </row>
    <row r="13348" spans="5:7">
      <c r="E13348" s="80">
        <v>43008</v>
      </c>
      <c r="F13348">
        <v>2017</v>
      </c>
      <c r="G13348">
        <v>5.85</v>
      </c>
    </row>
    <row r="13349" spans="5:7">
      <c r="E13349" s="80">
        <v>43009</v>
      </c>
      <c r="F13349">
        <v>2017</v>
      </c>
      <c r="G13349">
        <v>5.85</v>
      </c>
    </row>
    <row r="13350" spans="5:7">
      <c r="E13350" s="80">
        <v>43010</v>
      </c>
      <c r="F13350">
        <v>2017</v>
      </c>
      <c r="G13350">
        <v>5.85</v>
      </c>
    </row>
    <row r="13351" spans="5:7">
      <c r="E13351" s="80">
        <v>43011</v>
      </c>
      <c r="F13351">
        <v>2017</v>
      </c>
      <c r="G13351">
        <v>5.85</v>
      </c>
    </row>
    <row r="13352" spans="5:7">
      <c r="E13352" s="80">
        <v>43012</v>
      </c>
      <c r="F13352">
        <v>2017</v>
      </c>
      <c r="G13352">
        <v>5.85</v>
      </c>
    </row>
    <row r="13353" spans="5:7">
      <c r="E13353" s="80">
        <v>43013</v>
      </c>
      <c r="F13353">
        <v>2017</v>
      </c>
      <c r="G13353">
        <v>5.8</v>
      </c>
    </row>
    <row r="13354" spans="5:7">
      <c r="E13354" s="80">
        <v>43014</v>
      </c>
      <c r="F13354">
        <v>2017</v>
      </c>
      <c r="G13354">
        <v>5.8</v>
      </c>
    </row>
    <row r="13355" spans="5:7">
      <c r="E13355" s="80">
        <v>43015</v>
      </c>
      <c r="F13355">
        <v>2017</v>
      </c>
      <c r="G13355">
        <v>5.8</v>
      </c>
    </row>
    <row r="13356" spans="5:7">
      <c r="E13356" s="80">
        <v>43016</v>
      </c>
      <c r="F13356">
        <v>2017</v>
      </c>
      <c r="G13356">
        <v>5.8</v>
      </c>
    </row>
    <row r="13357" spans="5:7">
      <c r="E13357" s="80">
        <v>43017</v>
      </c>
      <c r="F13357">
        <v>2017</v>
      </c>
      <c r="G13357">
        <v>5.8</v>
      </c>
    </row>
    <row r="13358" spans="5:7">
      <c r="E13358" s="80">
        <v>43018</v>
      </c>
      <c r="F13358">
        <v>2017</v>
      </c>
      <c r="G13358">
        <v>5.8</v>
      </c>
    </row>
    <row r="13359" spans="5:7">
      <c r="E13359" s="80">
        <v>43019</v>
      </c>
      <c r="F13359">
        <v>2017</v>
      </c>
      <c r="G13359">
        <v>5.8</v>
      </c>
    </row>
    <row r="13360" spans="5:7">
      <c r="E13360" s="80">
        <v>43020</v>
      </c>
      <c r="F13360">
        <v>2017</v>
      </c>
      <c r="G13360">
        <v>5.8</v>
      </c>
    </row>
    <row r="13361" spans="5:7">
      <c r="E13361" s="80">
        <v>43021</v>
      </c>
      <c r="F13361">
        <v>2017</v>
      </c>
      <c r="G13361">
        <v>5.8</v>
      </c>
    </row>
    <row r="13362" spans="5:7">
      <c r="E13362" s="80">
        <v>43022</v>
      </c>
      <c r="F13362">
        <v>2017</v>
      </c>
      <c r="G13362">
        <v>5.8</v>
      </c>
    </row>
    <row r="13363" spans="5:7">
      <c r="E13363" s="80">
        <v>43023</v>
      </c>
      <c r="F13363">
        <v>2017</v>
      </c>
      <c r="G13363">
        <v>5.8</v>
      </c>
    </row>
    <row r="13364" spans="5:7">
      <c r="E13364" s="80">
        <v>43024</v>
      </c>
      <c r="F13364">
        <v>2017</v>
      </c>
      <c r="G13364">
        <v>5.8</v>
      </c>
    </row>
    <row r="13365" spans="5:7">
      <c r="E13365" s="80">
        <v>43025</v>
      </c>
      <c r="F13365">
        <v>2017</v>
      </c>
      <c r="G13365">
        <v>5.8</v>
      </c>
    </row>
    <row r="13366" spans="5:7">
      <c r="E13366" s="80">
        <v>43026</v>
      </c>
      <c r="F13366">
        <v>2017</v>
      </c>
      <c r="G13366">
        <v>5.8</v>
      </c>
    </row>
    <row r="13367" spans="5:7">
      <c r="E13367" s="80">
        <v>43027</v>
      </c>
      <c r="F13367">
        <v>2017</v>
      </c>
      <c r="G13367">
        <v>5.75</v>
      </c>
    </row>
    <row r="13368" spans="5:7">
      <c r="E13368" s="80">
        <v>43028</v>
      </c>
      <c r="F13368">
        <v>2017</v>
      </c>
      <c r="G13368">
        <v>5.75</v>
      </c>
    </row>
    <row r="13369" spans="5:7">
      <c r="E13369" s="80">
        <v>43029</v>
      </c>
      <c r="F13369">
        <v>2017</v>
      </c>
      <c r="G13369">
        <v>5.75</v>
      </c>
    </row>
    <row r="13370" spans="5:7">
      <c r="E13370" s="80">
        <v>43030</v>
      </c>
      <c r="F13370">
        <v>2017</v>
      </c>
      <c r="G13370">
        <v>5.75</v>
      </c>
    </row>
    <row r="13371" spans="5:7">
      <c r="E13371" s="80">
        <v>43031</v>
      </c>
      <c r="F13371">
        <v>2017</v>
      </c>
      <c r="G13371">
        <v>5.75</v>
      </c>
    </row>
    <row r="13372" spans="5:7">
      <c r="E13372" s="80">
        <v>43032</v>
      </c>
      <c r="F13372">
        <v>2017</v>
      </c>
      <c r="G13372">
        <v>5.75</v>
      </c>
    </row>
    <row r="13373" spans="5:7">
      <c r="E13373" s="80">
        <v>43033</v>
      </c>
      <c r="F13373">
        <v>2017</v>
      </c>
      <c r="G13373">
        <v>5.75</v>
      </c>
    </row>
    <row r="13374" spans="5:7">
      <c r="E13374" s="80">
        <v>43034</v>
      </c>
      <c r="F13374">
        <v>2017</v>
      </c>
      <c r="G13374">
        <v>5.9</v>
      </c>
    </row>
    <row r="13375" spans="5:7">
      <c r="E13375" s="80">
        <v>43035</v>
      </c>
      <c r="F13375">
        <v>2017</v>
      </c>
      <c r="G13375">
        <v>5.9</v>
      </c>
    </row>
    <row r="13376" spans="5:7">
      <c r="E13376" s="80">
        <v>43036</v>
      </c>
      <c r="F13376">
        <v>2017</v>
      </c>
      <c r="G13376">
        <v>5.9</v>
      </c>
    </row>
    <row r="13377" spans="5:7">
      <c r="E13377" s="80">
        <v>43037</v>
      </c>
      <c r="F13377">
        <v>2017</v>
      </c>
      <c r="G13377">
        <v>5.9</v>
      </c>
    </row>
    <row r="13378" spans="5:7">
      <c r="E13378" s="80">
        <v>43038</v>
      </c>
      <c r="F13378">
        <v>2017</v>
      </c>
      <c r="G13378">
        <v>5.9</v>
      </c>
    </row>
    <row r="13379" spans="5:7">
      <c r="E13379" s="80">
        <v>43039</v>
      </c>
      <c r="F13379">
        <v>2017</v>
      </c>
      <c r="G13379">
        <v>5.9</v>
      </c>
    </row>
    <row r="13380" spans="5:7">
      <c r="E13380" s="80">
        <v>43040</v>
      </c>
      <c r="F13380">
        <v>2017</v>
      </c>
      <c r="G13380">
        <v>5.9</v>
      </c>
    </row>
    <row r="13381" spans="5:7">
      <c r="E13381" s="80">
        <v>43041</v>
      </c>
      <c r="F13381">
        <v>2017</v>
      </c>
      <c r="G13381">
        <v>5.8</v>
      </c>
    </row>
    <row r="13382" spans="5:7">
      <c r="E13382" s="80">
        <v>43042</v>
      </c>
      <c r="F13382">
        <v>2017</v>
      </c>
      <c r="G13382">
        <v>5.8</v>
      </c>
    </row>
    <row r="13383" spans="5:7">
      <c r="E13383" s="80">
        <v>43043</v>
      </c>
      <c r="F13383">
        <v>2017</v>
      </c>
      <c r="G13383">
        <v>5.8</v>
      </c>
    </row>
    <row r="13384" spans="5:7">
      <c r="E13384" s="80">
        <v>43044</v>
      </c>
      <c r="F13384">
        <v>2017</v>
      </c>
      <c r="G13384">
        <v>5.8</v>
      </c>
    </row>
    <row r="13385" spans="5:7">
      <c r="E13385" s="80">
        <v>43045</v>
      </c>
      <c r="F13385">
        <v>2017</v>
      </c>
      <c r="G13385">
        <v>5.8</v>
      </c>
    </row>
    <row r="13386" spans="5:7">
      <c r="E13386" s="80">
        <v>43046</v>
      </c>
      <c r="F13386">
        <v>2017</v>
      </c>
      <c r="G13386">
        <v>5.8</v>
      </c>
    </row>
    <row r="13387" spans="5:7">
      <c r="E13387" s="80">
        <v>43047</v>
      </c>
      <c r="F13387">
        <v>2017</v>
      </c>
      <c r="G13387">
        <v>5.8</v>
      </c>
    </row>
    <row r="13388" spans="5:7">
      <c r="E13388" s="80">
        <v>43048</v>
      </c>
      <c r="F13388">
        <v>2017</v>
      </c>
      <c r="G13388">
        <v>5.85</v>
      </c>
    </row>
    <row r="13389" spans="5:7">
      <c r="E13389" s="80">
        <v>43049</v>
      </c>
      <c r="F13389">
        <v>2017</v>
      </c>
      <c r="G13389">
        <v>5.85</v>
      </c>
    </row>
    <row r="13390" spans="5:7">
      <c r="E13390" s="80">
        <v>43050</v>
      </c>
      <c r="F13390">
        <v>2017</v>
      </c>
      <c r="G13390">
        <v>5.85</v>
      </c>
    </row>
    <row r="13391" spans="5:7">
      <c r="E13391" s="80">
        <v>43051</v>
      </c>
      <c r="F13391">
        <v>2017</v>
      </c>
      <c r="G13391">
        <v>5.85</v>
      </c>
    </row>
    <row r="13392" spans="5:7">
      <c r="E13392" s="80">
        <v>43052</v>
      </c>
      <c r="F13392">
        <v>2017</v>
      </c>
      <c r="G13392">
        <v>5.85</v>
      </c>
    </row>
    <row r="13393" spans="5:7">
      <c r="E13393" s="80">
        <v>43053</v>
      </c>
      <c r="F13393">
        <v>2017</v>
      </c>
      <c r="G13393">
        <v>5.85</v>
      </c>
    </row>
    <row r="13394" spans="5:7">
      <c r="E13394" s="80">
        <v>43054</v>
      </c>
      <c r="F13394">
        <v>2017</v>
      </c>
      <c r="G13394">
        <v>5.85</v>
      </c>
    </row>
    <row r="13395" spans="5:7">
      <c r="E13395" s="80">
        <v>43055</v>
      </c>
      <c r="F13395">
        <v>2017</v>
      </c>
      <c r="G13395">
        <v>5.85</v>
      </c>
    </row>
    <row r="13396" spans="5:7">
      <c r="E13396" s="80">
        <v>43056</v>
      </c>
      <c r="F13396">
        <v>2017</v>
      </c>
      <c r="G13396">
        <v>5.85</v>
      </c>
    </row>
    <row r="13397" spans="5:7">
      <c r="E13397" s="80">
        <v>43057</v>
      </c>
      <c r="F13397">
        <v>2017</v>
      </c>
      <c r="G13397">
        <v>5.85</v>
      </c>
    </row>
    <row r="13398" spans="5:7">
      <c r="E13398" s="80">
        <v>43058</v>
      </c>
      <c r="F13398">
        <v>2017</v>
      </c>
      <c r="G13398">
        <v>5.85</v>
      </c>
    </row>
    <row r="13399" spans="5:7">
      <c r="E13399" s="80">
        <v>43059</v>
      </c>
      <c r="F13399">
        <v>2017</v>
      </c>
      <c r="G13399">
        <v>5.85</v>
      </c>
    </row>
    <row r="13400" spans="5:7">
      <c r="E13400" s="80">
        <v>43060</v>
      </c>
      <c r="F13400">
        <v>2017</v>
      </c>
      <c r="G13400">
        <v>5.85</v>
      </c>
    </row>
    <row r="13401" spans="5:7">
      <c r="E13401" s="80">
        <v>43061</v>
      </c>
      <c r="F13401">
        <v>2017</v>
      </c>
      <c r="G13401">
        <v>5.85</v>
      </c>
    </row>
    <row r="13402" spans="5:7">
      <c r="E13402" s="80">
        <v>43062</v>
      </c>
      <c r="F13402">
        <v>2017</v>
      </c>
      <c r="G13402">
        <v>5.9</v>
      </c>
    </row>
    <row r="13403" spans="5:7">
      <c r="E13403" s="80">
        <v>43063</v>
      </c>
      <c r="F13403">
        <v>2017</v>
      </c>
      <c r="G13403">
        <v>5.9</v>
      </c>
    </row>
    <row r="13404" spans="5:7">
      <c r="E13404" s="80">
        <v>43064</v>
      </c>
      <c r="F13404">
        <v>2017</v>
      </c>
      <c r="G13404">
        <v>5.9</v>
      </c>
    </row>
    <row r="13405" spans="5:7">
      <c r="E13405" s="80">
        <v>43065</v>
      </c>
      <c r="F13405">
        <v>2017</v>
      </c>
      <c r="G13405">
        <v>5.9</v>
      </c>
    </row>
    <row r="13406" spans="5:7">
      <c r="E13406" s="80">
        <v>43066</v>
      </c>
      <c r="F13406">
        <v>2017</v>
      </c>
      <c r="G13406">
        <v>5.9</v>
      </c>
    </row>
    <row r="13407" spans="5:7">
      <c r="E13407" s="80">
        <v>43067</v>
      </c>
      <c r="F13407">
        <v>2017</v>
      </c>
      <c r="G13407">
        <v>5.9</v>
      </c>
    </row>
    <row r="13408" spans="5:7">
      <c r="E13408" s="80">
        <v>43068</v>
      </c>
      <c r="F13408">
        <v>2017</v>
      </c>
      <c r="G13408">
        <v>5.9</v>
      </c>
    </row>
    <row r="13409" spans="5:7">
      <c r="E13409" s="80">
        <v>43069</v>
      </c>
      <c r="F13409">
        <v>2017</v>
      </c>
      <c r="G13409">
        <v>5.9</v>
      </c>
    </row>
    <row r="13410" spans="5:7">
      <c r="E13410" s="80">
        <v>43070</v>
      </c>
      <c r="F13410">
        <v>2017</v>
      </c>
      <c r="G13410">
        <v>5.9</v>
      </c>
    </row>
    <row r="13411" spans="5:7">
      <c r="E13411" s="80">
        <v>43071</v>
      </c>
      <c r="F13411">
        <v>2017</v>
      </c>
      <c r="G13411">
        <v>5.9</v>
      </c>
    </row>
    <row r="13412" spans="5:7">
      <c r="E13412" s="80">
        <v>43072</v>
      </c>
      <c r="F13412">
        <v>2017</v>
      </c>
      <c r="G13412">
        <v>5.9</v>
      </c>
    </row>
    <row r="13413" spans="5:7">
      <c r="E13413" s="80">
        <v>43073</v>
      </c>
      <c r="F13413">
        <v>2017</v>
      </c>
      <c r="G13413">
        <v>5.9</v>
      </c>
    </row>
    <row r="13414" spans="5:7">
      <c r="E13414" s="80">
        <v>43074</v>
      </c>
      <c r="F13414">
        <v>2017</v>
      </c>
      <c r="G13414">
        <v>5.9</v>
      </c>
    </row>
    <row r="13415" spans="5:7">
      <c r="E13415" s="80">
        <v>43075</v>
      </c>
      <c r="F13415">
        <v>2017</v>
      </c>
      <c r="G13415">
        <v>5.9</v>
      </c>
    </row>
    <row r="13416" spans="5:7">
      <c r="E13416" s="80">
        <v>43076</v>
      </c>
      <c r="F13416">
        <v>2017</v>
      </c>
      <c r="G13416">
        <v>5.75</v>
      </c>
    </row>
    <row r="13417" spans="5:7">
      <c r="E13417" s="80">
        <v>43077</v>
      </c>
      <c r="F13417">
        <v>2017</v>
      </c>
      <c r="G13417">
        <v>5.75</v>
      </c>
    </row>
    <row r="13418" spans="5:7">
      <c r="E13418" s="80">
        <v>43078</v>
      </c>
      <c r="F13418">
        <v>2017</v>
      </c>
      <c r="G13418">
        <v>5.75</v>
      </c>
    </row>
    <row r="13419" spans="5:7">
      <c r="E13419" s="80">
        <v>43079</v>
      </c>
      <c r="F13419">
        <v>2017</v>
      </c>
      <c r="G13419">
        <v>5.75</v>
      </c>
    </row>
    <row r="13420" spans="5:7">
      <c r="E13420" s="80">
        <v>43080</v>
      </c>
      <c r="F13420">
        <v>2017</v>
      </c>
      <c r="G13420">
        <v>5.75</v>
      </c>
    </row>
    <row r="13421" spans="5:7">
      <c r="E13421" s="80">
        <v>43081</v>
      </c>
      <c r="F13421">
        <v>2017</v>
      </c>
      <c r="G13421">
        <v>5.75</v>
      </c>
    </row>
    <row r="13422" spans="5:7">
      <c r="E13422" s="80">
        <v>43082</v>
      </c>
      <c r="F13422">
        <v>2017</v>
      </c>
      <c r="G13422">
        <v>5.75</v>
      </c>
    </row>
    <row r="13423" spans="5:7">
      <c r="E13423" s="80">
        <v>43083</v>
      </c>
      <c r="F13423">
        <v>2017</v>
      </c>
      <c r="G13423">
        <v>5.9</v>
      </c>
    </row>
    <row r="13424" spans="5:7">
      <c r="E13424" s="80">
        <v>43084</v>
      </c>
      <c r="F13424">
        <v>2017</v>
      </c>
      <c r="G13424">
        <v>5.9</v>
      </c>
    </row>
    <row r="13425" spans="5:7">
      <c r="E13425" s="80">
        <v>43085</v>
      </c>
      <c r="F13425">
        <v>2017</v>
      </c>
      <c r="G13425">
        <v>5.9</v>
      </c>
    </row>
    <row r="13426" spans="5:7">
      <c r="E13426" s="80">
        <v>43086</v>
      </c>
      <c r="F13426">
        <v>2017</v>
      </c>
      <c r="G13426">
        <v>5.9</v>
      </c>
    </row>
    <row r="13427" spans="5:7">
      <c r="E13427" s="80">
        <v>43087</v>
      </c>
      <c r="F13427">
        <v>2017</v>
      </c>
      <c r="G13427">
        <v>5.9</v>
      </c>
    </row>
    <row r="13428" spans="5:7">
      <c r="E13428" s="80">
        <v>43088</v>
      </c>
      <c r="F13428">
        <v>2017</v>
      </c>
      <c r="G13428">
        <v>5.9</v>
      </c>
    </row>
    <row r="13429" spans="5:7">
      <c r="E13429" s="80">
        <v>43089</v>
      </c>
      <c r="F13429">
        <v>2017</v>
      </c>
      <c r="G13429">
        <v>5.9</v>
      </c>
    </row>
    <row r="13430" spans="5:7">
      <c r="E13430" s="80">
        <v>43090</v>
      </c>
      <c r="F13430">
        <v>2017</v>
      </c>
      <c r="G13430">
        <v>5.95</v>
      </c>
    </row>
    <row r="13431" spans="5:7">
      <c r="E13431" s="80">
        <v>43091</v>
      </c>
      <c r="F13431">
        <v>2017</v>
      </c>
      <c r="G13431">
        <v>5.95</v>
      </c>
    </row>
    <row r="13432" spans="5:7">
      <c r="E13432" s="80">
        <v>43092</v>
      </c>
      <c r="F13432">
        <v>2017</v>
      </c>
      <c r="G13432">
        <v>5.95</v>
      </c>
    </row>
    <row r="13433" spans="5:7">
      <c r="E13433" s="80">
        <v>43093</v>
      </c>
      <c r="F13433">
        <v>2017</v>
      </c>
      <c r="G13433">
        <v>5.95</v>
      </c>
    </row>
    <row r="13434" spans="5:7">
      <c r="E13434" s="80">
        <v>43094</v>
      </c>
      <c r="F13434">
        <v>2017</v>
      </c>
      <c r="G13434">
        <v>5.95</v>
      </c>
    </row>
    <row r="13435" spans="5:7">
      <c r="E13435" s="80">
        <v>43095</v>
      </c>
      <c r="F13435">
        <v>2017</v>
      </c>
      <c r="G13435">
        <v>5.95</v>
      </c>
    </row>
    <row r="13436" spans="5:7">
      <c r="E13436" s="80">
        <v>43096</v>
      </c>
      <c r="F13436">
        <v>2017</v>
      </c>
      <c r="G13436">
        <v>5.95</v>
      </c>
    </row>
    <row r="13437" spans="5:7">
      <c r="E13437" s="80">
        <v>43097</v>
      </c>
      <c r="F13437">
        <v>2017</v>
      </c>
      <c r="G13437">
        <v>5.95</v>
      </c>
    </row>
    <row r="13438" spans="5:7">
      <c r="E13438" s="80">
        <v>43098</v>
      </c>
      <c r="F13438">
        <v>2017</v>
      </c>
      <c r="G13438">
        <v>5.95</v>
      </c>
    </row>
    <row r="13439" spans="5:7">
      <c r="E13439" s="80">
        <v>43099</v>
      </c>
      <c r="F13439">
        <v>2017</v>
      </c>
      <c r="G13439">
        <v>5.95</v>
      </c>
    </row>
    <row r="13440" spans="5:7">
      <c r="E13440" s="80">
        <v>43100</v>
      </c>
      <c r="F13440">
        <v>2017</v>
      </c>
      <c r="G13440">
        <v>5.95</v>
      </c>
    </row>
    <row r="13441" spans="5:7">
      <c r="E13441" s="80">
        <v>43101</v>
      </c>
      <c r="F13441">
        <v>2018</v>
      </c>
      <c r="G13441">
        <v>5.95</v>
      </c>
    </row>
    <row r="13442" spans="5:7">
      <c r="E13442" s="80">
        <v>43102</v>
      </c>
      <c r="F13442">
        <v>2018</v>
      </c>
      <c r="G13442">
        <v>5.95</v>
      </c>
    </row>
    <row r="13443" spans="5:7">
      <c r="E13443" s="80">
        <v>43103</v>
      </c>
      <c r="F13443">
        <v>2018</v>
      </c>
      <c r="G13443">
        <v>5.95</v>
      </c>
    </row>
    <row r="13444" spans="5:7">
      <c r="E13444" s="80">
        <v>43104</v>
      </c>
      <c r="F13444">
        <v>2018</v>
      </c>
      <c r="G13444">
        <v>5.9</v>
      </c>
    </row>
    <row r="13445" spans="5:7">
      <c r="E13445" s="80">
        <v>43105</v>
      </c>
      <c r="F13445">
        <v>2018</v>
      </c>
      <c r="G13445">
        <v>5.9</v>
      </c>
    </row>
    <row r="13446" spans="5:7">
      <c r="E13446" s="80">
        <v>43106</v>
      </c>
      <c r="F13446">
        <v>2018</v>
      </c>
      <c r="G13446">
        <v>5.9</v>
      </c>
    </row>
    <row r="13447" spans="5:7">
      <c r="E13447" s="80">
        <v>43107</v>
      </c>
      <c r="F13447">
        <v>2018</v>
      </c>
      <c r="G13447">
        <v>5.9</v>
      </c>
    </row>
    <row r="13448" spans="5:7">
      <c r="E13448" s="80">
        <v>43108</v>
      </c>
      <c r="F13448">
        <v>2018</v>
      </c>
      <c r="G13448">
        <v>5.9</v>
      </c>
    </row>
    <row r="13449" spans="5:7">
      <c r="E13449" s="80">
        <v>43109</v>
      </c>
      <c r="F13449">
        <v>2018</v>
      </c>
      <c r="G13449">
        <v>5.9</v>
      </c>
    </row>
    <row r="13450" spans="5:7">
      <c r="E13450" s="80">
        <v>43110</v>
      </c>
      <c r="F13450">
        <v>2018</v>
      </c>
      <c r="G13450">
        <v>5.9</v>
      </c>
    </row>
    <row r="13451" spans="5:7">
      <c r="E13451" s="80">
        <v>43111</v>
      </c>
      <c r="F13451">
        <v>2018</v>
      </c>
      <c r="G13451">
        <v>6</v>
      </c>
    </row>
    <row r="13452" spans="5:7">
      <c r="E13452" s="80">
        <v>43112</v>
      </c>
      <c r="F13452">
        <v>2018</v>
      </c>
      <c r="G13452">
        <v>6</v>
      </c>
    </row>
    <row r="13453" spans="5:7">
      <c r="E13453" s="80">
        <v>43113</v>
      </c>
      <c r="F13453">
        <v>2018</v>
      </c>
      <c r="G13453">
        <v>6</v>
      </c>
    </row>
    <row r="13454" spans="5:7">
      <c r="E13454" s="80">
        <v>43114</v>
      </c>
      <c r="F13454">
        <v>2018</v>
      </c>
      <c r="G13454">
        <v>6</v>
      </c>
    </row>
    <row r="13455" spans="5:7">
      <c r="E13455" s="80">
        <v>43115</v>
      </c>
      <c r="F13455">
        <v>2018</v>
      </c>
      <c r="G13455">
        <v>6</v>
      </c>
    </row>
    <row r="13456" spans="5:7">
      <c r="E13456" s="80">
        <v>43116</v>
      </c>
      <c r="F13456">
        <v>2018</v>
      </c>
      <c r="G13456">
        <v>6</v>
      </c>
    </row>
    <row r="13457" spans="5:7">
      <c r="E13457" s="80">
        <v>43117</v>
      </c>
      <c r="F13457">
        <v>2018</v>
      </c>
      <c r="G13457">
        <v>6</v>
      </c>
    </row>
    <row r="13458" spans="5:7">
      <c r="E13458" s="80">
        <v>43118</v>
      </c>
      <c r="F13458">
        <v>2018</v>
      </c>
      <c r="G13458">
        <v>6.05</v>
      </c>
    </row>
    <row r="13459" spans="5:7">
      <c r="E13459" s="80">
        <v>43119</v>
      </c>
      <c r="F13459">
        <v>2018</v>
      </c>
      <c r="G13459">
        <v>6.05</v>
      </c>
    </row>
    <row r="13460" spans="5:7">
      <c r="E13460" s="80">
        <v>43120</v>
      </c>
      <c r="F13460">
        <v>2018</v>
      </c>
      <c r="G13460">
        <v>6.05</v>
      </c>
    </row>
    <row r="13461" spans="5:7">
      <c r="E13461" s="80">
        <v>43121</v>
      </c>
      <c r="F13461">
        <v>2018</v>
      </c>
      <c r="G13461">
        <v>6.05</v>
      </c>
    </row>
    <row r="13462" spans="5:7">
      <c r="E13462" s="80">
        <v>43122</v>
      </c>
      <c r="F13462">
        <v>2018</v>
      </c>
      <c r="G13462">
        <v>6.05</v>
      </c>
    </row>
    <row r="13463" spans="5:7">
      <c r="E13463" s="80">
        <v>43123</v>
      </c>
      <c r="F13463">
        <v>2018</v>
      </c>
      <c r="G13463">
        <v>6.05</v>
      </c>
    </row>
    <row r="13464" spans="5:7">
      <c r="E13464" s="80">
        <v>43124</v>
      </c>
      <c r="F13464">
        <v>2018</v>
      </c>
      <c r="G13464">
        <v>6.05</v>
      </c>
    </row>
    <row r="13465" spans="5:7">
      <c r="E13465" s="80">
        <v>43125</v>
      </c>
      <c r="F13465">
        <v>2018</v>
      </c>
      <c r="G13465">
        <v>6.1</v>
      </c>
    </row>
    <row r="13466" spans="5:7">
      <c r="E13466" s="80">
        <v>43126</v>
      </c>
      <c r="F13466">
        <v>2018</v>
      </c>
      <c r="G13466">
        <v>6.1</v>
      </c>
    </row>
    <row r="13467" spans="5:7">
      <c r="E13467" s="80">
        <v>43127</v>
      </c>
      <c r="F13467">
        <v>2018</v>
      </c>
      <c r="G13467">
        <v>6.1</v>
      </c>
    </row>
    <row r="13468" spans="5:7">
      <c r="E13468" s="80">
        <v>43128</v>
      </c>
      <c r="F13468">
        <v>2018</v>
      </c>
      <c r="G13468">
        <v>6.1</v>
      </c>
    </row>
    <row r="13469" spans="5:7">
      <c r="E13469" s="80">
        <v>43129</v>
      </c>
      <c r="F13469">
        <v>2018</v>
      </c>
      <c r="G13469">
        <v>6.1</v>
      </c>
    </row>
    <row r="13470" spans="5:7">
      <c r="E13470" s="80">
        <v>43130</v>
      </c>
      <c r="F13470">
        <v>2018</v>
      </c>
      <c r="G13470">
        <v>6.1</v>
      </c>
    </row>
    <row r="13471" spans="5:7">
      <c r="E13471" s="80">
        <v>43131</v>
      </c>
      <c r="F13471">
        <v>2018</v>
      </c>
      <c r="G13471">
        <v>6.1</v>
      </c>
    </row>
    <row r="13472" spans="5:7">
      <c r="E13472" s="80">
        <v>43132</v>
      </c>
      <c r="F13472">
        <v>2018</v>
      </c>
      <c r="G13472">
        <v>6.05</v>
      </c>
    </row>
    <row r="13473" spans="5:7">
      <c r="E13473" s="80">
        <v>43133</v>
      </c>
      <c r="F13473">
        <v>2018</v>
      </c>
      <c r="G13473">
        <v>6.05</v>
      </c>
    </row>
    <row r="13474" spans="5:7">
      <c r="E13474" s="80">
        <v>43134</v>
      </c>
      <c r="F13474">
        <v>2018</v>
      </c>
      <c r="G13474">
        <v>6.05</v>
      </c>
    </row>
    <row r="13475" spans="5:7">
      <c r="E13475" s="80">
        <v>43135</v>
      </c>
      <c r="F13475">
        <v>2018</v>
      </c>
      <c r="G13475">
        <v>6.05</v>
      </c>
    </row>
    <row r="13476" spans="5:7">
      <c r="E13476" s="80">
        <v>43136</v>
      </c>
      <c r="F13476">
        <v>2018</v>
      </c>
      <c r="G13476">
        <v>6.05</v>
      </c>
    </row>
    <row r="13477" spans="5:7">
      <c r="E13477" s="80">
        <v>43137</v>
      </c>
      <c r="F13477">
        <v>2018</v>
      </c>
      <c r="G13477">
        <v>6.05</v>
      </c>
    </row>
    <row r="13478" spans="5:7">
      <c r="E13478" s="80">
        <v>43138</v>
      </c>
      <c r="F13478">
        <v>2018</v>
      </c>
      <c r="G13478">
        <v>6.05</v>
      </c>
    </row>
    <row r="13479" spans="5:7">
      <c r="E13479" s="80">
        <v>43139</v>
      </c>
      <c r="F13479">
        <v>2018</v>
      </c>
      <c r="G13479">
        <v>6</v>
      </c>
    </row>
    <row r="13480" spans="5:7">
      <c r="E13480" s="80">
        <v>43140</v>
      </c>
      <c r="F13480">
        <v>2018</v>
      </c>
      <c r="G13480">
        <v>6</v>
      </c>
    </row>
    <row r="13481" spans="5:7">
      <c r="E13481" s="80">
        <v>43141</v>
      </c>
      <c r="F13481">
        <v>2018</v>
      </c>
      <c r="G13481">
        <v>6</v>
      </c>
    </row>
    <row r="13482" spans="5:7">
      <c r="E13482" s="80">
        <v>43142</v>
      </c>
      <c r="F13482">
        <v>2018</v>
      </c>
      <c r="G13482">
        <v>6</v>
      </c>
    </row>
    <row r="13483" spans="5:7">
      <c r="E13483" s="80">
        <v>43143</v>
      </c>
      <c r="F13483">
        <v>2018</v>
      </c>
      <c r="G13483">
        <v>6</v>
      </c>
    </row>
    <row r="13484" spans="5:7">
      <c r="E13484" s="80">
        <v>43144</v>
      </c>
      <c r="F13484">
        <v>2018</v>
      </c>
      <c r="G13484">
        <v>6</v>
      </c>
    </row>
    <row r="13485" spans="5:7">
      <c r="E13485" s="80">
        <v>43145</v>
      </c>
      <c r="F13485">
        <v>2018</v>
      </c>
      <c r="G13485">
        <v>6</v>
      </c>
    </row>
    <row r="13486" spans="5:7">
      <c r="E13486" s="80">
        <v>43146</v>
      </c>
      <c r="F13486">
        <v>2018</v>
      </c>
      <c r="G13486">
        <v>6.05</v>
      </c>
    </row>
    <row r="13487" spans="5:7">
      <c r="E13487" s="80">
        <v>43147</v>
      </c>
      <c r="F13487">
        <v>2018</v>
      </c>
      <c r="G13487">
        <v>6.05</v>
      </c>
    </row>
    <row r="13488" spans="5:7">
      <c r="E13488" s="80">
        <v>43148</v>
      </c>
      <c r="F13488">
        <v>2018</v>
      </c>
      <c r="G13488">
        <v>6.05</v>
      </c>
    </row>
    <row r="13489" spans="5:7">
      <c r="E13489" s="80">
        <v>43149</v>
      </c>
      <c r="F13489">
        <v>2018</v>
      </c>
      <c r="G13489">
        <v>6.05</v>
      </c>
    </row>
    <row r="13490" spans="5:7">
      <c r="E13490" s="80">
        <v>43150</v>
      </c>
      <c r="F13490">
        <v>2018</v>
      </c>
      <c r="G13490">
        <v>6.05</v>
      </c>
    </row>
    <row r="13491" spans="5:7">
      <c r="E13491" s="80">
        <v>43151</v>
      </c>
      <c r="F13491">
        <v>2018</v>
      </c>
      <c r="G13491">
        <v>6.05</v>
      </c>
    </row>
    <row r="13492" spans="5:7">
      <c r="E13492" s="80">
        <v>43152</v>
      </c>
      <c r="F13492">
        <v>2018</v>
      </c>
      <c r="G13492">
        <v>6.05</v>
      </c>
    </row>
    <row r="13493" spans="5:7">
      <c r="E13493" s="80">
        <v>43153</v>
      </c>
      <c r="F13493">
        <v>2018</v>
      </c>
      <c r="G13493">
        <v>6</v>
      </c>
    </row>
    <row r="13494" spans="5:7">
      <c r="E13494" s="80">
        <v>43154</v>
      </c>
      <c r="F13494">
        <v>2018</v>
      </c>
      <c r="G13494">
        <v>6</v>
      </c>
    </row>
    <row r="13495" spans="5:7">
      <c r="E13495" s="80">
        <v>43155</v>
      </c>
      <c r="F13495">
        <v>2018</v>
      </c>
      <c r="G13495">
        <v>6</v>
      </c>
    </row>
    <row r="13496" spans="5:7">
      <c r="E13496" s="80">
        <v>43156</v>
      </c>
      <c r="F13496">
        <v>2018</v>
      </c>
      <c r="G13496">
        <v>6</v>
      </c>
    </row>
    <row r="13497" spans="5:7">
      <c r="E13497" s="80">
        <v>43157</v>
      </c>
      <c r="F13497">
        <v>2018</v>
      </c>
      <c r="G13497">
        <v>6</v>
      </c>
    </row>
    <row r="13498" spans="5:7">
      <c r="E13498" s="80">
        <v>43158</v>
      </c>
      <c r="F13498">
        <v>2018</v>
      </c>
      <c r="G13498">
        <v>6</v>
      </c>
    </row>
    <row r="13499" spans="5:7">
      <c r="E13499" s="80">
        <v>43159</v>
      </c>
      <c r="F13499">
        <v>2018</v>
      </c>
      <c r="G13499">
        <v>6</v>
      </c>
    </row>
    <row r="13500" spans="5:7">
      <c r="E13500" s="80">
        <v>43160</v>
      </c>
      <c r="F13500">
        <v>2018</v>
      </c>
      <c r="G13500">
        <v>6.1</v>
      </c>
    </row>
    <row r="13501" spans="5:7">
      <c r="E13501" s="80">
        <v>43161</v>
      </c>
      <c r="F13501">
        <v>2018</v>
      </c>
      <c r="G13501">
        <v>6.1</v>
      </c>
    </row>
    <row r="13502" spans="5:7">
      <c r="E13502" s="80">
        <v>43162</v>
      </c>
      <c r="F13502">
        <v>2018</v>
      </c>
      <c r="G13502">
        <v>6.1</v>
      </c>
    </row>
    <row r="13503" spans="5:7">
      <c r="E13503" s="80">
        <v>43163</v>
      </c>
      <c r="F13503">
        <v>2018</v>
      </c>
      <c r="G13503">
        <v>6.1</v>
      </c>
    </row>
    <row r="13504" spans="5:7">
      <c r="E13504" s="80">
        <v>43164</v>
      </c>
      <c r="F13504">
        <v>2018</v>
      </c>
      <c r="G13504">
        <v>6.1</v>
      </c>
    </row>
    <row r="13505" spans="5:7">
      <c r="E13505" s="80">
        <v>43165</v>
      </c>
      <c r="F13505">
        <v>2018</v>
      </c>
      <c r="G13505">
        <v>6.1</v>
      </c>
    </row>
    <row r="13506" spans="5:7">
      <c r="E13506" s="80">
        <v>43166</v>
      </c>
      <c r="F13506">
        <v>2018</v>
      </c>
      <c r="G13506">
        <v>6.1</v>
      </c>
    </row>
    <row r="13507" spans="5:7">
      <c r="E13507" s="80">
        <v>43167</v>
      </c>
      <c r="F13507">
        <v>2018</v>
      </c>
      <c r="G13507">
        <v>5.95</v>
      </c>
    </row>
    <row r="13508" spans="5:7">
      <c r="E13508" s="80">
        <v>43168</v>
      </c>
      <c r="F13508">
        <v>2018</v>
      </c>
      <c r="G13508">
        <v>5.95</v>
      </c>
    </row>
    <row r="13509" spans="5:7">
      <c r="E13509" s="80">
        <v>43169</v>
      </c>
      <c r="F13509">
        <v>2018</v>
      </c>
      <c r="G13509">
        <v>5.95</v>
      </c>
    </row>
    <row r="13510" spans="5:7">
      <c r="E13510" s="80">
        <v>43170</v>
      </c>
      <c r="F13510">
        <v>2018</v>
      </c>
      <c r="G13510">
        <v>5.95</v>
      </c>
    </row>
    <row r="13511" spans="5:7">
      <c r="E13511" s="80">
        <v>43171</v>
      </c>
      <c r="F13511">
        <v>2018</v>
      </c>
      <c r="G13511">
        <v>5.95</v>
      </c>
    </row>
    <row r="13512" spans="5:7">
      <c r="E13512" s="80">
        <v>43172</v>
      </c>
      <c r="F13512">
        <v>2018</v>
      </c>
      <c r="G13512">
        <v>5.95</v>
      </c>
    </row>
    <row r="13513" spans="5:7">
      <c r="E13513" s="80">
        <v>43173</v>
      </c>
      <c r="F13513">
        <v>2018</v>
      </c>
      <c r="G13513">
        <v>5.95</v>
      </c>
    </row>
    <row r="13514" spans="5:7">
      <c r="E13514" s="80">
        <v>43174</v>
      </c>
      <c r="F13514">
        <v>2018</v>
      </c>
      <c r="G13514">
        <v>6.05</v>
      </c>
    </row>
    <row r="13515" spans="5:7">
      <c r="E13515" s="80">
        <v>43175</v>
      </c>
      <c r="F13515">
        <v>2018</v>
      </c>
      <c r="G13515">
        <v>6.05</v>
      </c>
    </row>
    <row r="13516" spans="5:7">
      <c r="E13516" s="80">
        <v>43176</v>
      </c>
      <c r="F13516">
        <v>2018</v>
      </c>
      <c r="G13516">
        <v>6.05</v>
      </c>
    </row>
    <row r="13517" spans="5:7">
      <c r="E13517" s="80">
        <v>43177</v>
      </c>
      <c r="F13517">
        <v>2018</v>
      </c>
      <c r="G13517">
        <v>6.05</v>
      </c>
    </row>
    <row r="13518" spans="5:7">
      <c r="E13518" s="80">
        <v>43178</v>
      </c>
      <c r="F13518">
        <v>2018</v>
      </c>
      <c r="G13518">
        <v>6.05</v>
      </c>
    </row>
    <row r="13519" spans="5:7">
      <c r="E13519" s="80">
        <v>43179</v>
      </c>
      <c r="F13519">
        <v>2018</v>
      </c>
      <c r="G13519">
        <v>6.05</v>
      </c>
    </row>
    <row r="13520" spans="5:7">
      <c r="E13520" s="80">
        <v>43180</v>
      </c>
      <c r="F13520">
        <v>2018</v>
      </c>
      <c r="G13520">
        <v>6.05</v>
      </c>
    </row>
    <row r="13521" spans="5:7">
      <c r="E13521" s="80">
        <v>43181</v>
      </c>
      <c r="F13521">
        <v>2018</v>
      </c>
      <c r="G13521">
        <v>6</v>
      </c>
    </row>
    <row r="13522" spans="5:7">
      <c r="E13522" s="80">
        <v>43182</v>
      </c>
      <c r="F13522">
        <v>2018</v>
      </c>
      <c r="G13522">
        <v>6</v>
      </c>
    </row>
    <row r="13523" spans="5:7">
      <c r="E13523" s="80">
        <v>43183</v>
      </c>
      <c r="F13523">
        <v>2018</v>
      </c>
      <c r="G13523">
        <v>6</v>
      </c>
    </row>
    <row r="13524" spans="5:7">
      <c r="E13524" s="80">
        <v>43184</v>
      </c>
      <c r="F13524">
        <v>2018</v>
      </c>
      <c r="G13524">
        <v>6</v>
      </c>
    </row>
    <row r="13525" spans="5:7">
      <c r="E13525" s="80">
        <v>43185</v>
      </c>
      <c r="F13525">
        <v>2018</v>
      </c>
      <c r="G13525">
        <v>6</v>
      </c>
    </row>
    <row r="13526" spans="5:7">
      <c r="E13526" s="80">
        <v>43186</v>
      </c>
      <c r="F13526">
        <v>2018</v>
      </c>
      <c r="G13526">
        <v>6</v>
      </c>
    </row>
    <row r="13527" spans="5:7">
      <c r="E13527" s="80">
        <v>43187</v>
      </c>
      <c r="F13527">
        <v>2018</v>
      </c>
      <c r="G13527">
        <v>6</v>
      </c>
    </row>
    <row r="13528" spans="5:7">
      <c r="E13528" s="80">
        <v>43188</v>
      </c>
      <c r="F13528">
        <v>2018</v>
      </c>
      <c r="G13528">
        <v>6</v>
      </c>
    </row>
    <row r="13529" spans="5:7">
      <c r="E13529" s="80">
        <v>43189</v>
      </c>
      <c r="F13529">
        <v>2018</v>
      </c>
      <c r="G13529">
        <v>6</v>
      </c>
    </row>
    <row r="13530" spans="5:7">
      <c r="E13530" s="80">
        <v>43190</v>
      </c>
      <c r="F13530">
        <v>2018</v>
      </c>
      <c r="G13530">
        <v>6</v>
      </c>
    </row>
    <row r="13531" spans="5:7">
      <c r="E13531" s="80">
        <v>43191</v>
      </c>
      <c r="F13531">
        <v>2018</v>
      </c>
      <c r="G13531">
        <v>6</v>
      </c>
    </row>
    <row r="13532" spans="5:7">
      <c r="E13532" s="80">
        <v>43192</v>
      </c>
      <c r="F13532">
        <v>2018</v>
      </c>
      <c r="G13532">
        <v>6</v>
      </c>
    </row>
    <row r="13533" spans="5:7">
      <c r="E13533" s="80">
        <v>43193</v>
      </c>
      <c r="F13533">
        <v>2018</v>
      </c>
      <c r="G13533">
        <v>6</v>
      </c>
    </row>
    <row r="13534" spans="5:7">
      <c r="E13534" s="80">
        <v>43194</v>
      </c>
      <c r="F13534">
        <v>2018</v>
      </c>
      <c r="G13534">
        <v>6</v>
      </c>
    </row>
    <row r="13535" spans="5:7">
      <c r="E13535" s="80">
        <v>43195</v>
      </c>
      <c r="F13535">
        <v>2018</v>
      </c>
      <c r="G13535">
        <v>5.9</v>
      </c>
    </row>
    <row r="13536" spans="5:7">
      <c r="E13536" s="80">
        <v>43196</v>
      </c>
      <c r="F13536">
        <v>2018</v>
      </c>
      <c r="G13536">
        <v>5.9</v>
      </c>
    </row>
    <row r="13537" spans="5:7">
      <c r="E13537" s="80">
        <v>43197</v>
      </c>
      <c r="F13537">
        <v>2018</v>
      </c>
      <c r="G13537">
        <v>5.9</v>
      </c>
    </row>
    <row r="13538" spans="5:7">
      <c r="E13538" s="80">
        <v>43198</v>
      </c>
      <c r="F13538">
        <v>2018</v>
      </c>
      <c r="G13538">
        <v>5.9</v>
      </c>
    </row>
    <row r="13539" spans="5:7">
      <c r="E13539" s="80">
        <v>43199</v>
      </c>
      <c r="F13539">
        <v>2018</v>
      </c>
      <c r="G13539">
        <v>5.9</v>
      </c>
    </row>
    <row r="13540" spans="5:7">
      <c r="E13540" s="80">
        <v>43200</v>
      </c>
      <c r="F13540">
        <v>2018</v>
      </c>
      <c r="G13540">
        <v>5.9</v>
      </c>
    </row>
    <row r="13541" spans="5:7">
      <c r="E13541" s="80">
        <v>43201</v>
      </c>
      <c r="F13541">
        <v>2018</v>
      </c>
      <c r="G13541">
        <v>5.9</v>
      </c>
    </row>
    <row r="13542" spans="5:7">
      <c r="E13542" s="80">
        <v>43202</v>
      </c>
      <c r="F13542">
        <v>2018</v>
      </c>
      <c r="G13542">
        <v>6</v>
      </c>
    </row>
    <row r="13543" spans="5:7">
      <c r="E13543" s="80">
        <v>43203</v>
      </c>
      <c r="F13543">
        <v>2018</v>
      </c>
      <c r="G13543">
        <v>6</v>
      </c>
    </row>
    <row r="13544" spans="5:7">
      <c r="E13544" s="80">
        <v>43204</v>
      </c>
      <c r="F13544">
        <v>2018</v>
      </c>
      <c r="G13544">
        <v>6</v>
      </c>
    </row>
    <row r="13545" spans="5:7">
      <c r="E13545" s="80">
        <v>43205</v>
      </c>
      <c r="F13545">
        <v>2018</v>
      </c>
      <c r="G13545">
        <v>6</v>
      </c>
    </row>
    <row r="13546" spans="5:7">
      <c r="E13546" s="80">
        <v>43206</v>
      </c>
      <c r="F13546">
        <v>2018</v>
      </c>
      <c r="G13546">
        <v>6</v>
      </c>
    </row>
    <row r="13547" spans="5:7">
      <c r="E13547" s="80">
        <v>43207</v>
      </c>
      <c r="F13547">
        <v>2018</v>
      </c>
      <c r="G13547">
        <v>6</v>
      </c>
    </row>
    <row r="13548" spans="5:7">
      <c r="E13548" s="80">
        <v>43208</v>
      </c>
      <c r="F13548">
        <v>2018</v>
      </c>
      <c r="G13548">
        <v>6</v>
      </c>
    </row>
    <row r="13549" spans="5:7">
      <c r="E13549" s="80">
        <v>43209</v>
      </c>
      <c r="F13549">
        <v>2018</v>
      </c>
      <c r="G13549">
        <v>5.95</v>
      </c>
    </row>
    <row r="13550" spans="5:7">
      <c r="E13550" s="80">
        <v>43210</v>
      </c>
      <c r="F13550">
        <v>2018</v>
      </c>
      <c r="G13550">
        <v>5.95</v>
      </c>
    </row>
    <row r="13551" spans="5:7">
      <c r="E13551" s="80">
        <v>43211</v>
      </c>
      <c r="F13551">
        <v>2018</v>
      </c>
      <c r="G13551">
        <v>5.95</v>
      </c>
    </row>
    <row r="13552" spans="5:7">
      <c r="E13552" s="80">
        <v>43212</v>
      </c>
      <c r="F13552">
        <v>2018</v>
      </c>
      <c r="G13552">
        <v>5.95</v>
      </c>
    </row>
    <row r="13553" spans="5:7">
      <c r="E13553" s="80">
        <v>43213</v>
      </c>
      <c r="F13553">
        <v>2018</v>
      </c>
      <c r="G13553">
        <v>5.95</v>
      </c>
    </row>
    <row r="13554" spans="5:7">
      <c r="E13554" s="80">
        <v>43214</v>
      </c>
      <c r="F13554">
        <v>2018</v>
      </c>
      <c r="G13554">
        <v>5.95</v>
      </c>
    </row>
    <row r="13555" spans="5:7">
      <c r="E13555" s="80">
        <v>43215</v>
      </c>
      <c r="F13555">
        <v>2018</v>
      </c>
      <c r="G13555">
        <v>5.95</v>
      </c>
    </row>
    <row r="13556" spans="5:7">
      <c r="E13556" s="80">
        <v>43216</v>
      </c>
      <c r="F13556">
        <v>2018</v>
      </c>
      <c r="G13556">
        <v>6.15</v>
      </c>
    </row>
    <row r="13557" spans="5:7">
      <c r="E13557" s="80">
        <v>43217</v>
      </c>
      <c r="F13557">
        <v>2018</v>
      </c>
      <c r="G13557">
        <v>6.15</v>
      </c>
    </row>
    <row r="13558" spans="5:7">
      <c r="E13558" s="80">
        <v>43218</v>
      </c>
      <c r="F13558">
        <v>2018</v>
      </c>
      <c r="G13558">
        <v>6.15</v>
      </c>
    </row>
    <row r="13559" spans="5:7">
      <c r="E13559" s="80">
        <v>43219</v>
      </c>
      <c r="F13559">
        <v>2018</v>
      </c>
      <c r="G13559">
        <v>6.15</v>
      </c>
    </row>
    <row r="13560" spans="5:7">
      <c r="E13560" s="80">
        <v>43220</v>
      </c>
      <c r="F13560">
        <v>2018</v>
      </c>
      <c r="G13560">
        <v>6.15</v>
      </c>
    </row>
    <row r="13561" spans="5:7">
      <c r="E13561" s="80">
        <v>43221</v>
      </c>
      <c r="F13561">
        <v>2018</v>
      </c>
      <c r="G13561">
        <v>6.15</v>
      </c>
    </row>
    <row r="13562" spans="5:7">
      <c r="E13562" s="80">
        <v>43222</v>
      </c>
      <c r="F13562">
        <v>2018</v>
      </c>
      <c r="G13562">
        <v>6.15</v>
      </c>
    </row>
    <row r="13563" spans="5:7">
      <c r="E13563" s="80">
        <v>43223</v>
      </c>
      <c r="F13563">
        <v>2018</v>
      </c>
      <c r="G13563">
        <v>6.1</v>
      </c>
    </row>
    <row r="13564" spans="5:7">
      <c r="E13564" s="80">
        <v>43224</v>
      </c>
      <c r="F13564">
        <v>2018</v>
      </c>
      <c r="G13564">
        <v>6.1</v>
      </c>
    </row>
    <row r="13565" spans="5:7">
      <c r="E13565" s="80">
        <v>43225</v>
      </c>
      <c r="F13565">
        <v>2018</v>
      </c>
      <c r="G13565">
        <v>6.1</v>
      </c>
    </row>
    <row r="13566" spans="5:7">
      <c r="E13566" s="80">
        <v>43226</v>
      </c>
      <c r="F13566">
        <v>2018</v>
      </c>
      <c r="G13566">
        <v>6.1</v>
      </c>
    </row>
    <row r="13567" spans="5:7">
      <c r="E13567" s="80">
        <v>43227</v>
      </c>
      <c r="F13567">
        <v>2018</v>
      </c>
      <c r="G13567">
        <v>6.1</v>
      </c>
    </row>
    <row r="13568" spans="5:7">
      <c r="E13568" s="80">
        <v>43228</v>
      </c>
      <c r="F13568">
        <v>2018</v>
      </c>
      <c r="G13568">
        <v>6.1</v>
      </c>
    </row>
    <row r="13569" spans="5:7">
      <c r="E13569" s="80">
        <v>43229</v>
      </c>
      <c r="F13569">
        <v>2018</v>
      </c>
      <c r="G13569">
        <v>6.1</v>
      </c>
    </row>
    <row r="13570" spans="5:7">
      <c r="E13570" s="80">
        <v>43230</v>
      </c>
      <c r="F13570">
        <v>2018</v>
      </c>
      <c r="G13570">
        <v>6</v>
      </c>
    </row>
    <row r="13571" spans="5:7">
      <c r="E13571" s="80">
        <v>43231</v>
      </c>
      <c r="F13571">
        <v>2018</v>
      </c>
      <c r="G13571">
        <v>6</v>
      </c>
    </row>
    <row r="13572" spans="5:7">
      <c r="E13572" s="80">
        <v>43232</v>
      </c>
      <c r="F13572">
        <v>2018</v>
      </c>
      <c r="G13572">
        <v>6</v>
      </c>
    </row>
    <row r="13573" spans="5:7">
      <c r="E13573" s="80">
        <v>43233</v>
      </c>
      <c r="F13573">
        <v>2018</v>
      </c>
      <c r="G13573">
        <v>6</v>
      </c>
    </row>
    <row r="13574" spans="5:7">
      <c r="E13574" s="80">
        <v>43234</v>
      </c>
      <c r="F13574">
        <v>2018</v>
      </c>
      <c r="G13574">
        <v>6</v>
      </c>
    </row>
    <row r="13575" spans="5:7">
      <c r="E13575" s="80">
        <v>43235</v>
      </c>
      <c r="F13575">
        <v>2018</v>
      </c>
      <c r="G13575">
        <v>6</v>
      </c>
    </row>
    <row r="13576" spans="5:7">
      <c r="E13576" s="80">
        <v>43236</v>
      </c>
      <c r="F13576">
        <v>2018</v>
      </c>
      <c r="G13576">
        <v>6</v>
      </c>
    </row>
    <row r="13577" spans="5:7">
      <c r="E13577" s="80">
        <v>43237</v>
      </c>
      <c r="F13577">
        <v>2018</v>
      </c>
      <c r="G13577">
        <v>5.95</v>
      </c>
    </row>
    <row r="13578" spans="5:7">
      <c r="E13578" s="80">
        <v>43238</v>
      </c>
      <c r="F13578">
        <v>2018</v>
      </c>
      <c r="G13578">
        <v>5.95</v>
      </c>
    </row>
    <row r="13579" spans="5:7">
      <c r="E13579" s="80">
        <v>43239</v>
      </c>
      <c r="F13579">
        <v>2018</v>
      </c>
      <c r="G13579">
        <v>5.95</v>
      </c>
    </row>
    <row r="13580" spans="5:7">
      <c r="E13580" s="80">
        <v>43240</v>
      </c>
      <c r="F13580">
        <v>2018</v>
      </c>
      <c r="G13580">
        <v>5.95</v>
      </c>
    </row>
    <row r="13581" spans="5:7">
      <c r="E13581" s="80">
        <v>43241</v>
      </c>
      <c r="F13581">
        <v>2018</v>
      </c>
      <c r="G13581">
        <v>5.95</v>
      </c>
    </row>
    <row r="13582" spans="5:7">
      <c r="E13582" s="80">
        <v>43242</v>
      </c>
      <c r="F13582">
        <v>2018</v>
      </c>
      <c r="G13582">
        <v>5.95</v>
      </c>
    </row>
    <row r="13583" spans="5:7">
      <c r="E13583" s="80">
        <v>43243</v>
      </c>
      <c r="F13583">
        <v>2018</v>
      </c>
      <c r="G13583">
        <v>5.95</v>
      </c>
    </row>
    <row r="13584" spans="5:7">
      <c r="E13584" s="80">
        <v>43244</v>
      </c>
      <c r="F13584">
        <v>2018</v>
      </c>
      <c r="G13584">
        <v>6</v>
      </c>
    </row>
    <row r="13585" spans="5:7">
      <c r="E13585" s="80">
        <v>43245</v>
      </c>
      <c r="F13585">
        <v>2018</v>
      </c>
      <c r="G13585">
        <v>6</v>
      </c>
    </row>
    <row r="13586" spans="5:7">
      <c r="E13586" s="80">
        <v>43246</v>
      </c>
      <c r="F13586">
        <v>2018</v>
      </c>
      <c r="G13586">
        <v>6</v>
      </c>
    </row>
    <row r="13587" spans="5:7">
      <c r="E13587" s="80">
        <v>43247</v>
      </c>
      <c r="F13587">
        <v>2018</v>
      </c>
      <c r="G13587">
        <v>6</v>
      </c>
    </row>
    <row r="13588" spans="5:7">
      <c r="E13588" s="80">
        <v>43248</v>
      </c>
      <c r="F13588">
        <v>2018</v>
      </c>
      <c r="G13588">
        <v>6</v>
      </c>
    </row>
    <row r="13589" spans="5:7">
      <c r="E13589" s="80">
        <v>43249</v>
      </c>
      <c r="F13589">
        <v>2018</v>
      </c>
      <c r="G13589">
        <v>6</v>
      </c>
    </row>
    <row r="13590" spans="5:7">
      <c r="E13590" s="80">
        <v>43250</v>
      </c>
      <c r="F13590">
        <v>2018</v>
      </c>
      <c r="G13590">
        <v>6</v>
      </c>
    </row>
    <row r="13591" spans="5:7">
      <c r="E13591" s="80">
        <v>43251</v>
      </c>
      <c r="F13591">
        <v>2018</v>
      </c>
      <c r="G13591">
        <v>5.95</v>
      </c>
    </row>
    <row r="13592" spans="5:7">
      <c r="E13592" s="80">
        <v>43252</v>
      </c>
      <c r="F13592">
        <v>2018</v>
      </c>
      <c r="G13592">
        <v>5.95</v>
      </c>
    </row>
    <row r="13593" spans="5:7">
      <c r="E13593" s="80">
        <v>43253</v>
      </c>
      <c r="F13593">
        <v>2018</v>
      </c>
      <c r="G13593">
        <v>5.95</v>
      </c>
    </row>
    <row r="13594" spans="5:7">
      <c r="E13594" s="80">
        <v>43254</v>
      </c>
      <c r="F13594">
        <v>2018</v>
      </c>
      <c r="G13594">
        <v>5.95</v>
      </c>
    </row>
    <row r="13595" spans="5:7">
      <c r="E13595" s="80">
        <v>43255</v>
      </c>
      <c r="F13595">
        <v>2018</v>
      </c>
      <c r="G13595">
        <v>5.95</v>
      </c>
    </row>
    <row r="13596" spans="5:7">
      <c r="E13596" s="80">
        <v>43256</v>
      </c>
      <c r="F13596">
        <v>2018</v>
      </c>
      <c r="G13596">
        <v>5.95</v>
      </c>
    </row>
    <row r="13597" spans="5:7">
      <c r="E13597" s="80">
        <v>43257</v>
      </c>
      <c r="F13597">
        <v>2018</v>
      </c>
      <c r="G13597">
        <v>5.95</v>
      </c>
    </row>
    <row r="13598" spans="5:7">
      <c r="E13598" s="80">
        <v>43258</v>
      </c>
      <c r="F13598">
        <v>2018</v>
      </c>
      <c r="G13598">
        <v>5.9</v>
      </c>
    </row>
    <row r="13599" spans="5:7">
      <c r="E13599" s="80">
        <v>43259</v>
      </c>
      <c r="F13599">
        <v>2018</v>
      </c>
      <c r="G13599">
        <v>5.9</v>
      </c>
    </row>
    <row r="13600" spans="5:7">
      <c r="E13600" s="80">
        <v>43260</v>
      </c>
      <c r="F13600">
        <v>2018</v>
      </c>
      <c r="G13600">
        <v>5.9</v>
      </c>
    </row>
    <row r="13601" spans="5:7">
      <c r="E13601" s="80">
        <v>43261</v>
      </c>
      <c r="F13601">
        <v>2018</v>
      </c>
      <c r="G13601">
        <v>5.9</v>
      </c>
    </row>
    <row r="13602" spans="5:7">
      <c r="E13602" s="80">
        <v>43262</v>
      </c>
      <c r="F13602">
        <v>2018</v>
      </c>
      <c r="G13602">
        <v>5.9</v>
      </c>
    </row>
    <row r="13603" spans="5:7">
      <c r="E13603" s="80">
        <v>43263</v>
      </c>
      <c r="F13603">
        <v>2018</v>
      </c>
      <c r="G13603">
        <v>5.9</v>
      </c>
    </row>
    <row r="13604" spans="5:7">
      <c r="E13604" s="80">
        <v>43264</v>
      </c>
      <c r="F13604">
        <v>2018</v>
      </c>
      <c r="G13604">
        <v>5.9</v>
      </c>
    </row>
    <row r="13605" spans="5:7">
      <c r="E13605" s="80">
        <v>43265</v>
      </c>
      <c r="F13605">
        <v>2018</v>
      </c>
      <c r="G13605">
        <v>5.95</v>
      </c>
    </row>
    <row r="13606" spans="5:7">
      <c r="E13606" s="80">
        <v>43266</v>
      </c>
      <c r="F13606">
        <v>2018</v>
      </c>
      <c r="G13606">
        <v>5.95</v>
      </c>
    </row>
    <row r="13607" spans="5:7">
      <c r="E13607" s="80">
        <v>43267</v>
      </c>
      <c r="F13607">
        <v>2018</v>
      </c>
      <c r="G13607">
        <v>5.95</v>
      </c>
    </row>
    <row r="13608" spans="5:7">
      <c r="E13608" s="80">
        <v>43268</v>
      </c>
      <c r="F13608">
        <v>2018</v>
      </c>
      <c r="G13608">
        <v>5.95</v>
      </c>
    </row>
    <row r="13609" spans="5:7">
      <c r="E13609" s="80">
        <v>43269</v>
      </c>
      <c r="F13609">
        <v>2018</v>
      </c>
      <c r="G13609">
        <v>5.95</v>
      </c>
    </row>
    <row r="13610" spans="5:7">
      <c r="E13610" s="80">
        <v>43270</v>
      </c>
      <c r="F13610">
        <v>2018</v>
      </c>
      <c r="G13610">
        <v>5.95</v>
      </c>
    </row>
    <row r="13611" spans="5:7">
      <c r="E13611" s="80">
        <v>43271</v>
      </c>
      <c r="F13611">
        <v>2018</v>
      </c>
      <c r="G13611">
        <v>5.95</v>
      </c>
    </row>
    <row r="13612" spans="5:7">
      <c r="E13612" s="80">
        <v>43272</v>
      </c>
      <c r="F13612">
        <v>2018</v>
      </c>
      <c r="G13612">
        <v>5.85</v>
      </c>
    </row>
    <row r="13613" spans="5:7">
      <c r="E13613" s="80">
        <v>43273</v>
      </c>
      <c r="F13613">
        <v>2018</v>
      </c>
      <c r="G13613">
        <v>5.85</v>
      </c>
    </row>
    <row r="13614" spans="5:7">
      <c r="E13614" s="80">
        <v>43274</v>
      </c>
      <c r="F13614">
        <v>2018</v>
      </c>
      <c r="G13614">
        <v>5.85</v>
      </c>
    </row>
    <row r="13615" spans="5:7">
      <c r="E13615" s="80">
        <v>43275</v>
      </c>
      <c r="F13615">
        <v>2018</v>
      </c>
      <c r="G13615">
        <v>5.85</v>
      </c>
    </row>
    <row r="13616" spans="5:7">
      <c r="E13616" s="80">
        <v>43276</v>
      </c>
      <c r="F13616">
        <v>2018</v>
      </c>
      <c r="G13616">
        <v>5.85</v>
      </c>
    </row>
    <row r="13617" spans="5:7">
      <c r="E13617" s="80">
        <v>43277</v>
      </c>
      <c r="F13617">
        <v>2018</v>
      </c>
      <c r="G13617">
        <v>5.85</v>
      </c>
    </row>
    <row r="13618" spans="5:7">
      <c r="E13618" s="80">
        <v>43278</v>
      </c>
      <c r="F13618">
        <v>2018</v>
      </c>
      <c r="G13618">
        <v>5.85</v>
      </c>
    </row>
    <row r="13619" spans="5:7">
      <c r="E13619" s="80">
        <v>43279</v>
      </c>
      <c r="F13619">
        <v>2018</v>
      </c>
      <c r="G13619">
        <v>5.95</v>
      </c>
    </row>
    <row r="13620" spans="5:7">
      <c r="E13620" s="80">
        <v>43280</v>
      </c>
      <c r="F13620">
        <v>2018</v>
      </c>
      <c r="G13620">
        <v>5.95</v>
      </c>
    </row>
    <row r="13621" spans="5:7">
      <c r="E13621" s="80">
        <v>43281</v>
      </c>
      <c r="F13621">
        <v>2018</v>
      </c>
      <c r="G13621">
        <v>5.95</v>
      </c>
    </row>
    <row r="13622" spans="5:7">
      <c r="E13622" s="80">
        <v>43282</v>
      </c>
      <c r="F13622">
        <v>2018</v>
      </c>
      <c r="G13622">
        <v>5.95</v>
      </c>
    </row>
    <row r="13623" spans="5:7">
      <c r="E13623" s="80">
        <v>43283</v>
      </c>
      <c r="F13623">
        <v>2018</v>
      </c>
      <c r="G13623">
        <v>5.95</v>
      </c>
    </row>
    <row r="13624" spans="5:7">
      <c r="E13624" s="80">
        <v>43284</v>
      </c>
      <c r="F13624">
        <v>2018</v>
      </c>
      <c r="G13624">
        <v>5.95</v>
      </c>
    </row>
    <row r="13625" spans="5:7">
      <c r="E13625" s="80">
        <v>43285</v>
      </c>
      <c r="F13625">
        <v>2018</v>
      </c>
      <c r="G13625">
        <v>5.95</v>
      </c>
    </row>
    <row r="13626" spans="5:7">
      <c r="E13626" s="80">
        <v>43286</v>
      </c>
      <c r="F13626">
        <v>2018</v>
      </c>
      <c r="G13626">
        <v>5.9</v>
      </c>
    </row>
    <row r="13627" spans="5:7">
      <c r="E13627" s="80">
        <v>43287</v>
      </c>
      <c r="F13627">
        <v>2018</v>
      </c>
      <c r="G13627">
        <v>5.9</v>
      </c>
    </row>
    <row r="13628" spans="5:7">
      <c r="E13628" s="80">
        <v>43288</v>
      </c>
      <c r="F13628">
        <v>2018</v>
      </c>
      <c r="G13628">
        <v>5.9</v>
      </c>
    </row>
    <row r="13629" spans="5:7">
      <c r="E13629" s="80">
        <v>43289</v>
      </c>
      <c r="F13629">
        <v>2018</v>
      </c>
      <c r="G13629">
        <v>5.9</v>
      </c>
    </row>
    <row r="13630" spans="5:7">
      <c r="E13630" s="80">
        <v>43290</v>
      </c>
      <c r="F13630">
        <v>2018</v>
      </c>
      <c r="G13630">
        <v>5.9</v>
      </c>
    </row>
    <row r="13631" spans="5:7">
      <c r="E13631" s="80">
        <v>43291</v>
      </c>
      <c r="F13631">
        <v>2018</v>
      </c>
      <c r="G13631">
        <v>5.9</v>
      </c>
    </row>
    <row r="13632" spans="5:7">
      <c r="E13632" s="80">
        <v>43292</v>
      </c>
      <c r="F13632">
        <v>2018</v>
      </c>
      <c r="G13632">
        <v>5.9</v>
      </c>
    </row>
    <row r="13633" spans="5:7">
      <c r="E13633" s="80">
        <v>43293</v>
      </c>
      <c r="F13633">
        <v>2018</v>
      </c>
      <c r="G13633">
        <v>5.9</v>
      </c>
    </row>
    <row r="13634" spans="5:7">
      <c r="E13634" s="80">
        <v>43294</v>
      </c>
      <c r="F13634">
        <v>2018</v>
      </c>
      <c r="G13634">
        <v>5.9</v>
      </c>
    </row>
    <row r="13635" spans="5:7">
      <c r="E13635" s="80">
        <v>43295</v>
      </c>
      <c r="F13635">
        <v>2018</v>
      </c>
      <c r="G13635">
        <v>5.9</v>
      </c>
    </row>
    <row r="13636" spans="5:7">
      <c r="E13636" s="80">
        <v>43296</v>
      </c>
      <c r="F13636">
        <v>2018</v>
      </c>
      <c r="G13636">
        <v>5.9</v>
      </c>
    </row>
    <row r="13637" spans="5:7">
      <c r="E13637" s="80">
        <v>43297</v>
      </c>
      <c r="F13637">
        <v>2018</v>
      </c>
      <c r="G13637">
        <v>5.9</v>
      </c>
    </row>
    <row r="13638" spans="5:7">
      <c r="E13638" s="80">
        <v>43298</v>
      </c>
      <c r="F13638">
        <v>2018</v>
      </c>
      <c r="G13638">
        <v>5.9</v>
      </c>
    </row>
    <row r="13639" spans="5:7">
      <c r="E13639" s="80">
        <v>43299</v>
      </c>
      <c r="F13639">
        <v>2018</v>
      </c>
      <c r="G13639">
        <v>5.9</v>
      </c>
    </row>
    <row r="13640" spans="5:7">
      <c r="E13640" s="80">
        <v>43300</v>
      </c>
      <c r="F13640">
        <v>2018</v>
      </c>
      <c r="G13640">
        <v>5.85</v>
      </c>
    </row>
    <row r="13641" spans="5:7">
      <c r="E13641" s="80">
        <v>43301</v>
      </c>
      <c r="F13641">
        <v>2018</v>
      </c>
      <c r="G13641">
        <v>5.85</v>
      </c>
    </row>
    <row r="13642" spans="5:7">
      <c r="E13642" s="80">
        <v>43302</v>
      </c>
      <c r="F13642">
        <v>2018</v>
      </c>
      <c r="G13642">
        <v>5.85</v>
      </c>
    </row>
    <row r="13643" spans="5:7">
      <c r="E13643" s="80">
        <v>43303</v>
      </c>
      <c r="F13643">
        <v>2018</v>
      </c>
      <c r="G13643">
        <v>5.85</v>
      </c>
    </row>
    <row r="13644" spans="5:7">
      <c r="E13644" s="80">
        <v>43304</v>
      </c>
      <c r="F13644">
        <v>2018</v>
      </c>
      <c r="G13644">
        <v>5.85</v>
      </c>
    </row>
    <row r="13645" spans="5:7">
      <c r="E13645" s="80">
        <v>43305</v>
      </c>
      <c r="F13645">
        <v>2018</v>
      </c>
      <c r="G13645">
        <v>5.85</v>
      </c>
    </row>
    <row r="13646" spans="5:7">
      <c r="E13646" s="80">
        <v>43306</v>
      </c>
      <c r="F13646">
        <v>2018</v>
      </c>
      <c r="G13646">
        <v>5.85</v>
      </c>
    </row>
    <row r="13647" spans="5:7">
      <c r="E13647" s="80">
        <v>43307</v>
      </c>
      <c r="F13647">
        <v>2018</v>
      </c>
      <c r="G13647">
        <v>6</v>
      </c>
    </row>
    <row r="13648" spans="5:7">
      <c r="E13648" s="80">
        <v>43308</v>
      </c>
      <c r="F13648">
        <v>2018</v>
      </c>
      <c r="G13648">
        <v>6</v>
      </c>
    </row>
    <row r="13649" spans="5:7">
      <c r="E13649" s="80">
        <v>43309</v>
      </c>
      <c r="F13649">
        <v>2018</v>
      </c>
      <c r="G13649">
        <v>6</v>
      </c>
    </row>
    <row r="13650" spans="5:7">
      <c r="E13650" s="80">
        <v>43310</v>
      </c>
      <c r="F13650">
        <v>2018</v>
      </c>
      <c r="G13650">
        <v>6</v>
      </c>
    </row>
    <row r="13651" spans="5:7">
      <c r="E13651" s="80">
        <v>43311</v>
      </c>
      <c r="F13651">
        <v>2018</v>
      </c>
      <c r="G13651">
        <v>6</v>
      </c>
    </row>
    <row r="13652" spans="5:7">
      <c r="E13652" s="80">
        <v>43312</v>
      </c>
      <c r="F13652">
        <v>2018</v>
      </c>
      <c r="G13652">
        <v>6</v>
      </c>
    </row>
    <row r="13653" spans="5:7">
      <c r="E13653" s="80">
        <v>43313</v>
      </c>
      <c r="F13653">
        <v>2018</v>
      </c>
      <c r="G13653">
        <v>6</v>
      </c>
    </row>
    <row r="13654" spans="5:7">
      <c r="E13654" s="80">
        <v>43314</v>
      </c>
      <c r="F13654">
        <v>2018</v>
      </c>
      <c r="G13654">
        <v>5.95</v>
      </c>
    </row>
    <row r="13655" spans="5:7">
      <c r="E13655" s="80">
        <v>43315</v>
      </c>
      <c r="F13655">
        <v>2018</v>
      </c>
      <c r="G13655">
        <v>5.95</v>
      </c>
    </row>
    <row r="13656" spans="5:7">
      <c r="E13656" s="80">
        <v>43316</v>
      </c>
      <c r="F13656">
        <v>2018</v>
      </c>
      <c r="G13656">
        <v>5.95</v>
      </c>
    </row>
    <row r="13657" spans="5:7">
      <c r="E13657" s="80">
        <v>43317</v>
      </c>
      <c r="F13657">
        <v>2018</v>
      </c>
      <c r="G13657">
        <v>5.95</v>
      </c>
    </row>
    <row r="13658" spans="5:7">
      <c r="E13658" s="80">
        <v>43318</v>
      </c>
      <c r="F13658">
        <v>2018</v>
      </c>
      <c r="G13658">
        <v>5.95</v>
      </c>
    </row>
    <row r="13659" spans="5:7">
      <c r="E13659" s="80">
        <v>43319</v>
      </c>
      <c r="F13659">
        <v>2018</v>
      </c>
      <c r="G13659">
        <v>5.95</v>
      </c>
    </row>
    <row r="13660" spans="5:7">
      <c r="E13660" s="80">
        <v>43320</v>
      </c>
      <c r="F13660">
        <v>2018</v>
      </c>
      <c r="G13660">
        <v>5.95</v>
      </c>
    </row>
    <row r="13661" spans="5:7">
      <c r="E13661" s="80">
        <v>43321</v>
      </c>
      <c r="F13661">
        <v>2018</v>
      </c>
      <c r="G13661">
        <v>5.95</v>
      </c>
    </row>
    <row r="13662" spans="5:7">
      <c r="E13662" s="80">
        <v>43322</v>
      </c>
      <c r="F13662">
        <v>2018</v>
      </c>
      <c r="G13662">
        <v>5.95</v>
      </c>
    </row>
    <row r="13663" spans="5:7">
      <c r="E13663" s="80">
        <v>43323</v>
      </c>
      <c r="F13663">
        <v>2018</v>
      </c>
      <c r="G13663">
        <v>5.95</v>
      </c>
    </row>
    <row r="13664" spans="5:7">
      <c r="E13664" s="80">
        <v>43324</v>
      </c>
      <c r="F13664">
        <v>2018</v>
      </c>
      <c r="G13664">
        <v>5.95</v>
      </c>
    </row>
    <row r="13665" spans="5:7">
      <c r="E13665" s="80">
        <v>43325</v>
      </c>
      <c r="F13665">
        <v>2018</v>
      </c>
      <c r="G13665">
        <v>5.95</v>
      </c>
    </row>
    <row r="13666" spans="5:7">
      <c r="E13666" s="80">
        <v>43326</v>
      </c>
      <c r="F13666">
        <v>2018</v>
      </c>
      <c r="G13666">
        <v>5.95</v>
      </c>
    </row>
    <row r="13667" spans="5:7">
      <c r="E13667" s="80">
        <v>43327</v>
      </c>
      <c r="F13667">
        <v>2018</v>
      </c>
      <c r="G13667">
        <v>5.95</v>
      </c>
    </row>
    <row r="13668" spans="5:7">
      <c r="E13668" s="80">
        <v>43328</v>
      </c>
      <c r="F13668">
        <v>2018</v>
      </c>
      <c r="G13668">
        <v>5.95</v>
      </c>
    </row>
    <row r="13669" spans="5:7">
      <c r="E13669" s="80">
        <v>43329</v>
      </c>
      <c r="F13669">
        <v>2018</v>
      </c>
      <c r="G13669">
        <v>5.95</v>
      </c>
    </row>
    <row r="13670" spans="5:7">
      <c r="E13670" s="80">
        <v>43330</v>
      </c>
      <c r="F13670">
        <v>2018</v>
      </c>
      <c r="G13670">
        <v>5.95</v>
      </c>
    </row>
    <row r="13671" spans="5:7">
      <c r="E13671" s="80">
        <v>43331</v>
      </c>
      <c r="F13671">
        <v>2018</v>
      </c>
      <c r="G13671">
        <v>5.95</v>
      </c>
    </row>
    <row r="13672" spans="5:7">
      <c r="E13672" s="80">
        <v>43332</v>
      </c>
      <c r="F13672">
        <v>2018</v>
      </c>
      <c r="G13672">
        <v>5.95</v>
      </c>
    </row>
    <row r="13673" spans="5:7">
      <c r="E13673" s="80">
        <v>43333</v>
      </c>
      <c r="F13673">
        <v>2018</v>
      </c>
      <c r="G13673">
        <v>5.95</v>
      </c>
    </row>
    <row r="13674" spans="5:7">
      <c r="E13674" s="80">
        <v>43334</v>
      </c>
      <c r="F13674">
        <v>2018</v>
      </c>
      <c r="G13674">
        <v>5.95</v>
      </c>
    </row>
    <row r="13675" spans="5:7">
      <c r="E13675" s="80">
        <v>43335</v>
      </c>
      <c r="F13675">
        <v>2018</v>
      </c>
      <c r="G13675">
        <v>5.9</v>
      </c>
    </row>
    <row r="13676" spans="5:7">
      <c r="E13676" s="80">
        <v>43336</v>
      </c>
      <c r="F13676">
        <v>2018</v>
      </c>
      <c r="G13676">
        <v>5.9</v>
      </c>
    </row>
    <row r="13677" spans="5:7">
      <c r="E13677" s="80">
        <v>43337</v>
      </c>
      <c r="F13677">
        <v>2018</v>
      </c>
      <c r="G13677">
        <v>5.9</v>
      </c>
    </row>
    <row r="13678" spans="5:7">
      <c r="E13678" s="80">
        <v>43338</v>
      </c>
      <c r="F13678">
        <v>2018</v>
      </c>
      <c r="G13678">
        <v>5.9</v>
      </c>
    </row>
    <row r="13679" spans="5:7">
      <c r="E13679" s="80">
        <v>43339</v>
      </c>
      <c r="F13679">
        <v>2018</v>
      </c>
      <c r="G13679">
        <v>5.9</v>
      </c>
    </row>
    <row r="13680" spans="5:7">
      <c r="E13680" s="80">
        <v>43340</v>
      </c>
      <c r="F13680">
        <v>2018</v>
      </c>
      <c r="G13680">
        <v>5.9</v>
      </c>
    </row>
    <row r="13681" spans="5:7">
      <c r="E13681" s="80">
        <v>43341</v>
      </c>
      <c r="F13681">
        <v>2018</v>
      </c>
      <c r="G13681">
        <v>5.9</v>
      </c>
    </row>
    <row r="13682" spans="5:7">
      <c r="E13682" s="80">
        <v>43342</v>
      </c>
      <c r="F13682">
        <v>2018</v>
      </c>
      <c r="G13682">
        <v>5.95</v>
      </c>
    </row>
    <row r="13683" spans="5:7">
      <c r="E13683" s="80">
        <v>43343</v>
      </c>
      <c r="F13683">
        <v>2018</v>
      </c>
      <c r="G13683">
        <v>5.95</v>
      </c>
    </row>
    <row r="13684" spans="5:7">
      <c r="E13684" s="80">
        <v>43344</v>
      </c>
      <c r="F13684">
        <v>2018</v>
      </c>
      <c r="G13684">
        <v>5.95</v>
      </c>
    </row>
    <row r="13685" spans="5:7">
      <c r="E13685" s="80">
        <v>43345</v>
      </c>
      <c r="F13685">
        <v>2018</v>
      </c>
      <c r="G13685">
        <v>5.95</v>
      </c>
    </row>
    <row r="13686" spans="5:7">
      <c r="E13686" s="80">
        <v>43346</v>
      </c>
      <c r="F13686">
        <v>2018</v>
      </c>
      <c r="G13686">
        <v>5.95</v>
      </c>
    </row>
    <row r="13687" spans="5:7">
      <c r="E13687" s="80">
        <v>43347</v>
      </c>
      <c r="F13687">
        <v>2018</v>
      </c>
      <c r="G13687">
        <v>5.95</v>
      </c>
    </row>
    <row r="13688" spans="5:7">
      <c r="E13688" s="80">
        <v>43348</v>
      </c>
      <c r="F13688">
        <v>2018</v>
      </c>
      <c r="G13688">
        <v>5.95</v>
      </c>
    </row>
    <row r="13689" spans="5:7">
      <c r="E13689" s="80">
        <v>43349</v>
      </c>
      <c r="F13689">
        <v>2018</v>
      </c>
      <c r="G13689">
        <v>5.85</v>
      </c>
    </row>
    <row r="13690" spans="5:7">
      <c r="E13690" s="80">
        <v>43350</v>
      </c>
      <c r="F13690">
        <v>2018</v>
      </c>
      <c r="G13690">
        <v>5.85</v>
      </c>
    </row>
    <row r="13691" spans="5:7">
      <c r="E13691" s="80">
        <v>43351</v>
      </c>
      <c r="F13691">
        <v>2018</v>
      </c>
      <c r="G13691">
        <v>5.85</v>
      </c>
    </row>
    <row r="13692" spans="5:7">
      <c r="E13692" s="80">
        <v>43352</v>
      </c>
      <c r="F13692">
        <v>2018</v>
      </c>
      <c r="G13692">
        <v>5.85</v>
      </c>
    </row>
    <row r="13693" spans="5:7">
      <c r="E13693" s="80">
        <v>43353</v>
      </c>
      <c r="F13693">
        <v>2018</v>
      </c>
      <c r="G13693">
        <v>5.85</v>
      </c>
    </row>
    <row r="13694" spans="5:7">
      <c r="E13694" s="80">
        <v>43354</v>
      </c>
      <c r="F13694">
        <v>2018</v>
      </c>
      <c r="G13694">
        <v>5.85</v>
      </c>
    </row>
    <row r="13695" spans="5:7">
      <c r="E13695" s="80">
        <v>43355</v>
      </c>
      <c r="F13695">
        <v>2018</v>
      </c>
      <c r="G13695">
        <v>5.85</v>
      </c>
    </row>
    <row r="13696" spans="5:7">
      <c r="E13696" s="80">
        <v>43356</v>
      </c>
      <c r="F13696">
        <v>2018</v>
      </c>
      <c r="G13696">
        <v>5.85</v>
      </c>
    </row>
    <row r="13697" spans="5:7">
      <c r="E13697" s="80">
        <v>43357</v>
      </c>
      <c r="F13697">
        <v>2018</v>
      </c>
      <c r="G13697">
        <v>5.85</v>
      </c>
    </row>
    <row r="13698" spans="5:7">
      <c r="E13698" s="80">
        <v>43358</v>
      </c>
      <c r="F13698">
        <v>2018</v>
      </c>
      <c r="G13698">
        <v>5.85</v>
      </c>
    </row>
    <row r="13699" spans="5:7">
      <c r="E13699" s="80">
        <v>43359</v>
      </c>
      <c r="F13699">
        <v>2018</v>
      </c>
      <c r="G13699">
        <v>5.85</v>
      </c>
    </row>
    <row r="13700" spans="5:7">
      <c r="E13700" s="80">
        <v>43360</v>
      </c>
      <c r="F13700">
        <v>2018</v>
      </c>
      <c r="G13700">
        <v>5.85</v>
      </c>
    </row>
    <row r="13701" spans="5:7">
      <c r="E13701" s="80">
        <v>43361</v>
      </c>
      <c r="F13701">
        <v>2018</v>
      </c>
      <c r="G13701">
        <v>5.85</v>
      </c>
    </row>
    <row r="13702" spans="5:7">
      <c r="E13702" s="80">
        <v>43362</v>
      </c>
      <c r="F13702">
        <v>2018</v>
      </c>
      <c r="G13702">
        <v>5.85</v>
      </c>
    </row>
    <row r="13703" spans="5:7">
      <c r="E13703" s="80">
        <v>43363</v>
      </c>
      <c r="F13703">
        <v>2018</v>
      </c>
      <c r="G13703">
        <v>5.75</v>
      </c>
    </row>
    <row r="13704" spans="5:7">
      <c r="E13704" s="80">
        <v>43364</v>
      </c>
      <c r="F13704">
        <v>2018</v>
      </c>
      <c r="G13704">
        <v>5.75</v>
      </c>
    </row>
    <row r="13705" spans="5:7">
      <c r="E13705" s="80">
        <v>43365</v>
      </c>
      <c r="F13705">
        <v>2018</v>
      </c>
      <c r="G13705">
        <v>5.75</v>
      </c>
    </row>
    <row r="13706" spans="5:7">
      <c r="E13706" s="80">
        <v>43366</v>
      </c>
      <c r="F13706">
        <v>2018</v>
      </c>
      <c r="G13706">
        <v>5.75</v>
      </c>
    </row>
    <row r="13707" spans="5:7">
      <c r="E13707" s="80">
        <v>43367</v>
      </c>
      <c r="F13707">
        <v>2018</v>
      </c>
      <c r="G13707">
        <v>5.75</v>
      </c>
    </row>
    <row r="13708" spans="5:7">
      <c r="E13708" s="80">
        <v>43368</v>
      </c>
      <c r="F13708">
        <v>2018</v>
      </c>
      <c r="G13708">
        <v>5.75</v>
      </c>
    </row>
    <row r="13709" spans="5:7">
      <c r="E13709" s="80">
        <v>43369</v>
      </c>
      <c r="F13709">
        <v>2018</v>
      </c>
      <c r="G13709">
        <v>5.75</v>
      </c>
    </row>
    <row r="13710" spans="5:7">
      <c r="E13710" s="80">
        <v>43370</v>
      </c>
      <c r="F13710">
        <v>2018</v>
      </c>
      <c r="G13710">
        <v>5.9</v>
      </c>
    </row>
    <row r="13711" spans="5:7">
      <c r="E13711" s="80">
        <v>43371</v>
      </c>
      <c r="F13711">
        <v>2018</v>
      </c>
      <c r="G13711">
        <v>5.9</v>
      </c>
    </row>
    <row r="13712" spans="5:7">
      <c r="E13712" s="80">
        <v>43372</v>
      </c>
      <c r="F13712">
        <v>2018</v>
      </c>
      <c r="G13712">
        <v>5.9</v>
      </c>
    </row>
    <row r="13713" spans="5:7">
      <c r="E13713" s="80">
        <v>43373</v>
      </c>
      <c r="F13713">
        <v>2018</v>
      </c>
      <c r="G13713">
        <v>5.9</v>
      </c>
    </row>
    <row r="13714" spans="5:7">
      <c r="E13714" s="80">
        <v>43374</v>
      </c>
      <c r="F13714">
        <v>2018</v>
      </c>
      <c r="G13714">
        <v>5.9</v>
      </c>
    </row>
    <row r="13715" spans="5:7">
      <c r="E13715" s="80">
        <v>43375</v>
      </c>
      <c r="F13715">
        <v>2018</v>
      </c>
      <c r="G13715">
        <v>5.9</v>
      </c>
    </row>
    <row r="13716" spans="5:7">
      <c r="E13716" s="80">
        <v>43376</v>
      </c>
      <c r="F13716">
        <v>2018</v>
      </c>
      <c r="G13716">
        <v>5.9</v>
      </c>
    </row>
    <row r="13717" spans="5:7">
      <c r="E13717" s="80">
        <v>43377</v>
      </c>
      <c r="F13717">
        <v>2018</v>
      </c>
      <c r="G13717">
        <v>5.8</v>
      </c>
    </row>
    <row r="13718" spans="5:7">
      <c r="E13718" s="80">
        <v>43378</v>
      </c>
      <c r="F13718">
        <v>2018</v>
      </c>
      <c r="G13718">
        <v>5.8</v>
      </c>
    </row>
    <row r="13719" spans="5:7">
      <c r="E13719" s="80">
        <v>43379</v>
      </c>
      <c r="F13719">
        <v>2018</v>
      </c>
      <c r="G13719">
        <v>5.8</v>
      </c>
    </row>
    <row r="13720" spans="5:7">
      <c r="E13720" s="80">
        <v>43380</v>
      </c>
      <c r="F13720">
        <v>2018</v>
      </c>
      <c r="G13720">
        <v>5.8</v>
      </c>
    </row>
    <row r="13721" spans="5:7">
      <c r="E13721" s="80">
        <v>43381</v>
      </c>
      <c r="F13721">
        <v>2018</v>
      </c>
      <c r="G13721">
        <v>5.8</v>
      </c>
    </row>
    <row r="13722" spans="5:7">
      <c r="E13722" s="80">
        <v>43382</v>
      </c>
      <c r="F13722">
        <v>2018</v>
      </c>
      <c r="G13722">
        <v>5.8</v>
      </c>
    </row>
    <row r="13723" spans="5:7">
      <c r="E13723" s="80">
        <v>43383</v>
      </c>
      <c r="F13723">
        <v>2018</v>
      </c>
      <c r="G13723">
        <v>5.8</v>
      </c>
    </row>
    <row r="13724" spans="5:7">
      <c r="E13724" s="80">
        <v>43384</v>
      </c>
      <c r="F13724">
        <v>2018</v>
      </c>
      <c r="G13724">
        <v>5.8</v>
      </c>
    </row>
    <row r="13725" spans="5:7">
      <c r="E13725" s="80">
        <v>43385</v>
      </c>
      <c r="F13725">
        <v>2018</v>
      </c>
      <c r="G13725">
        <v>5.8</v>
      </c>
    </row>
    <row r="13726" spans="5:7">
      <c r="E13726" s="80">
        <v>43386</v>
      </c>
      <c r="F13726">
        <v>2018</v>
      </c>
      <c r="G13726">
        <v>5.8</v>
      </c>
    </row>
    <row r="13727" spans="5:7">
      <c r="E13727" s="80">
        <v>43387</v>
      </c>
      <c r="F13727">
        <v>2018</v>
      </c>
      <c r="G13727">
        <v>5.8</v>
      </c>
    </row>
    <row r="13728" spans="5:7">
      <c r="E13728" s="80">
        <v>43388</v>
      </c>
      <c r="F13728">
        <v>2018</v>
      </c>
      <c r="G13728">
        <v>5.8</v>
      </c>
    </row>
    <row r="13729" spans="5:7">
      <c r="E13729" s="80">
        <v>43389</v>
      </c>
      <c r="F13729">
        <v>2018</v>
      </c>
      <c r="G13729">
        <v>5.8</v>
      </c>
    </row>
    <row r="13730" spans="5:7">
      <c r="E13730" s="80">
        <v>43390</v>
      </c>
      <c r="F13730">
        <v>2018</v>
      </c>
      <c r="G13730">
        <v>5.8</v>
      </c>
    </row>
    <row r="13731" spans="5:7">
      <c r="E13731" s="80">
        <v>43391</v>
      </c>
      <c r="F13731">
        <v>2018</v>
      </c>
      <c r="G13731">
        <v>5.75</v>
      </c>
    </row>
    <row r="13732" spans="5:7">
      <c r="E13732" s="80">
        <v>43392</v>
      </c>
      <c r="F13732">
        <v>2018</v>
      </c>
      <c r="G13732">
        <v>5.75</v>
      </c>
    </row>
    <row r="13733" spans="5:7">
      <c r="E13733" s="80">
        <v>43393</v>
      </c>
      <c r="F13733">
        <v>2018</v>
      </c>
      <c r="G13733">
        <v>5.75</v>
      </c>
    </row>
    <row r="13734" spans="5:7">
      <c r="E13734" s="80">
        <v>43394</v>
      </c>
      <c r="F13734">
        <v>2018</v>
      </c>
      <c r="G13734">
        <v>5.75</v>
      </c>
    </row>
    <row r="13735" spans="5:7">
      <c r="E13735" s="80">
        <v>43395</v>
      </c>
      <c r="F13735">
        <v>2018</v>
      </c>
      <c r="G13735">
        <v>5.75</v>
      </c>
    </row>
    <row r="13736" spans="5:7">
      <c r="E13736" s="80">
        <v>43396</v>
      </c>
      <c r="F13736">
        <v>2018</v>
      </c>
      <c r="G13736">
        <v>5.75</v>
      </c>
    </row>
    <row r="13737" spans="5:7">
      <c r="E13737" s="80">
        <v>43397</v>
      </c>
      <c r="F13737">
        <v>2018</v>
      </c>
      <c r="G13737">
        <v>5.75</v>
      </c>
    </row>
    <row r="13738" spans="5:7">
      <c r="E13738" s="80">
        <v>43398</v>
      </c>
      <c r="F13738">
        <v>2018</v>
      </c>
      <c r="G13738">
        <v>5.8</v>
      </c>
    </row>
    <row r="13739" spans="5:7">
      <c r="E13739" s="80">
        <v>43399</v>
      </c>
      <c r="F13739">
        <v>2018</v>
      </c>
      <c r="G13739">
        <v>5.8</v>
      </c>
    </row>
    <row r="13740" spans="5:7">
      <c r="E13740" s="80">
        <v>43400</v>
      </c>
      <c r="F13740">
        <v>2018</v>
      </c>
      <c r="G13740">
        <v>5.8</v>
      </c>
    </row>
    <row r="13741" spans="5:7">
      <c r="E13741" s="80">
        <v>43401</v>
      </c>
      <c r="F13741">
        <v>2018</v>
      </c>
      <c r="G13741">
        <v>5.8</v>
      </c>
    </row>
    <row r="13742" spans="5:7">
      <c r="E13742" s="80">
        <v>43402</v>
      </c>
      <c r="F13742">
        <v>2018</v>
      </c>
      <c r="G13742">
        <v>5.8</v>
      </c>
    </row>
    <row r="13743" spans="5:7">
      <c r="E13743" s="80">
        <v>43403</v>
      </c>
      <c r="F13743">
        <v>2018</v>
      </c>
      <c r="G13743">
        <v>5.8</v>
      </c>
    </row>
    <row r="13744" spans="5:7">
      <c r="E13744" s="80">
        <v>43404</v>
      </c>
      <c r="F13744">
        <v>2018</v>
      </c>
      <c r="G13744">
        <v>5.8</v>
      </c>
    </row>
    <row r="13745" spans="5:7">
      <c r="E13745" s="80">
        <v>43405</v>
      </c>
      <c r="F13745">
        <v>2018</v>
      </c>
      <c r="G13745">
        <v>5.8</v>
      </c>
    </row>
    <row r="13746" spans="5:7">
      <c r="E13746" s="80">
        <v>43406</v>
      </c>
      <c r="F13746">
        <v>2018</v>
      </c>
      <c r="G13746">
        <v>5.8</v>
      </c>
    </row>
    <row r="13747" spans="5:7">
      <c r="E13747" s="80">
        <v>43407</v>
      </c>
      <c r="F13747">
        <v>2018</v>
      </c>
      <c r="G13747">
        <v>5.8</v>
      </c>
    </row>
    <row r="13748" spans="5:7">
      <c r="E13748" s="80">
        <v>43408</v>
      </c>
      <c r="F13748">
        <v>2018</v>
      </c>
      <c r="G13748">
        <v>5.8</v>
      </c>
    </row>
    <row r="13749" spans="5:7">
      <c r="E13749" s="80">
        <v>43409</v>
      </c>
      <c r="F13749">
        <v>2018</v>
      </c>
      <c r="G13749">
        <v>5.8</v>
      </c>
    </row>
    <row r="13750" spans="5:7">
      <c r="E13750" s="80">
        <v>43410</v>
      </c>
      <c r="F13750">
        <v>2018</v>
      </c>
      <c r="G13750">
        <v>5.8</v>
      </c>
    </row>
    <row r="13751" spans="5:7">
      <c r="E13751" s="80">
        <v>43411</v>
      </c>
      <c r="F13751">
        <v>2018</v>
      </c>
      <c r="G13751">
        <v>5.8</v>
      </c>
    </row>
    <row r="13752" spans="5:7">
      <c r="E13752" s="80">
        <v>43412</v>
      </c>
      <c r="F13752">
        <v>2018</v>
      </c>
      <c r="G13752">
        <v>5.65</v>
      </c>
    </row>
    <row r="13753" spans="5:7">
      <c r="E13753" s="80">
        <v>43413</v>
      </c>
      <c r="F13753">
        <v>2018</v>
      </c>
      <c r="G13753">
        <v>5.65</v>
      </c>
    </row>
    <row r="13754" spans="5:7">
      <c r="E13754" s="80">
        <v>43414</v>
      </c>
      <c r="F13754">
        <v>2018</v>
      </c>
      <c r="G13754">
        <v>5.65</v>
      </c>
    </row>
    <row r="13755" spans="5:7">
      <c r="E13755" s="80">
        <v>43415</v>
      </c>
      <c r="F13755">
        <v>2018</v>
      </c>
      <c r="G13755">
        <v>5.65</v>
      </c>
    </row>
    <row r="13756" spans="5:7">
      <c r="E13756" s="80">
        <v>43416</v>
      </c>
      <c r="F13756">
        <v>2018</v>
      </c>
      <c r="G13756">
        <v>5.65</v>
      </c>
    </row>
    <row r="13757" spans="5:7">
      <c r="E13757" s="80">
        <v>43417</v>
      </c>
      <c r="F13757">
        <v>2018</v>
      </c>
      <c r="G13757">
        <v>5.65</v>
      </c>
    </row>
    <row r="13758" spans="5:7">
      <c r="E13758" s="80">
        <v>43418</v>
      </c>
      <c r="F13758">
        <v>2018</v>
      </c>
      <c r="G13758">
        <v>5.65</v>
      </c>
    </row>
    <row r="13759" spans="5:7">
      <c r="E13759" s="80">
        <v>43419</v>
      </c>
      <c r="F13759">
        <v>2018</v>
      </c>
      <c r="G13759">
        <v>5.75</v>
      </c>
    </row>
    <row r="13760" spans="5:7">
      <c r="E13760" s="80">
        <v>43420</v>
      </c>
      <c r="F13760">
        <v>2018</v>
      </c>
      <c r="G13760">
        <v>5.75</v>
      </c>
    </row>
    <row r="13761" spans="5:7">
      <c r="E13761" s="80">
        <v>43421</v>
      </c>
      <c r="F13761">
        <v>2018</v>
      </c>
      <c r="G13761">
        <v>5.75</v>
      </c>
    </row>
    <row r="13762" spans="5:7">
      <c r="E13762" s="80">
        <v>43422</v>
      </c>
      <c r="F13762">
        <v>2018</v>
      </c>
      <c r="G13762">
        <v>5.75</v>
      </c>
    </row>
    <row r="13763" spans="5:7">
      <c r="E13763" s="80">
        <v>43423</v>
      </c>
      <c r="F13763">
        <v>2018</v>
      </c>
      <c r="G13763">
        <v>5.75</v>
      </c>
    </row>
    <row r="13764" spans="5:7">
      <c r="E13764" s="80">
        <v>43424</v>
      </c>
      <c r="F13764">
        <v>2018</v>
      </c>
      <c r="G13764">
        <v>5.75</v>
      </c>
    </row>
    <row r="13765" spans="5:7">
      <c r="E13765" s="80">
        <v>43425</v>
      </c>
      <c r="F13765">
        <v>2018</v>
      </c>
      <c r="G13765">
        <v>5.75</v>
      </c>
    </row>
    <row r="13766" spans="5:7">
      <c r="E13766" s="80">
        <v>43426</v>
      </c>
      <c r="F13766">
        <v>2018</v>
      </c>
      <c r="G13766">
        <v>5.7</v>
      </c>
    </row>
    <row r="13767" spans="5:7">
      <c r="E13767" s="80">
        <v>43427</v>
      </c>
      <c r="F13767">
        <v>2018</v>
      </c>
      <c r="G13767">
        <v>5.7</v>
      </c>
    </row>
    <row r="13768" spans="5:7">
      <c r="E13768" s="80">
        <v>43428</v>
      </c>
      <c r="F13768">
        <v>2018</v>
      </c>
      <c r="G13768">
        <v>5.7</v>
      </c>
    </row>
    <row r="13769" spans="5:7">
      <c r="E13769" s="80">
        <v>43429</v>
      </c>
      <c r="F13769">
        <v>2018</v>
      </c>
      <c r="G13769">
        <v>5.7</v>
      </c>
    </row>
    <row r="13770" spans="5:7">
      <c r="E13770" s="80">
        <v>43430</v>
      </c>
      <c r="F13770">
        <v>2018</v>
      </c>
      <c r="G13770">
        <v>5.7</v>
      </c>
    </row>
    <row r="13771" spans="5:7">
      <c r="E13771" s="80">
        <v>43431</v>
      </c>
      <c r="F13771">
        <v>2018</v>
      </c>
      <c r="G13771">
        <v>5.7</v>
      </c>
    </row>
    <row r="13772" spans="5:7">
      <c r="E13772" s="80">
        <v>43432</v>
      </c>
      <c r="F13772">
        <v>2018</v>
      </c>
      <c r="G13772">
        <v>5.7</v>
      </c>
    </row>
    <row r="13773" spans="5:7">
      <c r="E13773" s="80">
        <v>43433</v>
      </c>
      <c r="F13773">
        <v>2018</v>
      </c>
      <c r="G13773">
        <v>5.85</v>
      </c>
    </row>
    <row r="13774" spans="5:7">
      <c r="E13774" s="80">
        <v>43434</v>
      </c>
      <c r="F13774">
        <v>2018</v>
      </c>
      <c r="G13774">
        <v>5.85</v>
      </c>
    </row>
    <row r="13775" spans="5:7">
      <c r="E13775" s="80">
        <v>43435</v>
      </c>
      <c r="F13775">
        <v>2018</v>
      </c>
      <c r="G13775">
        <v>5.85</v>
      </c>
    </row>
    <row r="13776" spans="5:7">
      <c r="E13776" s="80">
        <v>43436</v>
      </c>
      <c r="F13776">
        <v>2018</v>
      </c>
      <c r="G13776">
        <v>5.85</v>
      </c>
    </row>
    <row r="13777" spans="5:7">
      <c r="E13777" s="80">
        <v>43437</v>
      </c>
      <c r="F13777">
        <v>2018</v>
      </c>
      <c r="G13777">
        <v>5.85</v>
      </c>
    </row>
    <row r="13778" spans="5:7">
      <c r="E13778" s="80">
        <v>43438</v>
      </c>
      <c r="F13778">
        <v>2018</v>
      </c>
      <c r="G13778">
        <v>5.85</v>
      </c>
    </row>
    <row r="13779" spans="5:7">
      <c r="E13779" s="80">
        <v>43439</v>
      </c>
      <c r="F13779">
        <v>2018</v>
      </c>
      <c r="G13779">
        <v>5.85</v>
      </c>
    </row>
    <row r="13780" spans="5:7">
      <c r="E13780" s="80">
        <v>43440</v>
      </c>
      <c r="F13780">
        <v>2018</v>
      </c>
      <c r="G13780">
        <v>5.8</v>
      </c>
    </row>
    <row r="13781" spans="5:7">
      <c r="E13781" s="80">
        <v>43441</v>
      </c>
      <c r="F13781">
        <v>2018</v>
      </c>
      <c r="G13781">
        <v>5.8</v>
      </c>
    </row>
    <row r="13782" spans="5:7">
      <c r="E13782" s="80">
        <v>43442</v>
      </c>
      <c r="F13782">
        <v>2018</v>
      </c>
      <c r="G13782">
        <v>5.8</v>
      </c>
    </row>
    <row r="13783" spans="5:7">
      <c r="E13783" s="80">
        <v>43443</v>
      </c>
      <c r="F13783">
        <v>2018</v>
      </c>
      <c r="G13783">
        <v>5.8</v>
      </c>
    </row>
    <row r="13784" spans="5:7">
      <c r="E13784" s="80">
        <v>43444</v>
      </c>
      <c r="F13784">
        <v>2018</v>
      </c>
      <c r="G13784">
        <v>5.8</v>
      </c>
    </row>
    <row r="13785" spans="5:7">
      <c r="E13785" s="80">
        <v>43445</v>
      </c>
      <c r="F13785">
        <v>2018</v>
      </c>
      <c r="G13785">
        <v>5.8</v>
      </c>
    </row>
    <row r="13786" spans="5:7">
      <c r="E13786" s="80">
        <v>43446</v>
      </c>
      <c r="F13786">
        <v>2018</v>
      </c>
      <c r="G13786">
        <v>5.8</v>
      </c>
    </row>
    <row r="13787" spans="5:7">
      <c r="E13787" s="80">
        <v>43447</v>
      </c>
      <c r="F13787">
        <v>2018</v>
      </c>
      <c r="G13787">
        <v>5.85</v>
      </c>
    </row>
    <row r="13788" spans="5:7">
      <c r="E13788" s="80">
        <v>43448</v>
      </c>
      <c r="F13788">
        <v>2018</v>
      </c>
      <c r="G13788">
        <v>5.85</v>
      </c>
    </row>
    <row r="13789" spans="5:7">
      <c r="E13789" s="80">
        <v>43449</v>
      </c>
      <c r="F13789">
        <v>2018</v>
      </c>
      <c r="G13789">
        <v>5.85</v>
      </c>
    </row>
    <row r="13790" spans="5:7">
      <c r="E13790" s="80">
        <v>43450</v>
      </c>
      <c r="F13790">
        <v>2018</v>
      </c>
      <c r="G13790">
        <v>5.85</v>
      </c>
    </row>
    <row r="13791" spans="5:7">
      <c r="E13791" s="80">
        <v>43451</v>
      </c>
      <c r="F13791">
        <v>2018</v>
      </c>
      <c r="G13791">
        <v>5.85</v>
      </c>
    </row>
    <row r="13792" spans="5:7">
      <c r="E13792" s="80">
        <v>43452</v>
      </c>
      <c r="F13792">
        <v>2018</v>
      </c>
      <c r="G13792">
        <v>5.85</v>
      </c>
    </row>
    <row r="13793" spans="5:7">
      <c r="E13793" s="80">
        <v>43453</v>
      </c>
      <c r="F13793">
        <v>2018</v>
      </c>
      <c r="G13793">
        <v>5.85</v>
      </c>
    </row>
    <row r="13794" spans="5:7">
      <c r="E13794" s="80">
        <v>43454</v>
      </c>
      <c r="F13794">
        <v>2018</v>
      </c>
      <c r="G13794">
        <v>5.95</v>
      </c>
    </row>
    <row r="13795" spans="5:7">
      <c r="E13795" s="80">
        <v>43455</v>
      </c>
      <c r="F13795">
        <v>2018</v>
      </c>
      <c r="G13795">
        <v>5.95</v>
      </c>
    </row>
    <row r="13796" spans="5:7">
      <c r="E13796" s="80">
        <v>43456</v>
      </c>
      <c r="F13796">
        <v>2018</v>
      </c>
      <c r="G13796">
        <v>5.95</v>
      </c>
    </row>
    <row r="13797" spans="5:7">
      <c r="E13797" s="80">
        <v>43457</v>
      </c>
      <c r="F13797">
        <v>2018</v>
      </c>
      <c r="G13797">
        <v>5.95</v>
      </c>
    </row>
    <row r="13798" spans="5:7">
      <c r="E13798" s="80">
        <v>43458</v>
      </c>
      <c r="F13798">
        <v>2018</v>
      </c>
      <c r="G13798">
        <v>5.95</v>
      </c>
    </row>
    <row r="13799" spans="5:7">
      <c r="E13799" s="80">
        <v>43459</v>
      </c>
      <c r="F13799">
        <v>2018</v>
      </c>
      <c r="G13799">
        <v>5.95</v>
      </c>
    </row>
    <row r="13800" spans="5:7">
      <c r="E13800" s="80">
        <v>43460</v>
      </c>
      <c r="F13800">
        <v>2018</v>
      </c>
      <c r="G13800">
        <v>5.95</v>
      </c>
    </row>
    <row r="13801" spans="5:7">
      <c r="E13801" s="80">
        <v>43461</v>
      </c>
      <c r="F13801">
        <v>2018</v>
      </c>
      <c r="G13801">
        <v>6</v>
      </c>
    </row>
    <row r="13802" spans="5:7">
      <c r="E13802" s="80">
        <v>43462</v>
      </c>
      <c r="F13802">
        <v>2018</v>
      </c>
      <c r="G13802">
        <v>6</v>
      </c>
    </row>
    <row r="13803" spans="5:7">
      <c r="E13803" s="80">
        <v>43463</v>
      </c>
      <c r="F13803">
        <v>2018</v>
      </c>
      <c r="G13803">
        <v>6</v>
      </c>
    </row>
    <row r="13804" spans="5:7">
      <c r="E13804" s="80">
        <v>43464</v>
      </c>
      <c r="F13804">
        <v>2018</v>
      </c>
      <c r="G13804">
        <v>6</v>
      </c>
    </row>
    <row r="13805" spans="5:7">
      <c r="E13805" s="80">
        <v>43465</v>
      </c>
      <c r="F13805">
        <v>2018</v>
      </c>
      <c r="G13805">
        <v>6</v>
      </c>
    </row>
    <row r="13806" spans="5:7">
      <c r="E13806" s="80">
        <v>43466</v>
      </c>
      <c r="F13806">
        <v>2019</v>
      </c>
      <c r="G13806">
        <v>6</v>
      </c>
    </row>
    <row r="13807" spans="5:7">
      <c r="E13807" s="80">
        <v>43467</v>
      </c>
      <c r="F13807">
        <v>2019</v>
      </c>
      <c r="G13807">
        <v>6</v>
      </c>
    </row>
    <row r="13808" spans="5:7">
      <c r="E13808" s="80">
        <v>43468</v>
      </c>
      <c r="F13808">
        <v>2019</v>
      </c>
      <c r="G13808">
        <v>6</v>
      </c>
    </row>
    <row r="13809" spans="5:7">
      <c r="E13809" s="80">
        <v>43469</v>
      </c>
      <c r="F13809">
        <v>2019</v>
      </c>
      <c r="G13809">
        <v>6</v>
      </c>
    </row>
    <row r="13810" spans="5:7">
      <c r="E13810" s="80">
        <v>43470</v>
      </c>
      <c r="F13810">
        <v>2019</v>
      </c>
      <c r="G13810">
        <v>6</v>
      </c>
    </row>
    <row r="13811" spans="5:7">
      <c r="E13811" s="80">
        <v>43471</v>
      </c>
      <c r="F13811">
        <v>2019</v>
      </c>
      <c r="G13811">
        <v>6</v>
      </c>
    </row>
    <row r="13812" spans="5:7">
      <c r="E13812" s="80">
        <v>43472</v>
      </c>
      <c r="F13812">
        <v>2019</v>
      </c>
      <c r="G13812">
        <v>6</v>
      </c>
    </row>
    <row r="13813" spans="5:7">
      <c r="E13813" s="80">
        <v>43473</v>
      </c>
      <c r="F13813">
        <v>2019</v>
      </c>
      <c r="G13813">
        <v>6</v>
      </c>
    </row>
    <row r="13814" spans="5:7">
      <c r="E13814" s="80">
        <v>43474</v>
      </c>
      <c r="F13814">
        <v>2019</v>
      </c>
      <c r="G13814">
        <v>6</v>
      </c>
    </row>
    <row r="13815" spans="5:7">
      <c r="E13815" s="80">
        <v>43475</v>
      </c>
      <c r="F13815">
        <v>2019</v>
      </c>
      <c r="G13815">
        <v>6.05</v>
      </c>
    </row>
    <row r="13816" spans="5:7">
      <c r="E13816" s="80">
        <v>43476</v>
      </c>
      <c r="F13816">
        <v>2019</v>
      </c>
      <c r="G13816">
        <v>6.05</v>
      </c>
    </row>
    <row r="13817" spans="5:7">
      <c r="E13817" s="80">
        <v>43477</v>
      </c>
      <c r="F13817">
        <v>2019</v>
      </c>
      <c r="G13817">
        <v>6.05</v>
      </c>
    </row>
    <row r="13818" spans="5:7">
      <c r="E13818" s="80">
        <v>43478</v>
      </c>
      <c r="F13818">
        <v>2019</v>
      </c>
      <c r="G13818">
        <v>6.05</v>
      </c>
    </row>
    <row r="13819" spans="5:7">
      <c r="E13819" s="80">
        <v>43479</v>
      </c>
      <c r="F13819">
        <v>2019</v>
      </c>
      <c r="G13819">
        <v>6.05</v>
      </c>
    </row>
    <row r="13820" spans="5:7">
      <c r="E13820" s="80">
        <v>43480</v>
      </c>
      <c r="F13820">
        <v>2019</v>
      </c>
      <c r="G13820">
        <v>6.05</v>
      </c>
    </row>
    <row r="13821" spans="5:7">
      <c r="E13821" s="80">
        <v>43481</v>
      </c>
      <c r="F13821">
        <v>2019</v>
      </c>
      <c r="G13821">
        <v>6.05</v>
      </c>
    </row>
    <row r="13822" spans="5:7">
      <c r="E13822" s="80">
        <v>43482</v>
      </c>
      <c r="F13822">
        <v>2019</v>
      </c>
      <c r="G13822">
        <v>6.1</v>
      </c>
    </row>
    <row r="13823" spans="5:7">
      <c r="E13823" s="80">
        <v>43483</v>
      </c>
      <c r="F13823">
        <v>2019</v>
      </c>
      <c r="G13823">
        <v>6.1</v>
      </c>
    </row>
    <row r="13824" spans="5:7">
      <c r="E13824" s="80">
        <v>43484</v>
      </c>
      <c r="F13824">
        <v>2019</v>
      </c>
      <c r="G13824">
        <v>6.1</v>
      </c>
    </row>
    <row r="13825" spans="5:7">
      <c r="E13825" s="80">
        <v>43485</v>
      </c>
      <c r="F13825">
        <v>2019</v>
      </c>
      <c r="G13825">
        <v>6.1</v>
      </c>
    </row>
    <row r="13826" spans="5:7">
      <c r="E13826" s="80">
        <v>43486</v>
      </c>
      <c r="F13826">
        <v>2019</v>
      </c>
      <c r="G13826">
        <v>6.1</v>
      </c>
    </row>
    <row r="13827" spans="5:7">
      <c r="E13827" s="80">
        <v>43487</v>
      </c>
      <c r="F13827">
        <v>2019</v>
      </c>
      <c r="G13827">
        <v>6.1</v>
      </c>
    </row>
    <row r="13828" spans="5:7">
      <c r="E13828" s="80">
        <v>43488</v>
      </c>
      <c r="F13828">
        <v>2019</v>
      </c>
      <c r="G13828">
        <v>6.1</v>
      </c>
    </row>
    <row r="13829" spans="5:7">
      <c r="E13829" s="80">
        <v>43489</v>
      </c>
      <c r="F13829">
        <v>2019</v>
      </c>
      <c r="G13829">
        <v>6.15</v>
      </c>
    </row>
    <row r="13830" spans="5:7">
      <c r="E13830" s="80">
        <v>43490</v>
      </c>
      <c r="F13830">
        <v>2019</v>
      </c>
      <c r="G13830">
        <v>6.15</v>
      </c>
    </row>
    <row r="13831" spans="5:7">
      <c r="E13831" s="80">
        <v>43491</v>
      </c>
      <c r="F13831">
        <v>2019</v>
      </c>
      <c r="G13831">
        <v>6.15</v>
      </c>
    </row>
    <row r="13832" spans="5:7">
      <c r="E13832" s="80">
        <v>43492</v>
      </c>
      <c r="F13832">
        <v>2019</v>
      </c>
      <c r="G13832">
        <v>6.15</v>
      </c>
    </row>
    <row r="13833" spans="5:7">
      <c r="E13833" s="80">
        <v>43493</v>
      </c>
      <c r="F13833">
        <v>2019</v>
      </c>
      <c r="G13833">
        <v>6.15</v>
      </c>
    </row>
    <row r="13834" spans="5:7">
      <c r="E13834" s="80">
        <v>43494</v>
      </c>
      <c r="F13834">
        <v>2019</v>
      </c>
      <c r="G13834">
        <v>6.15</v>
      </c>
    </row>
    <row r="13835" spans="5:7">
      <c r="E13835" s="80">
        <v>43495</v>
      </c>
      <c r="F13835">
        <v>2019</v>
      </c>
      <c r="G13835">
        <v>6.15</v>
      </c>
    </row>
    <row r="13836" spans="5:7">
      <c r="E13836" s="80">
        <v>43496</v>
      </c>
      <c r="F13836">
        <v>2019</v>
      </c>
      <c r="G13836">
        <v>6.25</v>
      </c>
    </row>
    <row r="13837" spans="5:7">
      <c r="E13837" s="80">
        <v>43497</v>
      </c>
      <c r="F13837">
        <v>2019</v>
      </c>
      <c r="G13837">
        <v>6.25</v>
      </c>
    </row>
    <row r="13838" spans="5:7">
      <c r="E13838" s="80">
        <v>43498</v>
      </c>
      <c r="F13838">
        <v>2019</v>
      </c>
      <c r="G13838">
        <v>6.25</v>
      </c>
    </row>
    <row r="13839" spans="5:7">
      <c r="E13839" s="80">
        <v>43499</v>
      </c>
      <c r="F13839">
        <v>2019</v>
      </c>
      <c r="G13839">
        <v>6.25</v>
      </c>
    </row>
    <row r="13840" spans="5:7">
      <c r="E13840" s="80">
        <v>43500</v>
      </c>
      <c r="F13840">
        <v>2019</v>
      </c>
      <c r="G13840">
        <v>6.25</v>
      </c>
    </row>
    <row r="13841" spans="5:7">
      <c r="E13841" s="80">
        <v>43501</v>
      </c>
      <c r="F13841">
        <v>2019</v>
      </c>
      <c r="G13841">
        <v>6.25</v>
      </c>
    </row>
    <row r="13842" spans="5:7">
      <c r="E13842" s="80">
        <v>43502</v>
      </c>
      <c r="F13842">
        <v>2019</v>
      </c>
      <c r="G13842">
        <v>6.25</v>
      </c>
    </row>
    <row r="13843" spans="5:7">
      <c r="E13843" s="80">
        <v>43503</v>
      </c>
      <c r="F13843">
        <v>2019</v>
      </c>
      <c r="G13843">
        <v>6.15</v>
      </c>
    </row>
    <row r="13844" spans="5:7">
      <c r="E13844" s="80">
        <v>43504</v>
      </c>
      <c r="F13844">
        <v>2019</v>
      </c>
      <c r="G13844">
        <v>6.15</v>
      </c>
    </row>
    <row r="13845" spans="5:7">
      <c r="E13845" s="80">
        <v>43505</v>
      </c>
      <c r="F13845">
        <v>2019</v>
      </c>
      <c r="G13845">
        <v>6.15</v>
      </c>
    </row>
    <row r="13846" spans="5:7">
      <c r="E13846" s="80">
        <v>43506</v>
      </c>
      <c r="F13846">
        <v>2019</v>
      </c>
      <c r="G13846">
        <v>6.15</v>
      </c>
    </row>
    <row r="13847" spans="5:7">
      <c r="E13847" s="80">
        <v>43507</v>
      </c>
      <c r="F13847">
        <v>2019</v>
      </c>
      <c r="G13847">
        <v>6.15</v>
      </c>
    </row>
    <row r="13848" spans="5:7">
      <c r="E13848" s="80">
        <v>43508</v>
      </c>
      <c r="F13848">
        <v>2019</v>
      </c>
      <c r="G13848">
        <v>6.15</v>
      </c>
    </row>
    <row r="13849" spans="5:7">
      <c r="E13849" s="80">
        <v>43509</v>
      </c>
      <c r="F13849">
        <v>2019</v>
      </c>
      <c r="G13849">
        <v>6.15</v>
      </c>
    </row>
    <row r="13850" spans="5:7">
      <c r="E13850" s="80">
        <v>43510</v>
      </c>
      <c r="F13850">
        <v>2019</v>
      </c>
      <c r="G13850">
        <v>6.2</v>
      </c>
    </row>
    <row r="13851" spans="5:7">
      <c r="E13851" s="80">
        <v>43511</v>
      </c>
      <c r="F13851">
        <v>2019</v>
      </c>
      <c r="G13851">
        <v>6.2</v>
      </c>
    </row>
    <row r="13852" spans="5:7">
      <c r="E13852" s="80">
        <v>43512</v>
      </c>
      <c r="F13852">
        <v>2019</v>
      </c>
      <c r="G13852">
        <v>6.2</v>
      </c>
    </row>
    <row r="13853" spans="5:7">
      <c r="E13853" s="80">
        <v>43513</v>
      </c>
      <c r="F13853">
        <v>2019</v>
      </c>
      <c r="G13853">
        <v>6.2</v>
      </c>
    </row>
    <row r="13854" spans="5:7">
      <c r="E13854" s="80">
        <v>43514</v>
      </c>
      <c r="F13854">
        <v>2019</v>
      </c>
      <c r="G13854">
        <v>6.2</v>
      </c>
    </row>
    <row r="13855" spans="5:7">
      <c r="E13855" s="80">
        <v>43515</v>
      </c>
      <c r="F13855">
        <v>2019</v>
      </c>
      <c r="G13855">
        <v>6.2</v>
      </c>
    </row>
    <row r="13856" spans="5:7">
      <c r="E13856" s="80">
        <v>43516</v>
      </c>
      <c r="F13856">
        <v>2019</v>
      </c>
      <c r="G13856">
        <v>6.2</v>
      </c>
    </row>
    <row r="13857" spans="5:7">
      <c r="E13857" s="80">
        <v>43517</v>
      </c>
      <c r="F13857">
        <v>2019</v>
      </c>
      <c r="G13857">
        <v>6.1</v>
      </c>
    </row>
    <row r="13858" spans="5:7">
      <c r="E13858" s="80">
        <v>43518</v>
      </c>
      <c r="F13858">
        <v>2019</v>
      </c>
      <c r="G13858">
        <v>6.1</v>
      </c>
    </row>
    <row r="13859" spans="5:7">
      <c r="E13859" s="80">
        <v>43519</v>
      </c>
      <c r="F13859">
        <v>2019</v>
      </c>
      <c r="G13859">
        <v>6.1</v>
      </c>
    </row>
    <row r="13860" spans="5:7">
      <c r="E13860" s="80">
        <v>43520</v>
      </c>
      <c r="F13860">
        <v>2019</v>
      </c>
      <c r="G13860">
        <v>6.1</v>
      </c>
    </row>
    <row r="13861" spans="5:7">
      <c r="E13861" s="80">
        <v>43521</v>
      </c>
      <c r="F13861">
        <v>2019</v>
      </c>
      <c r="G13861">
        <v>6.1</v>
      </c>
    </row>
    <row r="13862" spans="5:7">
      <c r="E13862" s="80">
        <v>43522</v>
      </c>
      <c r="F13862">
        <v>2019</v>
      </c>
      <c r="G13862">
        <v>6.1</v>
      </c>
    </row>
    <row r="13863" spans="5:7">
      <c r="E13863" s="80">
        <v>43523</v>
      </c>
      <c r="F13863">
        <v>2019</v>
      </c>
      <c r="G13863">
        <v>6.1</v>
      </c>
    </row>
    <row r="13864" spans="5:7">
      <c r="E13864" s="80">
        <v>43524</v>
      </c>
      <c r="F13864">
        <v>2019</v>
      </c>
      <c r="G13864">
        <v>6.25</v>
      </c>
    </row>
    <row r="13865" spans="5:7">
      <c r="E13865" s="80">
        <v>43525</v>
      </c>
      <c r="F13865">
        <v>2019</v>
      </c>
      <c r="G13865">
        <v>6.25</v>
      </c>
    </row>
    <row r="13866" spans="5:7">
      <c r="E13866" s="80">
        <v>43526</v>
      </c>
      <c r="F13866">
        <v>2019</v>
      </c>
      <c r="G13866">
        <v>6.25</v>
      </c>
    </row>
    <row r="13867" spans="5:7">
      <c r="E13867" s="80">
        <v>43527</v>
      </c>
      <c r="F13867">
        <v>2019</v>
      </c>
      <c r="G13867">
        <v>6.25</v>
      </c>
    </row>
    <row r="13868" spans="5:7">
      <c r="E13868" s="80">
        <v>43528</v>
      </c>
      <c r="F13868">
        <v>2019</v>
      </c>
      <c r="G13868">
        <v>6.25</v>
      </c>
    </row>
    <row r="13869" spans="5:7">
      <c r="E13869" s="80">
        <v>43529</v>
      </c>
      <c r="F13869">
        <v>2019</v>
      </c>
      <c r="G13869">
        <v>6.25</v>
      </c>
    </row>
    <row r="13870" spans="5:7">
      <c r="E13870" s="80">
        <v>43530</v>
      </c>
      <c r="F13870">
        <v>2019</v>
      </c>
      <c r="G13870">
        <v>6.25</v>
      </c>
    </row>
    <row r="13871" spans="5:7">
      <c r="E13871" s="80">
        <v>43531</v>
      </c>
      <c r="F13871">
        <v>2019</v>
      </c>
      <c r="G13871">
        <v>6.15</v>
      </c>
    </row>
    <row r="13872" spans="5:7">
      <c r="E13872" s="80">
        <v>43532</v>
      </c>
      <c r="F13872">
        <v>2019</v>
      </c>
      <c r="G13872">
        <v>6.15</v>
      </c>
    </row>
    <row r="13873" spans="5:7">
      <c r="E13873" s="80">
        <v>43533</v>
      </c>
      <c r="F13873">
        <v>2019</v>
      </c>
      <c r="G13873">
        <v>6.15</v>
      </c>
    </row>
    <row r="13874" spans="5:7">
      <c r="E13874" s="80">
        <v>43534</v>
      </c>
      <c r="F13874">
        <v>2019</v>
      </c>
      <c r="G13874">
        <v>6.15</v>
      </c>
    </row>
    <row r="13875" spans="5:7">
      <c r="E13875" s="80">
        <v>43535</v>
      </c>
      <c r="F13875">
        <v>2019</v>
      </c>
      <c r="G13875">
        <v>6.15</v>
      </c>
    </row>
    <row r="13876" spans="5:7">
      <c r="E13876" s="80">
        <v>43536</v>
      </c>
      <c r="F13876">
        <v>2019</v>
      </c>
      <c r="G13876">
        <v>6.15</v>
      </c>
    </row>
    <row r="13877" spans="5:7">
      <c r="E13877" s="80">
        <v>43537</v>
      </c>
      <c r="F13877">
        <v>2019</v>
      </c>
      <c r="G13877">
        <v>6.15</v>
      </c>
    </row>
    <row r="13878" spans="5:7">
      <c r="E13878" s="80">
        <v>43538</v>
      </c>
      <c r="F13878">
        <v>2019</v>
      </c>
      <c r="G13878">
        <v>6.2</v>
      </c>
    </row>
    <row r="13879" spans="5:7">
      <c r="E13879" s="80">
        <v>43539</v>
      </c>
      <c r="F13879">
        <v>2019</v>
      </c>
      <c r="G13879">
        <v>6.2</v>
      </c>
    </row>
    <row r="13880" spans="5:7">
      <c r="E13880" s="80">
        <v>43540</v>
      </c>
      <c r="F13880">
        <v>2019</v>
      </c>
      <c r="G13880">
        <v>6.2</v>
      </c>
    </row>
    <row r="13881" spans="5:7">
      <c r="E13881" s="80">
        <v>43541</v>
      </c>
      <c r="F13881">
        <v>2019</v>
      </c>
      <c r="G13881">
        <v>6.2</v>
      </c>
    </row>
    <row r="13882" spans="5:7">
      <c r="E13882" s="80">
        <v>43542</v>
      </c>
      <c r="F13882">
        <v>2019</v>
      </c>
      <c r="G13882">
        <v>6.2</v>
      </c>
    </row>
    <row r="13883" spans="5:7">
      <c r="E13883" s="80">
        <v>43543</v>
      </c>
      <c r="F13883">
        <v>2019</v>
      </c>
      <c r="G13883">
        <v>6.2</v>
      </c>
    </row>
    <row r="13884" spans="5:7">
      <c r="E13884" s="80">
        <v>43544</v>
      </c>
      <c r="F13884">
        <v>2019</v>
      </c>
      <c r="G13884">
        <v>6.2</v>
      </c>
    </row>
    <row r="13885" spans="5:7">
      <c r="E13885" s="80">
        <v>43545</v>
      </c>
      <c r="F13885">
        <v>2019</v>
      </c>
      <c r="G13885">
        <v>6.15</v>
      </c>
    </row>
    <row r="13886" spans="5:7">
      <c r="E13886" s="80">
        <v>43546</v>
      </c>
      <c r="F13886">
        <v>2019</v>
      </c>
      <c r="G13886">
        <v>6.15</v>
      </c>
    </row>
    <row r="13887" spans="5:7">
      <c r="E13887" s="80">
        <v>43547</v>
      </c>
      <c r="F13887">
        <v>2019</v>
      </c>
      <c r="G13887">
        <v>6.15</v>
      </c>
    </row>
    <row r="13888" spans="5:7">
      <c r="E13888" s="80">
        <v>43548</v>
      </c>
      <c r="F13888">
        <v>2019</v>
      </c>
      <c r="G13888">
        <v>6.15</v>
      </c>
    </row>
    <row r="13889" spans="5:7">
      <c r="E13889" s="80">
        <v>43549</v>
      </c>
      <c r="F13889">
        <v>2019</v>
      </c>
      <c r="G13889">
        <v>6.15</v>
      </c>
    </row>
    <row r="13890" spans="5:7">
      <c r="E13890" s="80">
        <v>43550</v>
      </c>
      <c r="F13890">
        <v>2019</v>
      </c>
      <c r="G13890">
        <v>6.15</v>
      </c>
    </row>
    <row r="13891" spans="5:7">
      <c r="E13891" s="80">
        <v>43551</v>
      </c>
      <c r="F13891">
        <v>2019</v>
      </c>
      <c r="G13891">
        <v>6.15</v>
      </c>
    </row>
    <row r="13892" spans="5:7">
      <c r="E13892" s="80">
        <v>43552</v>
      </c>
      <c r="F13892">
        <v>2019</v>
      </c>
      <c r="G13892">
        <v>6.2</v>
      </c>
    </row>
    <row r="13893" spans="5:7">
      <c r="E13893" s="80">
        <v>43553</v>
      </c>
      <c r="F13893">
        <v>2019</v>
      </c>
      <c r="G13893">
        <v>6.2</v>
      </c>
    </row>
    <row r="13894" spans="5:7">
      <c r="E13894" s="80">
        <v>43554</v>
      </c>
      <c r="F13894">
        <v>2019</v>
      </c>
      <c r="G13894">
        <v>6.2</v>
      </c>
    </row>
    <row r="13895" spans="5:7">
      <c r="E13895" s="80">
        <v>43555</v>
      </c>
      <c r="F13895">
        <v>2019</v>
      </c>
      <c r="G13895">
        <v>6.2</v>
      </c>
    </row>
    <row r="13896" spans="5:7">
      <c r="E13896" s="80">
        <v>43556</v>
      </c>
      <c r="F13896">
        <v>2019</v>
      </c>
      <c r="G13896">
        <v>6.2</v>
      </c>
    </row>
    <row r="13897" spans="5:7">
      <c r="E13897" s="80">
        <v>43557</v>
      </c>
      <c r="F13897">
        <v>2019</v>
      </c>
      <c r="G13897">
        <v>6.2</v>
      </c>
    </row>
    <row r="13898" spans="5:7">
      <c r="E13898" s="80">
        <v>43558</v>
      </c>
      <c r="F13898">
        <v>2019</v>
      </c>
      <c r="G13898">
        <v>6.2</v>
      </c>
    </row>
    <row r="13899" spans="5:7">
      <c r="E13899" s="80">
        <v>43559</v>
      </c>
      <c r="F13899">
        <v>2019</v>
      </c>
      <c r="G13899">
        <v>6.1</v>
      </c>
    </row>
    <row r="13900" spans="5:7">
      <c r="E13900" s="80">
        <v>43560</v>
      </c>
      <c r="F13900">
        <v>2019</v>
      </c>
      <c r="G13900">
        <v>6.1</v>
      </c>
    </row>
    <row r="13901" spans="5:7">
      <c r="E13901" s="80">
        <v>43561</v>
      </c>
      <c r="F13901">
        <v>2019</v>
      </c>
      <c r="G13901">
        <v>6.1</v>
      </c>
    </row>
    <row r="13902" spans="5:7">
      <c r="E13902" s="80">
        <v>43562</v>
      </c>
      <c r="F13902">
        <v>2019</v>
      </c>
      <c r="G13902">
        <v>6.1</v>
      </c>
    </row>
    <row r="13903" spans="5:7">
      <c r="E13903" s="80">
        <v>43563</v>
      </c>
      <c r="F13903">
        <v>2019</v>
      </c>
      <c r="G13903">
        <v>6.1</v>
      </c>
    </row>
    <row r="13904" spans="5:7">
      <c r="E13904" s="80">
        <v>43564</v>
      </c>
      <c r="F13904">
        <v>2019</v>
      </c>
      <c r="G13904">
        <v>6.1</v>
      </c>
    </row>
    <row r="13905" spans="5:7">
      <c r="E13905" s="80">
        <v>43565</v>
      </c>
      <c r="F13905">
        <v>2019</v>
      </c>
      <c r="G13905">
        <v>6.1</v>
      </c>
    </row>
    <row r="13906" spans="5:7">
      <c r="E13906" s="80">
        <v>43566</v>
      </c>
      <c r="F13906">
        <v>2019</v>
      </c>
      <c r="G13906">
        <v>6.2</v>
      </c>
    </row>
    <row r="13907" spans="5:7">
      <c r="E13907" s="80">
        <v>43567</v>
      </c>
      <c r="F13907">
        <v>2019</v>
      </c>
      <c r="G13907">
        <v>6.2</v>
      </c>
    </row>
    <row r="13908" spans="5:7">
      <c r="E13908" s="80">
        <v>43568</v>
      </c>
      <c r="F13908">
        <v>2019</v>
      </c>
      <c r="G13908">
        <v>6.2</v>
      </c>
    </row>
    <row r="13909" spans="5:7">
      <c r="E13909" s="80">
        <v>43569</v>
      </c>
      <c r="F13909">
        <v>2019</v>
      </c>
      <c r="G13909">
        <v>6.2</v>
      </c>
    </row>
    <row r="13910" spans="5:7">
      <c r="E13910" s="80">
        <v>43570</v>
      </c>
      <c r="F13910">
        <v>2019</v>
      </c>
      <c r="G13910">
        <v>6.2</v>
      </c>
    </row>
    <row r="13911" spans="5:7">
      <c r="E13911" s="80">
        <v>43571</v>
      </c>
      <c r="F13911">
        <v>2019</v>
      </c>
      <c r="G13911">
        <v>6.2</v>
      </c>
    </row>
    <row r="13912" spans="5:7">
      <c r="E13912" s="80">
        <v>43572</v>
      </c>
      <c r="F13912">
        <v>2019</v>
      </c>
      <c r="G13912">
        <v>6.2</v>
      </c>
    </row>
    <row r="13913" spans="5:7">
      <c r="E13913" s="80">
        <v>43573</v>
      </c>
      <c r="F13913">
        <v>2019</v>
      </c>
      <c r="G13913">
        <v>6.05</v>
      </c>
    </row>
    <row r="13914" spans="5:7">
      <c r="E13914" s="80">
        <v>43574</v>
      </c>
      <c r="F13914">
        <v>2019</v>
      </c>
      <c r="G13914">
        <v>6.05</v>
      </c>
    </row>
    <row r="13915" spans="5:7">
      <c r="E13915" s="80">
        <v>43575</v>
      </c>
      <c r="F13915">
        <v>2019</v>
      </c>
      <c r="G13915">
        <v>6.05</v>
      </c>
    </row>
    <row r="13916" spans="5:7">
      <c r="E13916" s="80">
        <v>43576</v>
      </c>
      <c r="F13916">
        <v>2019</v>
      </c>
      <c r="G13916">
        <v>6.05</v>
      </c>
    </row>
    <row r="13917" spans="5:7">
      <c r="E13917" s="80">
        <v>43577</v>
      </c>
      <c r="F13917">
        <v>2019</v>
      </c>
      <c r="G13917">
        <v>6.05</v>
      </c>
    </row>
    <row r="13918" spans="5:7">
      <c r="E13918" s="80">
        <v>43578</v>
      </c>
      <c r="F13918">
        <v>2019</v>
      </c>
      <c r="G13918">
        <v>6.05</v>
      </c>
    </row>
    <row r="13919" spans="5:7">
      <c r="E13919" s="80">
        <v>43579</v>
      </c>
      <c r="F13919">
        <v>2019</v>
      </c>
      <c r="G13919">
        <v>6.05</v>
      </c>
    </row>
    <row r="13920" spans="5:7">
      <c r="E13920" s="80">
        <v>43580</v>
      </c>
      <c r="F13920">
        <v>2019</v>
      </c>
      <c r="G13920">
        <v>6.15</v>
      </c>
    </row>
    <row r="13921" spans="5:7">
      <c r="E13921" s="80">
        <v>43581</v>
      </c>
      <c r="F13921">
        <v>2019</v>
      </c>
      <c r="G13921">
        <v>6.15</v>
      </c>
    </row>
    <row r="13922" spans="5:7">
      <c r="E13922" s="80">
        <v>43582</v>
      </c>
      <c r="F13922">
        <v>2019</v>
      </c>
      <c r="G13922">
        <v>6.15</v>
      </c>
    </row>
    <row r="13923" spans="5:7">
      <c r="E13923" s="80">
        <v>43583</v>
      </c>
      <c r="F13923">
        <v>2019</v>
      </c>
      <c r="G13923">
        <v>6.15</v>
      </c>
    </row>
    <row r="13924" spans="5:7">
      <c r="E13924" s="80">
        <v>43584</v>
      </c>
      <c r="F13924">
        <v>2019</v>
      </c>
      <c r="G13924">
        <v>6.15</v>
      </c>
    </row>
    <row r="13925" spans="5:7">
      <c r="E13925" s="80">
        <v>43585</v>
      </c>
      <c r="F13925">
        <v>2019</v>
      </c>
      <c r="G13925">
        <v>6.15</v>
      </c>
    </row>
    <row r="13926" spans="5:7">
      <c r="E13926" s="80">
        <v>43586</v>
      </c>
      <c r="F13926">
        <v>2019</v>
      </c>
      <c r="G13926">
        <v>6.15</v>
      </c>
    </row>
    <row r="13927" spans="5:7">
      <c r="E13927" s="80">
        <v>43587</v>
      </c>
      <c r="F13927">
        <v>2019</v>
      </c>
      <c r="G13927">
        <v>6.25</v>
      </c>
    </row>
    <row r="13928" spans="5:7">
      <c r="E13928" s="80">
        <v>43588</v>
      </c>
      <c r="F13928">
        <v>2019</v>
      </c>
      <c r="G13928">
        <v>6.25</v>
      </c>
    </row>
    <row r="13929" spans="5:7">
      <c r="E13929" s="80">
        <v>43589</v>
      </c>
      <c r="F13929">
        <v>2019</v>
      </c>
      <c r="G13929">
        <v>6.25</v>
      </c>
    </row>
    <row r="13930" spans="5:7">
      <c r="E13930" s="80">
        <v>43590</v>
      </c>
      <c r="F13930">
        <v>2019</v>
      </c>
      <c r="G13930">
        <v>6.25</v>
      </c>
    </row>
    <row r="13931" spans="5:7">
      <c r="E13931" s="80">
        <v>43591</v>
      </c>
      <c r="F13931">
        <v>2019</v>
      </c>
      <c r="G13931">
        <v>6.25</v>
      </c>
    </row>
    <row r="13932" spans="5:7">
      <c r="E13932" s="80">
        <v>43592</v>
      </c>
      <c r="F13932">
        <v>2019</v>
      </c>
      <c r="G13932">
        <v>6.25</v>
      </c>
    </row>
    <row r="13933" spans="5:7">
      <c r="E13933" s="80">
        <v>43593</v>
      </c>
      <c r="F13933">
        <v>2019</v>
      </c>
      <c r="G13933">
        <v>6.25</v>
      </c>
    </row>
    <row r="13934" spans="5:7">
      <c r="E13934" s="80">
        <v>43594</v>
      </c>
      <c r="F13934">
        <v>2019</v>
      </c>
      <c r="G13934">
        <v>6.15</v>
      </c>
    </row>
    <row r="13935" spans="5:7">
      <c r="E13935" s="80">
        <v>43595</v>
      </c>
      <c r="F13935">
        <v>2019</v>
      </c>
      <c r="G13935">
        <v>6.15</v>
      </c>
    </row>
    <row r="13936" spans="5:7">
      <c r="E13936" s="80">
        <v>43596</v>
      </c>
      <c r="F13936">
        <v>2019</v>
      </c>
      <c r="G13936">
        <v>6.15</v>
      </c>
    </row>
    <row r="13937" spans="5:7">
      <c r="E13937" s="80">
        <v>43597</v>
      </c>
      <c r="F13937">
        <v>2019</v>
      </c>
      <c r="G13937">
        <v>6.15</v>
      </c>
    </row>
    <row r="13938" spans="5:7">
      <c r="E13938" s="80">
        <v>43598</v>
      </c>
      <c r="F13938">
        <v>2019</v>
      </c>
      <c r="G13938">
        <v>6.15</v>
      </c>
    </row>
    <row r="13939" spans="5:7">
      <c r="E13939" s="80">
        <v>43599</v>
      </c>
      <c r="F13939">
        <v>2019</v>
      </c>
      <c r="G13939">
        <v>6.15</v>
      </c>
    </row>
    <row r="13940" spans="5:7">
      <c r="E13940" s="80">
        <v>43600</v>
      </c>
      <c r="F13940">
        <v>2019</v>
      </c>
      <c r="G13940">
        <v>6.15</v>
      </c>
    </row>
    <row r="13941" spans="5:7">
      <c r="E13941" s="80">
        <v>43601</v>
      </c>
      <c r="F13941">
        <v>2019</v>
      </c>
      <c r="G13941">
        <v>6.2</v>
      </c>
    </row>
    <row r="13942" spans="5:7">
      <c r="E13942" s="80">
        <v>43602</v>
      </c>
      <c r="F13942">
        <v>2019</v>
      </c>
      <c r="G13942">
        <v>6.2</v>
      </c>
    </row>
    <row r="13943" spans="5:7">
      <c r="E13943" s="80">
        <v>43603</v>
      </c>
      <c r="F13943">
        <v>2019</v>
      </c>
      <c r="G13943">
        <v>6.2</v>
      </c>
    </row>
    <row r="13944" spans="5:7">
      <c r="E13944" s="80">
        <v>43604</v>
      </c>
      <c r="F13944">
        <v>2019</v>
      </c>
      <c r="G13944">
        <v>6.2</v>
      </c>
    </row>
    <row r="13945" spans="5:7">
      <c r="E13945" s="80">
        <v>43605</v>
      </c>
      <c r="F13945">
        <v>2019</v>
      </c>
      <c r="G13945">
        <v>6.2</v>
      </c>
    </row>
    <row r="13946" spans="5:7">
      <c r="E13946" s="80">
        <v>43606</v>
      </c>
      <c r="F13946">
        <v>2019</v>
      </c>
      <c r="G13946">
        <v>6.2</v>
      </c>
    </row>
    <row r="13947" spans="5:7">
      <c r="E13947" s="80">
        <v>43607</v>
      </c>
      <c r="F13947">
        <v>2019</v>
      </c>
      <c r="G13947">
        <v>6.2</v>
      </c>
    </row>
    <row r="13948" spans="5:7">
      <c r="E13948" s="80">
        <v>43608</v>
      </c>
      <c r="F13948">
        <v>2019</v>
      </c>
      <c r="G13948">
        <v>6.2</v>
      </c>
    </row>
    <row r="13949" spans="5:7">
      <c r="E13949" s="80">
        <v>43609</v>
      </c>
      <c r="F13949">
        <v>2019</v>
      </c>
      <c r="G13949">
        <v>6.2</v>
      </c>
    </row>
    <row r="13950" spans="5:7">
      <c r="E13950" s="80">
        <v>43610</v>
      </c>
      <c r="F13950">
        <v>2019</v>
      </c>
      <c r="G13950">
        <v>6.2</v>
      </c>
    </row>
    <row r="13951" spans="5:7">
      <c r="E13951" s="80">
        <v>43611</v>
      </c>
      <c r="F13951">
        <v>2019</v>
      </c>
      <c r="G13951">
        <v>6.2</v>
      </c>
    </row>
    <row r="13952" spans="5:7">
      <c r="E13952" s="80">
        <v>43612</v>
      </c>
      <c r="F13952">
        <v>2019</v>
      </c>
      <c r="G13952">
        <v>6.2</v>
      </c>
    </row>
    <row r="13953" spans="5:7">
      <c r="E13953" s="80">
        <v>43613</v>
      </c>
      <c r="F13953">
        <v>2019</v>
      </c>
      <c r="G13953">
        <v>6.2</v>
      </c>
    </row>
    <row r="13954" spans="5:7">
      <c r="E13954" s="80">
        <v>43614</v>
      </c>
      <c r="F13954">
        <v>2019</v>
      </c>
      <c r="G13954">
        <v>6.2</v>
      </c>
    </row>
    <row r="13955" spans="5:7">
      <c r="E13955" s="80">
        <v>43615</v>
      </c>
      <c r="F13955">
        <v>2019</v>
      </c>
      <c r="G13955">
        <v>6.3</v>
      </c>
    </row>
    <row r="13956" spans="5:7">
      <c r="E13956" s="80">
        <v>43616</v>
      </c>
      <c r="F13956">
        <v>2019</v>
      </c>
      <c r="G13956">
        <v>6.3</v>
      </c>
    </row>
    <row r="13957" spans="5:7">
      <c r="E13957" s="80">
        <v>43617</v>
      </c>
      <c r="F13957">
        <v>2019</v>
      </c>
      <c r="G13957">
        <v>6.3</v>
      </c>
    </row>
    <row r="13958" spans="5:7">
      <c r="E13958" s="80">
        <v>43618</v>
      </c>
      <c r="F13958">
        <v>2019</v>
      </c>
      <c r="G13958">
        <v>6.3</v>
      </c>
    </row>
    <row r="13959" spans="5:7">
      <c r="E13959" s="80">
        <v>43619</v>
      </c>
      <c r="F13959">
        <v>2019</v>
      </c>
      <c r="G13959">
        <v>6.3</v>
      </c>
    </row>
    <row r="13960" spans="5:7">
      <c r="E13960" s="80">
        <v>43620</v>
      </c>
      <c r="F13960">
        <v>2019</v>
      </c>
      <c r="G13960">
        <v>6.3</v>
      </c>
    </row>
    <row r="13961" spans="5:7">
      <c r="E13961" s="80">
        <v>43621</v>
      </c>
      <c r="F13961">
        <v>2019</v>
      </c>
      <c r="G13961">
        <v>6.3</v>
      </c>
    </row>
    <row r="13962" spans="5:7">
      <c r="E13962" s="80">
        <v>43622</v>
      </c>
      <c r="F13962">
        <v>2019</v>
      </c>
      <c r="G13962">
        <v>6.3</v>
      </c>
    </row>
    <row r="13963" spans="5:7">
      <c r="E13963" s="80">
        <v>43623</v>
      </c>
      <c r="F13963">
        <v>2019</v>
      </c>
      <c r="G13963">
        <v>6.3</v>
      </c>
    </row>
    <row r="13964" spans="5:7">
      <c r="E13964" s="80">
        <v>43624</v>
      </c>
      <c r="F13964">
        <v>2019</v>
      </c>
      <c r="G13964">
        <v>6.3</v>
      </c>
    </row>
    <row r="13965" spans="5:7">
      <c r="E13965" s="80">
        <v>43625</v>
      </c>
      <c r="F13965">
        <v>2019</v>
      </c>
      <c r="G13965">
        <v>6.3</v>
      </c>
    </row>
    <row r="13966" spans="5:7">
      <c r="E13966" s="80">
        <v>43626</v>
      </c>
      <c r="F13966">
        <v>2019</v>
      </c>
      <c r="G13966">
        <v>6.3</v>
      </c>
    </row>
    <row r="13967" spans="5:7">
      <c r="E13967" s="80">
        <v>43627</v>
      </c>
      <c r="F13967">
        <v>2019</v>
      </c>
      <c r="G13967">
        <v>6.3</v>
      </c>
    </row>
    <row r="13968" spans="5:7">
      <c r="E13968" s="80">
        <v>43628</v>
      </c>
      <c r="F13968">
        <v>2019</v>
      </c>
      <c r="G13968">
        <v>6.3</v>
      </c>
    </row>
    <row r="13969" spans="5:7">
      <c r="E13969" s="80">
        <v>43629</v>
      </c>
      <c r="F13969">
        <v>2019</v>
      </c>
      <c r="G13969">
        <v>6.35</v>
      </c>
    </row>
    <row r="13970" spans="5:7">
      <c r="E13970" s="80">
        <v>43630</v>
      </c>
      <c r="F13970">
        <v>2019</v>
      </c>
      <c r="G13970">
        <v>6.35</v>
      </c>
    </row>
    <row r="13971" spans="5:7">
      <c r="E13971" s="80">
        <v>43631</v>
      </c>
      <c r="F13971">
        <v>2019</v>
      </c>
      <c r="G13971">
        <v>6.35</v>
      </c>
    </row>
    <row r="13972" spans="5:7">
      <c r="E13972" s="80">
        <v>43632</v>
      </c>
      <c r="F13972">
        <v>2019</v>
      </c>
      <c r="G13972">
        <v>6.35</v>
      </c>
    </row>
    <row r="13973" spans="5:7">
      <c r="E13973" s="80">
        <v>43633</v>
      </c>
      <c r="F13973">
        <v>2019</v>
      </c>
      <c r="G13973">
        <v>6.35</v>
      </c>
    </row>
    <row r="13974" spans="5:7">
      <c r="E13974" s="80">
        <v>43634</v>
      </c>
      <c r="F13974">
        <v>2019</v>
      </c>
      <c r="G13974">
        <v>6.35</v>
      </c>
    </row>
    <row r="13975" spans="5:7">
      <c r="E13975" s="80">
        <v>43635</v>
      </c>
      <c r="F13975">
        <v>2019</v>
      </c>
      <c r="G13975">
        <v>6.35</v>
      </c>
    </row>
    <row r="13976" spans="5:7">
      <c r="E13976" s="80">
        <v>43636</v>
      </c>
      <c r="F13976">
        <v>2019</v>
      </c>
      <c r="G13976">
        <v>6.35</v>
      </c>
    </row>
    <row r="13977" spans="5:7">
      <c r="E13977" s="80">
        <v>43637</v>
      </c>
      <c r="F13977">
        <v>2019</v>
      </c>
      <c r="G13977">
        <v>6.35</v>
      </c>
    </row>
    <row r="13978" spans="5:7">
      <c r="E13978" s="80">
        <v>43638</v>
      </c>
      <c r="F13978">
        <v>2019</v>
      </c>
      <c r="G13978">
        <v>6.35</v>
      </c>
    </row>
    <row r="13979" spans="5:7">
      <c r="E13979" s="80">
        <v>43639</v>
      </c>
      <c r="F13979">
        <v>2019</v>
      </c>
      <c r="G13979">
        <v>6.35</v>
      </c>
    </row>
    <row r="13980" spans="5:7">
      <c r="E13980" s="80">
        <v>43640</v>
      </c>
      <c r="F13980">
        <v>2019</v>
      </c>
      <c r="G13980">
        <v>6.35</v>
      </c>
    </row>
    <row r="13981" spans="5:7">
      <c r="E13981" s="80">
        <v>43641</v>
      </c>
      <c r="F13981">
        <v>2019</v>
      </c>
      <c r="G13981">
        <v>6.35</v>
      </c>
    </row>
    <row r="13982" spans="5:7">
      <c r="E13982" s="80">
        <v>43642</v>
      </c>
      <c r="F13982">
        <v>2019</v>
      </c>
      <c r="G13982">
        <v>6.35</v>
      </c>
    </row>
    <row r="13983" spans="5:7">
      <c r="E13983" s="80">
        <v>43643</v>
      </c>
      <c r="F13983">
        <v>2019</v>
      </c>
      <c r="G13983">
        <v>6.55</v>
      </c>
    </row>
    <row r="13984" spans="5:7">
      <c r="E13984" s="80">
        <v>43644</v>
      </c>
      <c r="F13984">
        <v>2019</v>
      </c>
      <c r="G13984">
        <v>6.55</v>
      </c>
    </row>
    <row r="13985" spans="5:7">
      <c r="E13985" s="80">
        <v>43645</v>
      </c>
      <c r="F13985">
        <v>2019</v>
      </c>
      <c r="G13985">
        <v>6.55</v>
      </c>
    </row>
    <row r="13986" spans="5:7">
      <c r="E13986" s="80">
        <v>43646</v>
      </c>
      <c r="F13986">
        <v>2019</v>
      </c>
      <c r="G13986">
        <v>6.55</v>
      </c>
    </row>
    <row r="13987" spans="5:7">
      <c r="E13987" s="80">
        <v>43647</v>
      </c>
      <c r="F13987">
        <v>2019</v>
      </c>
      <c r="G13987">
        <v>6.55</v>
      </c>
    </row>
    <row r="13988" spans="5:7">
      <c r="E13988" s="80">
        <v>43648</v>
      </c>
      <c r="F13988">
        <v>2019</v>
      </c>
      <c r="G13988">
        <v>6.55</v>
      </c>
    </row>
    <row r="13989" spans="5:7">
      <c r="E13989" s="80">
        <v>43649</v>
      </c>
      <c r="F13989">
        <v>2019</v>
      </c>
      <c r="G13989">
        <v>6.55</v>
      </c>
    </row>
    <row r="13990" spans="5:7">
      <c r="E13990" s="80">
        <v>43650</v>
      </c>
      <c r="F13990">
        <v>2019</v>
      </c>
      <c r="G13990">
        <v>6.65</v>
      </c>
    </row>
    <row r="13991" spans="5:7">
      <c r="E13991" s="80">
        <v>43651</v>
      </c>
      <c r="F13991">
        <v>2019</v>
      </c>
      <c r="G13991">
        <v>6.65</v>
      </c>
    </row>
    <row r="13992" spans="5:7">
      <c r="E13992" s="80">
        <v>43652</v>
      </c>
      <c r="F13992">
        <v>2019</v>
      </c>
      <c r="G13992">
        <v>6.65</v>
      </c>
    </row>
    <row r="13993" spans="5:7">
      <c r="E13993" s="80">
        <v>43653</v>
      </c>
      <c r="F13993">
        <v>2019</v>
      </c>
      <c r="G13993">
        <v>6.65</v>
      </c>
    </row>
    <row r="13994" spans="5:7">
      <c r="E13994" s="80">
        <v>43654</v>
      </c>
      <c r="F13994">
        <v>2019</v>
      </c>
      <c r="G13994">
        <v>6.65</v>
      </c>
    </row>
    <row r="13995" spans="5:7">
      <c r="E13995" s="80">
        <v>43655</v>
      </c>
      <c r="F13995">
        <v>2019</v>
      </c>
      <c r="G13995">
        <v>6.65</v>
      </c>
    </row>
    <row r="13996" spans="5:7">
      <c r="E13996" s="80">
        <v>43656</v>
      </c>
      <c r="F13996">
        <v>2019</v>
      </c>
      <c r="G13996">
        <v>6.65</v>
      </c>
    </row>
    <row r="13997" spans="5:7">
      <c r="E13997" s="80">
        <v>43657</v>
      </c>
      <c r="F13997">
        <v>2019</v>
      </c>
      <c r="G13997">
        <v>6</v>
      </c>
    </row>
    <row r="13998" spans="5:7">
      <c r="E13998" s="80">
        <v>43658</v>
      </c>
      <c r="F13998">
        <v>2019</v>
      </c>
      <c r="G13998">
        <v>6</v>
      </c>
    </row>
    <row r="13999" spans="5:7">
      <c r="E13999" s="80">
        <v>43659</v>
      </c>
      <c r="F13999">
        <v>2019</v>
      </c>
      <c r="G13999">
        <v>6</v>
      </c>
    </row>
    <row r="14000" spans="5:7">
      <c r="E14000" s="80">
        <v>43660</v>
      </c>
      <c r="F14000">
        <v>2019</v>
      </c>
      <c r="G14000">
        <v>6</v>
      </c>
    </row>
    <row r="14001" spans="5:7">
      <c r="E14001" s="80">
        <v>43661</v>
      </c>
      <c r="F14001">
        <v>2019</v>
      </c>
      <c r="G14001">
        <v>6</v>
      </c>
    </row>
    <row r="14002" spans="5:7">
      <c r="E14002" s="80">
        <v>43662</v>
      </c>
      <c r="F14002">
        <v>2019</v>
      </c>
      <c r="G14002">
        <v>6</v>
      </c>
    </row>
    <row r="14003" spans="5:7">
      <c r="E14003" s="80">
        <v>43663</v>
      </c>
      <c r="F14003">
        <v>2019</v>
      </c>
      <c r="G14003">
        <v>6</v>
      </c>
    </row>
    <row r="14004" spans="5:7">
      <c r="E14004" s="80">
        <v>43664</v>
      </c>
      <c r="F14004">
        <v>2019</v>
      </c>
      <c r="G14004">
        <v>5.9</v>
      </c>
    </row>
    <row r="14005" spans="5:7">
      <c r="E14005" s="80">
        <v>43665</v>
      </c>
      <c r="F14005">
        <v>2019</v>
      </c>
      <c r="G14005">
        <v>5.9</v>
      </c>
    </row>
    <row r="14006" spans="5:7">
      <c r="E14006" s="80">
        <v>43666</v>
      </c>
      <c r="F14006">
        <v>2019</v>
      </c>
      <c r="G14006">
        <v>5.9</v>
      </c>
    </row>
    <row r="14007" spans="5:7">
      <c r="E14007" s="80">
        <v>43667</v>
      </c>
      <c r="F14007">
        <v>2019</v>
      </c>
      <c r="G14007">
        <v>5.9</v>
      </c>
    </row>
    <row r="14008" spans="5:7">
      <c r="E14008" s="80">
        <v>43668</v>
      </c>
      <c r="F14008">
        <v>2019</v>
      </c>
      <c r="G14008">
        <v>5.9</v>
      </c>
    </row>
    <row r="14009" spans="5:7">
      <c r="E14009" s="80">
        <v>43669</v>
      </c>
      <c r="F14009">
        <v>2019</v>
      </c>
      <c r="G14009">
        <v>5.9</v>
      </c>
    </row>
    <row r="14010" spans="5:7">
      <c r="E14010" s="80">
        <v>43670</v>
      </c>
      <c r="F14010">
        <v>2019</v>
      </c>
      <c r="G14010">
        <v>5.9</v>
      </c>
    </row>
    <row r="14011" spans="5:7">
      <c r="E14011" s="80">
        <v>43671</v>
      </c>
      <c r="F14011">
        <v>2019</v>
      </c>
      <c r="G14011">
        <v>6.1</v>
      </c>
    </row>
    <row r="14012" spans="5:7">
      <c r="E14012" s="80">
        <v>43672</v>
      </c>
      <c r="F14012">
        <v>2019</v>
      </c>
      <c r="G14012">
        <v>6.1</v>
      </c>
    </row>
    <row r="14013" spans="5:7">
      <c r="E14013" s="80">
        <v>43673</v>
      </c>
      <c r="F14013">
        <v>2019</v>
      </c>
      <c r="G14013">
        <v>6.1</v>
      </c>
    </row>
    <row r="14014" spans="5:7">
      <c r="E14014" s="80">
        <v>43674</v>
      </c>
      <c r="F14014">
        <v>2019</v>
      </c>
      <c r="G14014">
        <v>6.1</v>
      </c>
    </row>
    <row r="14015" spans="5:7">
      <c r="E14015" s="80">
        <v>43675</v>
      </c>
      <c r="F14015">
        <v>2019</v>
      </c>
      <c r="G14015">
        <v>6.1</v>
      </c>
    </row>
    <row r="14016" spans="5:7">
      <c r="E14016" s="80">
        <v>43676</v>
      </c>
      <c r="F14016">
        <v>2019</v>
      </c>
      <c r="G14016">
        <v>6.1</v>
      </c>
    </row>
    <row r="14017" spans="5:7">
      <c r="E14017" s="80">
        <v>43677</v>
      </c>
      <c r="F14017">
        <v>2019</v>
      </c>
      <c r="G14017">
        <v>6.1</v>
      </c>
    </row>
    <row r="14018" spans="5:7">
      <c r="E14018" s="80">
        <v>43678</v>
      </c>
      <c r="F14018">
        <v>2019</v>
      </c>
      <c r="G14018">
        <v>5.9</v>
      </c>
    </row>
    <row r="14019" spans="5:7">
      <c r="E14019" s="80">
        <v>43679</v>
      </c>
      <c r="F14019">
        <v>2019</v>
      </c>
      <c r="G14019">
        <v>5.9</v>
      </c>
    </row>
    <row r="14020" spans="5:7">
      <c r="E14020" s="80">
        <v>43680</v>
      </c>
      <c r="F14020">
        <v>2019</v>
      </c>
      <c r="G14020">
        <v>5.9</v>
      </c>
    </row>
    <row r="14021" spans="5:7">
      <c r="E14021" s="80">
        <v>43681</v>
      </c>
      <c r="F14021">
        <v>2019</v>
      </c>
      <c r="G14021">
        <v>5.9</v>
      </c>
    </row>
    <row r="14022" spans="5:7">
      <c r="E14022" s="80">
        <v>43682</v>
      </c>
      <c r="F14022">
        <v>2019</v>
      </c>
      <c r="G14022">
        <v>5.9</v>
      </c>
    </row>
    <row r="14023" spans="5:7">
      <c r="E14023" s="80">
        <v>43683</v>
      </c>
      <c r="F14023">
        <v>2019</v>
      </c>
      <c r="G14023">
        <v>5.9</v>
      </c>
    </row>
    <row r="14024" spans="5:7">
      <c r="E14024" s="80">
        <v>43684</v>
      </c>
      <c r="F14024">
        <v>2019</v>
      </c>
      <c r="G14024">
        <v>5.9</v>
      </c>
    </row>
    <row r="14025" spans="5:7">
      <c r="E14025" s="80">
        <v>43685</v>
      </c>
      <c r="F14025">
        <v>2019</v>
      </c>
      <c r="G14025">
        <v>5.8</v>
      </c>
    </row>
    <row r="14026" spans="5:7">
      <c r="E14026" s="80">
        <v>43686</v>
      </c>
      <c r="F14026">
        <v>2019</v>
      </c>
      <c r="G14026">
        <v>5.8</v>
      </c>
    </row>
    <row r="14027" spans="5:7">
      <c r="E14027" s="80">
        <v>43687</v>
      </c>
      <c r="F14027">
        <v>2019</v>
      </c>
      <c r="G14027">
        <v>5.8</v>
      </c>
    </row>
    <row r="14028" spans="5:7">
      <c r="E14028" s="80">
        <v>43688</v>
      </c>
      <c r="F14028">
        <v>2019</v>
      </c>
      <c r="G14028">
        <v>5.8</v>
      </c>
    </row>
    <row r="14029" spans="5:7">
      <c r="E14029" s="80">
        <v>43689</v>
      </c>
      <c r="F14029">
        <v>2019</v>
      </c>
      <c r="G14029">
        <v>5.8</v>
      </c>
    </row>
    <row r="14030" spans="5:7">
      <c r="E14030" s="80">
        <v>43690</v>
      </c>
      <c r="F14030">
        <v>2019</v>
      </c>
      <c r="G14030">
        <v>5.8</v>
      </c>
    </row>
    <row r="14031" spans="5:7">
      <c r="E14031" s="80">
        <v>43691</v>
      </c>
      <c r="F14031">
        <v>2019</v>
      </c>
      <c r="G14031">
        <v>5.8</v>
      </c>
    </row>
    <row r="14032" spans="5:7">
      <c r="E14032" s="80">
        <v>43692</v>
      </c>
      <c r="F14032">
        <v>2019</v>
      </c>
      <c r="G14032">
        <v>5.8</v>
      </c>
    </row>
    <row r="14033" spans="5:7">
      <c r="E14033" s="80">
        <v>43693</v>
      </c>
      <c r="F14033">
        <v>2019</v>
      </c>
      <c r="G14033">
        <v>5.8</v>
      </c>
    </row>
    <row r="14034" spans="5:7">
      <c r="E14034" s="80">
        <v>43694</v>
      </c>
      <c r="F14034">
        <v>2019</v>
      </c>
      <c r="G14034">
        <v>5.8</v>
      </c>
    </row>
    <row r="14035" spans="5:7">
      <c r="E14035" s="80">
        <v>43695</v>
      </c>
      <c r="F14035">
        <v>2019</v>
      </c>
      <c r="G14035">
        <v>5.8</v>
      </c>
    </row>
    <row r="14036" spans="5:7">
      <c r="E14036" s="80">
        <v>43696</v>
      </c>
      <c r="F14036">
        <v>2019</v>
      </c>
      <c r="G14036">
        <v>5.8</v>
      </c>
    </row>
    <row r="14037" spans="5:7">
      <c r="E14037" s="80">
        <v>43697</v>
      </c>
      <c r="F14037">
        <v>2019</v>
      </c>
      <c r="G14037">
        <v>5.8</v>
      </c>
    </row>
    <row r="14038" spans="5:7">
      <c r="E14038" s="80">
        <v>43698</v>
      </c>
      <c r="F14038">
        <v>2019</v>
      </c>
      <c r="G14038">
        <v>5.8</v>
      </c>
    </row>
    <row r="14039" spans="5:7">
      <c r="E14039" s="80">
        <v>43699</v>
      </c>
      <c r="F14039">
        <v>2019</v>
      </c>
      <c r="G14039">
        <v>5.7</v>
      </c>
    </row>
    <row r="14040" spans="5:7">
      <c r="E14040" s="80">
        <v>43700</v>
      </c>
      <c r="F14040">
        <v>2019</v>
      </c>
      <c r="G14040">
        <v>5.7</v>
      </c>
    </row>
    <row r="14041" spans="5:7">
      <c r="E14041" s="80">
        <v>43701</v>
      </c>
      <c r="F14041">
        <v>2019</v>
      </c>
      <c r="G14041">
        <v>5.7</v>
      </c>
    </row>
    <row r="14042" spans="5:7">
      <c r="E14042" s="80">
        <v>43702</v>
      </c>
      <c r="F14042">
        <v>2019</v>
      </c>
      <c r="G14042">
        <v>5.7</v>
      </c>
    </row>
    <row r="14043" spans="5:7">
      <c r="E14043" s="80">
        <v>43703</v>
      </c>
      <c r="F14043">
        <v>2019</v>
      </c>
      <c r="G14043">
        <v>5.7</v>
      </c>
    </row>
    <row r="14044" spans="5:7">
      <c r="E14044" s="80">
        <v>43704</v>
      </c>
      <c r="F14044">
        <v>2019</v>
      </c>
      <c r="G14044">
        <v>5.7</v>
      </c>
    </row>
    <row r="14045" spans="5:7">
      <c r="E14045" s="80">
        <v>43705</v>
      </c>
      <c r="F14045">
        <v>2019</v>
      </c>
      <c r="G14045">
        <v>5.7</v>
      </c>
    </row>
    <row r="14046" spans="5:7">
      <c r="E14046" s="80">
        <v>43706</v>
      </c>
      <c r="F14046">
        <v>2019</v>
      </c>
      <c r="G14046">
        <v>5.85</v>
      </c>
    </row>
    <row r="14047" spans="5:7">
      <c r="E14047" s="80">
        <v>43707</v>
      </c>
      <c r="F14047">
        <v>2019</v>
      </c>
      <c r="G14047">
        <v>5.85</v>
      </c>
    </row>
    <row r="14048" spans="5:7">
      <c r="E14048" s="80">
        <v>43708</v>
      </c>
      <c r="F14048">
        <v>2019</v>
      </c>
      <c r="G14048">
        <v>5.85</v>
      </c>
    </row>
    <row r="14049" spans="5:7">
      <c r="E14049" s="80">
        <v>43709</v>
      </c>
      <c r="F14049">
        <v>2019</v>
      </c>
      <c r="G14049">
        <v>5.85</v>
      </c>
    </row>
    <row r="14050" spans="5:7">
      <c r="E14050" s="80">
        <v>43710</v>
      </c>
      <c r="F14050">
        <v>2019</v>
      </c>
      <c r="G14050">
        <v>5.85</v>
      </c>
    </row>
    <row r="14051" spans="5:7">
      <c r="E14051" s="80">
        <v>43711</v>
      </c>
      <c r="F14051">
        <v>2019</v>
      </c>
      <c r="G14051">
        <v>5.85</v>
      </c>
    </row>
    <row r="14052" spans="5:7">
      <c r="E14052" s="80">
        <v>43712</v>
      </c>
      <c r="F14052">
        <v>2019</v>
      </c>
      <c r="G14052">
        <v>5.85</v>
      </c>
    </row>
    <row r="14053" spans="5:7">
      <c r="E14053" s="80">
        <v>43713</v>
      </c>
      <c r="F14053">
        <v>2019</v>
      </c>
      <c r="G14053">
        <v>5.7</v>
      </c>
    </row>
    <row r="14054" spans="5:7">
      <c r="E14054" s="80">
        <v>43714</v>
      </c>
      <c r="F14054">
        <v>2019</v>
      </c>
      <c r="G14054">
        <v>5.7</v>
      </c>
    </row>
    <row r="14055" spans="5:7">
      <c r="E14055" s="80">
        <v>43715</v>
      </c>
      <c r="F14055">
        <v>2019</v>
      </c>
      <c r="G14055">
        <v>5.7</v>
      </c>
    </row>
    <row r="14056" spans="5:7">
      <c r="E14056" s="80">
        <v>43716</v>
      </c>
      <c r="F14056">
        <v>2019</v>
      </c>
      <c r="G14056">
        <v>5.7</v>
      </c>
    </row>
    <row r="14057" spans="5:7">
      <c r="E14057" s="80">
        <v>43717</v>
      </c>
      <c r="F14057">
        <v>2019</v>
      </c>
      <c r="G14057">
        <v>5.7</v>
      </c>
    </row>
    <row r="14058" spans="5:7">
      <c r="E14058" s="80">
        <v>43718</v>
      </c>
      <c r="F14058">
        <v>2019</v>
      </c>
      <c r="G14058">
        <v>5.7</v>
      </c>
    </row>
    <row r="14059" spans="5:7">
      <c r="E14059" s="80">
        <v>43719</v>
      </c>
      <c r="F14059">
        <v>2019</v>
      </c>
      <c r="G14059">
        <v>5.7</v>
      </c>
    </row>
    <row r="14060" spans="5:7">
      <c r="E14060" s="80">
        <v>43720</v>
      </c>
      <c r="F14060">
        <v>2019</v>
      </c>
      <c r="G14060">
        <v>5.75</v>
      </c>
    </row>
    <row r="14061" spans="5:7">
      <c r="E14061" s="80">
        <v>43721</v>
      </c>
      <c r="F14061">
        <v>2019</v>
      </c>
      <c r="G14061">
        <v>5.75</v>
      </c>
    </row>
    <row r="14062" spans="5:7">
      <c r="E14062" s="80">
        <v>43722</v>
      </c>
      <c r="F14062">
        <v>2019</v>
      </c>
      <c r="G14062">
        <v>5.75</v>
      </c>
    </row>
    <row r="14063" spans="5:7">
      <c r="E14063" s="80">
        <v>43723</v>
      </c>
      <c r="F14063">
        <v>2019</v>
      </c>
      <c r="G14063">
        <v>5.75</v>
      </c>
    </row>
    <row r="14064" spans="5:7">
      <c r="E14064" s="80">
        <v>43724</v>
      </c>
      <c r="F14064">
        <v>2019</v>
      </c>
      <c r="G14064">
        <v>5.75</v>
      </c>
    </row>
    <row r="14065" spans="5:7">
      <c r="E14065" s="80">
        <v>43725</v>
      </c>
      <c r="F14065">
        <v>2019</v>
      </c>
      <c r="G14065">
        <v>5.75</v>
      </c>
    </row>
    <row r="14066" spans="5:7">
      <c r="E14066" s="80">
        <v>43726</v>
      </c>
      <c r="F14066">
        <v>2019</v>
      </c>
      <c r="G14066">
        <v>5.75</v>
      </c>
    </row>
    <row r="14067" spans="5:7">
      <c r="E14067" s="80">
        <v>43727</v>
      </c>
      <c r="F14067">
        <v>2019</v>
      </c>
      <c r="G14067">
        <v>5.65</v>
      </c>
    </row>
    <row r="14068" spans="5:7">
      <c r="E14068" s="80">
        <v>43728</v>
      </c>
      <c r="F14068">
        <v>2019</v>
      </c>
      <c r="G14068">
        <v>5.65</v>
      </c>
    </row>
    <row r="14069" spans="5:7">
      <c r="E14069" s="80">
        <v>43729</v>
      </c>
      <c r="F14069">
        <v>2019</v>
      </c>
      <c r="G14069">
        <v>5.65</v>
      </c>
    </row>
    <row r="14070" spans="5:7">
      <c r="E14070" s="80">
        <v>43730</v>
      </c>
      <c r="F14070">
        <v>2019</v>
      </c>
      <c r="G14070">
        <v>5.65</v>
      </c>
    </row>
    <row r="14071" spans="5:7">
      <c r="E14071" s="80">
        <v>43731</v>
      </c>
      <c r="F14071">
        <v>2019</v>
      </c>
      <c r="G14071">
        <v>5.65</v>
      </c>
    </row>
    <row r="14072" spans="5:7">
      <c r="E14072" s="80">
        <v>43732</v>
      </c>
      <c r="F14072">
        <v>2019</v>
      </c>
      <c r="G14072">
        <v>5.65</v>
      </c>
    </row>
    <row r="14073" spans="5:7">
      <c r="E14073" s="80">
        <v>43733</v>
      </c>
      <c r="F14073">
        <v>2019</v>
      </c>
      <c r="G14073">
        <v>5.65</v>
      </c>
    </row>
    <row r="14074" spans="5:7">
      <c r="E14074" s="80">
        <v>43734</v>
      </c>
      <c r="F14074">
        <v>2019</v>
      </c>
      <c r="G14074">
        <v>5.7</v>
      </c>
    </row>
    <row r="14075" spans="5:7">
      <c r="E14075" s="80">
        <v>43735</v>
      </c>
      <c r="F14075">
        <v>2019</v>
      </c>
      <c r="G14075">
        <v>5.7</v>
      </c>
    </row>
    <row r="14076" spans="5:7">
      <c r="E14076" s="80">
        <v>43736</v>
      </c>
      <c r="F14076">
        <v>2019</v>
      </c>
      <c r="G14076">
        <v>5.7</v>
      </c>
    </row>
    <row r="14077" spans="5:7">
      <c r="E14077" s="80">
        <v>43737</v>
      </c>
      <c r="F14077">
        <v>2019</v>
      </c>
      <c r="G14077">
        <v>5.7</v>
      </c>
    </row>
    <row r="14078" spans="5:7">
      <c r="E14078" s="80">
        <v>43738</v>
      </c>
      <c r="F14078">
        <v>2019</v>
      </c>
      <c r="G14078">
        <v>5.7</v>
      </c>
    </row>
    <row r="14079" spans="5:7">
      <c r="E14079" s="80">
        <v>43739</v>
      </c>
      <c r="F14079">
        <v>2019</v>
      </c>
      <c r="G14079">
        <v>5.7</v>
      </c>
    </row>
    <row r="14080" spans="5:7">
      <c r="E14080" s="80">
        <v>43740</v>
      </c>
      <c r="F14080">
        <v>2019</v>
      </c>
      <c r="G14080">
        <v>5.7</v>
      </c>
    </row>
    <row r="14081" spans="5:7">
      <c r="E14081" s="80">
        <v>43741</v>
      </c>
      <c r="F14081">
        <v>2019</v>
      </c>
      <c r="G14081">
        <v>5.65</v>
      </c>
    </row>
    <row r="14082" spans="5:7">
      <c r="E14082" s="80">
        <v>43742</v>
      </c>
      <c r="F14082">
        <v>2019</v>
      </c>
      <c r="G14082">
        <v>5.65</v>
      </c>
    </row>
    <row r="14083" spans="5:7">
      <c r="E14083" s="80">
        <v>43743</v>
      </c>
      <c r="F14083">
        <v>2019</v>
      </c>
      <c r="G14083">
        <v>5.65</v>
      </c>
    </row>
    <row r="14084" spans="5:7">
      <c r="E14084" s="80">
        <v>43744</v>
      </c>
      <c r="F14084">
        <v>2019</v>
      </c>
      <c r="G14084">
        <v>5.65</v>
      </c>
    </row>
    <row r="14085" spans="5:7">
      <c r="E14085" s="80">
        <v>43745</v>
      </c>
      <c r="F14085">
        <v>2019</v>
      </c>
      <c r="G14085">
        <v>5.65</v>
      </c>
    </row>
    <row r="14086" spans="5:7">
      <c r="E14086" s="80">
        <v>43746</v>
      </c>
      <c r="F14086">
        <v>2019</v>
      </c>
      <c r="G14086">
        <v>5.65</v>
      </c>
    </row>
    <row r="14087" spans="5:7">
      <c r="E14087" s="80">
        <v>43747</v>
      </c>
      <c r="F14087">
        <v>2019</v>
      </c>
      <c r="G14087">
        <v>5.65</v>
      </c>
    </row>
    <row r="14088" spans="5:7">
      <c r="E14088" s="80">
        <v>43748</v>
      </c>
      <c r="F14088">
        <v>2019</v>
      </c>
      <c r="G14088">
        <v>5.65</v>
      </c>
    </row>
    <row r="14089" spans="5:7">
      <c r="E14089" s="80">
        <v>43749</v>
      </c>
      <c r="F14089">
        <v>2019</v>
      </c>
      <c r="G14089">
        <v>5.65</v>
      </c>
    </row>
    <row r="14090" spans="5:7">
      <c r="E14090" s="80">
        <v>43750</v>
      </c>
      <c r="F14090">
        <v>2019</v>
      </c>
      <c r="G14090">
        <v>5.65</v>
      </c>
    </row>
    <row r="14091" spans="5:7">
      <c r="E14091" s="80">
        <v>43751</v>
      </c>
      <c r="F14091">
        <v>2019</v>
      </c>
      <c r="G14091">
        <v>5.65</v>
      </c>
    </row>
    <row r="14092" spans="5:7">
      <c r="E14092" s="80">
        <v>43752</v>
      </c>
      <c r="F14092">
        <v>2019</v>
      </c>
      <c r="G14092">
        <v>5.65</v>
      </c>
    </row>
    <row r="14093" spans="5:7">
      <c r="E14093" s="80">
        <v>43753</v>
      </c>
      <c r="F14093">
        <v>2019</v>
      </c>
      <c r="G14093">
        <v>5.65</v>
      </c>
    </row>
    <row r="14094" spans="5:7">
      <c r="E14094" s="80">
        <v>43754</v>
      </c>
      <c r="F14094">
        <v>2019</v>
      </c>
      <c r="G14094">
        <v>5.65</v>
      </c>
    </row>
    <row r="14095" spans="5:7">
      <c r="E14095" s="80">
        <v>43755</v>
      </c>
      <c r="F14095">
        <v>2019</v>
      </c>
      <c r="G14095">
        <v>5.55</v>
      </c>
    </row>
    <row r="14096" spans="5:7">
      <c r="E14096" s="80">
        <v>43756</v>
      </c>
      <c r="F14096">
        <v>2019</v>
      </c>
      <c r="G14096">
        <v>5.55</v>
      </c>
    </row>
    <row r="14097" spans="5:7">
      <c r="E14097" s="80">
        <v>43757</v>
      </c>
      <c r="F14097">
        <v>2019</v>
      </c>
      <c r="G14097">
        <v>5.55</v>
      </c>
    </row>
    <row r="14098" spans="5:7">
      <c r="E14098" s="80">
        <v>43758</v>
      </c>
      <c r="F14098">
        <v>2019</v>
      </c>
      <c r="G14098">
        <v>5.55</v>
      </c>
    </row>
    <row r="14099" spans="5:7">
      <c r="E14099" s="80">
        <v>43759</v>
      </c>
      <c r="F14099">
        <v>2019</v>
      </c>
      <c r="G14099">
        <v>5.55</v>
      </c>
    </row>
    <row r="14100" spans="5:7">
      <c r="E14100" s="80">
        <v>43760</v>
      </c>
      <c r="F14100">
        <v>2019</v>
      </c>
      <c r="G14100">
        <v>5.55</v>
      </c>
    </row>
    <row r="14101" spans="5:7">
      <c r="E14101" s="80">
        <v>43761</v>
      </c>
      <c r="F14101">
        <v>2019</v>
      </c>
      <c r="G14101">
        <v>5.55</v>
      </c>
    </row>
    <row r="14102" spans="5:7">
      <c r="E14102" s="80">
        <v>43762</v>
      </c>
      <c r="F14102">
        <v>2019</v>
      </c>
      <c r="G14102">
        <v>5.65</v>
      </c>
    </row>
    <row r="14103" spans="5:7">
      <c r="E14103" s="80">
        <v>43763</v>
      </c>
      <c r="F14103">
        <v>2019</v>
      </c>
      <c r="G14103">
        <v>5.65</v>
      </c>
    </row>
    <row r="14104" spans="5:7">
      <c r="E14104" s="80">
        <v>43764</v>
      </c>
      <c r="F14104">
        <v>2019</v>
      </c>
      <c r="G14104">
        <v>5.65</v>
      </c>
    </row>
    <row r="14105" spans="5:7">
      <c r="E14105" s="80">
        <v>43765</v>
      </c>
      <c r="F14105">
        <v>2019</v>
      </c>
      <c r="G14105">
        <v>5.65</v>
      </c>
    </row>
    <row r="14106" spans="5:7">
      <c r="E14106" s="80">
        <v>43766</v>
      </c>
      <c r="F14106">
        <v>2019</v>
      </c>
      <c r="G14106">
        <v>5.65</v>
      </c>
    </row>
    <row r="14107" spans="5:7">
      <c r="E14107" s="80">
        <v>43767</v>
      </c>
      <c r="F14107">
        <v>2019</v>
      </c>
      <c r="G14107">
        <v>5.65</v>
      </c>
    </row>
    <row r="14108" spans="5:7">
      <c r="E14108" s="80">
        <v>43768</v>
      </c>
      <c r="F14108">
        <v>2019</v>
      </c>
      <c r="G14108">
        <v>5.65</v>
      </c>
    </row>
    <row r="14109" spans="5:7">
      <c r="E14109" s="80">
        <v>43769</v>
      </c>
      <c r="F14109">
        <v>2019</v>
      </c>
      <c r="G14109">
        <v>5.65</v>
      </c>
    </row>
    <row r="14110" spans="5:7">
      <c r="E14110" s="80">
        <v>43770</v>
      </c>
      <c r="F14110">
        <v>2019</v>
      </c>
      <c r="G14110">
        <v>5.65</v>
      </c>
    </row>
    <row r="14111" spans="5:7">
      <c r="E14111" s="80">
        <v>43771</v>
      </c>
      <c r="F14111">
        <v>2019</v>
      </c>
      <c r="G14111">
        <v>5.65</v>
      </c>
    </row>
    <row r="14112" spans="5:7">
      <c r="E14112" s="80">
        <v>43772</v>
      </c>
      <c r="F14112">
        <v>2019</v>
      </c>
      <c r="G14112">
        <v>5.65</v>
      </c>
    </row>
    <row r="14113" spans="5:7">
      <c r="E14113" s="80">
        <v>43773</v>
      </c>
      <c r="F14113">
        <v>2019</v>
      </c>
      <c r="G14113">
        <v>5.65</v>
      </c>
    </row>
    <row r="14114" spans="5:7">
      <c r="E14114" s="80">
        <v>43774</v>
      </c>
      <c r="F14114">
        <v>2019</v>
      </c>
      <c r="G14114">
        <v>5.65</v>
      </c>
    </row>
    <row r="14115" spans="5:7">
      <c r="E14115" s="80">
        <v>43775</v>
      </c>
      <c r="F14115">
        <v>2019</v>
      </c>
      <c r="G14115">
        <v>5.65</v>
      </c>
    </row>
    <row r="14116" spans="5:7">
      <c r="E14116" s="80">
        <v>43776</v>
      </c>
      <c r="F14116">
        <v>2019</v>
      </c>
      <c r="G14116">
        <v>5.5</v>
      </c>
    </row>
    <row r="14117" spans="5:7">
      <c r="E14117" s="80">
        <v>43777</v>
      </c>
      <c r="F14117">
        <v>2019</v>
      </c>
      <c r="G14117">
        <v>5.5</v>
      </c>
    </row>
    <row r="14118" spans="5:7">
      <c r="E14118" s="80">
        <v>43778</v>
      </c>
      <c r="F14118">
        <v>2019</v>
      </c>
      <c r="G14118">
        <v>5.5</v>
      </c>
    </row>
    <row r="14119" spans="5:7">
      <c r="E14119" s="80">
        <v>43779</v>
      </c>
      <c r="F14119">
        <v>2019</v>
      </c>
      <c r="G14119">
        <v>5.5</v>
      </c>
    </row>
    <row r="14120" spans="5:7">
      <c r="E14120" s="80">
        <v>43780</v>
      </c>
      <c r="F14120">
        <v>2019</v>
      </c>
      <c r="G14120">
        <v>5.5</v>
      </c>
    </row>
    <row r="14121" spans="5:7">
      <c r="E14121" s="80">
        <v>43781</v>
      </c>
      <c r="F14121">
        <v>2019</v>
      </c>
      <c r="G14121">
        <v>5.5</v>
      </c>
    </row>
    <row r="14122" spans="5:7">
      <c r="E14122" s="80">
        <v>43782</v>
      </c>
      <c r="F14122">
        <v>2019</v>
      </c>
      <c r="G14122">
        <v>5.5</v>
      </c>
    </row>
    <row r="14123" spans="5:7">
      <c r="E14123" s="80">
        <v>43783</v>
      </c>
      <c r="F14123">
        <v>2019</v>
      </c>
      <c r="G14123">
        <v>5.6</v>
      </c>
    </row>
    <row r="14124" spans="5:7">
      <c r="E14124" s="80">
        <v>43784</v>
      </c>
      <c r="F14124">
        <v>2019</v>
      </c>
      <c r="G14124">
        <v>5.6</v>
      </c>
    </row>
    <row r="14125" spans="5:7">
      <c r="E14125" s="80">
        <v>43785</v>
      </c>
      <c r="F14125">
        <v>2019</v>
      </c>
      <c r="G14125">
        <v>5.6</v>
      </c>
    </row>
    <row r="14126" spans="5:7">
      <c r="E14126" s="80">
        <v>43786</v>
      </c>
      <c r="F14126">
        <v>2019</v>
      </c>
      <c r="G14126">
        <v>5.6</v>
      </c>
    </row>
    <row r="14127" spans="5:7">
      <c r="E14127" s="80">
        <v>43787</v>
      </c>
      <c r="F14127">
        <v>2019</v>
      </c>
      <c r="G14127">
        <v>5.6</v>
      </c>
    </row>
    <row r="14128" spans="5:7">
      <c r="E14128" s="80">
        <v>43788</v>
      </c>
      <c r="F14128">
        <v>2019</v>
      </c>
      <c r="G14128">
        <v>5.6</v>
      </c>
    </row>
    <row r="14129" spans="5:7">
      <c r="E14129" s="80">
        <v>43789</v>
      </c>
      <c r="F14129">
        <v>2019</v>
      </c>
      <c r="G14129">
        <v>5.6</v>
      </c>
    </row>
    <row r="14130" spans="5:7">
      <c r="E14130" s="80">
        <v>43790</v>
      </c>
      <c r="F14130">
        <v>2019</v>
      </c>
      <c r="G14130">
        <v>5.6</v>
      </c>
    </row>
    <row r="14131" spans="5:7">
      <c r="E14131" s="80">
        <v>43791</v>
      </c>
      <c r="F14131">
        <v>2019</v>
      </c>
      <c r="G14131">
        <v>5.6</v>
      </c>
    </row>
    <row r="14132" spans="5:7">
      <c r="E14132" s="80">
        <v>43792</v>
      </c>
      <c r="F14132">
        <v>2019</v>
      </c>
      <c r="G14132">
        <v>5.6</v>
      </c>
    </row>
    <row r="14133" spans="5:7">
      <c r="E14133" s="80">
        <v>43793</v>
      </c>
      <c r="F14133">
        <v>2019</v>
      </c>
      <c r="G14133">
        <v>5.6</v>
      </c>
    </row>
    <row r="14134" spans="5:7">
      <c r="E14134" s="80">
        <v>43794</v>
      </c>
      <c r="F14134">
        <v>2019</v>
      </c>
      <c r="G14134">
        <v>5.6</v>
      </c>
    </row>
    <row r="14135" spans="5:7">
      <c r="E14135" s="80">
        <v>43795</v>
      </c>
      <c r="F14135">
        <v>2019</v>
      </c>
      <c r="G14135">
        <v>5.6</v>
      </c>
    </row>
    <row r="14136" spans="5:7">
      <c r="E14136" s="80">
        <v>43796</v>
      </c>
      <c r="F14136">
        <v>2019</v>
      </c>
      <c r="G14136">
        <v>5.6</v>
      </c>
    </row>
    <row r="14137" spans="5:7">
      <c r="E14137" s="80">
        <v>43797</v>
      </c>
      <c r="F14137">
        <v>2019</v>
      </c>
      <c r="G14137">
        <v>5.65</v>
      </c>
    </row>
    <row r="14138" spans="5:7">
      <c r="E14138" s="80">
        <v>43798</v>
      </c>
      <c r="F14138">
        <v>2019</v>
      </c>
      <c r="G14138">
        <v>5.65</v>
      </c>
    </row>
    <row r="14139" spans="5:7">
      <c r="E14139" s="80">
        <v>43799</v>
      </c>
      <c r="F14139">
        <v>2019</v>
      </c>
      <c r="G14139">
        <v>5.65</v>
      </c>
    </row>
    <row r="14140" spans="5:7">
      <c r="E14140" s="80">
        <v>43800</v>
      </c>
      <c r="F14140">
        <v>2019</v>
      </c>
      <c r="G14140">
        <v>5.65</v>
      </c>
    </row>
    <row r="14141" spans="5:7">
      <c r="E14141" s="80">
        <v>43801</v>
      </c>
      <c r="F14141">
        <v>2019</v>
      </c>
      <c r="G14141">
        <v>5.65</v>
      </c>
    </row>
    <row r="14142" spans="5:7">
      <c r="E14142" s="80">
        <v>43802</v>
      </c>
      <c r="F14142">
        <v>2019</v>
      </c>
      <c r="G14142">
        <v>5.65</v>
      </c>
    </row>
    <row r="14143" spans="5:7">
      <c r="E14143" s="80">
        <v>43803</v>
      </c>
      <c r="F14143">
        <v>2019</v>
      </c>
      <c r="G14143">
        <v>5.65</v>
      </c>
    </row>
    <row r="14144" spans="5:7">
      <c r="E14144" s="80">
        <v>43804</v>
      </c>
      <c r="F14144">
        <v>2019</v>
      </c>
      <c r="G14144">
        <v>5.55</v>
      </c>
    </row>
    <row r="14145" spans="5:7">
      <c r="E14145" s="80">
        <v>43805</v>
      </c>
      <c r="F14145">
        <v>2019</v>
      </c>
      <c r="G14145">
        <v>5.55</v>
      </c>
    </row>
    <row r="14146" spans="5:7">
      <c r="E14146" s="80">
        <v>43806</v>
      </c>
      <c r="F14146">
        <v>2019</v>
      </c>
      <c r="G14146">
        <v>5.55</v>
      </c>
    </row>
    <row r="14147" spans="5:7">
      <c r="E14147" s="80">
        <v>43807</v>
      </c>
      <c r="F14147">
        <v>2019</v>
      </c>
      <c r="G14147">
        <v>5.55</v>
      </c>
    </row>
    <row r="14148" spans="5:7">
      <c r="E14148" s="80">
        <v>43808</v>
      </c>
      <c r="F14148">
        <v>2019</v>
      </c>
      <c r="G14148">
        <v>5.55</v>
      </c>
    </row>
    <row r="14149" spans="5:7">
      <c r="E14149" s="80">
        <v>43809</v>
      </c>
      <c r="F14149">
        <v>2019</v>
      </c>
      <c r="G14149">
        <v>5.55</v>
      </c>
    </row>
    <row r="14150" spans="5:7">
      <c r="E14150" s="80">
        <v>43810</v>
      </c>
      <c r="F14150">
        <v>2019</v>
      </c>
      <c r="G14150">
        <v>5.55</v>
      </c>
    </row>
    <row r="14151" spans="5:7">
      <c r="E14151" s="80">
        <v>43811</v>
      </c>
      <c r="F14151">
        <v>2019</v>
      </c>
      <c r="G14151">
        <v>5.55</v>
      </c>
    </row>
    <row r="14152" spans="5:7">
      <c r="E14152" s="80">
        <v>43812</v>
      </c>
      <c r="F14152">
        <v>2019</v>
      </c>
      <c r="G14152">
        <v>5.55</v>
      </c>
    </row>
    <row r="14153" spans="5:7">
      <c r="E14153" s="80">
        <v>43813</v>
      </c>
      <c r="F14153">
        <v>2019</v>
      </c>
      <c r="G14153">
        <v>5.55</v>
      </c>
    </row>
    <row r="14154" spans="5:7">
      <c r="E14154" s="80">
        <v>43814</v>
      </c>
      <c r="F14154">
        <v>2019</v>
      </c>
      <c r="G14154">
        <v>5.55</v>
      </c>
    </row>
    <row r="14155" spans="5:7">
      <c r="E14155" s="80">
        <v>43815</v>
      </c>
      <c r="F14155">
        <v>2019</v>
      </c>
      <c r="G14155">
        <v>5.55</v>
      </c>
    </row>
    <row r="14156" spans="5:7">
      <c r="E14156" s="80">
        <v>43816</v>
      </c>
      <c r="F14156">
        <v>2019</v>
      </c>
      <c r="G14156">
        <v>5.55</v>
      </c>
    </row>
    <row r="14157" spans="5:7">
      <c r="E14157" s="80">
        <v>43817</v>
      </c>
      <c r="F14157">
        <v>2019</v>
      </c>
      <c r="G14157">
        <v>5.55</v>
      </c>
    </row>
    <row r="14158" spans="5:7">
      <c r="E14158" s="80">
        <v>43818</v>
      </c>
      <c r="F14158">
        <v>2019</v>
      </c>
      <c r="G14158">
        <v>5.7</v>
      </c>
    </row>
    <row r="14159" spans="5:7">
      <c r="E14159" s="80">
        <v>43819</v>
      </c>
      <c r="F14159">
        <v>2019</v>
      </c>
      <c r="G14159">
        <v>5.7</v>
      </c>
    </row>
    <row r="14160" spans="5:7">
      <c r="E14160" s="80">
        <v>43820</v>
      </c>
      <c r="F14160">
        <v>2019</v>
      </c>
      <c r="G14160">
        <v>5.7</v>
      </c>
    </row>
    <row r="14161" spans="5:7">
      <c r="E14161" s="80">
        <v>43821</v>
      </c>
      <c r="F14161">
        <v>2019</v>
      </c>
      <c r="G14161">
        <v>5.7</v>
      </c>
    </row>
    <row r="14162" spans="5:7">
      <c r="E14162" s="80">
        <v>43822</v>
      </c>
      <c r="F14162">
        <v>2019</v>
      </c>
      <c r="G14162">
        <v>5.7</v>
      </c>
    </row>
    <row r="14163" spans="5:7">
      <c r="E14163" s="80">
        <v>43823</v>
      </c>
      <c r="F14163">
        <v>2019</v>
      </c>
      <c r="G14163">
        <v>5.7</v>
      </c>
    </row>
    <row r="14164" spans="5:7">
      <c r="E14164" s="80">
        <v>43824</v>
      </c>
      <c r="F14164">
        <v>2019</v>
      </c>
      <c r="G14164">
        <v>5.7</v>
      </c>
    </row>
    <row r="14165" spans="5:7">
      <c r="E14165" s="80">
        <v>43825</v>
      </c>
      <c r="F14165">
        <v>2019</v>
      </c>
      <c r="G14165">
        <v>5.75</v>
      </c>
    </row>
    <row r="14166" spans="5:7">
      <c r="E14166" s="80">
        <v>43826</v>
      </c>
      <c r="F14166">
        <v>2019</v>
      </c>
      <c r="G14166">
        <v>5.75</v>
      </c>
    </row>
    <row r="14167" spans="5:7">
      <c r="E14167" s="80">
        <v>43827</v>
      </c>
      <c r="F14167">
        <v>2019</v>
      </c>
      <c r="G14167">
        <v>5.75</v>
      </c>
    </row>
    <row r="14168" spans="5:7">
      <c r="E14168" s="80">
        <v>43828</v>
      </c>
      <c r="F14168">
        <v>2019</v>
      </c>
      <c r="G14168">
        <v>5.75</v>
      </c>
    </row>
    <row r="14169" spans="5:7">
      <c r="E14169" s="80">
        <v>43829</v>
      </c>
      <c r="F14169">
        <v>2019</v>
      </c>
      <c r="G14169">
        <v>5.75</v>
      </c>
    </row>
    <row r="14170" spans="5:7">
      <c r="E14170" s="80">
        <v>43830</v>
      </c>
      <c r="F14170">
        <v>2019</v>
      </c>
      <c r="G14170">
        <v>5.75</v>
      </c>
    </row>
    <row r="14171" spans="5:7">
      <c r="E14171" s="80">
        <v>43831</v>
      </c>
      <c r="F14171">
        <v>2020</v>
      </c>
      <c r="G14171">
        <v>5.75</v>
      </c>
    </row>
    <row r="14172" spans="5:7">
      <c r="E14172" s="80">
        <v>43832</v>
      </c>
      <c r="F14172">
        <v>2020</v>
      </c>
      <c r="G14172">
        <v>5.75</v>
      </c>
    </row>
    <row r="14173" spans="5:7">
      <c r="E14173" s="80">
        <v>43833</v>
      </c>
      <c r="F14173">
        <v>2020</v>
      </c>
      <c r="G14173">
        <v>5.75</v>
      </c>
    </row>
    <row r="14174" spans="5:7">
      <c r="E14174" s="80">
        <v>43834</v>
      </c>
      <c r="F14174">
        <v>2020</v>
      </c>
      <c r="G14174">
        <v>5.75</v>
      </c>
    </row>
    <row r="14175" spans="5:7">
      <c r="E14175" s="80">
        <v>43835</v>
      </c>
      <c r="F14175">
        <v>2020</v>
      </c>
      <c r="G14175">
        <v>5.75</v>
      </c>
    </row>
    <row r="14176" spans="5:7">
      <c r="E14176" s="80">
        <v>43836</v>
      </c>
      <c r="F14176">
        <v>2020</v>
      </c>
      <c r="G14176">
        <v>5.75</v>
      </c>
    </row>
    <row r="14177" spans="5:7">
      <c r="E14177" s="80">
        <v>43837</v>
      </c>
      <c r="F14177">
        <v>2020</v>
      </c>
      <c r="G14177">
        <v>5.75</v>
      </c>
    </row>
    <row r="14178" spans="5:7">
      <c r="E14178" s="80">
        <v>43838</v>
      </c>
      <c r="F14178">
        <v>2020</v>
      </c>
      <c r="G14178">
        <v>5.75</v>
      </c>
    </row>
    <row r="14179" spans="5:7">
      <c r="E14179" s="80">
        <v>43839</v>
      </c>
      <c r="F14179">
        <v>2020</v>
      </c>
      <c r="G14179">
        <v>5.7</v>
      </c>
    </row>
    <row r="14180" spans="5:7">
      <c r="E14180" s="80">
        <v>43840</v>
      </c>
      <c r="F14180">
        <v>2020</v>
      </c>
      <c r="G14180">
        <v>5.7</v>
      </c>
    </row>
    <row r="14181" spans="5:7">
      <c r="E14181" s="80">
        <v>43841</v>
      </c>
      <c r="F14181">
        <v>2020</v>
      </c>
      <c r="G14181">
        <v>5.7</v>
      </c>
    </row>
    <row r="14182" spans="5:7">
      <c r="E14182" s="80">
        <v>43842</v>
      </c>
      <c r="F14182">
        <v>2020</v>
      </c>
      <c r="G14182">
        <v>5.7</v>
      </c>
    </row>
    <row r="14183" spans="5:7">
      <c r="E14183" s="80">
        <v>43843</v>
      </c>
      <c r="F14183">
        <v>2020</v>
      </c>
      <c r="G14183">
        <v>5.7</v>
      </c>
    </row>
    <row r="14184" spans="5:7">
      <c r="E14184" s="80">
        <v>43844</v>
      </c>
      <c r="F14184">
        <v>2020</v>
      </c>
      <c r="G14184">
        <v>5.7</v>
      </c>
    </row>
    <row r="14185" spans="5:7">
      <c r="E14185" s="80">
        <v>43845</v>
      </c>
      <c r="F14185">
        <v>2020</v>
      </c>
      <c r="G14185">
        <v>5.7</v>
      </c>
    </row>
    <row r="14186" spans="5:7">
      <c r="E14186" s="80">
        <v>43846</v>
      </c>
      <c r="F14186">
        <v>2020</v>
      </c>
      <c r="G14186">
        <v>5.75</v>
      </c>
    </row>
    <row r="14187" spans="5:7">
      <c r="E14187" s="80">
        <v>43847</v>
      </c>
      <c r="F14187">
        <v>2020</v>
      </c>
      <c r="G14187">
        <v>5.75</v>
      </c>
    </row>
    <row r="14188" spans="5:7">
      <c r="E14188" s="80">
        <v>43848</v>
      </c>
      <c r="F14188">
        <v>2020</v>
      </c>
      <c r="G14188">
        <v>5.75</v>
      </c>
    </row>
    <row r="14189" spans="5:7">
      <c r="E14189" s="80">
        <v>43849</v>
      </c>
      <c r="F14189">
        <v>2020</v>
      </c>
      <c r="G14189">
        <v>5.75</v>
      </c>
    </row>
    <row r="14190" spans="5:7">
      <c r="E14190" s="80">
        <v>43850</v>
      </c>
      <c r="F14190">
        <v>2020</v>
      </c>
      <c r="G14190">
        <v>5.75</v>
      </c>
    </row>
    <row r="14191" spans="5:7">
      <c r="E14191" s="80">
        <v>43851</v>
      </c>
      <c r="F14191">
        <v>2020</v>
      </c>
      <c r="G14191">
        <v>5.75</v>
      </c>
    </row>
    <row r="14192" spans="5:7">
      <c r="E14192" s="80">
        <v>43852</v>
      </c>
      <c r="F14192">
        <v>2020</v>
      </c>
      <c r="G14192">
        <v>5.75</v>
      </c>
    </row>
    <row r="14193" spans="5:7">
      <c r="E14193" s="80">
        <v>43853</v>
      </c>
      <c r="F14193">
        <v>2020</v>
      </c>
      <c r="G14193">
        <v>5.75</v>
      </c>
    </row>
    <row r="14194" spans="5:7">
      <c r="E14194" s="80">
        <v>43854</v>
      </c>
      <c r="F14194">
        <v>2020</v>
      </c>
      <c r="G14194">
        <v>5.75</v>
      </c>
    </row>
    <row r="14195" spans="5:7">
      <c r="E14195" s="80">
        <v>43855</v>
      </c>
      <c r="F14195">
        <v>2020</v>
      </c>
      <c r="G14195">
        <v>5.75</v>
      </c>
    </row>
    <row r="14196" spans="5:7">
      <c r="E14196" s="80">
        <v>43856</v>
      </c>
      <c r="F14196">
        <v>2020</v>
      </c>
      <c r="G14196">
        <v>5.75</v>
      </c>
    </row>
    <row r="14197" spans="5:7">
      <c r="E14197" s="80">
        <v>43857</v>
      </c>
      <c r="F14197">
        <v>2020</v>
      </c>
      <c r="G14197">
        <v>5.75</v>
      </c>
    </row>
    <row r="14198" spans="5:7">
      <c r="E14198" s="80">
        <v>43858</v>
      </c>
      <c r="F14198">
        <v>2020</v>
      </c>
      <c r="G14198">
        <v>5.75</v>
      </c>
    </row>
    <row r="14199" spans="5:7">
      <c r="E14199" s="80">
        <v>43859</v>
      </c>
      <c r="F14199">
        <v>2020</v>
      </c>
      <c r="G14199">
        <v>5.75</v>
      </c>
    </row>
    <row r="14200" spans="5:7">
      <c r="E14200" s="80">
        <v>43860</v>
      </c>
      <c r="F14200">
        <v>2020</v>
      </c>
      <c r="G14200">
        <v>5.75</v>
      </c>
    </row>
    <row r="14201" spans="5:7">
      <c r="E14201" s="80">
        <v>43861</v>
      </c>
      <c r="F14201">
        <v>2020</v>
      </c>
      <c r="G14201">
        <v>5.75</v>
      </c>
    </row>
    <row r="14202" spans="5:7">
      <c r="E14202" s="80">
        <v>43862</v>
      </c>
      <c r="F14202">
        <v>2020</v>
      </c>
      <c r="G14202">
        <v>5.75</v>
      </c>
    </row>
    <row r="14203" spans="5:7">
      <c r="E14203" s="80">
        <v>43863</v>
      </c>
      <c r="F14203">
        <v>2020</v>
      </c>
      <c r="G14203">
        <v>5.75</v>
      </c>
    </row>
    <row r="14204" spans="5:7">
      <c r="E14204" s="80">
        <v>43864</v>
      </c>
      <c r="F14204">
        <v>2020</v>
      </c>
      <c r="G14204">
        <v>5.75</v>
      </c>
    </row>
    <row r="14205" spans="5:7">
      <c r="E14205" s="80">
        <v>43865</v>
      </c>
      <c r="F14205">
        <v>2020</v>
      </c>
      <c r="G14205">
        <v>5.75</v>
      </c>
    </row>
    <row r="14206" spans="5:7">
      <c r="E14206" s="80">
        <v>43866</v>
      </c>
      <c r="F14206">
        <v>2020</v>
      </c>
      <c r="G14206">
        <v>5.75</v>
      </c>
    </row>
    <row r="14207" spans="5:7">
      <c r="E14207" s="80">
        <v>43867</v>
      </c>
      <c r="F14207">
        <v>2020</v>
      </c>
      <c r="G14207">
        <v>5.75</v>
      </c>
    </row>
    <row r="14208" spans="5:7">
      <c r="E14208" s="80">
        <v>43868</v>
      </c>
      <c r="F14208">
        <v>2020</v>
      </c>
      <c r="G14208">
        <v>5.75</v>
      </c>
    </row>
    <row r="14209" spans="5:7">
      <c r="E14209" s="80">
        <v>43869</v>
      </c>
      <c r="F14209">
        <v>2020</v>
      </c>
      <c r="G14209">
        <v>5.75</v>
      </c>
    </row>
    <row r="14210" spans="5:7">
      <c r="E14210" s="80">
        <v>43870</v>
      </c>
      <c r="F14210">
        <v>2020</v>
      </c>
      <c r="G14210">
        <v>5.75</v>
      </c>
    </row>
    <row r="14211" spans="5:7">
      <c r="E14211" s="80">
        <v>43871</v>
      </c>
      <c r="F14211">
        <v>2020</v>
      </c>
      <c r="G14211">
        <v>5.75</v>
      </c>
    </row>
    <row r="14212" spans="5:7">
      <c r="E14212" s="80">
        <v>43872</v>
      </c>
      <c r="F14212">
        <v>2020</v>
      </c>
      <c r="G14212">
        <v>5.75</v>
      </c>
    </row>
    <row r="14213" spans="5:7">
      <c r="E14213" s="80">
        <v>43873</v>
      </c>
      <c r="F14213">
        <v>2020</v>
      </c>
      <c r="G14213">
        <v>5.75</v>
      </c>
    </row>
    <row r="14214" spans="5:7">
      <c r="E14214" s="80">
        <v>43874</v>
      </c>
      <c r="F14214">
        <v>2020</v>
      </c>
      <c r="G14214">
        <v>5.65</v>
      </c>
    </row>
    <row r="14215" spans="5:7">
      <c r="E14215" s="80">
        <v>43875</v>
      </c>
      <c r="F14215">
        <v>2020</v>
      </c>
      <c r="G14215">
        <v>5.65</v>
      </c>
    </row>
    <row r="14216" spans="5:7">
      <c r="E14216" s="80">
        <v>43876</v>
      </c>
      <c r="F14216">
        <v>2020</v>
      </c>
      <c r="G14216">
        <v>5.65</v>
      </c>
    </row>
    <row r="14217" spans="5:7">
      <c r="E14217" s="80">
        <v>43877</v>
      </c>
      <c r="F14217">
        <v>2020</v>
      </c>
      <c r="G14217">
        <v>5.65</v>
      </c>
    </row>
    <row r="14218" spans="5:7">
      <c r="E14218" s="80">
        <v>43878</v>
      </c>
      <c r="F14218">
        <v>2020</v>
      </c>
      <c r="G14218">
        <v>5.65</v>
      </c>
    </row>
    <row r="14219" spans="5:7">
      <c r="E14219" s="80">
        <v>43879</v>
      </c>
      <c r="F14219">
        <v>2020</v>
      </c>
      <c r="G14219">
        <v>5.65</v>
      </c>
    </row>
    <row r="14220" spans="5:7">
      <c r="E14220" s="80">
        <v>43880</v>
      </c>
      <c r="F14220">
        <v>2020</v>
      </c>
      <c r="G14220">
        <v>5.65</v>
      </c>
    </row>
    <row r="14221" spans="5:7">
      <c r="E14221" s="80">
        <v>43881</v>
      </c>
      <c r="F14221">
        <v>2020</v>
      </c>
      <c r="G14221">
        <v>4.95</v>
      </c>
    </row>
    <row r="14222" spans="5:7">
      <c r="E14222" s="80">
        <v>43882</v>
      </c>
      <c r="F14222">
        <v>2020</v>
      </c>
      <c r="G14222">
        <v>4.95</v>
      </c>
    </row>
    <row r="14223" spans="5:7">
      <c r="E14223" s="80">
        <v>43883</v>
      </c>
      <c r="F14223">
        <v>2020</v>
      </c>
      <c r="G14223">
        <v>4.95</v>
      </c>
    </row>
    <row r="14224" spans="5:7">
      <c r="E14224" s="80">
        <v>43884</v>
      </c>
      <c r="F14224">
        <v>2020</v>
      </c>
      <c r="G14224">
        <v>4.95</v>
      </c>
    </row>
    <row r="14225" spans="5:7">
      <c r="E14225" s="80">
        <v>43885</v>
      </c>
      <c r="F14225">
        <v>2020</v>
      </c>
      <c r="G14225">
        <v>4.95</v>
      </c>
    </row>
    <row r="14226" spans="5:7">
      <c r="E14226" s="80">
        <v>43886</v>
      </c>
      <c r="F14226">
        <v>2020</v>
      </c>
      <c r="G14226">
        <v>4.95</v>
      </c>
    </row>
    <row r="14227" spans="5:7">
      <c r="E14227" s="80">
        <v>43887</v>
      </c>
      <c r="F14227">
        <v>2020</v>
      </c>
      <c r="G14227">
        <v>4.95</v>
      </c>
    </row>
    <row r="14228" spans="5:7">
      <c r="E14228" s="80">
        <v>43888</v>
      </c>
      <c r="F14228">
        <v>2020</v>
      </c>
      <c r="G14228">
        <v>4.8</v>
      </c>
    </row>
    <row r="14229" spans="5:7">
      <c r="E14229" s="80">
        <v>43889</v>
      </c>
      <c r="F14229">
        <v>2020</v>
      </c>
      <c r="G14229">
        <v>4.8</v>
      </c>
    </row>
    <row r="14230" spans="5:7">
      <c r="E14230" s="80">
        <v>43890</v>
      </c>
      <c r="F14230">
        <v>2020</v>
      </c>
      <c r="G14230">
        <v>4.8</v>
      </c>
    </row>
    <row r="14231" spans="5:7">
      <c r="E14231" s="80">
        <v>43891</v>
      </c>
      <c r="F14231">
        <v>2020</v>
      </c>
      <c r="G14231">
        <v>4.8</v>
      </c>
    </row>
    <row r="14232" spans="5:7">
      <c r="E14232" s="80">
        <v>43892</v>
      </c>
      <c r="F14232">
        <v>2020</v>
      </c>
      <c r="G14232">
        <v>4.8</v>
      </c>
    </row>
    <row r="14233" spans="5:7">
      <c r="E14233" s="80">
        <v>43893</v>
      </c>
      <c r="F14233">
        <v>2020</v>
      </c>
      <c r="G14233">
        <v>4.8</v>
      </c>
    </row>
    <row r="14234" spans="5:7">
      <c r="E14234" s="80">
        <v>43894</v>
      </c>
      <c r="F14234">
        <v>2020</v>
      </c>
      <c r="G14234">
        <v>4.8</v>
      </c>
    </row>
    <row r="14235" spans="5:7">
      <c r="E14235" s="80">
        <v>43895</v>
      </c>
      <c r="F14235">
        <v>2020</v>
      </c>
      <c r="G14235">
        <v>4.5</v>
      </c>
    </row>
    <row r="14236" spans="5:7">
      <c r="E14236" s="80">
        <v>43896</v>
      </c>
      <c r="F14236">
        <v>2020</v>
      </c>
      <c r="G14236">
        <v>4.5</v>
      </c>
    </row>
    <row r="14237" spans="5:7">
      <c r="E14237" s="80">
        <v>43897</v>
      </c>
      <c r="F14237">
        <v>2020</v>
      </c>
      <c r="G14237">
        <v>4.5</v>
      </c>
    </row>
    <row r="14238" spans="5:7">
      <c r="E14238" s="80">
        <v>43898</v>
      </c>
      <c r="F14238">
        <v>2020</v>
      </c>
      <c r="G14238">
        <v>4.5</v>
      </c>
    </row>
    <row r="14239" spans="5:7">
      <c r="E14239" s="80">
        <v>43899</v>
      </c>
      <c r="F14239">
        <v>2020</v>
      </c>
      <c r="G14239">
        <v>4.5</v>
      </c>
    </row>
    <row r="14240" spans="5:7">
      <c r="E14240" s="80">
        <v>43900</v>
      </c>
      <c r="F14240">
        <v>2020</v>
      </c>
      <c r="G14240">
        <v>4.5</v>
      </c>
    </row>
    <row r="14241" spans="5:7">
      <c r="E14241" s="80">
        <v>43901</v>
      </c>
      <c r="F14241">
        <v>2020</v>
      </c>
      <c r="G14241">
        <v>4.5</v>
      </c>
    </row>
    <row r="14242" spans="5:7">
      <c r="E14242" s="80">
        <v>43902</v>
      </c>
      <c r="F14242">
        <v>2020</v>
      </c>
      <c r="G14242">
        <v>4.5</v>
      </c>
    </row>
    <row r="14243" spans="5:7">
      <c r="E14243" s="80">
        <v>43903</v>
      </c>
      <c r="F14243">
        <v>2020</v>
      </c>
      <c r="G14243">
        <v>4.5</v>
      </c>
    </row>
    <row r="14244" spans="5:7">
      <c r="E14244" s="80">
        <v>43904</v>
      </c>
      <c r="F14244">
        <v>2020</v>
      </c>
      <c r="G14244">
        <v>4.5</v>
      </c>
    </row>
    <row r="14245" spans="5:7">
      <c r="E14245" s="80">
        <v>43905</v>
      </c>
      <c r="F14245">
        <v>2020</v>
      </c>
      <c r="G14245">
        <v>4.5</v>
      </c>
    </row>
    <row r="14246" spans="5:7">
      <c r="E14246" s="80">
        <v>43906</v>
      </c>
      <c r="F14246">
        <v>2020</v>
      </c>
      <c r="G14246">
        <v>4.5</v>
      </c>
    </row>
    <row r="14247" spans="5:7">
      <c r="E14247" s="80">
        <v>43907</v>
      </c>
      <c r="F14247">
        <v>2020</v>
      </c>
      <c r="G14247">
        <v>4.5</v>
      </c>
    </row>
    <row r="14248" spans="5:7">
      <c r="E14248" s="80">
        <v>43908</v>
      </c>
      <c r="F14248">
        <v>2020</v>
      </c>
      <c r="G14248">
        <v>4.5</v>
      </c>
    </row>
    <row r="14249" spans="5:7">
      <c r="E14249" s="80">
        <v>43909</v>
      </c>
      <c r="F14249">
        <v>2020</v>
      </c>
      <c r="G14249">
        <v>4.3499999999999996</v>
      </c>
    </row>
    <row r="14250" spans="5:7">
      <c r="E14250" s="80">
        <v>43910</v>
      </c>
      <c r="F14250">
        <v>2020</v>
      </c>
      <c r="G14250">
        <v>4.3499999999999996</v>
      </c>
    </row>
    <row r="14251" spans="5:7">
      <c r="E14251" s="80">
        <v>43911</v>
      </c>
      <c r="F14251">
        <v>2020</v>
      </c>
      <c r="G14251">
        <v>4.3499999999999996</v>
      </c>
    </row>
    <row r="14252" spans="5:7">
      <c r="E14252" s="80">
        <v>43912</v>
      </c>
      <c r="F14252">
        <v>2020</v>
      </c>
      <c r="G14252">
        <v>4.3499999999999996</v>
      </c>
    </row>
    <row r="14253" spans="5:7">
      <c r="E14253" s="80">
        <v>43913</v>
      </c>
      <c r="F14253">
        <v>2020</v>
      </c>
      <c r="G14253">
        <v>4.3499999999999996</v>
      </c>
    </row>
    <row r="14254" spans="5:7">
      <c r="E14254" s="80">
        <v>43914</v>
      </c>
      <c r="F14254">
        <v>2020</v>
      </c>
      <c r="G14254">
        <v>4.3499999999999996</v>
      </c>
    </row>
    <row r="14255" spans="5:7">
      <c r="E14255" s="80">
        <v>43915</v>
      </c>
      <c r="F14255">
        <v>2020</v>
      </c>
      <c r="G14255">
        <v>4.3499999999999996</v>
      </c>
    </row>
    <row r="14256" spans="5:7">
      <c r="E14256" s="80">
        <v>43916</v>
      </c>
      <c r="F14256">
        <v>2020</v>
      </c>
      <c r="G14256">
        <v>4.1500000000000004</v>
      </c>
    </row>
    <row r="14257" spans="5:7">
      <c r="E14257" s="80">
        <v>43917</v>
      </c>
      <c r="F14257">
        <v>2020</v>
      </c>
      <c r="G14257">
        <v>4.1500000000000004</v>
      </c>
    </row>
    <row r="14258" spans="5:7">
      <c r="E14258" s="80">
        <v>43918</v>
      </c>
      <c r="F14258">
        <v>2020</v>
      </c>
      <c r="G14258">
        <v>4.1500000000000004</v>
      </c>
    </row>
    <row r="14259" spans="5:7">
      <c r="E14259" s="80">
        <v>43919</v>
      </c>
      <c r="F14259">
        <v>2020</v>
      </c>
      <c r="G14259">
        <v>4.1500000000000004</v>
      </c>
    </row>
    <row r="14260" spans="5:7">
      <c r="E14260" s="80">
        <v>43920</v>
      </c>
      <c r="F14260">
        <v>2020</v>
      </c>
      <c r="G14260">
        <v>4.1500000000000004</v>
      </c>
    </row>
    <row r="14261" spans="5:7">
      <c r="E14261" s="80">
        <v>43921</v>
      </c>
      <c r="F14261">
        <v>2020</v>
      </c>
      <c r="G14261">
        <v>4.1500000000000004</v>
      </c>
    </row>
    <row r="14262" spans="5:7">
      <c r="E14262" s="80">
        <v>43922</v>
      </c>
      <c r="F14262">
        <v>2020</v>
      </c>
      <c r="G14262">
        <v>4.1500000000000004</v>
      </c>
    </row>
    <row r="14263" spans="5:7">
      <c r="E14263" s="80">
        <v>43923</v>
      </c>
      <c r="F14263">
        <v>2020</v>
      </c>
      <c r="G14263">
        <v>3.8</v>
      </c>
    </row>
    <row r="14264" spans="5:7">
      <c r="E14264" s="80">
        <v>43924</v>
      </c>
      <c r="F14264">
        <v>2020</v>
      </c>
      <c r="G14264">
        <v>3.8</v>
      </c>
    </row>
    <row r="14265" spans="5:7">
      <c r="E14265" s="80">
        <v>43925</v>
      </c>
      <c r="F14265">
        <v>2020</v>
      </c>
      <c r="G14265">
        <v>3.8</v>
      </c>
    </row>
    <row r="14266" spans="5:7">
      <c r="E14266" s="80">
        <v>43926</v>
      </c>
      <c r="F14266">
        <v>2020</v>
      </c>
      <c r="G14266">
        <v>3.8</v>
      </c>
    </row>
    <row r="14267" spans="5:7">
      <c r="E14267" s="80">
        <v>43927</v>
      </c>
      <c r="F14267">
        <v>2020</v>
      </c>
      <c r="G14267">
        <v>3.8</v>
      </c>
    </row>
    <row r="14268" spans="5:7">
      <c r="E14268" s="80">
        <v>43928</v>
      </c>
      <c r="F14268">
        <v>2020</v>
      </c>
      <c r="G14268">
        <v>3.8</v>
      </c>
    </row>
    <row r="14269" spans="5:7">
      <c r="E14269" s="80">
        <v>43929</v>
      </c>
      <c r="F14269">
        <v>2020</v>
      </c>
      <c r="G14269">
        <v>3.8</v>
      </c>
    </row>
    <row r="14270" spans="5:7">
      <c r="E14270" s="80">
        <v>43930</v>
      </c>
      <c r="F14270">
        <v>2020</v>
      </c>
      <c r="G14270">
        <v>3.8</v>
      </c>
    </row>
    <row r="14271" spans="5:7">
      <c r="E14271" s="80">
        <v>43931</v>
      </c>
      <c r="F14271">
        <v>2020</v>
      </c>
      <c r="G14271">
        <v>3.8</v>
      </c>
    </row>
    <row r="14272" spans="5:7">
      <c r="E14272" s="80">
        <v>43932</v>
      </c>
      <c r="F14272">
        <v>2020</v>
      </c>
      <c r="G14272">
        <v>3.8</v>
      </c>
    </row>
    <row r="14273" spans="5:7">
      <c r="E14273" s="80">
        <v>43933</v>
      </c>
      <c r="F14273">
        <v>2020</v>
      </c>
      <c r="G14273">
        <v>3.8</v>
      </c>
    </row>
    <row r="14274" spans="5:7">
      <c r="E14274" s="80">
        <v>43934</v>
      </c>
      <c r="F14274">
        <v>2020</v>
      </c>
      <c r="G14274">
        <v>3.8</v>
      </c>
    </row>
    <row r="14275" spans="5:7">
      <c r="E14275" s="80">
        <v>43935</v>
      </c>
      <c r="F14275">
        <v>2020</v>
      </c>
      <c r="G14275">
        <v>3.8</v>
      </c>
    </row>
    <row r="14276" spans="5:7">
      <c r="E14276" s="80">
        <v>43936</v>
      </c>
      <c r="F14276">
        <v>2020</v>
      </c>
      <c r="G14276">
        <v>3.8</v>
      </c>
    </row>
    <row r="14277" spans="5:7">
      <c r="E14277" s="80">
        <v>43937</v>
      </c>
      <c r="F14277">
        <v>2020</v>
      </c>
      <c r="G14277">
        <v>3.75</v>
      </c>
    </row>
    <row r="14278" spans="5:7">
      <c r="E14278" s="80">
        <v>43938</v>
      </c>
      <c r="F14278">
        <v>2020</v>
      </c>
      <c r="G14278">
        <v>3.75</v>
      </c>
    </row>
    <row r="14279" spans="5:7">
      <c r="E14279" s="80">
        <v>43939</v>
      </c>
      <c r="F14279">
        <v>2020</v>
      </c>
      <c r="G14279">
        <v>3.75</v>
      </c>
    </row>
    <row r="14280" spans="5:7">
      <c r="E14280" s="80">
        <v>43940</v>
      </c>
      <c r="F14280">
        <v>2020</v>
      </c>
      <c r="G14280">
        <v>3.75</v>
      </c>
    </row>
    <row r="14281" spans="5:7">
      <c r="E14281" s="80">
        <v>43941</v>
      </c>
      <c r="F14281">
        <v>2020</v>
      </c>
      <c r="G14281">
        <v>3.75</v>
      </c>
    </row>
    <row r="14282" spans="5:7">
      <c r="E14282" s="80">
        <v>43942</v>
      </c>
      <c r="F14282">
        <v>2020</v>
      </c>
      <c r="G14282">
        <v>3.75</v>
      </c>
    </row>
    <row r="14283" spans="5:7">
      <c r="E14283" s="80">
        <v>43943</v>
      </c>
      <c r="F14283">
        <v>2020</v>
      </c>
      <c r="G14283">
        <v>3.75</v>
      </c>
    </row>
    <row r="14284" spans="5:7">
      <c r="E14284" s="80">
        <v>43944</v>
      </c>
      <c r="F14284">
        <v>2020</v>
      </c>
      <c r="G14284">
        <v>3.8</v>
      </c>
    </row>
    <row r="14285" spans="5:7">
      <c r="E14285" s="80">
        <v>43945</v>
      </c>
      <c r="F14285">
        <v>2020</v>
      </c>
      <c r="G14285">
        <v>3.8</v>
      </c>
    </row>
    <row r="14286" spans="5:7">
      <c r="E14286" s="80">
        <v>43946</v>
      </c>
      <c r="F14286">
        <v>2020</v>
      </c>
      <c r="G14286">
        <v>3.8</v>
      </c>
    </row>
    <row r="14287" spans="5:7">
      <c r="E14287" s="80">
        <v>43947</v>
      </c>
      <c r="F14287">
        <v>2020</v>
      </c>
      <c r="G14287">
        <v>3.8</v>
      </c>
    </row>
    <row r="14288" spans="5:7">
      <c r="E14288" s="80">
        <v>43948</v>
      </c>
      <c r="F14288">
        <v>2020</v>
      </c>
      <c r="G14288">
        <v>3.8</v>
      </c>
    </row>
    <row r="14289" spans="5:7">
      <c r="E14289" s="80">
        <v>43949</v>
      </c>
      <c r="F14289">
        <v>2020</v>
      </c>
      <c r="G14289">
        <v>3.8</v>
      </c>
    </row>
    <row r="14290" spans="5:7">
      <c r="E14290" s="80">
        <v>43950</v>
      </c>
      <c r="F14290">
        <v>2020</v>
      </c>
      <c r="G14290">
        <v>3.8</v>
      </c>
    </row>
    <row r="14291" spans="5:7">
      <c r="E14291" s="80">
        <v>43951</v>
      </c>
      <c r="F14291">
        <v>2020</v>
      </c>
      <c r="G14291">
        <v>3.9</v>
      </c>
    </row>
    <row r="14292" spans="5:7">
      <c r="E14292" s="80">
        <v>43952</v>
      </c>
      <c r="F14292">
        <v>2020</v>
      </c>
      <c r="G14292">
        <v>3.9</v>
      </c>
    </row>
    <row r="14293" spans="5:7">
      <c r="E14293" s="80">
        <v>43953</v>
      </c>
      <c r="F14293">
        <v>2020</v>
      </c>
      <c r="G14293">
        <v>3.9</v>
      </c>
    </row>
    <row r="14294" spans="5:7">
      <c r="E14294" s="80">
        <v>43954</v>
      </c>
      <c r="F14294">
        <v>2020</v>
      </c>
      <c r="G14294">
        <v>3.9</v>
      </c>
    </row>
    <row r="14295" spans="5:7">
      <c r="E14295" s="80">
        <v>43955</v>
      </c>
      <c r="F14295">
        <v>2020</v>
      </c>
      <c r="G14295">
        <v>3.9</v>
      </c>
    </row>
    <row r="14296" spans="5:7">
      <c r="E14296" s="80">
        <v>43956</v>
      </c>
      <c r="F14296">
        <v>2020</v>
      </c>
      <c r="G14296">
        <v>3.9</v>
      </c>
    </row>
    <row r="14297" spans="5:7">
      <c r="E14297" s="80">
        <v>43957</v>
      </c>
      <c r="F14297">
        <v>2020</v>
      </c>
      <c r="G14297">
        <v>3.9</v>
      </c>
    </row>
    <row r="14298" spans="5:7">
      <c r="E14298" s="80">
        <v>43958</v>
      </c>
      <c r="F14298">
        <v>2020</v>
      </c>
      <c r="G14298">
        <v>3.8</v>
      </c>
    </row>
    <row r="14299" spans="5:7">
      <c r="E14299" s="80">
        <v>43959</v>
      </c>
      <c r="F14299">
        <v>2020</v>
      </c>
      <c r="G14299">
        <v>3.8</v>
      </c>
    </row>
    <row r="14300" spans="5:7">
      <c r="E14300" s="80">
        <v>43960</v>
      </c>
      <c r="F14300">
        <v>2020</v>
      </c>
      <c r="G14300">
        <v>3.8</v>
      </c>
    </row>
    <row r="14301" spans="5:7">
      <c r="E14301" s="80">
        <v>43961</v>
      </c>
      <c r="F14301">
        <v>2020</v>
      </c>
      <c r="G14301">
        <v>3.8</v>
      </c>
    </row>
    <row r="14302" spans="5:7">
      <c r="E14302" s="80">
        <v>43962</v>
      </c>
      <c r="F14302">
        <v>2020</v>
      </c>
      <c r="G14302">
        <v>3.8</v>
      </c>
    </row>
    <row r="14303" spans="5:7">
      <c r="E14303" s="80">
        <v>43963</v>
      </c>
      <c r="F14303">
        <v>2020</v>
      </c>
      <c r="G14303">
        <v>3.8</v>
      </c>
    </row>
    <row r="14304" spans="5:7">
      <c r="E14304" s="80">
        <v>43964</v>
      </c>
      <c r="F14304">
        <v>2020</v>
      </c>
      <c r="G14304">
        <v>3.8</v>
      </c>
    </row>
    <row r="14305" spans="5:7">
      <c r="E14305" s="80">
        <v>43965</v>
      </c>
      <c r="F14305">
        <v>2020</v>
      </c>
      <c r="G14305">
        <v>3.9</v>
      </c>
    </row>
    <row r="14306" spans="5:7">
      <c r="E14306" s="80">
        <v>43966</v>
      </c>
      <c r="F14306">
        <v>2020</v>
      </c>
      <c r="G14306">
        <v>3.9</v>
      </c>
    </row>
    <row r="14307" spans="5:7">
      <c r="E14307" s="80">
        <v>43967</v>
      </c>
      <c r="F14307">
        <v>2020</v>
      </c>
      <c r="G14307">
        <v>3.9</v>
      </c>
    </row>
    <row r="14308" spans="5:7">
      <c r="E14308" s="80">
        <v>43968</v>
      </c>
      <c r="F14308">
        <v>2020</v>
      </c>
      <c r="G14308">
        <v>3.9</v>
      </c>
    </row>
    <row r="14309" spans="5:7">
      <c r="E14309" s="80">
        <v>43969</v>
      </c>
      <c r="F14309">
        <v>2020</v>
      </c>
      <c r="G14309">
        <v>3.9</v>
      </c>
    </row>
    <row r="14310" spans="5:7">
      <c r="E14310" s="80">
        <v>43970</v>
      </c>
      <c r="F14310">
        <v>2020</v>
      </c>
      <c r="G14310">
        <v>3.9</v>
      </c>
    </row>
    <row r="14311" spans="5:7">
      <c r="E14311" s="80">
        <v>43971</v>
      </c>
      <c r="F14311">
        <v>2020</v>
      </c>
      <c r="G14311">
        <v>3.9</v>
      </c>
    </row>
    <row r="14312" spans="5:7">
      <c r="E14312" s="80">
        <v>43972</v>
      </c>
      <c r="F14312">
        <v>2020</v>
      </c>
      <c r="G14312">
        <v>3.85</v>
      </c>
    </row>
    <row r="14313" spans="5:7">
      <c r="E14313" s="80">
        <v>43973</v>
      </c>
      <c r="F14313">
        <v>2020</v>
      </c>
      <c r="G14313">
        <v>3.85</v>
      </c>
    </row>
    <row r="14314" spans="5:7">
      <c r="E14314" s="80">
        <v>43974</v>
      </c>
      <c r="F14314">
        <v>2020</v>
      </c>
      <c r="G14314">
        <v>3.85</v>
      </c>
    </row>
    <row r="14315" spans="5:7">
      <c r="E14315" s="80">
        <v>43975</v>
      </c>
      <c r="F14315">
        <v>2020</v>
      </c>
      <c r="G14315">
        <v>3.85</v>
      </c>
    </row>
    <row r="14316" spans="5:7">
      <c r="E14316" s="80">
        <v>43976</v>
      </c>
      <c r="F14316">
        <v>2020</v>
      </c>
      <c r="G14316">
        <v>3.85</v>
      </c>
    </row>
    <row r="14317" spans="5:7">
      <c r="E14317" s="80">
        <v>43977</v>
      </c>
      <c r="F14317">
        <v>2020</v>
      </c>
      <c r="G14317">
        <v>3.85</v>
      </c>
    </row>
    <row r="14318" spans="5:7">
      <c r="E14318" s="80">
        <v>43978</v>
      </c>
      <c r="F14318">
        <v>2020</v>
      </c>
      <c r="G14318">
        <v>3.85</v>
      </c>
    </row>
    <row r="14319" spans="5:7">
      <c r="E14319" s="80">
        <v>43979</v>
      </c>
      <c r="F14319">
        <v>2020</v>
      </c>
      <c r="G14319">
        <v>3.85</v>
      </c>
    </row>
    <row r="14320" spans="5:7">
      <c r="E14320" s="80">
        <v>43980</v>
      </c>
      <c r="F14320">
        <v>2020</v>
      </c>
      <c r="G14320">
        <v>3.85</v>
      </c>
    </row>
    <row r="14321" spans="5:7">
      <c r="E14321" s="80">
        <v>43981</v>
      </c>
      <c r="F14321">
        <v>2020</v>
      </c>
      <c r="G14321">
        <v>3.85</v>
      </c>
    </row>
    <row r="14322" spans="5:7">
      <c r="E14322" s="80">
        <v>43982</v>
      </c>
      <c r="F14322">
        <v>2020</v>
      </c>
      <c r="G14322">
        <v>3.85</v>
      </c>
    </row>
    <row r="14323" spans="5:7">
      <c r="E14323" s="80">
        <v>43983</v>
      </c>
      <c r="F14323">
        <v>2020</v>
      </c>
      <c r="G14323">
        <v>3.85</v>
      </c>
    </row>
    <row r="14324" spans="5:7">
      <c r="E14324" s="80">
        <v>43984</v>
      </c>
      <c r="F14324">
        <v>2020</v>
      </c>
      <c r="G14324">
        <v>3.85</v>
      </c>
    </row>
    <row r="14325" spans="5:7">
      <c r="E14325" s="80">
        <v>43985</v>
      </c>
      <c r="F14325">
        <v>2020</v>
      </c>
      <c r="G14325">
        <v>3.85</v>
      </c>
    </row>
    <row r="14326" spans="5:7">
      <c r="E14326" s="80">
        <v>43986</v>
      </c>
      <c r="F14326">
        <v>2020</v>
      </c>
      <c r="G14326">
        <v>3.8</v>
      </c>
    </row>
    <row r="14327" spans="5:7">
      <c r="E14327" s="80">
        <v>43987</v>
      </c>
      <c r="F14327">
        <v>2020</v>
      </c>
      <c r="G14327">
        <v>3.8</v>
      </c>
    </row>
    <row r="14328" spans="5:7">
      <c r="E14328" s="80">
        <v>43988</v>
      </c>
      <c r="F14328">
        <v>2020</v>
      </c>
      <c r="G14328">
        <v>3.8</v>
      </c>
    </row>
    <row r="14329" spans="5:7">
      <c r="E14329" s="80">
        <v>43989</v>
      </c>
      <c r="F14329">
        <v>2020</v>
      </c>
      <c r="G14329">
        <v>3.8</v>
      </c>
    </row>
    <row r="14330" spans="5:7">
      <c r="E14330" s="80">
        <v>43990</v>
      </c>
      <c r="F14330">
        <v>2020</v>
      </c>
      <c r="G14330">
        <v>3.8</v>
      </c>
    </row>
    <row r="14331" spans="5:7">
      <c r="E14331" s="80">
        <v>43991</v>
      </c>
      <c r="F14331">
        <v>2020</v>
      </c>
      <c r="G14331">
        <v>3.8</v>
      </c>
    </row>
    <row r="14332" spans="5:7">
      <c r="E14332" s="80">
        <v>43992</v>
      </c>
      <c r="F14332">
        <v>2020</v>
      </c>
      <c r="G14332">
        <v>3.8</v>
      </c>
    </row>
    <row r="14333" spans="5:7">
      <c r="E14333" s="80">
        <v>43993</v>
      </c>
      <c r="F14333">
        <v>2020</v>
      </c>
      <c r="G14333">
        <v>3.9</v>
      </c>
    </row>
    <row r="14334" spans="5:7">
      <c r="E14334" s="80">
        <v>43994</v>
      </c>
      <c r="F14334">
        <v>2020</v>
      </c>
      <c r="G14334">
        <v>3.9</v>
      </c>
    </row>
    <row r="14335" spans="5:7">
      <c r="E14335" s="80">
        <v>43995</v>
      </c>
      <c r="F14335">
        <v>2020</v>
      </c>
      <c r="G14335">
        <v>3.9</v>
      </c>
    </row>
    <row r="14336" spans="5:7">
      <c r="E14336" s="80">
        <v>43996</v>
      </c>
      <c r="F14336">
        <v>2020</v>
      </c>
      <c r="G14336">
        <v>3.9</v>
      </c>
    </row>
    <row r="14337" spans="5:7">
      <c r="E14337" s="80">
        <v>43997</v>
      </c>
      <c r="F14337">
        <v>2020</v>
      </c>
      <c r="G14337">
        <v>3.9</v>
      </c>
    </row>
    <row r="14338" spans="5:7">
      <c r="E14338" s="80">
        <v>43998</v>
      </c>
      <c r="F14338">
        <v>2020</v>
      </c>
      <c r="G14338">
        <v>3.9</v>
      </c>
    </row>
    <row r="14339" spans="5:7">
      <c r="E14339" s="80">
        <v>43999</v>
      </c>
      <c r="F14339">
        <v>2020</v>
      </c>
      <c r="G14339">
        <v>3.9</v>
      </c>
    </row>
    <row r="14340" spans="5:7">
      <c r="E14340" s="80">
        <v>44000</v>
      </c>
      <c r="F14340">
        <v>2020</v>
      </c>
      <c r="G14340">
        <v>3.85</v>
      </c>
    </row>
    <row r="14341" spans="5:7">
      <c r="E14341" s="80">
        <v>44001</v>
      </c>
      <c r="F14341">
        <v>2020</v>
      </c>
      <c r="G14341">
        <v>3.85</v>
      </c>
    </row>
    <row r="14342" spans="5:7">
      <c r="E14342" s="80">
        <v>44002</v>
      </c>
      <c r="F14342">
        <v>2020</v>
      </c>
      <c r="G14342">
        <v>3.85</v>
      </c>
    </row>
    <row r="14343" spans="5:7">
      <c r="E14343" s="80">
        <v>44003</v>
      </c>
      <c r="F14343">
        <v>2020</v>
      </c>
      <c r="G14343">
        <v>3.85</v>
      </c>
    </row>
    <row r="14344" spans="5:7">
      <c r="E14344" s="80">
        <v>44004</v>
      </c>
      <c r="F14344">
        <v>2020</v>
      </c>
      <c r="G14344">
        <v>3.85</v>
      </c>
    </row>
    <row r="14345" spans="5:7">
      <c r="E14345" s="80">
        <v>44005</v>
      </c>
      <c r="F14345">
        <v>2020</v>
      </c>
      <c r="G14345">
        <v>3.85</v>
      </c>
    </row>
    <row r="14346" spans="5:7">
      <c r="E14346" s="80">
        <v>44006</v>
      </c>
      <c r="F14346">
        <v>2020</v>
      </c>
      <c r="G14346">
        <v>3.85</v>
      </c>
    </row>
    <row r="14347" spans="5:7">
      <c r="E14347" s="80">
        <v>44007</v>
      </c>
      <c r="F14347">
        <v>2020</v>
      </c>
      <c r="G14347">
        <v>3.95</v>
      </c>
    </row>
    <row r="14348" spans="5:7">
      <c r="E14348" s="80">
        <v>44008</v>
      </c>
      <c r="F14348">
        <v>2020</v>
      </c>
      <c r="G14348">
        <v>3.95</v>
      </c>
    </row>
    <row r="14349" spans="5:7">
      <c r="E14349" s="80">
        <v>44009</v>
      </c>
      <c r="F14349">
        <v>2020</v>
      </c>
      <c r="G14349">
        <v>3.95</v>
      </c>
    </row>
    <row r="14350" spans="5:7">
      <c r="E14350" s="80">
        <v>44010</v>
      </c>
      <c r="F14350">
        <v>2020</v>
      </c>
      <c r="G14350">
        <v>3.95</v>
      </c>
    </row>
    <row r="14351" spans="5:7">
      <c r="E14351" s="80">
        <v>44011</v>
      </c>
      <c r="F14351">
        <v>2020</v>
      </c>
      <c r="G14351">
        <v>3.95</v>
      </c>
    </row>
    <row r="14352" spans="5:7">
      <c r="E14352" s="80">
        <v>44012</v>
      </c>
      <c r="F14352">
        <v>2020</v>
      </c>
      <c r="G14352">
        <v>3.95</v>
      </c>
    </row>
    <row r="14353" spans="5:7">
      <c r="E14353" s="80">
        <v>44013</v>
      </c>
      <c r="F14353">
        <v>2020</v>
      </c>
      <c r="G14353">
        <v>3.95</v>
      </c>
    </row>
    <row r="14354" spans="5:7">
      <c r="E14354" s="80">
        <v>44014</v>
      </c>
      <c r="F14354">
        <v>2020</v>
      </c>
      <c r="G14354">
        <v>3.8</v>
      </c>
    </row>
    <row r="14355" spans="5:7">
      <c r="E14355" s="80">
        <v>44015</v>
      </c>
      <c r="F14355">
        <v>2020</v>
      </c>
      <c r="G14355">
        <v>3.8</v>
      </c>
    </row>
    <row r="14356" spans="5:7">
      <c r="E14356" s="80">
        <v>44016</v>
      </c>
      <c r="F14356">
        <v>2020</v>
      </c>
      <c r="G14356">
        <v>3.8</v>
      </c>
    </row>
    <row r="14357" spans="5:7">
      <c r="E14357" s="80">
        <v>44017</v>
      </c>
      <c r="F14357">
        <v>2020</v>
      </c>
      <c r="G14357">
        <v>3.8</v>
      </c>
    </row>
    <row r="14358" spans="5:7">
      <c r="E14358" s="80">
        <v>44018</v>
      </c>
      <c r="F14358">
        <v>2020</v>
      </c>
      <c r="G14358">
        <v>3.8</v>
      </c>
    </row>
    <row r="14359" spans="5:7">
      <c r="E14359" s="80">
        <v>44019</v>
      </c>
      <c r="F14359">
        <v>2020</v>
      </c>
      <c r="G14359">
        <v>3.8</v>
      </c>
    </row>
    <row r="14360" spans="5:7">
      <c r="E14360" s="80">
        <v>44020</v>
      </c>
      <c r="F14360">
        <v>2020</v>
      </c>
      <c r="G14360">
        <v>3.8</v>
      </c>
    </row>
    <row r="14361" spans="5:7">
      <c r="E14361" s="80">
        <v>44021</v>
      </c>
      <c r="F14361">
        <v>2020</v>
      </c>
      <c r="G14361">
        <v>3.7</v>
      </c>
    </row>
    <row r="14362" spans="5:7">
      <c r="E14362" s="80">
        <v>44022</v>
      </c>
      <c r="F14362">
        <v>2020</v>
      </c>
      <c r="G14362">
        <v>3.7</v>
      </c>
    </row>
    <row r="14363" spans="5:7">
      <c r="E14363" s="80">
        <v>44023</v>
      </c>
      <c r="F14363">
        <v>2020</v>
      </c>
      <c r="G14363">
        <v>3.7</v>
      </c>
    </row>
    <row r="14364" spans="5:7">
      <c r="E14364" s="80">
        <v>44024</v>
      </c>
      <c r="F14364">
        <v>2020</v>
      </c>
      <c r="G14364">
        <v>3.7</v>
      </c>
    </row>
    <row r="14365" spans="5:7">
      <c r="E14365" s="80">
        <v>44025</v>
      </c>
      <c r="F14365">
        <v>2020</v>
      </c>
      <c r="G14365">
        <v>3.7</v>
      </c>
    </row>
    <row r="14366" spans="5:7">
      <c r="E14366" s="80">
        <v>44026</v>
      </c>
      <c r="F14366">
        <v>2020</v>
      </c>
      <c r="G14366">
        <v>3.7</v>
      </c>
    </row>
    <row r="14367" spans="5:7">
      <c r="E14367" s="80">
        <v>44027</v>
      </c>
      <c r="F14367">
        <v>2020</v>
      </c>
      <c r="G14367">
        <v>3.7</v>
      </c>
    </row>
    <row r="14368" spans="5:7">
      <c r="E14368" s="80">
        <v>44028</v>
      </c>
      <c r="F14368">
        <v>2020</v>
      </c>
      <c r="G14368">
        <v>3.65</v>
      </c>
    </row>
    <row r="14369" spans="5:7">
      <c r="E14369" s="80">
        <v>44029</v>
      </c>
      <c r="F14369">
        <v>2020</v>
      </c>
      <c r="G14369">
        <v>3.65</v>
      </c>
    </row>
    <row r="14370" spans="5:7">
      <c r="E14370" s="80">
        <v>44030</v>
      </c>
      <c r="F14370">
        <v>2020</v>
      </c>
      <c r="G14370">
        <v>3.65</v>
      </c>
    </row>
    <row r="14371" spans="5:7">
      <c r="E14371" s="80">
        <v>44031</v>
      </c>
      <c r="F14371">
        <v>2020</v>
      </c>
      <c r="G14371">
        <v>3.65</v>
      </c>
    </row>
    <row r="14372" spans="5:7">
      <c r="E14372" s="80">
        <v>44032</v>
      </c>
      <c r="F14372">
        <v>2020</v>
      </c>
      <c r="G14372">
        <v>3.65</v>
      </c>
    </row>
    <row r="14373" spans="5:7">
      <c r="E14373" s="80">
        <v>44033</v>
      </c>
      <c r="F14373">
        <v>2020</v>
      </c>
      <c r="G14373">
        <v>3.65</v>
      </c>
    </row>
    <row r="14374" spans="5:7">
      <c r="E14374" s="80">
        <v>44034</v>
      </c>
      <c r="F14374">
        <v>2020</v>
      </c>
      <c r="G14374">
        <v>3.65</v>
      </c>
    </row>
    <row r="14375" spans="5:7">
      <c r="E14375" s="80">
        <v>44035</v>
      </c>
      <c r="F14375">
        <v>2020</v>
      </c>
      <c r="G14375">
        <v>3.65</v>
      </c>
    </row>
    <row r="14376" spans="5:7">
      <c r="E14376" s="80">
        <v>44036</v>
      </c>
      <c r="F14376">
        <v>2020</v>
      </c>
      <c r="G14376">
        <v>3.65</v>
      </c>
    </row>
    <row r="14377" spans="5:7">
      <c r="E14377" s="80">
        <v>44037</v>
      </c>
      <c r="F14377">
        <v>2020</v>
      </c>
      <c r="G14377">
        <v>3.65</v>
      </c>
    </row>
    <row r="14378" spans="5:7">
      <c r="E14378" s="80">
        <v>44038</v>
      </c>
      <c r="F14378">
        <v>2020</v>
      </c>
      <c r="G14378">
        <v>3.65</v>
      </c>
    </row>
    <row r="14379" spans="5:7">
      <c r="E14379" s="80">
        <v>44039</v>
      </c>
      <c r="F14379">
        <v>2020</v>
      </c>
      <c r="G14379">
        <v>3.65</v>
      </c>
    </row>
    <row r="14380" spans="5:7">
      <c r="E14380" s="80">
        <v>44040</v>
      </c>
      <c r="F14380">
        <v>2020</v>
      </c>
      <c r="G14380">
        <v>3.65</v>
      </c>
    </row>
    <row r="14381" spans="5:7">
      <c r="E14381" s="80">
        <v>44041</v>
      </c>
      <c r="F14381">
        <v>2020</v>
      </c>
      <c r="G14381">
        <v>3.65</v>
      </c>
    </row>
    <row r="14382" spans="5:7">
      <c r="E14382" s="80">
        <v>44042</v>
      </c>
      <c r="F14382">
        <v>2020</v>
      </c>
      <c r="G14382">
        <v>3.7</v>
      </c>
    </row>
    <row r="14383" spans="5:7">
      <c r="E14383" s="80">
        <v>44043</v>
      </c>
      <c r="F14383">
        <v>2020</v>
      </c>
      <c r="G14383">
        <v>3.7</v>
      </c>
    </row>
    <row r="14384" spans="5:7">
      <c r="E14384" s="80">
        <v>44044</v>
      </c>
      <c r="F14384">
        <v>2020</v>
      </c>
      <c r="G14384">
        <v>3.7</v>
      </c>
    </row>
    <row r="14385" spans="5:7">
      <c r="E14385" s="80">
        <v>44045</v>
      </c>
      <c r="F14385">
        <v>2020</v>
      </c>
      <c r="G14385">
        <v>3.7</v>
      </c>
    </row>
    <row r="14386" spans="5:7">
      <c r="E14386" s="80">
        <v>44046</v>
      </c>
      <c r="F14386">
        <v>2020</v>
      </c>
      <c r="G14386">
        <v>3.7</v>
      </c>
    </row>
    <row r="14387" spans="5:7">
      <c r="E14387" s="80">
        <v>44047</v>
      </c>
      <c r="F14387">
        <v>2020</v>
      </c>
      <c r="G14387">
        <v>3.7</v>
      </c>
    </row>
    <row r="14388" spans="5:7">
      <c r="E14388" s="80">
        <v>44048</v>
      </c>
      <c r="F14388">
        <v>2020</v>
      </c>
      <c r="G14388">
        <v>3.7</v>
      </c>
    </row>
    <row r="14389" spans="5:7">
      <c r="E14389" s="80">
        <v>44049</v>
      </c>
      <c r="F14389">
        <v>2020</v>
      </c>
      <c r="G14389">
        <v>3.6</v>
      </c>
    </row>
    <row r="14390" spans="5:7">
      <c r="E14390" s="80">
        <v>44050</v>
      </c>
      <c r="F14390">
        <v>2020</v>
      </c>
      <c r="G14390">
        <v>3.6</v>
      </c>
    </row>
    <row r="14391" spans="5:7">
      <c r="E14391" s="80">
        <v>44051</v>
      </c>
      <c r="F14391">
        <v>2020</v>
      </c>
      <c r="G14391">
        <v>3.6</v>
      </c>
    </row>
    <row r="14392" spans="5:7">
      <c r="E14392" s="80">
        <v>44052</v>
      </c>
      <c r="F14392">
        <v>2020</v>
      </c>
      <c r="G14392">
        <v>3.6</v>
      </c>
    </row>
    <row r="14393" spans="5:7">
      <c r="E14393" s="80">
        <v>44053</v>
      </c>
      <c r="F14393">
        <v>2020</v>
      </c>
      <c r="G14393">
        <v>3.6</v>
      </c>
    </row>
    <row r="14394" spans="5:7">
      <c r="E14394" s="80">
        <v>44054</v>
      </c>
      <c r="F14394">
        <v>2020</v>
      </c>
      <c r="G14394">
        <v>3.6</v>
      </c>
    </row>
    <row r="14395" spans="5:7">
      <c r="E14395" s="80">
        <v>44055</v>
      </c>
      <c r="F14395">
        <v>2020</v>
      </c>
      <c r="G14395">
        <v>3.6</v>
      </c>
    </row>
    <row r="14396" spans="5:7">
      <c r="E14396" s="80">
        <v>44056</v>
      </c>
      <c r="F14396">
        <v>2020</v>
      </c>
      <c r="G14396">
        <v>3.65</v>
      </c>
    </row>
    <row r="14397" spans="5:7">
      <c r="E14397" s="80">
        <v>44057</v>
      </c>
      <c r="F14397">
        <v>2020</v>
      </c>
      <c r="G14397">
        <v>3.65</v>
      </c>
    </row>
    <row r="14398" spans="5:7">
      <c r="E14398" s="80">
        <v>44058</v>
      </c>
      <c r="F14398">
        <v>2020</v>
      </c>
      <c r="G14398">
        <v>3.65</v>
      </c>
    </row>
    <row r="14399" spans="5:7">
      <c r="E14399" s="80">
        <v>44059</v>
      </c>
      <c r="F14399">
        <v>2020</v>
      </c>
      <c r="G14399">
        <v>3.65</v>
      </c>
    </row>
    <row r="14400" spans="5:7">
      <c r="E14400" s="80">
        <v>44060</v>
      </c>
      <c r="F14400">
        <v>2020</v>
      </c>
      <c r="G14400">
        <v>3.65</v>
      </c>
    </row>
    <row r="14401" spans="5:7">
      <c r="E14401" s="80">
        <v>44061</v>
      </c>
      <c r="F14401">
        <v>2020</v>
      </c>
      <c r="G14401">
        <v>3.65</v>
      </c>
    </row>
    <row r="14402" spans="5:7">
      <c r="E14402" s="80">
        <v>44062</v>
      </c>
      <c r="F14402">
        <v>2020</v>
      </c>
      <c r="G14402">
        <v>3.65</v>
      </c>
    </row>
    <row r="14403" spans="5:7">
      <c r="E14403" s="80">
        <v>44063</v>
      </c>
      <c r="F14403">
        <v>2020</v>
      </c>
      <c r="G14403">
        <v>3.6</v>
      </c>
    </row>
    <row r="14404" spans="5:7">
      <c r="E14404" s="80">
        <v>44064</v>
      </c>
      <c r="F14404">
        <v>2020</v>
      </c>
      <c r="G14404">
        <v>3.6</v>
      </c>
    </row>
    <row r="14405" spans="5:7">
      <c r="E14405" s="80">
        <v>44065</v>
      </c>
      <c r="F14405">
        <v>2020</v>
      </c>
      <c r="G14405">
        <v>3.6</v>
      </c>
    </row>
    <row r="14406" spans="5:7">
      <c r="E14406" s="80">
        <v>44066</v>
      </c>
      <c r="F14406">
        <v>2020</v>
      </c>
      <c r="G14406">
        <v>3.6</v>
      </c>
    </row>
    <row r="14407" spans="5:7">
      <c r="E14407" s="80">
        <v>44067</v>
      </c>
      <c r="F14407">
        <v>2020</v>
      </c>
      <c r="G14407">
        <v>3.6</v>
      </c>
    </row>
    <row r="14408" spans="5:7">
      <c r="E14408" s="80">
        <v>44068</v>
      </c>
      <c r="F14408">
        <v>2020</v>
      </c>
      <c r="G14408">
        <v>3.6</v>
      </c>
    </row>
    <row r="14409" spans="5:7">
      <c r="E14409" s="80">
        <v>44069</v>
      </c>
      <c r="F14409">
        <v>2020</v>
      </c>
      <c r="G14409">
        <v>3.6</v>
      </c>
    </row>
    <row r="14410" spans="5:7">
      <c r="E14410" s="80">
        <v>44070</v>
      </c>
      <c r="F14410">
        <v>2020</v>
      </c>
      <c r="G14410">
        <v>3.65</v>
      </c>
    </row>
    <row r="14411" spans="5:7">
      <c r="E14411" s="80">
        <v>44071</v>
      </c>
      <c r="F14411">
        <v>2020</v>
      </c>
      <c r="G14411">
        <v>3.65</v>
      </c>
    </row>
    <row r="14412" spans="5:7">
      <c r="E14412" s="80">
        <v>44072</v>
      </c>
      <c r="F14412">
        <v>2020</v>
      </c>
      <c r="G14412">
        <v>3.65</v>
      </c>
    </row>
    <row r="14413" spans="5:7">
      <c r="E14413" s="80">
        <v>44073</v>
      </c>
      <c r="F14413">
        <v>2020</v>
      </c>
      <c r="G14413">
        <v>3.65</v>
      </c>
    </row>
    <row r="14414" spans="5:7">
      <c r="E14414" s="80">
        <v>44074</v>
      </c>
      <c r="F14414">
        <v>2020</v>
      </c>
      <c r="G14414">
        <v>3.65</v>
      </c>
    </row>
    <row r="14415" spans="5:7">
      <c r="E14415" s="80">
        <v>44075</v>
      </c>
      <c r="F14415">
        <v>2020</v>
      </c>
      <c r="G14415">
        <v>3.65</v>
      </c>
    </row>
    <row r="14416" spans="5:7">
      <c r="E14416" s="80">
        <v>44076</v>
      </c>
      <c r="F14416">
        <v>2020</v>
      </c>
      <c r="G14416">
        <v>3.65</v>
      </c>
    </row>
    <row r="14417" spans="5:7">
      <c r="E14417" s="80">
        <v>44077</v>
      </c>
      <c r="F14417">
        <v>2020</v>
      </c>
      <c r="G14417">
        <v>3.5</v>
      </c>
    </row>
    <row r="14418" spans="5:7">
      <c r="E14418" s="80">
        <v>44078</v>
      </c>
      <c r="F14418">
        <v>2020</v>
      </c>
      <c r="G14418">
        <v>3.5</v>
      </c>
    </row>
    <row r="14419" spans="5:7">
      <c r="E14419" s="80">
        <v>44079</v>
      </c>
      <c r="F14419">
        <v>2020</v>
      </c>
      <c r="G14419">
        <v>3.5</v>
      </c>
    </row>
    <row r="14420" spans="5:7">
      <c r="E14420" s="80">
        <v>44080</v>
      </c>
      <c r="F14420">
        <v>2020</v>
      </c>
      <c r="G14420">
        <v>3.5</v>
      </c>
    </row>
    <row r="14421" spans="5:7">
      <c r="E14421" s="80">
        <v>44081</v>
      </c>
      <c r="F14421">
        <v>2020</v>
      </c>
      <c r="G14421">
        <v>3.5</v>
      </c>
    </row>
    <row r="14422" spans="5:7">
      <c r="E14422" s="80">
        <v>44082</v>
      </c>
      <c r="F14422">
        <v>2020</v>
      </c>
      <c r="G14422">
        <v>3.5</v>
      </c>
    </row>
    <row r="14423" spans="5:7">
      <c r="E14423" s="80">
        <v>44083</v>
      </c>
      <c r="F14423">
        <v>2020</v>
      </c>
      <c r="G14423">
        <v>3.5</v>
      </c>
    </row>
    <row r="14424" spans="5:7">
      <c r="E14424" s="80">
        <v>44084</v>
      </c>
      <c r="F14424">
        <v>2020</v>
      </c>
      <c r="G14424">
        <v>3.5</v>
      </c>
    </row>
    <row r="14425" spans="5:7">
      <c r="E14425" s="80">
        <v>44085</v>
      </c>
      <c r="F14425">
        <v>2020</v>
      </c>
      <c r="G14425">
        <v>3.5</v>
      </c>
    </row>
    <row r="14426" spans="5:7">
      <c r="E14426" s="80">
        <v>44086</v>
      </c>
      <c r="F14426">
        <v>2020</v>
      </c>
      <c r="G14426">
        <v>3.5</v>
      </c>
    </row>
    <row r="14427" spans="5:7">
      <c r="E14427" s="80">
        <v>44087</v>
      </c>
      <c r="F14427">
        <v>2020</v>
      </c>
      <c r="G14427">
        <v>3.5</v>
      </c>
    </row>
    <row r="14428" spans="5:7">
      <c r="E14428" s="80">
        <v>44088</v>
      </c>
      <c r="F14428">
        <v>2020</v>
      </c>
      <c r="G14428">
        <v>3.5</v>
      </c>
    </row>
    <row r="14429" spans="5:7">
      <c r="E14429" s="80">
        <v>44089</v>
      </c>
      <c r="F14429">
        <v>2020</v>
      </c>
      <c r="G14429">
        <v>3.5</v>
      </c>
    </row>
    <row r="14430" spans="5:7">
      <c r="E14430" s="80">
        <v>44090</v>
      </c>
      <c r="F14430">
        <v>2020</v>
      </c>
      <c r="G14430">
        <v>3.5</v>
      </c>
    </row>
    <row r="14431" spans="5:7">
      <c r="E14431" s="80">
        <v>44091</v>
      </c>
      <c r="F14431">
        <v>2020</v>
      </c>
      <c r="G14431">
        <v>3.5</v>
      </c>
    </row>
    <row r="14432" spans="5:7">
      <c r="E14432" s="80">
        <v>44092</v>
      </c>
      <c r="F14432">
        <v>2020</v>
      </c>
      <c r="G14432">
        <v>3.5</v>
      </c>
    </row>
    <row r="14433" spans="5:7">
      <c r="E14433" s="80">
        <v>44093</v>
      </c>
      <c r="F14433">
        <v>2020</v>
      </c>
      <c r="G14433">
        <v>3.5</v>
      </c>
    </row>
    <row r="14434" spans="5:7">
      <c r="E14434" s="80">
        <v>44094</v>
      </c>
      <c r="F14434">
        <v>2020</v>
      </c>
      <c r="G14434">
        <v>3.5</v>
      </c>
    </row>
    <row r="14435" spans="5:7">
      <c r="E14435" s="80">
        <v>44095</v>
      </c>
      <c r="F14435">
        <v>2020</v>
      </c>
      <c r="G14435">
        <v>3.5</v>
      </c>
    </row>
    <row r="14436" spans="5:7">
      <c r="E14436" s="80">
        <v>44096</v>
      </c>
      <c r="F14436">
        <v>2020</v>
      </c>
      <c r="G14436">
        <v>3.5</v>
      </c>
    </row>
    <row r="14437" spans="5:7">
      <c r="E14437" s="80">
        <v>44097</v>
      </c>
      <c r="F14437">
        <v>2020</v>
      </c>
      <c r="G14437">
        <v>3.5</v>
      </c>
    </row>
    <row r="14438" spans="5:7">
      <c r="E14438" s="80">
        <v>44098</v>
      </c>
      <c r="F14438">
        <v>2020</v>
      </c>
      <c r="G14438">
        <v>3.45</v>
      </c>
    </row>
    <row r="14439" spans="5:7">
      <c r="E14439" s="80">
        <v>44099</v>
      </c>
      <c r="F14439">
        <v>2020</v>
      </c>
      <c r="G14439">
        <v>3.45</v>
      </c>
    </row>
    <row r="14440" spans="5:7">
      <c r="E14440" s="80">
        <v>44100</v>
      </c>
      <c r="F14440">
        <v>2020</v>
      </c>
      <c r="G14440">
        <v>3.45</v>
      </c>
    </row>
    <row r="14441" spans="5:7">
      <c r="E14441" s="80">
        <v>44101</v>
      </c>
      <c r="F14441">
        <v>2020</v>
      </c>
      <c r="G14441">
        <v>3.45</v>
      </c>
    </row>
    <row r="14442" spans="5:7">
      <c r="E14442" s="80">
        <v>44102</v>
      </c>
      <c r="F14442">
        <v>2020</v>
      </c>
      <c r="G14442">
        <v>3.45</v>
      </c>
    </row>
    <row r="14443" spans="5:7">
      <c r="E14443" s="80">
        <v>44103</v>
      </c>
      <c r="F14443">
        <v>2020</v>
      </c>
      <c r="G14443">
        <v>3.45</v>
      </c>
    </row>
    <row r="14444" spans="5:7">
      <c r="E14444" s="80">
        <v>44104</v>
      </c>
      <c r="F14444">
        <v>2020</v>
      </c>
      <c r="G14444">
        <v>3.45</v>
      </c>
    </row>
    <row r="14445" spans="5:7">
      <c r="E14445" s="80">
        <v>44105</v>
      </c>
      <c r="F14445">
        <v>2020</v>
      </c>
      <c r="G14445">
        <v>3.3</v>
      </c>
    </row>
    <row r="14446" spans="5:7">
      <c r="E14446" s="80">
        <v>44106</v>
      </c>
      <c r="F14446">
        <v>2020</v>
      </c>
      <c r="G14446">
        <v>3.3</v>
      </c>
    </row>
    <row r="14447" spans="5:7">
      <c r="E14447" s="80">
        <v>44107</v>
      </c>
      <c r="F14447">
        <v>2020</v>
      </c>
      <c r="G14447">
        <v>3.3</v>
      </c>
    </row>
    <row r="14448" spans="5:7">
      <c r="E14448" s="80">
        <v>44108</v>
      </c>
      <c r="F14448">
        <v>2020</v>
      </c>
      <c r="G14448">
        <v>3.3</v>
      </c>
    </row>
    <row r="14449" spans="5:7">
      <c r="E14449" s="80">
        <v>44109</v>
      </c>
      <c r="F14449">
        <v>2020</v>
      </c>
      <c r="G14449">
        <v>3.3</v>
      </c>
    </row>
    <row r="14450" spans="5:7">
      <c r="E14450" s="80">
        <v>44110</v>
      </c>
      <c r="F14450">
        <v>2020</v>
      </c>
      <c r="G14450">
        <v>3.3</v>
      </c>
    </row>
    <row r="14451" spans="5:7">
      <c r="E14451" s="80">
        <v>44111</v>
      </c>
      <c r="F14451">
        <v>2020</v>
      </c>
      <c r="G14451">
        <v>3.3</v>
      </c>
    </row>
    <row r="14452" spans="5:7">
      <c r="E14452" s="80">
        <v>44112</v>
      </c>
      <c r="F14452">
        <v>2020</v>
      </c>
      <c r="G14452">
        <v>3.25</v>
      </c>
    </row>
    <row r="14453" spans="5:7">
      <c r="E14453" s="80">
        <v>44113</v>
      </c>
      <c r="F14453">
        <v>2020</v>
      </c>
      <c r="G14453">
        <v>3.25</v>
      </c>
    </row>
    <row r="14454" spans="5:7">
      <c r="E14454" s="80">
        <v>44114</v>
      </c>
      <c r="F14454">
        <v>2020</v>
      </c>
      <c r="G14454">
        <v>3.25</v>
      </c>
    </row>
    <row r="14455" spans="5:7">
      <c r="E14455" s="80">
        <v>44115</v>
      </c>
      <c r="F14455">
        <v>2020</v>
      </c>
      <c r="G14455">
        <v>3.25</v>
      </c>
    </row>
    <row r="14456" spans="5:7">
      <c r="E14456" s="80">
        <v>44116</v>
      </c>
      <c r="F14456">
        <v>2020</v>
      </c>
      <c r="G14456">
        <v>3.25</v>
      </c>
    </row>
    <row r="14457" spans="5:7">
      <c r="E14457" s="80">
        <v>44117</v>
      </c>
      <c r="F14457">
        <v>2020</v>
      </c>
      <c r="G14457">
        <v>3.25</v>
      </c>
    </row>
    <row r="14458" spans="5:7">
      <c r="E14458" s="80">
        <v>44118</v>
      </c>
      <c r="F14458">
        <v>2020</v>
      </c>
      <c r="G14458">
        <v>3.25</v>
      </c>
    </row>
    <row r="14459" spans="5:7">
      <c r="E14459" s="80">
        <v>44119</v>
      </c>
      <c r="F14459">
        <v>2020</v>
      </c>
      <c r="G14459">
        <v>3.3</v>
      </c>
    </row>
    <row r="14460" spans="5:7">
      <c r="E14460" s="80">
        <v>44120</v>
      </c>
      <c r="F14460">
        <v>2020</v>
      </c>
      <c r="G14460">
        <v>3.3</v>
      </c>
    </row>
    <row r="14461" spans="5:7">
      <c r="E14461" s="80">
        <v>44121</v>
      </c>
      <c r="F14461">
        <v>2020</v>
      </c>
      <c r="G14461">
        <v>3.3</v>
      </c>
    </row>
    <row r="14462" spans="5:7">
      <c r="E14462" s="80">
        <v>44122</v>
      </c>
      <c r="F14462">
        <v>2020</v>
      </c>
      <c r="G14462">
        <v>3.3</v>
      </c>
    </row>
    <row r="14463" spans="5:7">
      <c r="E14463" s="80">
        <v>44123</v>
      </c>
      <c r="F14463">
        <v>2020</v>
      </c>
      <c r="G14463">
        <v>3.3</v>
      </c>
    </row>
    <row r="14464" spans="5:7">
      <c r="E14464" s="80">
        <v>44124</v>
      </c>
      <c r="F14464">
        <v>2020</v>
      </c>
      <c r="G14464">
        <v>3.3</v>
      </c>
    </row>
    <row r="14465" spans="5:7">
      <c r="E14465" s="80">
        <v>44125</v>
      </c>
      <c r="F14465">
        <v>2020</v>
      </c>
      <c r="G14465">
        <v>3.3</v>
      </c>
    </row>
    <row r="14466" spans="5:7">
      <c r="E14466" s="80">
        <v>44126</v>
      </c>
      <c r="F14466">
        <v>2020</v>
      </c>
      <c r="G14466">
        <v>3.3</v>
      </c>
    </row>
    <row r="14467" spans="5:7">
      <c r="E14467" s="80">
        <v>44127</v>
      </c>
      <c r="F14467">
        <v>2020</v>
      </c>
      <c r="G14467">
        <v>3.3</v>
      </c>
    </row>
    <row r="14468" spans="5:7">
      <c r="E14468" s="80">
        <v>44128</v>
      </c>
      <c r="F14468">
        <v>2020</v>
      </c>
      <c r="G14468">
        <v>3.3</v>
      </c>
    </row>
    <row r="14469" spans="5:7">
      <c r="E14469" s="80">
        <v>44129</v>
      </c>
      <c r="F14469">
        <v>2020</v>
      </c>
      <c r="G14469">
        <v>3.3</v>
      </c>
    </row>
    <row r="14470" spans="5:7">
      <c r="E14470" s="80">
        <v>44130</v>
      </c>
      <c r="F14470">
        <v>2020</v>
      </c>
      <c r="G14470">
        <v>3.3</v>
      </c>
    </row>
    <row r="14471" spans="5:7">
      <c r="E14471" s="80">
        <v>44131</v>
      </c>
      <c r="F14471">
        <v>2020</v>
      </c>
      <c r="G14471">
        <v>3.3</v>
      </c>
    </row>
    <row r="14472" spans="5:7">
      <c r="E14472" s="80">
        <v>44132</v>
      </c>
      <c r="F14472">
        <v>2020</v>
      </c>
      <c r="G14472">
        <v>3.3</v>
      </c>
    </row>
    <row r="14473" spans="5:7">
      <c r="E14473" s="80">
        <v>44133</v>
      </c>
      <c r="F14473">
        <v>2020</v>
      </c>
      <c r="G14473">
        <v>3.35</v>
      </c>
    </row>
    <row r="14474" spans="5:7">
      <c r="E14474" s="80">
        <v>44134</v>
      </c>
      <c r="F14474">
        <v>2020</v>
      </c>
      <c r="G14474">
        <v>3.35</v>
      </c>
    </row>
    <row r="14475" spans="5:7">
      <c r="E14475" s="80">
        <v>44135</v>
      </c>
      <c r="F14475">
        <v>2020</v>
      </c>
      <c r="G14475">
        <v>3.35</v>
      </c>
    </row>
    <row r="14476" spans="5:7">
      <c r="E14476" s="80">
        <v>44136</v>
      </c>
      <c r="F14476">
        <v>2020</v>
      </c>
      <c r="G14476">
        <v>3.35</v>
      </c>
    </row>
    <row r="14477" spans="5:7">
      <c r="E14477" s="80">
        <v>44137</v>
      </c>
      <c r="F14477">
        <v>2020</v>
      </c>
      <c r="G14477">
        <v>3.35</v>
      </c>
    </row>
    <row r="14478" spans="5:7">
      <c r="E14478" s="80">
        <v>44138</v>
      </c>
      <c r="F14478">
        <v>2020</v>
      </c>
      <c r="G14478">
        <v>3.35</v>
      </c>
    </row>
    <row r="14479" spans="5:7">
      <c r="E14479" s="80">
        <v>44139</v>
      </c>
      <c r="F14479">
        <v>2020</v>
      </c>
      <c r="G14479">
        <v>3.35</v>
      </c>
    </row>
    <row r="14480" spans="5:7">
      <c r="E14480" s="80">
        <v>44140</v>
      </c>
      <c r="F14480">
        <v>2020</v>
      </c>
      <c r="G14480">
        <v>3.25</v>
      </c>
    </row>
    <row r="14481" spans="5:7">
      <c r="E14481" s="80">
        <v>44141</v>
      </c>
      <c r="F14481">
        <v>2020</v>
      </c>
      <c r="G14481">
        <v>3.25</v>
      </c>
    </row>
    <row r="14482" spans="5:7">
      <c r="E14482" s="80">
        <v>44142</v>
      </c>
      <c r="F14482">
        <v>2020</v>
      </c>
      <c r="G14482">
        <v>3.25</v>
      </c>
    </row>
    <row r="14483" spans="5:7">
      <c r="E14483" s="80">
        <v>44143</v>
      </c>
      <c r="F14483">
        <v>2020</v>
      </c>
      <c r="G14483">
        <v>3.25</v>
      </c>
    </row>
    <row r="14484" spans="5:7">
      <c r="E14484" s="80">
        <v>44144</v>
      </c>
      <c r="F14484">
        <v>2020</v>
      </c>
      <c r="G14484">
        <v>3.25</v>
      </c>
    </row>
    <row r="14485" spans="5:7">
      <c r="E14485" s="80">
        <v>44145</v>
      </c>
      <c r="F14485">
        <v>2020</v>
      </c>
      <c r="G14485">
        <v>3.25</v>
      </c>
    </row>
    <row r="14486" spans="5:7">
      <c r="E14486" s="80">
        <v>44146</v>
      </c>
      <c r="F14486">
        <v>2020</v>
      </c>
      <c r="G14486">
        <v>3.25</v>
      </c>
    </row>
    <row r="14487" spans="5:7">
      <c r="E14487" s="80">
        <v>44147</v>
      </c>
      <c r="F14487">
        <v>2020</v>
      </c>
      <c r="G14487">
        <v>3.35</v>
      </c>
    </row>
    <row r="14488" spans="5:7">
      <c r="E14488" s="80">
        <v>44148</v>
      </c>
      <c r="F14488">
        <v>2020</v>
      </c>
      <c r="G14488">
        <v>3.35</v>
      </c>
    </row>
    <row r="14489" spans="5:7">
      <c r="E14489" s="80">
        <v>44149</v>
      </c>
      <c r="F14489">
        <v>2020</v>
      </c>
      <c r="G14489">
        <v>3.35</v>
      </c>
    </row>
    <row r="14490" spans="5:7">
      <c r="E14490" s="80">
        <v>44150</v>
      </c>
      <c r="F14490">
        <v>2020</v>
      </c>
      <c r="G14490">
        <v>3.35</v>
      </c>
    </row>
    <row r="14491" spans="5:7">
      <c r="E14491" s="80">
        <v>44151</v>
      </c>
      <c r="F14491">
        <v>2020</v>
      </c>
      <c r="G14491">
        <v>3.35</v>
      </c>
    </row>
    <row r="14492" spans="5:7">
      <c r="E14492" s="80">
        <v>44152</v>
      </c>
      <c r="F14492">
        <v>2020</v>
      </c>
      <c r="G14492">
        <v>3.35</v>
      </c>
    </row>
    <row r="14493" spans="5:7">
      <c r="E14493" s="80">
        <v>44153</v>
      </c>
      <c r="F14493">
        <v>2020</v>
      </c>
      <c r="G14493">
        <v>3.35</v>
      </c>
    </row>
    <row r="14494" spans="5:7">
      <c r="E14494" s="80">
        <v>44154</v>
      </c>
      <c r="F14494">
        <v>2020</v>
      </c>
      <c r="G14494">
        <v>3.4</v>
      </c>
    </row>
    <row r="14495" spans="5:7">
      <c r="E14495" s="80">
        <v>44155</v>
      </c>
      <c r="F14495">
        <v>2020</v>
      </c>
      <c r="G14495">
        <v>3.4</v>
      </c>
    </row>
    <row r="14496" spans="5:7">
      <c r="E14496" s="80">
        <v>44156</v>
      </c>
      <c r="F14496">
        <v>2020</v>
      </c>
      <c r="G14496">
        <v>3.4</v>
      </c>
    </row>
    <row r="14497" spans="5:7">
      <c r="E14497" s="80">
        <v>44157</v>
      </c>
      <c r="F14497">
        <v>2020</v>
      </c>
      <c r="G14497">
        <v>3.4</v>
      </c>
    </row>
    <row r="14498" spans="5:7">
      <c r="E14498" s="80">
        <v>44158</v>
      </c>
      <c r="F14498">
        <v>2020</v>
      </c>
      <c r="G14498">
        <v>3.4</v>
      </c>
    </row>
    <row r="14499" spans="5:7">
      <c r="E14499" s="80">
        <v>44159</v>
      </c>
      <c r="F14499">
        <v>2020</v>
      </c>
      <c r="G14499">
        <v>3.4</v>
      </c>
    </row>
    <row r="14500" spans="5:7">
      <c r="E14500" s="80">
        <v>44160</v>
      </c>
      <c r="F14500">
        <v>2020</v>
      </c>
      <c r="G14500">
        <v>3.4</v>
      </c>
    </row>
    <row r="14501" spans="5:7">
      <c r="E14501" s="80">
        <v>44161</v>
      </c>
      <c r="F14501">
        <v>2020</v>
      </c>
      <c r="G14501">
        <v>3.4</v>
      </c>
    </row>
    <row r="14502" spans="5:7">
      <c r="E14502" s="80">
        <v>44162</v>
      </c>
      <c r="F14502">
        <v>2020</v>
      </c>
      <c r="G14502">
        <v>3.4</v>
      </c>
    </row>
    <row r="14503" spans="5:7">
      <c r="E14503" s="80">
        <v>44163</v>
      </c>
      <c r="F14503">
        <v>2020</v>
      </c>
      <c r="G14503">
        <v>3.4</v>
      </c>
    </row>
    <row r="14504" spans="5:7">
      <c r="E14504" s="80">
        <v>44164</v>
      </c>
      <c r="F14504">
        <v>2020</v>
      </c>
      <c r="G14504">
        <v>3.4</v>
      </c>
    </row>
    <row r="14505" spans="5:7">
      <c r="E14505" s="80">
        <v>44165</v>
      </c>
      <c r="F14505">
        <v>2020</v>
      </c>
      <c r="G14505">
        <v>3.4</v>
      </c>
    </row>
    <row r="14506" spans="5:7">
      <c r="E14506" s="80">
        <v>44166</v>
      </c>
      <c r="F14506">
        <v>2020</v>
      </c>
      <c r="G14506">
        <v>3.4</v>
      </c>
    </row>
    <row r="14507" spans="5:7">
      <c r="E14507" s="80">
        <v>44167</v>
      </c>
      <c r="F14507">
        <v>2020</v>
      </c>
      <c r="G14507">
        <v>3.4</v>
      </c>
    </row>
    <row r="14508" spans="5:7">
      <c r="E14508" s="80">
        <v>44168</v>
      </c>
      <c r="F14508">
        <v>2020</v>
      </c>
      <c r="G14508">
        <v>3.4</v>
      </c>
    </row>
    <row r="14509" spans="5:7">
      <c r="E14509" s="80">
        <v>44169</v>
      </c>
      <c r="F14509">
        <v>2020</v>
      </c>
      <c r="G14509">
        <v>3.4</v>
      </c>
    </row>
    <row r="14510" spans="5:7">
      <c r="E14510" s="80">
        <v>44170</v>
      </c>
      <c r="F14510">
        <v>2020</v>
      </c>
      <c r="G14510">
        <v>3.4</v>
      </c>
    </row>
    <row r="14511" spans="5:7">
      <c r="E14511" s="80">
        <v>44171</v>
      </c>
      <c r="F14511">
        <v>2020</v>
      </c>
      <c r="G14511">
        <v>3.4</v>
      </c>
    </row>
    <row r="14512" spans="5:7">
      <c r="E14512" s="80">
        <v>44172</v>
      </c>
      <c r="F14512">
        <v>2020</v>
      </c>
      <c r="G14512">
        <v>3.4</v>
      </c>
    </row>
    <row r="14513" spans="5:7">
      <c r="E14513" s="80">
        <v>44173</v>
      </c>
      <c r="F14513">
        <v>2020</v>
      </c>
      <c r="G14513">
        <v>3.4</v>
      </c>
    </row>
    <row r="14514" spans="5:7">
      <c r="E14514" s="80">
        <v>44174</v>
      </c>
      <c r="F14514">
        <v>2020</v>
      </c>
      <c r="G14514">
        <v>3.4</v>
      </c>
    </row>
    <row r="14515" spans="5:7">
      <c r="E14515" s="80">
        <v>44175</v>
      </c>
      <c r="F14515">
        <v>2020</v>
      </c>
      <c r="G14515">
        <v>3.35</v>
      </c>
    </row>
    <row r="14516" spans="5:7">
      <c r="E14516" s="80">
        <v>44176</v>
      </c>
      <c r="F14516">
        <v>2020</v>
      </c>
      <c r="G14516">
        <v>3.35</v>
      </c>
    </row>
    <row r="14517" spans="5:7">
      <c r="E14517" s="80">
        <v>44177</v>
      </c>
      <c r="F14517">
        <v>2020</v>
      </c>
      <c r="G14517">
        <v>3.35</v>
      </c>
    </row>
    <row r="14518" spans="5:7">
      <c r="E14518" s="80">
        <v>44178</v>
      </c>
      <c r="F14518">
        <v>2020</v>
      </c>
      <c r="G14518">
        <v>3.35</v>
      </c>
    </row>
    <row r="14519" spans="5:7">
      <c r="E14519" s="80">
        <v>44179</v>
      </c>
      <c r="F14519">
        <v>2020</v>
      </c>
      <c r="G14519">
        <v>3.35</v>
      </c>
    </row>
    <row r="14520" spans="5:7">
      <c r="E14520" s="80">
        <v>44180</v>
      </c>
      <c r="F14520">
        <v>2020</v>
      </c>
      <c r="G14520">
        <v>3.35</v>
      </c>
    </row>
    <row r="14521" spans="5:7">
      <c r="E14521" s="80">
        <v>44181</v>
      </c>
      <c r="F14521">
        <v>2020</v>
      </c>
      <c r="G14521">
        <v>3.35</v>
      </c>
    </row>
    <row r="14522" spans="5:7">
      <c r="E14522" s="80">
        <v>44182</v>
      </c>
      <c r="F14522">
        <v>2020</v>
      </c>
      <c r="G14522">
        <v>3.45</v>
      </c>
    </row>
    <row r="14523" spans="5:7">
      <c r="E14523" s="80">
        <v>44183</v>
      </c>
      <c r="F14523">
        <v>2020</v>
      </c>
      <c r="G14523">
        <v>3.45</v>
      </c>
    </row>
    <row r="14524" spans="5:7">
      <c r="E14524" s="80">
        <v>44184</v>
      </c>
      <c r="F14524">
        <v>2020</v>
      </c>
      <c r="G14524">
        <v>3.45</v>
      </c>
    </row>
    <row r="14525" spans="5:7">
      <c r="E14525" s="80">
        <v>44185</v>
      </c>
      <c r="F14525">
        <v>2020</v>
      </c>
      <c r="G14525">
        <v>3.45</v>
      </c>
    </row>
    <row r="14526" spans="5:7">
      <c r="E14526" s="80">
        <v>44186</v>
      </c>
      <c r="F14526">
        <v>2020</v>
      </c>
      <c r="G14526">
        <v>3.45</v>
      </c>
    </row>
    <row r="14527" spans="5:7">
      <c r="E14527" s="80">
        <v>44187</v>
      </c>
      <c r="F14527">
        <v>2020</v>
      </c>
      <c r="G14527">
        <v>3.45</v>
      </c>
    </row>
    <row r="14528" spans="5:7">
      <c r="E14528" s="80">
        <v>44188</v>
      </c>
      <c r="F14528">
        <v>2020</v>
      </c>
      <c r="G14528">
        <v>3.45</v>
      </c>
    </row>
    <row r="14529" spans="5:7">
      <c r="E14529" s="80">
        <v>44189</v>
      </c>
      <c r="F14529">
        <v>2020</v>
      </c>
      <c r="G14529">
        <v>3.55</v>
      </c>
    </row>
    <row r="14530" spans="5:7">
      <c r="E14530" s="80">
        <v>44190</v>
      </c>
      <c r="F14530">
        <v>2020</v>
      </c>
      <c r="G14530">
        <v>3.55</v>
      </c>
    </row>
    <row r="14531" spans="5:7">
      <c r="E14531" s="80">
        <v>44191</v>
      </c>
      <c r="F14531">
        <v>2020</v>
      </c>
      <c r="G14531">
        <v>3.55</v>
      </c>
    </row>
    <row r="14532" spans="5:7">
      <c r="E14532" s="80">
        <v>44192</v>
      </c>
      <c r="F14532">
        <v>2020</v>
      </c>
      <c r="G14532">
        <v>3.55</v>
      </c>
    </row>
    <row r="14533" spans="5:7">
      <c r="E14533" s="80">
        <v>44193</v>
      </c>
      <c r="F14533">
        <v>2020</v>
      </c>
      <c r="G14533">
        <v>3.55</v>
      </c>
    </row>
    <row r="14534" spans="5:7">
      <c r="E14534" s="80">
        <v>44194</v>
      </c>
      <c r="F14534">
        <v>2020</v>
      </c>
      <c r="G14534">
        <v>3.55</v>
      </c>
    </row>
    <row r="14535" spans="5:7">
      <c r="E14535" s="80">
        <v>44195</v>
      </c>
      <c r="F14535">
        <v>2020</v>
      </c>
      <c r="G14535">
        <v>3.55</v>
      </c>
    </row>
    <row r="14536" spans="5:7">
      <c r="E14536" s="80">
        <v>44196</v>
      </c>
      <c r="F14536">
        <v>2020</v>
      </c>
      <c r="G14536">
        <v>3.5</v>
      </c>
    </row>
    <row r="14537" spans="5:7">
      <c r="E14537" s="80">
        <v>44197</v>
      </c>
      <c r="F14537">
        <v>2021</v>
      </c>
      <c r="G14537">
        <v>3.5</v>
      </c>
    </row>
    <row r="14538" spans="5:7">
      <c r="E14538" s="80">
        <v>44198</v>
      </c>
      <c r="F14538">
        <v>2021</v>
      </c>
      <c r="G14538">
        <v>3.5</v>
      </c>
    </row>
    <row r="14539" spans="5:7">
      <c r="E14539" s="80">
        <v>44199</v>
      </c>
      <c r="F14539">
        <v>2021</v>
      </c>
      <c r="G14539">
        <v>3.5</v>
      </c>
    </row>
    <row r="14540" spans="5:7">
      <c r="E14540" s="80">
        <v>44200</v>
      </c>
      <c r="F14540">
        <v>2021</v>
      </c>
      <c r="G14540">
        <v>3.5</v>
      </c>
    </row>
    <row r="14541" spans="5:7">
      <c r="E14541" s="80">
        <v>44201</v>
      </c>
      <c r="F14541">
        <v>2021</v>
      </c>
      <c r="G14541">
        <v>3.5</v>
      </c>
    </row>
    <row r="14542" spans="5:7">
      <c r="E14542" s="80">
        <v>44202</v>
      </c>
      <c r="F14542">
        <v>2021</v>
      </c>
      <c r="G14542">
        <v>3.5</v>
      </c>
    </row>
    <row r="14543" spans="5:7">
      <c r="E14543" s="80">
        <v>44203</v>
      </c>
      <c r="F14543">
        <v>2021</v>
      </c>
      <c r="G14543">
        <v>3.4</v>
      </c>
    </row>
    <row r="14544" spans="5:7">
      <c r="E14544" s="80">
        <v>44204</v>
      </c>
      <c r="F14544">
        <v>2021</v>
      </c>
      <c r="G14544">
        <v>3.4</v>
      </c>
    </row>
    <row r="14545" spans="5:7">
      <c r="E14545" s="80">
        <v>44205</v>
      </c>
      <c r="F14545">
        <v>2021</v>
      </c>
      <c r="G14545">
        <v>3.4</v>
      </c>
    </row>
    <row r="14546" spans="5:7">
      <c r="E14546" s="80">
        <v>44206</v>
      </c>
      <c r="F14546">
        <v>2021</v>
      </c>
      <c r="G14546">
        <v>3.4</v>
      </c>
    </row>
    <row r="14547" spans="5:7">
      <c r="E14547" s="80">
        <v>44207</v>
      </c>
      <c r="F14547">
        <v>2021</v>
      </c>
      <c r="G14547">
        <v>3.4</v>
      </c>
    </row>
    <row r="14548" spans="5:7">
      <c r="E14548" s="80">
        <v>44208</v>
      </c>
      <c r="F14548">
        <v>2021</v>
      </c>
      <c r="G14548">
        <v>3.4</v>
      </c>
    </row>
    <row r="14549" spans="5:7">
      <c r="E14549" s="80">
        <v>44209</v>
      </c>
      <c r="F14549">
        <v>2021</v>
      </c>
      <c r="G14549">
        <v>3.4</v>
      </c>
    </row>
    <row r="14550" spans="5:7">
      <c r="E14550" s="80">
        <v>44210</v>
      </c>
      <c r="F14550">
        <v>2021</v>
      </c>
      <c r="G14550">
        <v>3.6</v>
      </c>
    </row>
    <row r="14551" spans="5:7">
      <c r="E14551" s="80">
        <v>44211</v>
      </c>
      <c r="F14551">
        <v>2021</v>
      </c>
      <c r="G14551">
        <v>3.6</v>
      </c>
    </row>
    <row r="14552" spans="5:7">
      <c r="E14552" s="80">
        <v>44212</v>
      </c>
      <c r="F14552">
        <v>2021</v>
      </c>
      <c r="G14552">
        <v>3.6</v>
      </c>
    </row>
    <row r="14553" spans="5:7">
      <c r="E14553" s="80">
        <v>44213</v>
      </c>
      <c r="F14553">
        <v>2021</v>
      </c>
      <c r="G14553">
        <v>3.6</v>
      </c>
    </row>
    <row r="14554" spans="5:7">
      <c r="E14554" s="80">
        <v>44214</v>
      </c>
      <c r="F14554">
        <v>2021</v>
      </c>
      <c r="G14554">
        <v>3.6</v>
      </c>
    </row>
    <row r="14555" spans="5:7">
      <c r="E14555" s="80">
        <v>44215</v>
      </c>
      <c r="F14555">
        <v>2021</v>
      </c>
      <c r="G14555">
        <v>3.6</v>
      </c>
    </row>
    <row r="14556" spans="5:7">
      <c r="E14556" s="80">
        <v>44216</v>
      </c>
      <c r="F14556">
        <v>2021</v>
      </c>
      <c r="G14556">
        <v>3.6</v>
      </c>
    </row>
    <row r="14557" spans="5:7">
      <c r="E14557" s="80">
        <v>44217</v>
      </c>
      <c r="F14557">
        <v>2021</v>
      </c>
      <c r="G14557">
        <v>3.5</v>
      </c>
    </row>
    <row r="14558" spans="5:7">
      <c r="E14558" s="80">
        <v>44218</v>
      </c>
      <c r="F14558">
        <v>2021</v>
      </c>
      <c r="G14558">
        <v>3.5</v>
      </c>
    </row>
    <row r="14559" spans="5:7">
      <c r="E14559" s="80">
        <v>44219</v>
      </c>
      <c r="F14559">
        <v>2021</v>
      </c>
      <c r="G14559">
        <v>3.5</v>
      </c>
    </row>
    <row r="14560" spans="5:7">
      <c r="E14560" s="80">
        <v>44220</v>
      </c>
      <c r="F14560">
        <v>2021</v>
      </c>
      <c r="G14560">
        <v>3.5</v>
      </c>
    </row>
    <row r="14561" spans="5:7">
      <c r="E14561" s="80">
        <v>44221</v>
      </c>
      <c r="F14561">
        <v>2021</v>
      </c>
      <c r="G14561">
        <v>3.5</v>
      </c>
    </row>
    <row r="14562" spans="5:7">
      <c r="E14562" s="80">
        <v>44222</v>
      </c>
      <c r="F14562">
        <v>2021</v>
      </c>
      <c r="G14562">
        <v>3.5</v>
      </c>
    </row>
    <row r="14563" spans="5:7">
      <c r="E14563" s="80">
        <v>44223</v>
      </c>
      <c r="F14563">
        <v>2021</v>
      </c>
      <c r="G14563">
        <v>3.5</v>
      </c>
    </row>
    <row r="14564" spans="5:7">
      <c r="E14564" s="80">
        <v>44224</v>
      </c>
      <c r="F14564">
        <v>2021</v>
      </c>
      <c r="G14564">
        <v>3.55</v>
      </c>
    </row>
    <row r="14565" spans="5:7">
      <c r="E14565" s="80">
        <v>44225</v>
      </c>
      <c r="F14565">
        <v>2021</v>
      </c>
      <c r="G14565">
        <v>3.55</v>
      </c>
    </row>
    <row r="14566" spans="5:7">
      <c r="E14566" s="80">
        <v>44226</v>
      </c>
      <c r="F14566">
        <v>2021</v>
      </c>
      <c r="G14566">
        <v>3.55</v>
      </c>
    </row>
    <row r="14567" spans="5:7">
      <c r="E14567" s="80">
        <v>44227</v>
      </c>
      <c r="F14567">
        <v>2021</v>
      </c>
      <c r="G14567">
        <v>3.55</v>
      </c>
    </row>
    <row r="14568" spans="5:7">
      <c r="E14568" s="80">
        <v>44228</v>
      </c>
      <c r="F14568">
        <v>2021</v>
      </c>
      <c r="G14568">
        <v>3.55</v>
      </c>
    </row>
    <row r="14569" spans="5:7">
      <c r="E14569" s="80">
        <v>44229</v>
      </c>
      <c r="F14569">
        <v>2021</v>
      </c>
      <c r="G14569">
        <v>3.55</v>
      </c>
    </row>
    <row r="14570" spans="5:7">
      <c r="E14570" s="80">
        <v>44230</v>
      </c>
      <c r="F14570">
        <v>2021</v>
      </c>
      <c r="G14570">
        <v>3.55</v>
      </c>
    </row>
    <row r="14571" spans="5:7">
      <c r="E14571" s="80">
        <v>44231</v>
      </c>
      <c r="F14571">
        <v>2021</v>
      </c>
      <c r="G14571">
        <v>3.5</v>
      </c>
    </row>
    <row r="14572" spans="5:7">
      <c r="E14572" s="80">
        <v>44232</v>
      </c>
      <c r="F14572">
        <v>2021</v>
      </c>
      <c r="G14572">
        <v>3.5</v>
      </c>
    </row>
    <row r="14573" spans="5:7">
      <c r="E14573" s="80">
        <v>44233</v>
      </c>
      <c r="F14573">
        <v>2021</v>
      </c>
      <c r="G14573">
        <v>3.5</v>
      </c>
    </row>
    <row r="14574" spans="5:7">
      <c r="E14574" s="80">
        <v>44234</v>
      </c>
      <c r="F14574">
        <v>2021</v>
      </c>
      <c r="G14574">
        <v>3.5</v>
      </c>
    </row>
    <row r="14575" spans="5:7">
      <c r="E14575" s="80">
        <v>44235</v>
      </c>
      <c r="F14575">
        <v>2021</v>
      </c>
      <c r="G14575">
        <v>3.5</v>
      </c>
    </row>
    <row r="14576" spans="5:7">
      <c r="E14576" s="80">
        <v>44236</v>
      </c>
      <c r="F14576">
        <v>2021</v>
      </c>
      <c r="G14576">
        <v>3.5</v>
      </c>
    </row>
    <row r="14577" spans="5:7">
      <c r="E14577" s="80">
        <v>44237</v>
      </c>
      <c r="F14577">
        <v>2021</v>
      </c>
      <c r="G14577">
        <v>3.5</v>
      </c>
    </row>
    <row r="14578" spans="5:7">
      <c r="E14578" s="80">
        <v>44238</v>
      </c>
      <c r="F14578">
        <v>2021</v>
      </c>
      <c r="G14578">
        <v>3.5</v>
      </c>
    </row>
    <row r="14579" spans="5:7">
      <c r="E14579" s="80">
        <v>44239</v>
      </c>
      <c r="F14579">
        <v>2021</v>
      </c>
      <c r="G14579">
        <v>3.5</v>
      </c>
    </row>
    <row r="14580" spans="5:7">
      <c r="E14580" s="80">
        <v>44240</v>
      </c>
      <c r="F14580">
        <v>2021</v>
      </c>
      <c r="G14580">
        <v>3.5</v>
      </c>
    </row>
    <row r="14581" spans="5:7">
      <c r="E14581" s="80">
        <v>44241</v>
      </c>
      <c r="F14581">
        <v>2021</v>
      </c>
      <c r="G14581">
        <v>3.5</v>
      </c>
    </row>
    <row r="14582" spans="5:7">
      <c r="E14582" s="80">
        <v>44242</v>
      </c>
      <c r="F14582">
        <v>2021</v>
      </c>
      <c r="G14582">
        <v>3.5</v>
      </c>
    </row>
    <row r="14583" spans="5:7">
      <c r="E14583" s="80">
        <v>44243</v>
      </c>
      <c r="F14583">
        <v>2021</v>
      </c>
      <c r="G14583">
        <v>3.5</v>
      </c>
    </row>
    <row r="14584" spans="5:7">
      <c r="E14584" s="80">
        <v>44244</v>
      </c>
      <c r="F14584">
        <v>2021</v>
      </c>
      <c r="G14584">
        <v>3.5</v>
      </c>
    </row>
    <row r="14585" spans="5:7">
      <c r="E14585" s="80">
        <v>44245</v>
      </c>
      <c r="F14585">
        <v>2021</v>
      </c>
      <c r="G14585">
        <v>3.45</v>
      </c>
    </row>
    <row r="14586" spans="5:7">
      <c r="E14586" s="80">
        <v>44246</v>
      </c>
      <c r="F14586">
        <v>2021</v>
      </c>
      <c r="G14586">
        <v>3.45</v>
      </c>
    </row>
    <row r="14587" spans="5:7">
      <c r="E14587" s="80">
        <v>44247</v>
      </c>
      <c r="F14587">
        <v>2021</v>
      </c>
      <c r="G14587">
        <v>3.45</v>
      </c>
    </row>
    <row r="14588" spans="5:7">
      <c r="E14588" s="80">
        <v>44248</v>
      </c>
      <c r="F14588">
        <v>2021</v>
      </c>
      <c r="G14588">
        <v>3.45</v>
      </c>
    </row>
    <row r="14589" spans="5:7">
      <c r="E14589" s="80">
        <v>44249</v>
      </c>
      <c r="F14589">
        <v>2021</v>
      </c>
      <c r="G14589">
        <v>3.45</v>
      </c>
    </row>
    <row r="14590" spans="5:7">
      <c r="E14590" s="80">
        <v>44250</v>
      </c>
      <c r="F14590">
        <v>2021</v>
      </c>
      <c r="G14590">
        <v>3.45</v>
      </c>
    </row>
    <row r="14591" spans="5:7">
      <c r="E14591" s="80">
        <v>44251</v>
      </c>
      <c r="F14591">
        <v>2021</v>
      </c>
      <c r="G14591">
        <v>3.45</v>
      </c>
    </row>
    <row r="14592" spans="5:7">
      <c r="E14592" s="80">
        <v>44252</v>
      </c>
      <c r="F14592">
        <v>2021</v>
      </c>
      <c r="G14592">
        <v>3.45</v>
      </c>
    </row>
    <row r="14593" spans="5:7">
      <c r="E14593" s="80">
        <v>44253</v>
      </c>
      <c r="F14593">
        <v>2021</v>
      </c>
      <c r="G14593">
        <v>3.45</v>
      </c>
    </row>
    <row r="14594" spans="5:7">
      <c r="E14594" s="80">
        <v>44254</v>
      </c>
      <c r="F14594">
        <v>2021</v>
      </c>
      <c r="G14594">
        <v>3.45</v>
      </c>
    </row>
    <row r="14595" spans="5:7">
      <c r="E14595" s="80">
        <v>44255</v>
      </c>
      <c r="F14595">
        <v>2021</v>
      </c>
      <c r="G14595">
        <v>3.45</v>
      </c>
    </row>
    <row r="14596" spans="5:7">
      <c r="E14596" s="80">
        <v>44256</v>
      </c>
      <c r="F14596">
        <v>2021</v>
      </c>
      <c r="G14596">
        <v>3.45</v>
      </c>
    </row>
    <row r="14597" spans="5:7">
      <c r="E14597" s="80">
        <v>44257</v>
      </c>
      <c r="F14597">
        <v>2021</v>
      </c>
      <c r="G14597">
        <v>3.45</v>
      </c>
    </row>
    <row r="14598" spans="5:7">
      <c r="E14598" s="80">
        <v>44258</v>
      </c>
      <c r="F14598">
        <v>2021</v>
      </c>
      <c r="G14598">
        <v>3.45</v>
      </c>
    </row>
    <row r="14599" spans="5:7">
      <c r="E14599" s="80">
        <v>44259</v>
      </c>
      <c r="F14599">
        <v>2021</v>
      </c>
      <c r="G14599">
        <v>3.45</v>
      </c>
    </row>
    <row r="14600" spans="5:7">
      <c r="E14600" s="80">
        <v>44260</v>
      </c>
      <c r="F14600">
        <v>2021</v>
      </c>
      <c r="G14600">
        <v>3.45</v>
      </c>
    </row>
    <row r="14601" spans="5:7">
      <c r="E14601" s="80">
        <v>44261</v>
      </c>
      <c r="F14601">
        <v>2021</v>
      </c>
      <c r="G14601">
        <v>3.45</v>
      </c>
    </row>
    <row r="14602" spans="5:7">
      <c r="E14602" s="80">
        <v>44262</v>
      </c>
      <c r="F14602">
        <v>2021</v>
      </c>
      <c r="G14602">
        <v>3.45</v>
      </c>
    </row>
    <row r="14603" spans="5:7">
      <c r="E14603" s="80">
        <v>44263</v>
      </c>
      <c r="F14603">
        <v>2021</v>
      </c>
      <c r="G14603">
        <v>3.45</v>
      </c>
    </row>
    <row r="14604" spans="5:7">
      <c r="E14604" s="80">
        <v>44264</v>
      </c>
      <c r="F14604">
        <v>2021</v>
      </c>
      <c r="G14604">
        <v>3.45</v>
      </c>
    </row>
    <row r="14605" spans="5:7">
      <c r="E14605" s="80">
        <v>44265</v>
      </c>
      <c r="F14605">
        <v>2021</v>
      </c>
      <c r="G14605">
        <v>3.45</v>
      </c>
    </row>
    <row r="14606" spans="5:7">
      <c r="E14606" s="80">
        <v>44266</v>
      </c>
      <c r="F14606">
        <v>2021</v>
      </c>
      <c r="G14606">
        <v>3.4</v>
      </c>
    </row>
    <row r="14607" spans="5:7">
      <c r="E14607" s="80">
        <v>44267</v>
      </c>
      <c r="F14607">
        <v>2021</v>
      </c>
      <c r="G14607">
        <v>3.4</v>
      </c>
    </row>
    <row r="14608" spans="5:7">
      <c r="E14608" s="80">
        <v>44268</v>
      </c>
      <c r="F14608">
        <v>2021</v>
      </c>
      <c r="G14608">
        <v>3.4</v>
      </c>
    </row>
    <row r="14609" spans="5:7">
      <c r="E14609" s="80">
        <v>44269</v>
      </c>
      <c r="F14609">
        <v>2021</v>
      </c>
      <c r="G14609">
        <v>3.4</v>
      </c>
    </row>
    <row r="14610" spans="5:7">
      <c r="E14610" s="80">
        <v>44270</v>
      </c>
      <c r="F14610">
        <v>2021</v>
      </c>
      <c r="G14610">
        <v>3.4</v>
      </c>
    </row>
    <row r="14611" spans="5:7">
      <c r="E14611" s="80">
        <v>44271</v>
      </c>
      <c r="F14611">
        <v>2021</v>
      </c>
      <c r="G14611">
        <v>3.4</v>
      </c>
    </row>
    <row r="14612" spans="5:7">
      <c r="E14612" s="80">
        <v>44272</v>
      </c>
      <c r="F14612">
        <v>2021</v>
      </c>
      <c r="G14612">
        <v>3.4</v>
      </c>
    </row>
    <row r="14613" spans="5:7">
      <c r="E14613" s="80">
        <v>44273</v>
      </c>
      <c r="F14613">
        <v>2021</v>
      </c>
      <c r="G14613">
        <v>3.4</v>
      </c>
    </row>
    <row r="14614" spans="5:7">
      <c r="E14614" s="80">
        <v>44274</v>
      </c>
      <c r="F14614">
        <v>2021</v>
      </c>
      <c r="G14614">
        <v>3.4</v>
      </c>
    </row>
    <row r="14615" spans="5:7">
      <c r="E14615" s="80">
        <v>44275</v>
      </c>
      <c r="F14615">
        <v>2021</v>
      </c>
      <c r="G14615">
        <v>3.4</v>
      </c>
    </row>
    <row r="14616" spans="5:7">
      <c r="E14616" s="80">
        <v>44276</v>
      </c>
      <c r="F14616">
        <v>2021</v>
      </c>
      <c r="G14616">
        <v>3.4</v>
      </c>
    </row>
    <row r="14617" spans="5:7">
      <c r="E14617" s="80">
        <v>44277</v>
      </c>
      <c r="F14617">
        <v>2021</v>
      </c>
      <c r="G14617">
        <v>3.4</v>
      </c>
    </row>
    <row r="14618" spans="5:7">
      <c r="E14618" s="80">
        <v>44278</v>
      </c>
      <c r="F14618">
        <v>2021</v>
      </c>
      <c r="G14618">
        <v>3.4</v>
      </c>
    </row>
    <row r="14619" spans="5:7">
      <c r="E14619" s="80">
        <v>44279</v>
      </c>
      <c r="F14619">
        <v>2021</v>
      </c>
      <c r="G14619">
        <v>3.4</v>
      </c>
    </row>
    <row r="14620" spans="5:7">
      <c r="E14620" s="80">
        <v>44280</v>
      </c>
      <c r="F14620">
        <v>2021</v>
      </c>
      <c r="G14620">
        <v>3.4</v>
      </c>
    </row>
    <row r="14621" spans="5:7">
      <c r="E14621" s="80">
        <v>44281</v>
      </c>
      <c r="F14621">
        <v>2021</v>
      </c>
      <c r="G14621">
        <v>3.4</v>
      </c>
    </row>
    <row r="14622" spans="5:7">
      <c r="E14622" s="80">
        <v>44282</v>
      </c>
      <c r="F14622">
        <v>2021</v>
      </c>
      <c r="G14622">
        <v>3.4</v>
      </c>
    </row>
    <row r="14623" spans="5:7">
      <c r="E14623" s="80">
        <v>44283</v>
      </c>
      <c r="F14623">
        <v>2021</v>
      </c>
      <c r="G14623">
        <v>3.4</v>
      </c>
    </row>
    <row r="14624" spans="5:7">
      <c r="E14624" s="80">
        <v>44284</v>
      </c>
      <c r="F14624">
        <v>2021</v>
      </c>
      <c r="G14624">
        <v>3.4</v>
      </c>
    </row>
    <row r="14625" spans="5:7">
      <c r="E14625" s="80">
        <v>44285</v>
      </c>
      <c r="F14625">
        <v>2021</v>
      </c>
      <c r="G14625">
        <v>3.4</v>
      </c>
    </row>
    <row r="14626" spans="5:7">
      <c r="E14626" s="80">
        <v>44286</v>
      </c>
      <c r="F14626">
        <v>2021</v>
      </c>
      <c r="G14626">
        <v>3.4</v>
      </c>
    </row>
    <row r="14627" spans="5:7">
      <c r="E14627" s="80">
        <v>44287</v>
      </c>
      <c r="F14627">
        <v>2021</v>
      </c>
      <c r="G14627">
        <v>3.35</v>
      </c>
    </row>
    <row r="14628" spans="5:7">
      <c r="E14628" s="80">
        <v>44288</v>
      </c>
      <c r="F14628">
        <v>2021</v>
      </c>
      <c r="G14628">
        <v>3.35</v>
      </c>
    </row>
    <row r="14629" spans="5:7">
      <c r="E14629" s="80">
        <v>44289</v>
      </c>
      <c r="F14629">
        <v>2021</v>
      </c>
      <c r="G14629">
        <v>3.35</v>
      </c>
    </row>
    <row r="14630" spans="5:7">
      <c r="E14630" s="80">
        <v>44290</v>
      </c>
      <c r="F14630">
        <v>2021</v>
      </c>
      <c r="G14630">
        <v>3.35</v>
      </c>
    </row>
    <row r="14631" spans="5:7">
      <c r="E14631" s="80">
        <v>44291</v>
      </c>
      <c r="F14631">
        <v>2021</v>
      </c>
      <c r="G14631">
        <v>3.35</v>
      </c>
    </row>
    <row r="14632" spans="5:7">
      <c r="E14632" s="80">
        <v>44292</v>
      </c>
      <c r="F14632">
        <v>2021</v>
      </c>
      <c r="G14632">
        <v>3.35</v>
      </c>
    </row>
    <row r="14633" spans="5:7">
      <c r="E14633" s="80">
        <v>44293</v>
      </c>
      <c r="F14633">
        <v>2021</v>
      </c>
      <c r="G14633">
        <v>3.35</v>
      </c>
    </row>
    <row r="14634" spans="5:7">
      <c r="E14634" s="80">
        <v>44294</v>
      </c>
      <c r="F14634">
        <v>2021</v>
      </c>
      <c r="G14634">
        <v>3.2</v>
      </c>
    </row>
    <row r="14635" spans="5:7">
      <c r="E14635" s="80">
        <v>44295</v>
      </c>
      <c r="F14635">
        <v>2021</v>
      </c>
      <c r="G14635">
        <v>3.2</v>
      </c>
    </row>
    <row r="14636" spans="5:7">
      <c r="E14636" s="80">
        <v>44296</v>
      </c>
      <c r="F14636">
        <v>2021</v>
      </c>
      <c r="G14636">
        <v>3.2</v>
      </c>
    </row>
    <row r="14637" spans="5:7">
      <c r="E14637" s="80">
        <v>44297</v>
      </c>
      <c r="F14637">
        <v>2021</v>
      </c>
      <c r="G14637">
        <v>3.2</v>
      </c>
    </row>
    <row r="14638" spans="5:7">
      <c r="E14638" s="80">
        <v>44298</v>
      </c>
      <c r="F14638">
        <v>2021</v>
      </c>
      <c r="G14638">
        <v>3.2</v>
      </c>
    </row>
    <row r="14639" spans="5:7">
      <c r="E14639" s="80">
        <v>44299</v>
      </c>
      <c r="F14639">
        <v>2021</v>
      </c>
      <c r="G14639">
        <v>3.2</v>
      </c>
    </row>
    <row r="14640" spans="5:7">
      <c r="E14640" s="80">
        <v>44300</v>
      </c>
      <c r="F14640">
        <v>2021</v>
      </c>
      <c r="G14640">
        <v>3.2</v>
      </c>
    </row>
    <row r="14641" spans="5:7">
      <c r="E14641" s="80">
        <v>44301</v>
      </c>
      <c r="F14641">
        <v>2021</v>
      </c>
      <c r="G14641">
        <v>3.25</v>
      </c>
    </row>
    <row r="14642" spans="5:7">
      <c r="E14642" s="80">
        <v>44302</v>
      </c>
      <c r="F14642">
        <v>2021</v>
      </c>
      <c r="G14642">
        <v>3.25</v>
      </c>
    </row>
    <row r="14643" spans="5:7">
      <c r="E14643" s="80">
        <v>44303</v>
      </c>
      <c r="F14643">
        <v>2021</v>
      </c>
      <c r="G14643">
        <v>3.25</v>
      </c>
    </row>
    <row r="14644" spans="5:7">
      <c r="E14644" s="80">
        <v>44304</v>
      </c>
      <c r="F14644">
        <v>2021</v>
      </c>
      <c r="G14644">
        <v>3.25</v>
      </c>
    </row>
    <row r="14645" spans="5:7">
      <c r="E14645" s="80">
        <v>44305</v>
      </c>
      <c r="F14645">
        <v>2021</v>
      </c>
      <c r="G14645">
        <v>3.25</v>
      </c>
    </row>
    <row r="14646" spans="5:7">
      <c r="E14646" s="80">
        <v>44306</v>
      </c>
      <c r="F14646">
        <v>2021</v>
      </c>
      <c r="G14646">
        <v>3.25</v>
      </c>
    </row>
    <row r="14647" spans="5:7">
      <c r="E14647" s="80">
        <v>44307</v>
      </c>
      <c r="F14647">
        <v>2021</v>
      </c>
      <c r="G14647">
        <v>3.25</v>
      </c>
    </row>
    <row r="14648" spans="5:7">
      <c r="E14648" s="80">
        <v>44308</v>
      </c>
      <c r="F14648">
        <v>2021</v>
      </c>
      <c r="G14648">
        <v>3.25</v>
      </c>
    </row>
    <row r="14649" spans="5:7">
      <c r="E14649" s="80">
        <v>44309</v>
      </c>
      <c r="F14649">
        <v>2021</v>
      </c>
      <c r="G14649">
        <v>3.25</v>
      </c>
    </row>
    <row r="14650" spans="5:7">
      <c r="E14650" s="80">
        <v>44310</v>
      </c>
      <c r="F14650">
        <v>2021</v>
      </c>
      <c r="G14650">
        <v>3.25</v>
      </c>
    </row>
    <row r="14651" spans="5:7">
      <c r="E14651" s="80">
        <v>44311</v>
      </c>
      <c r="F14651">
        <v>2021</v>
      </c>
      <c r="G14651">
        <v>3.25</v>
      </c>
    </row>
    <row r="14652" spans="5:7">
      <c r="E14652" s="80">
        <v>44312</v>
      </c>
      <c r="F14652">
        <v>2021</v>
      </c>
      <c r="G14652">
        <v>3.25</v>
      </c>
    </row>
    <row r="14653" spans="5:7">
      <c r="E14653" s="80">
        <v>44313</v>
      </c>
      <c r="F14653">
        <v>2021</v>
      </c>
      <c r="G14653">
        <v>3.25</v>
      </c>
    </row>
    <row r="14654" spans="5:7">
      <c r="E14654" s="80">
        <v>44314</v>
      </c>
      <c r="F14654">
        <v>2021</v>
      </c>
      <c r="G14654">
        <v>3.25</v>
      </c>
    </row>
    <row r="14655" spans="5:7">
      <c r="E14655" s="80">
        <v>44315</v>
      </c>
      <c r="F14655">
        <v>2021</v>
      </c>
      <c r="G14655">
        <v>3.3</v>
      </c>
    </row>
    <row r="14656" spans="5:7">
      <c r="E14656" s="80">
        <v>44316</v>
      </c>
      <c r="F14656">
        <v>2021</v>
      </c>
      <c r="G14656">
        <v>3.3</v>
      </c>
    </row>
    <row r="14657" spans="5:7">
      <c r="E14657" s="80">
        <v>44317</v>
      </c>
      <c r="F14657">
        <v>2021</v>
      </c>
      <c r="G14657">
        <v>3.3</v>
      </c>
    </row>
    <row r="14658" spans="5:7">
      <c r="E14658" s="80">
        <v>44318</v>
      </c>
      <c r="F14658">
        <v>2021</v>
      </c>
      <c r="G14658">
        <v>3.3</v>
      </c>
    </row>
    <row r="14659" spans="5:7">
      <c r="E14659" s="80">
        <v>44319</v>
      </c>
      <c r="F14659">
        <v>2021</v>
      </c>
      <c r="G14659">
        <v>3.3</v>
      </c>
    </row>
    <row r="14660" spans="5:7">
      <c r="E14660" s="80">
        <v>44320</v>
      </c>
      <c r="F14660">
        <v>2021</v>
      </c>
      <c r="G14660">
        <v>3.3</v>
      </c>
    </row>
    <row r="14661" spans="5:7">
      <c r="E14661" s="80">
        <v>44321</v>
      </c>
      <c r="F14661">
        <v>2021</v>
      </c>
      <c r="G14661">
        <v>3.3</v>
      </c>
    </row>
    <row r="14662" spans="5:7">
      <c r="E14662" s="80">
        <v>44322</v>
      </c>
      <c r="F14662">
        <v>2021</v>
      </c>
      <c r="G14662">
        <v>3.2</v>
      </c>
    </row>
    <row r="14663" spans="5:7">
      <c r="E14663" s="80">
        <v>44323</v>
      </c>
      <c r="F14663">
        <v>2021</v>
      </c>
      <c r="G14663">
        <v>3.2</v>
      </c>
    </row>
    <row r="14664" spans="5:7">
      <c r="E14664" s="80">
        <v>44324</v>
      </c>
      <c r="F14664">
        <v>2021</v>
      </c>
      <c r="G14664">
        <v>3.2</v>
      </c>
    </row>
    <row r="14665" spans="5:7">
      <c r="E14665" s="80">
        <v>44325</v>
      </c>
      <c r="F14665">
        <v>2021</v>
      </c>
      <c r="G14665">
        <v>3.2</v>
      </c>
    </row>
    <row r="14666" spans="5:7">
      <c r="E14666" s="80">
        <v>44326</v>
      </c>
      <c r="F14666">
        <v>2021</v>
      </c>
      <c r="G14666">
        <v>3.2</v>
      </c>
    </row>
    <row r="14667" spans="5:7">
      <c r="E14667" s="80">
        <v>44327</v>
      </c>
      <c r="F14667">
        <v>2021</v>
      </c>
      <c r="G14667">
        <v>3.2</v>
      </c>
    </row>
    <row r="14668" spans="5:7">
      <c r="E14668" s="80">
        <v>44328</v>
      </c>
      <c r="F14668">
        <v>2021</v>
      </c>
      <c r="G14668">
        <v>3.2</v>
      </c>
    </row>
    <row r="14669" spans="5:7">
      <c r="E14669" s="80">
        <v>44329</v>
      </c>
      <c r="F14669">
        <v>2021</v>
      </c>
      <c r="G14669">
        <v>3.2</v>
      </c>
    </row>
    <row r="14670" spans="5:7">
      <c r="E14670" s="80">
        <v>44330</v>
      </c>
      <c r="F14670">
        <v>2021</v>
      </c>
      <c r="G14670">
        <v>3.2</v>
      </c>
    </row>
    <row r="14671" spans="5:7">
      <c r="E14671" s="80">
        <v>44331</v>
      </c>
      <c r="F14671">
        <v>2021</v>
      </c>
      <c r="G14671">
        <v>3.2</v>
      </c>
    </row>
    <row r="14672" spans="5:7">
      <c r="E14672" s="80">
        <v>44332</v>
      </c>
      <c r="F14672">
        <v>2021</v>
      </c>
      <c r="G14672">
        <v>3.2</v>
      </c>
    </row>
    <row r="14673" spans="5:7">
      <c r="E14673" s="80">
        <v>44333</v>
      </c>
      <c r="F14673">
        <v>2021</v>
      </c>
      <c r="G14673">
        <v>3.2</v>
      </c>
    </row>
    <row r="14674" spans="5:7">
      <c r="E14674" s="80">
        <v>44334</v>
      </c>
      <c r="F14674">
        <v>2021</v>
      </c>
      <c r="G14674">
        <v>3.2</v>
      </c>
    </row>
    <row r="14675" spans="5:7">
      <c r="E14675" s="80">
        <v>44335</v>
      </c>
      <c r="F14675">
        <v>2021</v>
      </c>
      <c r="G14675">
        <v>3.2</v>
      </c>
    </row>
    <row r="14676" spans="5:7">
      <c r="E14676" s="80">
        <v>44336</v>
      </c>
      <c r="F14676">
        <v>2021</v>
      </c>
      <c r="G14676">
        <v>3.15</v>
      </c>
    </row>
    <row r="14677" spans="5:7">
      <c r="E14677" s="80">
        <v>44337</v>
      </c>
      <c r="F14677">
        <v>2021</v>
      </c>
      <c r="G14677">
        <v>3.15</v>
      </c>
    </row>
    <row r="14678" spans="5:7">
      <c r="E14678" s="80">
        <v>44338</v>
      </c>
      <c r="F14678">
        <v>2021</v>
      </c>
      <c r="G14678">
        <v>3.15</v>
      </c>
    </row>
    <row r="14679" spans="5:7">
      <c r="E14679" s="80">
        <v>44339</v>
      </c>
      <c r="F14679">
        <v>2021</v>
      </c>
      <c r="G14679">
        <v>3.15</v>
      </c>
    </row>
    <row r="14680" spans="5:7">
      <c r="E14680" s="80">
        <v>44340</v>
      </c>
      <c r="F14680">
        <v>2021</v>
      </c>
      <c r="G14680">
        <v>3.15</v>
      </c>
    </row>
    <row r="14681" spans="5:7">
      <c r="E14681" s="80">
        <v>44341</v>
      </c>
      <c r="F14681">
        <v>2021</v>
      </c>
      <c r="G14681">
        <v>3.15</v>
      </c>
    </row>
    <row r="14682" spans="5:7">
      <c r="E14682" s="80">
        <v>44342</v>
      </c>
      <c r="F14682">
        <v>2021</v>
      </c>
      <c r="G14682">
        <v>3.15</v>
      </c>
    </row>
    <row r="14683" spans="5:7">
      <c r="E14683" s="80">
        <v>44343</v>
      </c>
      <c r="F14683">
        <v>2021</v>
      </c>
      <c r="G14683">
        <v>3.2</v>
      </c>
    </row>
    <row r="14684" spans="5:7">
      <c r="E14684" s="80">
        <v>44344</v>
      </c>
      <c r="F14684">
        <v>2021</v>
      </c>
      <c r="G14684">
        <v>3.2</v>
      </c>
    </row>
    <row r="14685" spans="5:7">
      <c r="E14685" s="80">
        <v>44345</v>
      </c>
      <c r="F14685">
        <v>2021</v>
      </c>
      <c r="G14685">
        <v>3.2</v>
      </c>
    </row>
    <row r="14686" spans="5:7">
      <c r="E14686" s="80">
        <v>44346</v>
      </c>
      <c r="F14686">
        <v>2021</v>
      </c>
      <c r="G14686">
        <v>3.2</v>
      </c>
    </row>
    <row r="14687" spans="5:7">
      <c r="E14687" s="80">
        <v>44347</v>
      </c>
      <c r="F14687">
        <v>2021</v>
      </c>
      <c r="G14687">
        <v>3.2</v>
      </c>
    </row>
    <row r="14688" spans="5:7">
      <c r="E14688" s="80">
        <v>44348</v>
      </c>
      <c r="F14688">
        <v>2021</v>
      </c>
      <c r="G14688">
        <v>3.2</v>
      </c>
    </row>
    <row r="14689" spans="5:7">
      <c r="E14689" s="80">
        <v>44349</v>
      </c>
      <c r="F14689">
        <v>2021</v>
      </c>
      <c r="G14689">
        <v>3.2</v>
      </c>
    </row>
    <row r="14690" spans="5:7">
      <c r="E14690" s="80">
        <v>44350</v>
      </c>
      <c r="F14690">
        <v>2021</v>
      </c>
      <c r="G14690">
        <v>3.2</v>
      </c>
    </row>
    <row r="14691" spans="5:7">
      <c r="E14691" s="80">
        <v>44351</v>
      </c>
      <c r="F14691">
        <v>2021</v>
      </c>
      <c r="G14691">
        <v>3.2</v>
      </c>
    </row>
    <row r="14692" spans="5:7">
      <c r="E14692" s="80">
        <v>44352</v>
      </c>
      <c r="F14692">
        <v>2021</v>
      </c>
      <c r="G14692">
        <v>3.2</v>
      </c>
    </row>
    <row r="14693" spans="5:7">
      <c r="E14693" s="80">
        <v>44353</v>
      </c>
      <c r="F14693">
        <v>2021</v>
      </c>
      <c r="G14693">
        <v>3.2</v>
      </c>
    </row>
    <row r="14694" spans="5:7">
      <c r="E14694" s="80">
        <v>44354</v>
      </c>
      <c r="F14694">
        <v>2021</v>
      </c>
      <c r="G14694">
        <v>3.2</v>
      </c>
    </row>
    <row r="14695" spans="5:7">
      <c r="E14695" s="80">
        <v>44355</v>
      </c>
      <c r="F14695">
        <v>2021</v>
      </c>
      <c r="G14695">
        <v>3.2</v>
      </c>
    </row>
    <row r="14696" spans="5:7">
      <c r="E14696" s="80">
        <v>44356</v>
      </c>
      <c r="F14696">
        <v>2021</v>
      </c>
      <c r="G14696">
        <v>3.2</v>
      </c>
    </row>
    <row r="14697" spans="5:7">
      <c r="E14697" s="80">
        <v>44357</v>
      </c>
      <c r="F14697">
        <v>2021</v>
      </c>
      <c r="G14697">
        <v>3.2</v>
      </c>
    </row>
    <row r="14698" spans="5:7">
      <c r="E14698" s="80">
        <v>44358</v>
      </c>
      <c r="F14698">
        <v>2021</v>
      </c>
      <c r="G14698">
        <v>3.2</v>
      </c>
    </row>
    <row r="14699" spans="5:7">
      <c r="E14699" s="80">
        <v>44359</v>
      </c>
      <c r="F14699">
        <v>2021</v>
      </c>
      <c r="G14699">
        <v>3.2</v>
      </c>
    </row>
    <row r="14700" spans="5:7">
      <c r="E14700" s="80">
        <v>44360</v>
      </c>
      <c r="F14700">
        <v>2021</v>
      </c>
      <c r="G14700">
        <v>3.2</v>
      </c>
    </row>
    <row r="14701" spans="5:7">
      <c r="E14701" s="80">
        <v>44361</v>
      </c>
      <c r="F14701">
        <v>2021</v>
      </c>
      <c r="G14701">
        <v>3.2</v>
      </c>
    </row>
    <row r="14702" spans="5:7">
      <c r="E14702" s="80">
        <v>44362</v>
      </c>
      <c r="F14702">
        <v>2021</v>
      </c>
      <c r="G14702">
        <v>3.2</v>
      </c>
    </row>
    <row r="14703" spans="5:7">
      <c r="E14703" s="80">
        <v>44363</v>
      </c>
      <c r="F14703">
        <v>2021</v>
      </c>
      <c r="G14703">
        <v>3.2</v>
      </c>
    </row>
    <row r="14704" spans="5:7">
      <c r="E14704" s="80">
        <v>44364</v>
      </c>
      <c r="F14704">
        <v>2021</v>
      </c>
      <c r="G14704">
        <v>3.2</v>
      </c>
    </row>
    <row r="14705" spans="5:7">
      <c r="E14705" s="80">
        <v>44365</v>
      </c>
      <c r="F14705">
        <v>2021</v>
      </c>
      <c r="G14705">
        <v>3.2</v>
      </c>
    </row>
    <row r="14706" spans="5:7">
      <c r="E14706" s="80">
        <v>44366</v>
      </c>
      <c r="F14706">
        <v>2021</v>
      </c>
      <c r="G14706">
        <v>3.2</v>
      </c>
    </row>
    <row r="14707" spans="5:7">
      <c r="E14707" s="80">
        <v>44367</v>
      </c>
      <c r="F14707">
        <v>2021</v>
      </c>
      <c r="G14707">
        <v>3.2</v>
      </c>
    </row>
    <row r="14708" spans="5:7">
      <c r="E14708" s="80">
        <v>44368</v>
      </c>
      <c r="F14708">
        <v>2021</v>
      </c>
      <c r="G14708">
        <v>3.2</v>
      </c>
    </row>
    <row r="14709" spans="5:7">
      <c r="E14709" s="80">
        <v>44369</v>
      </c>
      <c r="F14709">
        <v>2021</v>
      </c>
      <c r="G14709">
        <v>3.2</v>
      </c>
    </row>
    <row r="14710" spans="5:7">
      <c r="E14710" s="80">
        <v>44370</v>
      </c>
      <c r="F14710">
        <v>2021</v>
      </c>
      <c r="G14710">
        <v>3.2</v>
      </c>
    </row>
    <row r="14711" spans="5:7">
      <c r="E14711" s="80">
        <v>44371</v>
      </c>
      <c r="F14711">
        <v>2021</v>
      </c>
      <c r="G14711">
        <v>3.2</v>
      </c>
    </row>
    <row r="14712" spans="5:7">
      <c r="E14712" s="80">
        <v>44372</v>
      </c>
      <c r="F14712">
        <v>2021</v>
      </c>
      <c r="G14712">
        <v>3.2</v>
      </c>
    </row>
    <row r="14713" spans="5:7">
      <c r="E14713" s="80">
        <v>44373</v>
      </c>
      <c r="F14713">
        <v>2021</v>
      </c>
      <c r="G14713">
        <v>3.2</v>
      </c>
    </row>
    <row r="14714" spans="5:7">
      <c r="E14714" s="80">
        <v>44374</v>
      </c>
      <c r="F14714">
        <v>2021</v>
      </c>
      <c r="G14714">
        <v>3.2</v>
      </c>
    </row>
    <row r="14715" spans="5:7">
      <c r="E14715" s="80">
        <v>44375</v>
      </c>
      <c r="F14715">
        <v>2021</v>
      </c>
      <c r="G14715">
        <v>3.2</v>
      </c>
    </row>
    <row r="14716" spans="5:7">
      <c r="E14716" s="80">
        <v>44376</v>
      </c>
      <c r="F14716">
        <v>2021</v>
      </c>
      <c r="G14716">
        <v>3.2</v>
      </c>
    </row>
    <row r="14717" spans="5:7">
      <c r="E14717" s="80">
        <v>44377</v>
      </c>
      <c r="F14717">
        <v>2021</v>
      </c>
      <c r="G14717">
        <v>3.2</v>
      </c>
    </row>
    <row r="14718" spans="5:7">
      <c r="E14718" s="80">
        <v>44378</v>
      </c>
      <c r="F14718">
        <v>2021</v>
      </c>
      <c r="G14718">
        <v>3.25</v>
      </c>
    </row>
    <row r="14719" spans="5:7">
      <c r="E14719" s="80">
        <v>44379</v>
      </c>
      <c r="F14719">
        <v>2021</v>
      </c>
      <c r="G14719">
        <v>3.25</v>
      </c>
    </row>
    <row r="14720" spans="5:7">
      <c r="E14720" s="80">
        <v>44380</v>
      </c>
      <c r="F14720">
        <v>2021</v>
      </c>
      <c r="G14720">
        <v>3.25</v>
      </c>
    </row>
    <row r="14721" spans="5:7">
      <c r="E14721" s="80">
        <v>44381</v>
      </c>
      <c r="F14721">
        <v>2021</v>
      </c>
      <c r="G14721">
        <v>3.25</v>
      </c>
    </row>
    <row r="14722" spans="5:7">
      <c r="E14722" s="80">
        <v>44382</v>
      </c>
      <c r="F14722">
        <v>2021</v>
      </c>
      <c r="G14722">
        <v>3.25</v>
      </c>
    </row>
    <row r="14723" spans="5:7">
      <c r="E14723" s="80">
        <v>44383</v>
      </c>
      <c r="F14723">
        <v>2021</v>
      </c>
      <c r="G14723">
        <v>3.25</v>
      </c>
    </row>
    <row r="14724" spans="5:7">
      <c r="E14724" s="80">
        <v>44384</v>
      </c>
      <c r="F14724">
        <v>2021</v>
      </c>
      <c r="G14724">
        <v>3.25</v>
      </c>
    </row>
    <row r="14725" spans="5:7">
      <c r="E14725" s="80">
        <v>44385</v>
      </c>
      <c r="F14725">
        <v>2021</v>
      </c>
      <c r="G14725">
        <v>3.15</v>
      </c>
    </row>
    <row r="14726" spans="5:7">
      <c r="E14726" s="80">
        <v>44386</v>
      </c>
      <c r="F14726">
        <v>2021</v>
      </c>
      <c r="G14726">
        <v>3.15</v>
      </c>
    </row>
    <row r="14727" spans="5:7">
      <c r="E14727" s="80">
        <v>44387</v>
      </c>
      <c r="F14727">
        <v>2021</v>
      </c>
      <c r="G14727">
        <v>3.15</v>
      </c>
    </row>
    <row r="14728" spans="5:7">
      <c r="E14728" s="80">
        <v>44388</v>
      </c>
      <c r="F14728">
        <v>2021</v>
      </c>
      <c r="G14728">
        <v>3.15</v>
      </c>
    </row>
    <row r="14729" spans="5:7">
      <c r="E14729" s="80">
        <v>44389</v>
      </c>
      <c r="F14729">
        <v>2021</v>
      </c>
      <c r="G14729">
        <v>3.15</v>
      </c>
    </row>
    <row r="14730" spans="5:7">
      <c r="E14730" s="80">
        <v>44390</v>
      </c>
      <c r="F14730">
        <v>2021</v>
      </c>
      <c r="G14730">
        <v>3.15</v>
      </c>
    </row>
    <row r="14731" spans="5:7">
      <c r="E14731" s="80">
        <v>44391</v>
      </c>
      <c r="F14731">
        <v>2021</v>
      </c>
      <c r="G14731">
        <v>3.15</v>
      </c>
    </row>
    <row r="14732" spans="5:7">
      <c r="E14732" s="80">
        <v>44392</v>
      </c>
      <c r="F14732">
        <v>2021</v>
      </c>
      <c r="G14732">
        <v>3.15</v>
      </c>
    </row>
    <row r="14733" spans="5:7">
      <c r="E14733" s="80">
        <v>44393</v>
      </c>
      <c r="F14733">
        <v>2021</v>
      </c>
      <c r="G14733">
        <v>3.15</v>
      </c>
    </row>
    <row r="14734" spans="5:7">
      <c r="E14734" s="80">
        <v>44394</v>
      </c>
      <c r="F14734">
        <v>2021</v>
      </c>
      <c r="G14734">
        <v>3.15</v>
      </c>
    </row>
    <row r="14735" spans="5:7">
      <c r="E14735" s="80">
        <v>44395</v>
      </c>
      <c r="F14735">
        <v>2021</v>
      </c>
      <c r="G14735">
        <v>3.15</v>
      </c>
    </row>
    <row r="14736" spans="5:7">
      <c r="E14736" s="80">
        <v>44396</v>
      </c>
      <c r="F14736">
        <v>2021</v>
      </c>
      <c r="G14736">
        <v>3.15</v>
      </c>
    </row>
    <row r="14737" spans="5:7">
      <c r="E14737" s="80">
        <v>44397</v>
      </c>
      <c r="F14737">
        <v>2021</v>
      </c>
      <c r="G14737">
        <v>3.15</v>
      </c>
    </row>
    <row r="14738" spans="5:7">
      <c r="E14738" s="80">
        <v>44398</v>
      </c>
      <c r="F14738">
        <v>2021</v>
      </c>
      <c r="G14738">
        <v>3.15</v>
      </c>
    </row>
    <row r="14739" spans="5:7">
      <c r="E14739" s="80">
        <v>44399</v>
      </c>
      <c r="F14739">
        <v>2021</v>
      </c>
      <c r="G14739">
        <v>3.15</v>
      </c>
    </row>
    <row r="14740" spans="5:7">
      <c r="E14740" s="80">
        <v>44400</v>
      </c>
      <c r="F14740">
        <v>2021</v>
      </c>
      <c r="G14740">
        <v>3.15</v>
      </c>
    </row>
    <row r="14741" spans="5:7">
      <c r="E14741" s="80">
        <v>44401</v>
      </c>
      <c r="F14741">
        <v>2021</v>
      </c>
      <c r="G14741">
        <v>3.15</v>
      </c>
    </row>
    <row r="14742" spans="5:7">
      <c r="E14742" s="80">
        <v>44402</v>
      </c>
      <c r="F14742">
        <v>2021</v>
      </c>
      <c r="G14742">
        <v>3.15</v>
      </c>
    </row>
    <row r="14743" spans="5:7">
      <c r="E14743" s="80">
        <v>44403</v>
      </c>
      <c r="F14743">
        <v>2021</v>
      </c>
      <c r="G14743">
        <v>3.15</v>
      </c>
    </row>
    <row r="14744" spans="5:7">
      <c r="E14744" s="80">
        <v>44404</v>
      </c>
      <c r="F14744">
        <v>2021</v>
      </c>
      <c r="G14744">
        <v>3.15</v>
      </c>
    </row>
    <row r="14745" spans="5:7">
      <c r="E14745" s="80">
        <v>44405</v>
      </c>
      <c r="F14745">
        <v>2021</v>
      </c>
      <c r="G14745">
        <v>3.15</v>
      </c>
    </row>
    <row r="14746" spans="5:7">
      <c r="E14746" s="80">
        <v>44406</v>
      </c>
      <c r="F14746">
        <v>2021</v>
      </c>
      <c r="G14746">
        <v>3.2</v>
      </c>
    </row>
    <row r="14747" spans="5:7">
      <c r="E14747" s="80">
        <v>44407</v>
      </c>
      <c r="F14747">
        <v>2021</v>
      </c>
      <c r="G14747">
        <v>3.2</v>
      </c>
    </row>
    <row r="14748" spans="5:7">
      <c r="E14748" s="80">
        <v>44408</v>
      </c>
      <c r="F14748">
        <v>2021</v>
      </c>
      <c r="G14748">
        <v>3.2</v>
      </c>
    </row>
    <row r="14749" spans="5:7">
      <c r="E14749" s="80">
        <v>44409</v>
      </c>
      <c r="F14749">
        <v>2021</v>
      </c>
      <c r="G14749">
        <v>3.2</v>
      </c>
    </row>
    <row r="14750" spans="5:7">
      <c r="E14750" s="80">
        <v>44410</v>
      </c>
      <c r="F14750">
        <v>2021</v>
      </c>
      <c r="G14750">
        <v>3.2</v>
      </c>
    </row>
    <row r="14751" spans="5:7">
      <c r="E14751" s="80">
        <v>44411</v>
      </c>
      <c r="F14751">
        <v>2021</v>
      </c>
      <c r="G14751">
        <v>3.2</v>
      </c>
    </row>
    <row r="14752" spans="5:7">
      <c r="E14752" s="80">
        <v>44412</v>
      </c>
      <c r="F14752">
        <v>2021</v>
      </c>
      <c r="G14752">
        <v>3.2</v>
      </c>
    </row>
    <row r="14753" spans="5:7">
      <c r="E14753" s="80">
        <v>44413</v>
      </c>
      <c r="F14753">
        <v>2021</v>
      </c>
      <c r="G14753">
        <v>3.1</v>
      </c>
    </row>
    <row r="14754" spans="5:7">
      <c r="E14754" s="80">
        <v>44414</v>
      </c>
      <c r="F14754">
        <v>2021</v>
      </c>
      <c r="G14754">
        <v>3.1</v>
      </c>
    </row>
    <row r="14755" spans="5:7">
      <c r="E14755" s="80">
        <v>44415</v>
      </c>
      <c r="F14755">
        <v>2021</v>
      </c>
      <c r="G14755">
        <v>3.1</v>
      </c>
    </row>
    <row r="14756" spans="5:7">
      <c r="E14756" s="80">
        <v>44416</v>
      </c>
      <c r="F14756">
        <v>2021</v>
      </c>
      <c r="G14756">
        <v>3.1</v>
      </c>
    </row>
    <row r="14757" spans="5:7">
      <c r="E14757" s="80">
        <v>44417</v>
      </c>
      <c r="F14757">
        <v>2021</v>
      </c>
      <c r="G14757">
        <v>3.1</v>
      </c>
    </row>
    <row r="14758" spans="5:7">
      <c r="E14758" s="80">
        <v>44418</v>
      </c>
      <c r="F14758">
        <v>2021</v>
      </c>
      <c r="G14758">
        <v>3.1</v>
      </c>
    </row>
    <row r="14759" spans="5:7">
      <c r="E14759" s="80">
        <v>44419</v>
      </c>
      <c r="F14759">
        <v>2021</v>
      </c>
      <c r="G14759">
        <v>3.1</v>
      </c>
    </row>
    <row r="14760" spans="5:7">
      <c r="E14760" s="80">
        <v>44420</v>
      </c>
      <c r="F14760">
        <v>2021</v>
      </c>
      <c r="G14760">
        <v>3</v>
      </c>
    </row>
    <row r="14761" spans="5:7">
      <c r="E14761" s="80">
        <v>44421</v>
      </c>
      <c r="F14761">
        <v>2021</v>
      </c>
      <c r="G14761">
        <v>3</v>
      </c>
    </row>
    <row r="14762" spans="5:7">
      <c r="E14762" s="80">
        <v>44422</v>
      </c>
      <c r="F14762">
        <v>2021</v>
      </c>
      <c r="G14762">
        <v>3</v>
      </c>
    </row>
    <row r="14763" spans="5:7">
      <c r="E14763" s="80">
        <v>44423</v>
      </c>
      <c r="F14763">
        <v>2021</v>
      </c>
      <c r="G14763">
        <v>3</v>
      </c>
    </row>
    <row r="14764" spans="5:7">
      <c r="E14764" s="80">
        <v>44424</v>
      </c>
      <c r="F14764">
        <v>2021</v>
      </c>
      <c r="G14764">
        <v>3</v>
      </c>
    </row>
    <row r="14765" spans="5:7">
      <c r="E14765" s="80">
        <v>44425</v>
      </c>
      <c r="F14765">
        <v>2021</v>
      </c>
      <c r="G14765">
        <v>3</v>
      </c>
    </row>
    <row r="14766" spans="5:7">
      <c r="E14766" s="80">
        <v>44426</v>
      </c>
      <c r="F14766">
        <v>2021</v>
      </c>
      <c r="G14766">
        <v>3</v>
      </c>
    </row>
    <row r="14767" spans="5:7">
      <c r="E14767" s="80">
        <v>44427</v>
      </c>
      <c r="F14767">
        <v>2021</v>
      </c>
      <c r="G14767">
        <v>2.95</v>
      </c>
    </row>
    <row r="14768" spans="5:7">
      <c r="E14768" s="80">
        <v>44428</v>
      </c>
      <c r="F14768">
        <v>2021</v>
      </c>
      <c r="G14768">
        <v>2.95</v>
      </c>
    </row>
    <row r="14769" spans="5:7">
      <c r="E14769" s="80">
        <v>44429</v>
      </c>
      <c r="F14769">
        <v>2021</v>
      </c>
      <c r="G14769">
        <v>2.95</v>
      </c>
    </row>
    <row r="14770" spans="5:7">
      <c r="E14770" s="80">
        <v>44430</v>
      </c>
      <c r="F14770">
        <v>2021</v>
      </c>
      <c r="G14770">
        <v>2.95</v>
      </c>
    </row>
    <row r="14771" spans="5:7">
      <c r="E14771" s="80">
        <v>44431</v>
      </c>
      <c r="F14771">
        <v>2021</v>
      </c>
      <c r="G14771">
        <v>2.95</v>
      </c>
    </row>
    <row r="14772" spans="5:7">
      <c r="E14772" s="80">
        <v>44432</v>
      </c>
      <c r="F14772">
        <v>2021</v>
      </c>
      <c r="G14772">
        <v>2.95</v>
      </c>
    </row>
    <row r="14773" spans="5:7">
      <c r="E14773" s="80">
        <v>44433</v>
      </c>
      <c r="F14773">
        <v>2021</v>
      </c>
      <c r="G14773">
        <v>2.95</v>
      </c>
    </row>
    <row r="14774" spans="5:7">
      <c r="E14774" s="80">
        <v>44434</v>
      </c>
      <c r="F14774">
        <v>2021</v>
      </c>
      <c r="G14774">
        <v>3</v>
      </c>
    </row>
    <row r="14775" spans="5:7">
      <c r="E14775" s="80">
        <v>44435</v>
      </c>
      <c r="F14775">
        <v>2021</v>
      </c>
      <c r="G14775">
        <v>3</v>
      </c>
    </row>
    <row r="14776" spans="5:7">
      <c r="E14776" s="80">
        <v>44436</v>
      </c>
      <c r="F14776">
        <v>2021</v>
      </c>
      <c r="G14776">
        <v>3</v>
      </c>
    </row>
    <row r="14777" spans="5:7">
      <c r="E14777" s="80">
        <v>44437</v>
      </c>
      <c r="F14777">
        <v>2021</v>
      </c>
      <c r="G14777">
        <v>3</v>
      </c>
    </row>
    <row r="14778" spans="5:7">
      <c r="E14778" s="80">
        <v>44438</v>
      </c>
      <c r="F14778">
        <v>2021</v>
      </c>
      <c r="G14778">
        <v>3</v>
      </c>
    </row>
    <row r="14779" spans="5:7">
      <c r="E14779" s="80">
        <v>44439</v>
      </c>
      <c r="F14779">
        <v>2021</v>
      </c>
      <c r="G14779">
        <v>3</v>
      </c>
    </row>
    <row r="14780" spans="5:7">
      <c r="E14780" s="80">
        <v>44440</v>
      </c>
      <c r="F14780">
        <v>2021</v>
      </c>
      <c r="G14780">
        <v>3</v>
      </c>
    </row>
    <row r="14781" spans="5:7">
      <c r="E14781" s="80">
        <v>44441</v>
      </c>
      <c r="F14781">
        <v>2021</v>
      </c>
      <c r="G14781">
        <v>2.9</v>
      </c>
    </row>
    <row r="14782" spans="5:7">
      <c r="E14782" s="80">
        <v>44442</v>
      </c>
      <c r="F14782">
        <v>2021</v>
      </c>
      <c r="G14782">
        <v>2.9</v>
      </c>
    </row>
    <row r="14783" spans="5:7">
      <c r="E14783" s="80">
        <v>44443</v>
      </c>
      <c r="F14783">
        <v>2021</v>
      </c>
      <c r="G14783">
        <v>2.9</v>
      </c>
    </row>
    <row r="14784" spans="5:7">
      <c r="E14784" s="80">
        <v>44444</v>
      </c>
      <c r="F14784">
        <v>2021</v>
      </c>
      <c r="G14784">
        <v>2.9</v>
      </c>
    </row>
    <row r="14785" spans="5:7">
      <c r="E14785" s="80">
        <v>44445</v>
      </c>
      <c r="F14785">
        <v>2021</v>
      </c>
      <c r="G14785">
        <v>2.9</v>
      </c>
    </row>
    <row r="14786" spans="5:7">
      <c r="E14786" s="80">
        <v>44446</v>
      </c>
      <c r="F14786">
        <v>2021</v>
      </c>
      <c r="G14786">
        <v>2.9</v>
      </c>
    </row>
    <row r="14787" spans="5:7">
      <c r="E14787" s="80">
        <v>44447</v>
      </c>
      <c r="F14787">
        <v>2021</v>
      </c>
      <c r="G14787">
        <v>2.9</v>
      </c>
    </row>
    <row r="14788" spans="5:7">
      <c r="E14788" s="80">
        <v>44448</v>
      </c>
      <c r="F14788">
        <v>2021</v>
      </c>
      <c r="G14788">
        <v>2.9</v>
      </c>
    </row>
    <row r="14789" spans="5:7">
      <c r="E14789" s="80">
        <v>44449</v>
      </c>
      <c r="F14789">
        <v>2021</v>
      </c>
      <c r="G14789">
        <v>2.9</v>
      </c>
    </row>
    <row r="14790" spans="5:7">
      <c r="E14790" s="80">
        <v>44450</v>
      </c>
      <c r="F14790">
        <v>2021</v>
      </c>
      <c r="G14790">
        <v>2.9</v>
      </c>
    </row>
    <row r="14791" spans="5:7">
      <c r="E14791" s="80">
        <v>44451</v>
      </c>
      <c r="F14791">
        <v>2021</v>
      </c>
      <c r="G14791">
        <v>2.9</v>
      </c>
    </row>
    <row r="14792" spans="5:7">
      <c r="E14792" s="80">
        <v>44452</v>
      </c>
      <c r="F14792">
        <v>2021</v>
      </c>
      <c r="G14792">
        <v>2.9</v>
      </c>
    </row>
    <row r="14793" spans="5:7">
      <c r="E14793" s="80">
        <v>44453</v>
      </c>
      <c r="F14793">
        <v>2021</v>
      </c>
      <c r="G14793">
        <v>2.9</v>
      </c>
    </row>
    <row r="14794" spans="5:7">
      <c r="E14794" s="80">
        <v>44454</v>
      </c>
      <c r="F14794">
        <v>2021</v>
      </c>
      <c r="G14794">
        <v>2.9</v>
      </c>
    </row>
    <row r="14795" spans="5:7">
      <c r="E14795" s="80">
        <v>44455</v>
      </c>
      <c r="F14795">
        <v>2021</v>
      </c>
      <c r="G14795">
        <v>2.85</v>
      </c>
    </row>
    <row r="14796" spans="5:7">
      <c r="E14796" s="80">
        <v>44456</v>
      </c>
      <c r="F14796">
        <v>2021</v>
      </c>
      <c r="G14796">
        <v>2.85</v>
      </c>
    </row>
    <row r="14797" spans="5:7">
      <c r="E14797" s="80">
        <v>44457</v>
      </c>
      <c r="F14797">
        <v>2021</v>
      </c>
      <c r="G14797">
        <v>2.85</v>
      </c>
    </row>
    <row r="14798" spans="5:7">
      <c r="E14798" s="80">
        <v>44458</v>
      </c>
      <c r="F14798">
        <v>2021</v>
      </c>
      <c r="G14798">
        <v>2.85</v>
      </c>
    </row>
    <row r="14799" spans="5:7">
      <c r="E14799" s="80">
        <v>44459</v>
      </c>
      <c r="F14799">
        <v>2021</v>
      </c>
      <c r="G14799">
        <v>2.85</v>
      </c>
    </row>
    <row r="14800" spans="5:7">
      <c r="E14800" s="80">
        <v>44460</v>
      </c>
      <c r="F14800">
        <v>2021</v>
      </c>
      <c r="G14800">
        <v>2.85</v>
      </c>
    </row>
    <row r="14801" spans="5:7">
      <c r="E14801" s="80">
        <v>44461</v>
      </c>
      <c r="F14801">
        <v>2021</v>
      </c>
      <c r="G14801">
        <v>2.85</v>
      </c>
    </row>
    <row r="14802" spans="5:7">
      <c r="E14802" s="80">
        <v>44462</v>
      </c>
      <c r="F14802">
        <v>2021</v>
      </c>
      <c r="G14802">
        <v>2.85</v>
      </c>
    </row>
    <row r="14803" spans="5:7">
      <c r="E14803" s="80">
        <v>44463</v>
      </c>
      <c r="F14803">
        <v>2021</v>
      </c>
      <c r="G14803">
        <v>2.85</v>
      </c>
    </row>
    <row r="14804" spans="5:7">
      <c r="E14804" s="80">
        <v>44464</v>
      </c>
      <c r="F14804">
        <v>2021</v>
      </c>
      <c r="G14804">
        <v>2.85</v>
      </c>
    </row>
    <row r="14805" spans="5:7">
      <c r="E14805" s="80">
        <v>44465</v>
      </c>
      <c r="F14805">
        <v>2021</v>
      </c>
      <c r="G14805">
        <v>2.85</v>
      </c>
    </row>
    <row r="14806" spans="5:7">
      <c r="E14806" s="80">
        <v>44466</v>
      </c>
      <c r="F14806">
        <v>2021</v>
      </c>
      <c r="G14806">
        <v>2.85</v>
      </c>
    </row>
    <row r="14807" spans="5:7">
      <c r="E14807" s="80">
        <v>44467</v>
      </c>
      <c r="F14807">
        <v>2021</v>
      </c>
      <c r="G14807">
        <v>2.85</v>
      </c>
    </row>
    <row r="14808" spans="5:7">
      <c r="E14808" s="80">
        <v>44468</v>
      </c>
      <c r="F14808">
        <v>2021</v>
      </c>
      <c r="G14808">
        <v>2.85</v>
      </c>
    </row>
    <row r="14809" spans="5:7">
      <c r="E14809" s="80">
        <v>44469</v>
      </c>
      <c r="F14809">
        <v>2021</v>
      </c>
      <c r="G14809">
        <v>2.9</v>
      </c>
    </row>
    <row r="14810" spans="5:7">
      <c r="E14810" s="80">
        <v>44470</v>
      </c>
      <c r="F14810">
        <v>2021</v>
      </c>
      <c r="G14810">
        <v>2.9</v>
      </c>
    </row>
    <row r="14811" spans="5:7">
      <c r="E14811" s="80">
        <v>44471</v>
      </c>
      <c r="F14811">
        <v>2021</v>
      </c>
      <c r="G14811">
        <v>2.9</v>
      </c>
    </row>
    <row r="14812" spans="5:7">
      <c r="E14812" s="80">
        <v>44472</v>
      </c>
      <c r="F14812">
        <v>2021</v>
      </c>
      <c r="G14812">
        <v>2.9</v>
      </c>
    </row>
    <row r="14813" spans="5:7">
      <c r="E14813" s="80">
        <v>44473</v>
      </c>
      <c r="F14813">
        <v>2021</v>
      </c>
      <c r="G14813">
        <v>2.9</v>
      </c>
    </row>
    <row r="14814" spans="5:7">
      <c r="E14814" s="80">
        <v>44474</v>
      </c>
      <c r="F14814">
        <v>2021</v>
      </c>
      <c r="G14814">
        <v>2.9</v>
      </c>
    </row>
    <row r="14815" spans="5:7">
      <c r="E14815" s="80">
        <v>44475</v>
      </c>
      <c r="F14815">
        <v>2021</v>
      </c>
      <c r="G14815">
        <v>2.9</v>
      </c>
    </row>
    <row r="14816" spans="5:7">
      <c r="E14816" s="80">
        <v>44476</v>
      </c>
      <c r="F14816">
        <v>2021</v>
      </c>
      <c r="G14816">
        <v>2.8</v>
      </c>
    </row>
    <row r="14817" spans="5:7">
      <c r="E14817" s="80">
        <v>44477</v>
      </c>
      <c r="F14817">
        <v>2021</v>
      </c>
      <c r="G14817">
        <v>2.8</v>
      </c>
    </row>
    <row r="14818" spans="5:7">
      <c r="E14818" s="80">
        <v>44478</v>
      </c>
      <c r="F14818">
        <v>2021</v>
      </c>
      <c r="G14818">
        <v>2.8</v>
      </c>
    </row>
    <row r="14819" spans="5:7">
      <c r="E14819" s="80">
        <v>44479</v>
      </c>
      <c r="F14819">
        <v>2021</v>
      </c>
      <c r="G14819">
        <v>2.8</v>
      </c>
    </row>
    <row r="14820" spans="5:7">
      <c r="E14820" s="80">
        <v>44480</v>
      </c>
      <c r="F14820">
        <v>2021</v>
      </c>
      <c r="G14820">
        <v>2.8</v>
      </c>
    </row>
    <row r="14821" spans="5:7">
      <c r="E14821" s="80">
        <v>44481</v>
      </c>
      <c r="F14821">
        <v>2021</v>
      </c>
      <c r="G14821">
        <v>2.8</v>
      </c>
    </row>
    <row r="14822" spans="5:7">
      <c r="E14822" s="80">
        <v>44482</v>
      </c>
      <c r="F14822">
        <v>2021</v>
      </c>
      <c r="G14822">
        <v>2.8</v>
      </c>
    </row>
    <row r="14823" spans="5:7">
      <c r="E14823" s="80">
        <v>44483</v>
      </c>
      <c r="F14823">
        <v>2021</v>
      </c>
      <c r="G14823">
        <v>2.8</v>
      </c>
    </row>
    <row r="14824" spans="5:7">
      <c r="E14824" s="80">
        <v>44484</v>
      </c>
      <c r="F14824">
        <v>2021</v>
      </c>
      <c r="G14824">
        <v>2.8</v>
      </c>
    </row>
    <row r="14825" spans="5:7">
      <c r="E14825" s="80">
        <v>44485</v>
      </c>
      <c r="F14825">
        <v>2021</v>
      </c>
      <c r="G14825">
        <v>2.8</v>
      </c>
    </row>
    <row r="14826" spans="5:7">
      <c r="E14826" s="80">
        <v>44486</v>
      </c>
      <c r="F14826">
        <v>2021</v>
      </c>
      <c r="G14826">
        <v>2.8</v>
      </c>
    </row>
    <row r="14827" spans="5:7">
      <c r="E14827" s="80">
        <v>44487</v>
      </c>
      <c r="F14827">
        <v>2021</v>
      </c>
      <c r="G14827">
        <v>2.8</v>
      </c>
    </row>
    <row r="14828" spans="5:7">
      <c r="E14828" s="80">
        <v>44488</v>
      </c>
      <c r="F14828">
        <v>2021</v>
      </c>
      <c r="G14828">
        <v>2.8</v>
      </c>
    </row>
    <row r="14829" spans="5:7">
      <c r="E14829" s="80">
        <v>44489</v>
      </c>
      <c r="F14829">
        <v>2021</v>
      </c>
      <c r="G14829">
        <v>2.8</v>
      </c>
    </row>
    <row r="14830" spans="5:7">
      <c r="E14830" s="80">
        <v>44490</v>
      </c>
      <c r="F14830">
        <v>2021</v>
      </c>
      <c r="G14830">
        <v>2.8</v>
      </c>
    </row>
    <row r="14831" spans="5:7">
      <c r="E14831" s="80">
        <v>44491</v>
      </c>
      <c r="F14831">
        <v>2021</v>
      </c>
      <c r="G14831">
        <v>2.8</v>
      </c>
    </row>
    <row r="14832" spans="5:7">
      <c r="E14832" s="80">
        <v>44492</v>
      </c>
      <c r="F14832">
        <v>2021</v>
      </c>
      <c r="G14832">
        <v>2.8</v>
      </c>
    </row>
    <row r="14833" spans="5:7">
      <c r="E14833" s="80">
        <v>44493</v>
      </c>
      <c r="F14833">
        <v>2021</v>
      </c>
      <c r="G14833">
        <v>2.8</v>
      </c>
    </row>
    <row r="14834" spans="5:7">
      <c r="E14834" s="80">
        <v>44494</v>
      </c>
      <c r="F14834">
        <v>2021</v>
      </c>
      <c r="G14834">
        <v>2.8</v>
      </c>
    </row>
    <row r="14835" spans="5:7">
      <c r="E14835" s="80">
        <v>44495</v>
      </c>
      <c r="F14835">
        <v>2021</v>
      </c>
      <c r="G14835">
        <v>2.8</v>
      </c>
    </row>
    <row r="14836" spans="5:7">
      <c r="E14836" s="80">
        <v>44496</v>
      </c>
      <c r="F14836">
        <v>2021</v>
      </c>
      <c r="G14836">
        <v>2.8</v>
      </c>
    </row>
    <row r="14837" spans="5:7">
      <c r="E14837" s="80">
        <v>44497</v>
      </c>
      <c r="F14837">
        <v>2021</v>
      </c>
      <c r="G14837">
        <v>2.8</v>
      </c>
    </row>
    <row r="14838" spans="5:7">
      <c r="E14838" s="80">
        <v>44498</v>
      </c>
      <c r="F14838">
        <v>2021</v>
      </c>
      <c r="G14838">
        <v>2.8</v>
      </c>
    </row>
    <row r="14839" spans="5:7">
      <c r="E14839" s="80">
        <v>44499</v>
      </c>
      <c r="F14839">
        <v>2021</v>
      </c>
      <c r="G14839">
        <v>2.8</v>
      </c>
    </row>
    <row r="14840" spans="5:7">
      <c r="E14840" s="80">
        <v>44500</v>
      </c>
      <c r="F14840">
        <v>2021</v>
      </c>
      <c r="G14840">
        <v>2.8</v>
      </c>
    </row>
    <row r="14841" spans="5:7">
      <c r="E14841" s="80">
        <v>44501</v>
      </c>
      <c r="F14841">
        <v>2021</v>
      </c>
      <c r="G14841">
        <v>2.8</v>
      </c>
    </row>
    <row r="14842" spans="5:7">
      <c r="E14842" s="80">
        <v>44502</v>
      </c>
      <c r="F14842">
        <v>2021</v>
      </c>
      <c r="G14842">
        <v>2.8</v>
      </c>
    </row>
    <row r="14843" spans="5:7">
      <c r="E14843" s="80">
        <v>44503</v>
      </c>
      <c r="F14843">
        <v>2021</v>
      </c>
      <c r="G14843">
        <v>2.8</v>
      </c>
    </row>
    <row r="14844" spans="5:7">
      <c r="E14844" s="80">
        <v>44504</v>
      </c>
      <c r="F14844">
        <v>2021</v>
      </c>
      <c r="G14844">
        <v>2.75</v>
      </c>
    </row>
    <row r="14845" spans="5:7">
      <c r="E14845" s="80">
        <v>44505</v>
      </c>
      <c r="F14845">
        <v>2021</v>
      </c>
      <c r="G14845">
        <v>2.75</v>
      </c>
    </row>
    <row r="14846" spans="5:7">
      <c r="E14846" s="80">
        <v>44506</v>
      </c>
      <c r="F14846">
        <v>2021</v>
      </c>
      <c r="G14846">
        <v>2.75</v>
      </c>
    </row>
    <row r="14847" spans="5:7">
      <c r="E14847" s="80">
        <v>44507</v>
      </c>
      <c r="F14847">
        <v>2021</v>
      </c>
      <c r="G14847">
        <v>2.75</v>
      </c>
    </row>
    <row r="14848" spans="5:7">
      <c r="E14848" s="80">
        <v>44508</v>
      </c>
      <c r="F14848">
        <v>2021</v>
      </c>
      <c r="G14848">
        <v>2.75</v>
      </c>
    </row>
    <row r="14849" spans="5:7">
      <c r="E14849" s="80">
        <v>44509</v>
      </c>
      <c r="F14849">
        <v>2021</v>
      </c>
      <c r="G14849">
        <v>2.75</v>
      </c>
    </row>
    <row r="14850" spans="5:7">
      <c r="E14850" s="80">
        <v>44510</v>
      </c>
      <c r="F14850">
        <v>2021</v>
      </c>
      <c r="G14850">
        <v>2.75</v>
      </c>
    </row>
    <row r="14851" spans="5:7">
      <c r="E14851" s="80">
        <v>44511</v>
      </c>
      <c r="F14851">
        <v>2021</v>
      </c>
      <c r="G14851">
        <v>2.85</v>
      </c>
    </row>
    <row r="14852" spans="5:7">
      <c r="E14852" s="80">
        <v>44512</v>
      </c>
      <c r="F14852">
        <v>2021</v>
      </c>
      <c r="G14852">
        <v>2.85</v>
      </c>
    </row>
    <row r="14853" spans="5:7">
      <c r="E14853" s="80">
        <v>44513</v>
      </c>
      <c r="F14853">
        <v>2021</v>
      </c>
      <c r="G14853">
        <v>2.85</v>
      </c>
    </row>
    <row r="14854" spans="5:7">
      <c r="E14854" s="80">
        <v>44514</v>
      </c>
      <c r="F14854">
        <v>2021</v>
      </c>
      <c r="G14854">
        <v>2.85</v>
      </c>
    </row>
    <row r="14855" spans="5:7">
      <c r="E14855" s="80">
        <v>44515</v>
      </c>
      <c r="F14855">
        <v>2021</v>
      </c>
      <c r="G14855">
        <v>2.85</v>
      </c>
    </row>
    <row r="14856" spans="5:7">
      <c r="E14856" s="80">
        <v>44516</v>
      </c>
      <c r="F14856">
        <v>2021</v>
      </c>
      <c r="G14856">
        <v>2.85</v>
      </c>
    </row>
    <row r="14857" spans="5:7">
      <c r="E14857" s="80">
        <v>44517</v>
      </c>
      <c r="F14857">
        <v>2021</v>
      </c>
      <c r="G14857">
        <v>2.85</v>
      </c>
    </row>
    <row r="14858" spans="5:7">
      <c r="E14858" s="80">
        <v>44518</v>
      </c>
      <c r="F14858">
        <v>2021</v>
      </c>
      <c r="G14858">
        <v>2.8</v>
      </c>
    </row>
    <row r="14859" spans="5:7">
      <c r="E14859" s="80">
        <v>44519</v>
      </c>
      <c r="F14859">
        <v>2021</v>
      </c>
      <c r="G14859">
        <v>2.8</v>
      </c>
    </row>
    <row r="14860" spans="5:7">
      <c r="E14860" s="80">
        <v>44520</v>
      </c>
      <c r="F14860">
        <v>2021</v>
      </c>
      <c r="G14860">
        <v>2.8</v>
      </c>
    </row>
    <row r="14861" spans="5:7">
      <c r="E14861" s="80">
        <v>44521</v>
      </c>
      <c r="F14861">
        <v>2021</v>
      </c>
      <c r="G14861">
        <v>2.8</v>
      </c>
    </row>
    <row r="14862" spans="5:7">
      <c r="E14862" s="80">
        <v>44522</v>
      </c>
      <c r="F14862">
        <v>2021</v>
      </c>
      <c r="G14862">
        <v>2.8</v>
      </c>
    </row>
    <row r="14863" spans="5:7">
      <c r="E14863" s="80">
        <v>44523</v>
      </c>
      <c r="F14863">
        <v>2021</v>
      </c>
      <c r="G14863">
        <v>2.8</v>
      </c>
    </row>
    <row r="14864" spans="5:7">
      <c r="E14864" s="80">
        <v>44524</v>
      </c>
      <c r="F14864">
        <v>2021</v>
      </c>
      <c r="G14864">
        <v>2.8</v>
      </c>
    </row>
    <row r="14865" spans="5:7">
      <c r="E14865" s="80">
        <v>44525</v>
      </c>
      <c r="F14865">
        <v>2021</v>
      </c>
      <c r="G14865">
        <v>2.9</v>
      </c>
    </row>
    <row r="14866" spans="5:7">
      <c r="E14866" s="80">
        <v>44526</v>
      </c>
      <c r="F14866">
        <v>2021</v>
      </c>
      <c r="G14866">
        <v>2.9</v>
      </c>
    </row>
    <row r="14867" spans="5:7">
      <c r="E14867" s="80">
        <v>44527</v>
      </c>
      <c r="F14867">
        <v>2021</v>
      </c>
      <c r="G14867">
        <v>2.9</v>
      </c>
    </row>
    <row r="14868" spans="5:7">
      <c r="E14868" s="80">
        <v>44528</v>
      </c>
      <c r="F14868">
        <v>2021</v>
      </c>
      <c r="G14868">
        <v>2.9</v>
      </c>
    </row>
    <row r="14869" spans="5:7">
      <c r="E14869" s="80">
        <v>44529</v>
      </c>
      <c r="F14869">
        <v>2021</v>
      </c>
      <c r="G14869">
        <v>2.9</v>
      </c>
    </row>
    <row r="14870" spans="5:7">
      <c r="E14870" s="80">
        <v>44530</v>
      </c>
      <c r="F14870">
        <v>2021</v>
      </c>
      <c r="G14870">
        <v>2.9</v>
      </c>
    </row>
    <row r="14871" spans="5:7">
      <c r="E14871" s="80">
        <v>44531</v>
      </c>
      <c r="F14871">
        <v>2021</v>
      </c>
      <c r="G14871">
        <v>2.9</v>
      </c>
    </row>
    <row r="14872" spans="5:7">
      <c r="E14872" s="80">
        <v>44532</v>
      </c>
      <c r="F14872">
        <v>2021</v>
      </c>
      <c r="G14872">
        <v>2.8</v>
      </c>
    </row>
    <row r="14873" spans="5:7">
      <c r="E14873" s="80">
        <v>44533</v>
      </c>
      <c r="F14873">
        <v>2021</v>
      </c>
      <c r="G14873">
        <v>2.8</v>
      </c>
    </row>
    <row r="14874" spans="5:7">
      <c r="E14874" s="80">
        <v>44534</v>
      </c>
      <c r="F14874">
        <v>2021</v>
      </c>
      <c r="G14874">
        <v>2.8</v>
      </c>
    </row>
    <row r="14875" spans="5:7">
      <c r="E14875" s="80">
        <v>44535</v>
      </c>
      <c r="F14875">
        <v>2021</v>
      </c>
      <c r="G14875">
        <v>2.8</v>
      </c>
    </row>
    <row r="14876" spans="5:7">
      <c r="E14876" s="80">
        <v>44536</v>
      </c>
      <c r="F14876">
        <v>2021</v>
      </c>
      <c r="G14876">
        <v>2.8</v>
      </c>
    </row>
    <row r="14877" spans="5:7">
      <c r="E14877" s="80">
        <v>44537</v>
      </c>
      <c r="F14877">
        <v>2021</v>
      </c>
      <c r="G14877">
        <v>2.8</v>
      </c>
    </row>
    <row r="14878" spans="5:7">
      <c r="E14878" s="80">
        <v>44538</v>
      </c>
      <c r="F14878">
        <v>2021</v>
      </c>
      <c r="G14878">
        <v>2.8</v>
      </c>
    </row>
    <row r="14879" spans="5:7">
      <c r="E14879" s="80">
        <v>44539</v>
      </c>
      <c r="F14879">
        <v>2021</v>
      </c>
      <c r="G14879">
        <v>2.8</v>
      </c>
    </row>
    <row r="14880" spans="5:7">
      <c r="E14880" s="80">
        <v>44540</v>
      </c>
      <c r="F14880">
        <v>2021</v>
      </c>
      <c r="G14880">
        <v>2.8</v>
      </c>
    </row>
    <row r="14881" spans="5:7">
      <c r="E14881" s="80">
        <v>44541</v>
      </c>
      <c r="F14881">
        <v>2021</v>
      </c>
      <c r="G14881">
        <v>2.8</v>
      </c>
    </row>
    <row r="14882" spans="5:7">
      <c r="E14882" s="80">
        <v>44542</v>
      </c>
      <c r="F14882">
        <v>2021</v>
      </c>
      <c r="G14882">
        <v>2.8</v>
      </c>
    </row>
    <row r="14883" spans="5:7">
      <c r="E14883" s="80">
        <v>44543</v>
      </c>
      <c r="F14883">
        <v>2021</v>
      </c>
      <c r="G14883">
        <v>2.8</v>
      </c>
    </row>
    <row r="14884" spans="5:7">
      <c r="E14884" s="80">
        <v>44544</v>
      </c>
      <c r="F14884">
        <v>2021</v>
      </c>
      <c r="G14884">
        <v>2.8</v>
      </c>
    </row>
    <row r="14885" spans="5:7">
      <c r="E14885" s="80">
        <v>44545</v>
      </c>
      <c r="F14885">
        <v>2021</v>
      </c>
      <c r="G14885">
        <v>2.8</v>
      </c>
    </row>
    <row r="14886" spans="5:7">
      <c r="E14886" s="80">
        <v>44546</v>
      </c>
      <c r="F14886">
        <v>2021</v>
      </c>
      <c r="G14886">
        <v>2.9</v>
      </c>
    </row>
    <row r="14887" spans="5:7">
      <c r="E14887" s="80">
        <v>44547</v>
      </c>
      <c r="F14887">
        <v>2021</v>
      </c>
      <c r="G14887">
        <v>2.9</v>
      </c>
    </row>
    <row r="14888" spans="5:7">
      <c r="E14888" s="80">
        <v>44548</v>
      </c>
      <c r="F14888">
        <v>2021</v>
      </c>
      <c r="G14888">
        <v>2.9</v>
      </c>
    </row>
    <row r="14889" spans="5:7">
      <c r="E14889" s="80">
        <v>44549</v>
      </c>
      <c r="F14889">
        <v>2021</v>
      </c>
      <c r="G14889">
        <v>2.9</v>
      </c>
    </row>
    <row r="14890" spans="5:7">
      <c r="E14890" s="80">
        <v>44550</v>
      </c>
      <c r="F14890">
        <v>2021</v>
      </c>
      <c r="G14890">
        <v>2.9</v>
      </c>
    </row>
    <row r="14891" spans="5:7">
      <c r="E14891" s="80">
        <v>44551</v>
      </c>
      <c r="F14891">
        <v>2021</v>
      </c>
      <c r="G14891">
        <v>2.9</v>
      </c>
    </row>
    <row r="14892" spans="5:7">
      <c r="E14892" s="80">
        <v>44552</v>
      </c>
      <c r="F14892">
        <v>2021</v>
      </c>
      <c r="G14892">
        <v>2.9</v>
      </c>
    </row>
    <row r="14893" spans="5:7">
      <c r="E14893" s="80">
        <v>44553</v>
      </c>
      <c r="F14893">
        <v>2021</v>
      </c>
      <c r="G14893">
        <v>3</v>
      </c>
    </row>
    <row r="14894" spans="5:7">
      <c r="E14894" s="80">
        <v>44554</v>
      </c>
      <c r="F14894">
        <v>2021</v>
      </c>
      <c r="G14894">
        <v>3</v>
      </c>
    </row>
    <row r="14895" spans="5:7">
      <c r="E14895" s="80">
        <v>44555</v>
      </c>
      <c r="F14895">
        <v>2021</v>
      </c>
      <c r="G14895">
        <v>3</v>
      </c>
    </row>
    <row r="14896" spans="5:7">
      <c r="E14896" s="80">
        <v>44556</v>
      </c>
      <c r="F14896">
        <v>2021</v>
      </c>
      <c r="G14896">
        <v>3</v>
      </c>
    </row>
    <row r="14897" spans="5:7">
      <c r="E14897" s="80">
        <v>44557</v>
      </c>
      <c r="F14897">
        <v>2021</v>
      </c>
      <c r="G14897">
        <v>3</v>
      </c>
    </row>
    <row r="14898" spans="5:7">
      <c r="E14898" s="80">
        <v>44558</v>
      </c>
      <c r="F14898">
        <v>2021</v>
      </c>
      <c r="G14898">
        <v>3</v>
      </c>
    </row>
    <row r="14899" spans="5:7">
      <c r="E14899" s="80">
        <v>44559</v>
      </c>
      <c r="F14899">
        <v>2021</v>
      </c>
      <c r="G14899">
        <v>3</v>
      </c>
    </row>
    <row r="14900" spans="5:7">
      <c r="E14900" s="80">
        <v>44560</v>
      </c>
      <c r="F14900">
        <v>2021</v>
      </c>
      <c r="G14900">
        <v>2.9</v>
      </c>
    </row>
    <row r="14901" spans="5:7">
      <c r="E14901" s="80">
        <v>44561</v>
      </c>
      <c r="F14901">
        <v>2021</v>
      </c>
      <c r="G14901">
        <v>2.9</v>
      </c>
    </row>
    <row r="14902" spans="5:7">
      <c r="E14902" s="80">
        <v>44562</v>
      </c>
      <c r="F14902">
        <v>2022</v>
      </c>
      <c r="G14902">
        <v>2.9</v>
      </c>
    </row>
    <row r="14903" spans="5:7">
      <c r="E14903" s="80">
        <v>44563</v>
      </c>
      <c r="F14903">
        <v>2022</v>
      </c>
      <c r="G14903">
        <v>2.9</v>
      </c>
    </row>
    <row r="14904" spans="5:7">
      <c r="E14904" s="80">
        <v>44564</v>
      </c>
      <c r="F14904">
        <v>2022</v>
      </c>
      <c r="G14904">
        <v>2.9</v>
      </c>
    </row>
    <row r="14905" spans="5:7">
      <c r="E14905" s="80">
        <v>44565</v>
      </c>
      <c r="F14905">
        <v>2022</v>
      </c>
      <c r="G14905">
        <v>2.9</v>
      </c>
    </row>
    <row r="14906" spans="5:7">
      <c r="E14906" s="80">
        <v>44566</v>
      </c>
      <c r="F14906">
        <v>2022</v>
      </c>
      <c r="G14906">
        <v>2.9</v>
      </c>
    </row>
    <row r="14907" spans="5:7">
      <c r="E14907" s="80">
        <v>44567</v>
      </c>
      <c r="F14907">
        <v>2022</v>
      </c>
      <c r="G14907">
        <v>2.9</v>
      </c>
    </row>
    <row r="14908" spans="5:7">
      <c r="E14908" s="80">
        <v>44568</v>
      </c>
      <c r="F14908">
        <v>2022</v>
      </c>
      <c r="G14908">
        <v>2.9</v>
      </c>
    </row>
    <row r="14909" spans="5:7">
      <c r="E14909" s="80">
        <v>44569</v>
      </c>
      <c r="F14909">
        <v>2022</v>
      </c>
      <c r="G14909">
        <v>2.9</v>
      </c>
    </row>
    <row r="14910" spans="5:7">
      <c r="E14910" s="80">
        <v>44570</v>
      </c>
      <c r="F14910">
        <v>2022</v>
      </c>
      <c r="G14910">
        <v>2.9</v>
      </c>
    </row>
    <row r="14911" spans="5:7">
      <c r="E14911" s="80">
        <v>44571</v>
      </c>
      <c r="F14911">
        <v>2022</v>
      </c>
      <c r="G14911">
        <v>2.9</v>
      </c>
    </row>
    <row r="14912" spans="5:7">
      <c r="E14912" s="80">
        <v>44572</v>
      </c>
      <c r="F14912">
        <v>2022</v>
      </c>
      <c r="G14912">
        <v>2.9</v>
      </c>
    </row>
    <row r="14913" spans="5:7">
      <c r="E14913" s="80">
        <v>44573</v>
      </c>
      <c r="F14913">
        <v>2022</v>
      </c>
      <c r="G14913">
        <v>2.9</v>
      </c>
    </row>
    <row r="14914" spans="5:7">
      <c r="E14914" s="80">
        <v>44574</v>
      </c>
      <c r="F14914">
        <v>2022</v>
      </c>
      <c r="G14914">
        <v>3.05</v>
      </c>
    </row>
    <row r="14915" spans="5:7">
      <c r="E14915" s="80">
        <v>44575</v>
      </c>
      <c r="F14915">
        <v>2022</v>
      </c>
      <c r="G14915">
        <v>3.05</v>
      </c>
    </row>
    <row r="14916" spans="5:7">
      <c r="E14916" s="80">
        <v>44576</v>
      </c>
      <c r="F14916">
        <v>2022</v>
      </c>
      <c r="G14916">
        <v>3.05</v>
      </c>
    </row>
    <row r="14917" spans="5:7">
      <c r="E14917" s="80">
        <v>44577</v>
      </c>
      <c r="F14917">
        <v>2022</v>
      </c>
      <c r="G14917">
        <v>3.05</v>
      </c>
    </row>
    <row r="14918" spans="5:7">
      <c r="E14918" s="80">
        <v>44578</v>
      </c>
      <c r="F14918">
        <v>2022</v>
      </c>
      <c r="G14918">
        <v>3.05</v>
      </c>
    </row>
    <row r="14919" spans="5:7">
      <c r="E14919" s="80">
        <v>44579</v>
      </c>
      <c r="F14919">
        <v>2022</v>
      </c>
      <c r="G14919">
        <v>3.05</v>
      </c>
    </row>
    <row r="14920" spans="5:7">
      <c r="E14920" s="80">
        <v>44580</v>
      </c>
      <c r="F14920">
        <v>2022</v>
      </c>
      <c r="G14920">
        <v>3.05</v>
      </c>
    </row>
    <row r="14921" spans="5:7">
      <c r="E14921" s="80">
        <v>44581</v>
      </c>
      <c r="F14921">
        <v>2022</v>
      </c>
      <c r="G14921">
        <v>3</v>
      </c>
    </row>
    <row r="14922" spans="5:7">
      <c r="E14922" s="80">
        <v>44582</v>
      </c>
      <c r="F14922">
        <v>2022</v>
      </c>
      <c r="G14922">
        <v>3</v>
      </c>
    </row>
    <row r="14923" spans="5:7">
      <c r="E14923" s="80">
        <v>44583</v>
      </c>
      <c r="F14923">
        <v>2022</v>
      </c>
      <c r="G14923">
        <v>3</v>
      </c>
    </row>
    <row r="14924" spans="5:7">
      <c r="E14924" s="80">
        <v>44584</v>
      </c>
      <c r="F14924">
        <v>2022</v>
      </c>
      <c r="G14924">
        <v>3</v>
      </c>
    </row>
    <row r="14925" spans="5:7">
      <c r="E14925" s="80">
        <v>44585</v>
      </c>
      <c r="F14925">
        <v>2022</v>
      </c>
      <c r="G14925">
        <v>3</v>
      </c>
    </row>
    <row r="14926" spans="5:7">
      <c r="E14926" s="80">
        <v>44586</v>
      </c>
      <c r="F14926">
        <v>2022</v>
      </c>
      <c r="G14926">
        <v>3</v>
      </c>
    </row>
    <row r="14927" spans="5:7">
      <c r="E14927" s="80">
        <v>44587</v>
      </c>
      <c r="F14927">
        <v>2022</v>
      </c>
      <c r="G14927">
        <v>3</v>
      </c>
    </row>
    <row r="14928" spans="5:7">
      <c r="E14928" s="80">
        <v>44588</v>
      </c>
      <c r="F14928">
        <v>2022</v>
      </c>
      <c r="G14928">
        <v>3.05</v>
      </c>
    </row>
    <row r="14929" spans="5:7">
      <c r="E14929" s="80">
        <v>44589</v>
      </c>
      <c r="F14929">
        <v>2022</v>
      </c>
      <c r="G14929">
        <v>3.05</v>
      </c>
    </row>
    <row r="14930" spans="5:7">
      <c r="E14930" s="80">
        <v>44590</v>
      </c>
      <c r="F14930">
        <v>2022</v>
      </c>
      <c r="G14930">
        <v>3.05</v>
      </c>
    </row>
    <row r="14931" spans="5:7">
      <c r="E14931" s="80">
        <v>44591</v>
      </c>
      <c r="F14931">
        <v>2022</v>
      </c>
      <c r="G14931">
        <v>3.05</v>
      </c>
    </row>
    <row r="14932" spans="5:7">
      <c r="E14932" s="80">
        <v>44592</v>
      </c>
      <c r="F14932">
        <v>2022</v>
      </c>
      <c r="G14932">
        <v>3.05</v>
      </c>
    </row>
    <row r="14933" spans="5:7">
      <c r="E14933" s="80">
        <v>44593</v>
      </c>
      <c r="F14933">
        <v>2022</v>
      </c>
      <c r="G14933">
        <v>3.05</v>
      </c>
    </row>
    <row r="14934" spans="5:7">
      <c r="E14934" s="80">
        <v>44594</v>
      </c>
      <c r="F14934">
        <v>2022</v>
      </c>
      <c r="G14934">
        <v>3.05</v>
      </c>
    </row>
    <row r="14935" spans="5:7">
      <c r="E14935" s="80">
        <v>44595</v>
      </c>
      <c r="F14935">
        <v>2022</v>
      </c>
      <c r="G14935">
        <v>3</v>
      </c>
    </row>
    <row r="14936" spans="5:7">
      <c r="E14936" s="80">
        <v>44596</v>
      </c>
      <c r="F14936">
        <v>2022</v>
      </c>
      <c r="G14936">
        <v>3</v>
      </c>
    </row>
    <row r="14937" spans="5:7">
      <c r="E14937" s="80">
        <v>44597</v>
      </c>
      <c r="F14937">
        <v>2022</v>
      </c>
      <c r="G14937">
        <v>3</v>
      </c>
    </row>
    <row r="14938" spans="5:7">
      <c r="E14938" s="80">
        <v>44598</v>
      </c>
      <c r="F14938">
        <v>2022</v>
      </c>
      <c r="G14938">
        <v>3</v>
      </c>
    </row>
    <row r="14939" spans="5:7">
      <c r="E14939" s="80">
        <v>44599</v>
      </c>
      <c r="F14939">
        <v>2022</v>
      </c>
      <c r="G14939">
        <v>3</v>
      </c>
    </row>
    <row r="14940" spans="5:7">
      <c r="E14940" s="80">
        <v>44600</v>
      </c>
      <c r="F14940">
        <v>2022</v>
      </c>
      <c r="G14940">
        <v>3</v>
      </c>
    </row>
    <row r="14941" spans="5:7">
      <c r="E14941" s="80">
        <v>44601</v>
      </c>
      <c r="F14941">
        <v>2022</v>
      </c>
      <c r="G14941">
        <v>3</v>
      </c>
    </row>
    <row r="14942" spans="5:7">
      <c r="E14942" s="80">
        <v>44602</v>
      </c>
      <c r="F14942">
        <v>2022</v>
      </c>
      <c r="G14942">
        <v>3.05</v>
      </c>
    </row>
    <row r="14943" spans="5:7">
      <c r="E14943" s="80">
        <v>44603</v>
      </c>
      <c r="F14943">
        <v>2022</v>
      </c>
      <c r="G14943">
        <v>3.05</v>
      </c>
    </row>
    <row r="14944" spans="5:7">
      <c r="E14944" s="80">
        <v>44604</v>
      </c>
      <c r="F14944">
        <v>2022</v>
      </c>
      <c r="G14944">
        <v>3.05</v>
      </c>
    </row>
    <row r="14945" spans="5:7">
      <c r="E14945" s="80">
        <v>44605</v>
      </c>
      <c r="F14945">
        <v>2022</v>
      </c>
      <c r="G14945">
        <v>3.05</v>
      </c>
    </row>
    <row r="14946" spans="5:7">
      <c r="E14946" s="80">
        <v>44606</v>
      </c>
      <c r="F14946">
        <v>2022</v>
      </c>
      <c r="G14946">
        <v>3.05</v>
      </c>
    </row>
    <row r="14947" spans="5:7">
      <c r="E14947" s="80">
        <v>44607</v>
      </c>
      <c r="F14947">
        <v>2022</v>
      </c>
      <c r="G14947">
        <v>3.05</v>
      </c>
    </row>
    <row r="14948" spans="5:7">
      <c r="E14948" s="80">
        <v>44608</v>
      </c>
      <c r="F14948">
        <v>2022</v>
      </c>
      <c r="G14948">
        <v>3.05</v>
      </c>
    </row>
    <row r="14949" spans="5:7">
      <c r="E14949" s="80">
        <v>44609</v>
      </c>
      <c r="F14949">
        <v>2022</v>
      </c>
      <c r="G14949">
        <v>3.05</v>
      </c>
    </row>
    <row r="14950" spans="5:7">
      <c r="E14950" s="80">
        <v>44610</v>
      </c>
      <c r="F14950">
        <v>2022</v>
      </c>
      <c r="G14950">
        <v>3.05</v>
      </c>
    </row>
    <row r="14951" spans="5:7">
      <c r="E14951" s="80">
        <v>44611</v>
      </c>
      <c r="F14951">
        <v>2022</v>
      </c>
      <c r="G14951">
        <v>3.05</v>
      </c>
    </row>
    <row r="14952" spans="5:7">
      <c r="E14952" s="80">
        <v>44612</v>
      </c>
      <c r="F14952">
        <v>2022</v>
      </c>
      <c r="G14952">
        <v>3.05</v>
      </c>
    </row>
    <row r="14953" spans="5:7">
      <c r="E14953" s="80">
        <v>44613</v>
      </c>
      <c r="F14953">
        <v>2022</v>
      </c>
      <c r="G14953">
        <v>3.05</v>
      </c>
    </row>
    <row r="14954" spans="5:7">
      <c r="E14954" s="80">
        <v>44614</v>
      </c>
      <c r="F14954">
        <v>2022</v>
      </c>
      <c r="G14954">
        <v>3.05</v>
      </c>
    </row>
    <row r="14955" spans="5:7">
      <c r="E14955" s="80">
        <v>44615</v>
      </c>
      <c r="F14955">
        <v>2022</v>
      </c>
      <c r="G14955">
        <v>3.05</v>
      </c>
    </row>
    <row r="14956" spans="5:7">
      <c r="E14956" s="80">
        <v>44616</v>
      </c>
      <c r="F14956">
        <v>2022</v>
      </c>
      <c r="G14956">
        <v>3.05</v>
      </c>
    </row>
    <row r="14957" spans="5:7">
      <c r="E14957" s="80">
        <v>44617</v>
      </c>
      <c r="F14957">
        <v>2022</v>
      </c>
      <c r="G14957">
        <v>3.05</v>
      </c>
    </row>
    <row r="14958" spans="5:7">
      <c r="E14958" s="80">
        <v>44618</v>
      </c>
      <c r="F14958">
        <v>2022</v>
      </c>
      <c r="G14958">
        <v>3.05</v>
      </c>
    </row>
    <row r="14959" spans="5:7">
      <c r="E14959" s="80">
        <v>44619</v>
      </c>
      <c r="F14959">
        <v>2022</v>
      </c>
      <c r="G14959">
        <v>3.05</v>
      </c>
    </row>
    <row r="14960" spans="5:7">
      <c r="E14960" s="80">
        <v>44620</v>
      </c>
      <c r="F14960">
        <v>2022</v>
      </c>
      <c r="G14960">
        <v>3.05</v>
      </c>
    </row>
    <row r="14961" spans="5:7">
      <c r="E14961" s="80">
        <v>44621</v>
      </c>
      <c r="F14961">
        <v>2022</v>
      </c>
      <c r="G14961">
        <v>3.05</v>
      </c>
    </row>
    <row r="14962" spans="5:7">
      <c r="E14962" s="80">
        <v>44622</v>
      </c>
      <c r="F14962">
        <v>2022</v>
      </c>
      <c r="G14962">
        <v>3.05</v>
      </c>
    </row>
    <row r="14963" spans="5:7">
      <c r="E14963" s="80">
        <v>44623</v>
      </c>
      <c r="F14963">
        <v>2022</v>
      </c>
      <c r="G14963">
        <v>3</v>
      </c>
    </row>
    <row r="14964" spans="5:7">
      <c r="E14964" s="80">
        <v>44624</v>
      </c>
      <c r="F14964">
        <v>2022</v>
      </c>
      <c r="G14964">
        <v>3</v>
      </c>
    </row>
    <row r="14965" spans="5:7">
      <c r="E14965" s="80">
        <v>44625</v>
      </c>
      <c r="F14965">
        <v>2022</v>
      </c>
      <c r="G14965">
        <v>3</v>
      </c>
    </row>
    <row r="14966" spans="5:7">
      <c r="E14966" s="80">
        <v>44626</v>
      </c>
      <c r="F14966">
        <v>2022</v>
      </c>
      <c r="G14966">
        <v>3</v>
      </c>
    </row>
    <row r="14967" spans="5:7">
      <c r="E14967" s="80">
        <v>44627</v>
      </c>
      <c r="F14967">
        <v>2022</v>
      </c>
      <c r="G14967">
        <v>3</v>
      </c>
    </row>
    <row r="14968" spans="5:7">
      <c r="E14968" s="80">
        <v>44628</v>
      </c>
      <c r="F14968">
        <v>2022</v>
      </c>
      <c r="G14968">
        <v>3</v>
      </c>
    </row>
    <row r="14969" spans="5:7">
      <c r="E14969" s="80">
        <v>44629</v>
      </c>
      <c r="F14969">
        <v>2022</v>
      </c>
      <c r="G14969">
        <v>3</v>
      </c>
    </row>
    <row r="14970" spans="5:7">
      <c r="E14970" s="80">
        <v>44630</v>
      </c>
      <c r="F14970">
        <v>2022</v>
      </c>
      <c r="G14970">
        <v>2.95</v>
      </c>
    </row>
    <row r="14971" spans="5:7">
      <c r="E14971" s="80">
        <v>44631</v>
      </c>
      <c r="F14971">
        <v>2022</v>
      </c>
      <c r="G14971">
        <v>2.95</v>
      </c>
    </row>
    <row r="14972" spans="5:7">
      <c r="E14972" s="80">
        <v>44632</v>
      </c>
      <c r="F14972">
        <v>2022</v>
      </c>
      <c r="G14972">
        <v>2.95</v>
      </c>
    </row>
    <row r="14973" spans="5:7">
      <c r="E14973" s="80">
        <v>44633</v>
      </c>
      <c r="F14973">
        <v>2022</v>
      </c>
      <c r="G14973">
        <v>2.95</v>
      </c>
    </row>
    <row r="14974" spans="5:7">
      <c r="E14974" s="80">
        <v>44634</v>
      </c>
      <c r="F14974">
        <v>2022</v>
      </c>
      <c r="G14974">
        <v>2.95</v>
      </c>
    </row>
    <row r="14975" spans="5:7">
      <c r="E14975" s="80">
        <v>44635</v>
      </c>
      <c r="F14975">
        <v>2022</v>
      </c>
      <c r="G14975">
        <v>2.95</v>
      </c>
    </row>
    <row r="14976" spans="5:7">
      <c r="E14976" s="80">
        <v>44636</v>
      </c>
      <c r="F14976">
        <v>2022</v>
      </c>
      <c r="G14976">
        <v>2.95</v>
      </c>
    </row>
    <row r="14977" spans="5:7">
      <c r="E14977" s="80">
        <v>44637</v>
      </c>
      <c r="F14977">
        <v>2022</v>
      </c>
      <c r="G14977">
        <v>2.9</v>
      </c>
    </row>
    <row r="14978" spans="5:7">
      <c r="E14978" s="80">
        <v>44638</v>
      </c>
      <c r="F14978">
        <v>2022</v>
      </c>
      <c r="G14978">
        <v>2.9</v>
      </c>
    </row>
    <row r="14979" spans="5:7">
      <c r="E14979" s="80">
        <v>44639</v>
      </c>
      <c r="F14979">
        <v>2022</v>
      </c>
      <c r="G14979">
        <v>2.9</v>
      </c>
    </row>
    <row r="14980" spans="5:7">
      <c r="E14980" s="80">
        <v>44640</v>
      </c>
      <c r="F14980">
        <v>2022</v>
      </c>
      <c r="G14980">
        <v>2.9</v>
      </c>
    </row>
    <row r="14981" spans="5:7">
      <c r="E14981" s="80">
        <v>44641</v>
      </c>
      <c r="F14981">
        <v>2022</v>
      </c>
      <c r="G14981">
        <v>2.9</v>
      </c>
    </row>
    <row r="14982" spans="5:7">
      <c r="E14982" s="80">
        <v>44642</v>
      </c>
      <c r="F14982">
        <v>2022</v>
      </c>
      <c r="G14982">
        <v>2.9</v>
      </c>
    </row>
    <row r="14983" spans="5:7">
      <c r="E14983" s="80">
        <v>44643</v>
      </c>
      <c r="F14983">
        <v>2022</v>
      </c>
      <c r="G14983">
        <v>2.9</v>
      </c>
    </row>
    <row r="14984" spans="5:7">
      <c r="E14984" s="80">
        <v>44644</v>
      </c>
      <c r="F14984">
        <v>2022</v>
      </c>
      <c r="G14984">
        <v>2.95</v>
      </c>
    </row>
    <row r="14985" spans="5:7">
      <c r="E14985" s="80">
        <v>44645</v>
      </c>
      <c r="F14985">
        <v>2022</v>
      </c>
      <c r="G14985">
        <v>2.95</v>
      </c>
    </row>
    <row r="14986" spans="5:7">
      <c r="E14986" s="80">
        <v>44646</v>
      </c>
      <c r="F14986">
        <v>2022</v>
      </c>
      <c r="G14986">
        <v>2.95</v>
      </c>
    </row>
    <row r="14987" spans="5:7">
      <c r="E14987" s="80">
        <v>44647</v>
      </c>
      <c r="F14987">
        <v>2022</v>
      </c>
      <c r="G14987">
        <v>2.95</v>
      </c>
    </row>
    <row r="14988" spans="5:7">
      <c r="E14988" s="80">
        <v>44648</v>
      </c>
      <c r="F14988">
        <v>2022</v>
      </c>
      <c r="G14988">
        <v>2.95</v>
      </c>
    </row>
    <row r="14989" spans="5:7">
      <c r="E14989" s="80">
        <v>44649</v>
      </c>
      <c r="F14989">
        <v>2022</v>
      </c>
      <c r="G14989">
        <v>2.95</v>
      </c>
    </row>
    <row r="14990" spans="5:7">
      <c r="E14990" s="80">
        <v>44650</v>
      </c>
      <c r="F14990">
        <v>2022</v>
      </c>
      <c r="G14990">
        <v>2.95</v>
      </c>
    </row>
    <row r="14991" spans="5:7">
      <c r="E14991" s="80">
        <v>44651</v>
      </c>
      <c r="F14991">
        <v>2022</v>
      </c>
      <c r="G14991">
        <v>2.95</v>
      </c>
    </row>
    <row r="14992" spans="5:7">
      <c r="E14992" s="80">
        <v>44652</v>
      </c>
      <c r="F14992">
        <v>2022</v>
      </c>
      <c r="G14992">
        <v>2.95</v>
      </c>
    </row>
    <row r="14993" spans="5:7">
      <c r="E14993" s="80">
        <v>44653</v>
      </c>
      <c r="F14993">
        <v>2022</v>
      </c>
      <c r="G14993">
        <v>2.95</v>
      </c>
    </row>
    <row r="14994" spans="5:7">
      <c r="E14994" s="80">
        <v>44654</v>
      </c>
      <c r="F14994">
        <v>2022</v>
      </c>
      <c r="G14994">
        <v>2.95</v>
      </c>
    </row>
    <row r="14995" spans="5:7">
      <c r="E14995" s="80">
        <v>44655</v>
      </c>
      <c r="F14995">
        <v>2022</v>
      </c>
      <c r="G14995">
        <v>2.95</v>
      </c>
    </row>
    <row r="14996" spans="5:7">
      <c r="E14996" s="80">
        <v>44656</v>
      </c>
      <c r="F14996">
        <v>2022</v>
      </c>
      <c r="G14996">
        <v>2.95</v>
      </c>
    </row>
    <row r="14997" spans="5:7">
      <c r="E14997" s="80">
        <v>44657</v>
      </c>
      <c r="F14997">
        <v>2022</v>
      </c>
      <c r="G14997">
        <v>2.95</v>
      </c>
    </row>
    <row r="14998" spans="5:7">
      <c r="E14998" s="80">
        <v>44658</v>
      </c>
      <c r="F14998">
        <v>2022</v>
      </c>
      <c r="G14998">
        <v>2.85</v>
      </c>
    </row>
    <row r="14999" spans="5:7">
      <c r="E14999" s="80">
        <v>44659</v>
      </c>
      <c r="F14999">
        <v>2022</v>
      </c>
      <c r="G14999">
        <v>2.85</v>
      </c>
    </row>
    <row r="15000" spans="5:7">
      <c r="E15000" s="80">
        <v>44660</v>
      </c>
      <c r="F15000">
        <v>2022</v>
      </c>
      <c r="G15000">
        <v>2.85</v>
      </c>
    </row>
    <row r="15001" spans="5:7">
      <c r="E15001" s="80">
        <v>44661</v>
      </c>
      <c r="F15001">
        <v>2022</v>
      </c>
      <c r="G15001">
        <v>2.85</v>
      </c>
    </row>
    <row r="15002" spans="5:7">
      <c r="E15002" s="80">
        <v>44662</v>
      </c>
      <c r="F15002">
        <v>2022</v>
      </c>
      <c r="G15002">
        <v>2.85</v>
      </c>
    </row>
    <row r="15003" spans="5:7">
      <c r="E15003" s="80">
        <v>44663</v>
      </c>
      <c r="F15003">
        <v>2022</v>
      </c>
      <c r="G15003">
        <v>2.85</v>
      </c>
    </row>
    <row r="15004" spans="5:7">
      <c r="E15004" s="80">
        <v>44664</v>
      </c>
      <c r="F15004">
        <v>2022</v>
      </c>
      <c r="G15004">
        <v>2.85</v>
      </c>
    </row>
    <row r="15005" spans="5:7">
      <c r="E15005" s="80">
        <v>44665</v>
      </c>
      <c r="F15005">
        <v>2022</v>
      </c>
      <c r="G15005">
        <v>2.8</v>
      </c>
    </row>
    <row r="15006" spans="5:7">
      <c r="E15006" s="80">
        <v>44666</v>
      </c>
      <c r="F15006">
        <v>2022</v>
      </c>
      <c r="G15006">
        <v>2.8</v>
      </c>
    </row>
    <row r="15007" spans="5:7">
      <c r="E15007" s="80">
        <v>44667</v>
      </c>
      <c r="F15007">
        <v>2022</v>
      </c>
      <c r="G15007">
        <v>2.8</v>
      </c>
    </row>
    <row r="15008" spans="5:7">
      <c r="E15008" s="80">
        <v>44668</v>
      </c>
      <c r="F15008">
        <v>2022</v>
      </c>
      <c r="G15008">
        <v>2.8</v>
      </c>
    </row>
    <row r="15009" spans="5:7">
      <c r="E15009" s="80">
        <v>44669</v>
      </c>
      <c r="F15009">
        <v>2022</v>
      </c>
      <c r="G15009">
        <v>2.8</v>
      </c>
    </row>
    <row r="15010" spans="5:7">
      <c r="E15010" s="80">
        <v>44670</v>
      </c>
      <c r="F15010">
        <v>2022</v>
      </c>
      <c r="G15010">
        <v>2.8</v>
      </c>
    </row>
    <row r="15011" spans="5:7">
      <c r="E15011" s="80">
        <v>44671</v>
      </c>
      <c r="F15011">
        <v>2022</v>
      </c>
      <c r="G15011">
        <v>2.8</v>
      </c>
    </row>
    <row r="15012" spans="5:7">
      <c r="E15012" s="80">
        <v>44672</v>
      </c>
      <c r="F15012">
        <v>2022</v>
      </c>
      <c r="G15012">
        <v>2.8</v>
      </c>
    </row>
    <row r="15013" spans="5:7">
      <c r="E15013" s="80">
        <v>44673</v>
      </c>
      <c r="F15013">
        <v>2022</v>
      </c>
      <c r="G15013">
        <v>2.8</v>
      </c>
    </row>
    <row r="15014" spans="5:7">
      <c r="E15014" s="80">
        <v>44674</v>
      </c>
      <c r="F15014">
        <v>2022</v>
      </c>
      <c r="G15014">
        <v>2.8</v>
      </c>
    </row>
    <row r="15015" spans="5:7">
      <c r="E15015" s="80">
        <v>44675</v>
      </c>
      <c r="F15015">
        <v>2022</v>
      </c>
      <c r="G15015">
        <v>2.8</v>
      </c>
    </row>
    <row r="15016" spans="5:7">
      <c r="E15016" s="80">
        <v>44676</v>
      </c>
      <c r="F15016">
        <v>2022</v>
      </c>
      <c r="G15016">
        <v>2.8</v>
      </c>
    </row>
    <row r="15017" spans="5:7">
      <c r="E15017" s="80">
        <v>44677</v>
      </c>
      <c r="F15017">
        <v>2022</v>
      </c>
      <c r="G15017">
        <v>2.8</v>
      </c>
    </row>
    <row r="15018" spans="5:7">
      <c r="E15018" s="80">
        <v>44678</v>
      </c>
      <c r="F15018">
        <v>2022</v>
      </c>
      <c r="G15018">
        <v>2.8</v>
      </c>
    </row>
    <row r="15019" spans="5:7">
      <c r="E15019" s="80">
        <v>44679</v>
      </c>
      <c r="F15019">
        <v>2022</v>
      </c>
      <c r="G15019">
        <v>2.9</v>
      </c>
    </row>
    <row r="15020" spans="5:7">
      <c r="E15020" s="80">
        <v>44680</v>
      </c>
      <c r="F15020">
        <v>2022</v>
      </c>
      <c r="G15020">
        <v>2.9</v>
      </c>
    </row>
    <row r="15021" spans="5:7">
      <c r="E15021" s="80">
        <v>44681</v>
      </c>
      <c r="F15021">
        <v>2022</v>
      </c>
      <c r="G15021">
        <v>2.9</v>
      </c>
    </row>
    <row r="15022" spans="5:7">
      <c r="E15022" s="80">
        <v>44682</v>
      </c>
      <c r="F15022">
        <v>2022</v>
      </c>
      <c r="G15022">
        <v>2.9</v>
      </c>
    </row>
    <row r="15023" spans="5:7">
      <c r="E15023" s="80">
        <v>44683</v>
      </c>
      <c r="F15023">
        <v>2022</v>
      </c>
      <c r="G15023">
        <v>2.9</v>
      </c>
    </row>
    <row r="15024" spans="5:7">
      <c r="E15024" s="80">
        <v>44684</v>
      </c>
      <c r="F15024">
        <v>2022</v>
      </c>
      <c r="G15024">
        <v>2.9</v>
      </c>
    </row>
    <row r="15025" spans="5:7">
      <c r="E15025" s="80">
        <v>44685</v>
      </c>
      <c r="F15025">
        <v>2022</v>
      </c>
      <c r="G15025">
        <v>2.9</v>
      </c>
    </row>
    <row r="15026" spans="5:7">
      <c r="E15026" s="80">
        <v>44686</v>
      </c>
      <c r="F15026">
        <v>2022</v>
      </c>
      <c r="G15026">
        <v>2.9</v>
      </c>
    </row>
    <row r="15027" spans="5:7">
      <c r="E15027" s="80">
        <v>44687</v>
      </c>
      <c r="F15027">
        <v>2022</v>
      </c>
      <c r="G15027">
        <v>2.9</v>
      </c>
    </row>
    <row r="15028" spans="5:7">
      <c r="E15028" s="80">
        <v>44688</v>
      </c>
      <c r="F15028">
        <v>2022</v>
      </c>
      <c r="G15028">
        <v>2.9</v>
      </c>
    </row>
    <row r="15029" spans="5:7">
      <c r="E15029" s="80">
        <v>44689</v>
      </c>
      <c r="F15029">
        <v>2022</v>
      </c>
      <c r="G15029">
        <v>2.9</v>
      </c>
    </row>
    <row r="15030" spans="5:7">
      <c r="E15030" s="80">
        <v>44690</v>
      </c>
      <c r="F15030">
        <v>2022</v>
      </c>
      <c r="G15030">
        <v>2.9</v>
      </c>
    </row>
    <row r="15031" spans="5:7">
      <c r="E15031" s="80">
        <v>44691</v>
      </c>
      <c r="F15031">
        <v>2022</v>
      </c>
      <c r="G15031">
        <v>2.9</v>
      </c>
    </row>
    <row r="15032" spans="5:7">
      <c r="E15032" s="80">
        <v>44692</v>
      </c>
      <c r="F15032">
        <v>2022</v>
      </c>
      <c r="G15032">
        <v>2.9</v>
      </c>
    </row>
    <row r="15033" spans="5:7">
      <c r="E15033" s="80">
        <v>44693</v>
      </c>
      <c r="F15033">
        <v>2022</v>
      </c>
      <c r="G15033">
        <v>2.95</v>
      </c>
    </row>
    <row r="15034" spans="5:7">
      <c r="E15034" s="80">
        <v>44694</v>
      </c>
      <c r="F15034">
        <v>2022</v>
      </c>
      <c r="G15034">
        <v>2.95</v>
      </c>
    </row>
    <row r="15035" spans="5:7">
      <c r="E15035" s="80">
        <v>44695</v>
      </c>
      <c r="F15035">
        <v>2022</v>
      </c>
      <c r="G15035">
        <v>2.95</v>
      </c>
    </row>
    <row r="15036" spans="5:7">
      <c r="E15036" s="80">
        <v>44696</v>
      </c>
      <c r="F15036">
        <v>2022</v>
      </c>
      <c r="G15036">
        <v>2.95</v>
      </c>
    </row>
    <row r="15037" spans="5:7">
      <c r="E15037" s="80">
        <v>44697</v>
      </c>
      <c r="F15037">
        <v>2022</v>
      </c>
      <c r="G15037">
        <v>2.95</v>
      </c>
    </row>
    <row r="15038" spans="5:7">
      <c r="E15038" s="80">
        <v>44698</v>
      </c>
      <c r="F15038">
        <v>2022</v>
      </c>
      <c r="G15038">
        <v>2.95</v>
      </c>
    </row>
    <row r="15039" spans="5:7">
      <c r="E15039" s="80">
        <v>44699</v>
      </c>
      <c r="F15039">
        <v>2022</v>
      </c>
      <c r="G15039">
        <v>2.95</v>
      </c>
    </row>
    <row r="15040" spans="5:7">
      <c r="E15040" s="80">
        <v>44700</v>
      </c>
      <c r="F15040">
        <v>2022</v>
      </c>
      <c r="G15040">
        <v>3.11</v>
      </c>
    </row>
    <row r="15041" spans="5:7">
      <c r="E15041" s="80">
        <v>44701</v>
      </c>
      <c r="F15041">
        <v>2022</v>
      </c>
      <c r="G15041">
        <v>3.11</v>
      </c>
    </row>
    <row r="15042" spans="5:7">
      <c r="E15042" s="80">
        <v>44702</v>
      </c>
      <c r="F15042">
        <v>2022</v>
      </c>
      <c r="G15042">
        <v>3.11</v>
      </c>
    </row>
    <row r="15043" spans="5:7">
      <c r="E15043" s="80">
        <v>44703</v>
      </c>
      <c r="F15043">
        <v>2022</v>
      </c>
      <c r="G15043">
        <v>3.11</v>
      </c>
    </row>
    <row r="15044" spans="5:7">
      <c r="E15044" s="80">
        <v>44704</v>
      </c>
      <c r="F15044">
        <v>2022</v>
      </c>
      <c r="G15044">
        <v>3.11</v>
      </c>
    </row>
    <row r="15045" spans="5:7">
      <c r="E15045" s="80">
        <v>44705</v>
      </c>
      <c r="F15045">
        <v>2022</v>
      </c>
      <c r="G15045">
        <v>3.11</v>
      </c>
    </row>
    <row r="15046" spans="5:7">
      <c r="E15046" s="80">
        <v>44706</v>
      </c>
      <c r="F15046">
        <v>2022</v>
      </c>
      <c r="G15046">
        <v>3.11</v>
      </c>
    </row>
    <row r="15047" spans="5:7">
      <c r="E15047" s="80">
        <v>44707</v>
      </c>
      <c r="F15047">
        <v>2022</v>
      </c>
      <c r="G15047">
        <v>3.12</v>
      </c>
    </row>
    <row r="15048" spans="5:7">
      <c r="E15048" s="80">
        <v>44708</v>
      </c>
      <c r="F15048">
        <v>2022</v>
      </c>
      <c r="G15048">
        <v>3.12</v>
      </c>
    </row>
    <row r="15049" spans="5:7">
      <c r="E15049" s="80">
        <v>44709</v>
      </c>
      <c r="F15049">
        <v>2022</v>
      </c>
      <c r="G15049">
        <v>3.12</v>
      </c>
    </row>
    <row r="15050" spans="5:7">
      <c r="E15050" s="80">
        <v>44710</v>
      </c>
      <c r="F15050">
        <v>2022</v>
      </c>
      <c r="G15050">
        <v>3.12</v>
      </c>
    </row>
    <row r="15051" spans="5:7">
      <c r="E15051" s="80">
        <v>44711</v>
      </c>
      <c r="F15051">
        <v>2022</v>
      </c>
      <c r="G15051">
        <v>3.12</v>
      </c>
    </row>
    <row r="15052" spans="5:7">
      <c r="E15052" s="80">
        <v>44712</v>
      </c>
      <c r="F15052">
        <v>2022</v>
      </c>
      <c r="G15052">
        <v>3.12</v>
      </c>
    </row>
    <row r="15053" spans="5:7">
      <c r="E15053" s="80">
        <v>44713</v>
      </c>
      <c r="F15053">
        <v>2022</v>
      </c>
      <c r="G15053">
        <v>3.12</v>
      </c>
    </row>
    <row r="15054" spans="5:7">
      <c r="E15054" s="80">
        <v>44714</v>
      </c>
      <c r="F15054">
        <v>2022</v>
      </c>
      <c r="G15054">
        <v>3.13</v>
      </c>
    </row>
    <row r="15055" spans="5:7">
      <c r="E15055" s="80">
        <v>44715</v>
      </c>
      <c r="F15055">
        <v>2022</v>
      </c>
      <c r="G15055">
        <v>3.13</v>
      </c>
    </row>
    <row r="15056" spans="5:7">
      <c r="E15056" s="80">
        <v>44716</v>
      </c>
      <c r="F15056">
        <v>2022</v>
      </c>
      <c r="G15056">
        <v>3.13</v>
      </c>
    </row>
    <row r="15057" spans="5:7">
      <c r="E15057" s="80">
        <v>44717</v>
      </c>
      <c r="F15057">
        <v>2022</v>
      </c>
      <c r="G15057">
        <v>3.13</v>
      </c>
    </row>
    <row r="15058" spans="5:7">
      <c r="E15058" s="80">
        <v>44718</v>
      </c>
      <c r="F15058">
        <v>2022</v>
      </c>
      <c r="G15058">
        <v>3.13</v>
      </c>
    </row>
    <row r="15059" spans="5:7">
      <c r="E15059" s="80">
        <v>44719</v>
      </c>
      <c r="F15059">
        <v>2022</v>
      </c>
      <c r="G15059">
        <v>3.13</v>
      </c>
    </row>
    <row r="15060" spans="5:7">
      <c r="E15060" s="80">
        <v>44720</v>
      </c>
      <c r="F15060">
        <v>2022</v>
      </c>
      <c r="G15060">
        <v>3.13</v>
      </c>
    </row>
    <row r="15061" spans="5:7">
      <c r="E15061" s="80">
        <v>44721</v>
      </c>
      <c r="F15061">
        <v>2022</v>
      </c>
      <c r="G15061">
        <v>3.13</v>
      </c>
    </row>
    <row r="15062" spans="5:7">
      <c r="E15062" s="80">
        <v>44722</v>
      </c>
      <c r="F15062">
        <v>2022</v>
      </c>
      <c r="G15062">
        <v>3.13</v>
      </c>
    </row>
    <row r="15063" spans="5:7">
      <c r="E15063" s="80">
        <v>44723</v>
      </c>
      <c r="F15063">
        <v>2022</v>
      </c>
      <c r="G15063">
        <v>3.13</v>
      </c>
    </row>
    <row r="15064" spans="5:7">
      <c r="E15064" s="80">
        <v>44724</v>
      </c>
      <c r="F15064">
        <v>2022</v>
      </c>
      <c r="G15064">
        <v>3.13</v>
      </c>
    </row>
    <row r="15065" spans="5:7">
      <c r="E15065" s="80">
        <v>44725</v>
      </c>
      <c r="F15065">
        <v>2022</v>
      </c>
      <c r="G15065">
        <v>3.13</v>
      </c>
    </row>
    <row r="15066" spans="5:7">
      <c r="E15066" s="80">
        <v>44726</v>
      </c>
      <c r="F15066">
        <v>2022</v>
      </c>
      <c r="G15066">
        <v>3.13</v>
      </c>
    </row>
    <row r="15067" spans="5:7">
      <c r="E15067" s="80">
        <v>44727</v>
      </c>
      <c r="F15067">
        <v>2022</v>
      </c>
      <c r="G15067">
        <v>3.13</v>
      </c>
    </row>
    <row r="15068" spans="5:7">
      <c r="E15068" s="80">
        <v>44728</v>
      </c>
      <c r="F15068">
        <v>2022</v>
      </c>
      <c r="G15068">
        <v>3.31</v>
      </c>
    </row>
    <row r="15069" spans="5:7">
      <c r="E15069" s="80">
        <v>44729</v>
      </c>
      <c r="F15069">
        <v>2022</v>
      </c>
      <c r="G15069">
        <v>3.31</v>
      </c>
    </row>
    <row r="15070" spans="5:7">
      <c r="E15070" s="80">
        <v>44730</v>
      </c>
      <c r="F15070">
        <v>2022</v>
      </c>
      <c r="G15070">
        <v>3.31</v>
      </c>
    </row>
    <row r="15071" spans="5:7">
      <c r="E15071" s="80">
        <v>44731</v>
      </c>
      <c r="F15071">
        <v>2022</v>
      </c>
      <c r="G15071">
        <v>3.31</v>
      </c>
    </row>
    <row r="15072" spans="5:7">
      <c r="E15072" s="80">
        <v>44732</v>
      </c>
      <c r="F15072">
        <v>2022</v>
      </c>
      <c r="G15072">
        <v>3.31</v>
      </c>
    </row>
    <row r="15073" spans="5:7">
      <c r="E15073" s="80">
        <v>44733</v>
      </c>
      <c r="F15073">
        <v>2022</v>
      </c>
      <c r="G15073">
        <v>3.31</v>
      </c>
    </row>
    <row r="15074" spans="5:7">
      <c r="E15074" s="80">
        <v>44734</v>
      </c>
      <c r="F15074">
        <v>2022</v>
      </c>
      <c r="G15074">
        <v>3.31</v>
      </c>
    </row>
    <row r="15075" spans="5:7">
      <c r="E15075" s="80">
        <v>44735</v>
      </c>
      <c r="F15075">
        <v>2022</v>
      </c>
      <c r="G15075">
        <v>3.4</v>
      </c>
    </row>
    <row r="15076" spans="5:7">
      <c r="E15076" s="80">
        <v>44736</v>
      </c>
      <c r="F15076">
        <v>2022</v>
      </c>
      <c r="G15076">
        <v>3.4</v>
      </c>
    </row>
    <row r="15077" spans="5:7">
      <c r="E15077" s="80">
        <v>44737</v>
      </c>
      <c r="F15077">
        <v>2022</v>
      </c>
      <c r="G15077">
        <v>3.4</v>
      </c>
    </row>
    <row r="15078" spans="5:7">
      <c r="E15078" s="80">
        <v>44738</v>
      </c>
      <c r="F15078">
        <v>2022</v>
      </c>
      <c r="G15078">
        <v>3.4</v>
      </c>
    </row>
    <row r="15079" spans="5:7">
      <c r="E15079" s="80">
        <v>44739</v>
      </c>
      <c r="F15079">
        <v>2022</v>
      </c>
      <c r="G15079">
        <v>3.4</v>
      </c>
    </row>
    <row r="15080" spans="5:7">
      <c r="E15080" s="80">
        <v>44740</v>
      </c>
      <c r="F15080">
        <v>2022</v>
      </c>
      <c r="G15080">
        <v>3.4</v>
      </c>
    </row>
    <row r="15081" spans="5:7">
      <c r="E15081" s="80">
        <v>44741</v>
      </c>
      <c r="F15081">
        <v>2022</v>
      </c>
      <c r="G15081">
        <v>3.4</v>
      </c>
    </row>
    <row r="15082" spans="5:7">
      <c r="E15082" s="80">
        <v>44742</v>
      </c>
      <c r="F15082">
        <v>2022</v>
      </c>
      <c r="G15082">
        <v>3.86</v>
      </c>
    </row>
    <row r="15083" spans="5:7">
      <c r="E15083" s="80">
        <v>44743</v>
      </c>
      <c r="F15083">
        <v>2022</v>
      </c>
      <c r="G15083">
        <v>3.86</v>
      </c>
    </row>
    <row r="15084" spans="5:7">
      <c r="E15084" s="80">
        <v>44744</v>
      </c>
      <c r="F15084">
        <v>2022</v>
      </c>
      <c r="G15084">
        <v>3.86</v>
      </c>
    </row>
    <row r="15085" spans="5:7">
      <c r="E15085" s="80">
        <v>44745</v>
      </c>
      <c r="F15085">
        <v>2022</v>
      </c>
      <c r="G15085">
        <v>3.86</v>
      </c>
    </row>
    <row r="15086" spans="5:7">
      <c r="E15086" s="80">
        <v>44746</v>
      </c>
      <c r="F15086">
        <v>2022</v>
      </c>
      <c r="G15086">
        <v>3.86</v>
      </c>
    </row>
    <row r="15087" spans="5:7">
      <c r="E15087" s="80">
        <v>44747</v>
      </c>
      <c r="F15087">
        <v>2022</v>
      </c>
      <c r="G15087">
        <v>3.86</v>
      </c>
    </row>
    <row r="15088" spans="5:7">
      <c r="E15088" s="80">
        <v>44748</v>
      </c>
      <c r="F15088">
        <v>2022</v>
      </c>
      <c r="G15088">
        <v>3.86</v>
      </c>
    </row>
    <row r="15089" spans="5:7">
      <c r="E15089" s="80">
        <v>44749</v>
      </c>
      <c r="F15089">
        <v>2022</v>
      </c>
      <c r="G15089">
        <v>4.0999999999999996</v>
      </c>
    </row>
    <row r="15090" spans="5:7">
      <c r="E15090" s="80">
        <v>44750</v>
      </c>
      <c r="F15090">
        <v>2022</v>
      </c>
      <c r="G15090">
        <v>4.0999999999999996</v>
      </c>
    </row>
    <row r="15091" spans="5:7">
      <c r="E15091" s="80">
        <v>44751</v>
      </c>
      <c r="F15091">
        <v>2022</v>
      </c>
      <c r="G15091">
        <v>4.0999999999999996</v>
      </c>
    </row>
    <row r="15092" spans="5:7">
      <c r="E15092" s="80">
        <v>44752</v>
      </c>
      <c r="F15092">
        <v>2022</v>
      </c>
      <c r="G15092">
        <v>4.0999999999999996</v>
      </c>
    </row>
    <row r="15093" spans="5:7">
      <c r="E15093" s="80">
        <v>44753</v>
      </c>
      <c r="F15093">
        <v>2022</v>
      </c>
      <c r="G15093">
        <v>4.0999999999999996</v>
      </c>
    </row>
    <row r="15094" spans="5:7">
      <c r="E15094" s="80">
        <v>44754</v>
      </c>
      <c r="F15094">
        <v>2022</v>
      </c>
      <c r="G15094">
        <v>4.0999999999999996</v>
      </c>
    </row>
    <row r="15095" spans="5:7">
      <c r="E15095" s="80">
        <v>44755</v>
      </c>
      <c r="F15095">
        <v>2022</v>
      </c>
      <c r="G15095">
        <v>4.0999999999999996</v>
      </c>
    </row>
    <row r="15096" spans="5:7">
      <c r="E15096" s="80">
        <v>44756</v>
      </c>
      <c r="F15096">
        <v>2022</v>
      </c>
      <c r="G15096">
        <v>4.37</v>
      </c>
    </row>
    <row r="15097" spans="5:7">
      <c r="E15097" s="80">
        <v>44757</v>
      </c>
      <c r="F15097">
        <v>2022</v>
      </c>
      <c r="G15097">
        <v>4.37</v>
      </c>
    </row>
    <row r="15098" spans="5:7">
      <c r="E15098" s="80">
        <v>44758</v>
      </c>
      <c r="F15098">
        <v>2022</v>
      </c>
      <c r="G15098">
        <v>4.37</v>
      </c>
    </row>
    <row r="15099" spans="5:7">
      <c r="E15099" s="80">
        <v>44759</v>
      </c>
      <c r="F15099">
        <v>2022</v>
      </c>
      <c r="G15099">
        <v>4.37</v>
      </c>
    </row>
    <row r="15100" spans="5:7">
      <c r="E15100" s="80">
        <v>44760</v>
      </c>
      <c r="F15100">
        <v>2022</v>
      </c>
      <c r="G15100">
        <v>4.37</v>
      </c>
    </row>
    <row r="15101" spans="5:7">
      <c r="E15101" s="80">
        <v>44761</v>
      </c>
      <c r="F15101">
        <v>2022</v>
      </c>
      <c r="G15101">
        <v>4.37</v>
      </c>
    </row>
    <row r="15102" spans="5:7">
      <c r="E15102" s="80">
        <v>44762</v>
      </c>
      <c r="F15102">
        <v>2022</v>
      </c>
      <c r="G15102">
        <v>4.37</v>
      </c>
    </row>
    <row r="15103" spans="5:7">
      <c r="E15103" s="80">
        <v>44763</v>
      </c>
      <c r="F15103">
        <v>2022</v>
      </c>
      <c r="G15103">
        <v>4.32</v>
      </c>
    </row>
    <row r="15104" spans="5:7">
      <c r="E15104" s="80">
        <v>44764</v>
      </c>
      <c r="F15104">
        <v>2022</v>
      </c>
      <c r="G15104">
        <v>4.32</v>
      </c>
    </row>
    <row r="15105" spans="5:7">
      <c r="E15105" s="80">
        <v>44765</v>
      </c>
      <c r="F15105">
        <v>2022</v>
      </c>
      <c r="G15105">
        <v>4.32</v>
      </c>
    </row>
    <row r="15106" spans="5:7">
      <c r="E15106" s="80">
        <v>44766</v>
      </c>
      <c r="F15106">
        <v>2022</v>
      </c>
      <c r="G15106">
        <v>4.32</v>
      </c>
    </row>
    <row r="15107" spans="5:7">
      <c r="E15107" s="80">
        <v>44767</v>
      </c>
      <c r="F15107">
        <v>2022</v>
      </c>
      <c r="G15107">
        <v>4.32</v>
      </c>
    </row>
    <row r="15108" spans="5:7">
      <c r="E15108" s="80">
        <v>44768</v>
      </c>
      <c r="F15108">
        <v>2022</v>
      </c>
      <c r="G15108">
        <v>4.32</v>
      </c>
    </row>
    <row r="15109" spans="5:7">
      <c r="E15109" s="80">
        <v>44769</v>
      </c>
      <c r="F15109">
        <v>2022</v>
      </c>
      <c r="G15109">
        <v>4.32</v>
      </c>
    </row>
    <row r="15110" spans="5:7">
      <c r="E15110" s="80">
        <v>44770</v>
      </c>
      <c r="F15110">
        <v>2022</v>
      </c>
      <c r="G15110">
        <v>4.58</v>
      </c>
    </row>
    <row r="15111" spans="5:7">
      <c r="E15111" s="80">
        <v>44771</v>
      </c>
      <c r="F15111">
        <v>2022</v>
      </c>
      <c r="G15111">
        <v>4.58</v>
      </c>
    </row>
    <row r="15112" spans="5:7">
      <c r="E15112" s="80">
        <v>44772</v>
      </c>
      <c r="F15112">
        <v>2022</v>
      </c>
      <c r="G15112">
        <v>4.58</v>
      </c>
    </row>
    <row r="15113" spans="5:7">
      <c r="E15113" s="80">
        <v>44773</v>
      </c>
      <c r="F15113">
        <v>2022</v>
      </c>
      <c r="G15113">
        <v>4.58</v>
      </c>
    </row>
    <row r="15114" spans="5:7">
      <c r="E15114" s="80">
        <v>44774</v>
      </c>
      <c r="F15114">
        <v>2022</v>
      </c>
      <c r="G15114">
        <v>4.58</v>
      </c>
    </row>
    <row r="15115" spans="5:7">
      <c r="E15115" s="80">
        <v>44775</v>
      </c>
      <c r="F15115">
        <v>2022</v>
      </c>
      <c r="G15115">
        <v>4.58</v>
      </c>
    </row>
    <row r="15116" spans="5:7">
      <c r="E15116" s="80">
        <v>44776</v>
      </c>
      <c r="F15116">
        <v>2022</v>
      </c>
      <c r="G15116">
        <v>4.58</v>
      </c>
    </row>
    <row r="15117" spans="5:7">
      <c r="E15117" s="80">
        <v>44777</v>
      </c>
      <c r="F15117">
        <v>2022</v>
      </c>
      <c r="G15117">
        <v>4.4400000000000004</v>
      </c>
    </row>
    <row r="15118" spans="5:7">
      <c r="E15118" s="80">
        <v>44778</v>
      </c>
      <c r="F15118">
        <v>2022</v>
      </c>
      <c r="G15118">
        <v>4.4400000000000004</v>
      </c>
    </row>
    <row r="15119" spans="5:7">
      <c r="E15119" s="80">
        <v>44779</v>
      </c>
      <c r="F15119">
        <v>2022</v>
      </c>
      <c r="G15119">
        <v>4.4400000000000004</v>
      </c>
    </row>
    <row r="15120" spans="5:7">
      <c r="E15120" s="80">
        <v>44780</v>
      </c>
      <c r="F15120">
        <v>2022</v>
      </c>
      <c r="G15120">
        <v>4.4400000000000004</v>
      </c>
    </row>
    <row r="15121" spans="5:7">
      <c r="E15121" s="80">
        <v>44781</v>
      </c>
      <c r="F15121">
        <v>2022</v>
      </c>
      <c r="G15121">
        <v>4.4400000000000004</v>
      </c>
    </row>
    <row r="15122" spans="5:7">
      <c r="E15122" s="80">
        <v>44782</v>
      </c>
      <c r="F15122">
        <v>2022</v>
      </c>
      <c r="G15122">
        <v>4.4400000000000004</v>
      </c>
    </row>
    <row r="15123" spans="5:7">
      <c r="E15123" s="80">
        <v>44783</v>
      </c>
      <c r="F15123">
        <v>2022</v>
      </c>
      <c r="G15123">
        <v>4.4400000000000004</v>
      </c>
    </row>
    <row r="15124" spans="5:7">
      <c r="E15124" s="80">
        <v>44784</v>
      </c>
      <c r="F15124">
        <v>2022</v>
      </c>
      <c r="G15124">
        <v>4.68</v>
      </c>
    </row>
    <row r="15125" spans="5:7">
      <c r="E15125" s="80">
        <v>44785</v>
      </c>
      <c r="F15125">
        <v>2022</v>
      </c>
      <c r="G15125">
        <v>4.68</v>
      </c>
    </row>
    <row r="15126" spans="5:7">
      <c r="E15126" s="80">
        <v>44786</v>
      </c>
      <c r="F15126">
        <v>2022</v>
      </c>
      <c r="G15126">
        <v>4.68</v>
      </c>
    </row>
    <row r="15127" spans="5:7">
      <c r="E15127" s="80">
        <v>44787</v>
      </c>
      <c r="F15127">
        <v>2022</v>
      </c>
      <c r="G15127">
        <v>4.68</v>
      </c>
    </row>
    <row r="15128" spans="5:7">
      <c r="E15128" s="80">
        <v>44788</v>
      </c>
      <c r="F15128">
        <v>2022</v>
      </c>
      <c r="G15128">
        <v>4.68</v>
      </c>
    </row>
    <row r="15129" spans="5:7">
      <c r="E15129" s="80">
        <v>44789</v>
      </c>
      <c r="F15129">
        <v>2022</v>
      </c>
      <c r="G15129">
        <v>4.68</v>
      </c>
    </row>
    <row r="15130" spans="5:7">
      <c r="E15130" s="80">
        <v>44790</v>
      </c>
      <c r="F15130">
        <v>2022</v>
      </c>
      <c r="G15130">
        <v>4.68</v>
      </c>
    </row>
    <row r="15131" spans="5:7">
      <c r="E15131" s="80">
        <v>44791</v>
      </c>
      <c r="F15131">
        <v>2022</v>
      </c>
      <c r="G15131">
        <v>4.92</v>
      </c>
    </row>
    <row r="15132" spans="5:7">
      <c r="E15132" s="80">
        <v>44792</v>
      </c>
      <c r="F15132">
        <v>2022</v>
      </c>
      <c r="G15132">
        <v>4.92</v>
      </c>
    </row>
    <row r="15133" spans="5:7">
      <c r="E15133" s="80">
        <v>44793</v>
      </c>
      <c r="F15133">
        <v>2022</v>
      </c>
      <c r="G15133">
        <v>4.92</v>
      </c>
    </row>
    <row r="15134" spans="5:7">
      <c r="E15134" s="80">
        <v>44794</v>
      </c>
      <c r="F15134">
        <v>2022</v>
      </c>
      <c r="G15134">
        <v>4.92</v>
      </c>
    </row>
    <row r="15135" spans="5:7">
      <c r="E15135" s="80">
        <v>44795</v>
      </c>
      <c r="F15135">
        <v>2022</v>
      </c>
      <c r="G15135">
        <v>4.92</v>
      </c>
    </row>
    <row r="15136" spans="5:7">
      <c r="E15136" s="80">
        <v>44796</v>
      </c>
      <c r="F15136">
        <v>2022</v>
      </c>
      <c r="G15136">
        <v>4.92</v>
      </c>
    </row>
    <row r="15137" spans="5:7">
      <c r="E15137" s="80">
        <v>44797</v>
      </c>
      <c r="F15137">
        <v>2022</v>
      </c>
      <c r="G15137">
        <v>4.92</v>
      </c>
    </row>
    <row r="15138" spans="5:7">
      <c r="E15138" s="80">
        <v>44798</v>
      </c>
      <c r="F15138">
        <v>2022</v>
      </c>
      <c r="G15138">
        <v>5.37</v>
      </c>
    </row>
    <row r="15139" spans="5:7">
      <c r="E15139" s="80">
        <v>44799</v>
      </c>
      <c r="F15139">
        <v>2022</v>
      </c>
      <c r="G15139">
        <v>5.37</v>
      </c>
    </row>
    <row r="15140" spans="5:7">
      <c r="E15140" s="80">
        <v>44800</v>
      </c>
      <c r="F15140">
        <v>2022</v>
      </c>
      <c r="G15140">
        <v>5.37</v>
      </c>
    </row>
    <row r="15141" spans="5:7">
      <c r="E15141" s="80">
        <v>44801</v>
      </c>
      <c r="F15141">
        <v>2022</v>
      </c>
      <c r="G15141">
        <v>5.37</v>
      </c>
    </row>
    <row r="15142" spans="5:7">
      <c r="E15142" s="80">
        <v>44802</v>
      </c>
      <c r="F15142">
        <v>2022</v>
      </c>
      <c r="G15142">
        <v>5.37</v>
      </c>
    </row>
    <row r="15143" spans="5:7">
      <c r="E15143" s="80">
        <v>44803</v>
      </c>
      <c r="F15143">
        <v>2022</v>
      </c>
      <c r="G15143">
        <v>5.37</v>
      </c>
    </row>
    <row r="15144" spans="5:7">
      <c r="E15144" s="80">
        <v>44804</v>
      </c>
      <c r="F15144">
        <v>2022</v>
      </c>
      <c r="G15144">
        <v>5.37</v>
      </c>
    </row>
    <row r="15145" spans="5:7">
      <c r="E15145" s="80">
        <v>44805</v>
      </c>
      <c r="F15145">
        <v>2022</v>
      </c>
      <c r="G15145">
        <v>5.55</v>
      </c>
    </row>
    <row r="15146" spans="5:7">
      <c r="E15146" s="80">
        <v>44806</v>
      </c>
      <c r="F15146">
        <v>2022</v>
      </c>
      <c r="G15146">
        <v>5.55</v>
      </c>
    </row>
    <row r="15147" spans="5:7">
      <c r="E15147" s="80">
        <v>44807</v>
      </c>
      <c r="F15147">
        <v>2022</v>
      </c>
      <c r="G15147">
        <v>5.55</v>
      </c>
    </row>
    <row r="15148" spans="5:7">
      <c r="E15148" s="80">
        <v>44808</v>
      </c>
      <c r="F15148">
        <v>2022</v>
      </c>
      <c r="G15148">
        <v>5.55</v>
      </c>
    </row>
    <row r="15149" spans="5:7">
      <c r="E15149" s="80">
        <v>44809</v>
      </c>
      <c r="F15149">
        <v>2022</v>
      </c>
      <c r="G15149">
        <v>5.55</v>
      </c>
    </row>
    <row r="15150" spans="5:7">
      <c r="E15150" s="80">
        <v>44810</v>
      </c>
      <c r="F15150">
        <v>2022</v>
      </c>
      <c r="G15150">
        <v>5.55</v>
      </c>
    </row>
    <row r="15151" spans="5:7">
      <c r="E15151" s="80">
        <v>44811</v>
      </c>
      <c r="F15151">
        <v>2022</v>
      </c>
      <c r="G15151">
        <v>5.55</v>
      </c>
    </row>
    <row r="15152" spans="5:7">
      <c r="E15152" s="80">
        <v>44812</v>
      </c>
      <c r="F15152">
        <v>2022</v>
      </c>
      <c r="G15152">
        <v>5.55</v>
      </c>
    </row>
    <row r="15153" spans="5:7">
      <c r="E15153" s="80">
        <v>44813</v>
      </c>
      <c r="F15153">
        <v>2022</v>
      </c>
      <c r="G15153">
        <v>5.55</v>
      </c>
    </row>
    <row r="15154" spans="5:7">
      <c r="E15154" s="80">
        <v>44814</v>
      </c>
      <c r="F15154">
        <v>2022</v>
      </c>
      <c r="G15154">
        <v>5.55</v>
      </c>
    </row>
    <row r="15155" spans="5:7">
      <c r="E15155" s="80">
        <v>44815</v>
      </c>
      <c r="F15155">
        <v>2022</v>
      </c>
      <c r="G15155">
        <v>5.55</v>
      </c>
    </row>
    <row r="15156" spans="5:7">
      <c r="E15156" s="80">
        <v>44816</v>
      </c>
      <c r="F15156">
        <v>2022</v>
      </c>
      <c r="G15156">
        <v>5.55</v>
      </c>
    </row>
    <row r="15157" spans="5:7">
      <c r="E15157" s="80">
        <v>44817</v>
      </c>
      <c r="F15157">
        <v>2022</v>
      </c>
      <c r="G15157">
        <v>5.55</v>
      </c>
    </row>
    <row r="15158" spans="5:7">
      <c r="E15158" s="80">
        <v>44818</v>
      </c>
      <c r="F15158">
        <v>2022</v>
      </c>
      <c r="G15158">
        <v>5.55</v>
      </c>
    </row>
    <row r="15159" spans="5:7">
      <c r="E15159" s="80">
        <v>44819</v>
      </c>
      <c r="F15159">
        <v>2022</v>
      </c>
      <c r="G15159">
        <v>5.65</v>
      </c>
    </row>
    <row r="15160" spans="5:7">
      <c r="E15160" s="80">
        <v>44820</v>
      </c>
      <c r="F15160">
        <v>2022</v>
      </c>
      <c r="G15160">
        <v>5.65</v>
      </c>
    </row>
    <row r="15161" spans="5:7">
      <c r="E15161" s="80">
        <v>44821</v>
      </c>
      <c r="F15161">
        <v>2022</v>
      </c>
      <c r="G15161">
        <v>5.65</v>
      </c>
    </row>
    <row r="15162" spans="5:7">
      <c r="E15162" s="80">
        <v>44822</v>
      </c>
      <c r="F15162">
        <v>2022</v>
      </c>
      <c r="G15162">
        <v>5.65</v>
      </c>
    </row>
    <row r="15163" spans="5:7">
      <c r="E15163" s="80">
        <v>44823</v>
      </c>
      <c r="F15163">
        <v>2022</v>
      </c>
      <c r="G15163">
        <v>5.65</v>
      </c>
    </row>
    <row r="15164" spans="5:7">
      <c r="E15164" s="80">
        <v>44824</v>
      </c>
      <c r="F15164">
        <v>2022</v>
      </c>
      <c r="G15164">
        <v>5.65</v>
      </c>
    </row>
    <row r="15165" spans="5:7">
      <c r="E15165" s="80">
        <v>44825</v>
      </c>
      <c r="F15165">
        <v>2022</v>
      </c>
      <c r="G15165">
        <v>5.65</v>
      </c>
    </row>
    <row r="15166" spans="5:7">
      <c r="E15166" s="80">
        <v>44826</v>
      </c>
      <c r="F15166">
        <v>2022</v>
      </c>
      <c r="G15166">
        <v>5.68</v>
      </c>
    </row>
    <row r="15167" spans="5:7">
      <c r="E15167" s="80">
        <v>44827</v>
      </c>
      <c r="F15167">
        <v>2022</v>
      </c>
      <c r="G15167">
        <v>5.68</v>
      </c>
    </row>
    <row r="15168" spans="5:7">
      <c r="E15168" s="80">
        <v>44828</v>
      </c>
      <c r="F15168">
        <v>2022</v>
      </c>
      <c r="G15168">
        <v>5.68</v>
      </c>
    </row>
    <row r="15169" spans="5:7">
      <c r="E15169" s="80">
        <v>44829</v>
      </c>
      <c r="F15169">
        <v>2022</v>
      </c>
      <c r="G15169">
        <v>5.68</v>
      </c>
    </row>
    <row r="15170" spans="5:7">
      <c r="E15170" s="80">
        <v>44830</v>
      </c>
      <c r="F15170">
        <v>2022</v>
      </c>
      <c r="G15170">
        <v>5.68</v>
      </c>
    </row>
    <row r="15171" spans="5:7">
      <c r="E15171" s="80">
        <v>44831</v>
      </c>
      <c r="F15171">
        <v>2022</v>
      </c>
      <c r="G15171">
        <v>5.68</v>
      </c>
    </row>
    <row r="15172" spans="5:7">
      <c r="E15172" s="80">
        <v>44832</v>
      </c>
      <c r="F15172">
        <v>2022</v>
      </c>
      <c r="G15172">
        <v>5.68</v>
      </c>
    </row>
    <row r="15173" spans="5:7">
      <c r="E15173" s="80">
        <v>44833</v>
      </c>
      <c r="F15173">
        <v>2022</v>
      </c>
      <c r="G15173">
        <v>5.85</v>
      </c>
    </row>
    <row r="15174" spans="5:7">
      <c r="E15174" s="80">
        <v>44834</v>
      </c>
      <c r="F15174">
        <v>2022</v>
      </c>
      <c r="G15174">
        <v>5.85</v>
      </c>
    </row>
    <row r="15175" spans="5:7">
      <c r="E15175" s="80">
        <v>44835</v>
      </c>
      <c r="F15175">
        <v>2022</v>
      </c>
      <c r="G15175">
        <v>5.85</v>
      </c>
    </row>
    <row r="15176" spans="5:7">
      <c r="E15176" s="80">
        <v>44836</v>
      </c>
      <c r="F15176">
        <v>2022</v>
      </c>
      <c r="G15176">
        <v>5.85</v>
      </c>
    </row>
    <row r="15177" spans="5:7">
      <c r="E15177" s="80">
        <v>44837</v>
      </c>
      <c r="F15177">
        <v>2022</v>
      </c>
      <c r="G15177">
        <v>5.85</v>
      </c>
    </row>
    <row r="15178" spans="5:7">
      <c r="E15178" s="80">
        <v>44838</v>
      </c>
      <c r="F15178">
        <v>2022</v>
      </c>
      <c r="G15178">
        <v>5.85</v>
      </c>
    </row>
    <row r="15179" spans="5:7">
      <c r="E15179" s="80">
        <v>44839</v>
      </c>
      <c r="F15179">
        <v>2022</v>
      </c>
      <c r="G15179">
        <v>5.85</v>
      </c>
    </row>
    <row r="15180" spans="5:7">
      <c r="E15180" s="80">
        <v>44840</v>
      </c>
      <c r="F15180">
        <v>2022</v>
      </c>
      <c r="G15180">
        <v>5.9</v>
      </c>
    </row>
    <row r="15181" spans="5:7">
      <c r="E15181" s="80">
        <v>44841</v>
      </c>
      <c r="F15181">
        <v>2022</v>
      </c>
      <c r="G15181">
        <v>5.9</v>
      </c>
    </row>
    <row r="15182" spans="5:7">
      <c r="E15182" s="80">
        <v>44842</v>
      </c>
      <c r="F15182">
        <v>2022</v>
      </c>
      <c r="G15182">
        <v>5.9</v>
      </c>
    </row>
    <row r="15183" spans="5:7">
      <c r="E15183" s="80">
        <v>44843</v>
      </c>
      <c r="F15183">
        <v>2022</v>
      </c>
      <c r="G15183">
        <v>5.9</v>
      </c>
    </row>
    <row r="15184" spans="5:7">
      <c r="E15184" s="80">
        <v>44844</v>
      </c>
      <c r="F15184">
        <v>2022</v>
      </c>
      <c r="G15184">
        <v>5.9</v>
      </c>
    </row>
    <row r="15185" spans="5:7">
      <c r="E15185" s="80">
        <v>44845</v>
      </c>
      <c r="F15185">
        <v>2022</v>
      </c>
      <c r="G15185">
        <v>5.9</v>
      </c>
    </row>
    <row r="15186" spans="5:7">
      <c r="E15186" s="80">
        <v>44846</v>
      </c>
      <c r="F15186">
        <v>2022</v>
      </c>
      <c r="G15186">
        <v>5.9</v>
      </c>
    </row>
    <row r="15187" spans="5:7">
      <c r="E15187" s="80">
        <v>44847</v>
      </c>
      <c r="F15187">
        <v>2022</v>
      </c>
      <c r="G15187">
        <v>6</v>
      </c>
    </row>
    <row r="15188" spans="5:7">
      <c r="E15188" s="80">
        <v>44848</v>
      </c>
      <c r="F15188">
        <v>2022</v>
      </c>
      <c r="G15188">
        <v>6</v>
      </c>
    </row>
    <row r="15189" spans="5:7">
      <c r="E15189" s="80">
        <v>44849</v>
      </c>
      <c r="F15189">
        <v>2022</v>
      </c>
      <c r="G15189">
        <v>6</v>
      </c>
    </row>
    <row r="15190" spans="5:7">
      <c r="E15190" s="80">
        <v>44850</v>
      </c>
      <c r="F15190">
        <v>2022</v>
      </c>
      <c r="G15190">
        <v>6</v>
      </c>
    </row>
    <row r="15191" spans="5:7">
      <c r="E15191" s="80">
        <v>44851</v>
      </c>
      <c r="F15191">
        <v>2022</v>
      </c>
      <c r="G15191">
        <v>6</v>
      </c>
    </row>
    <row r="15192" spans="5:7">
      <c r="E15192" s="80">
        <v>44852</v>
      </c>
      <c r="F15192">
        <v>2022</v>
      </c>
      <c r="G15192">
        <v>6</v>
      </c>
    </row>
    <row r="15193" spans="5:7">
      <c r="E15193" s="80">
        <v>44853</v>
      </c>
      <c r="F15193">
        <v>2022</v>
      </c>
      <c r="G15193">
        <v>6</v>
      </c>
    </row>
    <row r="15194" spans="5:7">
      <c r="E15194" s="80">
        <v>44854</v>
      </c>
      <c r="F15194">
        <v>2022</v>
      </c>
      <c r="G15194">
        <v>6.05</v>
      </c>
    </row>
    <row r="15195" spans="5:7">
      <c r="E15195" s="80">
        <v>44855</v>
      </c>
      <c r="F15195">
        <v>2022</v>
      </c>
      <c r="G15195">
        <v>6.05</v>
      </c>
    </row>
    <row r="15196" spans="5:7">
      <c r="E15196" s="80">
        <v>44856</v>
      </c>
      <c r="F15196">
        <v>2022</v>
      </c>
      <c r="G15196">
        <v>6.05</v>
      </c>
    </row>
    <row r="15197" spans="5:7">
      <c r="E15197" s="80">
        <v>44857</v>
      </c>
      <c r="F15197">
        <v>2022</v>
      </c>
      <c r="G15197">
        <v>6.05</v>
      </c>
    </row>
    <row r="15198" spans="5:7">
      <c r="E15198" s="80">
        <v>44858</v>
      </c>
      <c r="F15198">
        <v>2022</v>
      </c>
      <c r="G15198">
        <v>6.05</v>
      </c>
    </row>
    <row r="15199" spans="5:7">
      <c r="E15199" s="80">
        <v>44859</v>
      </c>
      <c r="F15199">
        <v>2022</v>
      </c>
      <c r="G15199">
        <v>6.05</v>
      </c>
    </row>
    <row r="15200" spans="5:7">
      <c r="E15200" s="80">
        <v>44860</v>
      </c>
      <c r="F15200">
        <v>2022</v>
      </c>
      <c r="G15200">
        <v>6.05</v>
      </c>
    </row>
    <row r="15201" spans="5:7">
      <c r="E15201" s="80">
        <v>44861</v>
      </c>
      <c r="F15201">
        <v>2022</v>
      </c>
      <c r="G15201">
        <v>6.02</v>
      </c>
    </row>
    <row r="15202" spans="5:7">
      <c r="E15202" s="80">
        <v>44862</v>
      </c>
      <c r="F15202">
        <v>2022</v>
      </c>
      <c r="G15202">
        <v>6.02</v>
      </c>
    </row>
    <row r="15203" spans="5:7">
      <c r="E15203" s="80">
        <v>44863</v>
      </c>
      <c r="F15203">
        <v>2022</v>
      </c>
      <c r="G15203">
        <v>6.02</v>
      </c>
    </row>
    <row r="15204" spans="5:7">
      <c r="E15204" s="80">
        <v>44864</v>
      </c>
      <c r="F15204">
        <v>2022</v>
      </c>
      <c r="G15204">
        <v>6.02</v>
      </c>
    </row>
    <row r="15205" spans="5:7">
      <c r="E15205" s="80">
        <v>44865</v>
      </c>
      <c r="F15205">
        <v>2022</v>
      </c>
      <c r="G15205">
        <v>6.02</v>
      </c>
    </row>
    <row r="15206" spans="5:7">
      <c r="E15206" s="80">
        <v>44866</v>
      </c>
      <c r="F15206">
        <v>2022</v>
      </c>
      <c r="G15206">
        <v>6.02</v>
      </c>
    </row>
    <row r="15207" spans="5:7">
      <c r="E15207" s="80">
        <v>44867</v>
      </c>
      <c r="F15207">
        <v>2022</v>
      </c>
      <c r="G15207">
        <v>6.02</v>
      </c>
    </row>
    <row r="15208" spans="5:7">
      <c r="E15208" s="80">
        <v>44868</v>
      </c>
      <c r="F15208">
        <v>2022</v>
      </c>
      <c r="G15208">
        <v>6.13</v>
      </c>
    </row>
    <row r="15209" spans="5:7">
      <c r="E15209" s="80">
        <v>44869</v>
      </c>
      <c r="F15209">
        <v>2022</v>
      </c>
      <c r="G15209">
        <v>6.13</v>
      </c>
    </row>
    <row r="15210" spans="5:7">
      <c r="E15210" s="80">
        <v>44870</v>
      </c>
      <c r="F15210">
        <v>2022</v>
      </c>
      <c r="G15210">
        <v>6.13</v>
      </c>
    </row>
    <row r="15211" spans="5:7">
      <c r="E15211" s="80">
        <v>44871</v>
      </c>
      <c r="F15211">
        <v>2022</v>
      </c>
      <c r="G15211">
        <v>6.13</v>
      </c>
    </row>
    <row r="15212" spans="5:7">
      <c r="E15212" s="80">
        <v>44872</v>
      </c>
      <c r="F15212">
        <v>2022</v>
      </c>
      <c r="G15212">
        <v>6.13</v>
      </c>
    </row>
    <row r="15213" spans="5:7">
      <c r="E15213" s="80">
        <v>44873</v>
      </c>
      <c r="F15213">
        <v>2022</v>
      </c>
      <c r="G15213">
        <v>6.13</v>
      </c>
    </row>
    <row r="15214" spans="5:7">
      <c r="E15214" s="80">
        <v>44874</v>
      </c>
      <c r="F15214">
        <v>2022</v>
      </c>
      <c r="G15214">
        <v>6.13</v>
      </c>
    </row>
    <row r="15215" spans="5:7">
      <c r="E15215" s="80">
        <v>44875</v>
      </c>
      <c r="F15215">
        <v>2022</v>
      </c>
      <c r="G15215">
        <v>6.12</v>
      </c>
    </row>
    <row r="15216" spans="5:7">
      <c r="E15216" s="80">
        <v>44876</v>
      </c>
      <c r="F15216">
        <v>2022</v>
      </c>
      <c r="G15216">
        <v>6.12</v>
      </c>
    </row>
    <row r="15217" spans="5:7">
      <c r="E15217" s="80">
        <v>44877</v>
      </c>
      <c r="F15217">
        <v>2022</v>
      </c>
      <c r="G15217">
        <v>6.12</v>
      </c>
    </row>
    <row r="15218" spans="5:7">
      <c r="E15218" s="80">
        <v>44878</v>
      </c>
      <c r="F15218">
        <v>2022</v>
      </c>
      <c r="G15218">
        <v>6.12</v>
      </c>
    </row>
    <row r="15219" spans="5:7">
      <c r="E15219" s="80">
        <v>44879</v>
      </c>
      <c r="F15219">
        <v>2022</v>
      </c>
      <c r="G15219">
        <v>6.12</v>
      </c>
    </row>
    <row r="15220" spans="5:7">
      <c r="E15220" s="80">
        <v>44880</v>
      </c>
      <c r="F15220">
        <v>2022</v>
      </c>
      <c r="G15220">
        <v>6.12</v>
      </c>
    </row>
    <row r="15221" spans="5:7">
      <c r="E15221" s="80">
        <v>44881</v>
      </c>
      <c r="F15221">
        <v>2022</v>
      </c>
      <c r="G15221">
        <v>6.12</v>
      </c>
    </row>
    <row r="15222" spans="5:7">
      <c r="E15222" s="80">
        <v>44882</v>
      </c>
      <c r="F15222">
        <v>2022</v>
      </c>
      <c r="G15222">
        <v>6.17</v>
      </c>
    </row>
    <row r="15223" spans="5:7">
      <c r="E15223" s="80">
        <v>44883</v>
      </c>
      <c r="F15223">
        <v>2022</v>
      </c>
      <c r="G15223">
        <v>6.17</v>
      </c>
    </row>
    <row r="15224" spans="5:7">
      <c r="E15224" s="80">
        <v>44884</v>
      </c>
      <c r="F15224">
        <v>2022</v>
      </c>
      <c r="G15224">
        <v>6.17</v>
      </c>
    </row>
    <row r="15225" spans="5:7">
      <c r="E15225" s="80">
        <v>44885</v>
      </c>
      <c r="F15225">
        <v>2022</v>
      </c>
      <c r="G15225">
        <v>6.17</v>
      </c>
    </row>
    <row r="15226" spans="5:7">
      <c r="E15226" s="80">
        <v>44886</v>
      </c>
      <c r="F15226">
        <v>2022</v>
      </c>
      <c r="G15226">
        <v>6.17</v>
      </c>
    </row>
    <row r="15227" spans="5:7">
      <c r="E15227" s="80">
        <v>44887</v>
      </c>
      <c r="F15227">
        <v>2022</v>
      </c>
      <c r="G15227">
        <v>6.17</v>
      </c>
    </row>
    <row r="15228" spans="5:7">
      <c r="E15228" s="80">
        <v>44888</v>
      </c>
      <c r="F15228">
        <v>2022</v>
      </c>
      <c r="G15228">
        <v>6.17</v>
      </c>
    </row>
    <row r="15229" spans="5:7">
      <c r="E15229" s="80">
        <v>44889</v>
      </c>
      <c r="F15229">
        <v>2022</v>
      </c>
      <c r="G15229">
        <v>6.24</v>
      </c>
    </row>
    <row r="15230" spans="5:7">
      <c r="E15230" s="80">
        <v>44890</v>
      </c>
      <c r="F15230">
        <v>2022</v>
      </c>
      <c r="G15230">
        <v>6.24</v>
      </c>
    </row>
    <row r="15231" spans="5:7">
      <c r="E15231" s="80">
        <v>44891</v>
      </c>
      <c r="F15231">
        <v>2022</v>
      </c>
      <c r="G15231">
        <v>6.24</v>
      </c>
    </row>
    <row r="15232" spans="5:7">
      <c r="E15232" s="80">
        <v>44892</v>
      </c>
      <c r="F15232">
        <v>2022</v>
      </c>
      <c r="G15232">
        <v>6.24</v>
      </c>
    </row>
    <row r="15233" spans="5:7">
      <c r="E15233" s="80">
        <v>44893</v>
      </c>
      <c r="F15233">
        <v>2022</v>
      </c>
      <c r="G15233">
        <v>6.24</v>
      </c>
    </row>
    <row r="15234" spans="5:7">
      <c r="E15234" s="80">
        <v>44894</v>
      </c>
      <c r="F15234">
        <v>2022</v>
      </c>
      <c r="G15234">
        <v>6.24</v>
      </c>
    </row>
    <row r="15235" spans="5:7">
      <c r="E15235" s="80">
        <v>44895</v>
      </c>
      <c r="F15235">
        <v>2022</v>
      </c>
      <c r="G15235">
        <v>6.24</v>
      </c>
    </row>
    <row r="15236" spans="5:7">
      <c r="E15236" s="80">
        <v>44896</v>
      </c>
      <c r="F15236">
        <v>2022</v>
      </c>
      <c r="G15236">
        <v>6.22</v>
      </c>
    </row>
    <row r="15237" spans="5:7">
      <c r="E15237" s="80">
        <v>44897</v>
      </c>
      <c r="F15237">
        <v>2022</v>
      </c>
      <c r="G15237">
        <v>6.22</v>
      </c>
    </row>
    <row r="15238" spans="5:7">
      <c r="E15238" s="80">
        <v>44898</v>
      </c>
      <c r="F15238">
        <v>2022</v>
      </c>
      <c r="G15238">
        <v>6.22</v>
      </c>
    </row>
    <row r="15239" spans="5:7">
      <c r="E15239" s="80">
        <v>44899</v>
      </c>
      <c r="F15239">
        <v>2022</v>
      </c>
      <c r="G15239">
        <v>6.22</v>
      </c>
    </row>
    <row r="15240" spans="5:7">
      <c r="E15240" s="80">
        <v>44900</v>
      </c>
      <c r="F15240">
        <v>2022</v>
      </c>
      <c r="G15240">
        <v>6.22</v>
      </c>
    </row>
    <row r="15241" spans="5:7">
      <c r="E15241" s="80">
        <v>44901</v>
      </c>
      <c r="F15241">
        <v>2022</v>
      </c>
      <c r="G15241">
        <v>6.22</v>
      </c>
    </row>
    <row r="15242" spans="5:7">
      <c r="E15242" s="80">
        <v>44902</v>
      </c>
      <c r="F15242">
        <v>2022</v>
      </c>
      <c r="G15242">
        <v>6.22</v>
      </c>
    </row>
    <row r="15243" spans="5:7">
      <c r="E15243" s="80">
        <v>44903</v>
      </c>
      <c r="F15243">
        <v>2022</v>
      </c>
      <c r="G15243">
        <v>6.24</v>
      </c>
    </row>
    <row r="15244" spans="5:7">
      <c r="E15244" s="80">
        <v>44904</v>
      </c>
      <c r="F15244">
        <v>2022</v>
      </c>
      <c r="G15244">
        <v>6.24</v>
      </c>
    </row>
    <row r="15245" spans="5:7">
      <c r="E15245" s="80">
        <v>44905</v>
      </c>
      <c r="F15245">
        <v>2022</v>
      </c>
      <c r="G15245">
        <v>6.24</v>
      </c>
    </row>
    <row r="15246" spans="5:7">
      <c r="E15246" s="80">
        <v>44906</v>
      </c>
      <c r="F15246">
        <v>2022</v>
      </c>
      <c r="G15246">
        <v>6.24</v>
      </c>
    </row>
    <row r="15247" spans="5:7">
      <c r="E15247" s="80">
        <v>44907</v>
      </c>
      <c r="F15247">
        <v>2022</v>
      </c>
      <c r="G15247">
        <v>6.24</v>
      </c>
    </row>
    <row r="15248" spans="5:7">
      <c r="E15248" s="80">
        <v>44908</v>
      </c>
      <c r="F15248">
        <v>2022</v>
      </c>
      <c r="G15248">
        <v>6.24</v>
      </c>
    </row>
    <row r="15249" spans="5:7">
      <c r="E15249" s="80">
        <v>44909</v>
      </c>
      <c r="F15249">
        <v>2022</v>
      </c>
      <c r="G15249">
        <v>6.24</v>
      </c>
    </row>
    <row r="15250" spans="5:7">
      <c r="E15250" s="80">
        <v>44910</v>
      </c>
      <c r="F15250">
        <v>2022</v>
      </c>
      <c r="G15250">
        <v>6.26</v>
      </c>
    </row>
    <row r="15251" spans="5:7">
      <c r="E15251" s="80">
        <v>44911</v>
      </c>
      <c r="F15251">
        <v>2022</v>
      </c>
      <c r="G15251">
        <v>6.26</v>
      </c>
    </row>
    <row r="15252" spans="5:7">
      <c r="E15252" s="80">
        <v>44912</v>
      </c>
      <c r="F15252">
        <v>2022</v>
      </c>
      <c r="G15252">
        <v>6.26</v>
      </c>
    </row>
    <row r="15253" spans="5:7">
      <c r="E15253" s="80">
        <v>44913</v>
      </c>
      <c r="F15253">
        <v>2022</v>
      </c>
      <c r="G15253">
        <v>6.26</v>
      </c>
    </row>
    <row r="15254" spans="5:7">
      <c r="E15254" s="80">
        <v>44914</v>
      </c>
      <c r="F15254">
        <v>2022</v>
      </c>
      <c r="G15254">
        <v>6.26</v>
      </c>
    </row>
    <row r="15255" spans="5:7">
      <c r="E15255" s="80">
        <v>44915</v>
      </c>
      <c r="F15255">
        <v>2022</v>
      </c>
      <c r="G15255">
        <v>6.26</v>
      </c>
    </row>
    <row r="15256" spans="5:7">
      <c r="E15256" s="80">
        <v>44916</v>
      </c>
      <c r="F15256">
        <v>2022</v>
      </c>
      <c r="G15256">
        <v>6.26</v>
      </c>
    </row>
    <row r="15257" spans="5:7">
      <c r="E15257" s="80">
        <v>44917</v>
      </c>
      <c r="F15257">
        <v>2022</v>
      </c>
      <c r="G15257">
        <v>6.32</v>
      </c>
    </row>
    <row r="15258" spans="5:7">
      <c r="E15258" s="80">
        <v>44918</v>
      </c>
      <c r="F15258">
        <v>2022</v>
      </c>
      <c r="G15258">
        <v>6.32</v>
      </c>
    </row>
    <row r="15259" spans="5:7">
      <c r="E15259" s="80">
        <v>44919</v>
      </c>
      <c r="F15259">
        <v>2022</v>
      </c>
      <c r="G15259">
        <v>6.32</v>
      </c>
    </row>
    <row r="15260" spans="5:7">
      <c r="E15260" s="80">
        <v>44920</v>
      </c>
      <c r="F15260">
        <v>2022</v>
      </c>
      <c r="G15260">
        <v>6.32</v>
      </c>
    </row>
    <row r="15261" spans="5:7">
      <c r="E15261" s="80">
        <v>44921</v>
      </c>
      <c r="F15261">
        <v>2022</v>
      </c>
      <c r="G15261">
        <v>6.32</v>
      </c>
    </row>
    <row r="15262" spans="5:7">
      <c r="E15262" s="80">
        <v>44922</v>
      </c>
      <c r="F15262">
        <v>2022</v>
      </c>
      <c r="G15262">
        <v>6.32</v>
      </c>
    </row>
    <row r="15263" spans="5:7">
      <c r="E15263" s="80">
        <v>44923</v>
      </c>
      <c r="F15263">
        <v>2022</v>
      </c>
      <c r="G15263">
        <v>6.32</v>
      </c>
    </row>
    <row r="15264" spans="5:7">
      <c r="E15264" s="80">
        <v>44924</v>
      </c>
      <c r="F15264">
        <v>2022</v>
      </c>
      <c r="G15264">
        <v>6.35</v>
      </c>
    </row>
    <row r="15265" spans="5:7">
      <c r="E15265" s="80">
        <v>44925</v>
      </c>
      <c r="F15265">
        <v>2022</v>
      </c>
      <c r="G15265">
        <v>6.35</v>
      </c>
    </row>
    <row r="15266" spans="5:7">
      <c r="E15266" s="80">
        <v>44926</v>
      </c>
      <c r="F15266">
        <v>2022</v>
      </c>
      <c r="G15266">
        <v>6.35</v>
      </c>
    </row>
    <row r="15267" spans="5:7">
      <c r="E15267" s="80">
        <v>44927</v>
      </c>
      <c r="F15267">
        <v>2023</v>
      </c>
      <c r="G15267">
        <v>6.35</v>
      </c>
    </row>
    <row r="15268" spans="5:7">
      <c r="E15268" s="80">
        <v>44928</v>
      </c>
      <c r="F15268">
        <v>2023</v>
      </c>
      <c r="G15268">
        <v>6.35</v>
      </c>
    </row>
    <row r="15269" spans="5:7">
      <c r="E15269" s="80">
        <v>44929</v>
      </c>
      <c r="F15269">
        <v>2023</v>
      </c>
      <c r="G15269">
        <v>6.35</v>
      </c>
    </row>
    <row r="15270" spans="5:7">
      <c r="E15270" s="80">
        <v>44930</v>
      </c>
      <c r="F15270">
        <v>2023</v>
      </c>
      <c r="G15270">
        <v>6.35</v>
      </c>
    </row>
    <row r="15271" spans="5:7">
      <c r="E15271" s="80">
        <v>44931</v>
      </c>
      <c r="F15271">
        <v>2023</v>
      </c>
      <c r="G15271">
        <v>6.35</v>
      </c>
    </row>
    <row r="15272" spans="5:7">
      <c r="E15272" s="80">
        <v>44932</v>
      </c>
      <c r="F15272">
        <v>2023</v>
      </c>
      <c r="G15272">
        <v>6.35</v>
      </c>
    </row>
    <row r="15273" spans="5:7">
      <c r="E15273" s="80">
        <v>44933</v>
      </c>
      <c r="F15273">
        <v>2023</v>
      </c>
      <c r="G15273">
        <v>6.35</v>
      </c>
    </row>
    <row r="15274" spans="5:7">
      <c r="E15274" s="80">
        <v>44934</v>
      </c>
      <c r="F15274">
        <v>2023</v>
      </c>
      <c r="G15274">
        <v>6.35</v>
      </c>
    </row>
    <row r="15275" spans="5:7">
      <c r="E15275" s="80">
        <v>44935</v>
      </c>
      <c r="F15275">
        <v>2023</v>
      </c>
      <c r="G15275">
        <v>6.35</v>
      </c>
    </row>
    <row r="15276" spans="5:7">
      <c r="E15276" s="80">
        <v>44936</v>
      </c>
      <c r="F15276">
        <v>2023</v>
      </c>
      <c r="G15276">
        <v>6.35</v>
      </c>
    </row>
    <row r="15277" spans="5:7">
      <c r="E15277" s="80">
        <v>44937</v>
      </c>
      <c r="F15277">
        <v>2023</v>
      </c>
      <c r="G15277">
        <v>6.35</v>
      </c>
    </row>
    <row r="15278" spans="5:7">
      <c r="E15278" s="80">
        <v>44938</v>
      </c>
      <c r="F15278">
        <v>2023</v>
      </c>
      <c r="G15278">
        <v>6.41</v>
      </c>
    </row>
    <row r="15279" spans="5:7">
      <c r="E15279" s="80">
        <v>44939</v>
      </c>
      <c r="F15279">
        <v>2023</v>
      </c>
      <c r="G15279">
        <v>6.41</v>
      </c>
    </row>
    <row r="15280" spans="5:7">
      <c r="E15280" s="80">
        <v>44940</v>
      </c>
      <c r="F15280">
        <v>2023</v>
      </c>
      <c r="G15280">
        <v>6.41</v>
      </c>
    </row>
    <row r="15281" spans="5:7">
      <c r="E15281" s="80">
        <v>44941</v>
      </c>
      <c r="F15281">
        <v>2023</v>
      </c>
      <c r="G15281">
        <v>6.41</v>
      </c>
    </row>
    <row r="15282" spans="5:7">
      <c r="E15282" s="80">
        <v>44942</v>
      </c>
      <c r="F15282">
        <v>2023</v>
      </c>
      <c r="G15282">
        <v>6.41</v>
      </c>
    </row>
    <row r="15283" spans="5:7">
      <c r="E15283" s="80">
        <v>44943</v>
      </c>
      <c r="F15283">
        <v>2023</v>
      </c>
      <c r="G15283">
        <v>6.41</v>
      </c>
    </row>
    <row r="15284" spans="5:7">
      <c r="E15284" s="80">
        <v>44944</v>
      </c>
      <c r="F15284">
        <v>2023</v>
      </c>
      <c r="G15284">
        <v>6.41</v>
      </c>
    </row>
    <row r="15285" spans="5:7">
      <c r="E15285" s="80">
        <v>44945</v>
      </c>
      <c r="F15285">
        <v>2023</v>
      </c>
      <c r="G15285">
        <v>6.44</v>
      </c>
    </row>
    <row r="15286" spans="5:7">
      <c r="E15286" s="80">
        <v>44946</v>
      </c>
      <c r="F15286">
        <v>2023</v>
      </c>
      <c r="G15286">
        <v>6.44</v>
      </c>
    </row>
    <row r="15287" spans="5:7">
      <c r="E15287" s="80">
        <v>44947</v>
      </c>
      <c r="F15287">
        <v>2023</v>
      </c>
      <c r="G15287">
        <v>6.44</v>
      </c>
    </row>
    <row r="15288" spans="5:7">
      <c r="E15288" s="80">
        <v>44948</v>
      </c>
      <c r="F15288">
        <v>2023</v>
      </c>
      <c r="G15288">
        <v>6.44</v>
      </c>
    </row>
    <row r="15289" spans="5:7">
      <c r="E15289" s="80">
        <v>44949</v>
      </c>
      <c r="F15289">
        <v>2023</v>
      </c>
      <c r="G15289">
        <v>6.44</v>
      </c>
    </row>
    <row r="15290" spans="5:7">
      <c r="E15290" s="80">
        <v>44950</v>
      </c>
      <c r="F15290">
        <v>2023</v>
      </c>
      <c r="G15290">
        <v>6.44</v>
      </c>
    </row>
    <row r="15291" spans="5:7">
      <c r="E15291" s="80">
        <v>44951</v>
      </c>
      <c r="F15291">
        <v>2023</v>
      </c>
      <c r="G15291">
        <v>6.44</v>
      </c>
    </row>
    <row r="15292" spans="5:7">
      <c r="E15292" s="80">
        <v>44952</v>
      </c>
      <c r="F15292">
        <v>2023</v>
      </c>
      <c r="G15292">
        <v>6.52</v>
      </c>
    </row>
    <row r="15293" spans="5:7">
      <c r="E15293" s="80">
        <v>44953</v>
      </c>
      <c r="F15293">
        <v>2023</v>
      </c>
      <c r="G15293">
        <v>6.52</v>
      </c>
    </row>
    <row r="15294" spans="5:7">
      <c r="E15294" s="80">
        <v>44954</v>
      </c>
      <c r="F15294">
        <v>2023</v>
      </c>
      <c r="G15294">
        <v>6.52</v>
      </c>
    </row>
    <row r="15295" spans="5:7">
      <c r="E15295" s="80">
        <v>44955</v>
      </c>
      <c r="F15295">
        <v>2023</v>
      </c>
      <c r="G15295">
        <v>6.52</v>
      </c>
    </row>
    <row r="15296" spans="5:7">
      <c r="E15296" s="80">
        <v>44956</v>
      </c>
      <c r="F15296">
        <v>2023</v>
      </c>
      <c r="G15296">
        <v>6.52</v>
      </c>
    </row>
    <row r="15297" spans="5:7">
      <c r="E15297" s="80">
        <v>44957</v>
      </c>
      <c r="F15297">
        <v>2023</v>
      </c>
      <c r="G15297">
        <v>6.52</v>
      </c>
    </row>
    <row r="15298" spans="5:7">
      <c r="E15298" s="80">
        <v>44958</v>
      </c>
      <c r="F15298">
        <v>2023</v>
      </c>
      <c r="G15298">
        <v>6.52</v>
      </c>
    </row>
    <row r="15299" spans="5:7">
      <c r="E15299" s="80">
        <v>44959</v>
      </c>
      <c r="F15299">
        <v>2023</v>
      </c>
      <c r="G15299">
        <v>6.58</v>
      </c>
    </row>
    <row r="15300" spans="5:7">
      <c r="E15300" s="80">
        <v>44960</v>
      </c>
      <c r="F15300">
        <v>2023</v>
      </c>
      <c r="G15300">
        <v>6.58</v>
      </c>
    </row>
    <row r="15301" spans="5:7">
      <c r="E15301" s="80">
        <v>44961</v>
      </c>
      <c r="F15301">
        <v>2023</v>
      </c>
      <c r="G15301">
        <v>6.58</v>
      </c>
    </row>
    <row r="15302" spans="5:7">
      <c r="E15302" s="80">
        <v>44962</v>
      </c>
      <c r="F15302">
        <v>2023</v>
      </c>
      <c r="G15302">
        <v>6.58</v>
      </c>
    </row>
    <row r="15303" spans="5:7">
      <c r="E15303" s="80">
        <v>44963</v>
      </c>
      <c r="F15303">
        <v>2023</v>
      </c>
      <c r="G15303">
        <v>6.58</v>
      </c>
    </row>
    <row r="15304" spans="5:7">
      <c r="E15304" s="80">
        <v>44964</v>
      </c>
      <c r="F15304">
        <v>2023</v>
      </c>
      <c r="G15304">
        <v>6.58</v>
      </c>
    </row>
    <row r="15305" spans="5:7">
      <c r="E15305" s="80">
        <v>44965</v>
      </c>
      <c r="F15305">
        <v>2023</v>
      </c>
      <c r="G15305">
        <v>6.58</v>
      </c>
    </row>
    <row r="15306" spans="5:7">
      <c r="E15306" s="80">
        <v>44966</v>
      </c>
      <c r="F15306">
        <v>2023</v>
      </c>
      <c r="G15306">
        <v>6.59</v>
      </c>
    </row>
    <row r="15307" spans="5:7">
      <c r="E15307" s="80">
        <v>44967</v>
      </c>
      <c r="F15307">
        <v>2023</v>
      </c>
      <c r="G15307">
        <v>6.59</v>
      </c>
    </row>
    <row r="15308" spans="5:7">
      <c r="E15308" s="80">
        <v>44968</v>
      </c>
      <c r="F15308">
        <v>2023</v>
      </c>
      <c r="G15308">
        <v>6.59</v>
      </c>
    </row>
    <row r="15309" spans="5:7">
      <c r="E15309" s="80">
        <v>44969</v>
      </c>
      <c r="F15309">
        <v>2023</v>
      </c>
      <c r="G15309">
        <v>6.59</v>
      </c>
    </row>
    <row r="15310" spans="5:7">
      <c r="E15310" s="80">
        <v>44970</v>
      </c>
      <c r="F15310">
        <v>2023</v>
      </c>
      <c r="G15310">
        <v>6.59</v>
      </c>
    </row>
    <row r="15311" spans="5:7">
      <c r="E15311" s="80">
        <v>44971</v>
      </c>
      <c r="F15311">
        <v>2023</v>
      </c>
      <c r="G15311">
        <v>6.59</v>
      </c>
    </row>
    <row r="15312" spans="5:7">
      <c r="E15312" s="80">
        <v>44972</v>
      </c>
      <c r="F15312">
        <v>2023</v>
      </c>
      <c r="G15312">
        <v>6.59</v>
      </c>
    </row>
    <row r="15313" spans="5:7">
      <c r="E15313" s="80">
        <v>44973</v>
      </c>
      <c r="F15313">
        <v>2023</v>
      </c>
      <c r="G15313">
        <v>6.61</v>
      </c>
    </row>
    <row r="15314" spans="5:7">
      <c r="E15314" s="80">
        <v>44974</v>
      </c>
      <c r="F15314">
        <v>2023</v>
      </c>
      <c r="G15314">
        <v>6.61</v>
      </c>
    </row>
    <row r="15315" spans="5:7">
      <c r="E15315" s="80">
        <v>44975</v>
      </c>
      <c r="F15315">
        <v>2023</v>
      </c>
      <c r="G15315">
        <v>6.61</v>
      </c>
    </row>
    <row r="15316" spans="5:7">
      <c r="E15316" s="80">
        <v>44976</v>
      </c>
      <c r="F15316">
        <v>2023</v>
      </c>
      <c r="G15316">
        <v>6.61</v>
      </c>
    </row>
    <row r="15317" spans="5:7">
      <c r="E15317" s="80">
        <v>44977</v>
      </c>
      <c r="F15317">
        <v>2023</v>
      </c>
      <c r="G15317">
        <v>6.61</v>
      </c>
    </row>
    <row r="15318" spans="5:7">
      <c r="E15318" s="80">
        <v>44978</v>
      </c>
      <c r="F15318">
        <v>2023</v>
      </c>
      <c r="G15318">
        <v>6.61</v>
      </c>
    </row>
    <row r="15319" spans="5:7">
      <c r="E15319" s="80">
        <v>44979</v>
      </c>
      <c r="F15319">
        <v>2023</v>
      </c>
      <c r="G15319">
        <v>6.61</v>
      </c>
    </row>
    <row r="15320" spans="5:7">
      <c r="E15320" s="80">
        <v>44980</v>
      </c>
      <c r="F15320">
        <v>2023</v>
      </c>
      <c r="G15320">
        <v>6.69</v>
      </c>
    </row>
    <row r="15321" spans="5:7">
      <c r="E15321" s="80">
        <v>44981</v>
      </c>
      <c r="F15321">
        <v>2023</v>
      </c>
      <c r="G15321">
        <v>6.69</v>
      </c>
    </row>
    <row r="15322" spans="5:7">
      <c r="E15322" s="80">
        <v>44982</v>
      </c>
      <c r="F15322">
        <v>2023</v>
      </c>
      <c r="G15322">
        <v>6.69</v>
      </c>
    </row>
    <row r="15323" spans="5:7">
      <c r="E15323" s="80">
        <v>44983</v>
      </c>
      <c r="F15323">
        <v>2023</v>
      </c>
      <c r="G15323">
        <v>6.69</v>
      </c>
    </row>
    <row r="15324" spans="5:7">
      <c r="E15324" s="80">
        <v>44984</v>
      </c>
      <c r="F15324">
        <v>2023</v>
      </c>
      <c r="G15324">
        <v>6.69</v>
      </c>
    </row>
    <row r="15325" spans="5:7">
      <c r="E15325" s="80">
        <v>44985</v>
      </c>
      <c r="F15325">
        <v>2023</v>
      </c>
      <c r="G15325">
        <v>6.69</v>
      </c>
    </row>
    <row r="15326" spans="5:7">
      <c r="E15326" s="80">
        <v>44986</v>
      </c>
      <c r="F15326">
        <v>2023</v>
      </c>
      <c r="G15326">
        <v>6.69</v>
      </c>
    </row>
    <row r="15327" spans="5:7">
      <c r="E15327" s="80">
        <v>44987</v>
      </c>
      <c r="F15327">
        <v>2023</v>
      </c>
      <c r="G15327">
        <v>6.72</v>
      </c>
    </row>
    <row r="15328" spans="5:7">
      <c r="E15328" s="80">
        <v>44988</v>
      </c>
      <c r="F15328">
        <v>2023</v>
      </c>
      <c r="G15328">
        <v>6.72</v>
      </c>
    </row>
    <row r="15329" spans="5:7">
      <c r="E15329" s="80">
        <v>44989</v>
      </c>
      <c r="F15329">
        <v>2023</v>
      </c>
      <c r="G15329">
        <v>6.72</v>
      </c>
    </row>
    <row r="15330" spans="5:7">
      <c r="E15330" s="80">
        <v>44990</v>
      </c>
      <c r="F15330">
        <v>2023</v>
      </c>
      <c r="G15330">
        <v>6.72</v>
      </c>
    </row>
    <row r="15331" spans="5:7">
      <c r="E15331" s="80">
        <v>44991</v>
      </c>
      <c r="F15331">
        <v>2023</v>
      </c>
      <c r="G15331">
        <v>6.72</v>
      </c>
    </row>
    <row r="15332" spans="5:7">
      <c r="E15332" s="80">
        <v>44992</v>
      </c>
      <c r="F15332">
        <v>2023</v>
      </c>
      <c r="G15332">
        <v>6.72</v>
      </c>
    </row>
    <row r="15333" spans="5:7">
      <c r="E15333" s="80">
        <v>44993</v>
      </c>
      <c r="F15333">
        <v>2023</v>
      </c>
      <c r="G15333">
        <v>6.72</v>
      </c>
    </row>
    <row r="15334" spans="5:7">
      <c r="E15334" s="80">
        <v>44994</v>
      </c>
      <c r="F15334">
        <v>2023</v>
      </c>
      <c r="G15334">
        <v>6.71</v>
      </c>
    </row>
    <row r="15335" spans="5:7">
      <c r="E15335" s="80">
        <v>44995</v>
      </c>
      <c r="F15335">
        <v>2023</v>
      </c>
      <c r="G15335">
        <v>6.71</v>
      </c>
    </row>
    <row r="15336" spans="5:7">
      <c r="E15336" s="80">
        <v>44996</v>
      </c>
      <c r="F15336">
        <v>2023</v>
      </c>
      <c r="G15336">
        <v>6.71</v>
      </c>
    </row>
    <row r="15337" spans="5:7">
      <c r="E15337" s="80">
        <v>44997</v>
      </c>
      <c r="F15337">
        <v>2023</v>
      </c>
      <c r="G15337">
        <v>6.71</v>
      </c>
    </row>
    <row r="15338" spans="5:7">
      <c r="E15338" s="80">
        <v>44998</v>
      </c>
      <c r="F15338">
        <v>2023</v>
      </c>
      <c r="G15338">
        <v>6.71</v>
      </c>
    </row>
    <row r="15339" spans="5:7">
      <c r="E15339" s="80">
        <v>44999</v>
      </c>
      <c r="F15339">
        <v>2023</v>
      </c>
      <c r="G15339">
        <v>6.71</v>
      </c>
    </row>
    <row r="15340" spans="5:7">
      <c r="E15340" s="80">
        <v>45000</v>
      </c>
      <c r="F15340">
        <v>2023</v>
      </c>
      <c r="G15340">
        <v>6.71</v>
      </c>
    </row>
    <row r="15341" spans="5:7">
      <c r="E15341" s="80">
        <v>45001</v>
      </c>
      <c r="F15341">
        <v>2023</v>
      </c>
      <c r="G15341">
        <v>6.69</v>
      </c>
    </row>
    <row r="15342" spans="5:7">
      <c r="E15342" s="80">
        <v>45002</v>
      </c>
      <c r="F15342">
        <v>2023</v>
      </c>
      <c r="G15342">
        <v>6.69</v>
      </c>
    </row>
    <row r="15343" spans="5:7">
      <c r="E15343" s="80">
        <v>45003</v>
      </c>
      <c r="F15343">
        <v>2023</v>
      </c>
      <c r="G15343">
        <v>6.69</v>
      </c>
    </row>
    <row r="15344" spans="5:7">
      <c r="E15344" s="80">
        <v>45004</v>
      </c>
      <c r="F15344">
        <v>2023</v>
      </c>
      <c r="G15344">
        <v>6.69</v>
      </c>
    </row>
    <row r="15345" spans="5:7">
      <c r="E15345" s="80">
        <v>45005</v>
      </c>
      <c r="F15345">
        <v>2023</v>
      </c>
      <c r="G15345">
        <v>6.69</v>
      </c>
    </row>
    <row r="15346" spans="5:7">
      <c r="E15346" s="80">
        <v>45006</v>
      </c>
      <c r="F15346">
        <v>2023</v>
      </c>
      <c r="G15346">
        <v>6.69</v>
      </c>
    </row>
    <row r="15347" spans="5:7">
      <c r="E15347" s="80">
        <v>45007</v>
      </c>
      <c r="F15347">
        <v>2023</v>
      </c>
      <c r="G15347">
        <v>6.69</v>
      </c>
    </row>
    <row r="15348" spans="5:7">
      <c r="E15348" s="80">
        <v>45008</v>
      </c>
      <c r="F15348">
        <v>2023</v>
      </c>
      <c r="G15348">
        <v>6.69</v>
      </c>
    </row>
    <row r="15349" spans="5:7">
      <c r="E15349" s="80">
        <v>45009</v>
      </c>
      <c r="F15349">
        <v>2023</v>
      </c>
      <c r="G15349">
        <v>6.69</v>
      </c>
    </row>
    <row r="15350" spans="5:7">
      <c r="E15350" s="80">
        <v>45010</v>
      </c>
      <c r="F15350">
        <v>2023</v>
      </c>
      <c r="G15350">
        <v>6.69</v>
      </c>
    </row>
    <row r="15351" spans="5:7">
      <c r="E15351" s="80">
        <v>45011</v>
      </c>
      <c r="F15351">
        <v>2023</v>
      </c>
      <c r="G15351">
        <v>6.69</v>
      </c>
    </row>
    <row r="15352" spans="5:7">
      <c r="E15352" s="80">
        <v>45012</v>
      </c>
      <c r="F15352">
        <v>2023</v>
      </c>
      <c r="G15352">
        <v>6.69</v>
      </c>
    </row>
    <row r="15353" spans="5:7">
      <c r="E15353" s="80">
        <v>45013</v>
      </c>
      <c r="F15353">
        <v>2023</v>
      </c>
      <c r="G15353">
        <v>6.69</v>
      </c>
    </row>
    <row r="15354" spans="5:7">
      <c r="E15354" s="80">
        <v>45014</v>
      </c>
      <c r="F15354">
        <v>2023</v>
      </c>
      <c r="G15354">
        <v>6.69</v>
      </c>
    </row>
    <row r="15355" spans="5:7">
      <c r="E15355" s="80">
        <v>45015</v>
      </c>
      <c r="F15355">
        <v>2023</v>
      </c>
      <c r="G15355">
        <v>6.63</v>
      </c>
    </row>
    <row r="15356" spans="5:7">
      <c r="E15356" s="80">
        <v>45016</v>
      </c>
      <c r="F15356">
        <v>2023</v>
      </c>
      <c r="G15356">
        <v>6.63</v>
      </c>
    </row>
    <row r="15357" spans="5:7">
      <c r="E15357" s="80">
        <v>45017</v>
      </c>
      <c r="F15357">
        <v>2023</v>
      </c>
      <c r="G15357">
        <v>6.63</v>
      </c>
    </row>
    <row r="15358" spans="5:7">
      <c r="E15358" s="80">
        <v>45018</v>
      </c>
      <c r="F15358">
        <v>2023</v>
      </c>
      <c r="G15358">
        <v>6.63</v>
      </c>
    </row>
    <row r="15359" spans="5:7">
      <c r="E15359" s="80">
        <v>45019</v>
      </c>
      <c r="F15359">
        <v>2023</v>
      </c>
      <c r="G15359">
        <v>6.63</v>
      </c>
    </row>
    <row r="15360" spans="5:7">
      <c r="E15360" s="80">
        <v>45020</v>
      </c>
      <c r="F15360">
        <v>2023</v>
      </c>
      <c r="G15360">
        <v>6.63</v>
      </c>
    </row>
    <row r="15361" spans="5:7">
      <c r="E15361" s="80">
        <v>45021</v>
      </c>
      <c r="F15361">
        <v>2023</v>
      </c>
      <c r="G15361">
        <v>6.63</v>
      </c>
    </row>
    <row r="15362" spans="5:7">
      <c r="E15362" s="80">
        <v>45022</v>
      </c>
      <c r="F15362">
        <v>2023</v>
      </c>
      <c r="G15362">
        <v>6.61</v>
      </c>
    </row>
    <row r="15363" spans="5:7">
      <c r="E15363" s="80">
        <v>45023</v>
      </c>
      <c r="F15363">
        <v>2023</v>
      </c>
      <c r="G15363">
        <v>6.61</v>
      </c>
    </row>
    <row r="15364" spans="5:7">
      <c r="E15364" s="80">
        <v>45024</v>
      </c>
      <c r="F15364">
        <v>2023</v>
      </c>
      <c r="G15364">
        <v>6.61</v>
      </c>
    </row>
    <row r="15365" spans="5:7">
      <c r="E15365" s="80">
        <v>45025</v>
      </c>
      <c r="F15365">
        <v>2023</v>
      </c>
      <c r="G15365">
        <v>6.61</v>
      </c>
    </row>
    <row r="15366" spans="5:7">
      <c r="E15366" s="80">
        <v>45026</v>
      </c>
      <c r="F15366">
        <v>2023</v>
      </c>
      <c r="G15366">
        <v>6.61</v>
      </c>
    </row>
    <row r="15367" spans="5:7">
      <c r="E15367" s="80">
        <v>45027</v>
      </c>
      <c r="F15367">
        <v>2023</v>
      </c>
      <c r="G15367">
        <v>6.61</v>
      </c>
    </row>
    <row r="15368" spans="5:7">
      <c r="E15368" s="80">
        <v>45028</v>
      </c>
      <c r="F15368">
        <v>2023</v>
      </c>
      <c r="G15368">
        <v>6.61</v>
      </c>
    </row>
    <row r="15369" spans="5:7">
      <c r="E15369" s="80">
        <v>45029</v>
      </c>
      <c r="F15369">
        <v>2023</v>
      </c>
      <c r="G15369">
        <v>6.63</v>
      </c>
    </row>
    <row r="15370" spans="5:7">
      <c r="E15370" s="80">
        <v>45030</v>
      </c>
      <c r="F15370">
        <v>2023</v>
      </c>
      <c r="G15370">
        <v>6.63</v>
      </c>
    </row>
    <row r="15371" spans="5:7">
      <c r="E15371" s="80">
        <v>45031</v>
      </c>
      <c r="F15371">
        <v>2023</v>
      </c>
      <c r="G15371">
        <v>6.63</v>
      </c>
    </row>
    <row r="15372" spans="5:7">
      <c r="E15372" s="80">
        <v>45032</v>
      </c>
      <c r="F15372">
        <v>2023</v>
      </c>
      <c r="G15372">
        <v>6.63</v>
      </c>
    </row>
    <row r="15373" spans="5:7">
      <c r="E15373" s="80">
        <v>45033</v>
      </c>
      <c r="F15373">
        <v>2023</v>
      </c>
      <c r="G15373">
        <v>6.63</v>
      </c>
    </row>
    <row r="15374" spans="5:7">
      <c r="E15374" s="80">
        <v>45034</v>
      </c>
      <c r="F15374">
        <v>2023</v>
      </c>
      <c r="G15374">
        <v>6.63</v>
      </c>
    </row>
    <row r="15375" spans="5:7">
      <c r="E15375" s="80">
        <v>45035</v>
      </c>
      <c r="F15375">
        <v>2023</v>
      </c>
      <c r="G15375">
        <v>6.63</v>
      </c>
    </row>
    <row r="15376" spans="5:7">
      <c r="E15376" s="80">
        <v>45036</v>
      </c>
      <c r="F15376">
        <v>2023</v>
      </c>
      <c r="G15376">
        <v>6.64</v>
      </c>
    </row>
    <row r="15377" spans="5:7">
      <c r="E15377" s="80">
        <v>45037</v>
      </c>
      <c r="F15377">
        <v>2023</v>
      </c>
      <c r="G15377">
        <v>6.64</v>
      </c>
    </row>
    <row r="15378" spans="5:7">
      <c r="E15378" s="80">
        <v>45038</v>
      </c>
      <c r="F15378">
        <v>2023</v>
      </c>
      <c r="G15378">
        <v>6.64</v>
      </c>
    </row>
    <row r="15379" spans="5:7">
      <c r="E15379" s="80">
        <v>45039</v>
      </c>
      <c r="F15379">
        <v>2023</v>
      </c>
      <c r="G15379">
        <v>6.64</v>
      </c>
    </row>
    <row r="15380" spans="5:7">
      <c r="E15380" s="80">
        <v>45040</v>
      </c>
      <c r="F15380">
        <v>2023</v>
      </c>
      <c r="G15380">
        <v>6.64</v>
      </c>
    </row>
    <row r="15381" spans="5:7">
      <c r="E15381" s="80">
        <v>45041</v>
      </c>
      <c r="F15381">
        <v>2023</v>
      </c>
      <c r="G15381">
        <v>6.64</v>
      </c>
    </row>
    <row r="15382" spans="5:7">
      <c r="E15382" s="80">
        <v>45042</v>
      </c>
      <c r="F15382">
        <v>2023</v>
      </c>
      <c r="G15382">
        <v>6.64</v>
      </c>
    </row>
    <row r="15383" spans="5:7">
      <c r="E15383" s="80">
        <v>45043</v>
      </c>
      <c r="F15383">
        <v>2023</v>
      </c>
      <c r="G15383">
        <v>6.68</v>
      </c>
    </row>
    <row r="15384" spans="5:7">
      <c r="E15384" s="80">
        <v>45044</v>
      </c>
      <c r="F15384">
        <v>2023</v>
      </c>
      <c r="G15384">
        <v>6.68</v>
      </c>
    </row>
    <row r="15385" spans="5:7">
      <c r="E15385" s="80">
        <v>45045</v>
      </c>
      <c r="F15385">
        <v>2023</v>
      </c>
      <c r="G15385">
        <v>6.68</v>
      </c>
    </row>
    <row r="15386" spans="5:7">
      <c r="E15386" s="80">
        <v>45046</v>
      </c>
      <c r="F15386">
        <v>2023</v>
      </c>
      <c r="G15386">
        <v>6.68</v>
      </c>
    </row>
    <row r="15387" spans="5:7">
      <c r="E15387" s="80">
        <v>45047</v>
      </c>
      <c r="F15387">
        <v>2023</v>
      </c>
      <c r="G15387">
        <v>6.68</v>
      </c>
    </row>
    <row r="15388" spans="5:7">
      <c r="E15388" s="80">
        <v>45048</v>
      </c>
      <c r="F15388">
        <v>2023</v>
      </c>
      <c r="G15388">
        <v>6.68</v>
      </c>
    </row>
    <row r="15389" spans="5:7">
      <c r="E15389" s="80">
        <v>45049</v>
      </c>
      <c r="F15389">
        <v>2023</v>
      </c>
      <c r="G15389">
        <v>6.68</v>
      </c>
    </row>
    <row r="15390" spans="5:7">
      <c r="E15390" s="80">
        <v>45050</v>
      </c>
      <c r="F15390">
        <v>2023</v>
      </c>
      <c r="G15390">
        <v>6.73</v>
      </c>
    </row>
    <row r="15391" spans="5:7">
      <c r="E15391" s="80">
        <v>45051</v>
      </c>
      <c r="F15391">
        <v>2023</v>
      </c>
      <c r="G15391">
        <v>6.73</v>
      </c>
    </row>
    <row r="15392" spans="5:7">
      <c r="E15392" s="80">
        <v>45052</v>
      </c>
      <c r="F15392">
        <v>2023</v>
      </c>
      <c r="G15392">
        <v>6.73</v>
      </c>
    </row>
    <row r="15393" spans="5:7">
      <c r="E15393" s="80">
        <v>45053</v>
      </c>
      <c r="F15393">
        <v>2023</v>
      </c>
      <c r="G15393">
        <v>6.73</v>
      </c>
    </row>
    <row r="15394" spans="5:7">
      <c r="E15394" s="80">
        <v>45054</v>
      </c>
      <c r="F15394">
        <v>2023</v>
      </c>
      <c r="G15394">
        <v>6.73</v>
      </c>
    </row>
    <row r="15395" spans="5:7">
      <c r="E15395" s="80">
        <v>45055</v>
      </c>
      <c r="F15395">
        <v>2023</v>
      </c>
      <c r="G15395">
        <v>6.73</v>
      </c>
    </row>
    <row r="15396" spans="5:7">
      <c r="E15396" s="80">
        <v>45056</v>
      </c>
      <c r="F15396">
        <v>2023</v>
      </c>
      <c r="G15396">
        <v>6.73</v>
      </c>
    </row>
    <row r="15397" spans="5:7">
      <c r="E15397" s="80">
        <v>45057</v>
      </c>
      <c r="F15397">
        <v>2023</v>
      </c>
      <c r="G15397">
        <v>6.69</v>
      </c>
    </row>
    <row r="15398" spans="5:7">
      <c r="E15398" s="80">
        <v>45058</v>
      </c>
      <c r="F15398">
        <v>2023</v>
      </c>
      <c r="G15398">
        <v>6.69</v>
      </c>
    </row>
    <row r="15399" spans="5:7">
      <c r="E15399" s="80">
        <v>45059</v>
      </c>
      <c r="F15399">
        <v>2023</v>
      </c>
      <c r="G15399">
        <v>6.69</v>
      </c>
    </row>
    <row r="15400" spans="5:7">
      <c r="E15400" s="80">
        <v>45060</v>
      </c>
      <c r="F15400">
        <v>2023</v>
      </c>
      <c r="G15400">
        <v>6.69</v>
      </c>
    </row>
    <row r="15401" spans="5:7">
      <c r="E15401" s="80">
        <v>45061</v>
      </c>
      <c r="F15401">
        <v>2023</v>
      </c>
      <c r="G15401">
        <v>6.69</v>
      </c>
    </row>
    <row r="15402" spans="5:7">
      <c r="E15402" s="80">
        <v>45062</v>
      </c>
      <c r="F15402">
        <v>2023</v>
      </c>
      <c r="G15402">
        <v>6.69</v>
      </c>
    </row>
    <row r="15403" spans="5:7">
      <c r="E15403" s="80">
        <v>45063</v>
      </c>
      <c r="F15403">
        <v>2023</v>
      </c>
      <c r="G15403">
        <v>6.69</v>
      </c>
    </row>
    <row r="15404" spans="5:7">
      <c r="E15404" s="80">
        <v>45064</v>
      </c>
      <c r="F15404">
        <v>2023</v>
      </c>
      <c r="G15404">
        <v>6.62</v>
      </c>
    </row>
    <row r="15405" spans="5:7">
      <c r="E15405" s="80">
        <v>45065</v>
      </c>
      <c r="F15405">
        <v>2023</v>
      </c>
      <c r="G15405">
        <v>6.62</v>
      </c>
    </row>
    <row r="15406" spans="5:7">
      <c r="E15406" s="80">
        <v>45066</v>
      </c>
      <c r="F15406">
        <v>2023</v>
      </c>
      <c r="G15406">
        <v>6.62</v>
      </c>
    </row>
    <row r="15407" spans="5:7">
      <c r="E15407" s="80">
        <v>45067</v>
      </c>
      <c r="F15407">
        <v>2023</v>
      </c>
      <c r="G15407">
        <v>6.62</v>
      </c>
    </row>
    <row r="15408" spans="5:7">
      <c r="E15408" s="80">
        <v>45068</v>
      </c>
      <c r="F15408">
        <v>2023</v>
      </c>
      <c r="G15408">
        <v>6.62</v>
      </c>
    </row>
    <row r="15409" spans="5:7">
      <c r="E15409" s="80">
        <v>45069</v>
      </c>
      <c r="F15409">
        <v>2023</v>
      </c>
      <c r="G15409">
        <v>6.62</v>
      </c>
    </row>
    <row r="15410" spans="5:7">
      <c r="E15410" s="80">
        <v>45070</v>
      </c>
      <c r="F15410">
        <v>2023</v>
      </c>
      <c r="G15410">
        <v>6.62</v>
      </c>
    </row>
    <row r="15411" spans="5:7">
      <c r="E15411" s="80">
        <v>45071</v>
      </c>
      <c r="F15411">
        <v>2023</v>
      </c>
      <c r="G15411">
        <v>6.53</v>
      </c>
    </row>
    <row r="15412" spans="5:7">
      <c r="E15412" s="80">
        <v>45072</v>
      </c>
      <c r="F15412">
        <v>2023</v>
      </c>
      <c r="G15412">
        <v>6.53</v>
      </c>
    </row>
    <row r="15413" spans="5:7">
      <c r="E15413" s="80">
        <v>45073</v>
      </c>
      <c r="F15413">
        <v>2023</v>
      </c>
      <c r="G15413">
        <v>6.53</v>
      </c>
    </row>
    <row r="15414" spans="5:7">
      <c r="E15414" s="80">
        <v>45074</v>
      </c>
      <c r="F15414">
        <v>2023</v>
      </c>
      <c r="G15414">
        <v>6.53</v>
      </c>
    </row>
    <row r="15415" spans="5:7">
      <c r="E15415" s="80">
        <v>45075</v>
      </c>
      <c r="F15415">
        <v>2023</v>
      </c>
      <c r="G15415">
        <v>6.53</v>
      </c>
    </row>
    <row r="15416" spans="5:7">
      <c r="E15416" s="80">
        <v>45076</v>
      </c>
      <c r="F15416">
        <v>2023</v>
      </c>
      <c r="G15416">
        <v>6.53</v>
      </c>
    </row>
    <row r="15417" spans="5:7">
      <c r="E15417" s="80">
        <v>45077</v>
      </c>
      <c r="F15417">
        <v>2023</v>
      </c>
      <c r="G15417">
        <v>6.53</v>
      </c>
    </row>
    <row r="15418" spans="5:7">
      <c r="E15418" s="80">
        <v>45078</v>
      </c>
      <c r="F15418">
        <v>2023</v>
      </c>
      <c r="G15418">
        <v>6.43</v>
      </c>
    </row>
    <row r="15419" spans="5:7">
      <c r="E15419" s="80">
        <v>45079</v>
      </c>
      <c r="F15419">
        <v>2023</v>
      </c>
      <c r="G15419">
        <v>6.43</v>
      </c>
    </row>
    <row r="15420" spans="5:7">
      <c r="E15420" s="80">
        <v>45080</v>
      </c>
      <c r="F15420">
        <v>2023</v>
      </c>
      <c r="G15420">
        <v>6.43</v>
      </c>
    </row>
    <row r="15421" spans="5:7">
      <c r="E15421" s="80">
        <v>45081</v>
      </c>
      <c r="F15421">
        <v>2023</v>
      </c>
      <c r="G15421">
        <v>6.43</v>
      </c>
    </row>
    <row r="15422" spans="5:7">
      <c r="E15422" s="80">
        <v>45082</v>
      </c>
      <c r="F15422">
        <v>2023</v>
      </c>
      <c r="G15422">
        <v>6.43</v>
      </c>
    </row>
    <row r="15423" spans="5:7">
      <c r="E15423" s="80">
        <v>45083</v>
      </c>
      <c r="F15423">
        <v>2023</v>
      </c>
      <c r="G15423">
        <v>6.43</v>
      </c>
    </row>
    <row r="15424" spans="5:7">
      <c r="E15424" s="80">
        <v>45084</v>
      </c>
      <c r="F15424">
        <v>2023</v>
      </c>
      <c r="G15424">
        <v>6.43</v>
      </c>
    </row>
    <row r="15425" spans="5:7">
      <c r="E15425" s="80">
        <v>45085</v>
      </c>
      <c r="F15425">
        <v>2023</v>
      </c>
      <c r="G15425">
        <v>6.41</v>
      </c>
    </row>
    <row r="15426" spans="5:7">
      <c r="E15426" s="80">
        <v>45086</v>
      </c>
      <c r="F15426">
        <v>2023</v>
      </c>
      <c r="G15426">
        <v>6.41</v>
      </c>
    </row>
    <row r="15427" spans="5:7">
      <c r="E15427" s="80">
        <v>45087</v>
      </c>
      <c r="F15427">
        <v>2023</v>
      </c>
      <c r="G15427">
        <v>6.41</v>
      </c>
    </row>
    <row r="15428" spans="5:7">
      <c r="E15428" s="80">
        <v>45088</v>
      </c>
      <c r="F15428">
        <v>2023</v>
      </c>
      <c r="G15428">
        <v>6.41</v>
      </c>
    </row>
    <row r="15429" spans="5:7">
      <c r="E15429" s="80">
        <v>45089</v>
      </c>
      <c r="F15429">
        <v>2023</v>
      </c>
      <c r="G15429">
        <v>6.41</v>
      </c>
    </row>
    <row r="15430" spans="5:7">
      <c r="E15430" s="80">
        <v>45090</v>
      </c>
      <c r="F15430">
        <v>2023</v>
      </c>
      <c r="G15430">
        <v>6.41</v>
      </c>
    </row>
    <row r="15431" spans="5:7">
      <c r="E15431" s="80">
        <v>45091</v>
      </c>
      <c r="F15431">
        <v>2023</v>
      </c>
      <c r="G15431">
        <v>6.41</v>
      </c>
    </row>
    <row r="15432" spans="5:7">
      <c r="E15432" s="80">
        <v>45092</v>
      </c>
      <c r="F15432">
        <v>2023</v>
      </c>
      <c r="G15432">
        <v>6.36</v>
      </c>
    </row>
    <row r="15433" spans="5:7">
      <c r="E15433" s="80">
        <v>45093</v>
      </c>
      <c r="F15433">
        <v>2023</v>
      </c>
      <c r="G15433">
        <v>6.36</v>
      </c>
    </row>
    <row r="15434" spans="5:7">
      <c r="E15434" s="80">
        <v>45094</v>
      </c>
      <c r="F15434">
        <v>2023</v>
      </c>
      <c r="G15434">
        <v>6.36</v>
      </c>
    </row>
    <row r="15435" spans="5:7">
      <c r="E15435" s="80">
        <v>45095</v>
      </c>
      <c r="F15435">
        <v>2023</v>
      </c>
      <c r="G15435">
        <v>6.36</v>
      </c>
    </row>
    <row r="15436" spans="5:7">
      <c r="E15436" s="80">
        <v>45096</v>
      </c>
      <c r="F15436">
        <v>2023</v>
      </c>
      <c r="G15436">
        <v>6.36</v>
      </c>
    </row>
    <row r="15437" spans="5:7">
      <c r="E15437" s="80">
        <v>45097</v>
      </c>
      <c r="F15437">
        <v>2023</v>
      </c>
      <c r="G15437">
        <v>6.36</v>
      </c>
    </row>
    <row r="15438" spans="5:7">
      <c r="E15438" s="80">
        <v>45098</v>
      </c>
      <c r="F15438">
        <v>2023</v>
      </c>
      <c r="G15438">
        <v>6.36</v>
      </c>
    </row>
    <row r="15439" spans="5:7">
      <c r="E15439" s="80">
        <v>45099</v>
      </c>
      <c r="F15439">
        <v>2023</v>
      </c>
      <c r="G15439">
        <v>6.33</v>
      </c>
    </row>
    <row r="15440" spans="5:7">
      <c r="E15440" s="80">
        <v>45100</v>
      </c>
      <c r="F15440">
        <v>2023</v>
      </c>
      <c r="G15440">
        <v>6.33</v>
      </c>
    </row>
    <row r="15441" spans="5:7">
      <c r="E15441" s="80">
        <v>45101</v>
      </c>
      <c r="F15441">
        <v>2023</v>
      </c>
      <c r="G15441">
        <v>6.33</v>
      </c>
    </row>
    <row r="15442" spans="5:7">
      <c r="E15442" s="80">
        <v>45102</v>
      </c>
      <c r="F15442">
        <v>2023</v>
      </c>
      <c r="G15442">
        <v>6.33</v>
      </c>
    </row>
    <row r="15443" spans="5:7">
      <c r="E15443" s="80">
        <v>45103</v>
      </c>
      <c r="F15443">
        <v>2023</v>
      </c>
      <c r="G15443">
        <v>6.33</v>
      </c>
    </row>
    <row r="15444" spans="5:7">
      <c r="E15444" s="80">
        <v>45104</v>
      </c>
      <c r="F15444">
        <v>2023</v>
      </c>
      <c r="G15444">
        <v>6.33</v>
      </c>
    </row>
    <row r="15445" spans="5:7">
      <c r="E15445" s="80">
        <v>45105</v>
      </c>
      <c r="F15445">
        <v>2023</v>
      </c>
      <c r="G15445">
        <v>6.33</v>
      </c>
    </row>
    <row r="15446" spans="5:7">
      <c r="E15446" s="80">
        <v>45106</v>
      </c>
      <c r="F15446">
        <v>2023</v>
      </c>
      <c r="G15446">
        <v>6.28</v>
      </c>
    </row>
    <row r="15447" spans="5:7">
      <c r="E15447" s="80">
        <v>45107</v>
      </c>
      <c r="F15447">
        <v>2023</v>
      </c>
      <c r="G15447">
        <v>6.28</v>
      </c>
    </row>
    <row r="15448" spans="5:7">
      <c r="E15448" s="80">
        <v>45108</v>
      </c>
      <c r="F15448">
        <v>2023</v>
      </c>
      <c r="G15448">
        <v>6.28</v>
      </c>
    </row>
    <row r="15449" spans="5:7">
      <c r="E15449" s="80">
        <v>45109</v>
      </c>
      <c r="F15449">
        <v>2023</v>
      </c>
      <c r="G15449">
        <v>6.28</v>
      </c>
    </row>
    <row r="15450" spans="5:7">
      <c r="E15450" s="80">
        <v>45110</v>
      </c>
      <c r="F15450">
        <v>2023</v>
      </c>
      <c r="G15450">
        <v>6.28</v>
      </c>
    </row>
    <row r="15451" spans="5:7">
      <c r="E15451" s="80">
        <v>45111</v>
      </c>
      <c r="F15451">
        <v>2023</v>
      </c>
      <c r="G15451">
        <v>6.28</v>
      </c>
    </row>
    <row r="15452" spans="5:7">
      <c r="E15452" s="80">
        <v>45112</v>
      </c>
      <c r="F15452">
        <v>2023</v>
      </c>
      <c r="G15452">
        <v>6.28</v>
      </c>
    </row>
    <row r="15453" spans="5:7">
      <c r="E15453" s="80">
        <v>45113</v>
      </c>
      <c r="F15453">
        <v>2023</v>
      </c>
      <c r="G15453">
        <v>6.2</v>
      </c>
    </row>
    <row r="15454" spans="5:7">
      <c r="E15454" s="80">
        <v>45114</v>
      </c>
      <c r="F15454">
        <v>2023</v>
      </c>
      <c r="G15454">
        <v>6.2</v>
      </c>
    </row>
    <row r="15455" spans="5:7">
      <c r="E15455" s="80">
        <v>45115</v>
      </c>
      <c r="F15455">
        <v>2023</v>
      </c>
      <c r="G15455">
        <v>6.2</v>
      </c>
    </row>
    <row r="15456" spans="5:7">
      <c r="E15456" s="80">
        <v>45116</v>
      </c>
      <c r="F15456">
        <v>2023</v>
      </c>
      <c r="G15456">
        <v>6.2</v>
      </c>
    </row>
    <row r="15457" spans="5:7">
      <c r="E15457" s="80">
        <v>45117</v>
      </c>
      <c r="F15457">
        <v>2023</v>
      </c>
      <c r="G15457">
        <v>6.2</v>
      </c>
    </row>
    <row r="15458" spans="5:7">
      <c r="E15458" s="80">
        <v>45118</v>
      </c>
      <c r="F15458">
        <v>2023</v>
      </c>
      <c r="G15458">
        <v>6.2</v>
      </c>
    </row>
    <row r="15459" spans="5:7">
      <c r="E15459" s="80">
        <v>45119</v>
      </c>
      <c r="F15459">
        <v>2023</v>
      </c>
      <c r="G15459">
        <v>6.2</v>
      </c>
    </row>
    <row r="15460" spans="5:7">
      <c r="E15460" s="80">
        <v>45120</v>
      </c>
      <c r="F15460">
        <v>2023</v>
      </c>
      <c r="G15460">
        <v>6.14</v>
      </c>
    </row>
    <row r="15461" spans="5:7">
      <c r="E15461" s="80">
        <v>45121</v>
      </c>
      <c r="F15461">
        <v>2023</v>
      </c>
      <c r="G15461">
        <v>6.14</v>
      </c>
    </row>
    <row r="15462" spans="5:7">
      <c r="E15462" s="80">
        <v>45122</v>
      </c>
      <c r="F15462">
        <v>2023</v>
      </c>
      <c r="G15462">
        <v>6.14</v>
      </c>
    </row>
    <row r="15463" spans="5:7">
      <c r="E15463" s="80">
        <v>45123</v>
      </c>
      <c r="F15463">
        <v>2023</v>
      </c>
      <c r="G15463">
        <v>6.14</v>
      </c>
    </row>
    <row r="15464" spans="5:7">
      <c r="E15464" s="80">
        <v>45124</v>
      </c>
      <c r="F15464">
        <v>2023</v>
      </c>
      <c r="G15464">
        <v>6.14</v>
      </c>
    </row>
    <row r="15465" spans="5:7">
      <c r="E15465" s="80">
        <v>45125</v>
      </c>
      <c r="F15465">
        <v>2023</v>
      </c>
      <c r="G15465">
        <v>6.14</v>
      </c>
    </row>
    <row r="15466" spans="5:7">
      <c r="E15466" s="80">
        <v>45126</v>
      </c>
      <c r="F15466">
        <v>2023</v>
      </c>
      <c r="G15466">
        <v>6.14</v>
      </c>
    </row>
    <row r="15467" spans="5:7">
      <c r="E15467" s="80">
        <v>45127</v>
      </c>
      <c r="F15467">
        <v>2023</v>
      </c>
      <c r="G15467">
        <v>6.09</v>
      </c>
    </row>
    <row r="15468" spans="5:7">
      <c r="E15468" s="80">
        <v>45128</v>
      </c>
      <c r="F15468">
        <v>2023</v>
      </c>
      <c r="G15468">
        <v>6.09</v>
      </c>
    </row>
    <row r="15469" spans="5:7">
      <c r="E15469" s="80">
        <v>45129</v>
      </c>
      <c r="F15469">
        <v>2023</v>
      </c>
      <c r="G15469">
        <v>6.09</v>
      </c>
    </row>
    <row r="15470" spans="5:7">
      <c r="E15470" s="80">
        <v>45130</v>
      </c>
      <c r="F15470">
        <v>2023</v>
      </c>
      <c r="G15470">
        <v>6.09</v>
      </c>
    </row>
    <row r="15471" spans="5:7">
      <c r="E15471" s="80">
        <v>45131</v>
      </c>
      <c r="F15471">
        <v>2023</v>
      </c>
      <c r="G15471">
        <v>6.09</v>
      </c>
    </row>
    <row r="15472" spans="5:7">
      <c r="E15472" s="80">
        <v>45132</v>
      </c>
      <c r="F15472">
        <v>2023</v>
      </c>
      <c r="G15472">
        <v>6.09</v>
      </c>
    </row>
    <row r="15473" spans="5:7">
      <c r="E15473" s="80">
        <v>45133</v>
      </c>
      <c r="F15473">
        <v>2023</v>
      </c>
      <c r="G15473">
        <v>6.09</v>
      </c>
    </row>
    <row r="15474" spans="5:7">
      <c r="E15474" s="80">
        <v>45134</v>
      </c>
      <c r="F15474">
        <v>2023</v>
      </c>
      <c r="G15474">
        <v>6.03</v>
      </c>
    </row>
    <row r="15475" spans="5:7">
      <c r="E15475" s="80">
        <v>45135</v>
      </c>
      <c r="F15475">
        <v>2023</v>
      </c>
      <c r="G15475">
        <v>6.03</v>
      </c>
    </row>
    <row r="15476" spans="5:7">
      <c r="E15476" s="80">
        <v>45136</v>
      </c>
      <c r="F15476">
        <v>2023</v>
      </c>
      <c r="G15476">
        <v>6.03</v>
      </c>
    </row>
    <row r="15477" spans="5:7">
      <c r="E15477" s="80">
        <v>45137</v>
      </c>
      <c r="F15477">
        <v>2023</v>
      </c>
      <c r="G15477">
        <v>6.03</v>
      </c>
    </row>
    <row r="15478" spans="5:7">
      <c r="E15478" s="80">
        <v>45138</v>
      </c>
      <c r="F15478">
        <v>2023</v>
      </c>
      <c r="G15478">
        <v>6.03</v>
      </c>
    </row>
    <row r="15479" spans="5:7">
      <c r="E15479" s="80">
        <v>45139</v>
      </c>
      <c r="F15479">
        <v>2023</v>
      </c>
      <c r="G15479">
        <v>6.03</v>
      </c>
    </row>
    <row r="15480" spans="5:7">
      <c r="E15480" s="80">
        <v>45140</v>
      </c>
      <c r="F15480">
        <v>2023</v>
      </c>
      <c r="G15480">
        <v>6.03</v>
      </c>
    </row>
    <row r="15481" spans="5:7">
      <c r="E15481" s="80">
        <v>45141</v>
      </c>
      <c r="F15481">
        <v>2023</v>
      </c>
      <c r="G15481">
        <v>6</v>
      </c>
    </row>
    <row r="15482" spans="5:7">
      <c r="E15482" s="80">
        <v>45142</v>
      </c>
      <c r="F15482">
        <v>2023</v>
      </c>
      <c r="G15482">
        <v>6</v>
      </c>
    </row>
    <row r="15483" spans="5:7">
      <c r="E15483" s="80">
        <v>45143</v>
      </c>
      <c r="F15483">
        <v>2023</v>
      </c>
      <c r="G15483">
        <v>6</v>
      </c>
    </row>
    <row r="15484" spans="5:7">
      <c r="E15484" s="80">
        <v>45144</v>
      </c>
      <c r="F15484">
        <v>2023</v>
      </c>
      <c r="G15484">
        <v>6</v>
      </c>
    </row>
    <row r="15485" spans="5:7">
      <c r="E15485" s="80">
        <v>45145</v>
      </c>
      <c r="F15485">
        <v>2023</v>
      </c>
      <c r="G15485">
        <v>6</v>
      </c>
    </row>
    <row r="15486" spans="5:7">
      <c r="E15486" s="80">
        <v>45146</v>
      </c>
      <c r="F15486">
        <v>2023</v>
      </c>
      <c r="G15486">
        <v>6</v>
      </c>
    </row>
    <row r="15487" spans="5:7">
      <c r="E15487" s="80">
        <v>45147</v>
      </c>
      <c r="F15487">
        <v>2023</v>
      </c>
      <c r="G15487">
        <v>6</v>
      </c>
    </row>
    <row r="15488" spans="5:7">
      <c r="E15488" s="80">
        <v>45148</v>
      </c>
      <c r="F15488">
        <v>2023</v>
      </c>
      <c r="G15488">
        <v>5.94</v>
      </c>
    </row>
    <row r="15489" spans="5:7">
      <c r="E15489" s="80">
        <v>45149</v>
      </c>
      <c r="F15489">
        <v>2023</v>
      </c>
      <c r="G15489">
        <v>5.94</v>
      </c>
    </row>
    <row r="15490" spans="5:7">
      <c r="E15490" s="80">
        <v>45150</v>
      </c>
      <c r="F15490">
        <v>2023</v>
      </c>
      <c r="G15490">
        <v>5.94</v>
      </c>
    </row>
    <row r="15491" spans="5:7">
      <c r="E15491" s="80">
        <v>45151</v>
      </c>
      <c r="F15491">
        <v>2023</v>
      </c>
      <c r="G15491">
        <v>5.94</v>
      </c>
    </row>
    <row r="15492" spans="5:7">
      <c r="E15492" s="80">
        <v>45152</v>
      </c>
      <c r="F15492">
        <v>2023</v>
      </c>
      <c r="G15492">
        <v>5.94</v>
      </c>
    </row>
    <row r="15493" spans="5:7">
      <c r="E15493" s="80">
        <v>45153</v>
      </c>
      <c r="F15493">
        <v>2023</v>
      </c>
      <c r="G15493">
        <v>5.94</v>
      </c>
    </row>
    <row r="15494" spans="5:7">
      <c r="E15494" s="80">
        <v>45154</v>
      </c>
      <c r="F15494">
        <v>2023</v>
      </c>
      <c r="G15494">
        <v>5.94</v>
      </c>
    </row>
    <row r="15495" spans="5:7">
      <c r="E15495" s="80">
        <v>45155</v>
      </c>
      <c r="F15495">
        <v>2023</v>
      </c>
      <c r="G15495">
        <v>5.86</v>
      </c>
    </row>
    <row r="15496" spans="5:7">
      <c r="E15496" s="80">
        <v>45156</v>
      </c>
      <c r="F15496">
        <v>2023</v>
      </c>
      <c r="G15496">
        <v>5.86</v>
      </c>
    </row>
    <row r="15497" spans="5:7">
      <c r="E15497" s="80">
        <v>45157</v>
      </c>
      <c r="F15497">
        <v>2023</v>
      </c>
      <c r="G15497">
        <v>5.86</v>
      </c>
    </row>
    <row r="15498" spans="5:7">
      <c r="E15498" s="80">
        <v>45158</v>
      </c>
      <c r="F15498">
        <v>2023</v>
      </c>
      <c r="G15498">
        <v>5.86</v>
      </c>
    </row>
    <row r="15499" spans="5:7">
      <c r="E15499" s="80">
        <v>45159</v>
      </c>
      <c r="F15499">
        <v>2023</v>
      </c>
      <c r="G15499">
        <v>5.86</v>
      </c>
    </row>
    <row r="15500" spans="5:7">
      <c r="E15500" s="80">
        <v>45160</v>
      </c>
      <c r="F15500">
        <v>2023</v>
      </c>
      <c r="G15500">
        <v>5.86</v>
      </c>
    </row>
    <row r="15501" spans="5:7">
      <c r="E15501" s="80">
        <v>45161</v>
      </c>
      <c r="F15501">
        <v>2023</v>
      </c>
      <c r="G15501">
        <v>5.86</v>
      </c>
    </row>
    <row r="15502" spans="5:7">
      <c r="E15502" s="80">
        <v>45162</v>
      </c>
      <c r="F15502">
        <v>2023</v>
      </c>
      <c r="G15502">
        <v>5.81</v>
      </c>
    </row>
    <row r="15503" spans="5:7">
      <c r="E15503" s="80">
        <v>45163</v>
      </c>
      <c r="F15503">
        <v>2023</v>
      </c>
      <c r="G15503">
        <v>5.81</v>
      </c>
    </row>
    <row r="15504" spans="5:7">
      <c r="E15504" s="80">
        <v>45164</v>
      </c>
      <c r="F15504">
        <v>2023</v>
      </c>
      <c r="G15504">
        <v>5.81</v>
      </c>
    </row>
    <row r="15505" spans="5:7">
      <c r="E15505" s="80">
        <v>45165</v>
      </c>
      <c r="F15505">
        <v>2023</v>
      </c>
      <c r="G15505">
        <v>5.81</v>
      </c>
    </row>
    <row r="15506" spans="5:7">
      <c r="E15506" s="80">
        <v>45166</v>
      </c>
      <c r="F15506">
        <v>2023</v>
      </c>
      <c r="G15506">
        <v>5.81</v>
      </c>
    </row>
    <row r="15507" spans="5:7">
      <c r="E15507" s="80">
        <v>45167</v>
      </c>
      <c r="F15507">
        <v>2023</v>
      </c>
      <c r="G15507">
        <v>5.81</v>
      </c>
    </row>
    <row r="15508" spans="5:7">
      <c r="E15508" s="80">
        <v>45168</v>
      </c>
      <c r="F15508">
        <v>2023</v>
      </c>
      <c r="G15508">
        <v>5.81</v>
      </c>
    </row>
    <row r="15509" spans="5:7">
      <c r="E15509" s="80">
        <v>45169</v>
      </c>
      <c r="F15509">
        <v>2023</v>
      </c>
      <c r="G15509">
        <v>5.73</v>
      </c>
    </row>
    <row r="15510" spans="5:7">
      <c r="E15510" s="80">
        <v>45170</v>
      </c>
      <c r="F15510">
        <v>2023</v>
      </c>
      <c r="G15510">
        <v>5.73</v>
      </c>
    </row>
    <row r="15511" spans="5:7">
      <c r="E15511" s="80">
        <v>45171</v>
      </c>
      <c r="F15511">
        <v>2023</v>
      </c>
      <c r="G15511">
        <v>5.73</v>
      </c>
    </row>
    <row r="15512" spans="5:7">
      <c r="E15512" s="80">
        <v>45172</v>
      </c>
      <c r="F15512">
        <v>2023</v>
      </c>
      <c r="G15512">
        <v>5.73</v>
      </c>
    </row>
    <row r="15513" spans="5:7">
      <c r="E15513" s="80">
        <v>45173</v>
      </c>
      <c r="F15513">
        <v>2023</v>
      </c>
      <c r="G15513">
        <v>5.73</v>
      </c>
    </row>
    <row r="15514" spans="5:7">
      <c r="E15514" s="80">
        <v>45174</v>
      </c>
      <c r="F15514">
        <v>2023</v>
      </c>
      <c r="G15514">
        <v>5.73</v>
      </c>
    </row>
    <row r="15515" spans="5:7">
      <c r="E15515" s="80">
        <v>45175</v>
      </c>
      <c r="F15515">
        <v>2023</v>
      </c>
      <c r="G15515">
        <v>5.73</v>
      </c>
    </row>
    <row r="15516" spans="5:7">
      <c r="E15516" s="80">
        <v>45176</v>
      </c>
      <c r="F15516">
        <v>2023</v>
      </c>
      <c r="G15516">
        <v>5.7</v>
      </c>
    </row>
    <row r="15517" spans="5:7">
      <c r="E15517" s="80">
        <v>45177</v>
      </c>
      <c r="F15517">
        <v>2023</v>
      </c>
      <c r="G15517">
        <v>5.7</v>
      </c>
    </row>
    <row r="15518" spans="5:7">
      <c r="E15518" s="80">
        <v>45178</v>
      </c>
      <c r="F15518">
        <v>2023</v>
      </c>
      <c r="G15518">
        <v>5.7</v>
      </c>
    </row>
    <row r="15519" spans="5:7">
      <c r="E15519" s="80">
        <v>45179</v>
      </c>
      <c r="F15519">
        <v>2023</v>
      </c>
      <c r="G15519">
        <v>5.7</v>
      </c>
    </row>
    <row r="15520" spans="5:7">
      <c r="E15520" s="80">
        <v>45180</v>
      </c>
      <c r="F15520">
        <v>2023</v>
      </c>
      <c r="G15520">
        <v>5.7</v>
      </c>
    </row>
    <row r="15521" spans="5:7">
      <c r="E15521" s="80">
        <v>45181</v>
      </c>
      <c r="F15521">
        <v>2023</v>
      </c>
      <c r="G15521">
        <v>5.7</v>
      </c>
    </row>
    <row r="15522" spans="5:7">
      <c r="E15522" s="80">
        <v>45182</v>
      </c>
      <c r="F15522">
        <v>2023</v>
      </c>
      <c r="G15522">
        <v>5.7</v>
      </c>
    </row>
    <row r="15523" spans="5:7">
      <c r="E15523" s="80">
        <v>45183</v>
      </c>
      <c r="F15523">
        <v>2023</v>
      </c>
      <c r="G15523">
        <v>5.63</v>
      </c>
    </row>
    <row r="15524" spans="5:7">
      <c r="E15524" s="80">
        <v>45184</v>
      </c>
      <c r="F15524">
        <v>2023</v>
      </c>
      <c r="G15524">
        <v>5.63</v>
      </c>
    </row>
    <row r="15525" spans="5:7">
      <c r="E15525" s="80">
        <v>45185</v>
      </c>
      <c r="F15525">
        <v>2023</v>
      </c>
      <c r="G15525">
        <v>5.63</v>
      </c>
    </row>
    <row r="15526" spans="5:7">
      <c r="E15526" s="80">
        <v>45186</v>
      </c>
      <c r="F15526">
        <v>2023</v>
      </c>
      <c r="G15526">
        <v>5.63</v>
      </c>
    </row>
    <row r="15527" spans="5:7">
      <c r="E15527" s="80">
        <v>45187</v>
      </c>
      <c r="F15527">
        <v>2023</v>
      </c>
      <c r="G15527">
        <v>5.63</v>
      </c>
    </row>
    <row r="15528" spans="5:7">
      <c r="E15528" s="80">
        <v>45188</v>
      </c>
      <c r="F15528">
        <v>2023</v>
      </c>
      <c r="G15528">
        <v>5.63</v>
      </c>
    </row>
    <row r="15529" spans="5:7">
      <c r="E15529" s="80">
        <v>45189</v>
      </c>
      <c r="F15529">
        <v>2023</v>
      </c>
      <c r="G15529">
        <v>5.63</v>
      </c>
    </row>
    <row r="15530" spans="5:7">
      <c r="E15530" s="80">
        <v>45190</v>
      </c>
      <c r="F15530">
        <v>2023</v>
      </c>
      <c r="G15530">
        <v>5.58</v>
      </c>
    </row>
    <row r="15531" spans="5:7">
      <c r="E15531" s="80">
        <v>45191</v>
      </c>
      <c r="F15531">
        <v>2023</v>
      </c>
      <c r="G15531">
        <v>5.58</v>
      </c>
    </row>
    <row r="15532" spans="5:7">
      <c r="E15532" s="80">
        <v>45192</v>
      </c>
      <c r="F15532">
        <v>2023</v>
      </c>
      <c r="G15532">
        <v>5.58</v>
      </c>
    </row>
    <row r="15533" spans="5:7">
      <c r="E15533" s="80">
        <v>45193</v>
      </c>
      <c r="F15533">
        <v>2023</v>
      </c>
      <c r="G15533">
        <v>5.58</v>
      </c>
    </row>
    <row r="15534" spans="5:7">
      <c r="E15534" s="80">
        <v>45194</v>
      </c>
      <c r="F15534">
        <v>2023</v>
      </c>
      <c r="G15534">
        <v>5.58</v>
      </c>
    </row>
    <row r="15535" spans="5:7">
      <c r="E15535" s="80">
        <v>45195</v>
      </c>
      <c r="F15535">
        <v>2023</v>
      </c>
      <c r="G15535">
        <v>5.58</v>
      </c>
    </row>
    <row r="15536" spans="5:7">
      <c r="E15536" s="80">
        <v>45196</v>
      </c>
      <c r="F15536">
        <v>2023</v>
      </c>
      <c r="G15536">
        <v>5.58</v>
      </c>
    </row>
    <row r="15537" spans="5:7">
      <c r="E15537" s="80">
        <v>45197</v>
      </c>
      <c r="F15537">
        <v>2023</v>
      </c>
      <c r="G15537">
        <v>5.58</v>
      </c>
    </row>
    <row r="15538" spans="5:7">
      <c r="E15538" s="80">
        <v>45198</v>
      </c>
      <c r="F15538">
        <v>2023</v>
      </c>
      <c r="G15538">
        <v>5.58</v>
      </c>
    </row>
    <row r="15539" spans="5:7">
      <c r="E15539" s="80">
        <v>45199</v>
      </c>
      <c r="F15539">
        <v>2023</v>
      </c>
      <c r="G15539">
        <v>5.58</v>
      </c>
    </row>
    <row r="15540" spans="5:7">
      <c r="E15540" s="80">
        <v>45200</v>
      </c>
      <c r="F15540">
        <v>2023</v>
      </c>
      <c r="G15540">
        <v>5.58</v>
      </c>
    </row>
    <row r="15541" spans="5:7">
      <c r="E15541" s="80">
        <v>45201</v>
      </c>
      <c r="F15541">
        <v>2023</v>
      </c>
      <c r="G15541">
        <v>5.58</v>
      </c>
    </row>
    <row r="15542" spans="5:7">
      <c r="E15542" s="80">
        <v>45202</v>
      </c>
      <c r="F15542">
        <v>2023</v>
      </c>
      <c r="G15542">
        <v>5.58</v>
      </c>
    </row>
    <row r="15543" spans="5:7">
      <c r="E15543" s="80">
        <v>45203</v>
      </c>
      <c r="F15543">
        <v>2023</v>
      </c>
      <c r="G15543">
        <v>5.58</v>
      </c>
    </row>
    <row r="15544" spans="5:7">
      <c r="E15544" s="80">
        <v>45204</v>
      </c>
      <c r="F15544">
        <v>2023</v>
      </c>
      <c r="G15544">
        <v>5.54</v>
      </c>
    </row>
    <row r="15545" spans="5:7">
      <c r="E15545" s="80">
        <v>45205</v>
      </c>
      <c r="F15545">
        <v>2023</v>
      </c>
      <c r="G15545">
        <v>5.54</v>
      </c>
    </row>
    <row r="15546" spans="5:7">
      <c r="E15546" s="80">
        <v>45206</v>
      </c>
      <c r="F15546">
        <v>2023</v>
      </c>
      <c r="G15546">
        <v>5.54</v>
      </c>
    </row>
    <row r="15547" spans="5:7">
      <c r="E15547" s="80">
        <v>45207</v>
      </c>
      <c r="F15547">
        <v>2023</v>
      </c>
      <c r="G15547">
        <v>5.54</v>
      </c>
    </row>
    <row r="15548" spans="5:7">
      <c r="E15548" s="80">
        <v>45208</v>
      </c>
      <c r="F15548">
        <v>2023</v>
      </c>
      <c r="G15548">
        <v>5.54</v>
      </c>
    </row>
    <row r="15549" spans="5:7">
      <c r="E15549" s="80">
        <v>45209</v>
      </c>
      <c r="F15549">
        <v>2023</v>
      </c>
      <c r="G15549">
        <v>5.54</v>
      </c>
    </row>
    <row r="15550" spans="5:7">
      <c r="E15550" s="80">
        <v>45210</v>
      </c>
      <c r="F15550">
        <v>2023</v>
      </c>
      <c r="G15550">
        <v>5.54</v>
      </c>
    </row>
    <row r="15551" spans="5:7">
      <c r="E15551" s="80">
        <v>45211</v>
      </c>
      <c r="F15551">
        <v>2023</v>
      </c>
      <c r="G15551">
        <v>5.56</v>
      </c>
    </row>
    <row r="15552" spans="5:7">
      <c r="E15552" s="80">
        <v>45212</v>
      </c>
      <c r="F15552">
        <v>2023</v>
      </c>
      <c r="G15552">
        <v>5.56</v>
      </c>
    </row>
    <row r="15553" spans="5:7">
      <c r="E15553" s="80">
        <v>45213</v>
      </c>
      <c r="F15553">
        <v>2023</v>
      </c>
      <c r="G15553">
        <v>5.56</v>
      </c>
    </row>
    <row r="15554" spans="5:7">
      <c r="E15554" s="80">
        <v>45214</v>
      </c>
      <c r="F15554">
        <v>2023</v>
      </c>
      <c r="G15554">
        <v>5.56</v>
      </c>
    </row>
    <row r="15555" spans="5:7">
      <c r="E15555" s="80">
        <v>45215</v>
      </c>
      <c r="F15555">
        <v>2023</v>
      </c>
      <c r="G15555">
        <v>5.56</v>
      </c>
    </row>
    <row r="15556" spans="5:7">
      <c r="E15556" s="80">
        <v>45216</v>
      </c>
      <c r="F15556">
        <v>2023</v>
      </c>
      <c r="G15556">
        <v>5.56</v>
      </c>
    </row>
    <row r="15557" spans="5:7">
      <c r="E15557" s="80">
        <v>45217</v>
      </c>
      <c r="F15557">
        <v>2023</v>
      </c>
      <c r="G15557">
        <v>5.56</v>
      </c>
    </row>
    <row r="15558" spans="5:7">
      <c r="E15558" s="80">
        <v>45218</v>
      </c>
      <c r="F15558">
        <v>2023</v>
      </c>
      <c r="G15558">
        <v>5.51</v>
      </c>
    </row>
    <row r="15559" spans="5:7">
      <c r="E15559" s="80">
        <v>45219</v>
      </c>
      <c r="F15559">
        <v>2023</v>
      </c>
      <c r="G15559">
        <v>5.51</v>
      </c>
    </row>
    <row r="15560" spans="5:7">
      <c r="E15560" s="80">
        <v>45220</v>
      </c>
      <c r="F15560">
        <v>2023</v>
      </c>
      <c r="G15560">
        <v>5.51</v>
      </c>
    </row>
    <row r="15561" spans="5:7">
      <c r="E15561" s="80">
        <v>45221</v>
      </c>
      <c r="F15561">
        <v>2023</v>
      </c>
      <c r="G15561">
        <v>5.51</v>
      </c>
    </row>
    <row r="15562" spans="5:7">
      <c r="E15562" s="80">
        <v>45222</v>
      </c>
      <c r="F15562">
        <v>2023</v>
      </c>
      <c r="G15562">
        <v>5.51</v>
      </c>
    </row>
    <row r="15563" spans="5:7">
      <c r="E15563" s="80">
        <v>45223</v>
      </c>
      <c r="F15563">
        <v>2023</v>
      </c>
      <c r="G15563">
        <v>5.51</v>
      </c>
    </row>
    <row r="15564" spans="5:7">
      <c r="E15564" s="80">
        <v>45224</v>
      </c>
      <c r="F15564">
        <v>2023</v>
      </c>
      <c r="G15564">
        <v>5.51</v>
      </c>
    </row>
    <row r="15565" spans="5:7">
      <c r="E15565" s="80">
        <v>45225</v>
      </c>
      <c r="F15565">
        <v>2023</v>
      </c>
      <c r="G15565">
        <v>5.46</v>
      </c>
    </row>
    <row r="15566" spans="5:7">
      <c r="E15566" s="80">
        <v>45226</v>
      </c>
      <c r="F15566">
        <v>2023</v>
      </c>
      <c r="G15566">
        <v>5.46</v>
      </c>
    </row>
    <row r="15567" spans="5:7">
      <c r="E15567" s="80">
        <v>45227</v>
      </c>
      <c r="F15567">
        <v>2023</v>
      </c>
      <c r="G15567">
        <v>5.46</v>
      </c>
    </row>
    <row r="15568" spans="5:7">
      <c r="E15568" s="80">
        <v>45228</v>
      </c>
      <c r="F15568">
        <v>2023</v>
      </c>
      <c r="G15568">
        <v>5.46</v>
      </c>
    </row>
    <row r="15569" spans="5:7">
      <c r="E15569" s="80">
        <v>45229</v>
      </c>
      <c r="F15569">
        <v>2023</v>
      </c>
      <c r="G15569">
        <v>5.46</v>
      </c>
    </row>
    <row r="15570" spans="5:7">
      <c r="E15570" s="80">
        <v>45230</v>
      </c>
      <c r="F15570">
        <v>2023</v>
      </c>
      <c r="G15570">
        <v>5.46</v>
      </c>
    </row>
    <row r="15571" spans="5:7">
      <c r="E15571" s="80">
        <v>45231</v>
      </c>
      <c r="F15571">
        <v>2023</v>
      </c>
      <c r="G15571">
        <v>5.46</v>
      </c>
    </row>
    <row r="15572" spans="5:7">
      <c r="E15572" s="80">
        <v>45232</v>
      </c>
      <c r="F15572">
        <v>2023</v>
      </c>
      <c r="G15572">
        <v>5.45</v>
      </c>
    </row>
    <row r="15573" spans="5:7">
      <c r="E15573" s="80">
        <v>45233</v>
      </c>
      <c r="F15573">
        <v>2023</v>
      </c>
      <c r="G15573">
        <v>5.45</v>
      </c>
    </row>
    <row r="15574" spans="5:7">
      <c r="E15574" s="80">
        <v>45234</v>
      </c>
      <c r="F15574">
        <v>2023</v>
      </c>
      <c r="G15574">
        <v>5.45</v>
      </c>
    </row>
    <row r="15575" spans="5:7">
      <c r="E15575" s="80">
        <v>45235</v>
      </c>
      <c r="F15575">
        <v>2023</v>
      </c>
      <c r="G15575">
        <v>5.45</v>
      </c>
    </row>
    <row r="15576" spans="5:7">
      <c r="E15576" s="80">
        <v>45236</v>
      </c>
      <c r="F15576">
        <v>2023</v>
      </c>
      <c r="G15576">
        <v>5.45</v>
      </c>
    </row>
    <row r="15577" spans="5:7">
      <c r="E15577" s="80">
        <v>45237</v>
      </c>
      <c r="F15577">
        <v>2023</v>
      </c>
      <c r="G15577">
        <v>5.45</v>
      </c>
    </row>
    <row r="15578" spans="5:7">
      <c r="E15578" s="80">
        <v>45238</v>
      </c>
      <c r="F15578">
        <v>2023</v>
      </c>
      <c r="G15578">
        <v>5.45</v>
      </c>
    </row>
    <row r="15579" spans="5:7">
      <c r="E15579" s="80">
        <v>45239</v>
      </c>
      <c r="F15579">
        <v>2023</v>
      </c>
      <c r="G15579">
        <v>5.43</v>
      </c>
    </row>
    <row r="15580" spans="5:7">
      <c r="E15580" s="80">
        <v>45240</v>
      </c>
      <c r="F15580">
        <v>2023</v>
      </c>
      <c r="G15580">
        <v>5.43</v>
      </c>
    </row>
    <row r="15581" spans="5:7">
      <c r="E15581" s="80">
        <v>45241</v>
      </c>
      <c r="F15581">
        <v>2023</v>
      </c>
      <c r="G15581">
        <v>5.43</v>
      </c>
    </row>
    <row r="15582" spans="5:7">
      <c r="E15582" s="80">
        <v>45242</v>
      </c>
      <c r="F15582">
        <v>2023</v>
      </c>
      <c r="G15582">
        <v>5.43</v>
      </c>
    </row>
    <row r="15583" spans="5:7">
      <c r="E15583" s="80">
        <v>45243</v>
      </c>
      <c r="F15583">
        <v>2023</v>
      </c>
      <c r="G15583">
        <v>5.43</v>
      </c>
    </row>
    <row r="15584" spans="5:7">
      <c r="E15584" s="80">
        <v>45244</v>
      </c>
      <c r="F15584">
        <v>2023</v>
      </c>
      <c r="G15584">
        <v>5.43</v>
      </c>
    </row>
    <row r="15585" spans="5:7">
      <c r="E15585" s="80">
        <v>45245</v>
      </c>
      <c r="F15585">
        <v>2023</v>
      </c>
      <c r="G15585">
        <v>5.43</v>
      </c>
    </row>
    <row r="15586" spans="5:7">
      <c r="E15586" s="80">
        <v>45246</v>
      </c>
      <c r="F15586">
        <v>2023</v>
      </c>
      <c r="G15586">
        <v>5.41</v>
      </c>
    </row>
    <row r="15587" spans="5:7">
      <c r="E15587" s="80">
        <v>45247</v>
      </c>
      <c r="F15587">
        <v>2023</v>
      </c>
      <c r="G15587">
        <v>5.41</v>
      </c>
    </row>
    <row r="15588" spans="5:7">
      <c r="E15588" s="80">
        <v>45248</v>
      </c>
      <c r="F15588">
        <v>2023</v>
      </c>
      <c r="G15588">
        <v>5.41</v>
      </c>
    </row>
    <row r="15589" spans="5:7">
      <c r="E15589" s="80">
        <v>45249</v>
      </c>
      <c r="F15589">
        <v>2023</v>
      </c>
      <c r="G15589">
        <v>5.41</v>
      </c>
    </row>
    <row r="15590" spans="5:7">
      <c r="E15590" s="80">
        <v>45250</v>
      </c>
      <c r="F15590">
        <v>2023</v>
      </c>
      <c r="G15590">
        <v>5.41</v>
      </c>
    </row>
    <row r="15591" spans="5:7">
      <c r="E15591" s="80">
        <v>45251</v>
      </c>
      <c r="F15591">
        <v>2023</v>
      </c>
      <c r="G15591">
        <v>5.41</v>
      </c>
    </row>
    <row r="15592" spans="5:7">
      <c r="E15592" s="80">
        <v>45252</v>
      </c>
      <c r="F15592">
        <v>2023</v>
      </c>
      <c r="G15592">
        <v>5.41</v>
      </c>
    </row>
    <row r="15593" spans="5:7">
      <c r="E15593" s="80">
        <v>45253</v>
      </c>
      <c r="F15593">
        <v>2023</v>
      </c>
      <c r="G15593">
        <v>5.41</v>
      </c>
    </row>
    <row r="15594" spans="5:7">
      <c r="E15594" s="80">
        <v>45254</v>
      </c>
      <c r="F15594">
        <v>2023</v>
      </c>
      <c r="G15594">
        <v>5.41</v>
      </c>
    </row>
    <row r="15595" spans="5:7">
      <c r="E15595" s="80">
        <v>45255</v>
      </c>
      <c r="F15595">
        <v>2023</v>
      </c>
      <c r="G15595">
        <v>5.41</v>
      </c>
    </row>
    <row r="15596" spans="5:7">
      <c r="E15596" s="80">
        <v>45256</v>
      </c>
      <c r="F15596">
        <v>2023</v>
      </c>
      <c r="G15596">
        <v>5.41</v>
      </c>
    </row>
    <row r="15597" spans="5:7">
      <c r="E15597" s="80">
        <v>45257</v>
      </c>
      <c r="F15597">
        <v>2023</v>
      </c>
      <c r="G15597">
        <v>5.41</v>
      </c>
    </row>
    <row r="15598" spans="5:7">
      <c r="E15598" s="80">
        <v>45258</v>
      </c>
      <c r="F15598">
        <v>2023</v>
      </c>
      <c r="G15598">
        <v>5.41</v>
      </c>
    </row>
    <row r="15599" spans="5:7">
      <c r="E15599" s="80">
        <v>45259</v>
      </c>
      <c r="F15599">
        <v>2023</v>
      </c>
      <c r="G15599">
        <v>5.41</v>
      </c>
    </row>
    <row r="15600" spans="5:7">
      <c r="E15600" s="80">
        <v>45260</v>
      </c>
      <c r="F15600">
        <v>2023</v>
      </c>
      <c r="G15600">
        <v>5.37</v>
      </c>
    </row>
    <row r="15601" spans="5:7">
      <c r="E15601" s="80">
        <v>45261</v>
      </c>
      <c r="F15601">
        <v>2023</v>
      </c>
      <c r="G15601">
        <v>5.37</v>
      </c>
    </row>
    <row r="15602" spans="5:7">
      <c r="E15602" s="80">
        <v>45262</v>
      </c>
      <c r="F15602">
        <v>2023</v>
      </c>
      <c r="G15602">
        <v>5.37</v>
      </c>
    </row>
    <row r="15603" spans="5:7">
      <c r="E15603" s="80">
        <v>45263</v>
      </c>
      <c r="F15603">
        <v>2023</v>
      </c>
      <c r="G15603">
        <v>5.37</v>
      </c>
    </row>
    <row r="15604" spans="5:7">
      <c r="E15604" s="80">
        <v>45264</v>
      </c>
      <c r="F15604">
        <v>2023</v>
      </c>
      <c r="G15604">
        <v>5.37</v>
      </c>
    </row>
    <row r="15605" spans="5:7">
      <c r="E15605" s="80">
        <v>45265</v>
      </c>
      <c r="F15605">
        <v>2023</v>
      </c>
      <c r="G15605">
        <v>5.37</v>
      </c>
    </row>
    <row r="15606" spans="5:7">
      <c r="E15606" s="80">
        <v>45266</v>
      </c>
      <c r="F15606">
        <v>2023</v>
      </c>
      <c r="G15606">
        <v>5.37</v>
      </c>
    </row>
    <row r="15607" spans="5:7">
      <c r="E15607" s="80">
        <v>45267</v>
      </c>
      <c r="F15607">
        <v>2023</v>
      </c>
      <c r="G15607">
        <v>5.36</v>
      </c>
    </row>
    <row r="15608" spans="5:7">
      <c r="E15608" s="80">
        <v>45268</v>
      </c>
      <c r="F15608">
        <v>2023</v>
      </c>
      <c r="G15608">
        <v>5.36</v>
      </c>
    </row>
    <row r="15609" spans="5:7">
      <c r="E15609" s="80">
        <v>45269</v>
      </c>
      <c r="F15609">
        <v>2023</v>
      </c>
      <c r="G15609">
        <v>5.36</v>
      </c>
    </row>
    <row r="15610" spans="5:7">
      <c r="E15610" s="80">
        <v>45270</v>
      </c>
      <c r="F15610">
        <v>2023</v>
      </c>
      <c r="G15610">
        <v>5.36</v>
      </c>
    </row>
    <row r="15611" spans="5:7">
      <c r="E15611" s="80">
        <v>45271</v>
      </c>
      <c r="F15611">
        <v>2023</v>
      </c>
      <c r="G15611">
        <v>5.36</v>
      </c>
    </row>
    <row r="15612" spans="5:7">
      <c r="E15612" s="80">
        <v>45272</v>
      </c>
      <c r="F15612">
        <v>2023</v>
      </c>
      <c r="G15612">
        <v>5.36</v>
      </c>
    </row>
    <row r="15613" spans="5:7">
      <c r="E15613" s="80">
        <v>45273</v>
      </c>
      <c r="F15613">
        <v>2023</v>
      </c>
      <c r="G15613">
        <v>5.36</v>
      </c>
    </row>
    <row r="15614" spans="5:7">
      <c r="E15614" s="80">
        <v>45274</v>
      </c>
      <c r="F15614">
        <v>2023</v>
      </c>
      <c r="G15614">
        <v>5.35</v>
      </c>
    </row>
    <row r="15615" spans="5:7">
      <c r="E15615" s="80">
        <v>45275</v>
      </c>
      <c r="F15615">
        <v>2023</v>
      </c>
      <c r="G15615">
        <v>5.35</v>
      </c>
    </row>
    <row r="15616" spans="5:7">
      <c r="E15616" s="80">
        <v>45276</v>
      </c>
      <c r="F15616">
        <v>2023</v>
      </c>
      <c r="G15616">
        <v>5.35</v>
      </c>
    </row>
    <row r="15617" spans="5:7">
      <c r="E15617" s="80">
        <v>45277</v>
      </c>
      <c r="F15617">
        <v>2023</v>
      </c>
      <c r="G15617">
        <v>5.35</v>
      </c>
    </row>
    <row r="15618" spans="5:7">
      <c r="E15618" s="80">
        <v>45278</v>
      </c>
      <c r="F15618">
        <v>2023</v>
      </c>
      <c r="G15618">
        <v>5.35</v>
      </c>
    </row>
    <row r="15619" spans="5:7">
      <c r="E15619" s="80">
        <v>45279</v>
      </c>
      <c r="F15619">
        <v>2023</v>
      </c>
      <c r="G15619">
        <v>5.35</v>
      </c>
    </row>
    <row r="15620" spans="5:7">
      <c r="E15620" s="80">
        <v>45280</v>
      </c>
      <c r="F15620">
        <v>2023</v>
      </c>
      <c r="G15620">
        <v>5.35</v>
      </c>
    </row>
    <row r="15621" spans="5:7">
      <c r="E15621" s="80">
        <v>45281</v>
      </c>
      <c r="F15621">
        <v>2023</v>
      </c>
      <c r="G15621">
        <v>5.35</v>
      </c>
    </row>
    <row r="15622" spans="5:7">
      <c r="E15622" s="80">
        <v>45282</v>
      </c>
      <c r="F15622">
        <v>2023</v>
      </c>
      <c r="G15622">
        <v>5.35</v>
      </c>
    </row>
    <row r="15623" spans="5:7">
      <c r="E15623" s="80">
        <v>45283</v>
      </c>
      <c r="F15623">
        <v>2023</v>
      </c>
      <c r="G15623">
        <v>5.35</v>
      </c>
    </row>
    <row r="15624" spans="5:7">
      <c r="E15624" s="80">
        <v>45284</v>
      </c>
      <c r="F15624">
        <v>2023</v>
      </c>
      <c r="G15624">
        <v>5.35</v>
      </c>
    </row>
    <row r="15625" spans="5:7">
      <c r="E15625" s="80">
        <v>45285</v>
      </c>
      <c r="F15625">
        <v>2023</v>
      </c>
      <c r="G15625">
        <v>5.35</v>
      </c>
    </row>
    <row r="15626" spans="5:7">
      <c r="E15626" s="80">
        <v>45286</v>
      </c>
      <c r="F15626">
        <v>2023</v>
      </c>
      <c r="G15626">
        <v>5.35</v>
      </c>
    </row>
    <row r="15627" spans="5:7">
      <c r="E15627" s="80">
        <v>45287</v>
      </c>
      <c r="F15627">
        <v>2023</v>
      </c>
      <c r="G15627">
        <v>5.35</v>
      </c>
    </row>
    <row r="15628" spans="5:7">
      <c r="E15628" s="80">
        <v>45288</v>
      </c>
      <c r="F15628">
        <v>2023</v>
      </c>
      <c r="G15628">
        <v>5.36</v>
      </c>
    </row>
    <row r="15629" spans="5:7">
      <c r="E15629" s="80">
        <v>45289</v>
      </c>
      <c r="F15629">
        <v>2023</v>
      </c>
      <c r="G15629">
        <v>5.36</v>
      </c>
    </row>
    <row r="15630" spans="5:7">
      <c r="E15630" s="80">
        <v>45290</v>
      </c>
      <c r="F15630">
        <v>2023</v>
      </c>
      <c r="G15630">
        <v>5.36</v>
      </c>
    </row>
    <row r="15631" spans="5:7">
      <c r="E15631" s="80">
        <v>45291</v>
      </c>
      <c r="F15631">
        <v>2023</v>
      </c>
      <c r="G15631">
        <v>5.36</v>
      </c>
    </row>
    <row r="15632" spans="5:7">
      <c r="E15632" s="80">
        <v>45292</v>
      </c>
      <c r="F15632">
        <v>2024</v>
      </c>
      <c r="G15632">
        <v>5.36</v>
      </c>
    </row>
    <row r="15633" spans="5:7">
      <c r="E15633" s="80">
        <v>45293</v>
      </c>
      <c r="F15633">
        <v>2024</v>
      </c>
      <c r="G15633">
        <v>5.36</v>
      </c>
    </row>
    <row r="15634" spans="5:7">
      <c r="E15634" s="80">
        <v>45294</v>
      </c>
      <c r="F15634">
        <v>2024</v>
      </c>
      <c r="G15634">
        <v>5.36</v>
      </c>
    </row>
    <row r="15635" spans="5:7">
      <c r="E15635" s="80">
        <v>45295</v>
      </c>
      <c r="F15635">
        <v>2024</v>
      </c>
      <c r="G15635">
        <v>5.34</v>
      </c>
    </row>
    <row r="15636" spans="5:7">
      <c r="E15636" s="80">
        <v>45296</v>
      </c>
      <c r="F15636">
        <v>2024</v>
      </c>
      <c r="G15636">
        <v>5.34</v>
      </c>
    </row>
    <row r="15637" spans="5:7">
      <c r="E15637" s="80">
        <v>45297</v>
      </c>
      <c r="F15637">
        <v>2024</v>
      </c>
      <c r="G15637">
        <v>5.34</v>
      </c>
    </row>
    <row r="15638" spans="5:7">
      <c r="E15638" s="80">
        <v>45298</v>
      </c>
      <c r="F15638">
        <v>2024</v>
      </c>
      <c r="G15638">
        <v>5.34</v>
      </c>
    </row>
    <row r="15639" spans="5:7">
      <c r="E15639" s="80">
        <v>45299</v>
      </c>
      <c r="F15639">
        <v>2024</v>
      </c>
      <c r="G15639">
        <v>5.34</v>
      </c>
    </row>
    <row r="15640" spans="5:7">
      <c r="E15640" s="80">
        <v>45300</v>
      </c>
      <c r="F15640">
        <v>2024</v>
      </c>
      <c r="G15640">
        <v>5.34</v>
      </c>
    </row>
    <row r="15641" spans="5:7">
      <c r="E15641" s="80">
        <v>45301</v>
      </c>
      <c r="F15641">
        <v>2024</v>
      </c>
      <c r="G15641">
        <v>5.34</v>
      </c>
    </row>
    <row r="15642" spans="5:7">
      <c r="E15642" s="80">
        <v>45302</v>
      </c>
      <c r="F15642">
        <v>2024</v>
      </c>
      <c r="G15642">
        <v>5.33</v>
      </c>
    </row>
    <row r="15643" spans="5:7">
      <c r="E15643" s="80">
        <v>45303</v>
      </c>
      <c r="F15643">
        <v>2024</v>
      </c>
      <c r="G15643">
        <v>5.33</v>
      </c>
    </row>
    <row r="15644" spans="5:7">
      <c r="E15644" s="80">
        <v>45304</v>
      </c>
      <c r="F15644">
        <v>2024</v>
      </c>
      <c r="G15644">
        <v>5.33</v>
      </c>
    </row>
    <row r="15645" spans="5:7">
      <c r="E15645" s="80">
        <v>45305</v>
      </c>
      <c r="F15645">
        <v>2024</v>
      </c>
      <c r="G15645">
        <v>5.33</v>
      </c>
    </row>
    <row r="15646" spans="5:7">
      <c r="E15646" s="80">
        <v>45306</v>
      </c>
      <c r="F15646">
        <v>2024</v>
      </c>
      <c r="G15646">
        <v>5.33</v>
      </c>
    </row>
    <row r="15647" spans="5:7">
      <c r="E15647" s="80">
        <v>45307</v>
      </c>
      <c r="F15647">
        <v>2024</v>
      </c>
      <c r="G15647">
        <v>5.33</v>
      </c>
    </row>
    <row r="15648" spans="5:7">
      <c r="E15648" s="80">
        <v>45308</v>
      </c>
      <c r="F15648">
        <v>2024</v>
      </c>
      <c r="G15648">
        <v>5.33</v>
      </c>
    </row>
    <row r="15649" spans="5:7">
      <c r="E15649" s="80">
        <v>45309</v>
      </c>
      <c r="F15649">
        <v>2024</v>
      </c>
      <c r="G15649">
        <v>5.27</v>
      </c>
    </row>
    <row r="15650" spans="5:7">
      <c r="E15650" s="80">
        <v>45310</v>
      </c>
      <c r="F15650">
        <v>2024</v>
      </c>
      <c r="G15650">
        <v>5.27</v>
      </c>
    </row>
    <row r="15651" spans="5:7">
      <c r="E15651" s="80">
        <v>45311</v>
      </c>
      <c r="F15651">
        <v>2024</v>
      </c>
      <c r="G15651">
        <v>5.27</v>
      </c>
    </row>
    <row r="15652" spans="5:7">
      <c r="E15652" s="80">
        <v>45312</v>
      </c>
      <c r="F15652">
        <v>2024</v>
      </c>
      <c r="G15652">
        <v>5.27</v>
      </c>
    </row>
    <row r="15653" spans="5:7">
      <c r="E15653" s="80">
        <v>45313</v>
      </c>
      <c r="F15653">
        <v>2024</v>
      </c>
      <c r="G15653">
        <v>5.27</v>
      </c>
    </row>
    <row r="15654" spans="5:7">
      <c r="E15654" s="80">
        <v>45314</v>
      </c>
      <c r="F15654">
        <v>2024</v>
      </c>
      <c r="G15654">
        <v>5.27</v>
      </c>
    </row>
    <row r="15655" spans="5:7">
      <c r="E15655" s="80">
        <v>45315</v>
      </c>
      <c r="F15655">
        <v>2024</v>
      </c>
      <c r="G15655">
        <v>5.27</v>
      </c>
    </row>
    <row r="15656" spans="5:7">
      <c r="E15656" s="80">
        <v>45316</v>
      </c>
      <c r="F15656">
        <v>2024</v>
      </c>
      <c r="G15656">
        <v>5.24</v>
      </c>
    </row>
    <row r="15657" spans="5:7">
      <c r="E15657" s="80">
        <v>45317</v>
      </c>
      <c r="F15657">
        <v>2024</v>
      </c>
      <c r="G15657">
        <v>5.24</v>
      </c>
    </row>
    <row r="15658" spans="5:7">
      <c r="E15658" s="80">
        <v>45318</v>
      </c>
      <c r="F15658">
        <v>2024</v>
      </c>
      <c r="G15658">
        <v>5.24</v>
      </c>
    </row>
    <row r="15659" spans="5:7">
      <c r="E15659" s="80">
        <v>45319</v>
      </c>
      <c r="F15659">
        <v>2024</v>
      </c>
      <c r="G15659">
        <v>5.24</v>
      </c>
    </row>
    <row r="15660" spans="5:7">
      <c r="E15660" s="80">
        <v>45320</v>
      </c>
      <c r="F15660">
        <v>2024</v>
      </c>
      <c r="G15660">
        <v>5.24</v>
      </c>
    </row>
    <row r="15661" spans="5:7">
      <c r="E15661" s="80">
        <v>45321</v>
      </c>
      <c r="F15661">
        <v>2024</v>
      </c>
      <c r="G15661">
        <v>5.24</v>
      </c>
    </row>
    <row r="15662" spans="5:7">
      <c r="E15662" s="80">
        <v>45322</v>
      </c>
      <c r="F15662">
        <v>2024</v>
      </c>
      <c r="G15662">
        <v>5.24</v>
      </c>
    </row>
    <row r="15663" spans="5:7">
      <c r="E15663" s="80">
        <v>45323</v>
      </c>
      <c r="F15663">
        <v>2024</v>
      </c>
      <c r="G15663">
        <v>5.21</v>
      </c>
    </row>
    <row r="15664" spans="5:7">
      <c r="E15664" s="80">
        <v>45324</v>
      </c>
      <c r="F15664">
        <v>2024</v>
      </c>
      <c r="G15664">
        <v>5.21</v>
      </c>
    </row>
    <row r="15665" spans="5:7">
      <c r="E15665" s="80">
        <v>45325</v>
      </c>
      <c r="F15665">
        <v>2024</v>
      </c>
      <c r="G15665">
        <v>5.21</v>
      </c>
    </row>
    <row r="15666" spans="5:7">
      <c r="E15666" s="80">
        <v>45326</v>
      </c>
      <c r="F15666">
        <v>2024</v>
      </c>
      <c r="G15666">
        <v>5.21</v>
      </c>
    </row>
    <row r="15667" spans="5:7">
      <c r="E15667" s="80">
        <v>45327</v>
      </c>
      <c r="F15667">
        <v>2024</v>
      </c>
      <c r="G15667">
        <v>5.21</v>
      </c>
    </row>
    <row r="15668" spans="5:7">
      <c r="E15668" s="80">
        <v>45328</v>
      </c>
      <c r="F15668">
        <v>2024</v>
      </c>
      <c r="G15668">
        <v>5.21</v>
      </c>
    </row>
    <row r="15669" spans="5:7">
      <c r="E15669" s="80">
        <v>45329</v>
      </c>
      <c r="F15669">
        <v>2024</v>
      </c>
      <c r="G15669">
        <v>5.21</v>
      </c>
    </row>
    <row r="15670" spans="5:7">
      <c r="E15670" s="80">
        <v>45330</v>
      </c>
      <c r="F15670">
        <v>2024</v>
      </c>
      <c r="G15670">
        <v>5.17</v>
      </c>
    </row>
    <row r="15671" spans="5:7">
      <c r="E15671" s="80">
        <v>45331</v>
      </c>
      <c r="F15671">
        <v>2024</v>
      </c>
      <c r="G15671">
        <v>5.17</v>
      </c>
    </row>
    <row r="15672" spans="5:7">
      <c r="E15672" s="80">
        <v>45332</v>
      </c>
      <c r="F15672">
        <v>2024</v>
      </c>
      <c r="G15672">
        <v>5.17</v>
      </c>
    </row>
    <row r="15673" spans="5:7">
      <c r="E15673" s="80">
        <v>45333</v>
      </c>
      <c r="F15673">
        <v>2024</v>
      </c>
      <c r="G15673">
        <v>5.17</v>
      </c>
    </row>
    <row r="15674" spans="5:7">
      <c r="E15674" s="80">
        <v>45334</v>
      </c>
      <c r="F15674">
        <v>2024</v>
      </c>
      <c r="G15674">
        <v>5.17</v>
      </c>
    </row>
    <row r="15675" spans="5:7">
      <c r="E15675" s="80">
        <v>45335</v>
      </c>
      <c r="F15675">
        <v>2024</v>
      </c>
      <c r="G15675">
        <v>5.17</v>
      </c>
    </row>
    <row r="15676" spans="5:7">
      <c r="E15676" s="80">
        <v>45336</v>
      </c>
      <c r="F15676">
        <v>2024</v>
      </c>
      <c r="G15676">
        <v>5.17</v>
      </c>
    </row>
    <row r="15677" spans="5:7">
      <c r="E15677" s="80">
        <v>45337</v>
      </c>
      <c r="F15677">
        <v>2024</v>
      </c>
      <c r="G15677">
        <v>5.12</v>
      </c>
    </row>
    <row r="15678" spans="5:7">
      <c r="E15678" s="80">
        <v>45338</v>
      </c>
      <c r="F15678">
        <v>2024</v>
      </c>
      <c r="G15678">
        <v>5.12</v>
      </c>
    </row>
    <row r="15679" spans="5:7">
      <c r="E15679" s="80">
        <v>45339</v>
      </c>
      <c r="F15679">
        <v>2024</v>
      </c>
      <c r="G15679">
        <v>5.12</v>
      </c>
    </row>
    <row r="15680" spans="5:7">
      <c r="E15680" s="80">
        <v>45340</v>
      </c>
      <c r="F15680">
        <v>2024</v>
      </c>
      <c r="G15680">
        <v>5.12</v>
      </c>
    </row>
    <row r="15681" spans="5:7">
      <c r="E15681" s="80">
        <v>45341</v>
      </c>
      <c r="F15681">
        <v>2024</v>
      </c>
      <c r="G15681">
        <v>5.12</v>
      </c>
    </row>
    <row r="15682" spans="5:7">
      <c r="E15682" s="80">
        <v>45342</v>
      </c>
      <c r="F15682">
        <v>2024</v>
      </c>
      <c r="G15682">
        <v>5.12</v>
      </c>
    </row>
    <row r="15683" spans="5:7">
      <c r="E15683" s="80">
        <v>45343</v>
      </c>
      <c r="F15683">
        <v>2024</v>
      </c>
      <c r="G15683">
        <v>5.12</v>
      </c>
    </row>
    <row r="15684" spans="5:7">
      <c r="E15684" s="80">
        <v>45344</v>
      </c>
      <c r="F15684">
        <v>2024</v>
      </c>
      <c r="G15684">
        <v>5.07</v>
      </c>
    </row>
    <row r="15685" spans="5:7">
      <c r="E15685" s="80">
        <v>45345</v>
      </c>
      <c r="F15685">
        <v>2024</v>
      </c>
      <c r="G15685">
        <v>5.07</v>
      </c>
    </row>
    <row r="15686" spans="5:7">
      <c r="E15686" s="80">
        <v>45346</v>
      </c>
      <c r="F15686">
        <v>2024</v>
      </c>
      <c r="G15686">
        <v>5.07</v>
      </c>
    </row>
    <row r="15687" spans="5:7">
      <c r="E15687" s="80">
        <v>45347</v>
      </c>
      <c r="F15687">
        <v>2024</v>
      </c>
      <c r="G15687">
        <v>5.07</v>
      </c>
    </row>
    <row r="15688" spans="5:7">
      <c r="E15688" s="80">
        <v>45348</v>
      </c>
      <c r="F15688">
        <v>2024</v>
      </c>
      <c r="G15688">
        <v>5.07</v>
      </c>
    </row>
    <row r="15689" spans="5:7">
      <c r="E15689" s="80">
        <v>45349</v>
      </c>
      <c r="F15689">
        <v>2024</v>
      </c>
      <c r="G15689">
        <v>5.07</v>
      </c>
    </row>
    <row r="15690" spans="5:7">
      <c r="E15690" s="80">
        <v>45350</v>
      </c>
      <c r="F15690">
        <v>2024</v>
      </c>
      <c r="G15690">
        <v>5.07</v>
      </c>
    </row>
    <row r="15691" spans="5:7">
      <c r="E15691" s="80">
        <v>45351</v>
      </c>
      <c r="F15691">
        <v>2024</v>
      </c>
      <c r="G15691">
        <v>5.04</v>
      </c>
    </row>
    <row r="15692" spans="5:7">
      <c r="E15692" s="80">
        <v>45352</v>
      </c>
      <c r="F15692">
        <v>2024</v>
      </c>
      <c r="G15692">
        <v>5.04</v>
      </c>
    </row>
    <row r="15693" spans="5:7">
      <c r="E15693" s="80">
        <v>45353</v>
      </c>
      <c r="F15693">
        <v>2024</v>
      </c>
      <c r="G15693">
        <v>5.04</v>
      </c>
    </row>
    <row r="15694" spans="5:7">
      <c r="E15694" s="80">
        <v>45354</v>
      </c>
      <c r="F15694">
        <v>2024</v>
      </c>
      <c r="G15694">
        <v>5.04</v>
      </c>
    </row>
    <row r="15695" spans="5:7">
      <c r="E15695" s="80">
        <v>45355</v>
      </c>
      <c r="F15695">
        <v>2024</v>
      </c>
      <c r="G15695">
        <v>5.04</v>
      </c>
    </row>
    <row r="15696" spans="5:7">
      <c r="E15696" s="80">
        <v>45356</v>
      </c>
      <c r="F15696">
        <v>2024</v>
      </c>
      <c r="G15696">
        <v>5.04</v>
      </c>
    </row>
    <row r="15697" spans="5:7">
      <c r="E15697" s="80">
        <v>45357</v>
      </c>
      <c r="F15697">
        <v>2024</v>
      </c>
      <c r="G15697">
        <v>5.04</v>
      </c>
    </row>
    <row r="15698" spans="5:7">
      <c r="E15698" s="80">
        <v>45358</v>
      </c>
      <c r="F15698">
        <v>2024</v>
      </c>
      <c r="G15698">
        <v>5.01</v>
      </c>
    </row>
    <row r="15699" spans="5:7">
      <c r="E15699" s="80">
        <v>45359</v>
      </c>
      <c r="F15699">
        <v>2024</v>
      </c>
      <c r="G15699">
        <v>5.01</v>
      </c>
    </row>
    <row r="15700" spans="5:7">
      <c r="E15700" s="80">
        <v>45360</v>
      </c>
      <c r="F15700">
        <v>2024</v>
      </c>
      <c r="G15700">
        <v>5.01</v>
      </c>
    </row>
    <row r="15701" spans="5:7">
      <c r="E15701" s="80">
        <v>45361</v>
      </c>
      <c r="F15701">
        <v>2024</v>
      </c>
      <c r="G15701">
        <v>5.01</v>
      </c>
    </row>
    <row r="15702" spans="5:7">
      <c r="E15702" s="80">
        <v>45362</v>
      </c>
      <c r="F15702">
        <v>2024</v>
      </c>
      <c r="G15702">
        <v>5.01</v>
      </c>
    </row>
    <row r="15703" spans="5:7">
      <c r="E15703" s="80">
        <v>45363</v>
      </c>
      <c r="F15703">
        <v>2024</v>
      </c>
      <c r="G15703">
        <v>5.01</v>
      </c>
    </row>
    <row r="15704" spans="5:7">
      <c r="E15704" s="80">
        <v>45364</v>
      </c>
      <c r="F15704">
        <v>2024</v>
      </c>
      <c r="G15704">
        <v>5.01</v>
      </c>
    </row>
    <row r="15705" spans="5:7">
      <c r="E15705" s="80">
        <v>45365</v>
      </c>
      <c r="F15705">
        <v>2024</v>
      </c>
      <c r="G15705">
        <v>4.99</v>
      </c>
    </row>
    <row r="15706" spans="5:7">
      <c r="E15706" s="80">
        <v>45366</v>
      </c>
      <c r="F15706">
        <v>2024</v>
      </c>
      <c r="G15706">
        <v>4.99</v>
      </c>
    </row>
    <row r="15707" spans="5:7">
      <c r="E15707" s="80">
        <v>45367</v>
      </c>
      <c r="F15707">
        <v>2024</v>
      </c>
      <c r="G15707">
        <v>4.99</v>
      </c>
    </row>
    <row r="15708" spans="5:7">
      <c r="E15708" s="80">
        <v>45368</v>
      </c>
      <c r="F15708">
        <v>2024</v>
      </c>
      <c r="G15708">
        <v>4.99</v>
      </c>
    </row>
    <row r="15709" spans="5:7">
      <c r="E15709" s="80">
        <v>45369</v>
      </c>
      <c r="F15709">
        <v>2024</v>
      </c>
      <c r="G15709">
        <v>4.99</v>
      </c>
    </row>
    <row r="15710" spans="5:7">
      <c r="E15710" s="80">
        <v>45370</v>
      </c>
      <c r="F15710">
        <v>2024</v>
      </c>
      <c r="G15710">
        <v>4.99</v>
      </c>
    </row>
    <row r="15711" spans="5:7">
      <c r="E15711" s="80">
        <v>45371</v>
      </c>
      <c r="F15711">
        <v>2024</v>
      </c>
      <c r="G15711">
        <v>4.99</v>
      </c>
    </row>
    <row r="15712" spans="5:7">
      <c r="E15712" s="80">
        <v>45372</v>
      </c>
      <c r="F15712">
        <v>2024</v>
      </c>
      <c r="G15712">
        <v>4.95</v>
      </c>
    </row>
    <row r="15713" spans="5:7">
      <c r="E15713" s="80">
        <v>45373</v>
      </c>
      <c r="F15713">
        <v>2024</v>
      </c>
      <c r="G15713">
        <v>4.95</v>
      </c>
    </row>
    <row r="15714" spans="5:7">
      <c r="E15714" s="80">
        <v>45374</v>
      </c>
      <c r="F15714">
        <v>2024</v>
      </c>
      <c r="G15714">
        <v>4.95</v>
      </c>
    </row>
    <row r="15715" spans="5:7">
      <c r="E15715" s="80">
        <v>45375</v>
      </c>
      <c r="F15715">
        <v>2024</v>
      </c>
      <c r="G15715">
        <v>4.95</v>
      </c>
    </row>
    <row r="15716" spans="5:7">
      <c r="E15716" s="80">
        <v>45376</v>
      </c>
      <c r="F15716">
        <v>2024</v>
      </c>
      <c r="G15716">
        <v>4.95</v>
      </c>
    </row>
    <row r="15717" spans="5:7">
      <c r="E15717" s="80">
        <v>45377</v>
      </c>
      <c r="F15717">
        <v>2024</v>
      </c>
      <c r="G15717">
        <v>4.95</v>
      </c>
    </row>
    <row r="15718" spans="5:7">
      <c r="E15718" s="80">
        <v>45378</v>
      </c>
      <c r="F15718">
        <v>2024</v>
      </c>
      <c r="G15718">
        <v>4.95</v>
      </c>
    </row>
    <row r="15719" spans="5:7">
      <c r="E15719" s="80">
        <v>45379</v>
      </c>
      <c r="F15719">
        <v>2024</v>
      </c>
      <c r="G15719">
        <v>4.9400000000000004</v>
      </c>
    </row>
    <row r="15720" spans="5:7">
      <c r="E15720" s="80">
        <v>45380</v>
      </c>
      <c r="F15720">
        <v>2024</v>
      </c>
      <c r="G15720">
        <v>4.9400000000000004</v>
      </c>
    </row>
    <row r="15721" spans="5:7">
      <c r="E15721" s="80">
        <v>45381</v>
      </c>
      <c r="F15721">
        <v>2024</v>
      </c>
      <c r="G15721">
        <v>4.9400000000000004</v>
      </c>
    </row>
    <row r="15722" spans="5:7">
      <c r="E15722" s="80">
        <v>45382</v>
      </c>
      <c r="F15722">
        <v>2024</v>
      </c>
      <c r="G15722">
        <v>4.9400000000000004</v>
      </c>
    </row>
    <row r="15723" spans="5:7">
      <c r="E15723" s="80">
        <v>45383</v>
      </c>
      <c r="F15723">
        <v>2024</v>
      </c>
      <c r="G15723">
        <v>4.9400000000000004</v>
      </c>
    </row>
    <row r="15724" spans="5:7">
      <c r="E15724" s="80">
        <v>45384</v>
      </c>
      <c r="F15724">
        <v>2024</v>
      </c>
      <c r="G15724">
        <v>4.9400000000000004</v>
      </c>
    </row>
    <row r="15725" spans="5:7">
      <c r="E15725" s="80">
        <v>45385</v>
      </c>
      <c r="F15725">
        <v>2024</v>
      </c>
      <c r="G15725">
        <v>4.9400000000000004</v>
      </c>
    </row>
    <row r="15726" spans="5:7">
      <c r="E15726" s="80">
        <v>45386</v>
      </c>
      <c r="F15726">
        <v>2024</v>
      </c>
      <c r="G15726">
        <v>4.92</v>
      </c>
    </row>
    <row r="15727" spans="5:7">
      <c r="E15727" s="80">
        <v>45387</v>
      </c>
      <c r="F15727">
        <v>2024</v>
      </c>
      <c r="G15727">
        <v>4.92</v>
      </c>
    </row>
    <row r="15728" spans="5:7">
      <c r="E15728" s="80">
        <v>45388</v>
      </c>
      <c r="F15728">
        <v>2024</v>
      </c>
      <c r="G15728">
        <v>4.92</v>
      </c>
    </row>
    <row r="15729" spans="5:7">
      <c r="E15729" s="80">
        <v>45389</v>
      </c>
      <c r="F15729">
        <v>2024</v>
      </c>
      <c r="G15729">
        <v>4.92</v>
      </c>
    </row>
    <row r="15730" spans="5:7">
      <c r="E15730" s="80">
        <v>45390</v>
      </c>
      <c r="F15730">
        <v>2024</v>
      </c>
      <c r="G15730">
        <v>4.92</v>
      </c>
    </row>
    <row r="15731" spans="5:7">
      <c r="E15731" s="80">
        <v>45391</v>
      </c>
      <c r="F15731">
        <v>2024</v>
      </c>
      <c r="G15731">
        <v>4.92</v>
      </c>
    </row>
    <row r="15732" spans="5:7">
      <c r="E15732" s="80">
        <v>45392</v>
      </c>
      <c r="F15732">
        <v>2024</v>
      </c>
      <c r="G15732">
        <v>4.92</v>
      </c>
    </row>
    <row r="15733" spans="5:7">
      <c r="E15733" s="80">
        <v>45393</v>
      </c>
      <c r="F15733">
        <v>2024</v>
      </c>
      <c r="G15733">
        <v>4.8899999999999997</v>
      </c>
    </row>
    <row r="15734" spans="5:7">
      <c r="E15734" s="80">
        <v>45394</v>
      </c>
      <c r="F15734">
        <v>2024</v>
      </c>
      <c r="G15734">
        <v>4.8899999999999997</v>
      </c>
    </row>
    <row r="15735" spans="5:7">
      <c r="E15735" s="80">
        <v>45395</v>
      </c>
      <c r="F15735">
        <v>2024</v>
      </c>
      <c r="G15735">
        <v>4.8899999999999997</v>
      </c>
    </row>
    <row r="15736" spans="5:7">
      <c r="E15736" s="80">
        <v>45396</v>
      </c>
      <c r="F15736">
        <v>2024</v>
      </c>
      <c r="G15736">
        <v>4.8899999999999997</v>
      </c>
    </row>
    <row r="15737" spans="5:7">
      <c r="E15737" s="80">
        <v>45397</v>
      </c>
      <c r="F15737">
        <v>2024</v>
      </c>
      <c r="G15737">
        <v>4.8899999999999997</v>
      </c>
    </row>
    <row r="15738" spans="5:7">
      <c r="E15738" s="80">
        <v>45398</v>
      </c>
      <c r="F15738">
        <v>2024</v>
      </c>
      <c r="G15738">
        <v>4.8899999999999997</v>
      </c>
    </row>
    <row r="15739" spans="5:7">
      <c r="E15739" s="80">
        <v>45399</v>
      </c>
      <c r="F15739">
        <v>2024</v>
      </c>
      <c r="G15739">
        <v>4.8899999999999997</v>
      </c>
    </row>
    <row r="15740" spans="5:7">
      <c r="E15740" s="80">
        <v>45400</v>
      </c>
      <c r="F15740">
        <v>2024</v>
      </c>
      <c r="G15740">
        <v>4.88</v>
      </c>
    </row>
    <row r="15741" spans="5:7">
      <c r="E15741" s="80">
        <v>45401</v>
      </c>
      <c r="F15741">
        <v>2024</v>
      </c>
      <c r="G15741">
        <v>4.88</v>
      </c>
    </row>
    <row r="15742" spans="5:7">
      <c r="E15742" s="80">
        <v>45402</v>
      </c>
      <c r="F15742">
        <v>2024</v>
      </c>
      <c r="G15742">
        <v>4.88</v>
      </c>
    </row>
    <row r="15743" spans="5:7">
      <c r="E15743" s="80">
        <v>45403</v>
      </c>
      <c r="F15743">
        <v>2024</v>
      </c>
      <c r="G15743">
        <v>4.88</v>
      </c>
    </row>
    <row r="15744" spans="5:7">
      <c r="E15744" s="80">
        <v>45404</v>
      </c>
      <c r="F15744">
        <v>2024</v>
      </c>
      <c r="G15744">
        <v>4.88</v>
      </c>
    </row>
    <row r="15745" spans="5:7">
      <c r="E15745" s="80">
        <v>45405</v>
      </c>
      <c r="F15745">
        <v>2024</v>
      </c>
      <c r="G15745">
        <v>4.88</v>
      </c>
    </row>
    <row r="15746" spans="5:7">
      <c r="E15746" s="80">
        <v>45406</v>
      </c>
      <c r="F15746">
        <v>2024</v>
      </c>
      <c r="G15746">
        <v>4.88</v>
      </c>
    </row>
    <row r="15747" spans="5:7">
      <c r="E15747" s="80">
        <v>45407</v>
      </c>
      <c r="F15747">
        <v>2024</v>
      </c>
      <c r="G15747">
        <v>4.82</v>
      </c>
    </row>
    <row r="15748" spans="5:7">
      <c r="E15748" s="80">
        <v>45408</v>
      </c>
      <c r="F15748">
        <v>2024</v>
      </c>
      <c r="G15748">
        <v>4.82</v>
      </c>
    </row>
    <row r="15749" spans="5:7">
      <c r="E15749" s="80">
        <v>45409</v>
      </c>
      <c r="F15749">
        <v>2024</v>
      </c>
      <c r="G15749">
        <v>4.82</v>
      </c>
    </row>
    <row r="15750" spans="5:7">
      <c r="E15750" s="80">
        <v>45410</v>
      </c>
      <c r="F15750">
        <v>2024</v>
      </c>
      <c r="G15750">
        <v>4.82</v>
      </c>
    </row>
    <row r="15751" spans="5:7">
      <c r="E15751" s="80">
        <v>45411</v>
      </c>
      <c r="F15751">
        <v>2024</v>
      </c>
      <c r="G15751">
        <v>4.82</v>
      </c>
    </row>
    <row r="15752" spans="5:7">
      <c r="E15752" s="80">
        <v>45412</v>
      </c>
      <c r="F15752">
        <v>2024</v>
      </c>
      <c r="G15752">
        <v>4.82</v>
      </c>
    </row>
    <row r="15753" spans="5:7">
      <c r="E15753" s="80">
        <v>45413</v>
      </c>
      <c r="F15753">
        <v>2024</v>
      </c>
      <c r="G15753">
        <v>4.82</v>
      </c>
    </row>
    <row r="15754" spans="5:7">
      <c r="E15754" s="80">
        <v>45414</v>
      </c>
      <c r="F15754">
        <v>2024</v>
      </c>
      <c r="G15754">
        <v>4.7699999999999996</v>
      </c>
    </row>
    <row r="15755" spans="5:7">
      <c r="E15755" s="80">
        <v>45415</v>
      </c>
      <c r="F15755">
        <v>2024</v>
      </c>
      <c r="G15755">
        <v>4.7699999999999996</v>
      </c>
    </row>
    <row r="15756" spans="5:7">
      <c r="E15756" s="80">
        <v>45416</v>
      </c>
      <c r="F15756">
        <v>2024</v>
      </c>
      <c r="G15756">
        <v>4.7699999999999996</v>
      </c>
    </row>
    <row r="15757" spans="5:7">
      <c r="E15757" s="80">
        <v>45417</v>
      </c>
      <c r="F15757">
        <v>2024</v>
      </c>
      <c r="G15757">
        <v>4.7699999999999996</v>
      </c>
    </row>
    <row r="15758" spans="5:7">
      <c r="E15758" s="80">
        <v>45418</v>
      </c>
      <c r="F15758">
        <v>2024</v>
      </c>
      <c r="G15758">
        <v>4.7699999999999996</v>
      </c>
    </row>
    <row r="15759" spans="5:7">
      <c r="E15759" s="80">
        <v>45419</v>
      </c>
      <c r="F15759">
        <v>2024</v>
      </c>
      <c r="G15759">
        <v>4.7699999999999996</v>
      </c>
    </row>
    <row r="15760" spans="5:7">
      <c r="E15760" s="80">
        <v>45420</v>
      </c>
      <c r="F15760">
        <v>2024</v>
      </c>
      <c r="G15760">
        <v>4.7699999999999996</v>
      </c>
    </row>
    <row r="15761" spans="5:7">
      <c r="E15761" s="80">
        <v>45421</v>
      </c>
      <c r="F15761">
        <v>2024</v>
      </c>
      <c r="G15761">
        <v>4.74</v>
      </c>
    </row>
    <row r="15762" spans="5:7">
      <c r="E15762" s="80">
        <v>45422</v>
      </c>
      <c r="F15762">
        <v>2024</v>
      </c>
      <c r="G15762">
        <v>4.74</v>
      </c>
    </row>
    <row r="15763" spans="5:7">
      <c r="E15763" s="80">
        <v>45423</v>
      </c>
      <c r="F15763">
        <v>2024</v>
      </c>
      <c r="G15763">
        <v>4.74</v>
      </c>
    </row>
    <row r="15764" spans="5:7">
      <c r="E15764" s="80">
        <v>45424</v>
      </c>
      <c r="F15764">
        <v>2024</v>
      </c>
      <c r="G15764">
        <v>4.74</v>
      </c>
    </row>
    <row r="15765" spans="5:7">
      <c r="E15765" s="80">
        <v>45425</v>
      </c>
      <c r="F15765">
        <v>2024</v>
      </c>
      <c r="G15765">
        <v>4.74</v>
      </c>
    </row>
    <row r="15766" spans="5:7">
      <c r="E15766" s="80">
        <v>45426</v>
      </c>
      <c r="F15766">
        <v>2024</v>
      </c>
      <c r="G15766">
        <v>4.74</v>
      </c>
    </row>
    <row r="15767" spans="5:7">
      <c r="E15767" s="80">
        <v>45427</v>
      </c>
      <c r="F15767">
        <v>2024</v>
      </c>
      <c r="G15767">
        <v>4.74</v>
      </c>
    </row>
    <row r="15768" spans="5:7">
      <c r="E15768" s="80">
        <v>45428</v>
      </c>
      <c r="F15768">
        <v>2024</v>
      </c>
      <c r="G15768">
        <v>4.68</v>
      </c>
    </row>
    <row r="15769" spans="5:7">
      <c r="E15769" s="80">
        <v>45429</v>
      </c>
      <c r="F15769">
        <v>2024</v>
      </c>
      <c r="G15769">
        <v>4.68</v>
      </c>
    </row>
    <row r="15770" spans="5:7">
      <c r="E15770" s="80">
        <v>45430</v>
      </c>
      <c r="F15770">
        <v>2024</v>
      </c>
      <c r="G15770">
        <v>4.68</v>
      </c>
    </row>
    <row r="15771" spans="5:7">
      <c r="E15771" s="80">
        <v>45431</v>
      </c>
      <c r="F15771">
        <v>2024</v>
      </c>
      <c r="G15771">
        <v>4.68</v>
      </c>
    </row>
    <row r="15772" spans="5:7">
      <c r="E15772" s="80">
        <v>45432</v>
      </c>
      <c r="F15772">
        <v>2024</v>
      </c>
      <c r="G15772">
        <v>4.68</v>
      </c>
    </row>
    <row r="15773" spans="5:7">
      <c r="E15773" s="80">
        <v>45433</v>
      </c>
      <c r="F15773">
        <v>2024</v>
      </c>
      <c r="G15773">
        <v>4.68</v>
      </c>
    </row>
    <row r="15774" spans="5:7">
      <c r="E15774" s="80">
        <v>45434</v>
      </c>
      <c r="F15774">
        <v>2024</v>
      </c>
      <c r="G15774">
        <v>4.68</v>
      </c>
    </row>
    <row r="15775" spans="5:7">
      <c r="E15775" s="80">
        <v>45435</v>
      </c>
      <c r="F15775">
        <v>2024</v>
      </c>
      <c r="G15775">
        <v>4.6500000000000004</v>
      </c>
    </row>
    <row r="15776" spans="5:7">
      <c r="E15776" s="80">
        <v>45436</v>
      </c>
      <c r="F15776">
        <v>2024</v>
      </c>
      <c r="G15776">
        <v>4.6500000000000004</v>
      </c>
    </row>
    <row r="15777" spans="5:7">
      <c r="E15777" s="80">
        <v>45437</v>
      </c>
      <c r="F15777">
        <v>2024</v>
      </c>
      <c r="G15777">
        <v>4.6500000000000004</v>
      </c>
    </row>
    <row r="15778" spans="5:7">
      <c r="E15778" s="80">
        <v>45438</v>
      </c>
      <c r="F15778">
        <v>2024</v>
      </c>
      <c r="G15778">
        <v>4.6500000000000004</v>
      </c>
    </row>
    <row r="15779" spans="5:7">
      <c r="E15779" s="80">
        <v>45439</v>
      </c>
      <c r="F15779">
        <v>2024</v>
      </c>
      <c r="G15779">
        <v>4.6500000000000004</v>
      </c>
    </row>
    <row r="15780" spans="5:7">
      <c r="E15780" s="80">
        <v>45440</v>
      </c>
      <c r="F15780">
        <v>2024</v>
      </c>
      <c r="G15780">
        <v>4.6500000000000004</v>
      </c>
    </row>
    <row r="15781" spans="5:7">
      <c r="E15781" s="80">
        <v>45441</v>
      </c>
      <c r="F15781">
        <v>2024</v>
      </c>
      <c r="G15781">
        <v>4.6500000000000004</v>
      </c>
    </row>
    <row r="15782" spans="5:7">
      <c r="E15782" s="80">
        <v>45442</v>
      </c>
      <c r="F15782">
        <v>2024</v>
      </c>
      <c r="G15782">
        <v>4.59</v>
      </c>
    </row>
    <row r="15783" spans="5:7">
      <c r="E15783" s="80">
        <v>45443</v>
      </c>
      <c r="F15783">
        <v>2024</v>
      </c>
      <c r="G15783">
        <v>4.59</v>
      </c>
    </row>
    <row r="15784" spans="5:7">
      <c r="E15784" s="80">
        <v>45444</v>
      </c>
      <c r="F15784">
        <v>2024</v>
      </c>
      <c r="G15784">
        <v>4.59</v>
      </c>
    </row>
    <row r="15785" spans="5:7">
      <c r="E15785" s="80">
        <v>45445</v>
      </c>
      <c r="F15785">
        <v>2024</v>
      </c>
      <c r="G15785">
        <v>4.59</v>
      </c>
    </row>
    <row r="15786" spans="5:7">
      <c r="E15786" s="80">
        <v>45446</v>
      </c>
      <c r="F15786">
        <v>2024</v>
      </c>
      <c r="G15786">
        <v>4.59</v>
      </c>
    </row>
    <row r="15787" spans="5:7">
      <c r="E15787" s="80">
        <v>45447</v>
      </c>
      <c r="F15787">
        <v>2024</v>
      </c>
      <c r="G15787">
        <v>4.59</v>
      </c>
    </row>
    <row r="15788" spans="5:7">
      <c r="E15788" s="80">
        <v>45448</v>
      </c>
      <c r="F15788">
        <v>2024</v>
      </c>
      <c r="G15788">
        <v>4.59</v>
      </c>
    </row>
    <row r="15789" spans="5:7">
      <c r="E15789" s="80">
        <v>45449</v>
      </c>
      <c r="F15789">
        <v>2024</v>
      </c>
      <c r="G15789">
        <v>4.5599999999999996</v>
      </c>
    </row>
    <row r="15790" spans="5:7">
      <c r="E15790" s="80">
        <v>45450</v>
      </c>
      <c r="F15790">
        <v>2024</v>
      </c>
      <c r="G15790">
        <v>4.5599999999999996</v>
      </c>
    </row>
    <row r="15791" spans="5:7">
      <c r="E15791" s="80">
        <v>45451</v>
      </c>
      <c r="F15791">
        <v>2024</v>
      </c>
      <c r="G15791">
        <v>4.5599999999999996</v>
      </c>
    </row>
    <row r="15792" spans="5:7">
      <c r="E15792" s="80">
        <v>45452</v>
      </c>
      <c r="F15792">
        <v>2024</v>
      </c>
      <c r="G15792">
        <v>4.5599999999999996</v>
      </c>
    </row>
    <row r="15793" spans="5:7">
      <c r="E15793" s="80">
        <v>45453</v>
      </c>
      <c r="F15793">
        <v>2024</v>
      </c>
      <c r="G15793">
        <v>4.5599999999999996</v>
      </c>
    </row>
    <row r="15794" spans="5:7">
      <c r="E15794" s="80">
        <v>45454</v>
      </c>
      <c r="F15794">
        <v>2024</v>
      </c>
      <c r="G15794">
        <v>4.5599999999999996</v>
      </c>
    </row>
    <row r="15795" spans="5:7">
      <c r="E15795" s="80">
        <v>45455</v>
      </c>
      <c r="F15795">
        <v>2024</v>
      </c>
      <c r="G15795">
        <v>4.5599999999999996</v>
      </c>
    </row>
    <row r="15796" spans="5:7">
      <c r="E15796" s="80">
        <v>45456</v>
      </c>
      <c r="F15796">
        <v>2024</v>
      </c>
      <c r="G15796">
        <v>4.51</v>
      </c>
    </row>
    <row r="15797" spans="5:7">
      <c r="E15797" s="80">
        <v>45457</v>
      </c>
      <c r="F15797">
        <v>2024</v>
      </c>
      <c r="G15797">
        <v>4.51</v>
      </c>
    </row>
    <row r="15798" spans="5:7">
      <c r="E15798" s="80">
        <v>45458</v>
      </c>
      <c r="F15798">
        <v>2024</v>
      </c>
      <c r="G15798">
        <v>4.51</v>
      </c>
    </row>
    <row r="15799" spans="5:7">
      <c r="E15799" s="80">
        <v>45459</v>
      </c>
      <c r="F15799">
        <v>2024</v>
      </c>
      <c r="G15799">
        <v>4.51</v>
      </c>
    </row>
    <row r="15800" spans="5:7">
      <c r="E15800" s="80">
        <v>45460</v>
      </c>
      <c r="F15800">
        <v>2024</v>
      </c>
      <c r="G15800">
        <v>4.51</v>
      </c>
    </row>
    <row r="15801" spans="5:7">
      <c r="E15801" s="80">
        <v>45461</v>
      </c>
      <c r="F15801">
        <v>2024</v>
      </c>
      <c r="G15801">
        <v>4.51</v>
      </c>
    </row>
    <row r="15802" spans="5:7">
      <c r="E15802" s="80">
        <v>45462</v>
      </c>
      <c r="F15802">
        <v>2024</v>
      </c>
      <c r="G15802">
        <v>4.51</v>
      </c>
    </row>
    <row r="15803" spans="5:7">
      <c r="E15803" s="80">
        <v>45463</v>
      </c>
      <c r="F15803">
        <v>2024</v>
      </c>
      <c r="G15803">
        <v>4.5</v>
      </c>
    </row>
    <row r="15804" spans="5:7">
      <c r="E15804" s="80">
        <v>45464</v>
      </c>
      <c r="F15804">
        <v>2024</v>
      </c>
      <c r="G15804">
        <v>4.5</v>
      </c>
    </row>
    <row r="15805" spans="5:7">
      <c r="E15805" s="80">
        <v>45465</v>
      </c>
      <c r="F15805">
        <v>2024</v>
      </c>
      <c r="G15805">
        <v>4.5</v>
      </c>
    </row>
    <row r="15806" spans="5:7">
      <c r="E15806" s="80">
        <v>45466</v>
      </c>
      <c r="F15806">
        <v>2024</v>
      </c>
      <c r="G15806">
        <v>4.5</v>
      </c>
    </row>
    <row r="15807" spans="5:7">
      <c r="E15807" s="80">
        <v>45467</v>
      </c>
      <c r="F15807">
        <v>2024</v>
      </c>
      <c r="G15807">
        <v>4.5</v>
      </c>
    </row>
    <row r="15808" spans="5:7">
      <c r="E15808" s="80">
        <v>45468</v>
      </c>
      <c r="F15808">
        <v>2024</v>
      </c>
      <c r="G15808">
        <v>4.5</v>
      </c>
    </row>
    <row r="15809" spans="5:7">
      <c r="E15809" s="80">
        <v>45469</v>
      </c>
      <c r="F15809">
        <v>2024</v>
      </c>
      <c r="G15809">
        <v>4.5</v>
      </c>
    </row>
    <row r="15810" spans="5:7">
      <c r="E15810" s="80">
        <v>45470</v>
      </c>
      <c r="F15810">
        <v>2024</v>
      </c>
      <c r="G15810">
        <v>4.5</v>
      </c>
    </row>
    <row r="15811" spans="5:7">
      <c r="E15811" s="80">
        <v>45471</v>
      </c>
      <c r="F15811">
        <v>2024</v>
      </c>
      <c r="G15811">
        <v>4.5</v>
      </c>
    </row>
    <row r="15812" spans="5:7">
      <c r="E15812" s="80">
        <v>45472</v>
      </c>
      <c r="F15812">
        <v>2024</v>
      </c>
      <c r="G15812">
        <v>4.5</v>
      </c>
    </row>
    <row r="15813" spans="5:7">
      <c r="E15813" s="80">
        <v>45473</v>
      </c>
      <c r="F15813">
        <v>2024</v>
      </c>
      <c r="G15813">
        <v>4.5</v>
      </c>
    </row>
    <row r="15814" spans="5:7">
      <c r="E15814" s="80">
        <v>45474</v>
      </c>
      <c r="F15814">
        <v>2024</v>
      </c>
      <c r="G15814">
        <v>4.5</v>
      </c>
    </row>
    <row r="15815" spans="5:7">
      <c r="E15815" s="80">
        <v>45475</v>
      </c>
      <c r="F15815">
        <v>2024</v>
      </c>
      <c r="G15815">
        <v>4.5</v>
      </c>
    </row>
    <row r="15816" spans="5:7">
      <c r="E15816" s="80">
        <v>45476</v>
      </c>
      <c r="F15816">
        <v>2024</v>
      </c>
      <c r="G15816">
        <v>4.5</v>
      </c>
    </row>
    <row r="15817" spans="5:7">
      <c r="E15817" s="80">
        <v>45477</v>
      </c>
      <c r="F15817">
        <v>2024</v>
      </c>
      <c r="G15817">
        <v>4.47</v>
      </c>
    </row>
    <row r="15818" spans="5:7">
      <c r="E15818" s="80">
        <v>45478</v>
      </c>
      <c r="F15818">
        <v>2024</v>
      </c>
      <c r="G15818">
        <v>4.47</v>
      </c>
    </row>
    <row r="15819" spans="5:7">
      <c r="E15819" s="80">
        <v>45479</v>
      </c>
      <c r="F15819">
        <v>2024</v>
      </c>
      <c r="G15819">
        <v>4.47</v>
      </c>
    </row>
    <row r="15820" spans="5:7">
      <c r="E15820" s="80">
        <v>45480</v>
      </c>
      <c r="F15820">
        <v>2024</v>
      </c>
      <c r="G15820">
        <v>4.47</v>
      </c>
    </row>
    <row r="15821" spans="5:7">
      <c r="E15821" s="80">
        <v>45481</v>
      </c>
      <c r="F15821">
        <v>2024</v>
      </c>
      <c r="G15821">
        <v>4.47</v>
      </c>
    </row>
    <row r="15822" spans="5:7">
      <c r="E15822" s="80">
        <v>45482</v>
      </c>
      <c r="F15822">
        <v>2024</v>
      </c>
      <c r="G15822">
        <v>4.47</v>
      </c>
    </row>
    <row r="15823" spans="5:7">
      <c r="E15823" s="80">
        <v>45483</v>
      </c>
      <c r="F15823">
        <v>2024</v>
      </c>
      <c r="G15823">
        <v>4.47</v>
      </c>
    </row>
    <row r="15824" spans="5:7">
      <c r="E15824" s="80">
        <v>45484</v>
      </c>
      <c r="F15824">
        <v>2024</v>
      </c>
      <c r="G15824">
        <v>4.47</v>
      </c>
    </row>
    <row r="15825" spans="5:7">
      <c r="E15825" s="80">
        <v>45485</v>
      </c>
      <c r="F15825">
        <v>2024</v>
      </c>
      <c r="G15825">
        <v>4.47</v>
      </c>
    </row>
    <row r="15826" spans="5:7">
      <c r="E15826" s="80">
        <v>45486</v>
      </c>
      <c r="F15826">
        <v>2024</v>
      </c>
      <c r="G15826">
        <v>4.47</v>
      </c>
    </row>
    <row r="15827" spans="5:7">
      <c r="E15827" s="80">
        <v>45487</v>
      </c>
      <c r="F15827">
        <v>2024</v>
      </c>
      <c r="G15827">
        <v>4.47</v>
      </c>
    </row>
    <row r="15828" spans="5:7">
      <c r="E15828" s="80">
        <v>45488</v>
      </c>
      <c r="F15828">
        <v>2024</v>
      </c>
      <c r="G15828">
        <v>4.47</v>
      </c>
    </row>
    <row r="15829" spans="5:7">
      <c r="E15829" s="80">
        <v>45489</v>
      </c>
      <c r="F15829">
        <v>2024</v>
      </c>
      <c r="G15829">
        <v>4.47</v>
      </c>
    </row>
    <row r="15830" spans="5:7">
      <c r="E15830" s="80">
        <v>45490</v>
      </c>
      <c r="F15830">
        <v>2024</v>
      </c>
      <c r="G15830">
        <v>4.47</v>
      </c>
    </row>
    <row r="15831" spans="5:7">
      <c r="E15831" s="80">
        <v>45491</v>
      </c>
      <c r="F15831">
        <v>2024</v>
      </c>
      <c r="G15831">
        <v>4.4400000000000004</v>
      </c>
    </row>
    <row r="15832" spans="5:7">
      <c r="E15832" s="80">
        <v>45492</v>
      </c>
      <c r="F15832">
        <v>2024</v>
      </c>
      <c r="G15832">
        <v>4.4400000000000004</v>
      </c>
    </row>
    <row r="15833" spans="5:7">
      <c r="E15833" s="80">
        <v>45493</v>
      </c>
      <c r="F15833">
        <v>2024</v>
      </c>
      <c r="G15833">
        <v>4.4400000000000004</v>
      </c>
    </row>
    <row r="15834" spans="5:7">
      <c r="E15834" s="80">
        <v>45494</v>
      </c>
      <c r="F15834">
        <v>2024</v>
      </c>
      <c r="G15834">
        <v>4.4400000000000004</v>
      </c>
    </row>
    <row r="15835" spans="5:7">
      <c r="E15835" s="80">
        <v>45495</v>
      </c>
      <c r="F15835">
        <v>2024</v>
      </c>
      <c r="G15835">
        <v>4.4400000000000004</v>
      </c>
    </row>
    <row r="15836" spans="5:7">
      <c r="E15836" s="80">
        <v>45496</v>
      </c>
      <c r="F15836">
        <v>2024</v>
      </c>
      <c r="G15836">
        <v>4.4400000000000004</v>
      </c>
    </row>
    <row r="15837" spans="5:7">
      <c r="E15837" s="80">
        <v>45497</v>
      </c>
      <c r="F15837">
        <v>2024</v>
      </c>
      <c r="G15837">
        <v>4.4400000000000004</v>
      </c>
    </row>
    <row r="15838" spans="5:7">
      <c r="E15838" s="80">
        <v>45498</v>
      </c>
      <c r="F15838">
        <v>2024</v>
      </c>
      <c r="G15838">
        <v>4.4000000000000004</v>
      </c>
    </row>
    <row r="15839" spans="5:7">
      <c r="E15839" s="80">
        <v>45499</v>
      </c>
      <c r="F15839">
        <v>2024</v>
      </c>
      <c r="G15839">
        <v>4.4000000000000004</v>
      </c>
    </row>
    <row r="15840" spans="5:7">
      <c r="E15840" s="80">
        <v>45500</v>
      </c>
      <c r="F15840">
        <v>2024</v>
      </c>
      <c r="G15840">
        <v>4.4000000000000004</v>
      </c>
    </row>
    <row r="15841" spans="5:7">
      <c r="E15841" s="80">
        <v>45501</v>
      </c>
      <c r="F15841">
        <v>2024</v>
      </c>
      <c r="G15841">
        <v>4.4000000000000004</v>
      </c>
    </row>
    <row r="15842" spans="5:7">
      <c r="E15842" s="80">
        <v>45502</v>
      </c>
      <c r="F15842">
        <v>2024</v>
      </c>
      <c r="G15842">
        <v>4.4000000000000004</v>
      </c>
    </row>
    <row r="15843" spans="5:7">
      <c r="E15843" s="80">
        <v>45503</v>
      </c>
      <c r="F15843">
        <v>2024</v>
      </c>
      <c r="G15843">
        <v>4.4000000000000004</v>
      </c>
    </row>
    <row r="15844" spans="5:7">
      <c r="E15844" s="80">
        <v>45504</v>
      </c>
      <c r="F15844">
        <v>2024</v>
      </c>
      <c r="G15844">
        <v>4.4000000000000004</v>
      </c>
    </row>
    <row r="15845" spans="5:7">
      <c r="E15845" s="80">
        <v>45505</v>
      </c>
      <c r="F15845">
        <v>2024</v>
      </c>
      <c r="G15845">
        <v>4.38</v>
      </c>
    </row>
    <row r="15846" spans="5:7">
      <c r="E15846" s="80">
        <v>45506</v>
      </c>
      <c r="F15846">
        <v>2024</v>
      </c>
      <c r="G15846">
        <v>4.38</v>
      </c>
    </row>
    <row r="15847" spans="5:7">
      <c r="E15847" s="80">
        <v>45507</v>
      </c>
      <c r="F15847">
        <v>2024</v>
      </c>
      <c r="G15847">
        <v>4.38</v>
      </c>
    </row>
    <row r="15848" spans="5:7">
      <c r="E15848" s="80">
        <v>45508</v>
      </c>
      <c r="F15848">
        <v>2024</v>
      </c>
      <c r="G15848">
        <v>4.38</v>
      </c>
    </row>
    <row r="15849" spans="5:7">
      <c r="E15849" s="80">
        <v>45509</v>
      </c>
      <c r="F15849">
        <v>2024</v>
      </c>
      <c r="G15849">
        <v>4.38</v>
      </c>
    </row>
    <row r="15850" spans="5:7">
      <c r="E15850" s="80">
        <v>45510</v>
      </c>
      <c r="F15850">
        <v>2024</v>
      </c>
      <c r="G15850">
        <v>4.38</v>
      </c>
    </row>
    <row r="15851" spans="5:7">
      <c r="E15851" s="80">
        <v>45511</v>
      </c>
      <c r="F15851">
        <v>2024</v>
      </c>
      <c r="G15851">
        <v>4.38</v>
      </c>
    </row>
    <row r="15852" spans="5:7">
      <c r="E15852" s="80">
        <v>45512</v>
      </c>
      <c r="F15852">
        <v>2024</v>
      </c>
      <c r="G15852">
        <v>4.34</v>
      </c>
    </row>
    <row r="15853" spans="5:7">
      <c r="E15853" s="80">
        <v>45513</v>
      </c>
      <c r="F15853">
        <v>2024</v>
      </c>
      <c r="G15853">
        <v>4.34</v>
      </c>
    </row>
    <row r="15854" spans="5:7">
      <c r="E15854" s="80">
        <v>45514</v>
      </c>
      <c r="F15854">
        <v>2024</v>
      </c>
      <c r="G15854">
        <v>4.34</v>
      </c>
    </row>
    <row r="15855" spans="5:7">
      <c r="E15855" s="80">
        <v>45515</v>
      </c>
      <c r="F15855">
        <v>2024</v>
      </c>
      <c r="G15855">
        <v>4.34</v>
      </c>
    </row>
    <row r="15856" spans="5:7">
      <c r="E15856" s="80">
        <v>45516</v>
      </c>
      <c r="F15856">
        <v>2024</v>
      </c>
      <c r="G15856">
        <v>4.34</v>
      </c>
    </row>
    <row r="15857" spans="5:7">
      <c r="E15857" s="80">
        <v>45517</v>
      </c>
      <c r="F15857">
        <v>2024</v>
      </c>
      <c r="G15857">
        <v>4.34</v>
      </c>
    </row>
    <row r="15858" spans="5:7">
      <c r="E15858" s="80">
        <v>45518</v>
      </c>
      <c r="F15858">
        <v>2024</v>
      </c>
      <c r="G15858">
        <v>4.34</v>
      </c>
    </row>
    <row r="15859" spans="5:7">
      <c r="E15859" s="80">
        <v>45519</v>
      </c>
      <c r="F15859">
        <v>2024</v>
      </c>
      <c r="G15859">
        <v>4.3099999999999996</v>
      </c>
    </row>
    <row r="15860" spans="5:7">
      <c r="E15860" s="80">
        <v>45520</v>
      </c>
      <c r="F15860">
        <v>2024</v>
      </c>
      <c r="G15860">
        <v>4.3099999999999996</v>
      </c>
    </row>
    <row r="15861" spans="5:7">
      <c r="E15861" s="80">
        <v>45521</v>
      </c>
      <c r="F15861">
        <v>2024</v>
      </c>
      <c r="G15861">
        <v>4.3099999999999996</v>
      </c>
    </row>
    <row r="15862" spans="5:7">
      <c r="E15862" s="80">
        <v>45522</v>
      </c>
      <c r="F15862">
        <v>2024</v>
      </c>
      <c r="G15862">
        <v>4.3099999999999996</v>
      </c>
    </row>
    <row r="15863" spans="5:7">
      <c r="E15863" s="80">
        <v>45523</v>
      </c>
      <c r="F15863">
        <v>2024</v>
      </c>
      <c r="G15863">
        <v>4.3099999999999996</v>
      </c>
    </row>
    <row r="15864" spans="5:7">
      <c r="E15864" s="80">
        <v>45524</v>
      </c>
      <c r="F15864">
        <v>2024</v>
      </c>
      <c r="G15864">
        <v>4.3099999999999996</v>
      </c>
    </row>
    <row r="15865" spans="5:7">
      <c r="E15865" s="80">
        <v>45525</v>
      </c>
      <c r="F15865">
        <v>2024</v>
      </c>
      <c r="G15865">
        <v>4.3099999999999996</v>
      </c>
    </row>
    <row r="15866" spans="5:7">
      <c r="E15866" s="80">
        <v>45526</v>
      </c>
      <c r="F15866">
        <v>2024</v>
      </c>
      <c r="G15866">
        <v>4.3</v>
      </c>
    </row>
    <row r="15867" spans="5:7">
      <c r="E15867" s="80">
        <v>45527</v>
      </c>
      <c r="F15867">
        <v>2024</v>
      </c>
      <c r="G15867">
        <v>4.3</v>
      </c>
    </row>
    <row r="15868" spans="5:7">
      <c r="E15868" s="80">
        <v>45528</v>
      </c>
      <c r="F15868">
        <v>2024</v>
      </c>
      <c r="G15868">
        <v>4.3</v>
      </c>
    </row>
    <row r="15869" spans="5:7">
      <c r="E15869" s="80">
        <v>45529</v>
      </c>
      <c r="F15869">
        <v>2024</v>
      </c>
      <c r="G15869">
        <v>4.3</v>
      </c>
    </row>
    <row r="15870" spans="5:7">
      <c r="E15870" s="80">
        <v>45530</v>
      </c>
      <c r="F15870">
        <v>2024</v>
      </c>
      <c r="G15870">
        <v>4.3</v>
      </c>
    </row>
    <row r="15871" spans="5:7">
      <c r="E15871" s="80">
        <v>45531</v>
      </c>
      <c r="F15871">
        <v>2024</v>
      </c>
      <c r="G15871">
        <v>4.3</v>
      </c>
    </row>
    <row r="15872" spans="5:7">
      <c r="E15872" s="80">
        <v>45532</v>
      </c>
      <c r="F15872">
        <v>2024</v>
      </c>
      <c r="G15872">
        <v>4.3</v>
      </c>
    </row>
    <row r="15873" spans="5:7">
      <c r="E15873" s="80">
        <v>45533</v>
      </c>
      <c r="F15873">
        <v>2024</v>
      </c>
      <c r="G15873">
        <v>4.3</v>
      </c>
    </row>
    <row r="15874" spans="5:7">
      <c r="E15874" s="80">
        <v>45534</v>
      </c>
      <c r="F15874">
        <v>2024</v>
      </c>
      <c r="G15874">
        <v>4.3</v>
      </c>
    </row>
    <row r="15875" spans="5:7">
      <c r="E15875" s="80">
        <v>45535</v>
      </c>
      <c r="F15875">
        <v>2024</v>
      </c>
      <c r="G15875">
        <v>4.3</v>
      </c>
    </row>
    <row r="15876" spans="5:7">
      <c r="E15876" s="80">
        <v>45536</v>
      </c>
      <c r="F15876">
        <v>2024</v>
      </c>
      <c r="G15876">
        <v>4.3</v>
      </c>
    </row>
    <row r="15877" spans="5:7">
      <c r="E15877" s="80">
        <v>45537</v>
      </c>
      <c r="F15877">
        <v>2024</v>
      </c>
      <c r="G15877">
        <v>4.3</v>
      </c>
    </row>
    <row r="15878" spans="5:7">
      <c r="E15878" s="80">
        <v>45538</v>
      </c>
      <c r="F15878">
        <v>2024</v>
      </c>
      <c r="G15878">
        <v>4.3</v>
      </c>
    </row>
    <row r="15879" spans="5:7">
      <c r="E15879" s="80">
        <v>45539</v>
      </c>
      <c r="F15879">
        <v>2024</v>
      </c>
      <c r="G15879">
        <v>4.3</v>
      </c>
    </row>
    <row r="15880" spans="5:7">
      <c r="E15880" s="80">
        <v>45540</v>
      </c>
      <c r="F15880">
        <v>2024</v>
      </c>
      <c r="G15880">
        <v>4.29</v>
      </c>
    </row>
    <row r="15881" spans="5:7">
      <c r="E15881" s="80">
        <v>45541</v>
      </c>
      <c r="F15881">
        <v>2024</v>
      </c>
      <c r="G15881">
        <v>4.29</v>
      </c>
    </row>
    <row r="15882" spans="5:7">
      <c r="E15882" s="80">
        <v>45542</v>
      </c>
      <c r="F15882">
        <v>2024</v>
      </c>
      <c r="G15882">
        <v>4.29</v>
      </c>
    </row>
    <row r="15883" spans="5:7">
      <c r="E15883" s="80">
        <v>45543</v>
      </c>
      <c r="F15883">
        <v>2024</v>
      </c>
      <c r="G15883">
        <v>4.29</v>
      </c>
    </row>
    <row r="15884" spans="5:7">
      <c r="E15884" s="80">
        <v>45544</v>
      </c>
      <c r="F15884">
        <v>2024</v>
      </c>
      <c r="G15884">
        <v>4.29</v>
      </c>
    </row>
    <row r="15885" spans="5:7">
      <c r="E15885" s="80">
        <v>45545</v>
      </c>
      <c r="F15885">
        <v>2024</v>
      </c>
      <c r="G15885">
        <v>4.29</v>
      </c>
    </row>
    <row r="15886" spans="5:7">
      <c r="E15886" s="80">
        <v>45546</v>
      </c>
      <c r="F15886">
        <v>2024</v>
      </c>
      <c r="G15886">
        <v>4.29</v>
      </c>
    </row>
    <row r="15887" spans="5:7">
      <c r="E15887" s="80">
        <v>45547</v>
      </c>
      <c r="F15887">
        <v>2024</v>
      </c>
      <c r="G15887">
        <v>4.3</v>
      </c>
    </row>
    <row r="15888" spans="5:7">
      <c r="E15888" s="80">
        <v>45548</v>
      </c>
      <c r="F15888">
        <v>2024</v>
      </c>
      <c r="G15888">
        <v>4.3</v>
      </c>
    </row>
    <row r="15889" spans="5:7">
      <c r="E15889" s="80">
        <v>45549</v>
      </c>
      <c r="F15889">
        <v>2024</v>
      </c>
      <c r="G15889">
        <v>4.3</v>
      </c>
    </row>
    <row r="15890" spans="5:7">
      <c r="E15890" s="80">
        <v>45550</v>
      </c>
      <c r="F15890">
        <v>2024</v>
      </c>
      <c r="G15890">
        <v>4.3</v>
      </c>
    </row>
    <row r="15891" spans="5:7">
      <c r="E15891" s="80">
        <v>45551</v>
      </c>
      <c r="F15891">
        <v>2024</v>
      </c>
      <c r="G15891">
        <v>4.3</v>
      </c>
    </row>
    <row r="15892" spans="5:7">
      <c r="E15892" s="80">
        <v>45552</v>
      </c>
      <c r="F15892">
        <v>2024</v>
      </c>
      <c r="G15892">
        <v>4.3</v>
      </c>
    </row>
    <row r="15893" spans="5:7">
      <c r="E15893" s="80">
        <v>45553</v>
      </c>
      <c r="F15893">
        <v>2024</v>
      </c>
      <c r="G15893">
        <v>4.3</v>
      </c>
    </row>
    <row r="15894" spans="5:7">
      <c r="E15894" s="80">
        <v>45554</v>
      </c>
      <c r="F15894">
        <v>2024</v>
      </c>
      <c r="G15894">
        <v>4.28</v>
      </c>
    </row>
    <row r="15895" spans="5:7">
      <c r="E15895" s="80">
        <v>45555</v>
      </c>
      <c r="F15895">
        <v>2024</v>
      </c>
      <c r="G15895">
        <v>4.28</v>
      </c>
    </row>
    <row r="15896" spans="5:7">
      <c r="E15896" s="80">
        <v>45556</v>
      </c>
      <c r="F15896">
        <v>2024</v>
      </c>
      <c r="G15896">
        <v>4.28</v>
      </c>
    </row>
    <row r="15897" spans="5:7">
      <c r="E15897" s="80">
        <v>45557</v>
      </c>
      <c r="F15897">
        <v>2024</v>
      </c>
      <c r="G15897">
        <v>4.28</v>
      </c>
    </row>
    <row r="15898" spans="5:7">
      <c r="E15898" s="80">
        <v>45558</v>
      </c>
      <c r="F15898">
        <v>2024</v>
      </c>
      <c r="G15898">
        <v>4.28</v>
      </c>
    </row>
    <row r="15899" spans="5:7">
      <c r="E15899" s="80">
        <v>45559</v>
      </c>
      <c r="F15899">
        <v>2024</v>
      </c>
      <c r="G15899">
        <v>4.28</v>
      </c>
    </row>
    <row r="15900" spans="5:7">
      <c r="E15900" s="80">
        <v>45560</v>
      </c>
      <c r="F15900">
        <v>2024</v>
      </c>
      <c r="G15900">
        <v>4.28</v>
      </c>
    </row>
    <row r="15901" spans="5:7">
      <c r="E15901" s="80">
        <v>45561</v>
      </c>
      <c r="F15901">
        <v>2024</v>
      </c>
      <c r="G15901">
        <v>4.28</v>
      </c>
    </row>
    <row r="15902" spans="5:7">
      <c r="E15902" s="80">
        <v>45562</v>
      </c>
      <c r="F15902">
        <v>2024</v>
      </c>
      <c r="G15902">
        <v>4.28</v>
      </c>
    </row>
    <row r="15903" spans="5:7">
      <c r="E15903" s="80">
        <v>45563</v>
      </c>
      <c r="F15903">
        <v>2024</v>
      </c>
      <c r="G15903">
        <v>4.28</v>
      </c>
    </row>
    <row r="15904" spans="5:7">
      <c r="E15904" s="80">
        <v>45564</v>
      </c>
      <c r="F15904">
        <v>2024</v>
      </c>
      <c r="G15904">
        <v>4.28</v>
      </c>
    </row>
    <row r="15905" spans="5:7">
      <c r="E15905" s="80">
        <v>45565</v>
      </c>
      <c r="F15905">
        <v>2024</v>
      </c>
      <c r="G15905">
        <v>4.28</v>
      </c>
    </row>
    <row r="15906" spans="5:7">
      <c r="E15906" s="80">
        <v>45566</v>
      </c>
      <c r="F15906">
        <v>2024</v>
      </c>
      <c r="G15906">
        <v>4.28</v>
      </c>
    </row>
    <row r="15907" spans="5:7">
      <c r="E15907" s="80">
        <v>45567</v>
      </c>
      <c r="F15907">
        <v>2024</v>
      </c>
      <c r="G15907">
        <v>4.28</v>
      </c>
    </row>
    <row r="15908" spans="5:7">
      <c r="E15908" s="80">
        <v>45568</v>
      </c>
      <c r="F15908">
        <v>2024</v>
      </c>
      <c r="G15908">
        <v>4.2699999999999996</v>
      </c>
    </row>
    <row r="15909" spans="5:7">
      <c r="E15909" s="80">
        <v>45569</v>
      </c>
      <c r="F15909">
        <v>2024</v>
      </c>
      <c r="G15909">
        <v>4.2699999999999996</v>
      </c>
    </row>
    <row r="15910" spans="5:7">
      <c r="E15910" s="80">
        <v>45570</v>
      </c>
      <c r="F15910">
        <v>2024</v>
      </c>
      <c r="G15910">
        <v>4.2699999999999996</v>
      </c>
    </row>
    <row r="15911" spans="5:7">
      <c r="E15911" s="80">
        <v>45571</v>
      </c>
      <c r="F15911">
        <v>2024</v>
      </c>
      <c r="G15911">
        <v>4.2699999999999996</v>
      </c>
    </row>
    <row r="15912" spans="5:7">
      <c r="E15912" s="80">
        <v>45572</v>
      </c>
      <c r="F15912">
        <v>2024</v>
      </c>
      <c r="G15912">
        <v>4.2699999999999996</v>
      </c>
    </row>
    <row r="15913" spans="5:7">
      <c r="E15913" s="80">
        <v>45573</v>
      </c>
      <c r="F15913">
        <v>2024</v>
      </c>
      <c r="G15913">
        <v>4.2699999999999996</v>
      </c>
    </row>
    <row r="15914" spans="5:7">
      <c r="E15914" s="80">
        <v>45574</v>
      </c>
      <c r="F15914">
        <v>2024</v>
      </c>
      <c r="G15914">
        <v>4.2699999999999996</v>
      </c>
    </row>
  </sheetData>
  <mergeCells count="6">
    <mergeCell ref="I8:P8"/>
    <mergeCell ref="I9:P9"/>
    <mergeCell ref="E8:G8"/>
    <mergeCell ref="E9:G9"/>
    <mergeCell ref="B8:C8"/>
    <mergeCell ref="B9:C9"/>
  </mergeCells>
  <pageMargins left="0.7" right="0.7" top="0.75" bottom="0.75" header="0.3" footer="0.3"/>
  <pageSetup orientation="portrait" r:id="rId1"/>
  <drawing r:id="rId2"/>
  <tableParts count="3">
    <tablePart r:id="rId3"/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56C26-873A-4981-85A7-7CA8ECA01332}">
  <sheetPr>
    <tabColor theme="8" tint="-0.249977111117893"/>
  </sheetPr>
  <dimension ref="A1:R19"/>
  <sheetViews>
    <sheetView showGridLines="0" zoomScale="80" zoomScaleNormal="80" workbookViewId="0">
      <selection activeCell="F23" sqref="F23"/>
    </sheetView>
  </sheetViews>
  <sheetFormatPr defaultColWidth="11.5703125" defaultRowHeight="14.45"/>
  <cols>
    <col min="1" max="1" width="4.28515625" customWidth="1"/>
    <col min="2" max="2" width="12.28515625" bestFit="1" customWidth="1"/>
    <col min="3" max="3" width="9.7109375" bestFit="1" customWidth="1"/>
    <col min="4" max="4" width="2.140625" bestFit="1" customWidth="1"/>
    <col min="5" max="8" width="5.5703125" bestFit="1" customWidth="1"/>
    <col min="9" max="9" width="10.42578125" bestFit="1" customWidth="1"/>
    <col min="10" max="11" width="20.140625" bestFit="1" customWidth="1"/>
    <col min="12" max="12" width="34.140625" bestFit="1" customWidth="1"/>
    <col min="13" max="14" width="41.7109375" bestFit="1" customWidth="1"/>
    <col min="15" max="16" width="38.28515625" bestFit="1" customWidth="1"/>
    <col min="17" max="17" width="12.140625" bestFit="1" customWidth="1"/>
    <col min="18" max="18" width="16.28515625" bestFit="1" customWidth="1"/>
    <col min="19" max="19" width="13" bestFit="1" customWidth="1"/>
    <col min="20" max="20" width="15.42578125" bestFit="1" customWidth="1"/>
    <col min="21" max="21" width="15" bestFit="1" customWidth="1"/>
    <col min="22" max="22" width="11.28515625" bestFit="1" customWidth="1"/>
    <col min="23" max="23" width="12.5703125" bestFit="1" customWidth="1"/>
    <col min="24" max="24" width="11.7109375" bestFit="1" customWidth="1"/>
    <col min="25" max="25" width="10" bestFit="1" customWidth="1"/>
    <col min="26" max="26" width="10.85546875" bestFit="1" customWidth="1"/>
    <col min="27" max="27" width="10.28515625" bestFit="1" customWidth="1"/>
    <col min="28" max="28" width="9.5703125" bestFit="1" customWidth="1"/>
    <col min="29" max="29" width="12.140625" bestFit="1" customWidth="1"/>
    <col min="30" max="30" width="16.28515625" bestFit="1" customWidth="1"/>
    <col min="31" max="31" width="13" bestFit="1" customWidth="1"/>
    <col min="32" max="32" width="15.42578125" bestFit="1" customWidth="1"/>
    <col min="33" max="33" width="15" bestFit="1" customWidth="1"/>
    <col min="34" max="34" width="11.28515625" bestFit="1" customWidth="1"/>
    <col min="35" max="35" width="12.5703125" bestFit="1" customWidth="1"/>
    <col min="36" max="36" width="11.7109375" bestFit="1" customWidth="1"/>
    <col min="37" max="37" width="10" bestFit="1" customWidth="1"/>
    <col min="38" max="38" width="10.85546875" bestFit="1" customWidth="1"/>
    <col min="39" max="39" width="10.28515625" bestFit="1" customWidth="1"/>
    <col min="40" max="40" width="9.5703125" bestFit="1" customWidth="1"/>
    <col min="41" max="41" width="12.140625" bestFit="1" customWidth="1"/>
    <col min="42" max="42" width="11.28515625" bestFit="1" customWidth="1"/>
    <col min="43" max="43" width="12.5703125" bestFit="1" customWidth="1"/>
    <col min="44" max="44" width="11.7109375" bestFit="1" customWidth="1"/>
    <col min="45" max="45" width="10" bestFit="1" customWidth="1"/>
    <col min="46" max="46" width="10.85546875" bestFit="1" customWidth="1"/>
    <col min="47" max="47" width="10.28515625" bestFit="1" customWidth="1"/>
    <col min="48" max="48" width="9.5703125" bestFit="1" customWidth="1"/>
    <col min="49" max="49" width="12.140625" bestFit="1" customWidth="1"/>
    <col min="50" max="50" width="16.28515625" bestFit="1" customWidth="1"/>
    <col min="51" max="51" width="13" bestFit="1" customWidth="1"/>
    <col min="52" max="52" width="15.42578125" bestFit="1" customWidth="1"/>
    <col min="53" max="53" width="15" bestFit="1" customWidth="1"/>
    <col min="54" max="54" width="11.28515625" bestFit="1" customWidth="1"/>
    <col min="55" max="55" width="12.5703125" bestFit="1" customWidth="1"/>
    <col min="56" max="56" width="11.7109375" bestFit="1" customWidth="1"/>
    <col min="57" max="57" width="10" bestFit="1" customWidth="1"/>
    <col min="58" max="58" width="10.85546875" bestFit="1" customWidth="1"/>
    <col min="59" max="59" width="10.28515625" bestFit="1" customWidth="1"/>
    <col min="60" max="60" width="9.5703125" bestFit="1" customWidth="1"/>
    <col min="61" max="61" width="12.140625" bestFit="1" customWidth="1"/>
    <col min="62" max="62" width="16.28515625" bestFit="1" customWidth="1"/>
    <col min="63" max="63" width="13" bestFit="1" customWidth="1"/>
    <col min="64" max="64" width="15.42578125" bestFit="1" customWidth="1"/>
    <col min="65" max="65" width="15" bestFit="1" customWidth="1"/>
    <col min="66" max="66" width="11.28515625" bestFit="1" customWidth="1"/>
    <col min="67" max="67" width="12.5703125" bestFit="1" customWidth="1"/>
    <col min="68" max="68" width="11.7109375" bestFit="1" customWidth="1"/>
    <col min="69" max="69" width="10" bestFit="1" customWidth="1"/>
    <col min="70" max="70" width="10.85546875" bestFit="1" customWidth="1"/>
    <col min="71" max="71" width="10.28515625" bestFit="1" customWidth="1"/>
    <col min="72" max="72" width="9.5703125" bestFit="1" customWidth="1"/>
    <col min="73" max="73" width="12.140625" bestFit="1" customWidth="1"/>
    <col min="74" max="74" width="16.28515625" bestFit="1" customWidth="1"/>
    <col min="75" max="75" width="13" bestFit="1" customWidth="1"/>
    <col min="76" max="76" width="15.42578125" bestFit="1" customWidth="1"/>
    <col min="77" max="77" width="15" bestFit="1" customWidth="1"/>
    <col min="78" max="78" width="11.28515625" bestFit="1" customWidth="1"/>
    <col min="79" max="79" width="12.5703125" bestFit="1" customWidth="1"/>
    <col min="80" max="80" width="11.7109375" bestFit="1" customWidth="1"/>
    <col min="81" max="81" width="10" bestFit="1" customWidth="1"/>
    <col min="82" max="82" width="10.85546875" bestFit="1" customWidth="1"/>
    <col min="83" max="83" width="10.28515625" bestFit="1" customWidth="1"/>
    <col min="84" max="84" width="9.5703125" bestFit="1" customWidth="1"/>
    <col min="85" max="85" width="12.140625" bestFit="1" customWidth="1"/>
    <col min="86" max="86" width="16.28515625" bestFit="1" customWidth="1"/>
    <col min="87" max="87" width="13" bestFit="1" customWidth="1"/>
    <col min="88" max="88" width="15.42578125" bestFit="1" customWidth="1"/>
    <col min="89" max="89" width="15" bestFit="1" customWidth="1"/>
    <col min="90" max="90" width="11.28515625" bestFit="1" customWidth="1"/>
    <col min="91" max="91" width="12.5703125" bestFit="1" customWidth="1"/>
    <col min="92" max="92" width="11.7109375" bestFit="1" customWidth="1"/>
    <col min="93" max="93" width="10" bestFit="1" customWidth="1"/>
    <col min="94" max="94" width="10.85546875" bestFit="1" customWidth="1"/>
    <col min="95" max="95" width="10.28515625" bestFit="1" customWidth="1"/>
    <col min="96" max="96" width="9.5703125" bestFit="1" customWidth="1"/>
    <col min="97" max="97" width="12.140625" bestFit="1" customWidth="1"/>
    <col min="98" max="98" width="16.28515625" bestFit="1" customWidth="1"/>
    <col min="99" max="99" width="13" bestFit="1" customWidth="1"/>
    <col min="100" max="100" width="15.42578125" bestFit="1" customWidth="1"/>
    <col min="101" max="101" width="15" bestFit="1" customWidth="1"/>
    <col min="102" max="102" width="11.28515625" bestFit="1" customWidth="1"/>
    <col min="103" max="103" width="12.5703125" bestFit="1" customWidth="1"/>
    <col min="104" max="104" width="11.7109375" bestFit="1" customWidth="1"/>
    <col min="105" max="105" width="10" bestFit="1" customWidth="1"/>
    <col min="106" max="106" width="10.85546875" bestFit="1" customWidth="1"/>
    <col min="107" max="107" width="10.28515625" bestFit="1" customWidth="1"/>
    <col min="108" max="108" width="9.5703125" bestFit="1" customWidth="1"/>
    <col min="109" max="109" width="12.140625" bestFit="1" customWidth="1"/>
    <col min="110" max="110" width="16.28515625" bestFit="1" customWidth="1"/>
    <col min="111" max="111" width="13" bestFit="1" customWidth="1"/>
    <col min="112" max="112" width="15.42578125" bestFit="1" customWidth="1"/>
    <col min="113" max="113" width="15" bestFit="1" customWidth="1"/>
    <col min="114" max="114" width="11.28515625" bestFit="1" customWidth="1"/>
    <col min="115" max="115" width="12.5703125" bestFit="1" customWidth="1"/>
    <col min="116" max="116" width="11.7109375" bestFit="1" customWidth="1"/>
    <col min="117" max="117" width="10" bestFit="1" customWidth="1"/>
    <col min="118" max="118" width="10.85546875" bestFit="1" customWidth="1"/>
    <col min="119" max="119" width="10.28515625" bestFit="1" customWidth="1"/>
    <col min="120" max="120" width="9.5703125" bestFit="1" customWidth="1"/>
    <col min="121" max="121" width="12.140625" bestFit="1" customWidth="1"/>
    <col min="122" max="122" width="16.28515625" bestFit="1" customWidth="1"/>
    <col min="123" max="123" width="13" bestFit="1" customWidth="1"/>
    <col min="124" max="124" width="15.42578125" bestFit="1" customWidth="1"/>
    <col min="125" max="125" width="15" bestFit="1" customWidth="1"/>
    <col min="126" max="126" width="11.28515625" bestFit="1" customWidth="1"/>
    <col min="127" max="127" width="12.5703125" bestFit="1" customWidth="1"/>
    <col min="128" max="128" width="11.7109375" bestFit="1" customWidth="1"/>
    <col min="129" max="129" width="10" bestFit="1" customWidth="1"/>
    <col min="130" max="130" width="10.85546875" bestFit="1" customWidth="1"/>
    <col min="131" max="131" width="10.28515625" bestFit="1" customWidth="1"/>
    <col min="132" max="132" width="9.5703125" bestFit="1" customWidth="1"/>
    <col min="133" max="133" width="12.140625" bestFit="1" customWidth="1"/>
    <col min="134" max="134" width="16.28515625" bestFit="1" customWidth="1"/>
    <col min="135" max="135" width="13" bestFit="1" customWidth="1"/>
    <col min="136" max="136" width="15.42578125" bestFit="1" customWidth="1"/>
    <col min="137" max="137" width="15" bestFit="1" customWidth="1"/>
    <col min="138" max="138" width="11.28515625" bestFit="1" customWidth="1"/>
    <col min="139" max="139" width="12.5703125" bestFit="1" customWidth="1"/>
    <col min="140" max="140" width="11.7109375" bestFit="1" customWidth="1"/>
    <col min="141" max="141" width="10" bestFit="1" customWidth="1"/>
    <col min="142" max="142" width="10.85546875" bestFit="1" customWidth="1"/>
    <col min="143" max="143" width="10.28515625" bestFit="1" customWidth="1"/>
    <col min="144" max="144" width="9.5703125" bestFit="1" customWidth="1"/>
    <col min="145" max="145" width="12.140625" bestFit="1" customWidth="1"/>
    <col min="146" max="146" width="16.28515625" bestFit="1" customWidth="1"/>
    <col min="147" max="147" width="13" bestFit="1" customWidth="1"/>
    <col min="148" max="148" width="15.42578125" bestFit="1" customWidth="1"/>
    <col min="149" max="149" width="15" bestFit="1" customWidth="1"/>
    <col min="150" max="150" width="11.28515625" bestFit="1" customWidth="1"/>
    <col min="151" max="151" width="12.5703125" bestFit="1" customWidth="1"/>
    <col min="152" max="152" width="11.7109375" bestFit="1" customWidth="1"/>
    <col min="153" max="153" width="10" bestFit="1" customWidth="1"/>
    <col min="154" max="154" width="10.85546875" bestFit="1" customWidth="1"/>
    <col min="155" max="155" width="10.28515625" bestFit="1" customWidth="1"/>
    <col min="156" max="156" width="9.5703125" bestFit="1" customWidth="1"/>
    <col min="157" max="157" width="12.140625" bestFit="1" customWidth="1"/>
    <col min="158" max="158" width="16.28515625" bestFit="1" customWidth="1"/>
    <col min="159" max="159" width="13" bestFit="1" customWidth="1"/>
    <col min="160" max="160" width="15.42578125" bestFit="1" customWidth="1"/>
    <col min="161" max="161" width="15" bestFit="1" customWidth="1"/>
    <col min="162" max="162" width="11.28515625" bestFit="1" customWidth="1"/>
    <col min="163" max="163" width="12.5703125" bestFit="1" customWidth="1"/>
    <col min="164" max="164" width="11.7109375" bestFit="1" customWidth="1"/>
    <col min="165" max="165" width="10" bestFit="1" customWidth="1"/>
    <col min="166" max="166" width="10.85546875" bestFit="1" customWidth="1"/>
    <col min="167" max="167" width="10.28515625" bestFit="1" customWidth="1"/>
    <col min="168" max="168" width="9.5703125" bestFit="1" customWidth="1"/>
    <col min="169" max="169" width="12.140625" bestFit="1" customWidth="1"/>
    <col min="170" max="170" width="16.28515625" bestFit="1" customWidth="1"/>
    <col min="171" max="171" width="13" bestFit="1" customWidth="1"/>
    <col min="172" max="172" width="15.42578125" bestFit="1" customWidth="1"/>
    <col min="173" max="173" width="15" bestFit="1" customWidth="1"/>
    <col min="174" max="174" width="11.28515625" bestFit="1" customWidth="1"/>
    <col min="175" max="175" width="12.5703125" bestFit="1" customWidth="1"/>
    <col min="176" max="176" width="11.7109375" bestFit="1" customWidth="1"/>
    <col min="177" max="177" width="10" bestFit="1" customWidth="1"/>
    <col min="178" max="178" width="10.85546875" bestFit="1" customWidth="1"/>
    <col min="179" max="179" width="10.28515625" bestFit="1" customWidth="1"/>
    <col min="180" max="180" width="9.5703125" bestFit="1" customWidth="1"/>
    <col min="181" max="181" width="12.140625" bestFit="1" customWidth="1"/>
    <col min="182" max="182" width="16.28515625" bestFit="1" customWidth="1"/>
    <col min="183" max="183" width="13" bestFit="1" customWidth="1"/>
    <col min="184" max="184" width="15.42578125" bestFit="1" customWidth="1"/>
    <col min="185" max="185" width="15" bestFit="1" customWidth="1"/>
    <col min="186" max="186" width="11.28515625" bestFit="1" customWidth="1"/>
    <col min="187" max="187" width="12.5703125" bestFit="1" customWidth="1"/>
    <col min="188" max="188" width="11.7109375" bestFit="1" customWidth="1"/>
    <col min="189" max="189" width="10" bestFit="1" customWidth="1"/>
    <col min="190" max="190" width="10.85546875" bestFit="1" customWidth="1"/>
    <col min="191" max="191" width="10.28515625" bestFit="1" customWidth="1"/>
    <col min="192" max="192" width="9.5703125" bestFit="1" customWidth="1"/>
    <col min="193" max="193" width="12.140625" bestFit="1" customWidth="1"/>
    <col min="194" max="194" width="16.28515625" bestFit="1" customWidth="1"/>
    <col min="195" max="195" width="13" bestFit="1" customWidth="1"/>
    <col min="196" max="196" width="15.42578125" bestFit="1" customWidth="1"/>
    <col min="197" max="197" width="15" bestFit="1" customWidth="1"/>
    <col min="198" max="198" width="11.28515625" bestFit="1" customWidth="1"/>
    <col min="199" max="199" width="12.5703125" bestFit="1" customWidth="1"/>
    <col min="200" max="200" width="11.7109375" bestFit="1" customWidth="1"/>
    <col min="201" max="201" width="10" bestFit="1" customWidth="1"/>
    <col min="202" max="202" width="10.85546875" bestFit="1" customWidth="1"/>
    <col min="203" max="203" width="10.28515625" bestFit="1" customWidth="1"/>
    <col min="204" max="204" width="9.5703125" bestFit="1" customWidth="1"/>
    <col min="205" max="205" width="12.140625" bestFit="1" customWidth="1"/>
    <col min="206" max="206" width="16.28515625" bestFit="1" customWidth="1"/>
    <col min="207" max="207" width="13" bestFit="1" customWidth="1"/>
    <col min="208" max="208" width="15.42578125" bestFit="1" customWidth="1"/>
    <col min="209" max="209" width="15" bestFit="1" customWidth="1"/>
    <col min="210" max="210" width="11.28515625" bestFit="1" customWidth="1"/>
    <col min="211" max="211" width="12.5703125" bestFit="1" customWidth="1"/>
    <col min="212" max="212" width="11.7109375" bestFit="1" customWidth="1"/>
    <col min="213" max="213" width="10" bestFit="1" customWidth="1"/>
    <col min="214" max="214" width="10.85546875" bestFit="1" customWidth="1"/>
    <col min="215" max="215" width="10.28515625" bestFit="1" customWidth="1"/>
    <col min="216" max="216" width="9.5703125" bestFit="1" customWidth="1"/>
    <col min="217" max="217" width="12.140625" bestFit="1" customWidth="1"/>
    <col min="218" max="218" width="16.28515625" bestFit="1" customWidth="1"/>
    <col min="219" max="219" width="13" bestFit="1" customWidth="1"/>
    <col min="220" max="220" width="15.42578125" bestFit="1" customWidth="1"/>
    <col min="221" max="221" width="15" bestFit="1" customWidth="1"/>
    <col min="222" max="222" width="11.28515625" bestFit="1" customWidth="1"/>
    <col min="223" max="223" width="12.5703125" bestFit="1" customWidth="1"/>
    <col min="224" max="224" width="11.7109375" bestFit="1" customWidth="1"/>
    <col min="225" max="225" width="10" bestFit="1" customWidth="1"/>
    <col min="226" max="226" width="10.85546875" bestFit="1" customWidth="1"/>
    <col min="227" max="227" width="10.28515625" bestFit="1" customWidth="1"/>
    <col min="228" max="228" width="9.5703125" bestFit="1" customWidth="1"/>
    <col min="229" max="229" width="12.140625" bestFit="1" customWidth="1"/>
    <col min="230" max="230" width="16.28515625" bestFit="1" customWidth="1"/>
    <col min="231" max="231" width="13" bestFit="1" customWidth="1"/>
    <col min="232" max="232" width="15.42578125" bestFit="1" customWidth="1"/>
    <col min="233" max="233" width="15" bestFit="1" customWidth="1"/>
    <col min="234" max="234" width="11.28515625" bestFit="1" customWidth="1"/>
    <col min="235" max="235" width="12.5703125" bestFit="1" customWidth="1"/>
    <col min="236" max="236" width="11.7109375" bestFit="1" customWidth="1"/>
    <col min="237" max="237" width="10" bestFit="1" customWidth="1"/>
    <col min="238" max="238" width="10.85546875" bestFit="1" customWidth="1"/>
    <col min="239" max="239" width="10.28515625" bestFit="1" customWidth="1"/>
    <col min="240" max="240" width="9.5703125" bestFit="1" customWidth="1"/>
    <col min="241" max="241" width="12.140625" bestFit="1" customWidth="1"/>
    <col min="242" max="242" width="16.28515625" bestFit="1" customWidth="1"/>
    <col min="243" max="243" width="13" bestFit="1" customWidth="1"/>
    <col min="244" max="244" width="15.42578125" bestFit="1" customWidth="1"/>
    <col min="245" max="245" width="15" bestFit="1" customWidth="1"/>
    <col min="246" max="246" width="11.28515625" bestFit="1" customWidth="1"/>
    <col min="247" max="247" width="12.5703125" bestFit="1" customWidth="1"/>
    <col min="248" max="248" width="11.7109375" bestFit="1" customWidth="1"/>
    <col min="249" max="249" width="10" bestFit="1" customWidth="1"/>
    <col min="250" max="250" width="10.85546875" bestFit="1" customWidth="1"/>
    <col min="251" max="251" width="10.28515625" bestFit="1" customWidth="1"/>
    <col min="252" max="252" width="9.5703125" bestFit="1" customWidth="1"/>
    <col min="253" max="253" width="12.140625" bestFit="1" customWidth="1"/>
    <col min="254" max="254" width="16.28515625" bestFit="1" customWidth="1"/>
    <col min="255" max="255" width="13" bestFit="1" customWidth="1"/>
    <col min="256" max="256" width="15.42578125" bestFit="1" customWidth="1"/>
    <col min="257" max="257" width="15" bestFit="1" customWidth="1"/>
    <col min="258" max="258" width="11.28515625" bestFit="1" customWidth="1"/>
    <col min="259" max="259" width="12.5703125" bestFit="1" customWidth="1"/>
    <col min="260" max="260" width="11.7109375" bestFit="1" customWidth="1"/>
    <col min="261" max="261" width="10" bestFit="1" customWidth="1"/>
    <col min="262" max="262" width="10.85546875" bestFit="1" customWidth="1"/>
    <col min="263" max="263" width="10.28515625" bestFit="1" customWidth="1"/>
    <col min="264" max="264" width="9.5703125" bestFit="1" customWidth="1"/>
    <col min="265" max="265" width="12.140625" bestFit="1" customWidth="1"/>
    <col min="266" max="266" width="16.28515625" bestFit="1" customWidth="1"/>
    <col min="267" max="267" width="13" bestFit="1" customWidth="1"/>
    <col min="268" max="268" width="15.42578125" bestFit="1" customWidth="1"/>
    <col min="269" max="269" width="15" bestFit="1" customWidth="1"/>
    <col min="270" max="270" width="11.28515625" bestFit="1" customWidth="1"/>
    <col min="271" max="271" width="12.5703125" bestFit="1" customWidth="1"/>
    <col min="272" max="272" width="11.7109375" bestFit="1" customWidth="1"/>
    <col min="273" max="273" width="10" bestFit="1" customWidth="1"/>
    <col min="274" max="274" width="10.85546875" bestFit="1" customWidth="1"/>
    <col min="275" max="275" width="10.28515625" bestFit="1" customWidth="1"/>
    <col min="276" max="276" width="9.5703125" bestFit="1" customWidth="1"/>
    <col min="277" max="277" width="12.140625" bestFit="1" customWidth="1"/>
    <col min="278" max="278" width="16.28515625" bestFit="1" customWidth="1"/>
    <col min="279" max="279" width="13" bestFit="1" customWidth="1"/>
    <col min="280" max="280" width="15.42578125" bestFit="1" customWidth="1"/>
    <col min="281" max="281" width="15" bestFit="1" customWidth="1"/>
    <col min="282" max="282" width="11.28515625" bestFit="1" customWidth="1"/>
    <col min="283" max="283" width="12.5703125" bestFit="1" customWidth="1"/>
    <col min="284" max="284" width="11.7109375" bestFit="1" customWidth="1"/>
    <col min="285" max="285" width="10" bestFit="1" customWidth="1"/>
    <col min="286" max="286" width="10.85546875" bestFit="1" customWidth="1"/>
    <col min="287" max="287" width="10.28515625" bestFit="1" customWidth="1"/>
    <col min="288" max="288" width="9.5703125" bestFit="1" customWidth="1"/>
    <col min="289" max="289" width="12.140625" bestFit="1" customWidth="1"/>
    <col min="290" max="290" width="16.28515625" bestFit="1" customWidth="1"/>
    <col min="291" max="291" width="13" bestFit="1" customWidth="1"/>
    <col min="292" max="292" width="15.42578125" bestFit="1" customWidth="1"/>
    <col min="293" max="293" width="15" bestFit="1" customWidth="1"/>
    <col min="294" max="294" width="11.28515625" bestFit="1" customWidth="1"/>
    <col min="295" max="295" width="12.5703125" bestFit="1" customWidth="1"/>
    <col min="296" max="296" width="11.7109375" bestFit="1" customWidth="1"/>
    <col min="297" max="297" width="10" bestFit="1" customWidth="1"/>
    <col min="298" max="298" width="10.85546875" bestFit="1" customWidth="1"/>
    <col min="299" max="299" width="10.28515625" bestFit="1" customWidth="1"/>
    <col min="300" max="300" width="9.5703125" bestFit="1" customWidth="1"/>
    <col min="301" max="301" width="12.140625" bestFit="1" customWidth="1"/>
    <col min="302" max="302" width="16.28515625" bestFit="1" customWidth="1"/>
    <col min="303" max="303" width="13" bestFit="1" customWidth="1"/>
    <col min="304" max="304" width="15.42578125" bestFit="1" customWidth="1"/>
    <col min="305" max="305" width="15" bestFit="1" customWidth="1"/>
    <col min="306" max="306" width="11.28515625" bestFit="1" customWidth="1"/>
    <col min="307" max="307" width="12.5703125" bestFit="1" customWidth="1"/>
    <col min="308" max="308" width="11.7109375" bestFit="1" customWidth="1"/>
    <col min="309" max="309" width="10" bestFit="1" customWidth="1"/>
    <col min="310" max="310" width="10.85546875" bestFit="1" customWidth="1"/>
    <col min="311" max="311" width="10.28515625" bestFit="1" customWidth="1"/>
    <col min="312" max="312" width="9.5703125" bestFit="1" customWidth="1"/>
    <col min="313" max="313" width="12.140625" bestFit="1" customWidth="1"/>
    <col min="314" max="314" width="16.28515625" bestFit="1" customWidth="1"/>
    <col min="315" max="315" width="13" bestFit="1" customWidth="1"/>
    <col min="316" max="316" width="15.42578125" bestFit="1" customWidth="1"/>
    <col min="317" max="317" width="15" bestFit="1" customWidth="1"/>
    <col min="318" max="318" width="11.28515625" bestFit="1" customWidth="1"/>
    <col min="319" max="319" width="12.5703125" bestFit="1" customWidth="1"/>
    <col min="320" max="320" width="11.7109375" bestFit="1" customWidth="1"/>
    <col min="321" max="321" width="10" bestFit="1" customWidth="1"/>
    <col min="322" max="322" width="10.85546875" bestFit="1" customWidth="1"/>
    <col min="323" max="323" width="10.28515625" bestFit="1" customWidth="1"/>
    <col min="324" max="324" width="9.5703125" bestFit="1" customWidth="1"/>
    <col min="325" max="325" width="12.140625" bestFit="1" customWidth="1"/>
    <col min="326" max="326" width="16.28515625" bestFit="1" customWidth="1"/>
    <col min="327" max="327" width="13" bestFit="1" customWidth="1"/>
    <col min="328" max="328" width="15.42578125" bestFit="1" customWidth="1"/>
    <col min="329" max="329" width="15" bestFit="1" customWidth="1"/>
    <col min="330" max="330" width="11.28515625" bestFit="1" customWidth="1"/>
    <col min="331" max="331" width="12.5703125" bestFit="1" customWidth="1"/>
    <col min="332" max="332" width="11.7109375" bestFit="1" customWidth="1"/>
    <col min="333" max="333" width="10" bestFit="1" customWidth="1"/>
    <col min="334" max="334" width="10.85546875" bestFit="1" customWidth="1"/>
    <col min="335" max="335" width="10.28515625" bestFit="1" customWidth="1"/>
    <col min="336" max="336" width="9.5703125" bestFit="1" customWidth="1"/>
    <col min="337" max="337" width="12.140625" bestFit="1" customWidth="1"/>
    <col min="338" max="338" width="16.28515625" bestFit="1" customWidth="1"/>
    <col min="339" max="339" width="13" bestFit="1" customWidth="1"/>
    <col min="340" max="340" width="15.42578125" bestFit="1" customWidth="1"/>
    <col min="341" max="341" width="15" bestFit="1" customWidth="1"/>
    <col min="342" max="342" width="11.28515625" bestFit="1" customWidth="1"/>
    <col min="343" max="343" width="12.5703125" bestFit="1" customWidth="1"/>
    <col min="344" max="344" width="11.7109375" bestFit="1" customWidth="1"/>
    <col min="345" max="345" width="10" bestFit="1" customWidth="1"/>
    <col min="346" max="346" width="10.85546875" bestFit="1" customWidth="1"/>
    <col min="347" max="347" width="10.28515625" bestFit="1" customWidth="1"/>
    <col min="348" max="348" width="9.5703125" bestFit="1" customWidth="1"/>
    <col min="349" max="349" width="12.140625" bestFit="1" customWidth="1"/>
    <col min="350" max="350" width="16.28515625" bestFit="1" customWidth="1"/>
    <col min="351" max="351" width="13" bestFit="1" customWidth="1"/>
    <col min="352" max="352" width="15.42578125" bestFit="1" customWidth="1"/>
    <col min="353" max="353" width="15" bestFit="1" customWidth="1"/>
    <col min="354" max="354" width="11.28515625" bestFit="1" customWidth="1"/>
    <col min="355" max="355" width="12.5703125" bestFit="1" customWidth="1"/>
    <col min="356" max="356" width="11.7109375" bestFit="1" customWidth="1"/>
    <col min="357" max="357" width="10" bestFit="1" customWidth="1"/>
    <col min="358" max="358" width="10.85546875" bestFit="1" customWidth="1"/>
    <col min="359" max="359" width="10.28515625" bestFit="1" customWidth="1"/>
    <col min="360" max="360" width="9.5703125" bestFit="1" customWidth="1"/>
    <col min="361" max="361" width="12.140625" bestFit="1" customWidth="1"/>
    <col min="362" max="362" width="16.28515625" bestFit="1" customWidth="1"/>
    <col min="363" max="363" width="13" bestFit="1" customWidth="1"/>
    <col min="364" max="364" width="15.42578125" bestFit="1" customWidth="1"/>
    <col min="365" max="365" width="15" bestFit="1" customWidth="1"/>
    <col min="366" max="366" width="11.28515625" bestFit="1" customWidth="1"/>
    <col min="367" max="367" width="12.5703125" bestFit="1" customWidth="1"/>
    <col min="368" max="368" width="11.7109375" bestFit="1" customWidth="1"/>
    <col min="369" max="369" width="10" bestFit="1" customWidth="1"/>
    <col min="370" max="370" width="10.85546875" bestFit="1" customWidth="1"/>
    <col min="371" max="371" width="10.28515625" bestFit="1" customWidth="1"/>
    <col min="372" max="372" width="9.5703125" bestFit="1" customWidth="1"/>
    <col min="373" max="373" width="12.140625" bestFit="1" customWidth="1"/>
    <col min="374" max="374" width="16.28515625" bestFit="1" customWidth="1"/>
    <col min="375" max="375" width="13" bestFit="1" customWidth="1"/>
    <col min="376" max="376" width="15.42578125" bestFit="1" customWidth="1"/>
    <col min="377" max="377" width="15" bestFit="1" customWidth="1"/>
    <col min="378" max="378" width="11.28515625" bestFit="1" customWidth="1"/>
    <col min="379" max="379" width="12.5703125" bestFit="1" customWidth="1"/>
    <col min="380" max="380" width="11.7109375" bestFit="1" customWidth="1"/>
    <col min="381" max="381" width="10" bestFit="1" customWidth="1"/>
    <col min="382" max="382" width="10.85546875" bestFit="1" customWidth="1"/>
    <col min="383" max="383" width="10.28515625" bestFit="1" customWidth="1"/>
    <col min="384" max="384" width="9.5703125" bestFit="1" customWidth="1"/>
    <col min="385" max="385" width="12.140625" bestFit="1" customWidth="1"/>
    <col min="386" max="386" width="16.28515625" bestFit="1" customWidth="1"/>
    <col min="387" max="387" width="13" bestFit="1" customWidth="1"/>
    <col min="388" max="388" width="15.42578125" bestFit="1" customWidth="1"/>
    <col min="389" max="389" width="15" bestFit="1" customWidth="1"/>
    <col min="390" max="390" width="11.28515625" bestFit="1" customWidth="1"/>
    <col min="391" max="391" width="12.5703125" bestFit="1" customWidth="1"/>
    <col min="392" max="392" width="11.7109375" bestFit="1" customWidth="1"/>
    <col min="393" max="393" width="10" bestFit="1" customWidth="1"/>
    <col min="394" max="394" width="10.85546875" bestFit="1" customWidth="1"/>
    <col min="395" max="395" width="10.28515625" bestFit="1" customWidth="1"/>
    <col min="396" max="396" width="9.5703125" bestFit="1" customWidth="1"/>
    <col min="397" max="397" width="12.140625" bestFit="1" customWidth="1"/>
    <col min="398" max="398" width="16.28515625" bestFit="1" customWidth="1"/>
    <col min="399" max="399" width="13" bestFit="1" customWidth="1"/>
    <col min="400" max="400" width="15.42578125" bestFit="1" customWidth="1"/>
    <col min="401" max="401" width="15" bestFit="1" customWidth="1"/>
    <col min="402" max="402" width="11.28515625" bestFit="1" customWidth="1"/>
    <col min="403" max="403" width="12.5703125" bestFit="1" customWidth="1"/>
    <col min="404" max="404" width="11.7109375" bestFit="1" customWidth="1"/>
    <col min="405" max="405" width="10" bestFit="1" customWidth="1"/>
    <col min="406" max="406" width="10.85546875" bestFit="1" customWidth="1"/>
    <col min="407" max="407" width="10.28515625" bestFit="1" customWidth="1"/>
    <col min="408" max="408" width="9.5703125" bestFit="1" customWidth="1"/>
    <col min="409" max="409" width="12.140625" bestFit="1" customWidth="1"/>
    <col min="410" max="410" width="16.28515625" bestFit="1" customWidth="1"/>
    <col min="411" max="411" width="13" bestFit="1" customWidth="1"/>
    <col min="412" max="412" width="15.42578125" bestFit="1" customWidth="1"/>
    <col min="413" max="413" width="15" bestFit="1" customWidth="1"/>
    <col min="414" max="414" width="11.28515625" bestFit="1" customWidth="1"/>
    <col min="415" max="415" width="12.5703125" bestFit="1" customWidth="1"/>
    <col min="416" max="416" width="11.7109375" bestFit="1" customWidth="1"/>
    <col min="417" max="417" width="10" bestFit="1" customWidth="1"/>
    <col min="418" max="418" width="10.85546875" bestFit="1" customWidth="1"/>
    <col min="419" max="419" width="10.28515625" bestFit="1" customWidth="1"/>
    <col min="420" max="420" width="9.5703125" bestFit="1" customWidth="1"/>
    <col min="421" max="421" width="12.140625" bestFit="1" customWidth="1"/>
    <col min="422" max="422" width="16.28515625" bestFit="1" customWidth="1"/>
    <col min="423" max="423" width="13" bestFit="1" customWidth="1"/>
    <col min="424" max="424" width="15.42578125" bestFit="1" customWidth="1"/>
    <col min="425" max="425" width="15" bestFit="1" customWidth="1"/>
    <col min="426" max="426" width="11.28515625" bestFit="1" customWidth="1"/>
    <col min="427" max="427" width="12.5703125" bestFit="1" customWidth="1"/>
    <col min="428" max="428" width="11.7109375" bestFit="1" customWidth="1"/>
    <col min="429" max="429" width="10" bestFit="1" customWidth="1"/>
    <col min="430" max="430" width="10.85546875" bestFit="1" customWidth="1"/>
    <col min="431" max="431" width="10.28515625" bestFit="1" customWidth="1"/>
    <col min="432" max="432" width="9.5703125" bestFit="1" customWidth="1"/>
    <col min="433" max="433" width="12.140625" bestFit="1" customWidth="1"/>
    <col min="434" max="434" width="16.28515625" bestFit="1" customWidth="1"/>
    <col min="435" max="435" width="13" bestFit="1" customWidth="1"/>
    <col min="436" max="436" width="15.42578125" bestFit="1" customWidth="1"/>
    <col min="437" max="437" width="15" bestFit="1" customWidth="1"/>
    <col min="438" max="438" width="11.28515625" bestFit="1" customWidth="1"/>
    <col min="439" max="439" width="12.5703125" bestFit="1" customWidth="1"/>
    <col min="440" max="440" width="11.7109375" bestFit="1" customWidth="1"/>
    <col min="441" max="441" width="10" bestFit="1" customWidth="1"/>
    <col min="442" max="442" width="10.85546875" bestFit="1" customWidth="1"/>
    <col min="443" max="443" width="10.28515625" bestFit="1" customWidth="1"/>
    <col min="444" max="444" width="9.5703125" bestFit="1" customWidth="1"/>
    <col min="445" max="445" width="12.140625" bestFit="1" customWidth="1"/>
    <col min="446" max="446" width="16.28515625" bestFit="1" customWidth="1"/>
    <col min="447" max="447" width="13" bestFit="1" customWidth="1"/>
    <col min="448" max="448" width="15.42578125" bestFit="1" customWidth="1"/>
    <col min="449" max="449" width="15" bestFit="1" customWidth="1"/>
    <col min="450" max="450" width="11.28515625" bestFit="1" customWidth="1"/>
    <col min="451" max="451" width="12.5703125" bestFit="1" customWidth="1"/>
    <col min="452" max="452" width="11.7109375" bestFit="1" customWidth="1"/>
    <col min="453" max="453" width="10" bestFit="1" customWidth="1"/>
    <col min="454" max="454" width="10.85546875" bestFit="1" customWidth="1"/>
    <col min="455" max="455" width="10.28515625" bestFit="1" customWidth="1"/>
    <col min="456" max="456" width="9.5703125" bestFit="1" customWidth="1"/>
    <col min="457" max="457" width="12.140625" bestFit="1" customWidth="1"/>
    <col min="458" max="458" width="16.28515625" bestFit="1" customWidth="1"/>
    <col min="459" max="459" width="13" bestFit="1" customWidth="1"/>
    <col min="460" max="460" width="15.42578125" bestFit="1" customWidth="1"/>
    <col min="461" max="461" width="28.85546875" bestFit="1" customWidth="1"/>
    <col min="462" max="462" width="11.28515625" bestFit="1" customWidth="1"/>
    <col min="463" max="463" width="12.5703125" bestFit="1" customWidth="1"/>
    <col min="464" max="464" width="11.7109375" bestFit="1" customWidth="1"/>
    <col min="465" max="465" width="10" bestFit="1" customWidth="1"/>
    <col min="466" max="466" width="10.85546875" bestFit="1" customWidth="1"/>
    <col min="467" max="467" width="10.28515625" bestFit="1" customWidth="1"/>
    <col min="468" max="468" width="9.5703125" bestFit="1" customWidth="1"/>
    <col min="469" max="469" width="12.140625" bestFit="1" customWidth="1"/>
    <col min="470" max="470" width="16.28515625" bestFit="1" customWidth="1"/>
    <col min="471" max="471" width="13" bestFit="1" customWidth="1"/>
    <col min="472" max="472" width="15.42578125" bestFit="1" customWidth="1"/>
    <col min="473" max="473" width="15" bestFit="1" customWidth="1"/>
    <col min="474" max="474" width="11.28515625" bestFit="1" customWidth="1"/>
    <col min="475" max="475" width="12.5703125" bestFit="1" customWidth="1"/>
    <col min="476" max="476" width="11.7109375" bestFit="1" customWidth="1"/>
    <col min="477" max="477" width="10" bestFit="1" customWidth="1"/>
    <col min="478" max="478" width="10.85546875" bestFit="1" customWidth="1"/>
    <col min="479" max="479" width="10.28515625" bestFit="1" customWidth="1"/>
    <col min="480" max="480" width="9.5703125" bestFit="1" customWidth="1"/>
    <col min="481" max="481" width="12.140625" bestFit="1" customWidth="1"/>
    <col min="482" max="482" width="16.28515625" bestFit="1" customWidth="1"/>
    <col min="483" max="483" width="13" bestFit="1" customWidth="1"/>
    <col min="484" max="484" width="15.42578125" bestFit="1" customWidth="1"/>
    <col min="485" max="485" width="15" bestFit="1" customWidth="1"/>
    <col min="486" max="486" width="11.28515625" bestFit="1" customWidth="1"/>
    <col min="487" max="487" width="12.5703125" bestFit="1" customWidth="1"/>
    <col min="488" max="488" width="11.7109375" bestFit="1" customWidth="1"/>
    <col min="489" max="489" width="10" bestFit="1" customWidth="1"/>
    <col min="490" max="490" width="10.85546875" bestFit="1" customWidth="1"/>
    <col min="491" max="491" width="10.28515625" bestFit="1" customWidth="1"/>
    <col min="492" max="492" width="9.5703125" bestFit="1" customWidth="1"/>
    <col min="493" max="493" width="12.140625" bestFit="1" customWidth="1"/>
    <col min="494" max="494" width="11.28515625" bestFit="1" customWidth="1"/>
    <col min="495" max="495" width="12.5703125" bestFit="1" customWidth="1"/>
    <col min="496" max="496" width="11.7109375" bestFit="1" customWidth="1"/>
    <col min="497" max="497" width="10" bestFit="1" customWidth="1"/>
    <col min="498" max="498" width="10.85546875" bestFit="1" customWidth="1"/>
    <col min="499" max="499" width="10.28515625" bestFit="1" customWidth="1"/>
    <col min="500" max="500" width="9.5703125" bestFit="1" customWidth="1"/>
    <col min="501" max="501" width="12.140625" bestFit="1" customWidth="1"/>
    <col min="502" max="502" width="16.28515625" bestFit="1" customWidth="1"/>
    <col min="503" max="503" width="13" bestFit="1" customWidth="1"/>
    <col min="504" max="504" width="15.42578125" bestFit="1" customWidth="1"/>
    <col min="505" max="505" width="15" bestFit="1" customWidth="1"/>
    <col min="506" max="506" width="11.28515625" bestFit="1" customWidth="1"/>
    <col min="507" max="507" width="12.5703125" bestFit="1" customWidth="1"/>
    <col min="508" max="508" width="11.7109375" bestFit="1" customWidth="1"/>
    <col min="509" max="509" width="10" bestFit="1" customWidth="1"/>
    <col min="510" max="510" width="10.85546875" bestFit="1" customWidth="1"/>
    <col min="511" max="511" width="10.28515625" bestFit="1" customWidth="1"/>
    <col min="512" max="512" width="9.5703125" bestFit="1" customWidth="1"/>
    <col min="513" max="513" width="12.140625" bestFit="1" customWidth="1"/>
    <col min="514" max="514" width="16.28515625" bestFit="1" customWidth="1"/>
    <col min="515" max="515" width="13" bestFit="1" customWidth="1"/>
    <col min="516" max="516" width="15.42578125" bestFit="1" customWidth="1"/>
    <col min="517" max="517" width="15" bestFit="1" customWidth="1"/>
    <col min="518" max="518" width="11.28515625" bestFit="1" customWidth="1"/>
    <col min="519" max="519" width="12.5703125" bestFit="1" customWidth="1"/>
    <col min="520" max="520" width="11.7109375" bestFit="1" customWidth="1"/>
    <col min="521" max="521" width="10" bestFit="1" customWidth="1"/>
    <col min="522" max="522" width="10.85546875" bestFit="1" customWidth="1"/>
    <col min="523" max="523" width="10.28515625" bestFit="1" customWidth="1"/>
    <col min="524" max="524" width="9.5703125" bestFit="1" customWidth="1"/>
    <col min="525" max="525" width="12.140625" bestFit="1" customWidth="1"/>
    <col min="526" max="526" width="16.28515625" bestFit="1" customWidth="1"/>
    <col min="527" max="527" width="13" bestFit="1" customWidth="1"/>
    <col min="528" max="528" width="15.42578125" bestFit="1" customWidth="1"/>
    <col min="529" max="529" width="15" bestFit="1" customWidth="1"/>
    <col min="530" max="530" width="11.28515625" bestFit="1" customWidth="1"/>
    <col min="531" max="531" width="12.5703125" bestFit="1" customWidth="1"/>
    <col min="532" max="532" width="11.7109375" bestFit="1" customWidth="1"/>
    <col min="533" max="533" width="10" bestFit="1" customWidth="1"/>
    <col min="534" max="534" width="10.85546875" bestFit="1" customWidth="1"/>
    <col min="535" max="535" width="10.28515625" bestFit="1" customWidth="1"/>
    <col min="536" max="536" width="9.5703125" bestFit="1" customWidth="1"/>
    <col min="537" max="537" width="12.140625" bestFit="1" customWidth="1"/>
    <col min="538" max="538" width="16.28515625" bestFit="1" customWidth="1"/>
    <col min="539" max="539" width="13" bestFit="1" customWidth="1"/>
    <col min="540" max="540" width="15.42578125" bestFit="1" customWidth="1"/>
    <col min="541" max="541" width="15" bestFit="1" customWidth="1"/>
    <col min="542" max="542" width="11.28515625" bestFit="1" customWidth="1"/>
    <col min="543" max="543" width="12.5703125" bestFit="1" customWidth="1"/>
    <col min="544" max="544" width="11.7109375" bestFit="1" customWidth="1"/>
    <col min="545" max="545" width="10" bestFit="1" customWidth="1"/>
    <col min="546" max="546" width="10.85546875" bestFit="1" customWidth="1"/>
    <col min="547" max="547" width="10.28515625" bestFit="1" customWidth="1"/>
    <col min="548" max="548" width="9.5703125" bestFit="1" customWidth="1"/>
    <col min="549" max="549" width="12.140625" bestFit="1" customWidth="1"/>
    <col min="550" max="550" width="16.28515625" bestFit="1" customWidth="1"/>
    <col min="551" max="551" width="13" bestFit="1" customWidth="1"/>
    <col min="552" max="552" width="15.42578125" bestFit="1" customWidth="1"/>
    <col min="553" max="553" width="15" bestFit="1" customWidth="1"/>
    <col min="554" max="554" width="11.28515625" bestFit="1" customWidth="1"/>
    <col min="555" max="555" width="12.5703125" bestFit="1" customWidth="1"/>
    <col min="556" max="556" width="11.7109375" bestFit="1" customWidth="1"/>
    <col min="557" max="557" width="10" bestFit="1" customWidth="1"/>
    <col min="558" max="558" width="10.85546875" bestFit="1" customWidth="1"/>
    <col min="559" max="559" width="10.28515625" bestFit="1" customWidth="1"/>
    <col min="560" max="560" width="9.5703125" bestFit="1" customWidth="1"/>
    <col min="561" max="561" width="12.140625" bestFit="1" customWidth="1"/>
    <col min="562" max="562" width="16.28515625" bestFit="1" customWidth="1"/>
    <col min="563" max="563" width="13" bestFit="1" customWidth="1"/>
    <col min="564" max="564" width="15.42578125" bestFit="1" customWidth="1"/>
    <col min="565" max="565" width="15" bestFit="1" customWidth="1"/>
    <col min="566" max="566" width="11.28515625" bestFit="1" customWidth="1"/>
    <col min="567" max="567" width="12.5703125" bestFit="1" customWidth="1"/>
    <col min="568" max="568" width="11.7109375" bestFit="1" customWidth="1"/>
    <col min="569" max="569" width="10" bestFit="1" customWidth="1"/>
    <col min="570" max="570" width="10.85546875" bestFit="1" customWidth="1"/>
    <col min="571" max="571" width="10.28515625" bestFit="1" customWidth="1"/>
    <col min="572" max="572" width="9.5703125" bestFit="1" customWidth="1"/>
    <col min="573" max="573" width="12.140625" bestFit="1" customWidth="1"/>
    <col min="574" max="574" width="16.28515625" bestFit="1" customWidth="1"/>
    <col min="575" max="575" width="13" bestFit="1" customWidth="1"/>
    <col min="576" max="576" width="15.42578125" bestFit="1" customWidth="1"/>
    <col min="577" max="577" width="15" bestFit="1" customWidth="1"/>
    <col min="578" max="578" width="11.28515625" bestFit="1" customWidth="1"/>
    <col min="579" max="579" width="12.5703125" bestFit="1" customWidth="1"/>
    <col min="580" max="580" width="11.7109375" bestFit="1" customWidth="1"/>
    <col min="581" max="581" width="10" bestFit="1" customWidth="1"/>
    <col min="582" max="582" width="10.85546875" bestFit="1" customWidth="1"/>
    <col min="583" max="583" width="10.28515625" bestFit="1" customWidth="1"/>
    <col min="584" max="584" width="9.5703125" bestFit="1" customWidth="1"/>
    <col min="585" max="585" width="12.140625" bestFit="1" customWidth="1"/>
    <col min="586" max="586" width="16.28515625" bestFit="1" customWidth="1"/>
    <col min="587" max="587" width="13" bestFit="1" customWidth="1"/>
    <col min="588" max="588" width="15.42578125" bestFit="1" customWidth="1"/>
    <col min="589" max="589" width="15" bestFit="1" customWidth="1"/>
    <col min="590" max="590" width="11.28515625" bestFit="1" customWidth="1"/>
    <col min="591" max="591" width="12.5703125" bestFit="1" customWidth="1"/>
    <col min="592" max="592" width="11.7109375" bestFit="1" customWidth="1"/>
    <col min="593" max="593" width="10" bestFit="1" customWidth="1"/>
    <col min="594" max="594" width="10.85546875" bestFit="1" customWidth="1"/>
    <col min="595" max="595" width="10.28515625" bestFit="1" customWidth="1"/>
    <col min="596" max="596" width="9.5703125" bestFit="1" customWidth="1"/>
    <col min="597" max="597" width="12.140625" bestFit="1" customWidth="1"/>
    <col min="598" max="598" width="16.28515625" bestFit="1" customWidth="1"/>
    <col min="599" max="599" width="13" bestFit="1" customWidth="1"/>
    <col min="600" max="600" width="15.42578125" bestFit="1" customWidth="1"/>
    <col min="601" max="601" width="15" bestFit="1" customWidth="1"/>
    <col min="602" max="602" width="11.28515625" bestFit="1" customWidth="1"/>
    <col min="603" max="603" width="12.5703125" bestFit="1" customWidth="1"/>
    <col min="604" max="604" width="11.7109375" bestFit="1" customWidth="1"/>
    <col min="605" max="605" width="10" bestFit="1" customWidth="1"/>
    <col min="606" max="606" width="10.85546875" bestFit="1" customWidth="1"/>
    <col min="607" max="607" width="10.28515625" bestFit="1" customWidth="1"/>
    <col min="608" max="608" width="9.5703125" bestFit="1" customWidth="1"/>
    <col min="609" max="609" width="12.140625" bestFit="1" customWidth="1"/>
    <col min="610" max="610" width="16.28515625" bestFit="1" customWidth="1"/>
    <col min="611" max="611" width="13" bestFit="1" customWidth="1"/>
    <col min="612" max="612" width="15.42578125" bestFit="1" customWidth="1"/>
    <col min="613" max="613" width="15" bestFit="1" customWidth="1"/>
    <col min="614" max="614" width="11.28515625" bestFit="1" customWidth="1"/>
    <col min="615" max="615" width="12.5703125" bestFit="1" customWidth="1"/>
    <col min="616" max="616" width="11.7109375" bestFit="1" customWidth="1"/>
    <col min="617" max="617" width="10" bestFit="1" customWidth="1"/>
    <col min="618" max="618" width="10.85546875" bestFit="1" customWidth="1"/>
    <col min="619" max="619" width="10.28515625" bestFit="1" customWidth="1"/>
    <col min="620" max="620" width="9.5703125" bestFit="1" customWidth="1"/>
    <col min="621" max="621" width="12.140625" bestFit="1" customWidth="1"/>
    <col min="622" max="622" width="16.28515625" bestFit="1" customWidth="1"/>
    <col min="623" max="623" width="13" bestFit="1" customWidth="1"/>
    <col min="624" max="624" width="15.42578125" bestFit="1" customWidth="1"/>
    <col min="625" max="625" width="15" bestFit="1" customWidth="1"/>
    <col min="626" max="626" width="11.28515625" bestFit="1" customWidth="1"/>
    <col min="627" max="627" width="12.5703125" bestFit="1" customWidth="1"/>
    <col min="628" max="628" width="11.7109375" bestFit="1" customWidth="1"/>
    <col min="629" max="629" width="10" bestFit="1" customWidth="1"/>
    <col min="630" max="630" width="10.85546875" bestFit="1" customWidth="1"/>
    <col min="631" max="631" width="10.28515625" bestFit="1" customWidth="1"/>
    <col min="632" max="632" width="9.5703125" bestFit="1" customWidth="1"/>
    <col min="633" max="633" width="12.140625" bestFit="1" customWidth="1"/>
    <col min="634" max="634" width="16.28515625" bestFit="1" customWidth="1"/>
    <col min="635" max="635" width="13" bestFit="1" customWidth="1"/>
    <col min="636" max="636" width="15.42578125" bestFit="1" customWidth="1"/>
    <col min="637" max="637" width="15" bestFit="1" customWidth="1"/>
    <col min="638" max="638" width="11.28515625" bestFit="1" customWidth="1"/>
    <col min="639" max="639" width="12.5703125" bestFit="1" customWidth="1"/>
    <col min="640" max="640" width="11.7109375" bestFit="1" customWidth="1"/>
    <col min="641" max="641" width="10" bestFit="1" customWidth="1"/>
    <col min="642" max="642" width="10.85546875" bestFit="1" customWidth="1"/>
    <col min="643" max="643" width="10.28515625" bestFit="1" customWidth="1"/>
    <col min="644" max="644" width="9.5703125" bestFit="1" customWidth="1"/>
    <col min="645" max="645" width="12.140625" bestFit="1" customWidth="1"/>
    <col min="646" max="646" width="16.28515625" bestFit="1" customWidth="1"/>
    <col min="647" max="647" width="13" bestFit="1" customWidth="1"/>
    <col min="648" max="648" width="15.42578125" bestFit="1" customWidth="1"/>
    <col min="649" max="649" width="15" bestFit="1" customWidth="1"/>
    <col min="650" max="650" width="11.28515625" bestFit="1" customWidth="1"/>
    <col min="651" max="651" width="12.5703125" bestFit="1" customWidth="1"/>
    <col min="652" max="652" width="11.7109375" bestFit="1" customWidth="1"/>
    <col min="653" max="653" width="10" bestFit="1" customWidth="1"/>
    <col min="654" max="654" width="10.85546875" bestFit="1" customWidth="1"/>
    <col min="655" max="655" width="10.28515625" bestFit="1" customWidth="1"/>
    <col min="656" max="656" width="9.5703125" bestFit="1" customWidth="1"/>
    <col min="657" max="657" width="12.140625" bestFit="1" customWidth="1"/>
    <col min="658" max="658" width="16.28515625" bestFit="1" customWidth="1"/>
    <col min="659" max="659" width="13" bestFit="1" customWidth="1"/>
    <col min="660" max="660" width="15.42578125" bestFit="1" customWidth="1"/>
    <col min="661" max="661" width="15" bestFit="1" customWidth="1"/>
    <col min="662" max="662" width="11.28515625" bestFit="1" customWidth="1"/>
    <col min="663" max="663" width="12.5703125" bestFit="1" customWidth="1"/>
    <col min="664" max="664" width="11.7109375" bestFit="1" customWidth="1"/>
    <col min="665" max="665" width="10" bestFit="1" customWidth="1"/>
    <col min="666" max="666" width="10.85546875" bestFit="1" customWidth="1"/>
    <col min="667" max="667" width="10.28515625" bestFit="1" customWidth="1"/>
    <col min="668" max="668" width="9.5703125" bestFit="1" customWidth="1"/>
    <col min="669" max="669" width="12.140625" bestFit="1" customWidth="1"/>
    <col min="670" max="670" width="16.28515625" bestFit="1" customWidth="1"/>
    <col min="671" max="671" width="13" bestFit="1" customWidth="1"/>
    <col min="672" max="672" width="15.42578125" bestFit="1" customWidth="1"/>
    <col min="673" max="673" width="15" bestFit="1" customWidth="1"/>
    <col min="674" max="674" width="11.28515625" bestFit="1" customWidth="1"/>
    <col min="675" max="675" width="12.5703125" bestFit="1" customWidth="1"/>
    <col min="676" max="676" width="11.7109375" bestFit="1" customWidth="1"/>
    <col min="677" max="677" width="10" bestFit="1" customWidth="1"/>
    <col min="678" max="678" width="10.85546875" bestFit="1" customWidth="1"/>
    <col min="679" max="679" width="10.28515625" bestFit="1" customWidth="1"/>
    <col min="680" max="680" width="9.5703125" bestFit="1" customWidth="1"/>
    <col min="681" max="681" width="12.140625" bestFit="1" customWidth="1"/>
    <col min="682" max="682" width="16.28515625" bestFit="1" customWidth="1"/>
    <col min="683" max="683" width="13" bestFit="1" customWidth="1"/>
    <col min="684" max="684" width="15.42578125" bestFit="1" customWidth="1"/>
    <col min="685" max="685" width="15" bestFit="1" customWidth="1"/>
    <col min="686" max="686" width="11.28515625" bestFit="1" customWidth="1"/>
    <col min="687" max="687" width="12.5703125" bestFit="1" customWidth="1"/>
    <col min="688" max="688" width="11.7109375" bestFit="1" customWidth="1"/>
    <col min="689" max="689" width="10" bestFit="1" customWidth="1"/>
    <col min="690" max="690" width="10.85546875" bestFit="1" customWidth="1"/>
    <col min="691" max="691" width="10.28515625" bestFit="1" customWidth="1"/>
    <col min="692" max="692" width="9.5703125" bestFit="1" customWidth="1"/>
    <col min="693" max="693" width="12.140625" bestFit="1" customWidth="1"/>
    <col min="694" max="694" width="16.28515625" bestFit="1" customWidth="1"/>
    <col min="695" max="695" width="13" bestFit="1" customWidth="1"/>
    <col min="696" max="696" width="15.42578125" bestFit="1" customWidth="1"/>
    <col min="697" max="697" width="15" bestFit="1" customWidth="1"/>
    <col min="698" max="698" width="11.28515625" bestFit="1" customWidth="1"/>
    <col min="699" max="699" width="12.5703125" bestFit="1" customWidth="1"/>
    <col min="700" max="700" width="11.7109375" bestFit="1" customWidth="1"/>
    <col min="701" max="701" width="10" bestFit="1" customWidth="1"/>
    <col min="702" max="702" width="10.85546875" bestFit="1" customWidth="1"/>
    <col min="703" max="703" width="10.28515625" bestFit="1" customWidth="1"/>
    <col min="704" max="704" width="9.5703125" bestFit="1" customWidth="1"/>
    <col min="705" max="705" width="12.140625" bestFit="1" customWidth="1"/>
    <col min="706" max="706" width="16.28515625" bestFit="1" customWidth="1"/>
    <col min="707" max="707" width="13" bestFit="1" customWidth="1"/>
    <col min="708" max="708" width="15.42578125" bestFit="1" customWidth="1"/>
    <col min="709" max="709" width="15" bestFit="1" customWidth="1"/>
    <col min="710" max="710" width="11.28515625" bestFit="1" customWidth="1"/>
    <col min="711" max="711" width="12.5703125" bestFit="1" customWidth="1"/>
    <col min="712" max="712" width="11.7109375" bestFit="1" customWidth="1"/>
    <col min="713" max="713" width="10" bestFit="1" customWidth="1"/>
    <col min="714" max="714" width="10.85546875" bestFit="1" customWidth="1"/>
    <col min="715" max="715" width="10.28515625" bestFit="1" customWidth="1"/>
    <col min="716" max="716" width="9.5703125" bestFit="1" customWidth="1"/>
    <col min="717" max="717" width="12.140625" bestFit="1" customWidth="1"/>
    <col min="718" max="718" width="16.28515625" bestFit="1" customWidth="1"/>
    <col min="719" max="719" width="13" bestFit="1" customWidth="1"/>
    <col min="720" max="720" width="15.42578125" bestFit="1" customWidth="1"/>
    <col min="721" max="721" width="15" bestFit="1" customWidth="1"/>
    <col min="722" max="722" width="11.28515625" bestFit="1" customWidth="1"/>
    <col min="723" max="723" width="12.5703125" bestFit="1" customWidth="1"/>
    <col min="724" max="724" width="11.7109375" bestFit="1" customWidth="1"/>
    <col min="725" max="725" width="10" bestFit="1" customWidth="1"/>
    <col min="726" max="726" width="10.85546875" bestFit="1" customWidth="1"/>
    <col min="727" max="727" width="10.28515625" bestFit="1" customWidth="1"/>
    <col min="728" max="728" width="9.5703125" bestFit="1" customWidth="1"/>
    <col min="729" max="729" width="12.140625" bestFit="1" customWidth="1"/>
    <col min="730" max="730" width="16.28515625" bestFit="1" customWidth="1"/>
    <col min="731" max="731" width="13" bestFit="1" customWidth="1"/>
    <col min="732" max="732" width="15.42578125" bestFit="1" customWidth="1"/>
    <col min="733" max="733" width="15" bestFit="1" customWidth="1"/>
    <col min="734" max="734" width="11.28515625" bestFit="1" customWidth="1"/>
    <col min="735" max="735" width="12.5703125" bestFit="1" customWidth="1"/>
    <col min="736" max="736" width="11.7109375" bestFit="1" customWidth="1"/>
    <col min="737" max="737" width="10" bestFit="1" customWidth="1"/>
    <col min="738" max="738" width="10.85546875" bestFit="1" customWidth="1"/>
    <col min="739" max="739" width="10.28515625" bestFit="1" customWidth="1"/>
    <col min="740" max="740" width="9.5703125" bestFit="1" customWidth="1"/>
    <col min="741" max="741" width="12.140625" bestFit="1" customWidth="1"/>
    <col min="742" max="742" width="16.28515625" bestFit="1" customWidth="1"/>
    <col min="743" max="743" width="13" bestFit="1" customWidth="1"/>
    <col min="744" max="744" width="15.42578125" bestFit="1" customWidth="1"/>
    <col min="745" max="745" width="15" bestFit="1" customWidth="1"/>
    <col min="746" max="746" width="11.28515625" bestFit="1" customWidth="1"/>
    <col min="747" max="747" width="12.5703125" bestFit="1" customWidth="1"/>
    <col min="748" max="748" width="11.7109375" bestFit="1" customWidth="1"/>
    <col min="749" max="749" width="10" bestFit="1" customWidth="1"/>
    <col min="750" max="750" width="10.85546875" bestFit="1" customWidth="1"/>
    <col min="751" max="751" width="10.28515625" bestFit="1" customWidth="1"/>
    <col min="752" max="752" width="9.5703125" bestFit="1" customWidth="1"/>
    <col min="753" max="753" width="12.140625" bestFit="1" customWidth="1"/>
    <col min="754" max="754" width="16.28515625" bestFit="1" customWidth="1"/>
    <col min="755" max="755" width="13" bestFit="1" customWidth="1"/>
    <col min="756" max="756" width="15.42578125" bestFit="1" customWidth="1"/>
    <col min="757" max="757" width="15" bestFit="1" customWidth="1"/>
    <col min="758" max="758" width="11.28515625" bestFit="1" customWidth="1"/>
    <col min="759" max="759" width="12.5703125" bestFit="1" customWidth="1"/>
    <col min="760" max="760" width="11.7109375" bestFit="1" customWidth="1"/>
    <col min="761" max="761" width="10" bestFit="1" customWidth="1"/>
    <col min="762" max="762" width="10.85546875" bestFit="1" customWidth="1"/>
    <col min="763" max="763" width="10.28515625" bestFit="1" customWidth="1"/>
    <col min="764" max="764" width="9.5703125" bestFit="1" customWidth="1"/>
    <col min="765" max="765" width="12.140625" bestFit="1" customWidth="1"/>
    <col min="766" max="766" width="16.28515625" bestFit="1" customWidth="1"/>
    <col min="767" max="767" width="13" bestFit="1" customWidth="1"/>
    <col min="768" max="768" width="15.42578125" bestFit="1" customWidth="1"/>
    <col min="769" max="769" width="15" bestFit="1" customWidth="1"/>
    <col min="770" max="770" width="11.28515625" bestFit="1" customWidth="1"/>
    <col min="771" max="771" width="12.5703125" bestFit="1" customWidth="1"/>
    <col min="772" max="772" width="11.7109375" bestFit="1" customWidth="1"/>
    <col min="773" max="773" width="10" bestFit="1" customWidth="1"/>
    <col min="774" max="774" width="10.85546875" bestFit="1" customWidth="1"/>
    <col min="775" max="775" width="10.28515625" bestFit="1" customWidth="1"/>
    <col min="776" max="776" width="9.5703125" bestFit="1" customWidth="1"/>
    <col min="777" max="777" width="12.140625" bestFit="1" customWidth="1"/>
    <col min="778" max="778" width="16.28515625" bestFit="1" customWidth="1"/>
    <col min="779" max="779" width="13" bestFit="1" customWidth="1"/>
    <col min="780" max="780" width="15.42578125" bestFit="1" customWidth="1"/>
    <col min="781" max="781" width="15" bestFit="1" customWidth="1"/>
    <col min="782" max="782" width="11.28515625" bestFit="1" customWidth="1"/>
    <col min="783" max="783" width="12.5703125" bestFit="1" customWidth="1"/>
    <col min="784" max="784" width="11.7109375" bestFit="1" customWidth="1"/>
    <col min="785" max="785" width="10" bestFit="1" customWidth="1"/>
    <col min="786" max="786" width="10.85546875" bestFit="1" customWidth="1"/>
    <col min="787" max="787" width="10.28515625" bestFit="1" customWidth="1"/>
    <col min="788" max="788" width="9.5703125" bestFit="1" customWidth="1"/>
    <col min="789" max="789" width="12.140625" bestFit="1" customWidth="1"/>
    <col min="790" max="790" width="16.28515625" bestFit="1" customWidth="1"/>
    <col min="791" max="791" width="13" bestFit="1" customWidth="1"/>
    <col min="792" max="792" width="15.42578125" bestFit="1" customWidth="1"/>
    <col min="793" max="793" width="15" bestFit="1" customWidth="1"/>
    <col min="794" max="794" width="11.28515625" bestFit="1" customWidth="1"/>
    <col min="795" max="795" width="12.5703125" bestFit="1" customWidth="1"/>
    <col min="796" max="796" width="11.7109375" bestFit="1" customWidth="1"/>
    <col min="797" max="797" width="10" bestFit="1" customWidth="1"/>
    <col min="798" max="798" width="10.85546875" bestFit="1" customWidth="1"/>
    <col min="799" max="799" width="10.28515625" bestFit="1" customWidth="1"/>
    <col min="800" max="800" width="9.5703125" bestFit="1" customWidth="1"/>
    <col min="801" max="801" width="12.140625" bestFit="1" customWidth="1"/>
    <col min="802" max="802" width="16.28515625" bestFit="1" customWidth="1"/>
    <col min="803" max="803" width="13" bestFit="1" customWidth="1"/>
    <col min="804" max="804" width="15.42578125" bestFit="1" customWidth="1"/>
    <col min="805" max="805" width="15" bestFit="1" customWidth="1"/>
    <col min="806" max="806" width="11.28515625" bestFit="1" customWidth="1"/>
    <col min="807" max="807" width="12.5703125" bestFit="1" customWidth="1"/>
    <col min="808" max="808" width="11.7109375" bestFit="1" customWidth="1"/>
    <col min="809" max="809" width="10" bestFit="1" customWidth="1"/>
    <col min="810" max="810" width="10.85546875" bestFit="1" customWidth="1"/>
    <col min="811" max="811" width="10.28515625" bestFit="1" customWidth="1"/>
    <col min="812" max="812" width="9.5703125" bestFit="1" customWidth="1"/>
    <col min="813" max="813" width="12.140625" bestFit="1" customWidth="1"/>
    <col min="814" max="814" width="16.28515625" bestFit="1" customWidth="1"/>
    <col min="815" max="815" width="13" bestFit="1" customWidth="1"/>
    <col min="816" max="816" width="15.42578125" bestFit="1" customWidth="1"/>
    <col min="817" max="817" width="15" bestFit="1" customWidth="1"/>
    <col min="818" max="818" width="11.28515625" bestFit="1" customWidth="1"/>
    <col min="819" max="819" width="12.5703125" bestFit="1" customWidth="1"/>
    <col min="820" max="820" width="11.7109375" bestFit="1" customWidth="1"/>
    <col min="821" max="821" width="10" bestFit="1" customWidth="1"/>
    <col min="822" max="822" width="10.85546875" bestFit="1" customWidth="1"/>
    <col min="823" max="823" width="10.28515625" bestFit="1" customWidth="1"/>
    <col min="824" max="824" width="9.5703125" bestFit="1" customWidth="1"/>
    <col min="825" max="825" width="12.140625" bestFit="1" customWidth="1"/>
    <col min="826" max="826" width="16.28515625" bestFit="1" customWidth="1"/>
    <col min="827" max="827" width="13" bestFit="1" customWidth="1"/>
    <col min="828" max="828" width="15.42578125" bestFit="1" customWidth="1"/>
    <col min="829" max="829" width="15" bestFit="1" customWidth="1"/>
    <col min="830" max="830" width="11.28515625" bestFit="1" customWidth="1"/>
    <col min="831" max="831" width="12.5703125" bestFit="1" customWidth="1"/>
    <col min="832" max="832" width="11.7109375" bestFit="1" customWidth="1"/>
    <col min="833" max="833" width="10" bestFit="1" customWidth="1"/>
    <col min="834" max="834" width="10.85546875" bestFit="1" customWidth="1"/>
    <col min="835" max="835" width="10.28515625" bestFit="1" customWidth="1"/>
    <col min="836" max="836" width="9.5703125" bestFit="1" customWidth="1"/>
    <col min="837" max="837" width="12.140625" bestFit="1" customWidth="1"/>
    <col min="838" max="838" width="16.28515625" bestFit="1" customWidth="1"/>
    <col min="839" max="839" width="13" bestFit="1" customWidth="1"/>
    <col min="840" max="840" width="15.42578125" bestFit="1" customWidth="1"/>
    <col min="841" max="841" width="15" bestFit="1" customWidth="1"/>
    <col min="842" max="842" width="11.28515625" bestFit="1" customWidth="1"/>
    <col min="843" max="843" width="12.5703125" bestFit="1" customWidth="1"/>
    <col min="844" max="844" width="11.7109375" bestFit="1" customWidth="1"/>
    <col min="845" max="845" width="10" bestFit="1" customWidth="1"/>
    <col min="846" max="846" width="10.85546875" bestFit="1" customWidth="1"/>
    <col min="847" max="847" width="10.28515625" bestFit="1" customWidth="1"/>
    <col min="848" max="848" width="9.5703125" bestFit="1" customWidth="1"/>
    <col min="849" max="849" width="12.140625" bestFit="1" customWidth="1"/>
    <col min="850" max="850" width="16.28515625" bestFit="1" customWidth="1"/>
    <col min="851" max="851" width="13" bestFit="1" customWidth="1"/>
    <col min="852" max="852" width="15.42578125" bestFit="1" customWidth="1"/>
    <col min="853" max="853" width="15" bestFit="1" customWidth="1"/>
    <col min="854" max="854" width="11.28515625" bestFit="1" customWidth="1"/>
    <col min="855" max="855" width="12.5703125" bestFit="1" customWidth="1"/>
    <col min="856" max="856" width="11.7109375" bestFit="1" customWidth="1"/>
    <col min="857" max="857" width="10" bestFit="1" customWidth="1"/>
    <col min="858" max="858" width="10.85546875" bestFit="1" customWidth="1"/>
    <col min="859" max="859" width="10.28515625" bestFit="1" customWidth="1"/>
    <col min="860" max="860" width="9.5703125" bestFit="1" customWidth="1"/>
    <col min="861" max="861" width="12.140625" bestFit="1" customWidth="1"/>
    <col min="862" max="862" width="16.28515625" bestFit="1" customWidth="1"/>
    <col min="863" max="863" width="13" bestFit="1" customWidth="1"/>
    <col min="864" max="864" width="15.42578125" bestFit="1" customWidth="1"/>
    <col min="865" max="865" width="15" bestFit="1" customWidth="1"/>
    <col min="866" max="866" width="11.28515625" bestFit="1" customWidth="1"/>
    <col min="867" max="867" width="12.5703125" bestFit="1" customWidth="1"/>
    <col min="868" max="868" width="11.7109375" bestFit="1" customWidth="1"/>
    <col min="869" max="869" width="10" bestFit="1" customWidth="1"/>
    <col min="870" max="870" width="10.85546875" bestFit="1" customWidth="1"/>
    <col min="871" max="871" width="10.28515625" bestFit="1" customWidth="1"/>
    <col min="872" max="872" width="9.5703125" bestFit="1" customWidth="1"/>
    <col min="873" max="873" width="12.140625" bestFit="1" customWidth="1"/>
    <col min="874" max="874" width="16.28515625" bestFit="1" customWidth="1"/>
    <col min="875" max="875" width="13" bestFit="1" customWidth="1"/>
    <col min="876" max="876" width="15.42578125" bestFit="1" customWidth="1"/>
    <col min="877" max="877" width="15" bestFit="1" customWidth="1"/>
    <col min="878" max="878" width="11.28515625" bestFit="1" customWidth="1"/>
    <col min="879" max="879" width="12.5703125" bestFit="1" customWidth="1"/>
    <col min="880" max="880" width="11.7109375" bestFit="1" customWidth="1"/>
    <col min="881" max="881" width="10" bestFit="1" customWidth="1"/>
    <col min="882" max="882" width="10.85546875" bestFit="1" customWidth="1"/>
    <col min="883" max="883" width="10.28515625" bestFit="1" customWidth="1"/>
    <col min="884" max="884" width="9.5703125" bestFit="1" customWidth="1"/>
    <col min="885" max="885" width="12.140625" bestFit="1" customWidth="1"/>
    <col min="886" max="886" width="16.28515625" bestFit="1" customWidth="1"/>
    <col min="887" max="887" width="13" bestFit="1" customWidth="1"/>
    <col min="888" max="888" width="15.42578125" bestFit="1" customWidth="1"/>
    <col min="889" max="889" width="15" bestFit="1" customWidth="1"/>
    <col min="890" max="890" width="11.28515625" bestFit="1" customWidth="1"/>
    <col min="891" max="891" width="12.5703125" bestFit="1" customWidth="1"/>
    <col min="892" max="892" width="11.7109375" bestFit="1" customWidth="1"/>
    <col min="893" max="893" width="10" bestFit="1" customWidth="1"/>
    <col min="894" max="894" width="10.85546875" bestFit="1" customWidth="1"/>
    <col min="895" max="895" width="10.28515625" bestFit="1" customWidth="1"/>
    <col min="896" max="896" width="9.5703125" bestFit="1" customWidth="1"/>
    <col min="897" max="897" width="12.140625" bestFit="1" customWidth="1"/>
    <col min="898" max="898" width="16.28515625" bestFit="1" customWidth="1"/>
    <col min="899" max="899" width="13" bestFit="1" customWidth="1"/>
    <col min="900" max="900" width="15.42578125" bestFit="1" customWidth="1"/>
    <col min="901" max="901" width="15" bestFit="1" customWidth="1"/>
    <col min="902" max="902" width="11.28515625" bestFit="1" customWidth="1"/>
    <col min="903" max="903" width="12.5703125" bestFit="1" customWidth="1"/>
    <col min="904" max="904" width="11.7109375" bestFit="1" customWidth="1"/>
    <col min="905" max="905" width="10" bestFit="1" customWidth="1"/>
    <col min="906" max="906" width="10.85546875" bestFit="1" customWidth="1"/>
    <col min="907" max="907" width="10.28515625" bestFit="1" customWidth="1"/>
    <col min="908" max="908" width="9.5703125" bestFit="1" customWidth="1"/>
    <col min="909" max="909" width="12.140625" bestFit="1" customWidth="1"/>
    <col min="910" max="910" width="16.28515625" bestFit="1" customWidth="1"/>
    <col min="911" max="911" width="13" bestFit="1" customWidth="1"/>
    <col min="912" max="912" width="15.42578125" bestFit="1" customWidth="1"/>
    <col min="913" max="913" width="29.28515625" bestFit="1" customWidth="1"/>
    <col min="914" max="914" width="11.28515625" bestFit="1" customWidth="1"/>
    <col min="915" max="915" width="12.5703125" bestFit="1" customWidth="1"/>
    <col min="916" max="916" width="11.7109375" bestFit="1" customWidth="1"/>
    <col min="917" max="917" width="10" bestFit="1" customWidth="1"/>
    <col min="918" max="918" width="10.85546875" bestFit="1" customWidth="1"/>
    <col min="919" max="919" width="10.28515625" bestFit="1" customWidth="1"/>
    <col min="920" max="920" width="9.5703125" bestFit="1" customWidth="1"/>
    <col min="921" max="921" width="12.140625" bestFit="1" customWidth="1"/>
    <col min="922" max="922" width="16.28515625" bestFit="1" customWidth="1"/>
    <col min="923" max="923" width="13" bestFit="1" customWidth="1"/>
    <col min="924" max="924" width="15.42578125" bestFit="1" customWidth="1"/>
    <col min="925" max="925" width="15" bestFit="1" customWidth="1"/>
    <col min="926" max="926" width="11.28515625" bestFit="1" customWidth="1"/>
    <col min="927" max="927" width="12.5703125" bestFit="1" customWidth="1"/>
    <col min="928" max="928" width="11.7109375" bestFit="1" customWidth="1"/>
    <col min="929" max="929" width="10" bestFit="1" customWidth="1"/>
    <col min="930" max="930" width="10.85546875" bestFit="1" customWidth="1"/>
    <col min="931" max="931" width="10.28515625" bestFit="1" customWidth="1"/>
    <col min="932" max="932" width="9.5703125" bestFit="1" customWidth="1"/>
    <col min="933" max="933" width="12.140625" bestFit="1" customWidth="1"/>
    <col min="934" max="934" width="16.28515625" bestFit="1" customWidth="1"/>
    <col min="935" max="935" width="13" bestFit="1" customWidth="1"/>
    <col min="936" max="936" width="15.42578125" bestFit="1" customWidth="1"/>
    <col min="937" max="937" width="15" bestFit="1" customWidth="1"/>
    <col min="938" max="938" width="11.28515625" bestFit="1" customWidth="1"/>
    <col min="939" max="939" width="12.5703125" bestFit="1" customWidth="1"/>
    <col min="940" max="940" width="11.7109375" bestFit="1" customWidth="1"/>
    <col min="941" max="941" width="10" bestFit="1" customWidth="1"/>
    <col min="942" max="942" width="10.85546875" bestFit="1" customWidth="1"/>
    <col min="943" max="943" width="10.28515625" bestFit="1" customWidth="1"/>
    <col min="944" max="944" width="9.5703125" bestFit="1" customWidth="1"/>
    <col min="945" max="945" width="12.140625" bestFit="1" customWidth="1"/>
    <col min="946" max="946" width="11.28515625" bestFit="1" customWidth="1"/>
    <col min="947" max="947" width="12.5703125" bestFit="1" customWidth="1"/>
    <col min="948" max="948" width="11.7109375" bestFit="1" customWidth="1"/>
    <col min="949" max="949" width="10" bestFit="1" customWidth="1"/>
    <col min="950" max="950" width="10.85546875" bestFit="1" customWidth="1"/>
    <col min="951" max="951" width="10.28515625" bestFit="1" customWidth="1"/>
    <col min="952" max="952" width="9.5703125" bestFit="1" customWidth="1"/>
    <col min="953" max="953" width="12.140625" bestFit="1" customWidth="1"/>
    <col min="954" max="954" width="16.28515625" bestFit="1" customWidth="1"/>
    <col min="955" max="955" width="13" bestFit="1" customWidth="1"/>
    <col min="956" max="956" width="15.42578125" bestFit="1" customWidth="1"/>
    <col min="957" max="957" width="15" bestFit="1" customWidth="1"/>
    <col min="958" max="958" width="11.28515625" bestFit="1" customWidth="1"/>
    <col min="959" max="959" width="12.5703125" bestFit="1" customWidth="1"/>
    <col min="960" max="960" width="11.7109375" bestFit="1" customWidth="1"/>
    <col min="961" max="961" width="10" bestFit="1" customWidth="1"/>
    <col min="962" max="962" width="10.85546875" bestFit="1" customWidth="1"/>
    <col min="963" max="963" width="10.28515625" bestFit="1" customWidth="1"/>
    <col min="964" max="964" width="9.5703125" bestFit="1" customWidth="1"/>
    <col min="965" max="965" width="12.140625" bestFit="1" customWidth="1"/>
    <col min="966" max="966" width="16.28515625" bestFit="1" customWidth="1"/>
    <col min="967" max="967" width="13" bestFit="1" customWidth="1"/>
    <col min="968" max="968" width="15.42578125" bestFit="1" customWidth="1"/>
    <col min="969" max="969" width="15" bestFit="1" customWidth="1"/>
    <col min="970" max="970" width="11.28515625" bestFit="1" customWidth="1"/>
    <col min="971" max="971" width="12.5703125" bestFit="1" customWidth="1"/>
    <col min="972" max="972" width="11.7109375" bestFit="1" customWidth="1"/>
    <col min="973" max="973" width="10" bestFit="1" customWidth="1"/>
    <col min="974" max="974" width="10.85546875" bestFit="1" customWidth="1"/>
    <col min="975" max="975" width="10.28515625" bestFit="1" customWidth="1"/>
    <col min="976" max="976" width="9.5703125" bestFit="1" customWidth="1"/>
    <col min="977" max="977" width="12.140625" bestFit="1" customWidth="1"/>
    <col min="978" max="978" width="16.28515625" bestFit="1" customWidth="1"/>
    <col min="979" max="979" width="13" bestFit="1" customWidth="1"/>
    <col min="980" max="980" width="15.42578125" bestFit="1" customWidth="1"/>
    <col min="981" max="981" width="15" bestFit="1" customWidth="1"/>
    <col min="982" max="982" width="11.28515625" bestFit="1" customWidth="1"/>
    <col min="983" max="983" width="12.5703125" bestFit="1" customWidth="1"/>
    <col min="984" max="984" width="11.7109375" bestFit="1" customWidth="1"/>
    <col min="985" max="985" width="10" bestFit="1" customWidth="1"/>
    <col min="986" max="986" width="10.85546875" bestFit="1" customWidth="1"/>
    <col min="987" max="987" width="10.28515625" bestFit="1" customWidth="1"/>
    <col min="988" max="988" width="9.5703125" bestFit="1" customWidth="1"/>
    <col min="989" max="989" width="12.140625" bestFit="1" customWidth="1"/>
    <col min="990" max="990" width="16.28515625" bestFit="1" customWidth="1"/>
    <col min="991" max="991" width="13" bestFit="1" customWidth="1"/>
    <col min="992" max="992" width="15.42578125" bestFit="1" customWidth="1"/>
    <col min="993" max="993" width="15" bestFit="1" customWidth="1"/>
    <col min="994" max="994" width="11.28515625" bestFit="1" customWidth="1"/>
    <col min="995" max="995" width="12.5703125" bestFit="1" customWidth="1"/>
    <col min="996" max="996" width="11.7109375" bestFit="1" customWidth="1"/>
    <col min="997" max="997" width="10" bestFit="1" customWidth="1"/>
    <col min="998" max="998" width="10.85546875" bestFit="1" customWidth="1"/>
    <col min="999" max="999" width="10.28515625" bestFit="1" customWidth="1"/>
    <col min="1000" max="1000" width="9.5703125" bestFit="1" customWidth="1"/>
    <col min="1001" max="1001" width="12.140625" bestFit="1" customWidth="1"/>
    <col min="1002" max="1002" width="16.28515625" bestFit="1" customWidth="1"/>
    <col min="1003" max="1003" width="13" bestFit="1" customWidth="1"/>
    <col min="1004" max="1004" width="15.42578125" bestFit="1" customWidth="1"/>
    <col min="1005" max="1005" width="15" bestFit="1" customWidth="1"/>
    <col min="1006" max="1006" width="11.28515625" bestFit="1" customWidth="1"/>
    <col min="1007" max="1007" width="12.5703125" bestFit="1" customWidth="1"/>
    <col min="1008" max="1008" width="11.7109375" bestFit="1" customWidth="1"/>
    <col min="1009" max="1009" width="10" bestFit="1" customWidth="1"/>
    <col min="1010" max="1010" width="10.85546875" bestFit="1" customWidth="1"/>
    <col min="1011" max="1011" width="10.28515625" bestFit="1" customWidth="1"/>
    <col min="1012" max="1012" width="9.5703125" bestFit="1" customWidth="1"/>
    <col min="1013" max="1013" width="12.140625" bestFit="1" customWidth="1"/>
    <col min="1014" max="1014" width="16.28515625" bestFit="1" customWidth="1"/>
    <col min="1015" max="1015" width="13" bestFit="1" customWidth="1"/>
    <col min="1016" max="1016" width="15.42578125" bestFit="1" customWidth="1"/>
    <col min="1017" max="1017" width="15" bestFit="1" customWidth="1"/>
    <col min="1018" max="1018" width="11.28515625" bestFit="1" customWidth="1"/>
    <col min="1019" max="1019" width="12.5703125" bestFit="1" customWidth="1"/>
    <col min="1020" max="1020" width="11.7109375" bestFit="1" customWidth="1"/>
    <col min="1021" max="1021" width="10" bestFit="1" customWidth="1"/>
    <col min="1022" max="1022" width="10.85546875" bestFit="1" customWidth="1"/>
    <col min="1023" max="1023" width="10.28515625" bestFit="1" customWidth="1"/>
    <col min="1024" max="1024" width="9.5703125" bestFit="1" customWidth="1"/>
    <col min="1025" max="1025" width="12.140625" bestFit="1" customWidth="1"/>
    <col min="1026" max="1026" width="16.28515625" bestFit="1" customWidth="1"/>
    <col min="1027" max="1027" width="13" bestFit="1" customWidth="1"/>
    <col min="1028" max="1028" width="15.42578125" bestFit="1" customWidth="1"/>
    <col min="1029" max="1029" width="15" bestFit="1" customWidth="1"/>
    <col min="1030" max="1030" width="11.28515625" bestFit="1" customWidth="1"/>
    <col min="1031" max="1031" width="12.5703125" bestFit="1" customWidth="1"/>
    <col min="1032" max="1032" width="11.7109375" bestFit="1" customWidth="1"/>
    <col min="1033" max="1033" width="10" bestFit="1" customWidth="1"/>
    <col min="1034" max="1034" width="10.85546875" bestFit="1" customWidth="1"/>
    <col min="1035" max="1035" width="10.28515625" bestFit="1" customWidth="1"/>
    <col min="1036" max="1036" width="9.5703125" bestFit="1" customWidth="1"/>
    <col min="1037" max="1037" width="12.140625" bestFit="1" customWidth="1"/>
    <col min="1038" max="1038" width="16.28515625" bestFit="1" customWidth="1"/>
    <col min="1039" max="1039" width="13" bestFit="1" customWidth="1"/>
    <col min="1040" max="1040" width="15.42578125" bestFit="1" customWidth="1"/>
    <col min="1041" max="1041" width="15" bestFit="1" customWidth="1"/>
    <col min="1042" max="1042" width="11.28515625" bestFit="1" customWidth="1"/>
    <col min="1043" max="1043" width="12.5703125" bestFit="1" customWidth="1"/>
    <col min="1044" max="1044" width="11.7109375" bestFit="1" customWidth="1"/>
    <col min="1045" max="1045" width="10" bestFit="1" customWidth="1"/>
    <col min="1046" max="1046" width="10.85546875" bestFit="1" customWidth="1"/>
    <col min="1047" max="1047" width="10.28515625" bestFit="1" customWidth="1"/>
    <col min="1048" max="1048" width="9.5703125" bestFit="1" customWidth="1"/>
    <col min="1049" max="1049" width="12.140625" bestFit="1" customWidth="1"/>
    <col min="1050" max="1050" width="16.28515625" bestFit="1" customWidth="1"/>
    <col min="1051" max="1051" width="13" bestFit="1" customWidth="1"/>
    <col min="1052" max="1052" width="15.42578125" bestFit="1" customWidth="1"/>
    <col min="1053" max="1053" width="15" bestFit="1" customWidth="1"/>
    <col min="1054" max="1054" width="11.28515625" bestFit="1" customWidth="1"/>
    <col min="1055" max="1055" width="12.5703125" bestFit="1" customWidth="1"/>
    <col min="1056" max="1056" width="11.7109375" bestFit="1" customWidth="1"/>
    <col min="1057" max="1057" width="10" bestFit="1" customWidth="1"/>
    <col min="1058" max="1058" width="10.85546875" bestFit="1" customWidth="1"/>
    <col min="1059" max="1059" width="10.28515625" bestFit="1" customWidth="1"/>
    <col min="1060" max="1060" width="9.5703125" bestFit="1" customWidth="1"/>
    <col min="1061" max="1061" width="12.140625" bestFit="1" customWidth="1"/>
    <col min="1062" max="1062" width="16.28515625" bestFit="1" customWidth="1"/>
    <col min="1063" max="1063" width="13" bestFit="1" customWidth="1"/>
    <col min="1064" max="1064" width="15.42578125" bestFit="1" customWidth="1"/>
    <col min="1065" max="1065" width="15" bestFit="1" customWidth="1"/>
    <col min="1066" max="1066" width="11.28515625" bestFit="1" customWidth="1"/>
    <col min="1067" max="1067" width="12.5703125" bestFit="1" customWidth="1"/>
    <col min="1068" max="1068" width="11.7109375" bestFit="1" customWidth="1"/>
    <col min="1069" max="1069" width="10" bestFit="1" customWidth="1"/>
    <col min="1070" max="1070" width="10.85546875" bestFit="1" customWidth="1"/>
    <col min="1071" max="1071" width="10.28515625" bestFit="1" customWidth="1"/>
    <col min="1072" max="1072" width="9.5703125" bestFit="1" customWidth="1"/>
    <col min="1073" max="1073" width="12.140625" bestFit="1" customWidth="1"/>
    <col min="1074" max="1074" width="16.28515625" bestFit="1" customWidth="1"/>
    <col min="1075" max="1075" width="13" bestFit="1" customWidth="1"/>
    <col min="1076" max="1076" width="15.42578125" bestFit="1" customWidth="1"/>
    <col min="1077" max="1077" width="15" bestFit="1" customWidth="1"/>
    <col min="1078" max="1078" width="11.28515625" bestFit="1" customWidth="1"/>
    <col min="1079" max="1079" width="12.5703125" bestFit="1" customWidth="1"/>
    <col min="1080" max="1080" width="11.7109375" bestFit="1" customWidth="1"/>
    <col min="1081" max="1081" width="10" bestFit="1" customWidth="1"/>
    <col min="1082" max="1082" width="10.85546875" bestFit="1" customWidth="1"/>
    <col min="1083" max="1083" width="10.28515625" bestFit="1" customWidth="1"/>
    <col min="1084" max="1084" width="9.5703125" bestFit="1" customWidth="1"/>
    <col min="1085" max="1085" width="12.140625" bestFit="1" customWidth="1"/>
    <col min="1086" max="1086" width="16.28515625" bestFit="1" customWidth="1"/>
    <col min="1087" max="1087" width="13" bestFit="1" customWidth="1"/>
    <col min="1088" max="1088" width="15.42578125" bestFit="1" customWidth="1"/>
    <col min="1089" max="1089" width="15" bestFit="1" customWidth="1"/>
    <col min="1090" max="1090" width="11.28515625" bestFit="1" customWidth="1"/>
    <col min="1091" max="1091" width="12.5703125" bestFit="1" customWidth="1"/>
    <col min="1092" max="1092" width="11.7109375" bestFit="1" customWidth="1"/>
    <col min="1093" max="1093" width="10" bestFit="1" customWidth="1"/>
    <col min="1094" max="1094" width="10.85546875" bestFit="1" customWidth="1"/>
    <col min="1095" max="1095" width="10.28515625" bestFit="1" customWidth="1"/>
    <col min="1096" max="1096" width="9.5703125" bestFit="1" customWidth="1"/>
    <col min="1097" max="1097" width="12.140625" bestFit="1" customWidth="1"/>
    <col min="1098" max="1098" width="16.28515625" bestFit="1" customWidth="1"/>
    <col min="1099" max="1099" width="13" bestFit="1" customWidth="1"/>
    <col min="1100" max="1100" width="15.42578125" bestFit="1" customWidth="1"/>
    <col min="1101" max="1101" width="15" bestFit="1" customWidth="1"/>
    <col min="1102" max="1102" width="11.28515625" bestFit="1" customWidth="1"/>
    <col min="1103" max="1103" width="12.5703125" bestFit="1" customWidth="1"/>
    <col min="1104" max="1104" width="11.7109375" bestFit="1" customWidth="1"/>
    <col min="1105" max="1105" width="10" bestFit="1" customWidth="1"/>
    <col min="1106" max="1106" width="10.85546875" bestFit="1" customWidth="1"/>
    <col min="1107" max="1107" width="10.28515625" bestFit="1" customWidth="1"/>
    <col min="1108" max="1108" width="9.5703125" bestFit="1" customWidth="1"/>
    <col min="1109" max="1109" width="12.140625" bestFit="1" customWidth="1"/>
    <col min="1110" max="1110" width="16.28515625" bestFit="1" customWidth="1"/>
    <col min="1111" max="1111" width="13" bestFit="1" customWidth="1"/>
    <col min="1112" max="1112" width="15.42578125" bestFit="1" customWidth="1"/>
    <col min="1113" max="1113" width="15" bestFit="1" customWidth="1"/>
    <col min="1114" max="1114" width="11.28515625" bestFit="1" customWidth="1"/>
    <col min="1115" max="1115" width="12.5703125" bestFit="1" customWidth="1"/>
    <col min="1116" max="1116" width="11.7109375" bestFit="1" customWidth="1"/>
    <col min="1117" max="1117" width="10" bestFit="1" customWidth="1"/>
    <col min="1118" max="1118" width="10.85546875" bestFit="1" customWidth="1"/>
    <col min="1119" max="1119" width="10.28515625" bestFit="1" customWidth="1"/>
    <col min="1120" max="1120" width="9.5703125" bestFit="1" customWidth="1"/>
    <col min="1121" max="1121" width="12.140625" bestFit="1" customWidth="1"/>
    <col min="1122" max="1122" width="16.28515625" bestFit="1" customWidth="1"/>
    <col min="1123" max="1123" width="13" bestFit="1" customWidth="1"/>
    <col min="1124" max="1124" width="15.42578125" bestFit="1" customWidth="1"/>
    <col min="1125" max="1125" width="15" bestFit="1" customWidth="1"/>
    <col min="1126" max="1126" width="11.28515625" bestFit="1" customWidth="1"/>
    <col min="1127" max="1127" width="12.5703125" bestFit="1" customWidth="1"/>
    <col min="1128" max="1128" width="11.7109375" bestFit="1" customWidth="1"/>
    <col min="1129" max="1129" width="10" bestFit="1" customWidth="1"/>
    <col min="1130" max="1130" width="10.85546875" bestFit="1" customWidth="1"/>
    <col min="1131" max="1131" width="10.28515625" bestFit="1" customWidth="1"/>
    <col min="1132" max="1132" width="9.5703125" bestFit="1" customWidth="1"/>
    <col min="1133" max="1133" width="12.140625" bestFit="1" customWidth="1"/>
    <col min="1134" max="1134" width="16.28515625" bestFit="1" customWidth="1"/>
    <col min="1135" max="1135" width="13" bestFit="1" customWidth="1"/>
    <col min="1136" max="1136" width="15.42578125" bestFit="1" customWidth="1"/>
    <col min="1137" max="1137" width="15" bestFit="1" customWidth="1"/>
    <col min="1138" max="1138" width="11.28515625" bestFit="1" customWidth="1"/>
    <col min="1139" max="1139" width="12.5703125" bestFit="1" customWidth="1"/>
    <col min="1140" max="1140" width="11.7109375" bestFit="1" customWidth="1"/>
    <col min="1141" max="1141" width="10" bestFit="1" customWidth="1"/>
    <col min="1142" max="1142" width="10.85546875" bestFit="1" customWidth="1"/>
    <col min="1143" max="1143" width="10.28515625" bestFit="1" customWidth="1"/>
    <col min="1144" max="1144" width="9.5703125" bestFit="1" customWidth="1"/>
    <col min="1145" max="1145" width="12.140625" bestFit="1" customWidth="1"/>
    <col min="1146" max="1146" width="16.28515625" bestFit="1" customWidth="1"/>
    <col min="1147" max="1147" width="13" bestFit="1" customWidth="1"/>
    <col min="1148" max="1148" width="15.42578125" bestFit="1" customWidth="1"/>
    <col min="1149" max="1149" width="15" bestFit="1" customWidth="1"/>
    <col min="1150" max="1150" width="11.28515625" bestFit="1" customWidth="1"/>
    <col min="1151" max="1151" width="12.5703125" bestFit="1" customWidth="1"/>
    <col min="1152" max="1152" width="11.7109375" bestFit="1" customWidth="1"/>
    <col min="1153" max="1153" width="10" bestFit="1" customWidth="1"/>
    <col min="1154" max="1154" width="10.85546875" bestFit="1" customWidth="1"/>
    <col min="1155" max="1155" width="10.28515625" bestFit="1" customWidth="1"/>
    <col min="1156" max="1156" width="9.5703125" bestFit="1" customWidth="1"/>
    <col min="1157" max="1157" width="12.140625" bestFit="1" customWidth="1"/>
    <col min="1158" max="1158" width="16.28515625" bestFit="1" customWidth="1"/>
    <col min="1159" max="1159" width="13" bestFit="1" customWidth="1"/>
    <col min="1160" max="1160" width="15.42578125" bestFit="1" customWidth="1"/>
    <col min="1161" max="1161" width="15" bestFit="1" customWidth="1"/>
    <col min="1162" max="1162" width="11.28515625" bestFit="1" customWidth="1"/>
    <col min="1163" max="1163" width="12.5703125" bestFit="1" customWidth="1"/>
    <col min="1164" max="1164" width="11.7109375" bestFit="1" customWidth="1"/>
    <col min="1165" max="1165" width="10" bestFit="1" customWidth="1"/>
    <col min="1166" max="1166" width="10.85546875" bestFit="1" customWidth="1"/>
    <col min="1167" max="1167" width="10.28515625" bestFit="1" customWidth="1"/>
    <col min="1168" max="1168" width="9.5703125" bestFit="1" customWidth="1"/>
    <col min="1169" max="1169" width="12.140625" bestFit="1" customWidth="1"/>
    <col min="1170" max="1170" width="16.28515625" bestFit="1" customWidth="1"/>
    <col min="1171" max="1171" width="13" bestFit="1" customWidth="1"/>
    <col min="1172" max="1172" width="15.42578125" bestFit="1" customWidth="1"/>
    <col min="1173" max="1173" width="15" bestFit="1" customWidth="1"/>
    <col min="1174" max="1174" width="11.28515625" bestFit="1" customWidth="1"/>
    <col min="1175" max="1175" width="12.5703125" bestFit="1" customWidth="1"/>
    <col min="1176" max="1176" width="11.7109375" bestFit="1" customWidth="1"/>
    <col min="1177" max="1177" width="10" bestFit="1" customWidth="1"/>
    <col min="1178" max="1178" width="10.85546875" bestFit="1" customWidth="1"/>
    <col min="1179" max="1179" width="10.28515625" bestFit="1" customWidth="1"/>
    <col min="1180" max="1180" width="9.5703125" bestFit="1" customWidth="1"/>
    <col min="1181" max="1181" width="12.140625" bestFit="1" customWidth="1"/>
    <col min="1182" max="1182" width="16.28515625" bestFit="1" customWidth="1"/>
    <col min="1183" max="1183" width="13" bestFit="1" customWidth="1"/>
    <col min="1184" max="1184" width="15.42578125" bestFit="1" customWidth="1"/>
    <col min="1185" max="1185" width="15" bestFit="1" customWidth="1"/>
    <col min="1186" max="1186" width="11.28515625" bestFit="1" customWidth="1"/>
    <col min="1187" max="1187" width="12.5703125" bestFit="1" customWidth="1"/>
    <col min="1188" max="1188" width="11.7109375" bestFit="1" customWidth="1"/>
    <col min="1189" max="1189" width="10" bestFit="1" customWidth="1"/>
    <col min="1190" max="1190" width="10.85546875" bestFit="1" customWidth="1"/>
    <col min="1191" max="1191" width="10.28515625" bestFit="1" customWidth="1"/>
    <col min="1192" max="1192" width="9.5703125" bestFit="1" customWidth="1"/>
    <col min="1193" max="1193" width="12.140625" bestFit="1" customWidth="1"/>
    <col min="1194" max="1194" width="16.28515625" bestFit="1" customWidth="1"/>
    <col min="1195" max="1195" width="13" bestFit="1" customWidth="1"/>
    <col min="1196" max="1196" width="15.42578125" bestFit="1" customWidth="1"/>
    <col min="1197" max="1197" width="15" bestFit="1" customWidth="1"/>
    <col min="1198" max="1198" width="11.28515625" bestFit="1" customWidth="1"/>
    <col min="1199" max="1199" width="12.5703125" bestFit="1" customWidth="1"/>
    <col min="1200" max="1200" width="11.7109375" bestFit="1" customWidth="1"/>
    <col min="1201" max="1201" width="10" bestFit="1" customWidth="1"/>
    <col min="1202" max="1202" width="10.85546875" bestFit="1" customWidth="1"/>
    <col min="1203" max="1203" width="10.28515625" bestFit="1" customWidth="1"/>
    <col min="1204" max="1204" width="9.5703125" bestFit="1" customWidth="1"/>
    <col min="1205" max="1205" width="12.140625" bestFit="1" customWidth="1"/>
    <col min="1206" max="1206" width="16.28515625" bestFit="1" customWidth="1"/>
    <col min="1207" max="1207" width="13" bestFit="1" customWidth="1"/>
    <col min="1208" max="1208" width="15.42578125" bestFit="1" customWidth="1"/>
    <col min="1209" max="1209" width="15" bestFit="1" customWidth="1"/>
    <col min="1210" max="1210" width="11.28515625" bestFit="1" customWidth="1"/>
    <col min="1211" max="1211" width="12.5703125" bestFit="1" customWidth="1"/>
    <col min="1212" max="1212" width="11.7109375" bestFit="1" customWidth="1"/>
    <col min="1213" max="1213" width="10" bestFit="1" customWidth="1"/>
    <col min="1214" max="1214" width="10.85546875" bestFit="1" customWidth="1"/>
    <col min="1215" max="1215" width="10.28515625" bestFit="1" customWidth="1"/>
    <col min="1216" max="1216" width="9.5703125" bestFit="1" customWidth="1"/>
    <col min="1217" max="1217" width="12.140625" bestFit="1" customWidth="1"/>
    <col min="1218" max="1218" width="16.28515625" bestFit="1" customWidth="1"/>
    <col min="1219" max="1219" width="13" bestFit="1" customWidth="1"/>
    <col min="1220" max="1220" width="15.42578125" bestFit="1" customWidth="1"/>
    <col min="1221" max="1221" width="15" bestFit="1" customWidth="1"/>
    <col min="1222" max="1222" width="11.28515625" bestFit="1" customWidth="1"/>
    <col min="1223" max="1223" width="12.5703125" bestFit="1" customWidth="1"/>
    <col min="1224" max="1224" width="11.7109375" bestFit="1" customWidth="1"/>
    <col min="1225" max="1225" width="10" bestFit="1" customWidth="1"/>
    <col min="1226" max="1226" width="10.85546875" bestFit="1" customWidth="1"/>
    <col min="1227" max="1227" width="10.28515625" bestFit="1" customWidth="1"/>
    <col min="1228" max="1228" width="9.5703125" bestFit="1" customWidth="1"/>
    <col min="1229" max="1229" width="12.140625" bestFit="1" customWidth="1"/>
    <col min="1230" max="1230" width="16.28515625" bestFit="1" customWidth="1"/>
    <col min="1231" max="1231" width="13" bestFit="1" customWidth="1"/>
    <col min="1232" max="1232" width="15.42578125" bestFit="1" customWidth="1"/>
    <col min="1233" max="1233" width="15" bestFit="1" customWidth="1"/>
    <col min="1234" max="1234" width="11.28515625" bestFit="1" customWidth="1"/>
    <col min="1235" max="1235" width="12.5703125" bestFit="1" customWidth="1"/>
    <col min="1236" max="1236" width="11.7109375" bestFit="1" customWidth="1"/>
    <col min="1237" max="1237" width="10" bestFit="1" customWidth="1"/>
    <col min="1238" max="1238" width="10.85546875" bestFit="1" customWidth="1"/>
    <col min="1239" max="1239" width="10.28515625" bestFit="1" customWidth="1"/>
    <col min="1240" max="1240" width="9.5703125" bestFit="1" customWidth="1"/>
    <col min="1241" max="1241" width="12.140625" bestFit="1" customWidth="1"/>
    <col min="1242" max="1242" width="16.28515625" bestFit="1" customWidth="1"/>
    <col min="1243" max="1243" width="13" bestFit="1" customWidth="1"/>
    <col min="1244" max="1244" width="15.42578125" bestFit="1" customWidth="1"/>
    <col min="1245" max="1245" width="15" bestFit="1" customWidth="1"/>
    <col min="1246" max="1246" width="11.28515625" bestFit="1" customWidth="1"/>
    <col min="1247" max="1247" width="12.5703125" bestFit="1" customWidth="1"/>
    <col min="1248" max="1248" width="11.7109375" bestFit="1" customWidth="1"/>
    <col min="1249" max="1249" width="10" bestFit="1" customWidth="1"/>
    <col min="1250" max="1250" width="10.85546875" bestFit="1" customWidth="1"/>
    <col min="1251" max="1251" width="10.28515625" bestFit="1" customWidth="1"/>
    <col min="1252" max="1252" width="9.5703125" bestFit="1" customWidth="1"/>
    <col min="1253" max="1253" width="12.140625" bestFit="1" customWidth="1"/>
    <col min="1254" max="1254" width="16.28515625" bestFit="1" customWidth="1"/>
    <col min="1255" max="1255" width="13" bestFit="1" customWidth="1"/>
    <col min="1256" max="1256" width="15.42578125" bestFit="1" customWidth="1"/>
    <col min="1257" max="1257" width="15" bestFit="1" customWidth="1"/>
    <col min="1258" max="1258" width="11.28515625" bestFit="1" customWidth="1"/>
    <col min="1259" max="1259" width="12.5703125" bestFit="1" customWidth="1"/>
    <col min="1260" max="1260" width="11.7109375" bestFit="1" customWidth="1"/>
    <col min="1261" max="1261" width="10" bestFit="1" customWidth="1"/>
    <col min="1262" max="1262" width="10.85546875" bestFit="1" customWidth="1"/>
    <col min="1263" max="1263" width="10.28515625" bestFit="1" customWidth="1"/>
    <col min="1264" max="1264" width="9.5703125" bestFit="1" customWidth="1"/>
    <col min="1265" max="1265" width="12.140625" bestFit="1" customWidth="1"/>
    <col min="1266" max="1266" width="16.28515625" bestFit="1" customWidth="1"/>
    <col min="1267" max="1267" width="13" bestFit="1" customWidth="1"/>
    <col min="1268" max="1268" width="15.42578125" bestFit="1" customWidth="1"/>
    <col min="1269" max="1269" width="15" bestFit="1" customWidth="1"/>
    <col min="1270" max="1270" width="11.28515625" bestFit="1" customWidth="1"/>
    <col min="1271" max="1271" width="12.5703125" bestFit="1" customWidth="1"/>
    <col min="1272" max="1272" width="11.7109375" bestFit="1" customWidth="1"/>
    <col min="1273" max="1273" width="10" bestFit="1" customWidth="1"/>
    <col min="1274" max="1274" width="10.85546875" bestFit="1" customWidth="1"/>
    <col min="1275" max="1275" width="10.28515625" bestFit="1" customWidth="1"/>
    <col min="1276" max="1276" width="9.5703125" bestFit="1" customWidth="1"/>
    <col min="1277" max="1277" width="12.140625" bestFit="1" customWidth="1"/>
    <col min="1278" max="1278" width="16.28515625" bestFit="1" customWidth="1"/>
    <col min="1279" max="1279" width="13" bestFit="1" customWidth="1"/>
    <col min="1280" max="1280" width="15.42578125" bestFit="1" customWidth="1"/>
    <col min="1281" max="1281" width="15" bestFit="1" customWidth="1"/>
    <col min="1282" max="1282" width="11.28515625" bestFit="1" customWidth="1"/>
    <col min="1283" max="1283" width="12.5703125" bestFit="1" customWidth="1"/>
    <col min="1284" max="1284" width="11.7109375" bestFit="1" customWidth="1"/>
    <col min="1285" max="1285" width="10" bestFit="1" customWidth="1"/>
    <col min="1286" max="1286" width="10.85546875" bestFit="1" customWidth="1"/>
    <col min="1287" max="1287" width="10.28515625" bestFit="1" customWidth="1"/>
    <col min="1288" max="1288" width="9.5703125" bestFit="1" customWidth="1"/>
    <col min="1289" max="1289" width="12.140625" bestFit="1" customWidth="1"/>
    <col min="1290" max="1290" width="16.28515625" bestFit="1" customWidth="1"/>
    <col min="1291" max="1291" width="13" bestFit="1" customWidth="1"/>
    <col min="1292" max="1292" width="15.42578125" bestFit="1" customWidth="1"/>
    <col min="1293" max="1293" width="15" bestFit="1" customWidth="1"/>
    <col min="1294" max="1294" width="11.28515625" bestFit="1" customWidth="1"/>
    <col min="1295" max="1295" width="12.5703125" bestFit="1" customWidth="1"/>
    <col min="1296" max="1296" width="11.7109375" bestFit="1" customWidth="1"/>
    <col min="1297" max="1297" width="10" bestFit="1" customWidth="1"/>
    <col min="1298" max="1298" width="10.85546875" bestFit="1" customWidth="1"/>
    <col min="1299" max="1299" width="10.28515625" bestFit="1" customWidth="1"/>
    <col min="1300" max="1300" width="9.5703125" bestFit="1" customWidth="1"/>
    <col min="1301" max="1301" width="12.140625" bestFit="1" customWidth="1"/>
    <col min="1302" max="1302" width="16.28515625" bestFit="1" customWidth="1"/>
    <col min="1303" max="1303" width="13" bestFit="1" customWidth="1"/>
    <col min="1304" max="1304" width="15.42578125" bestFit="1" customWidth="1"/>
    <col min="1305" max="1305" width="15" bestFit="1" customWidth="1"/>
    <col min="1306" max="1306" width="11.28515625" bestFit="1" customWidth="1"/>
    <col min="1307" max="1307" width="12.5703125" bestFit="1" customWidth="1"/>
    <col min="1308" max="1308" width="11.7109375" bestFit="1" customWidth="1"/>
    <col min="1309" max="1309" width="10" bestFit="1" customWidth="1"/>
    <col min="1310" max="1310" width="10.85546875" bestFit="1" customWidth="1"/>
    <col min="1311" max="1311" width="10.28515625" bestFit="1" customWidth="1"/>
    <col min="1312" max="1312" width="9.5703125" bestFit="1" customWidth="1"/>
    <col min="1313" max="1313" width="12.140625" bestFit="1" customWidth="1"/>
    <col min="1314" max="1314" width="16.28515625" bestFit="1" customWidth="1"/>
    <col min="1315" max="1315" width="13" bestFit="1" customWidth="1"/>
    <col min="1316" max="1316" width="15.42578125" bestFit="1" customWidth="1"/>
    <col min="1317" max="1317" width="15" bestFit="1" customWidth="1"/>
    <col min="1318" max="1318" width="11.28515625" bestFit="1" customWidth="1"/>
    <col min="1319" max="1319" width="12.5703125" bestFit="1" customWidth="1"/>
    <col min="1320" max="1320" width="11.7109375" bestFit="1" customWidth="1"/>
    <col min="1321" max="1321" width="10" bestFit="1" customWidth="1"/>
    <col min="1322" max="1322" width="10.85546875" bestFit="1" customWidth="1"/>
    <col min="1323" max="1323" width="10.28515625" bestFit="1" customWidth="1"/>
    <col min="1324" max="1324" width="9.5703125" bestFit="1" customWidth="1"/>
    <col min="1325" max="1325" width="12.140625" bestFit="1" customWidth="1"/>
    <col min="1326" max="1326" width="16.28515625" bestFit="1" customWidth="1"/>
    <col min="1327" max="1327" width="13" bestFit="1" customWidth="1"/>
    <col min="1328" max="1328" width="15.42578125" bestFit="1" customWidth="1"/>
    <col min="1329" max="1329" width="15" bestFit="1" customWidth="1"/>
    <col min="1330" max="1330" width="11.28515625" bestFit="1" customWidth="1"/>
    <col min="1331" max="1331" width="12.5703125" bestFit="1" customWidth="1"/>
    <col min="1332" max="1332" width="11.7109375" bestFit="1" customWidth="1"/>
    <col min="1333" max="1333" width="10" bestFit="1" customWidth="1"/>
    <col min="1334" max="1334" width="10.85546875" bestFit="1" customWidth="1"/>
    <col min="1335" max="1335" width="10.28515625" bestFit="1" customWidth="1"/>
    <col min="1336" max="1336" width="9.5703125" bestFit="1" customWidth="1"/>
    <col min="1337" max="1337" width="12.140625" bestFit="1" customWidth="1"/>
    <col min="1338" max="1338" width="16.28515625" bestFit="1" customWidth="1"/>
    <col min="1339" max="1339" width="13" bestFit="1" customWidth="1"/>
    <col min="1340" max="1340" width="15.42578125" bestFit="1" customWidth="1"/>
    <col min="1341" max="1341" width="15" bestFit="1" customWidth="1"/>
    <col min="1342" max="1342" width="11.28515625" bestFit="1" customWidth="1"/>
    <col min="1343" max="1343" width="12.5703125" bestFit="1" customWidth="1"/>
    <col min="1344" max="1344" width="11.7109375" bestFit="1" customWidth="1"/>
    <col min="1345" max="1345" width="10" bestFit="1" customWidth="1"/>
    <col min="1346" max="1346" width="10.85546875" bestFit="1" customWidth="1"/>
    <col min="1347" max="1347" width="10.28515625" bestFit="1" customWidth="1"/>
    <col min="1348" max="1348" width="9.5703125" bestFit="1" customWidth="1"/>
    <col min="1349" max="1349" width="12.140625" bestFit="1" customWidth="1"/>
    <col min="1350" max="1350" width="16.28515625" bestFit="1" customWidth="1"/>
    <col min="1351" max="1351" width="13" bestFit="1" customWidth="1"/>
    <col min="1352" max="1352" width="15.42578125" bestFit="1" customWidth="1"/>
    <col min="1353" max="1353" width="15" bestFit="1" customWidth="1"/>
    <col min="1354" max="1354" width="11.28515625" bestFit="1" customWidth="1"/>
    <col min="1355" max="1355" width="12.5703125" bestFit="1" customWidth="1"/>
    <col min="1356" max="1356" width="11.7109375" bestFit="1" customWidth="1"/>
    <col min="1357" max="1357" width="10" bestFit="1" customWidth="1"/>
    <col min="1358" max="1358" width="10.85546875" bestFit="1" customWidth="1"/>
    <col min="1359" max="1359" width="10.28515625" bestFit="1" customWidth="1"/>
    <col min="1360" max="1360" width="9.5703125" bestFit="1" customWidth="1"/>
    <col min="1361" max="1361" width="12.140625" bestFit="1" customWidth="1"/>
    <col min="1362" max="1362" width="16.28515625" bestFit="1" customWidth="1"/>
    <col min="1363" max="1363" width="13" bestFit="1" customWidth="1"/>
    <col min="1364" max="1364" width="15.42578125" bestFit="1" customWidth="1"/>
    <col min="1365" max="1365" width="29" bestFit="1" customWidth="1"/>
    <col min="1366" max="1366" width="11.28515625" bestFit="1" customWidth="1"/>
    <col min="1367" max="1367" width="12.5703125" bestFit="1" customWidth="1"/>
    <col min="1368" max="1368" width="11.7109375" bestFit="1" customWidth="1"/>
    <col min="1369" max="1369" width="10" bestFit="1" customWidth="1"/>
    <col min="1370" max="1370" width="10.85546875" bestFit="1" customWidth="1"/>
    <col min="1371" max="1371" width="10.28515625" bestFit="1" customWidth="1"/>
    <col min="1372" max="1372" width="9.5703125" bestFit="1" customWidth="1"/>
    <col min="1373" max="1373" width="12.140625" bestFit="1" customWidth="1"/>
    <col min="1374" max="1374" width="16.28515625" bestFit="1" customWidth="1"/>
    <col min="1375" max="1375" width="13" bestFit="1" customWidth="1"/>
    <col min="1376" max="1376" width="15.42578125" bestFit="1" customWidth="1"/>
    <col min="1377" max="1377" width="15" bestFit="1" customWidth="1"/>
    <col min="1378" max="1378" width="11.28515625" bestFit="1" customWidth="1"/>
    <col min="1379" max="1379" width="12.5703125" bestFit="1" customWidth="1"/>
    <col min="1380" max="1380" width="11.7109375" bestFit="1" customWidth="1"/>
    <col min="1381" max="1381" width="10" bestFit="1" customWidth="1"/>
    <col min="1382" max="1382" width="10.85546875" bestFit="1" customWidth="1"/>
    <col min="1383" max="1383" width="10.28515625" bestFit="1" customWidth="1"/>
    <col min="1384" max="1384" width="9.5703125" bestFit="1" customWidth="1"/>
    <col min="1385" max="1385" width="12.140625" bestFit="1" customWidth="1"/>
    <col min="1386" max="1386" width="16.28515625" bestFit="1" customWidth="1"/>
    <col min="1387" max="1387" width="13" bestFit="1" customWidth="1"/>
    <col min="1388" max="1388" width="15.42578125" bestFit="1" customWidth="1"/>
    <col min="1389" max="1389" width="15" bestFit="1" customWidth="1"/>
    <col min="1390" max="1390" width="11.28515625" bestFit="1" customWidth="1"/>
    <col min="1391" max="1391" width="12.5703125" bestFit="1" customWidth="1"/>
    <col min="1392" max="1392" width="11.7109375" bestFit="1" customWidth="1"/>
    <col min="1393" max="1393" width="10" bestFit="1" customWidth="1"/>
    <col min="1394" max="1394" width="10.85546875" bestFit="1" customWidth="1"/>
    <col min="1395" max="1395" width="10.28515625" bestFit="1" customWidth="1"/>
    <col min="1396" max="1396" width="9.5703125" bestFit="1" customWidth="1"/>
    <col min="1397" max="1397" width="12.140625" bestFit="1" customWidth="1"/>
    <col min="1398" max="1398" width="11.28515625" bestFit="1" customWidth="1"/>
    <col min="1399" max="1399" width="12.5703125" bestFit="1" customWidth="1"/>
    <col min="1400" max="1400" width="11.7109375" bestFit="1" customWidth="1"/>
    <col min="1401" max="1401" width="10" bestFit="1" customWidth="1"/>
    <col min="1402" max="1402" width="10.85546875" bestFit="1" customWidth="1"/>
    <col min="1403" max="1403" width="10.28515625" bestFit="1" customWidth="1"/>
    <col min="1404" max="1404" width="9.5703125" bestFit="1" customWidth="1"/>
    <col min="1405" max="1405" width="12.140625" bestFit="1" customWidth="1"/>
    <col min="1406" max="1406" width="16.28515625" bestFit="1" customWidth="1"/>
    <col min="1407" max="1407" width="13" bestFit="1" customWidth="1"/>
    <col min="1408" max="1408" width="15.42578125" bestFit="1" customWidth="1"/>
    <col min="1409" max="1409" width="15" bestFit="1" customWidth="1"/>
    <col min="1410" max="1410" width="11.28515625" bestFit="1" customWidth="1"/>
    <col min="1411" max="1411" width="12.5703125" bestFit="1" customWidth="1"/>
    <col min="1412" max="1412" width="11.7109375" bestFit="1" customWidth="1"/>
    <col min="1413" max="1413" width="10" bestFit="1" customWidth="1"/>
    <col min="1414" max="1414" width="10.85546875" bestFit="1" customWidth="1"/>
    <col min="1415" max="1415" width="10.28515625" bestFit="1" customWidth="1"/>
    <col min="1416" max="1416" width="9.5703125" bestFit="1" customWidth="1"/>
    <col min="1417" max="1417" width="12.140625" bestFit="1" customWidth="1"/>
    <col min="1418" max="1418" width="16.28515625" bestFit="1" customWidth="1"/>
    <col min="1419" max="1419" width="13" bestFit="1" customWidth="1"/>
    <col min="1420" max="1420" width="15.42578125" bestFit="1" customWidth="1"/>
    <col min="1421" max="1421" width="15" bestFit="1" customWidth="1"/>
    <col min="1422" max="1422" width="11.28515625" bestFit="1" customWidth="1"/>
    <col min="1423" max="1423" width="12.5703125" bestFit="1" customWidth="1"/>
    <col min="1424" max="1424" width="11.7109375" bestFit="1" customWidth="1"/>
    <col min="1425" max="1425" width="10" bestFit="1" customWidth="1"/>
    <col min="1426" max="1426" width="10.85546875" bestFit="1" customWidth="1"/>
    <col min="1427" max="1427" width="10.28515625" bestFit="1" customWidth="1"/>
    <col min="1428" max="1428" width="9.5703125" bestFit="1" customWidth="1"/>
    <col min="1429" max="1429" width="12.140625" bestFit="1" customWidth="1"/>
    <col min="1430" max="1430" width="16.28515625" bestFit="1" customWidth="1"/>
    <col min="1431" max="1431" width="13" bestFit="1" customWidth="1"/>
    <col min="1432" max="1432" width="15.42578125" bestFit="1" customWidth="1"/>
    <col min="1433" max="1433" width="15" bestFit="1" customWidth="1"/>
    <col min="1434" max="1434" width="11.28515625" bestFit="1" customWidth="1"/>
    <col min="1435" max="1435" width="12.5703125" bestFit="1" customWidth="1"/>
    <col min="1436" max="1436" width="11.7109375" bestFit="1" customWidth="1"/>
    <col min="1437" max="1437" width="10" bestFit="1" customWidth="1"/>
    <col min="1438" max="1438" width="10.85546875" bestFit="1" customWidth="1"/>
    <col min="1439" max="1439" width="10.28515625" bestFit="1" customWidth="1"/>
    <col min="1440" max="1440" width="9.5703125" bestFit="1" customWidth="1"/>
    <col min="1441" max="1441" width="12.140625" bestFit="1" customWidth="1"/>
    <col min="1442" max="1442" width="16.28515625" bestFit="1" customWidth="1"/>
    <col min="1443" max="1443" width="13" bestFit="1" customWidth="1"/>
    <col min="1444" max="1444" width="15.42578125" bestFit="1" customWidth="1"/>
    <col min="1445" max="1445" width="15" bestFit="1" customWidth="1"/>
    <col min="1446" max="1446" width="11.28515625" bestFit="1" customWidth="1"/>
    <col min="1447" max="1447" width="12.5703125" bestFit="1" customWidth="1"/>
    <col min="1448" max="1448" width="11.7109375" bestFit="1" customWidth="1"/>
    <col min="1449" max="1449" width="10" bestFit="1" customWidth="1"/>
    <col min="1450" max="1450" width="10.85546875" bestFit="1" customWidth="1"/>
    <col min="1451" max="1451" width="10.28515625" bestFit="1" customWidth="1"/>
    <col min="1452" max="1452" width="9.5703125" bestFit="1" customWidth="1"/>
    <col min="1453" max="1453" width="12.140625" bestFit="1" customWidth="1"/>
    <col min="1454" max="1454" width="16.28515625" bestFit="1" customWidth="1"/>
    <col min="1455" max="1455" width="13" bestFit="1" customWidth="1"/>
    <col min="1456" max="1456" width="15.42578125" bestFit="1" customWidth="1"/>
    <col min="1457" max="1457" width="15" bestFit="1" customWidth="1"/>
    <col min="1458" max="1458" width="11.28515625" bestFit="1" customWidth="1"/>
    <col min="1459" max="1459" width="12.5703125" bestFit="1" customWidth="1"/>
    <col min="1460" max="1460" width="11.7109375" bestFit="1" customWidth="1"/>
    <col min="1461" max="1461" width="10" bestFit="1" customWidth="1"/>
    <col min="1462" max="1462" width="10.85546875" bestFit="1" customWidth="1"/>
    <col min="1463" max="1463" width="10.28515625" bestFit="1" customWidth="1"/>
    <col min="1464" max="1464" width="9.5703125" bestFit="1" customWidth="1"/>
    <col min="1465" max="1465" width="12.140625" bestFit="1" customWidth="1"/>
    <col min="1466" max="1466" width="16.28515625" bestFit="1" customWidth="1"/>
    <col min="1467" max="1467" width="13" bestFit="1" customWidth="1"/>
    <col min="1468" max="1468" width="15.42578125" bestFit="1" customWidth="1"/>
    <col min="1469" max="1469" width="15" bestFit="1" customWidth="1"/>
    <col min="1470" max="1470" width="11.28515625" bestFit="1" customWidth="1"/>
    <col min="1471" max="1471" width="12.5703125" bestFit="1" customWidth="1"/>
    <col min="1472" max="1472" width="11.7109375" bestFit="1" customWidth="1"/>
    <col min="1473" max="1473" width="10" bestFit="1" customWidth="1"/>
    <col min="1474" max="1474" width="10.85546875" bestFit="1" customWidth="1"/>
    <col min="1475" max="1475" width="10.28515625" bestFit="1" customWidth="1"/>
    <col min="1476" max="1476" width="9.5703125" bestFit="1" customWidth="1"/>
    <col min="1477" max="1477" width="12.140625" bestFit="1" customWidth="1"/>
    <col min="1478" max="1478" width="16.28515625" bestFit="1" customWidth="1"/>
    <col min="1479" max="1479" width="13" bestFit="1" customWidth="1"/>
    <col min="1480" max="1480" width="15.42578125" bestFit="1" customWidth="1"/>
    <col min="1481" max="1481" width="15" bestFit="1" customWidth="1"/>
    <col min="1482" max="1482" width="11.28515625" bestFit="1" customWidth="1"/>
    <col min="1483" max="1483" width="12.5703125" bestFit="1" customWidth="1"/>
    <col min="1484" max="1484" width="11.7109375" bestFit="1" customWidth="1"/>
    <col min="1485" max="1485" width="10" bestFit="1" customWidth="1"/>
    <col min="1486" max="1486" width="10.85546875" bestFit="1" customWidth="1"/>
    <col min="1487" max="1487" width="10.28515625" bestFit="1" customWidth="1"/>
    <col min="1488" max="1488" width="9.5703125" bestFit="1" customWidth="1"/>
    <col min="1489" max="1489" width="12.140625" bestFit="1" customWidth="1"/>
    <col min="1490" max="1490" width="16.28515625" bestFit="1" customWidth="1"/>
    <col min="1491" max="1491" width="13" bestFit="1" customWidth="1"/>
    <col min="1492" max="1492" width="15.42578125" bestFit="1" customWidth="1"/>
    <col min="1493" max="1493" width="15" bestFit="1" customWidth="1"/>
    <col min="1494" max="1494" width="11.28515625" bestFit="1" customWidth="1"/>
    <col min="1495" max="1495" width="12.5703125" bestFit="1" customWidth="1"/>
    <col min="1496" max="1496" width="11.7109375" bestFit="1" customWidth="1"/>
    <col min="1497" max="1497" width="10" bestFit="1" customWidth="1"/>
    <col min="1498" max="1498" width="10.85546875" bestFit="1" customWidth="1"/>
    <col min="1499" max="1499" width="10.28515625" bestFit="1" customWidth="1"/>
    <col min="1500" max="1500" width="9.5703125" bestFit="1" customWidth="1"/>
    <col min="1501" max="1501" width="12.140625" bestFit="1" customWidth="1"/>
    <col min="1502" max="1502" width="16.28515625" bestFit="1" customWidth="1"/>
    <col min="1503" max="1503" width="13" bestFit="1" customWidth="1"/>
    <col min="1504" max="1504" width="15.42578125" bestFit="1" customWidth="1"/>
    <col min="1505" max="1505" width="15" bestFit="1" customWidth="1"/>
    <col min="1506" max="1506" width="11.28515625" bestFit="1" customWidth="1"/>
    <col min="1507" max="1507" width="12.5703125" bestFit="1" customWidth="1"/>
    <col min="1508" max="1508" width="11.7109375" bestFit="1" customWidth="1"/>
    <col min="1509" max="1509" width="10" bestFit="1" customWidth="1"/>
    <col min="1510" max="1510" width="10.85546875" bestFit="1" customWidth="1"/>
    <col min="1511" max="1511" width="10.28515625" bestFit="1" customWidth="1"/>
    <col min="1512" max="1512" width="9.5703125" bestFit="1" customWidth="1"/>
    <col min="1513" max="1513" width="12.140625" bestFit="1" customWidth="1"/>
    <col min="1514" max="1514" width="16.28515625" bestFit="1" customWidth="1"/>
    <col min="1515" max="1515" width="13" bestFit="1" customWidth="1"/>
    <col min="1516" max="1516" width="15.42578125" bestFit="1" customWidth="1"/>
    <col min="1517" max="1517" width="15" bestFit="1" customWidth="1"/>
    <col min="1518" max="1518" width="11.28515625" bestFit="1" customWidth="1"/>
    <col min="1519" max="1519" width="12.5703125" bestFit="1" customWidth="1"/>
    <col min="1520" max="1520" width="11.7109375" bestFit="1" customWidth="1"/>
    <col min="1521" max="1521" width="10" bestFit="1" customWidth="1"/>
    <col min="1522" max="1522" width="10.85546875" bestFit="1" customWidth="1"/>
    <col min="1523" max="1523" width="10.28515625" bestFit="1" customWidth="1"/>
    <col min="1524" max="1524" width="9.5703125" bestFit="1" customWidth="1"/>
    <col min="1525" max="1525" width="12.140625" bestFit="1" customWidth="1"/>
    <col min="1526" max="1526" width="16.28515625" bestFit="1" customWidth="1"/>
    <col min="1527" max="1527" width="13" bestFit="1" customWidth="1"/>
    <col min="1528" max="1528" width="15.42578125" bestFit="1" customWidth="1"/>
    <col min="1529" max="1529" width="15" bestFit="1" customWidth="1"/>
    <col min="1530" max="1530" width="11.28515625" bestFit="1" customWidth="1"/>
    <col min="1531" max="1531" width="12.5703125" bestFit="1" customWidth="1"/>
    <col min="1532" max="1532" width="11.7109375" bestFit="1" customWidth="1"/>
    <col min="1533" max="1533" width="10" bestFit="1" customWidth="1"/>
    <col min="1534" max="1534" width="10.85546875" bestFit="1" customWidth="1"/>
    <col min="1535" max="1535" width="10.28515625" bestFit="1" customWidth="1"/>
    <col min="1536" max="1536" width="9.5703125" bestFit="1" customWidth="1"/>
    <col min="1537" max="1537" width="12.140625" bestFit="1" customWidth="1"/>
    <col min="1538" max="1538" width="16.28515625" bestFit="1" customWidth="1"/>
    <col min="1539" max="1539" width="13" bestFit="1" customWidth="1"/>
    <col min="1540" max="1540" width="15.42578125" bestFit="1" customWidth="1"/>
    <col min="1541" max="1541" width="15" bestFit="1" customWidth="1"/>
    <col min="1542" max="1542" width="11.28515625" bestFit="1" customWidth="1"/>
    <col min="1543" max="1543" width="12.5703125" bestFit="1" customWidth="1"/>
    <col min="1544" max="1544" width="11.7109375" bestFit="1" customWidth="1"/>
    <col min="1545" max="1545" width="10" bestFit="1" customWidth="1"/>
    <col min="1546" max="1546" width="10.85546875" bestFit="1" customWidth="1"/>
    <col min="1547" max="1547" width="10.28515625" bestFit="1" customWidth="1"/>
    <col min="1548" max="1548" width="9.5703125" bestFit="1" customWidth="1"/>
    <col min="1549" max="1549" width="12.140625" bestFit="1" customWidth="1"/>
    <col min="1550" max="1550" width="16.28515625" bestFit="1" customWidth="1"/>
    <col min="1551" max="1551" width="13" bestFit="1" customWidth="1"/>
    <col min="1552" max="1552" width="15.42578125" bestFit="1" customWidth="1"/>
    <col min="1553" max="1553" width="15" bestFit="1" customWidth="1"/>
    <col min="1554" max="1554" width="11.28515625" bestFit="1" customWidth="1"/>
    <col min="1555" max="1555" width="12.5703125" bestFit="1" customWidth="1"/>
    <col min="1556" max="1556" width="11.7109375" bestFit="1" customWidth="1"/>
    <col min="1557" max="1557" width="10" bestFit="1" customWidth="1"/>
    <col min="1558" max="1558" width="10.85546875" bestFit="1" customWidth="1"/>
    <col min="1559" max="1559" width="10.28515625" bestFit="1" customWidth="1"/>
    <col min="1560" max="1560" width="9.5703125" bestFit="1" customWidth="1"/>
    <col min="1561" max="1561" width="12.140625" bestFit="1" customWidth="1"/>
    <col min="1562" max="1562" width="16.28515625" bestFit="1" customWidth="1"/>
    <col min="1563" max="1563" width="13" bestFit="1" customWidth="1"/>
    <col min="1564" max="1564" width="15.42578125" bestFit="1" customWidth="1"/>
    <col min="1565" max="1565" width="15" bestFit="1" customWidth="1"/>
    <col min="1566" max="1566" width="11.28515625" bestFit="1" customWidth="1"/>
    <col min="1567" max="1567" width="12.5703125" bestFit="1" customWidth="1"/>
    <col min="1568" max="1568" width="11.7109375" bestFit="1" customWidth="1"/>
    <col min="1569" max="1569" width="10" bestFit="1" customWidth="1"/>
    <col min="1570" max="1570" width="10.85546875" bestFit="1" customWidth="1"/>
    <col min="1571" max="1571" width="10.28515625" bestFit="1" customWidth="1"/>
    <col min="1572" max="1572" width="9.5703125" bestFit="1" customWidth="1"/>
    <col min="1573" max="1573" width="12.140625" bestFit="1" customWidth="1"/>
    <col min="1574" max="1574" width="16.28515625" bestFit="1" customWidth="1"/>
    <col min="1575" max="1575" width="13" bestFit="1" customWidth="1"/>
    <col min="1576" max="1576" width="15.42578125" bestFit="1" customWidth="1"/>
    <col min="1577" max="1577" width="15" bestFit="1" customWidth="1"/>
    <col min="1578" max="1578" width="11.28515625" bestFit="1" customWidth="1"/>
    <col min="1579" max="1579" width="12.5703125" bestFit="1" customWidth="1"/>
    <col min="1580" max="1580" width="11.7109375" bestFit="1" customWidth="1"/>
    <col min="1581" max="1581" width="10" bestFit="1" customWidth="1"/>
    <col min="1582" max="1582" width="10.85546875" bestFit="1" customWidth="1"/>
    <col min="1583" max="1583" width="10.28515625" bestFit="1" customWidth="1"/>
    <col min="1584" max="1584" width="9.5703125" bestFit="1" customWidth="1"/>
    <col min="1585" max="1585" width="12.140625" bestFit="1" customWidth="1"/>
    <col min="1586" max="1586" width="16.28515625" bestFit="1" customWidth="1"/>
    <col min="1587" max="1587" width="13" bestFit="1" customWidth="1"/>
    <col min="1588" max="1588" width="15.42578125" bestFit="1" customWidth="1"/>
    <col min="1589" max="1589" width="15" bestFit="1" customWidth="1"/>
    <col min="1590" max="1590" width="11.28515625" bestFit="1" customWidth="1"/>
    <col min="1591" max="1591" width="12.5703125" bestFit="1" customWidth="1"/>
    <col min="1592" max="1592" width="11.7109375" bestFit="1" customWidth="1"/>
    <col min="1593" max="1593" width="10" bestFit="1" customWidth="1"/>
    <col min="1594" max="1594" width="10.85546875" bestFit="1" customWidth="1"/>
    <col min="1595" max="1595" width="10.28515625" bestFit="1" customWidth="1"/>
    <col min="1596" max="1596" width="9.5703125" bestFit="1" customWidth="1"/>
    <col min="1597" max="1597" width="12.140625" bestFit="1" customWidth="1"/>
    <col min="1598" max="1598" width="16.28515625" bestFit="1" customWidth="1"/>
    <col min="1599" max="1599" width="13" bestFit="1" customWidth="1"/>
    <col min="1600" max="1600" width="15.42578125" bestFit="1" customWidth="1"/>
    <col min="1601" max="1601" width="15" bestFit="1" customWidth="1"/>
    <col min="1602" max="1602" width="11.28515625" bestFit="1" customWidth="1"/>
    <col min="1603" max="1603" width="12.5703125" bestFit="1" customWidth="1"/>
    <col min="1604" max="1604" width="11.7109375" bestFit="1" customWidth="1"/>
    <col min="1605" max="1605" width="10" bestFit="1" customWidth="1"/>
    <col min="1606" max="1606" width="10.85546875" bestFit="1" customWidth="1"/>
    <col min="1607" max="1607" width="10.28515625" bestFit="1" customWidth="1"/>
    <col min="1608" max="1608" width="9.5703125" bestFit="1" customWidth="1"/>
    <col min="1609" max="1609" width="12.140625" bestFit="1" customWidth="1"/>
    <col min="1610" max="1610" width="16.28515625" bestFit="1" customWidth="1"/>
    <col min="1611" max="1611" width="13" bestFit="1" customWidth="1"/>
    <col min="1612" max="1612" width="15.42578125" bestFit="1" customWidth="1"/>
    <col min="1613" max="1613" width="15" bestFit="1" customWidth="1"/>
    <col min="1614" max="1614" width="11.28515625" bestFit="1" customWidth="1"/>
    <col min="1615" max="1615" width="12.5703125" bestFit="1" customWidth="1"/>
    <col min="1616" max="1616" width="11.7109375" bestFit="1" customWidth="1"/>
    <col min="1617" max="1617" width="10" bestFit="1" customWidth="1"/>
    <col min="1618" max="1618" width="10.85546875" bestFit="1" customWidth="1"/>
    <col min="1619" max="1619" width="10.28515625" bestFit="1" customWidth="1"/>
    <col min="1620" max="1620" width="9.5703125" bestFit="1" customWidth="1"/>
    <col min="1621" max="1621" width="12.140625" bestFit="1" customWidth="1"/>
    <col min="1622" max="1622" width="16.28515625" bestFit="1" customWidth="1"/>
    <col min="1623" max="1623" width="13" bestFit="1" customWidth="1"/>
    <col min="1624" max="1624" width="15.42578125" bestFit="1" customWidth="1"/>
    <col min="1625" max="1625" width="15" bestFit="1" customWidth="1"/>
    <col min="1626" max="1626" width="11.28515625" bestFit="1" customWidth="1"/>
    <col min="1627" max="1627" width="12.5703125" bestFit="1" customWidth="1"/>
    <col min="1628" max="1628" width="11.7109375" bestFit="1" customWidth="1"/>
    <col min="1629" max="1629" width="10" bestFit="1" customWidth="1"/>
    <col min="1630" max="1630" width="10.85546875" bestFit="1" customWidth="1"/>
    <col min="1631" max="1631" width="10.28515625" bestFit="1" customWidth="1"/>
    <col min="1632" max="1632" width="9.5703125" bestFit="1" customWidth="1"/>
    <col min="1633" max="1633" width="12.140625" bestFit="1" customWidth="1"/>
    <col min="1634" max="1634" width="16.28515625" bestFit="1" customWidth="1"/>
    <col min="1635" max="1635" width="13" bestFit="1" customWidth="1"/>
    <col min="1636" max="1636" width="15.42578125" bestFit="1" customWidth="1"/>
    <col min="1637" max="1637" width="15" bestFit="1" customWidth="1"/>
    <col min="1638" max="1638" width="11.28515625" bestFit="1" customWidth="1"/>
    <col min="1639" max="1639" width="12.5703125" bestFit="1" customWidth="1"/>
    <col min="1640" max="1640" width="11.7109375" bestFit="1" customWidth="1"/>
    <col min="1641" max="1641" width="10" bestFit="1" customWidth="1"/>
    <col min="1642" max="1642" width="10.85546875" bestFit="1" customWidth="1"/>
    <col min="1643" max="1643" width="10.28515625" bestFit="1" customWidth="1"/>
    <col min="1644" max="1644" width="9.5703125" bestFit="1" customWidth="1"/>
    <col min="1645" max="1645" width="12.140625" bestFit="1" customWidth="1"/>
    <col min="1646" max="1646" width="16.28515625" bestFit="1" customWidth="1"/>
    <col min="1647" max="1647" width="13" bestFit="1" customWidth="1"/>
    <col min="1648" max="1648" width="15.42578125" bestFit="1" customWidth="1"/>
    <col min="1649" max="1649" width="15" bestFit="1" customWidth="1"/>
    <col min="1650" max="1650" width="11.28515625" bestFit="1" customWidth="1"/>
    <col min="1651" max="1651" width="12.5703125" bestFit="1" customWidth="1"/>
    <col min="1652" max="1652" width="11.7109375" bestFit="1" customWidth="1"/>
    <col min="1653" max="1653" width="10" bestFit="1" customWidth="1"/>
    <col min="1654" max="1654" width="10.85546875" bestFit="1" customWidth="1"/>
    <col min="1655" max="1655" width="10.28515625" bestFit="1" customWidth="1"/>
    <col min="1656" max="1656" width="9.5703125" bestFit="1" customWidth="1"/>
    <col min="1657" max="1657" width="12.140625" bestFit="1" customWidth="1"/>
    <col min="1658" max="1658" width="16.28515625" bestFit="1" customWidth="1"/>
    <col min="1659" max="1659" width="13" bestFit="1" customWidth="1"/>
    <col min="1660" max="1660" width="15.42578125" bestFit="1" customWidth="1"/>
    <col min="1661" max="1661" width="15" bestFit="1" customWidth="1"/>
    <col min="1662" max="1662" width="11.28515625" bestFit="1" customWidth="1"/>
    <col min="1663" max="1663" width="12.5703125" bestFit="1" customWidth="1"/>
    <col min="1664" max="1664" width="11.7109375" bestFit="1" customWidth="1"/>
    <col min="1665" max="1665" width="10" bestFit="1" customWidth="1"/>
    <col min="1666" max="1666" width="10.85546875" bestFit="1" customWidth="1"/>
    <col min="1667" max="1667" width="10.28515625" bestFit="1" customWidth="1"/>
    <col min="1668" max="1668" width="9.5703125" bestFit="1" customWidth="1"/>
    <col min="1669" max="1669" width="12.140625" bestFit="1" customWidth="1"/>
    <col min="1670" max="1670" width="16.28515625" bestFit="1" customWidth="1"/>
    <col min="1671" max="1671" width="13" bestFit="1" customWidth="1"/>
    <col min="1672" max="1672" width="15.42578125" bestFit="1" customWidth="1"/>
    <col min="1673" max="1673" width="15" bestFit="1" customWidth="1"/>
    <col min="1674" max="1674" width="11.28515625" bestFit="1" customWidth="1"/>
    <col min="1675" max="1675" width="12.5703125" bestFit="1" customWidth="1"/>
    <col min="1676" max="1676" width="11.7109375" bestFit="1" customWidth="1"/>
    <col min="1677" max="1677" width="10" bestFit="1" customWidth="1"/>
    <col min="1678" max="1678" width="10.85546875" bestFit="1" customWidth="1"/>
    <col min="1679" max="1679" width="10.28515625" bestFit="1" customWidth="1"/>
    <col min="1680" max="1680" width="9.5703125" bestFit="1" customWidth="1"/>
    <col min="1681" max="1681" width="12.140625" bestFit="1" customWidth="1"/>
    <col min="1682" max="1682" width="16.28515625" bestFit="1" customWidth="1"/>
    <col min="1683" max="1683" width="13" bestFit="1" customWidth="1"/>
    <col min="1684" max="1684" width="15.42578125" bestFit="1" customWidth="1"/>
    <col min="1685" max="1685" width="15" bestFit="1" customWidth="1"/>
    <col min="1686" max="1686" width="11.28515625" bestFit="1" customWidth="1"/>
    <col min="1687" max="1687" width="12.5703125" bestFit="1" customWidth="1"/>
    <col min="1688" max="1688" width="11.7109375" bestFit="1" customWidth="1"/>
    <col min="1689" max="1689" width="10" bestFit="1" customWidth="1"/>
    <col min="1690" max="1690" width="10.85546875" bestFit="1" customWidth="1"/>
    <col min="1691" max="1691" width="10.28515625" bestFit="1" customWidth="1"/>
    <col min="1692" max="1692" width="9.5703125" bestFit="1" customWidth="1"/>
    <col min="1693" max="1693" width="12.140625" bestFit="1" customWidth="1"/>
    <col min="1694" max="1694" width="16.28515625" bestFit="1" customWidth="1"/>
    <col min="1695" max="1695" width="13" bestFit="1" customWidth="1"/>
    <col min="1696" max="1696" width="15.42578125" bestFit="1" customWidth="1"/>
    <col min="1697" max="1697" width="15" bestFit="1" customWidth="1"/>
    <col min="1698" max="1698" width="11.28515625" bestFit="1" customWidth="1"/>
    <col min="1699" max="1699" width="12.5703125" bestFit="1" customWidth="1"/>
    <col min="1700" max="1700" width="11.7109375" bestFit="1" customWidth="1"/>
    <col min="1701" max="1701" width="10" bestFit="1" customWidth="1"/>
    <col min="1702" max="1702" width="10.85546875" bestFit="1" customWidth="1"/>
    <col min="1703" max="1703" width="10.28515625" bestFit="1" customWidth="1"/>
    <col min="1704" max="1704" width="9.5703125" bestFit="1" customWidth="1"/>
    <col min="1705" max="1705" width="12.140625" bestFit="1" customWidth="1"/>
    <col min="1706" max="1706" width="16.28515625" bestFit="1" customWidth="1"/>
    <col min="1707" max="1707" width="13" bestFit="1" customWidth="1"/>
    <col min="1708" max="1708" width="15.42578125" bestFit="1" customWidth="1"/>
    <col min="1709" max="1709" width="15" bestFit="1" customWidth="1"/>
    <col min="1710" max="1710" width="11.28515625" bestFit="1" customWidth="1"/>
    <col min="1711" max="1711" width="12.5703125" bestFit="1" customWidth="1"/>
    <col min="1712" max="1712" width="11.7109375" bestFit="1" customWidth="1"/>
    <col min="1713" max="1713" width="10" bestFit="1" customWidth="1"/>
    <col min="1714" max="1714" width="10.85546875" bestFit="1" customWidth="1"/>
    <col min="1715" max="1715" width="10.28515625" bestFit="1" customWidth="1"/>
    <col min="1716" max="1716" width="9.5703125" bestFit="1" customWidth="1"/>
    <col min="1717" max="1717" width="12.140625" bestFit="1" customWidth="1"/>
    <col min="1718" max="1718" width="16.28515625" bestFit="1" customWidth="1"/>
    <col min="1719" max="1719" width="13" bestFit="1" customWidth="1"/>
    <col min="1720" max="1720" width="15.42578125" bestFit="1" customWidth="1"/>
    <col min="1721" max="1721" width="15" bestFit="1" customWidth="1"/>
    <col min="1722" max="1722" width="11.28515625" bestFit="1" customWidth="1"/>
    <col min="1723" max="1723" width="12.5703125" bestFit="1" customWidth="1"/>
    <col min="1724" max="1724" width="11.7109375" bestFit="1" customWidth="1"/>
    <col min="1725" max="1725" width="10" bestFit="1" customWidth="1"/>
    <col min="1726" max="1726" width="10.85546875" bestFit="1" customWidth="1"/>
    <col min="1727" max="1727" width="10.28515625" bestFit="1" customWidth="1"/>
    <col min="1728" max="1728" width="9.5703125" bestFit="1" customWidth="1"/>
    <col min="1729" max="1729" width="12.140625" bestFit="1" customWidth="1"/>
    <col min="1730" max="1730" width="16.28515625" bestFit="1" customWidth="1"/>
    <col min="1731" max="1731" width="13" bestFit="1" customWidth="1"/>
    <col min="1732" max="1732" width="15.42578125" bestFit="1" customWidth="1"/>
    <col min="1733" max="1733" width="15" bestFit="1" customWidth="1"/>
    <col min="1734" max="1734" width="11.28515625" bestFit="1" customWidth="1"/>
    <col min="1735" max="1735" width="12.5703125" bestFit="1" customWidth="1"/>
    <col min="1736" max="1736" width="11.7109375" bestFit="1" customWidth="1"/>
    <col min="1737" max="1737" width="10" bestFit="1" customWidth="1"/>
    <col min="1738" max="1738" width="10.85546875" bestFit="1" customWidth="1"/>
    <col min="1739" max="1739" width="10.28515625" bestFit="1" customWidth="1"/>
    <col min="1740" max="1740" width="9.5703125" bestFit="1" customWidth="1"/>
    <col min="1741" max="1741" width="12.140625" bestFit="1" customWidth="1"/>
    <col min="1742" max="1742" width="16.28515625" bestFit="1" customWidth="1"/>
    <col min="1743" max="1743" width="13" bestFit="1" customWidth="1"/>
    <col min="1744" max="1744" width="15.42578125" bestFit="1" customWidth="1"/>
    <col min="1745" max="1745" width="15" bestFit="1" customWidth="1"/>
    <col min="1746" max="1746" width="11.28515625" bestFit="1" customWidth="1"/>
    <col min="1747" max="1747" width="12.5703125" bestFit="1" customWidth="1"/>
    <col min="1748" max="1748" width="11.7109375" bestFit="1" customWidth="1"/>
    <col min="1749" max="1749" width="10" bestFit="1" customWidth="1"/>
    <col min="1750" max="1750" width="10.85546875" bestFit="1" customWidth="1"/>
    <col min="1751" max="1751" width="10.28515625" bestFit="1" customWidth="1"/>
    <col min="1752" max="1752" width="9.5703125" bestFit="1" customWidth="1"/>
    <col min="1753" max="1753" width="12.140625" bestFit="1" customWidth="1"/>
    <col min="1754" max="1754" width="16.28515625" bestFit="1" customWidth="1"/>
    <col min="1755" max="1755" width="13" bestFit="1" customWidth="1"/>
    <col min="1756" max="1756" width="15.42578125" bestFit="1" customWidth="1"/>
    <col min="1757" max="1757" width="15" bestFit="1" customWidth="1"/>
    <col min="1758" max="1758" width="11.28515625" bestFit="1" customWidth="1"/>
    <col min="1759" max="1759" width="12.5703125" bestFit="1" customWidth="1"/>
    <col min="1760" max="1760" width="11.7109375" bestFit="1" customWidth="1"/>
    <col min="1761" max="1761" width="10" bestFit="1" customWidth="1"/>
    <col min="1762" max="1762" width="10.85546875" bestFit="1" customWidth="1"/>
    <col min="1763" max="1763" width="10.28515625" bestFit="1" customWidth="1"/>
    <col min="1764" max="1764" width="9.5703125" bestFit="1" customWidth="1"/>
    <col min="1765" max="1765" width="12.140625" bestFit="1" customWidth="1"/>
    <col min="1766" max="1766" width="16.28515625" bestFit="1" customWidth="1"/>
    <col min="1767" max="1767" width="13" bestFit="1" customWidth="1"/>
    <col min="1768" max="1768" width="15.42578125" bestFit="1" customWidth="1"/>
    <col min="1769" max="1769" width="15" bestFit="1" customWidth="1"/>
    <col min="1770" max="1770" width="11.28515625" bestFit="1" customWidth="1"/>
    <col min="1771" max="1771" width="12.5703125" bestFit="1" customWidth="1"/>
    <col min="1772" max="1772" width="11.7109375" bestFit="1" customWidth="1"/>
    <col min="1773" max="1773" width="10" bestFit="1" customWidth="1"/>
    <col min="1774" max="1774" width="10.85546875" bestFit="1" customWidth="1"/>
    <col min="1775" max="1775" width="10.28515625" bestFit="1" customWidth="1"/>
    <col min="1776" max="1776" width="9.5703125" bestFit="1" customWidth="1"/>
    <col min="1777" max="1777" width="12.140625" bestFit="1" customWidth="1"/>
    <col min="1778" max="1778" width="16.28515625" bestFit="1" customWidth="1"/>
    <col min="1779" max="1779" width="13" bestFit="1" customWidth="1"/>
    <col min="1780" max="1780" width="15.42578125" bestFit="1" customWidth="1"/>
    <col min="1781" max="1781" width="15" bestFit="1" customWidth="1"/>
    <col min="1782" max="1782" width="11.28515625" bestFit="1" customWidth="1"/>
    <col min="1783" max="1783" width="12.5703125" bestFit="1" customWidth="1"/>
    <col min="1784" max="1784" width="11.7109375" bestFit="1" customWidth="1"/>
    <col min="1785" max="1785" width="10" bestFit="1" customWidth="1"/>
    <col min="1786" max="1786" width="10.85546875" bestFit="1" customWidth="1"/>
    <col min="1787" max="1787" width="10.28515625" bestFit="1" customWidth="1"/>
    <col min="1788" max="1788" width="9.5703125" bestFit="1" customWidth="1"/>
    <col min="1789" max="1789" width="12.140625" bestFit="1" customWidth="1"/>
    <col min="1790" max="1790" width="16.28515625" bestFit="1" customWidth="1"/>
    <col min="1791" max="1791" width="13" bestFit="1" customWidth="1"/>
    <col min="1792" max="1792" width="15.42578125" bestFit="1" customWidth="1"/>
    <col min="1793" max="1793" width="15" bestFit="1" customWidth="1"/>
    <col min="1794" max="1794" width="11.28515625" bestFit="1" customWidth="1"/>
    <col min="1795" max="1795" width="12.5703125" bestFit="1" customWidth="1"/>
    <col min="1796" max="1796" width="11.7109375" bestFit="1" customWidth="1"/>
    <col min="1797" max="1797" width="10" bestFit="1" customWidth="1"/>
    <col min="1798" max="1798" width="10.85546875" bestFit="1" customWidth="1"/>
    <col min="1799" max="1799" width="10.28515625" bestFit="1" customWidth="1"/>
    <col min="1800" max="1800" width="9.5703125" bestFit="1" customWidth="1"/>
    <col min="1801" max="1801" width="12.140625" bestFit="1" customWidth="1"/>
    <col min="1802" max="1802" width="16.28515625" bestFit="1" customWidth="1"/>
    <col min="1803" max="1803" width="13" bestFit="1" customWidth="1"/>
    <col min="1804" max="1804" width="15.42578125" bestFit="1" customWidth="1"/>
    <col min="1805" max="1805" width="15" bestFit="1" customWidth="1"/>
    <col min="1806" max="1806" width="11.28515625" bestFit="1" customWidth="1"/>
    <col min="1807" max="1807" width="12.5703125" bestFit="1" customWidth="1"/>
    <col min="1808" max="1808" width="11.7109375" bestFit="1" customWidth="1"/>
    <col min="1809" max="1809" width="10" bestFit="1" customWidth="1"/>
    <col min="1810" max="1810" width="10.85546875" bestFit="1" customWidth="1"/>
    <col min="1811" max="1811" width="10.28515625" bestFit="1" customWidth="1"/>
    <col min="1812" max="1812" width="9.5703125" bestFit="1" customWidth="1"/>
    <col min="1813" max="1813" width="12.140625" bestFit="1" customWidth="1"/>
    <col min="1814" max="1814" width="16.28515625" bestFit="1" customWidth="1"/>
    <col min="1815" max="1815" width="13" bestFit="1" customWidth="1"/>
    <col min="1816" max="1816" width="15.42578125" bestFit="1" customWidth="1"/>
    <col min="1817" max="1817" width="43.5703125" bestFit="1" customWidth="1"/>
    <col min="1818" max="1818" width="11.28515625" bestFit="1" customWidth="1"/>
    <col min="1819" max="1819" width="12.5703125" bestFit="1" customWidth="1"/>
    <col min="1820" max="1820" width="11.7109375" bestFit="1" customWidth="1"/>
    <col min="1821" max="1821" width="10" bestFit="1" customWidth="1"/>
    <col min="1822" max="1822" width="10.85546875" bestFit="1" customWidth="1"/>
    <col min="1823" max="1823" width="10.28515625" bestFit="1" customWidth="1"/>
    <col min="1824" max="1824" width="9.5703125" bestFit="1" customWidth="1"/>
    <col min="1825" max="1825" width="12.140625" bestFit="1" customWidth="1"/>
    <col min="1826" max="1826" width="16.28515625" bestFit="1" customWidth="1"/>
    <col min="1827" max="1827" width="13" bestFit="1" customWidth="1"/>
    <col min="1828" max="1828" width="15.42578125" bestFit="1" customWidth="1"/>
    <col min="1829" max="1829" width="15" bestFit="1" customWidth="1"/>
    <col min="1830" max="1830" width="11.28515625" bestFit="1" customWidth="1"/>
    <col min="1831" max="1831" width="12.5703125" bestFit="1" customWidth="1"/>
    <col min="1832" max="1832" width="11.7109375" bestFit="1" customWidth="1"/>
    <col min="1833" max="1833" width="10" bestFit="1" customWidth="1"/>
    <col min="1834" max="1834" width="10.85546875" bestFit="1" customWidth="1"/>
    <col min="1835" max="1835" width="10.28515625" bestFit="1" customWidth="1"/>
    <col min="1836" max="1836" width="9.5703125" bestFit="1" customWidth="1"/>
    <col min="1837" max="1837" width="12.140625" bestFit="1" customWidth="1"/>
    <col min="1838" max="1838" width="16.28515625" bestFit="1" customWidth="1"/>
    <col min="1839" max="1839" width="13" bestFit="1" customWidth="1"/>
    <col min="1840" max="1840" width="15.42578125" bestFit="1" customWidth="1"/>
    <col min="1841" max="1841" width="15" bestFit="1" customWidth="1"/>
    <col min="1842" max="1842" width="11.28515625" bestFit="1" customWidth="1"/>
    <col min="1843" max="1843" width="12.5703125" bestFit="1" customWidth="1"/>
    <col min="1844" max="1844" width="11.7109375" bestFit="1" customWidth="1"/>
    <col min="1845" max="1845" width="10" bestFit="1" customWidth="1"/>
    <col min="1846" max="1846" width="10.85546875" bestFit="1" customWidth="1"/>
    <col min="1847" max="1847" width="10.28515625" bestFit="1" customWidth="1"/>
    <col min="1848" max="1848" width="9.5703125" bestFit="1" customWidth="1"/>
    <col min="1849" max="1849" width="12.140625" bestFit="1" customWidth="1"/>
    <col min="1850" max="1850" width="11.28515625" bestFit="1" customWidth="1"/>
    <col min="1851" max="1851" width="12.5703125" bestFit="1" customWidth="1"/>
    <col min="1852" max="1852" width="11.7109375" bestFit="1" customWidth="1"/>
    <col min="1853" max="1853" width="10" bestFit="1" customWidth="1"/>
    <col min="1854" max="1854" width="10.85546875" bestFit="1" customWidth="1"/>
    <col min="1855" max="1855" width="10.28515625" bestFit="1" customWidth="1"/>
    <col min="1856" max="1856" width="9.5703125" bestFit="1" customWidth="1"/>
    <col min="1857" max="1857" width="12.140625" bestFit="1" customWidth="1"/>
    <col min="1858" max="1858" width="16.28515625" bestFit="1" customWidth="1"/>
    <col min="1859" max="1859" width="13" bestFit="1" customWidth="1"/>
    <col min="1860" max="1860" width="15.42578125" bestFit="1" customWidth="1"/>
    <col min="1861" max="1861" width="15" bestFit="1" customWidth="1"/>
    <col min="1862" max="1862" width="11.28515625" bestFit="1" customWidth="1"/>
    <col min="1863" max="1863" width="12.5703125" bestFit="1" customWidth="1"/>
    <col min="1864" max="1864" width="11.7109375" bestFit="1" customWidth="1"/>
    <col min="1865" max="1865" width="10" bestFit="1" customWidth="1"/>
    <col min="1866" max="1866" width="10.85546875" bestFit="1" customWidth="1"/>
    <col min="1867" max="1867" width="10.28515625" bestFit="1" customWidth="1"/>
    <col min="1868" max="1868" width="9.5703125" bestFit="1" customWidth="1"/>
    <col min="1869" max="1869" width="12.140625" bestFit="1" customWidth="1"/>
    <col min="1870" max="1870" width="16.28515625" bestFit="1" customWidth="1"/>
    <col min="1871" max="1871" width="13" bestFit="1" customWidth="1"/>
    <col min="1872" max="1872" width="15.42578125" bestFit="1" customWidth="1"/>
    <col min="1873" max="1873" width="15" bestFit="1" customWidth="1"/>
    <col min="1874" max="1874" width="11.28515625" bestFit="1" customWidth="1"/>
    <col min="1875" max="1875" width="12.5703125" bestFit="1" customWidth="1"/>
    <col min="1876" max="1876" width="11.7109375" bestFit="1" customWidth="1"/>
    <col min="1877" max="1877" width="10" bestFit="1" customWidth="1"/>
    <col min="1878" max="1878" width="10.85546875" bestFit="1" customWidth="1"/>
    <col min="1879" max="1879" width="10.28515625" bestFit="1" customWidth="1"/>
    <col min="1880" max="1880" width="9.5703125" bestFit="1" customWidth="1"/>
    <col min="1881" max="1881" width="12.140625" bestFit="1" customWidth="1"/>
    <col min="1882" max="1882" width="16.28515625" bestFit="1" customWidth="1"/>
    <col min="1883" max="1883" width="13" bestFit="1" customWidth="1"/>
    <col min="1884" max="1884" width="15.42578125" bestFit="1" customWidth="1"/>
    <col min="1885" max="1885" width="15" bestFit="1" customWidth="1"/>
    <col min="1886" max="1886" width="11.28515625" bestFit="1" customWidth="1"/>
    <col min="1887" max="1887" width="12.5703125" bestFit="1" customWidth="1"/>
    <col min="1888" max="1888" width="11.7109375" bestFit="1" customWidth="1"/>
    <col min="1889" max="1889" width="10" bestFit="1" customWidth="1"/>
    <col min="1890" max="1890" width="10.85546875" bestFit="1" customWidth="1"/>
    <col min="1891" max="1891" width="10.28515625" bestFit="1" customWidth="1"/>
    <col min="1892" max="1892" width="9.5703125" bestFit="1" customWidth="1"/>
    <col min="1893" max="1893" width="12.140625" bestFit="1" customWidth="1"/>
    <col min="1894" max="1894" width="16.28515625" bestFit="1" customWidth="1"/>
    <col min="1895" max="1895" width="13" bestFit="1" customWidth="1"/>
    <col min="1896" max="1896" width="15.42578125" bestFit="1" customWidth="1"/>
    <col min="1897" max="1897" width="15" bestFit="1" customWidth="1"/>
    <col min="1898" max="1898" width="11.28515625" bestFit="1" customWidth="1"/>
    <col min="1899" max="1899" width="12.5703125" bestFit="1" customWidth="1"/>
    <col min="1900" max="1900" width="11.7109375" bestFit="1" customWidth="1"/>
    <col min="1901" max="1901" width="10" bestFit="1" customWidth="1"/>
    <col min="1902" max="1902" width="10.85546875" bestFit="1" customWidth="1"/>
    <col min="1903" max="1903" width="10.28515625" bestFit="1" customWidth="1"/>
    <col min="1904" max="1904" width="9.5703125" bestFit="1" customWidth="1"/>
    <col min="1905" max="1905" width="12.140625" bestFit="1" customWidth="1"/>
    <col min="1906" max="1906" width="16.28515625" bestFit="1" customWidth="1"/>
    <col min="1907" max="1907" width="13" bestFit="1" customWidth="1"/>
    <col min="1908" max="1908" width="15.42578125" bestFit="1" customWidth="1"/>
    <col min="1909" max="1909" width="15" bestFit="1" customWidth="1"/>
    <col min="1910" max="1910" width="11.28515625" bestFit="1" customWidth="1"/>
    <col min="1911" max="1911" width="12.5703125" bestFit="1" customWidth="1"/>
    <col min="1912" max="1912" width="11.7109375" bestFit="1" customWidth="1"/>
    <col min="1913" max="1913" width="10" bestFit="1" customWidth="1"/>
    <col min="1914" max="1914" width="10.85546875" bestFit="1" customWidth="1"/>
    <col min="1915" max="1915" width="10.28515625" bestFit="1" customWidth="1"/>
    <col min="1916" max="1916" width="9.5703125" bestFit="1" customWidth="1"/>
    <col min="1917" max="1917" width="12.140625" bestFit="1" customWidth="1"/>
    <col min="1918" max="1918" width="16.28515625" bestFit="1" customWidth="1"/>
    <col min="1919" max="1919" width="13" bestFit="1" customWidth="1"/>
    <col min="1920" max="1920" width="15.42578125" bestFit="1" customWidth="1"/>
    <col min="1921" max="1921" width="15" bestFit="1" customWidth="1"/>
    <col min="1922" max="1922" width="11.28515625" bestFit="1" customWidth="1"/>
    <col min="1923" max="1923" width="12.5703125" bestFit="1" customWidth="1"/>
    <col min="1924" max="1924" width="11.7109375" bestFit="1" customWidth="1"/>
    <col min="1925" max="1925" width="10" bestFit="1" customWidth="1"/>
    <col min="1926" max="1926" width="10.85546875" bestFit="1" customWidth="1"/>
    <col min="1927" max="1927" width="10.28515625" bestFit="1" customWidth="1"/>
    <col min="1928" max="1928" width="9.5703125" bestFit="1" customWidth="1"/>
    <col min="1929" max="1929" width="12.140625" bestFit="1" customWidth="1"/>
    <col min="1930" max="1930" width="16.28515625" bestFit="1" customWidth="1"/>
    <col min="1931" max="1931" width="13" bestFit="1" customWidth="1"/>
    <col min="1932" max="1932" width="15.42578125" bestFit="1" customWidth="1"/>
    <col min="1933" max="1933" width="15" bestFit="1" customWidth="1"/>
    <col min="1934" max="1934" width="11.28515625" bestFit="1" customWidth="1"/>
    <col min="1935" max="1935" width="12.5703125" bestFit="1" customWidth="1"/>
    <col min="1936" max="1936" width="11.7109375" bestFit="1" customWidth="1"/>
    <col min="1937" max="1937" width="10" bestFit="1" customWidth="1"/>
    <col min="1938" max="1938" width="10.85546875" bestFit="1" customWidth="1"/>
    <col min="1939" max="1939" width="10.28515625" bestFit="1" customWidth="1"/>
    <col min="1940" max="1940" width="9.5703125" bestFit="1" customWidth="1"/>
    <col min="1941" max="1941" width="12.140625" bestFit="1" customWidth="1"/>
    <col min="1942" max="1942" width="16.28515625" bestFit="1" customWidth="1"/>
    <col min="1943" max="1943" width="13" bestFit="1" customWidth="1"/>
    <col min="1944" max="1944" width="15.42578125" bestFit="1" customWidth="1"/>
    <col min="1945" max="1945" width="15" bestFit="1" customWidth="1"/>
    <col min="1946" max="1946" width="11.28515625" bestFit="1" customWidth="1"/>
    <col min="1947" max="1947" width="12.5703125" bestFit="1" customWidth="1"/>
    <col min="1948" max="1948" width="11.7109375" bestFit="1" customWidth="1"/>
    <col min="1949" max="1949" width="10" bestFit="1" customWidth="1"/>
    <col min="1950" max="1950" width="10.85546875" bestFit="1" customWidth="1"/>
    <col min="1951" max="1951" width="10.28515625" bestFit="1" customWidth="1"/>
    <col min="1952" max="1952" width="9.5703125" bestFit="1" customWidth="1"/>
    <col min="1953" max="1953" width="12.140625" bestFit="1" customWidth="1"/>
    <col min="1954" max="1954" width="16.28515625" bestFit="1" customWidth="1"/>
    <col min="1955" max="1955" width="13" bestFit="1" customWidth="1"/>
    <col min="1956" max="1956" width="15.42578125" bestFit="1" customWidth="1"/>
    <col min="1957" max="1957" width="15" bestFit="1" customWidth="1"/>
    <col min="1958" max="1958" width="11.28515625" bestFit="1" customWidth="1"/>
    <col min="1959" max="1959" width="12.5703125" bestFit="1" customWidth="1"/>
    <col min="1960" max="1960" width="11.7109375" bestFit="1" customWidth="1"/>
    <col min="1961" max="1961" width="10" bestFit="1" customWidth="1"/>
    <col min="1962" max="1962" width="10.85546875" bestFit="1" customWidth="1"/>
    <col min="1963" max="1963" width="10.28515625" bestFit="1" customWidth="1"/>
    <col min="1964" max="1964" width="9.5703125" bestFit="1" customWidth="1"/>
    <col min="1965" max="1965" width="12.140625" bestFit="1" customWidth="1"/>
    <col min="1966" max="1966" width="16.28515625" bestFit="1" customWidth="1"/>
    <col min="1967" max="1967" width="13" bestFit="1" customWidth="1"/>
    <col min="1968" max="1968" width="15.42578125" bestFit="1" customWidth="1"/>
    <col min="1969" max="1969" width="15" bestFit="1" customWidth="1"/>
    <col min="1970" max="1970" width="11.28515625" bestFit="1" customWidth="1"/>
    <col min="1971" max="1971" width="12.5703125" bestFit="1" customWidth="1"/>
    <col min="1972" max="1972" width="11.7109375" bestFit="1" customWidth="1"/>
    <col min="1973" max="1973" width="10" bestFit="1" customWidth="1"/>
    <col min="1974" max="1974" width="10.85546875" bestFit="1" customWidth="1"/>
    <col min="1975" max="1975" width="10.28515625" bestFit="1" customWidth="1"/>
    <col min="1976" max="1976" width="9.5703125" bestFit="1" customWidth="1"/>
    <col min="1977" max="1977" width="12.140625" bestFit="1" customWidth="1"/>
    <col min="1978" max="1978" width="16.28515625" bestFit="1" customWidth="1"/>
    <col min="1979" max="1979" width="13" bestFit="1" customWidth="1"/>
    <col min="1980" max="1980" width="15.42578125" bestFit="1" customWidth="1"/>
    <col min="1981" max="1981" width="15" bestFit="1" customWidth="1"/>
    <col min="1982" max="1982" width="11.28515625" bestFit="1" customWidth="1"/>
    <col min="1983" max="1983" width="12.5703125" bestFit="1" customWidth="1"/>
    <col min="1984" max="1984" width="11.7109375" bestFit="1" customWidth="1"/>
    <col min="1985" max="1985" width="10" bestFit="1" customWidth="1"/>
    <col min="1986" max="1986" width="10.85546875" bestFit="1" customWidth="1"/>
    <col min="1987" max="1987" width="10.28515625" bestFit="1" customWidth="1"/>
    <col min="1988" max="1988" width="9.5703125" bestFit="1" customWidth="1"/>
    <col min="1989" max="1989" width="12.140625" bestFit="1" customWidth="1"/>
    <col min="1990" max="1990" width="16.28515625" bestFit="1" customWidth="1"/>
    <col min="1991" max="1991" width="13" bestFit="1" customWidth="1"/>
    <col min="1992" max="1992" width="15.42578125" bestFit="1" customWidth="1"/>
    <col min="1993" max="1993" width="15" bestFit="1" customWidth="1"/>
    <col min="1994" max="1994" width="11.28515625" bestFit="1" customWidth="1"/>
    <col min="1995" max="1995" width="12.5703125" bestFit="1" customWidth="1"/>
    <col min="1996" max="1996" width="11.7109375" bestFit="1" customWidth="1"/>
    <col min="1997" max="1997" width="10" bestFit="1" customWidth="1"/>
    <col min="1998" max="1998" width="10.85546875" bestFit="1" customWidth="1"/>
    <col min="1999" max="1999" width="10.28515625" bestFit="1" customWidth="1"/>
    <col min="2000" max="2000" width="9.5703125" bestFit="1" customWidth="1"/>
    <col min="2001" max="2001" width="12.140625" bestFit="1" customWidth="1"/>
    <col min="2002" max="2002" width="16.28515625" bestFit="1" customWidth="1"/>
    <col min="2003" max="2003" width="13" bestFit="1" customWidth="1"/>
    <col min="2004" max="2004" width="15.42578125" bestFit="1" customWidth="1"/>
    <col min="2005" max="2005" width="15" bestFit="1" customWidth="1"/>
    <col min="2006" max="2006" width="11.28515625" bestFit="1" customWidth="1"/>
    <col min="2007" max="2007" width="12.5703125" bestFit="1" customWidth="1"/>
    <col min="2008" max="2008" width="11.7109375" bestFit="1" customWidth="1"/>
    <col min="2009" max="2009" width="10" bestFit="1" customWidth="1"/>
    <col min="2010" max="2010" width="10.85546875" bestFit="1" customWidth="1"/>
    <col min="2011" max="2011" width="10.28515625" bestFit="1" customWidth="1"/>
    <col min="2012" max="2012" width="9.5703125" bestFit="1" customWidth="1"/>
    <col min="2013" max="2013" width="12.140625" bestFit="1" customWidth="1"/>
    <col min="2014" max="2014" width="16.28515625" bestFit="1" customWidth="1"/>
    <col min="2015" max="2015" width="13" bestFit="1" customWidth="1"/>
    <col min="2016" max="2016" width="15.42578125" bestFit="1" customWidth="1"/>
    <col min="2017" max="2017" width="15" bestFit="1" customWidth="1"/>
    <col min="2018" max="2018" width="11.28515625" bestFit="1" customWidth="1"/>
    <col min="2019" max="2019" width="12.5703125" bestFit="1" customWidth="1"/>
    <col min="2020" max="2020" width="11.7109375" bestFit="1" customWidth="1"/>
    <col min="2021" max="2021" width="10" bestFit="1" customWidth="1"/>
    <col min="2022" max="2022" width="10.85546875" bestFit="1" customWidth="1"/>
    <col min="2023" max="2023" width="10.28515625" bestFit="1" customWidth="1"/>
    <col min="2024" max="2024" width="9.5703125" bestFit="1" customWidth="1"/>
    <col min="2025" max="2025" width="12.140625" bestFit="1" customWidth="1"/>
    <col min="2026" max="2026" width="16.28515625" bestFit="1" customWidth="1"/>
    <col min="2027" max="2027" width="13" bestFit="1" customWidth="1"/>
    <col min="2028" max="2028" width="15.42578125" bestFit="1" customWidth="1"/>
    <col min="2029" max="2029" width="15" bestFit="1" customWidth="1"/>
    <col min="2030" max="2030" width="11.28515625" bestFit="1" customWidth="1"/>
    <col min="2031" max="2031" width="12.5703125" bestFit="1" customWidth="1"/>
    <col min="2032" max="2032" width="11.7109375" bestFit="1" customWidth="1"/>
    <col min="2033" max="2033" width="10" bestFit="1" customWidth="1"/>
    <col min="2034" max="2034" width="10.85546875" bestFit="1" customWidth="1"/>
    <col min="2035" max="2035" width="10.28515625" bestFit="1" customWidth="1"/>
    <col min="2036" max="2036" width="9.5703125" bestFit="1" customWidth="1"/>
    <col min="2037" max="2037" width="12.140625" bestFit="1" customWidth="1"/>
    <col min="2038" max="2038" width="16.28515625" bestFit="1" customWidth="1"/>
    <col min="2039" max="2039" width="13" bestFit="1" customWidth="1"/>
    <col min="2040" max="2040" width="15.42578125" bestFit="1" customWidth="1"/>
    <col min="2041" max="2041" width="15" bestFit="1" customWidth="1"/>
    <col min="2042" max="2042" width="11.28515625" bestFit="1" customWidth="1"/>
    <col min="2043" max="2043" width="12.5703125" bestFit="1" customWidth="1"/>
    <col min="2044" max="2044" width="11.7109375" bestFit="1" customWidth="1"/>
    <col min="2045" max="2045" width="10" bestFit="1" customWidth="1"/>
    <col min="2046" max="2046" width="10.85546875" bestFit="1" customWidth="1"/>
    <col min="2047" max="2047" width="10.28515625" bestFit="1" customWidth="1"/>
    <col min="2048" max="2048" width="9.5703125" bestFit="1" customWidth="1"/>
    <col min="2049" max="2049" width="12.140625" bestFit="1" customWidth="1"/>
    <col min="2050" max="2050" width="16.28515625" bestFit="1" customWidth="1"/>
    <col min="2051" max="2051" width="13" bestFit="1" customWidth="1"/>
    <col min="2052" max="2052" width="15.42578125" bestFit="1" customWidth="1"/>
    <col min="2053" max="2053" width="15" bestFit="1" customWidth="1"/>
    <col min="2054" max="2054" width="11.28515625" bestFit="1" customWidth="1"/>
    <col min="2055" max="2055" width="12.5703125" bestFit="1" customWidth="1"/>
    <col min="2056" max="2056" width="11.7109375" bestFit="1" customWidth="1"/>
    <col min="2057" max="2057" width="10" bestFit="1" customWidth="1"/>
    <col min="2058" max="2058" width="10.85546875" bestFit="1" customWidth="1"/>
    <col min="2059" max="2059" width="10.28515625" bestFit="1" customWidth="1"/>
    <col min="2060" max="2060" width="9.5703125" bestFit="1" customWidth="1"/>
    <col min="2061" max="2061" width="12.140625" bestFit="1" customWidth="1"/>
    <col min="2062" max="2062" width="16.28515625" bestFit="1" customWidth="1"/>
    <col min="2063" max="2063" width="13" bestFit="1" customWidth="1"/>
    <col min="2064" max="2064" width="15.42578125" bestFit="1" customWidth="1"/>
    <col min="2065" max="2065" width="15" bestFit="1" customWidth="1"/>
    <col min="2066" max="2066" width="11.28515625" bestFit="1" customWidth="1"/>
    <col min="2067" max="2067" width="12.5703125" bestFit="1" customWidth="1"/>
    <col min="2068" max="2068" width="11.7109375" bestFit="1" customWidth="1"/>
    <col min="2069" max="2069" width="10" bestFit="1" customWidth="1"/>
    <col min="2070" max="2070" width="10.85546875" bestFit="1" customWidth="1"/>
    <col min="2071" max="2071" width="10.28515625" bestFit="1" customWidth="1"/>
    <col min="2072" max="2072" width="9.5703125" bestFit="1" customWidth="1"/>
    <col min="2073" max="2073" width="12.140625" bestFit="1" customWidth="1"/>
    <col min="2074" max="2074" width="16.28515625" bestFit="1" customWidth="1"/>
    <col min="2075" max="2075" width="13" bestFit="1" customWidth="1"/>
    <col min="2076" max="2076" width="15.42578125" bestFit="1" customWidth="1"/>
    <col min="2077" max="2077" width="15" bestFit="1" customWidth="1"/>
    <col min="2078" max="2078" width="11.28515625" bestFit="1" customWidth="1"/>
    <col min="2079" max="2079" width="12.5703125" bestFit="1" customWidth="1"/>
    <col min="2080" max="2080" width="11.7109375" bestFit="1" customWidth="1"/>
    <col min="2081" max="2081" width="10" bestFit="1" customWidth="1"/>
    <col min="2082" max="2082" width="10.85546875" bestFit="1" customWidth="1"/>
    <col min="2083" max="2083" width="10.28515625" bestFit="1" customWidth="1"/>
    <col min="2084" max="2084" width="9.5703125" bestFit="1" customWidth="1"/>
    <col min="2085" max="2085" width="12.140625" bestFit="1" customWidth="1"/>
    <col min="2086" max="2086" width="16.28515625" bestFit="1" customWidth="1"/>
    <col min="2087" max="2087" width="13" bestFit="1" customWidth="1"/>
    <col min="2088" max="2088" width="15.42578125" bestFit="1" customWidth="1"/>
    <col min="2089" max="2089" width="15" bestFit="1" customWidth="1"/>
    <col min="2090" max="2090" width="11.28515625" bestFit="1" customWidth="1"/>
    <col min="2091" max="2091" width="12.5703125" bestFit="1" customWidth="1"/>
    <col min="2092" max="2092" width="11.7109375" bestFit="1" customWidth="1"/>
    <col min="2093" max="2093" width="10" bestFit="1" customWidth="1"/>
    <col min="2094" max="2094" width="10.85546875" bestFit="1" customWidth="1"/>
    <col min="2095" max="2095" width="10.28515625" bestFit="1" customWidth="1"/>
    <col min="2096" max="2096" width="9.5703125" bestFit="1" customWidth="1"/>
    <col min="2097" max="2097" width="12.140625" bestFit="1" customWidth="1"/>
    <col min="2098" max="2098" width="16.28515625" bestFit="1" customWidth="1"/>
    <col min="2099" max="2099" width="13" bestFit="1" customWidth="1"/>
    <col min="2100" max="2100" width="15.42578125" bestFit="1" customWidth="1"/>
    <col min="2101" max="2101" width="15" bestFit="1" customWidth="1"/>
    <col min="2102" max="2102" width="11.28515625" bestFit="1" customWidth="1"/>
    <col min="2103" max="2103" width="12.5703125" bestFit="1" customWidth="1"/>
    <col min="2104" max="2104" width="11.7109375" bestFit="1" customWidth="1"/>
    <col min="2105" max="2105" width="10" bestFit="1" customWidth="1"/>
    <col min="2106" max="2106" width="10.85546875" bestFit="1" customWidth="1"/>
    <col min="2107" max="2107" width="10.28515625" bestFit="1" customWidth="1"/>
    <col min="2108" max="2108" width="9.5703125" bestFit="1" customWidth="1"/>
    <col min="2109" max="2109" width="12.140625" bestFit="1" customWidth="1"/>
    <col min="2110" max="2110" width="16.28515625" bestFit="1" customWidth="1"/>
    <col min="2111" max="2111" width="13" bestFit="1" customWidth="1"/>
    <col min="2112" max="2112" width="15.42578125" bestFit="1" customWidth="1"/>
    <col min="2113" max="2113" width="15" bestFit="1" customWidth="1"/>
    <col min="2114" max="2114" width="11.28515625" bestFit="1" customWidth="1"/>
    <col min="2115" max="2115" width="12.5703125" bestFit="1" customWidth="1"/>
    <col min="2116" max="2116" width="11.7109375" bestFit="1" customWidth="1"/>
    <col min="2117" max="2117" width="10" bestFit="1" customWidth="1"/>
    <col min="2118" max="2118" width="10.85546875" bestFit="1" customWidth="1"/>
    <col min="2119" max="2119" width="10.28515625" bestFit="1" customWidth="1"/>
    <col min="2120" max="2120" width="9.5703125" bestFit="1" customWidth="1"/>
    <col min="2121" max="2121" width="12.140625" bestFit="1" customWidth="1"/>
    <col min="2122" max="2122" width="16.28515625" bestFit="1" customWidth="1"/>
    <col min="2123" max="2123" width="13" bestFit="1" customWidth="1"/>
    <col min="2124" max="2124" width="15.42578125" bestFit="1" customWidth="1"/>
    <col min="2125" max="2125" width="15" bestFit="1" customWidth="1"/>
    <col min="2126" max="2126" width="11.28515625" bestFit="1" customWidth="1"/>
    <col min="2127" max="2127" width="12.5703125" bestFit="1" customWidth="1"/>
    <col min="2128" max="2128" width="11.7109375" bestFit="1" customWidth="1"/>
    <col min="2129" max="2129" width="10" bestFit="1" customWidth="1"/>
    <col min="2130" max="2130" width="10.85546875" bestFit="1" customWidth="1"/>
    <col min="2131" max="2131" width="10.28515625" bestFit="1" customWidth="1"/>
    <col min="2132" max="2132" width="9.5703125" bestFit="1" customWidth="1"/>
    <col min="2133" max="2133" width="12.140625" bestFit="1" customWidth="1"/>
    <col min="2134" max="2134" width="16.28515625" bestFit="1" customWidth="1"/>
    <col min="2135" max="2135" width="13" bestFit="1" customWidth="1"/>
    <col min="2136" max="2136" width="15.42578125" bestFit="1" customWidth="1"/>
    <col min="2137" max="2137" width="15" bestFit="1" customWidth="1"/>
    <col min="2138" max="2138" width="11.28515625" bestFit="1" customWidth="1"/>
    <col min="2139" max="2139" width="12.5703125" bestFit="1" customWidth="1"/>
    <col min="2140" max="2140" width="11.7109375" bestFit="1" customWidth="1"/>
    <col min="2141" max="2141" width="10" bestFit="1" customWidth="1"/>
    <col min="2142" max="2142" width="10.85546875" bestFit="1" customWidth="1"/>
    <col min="2143" max="2143" width="10.28515625" bestFit="1" customWidth="1"/>
    <col min="2144" max="2144" width="9.5703125" bestFit="1" customWidth="1"/>
    <col min="2145" max="2145" width="12.140625" bestFit="1" customWidth="1"/>
    <col min="2146" max="2146" width="16.28515625" bestFit="1" customWidth="1"/>
    <col min="2147" max="2147" width="13" bestFit="1" customWidth="1"/>
    <col min="2148" max="2148" width="15.42578125" bestFit="1" customWidth="1"/>
    <col min="2149" max="2149" width="15" bestFit="1" customWidth="1"/>
    <col min="2150" max="2150" width="11.28515625" bestFit="1" customWidth="1"/>
    <col min="2151" max="2151" width="12.5703125" bestFit="1" customWidth="1"/>
    <col min="2152" max="2152" width="11.7109375" bestFit="1" customWidth="1"/>
    <col min="2153" max="2153" width="10" bestFit="1" customWidth="1"/>
    <col min="2154" max="2154" width="10.85546875" bestFit="1" customWidth="1"/>
    <col min="2155" max="2155" width="10.28515625" bestFit="1" customWidth="1"/>
    <col min="2156" max="2156" width="9.5703125" bestFit="1" customWidth="1"/>
    <col min="2157" max="2157" width="12.140625" bestFit="1" customWidth="1"/>
    <col min="2158" max="2158" width="16.28515625" bestFit="1" customWidth="1"/>
    <col min="2159" max="2159" width="13" bestFit="1" customWidth="1"/>
    <col min="2160" max="2160" width="15.42578125" bestFit="1" customWidth="1"/>
    <col min="2161" max="2161" width="15" bestFit="1" customWidth="1"/>
    <col min="2162" max="2162" width="11.28515625" bestFit="1" customWidth="1"/>
    <col min="2163" max="2163" width="12.5703125" bestFit="1" customWidth="1"/>
    <col min="2164" max="2164" width="11.7109375" bestFit="1" customWidth="1"/>
    <col min="2165" max="2165" width="10" bestFit="1" customWidth="1"/>
    <col min="2166" max="2166" width="10.85546875" bestFit="1" customWidth="1"/>
    <col min="2167" max="2167" width="10.28515625" bestFit="1" customWidth="1"/>
    <col min="2168" max="2168" width="9.5703125" bestFit="1" customWidth="1"/>
    <col min="2169" max="2169" width="12.140625" bestFit="1" customWidth="1"/>
    <col min="2170" max="2170" width="16.28515625" bestFit="1" customWidth="1"/>
    <col min="2171" max="2171" width="13" bestFit="1" customWidth="1"/>
    <col min="2172" max="2172" width="15.42578125" bestFit="1" customWidth="1"/>
    <col min="2173" max="2173" width="15" bestFit="1" customWidth="1"/>
    <col min="2174" max="2174" width="11.28515625" bestFit="1" customWidth="1"/>
    <col min="2175" max="2175" width="12.5703125" bestFit="1" customWidth="1"/>
    <col min="2176" max="2176" width="11.7109375" bestFit="1" customWidth="1"/>
    <col min="2177" max="2177" width="10" bestFit="1" customWidth="1"/>
    <col min="2178" max="2178" width="10.85546875" bestFit="1" customWidth="1"/>
    <col min="2179" max="2179" width="10.28515625" bestFit="1" customWidth="1"/>
    <col min="2180" max="2180" width="9.5703125" bestFit="1" customWidth="1"/>
    <col min="2181" max="2181" width="12.140625" bestFit="1" customWidth="1"/>
    <col min="2182" max="2182" width="16.28515625" bestFit="1" customWidth="1"/>
    <col min="2183" max="2183" width="13" bestFit="1" customWidth="1"/>
    <col min="2184" max="2184" width="15.42578125" bestFit="1" customWidth="1"/>
    <col min="2185" max="2185" width="15" bestFit="1" customWidth="1"/>
    <col min="2186" max="2186" width="11.28515625" bestFit="1" customWidth="1"/>
    <col min="2187" max="2187" width="12.5703125" bestFit="1" customWidth="1"/>
    <col min="2188" max="2188" width="11.7109375" bestFit="1" customWidth="1"/>
    <col min="2189" max="2189" width="10" bestFit="1" customWidth="1"/>
    <col min="2190" max="2190" width="10.85546875" bestFit="1" customWidth="1"/>
    <col min="2191" max="2191" width="10.28515625" bestFit="1" customWidth="1"/>
    <col min="2192" max="2192" width="9.5703125" bestFit="1" customWidth="1"/>
    <col min="2193" max="2193" width="12.140625" bestFit="1" customWidth="1"/>
    <col min="2194" max="2194" width="16.28515625" bestFit="1" customWidth="1"/>
    <col min="2195" max="2195" width="13" bestFit="1" customWidth="1"/>
    <col min="2196" max="2196" width="15.42578125" bestFit="1" customWidth="1"/>
    <col min="2197" max="2197" width="15" bestFit="1" customWidth="1"/>
    <col min="2198" max="2198" width="11.28515625" bestFit="1" customWidth="1"/>
    <col min="2199" max="2199" width="12.5703125" bestFit="1" customWidth="1"/>
    <col min="2200" max="2200" width="11.7109375" bestFit="1" customWidth="1"/>
    <col min="2201" max="2201" width="10" bestFit="1" customWidth="1"/>
    <col min="2202" max="2202" width="10.85546875" bestFit="1" customWidth="1"/>
    <col min="2203" max="2203" width="10.28515625" bestFit="1" customWidth="1"/>
    <col min="2204" max="2204" width="9.5703125" bestFit="1" customWidth="1"/>
    <col min="2205" max="2205" width="12.140625" bestFit="1" customWidth="1"/>
    <col min="2206" max="2206" width="16.28515625" bestFit="1" customWidth="1"/>
    <col min="2207" max="2207" width="13" bestFit="1" customWidth="1"/>
    <col min="2208" max="2208" width="15.42578125" bestFit="1" customWidth="1"/>
    <col min="2209" max="2209" width="15" bestFit="1" customWidth="1"/>
    <col min="2210" max="2210" width="11.28515625" bestFit="1" customWidth="1"/>
    <col min="2211" max="2211" width="12.5703125" bestFit="1" customWidth="1"/>
    <col min="2212" max="2212" width="11.7109375" bestFit="1" customWidth="1"/>
    <col min="2213" max="2213" width="10" bestFit="1" customWidth="1"/>
    <col min="2214" max="2214" width="10.85546875" bestFit="1" customWidth="1"/>
    <col min="2215" max="2215" width="10.28515625" bestFit="1" customWidth="1"/>
    <col min="2216" max="2216" width="9.5703125" bestFit="1" customWidth="1"/>
    <col min="2217" max="2217" width="12.140625" bestFit="1" customWidth="1"/>
    <col min="2218" max="2218" width="16.28515625" bestFit="1" customWidth="1"/>
    <col min="2219" max="2219" width="13" bestFit="1" customWidth="1"/>
    <col min="2220" max="2220" width="15.42578125" bestFit="1" customWidth="1"/>
    <col min="2221" max="2221" width="15" bestFit="1" customWidth="1"/>
    <col min="2222" max="2222" width="11.28515625" bestFit="1" customWidth="1"/>
    <col min="2223" max="2223" width="12.5703125" bestFit="1" customWidth="1"/>
    <col min="2224" max="2224" width="11.7109375" bestFit="1" customWidth="1"/>
    <col min="2225" max="2225" width="10" bestFit="1" customWidth="1"/>
    <col min="2226" max="2226" width="10.85546875" bestFit="1" customWidth="1"/>
    <col min="2227" max="2227" width="10.28515625" bestFit="1" customWidth="1"/>
    <col min="2228" max="2228" width="9.5703125" bestFit="1" customWidth="1"/>
    <col min="2229" max="2229" width="12.140625" bestFit="1" customWidth="1"/>
    <col min="2230" max="2230" width="16.28515625" bestFit="1" customWidth="1"/>
    <col min="2231" max="2231" width="13" bestFit="1" customWidth="1"/>
    <col min="2232" max="2232" width="15.42578125" bestFit="1" customWidth="1"/>
    <col min="2233" max="2233" width="15" bestFit="1" customWidth="1"/>
    <col min="2234" max="2234" width="11.28515625" bestFit="1" customWidth="1"/>
    <col min="2235" max="2235" width="12.5703125" bestFit="1" customWidth="1"/>
    <col min="2236" max="2236" width="11.7109375" bestFit="1" customWidth="1"/>
    <col min="2237" max="2237" width="10" bestFit="1" customWidth="1"/>
    <col min="2238" max="2238" width="10.85546875" bestFit="1" customWidth="1"/>
    <col min="2239" max="2239" width="10.28515625" bestFit="1" customWidth="1"/>
    <col min="2240" max="2240" width="9.5703125" bestFit="1" customWidth="1"/>
    <col min="2241" max="2241" width="12.140625" bestFit="1" customWidth="1"/>
    <col min="2242" max="2242" width="16.28515625" bestFit="1" customWidth="1"/>
    <col min="2243" max="2243" width="13" bestFit="1" customWidth="1"/>
    <col min="2244" max="2244" width="15.42578125" bestFit="1" customWidth="1"/>
    <col min="2245" max="2245" width="15" bestFit="1" customWidth="1"/>
    <col min="2246" max="2246" width="11.28515625" bestFit="1" customWidth="1"/>
    <col min="2247" max="2247" width="12.5703125" bestFit="1" customWidth="1"/>
    <col min="2248" max="2248" width="11.7109375" bestFit="1" customWidth="1"/>
    <col min="2249" max="2249" width="10" bestFit="1" customWidth="1"/>
    <col min="2250" max="2250" width="10.85546875" bestFit="1" customWidth="1"/>
    <col min="2251" max="2251" width="10.28515625" bestFit="1" customWidth="1"/>
    <col min="2252" max="2252" width="9.5703125" bestFit="1" customWidth="1"/>
    <col min="2253" max="2253" width="12.140625" bestFit="1" customWidth="1"/>
    <col min="2254" max="2254" width="16.28515625" bestFit="1" customWidth="1"/>
    <col min="2255" max="2255" width="13" bestFit="1" customWidth="1"/>
    <col min="2256" max="2256" width="15.42578125" bestFit="1" customWidth="1"/>
    <col min="2257" max="2257" width="15" bestFit="1" customWidth="1"/>
    <col min="2258" max="2258" width="11.28515625" bestFit="1" customWidth="1"/>
    <col min="2259" max="2259" width="12.5703125" bestFit="1" customWidth="1"/>
    <col min="2260" max="2260" width="11.7109375" bestFit="1" customWidth="1"/>
    <col min="2261" max="2261" width="10" bestFit="1" customWidth="1"/>
    <col min="2262" max="2262" width="10.85546875" bestFit="1" customWidth="1"/>
    <col min="2263" max="2263" width="10.28515625" bestFit="1" customWidth="1"/>
    <col min="2264" max="2264" width="9.5703125" bestFit="1" customWidth="1"/>
    <col min="2265" max="2265" width="12.140625" bestFit="1" customWidth="1"/>
    <col min="2266" max="2266" width="16.28515625" bestFit="1" customWidth="1"/>
    <col min="2267" max="2267" width="13" bestFit="1" customWidth="1"/>
    <col min="2268" max="2268" width="15.42578125" bestFit="1" customWidth="1"/>
    <col min="2269" max="2269" width="43.42578125" bestFit="1" customWidth="1"/>
    <col min="2270" max="2270" width="11.28515625" bestFit="1" customWidth="1"/>
    <col min="2271" max="2271" width="12.5703125" bestFit="1" customWidth="1"/>
    <col min="2272" max="2272" width="11.7109375" bestFit="1" customWidth="1"/>
    <col min="2273" max="2273" width="10" bestFit="1" customWidth="1"/>
    <col min="2274" max="2274" width="10.85546875" bestFit="1" customWidth="1"/>
    <col min="2275" max="2275" width="10.28515625" bestFit="1" customWidth="1"/>
    <col min="2276" max="2276" width="9.5703125" bestFit="1" customWidth="1"/>
    <col min="2277" max="2277" width="12.140625" bestFit="1" customWidth="1"/>
    <col min="2278" max="2278" width="16.28515625" bestFit="1" customWidth="1"/>
    <col min="2279" max="2279" width="13" bestFit="1" customWidth="1"/>
    <col min="2280" max="2280" width="15.42578125" bestFit="1" customWidth="1"/>
    <col min="2281" max="2281" width="15" bestFit="1" customWidth="1"/>
    <col min="2282" max="2282" width="11.28515625" bestFit="1" customWidth="1"/>
    <col min="2283" max="2283" width="12.5703125" bestFit="1" customWidth="1"/>
    <col min="2284" max="2284" width="11.7109375" bestFit="1" customWidth="1"/>
    <col min="2285" max="2285" width="10" bestFit="1" customWidth="1"/>
    <col min="2286" max="2286" width="10.85546875" bestFit="1" customWidth="1"/>
    <col min="2287" max="2287" width="10.28515625" bestFit="1" customWidth="1"/>
    <col min="2288" max="2288" width="9.5703125" bestFit="1" customWidth="1"/>
    <col min="2289" max="2289" width="12.140625" bestFit="1" customWidth="1"/>
    <col min="2290" max="2290" width="16.28515625" bestFit="1" customWidth="1"/>
    <col min="2291" max="2291" width="13" bestFit="1" customWidth="1"/>
    <col min="2292" max="2292" width="15.42578125" bestFit="1" customWidth="1"/>
    <col min="2293" max="2293" width="15" bestFit="1" customWidth="1"/>
    <col min="2294" max="2294" width="11.28515625" bestFit="1" customWidth="1"/>
    <col min="2295" max="2295" width="12.5703125" bestFit="1" customWidth="1"/>
    <col min="2296" max="2296" width="11.7109375" bestFit="1" customWidth="1"/>
    <col min="2297" max="2297" width="10" bestFit="1" customWidth="1"/>
    <col min="2298" max="2298" width="10.85546875" bestFit="1" customWidth="1"/>
    <col min="2299" max="2299" width="10.28515625" bestFit="1" customWidth="1"/>
    <col min="2300" max="2300" width="9.5703125" bestFit="1" customWidth="1"/>
    <col min="2301" max="2301" width="12.140625" bestFit="1" customWidth="1"/>
    <col min="2302" max="2302" width="11.28515625" bestFit="1" customWidth="1"/>
    <col min="2303" max="2303" width="12.5703125" bestFit="1" customWidth="1"/>
    <col min="2304" max="2304" width="11.7109375" bestFit="1" customWidth="1"/>
    <col min="2305" max="2305" width="10" bestFit="1" customWidth="1"/>
    <col min="2306" max="2306" width="10.85546875" bestFit="1" customWidth="1"/>
    <col min="2307" max="2307" width="10.28515625" bestFit="1" customWidth="1"/>
    <col min="2308" max="2308" width="9.5703125" bestFit="1" customWidth="1"/>
    <col min="2309" max="2309" width="12.140625" bestFit="1" customWidth="1"/>
    <col min="2310" max="2310" width="16.28515625" bestFit="1" customWidth="1"/>
    <col min="2311" max="2311" width="13" bestFit="1" customWidth="1"/>
    <col min="2312" max="2312" width="15.42578125" bestFit="1" customWidth="1"/>
    <col min="2313" max="2313" width="15" bestFit="1" customWidth="1"/>
    <col min="2314" max="2314" width="11.28515625" bestFit="1" customWidth="1"/>
    <col min="2315" max="2315" width="12.5703125" bestFit="1" customWidth="1"/>
    <col min="2316" max="2316" width="11.7109375" bestFit="1" customWidth="1"/>
    <col min="2317" max="2317" width="10" bestFit="1" customWidth="1"/>
    <col min="2318" max="2318" width="10.85546875" bestFit="1" customWidth="1"/>
    <col min="2319" max="2319" width="10.28515625" bestFit="1" customWidth="1"/>
    <col min="2320" max="2320" width="9.5703125" bestFit="1" customWidth="1"/>
    <col min="2321" max="2321" width="12.140625" bestFit="1" customWidth="1"/>
    <col min="2322" max="2322" width="16.28515625" bestFit="1" customWidth="1"/>
    <col min="2323" max="2323" width="13" bestFit="1" customWidth="1"/>
    <col min="2324" max="2324" width="15.42578125" bestFit="1" customWidth="1"/>
    <col min="2325" max="2325" width="15" bestFit="1" customWidth="1"/>
    <col min="2326" max="2326" width="11.28515625" bestFit="1" customWidth="1"/>
    <col min="2327" max="2327" width="12.5703125" bestFit="1" customWidth="1"/>
    <col min="2328" max="2328" width="11.7109375" bestFit="1" customWidth="1"/>
    <col min="2329" max="2329" width="10" bestFit="1" customWidth="1"/>
    <col min="2330" max="2330" width="10.85546875" bestFit="1" customWidth="1"/>
    <col min="2331" max="2331" width="10.28515625" bestFit="1" customWidth="1"/>
    <col min="2332" max="2332" width="9.5703125" bestFit="1" customWidth="1"/>
    <col min="2333" max="2333" width="12.140625" bestFit="1" customWidth="1"/>
    <col min="2334" max="2334" width="16.28515625" bestFit="1" customWidth="1"/>
    <col min="2335" max="2335" width="13" bestFit="1" customWidth="1"/>
    <col min="2336" max="2336" width="15.42578125" bestFit="1" customWidth="1"/>
    <col min="2337" max="2337" width="15" bestFit="1" customWidth="1"/>
    <col min="2338" max="2338" width="11.28515625" bestFit="1" customWidth="1"/>
    <col min="2339" max="2339" width="12.5703125" bestFit="1" customWidth="1"/>
    <col min="2340" max="2340" width="11.7109375" bestFit="1" customWidth="1"/>
    <col min="2341" max="2341" width="10" bestFit="1" customWidth="1"/>
    <col min="2342" max="2342" width="10.85546875" bestFit="1" customWidth="1"/>
    <col min="2343" max="2343" width="10.28515625" bestFit="1" customWidth="1"/>
    <col min="2344" max="2344" width="9.5703125" bestFit="1" customWidth="1"/>
    <col min="2345" max="2345" width="12.140625" bestFit="1" customWidth="1"/>
    <col min="2346" max="2346" width="16.28515625" bestFit="1" customWidth="1"/>
    <col min="2347" max="2347" width="13" bestFit="1" customWidth="1"/>
    <col min="2348" max="2348" width="15.42578125" bestFit="1" customWidth="1"/>
    <col min="2349" max="2349" width="15" bestFit="1" customWidth="1"/>
    <col min="2350" max="2350" width="11.28515625" bestFit="1" customWidth="1"/>
    <col min="2351" max="2351" width="12.5703125" bestFit="1" customWidth="1"/>
    <col min="2352" max="2352" width="11.7109375" bestFit="1" customWidth="1"/>
    <col min="2353" max="2353" width="10" bestFit="1" customWidth="1"/>
    <col min="2354" max="2354" width="10.85546875" bestFit="1" customWidth="1"/>
    <col min="2355" max="2355" width="10.28515625" bestFit="1" customWidth="1"/>
    <col min="2356" max="2356" width="9.5703125" bestFit="1" customWidth="1"/>
    <col min="2357" max="2357" width="12.140625" bestFit="1" customWidth="1"/>
    <col min="2358" max="2358" width="16.28515625" bestFit="1" customWidth="1"/>
    <col min="2359" max="2359" width="13" bestFit="1" customWidth="1"/>
    <col min="2360" max="2360" width="15.42578125" bestFit="1" customWidth="1"/>
    <col min="2361" max="2361" width="15" bestFit="1" customWidth="1"/>
    <col min="2362" max="2362" width="11.28515625" bestFit="1" customWidth="1"/>
    <col min="2363" max="2363" width="12.5703125" bestFit="1" customWidth="1"/>
    <col min="2364" max="2364" width="11.7109375" bestFit="1" customWidth="1"/>
    <col min="2365" max="2365" width="10" bestFit="1" customWidth="1"/>
    <col min="2366" max="2366" width="10.85546875" bestFit="1" customWidth="1"/>
    <col min="2367" max="2367" width="10.28515625" bestFit="1" customWidth="1"/>
    <col min="2368" max="2368" width="9.5703125" bestFit="1" customWidth="1"/>
    <col min="2369" max="2369" width="12.140625" bestFit="1" customWidth="1"/>
    <col min="2370" max="2370" width="16.28515625" bestFit="1" customWidth="1"/>
    <col min="2371" max="2371" width="13" bestFit="1" customWidth="1"/>
    <col min="2372" max="2372" width="15.42578125" bestFit="1" customWidth="1"/>
    <col min="2373" max="2373" width="15" bestFit="1" customWidth="1"/>
    <col min="2374" max="2374" width="11.28515625" bestFit="1" customWidth="1"/>
    <col min="2375" max="2375" width="12.5703125" bestFit="1" customWidth="1"/>
    <col min="2376" max="2376" width="11.7109375" bestFit="1" customWidth="1"/>
    <col min="2377" max="2377" width="10" bestFit="1" customWidth="1"/>
    <col min="2378" max="2378" width="10.85546875" bestFit="1" customWidth="1"/>
    <col min="2379" max="2379" width="10.28515625" bestFit="1" customWidth="1"/>
    <col min="2380" max="2380" width="9.5703125" bestFit="1" customWidth="1"/>
    <col min="2381" max="2381" width="12.140625" bestFit="1" customWidth="1"/>
    <col min="2382" max="2382" width="16.28515625" bestFit="1" customWidth="1"/>
    <col min="2383" max="2383" width="13" bestFit="1" customWidth="1"/>
    <col min="2384" max="2384" width="15.42578125" bestFit="1" customWidth="1"/>
    <col min="2385" max="2385" width="15" bestFit="1" customWidth="1"/>
    <col min="2386" max="2386" width="11.28515625" bestFit="1" customWidth="1"/>
    <col min="2387" max="2387" width="12.5703125" bestFit="1" customWidth="1"/>
    <col min="2388" max="2388" width="11.7109375" bestFit="1" customWidth="1"/>
    <col min="2389" max="2389" width="10" bestFit="1" customWidth="1"/>
    <col min="2390" max="2390" width="10.85546875" bestFit="1" customWidth="1"/>
    <col min="2391" max="2391" width="10.28515625" bestFit="1" customWidth="1"/>
    <col min="2392" max="2392" width="9.5703125" bestFit="1" customWidth="1"/>
    <col min="2393" max="2393" width="12.140625" bestFit="1" customWidth="1"/>
    <col min="2394" max="2394" width="16.28515625" bestFit="1" customWidth="1"/>
    <col min="2395" max="2395" width="13" bestFit="1" customWidth="1"/>
    <col min="2396" max="2396" width="15.42578125" bestFit="1" customWidth="1"/>
    <col min="2397" max="2397" width="15" bestFit="1" customWidth="1"/>
    <col min="2398" max="2398" width="11.28515625" bestFit="1" customWidth="1"/>
    <col min="2399" max="2399" width="12.5703125" bestFit="1" customWidth="1"/>
    <col min="2400" max="2400" width="11.7109375" bestFit="1" customWidth="1"/>
    <col min="2401" max="2401" width="10" bestFit="1" customWidth="1"/>
    <col min="2402" max="2402" width="10.85546875" bestFit="1" customWidth="1"/>
    <col min="2403" max="2403" width="10.28515625" bestFit="1" customWidth="1"/>
    <col min="2404" max="2404" width="9.5703125" bestFit="1" customWidth="1"/>
    <col min="2405" max="2405" width="12.140625" bestFit="1" customWidth="1"/>
    <col min="2406" max="2406" width="16.28515625" bestFit="1" customWidth="1"/>
    <col min="2407" max="2407" width="13" bestFit="1" customWidth="1"/>
    <col min="2408" max="2408" width="15.42578125" bestFit="1" customWidth="1"/>
    <col min="2409" max="2409" width="15" bestFit="1" customWidth="1"/>
    <col min="2410" max="2410" width="11.28515625" bestFit="1" customWidth="1"/>
    <col min="2411" max="2411" width="12.5703125" bestFit="1" customWidth="1"/>
    <col min="2412" max="2412" width="11.7109375" bestFit="1" customWidth="1"/>
    <col min="2413" max="2413" width="10" bestFit="1" customWidth="1"/>
    <col min="2414" max="2414" width="10.85546875" bestFit="1" customWidth="1"/>
    <col min="2415" max="2415" width="10.28515625" bestFit="1" customWidth="1"/>
    <col min="2416" max="2416" width="9.5703125" bestFit="1" customWidth="1"/>
    <col min="2417" max="2417" width="12.140625" bestFit="1" customWidth="1"/>
    <col min="2418" max="2418" width="16.28515625" bestFit="1" customWidth="1"/>
    <col min="2419" max="2419" width="13" bestFit="1" customWidth="1"/>
    <col min="2420" max="2420" width="15.42578125" bestFit="1" customWidth="1"/>
    <col min="2421" max="2421" width="15" bestFit="1" customWidth="1"/>
    <col min="2422" max="2422" width="11.28515625" bestFit="1" customWidth="1"/>
    <col min="2423" max="2423" width="12.5703125" bestFit="1" customWidth="1"/>
    <col min="2424" max="2424" width="11.7109375" bestFit="1" customWidth="1"/>
    <col min="2425" max="2425" width="10" bestFit="1" customWidth="1"/>
    <col min="2426" max="2426" width="10.85546875" bestFit="1" customWidth="1"/>
    <col min="2427" max="2427" width="10.28515625" bestFit="1" customWidth="1"/>
    <col min="2428" max="2428" width="9.5703125" bestFit="1" customWidth="1"/>
    <col min="2429" max="2429" width="12.140625" bestFit="1" customWidth="1"/>
    <col min="2430" max="2430" width="16.28515625" bestFit="1" customWidth="1"/>
    <col min="2431" max="2431" width="13" bestFit="1" customWidth="1"/>
    <col min="2432" max="2432" width="15.42578125" bestFit="1" customWidth="1"/>
    <col min="2433" max="2433" width="15" bestFit="1" customWidth="1"/>
    <col min="2434" max="2434" width="11.28515625" bestFit="1" customWidth="1"/>
    <col min="2435" max="2435" width="12.5703125" bestFit="1" customWidth="1"/>
    <col min="2436" max="2436" width="11.7109375" bestFit="1" customWidth="1"/>
    <col min="2437" max="2437" width="10" bestFit="1" customWidth="1"/>
    <col min="2438" max="2438" width="10.85546875" bestFit="1" customWidth="1"/>
    <col min="2439" max="2439" width="10.28515625" bestFit="1" customWidth="1"/>
    <col min="2440" max="2440" width="9.5703125" bestFit="1" customWidth="1"/>
    <col min="2441" max="2441" width="12.140625" bestFit="1" customWidth="1"/>
    <col min="2442" max="2442" width="16.28515625" bestFit="1" customWidth="1"/>
    <col min="2443" max="2443" width="13" bestFit="1" customWidth="1"/>
    <col min="2444" max="2444" width="15.42578125" bestFit="1" customWidth="1"/>
    <col min="2445" max="2445" width="15" bestFit="1" customWidth="1"/>
    <col min="2446" max="2446" width="11.28515625" bestFit="1" customWidth="1"/>
    <col min="2447" max="2447" width="12.5703125" bestFit="1" customWidth="1"/>
    <col min="2448" max="2448" width="11.7109375" bestFit="1" customWidth="1"/>
    <col min="2449" max="2449" width="10" bestFit="1" customWidth="1"/>
    <col min="2450" max="2450" width="10.85546875" bestFit="1" customWidth="1"/>
    <col min="2451" max="2451" width="10.28515625" bestFit="1" customWidth="1"/>
    <col min="2452" max="2452" width="9.5703125" bestFit="1" customWidth="1"/>
    <col min="2453" max="2453" width="12.140625" bestFit="1" customWidth="1"/>
    <col min="2454" max="2454" width="16.28515625" bestFit="1" customWidth="1"/>
    <col min="2455" max="2455" width="13" bestFit="1" customWidth="1"/>
    <col min="2456" max="2456" width="15.42578125" bestFit="1" customWidth="1"/>
    <col min="2457" max="2457" width="15" bestFit="1" customWidth="1"/>
    <col min="2458" max="2458" width="11.28515625" bestFit="1" customWidth="1"/>
    <col min="2459" max="2459" width="12.5703125" bestFit="1" customWidth="1"/>
    <col min="2460" max="2460" width="11.7109375" bestFit="1" customWidth="1"/>
    <col min="2461" max="2461" width="10" bestFit="1" customWidth="1"/>
    <col min="2462" max="2462" width="10.85546875" bestFit="1" customWidth="1"/>
    <col min="2463" max="2463" width="10.28515625" bestFit="1" customWidth="1"/>
    <col min="2464" max="2464" width="9.5703125" bestFit="1" customWidth="1"/>
    <col min="2465" max="2465" width="12.140625" bestFit="1" customWidth="1"/>
    <col min="2466" max="2466" width="16.28515625" bestFit="1" customWidth="1"/>
    <col min="2467" max="2467" width="13" bestFit="1" customWidth="1"/>
    <col min="2468" max="2468" width="15.42578125" bestFit="1" customWidth="1"/>
    <col min="2469" max="2469" width="15" bestFit="1" customWidth="1"/>
    <col min="2470" max="2470" width="11.28515625" bestFit="1" customWidth="1"/>
    <col min="2471" max="2471" width="12.5703125" bestFit="1" customWidth="1"/>
    <col min="2472" max="2472" width="11.7109375" bestFit="1" customWidth="1"/>
    <col min="2473" max="2473" width="10" bestFit="1" customWidth="1"/>
    <col min="2474" max="2474" width="10.85546875" bestFit="1" customWidth="1"/>
    <col min="2475" max="2475" width="10.28515625" bestFit="1" customWidth="1"/>
    <col min="2476" max="2476" width="9.5703125" bestFit="1" customWidth="1"/>
    <col min="2477" max="2477" width="12.140625" bestFit="1" customWidth="1"/>
    <col min="2478" max="2478" width="16.28515625" bestFit="1" customWidth="1"/>
    <col min="2479" max="2479" width="13" bestFit="1" customWidth="1"/>
    <col min="2480" max="2480" width="15.42578125" bestFit="1" customWidth="1"/>
    <col min="2481" max="2481" width="15" bestFit="1" customWidth="1"/>
    <col min="2482" max="2482" width="11.28515625" bestFit="1" customWidth="1"/>
    <col min="2483" max="2483" width="12.5703125" bestFit="1" customWidth="1"/>
    <col min="2484" max="2484" width="11.7109375" bestFit="1" customWidth="1"/>
    <col min="2485" max="2485" width="10" bestFit="1" customWidth="1"/>
    <col min="2486" max="2486" width="10.85546875" bestFit="1" customWidth="1"/>
    <col min="2487" max="2487" width="10.28515625" bestFit="1" customWidth="1"/>
    <col min="2488" max="2488" width="9.5703125" bestFit="1" customWidth="1"/>
    <col min="2489" max="2489" width="12.140625" bestFit="1" customWidth="1"/>
    <col min="2490" max="2490" width="16.28515625" bestFit="1" customWidth="1"/>
    <col min="2491" max="2491" width="13" bestFit="1" customWidth="1"/>
    <col min="2492" max="2492" width="15.42578125" bestFit="1" customWidth="1"/>
    <col min="2493" max="2493" width="15" bestFit="1" customWidth="1"/>
    <col min="2494" max="2494" width="11.28515625" bestFit="1" customWidth="1"/>
    <col min="2495" max="2495" width="12.5703125" bestFit="1" customWidth="1"/>
    <col min="2496" max="2496" width="11.7109375" bestFit="1" customWidth="1"/>
    <col min="2497" max="2497" width="10" bestFit="1" customWidth="1"/>
    <col min="2498" max="2498" width="10.85546875" bestFit="1" customWidth="1"/>
    <col min="2499" max="2499" width="10.28515625" bestFit="1" customWidth="1"/>
    <col min="2500" max="2500" width="9.5703125" bestFit="1" customWidth="1"/>
    <col min="2501" max="2501" width="12.140625" bestFit="1" customWidth="1"/>
    <col min="2502" max="2502" width="16.28515625" bestFit="1" customWidth="1"/>
    <col min="2503" max="2503" width="13" bestFit="1" customWidth="1"/>
    <col min="2504" max="2504" width="15.42578125" bestFit="1" customWidth="1"/>
    <col min="2505" max="2505" width="15" bestFit="1" customWidth="1"/>
    <col min="2506" max="2506" width="11.28515625" bestFit="1" customWidth="1"/>
    <col min="2507" max="2507" width="12.5703125" bestFit="1" customWidth="1"/>
    <col min="2508" max="2508" width="11.7109375" bestFit="1" customWidth="1"/>
    <col min="2509" max="2509" width="10" bestFit="1" customWidth="1"/>
    <col min="2510" max="2510" width="10.85546875" bestFit="1" customWidth="1"/>
    <col min="2511" max="2511" width="10.28515625" bestFit="1" customWidth="1"/>
    <col min="2512" max="2512" width="9.5703125" bestFit="1" customWidth="1"/>
    <col min="2513" max="2513" width="12.140625" bestFit="1" customWidth="1"/>
    <col min="2514" max="2514" width="16.28515625" bestFit="1" customWidth="1"/>
    <col min="2515" max="2515" width="13" bestFit="1" customWidth="1"/>
    <col min="2516" max="2516" width="15.42578125" bestFit="1" customWidth="1"/>
    <col min="2517" max="2517" width="15" bestFit="1" customWidth="1"/>
    <col min="2518" max="2518" width="11.28515625" bestFit="1" customWidth="1"/>
    <col min="2519" max="2519" width="12.5703125" bestFit="1" customWidth="1"/>
    <col min="2520" max="2520" width="11.7109375" bestFit="1" customWidth="1"/>
    <col min="2521" max="2521" width="10" bestFit="1" customWidth="1"/>
    <col min="2522" max="2522" width="10.85546875" bestFit="1" customWidth="1"/>
    <col min="2523" max="2523" width="10.28515625" bestFit="1" customWidth="1"/>
    <col min="2524" max="2524" width="9.5703125" bestFit="1" customWidth="1"/>
    <col min="2525" max="2525" width="12.140625" bestFit="1" customWidth="1"/>
    <col min="2526" max="2526" width="16.28515625" bestFit="1" customWidth="1"/>
    <col min="2527" max="2527" width="13" bestFit="1" customWidth="1"/>
    <col min="2528" max="2528" width="15.42578125" bestFit="1" customWidth="1"/>
    <col min="2529" max="2529" width="15" bestFit="1" customWidth="1"/>
    <col min="2530" max="2530" width="11.28515625" bestFit="1" customWidth="1"/>
    <col min="2531" max="2531" width="12.5703125" bestFit="1" customWidth="1"/>
    <col min="2532" max="2532" width="11.7109375" bestFit="1" customWidth="1"/>
    <col min="2533" max="2533" width="10" bestFit="1" customWidth="1"/>
    <col min="2534" max="2534" width="10.85546875" bestFit="1" customWidth="1"/>
    <col min="2535" max="2535" width="10.28515625" bestFit="1" customWidth="1"/>
    <col min="2536" max="2536" width="9.5703125" bestFit="1" customWidth="1"/>
    <col min="2537" max="2537" width="12.140625" bestFit="1" customWidth="1"/>
    <col min="2538" max="2538" width="16.28515625" bestFit="1" customWidth="1"/>
    <col min="2539" max="2539" width="13" bestFit="1" customWidth="1"/>
    <col min="2540" max="2540" width="15.42578125" bestFit="1" customWidth="1"/>
    <col min="2541" max="2541" width="15" bestFit="1" customWidth="1"/>
    <col min="2542" max="2542" width="11.28515625" bestFit="1" customWidth="1"/>
    <col min="2543" max="2543" width="12.5703125" bestFit="1" customWidth="1"/>
    <col min="2544" max="2544" width="11.7109375" bestFit="1" customWidth="1"/>
    <col min="2545" max="2545" width="10" bestFit="1" customWidth="1"/>
    <col min="2546" max="2546" width="10.85546875" bestFit="1" customWidth="1"/>
    <col min="2547" max="2547" width="10.28515625" bestFit="1" customWidth="1"/>
    <col min="2548" max="2548" width="9.5703125" bestFit="1" customWidth="1"/>
    <col min="2549" max="2549" width="12.140625" bestFit="1" customWidth="1"/>
    <col min="2550" max="2550" width="16.28515625" bestFit="1" customWidth="1"/>
    <col min="2551" max="2551" width="13" bestFit="1" customWidth="1"/>
    <col min="2552" max="2552" width="15.42578125" bestFit="1" customWidth="1"/>
    <col min="2553" max="2553" width="15" bestFit="1" customWidth="1"/>
    <col min="2554" max="2554" width="11.28515625" bestFit="1" customWidth="1"/>
    <col min="2555" max="2555" width="12.5703125" bestFit="1" customWidth="1"/>
    <col min="2556" max="2556" width="11.7109375" bestFit="1" customWidth="1"/>
    <col min="2557" max="2557" width="10" bestFit="1" customWidth="1"/>
    <col min="2558" max="2558" width="10.85546875" bestFit="1" customWidth="1"/>
    <col min="2559" max="2559" width="10.28515625" bestFit="1" customWidth="1"/>
    <col min="2560" max="2560" width="9.5703125" bestFit="1" customWidth="1"/>
    <col min="2561" max="2561" width="12.140625" bestFit="1" customWidth="1"/>
    <col min="2562" max="2562" width="16.28515625" bestFit="1" customWidth="1"/>
    <col min="2563" max="2563" width="13" bestFit="1" customWidth="1"/>
    <col min="2564" max="2564" width="15.42578125" bestFit="1" customWidth="1"/>
    <col min="2565" max="2565" width="15" bestFit="1" customWidth="1"/>
    <col min="2566" max="2566" width="11.28515625" bestFit="1" customWidth="1"/>
    <col min="2567" max="2567" width="12.5703125" bestFit="1" customWidth="1"/>
    <col min="2568" max="2568" width="11.7109375" bestFit="1" customWidth="1"/>
    <col min="2569" max="2569" width="10" bestFit="1" customWidth="1"/>
    <col min="2570" max="2570" width="10.85546875" bestFit="1" customWidth="1"/>
    <col min="2571" max="2571" width="10.28515625" bestFit="1" customWidth="1"/>
    <col min="2572" max="2572" width="9.5703125" bestFit="1" customWidth="1"/>
    <col min="2573" max="2573" width="12.140625" bestFit="1" customWidth="1"/>
    <col min="2574" max="2574" width="16.28515625" bestFit="1" customWidth="1"/>
    <col min="2575" max="2575" width="13" bestFit="1" customWidth="1"/>
    <col min="2576" max="2576" width="15.42578125" bestFit="1" customWidth="1"/>
    <col min="2577" max="2577" width="15" bestFit="1" customWidth="1"/>
    <col min="2578" max="2578" width="11.28515625" bestFit="1" customWidth="1"/>
    <col min="2579" max="2579" width="12.5703125" bestFit="1" customWidth="1"/>
    <col min="2580" max="2580" width="11.7109375" bestFit="1" customWidth="1"/>
    <col min="2581" max="2581" width="10" bestFit="1" customWidth="1"/>
    <col min="2582" max="2582" width="10.85546875" bestFit="1" customWidth="1"/>
    <col min="2583" max="2583" width="10.28515625" bestFit="1" customWidth="1"/>
    <col min="2584" max="2584" width="9.5703125" bestFit="1" customWidth="1"/>
    <col min="2585" max="2585" width="12.140625" bestFit="1" customWidth="1"/>
    <col min="2586" max="2586" width="16.28515625" bestFit="1" customWidth="1"/>
    <col min="2587" max="2587" width="13" bestFit="1" customWidth="1"/>
    <col min="2588" max="2588" width="15.42578125" bestFit="1" customWidth="1"/>
    <col min="2589" max="2589" width="15" bestFit="1" customWidth="1"/>
    <col min="2590" max="2590" width="11.28515625" bestFit="1" customWidth="1"/>
    <col min="2591" max="2591" width="12.5703125" bestFit="1" customWidth="1"/>
    <col min="2592" max="2592" width="11.7109375" bestFit="1" customWidth="1"/>
    <col min="2593" max="2593" width="10" bestFit="1" customWidth="1"/>
    <col min="2594" max="2594" width="10.85546875" bestFit="1" customWidth="1"/>
    <col min="2595" max="2595" width="10.28515625" bestFit="1" customWidth="1"/>
    <col min="2596" max="2596" width="9.5703125" bestFit="1" customWidth="1"/>
    <col min="2597" max="2597" width="12.140625" bestFit="1" customWidth="1"/>
    <col min="2598" max="2598" width="16.28515625" bestFit="1" customWidth="1"/>
    <col min="2599" max="2599" width="13" bestFit="1" customWidth="1"/>
    <col min="2600" max="2600" width="15.42578125" bestFit="1" customWidth="1"/>
    <col min="2601" max="2601" width="15" bestFit="1" customWidth="1"/>
    <col min="2602" max="2602" width="11.28515625" bestFit="1" customWidth="1"/>
    <col min="2603" max="2603" width="12.5703125" bestFit="1" customWidth="1"/>
    <col min="2604" max="2604" width="11.7109375" bestFit="1" customWidth="1"/>
    <col min="2605" max="2605" width="10" bestFit="1" customWidth="1"/>
    <col min="2606" max="2606" width="10.85546875" bestFit="1" customWidth="1"/>
    <col min="2607" max="2607" width="10.28515625" bestFit="1" customWidth="1"/>
    <col min="2608" max="2608" width="9.5703125" bestFit="1" customWidth="1"/>
    <col min="2609" max="2609" width="12.140625" bestFit="1" customWidth="1"/>
    <col min="2610" max="2610" width="16.28515625" bestFit="1" customWidth="1"/>
    <col min="2611" max="2611" width="13" bestFit="1" customWidth="1"/>
    <col min="2612" max="2612" width="15.42578125" bestFit="1" customWidth="1"/>
    <col min="2613" max="2613" width="15" bestFit="1" customWidth="1"/>
    <col min="2614" max="2614" width="11.28515625" bestFit="1" customWidth="1"/>
    <col min="2615" max="2615" width="12.5703125" bestFit="1" customWidth="1"/>
    <col min="2616" max="2616" width="11.7109375" bestFit="1" customWidth="1"/>
    <col min="2617" max="2617" width="10" bestFit="1" customWidth="1"/>
    <col min="2618" max="2618" width="10.85546875" bestFit="1" customWidth="1"/>
    <col min="2619" max="2619" width="10.28515625" bestFit="1" customWidth="1"/>
    <col min="2620" max="2620" width="9.5703125" bestFit="1" customWidth="1"/>
    <col min="2621" max="2621" width="12.140625" bestFit="1" customWidth="1"/>
    <col min="2622" max="2622" width="16.28515625" bestFit="1" customWidth="1"/>
    <col min="2623" max="2623" width="13" bestFit="1" customWidth="1"/>
    <col min="2624" max="2624" width="15.42578125" bestFit="1" customWidth="1"/>
    <col min="2625" max="2625" width="15" bestFit="1" customWidth="1"/>
    <col min="2626" max="2626" width="11.28515625" bestFit="1" customWidth="1"/>
    <col min="2627" max="2627" width="12.5703125" bestFit="1" customWidth="1"/>
    <col min="2628" max="2628" width="11.7109375" bestFit="1" customWidth="1"/>
    <col min="2629" max="2629" width="10" bestFit="1" customWidth="1"/>
    <col min="2630" max="2630" width="10.85546875" bestFit="1" customWidth="1"/>
    <col min="2631" max="2631" width="10.28515625" bestFit="1" customWidth="1"/>
    <col min="2632" max="2632" width="9.5703125" bestFit="1" customWidth="1"/>
    <col min="2633" max="2633" width="12.140625" bestFit="1" customWidth="1"/>
    <col min="2634" max="2634" width="16.28515625" bestFit="1" customWidth="1"/>
    <col min="2635" max="2635" width="13" bestFit="1" customWidth="1"/>
    <col min="2636" max="2636" width="15.42578125" bestFit="1" customWidth="1"/>
    <col min="2637" max="2637" width="15" bestFit="1" customWidth="1"/>
    <col min="2638" max="2638" width="11.28515625" bestFit="1" customWidth="1"/>
    <col min="2639" max="2639" width="12.5703125" bestFit="1" customWidth="1"/>
    <col min="2640" max="2640" width="11.7109375" bestFit="1" customWidth="1"/>
    <col min="2641" max="2641" width="10" bestFit="1" customWidth="1"/>
    <col min="2642" max="2642" width="10.85546875" bestFit="1" customWidth="1"/>
    <col min="2643" max="2643" width="10.28515625" bestFit="1" customWidth="1"/>
    <col min="2644" max="2644" width="9.5703125" bestFit="1" customWidth="1"/>
    <col min="2645" max="2645" width="12.140625" bestFit="1" customWidth="1"/>
    <col min="2646" max="2646" width="16.28515625" bestFit="1" customWidth="1"/>
    <col min="2647" max="2647" width="13" bestFit="1" customWidth="1"/>
    <col min="2648" max="2648" width="15.42578125" bestFit="1" customWidth="1"/>
    <col min="2649" max="2649" width="15" bestFit="1" customWidth="1"/>
    <col min="2650" max="2650" width="11.28515625" bestFit="1" customWidth="1"/>
    <col min="2651" max="2651" width="12.5703125" bestFit="1" customWidth="1"/>
    <col min="2652" max="2652" width="11.7109375" bestFit="1" customWidth="1"/>
    <col min="2653" max="2653" width="10" bestFit="1" customWidth="1"/>
    <col min="2654" max="2654" width="10.85546875" bestFit="1" customWidth="1"/>
    <col min="2655" max="2655" width="10.28515625" bestFit="1" customWidth="1"/>
    <col min="2656" max="2656" width="9.5703125" bestFit="1" customWidth="1"/>
    <col min="2657" max="2657" width="12.140625" bestFit="1" customWidth="1"/>
    <col min="2658" max="2658" width="16.28515625" bestFit="1" customWidth="1"/>
    <col min="2659" max="2659" width="13" bestFit="1" customWidth="1"/>
    <col min="2660" max="2660" width="15.42578125" bestFit="1" customWidth="1"/>
    <col min="2661" max="2661" width="15" bestFit="1" customWidth="1"/>
    <col min="2662" max="2662" width="11.28515625" bestFit="1" customWidth="1"/>
    <col min="2663" max="2663" width="12.5703125" bestFit="1" customWidth="1"/>
    <col min="2664" max="2664" width="11.7109375" bestFit="1" customWidth="1"/>
    <col min="2665" max="2665" width="10" bestFit="1" customWidth="1"/>
    <col min="2666" max="2666" width="10.85546875" bestFit="1" customWidth="1"/>
    <col min="2667" max="2667" width="10.28515625" bestFit="1" customWidth="1"/>
    <col min="2668" max="2668" width="9.5703125" bestFit="1" customWidth="1"/>
    <col min="2669" max="2669" width="12.140625" bestFit="1" customWidth="1"/>
    <col min="2670" max="2670" width="16.28515625" bestFit="1" customWidth="1"/>
    <col min="2671" max="2671" width="13" bestFit="1" customWidth="1"/>
    <col min="2672" max="2672" width="15.42578125" bestFit="1" customWidth="1"/>
    <col min="2673" max="2673" width="15" bestFit="1" customWidth="1"/>
    <col min="2674" max="2674" width="11.28515625" bestFit="1" customWidth="1"/>
    <col min="2675" max="2675" width="12.5703125" bestFit="1" customWidth="1"/>
    <col min="2676" max="2676" width="11.7109375" bestFit="1" customWidth="1"/>
    <col min="2677" max="2677" width="10" bestFit="1" customWidth="1"/>
    <col min="2678" max="2678" width="10.85546875" bestFit="1" customWidth="1"/>
    <col min="2679" max="2679" width="10.28515625" bestFit="1" customWidth="1"/>
    <col min="2680" max="2680" width="9.5703125" bestFit="1" customWidth="1"/>
    <col min="2681" max="2681" width="12.140625" bestFit="1" customWidth="1"/>
    <col min="2682" max="2682" width="16.28515625" bestFit="1" customWidth="1"/>
    <col min="2683" max="2683" width="13" bestFit="1" customWidth="1"/>
    <col min="2684" max="2684" width="15.42578125" bestFit="1" customWidth="1"/>
    <col min="2685" max="2685" width="15" bestFit="1" customWidth="1"/>
    <col min="2686" max="2686" width="11.28515625" bestFit="1" customWidth="1"/>
    <col min="2687" max="2687" width="12.5703125" bestFit="1" customWidth="1"/>
    <col min="2688" max="2688" width="11.7109375" bestFit="1" customWidth="1"/>
    <col min="2689" max="2689" width="10" bestFit="1" customWidth="1"/>
    <col min="2690" max="2690" width="10.85546875" bestFit="1" customWidth="1"/>
    <col min="2691" max="2691" width="10.28515625" bestFit="1" customWidth="1"/>
    <col min="2692" max="2692" width="9.5703125" bestFit="1" customWidth="1"/>
    <col min="2693" max="2693" width="12.140625" bestFit="1" customWidth="1"/>
    <col min="2694" max="2694" width="16.28515625" bestFit="1" customWidth="1"/>
    <col min="2695" max="2695" width="13" bestFit="1" customWidth="1"/>
    <col min="2696" max="2696" width="15.42578125" bestFit="1" customWidth="1"/>
    <col min="2697" max="2697" width="15" bestFit="1" customWidth="1"/>
    <col min="2698" max="2698" width="11.28515625" bestFit="1" customWidth="1"/>
    <col min="2699" max="2699" width="12.5703125" bestFit="1" customWidth="1"/>
    <col min="2700" max="2700" width="11.7109375" bestFit="1" customWidth="1"/>
    <col min="2701" max="2701" width="10" bestFit="1" customWidth="1"/>
    <col min="2702" max="2702" width="10.85546875" bestFit="1" customWidth="1"/>
    <col min="2703" max="2703" width="10.28515625" bestFit="1" customWidth="1"/>
    <col min="2704" max="2704" width="9.5703125" bestFit="1" customWidth="1"/>
    <col min="2705" max="2705" width="12.140625" bestFit="1" customWidth="1"/>
    <col min="2706" max="2706" width="16.28515625" bestFit="1" customWidth="1"/>
    <col min="2707" max="2707" width="13" bestFit="1" customWidth="1"/>
    <col min="2708" max="2708" width="15.42578125" bestFit="1" customWidth="1"/>
    <col min="2709" max="2709" width="15" bestFit="1" customWidth="1"/>
    <col min="2710" max="2710" width="11.28515625" bestFit="1" customWidth="1"/>
    <col min="2711" max="2711" width="12.5703125" bestFit="1" customWidth="1"/>
    <col min="2712" max="2712" width="11.7109375" bestFit="1" customWidth="1"/>
    <col min="2713" max="2713" width="10" bestFit="1" customWidth="1"/>
    <col min="2714" max="2714" width="10.85546875" bestFit="1" customWidth="1"/>
    <col min="2715" max="2715" width="10.28515625" bestFit="1" customWidth="1"/>
    <col min="2716" max="2716" width="9.5703125" bestFit="1" customWidth="1"/>
    <col min="2717" max="2717" width="12.140625" bestFit="1" customWidth="1"/>
    <col min="2718" max="2718" width="16.28515625" bestFit="1" customWidth="1"/>
    <col min="2719" max="2719" width="13" bestFit="1" customWidth="1"/>
    <col min="2720" max="2720" width="15.42578125" bestFit="1" customWidth="1"/>
    <col min="2721" max="2721" width="39.42578125" bestFit="1" customWidth="1"/>
    <col min="2722" max="2722" width="11.28515625" bestFit="1" customWidth="1"/>
    <col min="2723" max="2723" width="12.5703125" bestFit="1" customWidth="1"/>
    <col min="2724" max="2724" width="11.7109375" bestFit="1" customWidth="1"/>
    <col min="2725" max="2725" width="10" bestFit="1" customWidth="1"/>
    <col min="2726" max="2726" width="10.85546875" bestFit="1" customWidth="1"/>
    <col min="2727" max="2727" width="10.28515625" bestFit="1" customWidth="1"/>
    <col min="2728" max="2728" width="9.5703125" bestFit="1" customWidth="1"/>
    <col min="2729" max="2729" width="12.140625" bestFit="1" customWidth="1"/>
    <col min="2730" max="2730" width="16.28515625" bestFit="1" customWidth="1"/>
    <col min="2731" max="2731" width="13" bestFit="1" customWidth="1"/>
    <col min="2732" max="2732" width="15.42578125" bestFit="1" customWidth="1"/>
    <col min="2733" max="2733" width="15" bestFit="1" customWidth="1"/>
    <col min="2734" max="2734" width="11.28515625" bestFit="1" customWidth="1"/>
    <col min="2735" max="2735" width="12.5703125" bestFit="1" customWidth="1"/>
    <col min="2736" max="2736" width="11.7109375" bestFit="1" customWidth="1"/>
    <col min="2737" max="2737" width="10" bestFit="1" customWidth="1"/>
    <col min="2738" max="2738" width="10.85546875" bestFit="1" customWidth="1"/>
    <col min="2739" max="2739" width="10.28515625" bestFit="1" customWidth="1"/>
    <col min="2740" max="2740" width="9.5703125" bestFit="1" customWidth="1"/>
    <col min="2741" max="2741" width="12.140625" bestFit="1" customWidth="1"/>
    <col min="2742" max="2742" width="16.28515625" bestFit="1" customWidth="1"/>
    <col min="2743" max="2743" width="13" bestFit="1" customWidth="1"/>
    <col min="2744" max="2744" width="15.42578125" bestFit="1" customWidth="1"/>
    <col min="2745" max="2745" width="15" bestFit="1" customWidth="1"/>
    <col min="2746" max="2746" width="11.28515625" bestFit="1" customWidth="1"/>
    <col min="2747" max="2747" width="12.5703125" bestFit="1" customWidth="1"/>
    <col min="2748" max="2748" width="11.7109375" bestFit="1" customWidth="1"/>
    <col min="2749" max="2749" width="10" bestFit="1" customWidth="1"/>
    <col min="2750" max="2750" width="10.85546875" bestFit="1" customWidth="1"/>
    <col min="2751" max="2751" width="10.28515625" bestFit="1" customWidth="1"/>
    <col min="2752" max="2752" width="9.5703125" bestFit="1" customWidth="1"/>
    <col min="2753" max="2753" width="12.140625" bestFit="1" customWidth="1"/>
    <col min="2754" max="2754" width="11.28515625" bestFit="1" customWidth="1"/>
    <col min="2755" max="2755" width="12.5703125" bestFit="1" customWidth="1"/>
    <col min="2756" max="2756" width="11.7109375" bestFit="1" customWidth="1"/>
    <col min="2757" max="2757" width="10" bestFit="1" customWidth="1"/>
    <col min="2758" max="2758" width="10.85546875" bestFit="1" customWidth="1"/>
    <col min="2759" max="2759" width="10.28515625" bestFit="1" customWidth="1"/>
    <col min="2760" max="2760" width="9.5703125" bestFit="1" customWidth="1"/>
    <col min="2761" max="2761" width="12.140625" bestFit="1" customWidth="1"/>
    <col min="2762" max="2762" width="16.28515625" bestFit="1" customWidth="1"/>
    <col min="2763" max="2763" width="13" bestFit="1" customWidth="1"/>
    <col min="2764" max="2764" width="15.42578125" bestFit="1" customWidth="1"/>
    <col min="2765" max="2765" width="15" bestFit="1" customWidth="1"/>
    <col min="2766" max="2766" width="11.28515625" bestFit="1" customWidth="1"/>
    <col min="2767" max="2767" width="12.5703125" bestFit="1" customWidth="1"/>
    <col min="2768" max="2768" width="11.7109375" bestFit="1" customWidth="1"/>
    <col min="2769" max="2769" width="10" bestFit="1" customWidth="1"/>
    <col min="2770" max="2770" width="10.85546875" bestFit="1" customWidth="1"/>
    <col min="2771" max="2771" width="10.28515625" bestFit="1" customWidth="1"/>
    <col min="2772" max="2772" width="9.5703125" bestFit="1" customWidth="1"/>
    <col min="2773" max="2773" width="12.140625" bestFit="1" customWidth="1"/>
    <col min="2774" max="2774" width="16.28515625" bestFit="1" customWidth="1"/>
    <col min="2775" max="2775" width="13" bestFit="1" customWidth="1"/>
    <col min="2776" max="2776" width="15.42578125" bestFit="1" customWidth="1"/>
    <col min="2777" max="2777" width="15" bestFit="1" customWidth="1"/>
    <col min="2778" max="2778" width="11.28515625" bestFit="1" customWidth="1"/>
    <col min="2779" max="2779" width="12.5703125" bestFit="1" customWidth="1"/>
    <col min="2780" max="2780" width="11.7109375" bestFit="1" customWidth="1"/>
    <col min="2781" max="2781" width="10" bestFit="1" customWidth="1"/>
    <col min="2782" max="2782" width="10.85546875" bestFit="1" customWidth="1"/>
    <col min="2783" max="2783" width="10.28515625" bestFit="1" customWidth="1"/>
    <col min="2784" max="2784" width="9.5703125" bestFit="1" customWidth="1"/>
    <col min="2785" max="2785" width="12.140625" bestFit="1" customWidth="1"/>
    <col min="2786" max="2786" width="16.28515625" bestFit="1" customWidth="1"/>
    <col min="2787" max="2787" width="13" bestFit="1" customWidth="1"/>
    <col min="2788" max="2788" width="15.42578125" bestFit="1" customWidth="1"/>
    <col min="2789" max="2789" width="15" bestFit="1" customWidth="1"/>
    <col min="2790" max="2790" width="11.28515625" bestFit="1" customWidth="1"/>
    <col min="2791" max="2791" width="12.5703125" bestFit="1" customWidth="1"/>
    <col min="2792" max="2792" width="11.7109375" bestFit="1" customWidth="1"/>
    <col min="2793" max="2793" width="10" bestFit="1" customWidth="1"/>
    <col min="2794" max="2794" width="10.85546875" bestFit="1" customWidth="1"/>
    <col min="2795" max="2795" width="10.28515625" bestFit="1" customWidth="1"/>
    <col min="2796" max="2796" width="9.5703125" bestFit="1" customWidth="1"/>
    <col min="2797" max="2797" width="12.140625" bestFit="1" customWidth="1"/>
    <col min="2798" max="2798" width="16.28515625" bestFit="1" customWidth="1"/>
    <col min="2799" max="2799" width="13" bestFit="1" customWidth="1"/>
    <col min="2800" max="2800" width="15.42578125" bestFit="1" customWidth="1"/>
    <col min="2801" max="2801" width="15" bestFit="1" customWidth="1"/>
    <col min="2802" max="2802" width="11.28515625" bestFit="1" customWidth="1"/>
    <col min="2803" max="2803" width="12.5703125" bestFit="1" customWidth="1"/>
    <col min="2804" max="2804" width="11.7109375" bestFit="1" customWidth="1"/>
    <col min="2805" max="2805" width="10" bestFit="1" customWidth="1"/>
    <col min="2806" max="2806" width="10.85546875" bestFit="1" customWidth="1"/>
    <col min="2807" max="2807" width="10.28515625" bestFit="1" customWidth="1"/>
    <col min="2808" max="2808" width="9.5703125" bestFit="1" customWidth="1"/>
    <col min="2809" max="2809" width="12.140625" bestFit="1" customWidth="1"/>
    <col min="2810" max="2810" width="16.28515625" bestFit="1" customWidth="1"/>
    <col min="2811" max="2811" width="13" bestFit="1" customWidth="1"/>
    <col min="2812" max="2812" width="15.42578125" bestFit="1" customWidth="1"/>
    <col min="2813" max="2813" width="15" bestFit="1" customWidth="1"/>
    <col min="2814" max="2814" width="11.28515625" bestFit="1" customWidth="1"/>
    <col min="2815" max="2815" width="12.5703125" bestFit="1" customWidth="1"/>
    <col min="2816" max="2816" width="11.7109375" bestFit="1" customWidth="1"/>
    <col min="2817" max="2817" width="10" bestFit="1" customWidth="1"/>
    <col min="2818" max="2818" width="10.85546875" bestFit="1" customWidth="1"/>
    <col min="2819" max="2819" width="10.28515625" bestFit="1" customWidth="1"/>
    <col min="2820" max="2820" width="9.5703125" bestFit="1" customWidth="1"/>
    <col min="2821" max="2821" width="12.140625" bestFit="1" customWidth="1"/>
    <col min="2822" max="2822" width="16.28515625" bestFit="1" customWidth="1"/>
    <col min="2823" max="2823" width="13" bestFit="1" customWidth="1"/>
    <col min="2824" max="2824" width="15.42578125" bestFit="1" customWidth="1"/>
    <col min="2825" max="2825" width="15" bestFit="1" customWidth="1"/>
    <col min="2826" max="2826" width="11.28515625" bestFit="1" customWidth="1"/>
    <col min="2827" max="2827" width="12.5703125" bestFit="1" customWidth="1"/>
    <col min="2828" max="2828" width="11.7109375" bestFit="1" customWidth="1"/>
    <col min="2829" max="2829" width="10" bestFit="1" customWidth="1"/>
    <col min="2830" max="2830" width="10.85546875" bestFit="1" customWidth="1"/>
    <col min="2831" max="2831" width="10.28515625" bestFit="1" customWidth="1"/>
    <col min="2832" max="2832" width="9.5703125" bestFit="1" customWidth="1"/>
    <col min="2833" max="2833" width="12.140625" bestFit="1" customWidth="1"/>
    <col min="2834" max="2834" width="16.28515625" bestFit="1" customWidth="1"/>
    <col min="2835" max="2835" width="13" bestFit="1" customWidth="1"/>
    <col min="2836" max="2836" width="15.42578125" bestFit="1" customWidth="1"/>
    <col min="2837" max="2837" width="15" bestFit="1" customWidth="1"/>
    <col min="2838" max="2838" width="11.28515625" bestFit="1" customWidth="1"/>
    <col min="2839" max="2839" width="12.5703125" bestFit="1" customWidth="1"/>
    <col min="2840" max="2840" width="11.7109375" bestFit="1" customWidth="1"/>
    <col min="2841" max="2841" width="10" bestFit="1" customWidth="1"/>
    <col min="2842" max="2842" width="10.85546875" bestFit="1" customWidth="1"/>
    <col min="2843" max="2843" width="10.28515625" bestFit="1" customWidth="1"/>
    <col min="2844" max="2844" width="9.5703125" bestFit="1" customWidth="1"/>
    <col min="2845" max="2845" width="12.140625" bestFit="1" customWidth="1"/>
    <col min="2846" max="2846" width="16.28515625" bestFit="1" customWidth="1"/>
    <col min="2847" max="2847" width="13" bestFit="1" customWidth="1"/>
    <col min="2848" max="2848" width="15.42578125" bestFit="1" customWidth="1"/>
    <col min="2849" max="2849" width="15" bestFit="1" customWidth="1"/>
    <col min="2850" max="2850" width="11.28515625" bestFit="1" customWidth="1"/>
    <col min="2851" max="2851" width="12.5703125" bestFit="1" customWidth="1"/>
    <col min="2852" max="2852" width="11.7109375" bestFit="1" customWidth="1"/>
    <col min="2853" max="2853" width="10" bestFit="1" customWidth="1"/>
    <col min="2854" max="2854" width="10.85546875" bestFit="1" customWidth="1"/>
    <col min="2855" max="2855" width="10.28515625" bestFit="1" customWidth="1"/>
    <col min="2856" max="2856" width="9.5703125" bestFit="1" customWidth="1"/>
    <col min="2857" max="2857" width="12.140625" bestFit="1" customWidth="1"/>
    <col min="2858" max="2858" width="16.28515625" bestFit="1" customWidth="1"/>
    <col min="2859" max="2859" width="13" bestFit="1" customWidth="1"/>
    <col min="2860" max="2860" width="15.42578125" bestFit="1" customWidth="1"/>
    <col min="2861" max="2861" width="15" bestFit="1" customWidth="1"/>
    <col min="2862" max="2862" width="11.28515625" bestFit="1" customWidth="1"/>
    <col min="2863" max="2863" width="12.5703125" bestFit="1" customWidth="1"/>
    <col min="2864" max="2864" width="11.7109375" bestFit="1" customWidth="1"/>
    <col min="2865" max="2865" width="10" bestFit="1" customWidth="1"/>
    <col min="2866" max="2866" width="10.85546875" bestFit="1" customWidth="1"/>
    <col min="2867" max="2867" width="10.28515625" bestFit="1" customWidth="1"/>
    <col min="2868" max="2868" width="9.5703125" bestFit="1" customWidth="1"/>
    <col min="2869" max="2869" width="12.140625" bestFit="1" customWidth="1"/>
    <col min="2870" max="2870" width="16.28515625" bestFit="1" customWidth="1"/>
    <col min="2871" max="2871" width="13" bestFit="1" customWidth="1"/>
    <col min="2872" max="2872" width="15.42578125" bestFit="1" customWidth="1"/>
    <col min="2873" max="2873" width="15" bestFit="1" customWidth="1"/>
    <col min="2874" max="2874" width="11.28515625" bestFit="1" customWidth="1"/>
    <col min="2875" max="2875" width="12.5703125" bestFit="1" customWidth="1"/>
    <col min="2876" max="2876" width="11.7109375" bestFit="1" customWidth="1"/>
    <col min="2877" max="2877" width="10" bestFit="1" customWidth="1"/>
    <col min="2878" max="2878" width="10.85546875" bestFit="1" customWidth="1"/>
    <col min="2879" max="2879" width="10.28515625" bestFit="1" customWidth="1"/>
    <col min="2880" max="2880" width="9.5703125" bestFit="1" customWidth="1"/>
    <col min="2881" max="2881" width="12.140625" bestFit="1" customWidth="1"/>
    <col min="2882" max="2882" width="16.28515625" bestFit="1" customWidth="1"/>
    <col min="2883" max="2883" width="13" bestFit="1" customWidth="1"/>
    <col min="2884" max="2884" width="15.42578125" bestFit="1" customWidth="1"/>
    <col min="2885" max="2885" width="15" bestFit="1" customWidth="1"/>
    <col min="2886" max="2886" width="11.28515625" bestFit="1" customWidth="1"/>
    <col min="2887" max="2887" width="12.5703125" bestFit="1" customWidth="1"/>
    <col min="2888" max="2888" width="11.7109375" bestFit="1" customWidth="1"/>
    <col min="2889" max="2889" width="10" bestFit="1" customWidth="1"/>
    <col min="2890" max="2890" width="10.85546875" bestFit="1" customWidth="1"/>
    <col min="2891" max="2891" width="10.28515625" bestFit="1" customWidth="1"/>
    <col min="2892" max="2892" width="9.5703125" bestFit="1" customWidth="1"/>
    <col min="2893" max="2893" width="12.140625" bestFit="1" customWidth="1"/>
    <col min="2894" max="2894" width="16.28515625" bestFit="1" customWidth="1"/>
    <col min="2895" max="2895" width="13" bestFit="1" customWidth="1"/>
    <col min="2896" max="2896" width="15.42578125" bestFit="1" customWidth="1"/>
    <col min="2897" max="2897" width="15" bestFit="1" customWidth="1"/>
    <col min="2898" max="2898" width="11.28515625" bestFit="1" customWidth="1"/>
    <col min="2899" max="2899" width="12.5703125" bestFit="1" customWidth="1"/>
    <col min="2900" max="2900" width="11.7109375" bestFit="1" customWidth="1"/>
    <col min="2901" max="2901" width="10" bestFit="1" customWidth="1"/>
    <col min="2902" max="2902" width="10.85546875" bestFit="1" customWidth="1"/>
    <col min="2903" max="2903" width="10.28515625" bestFit="1" customWidth="1"/>
    <col min="2904" max="2904" width="9.5703125" bestFit="1" customWidth="1"/>
    <col min="2905" max="2905" width="12.140625" bestFit="1" customWidth="1"/>
    <col min="2906" max="2906" width="16.28515625" bestFit="1" customWidth="1"/>
    <col min="2907" max="2907" width="13" bestFit="1" customWidth="1"/>
    <col min="2908" max="2908" width="15.42578125" bestFit="1" customWidth="1"/>
    <col min="2909" max="2909" width="15" bestFit="1" customWidth="1"/>
    <col min="2910" max="2910" width="11.28515625" bestFit="1" customWidth="1"/>
    <col min="2911" max="2911" width="12.5703125" bestFit="1" customWidth="1"/>
    <col min="2912" max="2912" width="11.7109375" bestFit="1" customWidth="1"/>
    <col min="2913" max="2913" width="10" bestFit="1" customWidth="1"/>
    <col min="2914" max="2914" width="10.85546875" bestFit="1" customWidth="1"/>
    <col min="2915" max="2915" width="10.28515625" bestFit="1" customWidth="1"/>
    <col min="2916" max="2916" width="9.5703125" bestFit="1" customWidth="1"/>
    <col min="2917" max="2917" width="12.140625" bestFit="1" customWidth="1"/>
    <col min="2918" max="2918" width="16.28515625" bestFit="1" customWidth="1"/>
    <col min="2919" max="2919" width="13" bestFit="1" customWidth="1"/>
    <col min="2920" max="2920" width="15.42578125" bestFit="1" customWidth="1"/>
    <col min="2921" max="2921" width="15" bestFit="1" customWidth="1"/>
    <col min="2922" max="2922" width="11.28515625" bestFit="1" customWidth="1"/>
    <col min="2923" max="2923" width="12.5703125" bestFit="1" customWidth="1"/>
    <col min="2924" max="2924" width="11.7109375" bestFit="1" customWidth="1"/>
    <col min="2925" max="2925" width="10" bestFit="1" customWidth="1"/>
    <col min="2926" max="2926" width="10.85546875" bestFit="1" customWidth="1"/>
    <col min="2927" max="2927" width="10.28515625" bestFit="1" customWidth="1"/>
    <col min="2928" max="2928" width="9.5703125" bestFit="1" customWidth="1"/>
    <col min="2929" max="2929" width="12.140625" bestFit="1" customWidth="1"/>
    <col min="2930" max="2930" width="16.28515625" bestFit="1" customWidth="1"/>
    <col min="2931" max="2931" width="13" bestFit="1" customWidth="1"/>
    <col min="2932" max="2932" width="15.42578125" bestFit="1" customWidth="1"/>
    <col min="2933" max="2933" width="15" bestFit="1" customWidth="1"/>
    <col min="2934" max="2934" width="11.28515625" bestFit="1" customWidth="1"/>
    <col min="2935" max="2935" width="12.5703125" bestFit="1" customWidth="1"/>
    <col min="2936" max="2936" width="11.7109375" bestFit="1" customWidth="1"/>
    <col min="2937" max="2937" width="10" bestFit="1" customWidth="1"/>
    <col min="2938" max="2938" width="10.85546875" bestFit="1" customWidth="1"/>
    <col min="2939" max="2939" width="10.28515625" bestFit="1" customWidth="1"/>
    <col min="2940" max="2940" width="9.5703125" bestFit="1" customWidth="1"/>
    <col min="2941" max="2941" width="12.140625" bestFit="1" customWidth="1"/>
    <col min="2942" max="2942" width="16.28515625" bestFit="1" customWidth="1"/>
    <col min="2943" max="2943" width="13" bestFit="1" customWidth="1"/>
    <col min="2944" max="2944" width="15.42578125" bestFit="1" customWidth="1"/>
    <col min="2945" max="2945" width="15" bestFit="1" customWidth="1"/>
    <col min="2946" max="2946" width="11.28515625" bestFit="1" customWidth="1"/>
    <col min="2947" max="2947" width="12.5703125" bestFit="1" customWidth="1"/>
    <col min="2948" max="2948" width="11.7109375" bestFit="1" customWidth="1"/>
    <col min="2949" max="2949" width="10" bestFit="1" customWidth="1"/>
    <col min="2950" max="2950" width="10.85546875" bestFit="1" customWidth="1"/>
    <col min="2951" max="2951" width="10.28515625" bestFit="1" customWidth="1"/>
    <col min="2952" max="2952" width="9.5703125" bestFit="1" customWidth="1"/>
    <col min="2953" max="2953" width="12.140625" bestFit="1" customWidth="1"/>
    <col min="2954" max="2954" width="16.28515625" bestFit="1" customWidth="1"/>
    <col min="2955" max="2955" width="13" bestFit="1" customWidth="1"/>
    <col min="2956" max="2956" width="15.42578125" bestFit="1" customWidth="1"/>
    <col min="2957" max="2957" width="15" bestFit="1" customWidth="1"/>
    <col min="2958" max="2958" width="11.28515625" bestFit="1" customWidth="1"/>
    <col min="2959" max="2959" width="12.5703125" bestFit="1" customWidth="1"/>
    <col min="2960" max="2960" width="11.7109375" bestFit="1" customWidth="1"/>
    <col min="2961" max="2961" width="10" bestFit="1" customWidth="1"/>
    <col min="2962" max="2962" width="10.85546875" bestFit="1" customWidth="1"/>
    <col min="2963" max="2963" width="10.28515625" bestFit="1" customWidth="1"/>
    <col min="2964" max="2964" width="9.5703125" bestFit="1" customWidth="1"/>
    <col min="2965" max="2965" width="12.140625" bestFit="1" customWidth="1"/>
    <col min="2966" max="2966" width="16.28515625" bestFit="1" customWidth="1"/>
    <col min="2967" max="2967" width="13" bestFit="1" customWidth="1"/>
    <col min="2968" max="2968" width="15.42578125" bestFit="1" customWidth="1"/>
    <col min="2969" max="2969" width="15" bestFit="1" customWidth="1"/>
    <col min="2970" max="2970" width="11.28515625" bestFit="1" customWidth="1"/>
    <col min="2971" max="2971" width="12.5703125" bestFit="1" customWidth="1"/>
    <col min="2972" max="2972" width="11.7109375" bestFit="1" customWidth="1"/>
    <col min="2973" max="2973" width="10" bestFit="1" customWidth="1"/>
    <col min="2974" max="2974" width="10.85546875" bestFit="1" customWidth="1"/>
    <col min="2975" max="2975" width="10.28515625" bestFit="1" customWidth="1"/>
    <col min="2976" max="2976" width="9.5703125" bestFit="1" customWidth="1"/>
    <col min="2977" max="2977" width="12.140625" bestFit="1" customWidth="1"/>
    <col min="2978" max="2978" width="16.28515625" bestFit="1" customWidth="1"/>
    <col min="2979" max="2979" width="13" bestFit="1" customWidth="1"/>
    <col min="2980" max="2980" width="15.42578125" bestFit="1" customWidth="1"/>
    <col min="2981" max="2981" width="15" bestFit="1" customWidth="1"/>
    <col min="2982" max="2982" width="11.28515625" bestFit="1" customWidth="1"/>
    <col min="2983" max="2983" width="12.5703125" bestFit="1" customWidth="1"/>
    <col min="2984" max="2984" width="11.7109375" bestFit="1" customWidth="1"/>
    <col min="2985" max="2985" width="10" bestFit="1" customWidth="1"/>
    <col min="2986" max="2986" width="10.85546875" bestFit="1" customWidth="1"/>
    <col min="2987" max="2987" width="10.28515625" bestFit="1" customWidth="1"/>
    <col min="2988" max="2988" width="9.5703125" bestFit="1" customWidth="1"/>
    <col min="2989" max="2989" width="12.140625" bestFit="1" customWidth="1"/>
    <col min="2990" max="2990" width="16.28515625" bestFit="1" customWidth="1"/>
    <col min="2991" max="2991" width="13" bestFit="1" customWidth="1"/>
    <col min="2992" max="2992" width="15.42578125" bestFit="1" customWidth="1"/>
    <col min="2993" max="2993" width="15" bestFit="1" customWidth="1"/>
    <col min="2994" max="2994" width="11.28515625" bestFit="1" customWidth="1"/>
    <col min="2995" max="2995" width="12.5703125" bestFit="1" customWidth="1"/>
    <col min="2996" max="2996" width="11.7109375" bestFit="1" customWidth="1"/>
    <col min="2997" max="2997" width="10" bestFit="1" customWidth="1"/>
    <col min="2998" max="2998" width="10.85546875" bestFit="1" customWidth="1"/>
    <col min="2999" max="2999" width="10.28515625" bestFit="1" customWidth="1"/>
    <col min="3000" max="3000" width="9.5703125" bestFit="1" customWidth="1"/>
    <col min="3001" max="3001" width="12.140625" bestFit="1" customWidth="1"/>
    <col min="3002" max="3002" width="16.28515625" bestFit="1" customWidth="1"/>
    <col min="3003" max="3003" width="13" bestFit="1" customWidth="1"/>
    <col min="3004" max="3004" width="15.42578125" bestFit="1" customWidth="1"/>
    <col min="3005" max="3005" width="15" bestFit="1" customWidth="1"/>
    <col min="3006" max="3006" width="11.28515625" bestFit="1" customWidth="1"/>
    <col min="3007" max="3007" width="12.5703125" bestFit="1" customWidth="1"/>
    <col min="3008" max="3008" width="11.7109375" bestFit="1" customWidth="1"/>
    <col min="3009" max="3009" width="10" bestFit="1" customWidth="1"/>
    <col min="3010" max="3010" width="10.85546875" bestFit="1" customWidth="1"/>
    <col min="3011" max="3011" width="10.28515625" bestFit="1" customWidth="1"/>
    <col min="3012" max="3012" width="9.5703125" bestFit="1" customWidth="1"/>
    <col min="3013" max="3013" width="12.140625" bestFit="1" customWidth="1"/>
    <col min="3014" max="3014" width="16.28515625" bestFit="1" customWidth="1"/>
    <col min="3015" max="3015" width="13" bestFit="1" customWidth="1"/>
    <col min="3016" max="3016" width="15.42578125" bestFit="1" customWidth="1"/>
    <col min="3017" max="3017" width="15" bestFit="1" customWidth="1"/>
    <col min="3018" max="3018" width="11.28515625" bestFit="1" customWidth="1"/>
    <col min="3019" max="3019" width="12.5703125" bestFit="1" customWidth="1"/>
    <col min="3020" max="3020" width="11.7109375" bestFit="1" customWidth="1"/>
    <col min="3021" max="3021" width="10" bestFit="1" customWidth="1"/>
    <col min="3022" max="3022" width="10.85546875" bestFit="1" customWidth="1"/>
    <col min="3023" max="3023" width="10.28515625" bestFit="1" customWidth="1"/>
    <col min="3024" max="3024" width="9.5703125" bestFit="1" customWidth="1"/>
    <col min="3025" max="3025" width="12.140625" bestFit="1" customWidth="1"/>
    <col min="3026" max="3026" width="16.28515625" bestFit="1" customWidth="1"/>
    <col min="3027" max="3027" width="13" bestFit="1" customWidth="1"/>
    <col min="3028" max="3028" width="15.42578125" bestFit="1" customWidth="1"/>
    <col min="3029" max="3029" width="15" bestFit="1" customWidth="1"/>
    <col min="3030" max="3030" width="11.28515625" bestFit="1" customWidth="1"/>
    <col min="3031" max="3031" width="12.5703125" bestFit="1" customWidth="1"/>
    <col min="3032" max="3032" width="11.7109375" bestFit="1" customWidth="1"/>
    <col min="3033" max="3033" width="10" bestFit="1" customWidth="1"/>
    <col min="3034" max="3034" width="10.85546875" bestFit="1" customWidth="1"/>
    <col min="3035" max="3035" width="10.28515625" bestFit="1" customWidth="1"/>
    <col min="3036" max="3036" width="9.5703125" bestFit="1" customWidth="1"/>
    <col min="3037" max="3037" width="12.140625" bestFit="1" customWidth="1"/>
    <col min="3038" max="3038" width="16.28515625" bestFit="1" customWidth="1"/>
    <col min="3039" max="3039" width="13" bestFit="1" customWidth="1"/>
    <col min="3040" max="3040" width="15.42578125" bestFit="1" customWidth="1"/>
    <col min="3041" max="3041" width="15" bestFit="1" customWidth="1"/>
    <col min="3042" max="3042" width="11.28515625" bestFit="1" customWidth="1"/>
    <col min="3043" max="3043" width="12.5703125" bestFit="1" customWidth="1"/>
    <col min="3044" max="3044" width="11.7109375" bestFit="1" customWidth="1"/>
    <col min="3045" max="3045" width="10" bestFit="1" customWidth="1"/>
    <col min="3046" max="3046" width="10.85546875" bestFit="1" customWidth="1"/>
    <col min="3047" max="3047" width="10.28515625" bestFit="1" customWidth="1"/>
    <col min="3048" max="3048" width="9.5703125" bestFit="1" customWidth="1"/>
    <col min="3049" max="3049" width="12.140625" bestFit="1" customWidth="1"/>
    <col min="3050" max="3050" width="16.28515625" bestFit="1" customWidth="1"/>
    <col min="3051" max="3051" width="13" bestFit="1" customWidth="1"/>
    <col min="3052" max="3052" width="15.42578125" bestFit="1" customWidth="1"/>
    <col min="3053" max="3053" width="15" bestFit="1" customWidth="1"/>
    <col min="3054" max="3054" width="11.28515625" bestFit="1" customWidth="1"/>
    <col min="3055" max="3055" width="12.5703125" bestFit="1" customWidth="1"/>
    <col min="3056" max="3056" width="11.7109375" bestFit="1" customWidth="1"/>
    <col min="3057" max="3057" width="10" bestFit="1" customWidth="1"/>
    <col min="3058" max="3058" width="10.85546875" bestFit="1" customWidth="1"/>
    <col min="3059" max="3059" width="10.28515625" bestFit="1" customWidth="1"/>
    <col min="3060" max="3060" width="9.5703125" bestFit="1" customWidth="1"/>
    <col min="3061" max="3061" width="12.140625" bestFit="1" customWidth="1"/>
    <col min="3062" max="3062" width="16.28515625" bestFit="1" customWidth="1"/>
    <col min="3063" max="3063" width="13" bestFit="1" customWidth="1"/>
    <col min="3064" max="3064" width="15.42578125" bestFit="1" customWidth="1"/>
    <col min="3065" max="3065" width="15" bestFit="1" customWidth="1"/>
    <col min="3066" max="3066" width="11.28515625" bestFit="1" customWidth="1"/>
    <col min="3067" max="3067" width="12.5703125" bestFit="1" customWidth="1"/>
    <col min="3068" max="3068" width="11.7109375" bestFit="1" customWidth="1"/>
    <col min="3069" max="3069" width="10" bestFit="1" customWidth="1"/>
    <col min="3070" max="3070" width="10.85546875" bestFit="1" customWidth="1"/>
    <col min="3071" max="3071" width="10.28515625" bestFit="1" customWidth="1"/>
    <col min="3072" max="3072" width="9.5703125" bestFit="1" customWidth="1"/>
    <col min="3073" max="3073" width="12.140625" bestFit="1" customWidth="1"/>
    <col min="3074" max="3074" width="16.28515625" bestFit="1" customWidth="1"/>
    <col min="3075" max="3075" width="13" bestFit="1" customWidth="1"/>
    <col min="3076" max="3076" width="15.42578125" bestFit="1" customWidth="1"/>
    <col min="3077" max="3077" width="15" bestFit="1" customWidth="1"/>
    <col min="3078" max="3078" width="11.28515625" bestFit="1" customWidth="1"/>
    <col min="3079" max="3079" width="12.5703125" bestFit="1" customWidth="1"/>
    <col min="3080" max="3080" width="11.7109375" bestFit="1" customWidth="1"/>
    <col min="3081" max="3081" width="10" bestFit="1" customWidth="1"/>
    <col min="3082" max="3082" width="10.85546875" bestFit="1" customWidth="1"/>
    <col min="3083" max="3083" width="10.28515625" bestFit="1" customWidth="1"/>
    <col min="3084" max="3084" width="9.5703125" bestFit="1" customWidth="1"/>
    <col min="3085" max="3085" width="12.140625" bestFit="1" customWidth="1"/>
    <col min="3086" max="3086" width="16.28515625" bestFit="1" customWidth="1"/>
    <col min="3087" max="3087" width="13" bestFit="1" customWidth="1"/>
    <col min="3088" max="3088" width="15.42578125" bestFit="1" customWidth="1"/>
    <col min="3089" max="3089" width="15" bestFit="1" customWidth="1"/>
    <col min="3090" max="3090" width="11.28515625" bestFit="1" customWidth="1"/>
    <col min="3091" max="3091" width="12.5703125" bestFit="1" customWidth="1"/>
    <col min="3092" max="3092" width="11.7109375" bestFit="1" customWidth="1"/>
    <col min="3093" max="3093" width="10" bestFit="1" customWidth="1"/>
    <col min="3094" max="3094" width="10.85546875" bestFit="1" customWidth="1"/>
    <col min="3095" max="3095" width="10.28515625" bestFit="1" customWidth="1"/>
    <col min="3096" max="3096" width="9.5703125" bestFit="1" customWidth="1"/>
    <col min="3097" max="3097" width="12.140625" bestFit="1" customWidth="1"/>
    <col min="3098" max="3098" width="16.28515625" bestFit="1" customWidth="1"/>
    <col min="3099" max="3099" width="13" bestFit="1" customWidth="1"/>
    <col min="3100" max="3100" width="15.42578125" bestFit="1" customWidth="1"/>
    <col min="3101" max="3101" width="15" bestFit="1" customWidth="1"/>
    <col min="3102" max="3102" width="11.28515625" bestFit="1" customWidth="1"/>
    <col min="3103" max="3103" width="12.5703125" bestFit="1" customWidth="1"/>
    <col min="3104" max="3104" width="11.7109375" bestFit="1" customWidth="1"/>
    <col min="3105" max="3105" width="10" bestFit="1" customWidth="1"/>
    <col min="3106" max="3106" width="10.85546875" bestFit="1" customWidth="1"/>
    <col min="3107" max="3107" width="10.28515625" bestFit="1" customWidth="1"/>
    <col min="3108" max="3108" width="9.5703125" bestFit="1" customWidth="1"/>
    <col min="3109" max="3109" width="12.140625" bestFit="1" customWidth="1"/>
    <col min="3110" max="3110" width="16.28515625" bestFit="1" customWidth="1"/>
    <col min="3111" max="3111" width="13" bestFit="1" customWidth="1"/>
    <col min="3112" max="3112" width="15.42578125" bestFit="1" customWidth="1"/>
    <col min="3113" max="3113" width="15" bestFit="1" customWidth="1"/>
    <col min="3114" max="3114" width="11.28515625" bestFit="1" customWidth="1"/>
    <col min="3115" max="3115" width="12.5703125" bestFit="1" customWidth="1"/>
    <col min="3116" max="3116" width="11.7109375" bestFit="1" customWidth="1"/>
    <col min="3117" max="3117" width="10" bestFit="1" customWidth="1"/>
    <col min="3118" max="3118" width="10.85546875" bestFit="1" customWidth="1"/>
    <col min="3119" max="3119" width="10.28515625" bestFit="1" customWidth="1"/>
    <col min="3120" max="3120" width="9.5703125" bestFit="1" customWidth="1"/>
    <col min="3121" max="3121" width="12.140625" bestFit="1" customWidth="1"/>
    <col min="3122" max="3122" width="16.28515625" bestFit="1" customWidth="1"/>
    <col min="3123" max="3123" width="13" bestFit="1" customWidth="1"/>
    <col min="3124" max="3124" width="15.42578125" bestFit="1" customWidth="1"/>
    <col min="3125" max="3125" width="15" bestFit="1" customWidth="1"/>
    <col min="3126" max="3126" width="11.28515625" bestFit="1" customWidth="1"/>
    <col min="3127" max="3127" width="12.5703125" bestFit="1" customWidth="1"/>
    <col min="3128" max="3128" width="11.7109375" bestFit="1" customWidth="1"/>
    <col min="3129" max="3129" width="10" bestFit="1" customWidth="1"/>
    <col min="3130" max="3130" width="10.85546875" bestFit="1" customWidth="1"/>
    <col min="3131" max="3131" width="10.28515625" bestFit="1" customWidth="1"/>
    <col min="3132" max="3132" width="9.5703125" bestFit="1" customWidth="1"/>
    <col min="3133" max="3133" width="12.140625" bestFit="1" customWidth="1"/>
    <col min="3134" max="3134" width="16.28515625" bestFit="1" customWidth="1"/>
    <col min="3135" max="3135" width="13" bestFit="1" customWidth="1"/>
    <col min="3136" max="3136" width="15.42578125" bestFit="1" customWidth="1"/>
    <col min="3137" max="3137" width="15" bestFit="1" customWidth="1"/>
    <col min="3138" max="3138" width="11.28515625" bestFit="1" customWidth="1"/>
    <col min="3139" max="3139" width="12.5703125" bestFit="1" customWidth="1"/>
    <col min="3140" max="3140" width="11.7109375" bestFit="1" customWidth="1"/>
    <col min="3141" max="3141" width="10" bestFit="1" customWidth="1"/>
    <col min="3142" max="3142" width="10.85546875" bestFit="1" customWidth="1"/>
    <col min="3143" max="3143" width="10.28515625" bestFit="1" customWidth="1"/>
    <col min="3144" max="3144" width="9.5703125" bestFit="1" customWidth="1"/>
    <col min="3145" max="3145" width="12.140625" bestFit="1" customWidth="1"/>
    <col min="3146" max="3146" width="16.28515625" bestFit="1" customWidth="1"/>
    <col min="3147" max="3147" width="13" bestFit="1" customWidth="1"/>
    <col min="3148" max="3148" width="15.42578125" bestFit="1" customWidth="1"/>
    <col min="3149" max="3149" width="15" bestFit="1" customWidth="1"/>
    <col min="3150" max="3150" width="11.28515625" bestFit="1" customWidth="1"/>
    <col min="3151" max="3151" width="12.5703125" bestFit="1" customWidth="1"/>
    <col min="3152" max="3152" width="11.7109375" bestFit="1" customWidth="1"/>
    <col min="3153" max="3153" width="10" bestFit="1" customWidth="1"/>
    <col min="3154" max="3154" width="10.85546875" bestFit="1" customWidth="1"/>
    <col min="3155" max="3155" width="10.28515625" bestFit="1" customWidth="1"/>
    <col min="3156" max="3156" width="9.5703125" bestFit="1" customWidth="1"/>
    <col min="3157" max="3157" width="12.140625" bestFit="1" customWidth="1"/>
    <col min="3158" max="3158" width="16.28515625" bestFit="1" customWidth="1"/>
    <col min="3159" max="3159" width="13" bestFit="1" customWidth="1"/>
    <col min="3160" max="3160" width="15.42578125" bestFit="1" customWidth="1"/>
    <col min="3161" max="3161" width="15" bestFit="1" customWidth="1"/>
    <col min="3162" max="3162" width="11.28515625" bestFit="1" customWidth="1"/>
    <col min="3163" max="3163" width="12.5703125" bestFit="1" customWidth="1"/>
    <col min="3164" max="3164" width="11.7109375" bestFit="1" customWidth="1"/>
    <col min="3165" max="3165" width="10" bestFit="1" customWidth="1"/>
    <col min="3166" max="3166" width="10.85546875" bestFit="1" customWidth="1"/>
    <col min="3167" max="3167" width="10.28515625" bestFit="1" customWidth="1"/>
    <col min="3168" max="3168" width="9.5703125" bestFit="1" customWidth="1"/>
    <col min="3169" max="3169" width="12.140625" bestFit="1" customWidth="1"/>
    <col min="3170" max="3170" width="16.28515625" bestFit="1" customWidth="1"/>
    <col min="3171" max="3171" width="13" bestFit="1" customWidth="1"/>
    <col min="3172" max="3172" width="15.42578125" bestFit="1" customWidth="1"/>
  </cols>
  <sheetData>
    <row r="1" spans="1:18" ht="21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8" ht="20.25" customHeight="1">
      <c r="A2" s="142" t="s">
        <v>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</row>
    <row r="3" spans="1:18" ht="20.25" customHeight="1">
      <c r="A3" s="142" t="s">
        <v>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</row>
    <row r="4" spans="1:18" ht="21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</row>
    <row r="5" spans="1:18" ht="21">
      <c r="A5" s="142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</row>
    <row r="6" spans="1:18" ht="21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</row>
    <row r="7" spans="1:18" ht="24.6" customHeight="1">
      <c r="A7" s="135" t="s">
        <v>299</v>
      </c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</row>
    <row r="9" spans="1:18">
      <c r="B9" s="5" t="s">
        <v>300</v>
      </c>
      <c r="I9" s="140" t="s">
        <v>301</v>
      </c>
      <c r="J9" s="140"/>
      <c r="K9" s="140"/>
      <c r="L9" s="140"/>
      <c r="M9" s="140"/>
      <c r="N9" s="140"/>
      <c r="O9" s="140"/>
      <c r="P9" s="140"/>
      <c r="Q9" s="140"/>
      <c r="R9" s="140"/>
    </row>
    <row r="10" spans="1:18">
      <c r="B10" s="99" t="s">
        <v>302</v>
      </c>
      <c r="I10" s="141" t="s">
        <v>304</v>
      </c>
      <c r="J10" s="141"/>
      <c r="K10" s="141"/>
      <c r="L10" s="141"/>
      <c r="M10" s="141"/>
      <c r="N10" s="141"/>
      <c r="O10" s="141"/>
      <c r="P10" s="141"/>
      <c r="Q10" s="141"/>
      <c r="R10" s="141"/>
    </row>
    <row r="11" spans="1:18">
      <c r="B11" s="4" t="s">
        <v>58</v>
      </c>
      <c r="C11" t="s">
        <v>314</v>
      </c>
      <c r="I11" s="4" t="s">
        <v>58</v>
      </c>
      <c r="J11" t="s">
        <v>315</v>
      </c>
      <c r="K11" t="s">
        <v>316</v>
      </c>
      <c r="L11" t="s">
        <v>317</v>
      </c>
    </row>
    <row r="12" spans="1:18">
      <c r="B12" s="2">
        <v>2020</v>
      </c>
      <c r="C12" s="3">
        <v>4.0015027322404366</v>
      </c>
      <c r="I12" s="29">
        <v>45292</v>
      </c>
      <c r="J12" s="3">
        <v>2047548.81215663</v>
      </c>
      <c r="K12" s="3">
        <v>5091116.2628681101</v>
      </c>
      <c r="L12" s="3">
        <v>402071.35984092002</v>
      </c>
    </row>
    <row r="13" spans="1:18">
      <c r="B13" s="2">
        <v>2021</v>
      </c>
      <c r="C13" s="3">
        <v>3.1390410958904105</v>
      </c>
      <c r="I13" s="29">
        <v>45323</v>
      </c>
      <c r="J13" s="3">
        <v>2041631.7722032501</v>
      </c>
      <c r="K13" s="3">
        <v>5043717.7270123996</v>
      </c>
      <c r="L13" s="3">
        <v>405336.24260226003</v>
      </c>
    </row>
    <row r="14" spans="1:18">
      <c r="B14" s="2">
        <v>2022</v>
      </c>
      <c r="C14" s="3">
        <v>4.2706301369863011</v>
      </c>
      <c r="I14" s="29">
        <v>45352</v>
      </c>
      <c r="J14" s="3">
        <v>2011437.9020692401</v>
      </c>
      <c r="K14" s="3">
        <v>4961045.3925450202</v>
      </c>
      <c r="L14" s="3">
        <v>399907.21832058002</v>
      </c>
    </row>
    <row r="15" spans="1:18">
      <c r="B15" s="2">
        <v>2023</v>
      </c>
      <c r="C15" s="3">
        <v>6.1130410958904111</v>
      </c>
      <c r="I15" s="29">
        <v>45383</v>
      </c>
      <c r="J15" s="3">
        <v>2094003.30239745</v>
      </c>
      <c r="K15" s="3">
        <v>5003136.0119484402</v>
      </c>
      <c r="L15" s="3">
        <v>404222.69424539001</v>
      </c>
    </row>
    <row r="16" spans="1:18">
      <c r="B16" s="2">
        <v>2024</v>
      </c>
      <c r="C16" s="3">
        <v>4.7198586572438161</v>
      </c>
      <c r="I16" s="29">
        <v>45413</v>
      </c>
      <c r="J16" s="3">
        <v>2216954.1507381601</v>
      </c>
      <c r="K16" s="3">
        <v>5245105.1744411699</v>
      </c>
      <c r="L16" s="3">
        <v>424606.16270841</v>
      </c>
    </row>
    <row r="17" spans="2:12">
      <c r="B17" s="2" t="s">
        <v>283</v>
      </c>
      <c r="C17" s="3">
        <v>22.244073718251375</v>
      </c>
      <c r="I17" s="29">
        <v>45444</v>
      </c>
      <c r="J17" s="3">
        <v>2239870.3297595801</v>
      </c>
      <c r="K17" s="3">
        <v>5262610.4295138903</v>
      </c>
      <c r="L17" s="3">
        <v>427364.50910487998</v>
      </c>
    </row>
    <row r="18" spans="2:12">
      <c r="I18" s="29">
        <v>45474</v>
      </c>
      <c r="J18" s="3">
        <v>2249234.2406888399</v>
      </c>
      <c r="K18" s="3">
        <v>5257236.4251886103</v>
      </c>
      <c r="L18" s="3">
        <v>425108.47957019001</v>
      </c>
    </row>
    <row r="19" spans="2:12">
      <c r="I19" s="29">
        <v>45505</v>
      </c>
      <c r="J19" s="3">
        <v>2265743.88334283</v>
      </c>
      <c r="K19" s="3">
        <v>5294929.8602718804</v>
      </c>
      <c r="L19" s="3">
        <v>428613.38259728998</v>
      </c>
    </row>
  </sheetData>
  <mergeCells count="9">
    <mergeCell ref="I9:R9"/>
    <mergeCell ref="I10:R10"/>
    <mergeCell ref="A1:P1"/>
    <mergeCell ref="A2:P2"/>
    <mergeCell ref="A3:P3"/>
    <mergeCell ref="A4:P4"/>
    <mergeCell ref="A5:P5"/>
    <mergeCell ref="A6:P6"/>
    <mergeCell ref="A7:P7"/>
  </mergeCells>
  <pageMargins left="0.7" right="0.7" top="0.75" bottom="0.75" header="0.3" footer="0.3"/>
  <pageSetup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CD010-B6DF-4F9D-A237-37C8AD15FCCB}">
  <sheetPr>
    <tabColor theme="8" tint="-0.249977111117893"/>
  </sheetPr>
  <dimension ref="A1:AE6"/>
  <sheetViews>
    <sheetView showGridLines="0" zoomScale="80" zoomScaleNormal="80" workbookViewId="0">
      <selection activeCell="H19" sqref="H19"/>
    </sheetView>
  </sheetViews>
  <sheetFormatPr defaultColWidth="11.42578125" defaultRowHeight="14.45"/>
  <cols>
    <col min="2" max="2" width="17.85546875" bestFit="1" customWidth="1"/>
    <col min="3" max="3" width="22.85546875" bestFit="1" customWidth="1"/>
    <col min="4" max="23" width="12" bestFit="1" customWidth="1"/>
    <col min="24" max="24" width="11" bestFit="1" customWidth="1"/>
    <col min="25" max="31" width="12" bestFit="1" customWidth="1"/>
    <col min="32" max="32" width="19.5703125" bestFit="1" customWidth="1"/>
    <col min="33" max="33" width="13.85546875" bestFit="1" customWidth="1"/>
    <col min="34" max="34" width="20.5703125" bestFit="1" customWidth="1"/>
    <col min="35" max="35" width="13.85546875" bestFit="1" customWidth="1"/>
    <col min="36" max="36" width="20.5703125" bestFit="1" customWidth="1"/>
    <col min="37" max="37" width="13.85546875" bestFit="1" customWidth="1"/>
    <col min="38" max="38" width="20.5703125" bestFit="1" customWidth="1"/>
    <col min="39" max="39" width="13.85546875" bestFit="1" customWidth="1"/>
    <col min="40" max="40" width="20.5703125" bestFit="1" customWidth="1"/>
    <col min="41" max="41" width="13.85546875" bestFit="1" customWidth="1"/>
    <col min="42" max="42" width="20.5703125" bestFit="1" customWidth="1"/>
    <col min="43" max="43" width="13.85546875" bestFit="1" customWidth="1"/>
    <col min="44" max="44" width="20.5703125" bestFit="1" customWidth="1"/>
    <col min="45" max="45" width="13.85546875" bestFit="1" customWidth="1"/>
    <col min="46" max="46" width="20.5703125" bestFit="1" customWidth="1"/>
    <col min="47" max="47" width="13.85546875" bestFit="1" customWidth="1"/>
    <col min="48" max="48" width="20.5703125" bestFit="1" customWidth="1"/>
    <col min="49" max="49" width="13.85546875" bestFit="1" customWidth="1"/>
    <col min="50" max="50" width="20.5703125" bestFit="1" customWidth="1"/>
    <col min="51" max="51" width="13.85546875" bestFit="1" customWidth="1"/>
    <col min="52" max="52" width="20.5703125" bestFit="1" customWidth="1"/>
    <col min="53" max="53" width="13.85546875" bestFit="1" customWidth="1"/>
    <col min="54" max="54" width="20.5703125" bestFit="1" customWidth="1"/>
    <col min="55" max="55" width="13.85546875" bestFit="1" customWidth="1"/>
    <col min="56" max="56" width="20.5703125" bestFit="1" customWidth="1"/>
    <col min="57" max="57" width="13.85546875" bestFit="1" customWidth="1"/>
    <col min="58" max="58" width="20.5703125" bestFit="1" customWidth="1"/>
    <col min="59" max="59" width="13.85546875" bestFit="1" customWidth="1"/>
    <col min="60" max="61" width="20.5703125" bestFit="1" customWidth="1"/>
    <col min="62" max="62" width="21.7109375" bestFit="1" customWidth="1"/>
    <col min="63" max="63" width="13.85546875" bestFit="1" customWidth="1"/>
    <col min="64" max="64" width="18.5703125" bestFit="1" customWidth="1"/>
    <col min="65" max="65" width="21.7109375" bestFit="1" customWidth="1"/>
    <col min="66" max="66" width="13.85546875" bestFit="1" customWidth="1"/>
    <col min="67" max="67" width="20.5703125" bestFit="1" customWidth="1"/>
    <col min="68" max="68" width="21.7109375" bestFit="1" customWidth="1"/>
    <col min="69" max="69" width="13.85546875" bestFit="1" customWidth="1"/>
    <col min="70" max="70" width="19.5703125" bestFit="1" customWidth="1"/>
    <col min="71" max="71" width="21.7109375" bestFit="1" customWidth="1"/>
    <col min="72" max="72" width="13.85546875" bestFit="1" customWidth="1"/>
    <col min="73" max="73" width="20.5703125" bestFit="1" customWidth="1"/>
    <col min="74" max="74" width="21.7109375" bestFit="1" customWidth="1"/>
    <col min="75" max="75" width="13.85546875" bestFit="1" customWidth="1"/>
    <col min="76" max="77" width="20.5703125" bestFit="1" customWidth="1"/>
    <col min="78" max="78" width="13.85546875" bestFit="1" customWidth="1"/>
    <col min="79" max="79" width="20.5703125" bestFit="1" customWidth="1"/>
    <col min="80" max="80" width="21.7109375" bestFit="1" customWidth="1"/>
    <col min="81" max="81" width="13.85546875" bestFit="1" customWidth="1"/>
    <col min="82" max="82" width="20.5703125" bestFit="1" customWidth="1"/>
    <col min="83" max="83" width="13.85546875" bestFit="1" customWidth="1"/>
    <col min="84" max="84" width="20.5703125" bestFit="1" customWidth="1"/>
    <col min="85" max="85" width="13.85546875" bestFit="1" customWidth="1"/>
    <col min="86" max="86" width="20.5703125" bestFit="1" customWidth="1"/>
    <col min="87" max="87" width="21.7109375" bestFit="1" customWidth="1"/>
    <col min="88" max="88" width="20.5703125" bestFit="1" customWidth="1"/>
    <col min="89" max="90" width="21.7109375" bestFit="1" customWidth="1"/>
    <col min="91" max="91" width="13.85546875" bestFit="1" customWidth="1"/>
    <col min="92" max="92" width="20.5703125" bestFit="1" customWidth="1"/>
    <col min="93" max="94" width="21.7109375" bestFit="1" customWidth="1"/>
    <col min="95" max="95" width="13.85546875" bestFit="1" customWidth="1"/>
    <col min="96" max="96" width="20.5703125" bestFit="1" customWidth="1"/>
    <col min="97" max="98" width="21.7109375" bestFit="1" customWidth="1"/>
    <col min="99" max="99" width="13.85546875" bestFit="1" customWidth="1"/>
    <col min="100" max="101" width="20.5703125" bestFit="1" customWidth="1"/>
    <col min="102" max="102" width="21.7109375" bestFit="1" customWidth="1"/>
    <col min="103" max="103" width="13.85546875" bestFit="1" customWidth="1"/>
    <col min="104" max="104" width="20.5703125" bestFit="1" customWidth="1"/>
    <col min="105" max="106" width="21.7109375" bestFit="1" customWidth="1"/>
    <col min="107" max="107" width="13.85546875" bestFit="1" customWidth="1"/>
    <col min="108" max="108" width="20.5703125" bestFit="1" customWidth="1"/>
    <col min="109" max="110" width="21.7109375" bestFit="1" customWidth="1"/>
    <col min="111" max="111" width="13.85546875" bestFit="1" customWidth="1"/>
    <col min="112" max="112" width="20.5703125" bestFit="1" customWidth="1"/>
    <col min="113" max="114" width="21.7109375" bestFit="1" customWidth="1"/>
    <col min="115" max="115" width="13.85546875" bestFit="1" customWidth="1"/>
    <col min="116" max="116" width="20.5703125" bestFit="1" customWidth="1"/>
    <col min="117" max="118" width="21.7109375" bestFit="1" customWidth="1"/>
    <col min="119" max="119" width="20.5703125" bestFit="1" customWidth="1"/>
    <col min="120" max="122" width="21.7109375" bestFit="1" customWidth="1"/>
    <col min="123" max="123" width="13.85546875" bestFit="1" customWidth="1"/>
    <col min="124" max="124" width="20.5703125" bestFit="1" customWidth="1"/>
    <col min="125" max="127" width="21.7109375" bestFit="1" customWidth="1"/>
    <col min="128" max="128" width="13.85546875" bestFit="1" customWidth="1"/>
    <col min="129" max="130" width="20.5703125" bestFit="1" customWidth="1"/>
    <col min="131" max="132" width="21.7109375" bestFit="1" customWidth="1"/>
    <col min="133" max="133" width="13.85546875" bestFit="1" customWidth="1"/>
    <col min="134" max="134" width="20.5703125" bestFit="1" customWidth="1"/>
    <col min="135" max="137" width="21.7109375" bestFit="1" customWidth="1"/>
    <col min="138" max="138" width="13.85546875" bestFit="1" customWidth="1"/>
    <col min="139" max="139" width="20.5703125" bestFit="1" customWidth="1"/>
    <col min="140" max="142" width="21.7109375" bestFit="1" customWidth="1"/>
    <col min="143" max="143" width="13.85546875" bestFit="1" customWidth="1"/>
    <col min="144" max="144" width="20.5703125" bestFit="1" customWidth="1"/>
    <col min="145" max="147" width="21.7109375" bestFit="1" customWidth="1"/>
    <col min="148" max="152" width="45.85546875" bestFit="1" customWidth="1"/>
    <col min="153" max="154" width="29.42578125" bestFit="1" customWidth="1"/>
    <col min="155" max="156" width="44.85546875" bestFit="1" customWidth="1"/>
    <col min="157" max="162" width="45.85546875" bestFit="1" customWidth="1"/>
    <col min="163" max="164" width="29.42578125" bestFit="1" customWidth="1"/>
    <col min="165" max="168" width="44.85546875" bestFit="1" customWidth="1"/>
    <col min="169" max="172" width="45.85546875" bestFit="1" customWidth="1"/>
    <col min="173" max="174" width="29.42578125" bestFit="1" customWidth="1"/>
    <col min="175" max="176" width="44.85546875" bestFit="1" customWidth="1"/>
    <col min="177" max="180" width="45.85546875" bestFit="1" customWidth="1"/>
    <col min="181" max="182" width="44.85546875" bestFit="1" customWidth="1"/>
    <col min="183" max="184" width="29.42578125" bestFit="1" customWidth="1"/>
    <col min="185" max="186" width="44.85546875" bestFit="1" customWidth="1"/>
    <col min="187" max="188" width="45.85546875" bestFit="1" customWidth="1"/>
    <col min="189" max="190" width="44.85546875" bestFit="1" customWidth="1"/>
    <col min="191" max="192" width="45.85546875" bestFit="1" customWidth="1"/>
    <col min="193" max="194" width="29.42578125" bestFit="1" customWidth="1"/>
    <col min="195" max="196" width="44.85546875" bestFit="1" customWidth="1"/>
    <col min="197" max="202" width="45.85546875" bestFit="1" customWidth="1"/>
    <col min="203" max="204" width="29.42578125" bestFit="1" customWidth="1"/>
    <col min="205" max="206" width="44.85546875" bestFit="1" customWidth="1"/>
    <col min="207" max="212" width="45.85546875" bestFit="1" customWidth="1"/>
    <col min="213" max="214" width="29.42578125" bestFit="1" customWidth="1"/>
    <col min="215" max="216" width="44.85546875" bestFit="1" customWidth="1"/>
    <col min="217" max="222" width="45.85546875" bestFit="1" customWidth="1"/>
    <col min="223" max="224" width="29.42578125" bestFit="1" customWidth="1"/>
    <col min="225" max="226" width="44.85546875" bestFit="1" customWidth="1"/>
    <col min="227" max="232" width="45.85546875" bestFit="1" customWidth="1"/>
    <col min="233" max="234" width="29.42578125" bestFit="1" customWidth="1"/>
    <col min="235" max="236" width="44.85546875" bestFit="1" customWidth="1"/>
    <col min="237" max="242" width="45.85546875" bestFit="1" customWidth="1"/>
    <col min="243" max="244" width="29.42578125" bestFit="1" customWidth="1"/>
    <col min="245" max="246" width="44.85546875" bestFit="1" customWidth="1"/>
    <col min="247" max="252" width="45.85546875" bestFit="1" customWidth="1"/>
    <col min="253" max="254" width="29.42578125" bestFit="1" customWidth="1"/>
    <col min="255" max="258" width="44.85546875" bestFit="1" customWidth="1"/>
    <col min="259" max="262" width="45.85546875" bestFit="1" customWidth="1"/>
    <col min="263" max="264" width="29.42578125" bestFit="1" customWidth="1"/>
    <col min="265" max="266" width="44.85546875" bestFit="1" customWidth="1"/>
    <col min="267" max="272" width="45.85546875" bestFit="1" customWidth="1"/>
    <col min="273" max="274" width="29.42578125" bestFit="1" customWidth="1"/>
    <col min="275" max="276" width="44.85546875" bestFit="1" customWidth="1"/>
    <col min="277" max="282" width="45.85546875" bestFit="1" customWidth="1"/>
    <col min="283" max="284" width="29.42578125" bestFit="1" customWidth="1"/>
    <col min="285" max="286" width="44.85546875" bestFit="1" customWidth="1"/>
    <col min="287" max="292" width="45.85546875" bestFit="1" customWidth="1"/>
  </cols>
  <sheetData>
    <row r="1" spans="1:31" ht="2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31" ht="20.25" customHeight="1">
      <c r="A2" s="21"/>
      <c r="B2" s="21"/>
      <c r="C2" s="21"/>
      <c r="D2" s="21"/>
      <c r="E2" s="21"/>
      <c r="F2" s="21" t="s">
        <v>0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1" ht="20.25" customHeight="1">
      <c r="A3" s="21"/>
      <c r="B3" s="21"/>
      <c r="C3" s="21"/>
      <c r="D3" s="21"/>
      <c r="E3" s="21"/>
      <c r="F3" s="21" t="s">
        <v>1</v>
      </c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31" ht="2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31" ht="2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31" ht="24.6" customHeight="1">
      <c r="A6" s="89" t="s">
        <v>299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AFE5-BE17-4128-B5BF-95FC29431ED1}">
  <sheetPr>
    <tabColor theme="6" tint="-0.249977111117893"/>
  </sheetPr>
  <dimension ref="A1:AE62"/>
  <sheetViews>
    <sheetView showGridLines="0" zoomScale="80" zoomScaleNormal="80" workbookViewId="0">
      <selection activeCell="T21" sqref="T21"/>
    </sheetView>
  </sheetViews>
  <sheetFormatPr defaultColWidth="10.5703125" defaultRowHeight="13.9"/>
  <cols>
    <col min="1" max="1" width="9.85546875" style="101" bestFit="1" customWidth="1"/>
    <col min="2" max="2" width="10.28515625" style="101" bestFit="1" customWidth="1"/>
    <col min="3" max="3" width="11.85546875" style="101" bestFit="1" customWidth="1"/>
    <col min="4" max="6" width="16.140625" style="101" customWidth="1"/>
    <col min="7" max="7" width="12.7109375" style="104" customWidth="1"/>
    <col min="8" max="8" width="10.5703125" style="101"/>
    <col min="9" max="9" width="10.5703125" style="101" customWidth="1"/>
    <col min="10" max="11" width="10.5703125" style="101"/>
    <col min="12" max="15" width="12.7109375" style="101" bestFit="1" customWidth="1"/>
    <col min="16" max="16384" width="10.5703125" style="101"/>
  </cols>
  <sheetData>
    <row r="1" spans="1:31" customFormat="1" ht="2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31" customFormat="1" ht="20.25" customHeight="1">
      <c r="A2" s="21"/>
      <c r="B2" s="21"/>
      <c r="C2" s="21"/>
      <c r="D2" s="21"/>
      <c r="E2" s="21"/>
      <c r="F2" s="21"/>
      <c r="G2" s="21" t="s">
        <v>0</v>
      </c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1" customFormat="1" ht="20.25" customHeight="1">
      <c r="A3" s="21"/>
      <c r="B3" s="21"/>
      <c r="C3" s="21"/>
      <c r="D3" s="21"/>
      <c r="E3" s="21"/>
      <c r="F3" s="21"/>
      <c r="G3" s="21" t="s">
        <v>1</v>
      </c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31" customFormat="1" ht="2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31" customFormat="1" ht="2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31" customFormat="1" ht="24.6" customHeight="1">
      <c r="A6" s="89" t="s">
        <v>318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31" s="58" customFormat="1" ht="18">
      <c r="A7" s="54" t="s">
        <v>319</v>
      </c>
      <c r="B7" s="55"/>
      <c r="C7" s="56"/>
      <c r="D7" s="56"/>
      <c r="E7" s="56"/>
      <c r="F7" s="57"/>
    </row>
    <row r="8" spans="1:31" s="58" customFormat="1" ht="33" customHeight="1">
      <c r="A8" s="143" t="s">
        <v>320</v>
      </c>
      <c r="B8" s="143"/>
      <c r="C8" s="143"/>
      <c r="D8" s="143"/>
      <c r="E8" s="143"/>
      <c r="F8" s="143"/>
    </row>
    <row r="9" spans="1:31" s="59" customFormat="1" ht="15.6">
      <c r="A9" s="144" t="s">
        <v>321</v>
      </c>
      <c r="B9" s="144"/>
      <c r="C9" s="144"/>
      <c r="D9" s="144"/>
      <c r="E9" s="144"/>
      <c r="F9" s="144"/>
    </row>
    <row r="10" spans="1:31" s="60" customFormat="1" ht="15.6">
      <c r="A10" s="145" t="s">
        <v>322</v>
      </c>
      <c r="B10" s="145"/>
      <c r="C10" s="145"/>
      <c r="D10" s="145"/>
      <c r="E10" s="145"/>
      <c r="F10" s="145"/>
    </row>
    <row r="11" spans="1:31" s="60" customFormat="1" ht="15.6">
      <c r="A11" s="146" t="s">
        <v>323</v>
      </c>
      <c r="B11" s="146"/>
      <c r="C11" s="146"/>
      <c r="D11" s="146"/>
      <c r="E11" s="146"/>
      <c r="F11" s="146"/>
    </row>
    <row r="12" spans="1:31" s="100" customFormat="1" ht="57.6">
      <c r="A12" s="86" t="s">
        <v>131</v>
      </c>
      <c r="B12" s="86" t="s">
        <v>56</v>
      </c>
      <c r="C12" s="86" t="s">
        <v>324</v>
      </c>
      <c r="D12" s="86" t="s">
        <v>325</v>
      </c>
      <c r="E12" s="86" t="s">
        <v>326</v>
      </c>
      <c r="F12" s="86" t="s">
        <v>327</v>
      </c>
    </row>
    <row r="13" spans="1:31" ht="14.45">
      <c r="A13">
        <v>2020</v>
      </c>
      <c r="B13" t="s">
        <v>328</v>
      </c>
      <c r="C13" s="3">
        <v>100</v>
      </c>
      <c r="D13" s="3" t="s">
        <v>329</v>
      </c>
      <c r="E13" s="3" t="s">
        <v>329</v>
      </c>
      <c r="F13" s="3" t="s">
        <v>329</v>
      </c>
      <c r="G13" s="101"/>
    </row>
    <row r="14" spans="1:31" ht="14.45">
      <c r="A14">
        <v>2021</v>
      </c>
      <c r="B14" t="s">
        <v>330</v>
      </c>
      <c r="C14" s="3">
        <v>100.176936255634</v>
      </c>
      <c r="D14" s="3">
        <v>0.17693625563400001</v>
      </c>
      <c r="E14" s="3">
        <v>0.17693625563400001</v>
      </c>
      <c r="F14" s="3" t="s">
        <v>329</v>
      </c>
      <c r="G14" s="101"/>
    </row>
    <row r="15" spans="1:31" ht="14.45">
      <c r="A15">
        <v>2021</v>
      </c>
      <c r="B15" t="s">
        <v>331</v>
      </c>
      <c r="C15" s="3">
        <v>99.921244531563602</v>
      </c>
      <c r="D15" s="3">
        <v>-0.25524011177380002</v>
      </c>
      <c r="E15" s="3">
        <v>-7.8755468436399995E-2</v>
      </c>
      <c r="F15" s="3" t="s">
        <v>329</v>
      </c>
      <c r="G15" s="101"/>
    </row>
    <row r="16" spans="1:31" ht="14.45">
      <c r="A16">
        <v>2021</v>
      </c>
      <c r="B16" t="s">
        <v>332</v>
      </c>
      <c r="C16" s="3">
        <v>99.949181182285201</v>
      </c>
      <c r="D16" s="3">
        <v>2.7958669702900001E-2</v>
      </c>
      <c r="E16" s="3">
        <v>-5.0818817714799999E-2</v>
      </c>
      <c r="F16" s="3" t="s">
        <v>329</v>
      </c>
      <c r="G16" s="101"/>
    </row>
    <row r="17" spans="1:7" ht="14.45">
      <c r="A17">
        <v>2021</v>
      </c>
      <c r="B17" t="s">
        <v>333</v>
      </c>
      <c r="C17" s="3">
        <v>100.2384618811486</v>
      </c>
      <c r="D17" s="3">
        <v>0.28942778264059998</v>
      </c>
      <c r="E17" s="3">
        <v>0.23846188114860001</v>
      </c>
      <c r="F17" s="3" t="s">
        <v>329</v>
      </c>
      <c r="G17" s="101"/>
    </row>
    <row r="18" spans="1:7" ht="14.45">
      <c r="A18">
        <v>2021</v>
      </c>
      <c r="B18" t="s">
        <v>334</v>
      </c>
      <c r="C18" s="3">
        <v>100.22344406661929</v>
      </c>
      <c r="D18" s="3">
        <v>-1.49820879606E-2</v>
      </c>
      <c r="E18" s="3">
        <v>0.2234440666193</v>
      </c>
      <c r="F18" s="3" t="s">
        <v>329</v>
      </c>
      <c r="G18" s="101"/>
    </row>
    <row r="19" spans="1:7" ht="14.45">
      <c r="A19">
        <v>2021</v>
      </c>
      <c r="B19" t="s">
        <v>335</v>
      </c>
      <c r="C19" s="3">
        <v>100.7619232115824</v>
      </c>
      <c r="D19" s="3">
        <v>0.53727862774820001</v>
      </c>
      <c r="E19" s="3">
        <v>0.76192321158230003</v>
      </c>
      <c r="F19" s="3" t="s">
        <v>329</v>
      </c>
      <c r="G19" s="101"/>
    </row>
    <row r="20" spans="1:7" ht="14.45">
      <c r="A20">
        <v>2021</v>
      </c>
      <c r="B20" t="s">
        <v>336</v>
      </c>
      <c r="C20" s="3">
        <v>100.55491275585911</v>
      </c>
      <c r="D20" s="3">
        <v>-0.20544512165430001</v>
      </c>
      <c r="E20" s="3">
        <v>0.55491275585910005</v>
      </c>
      <c r="F20" s="3" t="s">
        <v>329</v>
      </c>
      <c r="G20" s="101"/>
    </row>
    <row r="21" spans="1:7" ht="14.45">
      <c r="A21">
        <v>2021</v>
      </c>
      <c r="B21" t="s">
        <v>337</v>
      </c>
      <c r="C21" s="3">
        <v>100.83323018044329</v>
      </c>
      <c r="D21" s="3">
        <v>0.27678152857630001</v>
      </c>
      <c r="E21" s="3">
        <v>0.83323018044329999</v>
      </c>
      <c r="F21" s="3" t="s">
        <v>329</v>
      </c>
      <c r="G21" s="101"/>
    </row>
    <row r="22" spans="1:7" ht="14.45">
      <c r="A22">
        <v>2021</v>
      </c>
      <c r="B22" t="s">
        <v>338</v>
      </c>
      <c r="C22" s="3">
        <v>101.4674680748347</v>
      </c>
      <c r="D22" s="3">
        <v>0.62899690236679995</v>
      </c>
      <c r="E22" s="3">
        <v>1.4674680748347</v>
      </c>
      <c r="F22" s="3" t="s">
        <v>329</v>
      </c>
      <c r="G22" s="101"/>
    </row>
    <row r="23" spans="1:7" ht="14.45">
      <c r="A23">
        <v>2021</v>
      </c>
      <c r="B23" t="s">
        <v>339</v>
      </c>
      <c r="C23" s="3">
        <v>101.9635622655626</v>
      </c>
      <c r="D23" s="3">
        <v>0.48891945383129998</v>
      </c>
      <c r="E23" s="3">
        <v>1.9635622655625999</v>
      </c>
      <c r="F23" s="3" t="s">
        <v>329</v>
      </c>
      <c r="G23" s="101"/>
    </row>
    <row r="24" spans="1:7" ht="14.45">
      <c r="A24">
        <v>2021</v>
      </c>
      <c r="B24" t="s">
        <v>340</v>
      </c>
      <c r="C24" s="3">
        <v>102.80237964098281</v>
      </c>
      <c r="D24" s="3">
        <v>0.82266385832559996</v>
      </c>
      <c r="E24" s="3">
        <v>2.8023796409827999</v>
      </c>
      <c r="F24" s="3" t="s">
        <v>329</v>
      </c>
      <c r="G24" s="101"/>
    </row>
    <row r="25" spans="1:7" ht="14.45">
      <c r="A25">
        <v>2021</v>
      </c>
      <c r="B25" t="s">
        <v>328</v>
      </c>
      <c r="C25" s="3">
        <v>103.2989079115378</v>
      </c>
      <c r="D25" s="3">
        <v>0.48299297379020001</v>
      </c>
      <c r="E25" s="3">
        <v>3.2989079115378002</v>
      </c>
      <c r="F25" s="3">
        <v>3.2989079115378002</v>
      </c>
      <c r="G25" s="101"/>
    </row>
    <row r="26" spans="1:7" ht="14.45">
      <c r="A26">
        <v>2022</v>
      </c>
      <c r="B26" t="s">
        <v>330</v>
      </c>
      <c r="C26" s="3">
        <v>103.6812098861993</v>
      </c>
      <c r="D26" s="3">
        <v>0.37009294908410001</v>
      </c>
      <c r="E26" s="3">
        <v>0.37009294908410001</v>
      </c>
      <c r="F26" s="3">
        <v>3.4980842512721</v>
      </c>
      <c r="G26" s="101"/>
    </row>
    <row r="27" spans="1:7" ht="14.45">
      <c r="A27">
        <v>2022</v>
      </c>
      <c r="B27" t="s">
        <v>331</v>
      </c>
      <c r="C27" s="3">
        <v>104.81470219171121</v>
      </c>
      <c r="D27" s="3">
        <v>1.0932475679595</v>
      </c>
      <c r="E27" s="3">
        <v>1.4673865492086999</v>
      </c>
      <c r="F27" s="3">
        <v>4.8973145631725998</v>
      </c>
      <c r="G27" s="101"/>
    </row>
    <row r="28" spans="1:7" ht="14.45">
      <c r="A28">
        <v>2022</v>
      </c>
      <c r="B28" t="s">
        <v>332</v>
      </c>
      <c r="C28" s="3">
        <v>105.7394122232167</v>
      </c>
      <c r="D28" s="3">
        <v>0.88223313349129995</v>
      </c>
      <c r="E28" s="3">
        <v>2.3625654530335001</v>
      </c>
      <c r="F28" s="3">
        <v>5.7931750640070998</v>
      </c>
      <c r="G28" s="101"/>
    </row>
    <row r="29" spans="1:7" ht="14.45">
      <c r="A29">
        <v>2022</v>
      </c>
      <c r="B29" t="s">
        <v>333</v>
      </c>
      <c r="C29" s="3">
        <v>107.40707737397631</v>
      </c>
      <c r="D29" s="3">
        <v>1.5771462274057999</v>
      </c>
      <c r="E29" s="3">
        <v>3.9769727923518001</v>
      </c>
      <c r="F29" s="3">
        <v>7.1515617441610004</v>
      </c>
      <c r="G29" s="101"/>
    </row>
    <row r="30" spans="1:7" ht="14.45">
      <c r="A30">
        <v>2022</v>
      </c>
      <c r="B30" t="s">
        <v>334</v>
      </c>
      <c r="C30" s="3">
        <v>108.9570626065734</v>
      </c>
      <c r="D30" s="3">
        <v>1.4430941335461001</v>
      </c>
      <c r="E30" s="3">
        <v>5.4774583869570996</v>
      </c>
      <c r="F30" s="3">
        <v>8.7141472948673009</v>
      </c>
      <c r="G30" s="101"/>
    </row>
    <row r="31" spans="1:7" ht="14.45">
      <c r="A31">
        <v>2022</v>
      </c>
      <c r="B31" t="s">
        <v>335</v>
      </c>
      <c r="C31" s="3">
        <v>110.8941448821309</v>
      </c>
      <c r="D31" s="3">
        <v>1.7778400309413001</v>
      </c>
      <c r="E31" s="3">
        <v>7.3526788657799012</v>
      </c>
      <c r="F31" s="3">
        <v>10.055605676831499</v>
      </c>
      <c r="G31" s="101"/>
    </row>
    <row r="32" spans="1:7" ht="14.45">
      <c r="A32">
        <v>2022</v>
      </c>
      <c r="B32" t="s">
        <v>336</v>
      </c>
      <c r="C32" s="3">
        <v>112.0987000105318</v>
      </c>
      <c r="D32" s="3">
        <v>1.0862206743928999</v>
      </c>
      <c r="E32" s="3">
        <v>8.5187658581346</v>
      </c>
      <c r="F32" s="3">
        <v>11.480082810772499</v>
      </c>
      <c r="G32" s="101"/>
    </row>
    <row r="33" spans="1:7" ht="14.45">
      <c r="A33">
        <v>2022</v>
      </c>
      <c r="B33" t="s">
        <v>337</v>
      </c>
      <c r="C33" s="3">
        <v>113.0627698878224</v>
      </c>
      <c r="D33" s="3">
        <v>0.86001878451760005</v>
      </c>
      <c r="E33" s="3">
        <v>9.4520476292411999</v>
      </c>
      <c r="F33" s="3">
        <v>12.128481538768501</v>
      </c>
      <c r="G33" s="101"/>
    </row>
    <row r="34" spans="1:7" ht="14.45">
      <c r="A34">
        <v>2022</v>
      </c>
      <c r="B34" t="s">
        <v>338</v>
      </c>
      <c r="C34" s="3">
        <v>111.9847258960602</v>
      </c>
      <c r="D34" s="3">
        <v>-0.95349158067840001</v>
      </c>
      <c r="E34" s="3">
        <v>8.4084315702162993</v>
      </c>
      <c r="F34" s="3">
        <v>10.365152517128699</v>
      </c>
      <c r="G34" s="101"/>
    </row>
    <row r="35" spans="1:7" ht="14.45">
      <c r="A35">
        <v>2022</v>
      </c>
      <c r="B35" t="s">
        <v>339</v>
      </c>
      <c r="C35" s="3">
        <v>111.1315125867937</v>
      </c>
      <c r="D35" s="3">
        <v>-0.76190150258389999</v>
      </c>
      <c r="E35" s="3">
        <v>7.5824661011551999</v>
      </c>
      <c r="F35" s="3">
        <v>8.9913986109598998</v>
      </c>
      <c r="G35" s="101"/>
    </row>
    <row r="36" spans="1:7" ht="14.45">
      <c r="A36">
        <v>2022</v>
      </c>
      <c r="B36" t="s">
        <v>340</v>
      </c>
      <c r="C36" s="3">
        <v>111.2887546210888</v>
      </c>
      <c r="D36" s="3">
        <v>0.14149185108250001</v>
      </c>
      <c r="E36" s="3">
        <v>7.734686523882</v>
      </c>
      <c r="F36" s="3">
        <v>8.2550374901272008</v>
      </c>
      <c r="G36" s="102"/>
    </row>
    <row r="37" spans="1:7" ht="14.45">
      <c r="A37">
        <v>2022</v>
      </c>
      <c r="B37" t="s">
        <v>328</v>
      </c>
      <c r="C37" s="3">
        <v>111.43592172240901</v>
      </c>
      <c r="D37" s="3">
        <v>0.1322389686373</v>
      </c>
      <c r="E37" s="3">
        <v>7.8771537622057011</v>
      </c>
      <c r="F37" s="3">
        <v>7.8771537622057011</v>
      </c>
      <c r="G37" s="101"/>
    </row>
    <row r="38" spans="1:7" ht="14.45">
      <c r="A38">
        <v>2023</v>
      </c>
      <c r="B38" t="s">
        <v>330</v>
      </c>
      <c r="C38" s="3">
        <v>111.6147372599812</v>
      </c>
      <c r="D38" s="3">
        <v>0.16046489750189999</v>
      </c>
      <c r="E38" s="3">
        <v>0.16046489750189999</v>
      </c>
      <c r="F38" s="3">
        <v>7.651846831735301</v>
      </c>
      <c r="G38" s="101"/>
    </row>
    <row r="39" spans="1:7" ht="14.45">
      <c r="A39">
        <v>2023</v>
      </c>
      <c r="B39" t="s">
        <v>331</v>
      </c>
      <c r="C39" s="3">
        <v>110.6631642981536</v>
      </c>
      <c r="D39" s="3">
        <v>-0.85255136121599995</v>
      </c>
      <c r="E39" s="3">
        <v>-0.69345450938190001</v>
      </c>
      <c r="F39" s="3">
        <v>5.5798108320197999</v>
      </c>
      <c r="G39" s="101"/>
    </row>
    <row r="40" spans="1:7" ht="14.45">
      <c r="A40">
        <v>2023</v>
      </c>
      <c r="B40" t="s">
        <v>332</v>
      </c>
      <c r="C40" s="3">
        <v>110.4103416289302</v>
      </c>
      <c r="D40" s="3">
        <v>-0.22846144950479999</v>
      </c>
      <c r="E40" s="3">
        <v>-0.9203316826629</v>
      </c>
      <c r="F40" s="3">
        <v>4.4173967941613999</v>
      </c>
      <c r="G40" s="101"/>
    </row>
    <row r="41" spans="1:7" ht="14.45">
      <c r="A41">
        <v>2023</v>
      </c>
      <c r="B41" t="s">
        <v>333</v>
      </c>
      <c r="C41" s="3">
        <v>110.0308367902695</v>
      </c>
      <c r="D41" s="3">
        <v>-0.34372218495270002</v>
      </c>
      <c r="E41" s="3">
        <v>-1.2608904834471</v>
      </c>
      <c r="F41" s="3">
        <v>2.4428179971396999</v>
      </c>
      <c r="G41" s="103"/>
    </row>
    <row r="42" spans="1:7" ht="14.45">
      <c r="A42">
        <v>2023</v>
      </c>
      <c r="B42" t="s">
        <v>334</v>
      </c>
      <c r="C42" s="3">
        <v>109.91499051276421</v>
      </c>
      <c r="D42" s="3">
        <v>-0.1052852826395</v>
      </c>
      <c r="E42" s="3">
        <v>-1.3648482339774</v>
      </c>
      <c r="F42" s="3">
        <v>0.87917926867189999</v>
      </c>
      <c r="G42" s="103"/>
    </row>
    <row r="43" spans="1:7" ht="14.45">
      <c r="A43">
        <v>2023</v>
      </c>
      <c r="B43" t="s">
        <v>335</v>
      </c>
      <c r="C43" s="3">
        <v>109.74253052964031</v>
      </c>
      <c r="D43" s="3">
        <v>-0.15690305964590001</v>
      </c>
      <c r="E43" s="3">
        <v>-1.5196098049846001</v>
      </c>
      <c r="F43" s="3">
        <v>-1.0384807545201</v>
      </c>
      <c r="G43" s="103"/>
    </row>
    <row r="44" spans="1:7" ht="14.45">
      <c r="A44">
        <v>2023</v>
      </c>
      <c r="B44" t="s">
        <v>336</v>
      </c>
      <c r="C44" s="3">
        <v>109.5371319604577</v>
      </c>
      <c r="D44" s="3">
        <v>-0.18716405407389999</v>
      </c>
      <c r="E44" s="3">
        <v>-1.7039296957414001</v>
      </c>
      <c r="F44" s="3">
        <v>-2.2851005853176001</v>
      </c>
      <c r="G44" s="103"/>
    </row>
    <row r="45" spans="1:7" ht="14.45">
      <c r="A45">
        <v>2023</v>
      </c>
      <c r="B45" t="s">
        <v>337</v>
      </c>
      <c r="C45" s="3">
        <v>109.35645599761889</v>
      </c>
      <c r="D45" s="3">
        <v>-0.16494494570480001</v>
      </c>
      <c r="E45" s="3">
        <v>-1.8660640955347001</v>
      </c>
      <c r="F45" s="3">
        <v>-3.2781028572719002</v>
      </c>
      <c r="G45" s="103"/>
    </row>
    <row r="46" spans="1:7" ht="14.45">
      <c r="A46">
        <v>2023</v>
      </c>
      <c r="B46" t="s">
        <v>338</v>
      </c>
      <c r="C46" s="3">
        <v>109.4817431239882</v>
      </c>
      <c r="D46" s="3">
        <v>0.1145676542152</v>
      </c>
      <c r="E46" s="3">
        <v>-1.7536343471799001</v>
      </c>
      <c r="F46" s="3">
        <v>-2.2351108618109001</v>
      </c>
      <c r="G46" s="103"/>
    </row>
    <row r="47" spans="1:7" ht="14.45">
      <c r="A47">
        <v>2023</v>
      </c>
      <c r="B47" t="s">
        <v>339</v>
      </c>
      <c r="C47" s="3">
        <v>109.71020554847399</v>
      </c>
      <c r="D47" s="3">
        <v>0.2086762760317</v>
      </c>
      <c r="E47" s="3">
        <v>-1.5486174899991001</v>
      </c>
      <c r="F47" s="3">
        <v>-1.2789415038417999</v>
      </c>
      <c r="G47" s="103"/>
    </row>
    <row r="48" spans="1:7" ht="14.45">
      <c r="A48">
        <v>2023</v>
      </c>
      <c r="B48" t="s">
        <v>340</v>
      </c>
      <c r="C48" s="3">
        <v>109.4581413491926</v>
      </c>
      <c r="D48" s="3">
        <v>-0.22975455931489999</v>
      </c>
      <c r="E48" s="3">
        <v>-1.7748140300244</v>
      </c>
      <c r="F48" s="3">
        <v>-1.6449220571556999</v>
      </c>
      <c r="G48" s="103"/>
    </row>
    <row r="49" spans="1:7" ht="14.45">
      <c r="A49">
        <v>2023</v>
      </c>
      <c r="B49" t="s">
        <v>328</v>
      </c>
      <c r="C49" s="3">
        <v>109.46875205890341</v>
      </c>
      <c r="D49" s="3">
        <v>9.6938515307999993E-3</v>
      </c>
      <c r="E49" s="3">
        <v>-1.7652922263305999</v>
      </c>
      <c r="F49" s="3">
        <v>-1.7652922263305999</v>
      </c>
      <c r="G49" s="103"/>
    </row>
    <row r="50" spans="1:7" ht="14.45">
      <c r="A50">
        <v>2024</v>
      </c>
      <c r="B50" t="s">
        <v>330</v>
      </c>
      <c r="C50" s="3">
        <v>109.5290663461103</v>
      </c>
      <c r="D50" s="3">
        <v>5.5097263897200002E-2</v>
      </c>
      <c r="E50" s="3">
        <v>5.5097263897200002E-2</v>
      </c>
      <c r="F50" s="3">
        <v>-1.8686339860414001</v>
      </c>
      <c r="G50" s="103"/>
    </row>
    <row r="51" spans="1:7" ht="14.45">
      <c r="A51">
        <v>2024</v>
      </c>
      <c r="B51" t="s">
        <v>331</v>
      </c>
      <c r="C51" s="3">
        <v>109.4111146006764</v>
      </c>
      <c r="D51" s="3">
        <v>-0.1076899031178</v>
      </c>
      <c r="E51" s="3">
        <v>-5.26519734107E-2</v>
      </c>
      <c r="F51" s="3">
        <v>-1.1314060151975001</v>
      </c>
      <c r="G51" s="103"/>
    </row>
    <row r="52" spans="1:7" ht="14.45">
      <c r="A52">
        <v>2024</v>
      </c>
      <c r="B52" t="s">
        <v>332</v>
      </c>
      <c r="C52" s="3">
        <v>109.10052735770989</v>
      </c>
      <c r="D52" s="3">
        <v>-0.2838717474911</v>
      </c>
      <c r="E52" s="3">
        <v>-0.33637425682479999</v>
      </c>
      <c r="F52" s="3">
        <v>-1.1863148432438999</v>
      </c>
      <c r="G52" s="103"/>
    </row>
    <row r="53" spans="1:7" ht="14.45">
      <c r="A53">
        <v>2024</v>
      </c>
      <c r="B53" t="s">
        <v>333</v>
      </c>
      <c r="C53" s="3">
        <v>109.4577819158759</v>
      </c>
      <c r="D53" s="3">
        <v>0.32745447416099999</v>
      </c>
      <c r="E53" s="3">
        <v>-1.00212552177E-2</v>
      </c>
      <c r="F53" s="3">
        <v>-0.52081297489889999</v>
      </c>
      <c r="G53" s="103"/>
    </row>
    <row r="54" spans="1:7" ht="14.45">
      <c r="A54">
        <v>2024</v>
      </c>
      <c r="B54" t="s">
        <v>334</v>
      </c>
      <c r="C54" s="3">
        <v>109.5470326940319</v>
      </c>
      <c r="D54" s="3">
        <v>8.1538997587700002E-2</v>
      </c>
      <c r="E54" s="3">
        <v>7.1509571139E-2</v>
      </c>
      <c r="F54" s="3">
        <v>-0.33476581948989997</v>
      </c>
      <c r="G54" s="103"/>
    </row>
    <row r="55" spans="1:7" ht="14.45">
      <c r="A55">
        <v>2024</v>
      </c>
      <c r="B55" t="s">
        <v>335</v>
      </c>
      <c r="C55" s="3">
        <v>109.70548475794649</v>
      </c>
      <c r="D55" s="3">
        <v>0.14464295382350001</v>
      </c>
      <c r="E55" s="3">
        <v>0.21625595851839999</v>
      </c>
      <c r="F55" s="3">
        <v>-3.3756986935699999E-2</v>
      </c>
      <c r="G55" s="103"/>
    </row>
    <row r="56" spans="1:7" ht="14.45">
      <c r="A56">
        <v>2024</v>
      </c>
      <c r="B56" t="s">
        <v>336</v>
      </c>
      <c r="C56" s="3">
        <v>109.57204643379509</v>
      </c>
      <c r="D56" s="3">
        <v>-0.1216332295927</v>
      </c>
      <c r="E56" s="3">
        <v>9.4359689819199996E-2</v>
      </c>
      <c r="F56" s="3">
        <v>3.1874554968300002E-2</v>
      </c>
      <c r="G56" s="103"/>
    </row>
    <row r="57" spans="1:7" ht="14.45">
      <c r="A57">
        <v>2024</v>
      </c>
      <c r="B57" t="s">
        <v>337</v>
      </c>
      <c r="C57" s="3">
        <v>109.6981995720145</v>
      </c>
      <c r="D57" s="3">
        <v>0.1151325929608</v>
      </c>
      <c r="E57" s="3">
        <v>0.20960092153759999</v>
      </c>
      <c r="F57" s="3">
        <v>0.31250425160369999</v>
      </c>
      <c r="G57" s="103"/>
    </row>
    <row r="58" spans="1:7" ht="14.45">
      <c r="A58">
        <v>2024</v>
      </c>
      <c r="B58" t="s">
        <v>338</v>
      </c>
      <c r="C58" s="3">
        <v>109.3330101849735</v>
      </c>
      <c r="D58" s="3">
        <v>-0.3329037199023</v>
      </c>
      <c r="E58" s="3">
        <v>-0.1240005676295</v>
      </c>
      <c r="F58" s="3">
        <v>-0.13585181855049999</v>
      </c>
      <c r="G58" s="103"/>
    </row>
    <row r="59" spans="1:7">
      <c r="A59" s="105"/>
      <c r="B59" s="106"/>
      <c r="C59" s="107"/>
      <c r="D59" s="108"/>
      <c r="E59" s="108"/>
      <c r="F59" s="108"/>
      <c r="G59" s="103"/>
    </row>
    <row r="60" spans="1:7">
      <c r="A60" s="105"/>
      <c r="B60" s="106"/>
      <c r="C60" s="107"/>
      <c r="D60" s="108"/>
      <c r="E60" s="108"/>
      <c r="F60" s="108"/>
      <c r="G60" s="103"/>
    </row>
    <row r="61" spans="1:7">
      <c r="A61" s="105"/>
      <c r="B61" s="106"/>
      <c r="C61" s="107"/>
      <c r="D61" s="108"/>
      <c r="E61" s="108"/>
      <c r="F61" s="108"/>
      <c r="G61" s="101"/>
    </row>
    <row r="62" spans="1:7">
      <c r="A62" s="109"/>
      <c r="B62" s="110"/>
      <c r="C62" s="110"/>
    </row>
  </sheetData>
  <mergeCells count="4">
    <mergeCell ref="A8:F8"/>
    <mergeCell ref="A9:F9"/>
    <mergeCell ref="A10:F10"/>
    <mergeCell ref="A11:F11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2C093-0F19-4857-A830-E1E607FE3664}">
  <sheetPr>
    <tabColor theme="6" tint="-0.249977111117893"/>
  </sheetPr>
  <dimension ref="A1:AW572"/>
  <sheetViews>
    <sheetView showGridLines="0" zoomScale="80" zoomScaleNormal="80" workbookViewId="0">
      <pane xSplit="4" ySplit="13" topLeftCell="E14" activePane="bottomRight" state="frozen"/>
      <selection pane="bottomRight" activeCell="E4" sqref="E4"/>
      <selection pane="bottomLeft" activeCell="A14" sqref="A14"/>
      <selection pane="topRight" activeCell="E1" sqref="E1"/>
    </sheetView>
  </sheetViews>
  <sheetFormatPr defaultColWidth="11.42578125" defaultRowHeight="14.45"/>
  <cols>
    <col min="1" max="1" width="8.28515625" bestFit="1" customWidth="1"/>
    <col min="2" max="2" width="22.28515625" bestFit="1" customWidth="1"/>
    <col min="3" max="3" width="11" bestFit="1" customWidth="1"/>
    <col min="4" max="4" width="53.28515625" bestFit="1" customWidth="1"/>
    <col min="5" max="49" width="12.7109375" bestFit="1" customWidth="1"/>
  </cols>
  <sheetData>
    <row r="1" spans="1:49" ht="2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</row>
    <row r="2" spans="1:49" ht="20.25" customHeight="1">
      <c r="A2" s="21"/>
      <c r="B2" s="21"/>
      <c r="C2" s="21"/>
      <c r="D2" s="21"/>
      <c r="E2" s="126" t="s">
        <v>0</v>
      </c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</row>
    <row r="3" spans="1:49" ht="20.25" customHeight="1">
      <c r="A3" s="21"/>
      <c r="B3" s="21"/>
      <c r="C3" s="21"/>
      <c r="D3" s="21"/>
      <c r="E3" s="126" t="s">
        <v>1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</row>
    <row r="4" spans="1:49" ht="2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</row>
    <row r="5" spans="1:49" ht="2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</row>
    <row r="6" spans="1:49" ht="24.6" customHeight="1">
      <c r="A6" s="89" t="s">
        <v>318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49" s="58" customFormat="1" ht="18">
      <c r="A7" s="54" t="s">
        <v>341</v>
      </c>
      <c r="B7" s="55"/>
      <c r="C7" s="56"/>
      <c r="D7" s="56"/>
    </row>
    <row r="8" spans="1:49" s="58" customFormat="1" ht="18">
      <c r="A8" s="54" t="s">
        <v>342</v>
      </c>
      <c r="B8" s="55"/>
      <c r="C8" s="56"/>
      <c r="D8" s="56"/>
    </row>
    <row r="9" spans="1:49" s="58" customFormat="1" ht="18">
      <c r="A9" s="54" t="s">
        <v>343</v>
      </c>
      <c r="B9" s="55"/>
      <c r="C9" s="56"/>
      <c r="D9" s="56"/>
    </row>
    <row r="10" spans="1:49" s="58" customFormat="1" ht="18">
      <c r="A10" s="54" t="s">
        <v>344</v>
      </c>
      <c r="B10" s="55"/>
      <c r="C10" s="56"/>
      <c r="D10" s="56"/>
    </row>
    <row r="11" spans="1:49" s="58" customFormat="1" ht="18">
      <c r="A11" s="54" t="s">
        <v>345</v>
      </c>
      <c r="B11" s="55"/>
      <c r="C11" s="56"/>
      <c r="D11" s="56"/>
    </row>
    <row r="12" spans="1:49" s="58" customFormat="1" ht="18">
      <c r="A12" s="54" t="s">
        <v>323</v>
      </c>
      <c r="B12" s="55"/>
      <c r="C12" s="56"/>
      <c r="D12" s="56"/>
    </row>
    <row r="13" spans="1:49" s="111" customFormat="1">
      <c r="A13" t="s">
        <v>198</v>
      </c>
      <c r="B13" t="s">
        <v>346</v>
      </c>
      <c r="C13" t="s">
        <v>347</v>
      </c>
      <c r="D13" t="s">
        <v>348</v>
      </c>
      <c r="E13" t="s">
        <v>349</v>
      </c>
      <c r="F13" t="s">
        <v>350</v>
      </c>
      <c r="G13" t="s">
        <v>351</v>
      </c>
      <c r="H13" t="s">
        <v>352</v>
      </c>
      <c r="I13" t="s">
        <v>353</v>
      </c>
      <c r="J13" t="s">
        <v>354</v>
      </c>
      <c r="K13" t="s">
        <v>355</v>
      </c>
      <c r="L13" t="s">
        <v>356</v>
      </c>
      <c r="M13" s="80" t="s">
        <v>357</v>
      </c>
      <c r="N13" t="s">
        <v>358</v>
      </c>
      <c r="O13" t="s">
        <v>359</v>
      </c>
      <c r="P13" t="s">
        <v>360</v>
      </c>
      <c r="Q13" t="s">
        <v>361</v>
      </c>
      <c r="R13" t="s">
        <v>362</v>
      </c>
      <c r="S13" t="s">
        <v>363</v>
      </c>
      <c r="T13" t="s">
        <v>364</v>
      </c>
      <c r="U13" t="s">
        <v>365</v>
      </c>
      <c r="V13" t="s">
        <v>366</v>
      </c>
      <c r="W13" t="s">
        <v>367</v>
      </c>
      <c r="X13" t="s">
        <v>368</v>
      </c>
      <c r="Y13" s="80" t="s">
        <v>369</v>
      </c>
      <c r="Z13" t="s">
        <v>370</v>
      </c>
      <c r="AA13" t="s">
        <v>371</v>
      </c>
      <c r="AB13" t="s">
        <v>372</v>
      </c>
      <c r="AC13" t="s">
        <v>373</v>
      </c>
      <c r="AD13" t="s">
        <v>374</v>
      </c>
      <c r="AE13" t="s">
        <v>375</v>
      </c>
      <c r="AF13" t="s">
        <v>376</v>
      </c>
      <c r="AG13" t="s">
        <v>377</v>
      </c>
      <c r="AH13" t="s">
        <v>378</v>
      </c>
      <c r="AI13" t="s">
        <v>379</v>
      </c>
      <c r="AJ13" t="s">
        <v>380</v>
      </c>
      <c r="AK13" s="80" t="s">
        <v>381</v>
      </c>
      <c r="AL13" t="s">
        <v>382</v>
      </c>
      <c r="AM13" t="s">
        <v>383</v>
      </c>
      <c r="AN13" t="s">
        <v>384</v>
      </c>
      <c r="AO13" t="s">
        <v>385</v>
      </c>
      <c r="AP13" t="s">
        <v>386</v>
      </c>
      <c r="AQ13" t="s">
        <v>387</v>
      </c>
      <c r="AR13" t="s">
        <v>388</v>
      </c>
      <c r="AS13" t="s">
        <v>389</v>
      </c>
      <c r="AT13" t="s">
        <v>390</v>
      </c>
      <c r="AU13" t="s">
        <v>391</v>
      </c>
      <c r="AV13" t="s">
        <v>392</v>
      </c>
      <c r="AW13" t="s">
        <v>393</v>
      </c>
    </row>
    <row r="14" spans="1:49" s="13" customFormat="1">
      <c r="A14">
        <v>0</v>
      </c>
      <c r="B14" t="s">
        <v>394</v>
      </c>
      <c r="C14">
        <v>0</v>
      </c>
      <c r="D14" t="s">
        <v>395</v>
      </c>
      <c r="E14" s="3">
        <v>0.17693625563400001</v>
      </c>
      <c r="F14" s="3">
        <v>-0.25524011177380002</v>
      </c>
      <c r="G14" s="3">
        <v>2.7958669702900001E-2</v>
      </c>
      <c r="H14" s="3">
        <v>0.28942778264059998</v>
      </c>
      <c r="I14" s="3">
        <v>-1.49820879606E-2</v>
      </c>
      <c r="J14" s="3">
        <v>0.53727862774820001</v>
      </c>
      <c r="K14" s="3">
        <v>-0.20544512165430001</v>
      </c>
      <c r="L14" s="3">
        <v>0.27678152857630001</v>
      </c>
      <c r="M14" s="3">
        <v>0.62899690236679995</v>
      </c>
      <c r="N14" s="3">
        <v>0.48891945383129998</v>
      </c>
      <c r="O14" s="3">
        <v>0.82266385832559996</v>
      </c>
      <c r="P14" s="3">
        <v>0.48299297379020001</v>
      </c>
      <c r="Q14" s="3">
        <v>0.37009294908410001</v>
      </c>
      <c r="R14" s="3">
        <v>1.0932475679595</v>
      </c>
      <c r="S14" s="3">
        <v>0.88223313349129995</v>
      </c>
      <c r="T14" s="3">
        <v>1.5771462274057999</v>
      </c>
      <c r="U14" s="3">
        <v>1.4430941335461001</v>
      </c>
      <c r="V14" s="3">
        <v>1.7778400309413001</v>
      </c>
      <c r="W14" s="3">
        <v>1.0862206743928999</v>
      </c>
      <c r="X14" s="3">
        <v>0.86001878451760005</v>
      </c>
      <c r="Y14" s="3">
        <v>-0.95349158067840001</v>
      </c>
      <c r="Z14" s="3">
        <v>-0.76190150258389999</v>
      </c>
      <c r="AA14" s="3">
        <v>0.14149185108250001</v>
      </c>
      <c r="AB14" s="3">
        <v>0.1322389686373</v>
      </c>
      <c r="AC14" s="3">
        <v>0.16046489750189999</v>
      </c>
      <c r="AD14" s="3">
        <v>-0.85255136121599995</v>
      </c>
      <c r="AE14" s="3">
        <v>-0.22846144950479999</v>
      </c>
      <c r="AF14" s="3">
        <v>-0.34372218495270002</v>
      </c>
      <c r="AG14" s="3">
        <v>-0.1052852826395</v>
      </c>
      <c r="AH14" s="3">
        <v>-0.15690305964590001</v>
      </c>
      <c r="AI14" s="3">
        <v>-0.18716405407389999</v>
      </c>
      <c r="AJ14" s="3">
        <v>-0.16494494570480001</v>
      </c>
      <c r="AK14" s="3">
        <v>0.1145676542152</v>
      </c>
      <c r="AL14" s="3">
        <v>0.2086762760317</v>
      </c>
      <c r="AM14" s="3">
        <v>-0.22975455931489999</v>
      </c>
      <c r="AN14" s="3">
        <v>9.6938515307999993E-3</v>
      </c>
      <c r="AO14" s="3">
        <v>5.5097263897200002E-2</v>
      </c>
      <c r="AP14" s="3">
        <v>-0.1076899031178</v>
      </c>
      <c r="AQ14" s="3">
        <v>-0.2838717474911</v>
      </c>
      <c r="AR14" s="3">
        <v>0.32745447416099999</v>
      </c>
      <c r="AS14" s="3">
        <v>8.1538997587700002E-2</v>
      </c>
      <c r="AT14" s="3">
        <v>0.14464295382350001</v>
      </c>
      <c r="AU14" s="3">
        <v>-0.1216332295927</v>
      </c>
      <c r="AV14" s="3">
        <v>0.1151325929608</v>
      </c>
      <c r="AW14" s="3">
        <v>-0.33</v>
      </c>
    </row>
    <row r="15" spans="1:49" s="13" customFormat="1">
      <c r="A15">
        <v>1</v>
      </c>
      <c r="B15" t="s">
        <v>396</v>
      </c>
      <c r="C15">
        <v>1</v>
      </c>
      <c r="D15" t="s">
        <v>397</v>
      </c>
      <c r="E15" s="3">
        <v>0.33993617504489998</v>
      </c>
      <c r="F15" s="3">
        <v>-2.1946401749838</v>
      </c>
      <c r="G15" s="3">
        <v>-1.3907898041205</v>
      </c>
      <c r="H15" s="3">
        <v>-0.64660110280700001</v>
      </c>
      <c r="I15" s="3">
        <v>-7.4583544483599995E-2</v>
      </c>
      <c r="J15" s="3">
        <v>1.1093315170839</v>
      </c>
      <c r="K15" s="3">
        <v>3.5888911828599997E-2</v>
      </c>
      <c r="L15" s="3">
        <v>0.79011892635570002</v>
      </c>
      <c r="M15" s="3">
        <v>0.83277198546630005</v>
      </c>
      <c r="N15" s="3">
        <v>0.98905121279700003</v>
      </c>
      <c r="O15" s="3">
        <v>1.4642908265943999</v>
      </c>
      <c r="P15" s="3">
        <v>1.8309595875225</v>
      </c>
      <c r="Q15" s="3">
        <v>0.51279396684489997</v>
      </c>
      <c r="R15" s="3">
        <v>1.6759382495796</v>
      </c>
      <c r="S15" s="3">
        <v>0.66260249457380005</v>
      </c>
      <c r="T15" s="3">
        <v>1.4824955571617999</v>
      </c>
      <c r="U15" s="3">
        <v>1.7310889213194001</v>
      </c>
      <c r="V15" s="3">
        <v>2.9115111781704002</v>
      </c>
      <c r="W15" s="3">
        <v>4.4645263708104004</v>
      </c>
      <c r="X15" s="3">
        <v>1.9638424677673001</v>
      </c>
      <c r="Y15" s="3">
        <v>-0.62500476411200001</v>
      </c>
      <c r="Z15" s="3">
        <v>1.0131790075022999</v>
      </c>
      <c r="AA15" s="3">
        <v>0.7974639421395</v>
      </c>
      <c r="AB15" s="3">
        <v>1.1422913769823999</v>
      </c>
      <c r="AC15" s="3">
        <v>-7.0630381996899999E-2</v>
      </c>
      <c r="AD15" s="3">
        <v>-1.8899582710292</v>
      </c>
      <c r="AE15" s="3">
        <v>-1.1064998743573999</v>
      </c>
      <c r="AF15" s="3">
        <v>-0.69535744613219996</v>
      </c>
      <c r="AG15" s="3">
        <v>-0.42648894411830002</v>
      </c>
      <c r="AH15" s="3">
        <v>-0.63241471642460001</v>
      </c>
      <c r="AI15" s="3">
        <v>-0.25134885710260002</v>
      </c>
      <c r="AJ15" s="3">
        <v>0.48000843057350001</v>
      </c>
      <c r="AK15" s="3">
        <v>-1.3735059198121</v>
      </c>
      <c r="AL15" s="3">
        <v>0.39430664660539999</v>
      </c>
      <c r="AM15" s="3">
        <v>-0.95615354688179999</v>
      </c>
      <c r="AN15" s="3">
        <v>1.2992937876332999</v>
      </c>
      <c r="AO15" s="3">
        <v>0.32393561969169998</v>
      </c>
      <c r="AP15" s="3">
        <v>-0.81344335396830003</v>
      </c>
      <c r="AQ15" s="3">
        <v>-0.1196763314797</v>
      </c>
      <c r="AR15" s="3">
        <v>1.112896745956</v>
      </c>
      <c r="AS15" s="3">
        <v>-0.85508606535169995</v>
      </c>
      <c r="AT15" s="3">
        <v>-0.67753348639260003</v>
      </c>
      <c r="AU15" s="3">
        <v>0.49636670207950001</v>
      </c>
      <c r="AV15" s="3">
        <v>1.1775682085695001</v>
      </c>
      <c r="AW15" s="3">
        <v>-1.31</v>
      </c>
    </row>
    <row r="16" spans="1:49" s="13" customFormat="1">
      <c r="A16">
        <v>2</v>
      </c>
      <c r="B16" t="s">
        <v>398</v>
      </c>
      <c r="C16">
        <v>101</v>
      </c>
      <c r="D16" t="s">
        <v>399</v>
      </c>
      <c r="E16" s="3">
        <v>0.399229493632</v>
      </c>
      <c r="F16" s="3">
        <v>-2.3459643705701998</v>
      </c>
      <c r="G16" s="3">
        <v>-1.5245783719803001</v>
      </c>
      <c r="H16" s="3">
        <v>-0.73731811432850003</v>
      </c>
      <c r="I16" s="3">
        <v>-8.5590987164699997E-2</v>
      </c>
      <c r="J16" s="3">
        <v>1.1333990795224</v>
      </c>
      <c r="K16" s="3">
        <v>1.60911652375E-2</v>
      </c>
      <c r="L16" s="3">
        <v>0.75543088355270005</v>
      </c>
      <c r="M16" s="3">
        <v>0.89577458373300001</v>
      </c>
      <c r="N16" s="3">
        <v>0.85609568634400002</v>
      </c>
      <c r="O16" s="3">
        <v>1.4588858507975</v>
      </c>
      <c r="P16" s="3">
        <v>1.8837557886848999</v>
      </c>
      <c r="Q16" s="3">
        <v>0.28685474306719999</v>
      </c>
      <c r="R16" s="3">
        <v>1.4816045087303999</v>
      </c>
      <c r="S16" s="3">
        <v>0.57104127821799999</v>
      </c>
      <c r="T16" s="3">
        <v>1.3184826397603</v>
      </c>
      <c r="U16" s="3">
        <v>1.6167780798897</v>
      </c>
      <c r="V16" s="3">
        <v>3.0516808199304002</v>
      </c>
      <c r="W16" s="3">
        <v>4.8835618912207996</v>
      </c>
      <c r="X16" s="3">
        <v>2.0590718151142</v>
      </c>
      <c r="Y16" s="3">
        <v>-0.69781914768630005</v>
      </c>
      <c r="Z16" s="3">
        <v>1.0588770310966</v>
      </c>
      <c r="AA16" s="3">
        <v>0.85612743657699997</v>
      </c>
      <c r="AB16" s="3">
        <v>1.1895172126204001</v>
      </c>
      <c r="AC16" s="3">
        <v>-7.6086201168799994E-2</v>
      </c>
      <c r="AD16" s="3">
        <v>-2.0380797621904998</v>
      </c>
      <c r="AE16" s="3">
        <v>-1.2633969798813001</v>
      </c>
      <c r="AF16" s="3">
        <v>-0.75441426151199997</v>
      </c>
      <c r="AG16" s="3">
        <v>-0.46566376161840001</v>
      </c>
      <c r="AH16" s="3">
        <v>-0.70843001400960004</v>
      </c>
      <c r="AI16" s="3">
        <v>-0.2551798052091</v>
      </c>
      <c r="AJ16" s="3">
        <v>0.57920100558080001</v>
      </c>
      <c r="AK16" s="3">
        <v>-1.404336202031</v>
      </c>
      <c r="AL16" s="3">
        <v>0.32514255529989999</v>
      </c>
      <c r="AM16" s="3">
        <v>-1.119638772177</v>
      </c>
      <c r="AN16" s="3">
        <v>1.5575413953170001</v>
      </c>
      <c r="AO16" s="3">
        <v>0.24404926500140001</v>
      </c>
      <c r="AP16" s="3">
        <v>-0.89587173717110002</v>
      </c>
      <c r="AQ16" s="3">
        <v>-0.14156857653130001</v>
      </c>
      <c r="AR16" s="3">
        <v>1.0441370609951</v>
      </c>
      <c r="AS16" s="3">
        <v>-0.97052842318370003</v>
      </c>
      <c r="AT16" s="3">
        <v>-0.67317232195950005</v>
      </c>
      <c r="AU16" s="3">
        <v>0.52391436883980003</v>
      </c>
      <c r="AV16" s="3">
        <v>1.2932994843418999</v>
      </c>
      <c r="AW16" s="3">
        <v>-1.47</v>
      </c>
    </row>
    <row r="17" spans="1:49" s="13" customFormat="1">
      <c r="A17">
        <v>3</v>
      </c>
      <c r="B17" t="s">
        <v>400</v>
      </c>
      <c r="C17">
        <v>10101</v>
      </c>
      <c r="D17" t="s">
        <v>401</v>
      </c>
      <c r="E17" s="3">
        <v>-0.67173018028120002</v>
      </c>
      <c r="F17" s="3">
        <v>1.1910006366E-2</v>
      </c>
      <c r="G17" s="3">
        <v>-0.18124203972299999</v>
      </c>
      <c r="H17" s="3">
        <v>0.28330038248229999</v>
      </c>
      <c r="I17" s="3">
        <v>1.7133046048800001E-2</v>
      </c>
      <c r="J17" s="3">
        <v>1.2094395202300001E-2</v>
      </c>
      <c r="K17" s="3">
        <v>0.79506083872620004</v>
      </c>
      <c r="L17" s="3">
        <v>0.62569485356900001</v>
      </c>
      <c r="M17" s="3">
        <v>3.0000480286200002</v>
      </c>
      <c r="N17" s="3">
        <v>1.3161575727628001</v>
      </c>
      <c r="O17" s="3">
        <v>1.2423942485038</v>
      </c>
      <c r="P17" s="3">
        <v>0.87466818001900004</v>
      </c>
      <c r="Q17" s="3">
        <v>0.38859005911700001</v>
      </c>
      <c r="R17" s="3">
        <v>0.31920490471390001</v>
      </c>
      <c r="S17" s="3">
        <v>1.2281650820515</v>
      </c>
      <c r="T17" s="3">
        <v>3.7422994183500999</v>
      </c>
      <c r="U17" s="3">
        <v>2.0111114681514999</v>
      </c>
      <c r="V17" s="3">
        <v>0.87713683829309996</v>
      </c>
      <c r="W17" s="3">
        <v>1.2467978008299001</v>
      </c>
      <c r="X17" s="3">
        <v>2.7109776143699</v>
      </c>
      <c r="Y17" s="3">
        <v>0.70103078150880005</v>
      </c>
      <c r="Z17" s="3">
        <v>0.52596885968579998</v>
      </c>
      <c r="AA17" s="3">
        <v>0.1509251712862</v>
      </c>
      <c r="AB17" s="3">
        <v>0.5348385755924</v>
      </c>
      <c r="AC17" s="3">
        <v>2.8052239114E-2</v>
      </c>
      <c r="AD17" s="3">
        <v>-1.1613005292262</v>
      </c>
      <c r="AE17" s="3">
        <v>-0.83052021970589995</v>
      </c>
      <c r="AF17" s="3">
        <v>0.14458277604469999</v>
      </c>
      <c r="AG17" s="3">
        <v>0.50216347377689996</v>
      </c>
      <c r="AH17" s="3">
        <v>6.5313733735000001E-3</v>
      </c>
      <c r="AI17" s="3">
        <v>7.9035653357300006E-2</v>
      </c>
      <c r="AJ17" s="3">
        <v>0.2126180885557</v>
      </c>
      <c r="AK17" s="3">
        <v>-0.1063016263396</v>
      </c>
      <c r="AL17" s="3">
        <v>-9.7577876812100006E-2</v>
      </c>
      <c r="AM17" s="3">
        <v>-0.11442236632489999</v>
      </c>
      <c r="AN17" s="3">
        <v>0.32780652060479998</v>
      </c>
      <c r="AO17" s="3">
        <v>-0.1099172457735</v>
      </c>
      <c r="AP17" s="3">
        <v>0.60186131848650004</v>
      </c>
      <c r="AQ17" s="3">
        <v>0.16968338704149999</v>
      </c>
      <c r="AR17" s="3">
        <v>0.1246879800427</v>
      </c>
      <c r="AS17" s="3">
        <v>0.32188693438990001</v>
      </c>
      <c r="AT17" s="3">
        <v>1.45182794126E-2</v>
      </c>
      <c r="AU17" s="3">
        <v>-0.2502423879099</v>
      </c>
      <c r="AV17" s="3">
        <v>0.1271435668965</v>
      </c>
      <c r="AW17" s="3">
        <v>0.83</v>
      </c>
    </row>
    <row r="18" spans="1:49" s="13" customFormat="1">
      <c r="A18">
        <v>4</v>
      </c>
      <c r="B18" t="s">
        <v>402</v>
      </c>
      <c r="C18">
        <v>1010101</v>
      </c>
      <c r="D18" t="s">
        <v>403</v>
      </c>
      <c r="E18" s="3">
        <v>-1.6833666915287999</v>
      </c>
      <c r="F18" s="3">
        <v>-0.25207176020599997</v>
      </c>
      <c r="G18" s="3">
        <v>4.0251874738099998E-2</v>
      </c>
      <c r="H18" s="3">
        <v>-2.1589329349599999E-2</v>
      </c>
      <c r="I18" s="3">
        <v>-7.0006730153300001E-2</v>
      </c>
      <c r="J18" s="3">
        <v>-1.4607730510700001E-2</v>
      </c>
      <c r="K18" s="3">
        <v>3.9149657874099998E-2</v>
      </c>
      <c r="L18" s="3">
        <v>1.3505885910999999E-3</v>
      </c>
      <c r="M18" s="3">
        <v>6.8668409901427001</v>
      </c>
      <c r="N18" s="3">
        <v>1.8407748171503</v>
      </c>
      <c r="O18" s="3">
        <v>-1.6548194753E-3</v>
      </c>
      <c r="P18" s="3">
        <v>0.1610098705935</v>
      </c>
      <c r="Q18" s="3">
        <v>5.1771189430899998E-2</v>
      </c>
      <c r="R18" s="3">
        <v>-2.0856377266199998E-2</v>
      </c>
      <c r="S18" s="3">
        <v>0.1195559858341</v>
      </c>
      <c r="T18" s="3">
        <v>4.3084344732069999</v>
      </c>
      <c r="U18" s="3">
        <v>0.33807296341679999</v>
      </c>
      <c r="V18" s="3">
        <v>0.20825082614099999</v>
      </c>
      <c r="W18" s="3">
        <v>0.1192248751788</v>
      </c>
      <c r="X18" s="3">
        <v>-4.0612328164100001E-2</v>
      </c>
      <c r="Y18" s="3">
        <v>0.29932248824480001</v>
      </c>
      <c r="Z18" s="3">
        <v>0.19708763625340001</v>
      </c>
      <c r="AA18" s="3">
        <v>-0.16415470384020001</v>
      </c>
      <c r="AB18" s="3">
        <v>0.24965932838890001</v>
      </c>
      <c r="AC18" s="3">
        <v>2.8927906723799999E-2</v>
      </c>
      <c r="AD18" s="3">
        <v>-0.25559684573890001</v>
      </c>
      <c r="AE18" s="3">
        <v>-1.6877947011598999</v>
      </c>
      <c r="AF18" s="3">
        <v>6.7700140165499995E-2</v>
      </c>
      <c r="AG18" s="3">
        <v>1.70318218423E-2</v>
      </c>
      <c r="AH18" s="3">
        <v>-0.34558266837439999</v>
      </c>
      <c r="AI18" s="3">
        <v>-0.27585278988750001</v>
      </c>
      <c r="AJ18" s="3">
        <v>-0.3402402811254</v>
      </c>
      <c r="AK18" s="3">
        <v>0.36913070469069997</v>
      </c>
      <c r="AL18" s="3">
        <v>9.1648941908400006E-2</v>
      </c>
      <c r="AM18" s="3">
        <v>0.67180291033369999</v>
      </c>
      <c r="AN18" s="3">
        <v>1.3023029568540001</v>
      </c>
      <c r="AO18" s="3">
        <v>1.0034510003071999</v>
      </c>
      <c r="AP18" s="3">
        <v>3.7146873237508</v>
      </c>
      <c r="AQ18" s="3">
        <v>0.80678621580709997</v>
      </c>
      <c r="AR18" s="3">
        <v>-0.85383444838309996</v>
      </c>
      <c r="AS18" s="3">
        <v>0.20812500788720001</v>
      </c>
      <c r="AT18" s="3">
        <v>-0.5858240000753</v>
      </c>
      <c r="AU18" s="3">
        <v>-0.52964350988679998</v>
      </c>
      <c r="AV18" s="3">
        <v>6.4548112525400006E-2</v>
      </c>
      <c r="AW18" s="3">
        <v>3.55</v>
      </c>
    </row>
    <row r="19" spans="1:49" s="13" customFormat="1">
      <c r="A19">
        <v>5</v>
      </c>
      <c r="B19" t="s">
        <v>404</v>
      </c>
      <c r="C19">
        <v>101010101</v>
      </c>
      <c r="D19" t="s">
        <v>405</v>
      </c>
      <c r="E19" s="3">
        <v>-1.6359170905764</v>
      </c>
      <c r="F19" s="3">
        <v>-0.26609540890420003</v>
      </c>
      <c r="G19" s="3">
        <v>-7.5527565659600004E-2</v>
      </c>
      <c r="H19" s="3">
        <v>-9.6616903736000005E-3</v>
      </c>
      <c r="I19" s="3">
        <v>5.9201399328E-3</v>
      </c>
      <c r="J19" s="3">
        <v>-4.8819375262200003E-2</v>
      </c>
      <c r="K19" s="3">
        <v>5.6034194332599999E-2</v>
      </c>
      <c r="L19" s="3">
        <v>1.23802741528E-2</v>
      </c>
      <c r="M19" s="3">
        <v>7.1476957159202001</v>
      </c>
      <c r="N19" s="3">
        <v>1.8160528471285999</v>
      </c>
      <c r="O19" s="3">
        <v>-1.15872940513E-2</v>
      </c>
      <c r="P19" s="3">
        <v>0.11073375023320001</v>
      </c>
      <c r="Q19" s="3">
        <v>3.4764780454700002E-2</v>
      </c>
      <c r="R19" s="3">
        <v>4.1123415470700003E-2</v>
      </c>
      <c r="S19" s="3">
        <v>0.1205419177331</v>
      </c>
      <c r="T19" s="3">
        <v>4.4824542409652999</v>
      </c>
      <c r="U19" s="3">
        <v>8.5546142928900004E-2</v>
      </c>
      <c r="V19" s="3">
        <v>8.5849006135000003E-2</v>
      </c>
      <c r="W19" s="3">
        <v>-1.6857876245999999E-2</v>
      </c>
      <c r="X19" s="3">
        <v>-3.8233695774099997E-2</v>
      </c>
      <c r="Y19" s="3">
        <v>3.35776248086E-2</v>
      </c>
      <c r="Z19" s="3">
        <v>6.9137259984900001E-2</v>
      </c>
      <c r="AA19" s="3">
        <v>-0.2036490758576</v>
      </c>
      <c r="AB19" s="3">
        <v>-3.2250738894799999E-2</v>
      </c>
      <c r="AC19" s="3">
        <v>-6.1138485684099998E-2</v>
      </c>
      <c r="AD19" s="3">
        <v>-0.315565353908</v>
      </c>
      <c r="AE19" s="3">
        <v>-1.9520090835421999</v>
      </c>
      <c r="AF19" s="3">
        <v>3.8191107877200002E-2</v>
      </c>
      <c r="AG19" s="3">
        <v>2.2440880568200001E-2</v>
      </c>
      <c r="AH19" s="3">
        <v>-0.39321157316760003</v>
      </c>
      <c r="AI19" s="3">
        <v>-0.36811739030379997</v>
      </c>
      <c r="AJ19" s="3">
        <v>-0.26953965055619999</v>
      </c>
      <c r="AK19" s="3">
        <v>0.41671327206640002</v>
      </c>
      <c r="AL19" s="3">
        <v>0.1270269320597</v>
      </c>
      <c r="AM19" s="3">
        <v>0.63883744416819999</v>
      </c>
      <c r="AN19" s="3">
        <v>1.3620969364840001</v>
      </c>
      <c r="AO19" s="3">
        <v>0.91521601007940001</v>
      </c>
      <c r="AP19" s="3">
        <v>3.7616698537383</v>
      </c>
      <c r="AQ19" s="3">
        <v>0.87967130122540005</v>
      </c>
      <c r="AR19" s="3">
        <v>-0.90199760954749997</v>
      </c>
      <c r="AS19" s="3">
        <v>7.2456860049600003E-2</v>
      </c>
      <c r="AT19" s="3">
        <v>-0.45349408867590002</v>
      </c>
      <c r="AU19" s="3">
        <v>-0.57881951870070003</v>
      </c>
      <c r="AV19" s="3">
        <v>3.1663094692499998E-2</v>
      </c>
      <c r="AW19" s="3">
        <v>3.68</v>
      </c>
    </row>
    <row r="20" spans="1:49" s="13" customFormat="1">
      <c r="A20">
        <v>5</v>
      </c>
      <c r="B20" t="s">
        <v>404</v>
      </c>
      <c r="C20">
        <v>101010102</v>
      </c>
      <c r="D20" t="s">
        <v>406</v>
      </c>
      <c r="E20" s="3">
        <v>-2.7504537370137001</v>
      </c>
      <c r="F20" s="3">
        <v>6.6918388098800005E-2</v>
      </c>
      <c r="G20" s="3">
        <v>2.6650746708534001</v>
      </c>
      <c r="H20" s="3">
        <v>-0.28478101474009998</v>
      </c>
      <c r="I20" s="3">
        <v>-1.7500086095059999</v>
      </c>
      <c r="J20" s="3">
        <v>0.75590782866560002</v>
      </c>
      <c r="K20" s="3">
        <v>-0.33808710489130001</v>
      </c>
      <c r="L20" s="3">
        <v>-0.2460507615059</v>
      </c>
      <c r="M20" s="3">
        <v>0.55080879956539996</v>
      </c>
      <c r="N20" s="3">
        <v>2.4332128643648998</v>
      </c>
      <c r="O20" s="3">
        <v>0.234933222553</v>
      </c>
      <c r="P20" s="3">
        <v>1.3556240190536</v>
      </c>
      <c r="Q20" s="3">
        <v>0.45089837379039999</v>
      </c>
      <c r="R20" s="3">
        <v>-1.4694478993694999</v>
      </c>
      <c r="S20" s="3">
        <v>9.6159513451199996E-2</v>
      </c>
      <c r="T20" s="3">
        <v>0.17788503260060001</v>
      </c>
      <c r="U20" s="3">
        <v>6.5896308599050997</v>
      </c>
      <c r="V20" s="3">
        <v>3.0535309336429002</v>
      </c>
      <c r="W20" s="3">
        <v>3.1914287644383998</v>
      </c>
      <c r="X20" s="3">
        <v>-9.2642760764599999E-2</v>
      </c>
      <c r="Y20" s="3">
        <v>6.1154167631257996</v>
      </c>
      <c r="Z20" s="3">
        <v>2.8369144951915999</v>
      </c>
      <c r="AA20" s="3">
        <v>0.62874856174649996</v>
      </c>
      <c r="AB20" s="3">
        <v>5.8625704940730996</v>
      </c>
      <c r="AC20" s="3">
        <v>1.7223211798186999</v>
      </c>
      <c r="AD20" s="3">
        <v>0.8521395977556</v>
      </c>
      <c r="AE20" s="3">
        <v>3.1362562611946001</v>
      </c>
      <c r="AF20" s="3">
        <v>0.57989797268980003</v>
      </c>
      <c r="AG20" s="3">
        <v>-7.6349303811399996E-2</v>
      </c>
      <c r="AH20" s="3">
        <v>0.47748806510390002</v>
      </c>
      <c r="AI20" s="3">
        <v>1.3047467015126999</v>
      </c>
      <c r="AJ20" s="3">
        <v>-1.531423486285</v>
      </c>
      <c r="AK20" s="3">
        <v>-0.442826817461</v>
      </c>
      <c r="AL20" s="3">
        <v>-0.517259563817</v>
      </c>
      <c r="AM20" s="3">
        <v>1.2428628381879001</v>
      </c>
      <c r="AN20" s="3">
        <v>0.27267312305890001</v>
      </c>
      <c r="AO20" s="3">
        <v>2.5393317403290001</v>
      </c>
      <c r="AP20" s="3">
        <v>2.9098294010146999</v>
      </c>
      <c r="AQ20" s="3">
        <v>-0.45214379049129999</v>
      </c>
      <c r="AR20" s="3">
        <v>-1.07916002645E-2</v>
      </c>
      <c r="AS20" s="3">
        <v>2.5616798927545998</v>
      </c>
      <c r="AT20" s="3">
        <v>-2.8257511444157002</v>
      </c>
      <c r="AU20" s="3">
        <v>0.32307163717019999</v>
      </c>
      <c r="AV20" s="3">
        <v>0.62965015381760003</v>
      </c>
      <c r="AW20" s="3">
        <v>1.46</v>
      </c>
    </row>
    <row r="21" spans="1:49" s="13" customFormat="1">
      <c r="A21">
        <v>4</v>
      </c>
      <c r="B21" t="s">
        <v>402</v>
      </c>
      <c r="C21">
        <v>1010102</v>
      </c>
      <c r="D21" t="s">
        <v>407</v>
      </c>
      <c r="E21" s="3">
        <v>-0.42278279881649999</v>
      </c>
      <c r="F21" s="3">
        <v>-0.2209694747979</v>
      </c>
      <c r="G21" s="3">
        <v>-0.57457191063260005</v>
      </c>
      <c r="H21" s="3">
        <v>2.3868776814234001</v>
      </c>
      <c r="I21" s="3">
        <v>0.86374971427559999</v>
      </c>
      <c r="J21" s="3">
        <v>0.89835087812369996</v>
      </c>
      <c r="K21" s="3">
        <v>5.5793044063731996</v>
      </c>
      <c r="L21" s="3">
        <v>-0.86808823020610004</v>
      </c>
      <c r="M21" s="3">
        <v>1.3331322325413</v>
      </c>
      <c r="N21" s="3">
        <v>0.43319501428950002</v>
      </c>
      <c r="O21" s="3">
        <v>5.6869337581934998</v>
      </c>
      <c r="P21" s="3">
        <v>1.9992585903774001</v>
      </c>
      <c r="Q21" s="3">
        <v>-8.9479354416899998E-2</v>
      </c>
      <c r="R21" s="3">
        <v>-0.22995658959429999</v>
      </c>
      <c r="S21" s="3">
        <v>2.0187913554166999</v>
      </c>
      <c r="T21" s="3">
        <v>5.4014767057878998</v>
      </c>
      <c r="U21" s="3">
        <v>4.7670250434393999</v>
      </c>
      <c r="V21" s="3">
        <v>2.2452564269084001</v>
      </c>
      <c r="W21" s="3">
        <v>2.3124085445274001</v>
      </c>
      <c r="X21" s="3">
        <v>0.64418690356730002</v>
      </c>
      <c r="Y21" s="3">
        <v>2.6220703289374998</v>
      </c>
      <c r="Z21" s="3">
        <v>0.90909403327920002</v>
      </c>
      <c r="AA21" s="3">
        <v>0.33965802352050001</v>
      </c>
      <c r="AB21" s="3">
        <v>-1.3721801476697</v>
      </c>
      <c r="AC21" s="3">
        <v>0.19927131366959999</v>
      </c>
      <c r="AD21" s="3">
        <v>0.56437199303050001</v>
      </c>
      <c r="AE21" s="3">
        <v>-0.28378792189640001</v>
      </c>
      <c r="AF21" s="3">
        <v>0.24665316446159999</v>
      </c>
      <c r="AG21" s="3">
        <v>0.25310703057369999</v>
      </c>
      <c r="AH21" s="3">
        <v>-0.42289008038929998</v>
      </c>
      <c r="AI21" s="3">
        <v>-0.35412274952389999</v>
      </c>
      <c r="AJ21" s="3">
        <v>0.41554334748540001</v>
      </c>
      <c r="AK21" s="3">
        <v>-0.63340121409439998</v>
      </c>
      <c r="AL21" s="3">
        <v>-0.25789710892500001</v>
      </c>
      <c r="AM21" s="3">
        <v>1.9697392985299999E-2</v>
      </c>
      <c r="AN21" s="3">
        <v>-2.6201979977600001E-2</v>
      </c>
      <c r="AO21" s="3">
        <v>9.4810535904100005E-2</v>
      </c>
      <c r="AP21" s="3">
        <v>-0.60412652974390002</v>
      </c>
      <c r="AQ21" s="3">
        <v>-0.25511024535639998</v>
      </c>
      <c r="AR21" s="3">
        <v>2.0124627363470999</v>
      </c>
      <c r="AS21" s="3">
        <v>0.81830507772289995</v>
      </c>
      <c r="AT21" s="3">
        <v>0.56010730598080005</v>
      </c>
      <c r="AU21" s="3">
        <v>0.70654165204779995</v>
      </c>
      <c r="AV21" s="3">
        <v>-8.5635862977500005E-2</v>
      </c>
      <c r="AW21" s="3">
        <v>0.44</v>
      </c>
    </row>
    <row r="22" spans="1:49" s="13" customFormat="1">
      <c r="A22">
        <v>5</v>
      </c>
      <c r="B22" t="s">
        <v>404</v>
      </c>
      <c r="C22">
        <v>101010201</v>
      </c>
      <c r="D22" t="s">
        <v>408</v>
      </c>
      <c r="E22" s="3">
        <v>-0.48036956510910001</v>
      </c>
      <c r="F22" s="3">
        <v>-0.47092925930489998</v>
      </c>
      <c r="G22" s="3">
        <v>-0.91376353974930002</v>
      </c>
      <c r="H22" s="3">
        <v>2.7640564135178001</v>
      </c>
      <c r="I22" s="3">
        <v>0.79233786193319999</v>
      </c>
      <c r="J22" s="3">
        <v>1.1306695007328</v>
      </c>
      <c r="K22" s="3">
        <v>7.3303337281180996</v>
      </c>
      <c r="L22" s="3">
        <v>-1.7980128242249001</v>
      </c>
      <c r="M22" s="3">
        <v>-2.21827725665E-2</v>
      </c>
      <c r="N22" s="3">
        <v>0.39487493108790001</v>
      </c>
      <c r="O22" s="3">
        <v>5.1281041222869002</v>
      </c>
      <c r="P22" s="3">
        <v>2.1231823446811999</v>
      </c>
      <c r="Q22" s="3">
        <v>-0.3987753580033</v>
      </c>
      <c r="R22" s="3">
        <v>0.2311915663246</v>
      </c>
      <c r="S22" s="3">
        <v>3.8111474220835002</v>
      </c>
      <c r="T22" s="3">
        <v>3.9842484131674998</v>
      </c>
      <c r="U22" s="3">
        <v>3.9099730673275999</v>
      </c>
      <c r="V22" s="3">
        <v>1.6258348577131001</v>
      </c>
      <c r="W22" s="3">
        <v>-0.15661544830220001</v>
      </c>
      <c r="X22" s="3">
        <v>0.82647196530790001</v>
      </c>
      <c r="Y22" s="3">
        <v>3.6071472285695001</v>
      </c>
      <c r="Z22" s="3">
        <v>1.2412673128805001</v>
      </c>
      <c r="AA22" s="3">
        <v>1.1207544932955</v>
      </c>
      <c r="AB22" s="3">
        <v>-1.2063253342061</v>
      </c>
      <c r="AC22" s="3">
        <v>0.43965181300599998</v>
      </c>
      <c r="AD22" s="3">
        <v>-6.9874885356300001E-2</v>
      </c>
      <c r="AE22" s="3">
        <v>-0.84123404959680004</v>
      </c>
      <c r="AF22" s="3">
        <v>0.1553685777015</v>
      </c>
      <c r="AG22" s="3">
        <v>0.12418010189799999</v>
      </c>
      <c r="AH22" s="3">
        <v>0.53855705608549997</v>
      </c>
      <c r="AI22" s="3">
        <v>-7.9207948797099997E-2</v>
      </c>
      <c r="AJ22" s="3">
        <v>0.1099648144233</v>
      </c>
      <c r="AK22" s="3">
        <v>-0.34481926113150002</v>
      </c>
      <c r="AL22" s="3">
        <v>0.24334514221039999</v>
      </c>
      <c r="AM22" s="3">
        <v>-0.48966055824970001</v>
      </c>
      <c r="AN22" s="3">
        <v>-0.18624983672760001</v>
      </c>
      <c r="AO22" s="3">
        <v>5.7270809162600002E-2</v>
      </c>
      <c r="AP22" s="3">
        <v>-0.6657905409364</v>
      </c>
      <c r="AQ22" s="3">
        <v>0.48147714918680001</v>
      </c>
      <c r="AR22" s="3">
        <v>2.1204233349138999</v>
      </c>
      <c r="AS22" s="3">
        <v>0.6979892255647</v>
      </c>
      <c r="AT22" s="3">
        <v>1.2438027302507</v>
      </c>
      <c r="AU22" s="3">
        <v>9.0794911065600004E-2</v>
      </c>
      <c r="AV22" s="3">
        <v>-0.52282590404039997</v>
      </c>
      <c r="AW22" s="3">
        <v>0.47</v>
      </c>
    </row>
    <row r="23" spans="1:49" s="13" customFormat="1">
      <c r="A23">
        <v>5</v>
      </c>
      <c r="B23" t="s">
        <v>404</v>
      </c>
      <c r="C23">
        <v>101010202</v>
      </c>
      <c r="D23" t="s">
        <v>409</v>
      </c>
      <c r="E23" s="3">
        <v>-0.26347597191069999</v>
      </c>
      <c r="F23" s="3">
        <v>0.46901030428950002</v>
      </c>
      <c r="G23" s="3">
        <v>0.3529606677596</v>
      </c>
      <c r="H23" s="3">
        <v>1.3684870711187</v>
      </c>
      <c r="I23" s="3">
        <v>1.0592177562714999</v>
      </c>
      <c r="J23" s="3">
        <v>0.26412921098210002</v>
      </c>
      <c r="K23" s="3">
        <v>0.75774229896500001</v>
      </c>
      <c r="L23" s="3">
        <v>1.8595460046789001</v>
      </c>
      <c r="M23" s="3">
        <v>5.1657647975743997</v>
      </c>
      <c r="N23" s="3">
        <v>0.53621290380730002</v>
      </c>
      <c r="O23" s="3">
        <v>7.1871527392322996</v>
      </c>
      <c r="P23" s="3">
        <v>1.6729669959793001</v>
      </c>
      <c r="Q23" s="3">
        <v>0.7285040170089</v>
      </c>
      <c r="R23" s="3">
        <v>-1.4358889161891</v>
      </c>
      <c r="S23" s="3">
        <v>-2.7476124749653001</v>
      </c>
      <c r="T23" s="3">
        <v>9.4244771246355992</v>
      </c>
      <c r="U23" s="3">
        <v>7.0789327983907997</v>
      </c>
      <c r="V23" s="3">
        <v>3.8667038219713001</v>
      </c>
      <c r="W23" s="3">
        <v>8.6360847759407005</v>
      </c>
      <c r="X23" s="3">
        <v>0.21510461838289999</v>
      </c>
      <c r="Y23" s="3">
        <v>0.28914398731410001</v>
      </c>
      <c r="Z23" s="3">
        <v>9.6391941159199995E-2</v>
      </c>
      <c r="AA23" s="3">
        <v>-1.5932469699092999</v>
      </c>
      <c r="AB23" s="3">
        <v>-1.7939245356338001</v>
      </c>
      <c r="AC23" s="3">
        <v>-0.4156382512056</v>
      </c>
      <c r="AD23" s="3">
        <v>2.2007529173639</v>
      </c>
      <c r="AE23" s="3">
        <v>1.122490486057</v>
      </c>
      <c r="AF23" s="3">
        <v>0.4724663075526</v>
      </c>
      <c r="AG23" s="3">
        <v>0.57103048543860002</v>
      </c>
      <c r="AH23" s="3">
        <v>-2.7832075201444</v>
      </c>
      <c r="AI23" s="3">
        <v>-1.0520891018456999</v>
      </c>
      <c r="AJ23" s="3">
        <v>1.1989882246850001</v>
      </c>
      <c r="AK23" s="3">
        <v>-1.3653082292562999</v>
      </c>
      <c r="AL23" s="3">
        <v>-1.5423098434382001</v>
      </c>
      <c r="AM23" s="3">
        <v>1.3485778937177999</v>
      </c>
      <c r="AN23" s="3">
        <v>0.3837785666454</v>
      </c>
      <c r="AO23" s="3">
        <v>0.19042670255499999</v>
      </c>
      <c r="AP23" s="3">
        <v>-0.44727295539959999</v>
      </c>
      <c r="AQ23" s="3">
        <v>-2.1246409789854002</v>
      </c>
      <c r="AR23" s="3">
        <v>1.7311520352126</v>
      </c>
      <c r="AS23" s="3">
        <v>1.1330092238537</v>
      </c>
      <c r="AT23" s="3">
        <v>-1.220508217199</v>
      </c>
      <c r="AU23" s="3">
        <v>2.3501989231702001</v>
      </c>
      <c r="AV23" s="3">
        <v>1.0556248075682</v>
      </c>
      <c r="AW23" s="3">
        <v>0.37</v>
      </c>
    </row>
    <row r="24" spans="1:49" s="13" customFormat="1">
      <c r="A24">
        <v>4</v>
      </c>
      <c r="B24" t="s">
        <v>402</v>
      </c>
      <c r="C24">
        <v>1010103</v>
      </c>
      <c r="D24" t="s">
        <v>410</v>
      </c>
      <c r="E24" s="3">
        <v>-0.1247585277816</v>
      </c>
      <c r="F24" s="3">
        <v>0.133584438867</v>
      </c>
      <c r="G24" s="3">
        <v>-0.50912543705229996</v>
      </c>
      <c r="H24" s="3">
        <v>-0.1628538659439</v>
      </c>
      <c r="I24" s="3">
        <v>-1.04844860292E-2</v>
      </c>
      <c r="J24" s="3">
        <v>-0.15411910880419999</v>
      </c>
      <c r="K24" s="3">
        <v>0.77367788263659998</v>
      </c>
      <c r="L24" s="3">
        <v>1.1585423097106999</v>
      </c>
      <c r="M24" s="3">
        <v>1.7573182589403999</v>
      </c>
      <c r="N24" s="3">
        <v>1.0208358100891</v>
      </c>
      <c r="O24" s="3">
        <v>0.72332873264569997</v>
      </c>
      <c r="P24" s="3">
        <v>1.4498694650396999</v>
      </c>
      <c r="Q24" s="3">
        <v>0.7944517805486</v>
      </c>
      <c r="R24" s="3">
        <v>0.45706922983300002</v>
      </c>
      <c r="S24" s="3">
        <v>1.5734072739175999</v>
      </c>
      <c r="T24" s="3">
        <v>3.5829295839649999</v>
      </c>
      <c r="U24" s="3">
        <v>2.4594354056527998</v>
      </c>
      <c r="V24" s="3">
        <v>1.0295953618699001</v>
      </c>
      <c r="W24" s="3">
        <v>1.4909503448479999</v>
      </c>
      <c r="X24" s="3">
        <v>4.8058200294258002</v>
      </c>
      <c r="Y24" s="3">
        <v>0.91748842434330002</v>
      </c>
      <c r="Z24" s="3">
        <v>0.74400560997510001</v>
      </c>
      <c r="AA24" s="3">
        <v>0.36933401025700002</v>
      </c>
      <c r="AB24" s="3">
        <v>0.93808008633960005</v>
      </c>
      <c r="AC24" s="3">
        <v>5.9280391140700002E-2</v>
      </c>
      <c r="AD24" s="3">
        <v>-1.7889123286382</v>
      </c>
      <c r="AE24" s="3">
        <v>-0.6697625474394</v>
      </c>
      <c r="AF24" s="3">
        <v>2.8549437710599999E-2</v>
      </c>
      <c r="AG24" s="3">
        <v>0.67676845048739998</v>
      </c>
      <c r="AH24" s="3">
        <v>0.13954700974299999</v>
      </c>
      <c r="AI24" s="3">
        <v>9.7674253581100004E-2</v>
      </c>
      <c r="AJ24" s="3">
        <v>0.1427530535979</v>
      </c>
      <c r="AK24" s="3">
        <v>-4.12872941001E-2</v>
      </c>
      <c r="AL24" s="3">
        <v>0.22112588861160001</v>
      </c>
      <c r="AM24" s="3">
        <v>-0.28781069781730001</v>
      </c>
      <c r="AN24" s="3">
        <v>-0.225427540993</v>
      </c>
      <c r="AO24" s="3">
        <v>-0.32423939499139998</v>
      </c>
      <c r="AP24" s="3">
        <v>-0.28472187745240002</v>
      </c>
      <c r="AQ24" s="3">
        <v>0.25946453895569999</v>
      </c>
      <c r="AR24" s="3">
        <v>-5.0290782419299997E-2</v>
      </c>
      <c r="AS24" s="3">
        <v>0.31625642035739998</v>
      </c>
      <c r="AT24" s="3">
        <v>0.27099571505230002</v>
      </c>
      <c r="AU24" s="3">
        <v>-0.42679471353699999</v>
      </c>
      <c r="AV24" s="3">
        <v>3.8008683800900001E-2</v>
      </c>
      <c r="AW24" s="3">
        <v>-0.02</v>
      </c>
    </row>
    <row r="25" spans="1:49" s="13" customFormat="1">
      <c r="A25">
        <v>5</v>
      </c>
      <c r="B25" t="s">
        <v>404</v>
      </c>
      <c r="C25">
        <v>101010301</v>
      </c>
      <c r="D25" t="s">
        <v>411</v>
      </c>
      <c r="E25" s="3">
        <v>0.32134955026579998</v>
      </c>
      <c r="F25" s="3">
        <v>1.0066277385697999</v>
      </c>
      <c r="G25" s="3">
        <v>-0.1981970627204</v>
      </c>
      <c r="H25" s="3">
        <v>-0.1239346533946</v>
      </c>
      <c r="I25" s="3">
        <v>-1.1082800766E-2</v>
      </c>
      <c r="J25" s="3">
        <v>-0.27140973640209998</v>
      </c>
      <c r="K25" s="3">
        <v>0.35130341429950002</v>
      </c>
      <c r="L25" s="3">
        <v>1.6888055143194001</v>
      </c>
      <c r="M25" s="3">
        <v>2.4562521237636998</v>
      </c>
      <c r="N25" s="3">
        <v>0.84868541771350003</v>
      </c>
      <c r="O25" s="3">
        <v>0.82258215873630003</v>
      </c>
      <c r="P25" s="3">
        <v>0.25992824607839998</v>
      </c>
      <c r="Q25" s="3">
        <v>0.78531033974940001</v>
      </c>
      <c r="R25" s="3">
        <v>0.74760141009579995</v>
      </c>
      <c r="S25" s="3">
        <v>2.3155266091518998</v>
      </c>
      <c r="T25" s="3">
        <v>4.0415567794628</v>
      </c>
      <c r="U25" s="3">
        <v>1.9515146914792001</v>
      </c>
      <c r="V25" s="3">
        <v>1.8585873169581999</v>
      </c>
      <c r="W25" s="3">
        <v>2.5057313170949</v>
      </c>
      <c r="X25" s="3">
        <v>1.0397439503299</v>
      </c>
      <c r="Y25" s="3">
        <v>1.3962119499532999</v>
      </c>
      <c r="Z25" s="3">
        <v>0.26099541945830002</v>
      </c>
      <c r="AA25" s="3">
        <v>0.30064768100860001</v>
      </c>
      <c r="AB25" s="3">
        <v>0.60280867241089997</v>
      </c>
      <c r="AC25" s="3">
        <v>0.2888917420346</v>
      </c>
      <c r="AD25" s="3">
        <v>-1.0861995205007999</v>
      </c>
      <c r="AE25" s="3">
        <v>-0.60268215536820002</v>
      </c>
      <c r="AF25" s="3">
        <v>-3.3386575361E-3</v>
      </c>
      <c r="AG25" s="3">
        <v>5.15145796208E-2</v>
      </c>
      <c r="AH25" s="3">
        <v>0.1167146610765</v>
      </c>
      <c r="AI25" s="3">
        <v>9.8633606631500004E-2</v>
      </c>
      <c r="AJ25" s="3">
        <v>-0.1026461647578</v>
      </c>
      <c r="AK25" s="3">
        <v>0.1057980609232</v>
      </c>
      <c r="AL25" s="3">
        <v>0.16258936957030001</v>
      </c>
      <c r="AM25" s="3">
        <v>-0.50744598170489996</v>
      </c>
      <c r="AN25" s="3">
        <v>-0.3656818101905</v>
      </c>
      <c r="AO25" s="3">
        <v>-0.2279068625258</v>
      </c>
      <c r="AP25" s="3">
        <v>0.73845476140870003</v>
      </c>
      <c r="AQ25" s="3">
        <v>-4.0641484057999996E-3</v>
      </c>
      <c r="AR25" s="3">
        <v>2.7113699642699999E-2</v>
      </c>
      <c r="AS25" s="3">
        <v>-0.18691156873260001</v>
      </c>
      <c r="AT25" s="3">
        <v>0.14709469509180001</v>
      </c>
      <c r="AU25" s="3">
        <v>-2.8427385553199999E-2</v>
      </c>
      <c r="AV25" s="3">
        <v>1.5193834770000001E-3</v>
      </c>
      <c r="AW25" s="3">
        <v>-7.0000000000000007E-2</v>
      </c>
    </row>
    <row r="26" spans="1:49" s="13" customFormat="1">
      <c r="A26">
        <v>5</v>
      </c>
      <c r="B26" t="s">
        <v>404</v>
      </c>
      <c r="C26">
        <v>101010302</v>
      </c>
      <c r="D26" t="s">
        <v>412</v>
      </c>
      <c r="E26" s="3">
        <v>-0.86076318727089995</v>
      </c>
      <c r="F26" s="3">
        <v>-1.9361113295973</v>
      </c>
      <c r="G26" s="3">
        <v>0.84874374605500003</v>
      </c>
      <c r="H26" s="3">
        <v>1.8151188373799001</v>
      </c>
      <c r="I26" s="3">
        <v>-0.80151909522419995</v>
      </c>
      <c r="J26" s="3">
        <v>-0.29714471419869998</v>
      </c>
      <c r="K26" s="3">
        <v>-0.44788155445189998</v>
      </c>
      <c r="L26" s="3">
        <v>0.49904826516720002</v>
      </c>
      <c r="M26" s="3">
        <v>0.77969867711429997</v>
      </c>
      <c r="N26" s="3">
        <v>4.5954328435668002</v>
      </c>
      <c r="O26" s="3">
        <v>-1.3960787558304</v>
      </c>
      <c r="P26" s="3">
        <v>-0.39135160996189999</v>
      </c>
      <c r="Q26" s="3">
        <v>1.0200987719931001</v>
      </c>
      <c r="R26" s="3">
        <v>1.0421847646194</v>
      </c>
      <c r="S26" s="3">
        <v>4.7808855093279998</v>
      </c>
      <c r="T26" s="3">
        <v>1.2070534474123</v>
      </c>
      <c r="U26" s="3">
        <v>5.3388993400963001</v>
      </c>
      <c r="V26" s="3">
        <v>1.349219424433</v>
      </c>
      <c r="W26" s="3">
        <v>1.902275072216</v>
      </c>
      <c r="X26" s="3">
        <v>2.7346220337393001</v>
      </c>
      <c r="Y26" s="3">
        <v>1.4310765856053</v>
      </c>
      <c r="Z26" s="3">
        <v>0.87407600209220004</v>
      </c>
      <c r="AA26" s="3">
        <v>3.7194966377686001</v>
      </c>
      <c r="AB26" s="3">
        <v>1.1948643599885</v>
      </c>
      <c r="AC26" s="3">
        <v>-5.9668489017699999E-2</v>
      </c>
      <c r="AD26" s="3">
        <v>-5.8523856618129004</v>
      </c>
      <c r="AE26" s="3">
        <v>-2.6094960935947999</v>
      </c>
      <c r="AF26" s="3">
        <v>-0.24123518585830001</v>
      </c>
      <c r="AG26" s="3">
        <v>0.27332288178199998</v>
      </c>
      <c r="AH26" s="3">
        <v>-1.4677711141815</v>
      </c>
      <c r="AI26" s="3">
        <v>0.29562039194529999</v>
      </c>
      <c r="AJ26" s="3">
        <v>-8.21239936931E-2</v>
      </c>
      <c r="AK26" s="3">
        <v>0.22374134493760001</v>
      </c>
      <c r="AL26" s="3">
        <v>0.23395427727259999</v>
      </c>
      <c r="AM26" s="3">
        <v>-0.30676888957390003</v>
      </c>
      <c r="AN26" s="3">
        <v>8.27399089655E-2</v>
      </c>
      <c r="AO26" s="3">
        <v>-2.5773265537811998</v>
      </c>
      <c r="AP26" s="3">
        <v>-1.1238558554669</v>
      </c>
      <c r="AQ26" s="3">
        <v>-1.2498154568769999</v>
      </c>
      <c r="AR26" s="3">
        <v>-0.29401122343179997</v>
      </c>
      <c r="AS26" s="3">
        <v>-1.0646717754902</v>
      </c>
      <c r="AT26" s="3">
        <v>5.8752124320899997E-2</v>
      </c>
      <c r="AU26" s="3">
        <v>-2.0022050507809999</v>
      </c>
      <c r="AV26" s="3">
        <v>-8.0851326634599999E-2</v>
      </c>
      <c r="AW26" s="3">
        <v>0.66</v>
      </c>
    </row>
    <row r="27" spans="1:49" s="13" customFormat="1">
      <c r="A27">
        <v>5</v>
      </c>
      <c r="B27" t="s">
        <v>404</v>
      </c>
      <c r="C27">
        <v>101010303</v>
      </c>
      <c r="D27" t="s">
        <v>413</v>
      </c>
      <c r="E27" s="3">
        <v>0.56065410663399995</v>
      </c>
      <c r="F27" s="3">
        <v>0.32044055008209998</v>
      </c>
      <c r="G27" s="3">
        <v>0.2914959206926</v>
      </c>
      <c r="H27" s="3">
        <v>-0.68355912653420003</v>
      </c>
      <c r="I27" s="3">
        <v>0.46117087662400003</v>
      </c>
      <c r="J27" s="3">
        <v>2.3079799990999999E-2</v>
      </c>
      <c r="K27" s="3">
        <v>1.4080742443403</v>
      </c>
      <c r="L27" s="3">
        <v>1.0814978781013</v>
      </c>
      <c r="M27" s="3">
        <v>2.4640326807825002</v>
      </c>
      <c r="N27" s="3">
        <v>0.6709413298429</v>
      </c>
      <c r="O27" s="3">
        <v>0.95667257963899999</v>
      </c>
      <c r="P27" s="3">
        <v>0.42671526769290002</v>
      </c>
      <c r="Q27" s="3">
        <v>0.63965859696589999</v>
      </c>
      <c r="R27" s="3">
        <v>0.89654970186189997</v>
      </c>
      <c r="S27" s="3">
        <v>1.4672411824017</v>
      </c>
      <c r="T27" s="3">
        <v>1.8620052303293999</v>
      </c>
      <c r="U27" s="3">
        <v>0.2003758261204</v>
      </c>
      <c r="V27" s="3">
        <v>0.61106213891159999</v>
      </c>
      <c r="W27" s="3">
        <v>1.4505702797344999</v>
      </c>
      <c r="X27" s="3">
        <v>1.277204049174</v>
      </c>
      <c r="Y27" s="3">
        <v>0.59077481515649999</v>
      </c>
      <c r="Z27" s="3">
        <v>0.55986122247439996</v>
      </c>
      <c r="AA27" s="3">
        <v>1.8347984725700001E-2</v>
      </c>
      <c r="AB27" s="3">
        <v>0.33220814313989999</v>
      </c>
      <c r="AC27" s="3">
        <v>0.49976227943090001</v>
      </c>
      <c r="AD27" s="3">
        <v>0.90577733085330003</v>
      </c>
      <c r="AE27" s="3">
        <v>0.75419270534839999</v>
      </c>
      <c r="AF27" s="3">
        <v>-0.225605070923</v>
      </c>
      <c r="AG27" s="3">
        <v>1.8591849776146001</v>
      </c>
      <c r="AH27" s="3">
        <v>-0.7285353366042</v>
      </c>
      <c r="AI27" s="3">
        <v>0.16086218583709999</v>
      </c>
      <c r="AJ27" s="3">
        <v>0.39599156508729999</v>
      </c>
      <c r="AK27" s="3">
        <v>0.38813771644680001</v>
      </c>
      <c r="AL27" s="3">
        <v>0.27298186294089999</v>
      </c>
      <c r="AM27" s="3">
        <v>-0.53007127143099997</v>
      </c>
      <c r="AN27" s="3">
        <v>0.4687159862827</v>
      </c>
      <c r="AO27" s="3">
        <v>-0.1230197290896</v>
      </c>
      <c r="AP27" s="3">
        <v>0.48753182343840001</v>
      </c>
      <c r="AQ27" s="3">
        <v>0.42916404755949999</v>
      </c>
      <c r="AR27" s="3">
        <v>-0.22113295025400001</v>
      </c>
      <c r="AS27" s="3">
        <v>0.21028826862710001</v>
      </c>
      <c r="AT27" s="3">
        <v>2.0545584045800001E-2</v>
      </c>
      <c r="AU27" s="3">
        <v>-6.7502364433899995E-2</v>
      </c>
      <c r="AV27" s="3">
        <v>3.9493384608199997E-2</v>
      </c>
      <c r="AW27" s="3">
        <v>-0.18</v>
      </c>
    </row>
    <row r="28" spans="1:49" s="13" customFormat="1">
      <c r="A28">
        <v>5</v>
      </c>
      <c r="B28" t="s">
        <v>404</v>
      </c>
      <c r="C28">
        <v>101010304</v>
      </c>
      <c r="D28" t="s">
        <v>414</v>
      </c>
      <c r="E28" s="3">
        <v>-4.0550996369099999E-2</v>
      </c>
      <c r="F28" s="3">
        <v>4.6499551653200001E-2</v>
      </c>
      <c r="G28" s="3">
        <v>-2.4750041900010999</v>
      </c>
      <c r="H28" s="3">
        <v>-1.7121951262856001</v>
      </c>
      <c r="I28" s="3">
        <v>0.2145273994685</v>
      </c>
      <c r="J28" s="3">
        <v>-0.29121181603849999</v>
      </c>
      <c r="K28" s="3">
        <v>1.4652253404928</v>
      </c>
      <c r="L28" s="3">
        <v>0.45748128224559997</v>
      </c>
      <c r="M28" s="3">
        <v>1.3586069217845</v>
      </c>
      <c r="N28" s="3">
        <v>0.48137865163030003</v>
      </c>
      <c r="O28" s="3">
        <v>0.69737548791439996</v>
      </c>
      <c r="P28" s="3">
        <v>4.4466481232051001</v>
      </c>
      <c r="Q28" s="3">
        <v>1.2205682866342999</v>
      </c>
      <c r="R28" s="3">
        <v>-0.40629847262430002</v>
      </c>
      <c r="S28" s="3">
        <v>-1.8330128630000001E-2</v>
      </c>
      <c r="T28" s="3">
        <v>8.4373375426629007</v>
      </c>
      <c r="U28" s="3">
        <v>3.3590094018943999</v>
      </c>
      <c r="V28" s="3">
        <v>-1.8510696871212999</v>
      </c>
      <c r="W28" s="3">
        <v>0.25094670420690002</v>
      </c>
      <c r="X28" s="3">
        <v>11.372850897217701</v>
      </c>
      <c r="Y28" s="3">
        <v>0.25447204008449997</v>
      </c>
      <c r="Z28" s="3">
        <v>2.5362730136388998</v>
      </c>
      <c r="AA28" s="3">
        <v>-1.5098822594845001</v>
      </c>
      <c r="AB28" s="3">
        <v>1.5697494244850001</v>
      </c>
      <c r="AC28" s="3">
        <v>-0.44357665561039999</v>
      </c>
      <c r="AD28" s="3">
        <v>-1.9109474310276999</v>
      </c>
      <c r="AE28" s="3">
        <v>-0.94227996316990004</v>
      </c>
      <c r="AF28" s="3">
        <v>4.9976122340500001E-2</v>
      </c>
      <c r="AG28" s="3">
        <v>0.96439413909359994</v>
      </c>
      <c r="AH28" s="3">
        <v>0.85750906712279995</v>
      </c>
      <c r="AI28" s="3">
        <v>0.2156627817882</v>
      </c>
      <c r="AJ28" s="3">
        <v>0.21918928622100001</v>
      </c>
      <c r="AK28" s="3">
        <v>0.16695686710429999</v>
      </c>
      <c r="AL28" s="3">
        <v>-6.7125438625700001E-2</v>
      </c>
      <c r="AM28" s="3">
        <v>-0.38480378516180003</v>
      </c>
      <c r="AN28" s="3">
        <v>-0.53104802538929996</v>
      </c>
      <c r="AO28" s="3">
        <v>0.98098258904430002</v>
      </c>
      <c r="AP28" s="3">
        <v>-2.4501848736878999</v>
      </c>
      <c r="AQ28" s="3">
        <v>1.2116854225817999</v>
      </c>
      <c r="AR28" s="3">
        <v>-0.27190624987509998</v>
      </c>
      <c r="AS28" s="3">
        <v>2.4560679670611001</v>
      </c>
      <c r="AT28" s="3">
        <v>0.38845650627299999</v>
      </c>
      <c r="AU28" s="3">
        <v>-0.93564072570169998</v>
      </c>
      <c r="AV28" s="3">
        <v>0.28487634709120002</v>
      </c>
      <c r="AW28" s="3">
        <v>-0.03</v>
      </c>
    </row>
    <row r="29" spans="1:49" s="13" customFormat="1">
      <c r="A29">
        <v>5</v>
      </c>
      <c r="B29" t="s">
        <v>404</v>
      </c>
      <c r="C29">
        <v>101010305</v>
      </c>
      <c r="D29" t="s">
        <v>415</v>
      </c>
      <c r="E29" s="3">
        <v>-0.82654407452230005</v>
      </c>
      <c r="F29" s="3">
        <v>-0.87798644863450004</v>
      </c>
      <c r="G29" s="3">
        <v>-0.28218418265459999</v>
      </c>
      <c r="H29" s="3">
        <v>-6.44817921834E-2</v>
      </c>
      <c r="I29" s="3">
        <v>7.6531726617000001E-2</v>
      </c>
      <c r="J29" s="3">
        <v>-0.40619467907410001</v>
      </c>
      <c r="K29" s="3">
        <v>9.5078757115600002E-2</v>
      </c>
      <c r="L29" s="3">
        <v>0.6338928179983</v>
      </c>
      <c r="M29" s="3">
        <v>1.4659722636945001</v>
      </c>
      <c r="N29" s="3">
        <v>-1.1510653758595999</v>
      </c>
      <c r="O29" s="3">
        <v>1.3927785040784999</v>
      </c>
      <c r="P29" s="3">
        <v>5.0690202378329996</v>
      </c>
      <c r="Q29" s="3">
        <v>0.93776973036889999</v>
      </c>
      <c r="R29" s="3">
        <v>0.64241562882009995</v>
      </c>
      <c r="S29" s="3">
        <v>-1.1357082803892</v>
      </c>
      <c r="T29" s="3">
        <v>1.1727963859185</v>
      </c>
      <c r="U29" s="3">
        <v>1.4652103606847999</v>
      </c>
      <c r="V29" s="3">
        <v>6.4476713677966</v>
      </c>
      <c r="W29" s="3">
        <v>-1.8927117254324</v>
      </c>
      <c r="X29" s="3">
        <v>25.362259636893999</v>
      </c>
      <c r="Y29" s="3">
        <v>-0.43704270835249998</v>
      </c>
      <c r="Z29" s="3">
        <v>-0.15882537225730001</v>
      </c>
      <c r="AA29" s="3">
        <v>0.73640149190040005</v>
      </c>
      <c r="AB29" s="3">
        <v>0.26419621159430001</v>
      </c>
      <c r="AC29" s="3">
        <v>0.1461541039733</v>
      </c>
      <c r="AD29" s="3">
        <v>-5.2661056783969</v>
      </c>
      <c r="AE29" s="3">
        <v>-2.8606682046676002</v>
      </c>
      <c r="AF29" s="3">
        <v>0.38593823395170002</v>
      </c>
      <c r="AG29" s="3">
        <v>3.5264756811583999</v>
      </c>
      <c r="AH29" s="3">
        <v>3.3868376238870002</v>
      </c>
      <c r="AI29" s="3">
        <v>-0.159235936168</v>
      </c>
      <c r="AJ29" s="3">
        <v>-0.47480658861539998</v>
      </c>
      <c r="AK29" s="3">
        <v>-1.1519020310374</v>
      </c>
      <c r="AL29" s="3">
        <v>1.8741762756988001</v>
      </c>
      <c r="AM29" s="3">
        <v>1.1915193421938</v>
      </c>
      <c r="AN29" s="3">
        <v>-1.8029088190863001</v>
      </c>
      <c r="AO29" s="3">
        <v>-0.50303465646699996</v>
      </c>
      <c r="AP29" s="3">
        <v>-0.59340596536320001</v>
      </c>
      <c r="AQ29" s="3">
        <v>0.81804770437679997</v>
      </c>
      <c r="AR29" s="3">
        <v>-0.32801205498340003</v>
      </c>
      <c r="AS29" s="3">
        <v>0.34102993536499998</v>
      </c>
      <c r="AT29" s="3">
        <v>-0.48810918997539998</v>
      </c>
      <c r="AU29" s="3">
        <v>-0.71889849798130001</v>
      </c>
      <c r="AV29" s="3">
        <v>-0.12867317983570001</v>
      </c>
      <c r="AW29" s="3">
        <v>0.54</v>
      </c>
    </row>
    <row r="30" spans="1:49" s="13" customFormat="1">
      <c r="A30">
        <v>5</v>
      </c>
      <c r="B30" t="s">
        <v>404</v>
      </c>
      <c r="C30">
        <v>101010306</v>
      </c>
      <c r="D30" t="s">
        <v>416</v>
      </c>
      <c r="E30" s="3">
        <v>-0.1113820965906</v>
      </c>
      <c r="F30" s="3">
        <v>0.72225516038949999</v>
      </c>
      <c r="G30" s="3">
        <v>0.77637857490910001</v>
      </c>
      <c r="H30" s="3">
        <v>-3.4149226081000003E-2</v>
      </c>
      <c r="I30" s="3">
        <v>9.8112948643499995E-2</v>
      </c>
      <c r="J30" s="3">
        <v>-5.5246276306E-3</v>
      </c>
      <c r="K30" s="3">
        <v>1.070669974204</v>
      </c>
      <c r="L30" s="3">
        <v>1.2588161495276</v>
      </c>
      <c r="M30" s="3">
        <v>2.0837972057159</v>
      </c>
      <c r="N30" s="3">
        <v>0.96540677092460003</v>
      </c>
      <c r="O30" s="3">
        <v>0.39726186791849999</v>
      </c>
      <c r="P30" s="3">
        <v>0.51426672104780002</v>
      </c>
      <c r="Q30" s="3">
        <v>0.1811430573566</v>
      </c>
      <c r="R30" s="3">
        <v>0.33291792614589999</v>
      </c>
      <c r="S30" s="3">
        <v>1.3037374490749001</v>
      </c>
      <c r="T30" s="3">
        <v>1.2530020377608</v>
      </c>
      <c r="U30" s="3">
        <v>0.86049200478800003</v>
      </c>
      <c r="V30" s="3">
        <v>1.1724656915033</v>
      </c>
      <c r="W30" s="3">
        <v>2.4181895153903001</v>
      </c>
      <c r="X30" s="3">
        <v>1.0763343144051001</v>
      </c>
      <c r="Y30" s="3">
        <v>-0.14233924979840001</v>
      </c>
      <c r="Z30" s="3">
        <v>-0.1084290001319</v>
      </c>
      <c r="AA30" s="3">
        <v>0.197316058972</v>
      </c>
      <c r="AB30" s="3">
        <v>0.85396069198970004</v>
      </c>
      <c r="AC30" s="3">
        <v>0.30397783330810002</v>
      </c>
      <c r="AD30" s="3">
        <v>0.26338798392500001</v>
      </c>
      <c r="AE30" s="3">
        <v>1.0002410103585999</v>
      </c>
      <c r="AF30" s="3">
        <v>1.46149999332E-2</v>
      </c>
      <c r="AG30" s="3">
        <v>0.44543068781669998</v>
      </c>
      <c r="AH30" s="3">
        <v>8.3570448959899998E-2</v>
      </c>
      <c r="AI30" s="3">
        <v>1.07481594747E-2</v>
      </c>
      <c r="AJ30" s="3">
        <v>0.1313730242493</v>
      </c>
      <c r="AK30" s="3">
        <v>-0.21146581707770001</v>
      </c>
      <c r="AL30" s="3">
        <v>0.29500722661829998</v>
      </c>
      <c r="AM30" s="3">
        <v>-4.2052413724299999E-2</v>
      </c>
      <c r="AN30" s="3">
        <v>0.14928736482509999</v>
      </c>
      <c r="AO30" s="3">
        <v>-8.4599118934400003E-2</v>
      </c>
      <c r="AP30" s="3">
        <v>0.81309160603679997</v>
      </c>
      <c r="AQ30" s="3">
        <v>-1.8889790141999999E-3</v>
      </c>
      <c r="AR30" s="3">
        <v>-0.16854636489550001</v>
      </c>
      <c r="AS30" s="3">
        <v>0.33924570321089997</v>
      </c>
      <c r="AT30" s="3">
        <v>0.1496169839955</v>
      </c>
      <c r="AU30" s="3">
        <v>0.19824770573799999</v>
      </c>
      <c r="AV30" s="3">
        <v>0.10599083288409999</v>
      </c>
      <c r="AW30" s="3">
        <v>-0.25</v>
      </c>
    </row>
    <row r="31" spans="1:49" s="13" customFormat="1">
      <c r="A31">
        <v>5</v>
      </c>
      <c r="B31" t="s">
        <v>404</v>
      </c>
      <c r="C31">
        <v>101010307</v>
      </c>
      <c r="D31" t="s">
        <v>417</v>
      </c>
      <c r="E31" s="3">
        <v>-0.1592888221381</v>
      </c>
      <c r="F31" s="3">
        <v>-0.13080444327720001</v>
      </c>
      <c r="G31" s="3">
        <v>-0.66745860526680001</v>
      </c>
      <c r="H31" s="3">
        <v>0.81904773911450002</v>
      </c>
      <c r="I31" s="3">
        <v>0.1762284137414</v>
      </c>
      <c r="J31" s="3">
        <v>1.76382437482E-2</v>
      </c>
      <c r="K31" s="3">
        <v>1.0901822076284</v>
      </c>
      <c r="L31" s="3">
        <v>2.0618558918827001</v>
      </c>
      <c r="M31" s="3">
        <v>6.3785492088099999E-2</v>
      </c>
      <c r="N31" s="3">
        <v>0.29439570328679998</v>
      </c>
      <c r="O31" s="3">
        <v>0.57002864417959997</v>
      </c>
      <c r="P31" s="3">
        <v>0.39397255298290002</v>
      </c>
      <c r="Q31" s="3">
        <v>1.0555982163398001</v>
      </c>
      <c r="R31" s="3">
        <v>1.1163104431516999</v>
      </c>
      <c r="S31" s="3">
        <v>2.1392211850156002</v>
      </c>
      <c r="T31" s="3">
        <v>0.87260322398040002</v>
      </c>
      <c r="U31" s="3">
        <v>2.9147566641753002</v>
      </c>
      <c r="V31" s="3">
        <v>8.5843338748900003E-2</v>
      </c>
      <c r="W31" s="3">
        <v>0.38469434932079999</v>
      </c>
      <c r="X31" s="3">
        <v>1.792266156865</v>
      </c>
      <c r="Y31" s="3">
        <v>1.6871159011640999</v>
      </c>
      <c r="Z31" s="3">
        <v>-0.7144765064013</v>
      </c>
      <c r="AA31" s="3">
        <v>0.5449475857103</v>
      </c>
      <c r="AB31" s="3">
        <v>2.0610423912211999</v>
      </c>
      <c r="AC31" s="3">
        <v>5.8449219690799997E-2</v>
      </c>
      <c r="AD31" s="3">
        <v>-0.3341341430127</v>
      </c>
      <c r="AE31" s="3">
        <v>0.45062257806939998</v>
      </c>
      <c r="AF31" s="3">
        <v>0.1370577032144</v>
      </c>
      <c r="AG31" s="3">
        <v>0.14134373844020001</v>
      </c>
      <c r="AH31" s="3">
        <v>-0.50344225901780004</v>
      </c>
      <c r="AI31" s="3">
        <v>0.15290342603420001</v>
      </c>
      <c r="AJ31" s="3">
        <v>0.43297793242490001</v>
      </c>
      <c r="AK31" s="3">
        <v>-0.80567060254980005</v>
      </c>
      <c r="AL31" s="3">
        <v>-0.1765408545072</v>
      </c>
      <c r="AM31" s="3">
        <v>-0.92850896663119997</v>
      </c>
      <c r="AN31" s="3">
        <v>0.83950466675549995</v>
      </c>
      <c r="AO31" s="3">
        <v>-0.80118215298200002</v>
      </c>
      <c r="AP31" s="3">
        <v>0.90514416864750002</v>
      </c>
      <c r="AQ31" s="3">
        <v>0.15116711819940001</v>
      </c>
      <c r="AR31" s="3">
        <v>1.4486671658000001E-3</v>
      </c>
      <c r="AS31" s="3">
        <v>-1.0211394725323999</v>
      </c>
      <c r="AT31" s="3">
        <v>0.91357027636620003</v>
      </c>
      <c r="AU31" s="3">
        <v>0.31417289457559999</v>
      </c>
      <c r="AV31" s="3">
        <v>-0.64064624165170003</v>
      </c>
      <c r="AW31" s="3">
        <v>-1.06</v>
      </c>
    </row>
    <row r="32" spans="1:49" s="13" customFormat="1">
      <c r="A32">
        <v>5</v>
      </c>
      <c r="B32" t="s">
        <v>404</v>
      </c>
      <c r="C32">
        <v>101010308</v>
      </c>
      <c r="D32" t="s">
        <v>418</v>
      </c>
      <c r="E32" s="3">
        <v>-1.073087529823</v>
      </c>
      <c r="F32" s="3">
        <v>-0.39472193645030001</v>
      </c>
      <c r="G32" s="3">
        <v>-1.636138802949</v>
      </c>
      <c r="H32" s="3">
        <v>-2.1777042242000001E-3</v>
      </c>
      <c r="I32" s="3">
        <v>-0.1703945431144</v>
      </c>
      <c r="J32" s="3">
        <v>0.69815311309390005</v>
      </c>
      <c r="K32" s="3">
        <v>2.1566774381957998</v>
      </c>
      <c r="L32" s="3">
        <v>1.1942853941010001</v>
      </c>
      <c r="M32" s="3">
        <v>1.8010562523897</v>
      </c>
      <c r="N32" s="3">
        <v>0.82458004860449996</v>
      </c>
      <c r="O32" s="3">
        <v>3.7730475438691999</v>
      </c>
      <c r="P32" s="3">
        <v>2.0161319941473002</v>
      </c>
      <c r="Q32" s="3">
        <v>0.22026768581190001</v>
      </c>
      <c r="R32" s="3">
        <v>-0.24607805363509999</v>
      </c>
      <c r="S32" s="3">
        <v>0.2180891510055</v>
      </c>
      <c r="T32" s="3">
        <v>2.3920145315206001</v>
      </c>
      <c r="U32" s="3">
        <v>2.9068011408082999</v>
      </c>
      <c r="V32" s="3">
        <v>0.92654979326819997</v>
      </c>
      <c r="W32" s="3">
        <v>2.0622155439409</v>
      </c>
      <c r="X32" s="3">
        <v>1.0249280800908001</v>
      </c>
      <c r="Y32" s="3">
        <v>2.8839778191145999</v>
      </c>
      <c r="Z32" s="3">
        <v>1.3990028454243999</v>
      </c>
      <c r="AA32" s="3">
        <v>0.91716868698590004</v>
      </c>
      <c r="AB32" s="3">
        <v>0.5517156853513</v>
      </c>
      <c r="AC32" s="3">
        <v>-0.14465686404850001</v>
      </c>
      <c r="AD32" s="3">
        <v>-0.83173364317840004</v>
      </c>
      <c r="AE32" s="3">
        <v>0.24367973955139999</v>
      </c>
      <c r="AF32" s="3">
        <v>0.28898067194240001</v>
      </c>
      <c r="AG32" s="3">
        <v>0.490852806734</v>
      </c>
      <c r="AH32" s="3">
        <v>-1.4706311505466001</v>
      </c>
      <c r="AI32" s="3">
        <v>-0.22330645079379999</v>
      </c>
      <c r="AJ32" s="3">
        <v>1.6791975977917999</v>
      </c>
      <c r="AK32" s="3">
        <v>0.11332446570099999</v>
      </c>
      <c r="AL32" s="3">
        <v>-0.25943267702040002</v>
      </c>
      <c r="AM32" s="3">
        <v>-0.26724772849639999</v>
      </c>
      <c r="AN32" s="3">
        <v>0.48874422322260003</v>
      </c>
      <c r="AO32" s="3">
        <v>-1.1196146950357999</v>
      </c>
      <c r="AP32" s="3">
        <v>-0.5268128304045</v>
      </c>
      <c r="AQ32" s="3">
        <v>0.81058596697109997</v>
      </c>
      <c r="AR32" s="3">
        <v>1.2098874837428999</v>
      </c>
      <c r="AS32" s="3">
        <v>-0.43426674752170003</v>
      </c>
      <c r="AT32" s="3">
        <v>1.4726477010015999</v>
      </c>
      <c r="AU32" s="3">
        <v>-0.19980932861760001</v>
      </c>
      <c r="AV32" s="3">
        <v>0.27891446030740003</v>
      </c>
      <c r="AW32" s="3">
        <v>7.0000000000000007E-2</v>
      </c>
    </row>
    <row r="33" spans="1:49" s="13" customFormat="1">
      <c r="A33">
        <v>4</v>
      </c>
      <c r="B33" t="s">
        <v>402</v>
      </c>
      <c r="C33">
        <v>1010104</v>
      </c>
      <c r="D33" t="s">
        <v>419</v>
      </c>
      <c r="E33" s="3">
        <v>-1.4878249838708</v>
      </c>
      <c r="F33" s="3">
        <v>-0.43815663103750002</v>
      </c>
      <c r="G33" s="3">
        <v>-0.56213029330770004</v>
      </c>
      <c r="H33" s="3">
        <v>0.89897362198420006</v>
      </c>
      <c r="I33" s="3">
        <v>-1.1345001195593001</v>
      </c>
      <c r="J33" s="3">
        <v>0.56909635103809997</v>
      </c>
      <c r="K33" s="3">
        <v>3.3317226863123999</v>
      </c>
      <c r="L33" s="3">
        <v>-0.90438443955189995</v>
      </c>
      <c r="M33" s="3">
        <v>0.55610292961959995</v>
      </c>
      <c r="N33" s="3">
        <v>0.67081684525679997</v>
      </c>
      <c r="O33" s="3">
        <v>1.7771613981859999</v>
      </c>
      <c r="P33" s="3">
        <v>-0.2029577928372</v>
      </c>
      <c r="Q33" s="3">
        <v>-7.4130773363599994E-2</v>
      </c>
      <c r="R33" s="3">
        <v>0.34176596465390002</v>
      </c>
      <c r="S33" s="3">
        <v>1.9916606945340001</v>
      </c>
      <c r="T33" s="3">
        <v>3.0785278536629002</v>
      </c>
      <c r="U33" s="3">
        <v>-0.94318754992679998</v>
      </c>
      <c r="V33" s="3">
        <v>-0.90764890986739999</v>
      </c>
      <c r="W33" s="3">
        <v>0.9695496338299</v>
      </c>
      <c r="X33" s="3">
        <v>2.9891461794559002</v>
      </c>
      <c r="Y33" s="3">
        <v>0.38253270437569997</v>
      </c>
      <c r="Z33" s="3">
        <v>0.1937161390586</v>
      </c>
      <c r="AA33" s="3">
        <v>-1.319445208019</v>
      </c>
      <c r="AB33" s="3">
        <v>1.6722879473773</v>
      </c>
      <c r="AC33" s="3">
        <v>-0.35759055394970002</v>
      </c>
      <c r="AD33" s="3">
        <v>-2.5000876385383002</v>
      </c>
      <c r="AE33" s="3">
        <v>-0.1306895310309</v>
      </c>
      <c r="AF33" s="3">
        <v>1.8795437560015</v>
      </c>
      <c r="AG33" s="3">
        <v>3.1176337117900998</v>
      </c>
      <c r="AH33" s="3">
        <v>0.47754239259390002</v>
      </c>
      <c r="AI33" s="3">
        <v>-2.8245745268799999E-2</v>
      </c>
      <c r="AJ33" s="3">
        <v>2.8494501655920002</v>
      </c>
      <c r="AK33" s="3">
        <v>-1.0031615918311001</v>
      </c>
      <c r="AL33" s="3">
        <v>-2.4069824693159001</v>
      </c>
      <c r="AM33" s="3">
        <v>-0.37683966196169999</v>
      </c>
      <c r="AN33" s="3">
        <v>2.5639114601905999</v>
      </c>
      <c r="AO33" s="3">
        <v>-1.3960223734949</v>
      </c>
      <c r="AP33" s="3">
        <v>-0.77087139187389997</v>
      </c>
      <c r="AQ33" s="3">
        <v>-3.6383349180076001</v>
      </c>
      <c r="AR33" s="3">
        <v>3.3527092971985999</v>
      </c>
      <c r="AS33" s="3">
        <v>-0.28952589234979997</v>
      </c>
      <c r="AT33" s="3">
        <v>-0.26244456756329998</v>
      </c>
      <c r="AU33" s="3">
        <v>1.3367686741535001</v>
      </c>
      <c r="AV33" s="3">
        <v>0.72601714936429995</v>
      </c>
      <c r="AW33" s="3">
        <v>-0.51</v>
      </c>
    </row>
    <row r="34" spans="1:49" s="13" customFormat="1">
      <c r="A34">
        <v>5</v>
      </c>
      <c r="B34" t="s">
        <v>404</v>
      </c>
      <c r="C34">
        <v>101010401</v>
      </c>
      <c r="D34" t="s">
        <v>419</v>
      </c>
      <c r="E34" s="3">
        <v>-1.4878249838708</v>
      </c>
      <c r="F34" s="3">
        <v>-0.43815663103750002</v>
      </c>
      <c r="G34" s="3">
        <v>-0.56213029330770004</v>
      </c>
      <c r="H34" s="3">
        <v>0.89897362198420006</v>
      </c>
      <c r="I34" s="3">
        <v>-1.1345001195593001</v>
      </c>
      <c r="J34" s="3">
        <v>0.56909635103809997</v>
      </c>
      <c r="K34" s="3">
        <v>3.3317226863123999</v>
      </c>
      <c r="L34" s="3">
        <v>-0.90438443955189995</v>
      </c>
      <c r="M34" s="3">
        <v>0.55610292961959995</v>
      </c>
      <c r="N34" s="3">
        <v>0.67081684525679997</v>
      </c>
      <c r="O34" s="3">
        <v>1.7771613981859999</v>
      </c>
      <c r="P34" s="3">
        <v>-0.2029577928372</v>
      </c>
      <c r="Q34" s="3">
        <v>-7.4130773363599994E-2</v>
      </c>
      <c r="R34" s="3">
        <v>0.34176596465390002</v>
      </c>
      <c r="S34" s="3">
        <v>1.9916606945340001</v>
      </c>
      <c r="T34" s="3">
        <v>3.0785278536629002</v>
      </c>
      <c r="U34" s="3">
        <v>-0.94318754992679998</v>
      </c>
      <c r="V34" s="3">
        <v>-0.90764890986739999</v>
      </c>
      <c r="W34" s="3">
        <v>0.9695496338299</v>
      </c>
      <c r="X34" s="3">
        <v>2.9891461794559002</v>
      </c>
      <c r="Y34" s="3">
        <v>0.38253270437569997</v>
      </c>
      <c r="Z34" s="3">
        <v>0.1937161390586</v>
      </c>
      <c r="AA34" s="3">
        <v>-1.319445208019</v>
      </c>
      <c r="AB34" s="3">
        <v>1.6722879473773</v>
      </c>
      <c r="AC34" s="3">
        <v>-0.35759055394970002</v>
      </c>
      <c r="AD34" s="3">
        <v>-2.5000876385383002</v>
      </c>
      <c r="AE34" s="3">
        <v>-0.1306895310309</v>
      </c>
      <c r="AF34" s="3">
        <v>1.8795437560015</v>
      </c>
      <c r="AG34" s="3">
        <v>3.1176337117900998</v>
      </c>
      <c r="AH34" s="3">
        <v>0.47754239259390002</v>
      </c>
      <c r="AI34" s="3">
        <v>-2.8245745268799999E-2</v>
      </c>
      <c r="AJ34" s="3">
        <v>2.8494501655920002</v>
      </c>
      <c r="AK34" s="3">
        <v>-1.0031615918311001</v>
      </c>
      <c r="AL34" s="3">
        <v>-2.4069824693159001</v>
      </c>
      <c r="AM34" s="3">
        <v>-0.37683966196169999</v>
      </c>
      <c r="AN34" s="3">
        <v>2.5639114601905999</v>
      </c>
      <c r="AO34" s="3">
        <v>-1.3960223734949</v>
      </c>
      <c r="AP34" s="3">
        <v>-0.77087139187389997</v>
      </c>
      <c r="AQ34" s="3">
        <v>-3.6383349180076001</v>
      </c>
      <c r="AR34" s="3">
        <v>3.3527092971985999</v>
      </c>
      <c r="AS34" s="3">
        <v>-0.28952589234979997</v>
      </c>
      <c r="AT34" s="3">
        <v>-0.26244456756329998</v>
      </c>
      <c r="AU34" s="3">
        <v>1.3367686741535001</v>
      </c>
      <c r="AV34" s="3">
        <v>0.72601714936429995</v>
      </c>
      <c r="AW34" s="3">
        <v>-0.51</v>
      </c>
    </row>
    <row r="35" spans="1:49" s="13" customFormat="1">
      <c r="A35">
        <v>4</v>
      </c>
      <c r="B35" t="s">
        <v>402</v>
      </c>
      <c r="C35">
        <v>1010105</v>
      </c>
      <c r="D35" t="s">
        <v>420</v>
      </c>
      <c r="E35" s="3">
        <v>-1.0530468252748</v>
      </c>
      <c r="F35" s="3">
        <v>1.3864182140550001</v>
      </c>
      <c r="G35" s="3">
        <v>1.7834944543441</v>
      </c>
      <c r="H35" s="3">
        <v>2.2953068094273998</v>
      </c>
      <c r="I35" s="3">
        <v>-0.1013499859566</v>
      </c>
      <c r="J35" s="3">
        <v>-0.14482795970599999</v>
      </c>
      <c r="K35" s="3">
        <v>-2.7958995537885998</v>
      </c>
      <c r="L35" s="3">
        <v>2.9613827502033998</v>
      </c>
      <c r="M35" s="3">
        <v>1.5284386769427001</v>
      </c>
      <c r="N35" s="3">
        <v>2.4806769528260002</v>
      </c>
      <c r="O35" s="3">
        <v>7.3530325420815004</v>
      </c>
      <c r="P35" s="3">
        <v>0.53455960241430001</v>
      </c>
      <c r="Q35" s="3">
        <v>-3.4229939836700002E-2</v>
      </c>
      <c r="R35" s="3">
        <v>0.42261699717970003</v>
      </c>
      <c r="S35" s="3">
        <v>1.3937360984289999</v>
      </c>
      <c r="T35" s="3">
        <v>3.1137553219059</v>
      </c>
      <c r="U35" s="3">
        <v>4.9280966559498003</v>
      </c>
      <c r="V35" s="3">
        <v>1.6217531640830001</v>
      </c>
      <c r="W35" s="3">
        <v>3.7275732937750998</v>
      </c>
      <c r="X35" s="3">
        <v>0.4277988336238</v>
      </c>
      <c r="Y35" s="3">
        <v>-0.785689016711</v>
      </c>
      <c r="Z35" s="3">
        <v>-0.45842732958440002</v>
      </c>
      <c r="AA35" s="3">
        <v>1.2592424354828</v>
      </c>
      <c r="AB35" s="3">
        <v>-0.57296923762509999</v>
      </c>
      <c r="AC35" s="3">
        <v>-0.2160278306135</v>
      </c>
      <c r="AD35" s="3">
        <v>-1.1965970550011999</v>
      </c>
      <c r="AE35" s="3">
        <v>-0.47451610559020002</v>
      </c>
      <c r="AF35" s="3">
        <v>0.43383250620489999</v>
      </c>
      <c r="AG35" s="3">
        <v>0.3399582967284</v>
      </c>
      <c r="AH35" s="3">
        <v>0.45272419248169998</v>
      </c>
      <c r="AI35" s="3">
        <v>1.9754547425955</v>
      </c>
      <c r="AJ35" s="3">
        <v>-0.46963850231940002</v>
      </c>
      <c r="AK35" s="3">
        <v>-1.1746722238141001</v>
      </c>
      <c r="AL35" s="3">
        <v>-1.7359725444033001</v>
      </c>
      <c r="AM35" s="3">
        <v>-1.8254260446388</v>
      </c>
      <c r="AN35" s="3">
        <v>0.68009478936120005</v>
      </c>
      <c r="AO35" s="3">
        <v>-2.1210508172855</v>
      </c>
      <c r="AP35" s="3">
        <v>-1.4853164941870001</v>
      </c>
      <c r="AQ35" s="3">
        <v>-0.29154103666629999</v>
      </c>
      <c r="AR35" s="3">
        <v>1.0044303466200999</v>
      </c>
      <c r="AS35" s="3">
        <v>-0.17928095386010001</v>
      </c>
      <c r="AT35" s="3">
        <v>0.16168807449270001</v>
      </c>
      <c r="AU35" s="3">
        <v>-4.3879192080399997E-2</v>
      </c>
      <c r="AV35" s="3">
        <v>1.1480300493494999</v>
      </c>
      <c r="AW35" s="3">
        <v>-0.68</v>
      </c>
    </row>
    <row r="36" spans="1:49" s="13" customFormat="1">
      <c r="A36">
        <v>5</v>
      </c>
      <c r="B36" t="s">
        <v>404</v>
      </c>
      <c r="C36">
        <v>101010501</v>
      </c>
      <c r="D36" t="s">
        <v>420</v>
      </c>
      <c r="E36" s="3">
        <v>-1.0530468252748</v>
      </c>
      <c r="F36" s="3">
        <v>1.3864182140550001</v>
      </c>
      <c r="G36" s="3">
        <v>1.7834944543441</v>
      </c>
      <c r="H36" s="3">
        <v>2.2953068094273998</v>
      </c>
      <c r="I36" s="3">
        <v>-0.1013499859566</v>
      </c>
      <c r="J36" s="3">
        <v>-0.14482795970599999</v>
      </c>
      <c r="K36" s="3">
        <v>-2.7958995537885998</v>
      </c>
      <c r="L36" s="3">
        <v>2.9613827502033998</v>
      </c>
      <c r="M36" s="3">
        <v>1.5284386769427001</v>
      </c>
      <c r="N36" s="3">
        <v>2.4806769528260002</v>
      </c>
      <c r="O36" s="3">
        <v>7.3530325420815004</v>
      </c>
      <c r="P36" s="3">
        <v>0.53455960241430001</v>
      </c>
      <c r="Q36" s="3">
        <v>-3.4229939836700002E-2</v>
      </c>
      <c r="R36" s="3">
        <v>0.42261699717970003</v>
      </c>
      <c r="S36" s="3">
        <v>1.3937360984289999</v>
      </c>
      <c r="T36" s="3">
        <v>3.1137553219059</v>
      </c>
      <c r="U36" s="3">
        <v>4.9280966559498003</v>
      </c>
      <c r="V36" s="3">
        <v>1.6217531640830001</v>
      </c>
      <c r="W36" s="3">
        <v>3.7275732937750998</v>
      </c>
      <c r="X36" s="3">
        <v>0.4277988336238</v>
      </c>
      <c r="Y36" s="3">
        <v>-0.785689016711</v>
      </c>
      <c r="Z36" s="3">
        <v>-0.45842732958440002</v>
      </c>
      <c r="AA36" s="3">
        <v>1.2592424354828</v>
      </c>
      <c r="AB36" s="3">
        <v>-0.57296923762509999</v>
      </c>
      <c r="AC36" s="3">
        <v>-0.2160278306135</v>
      </c>
      <c r="AD36" s="3">
        <v>-1.1965970550011999</v>
      </c>
      <c r="AE36" s="3">
        <v>-0.47451610559020002</v>
      </c>
      <c r="AF36" s="3">
        <v>0.43383250620489999</v>
      </c>
      <c r="AG36" s="3">
        <v>0.3399582967284</v>
      </c>
      <c r="AH36" s="3">
        <v>0.45272419248169998</v>
      </c>
      <c r="AI36" s="3">
        <v>1.9754547425955</v>
      </c>
      <c r="AJ36" s="3">
        <v>-0.46963850231940002</v>
      </c>
      <c r="AK36" s="3">
        <v>-1.1746722238141001</v>
      </c>
      <c r="AL36" s="3">
        <v>-1.7359725444033001</v>
      </c>
      <c r="AM36" s="3">
        <v>-1.8254260446388</v>
      </c>
      <c r="AN36" s="3">
        <v>0.68009478936120005</v>
      </c>
      <c r="AO36" s="3">
        <v>-2.1210508172855</v>
      </c>
      <c r="AP36" s="3">
        <v>-1.4853164941870001</v>
      </c>
      <c r="AQ36" s="3">
        <v>-0.29154103666629999</v>
      </c>
      <c r="AR36" s="3">
        <v>1.0044303466200999</v>
      </c>
      <c r="AS36" s="3">
        <v>-0.17928095386010001</v>
      </c>
      <c r="AT36" s="3">
        <v>0.16168807449270001</v>
      </c>
      <c r="AU36" s="3">
        <v>-4.3879192080399997E-2</v>
      </c>
      <c r="AV36" s="3">
        <v>1.1480300493494999</v>
      </c>
      <c r="AW36" s="3">
        <v>-0.68</v>
      </c>
    </row>
    <row r="37" spans="1:49" s="13" customFormat="1">
      <c r="A37">
        <v>4</v>
      </c>
      <c r="B37" t="s">
        <v>402</v>
      </c>
      <c r="C37">
        <v>1010106</v>
      </c>
      <c r="D37" t="s">
        <v>421</v>
      </c>
      <c r="E37" s="3">
        <v>0.26502606689840003</v>
      </c>
      <c r="F37" s="3">
        <v>-0.42836061978329998</v>
      </c>
      <c r="G37" s="3">
        <v>0.89847358880280004</v>
      </c>
      <c r="H37" s="3">
        <v>1.7142818022055</v>
      </c>
      <c r="I37" s="3">
        <v>1.2295969613376001</v>
      </c>
      <c r="J37" s="3">
        <v>0.48867555558469999</v>
      </c>
      <c r="K37" s="3">
        <v>0.98681418163489998</v>
      </c>
      <c r="L37" s="3">
        <v>-0.42288677973349997</v>
      </c>
      <c r="M37" s="3">
        <v>1.1921426691049</v>
      </c>
      <c r="N37" s="3">
        <v>1.8896086345298999</v>
      </c>
      <c r="O37" s="3">
        <v>1.9738299311917</v>
      </c>
      <c r="P37" s="3">
        <v>-0.74115719254110002</v>
      </c>
      <c r="Q37" s="3">
        <v>-0.42709592341579999</v>
      </c>
      <c r="R37" s="3">
        <v>1.2462001233783999</v>
      </c>
      <c r="S37" s="3">
        <v>1.8535627780741</v>
      </c>
      <c r="T37" s="3">
        <v>1.86314411376</v>
      </c>
      <c r="U37" s="3">
        <v>3.2830456756105</v>
      </c>
      <c r="V37" s="3">
        <v>2.2320433371450998</v>
      </c>
      <c r="W37" s="3">
        <v>0.96754089083850003</v>
      </c>
      <c r="X37" s="3">
        <v>0.20820362897649999</v>
      </c>
      <c r="Y37" s="3">
        <v>0.1356973736307</v>
      </c>
      <c r="Z37" s="3">
        <v>0.81844644334609995</v>
      </c>
      <c r="AA37" s="3">
        <v>-0.54943763806169998</v>
      </c>
      <c r="AB37" s="3">
        <v>7.3664324059199995E-2</v>
      </c>
      <c r="AC37" s="3">
        <v>0.12976145798390001</v>
      </c>
      <c r="AD37" s="3">
        <v>0.32802203182619999</v>
      </c>
      <c r="AE37" s="3">
        <v>8.6717700815700002E-2</v>
      </c>
      <c r="AF37" s="3">
        <v>-0.3550262434584</v>
      </c>
      <c r="AG37" s="3">
        <v>-1.0298304759687</v>
      </c>
      <c r="AH37" s="3">
        <v>-8.9930611131399996E-2</v>
      </c>
      <c r="AI37" s="3">
        <v>0.23324827796850001</v>
      </c>
      <c r="AJ37" s="3">
        <v>1.5334401542889</v>
      </c>
      <c r="AK37" s="3">
        <v>-0.40057300937469997</v>
      </c>
      <c r="AL37" s="3">
        <v>-7.3907689048599998E-2</v>
      </c>
      <c r="AM37" s="3">
        <v>-0.23678152070639999</v>
      </c>
      <c r="AN37" s="3">
        <v>-0.84654704623959998</v>
      </c>
      <c r="AO37" s="3">
        <v>-0.2655817147408</v>
      </c>
      <c r="AP37" s="3">
        <v>-0.93532262436360003</v>
      </c>
      <c r="AQ37" s="3">
        <v>0.68664723134229999</v>
      </c>
      <c r="AR37" s="3">
        <v>0.94069231296339995</v>
      </c>
      <c r="AS37" s="3">
        <v>1.5222007050474</v>
      </c>
      <c r="AT37" s="3">
        <v>-6.3166336277499999E-2</v>
      </c>
      <c r="AU37" s="3">
        <v>0.1258091936697</v>
      </c>
      <c r="AV37" s="3">
        <v>1.59187088348E-2</v>
      </c>
      <c r="AW37" s="3">
        <v>-0.94</v>
      </c>
    </row>
    <row r="38" spans="1:49" s="13" customFormat="1">
      <c r="A38">
        <v>5</v>
      </c>
      <c r="B38" t="s">
        <v>404</v>
      </c>
      <c r="C38">
        <v>101010601</v>
      </c>
      <c r="D38" t="s">
        <v>422</v>
      </c>
      <c r="E38" s="3">
        <v>0.1005263142938</v>
      </c>
      <c r="F38" s="3">
        <v>0.1067647253731</v>
      </c>
      <c r="G38" s="3">
        <v>1.2913890300505</v>
      </c>
      <c r="H38" s="3">
        <v>1.962019307956</v>
      </c>
      <c r="I38" s="3">
        <v>1.4734240393456</v>
      </c>
      <c r="J38" s="3">
        <v>0.10984635701169999</v>
      </c>
      <c r="K38" s="3">
        <v>0.96745223192319996</v>
      </c>
      <c r="L38" s="3">
        <v>-6.6385530256600003E-2</v>
      </c>
      <c r="M38" s="3">
        <v>1.3408772098585</v>
      </c>
      <c r="N38" s="3">
        <v>1.2320846142758</v>
      </c>
      <c r="O38" s="3">
        <v>2.0159240768211002</v>
      </c>
      <c r="P38" s="3">
        <v>-0.4986500919988</v>
      </c>
      <c r="Q38" s="3">
        <v>-1.1393952049092999</v>
      </c>
      <c r="R38" s="3">
        <v>2.1966061264890002</v>
      </c>
      <c r="S38" s="3">
        <v>1.4614304418177999</v>
      </c>
      <c r="T38" s="3">
        <v>1.7882746740864</v>
      </c>
      <c r="U38" s="3">
        <v>4.0375703203814002</v>
      </c>
      <c r="V38" s="3">
        <v>1.8280175167124999</v>
      </c>
      <c r="W38" s="3">
        <v>0.95981599177499999</v>
      </c>
      <c r="X38" s="3">
        <v>-8.5723280314099995E-2</v>
      </c>
      <c r="Y38" s="3">
        <v>-4.7739606713299999E-2</v>
      </c>
      <c r="Z38" s="3">
        <v>1.5676462884571001</v>
      </c>
      <c r="AA38" s="3">
        <v>-0.36913670129190002</v>
      </c>
      <c r="AB38" s="3">
        <v>5.7636358511E-3</v>
      </c>
      <c r="AC38" s="3">
        <v>0.31088482909249998</v>
      </c>
      <c r="AD38" s="3">
        <v>-0.2149249177151</v>
      </c>
      <c r="AE38" s="3">
        <v>0.65388175545789995</v>
      </c>
      <c r="AF38" s="3">
        <v>-0.79386541597869997</v>
      </c>
      <c r="AG38" s="3">
        <v>-0.99577880178300004</v>
      </c>
      <c r="AH38" s="3">
        <v>0.17559842389050001</v>
      </c>
      <c r="AI38" s="3">
        <v>-3.417250577E-2</v>
      </c>
      <c r="AJ38" s="3">
        <v>1.9789793657756001</v>
      </c>
      <c r="AK38" s="3">
        <v>-0.33602403669109998</v>
      </c>
      <c r="AL38" s="3">
        <v>0.54790949921270005</v>
      </c>
      <c r="AM38" s="3">
        <v>-0.52684524238420005</v>
      </c>
      <c r="AN38" s="3">
        <v>-0.97361887129000002</v>
      </c>
      <c r="AO38" s="3">
        <v>-0.28379630748579998</v>
      </c>
      <c r="AP38" s="3">
        <v>-1.7712225062575</v>
      </c>
      <c r="AQ38" s="3">
        <v>0.84661592820700005</v>
      </c>
      <c r="AR38" s="3">
        <v>1.9579535625819</v>
      </c>
      <c r="AS38" s="3">
        <v>1.0352342726609001</v>
      </c>
      <c r="AT38" s="3">
        <v>0.2146497413857</v>
      </c>
      <c r="AU38" s="3">
        <v>-8.2916048520899996E-2</v>
      </c>
      <c r="AV38" s="3">
        <v>-0.75273270863270003</v>
      </c>
      <c r="AW38" s="3">
        <v>-0.74</v>
      </c>
    </row>
    <row r="39" spans="1:49" s="13" customFormat="1">
      <c r="A39">
        <v>5</v>
      </c>
      <c r="B39" t="s">
        <v>404</v>
      </c>
      <c r="C39">
        <v>101010602</v>
      </c>
      <c r="D39" t="s">
        <v>423</v>
      </c>
      <c r="E39" s="3">
        <v>0.65879045735639996</v>
      </c>
      <c r="F39" s="3">
        <v>-1.7021903008806001</v>
      </c>
      <c r="G39" s="3">
        <v>-5.4047335495899997E-2</v>
      </c>
      <c r="H39" s="3">
        <v>1.1056221637224</v>
      </c>
      <c r="I39" s="3">
        <v>0.62547058301979996</v>
      </c>
      <c r="J39" s="3">
        <v>1.4352040679206</v>
      </c>
      <c r="K39" s="3">
        <v>1.0345591303238999</v>
      </c>
      <c r="L39" s="3">
        <v>-1.3014051481341999</v>
      </c>
      <c r="M39" s="3">
        <v>0.8210330147221</v>
      </c>
      <c r="N39" s="3">
        <v>3.5386652075956002</v>
      </c>
      <c r="O39" s="3">
        <v>1.8706105503638999</v>
      </c>
      <c r="P39" s="3">
        <v>-1.3366589784663001</v>
      </c>
      <c r="Q39" s="3">
        <v>1.3368865685396001</v>
      </c>
      <c r="R39" s="3">
        <v>-1.0499307643218001</v>
      </c>
      <c r="S39" s="3">
        <v>2.8320169691462</v>
      </c>
      <c r="T39" s="3">
        <v>2.0474694566582001</v>
      </c>
      <c r="U39" s="3">
        <v>1.4301566435446</v>
      </c>
      <c r="V39" s="3">
        <v>3.2497162305380001</v>
      </c>
      <c r="W39" s="3">
        <v>0.98673068522319995</v>
      </c>
      <c r="X39" s="3">
        <v>0.93816704269609996</v>
      </c>
      <c r="Y39" s="3">
        <v>0.58663946328450001</v>
      </c>
      <c r="Z39" s="3">
        <v>-1.0116917330894999</v>
      </c>
      <c r="AA39" s="3">
        <v>-1.0013515081433</v>
      </c>
      <c r="AB39" s="3">
        <v>0.2449403160534</v>
      </c>
      <c r="AC39" s="3">
        <v>-0.32602285848279999</v>
      </c>
      <c r="AD39" s="3">
        <v>1.7030405762581999</v>
      </c>
      <c r="AE39" s="3">
        <v>-1.3225435410758</v>
      </c>
      <c r="AF39" s="3">
        <v>0.75721956721749994</v>
      </c>
      <c r="AG39" s="3">
        <v>-1.1148064623224001</v>
      </c>
      <c r="AH39" s="3">
        <v>-0.75335618094860002</v>
      </c>
      <c r="AI39" s="3">
        <v>0.90765433534149997</v>
      </c>
      <c r="AJ39" s="3">
        <v>0.42032603521930001</v>
      </c>
      <c r="AK39" s="3">
        <v>-0.56434217198299996</v>
      </c>
      <c r="AL39" s="3">
        <v>-1.6551614586976</v>
      </c>
      <c r="AM39" s="3">
        <v>0.51736154144930002</v>
      </c>
      <c r="AN39" s="3">
        <v>-0.51960226918819996</v>
      </c>
      <c r="AO39" s="3">
        <v>-0.2189310327456</v>
      </c>
      <c r="AP39" s="3">
        <v>1.2041679592961001</v>
      </c>
      <c r="AQ39" s="3">
        <v>0.28924393707469997</v>
      </c>
      <c r="AR39" s="3">
        <v>-1.6004906164684001</v>
      </c>
      <c r="AS39" s="3">
        <v>2.7826652390244</v>
      </c>
      <c r="AT39" s="3">
        <v>-0.7700402551776</v>
      </c>
      <c r="AU39" s="3">
        <v>0.66215878494199998</v>
      </c>
      <c r="AV39" s="3">
        <v>1.9764596845711999</v>
      </c>
      <c r="AW39" s="3">
        <v>-1.43</v>
      </c>
    </row>
    <row r="40" spans="1:49" s="13" customFormat="1">
      <c r="A40">
        <v>3</v>
      </c>
      <c r="B40" t="s">
        <v>400</v>
      </c>
      <c r="C40">
        <v>10102</v>
      </c>
      <c r="D40" t="s">
        <v>424</v>
      </c>
      <c r="E40" s="3">
        <v>-1.3268913923556001</v>
      </c>
      <c r="F40" s="3">
        <v>0.50774561111920002</v>
      </c>
      <c r="G40" s="3">
        <v>0.8330291431754</v>
      </c>
      <c r="H40" s="3">
        <v>1.8243181599730001</v>
      </c>
      <c r="I40" s="3">
        <v>1.0540591775131001</v>
      </c>
      <c r="J40" s="3">
        <v>0.44713309470770002</v>
      </c>
      <c r="K40" s="3">
        <v>1.1021259482871</v>
      </c>
      <c r="L40" s="3">
        <v>0.24231045652950001</v>
      </c>
      <c r="M40" s="3">
        <v>1.4907550298754</v>
      </c>
      <c r="N40" s="3">
        <v>1.8287942327004001</v>
      </c>
      <c r="O40" s="3">
        <v>1.7489843282072</v>
      </c>
      <c r="P40" s="3">
        <v>2.4476101954075999</v>
      </c>
      <c r="Q40" s="3">
        <v>1.4711247270837999</v>
      </c>
      <c r="R40" s="3">
        <v>0.68716211392579996</v>
      </c>
      <c r="S40" s="3">
        <v>-7.6563327754299998E-2</v>
      </c>
      <c r="T40" s="3">
        <v>0.97285550933840004</v>
      </c>
      <c r="U40" s="3">
        <v>0.84504121887710004</v>
      </c>
      <c r="V40" s="3">
        <v>1.7490849818730001</v>
      </c>
      <c r="W40" s="3">
        <v>1.9417858783299999</v>
      </c>
      <c r="X40" s="3">
        <v>1.1613571699503</v>
      </c>
      <c r="Y40" s="3">
        <v>1.1475181671696</v>
      </c>
      <c r="Z40" s="3">
        <v>1.6650771932790001</v>
      </c>
      <c r="AA40" s="3">
        <v>-0.16889102131450001</v>
      </c>
      <c r="AB40" s="3">
        <v>-0.34954434668000001</v>
      </c>
      <c r="AC40" s="3">
        <v>-0.66097991494609998</v>
      </c>
      <c r="AD40" s="3">
        <v>-0.68601168966860004</v>
      </c>
      <c r="AE40" s="3">
        <v>-1.6510966419032</v>
      </c>
      <c r="AF40" s="3">
        <v>-0.92604532519229998</v>
      </c>
      <c r="AG40" s="3">
        <v>0.29144995235089999</v>
      </c>
      <c r="AH40" s="3">
        <v>9.8903206173600003E-2</v>
      </c>
      <c r="AI40" s="3">
        <v>-1.78912541193</v>
      </c>
      <c r="AJ40" s="3">
        <v>-0.39286751420549998</v>
      </c>
      <c r="AK40" s="3">
        <v>-1.7656804301883999</v>
      </c>
      <c r="AL40" s="3">
        <v>0.90103718140040001</v>
      </c>
      <c r="AM40" s="3">
        <v>-1.2248739907891</v>
      </c>
      <c r="AN40" s="3">
        <v>0.14414337419859999</v>
      </c>
      <c r="AO40" s="3">
        <v>0.98400809215859997</v>
      </c>
      <c r="AP40" s="3">
        <v>0.2088856391593</v>
      </c>
      <c r="AQ40" s="3">
        <v>-1.3765486205312001</v>
      </c>
      <c r="AR40" s="3">
        <v>-0.16518564277450001</v>
      </c>
      <c r="AS40" s="3">
        <v>-0.87199358582060005</v>
      </c>
      <c r="AT40" s="3">
        <v>0.41860416328700001</v>
      </c>
      <c r="AU40" s="3">
        <v>-6.7402086407699999E-2</v>
      </c>
      <c r="AV40" s="3">
        <v>0.25748868953240001</v>
      </c>
      <c r="AW40" s="3">
        <v>7.0000000000000007E-2</v>
      </c>
    </row>
    <row r="41" spans="1:49" s="13" customFormat="1">
      <c r="A41">
        <v>4</v>
      </c>
      <c r="B41" t="s">
        <v>402</v>
      </c>
      <c r="C41">
        <v>1010201</v>
      </c>
      <c r="D41" t="s">
        <v>425</v>
      </c>
      <c r="E41" s="3">
        <v>-1.5216315946298</v>
      </c>
      <c r="F41" s="3">
        <v>0.70784923823409995</v>
      </c>
      <c r="G41" s="3">
        <v>0.6626604756319</v>
      </c>
      <c r="H41" s="3">
        <v>2.4386476986775998</v>
      </c>
      <c r="I41" s="3">
        <v>1.3338894864138999</v>
      </c>
      <c r="J41" s="3">
        <v>0.55894607932509999</v>
      </c>
      <c r="K41" s="3">
        <v>1.2945660174917999</v>
      </c>
      <c r="L41" s="3">
        <v>0.27896582587050001</v>
      </c>
      <c r="M41" s="3">
        <v>1.6143600989085001</v>
      </c>
      <c r="N41" s="3">
        <v>1.9131128456440001</v>
      </c>
      <c r="O41" s="3">
        <v>2.0702282850313001</v>
      </c>
      <c r="P41" s="3">
        <v>3.0148868918314</v>
      </c>
      <c r="Q41" s="3">
        <v>1.9185152751537999</v>
      </c>
      <c r="R41" s="3">
        <v>0.64943982010440005</v>
      </c>
      <c r="S41" s="3">
        <v>-0.38720279643630001</v>
      </c>
      <c r="T41" s="3">
        <v>0.94478300182999997</v>
      </c>
      <c r="U41" s="3">
        <v>0.66806561100130002</v>
      </c>
      <c r="V41" s="3">
        <v>2.1355819170423</v>
      </c>
      <c r="W41" s="3">
        <v>2.0370097075846001</v>
      </c>
      <c r="X41" s="3">
        <v>1.0457002795365</v>
      </c>
      <c r="Y41" s="3">
        <v>1.1745495649879001</v>
      </c>
      <c r="Z41" s="3">
        <v>1.6315319072350001</v>
      </c>
      <c r="AA41" s="3">
        <v>-0.40099254559160002</v>
      </c>
      <c r="AB41" s="3">
        <v>-0.52254249350939996</v>
      </c>
      <c r="AC41" s="3">
        <v>-0.89099129713710001</v>
      </c>
      <c r="AD41" s="3">
        <v>-0.98240688110539998</v>
      </c>
      <c r="AE41" s="3">
        <v>-2.1548802946514001</v>
      </c>
      <c r="AF41" s="3">
        <v>-1.0029176111424001</v>
      </c>
      <c r="AG41" s="3">
        <v>0.62171418945809998</v>
      </c>
      <c r="AH41" s="3">
        <v>-5.3136352444400001E-2</v>
      </c>
      <c r="AI41" s="3">
        <v>-2.0902846943259998</v>
      </c>
      <c r="AJ41" s="3">
        <v>-0.165739956317</v>
      </c>
      <c r="AK41" s="3">
        <v>-1.4189313265887999</v>
      </c>
      <c r="AL41" s="3">
        <v>1.2304150895557</v>
      </c>
      <c r="AM41" s="3">
        <v>-1.4917203419699001</v>
      </c>
      <c r="AN41" s="3">
        <v>0.32529472690229999</v>
      </c>
      <c r="AO41" s="3">
        <v>1.5724171109516001</v>
      </c>
      <c r="AP41" s="3">
        <v>0.43198571900690003</v>
      </c>
      <c r="AQ41" s="3">
        <v>-1.9805815823491</v>
      </c>
      <c r="AR41" s="3">
        <v>-0.34073353305370002</v>
      </c>
      <c r="AS41" s="3">
        <v>-1.1244633284987</v>
      </c>
      <c r="AT41" s="3">
        <v>0.35902702923789998</v>
      </c>
      <c r="AU41" s="3">
        <v>-7.4322114959900001E-2</v>
      </c>
      <c r="AV41" s="3">
        <v>0.18612146897250001</v>
      </c>
      <c r="AW41" s="3">
        <v>-0.2</v>
      </c>
    </row>
    <row r="42" spans="1:49" s="13" customFormat="1">
      <c r="A42">
        <v>5</v>
      </c>
      <c r="B42" t="s">
        <v>404</v>
      </c>
      <c r="C42">
        <v>101020101</v>
      </c>
      <c r="D42" t="s">
        <v>426</v>
      </c>
      <c r="E42" s="3">
        <v>0.19498639734029999</v>
      </c>
      <c r="F42" s="3">
        <v>-0.82897808216879998</v>
      </c>
      <c r="G42" s="3">
        <v>1.5642903310200001E-2</v>
      </c>
      <c r="H42" s="3">
        <v>2.2872976318150999</v>
      </c>
      <c r="I42" s="3">
        <v>1.3568870499423</v>
      </c>
      <c r="J42" s="3">
        <v>0.81625113201169996</v>
      </c>
      <c r="K42" s="3">
        <v>2.7310921993722999</v>
      </c>
      <c r="L42" s="3">
        <v>0.74617013052100001</v>
      </c>
      <c r="M42" s="3">
        <v>1.5048911737677</v>
      </c>
      <c r="N42" s="3">
        <v>2.2173935043444999</v>
      </c>
      <c r="O42" s="3">
        <v>2.0787218128448002</v>
      </c>
      <c r="P42" s="3">
        <v>3.5681918165358999</v>
      </c>
      <c r="Q42" s="3">
        <v>1.7541250698901001</v>
      </c>
      <c r="R42" s="3">
        <v>-0.2374188827531</v>
      </c>
      <c r="S42" s="3">
        <v>-1.6052837699772</v>
      </c>
      <c r="T42" s="3">
        <v>2.3714337184267</v>
      </c>
      <c r="U42" s="3">
        <v>1.7130124485850999</v>
      </c>
      <c r="V42" s="3">
        <v>2.0360480304488999</v>
      </c>
      <c r="W42" s="3">
        <v>3.4989529902310998</v>
      </c>
      <c r="X42" s="3">
        <v>1.9929036469064001</v>
      </c>
      <c r="Y42" s="3">
        <v>1.2172600824719999</v>
      </c>
      <c r="Z42" s="3">
        <v>-4.27955653624E-2</v>
      </c>
      <c r="AA42" s="3">
        <v>-1.0426939644299</v>
      </c>
      <c r="AB42" s="3">
        <v>-1.8817637834673999</v>
      </c>
      <c r="AC42" s="3">
        <v>-1.7824188876611</v>
      </c>
      <c r="AD42" s="3">
        <v>0.92338878251919998</v>
      </c>
      <c r="AE42" s="3">
        <v>-1.4722683247363</v>
      </c>
      <c r="AF42" s="3">
        <v>-0.51930618706050002</v>
      </c>
      <c r="AG42" s="3">
        <v>-4.2890386711399997E-2</v>
      </c>
      <c r="AH42" s="3">
        <v>0.21356396716459999</v>
      </c>
      <c r="AI42" s="3">
        <v>-2.2256392727782002</v>
      </c>
      <c r="AJ42" s="3">
        <v>0.83176268671889997</v>
      </c>
      <c r="AK42" s="3">
        <v>-1.1161640430855</v>
      </c>
      <c r="AL42" s="3">
        <v>0.55095695129269995</v>
      </c>
      <c r="AM42" s="3">
        <v>-0.12668286323790001</v>
      </c>
      <c r="AN42" s="3">
        <v>-1.4646338859253001</v>
      </c>
      <c r="AO42" s="3">
        <v>1.3663087235964</v>
      </c>
      <c r="AP42" s="3">
        <v>1.0317415364864</v>
      </c>
      <c r="AQ42" s="3">
        <v>-2.5122104877761999</v>
      </c>
      <c r="AR42" s="3">
        <v>-0.33506458306710002</v>
      </c>
      <c r="AS42" s="3">
        <v>0.20653073176789999</v>
      </c>
      <c r="AT42" s="3">
        <v>0.36268050956159997</v>
      </c>
      <c r="AU42" s="3">
        <v>1.7186898794729999</v>
      </c>
      <c r="AV42" s="3">
        <v>-0.3590443359055</v>
      </c>
      <c r="AW42" s="3">
        <v>-0.94</v>
      </c>
    </row>
    <row r="43" spans="1:49" s="13" customFormat="1">
      <c r="A43">
        <v>5</v>
      </c>
      <c r="B43" t="s">
        <v>404</v>
      </c>
      <c r="C43">
        <v>101020102</v>
      </c>
      <c r="D43" t="s">
        <v>427</v>
      </c>
      <c r="E43" s="3">
        <v>-3.3345527451796002</v>
      </c>
      <c r="F43" s="3">
        <v>0.31321808911870003</v>
      </c>
      <c r="G43" s="3">
        <v>0.65474943523609996</v>
      </c>
      <c r="H43" s="3">
        <v>1.4309594445741001</v>
      </c>
      <c r="I43" s="3">
        <v>3.3325784927498998</v>
      </c>
      <c r="J43" s="3">
        <v>-0.34806811027369999</v>
      </c>
      <c r="K43" s="3">
        <v>1.7956195124348999</v>
      </c>
      <c r="L43" s="3">
        <v>2.7847071762084998</v>
      </c>
      <c r="M43" s="3">
        <v>0.13792414764909999</v>
      </c>
      <c r="N43" s="3">
        <v>3.6852057720697999</v>
      </c>
      <c r="O43" s="3">
        <v>1.786621480907</v>
      </c>
      <c r="P43" s="3">
        <v>-0.40564676343919998</v>
      </c>
      <c r="Q43" s="3">
        <v>0.15336755963090001</v>
      </c>
      <c r="R43" s="3">
        <v>3.6773348833045998</v>
      </c>
      <c r="S43" s="3">
        <v>-2.2662050392145998</v>
      </c>
      <c r="T43" s="3">
        <v>0.95527711863550002</v>
      </c>
      <c r="U43" s="3">
        <v>4.2549173837718</v>
      </c>
      <c r="V43" s="3">
        <v>2.7874800343475998</v>
      </c>
      <c r="W43" s="3">
        <v>3.2325813748934</v>
      </c>
      <c r="X43" s="3">
        <v>1.1731800534676999</v>
      </c>
      <c r="Y43" s="3">
        <v>-8.4798099783799999E-2</v>
      </c>
      <c r="Z43" s="3">
        <v>1.7937337180393</v>
      </c>
      <c r="AA43" s="3">
        <v>-0.69751056111419996</v>
      </c>
      <c r="AB43" s="3">
        <v>-1.3763593280851001</v>
      </c>
      <c r="AC43" s="3">
        <v>-0.90763699028610001</v>
      </c>
      <c r="AD43" s="3">
        <v>1.1774667946549999</v>
      </c>
      <c r="AE43" s="3">
        <v>-1.7088306504938999</v>
      </c>
      <c r="AF43" s="3">
        <v>1.3068892197713</v>
      </c>
      <c r="AG43" s="3">
        <v>-0.58669080679149999</v>
      </c>
      <c r="AH43" s="3">
        <v>-1.6649038637696001</v>
      </c>
      <c r="AI43" s="3">
        <v>-1.4232800994857999</v>
      </c>
      <c r="AJ43" s="3">
        <v>-0.3468033291398</v>
      </c>
      <c r="AK43" s="3">
        <v>-2.4719667888097998</v>
      </c>
      <c r="AL43" s="3">
        <v>2.4258550452577001</v>
      </c>
      <c r="AM43" s="3">
        <v>-1.6262315595115</v>
      </c>
      <c r="AN43" s="3">
        <v>3.2278184425898999</v>
      </c>
      <c r="AO43" s="3">
        <v>-1.1867046072662</v>
      </c>
      <c r="AP43" s="3">
        <v>1.7069437153446001</v>
      </c>
      <c r="AQ43" s="3">
        <v>-1.2378491751945999</v>
      </c>
      <c r="AR43" s="3">
        <v>-0.39453962441930002</v>
      </c>
      <c r="AS43" s="3">
        <v>-1.6458201950378999</v>
      </c>
      <c r="AT43" s="3">
        <v>0.71041268916529998</v>
      </c>
      <c r="AU43" s="3">
        <v>-0.97485115225279995</v>
      </c>
      <c r="AV43" s="3">
        <v>1.4865768926973</v>
      </c>
      <c r="AW43" s="3">
        <v>-0.59</v>
      </c>
    </row>
    <row r="44" spans="1:49" s="13" customFormat="1">
      <c r="A44">
        <v>5</v>
      </c>
      <c r="B44" t="s">
        <v>404</v>
      </c>
      <c r="C44">
        <v>101020103</v>
      </c>
      <c r="D44" t="s">
        <v>428</v>
      </c>
      <c r="E44" s="3">
        <v>0.35923098917309998</v>
      </c>
      <c r="F44" s="3">
        <v>0.49915306512070001</v>
      </c>
      <c r="G44" s="3">
        <v>0.2269474538804</v>
      </c>
      <c r="H44" s="3">
        <v>1.4287690501367001</v>
      </c>
      <c r="I44" s="3">
        <v>0.76127352591249997</v>
      </c>
      <c r="J44" s="3">
        <v>2.6356402838881001</v>
      </c>
      <c r="K44" s="3">
        <v>1.6274043815964001</v>
      </c>
      <c r="L44" s="3">
        <v>-0.29162273870400002</v>
      </c>
      <c r="M44" s="3">
        <v>1.5347522608204001</v>
      </c>
      <c r="N44" s="3">
        <v>1.412384809957</v>
      </c>
      <c r="O44" s="3">
        <v>2.5920713263668</v>
      </c>
      <c r="P44" s="3">
        <v>2.1791387036191998</v>
      </c>
      <c r="Q44" s="3">
        <v>0.35261393528649998</v>
      </c>
      <c r="R44" s="3">
        <v>0.19061042199789999</v>
      </c>
      <c r="S44" s="3">
        <v>0.89728026925790005</v>
      </c>
      <c r="T44" s="3">
        <v>1.0084598630959001</v>
      </c>
      <c r="U44" s="3">
        <v>1.6236589836185999</v>
      </c>
      <c r="V44" s="3">
        <v>3.8984016726771999</v>
      </c>
      <c r="W44" s="3">
        <v>0.59167711659400002</v>
      </c>
      <c r="X44" s="3">
        <v>0.52173554109419995</v>
      </c>
      <c r="Y44" s="3">
        <v>2.4529681341013001</v>
      </c>
      <c r="Z44" s="3">
        <v>0.8774944246095</v>
      </c>
      <c r="AA44" s="3">
        <v>-0.76554849124250002</v>
      </c>
      <c r="AB44" s="3">
        <v>-1.1260901970284001</v>
      </c>
      <c r="AC44" s="3">
        <v>0.82514842449519998</v>
      </c>
      <c r="AD44" s="3">
        <v>0.4967843707299</v>
      </c>
      <c r="AE44" s="3">
        <v>0.2353988996726</v>
      </c>
      <c r="AF44" s="3">
        <v>-0.4586835771992</v>
      </c>
      <c r="AG44" s="3">
        <v>0.35125571195310001</v>
      </c>
      <c r="AH44" s="3">
        <v>-0.47260281041890001</v>
      </c>
      <c r="AI44" s="3">
        <v>-1.1181384920352999</v>
      </c>
      <c r="AJ44" s="3">
        <v>1.0009023961793</v>
      </c>
      <c r="AK44" s="3">
        <v>-2.2015054309698998</v>
      </c>
      <c r="AL44" s="3">
        <v>0.60612253807450001</v>
      </c>
      <c r="AM44" s="3">
        <v>4.99740979744E-2</v>
      </c>
      <c r="AN44" s="3">
        <v>-1.8018419873424001</v>
      </c>
      <c r="AO44" s="3">
        <v>0.66523520991060003</v>
      </c>
      <c r="AP44" s="3">
        <v>-2.1207918137969002</v>
      </c>
      <c r="AQ44" s="3">
        <v>0.44649161941600002</v>
      </c>
      <c r="AR44" s="3">
        <v>-2.2717354396493001</v>
      </c>
      <c r="AS44" s="3">
        <v>-1.4096178219076001</v>
      </c>
      <c r="AT44" s="3">
        <v>1.3734807013578001</v>
      </c>
      <c r="AU44" s="3">
        <v>1.5580290067078999</v>
      </c>
      <c r="AV44" s="3">
        <v>-1.1921629812432999</v>
      </c>
      <c r="AW44" s="3">
        <v>0.91</v>
      </c>
    </row>
    <row r="45" spans="1:49" s="13" customFormat="1">
      <c r="A45">
        <v>5</v>
      </c>
      <c r="B45" t="s">
        <v>404</v>
      </c>
      <c r="C45">
        <v>101020104</v>
      </c>
      <c r="D45" t="s">
        <v>429</v>
      </c>
      <c r="E45" s="3">
        <v>-4.7308152159357997</v>
      </c>
      <c r="F45" s="3">
        <v>2.9415001323301002</v>
      </c>
      <c r="G45" s="3">
        <v>2.2405201121316001</v>
      </c>
      <c r="H45" s="3">
        <v>2.9316255213417</v>
      </c>
      <c r="I45" s="3">
        <v>-0.84884913244600002</v>
      </c>
      <c r="J45" s="3">
        <v>2.3071394959467</v>
      </c>
      <c r="K45" s="3">
        <v>-0.47224931677170001</v>
      </c>
      <c r="L45" s="3">
        <v>2.7809173890857002</v>
      </c>
      <c r="M45" s="3">
        <v>2.6771144102611002</v>
      </c>
      <c r="N45" s="3">
        <v>1.2571270492968001</v>
      </c>
      <c r="O45" s="3">
        <v>1.2771250243934</v>
      </c>
      <c r="P45" s="3">
        <v>1.7432900821073001</v>
      </c>
      <c r="Q45" s="3">
        <v>1.8810665328789</v>
      </c>
      <c r="R45" s="3">
        <v>-1.6819887143551999</v>
      </c>
      <c r="S45" s="3">
        <v>3.7040431889677001</v>
      </c>
      <c r="T45" s="3">
        <v>0.62877196024079995</v>
      </c>
      <c r="U45" s="3">
        <v>-0.93261808429399995</v>
      </c>
      <c r="V45" s="3">
        <v>2.9862923226043998</v>
      </c>
      <c r="W45" s="3">
        <v>3.9387760662055</v>
      </c>
      <c r="X45" s="3">
        <v>1.6629998506623</v>
      </c>
      <c r="Y45" s="3">
        <v>0.1226407317739</v>
      </c>
      <c r="Z45" s="3">
        <v>3.3346119072357001</v>
      </c>
      <c r="AA45" s="3">
        <v>-3.9447081230090002</v>
      </c>
      <c r="AB45" s="3">
        <v>3.426645607262</v>
      </c>
      <c r="AC45" s="3">
        <v>-5.4955917261416003</v>
      </c>
      <c r="AD45" s="3">
        <v>-1.7972315648210999</v>
      </c>
      <c r="AE45" s="3">
        <v>2.0299411753941001</v>
      </c>
      <c r="AF45" s="3">
        <v>3.0404606323776</v>
      </c>
      <c r="AG45" s="3">
        <v>0.50832917148279999</v>
      </c>
      <c r="AH45" s="3">
        <v>-1.9740102185818</v>
      </c>
      <c r="AI45" s="3">
        <v>-2.3093904630898998</v>
      </c>
      <c r="AJ45" s="3">
        <v>-0.78078956066909999</v>
      </c>
      <c r="AK45" s="3">
        <v>0.12100397921599999</v>
      </c>
      <c r="AL45" s="3">
        <v>2.6556470040736002</v>
      </c>
      <c r="AM45" s="3">
        <v>-1.5310042514061</v>
      </c>
      <c r="AN45" s="3">
        <v>-2.1079789791124002</v>
      </c>
      <c r="AO45" s="3">
        <v>-0.80573728705909997</v>
      </c>
      <c r="AP45" s="3">
        <v>2.7862958647900999</v>
      </c>
      <c r="AQ45" s="3">
        <v>-0.94095223766180003</v>
      </c>
      <c r="AR45" s="3">
        <v>-1.1461080425503001</v>
      </c>
      <c r="AS45" s="3">
        <v>-0.23193329988530001</v>
      </c>
      <c r="AT45" s="3">
        <v>-2.5208970772591002</v>
      </c>
      <c r="AU45" s="3">
        <v>-8.5537243949999995E-4</v>
      </c>
      <c r="AV45" s="3">
        <v>-0.60965119044250005</v>
      </c>
      <c r="AW45" s="3">
        <v>-0.14000000000000001</v>
      </c>
    </row>
    <row r="46" spans="1:49" s="13" customFormat="1">
      <c r="A46">
        <v>5</v>
      </c>
      <c r="B46" t="s">
        <v>404</v>
      </c>
      <c r="C46">
        <v>101020105</v>
      </c>
      <c r="D46" t="s">
        <v>430</v>
      </c>
      <c r="E46" s="3">
        <v>-1.0806004425311</v>
      </c>
      <c r="F46" s="3">
        <v>0.24471127683839999</v>
      </c>
      <c r="G46" s="3">
        <v>0.17382111175010001</v>
      </c>
      <c r="H46" s="3">
        <v>3.4909335671421999</v>
      </c>
      <c r="I46" s="3">
        <v>-2.3454992412000001E-3</v>
      </c>
      <c r="J46" s="3">
        <v>0.46947967884570002</v>
      </c>
      <c r="K46" s="3">
        <v>-1.8921714491215</v>
      </c>
      <c r="L46" s="3">
        <v>1.4458625628477</v>
      </c>
      <c r="M46" s="3">
        <v>3.771254352942</v>
      </c>
      <c r="N46" s="3">
        <v>4.8945821249617998</v>
      </c>
      <c r="O46" s="3">
        <v>1.3654650185243</v>
      </c>
      <c r="P46" s="3">
        <v>2.7076446585435998</v>
      </c>
      <c r="Q46" s="3">
        <v>0.43777200575800002</v>
      </c>
      <c r="R46" s="3">
        <v>-1.8424196595997</v>
      </c>
      <c r="S46" s="3">
        <v>1.6620702389427</v>
      </c>
      <c r="T46" s="3">
        <v>-9.5233375364310007</v>
      </c>
      <c r="U46" s="3">
        <v>-1.7859993058945001</v>
      </c>
      <c r="V46" s="3">
        <v>-0.27503601714859999</v>
      </c>
      <c r="W46" s="3">
        <v>5.1805207138386002</v>
      </c>
      <c r="X46" s="3">
        <v>2.0494117662234999</v>
      </c>
      <c r="Y46" s="3">
        <v>2.8127021184343</v>
      </c>
      <c r="Z46" s="3">
        <v>0.86626914682260003</v>
      </c>
      <c r="AA46" s="3">
        <v>-0.68125129672069995</v>
      </c>
      <c r="AB46" s="3">
        <v>-0.63136953318349998</v>
      </c>
      <c r="AC46" s="3">
        <v>1.0040972711455001</v>
      </c>
      <c r="AD46" s="3">
        <v>-0.61891448473849997</v>
      </c>
      <c r="AE46" s="3">
        <v>-0.1184278258807</v>
      </c>
      <c r="AF46" s="3">
        <v>0.55780309633769998</v>
      </c>
      <c r="AG46" s="3">
        <v>-1.2123460283856</v>
      </c>
      <c r="AH46" s="3">
        <v>0.62569624969659998</v>
      </c>
      <c r="AI46" s="3">
        <v>-1.2436198407082</v>
      </c>
      <c r="AJ46" s="3">
        <v>-0.58205107443390003</v>
      </c>
      <c r="AK46" s="3">
        <v>0.41686924054359997</v>
      </c>
      <c r="AL46" s="3">
        <v>-1.1611390970349</v>
      </c>
      <c r="AM46" s="3">
        <v>-1.4288762020899</v>
      </c>
      <c r="AN46" s="3">
        <v>-0.1048706934365</v>
      </c>
      <c r="AO46" s="3">
        <v>1.8585555663297999</v>
      </c>
      <c r="AP46" s="3">
        <v>3.3651715607306998</v>
      </c>
      <c r="AQ46" s="3">
        <v>-0.66165327786210004</v>
      </c>
      <c r="AR46" s="3">
        <v>-1.5581610577769001</v>
      </c>
      <c r="AS46" s="3">
        <v>-0.59733408895920004</v>
      </c>
      <c r="AT46" s="3">
        <v>3.5051667095335999</v>
      </c>
      <c r="AU46" s="3">
        <v>-2.4129722132609999</v>
      </c>
      <c r="AV46" s="3">
        <v>2.3163664146441998</v>
      </c>
      <c r="AW46" s="3">
        <v>-3.15</v>
      </c>
    </row>
    <row r="47" spans="1:49" s="13" customFormat="1">
      <c r="A47">
        <v>5</v>
      </c>
      <c r="B47" t="s">
        <v>404</v>
      </c>
      <c r="C47">
        <v>101020106</v>
      </c>
      <c r="D47" t="s">
        <v>431</v>
      </c>
      <c r="E47" s="3">
        <v>1.1915339084479</v>
      </c>
      <c r="F47" s="3">
        <v>1.9740683810605999</v>
      </c>
      <c r="G47" s="3">
        <v>1.5986196230773</v>
      </c>
      <c r="H47" s="3">
        <v>2.7507919526673001</v>
      </c>
      <c r="I47" s="3">
        <v>-2.4109607115149001</v>
      </c>
      <c r="J47" s="3">
        <v>-0.1201147905319</v>
      </c>
      <c r="K47" s="3">
        <v>2.5859566437877999</v>
      </c>
      <c r="L47" s="3">
        <v>0.37761271145129999</v>
      </c>
      <c r="M47" s="3">
        <v>-0.6973310858274</v>
      </c>
      <c r="N47" s="3">
        <v>1.9663649532397001</v>
      </c>
      <c r="O47" s="3">
        <v>0.81003645378690003</v>
      </c>
      <c r="P47" s="3">
        <v>1.6308869085994</v>
      </c>
      <c r="Q47" s="3">
        <v>2.5404541425165998</v>
      </c>
      <c r="R47" s="3">
        <v>0.49862682346039999</v>
      </c>
      <c r="S47" s="3">
        <v>-1.1505865273517</v>
      </c>
      <c r="T47" s="3">
        <v>1.7131016764100001E-2</v>
      </c>
      <c r="U47" s="3">
        <v>-1.0823564203392999</v>
      </c>
      <c r="V47" s="3">
        <v>1.6531298306519999</v>
      </c>
      <c r="W47" s="3">
        <v>0.68135420044710004</v>
      </c>
      <c r="X47" s="3">
        <v>0.82263415744250001</v>
      </c>
      <c r="Y47" s="3">
        <v>3.2306299535114</v>
      </c>
      <c r="Z47" s="3">
        <v>2.7707718919506998</v>
      </c>
      <c r="AA47" s="3">
        <v>4.2544785825786997</v>
      </c>
      <c r="AB47" s="3">
        <v>1.6568953662699999</v>
      </c>
      <c r="AC47" s="3">
        <v>-1.9612486954727999</v>
      </c>
      <c r="AD47" s="3">
        <v>-2.8063656718202998</v>
      </c>
      <c r="AE47" s="3">
        <v>-4.1193005590242997</v>
      </c>
      <c r="AF47" s="3">
        <v>-2.5348314828118998</v>
      </c>
      <c r="AG47" s="3">
        <v>0.106505748889</v>
      </c>
      <c r="AH47" s="3">
        <v>0.40072611253939999</v>
      </c>
      <c r="AI47" s="3">
        <v>-4.2107706156878004</v>
      </c>
      <c r="AJ47" s="3">
        <v>-0.93954909597320002</v>
      </c>
      <c r="AK47" s="3">
        <v>-2.9095774136679999</v>
      </c>
      <c r="AL47" s="3">
        <v>2.7945681980609001</v>
      </c>
      <c r="AM47" s="3">
        <v>0.34726929775080001</v>
      </c>
      <c r="AN47" s="3">
        <v>0.81622085859110005</v>
      </c>
      <c r="AO47" s="3">
        <v>2.3902294728743998</v>
      </c>
      <c r="AP47" s="3">
        <v>1.5825571975517001</v>
      </c>
      <c r="AQ47" s="3">
        <v>-1.3193619295526999</v>
      </c>
      <c r="AR47" s="3">
        <v>1.9725794338375</v>
      </c>
      <c r="AS47" s="3">
        <v>-0.84136004624469996</v>
      </c>
      <c r="AT47" s="3">
        <v>0.34207423351139998</v>
      </c>
      <c r="AU47" s="3">
        <v>-2.4033285151500001E-2</v>
      </c>
      <c r="AV47" s="3">
        <v>-2.4492832437866001</v>
      </c>
      <c r="AW47" s="3">
        <v>-1.37</v>
      </c>
    </row>
    <row r="48" spans="1:49" s="13" customFormat="1">
      <c r="A48">
        <v>5</v>
      </c>
      <c r="B48" t="s">
        <v>404</v>
      </c>
      <c r="C48">
        <v>101020107</v>
      </c>
      <c r="D48" t="s">
        <v>432</v>
      </c>
      <c r="E48" s="3">
        <v>-0.90569838107349998</v>
      </c>
      <c r="F48" s="3">
        <v>1.1374468035948999</v>
      </c>
      <c r="G48" s="3">
        <v>2.3107991009053999</v>
      </c>
      <c r="H48" s="3">
        <v>1.5558494251088</v>
      </c>
      <c r="I48" s="3">
        <v>-0.75853263819579997</v>
      </c>
      <c r="J48" s="3">
        <v>0.1180649217411</v>
      </c>
      <c r="K48" s="3">
        <v>-0.94470057316559997</v>
      </c>
      <c r="L48" s="3">
        <v>0.39384201759019999</v>
      </c>
      <c r="M48" s="3">
        <v>-1.1069520420500001</v>
      </c>
      <c r="N48" s="3">
        <v>1.8836095969611999</v>
      </c>
      <c r="O48" s="3">
        <v>1.2222324301367</v>
      </c>
      <c r="P48" s="3">
        <v>4.5454733113517998</v>
      </c>
      <c r="Q48" s="3">
        <v>3.1829836288437998</v>
      </c>
      <c r="R48" s="3">
        <v>-1.7769902332245999</v>
      </c>
      <c r="S48" s="3">
        <v>-1.3321969567792</v>
      </c>
      <c r="T48" s="3">
        <v>-0.60235769799219996</v>
      </c>
      <c r="U48" s="3">
        <v>-1.7834249393416</v>
      </c>
      <c r="V48" s="3">
        <v>0.4329933845783</v>
      </c>
      <c r="W48" s="3">
        <v>1.3881839493773001</v>
      </c>
      <c r="X48" s="3">
        <v>3.5700390694899997E-2</v>
      </c>
      <c r="Y48" s="3">
        <v>4.6226095304959998</v>
      </c>
      <c r="Z48" s="3">
        <v>4.6828884192275</v>
      </c>
      <c r="AA48" s="3">
        <v>4.1498951378186</v>
      </c>
      <c r="AB48" s="3">
        <v>0.84813230550789998</v>
      </c>
      <c r="AC48" s="3">
        <v>-0.14717564016689999</v>
      </c>
      <c r="AD48" s="3">
        <v>-4.3380499118142</v>
      </c>
      <c r="AE48" s="3">
        <v>-1.8846712106382</v>
      </c>
      <c r="AF48" s="3">
        <v>-5.4065892156714002</v>
      </c>
      <c r="AG48" s="3">
        <v>-2.9167974517783</v>
      </c>
      <c r="AH48" s="3">
        <v>-3.417550514258</v>
      </c>
      <c r="AI48" s="3">
        <v>-1.4795094591664</v>
      </c>
      <c r="AJ48" s="3">
        <v>0.28230147805900002</v>
      </c>
      <c r="AK48" s="3">
        <v>-0.86156226367269995</v>
      </c>
      <c r="AL48" s="3">
        <v>2.3754542178479001</v>
      </c>
      <c r="AM48" s="3">
        <v>-0.98597824717280003</v>
      </c>
      <c r="AN48" s="3">
        <v>3.3925855526686002</v>
      </c>
      <c r="AO48" s="3">
        <v>3.1048928201974002</v>
      </c>
      <c r="AP48" s="3">
        <v>-1.4845605908448001</v>
      </c>
      <c r="AQ48" s="3">
        <v>1.6068418347827</v>
      </c>
      <c r="AR48" s="3">
        <v>1.4712700465365001</v>
      </c>
      <c r="AS48" s="3">
        <v>0.3063993563961</v>
      </c>
      <c r="AT48" s="3">
        <v>-1.2239684572272</v>
      </c>
      <c r="AU48" s="3">
        <v>-1.694356391436</v>
      </c>
      <c r="AV48" s="3">
        <v>-1.1148300718044</v>
      </c>
      <c r="AW48" s="3">
        <v>-0.23</v>
      </c>
    </row>
    <row r="49" spans="1:49" s="13" customFormat="1">
      <c r="A49">
        <v>5</v>
      </c>
      <c r="B49" t="s">
        <v>404</v>
      </c>
      <c r="C49">
        <v>101020108</v>
      </c>
      <c r="D49" t="s">
        <v>433</v>
      </c>
      <c r="E49" s="3">
        <v>-0.65413443351709999</v>
      </c>
      <c r="F49" s="3">
        <v>0.71832731135310002</v>
      </c>
      <c r="G49" s="3">
        <v>2.6151668125429999</v>
      </c>
      <c r="H49" s="3">
        <v>1.6088255698559999</v>
      </c>
      <c r="I49" s="3">
        <v>1.1648480252007001</v>
      </c>
      <c r="J49" s="3">
        <v>-0.34903215280830002</v>
      </c>
      <c r="K49" s="3">
        <v>1.3092494946113999</v>
      </c>
      <c r="L49" s="3">
        <v>0.13567398156880001</v>
      </c>
      <c r="M49" s="3">
        <v>0.63337301866780005</v>
      </c>
      <c r="N49" s="3">
        <v>1.4274087166620999</v>
      </c>
      <c r="O49" s="3">
        <v>0.54221881903169999</v>
      </c>
      <c r="P49" s="3">
        <v>4.1631104735541999</v>
      </c>
      <c r="Q49" s="3">
        <v>3.6467104078925998</v>
      </c>
      <c r="R49" s="3">
        <v>-1.847860854189</v>
      </c>
      <c r="S49" s="3">
        <v>-0.44481411184910002</v>
      </c>
      <c r="T49" s="3">
        <v>1.7019843023143999</v>
      </c>
      <c r="U49" s="3">
        <v>2.6877032972399999E-2</v>
      </c>
      <c r="V49" s="3">
        <v>-8.1217053083099996E-2</v>
      </c>
      <c r="W49" s="3">
        <v>0.77594553779389996</v>
      </c>
      <c r="X49" s="3">
        <v>-0.33680004907290001</v>
      </c>
      <c r="Y49" s="3">
        <v>3.3796481616228</v>
      </c>
      <c r="Z49" s="3">
        <v>1.5891951775261</v>
      </c>
      <c r="AA49" s="3">
        <v>2.1739417995124999</v>
      </c>
      <c r="AB49" s="3">
        <v>1.4695046761418</v>
      </c>
      <c r="AC49" s="3">
        <v>-0.45523396240730002</v>
      </c>
      <c r="AD49" s="3">
        <v>-0.99524158402600005</v>
      </c>
      <c r="AE49" s="3">
        <v>-1.1014695659845</v>
      </c>
      <c r="AF49" s="3">
        <v>-2.8808759233356001</v>
      </c>
      <c r="AG49" s="3">
        <v>-1.3436650801217001</v>
      </c>
      <c r="AH49" s="3">
        <v>-2.0695024800735999</v>
      </c>
      <c r="AI49" s="3">
        <v>-4.3077648043777996</v>
      </c>
      <c r="AJ49" s="3">
        <v>-2.5538963284262</v>
      </c>
      <c r="AK49" s="3">
        <v>1.6304500706358001</v>
      </c>
      <c r="AL49" s="3">
        <v>2.9182011306366999</v>
      </c>
      <c r="AM49" s="3">
        <v>-0.82693287746870003</v>
      </c>
      <c r="AN49" s="3">
        <v>-0.55644340208859999</v>
      </c>
      <c r="AO49" s="3">
        <v>1.3619411741226</v>
      </c>
      <c r="AP49" s="3">
        <v>3.4169187095793001</v>
      </c>
      <c r="AQ49" s="3">
        <v>2.7359656707690001</v>
      </c>
      <c r="AR49" s="3">
        <v>-1.0670828303733999</v>
      </c>
      <c r="AS49" s="3">
        <v>-7.9572048540399995E-2</v>
      </c>
      <c r="AT49" s="3">
        <v>-1.0395132035454</v>
      </c>
      <c r="AU49" s="3">
        <v>-0.1874512100739</v>
      </c>
      <c r="AV49" s="3">
        <v>0.64794006035840002</v>
      </c>
      <c r="AW49" s="3">
        <v>-1.59</v>
      </c>
    </row>
    <row r="50" spans="1:49" s="13" customFormat="1">
      <c r="A50">
        <v>5</v>
      </c>
      <c r="B50" t="s">
        <v>404</v>
      </c>
      <c r="C50">
        <v>101020109</v>
      </c>
      <c r="D50" t="s">
        <v>434</v>
      </c>
      <c r="E50" s="3">
        <v>-3.412872339263</v>
      </c>
      <c r="F50" s="3">
        <v>0.5097359014842</v>
      </c>
      <c r="G50" s="3">
        <v>0.56677657253900005</v>
      </c>
      <c r="H50" s="3">
        <v>4.2567908901573004</v>
      </c>
      <c r="I50" s="3">
        <v>3.8407974054732001</v>
      </c>
      <c r="J50" s="3">
        <v>1.6984948033991001</v>
      </c>
      <c r="K50" s="3">
        <v>1.3185435076894001</v>
      </c>
      <c r="L50" s="3">
        <v>-2.0998579812857998</v>
      </c>
      <c r="M50" s="3">
        <v>3.2476216871201</v>
      </c>
      <c r="N50" s="3">
        <v>1.4985371270717001</v>
      </c>
      <c r="O50" s="3">
        <v>4.2652734099762002</v>
      </c>
      <c r="P50" s="3">
        <v>6.2100407617112996</v>
      </c>
      <c r="Q50" s="3">
        <v>2.6540762393345001</v>
      </c>
      <c r="R50" s="3">
        <v>2.8342491692891998</v>
      </c>
      <c r="S50" s="3">
        <v>1.2884008082984999</v>
      </c>
      <c r="T50" s="3">
        <v>1.6128130539973</v>
      </c>
      <c r="U50" s="3">
        <v>-0.108634396184</v>
      </c>
      <c r="V50" s="3">
        <v>2.0448824435144002</v>
      </c>
      <c r="W50" s="3">
        <v>0.94585223471049995</v>
      </c>
      <c r="X50" s="3">
        <v>-0.36871900651680001</v>
      </c>
      <c r="Y50" s="3">
        <v>-0.5336222488365</v>
      </c>
      <c r="Z50" s="3">
        <v>2.6834806502106998</v>
      </c>
      <c r="AA50" s="3">
        <v>-2.3087083039201999</v>
      </c>
      <c r="AB50" s="3">
        <v>-0.20079538210520001</v>
      </c>
      <c r="AC50" s="3">
        <v>-0.38545921888029999</v>
      </c>
      <c r="AD50" s="3">
        <v>-2.3361768801918998</v>
      </c>
      <c r="AE50" s="3">
        <v>-4.7727837150769998</v>
      </c>
      <c r="AF50" s="3">
        <v>-2.1931649349255999</v>
      </c>
      <c r="AG50" s="3">
        <v>3.7245987975213999</v>
      </c>
      <c r="AH50" s="3">
        <v>2.7349602457417999</v>
      </c>
      <c r="AI50" s="3">
        <v>-2.8539577170796</v>
      </c>
      <c r="AJ50" s="3">
        <v>0.66465441644680001</v>
      </c>
      <c r="AK50" s="3">
        <v>-2.6539891321964002</v>
      </c>
      <c r="AL50" s="3">
        <v>0.61885091495449995</v>
      </c>
      <c r="AM50" s="3">
        <v>-5.2617937377107999</v>
      </c>
      <c r="AN50" s="3">
        <v>0.71900432838030004</v>
      </c>
      <c r="AO50" s="3">
        <v>3.5865726552688999</v>
      </c>
      <c r="AP50" s="3">
        <v>-0.50929314653400004</v>
      </c>
      <c r="AQ50" s="3">
        <v>-3.2789462210061999</v>
      </c>
      <c r="AR50" s="3">
        <v>-1.6331884647449</v>
      </c>
      <c r="AS50" s="3">
        <v>-3.3356272717833</v>
      </c>
      <c r="AT50" s="3">
        <v>1.2154300188834</v>
      </c>
      <c r="AU50" s="3">
        <v>-0.82474393999560003</v>
      </c>
      <c r="AV50" s="3">
        <v>2.1940213454647002</v>
      </c>
      <c r="AW50" s="3">
        <v>1.27</v>
      </c>
    </row>
    <row r="51" spans="1:49" s="13" customFormat="1">
      <c r="A51">
        <v>5</v>
      </c>
      <c r="B51" t="s">
        <v>404</v>
      </c>
      <c r="C51">
        <v>101020110</v>
      </c>
      <c r="D51" t="s">
        <v>435</v>
      </c>
      <c r="E51" s="3">
        <v>-4.0862557267402</v>
      </c>
      <c r="F51" s="3">
        <v>2.1169081975154</v>
      </c>
      <c r="G51" s="3">
        <v>-1.9247222049082</v>
      </c>
      <c r="H51" s="3">
        <v>1.9852656020182999</v>
      </c>
      <c r="I51" s="3">
        <v>1.1654564531903999</v>
      </c>
      <c r="J51" s="3">
        <v>0.46047985552929999</v>
      </c>
      <c r="K51" s="3">
        <v>-2.2386240796562999</v>
      </c>
      <c r="L51" s="3">
        <v>-1.0098188841260001</v>
      </c>
      <c r="M51" s="3">
        <v>6.2163654198540002</v>
      </c>
      <c r="N51" s="3">
        <v>-0.32615200848670001</v>
      </c>
      <c r="O51" s="3">
        <v>1.8365260909054</v>
      </c>
      <c r="P51" s="3">
        <v>-0.68099840279650004</v>
      </c>
      <c r="Q51" s="3">
        <v>4.6170561668588999</v>
      </c>
      <c r="R51" s="3">
        <v>0.31255847597019998</v>
      </c>
      <c r="S51" s="3">
        <v>-4.1980092922000002E-3</v>
      </c>
      <c r="T51" s="3">
        <v>-0.24147621282789999</v>
      </c>
      <c r="U51" s="3">
        <v>0.54581101672489996</v>
      </c>
      <c r="V51" s="3">
        <v>1.5139050488365</v>
      </c>
      <c r="W51" s="3">
        <v>1.6035867291004</v>
      </c>
      <c r="X51" s="3">
        <v>1.2754210501582</v>
      </c>
      <c r="Y51" s="3">
        <v>0.2299487580116</v>
      </c>
      <c r="Z51" s="3">
        <v>0.40444455039709998</v>
      </c>
      <c r="AA51" s="3">
        <v>-3.0654373758582998</v>
      </c>
      <c r="AB51" s="3">
        <v>-1.5081323478099999</v>
      </c>
      <c r="AC51" s="3">
        <v>-0.80781136759500005</v>
      </c>
      <c r="AD51" s="3">
        <v>-2.3985067560756002</v>
      </c>
      <c r="AE51" s="3">
        <v>-0.70754961685189999</v>
      </c>
      <c r="AF51" s="3">
        <v>-1.0079586057697001</v>
      </c>
      <c r="AG51" s="3">
        <v>2.5109244270612998</v>
      </c>
      <c r="AH51" s="3">
        <v>-0.3998390063078</v>
      </c>
      <c r="AI51" s="3">
        <v>4.9187917162899997E-2</v>
      </c>
      <c r="AJ51" s="3">
        <v>-2.0747257798123999</v>
      </c>
      <c r="AK51" s="3">
        <v>-2.4655461673591001</v>
      </c>
      <c r="AL51" s="3">
        <v>3.9986287423667002</v>
      </c>
      <c r="AM51" s="3">
        <v>-1.4604172353294</v>
      </c>
      <c r="AN51" s="3">
        <v>2.2982967272809001</v>
      </c>
      <c r="AO51" s="3">
        <v>4.7008253799004001</v>
      </c>
      <c r="AP51" s="3">
        <v>-0.9805254100752</v>
      </c>
      <c r="AQ51" s="3">
        <v>-4.1617639175635004</v>
      </c>
      <c r="AR51" s="3">
        <v>-2.1362415047979</v>
      </c>
      <c r="AS51" s="3">
        <v>-4.2746921031126002</v>
      </c>
      <c r="AT51" s="3">
        <v>1.9040236221369</v>
      </c>
      <c r="AU51" s="3">
        <v>-3.1777253250386002</v>
      </c>
      <c r="AV51" s="3">
        <v>2.0223547927226</v>
      </c>
      <c r="AW51" s="3">
        <v>1.33</v>
      </c>
    </row>
    <row r="52" spans="1:49" s="13" customFormat="1">
      <c r="A52">
        <v>5</v>
      </c>
      <c r="B52" t="s">
        <v>404</v>
      </c>
      <c r="C52">
        <v>101020111</v>
      </c>
      <c r="D52" t="s">
        <v>436</v>
      </c>
      <c r="E52" s="3">
        <v>-1.8758441043548</v>
      </c>
      <c r="F52" s="3">
        <v>1.9507088157496</v>
      </c>
      <c r="G52" s="3">
        <v>-0.19701928507809999</v>
      </c>
      <c r="H52" s="3">
        <v>3.2946281737199001</v>
      </c>
      <c r="I52" s="3">
        <v>1.0296541384897</v>
      </c>
      <c r="J52" s="3">
        <v>-3.0464838007867998</v>
      </c>
      <c r="K52" s="3">
        <v>4.3856266150356999</v>
      </c>
      <c r="L52" s="3">
        <v>-0.38245118988490001</v>
      </c>
      <c r="M52" s="3">
        <v>2.9247067342941002</v>
      </c>
      <c r="N52" s="3">
        <v>2.8481487748676999</v>
      </c>
      <c r="O52" s="3">
        <v>2.0196500061590998</v>
      </c>
      <c r="P52" s="3">
        <v>4.5216396835766002</v>
      </c>
      <c r="Q52" s="3">
        <v>1.4975547581515001</v>
      </c>
      <c r="R52" s="3">
        <v>0.47900549068670001</v>
      </c>
      <c r="S52" s="3">
        <v>0.91051899512180001</v>
      </c>
      <c r="T52" s="3">
        <v>1.3779467839760999</v>
      </c>
      <c r="U52" s="3">
        <v>-0.50506591755490005</v>
      </c>
      <c r="V52" s="3">
        <v>4.8666692840576999</v>
      </c>
      <c r="W52" s="3">
        <v>0.26291631142569999</v>
      </c>
      <c r="X52" s="3">
        <v>2.1269547256543002</v>
      </c>
      <c r="Y52" s="3">
        <v>-1.1750901385376999</v>
      </c>
      <c r="Z52" s="3">
        <v>1.0899966162018</v>
      </c>
      <c r="AA52" s="3">
        <v>-1.3448305833848</v>
      </c>
      <c r="AB52" s="3">
        <v>-1.0863251657708</v>
      </c>
      <c r="AC52" s="3">
        <v>-0.91772675492940003</v>
      </c>
      <c r="AD52" s="3">
        <v>-0.8663377574851</v>
      </c>
      <c r="AE52" s="3">
        <v>-0.93202203646159998</v>
      </c>
      <c r="AF52" s="3">
        <v>-1.4186885862651</v>
      </c>
      <c r="AG52" s="3">
        <v>3.2945886871518</v>
      </c>
      <c r="AH52" s="3">
        <v>0.72850542239350002</v>
      </c>
      <c r="AI52" s="3">
        <v>-4.0668654432761002</v>
      </c>
      <c r="AJ52" s="3">
        <v>-4.5699974609633998</v>
      </c>
      <c r="AK52" s="3">
        <v>1.2753690899137</v>
      </c>
      <c r="AL52" s="3">
        <v>1.055783717018</v>
      </c>
      <c r="AM52" s="3">
        <v>0.15083422079309999</v>
      </c>
      <c r="AN52" s="3">
        <v>-1.0605726153399999</v>
      </c>
      <c r="AO52" s="3">
        <v>-0.65634794389460005</v>
      </c>
      <c r="AP52" s="3">
        <v>2.0666282015205</v>
      </c>
      <c r="AQ52" s="3">
        <v>-8.0127594207928006</v>
      </c>
      <c r="AR52" s="3">
        <v>2.9443121167066999</v>
      </c>
      <c r="AS52" s="3">
        <v>-0.6921202986653</v>
      </c>
      <c r="AT52" s="3">
        <v>-1.7183817001005</v>
      </c>
      <c r="AU52" s="3">
        <v>5.3661864910299999E-2</v>
      </c>
      <c r="AV52" s="3">
        <v>-1.4039605603084</v>
      </c>
      <c r="AW52" s="3">
        <v>1.53</v>
      </c>
    </row>
    <row r="53" spans="1:49" s="13" customFormat="1">
      <c r="A53">
        <v>5</v>
      </c>
      <c r="B53" t="s">
        <v>404</v>
      </c>
      <c r="C53">
        <v>101020112</v>
      </c>
      <c r="D53" t="s">
        <v>437</v>
      </c>
      <c r="E53" s="3">
        <v>0.34399889964000002</v>
      </c>
      <c r="F53" s="3">
        <v>1.0909517938013999</v>
      </c>
      <c r="G53" s="3">
        <v>-0.47513476690340001</v>
      </c>
      <c r="H53" s="3">
        <v>2.2713797826514002</v>
      </c>
      <c r="I53" s="3">
        <v>0.41506625674749997</v>
      </c>
      <c r="J53" s="3">
        <v>0.23455664526270001</v>
      </c>
      <c r="K53" s="3">
        <v>0.37978655269259998</v>
      </c>
      <c r="L53" s="3">
        <v>0.79435898780220005</v>
      </c>
      <c r="M53" s="3">
        <v>3.6924269507076999</v>
      </c>
      <c r="N53" s="3">
        <v>-0.4045660379937</v>
      </c>
      <c r="O53" s="3">
        <v>0.3614543570257</v>
      </c>
      <c r="P53" s="3">
        <v>3.7131990767284</v>
      </c>
      <c r="Q53" s="3">
        <v>0.29846953978450003</v>
      </c>
      <c r="R53" s="3">
        <v>-0.1081350649647</v>
      </c>
      <c r="S53" s="3">
        <v>0.3498802644208</v>
      </c>
      <c r="T53" s="3">
        <v>0.95439946185769997</v>
      </c>
      <c r="U53" s="3">
        <v>-1.7358243200743999</v>
      </c>
      <c r="V53" s="3">
        <v>3.9441650911215</v>
      </c>
      <c r="W53" s="3">
        <v>0.13774617732380001</v>
      </c>
      <c r="X53" s="3">
        <v>1.9668951503601999</v>
      </c>
      <c r="Y53" s="3">
        <v>0.456186849442</v>
      </c>
      <c r="Z53" s="3">
        <v>0.9682925944013</v>
      </c>
      <c r="AA53" s="3">
        <v>-3.3209327278818002</v>
      </c>
      <c r="AB53" s="3">
        <v>-2.0021853863813002</v>
      </c>
      <c r="AC53" s="3">
        <v>-0.18946414954560001</v>
      </c>
      <c r="AD53" s="3">
        <v>-0.62765901418769998</v>
      </c>
      <c r="AE53" s="3">
        <v>-4.5306096672602996</v>
      </c>
      <c r="AF53" s="3">
        <v>2.3348961061728999</v>
      </c>
      <c r="AG53" s="3">
        <v>5.5277514578</v>
      </c>
      <c r="AH53" s="3">
        <v>2.1236111259780999</v>
      </c>
      <c r="AI53" s="3">
        <v>-1.2390130098312</v>
      </c>
      <c r="AJ53" s="3">
        <v>1.072656286984</v>
      </c>
      <c r="AK53" s="3">
        <v>0.62818520645929998</v>
      </c>
      <c r="AL53" s="3">
        <v>-1.0642802874227</v>
      </c>
      <c r="AM53" s="3">
        <v>-3.3271058057028999</v>
      </c>
      <c r="AN53" s="3">
        <v>-2.4993777945043001</v>
      </c>
      <c r="AO53" s="3">
        <v>-0.51052070586440002</v>
      </c>
      <c r="AP53" s="3">
        <v>3.2756217187201999</v>
      </c>
      <c r="AQ53" s="3">
        <v>-0.85526063594500001</v>
      </c>
      <c r="AR53" s="3">
        <v>0.72065028738009995</v>
      </c>
      <c r="AS53" s="3">
        <v>0.45889220223630001</v>
      </c>
      <c r="AT53" s="3">
        <v>-0.12781157193779999</v>
      </c>
      <c r="AU53" s="3">
        <v>-0.18495679885560001</v>
      </c>
      <c r="AV53" s="3">
        <v>-2.5123945006807</v>
      </c>
      <c r="AW53" s="3">
        <v>-1.19</v>
      </c>
    </row>
    <row r="54" spans="1:49" s="13" customFormat="1">
      <c r="A54">
        <v>5</v>
      </c>
      <c r="B54" t="s">
        <v>404</v>
      </c>
      <c r="C54">
        <v>101020113</v>
      </c>
      <c r="D54" t="s">
        <v>438</v>
      </c>
      <c r="E54" s="3">
        <v>-3.2380463779483999</v>
      </c>
      <c r="F54" s="3">
        <v>3.1704531570976999</v>
      </c>
      <c r="G54" s="3">
        <v>2.7856184338118002</v>
      </c>
      <c r="H54" s="3">
        <v>1.9778735111018999</v>
      </c>
      <c r="I54" s="3">
        <v>2.7700161390109002</v>
      </c>
      <c r="J54" s="3">
        <v>0.21915504488150001</v>
      </c>
      <c r="K54" s="3">
        <v>-0.80472689175000001</v>
      </c>
      <c r="L54" s="3">
        <v>1.4538195052825</v>
      </c>
      <c r="M54" s="3">
        <v>0.94375589529350001</v>
      </c>
      <c r="N54" s="3">
        <v>0.90857265937690002</v>
      </c>
      <c r="O54" s="3">
        <v>0.64242848373789996</v>
      </c>
      <c r="P54" s="3">
        <v>-0.25277689144249998</v>
      </c>
      <c r="Q54" s="3">
        <v>-0.69714153838369997</v>
      </c>
      <c r="R54" s="3">
        <v>0.511011551249</v>
      </c>
      <c r="S54" s="3">
        <v>-2.4281485036499999E-2</v>
      </c>
      <c r="T54" s="3">
        <v>-0.11944605101399999</v>
      </c>
      <c r="U54" s="3">
        <v>1.1239994242181</v>
      </c>
      <c r="V54" s="3">
        <v>1.6898972173474001</v>
      </c>
      <c r="W54" s="3">
        <v>4.2632143268388001</v>
      </c>
      <c r="X54" s="3">
        <v>3.5530745682014002</v>
      </c>
      <c r="Y54" s="3">
        <v>2.1679543359164999</v>
      </c>
      <c r="Z54" s="3">
        <v>0.3646070801188</v>
      </c>
      <c r="AA54" s="3">
        <v>1.3328608300172</v>
      </c>
      <c r="AB54" s="3">
        <v>0.41830387859360002</v>
      </c>
      <c r="AC54" s="3">
        <v>1.5274657552986</v>
      </c>
      <c r="AD54" s="3">
        <v>-0.38862939179180001</v>
      </c>
      <c r="AE54" s="3">
        <v>-3.9274003987996</v>
      </c>
      <c r="AF54" s="3">
        <v>4.4470603144716003</v>
      </c>
      <c r="AG54" s="3">
        <v>-1.0163774347011001</v>
      </c>
      <c r="AH54" s="3">
        <v>5.5158081314999998E-3</v>
      </c>
      <c r="AI54" s="3">
        <v>1.6784390497605</v>
      </c>
      <c r="AJ54" s="3">
        <v>-0.79281041204790004</v>
      </c>
      <c r="AK54" s="3">
        <v>1.3254198506587</v>
      </c>
      <c r="AL54" s="3">
        <v>-3.5623595339409002</v>
      </c>
      <c r="AM54" s="3">
        <v>-1.3149428908026</v>
      </c>
      <c r="AN54" s="3">
        <v>-0.3590022244769</v>
      </c>
      <c r="AO54" s="3">
        <v>0.25849914575249999</v>
      </c>
      <c r="AP54" s="3">
        <v>-2.4582429399397001</v>
      </c>
      <c r="AQ54" s="3">
        <v>-4.6901418088057998</v>
      </c>
      <c r="AR54" s="3">
        <v>-7.5055954910699996E-2</v>
      </c>
      <c r="AS54" s="3">
        <v>-0.20577164891399999</v>
      </c>
      <c r="AT54" s="3">
        <v>0.80827910723990004</v>
      </c>
      <c r="AU54" s="3">
        <v>1.6171617138326999</v>
      </c>
      <c r="AV54" s="3">
        <v>2.2989306773687002</v>
      </c>
      <c r="AW54" s="3">
        <v>-1.75</v>
      </c>
    </row>
    <row r="55" spans="1:49" s="13" customFormat="1">
      <c r="A55">
        <v>4</v>
      </c>
      <c r="B55" t="s">
        <v>402</v>
      </c>
      <c r="C55">
        <v>1010202</v>
      </c>
      <c r="D55" t="s">
        <v>439</v>
      </c>
      <c r="E55" s="3">
        <v>-0.11167136352819999</v>
      </c>
      <c r="F55" s="3">
        <v>-1.7231186297499999E-2</v>
      </c>
      <c r="G55" s="3">
        <v>0.94450460016079996</v>
      </c>
      <c r="H55" s="3">
        <v>-1.1977911236090999</v>
      </c>
      <c r="I55" s="3">
        <v>-0.26787543539499997</v>
      </c>
      <c r="J55" s="3">
        <v>0.23187893257190001</v>
      </c>
      <c r="K55" s="3">
        <v>-0.440265405251</v>
      </c>
      <c r="L55" s="3">
        <v>0.34438454436080002</v>
      </c>
      <c r="M55" s="3">
        <v>0.79840495050890004</v>
      </c>
      <c r="N55" s="3">
        <v>2.2850375864753998</v>
      </c>
      <c r="O55" s="3">
        <v>1.6775099676495999</v>
      </c>
      <c r="P55" s="3">
        <v>0.97164089378420004</v>
      </c>
      <c r="Q55" s="3">
        <v>-0.34840455747100002</v>
      </c>
      <c r="R55" s="3">
        <v>1.1197090723548</v>
      </c>
      <c r="S55" s="3">
        <v>0.29302195400859998</v>
      </c>
      <c r="T55" s="3">
        <v>0.79529613307680003</v>
      </c>
      <c r="U55" s="3">
        <v>0.92257414847950003</v>
      </c>
      <c r="V55" s="3">
        <v>1.6270959386996</v>
      </c>
      <c r="W55" s="3">
        <v>1.8330601554752</v>
      </c>
      <c r="X55" s="3">
        <v>1.1099069124328</v>
      </c>
      <c r="Y55" s="3">
        <v>0.61070502570219998</v>
      </c>
      <c r="Z55" s="3">
        <v>1.5176579879194001</v>
      </c>
      <c r="AA55" s="3">
        <v>0.94183482790039996</v>
      </c>
      <c r="AB55" s="3">
        <v>1.692038031129</v>
      </c>
      <c r="AC55" s="3">
        <v>0.64473055583500005</v>
      </c>
      <c r="AD55" s="3">
        <v>-0.75463725570160001</v>
      </c>
      <c r="AE55" s="3">
        <v>0.6440596211313</v>
      </c>
      <c r="AF55" s="3">
        <v>-0.60776721652379995</v>
      </c>
      <c r="AG55" s="3">
        <v>-2.4334490623800002E-2</v>
      </c>
      <c r="AH55" s="3">
        <v>4.1697036150399998E-2</v>
      </c>
      <c r="AI55" s="3">
        <v>-0.33773883608400002</v>
      </c>
      <c r="AJ55" s="3">
        <v>-2.3662263362089</v>
      </c>
      <c r="AK55" s="3">
        <v>-2.3601370728558999</v>
      </c>
      <c r="AL55" s="3">
        <v>0.32665708825880002</v>
      </c>
      <c r="AM55" s="3">
        <v>-0.92515146972469997</v>
      </c>
      <c r="AN55" s="3">
        <v>1.0305149717577999</v>
      </c>
      <c r="AO55" s="3">
        <v>-0.42372160710399998</v>
      </c>
      <c r="AP55" s="3">
        <v>-1.779109816856</v>
      </c>
      <c r="AQ55" s="3">
        <v>1.6270854228578</v>
      </c>
      <c r="AR55" s="3">
        <v>-0.1675800222062</v>
      </c>
      <c r="AS55" s="3">
        <v>0.70168406302690001</v>
      </c>
      <c r="AT55" s="3">
        <v>-0.44511282334910002</v>
      </c>
      <c r="AU55" s="3">
        <v>-2.9654002977E-3</v>
      </c>
      <c r="AV55" s="3">
        <v>-0.37220333270259998</v>
      </c>
      <c r="AW55" s="3">
        <v>2.1</v>
      </c>
    </row>
    <row r="56" spans="1:49" s="13" customFormat="1">
      <c r="A56">
        <v>5</v>
      </c>
      <c r="B56" t="s">
        <v>404</v>
      </c>
      <c r="C56">
        <v>101020201</v>
      </c>
      <c r="D56" t="s">
        <v>440</v>
      </c>
      <c r="E56" s="3">
        <v>4.9556110350699997E-2</v>
      </c>
      <c r="F56" s="3">
        <v>0.2205061643382</v>
      </c>
      <c r="G56" s="3">
        <v>0.60276758341350001</v>
      </c>
      <c r="H56" s="3">
        <v>1.1037188719572999</v>
      </c>
      <c r="I56" s="3">
        <v>4.9624472457499999E-2</v>
      </c>
      <c r="J56" s="3">
        <v>0.17327996422549999</v>
      </c>
      <c r="K56" s="3">
        <v>-4.54814423542E-2</v>
      </c>
      <c r="L56" s="3">
        <v>-4.4140132655000001E-3</v>
      </c>
      <c r="M56" s="3">
        <v>0.82540013925279998</v>
      </c>
      <c r="N56" s="3">
        <v>0.63041057947180001</v>
      </c>
      <c r="O56" s="3">
        <v>-0.1103044098526</v>
      </c>
      <c r="P56" s="3">
        <v>0.6353156820982</v>
      </c>
      <c r="Q56" s="3">
        <v>0.46365899057530002</v>
      </c>
      <c r="R56" s="3">
        <v>-0.55256038308050004</v>
      </c>
      <c r="S56" s="3">
        <v>-0.28707619960039998</v>
      </c>
      <c r="T56" s="3">
        <v>-0.77954426445320002</v>
      </c>
      <c r="U56" s="3">
        <v>0.93898422250159996</v>
      </c>
      <c r="V56" s="3">
        <v>0.69967344547660004</v>
      </c>
      <c r="W56" s="3">
        <v>0.79918558758629998</v>
      </c>
      <c r="X56" s="3">
        <v>0.93774531154920004</v>
      </c>
      <c r="Y56" s="3">
        <v>1.1253392341905</v>
      </c>
      <c r="Z56" s="3">
        <v>0.72612605733500002</v>
      </c>
      <c r="AA56" s="3">
        <v>1.0854741089096001</v>
      </c>
      <c r="AB56" s="3">
        <v>1.5158715713394</v>
      </c>
      <c r="AC56" s="3">
        <v>0.12385080368780001</v>
      </c>
      <c r="AD56" s="3">
        <v>-2.4258482036475999</v>
      </c>
      <c r="AE56" s="3">
        <v>-0.96768968609469996</v>
      </c>
      <c r="AF56" s="3">
        <v>-1.2285612974135001</v>
      </c>
      <c r="AG56" s="3">
        <v>-0.35532173545779999</v>
      </c>
      <c r="AH56" s="3">
        <v>2.1393977745111998</v>
      </c>
      <c r="AI56" s="3">
        <v>0.1184784981896</v>
      </c>
      <c r="AJ56" s="3">
        <v>-0.42918269697490002</v>
      </c>
      <c r="AK56" s="3">
        <v>-1.1270193182863</v>
      </c>
      <c r="AL56" s="3">
        <v>-1.2479667748214001</v>
      </c>
      <c r="AM56" s="3">
        <v>-6.3075028198200003E-2</v>
      </c>
      <c r="AN56" s="3">
        <v>-0.105271477795</v>
      </c>
      <c r="AO56" s="3">
        <v>-0.90799247967230001</v>
      </c>
      <c r="AP56" s="3">
        <v>1.5586613633138999</v>
      </c>
      <c r="AQ56" s="3">
        <v>1.5997192796347</v>
      </c>
      <c r="AR56" s="3">
        <v>-0.6381845606637</v>
      </c>
      <c r="AS56" s="3">
        <v>-1.5113298344063999</v>
      </c>
      <c r="AT56" s="3">
        <v>-0.83890802698410005</v>
      </c>
      <c r="AU56" s="3">
        <v>1.5523237162757</v>
      </c>
      <c r="AV56" s="3">
        <v>-0.15905664662419999</v>
      </c>
      <c r="AW56" s="3">
        <v>-0.02</v>
      </c>
    </row>
    <row r="57" spans="1:49" s="13" customFormat="1">
      <c r="A57">
        <v>5</v>
      </c>
      <c r="B57" t="s">
        <v>404</v>
      </c>
      <c r="C57">
        <v>101020202</v>
      </c>
      <c r="D57" t="s">
        <v>441</v>
      </c>
      <c r="E57" s="3">
        <v>-0.16148932778979999</v>
      </c>
      <c r="F57" s="3">
        <v>-9.0845356019299994E-2</v>
      </c>
      <c r="G57" s="3">
        <v>1.0506515040033</v>
      </c>
      <c r="H57" s="3">
        <v>-1.9094944290894</v>
      </c>
      <c r="I57" s="3">
        <v>-0.36907295748719998</v>
      </c>
      <c r="J57" s="3">
        <v>0.25063481651280001</v>
      </c>
      <c r="K57" s="3">
        <v>-0.56652716311579998</v>
      </c>
      <c r="L57" s="3">
        <v>0.4565235842075</v>
      </c>
      <c r="M57" s="3">
        <v>0.78976579669879998</v>
      </c>
      <c r="N57" s="3">
        <v>2.8147479438429999</v>
      </c>
      <c r="O57" s="3">
        <v>2.2376990120607001</v>
      </c>
      <c r="P57" s="3">
        <v>1.0746039044191</v>
      </c>
      <c r="Q57" s="3">
        <v>-0.5959301963393</v>
      </c>
      <c r="R57" s="3">
        <v>1.6348680314655</v>
      </c>
      <c r="S57" s="3">
        <v>0.4678807008093</v>
      </c>
      <c r="T57" s="3">
        <v>1.2664325066233</v>
      </c>
      <c r="U57" s="3">
        <v>0.91776402378370003</v>
      </c>
      <c r="V57" s="3">
        <v>1.8989993963003</v>
      </c>
      <c r="W57" s="3">
        <v>2.1326058629418001</v>
      </c>
      <c r="X57" s="3">
        <v>1.1591362680210999</v>
      </c>
      <c r="Y57" s="3">
        <v>0.46386819693179998</v>
      </c>
      <c r="Z57" s="3">
        <v>1.7449870081262</v>
      </c>
      <c r="AA57" s="3">
        <v>0.90099454195280004</v>
      </c>
      <c r="AB57" s="3">
        <v>1.7422181960058001</v>
      </c>
      <c r="AC57" s="3">
        <v>0.79277055651109996</v>
      </c>
      <c r="AD57" s="3">
        <v>-0.28281216070080001</v>
      </c>
      <c r="AE57" s="3">
        <v>1.0893179157696</v>
      </c>
      <c r="AF57" s="3">
        <v>-0.43975775560210001</v>
      </c>
      <c r="AG57" s="3">
        <v>6.4532989116600006E-2</v>
      </c>
      <c r="AH57" s="3">
        <v>-0.51915599779260002</v>
      </c>
      <c r="AI57" s="3">
        <v>-0.46297540381340002</v>
      </c>
      <c r="AJ57" s="3">
        <v>-2.9010718601895999</v>
      </c>
      <c r="AK57" s="3">
        <v>-2.7092863502975999</v>
      </c>
      <c r="AL57" s="3">
        <v>0.77975249900690002</v>
      </c>
      <c r="AM57" s="3">
        <v>-1.1682214749518001</v>
      </c>
      <c r="AN57" s="3">
        <v>1.3543409213841999</v>
      </c>
      <c r="AO57" s="3">
        <v>-0.28763871513259998</v>
      </c>
      <c r="AP57" s="3">
        <v>-2.7112073708353002</v>
      </c>
      <c r="AQ57" s="3">
        <v>1.6350630283806</v>
      </c>
      <c r="AR57" s="3">
        <v>-3.0440061642299999E-2</v>
      </c>
      <c r="AS57" s="3">
        <v>1.3426630433157001</v>
      </c>
      <c r="AT57" s="3">
        <v>-0.33426580133740003</v>
      </c>
      <c r="AU57" s="3">
        <v>-0.43853761778630002</v>
      </c>
      <c r="AV57" s="3">
        <v>-0.43309056332239998</v>
      </c>
      <c r="AW57" s="3">
        <v>2.7</v>
      </c>
    </row>
    <row r="58" spans="1:49" s="13" customFormat="1">
      <c r="A58">
        <v>4</v>
      </c>
      <c r="B58" t="s">
        <v>402</v>
      </c>
      <c r="C58">
        <v>1010203</v>
      </c>
      <c r="D58" t="s">
        <v>442</v>
      </c>
      <c r="E58" s="3">
        <v>-0.94372809598630003</v>
      </c>
      <c r="F58" s="3">
        <v>-0.1657765451996</v>
      </c>
      <c r="G58" s="3">
        <v>1.5470206396770001</v>
      </c>
      <c r="H58" s="3">
        <v>0.31477947488660002</v>
      </c>
      <c r="I58" s="3">
        <v>0.31063998927499997</v>
      </c>
      <c r="J58" s="3">
        <v>2.18527002384E-2</v>
      </c>
      <c r="K58" s="3">
        <v>0.82319267659630002</v>
      </c>
      <c r="L58" s="3">
        <v>3.4384522132200002E-2</v>
      </c>
      <c r="M58" s="3">
        <v>1.1885567465557001</v>
      </c>
      <c r="N58" s="3">
        <v>1.2627036955744999</v>
      </c>
      <c r="O58" s="3">
        <v>0.2799338818257</v>
      </c>
      <c r="P58" s="3">
        <v>0.33933421145640003</v>
      </c>
      <c r="Q58" s="3">
        <v>1.4893126761E-2</v>
      </c>
      <c r="R58" s="3">
        <v>0.70327311096349998</v>
      </c>
      <c r="S58" s="3">
        <v>1.3172037118315001</v>
      </c>
      <c r="T58" s="3">
        <v>1.1795301270481999</v>
      </c>
      <c r="U58" s="3">
        <v>1.6755760717881001</v>
      </c>
      <c r="V58" s="3">
        <v>-6.4979975067699994E-2</v>
      </c>
      <c r="W58" s="3">
        <v>1.5160389450792</v>
      </c>
      <c r="X58" s="3">
        <v>1.7539834474689</v>
      </c>
      <c r="Y58" s="3">
        <v>1.2262191911983</v>
      </c>
      <c r="Z58" s="3">
        <v>1.8875385358673</v>
      </c>
      <c r="AA58" s="3">
        <v>0.53461813829030003</v>
      </c>
      <c r="AB58" s="3">
        <v>-0.3098707898534</v>
      </c>
      <c r="AC58" s="3">
        <v>-6.8993432037300004E-2</v>
      </c>
      <c r="AD58" s="3">
        <v>0.76506378636119998</v>
      </c>
      <c r="AE58" s="3">
        <v>-0.1834673142248</v>
      </c>
      <c r="AF58" s="3">
        <v>-0.69764937765620005</v>
      </c>
      <c r="AG58" s="3">
        <v>-1.1053383163259001</v>
      </c>
      <c r="AH58" s="3">
        <v>0.83546731332599999</v>
      </c>
      <c r="AI58" s="3">
        <v>-0.97081479467700005</v>
      </c>
      <c r="AJ58" s="3">
        <v>-0.6404019292491</v>
      </c>
      <c r="AK58" s="3">
        <v>-3.1319168533471999</v>
      </c>
      <c r="AL58" s="3">
        <v>-0.41799997115569998</v>
      </c>
      <c r="AM58" s="3">
        <v>-7.0137593227299996E-2</v>
      </c>
      <c r="AN58" s="3">
        <v>-1.0635577554193001</v>
      </c>
      <c r="AO58" s="3">
        <v>-1.2531532086765</v>
      </c>
      <c r="AP58" s="3">
        <v>-6.9746238661000007E-2</v>
      </c>
      <c r="AQ58" s="3">
        <v>0.39250949457590001</v>
      </c>
      <c r="AR58" s="3">
        <v>0.68241713953700001</v>
      </c>
      <c r="AS58" s="3">
        <v>-0.30549793340120002</v>
      </c>
      <c r="AT58" s="3">
        <v>1.0547825094225001</v>
      </c>
      <c r="AU58" s="3">
        <v>-6.0890476499E-2</v>
      </c>
      <c r="AV58" s="3">
        <v>0.84748541172809999</v>
      </c>
      <c r="AW58" s="3">
        <v>0.55000000000000004</v>
      </c>
    </row>
    <row r="59" spans="1:49" s="13" customFormat="1">
      <c r="A59">
        <v>5</v>
      </c>
      <c r="B59" t="s">
        <v>404</v>
      </c>
      <c r="C59">
        <v>101020301</v>
      </c>
      <c r="D59" t="s">
        <v>443</v>
      </c>
      <c r="E59" s="3">
        <v>-1.1686293494127999</v>
      </c>
      <c r="F59" s="3">
        <v>0.47600971191550001</v>
      </c>
      <c r="G59" s="3">
        <v>0.75243283099040004</v>
      </c>
      <c r="H59" s="3">
        <v>4.0862292991999997E-2</v>
      </c>
      <c r="I59" s="3">
        <v>1.2435379006208001</v>
      </c>
      <c r="J59" s="3">
        <v>-0.31541129672570001</v>
      </c>
      <c r="K59" s="3">
        <v>0.44305122797949997</v>
      </c>
      <c r="L59" s="3">
        <v>0.1788771474701</v>
      </c>
      <c r="M59" s="3">
        <v>0.73969954511119995</v>
      </c>
      <c r="N59" s="3">
        <v>2.9168762355937998</v>
      </c>
      <c r="O59" s="3">
        <v>0.44001945091200001</v>
      </c>
      <c r="P59" s="3">
        <v>-0.13157550518200001</v>
      </c>
      <c r="Q59" s="3">
        <v>0.85196707339190003</v>
      </c>
      <c r="R59" s="3">
        <v>0.3468949202353</v>
      </c>
      <c r="S59" s="3">
        <v>6.08652070855E-2</v>
      </c>
      <c r="T59" s="3">
        <v>0.1009307673541</v>
      </c>
      <c r="U59" s="3">
        <v>1.331436109894</v>
      </c>
      <c r="V59" s="3">
        <v>-0.50806401937019996</v>
      </c>
      <c r="W59" s="3">
        <v>-0.35872368583499997</v>
      </c>
      <c r="X59" s="3">
        <v>2.9546673724377999</v>
      </c>
      <c r="Y59" s="3">
        <v>1.0266517928422001</v>
      </c>
      <c r="Z59" s="3">
        <v>0.83471847181879999</v>
      </c>
      <c r="AA59" s="3">
        <v>0.77203929636440005</v>
      </c>
      <c r="AB59" s="3">
        <v>0.70037033477650001</v>
      </c>
      <c r="AC59" s="3">
        <v>0.58872248203169997</v>
      </c>
      <c r="AD59" s="3">
        <v>2.5242361570746001</v>
      </c>
      <c r="AE59" s="3">
        <v>-0.96993709642670001</v>
      </c>
      <c r="AF59" s="3">
        <v>-0.75917282069379999</v>
      </c>
      <c r="AG59" s="3">
        <v>-1.8760197084979999</v>
      </c>
      <c r="AH59" s="3">
        <v>3.7519038580342001</v>
      </c>
      <c r="AI59" s="3">
        <v>-1.1014171128940999</v>
      </c>
      <c r="AJ59" s="3">
        <v>0.1151983099519</v>
      </c>
      <c r="AK59" s="3">
        <v>-2.4703437700195998</v>
      </c>
      <c r="AL59" s="3">
        <v>-1.5953594359743</v>
      </c>
      <c r="AM59" s="3">
        <v>-0.94223386731900005</v>
      </c>
      <c r="AN59" s="3">
        <v>0.18708270833740001</v>
      </c>
      <c r="AO59" s="3">
        <v>0.81945295445169997</v>
      </c>
      <c r="AP59" s="3">
        <v>-0.60572276992329999</v>
      </c>
      <c r="AQ59" s="3">
        <v>0.47310960922560003</v>
      </c>
      <c r="AR59" s="3">
        <v>-1.0073145366438001</v>
      </c>
      <c r="AS59" s="3">
        <v>0.1091151296941</v>
      </c>
      <c r="AT59" s="3">
        <v>0.56278443128949995</v>
      </c>
      <c r="AU59" s="3">
        <v>-0.32309459047009997</v>
      </c>
      <c r="AV59" s="3">
        <v>-0.66768996680579995</v>
      </c>
      <c r="AW59" s="3">
        <v>1.87</v>
      </c>
    </row>
    <row r="60" spans="1:49" s="13" customFormat="1">
      <c r="A60">
        <v>5</v>
      </c>
      <c r="B60" t="s">
        <v>404</v>
      </c>
      <c r="C60">
        <v>101020302</v>
      </c>
      <c r="D60" t="s">
        <v>444</v>
      </c>
      <c r="E60" s="3">
        <v>-1.4906491823585</v>
      </c>
      <c r="F60" s="3">
        <v>3.29695043831E-2</v>
      </c>
      <c r="G60" s="3">
        <v>2.7879942512908999</v>
      </c>
      <c r="H60" s="3">
        <v>0.23253890342469999</v>
      </c>
      <c r="I60" s="3">
        <v>0.30898109422199999</v>
      </c>
      <c r="J60" s="3">
        <v>-1.0878913240209001</v>
      </c>
      <c r="K60" s="3">
        <v>1.1234487285507</v>
      </c>
      <c r="L60" s="3">
        <v>8.0858704135299997E-2</v>
      </c>
      <c r="M60" s="3">
        <v>1.3210702588440999</v>
      </c>
      <c r="N60" s="3">
        <v>1.0146112703471</v>
      </c>
      <c r="O60" s="3">
        <v>-1.39676097146E-2</v>
      </c>
      <c r="P60" s="3">
        <v>-0.67461373493340004</v>
      </c>
      <c r="Q60" s="3">
        <v>0.42969209439479999</v>
      </c>
      <c r="R60" s="3">
        <v>0.96346741900340005</v>
      </c>
      <c r="S60" s="3">
        <v>2.3787119942311001</v>
      </c>
      <c r="T60" s="3">
        <v>0.45200911752389999</v>
      </c>
      <c r="U60" s="3">
        <v>2.6639673551655001</v>
      </c>
      <c r="V60" s="3">
        <v>0.1873223552311</v>
      </c>
      <c r="W60" s="3">
        <v>1.4636202681257999</v>
      </c>
      <c r="X60" s="3">
        <v>1.2614986870281</v>
      </c>
      <c r="Y60" s="3">
        <v>1.1370157430109999</v>
      </c>
      <c r="Z60" s="3">
        <v>2.6213514991678002</v>
      </c>
      <c r="AA60" s="3">
        <v>1.9043923929299999E-2</v>
      </c>
      <c r="AB60" s="3">
        <v>0.22431585256219999</v>
      </c>
      <c r="AC60" s="3">
        <v>-6.6002909750700001E-2</v>
      </c>
      <c r="AD60" s="3">
        <v>0.69329553541090005</v>
      </c>
      <c r="AE60" s="3">
        <v>-0.212878844831</v>
      </c>
      <c r="AF60" s="3">
        <v>-1.2764664660459999</v>
      </c>
      <c r="AG60" s="3">
        <v>-0.55907045694720003</v>
      </c>
      <c r="AH60" s="3">
        <v>-0.46113436793020002</v>
      </c>
      <c r="AI60" s="3">
        <v>-2.5941271053978001</v>
      </c>
      <c r="AJ60" s="3">
        <v>-0.69246613009119995</v>
      </c>
      <c r="AK60" s="3">
        <v>-4.4670939786470996</v>
      </c>
      <c r="AL60" s="3">
        <v>-0.83971406255809999</v>
      </c>
      <c r="AM60" s="3">
        <v>1.1088266071688</v>
      </c>
      <c r="AN60" s="3">
        <v>-2.1084966370739999</v>
      </c>
      <c r="AO60" s="3">
        <v>-1.3547895820786</v>
      </c>
      <c r="AP60" s="3">
        <v>8.6401353070499995E-2</v>
      </c>
      <c r="AQ60" s="3">
        <v>0.3552561551367</v>
      </c>
      <c r="AR60" s="3">
        <v>2.3327308501484998</v>
      </c>
      <c r="AS60" s="3">
        <v>-0.26292895967140001</v>
      </c>
      <c r="AT60" s="3">
        <v>1.8762119101621</v>
      </c>
      <c r="AU60" s="3">
        <v>-1.1313323865366001</v>
      </c>
      <c r="AV60" s="3">
        <v>2.1935192546987001</v>
      </c>
      <c r="AW60" s="3">
        <v>0.35</v>
      </c>
    </row>
    <row r="61" spans="1:49" s="13" customFormat="1">
      <c r="A61">
        <v>5</v>
      </c>
      <c r="B61" t="s">
        <v>404</v>
      </c>
      <c r="C61">
        <v>101020303</v>
      </c>
      <c r="D61" t="s">
        <v>445</v>
      </c>
      <c r="E61" s="3">
        <v>-0.78002603616470001</v>
      </c>
      <c r="F61" s="3">
        <v>-0.60202402985979997</v>
      </c>
      <c r="G61" s="3">
        <v>1.0572446926693999</v>
      </c>
      <c r="H61" s="3">
        <v>1.1208508447456</v>
      </c>
      <c r="I61" s="3">
        <v>-0.13560262037260001</v>
      </c>
      <c r="J61" s="3">
        <v>2.0395160621053998</v>
      </c>
      <c r="K61" s="3">
        <v>-0.17686292218069999</v>
      </c>
      <c r="L61" s="3">
        <v>1.1185507892340001</v>
      </c>
      <c r="M61" s="3">
        <v>1.4062200482525999</v>
      </c>
      <c r="N61" s="3">
        <v>1.6806656159000001E-3</v>
      </c>
      <c r="O61" s="3">
        <v>1.1833280294716999</v>
      </c>
      <c r="P61" s="3">
        <v>2.5515631880492</v>
      </c>
      <c r="Q61" s="3">
        <v>-2.3669269198623</v>
      </c>
      <c r="R61" s="3">
        <v>1.5476034195635999</v>
      </c>
      <c r="S61" s="3">
        <v>0.66541429273099995</v>
      </c>
      <c r="T61" s="3">
        <v>1.5329218500955999</v>
      </c>
      <c r="U61" s="3">
        <v>1.4262364840985999</v>
      </c>
      <c r="V61" s="3">
        <v>-0.61249371379329998</v>
      </c>
      <c r="W61" s="3">
        <v>2.6561613981455001</v>
      </c>
      <c r="X61" s="3">
        <v>0.57252804841140004</v>
      </c>
      <c r="Y61" s="3">
        <v>1.4217527482617001</v>
      </c>
      <c r="Z61" s="3">
        <v>2.9820817423735999</v>
      </c>
      <c r="AA61" s="3">
        <v>2.0058279943586999</v>
      </c>
      <c r="AB61" s="3">
        <v>-4.2363360297765</v>
      </c>
      <c r="AC61" s="3">
        <v>0.67607432609149998</v>
      </c>
      <c r="AD61" s="3">
        <v>-1.4427072801894001</v>
      </c>
      <c r="AE61" s="3">
        <v>-0.63799613710699998</v>
      </c>
      <c r="AF61" s="3">
        <v>0.35483599543330002</v>
      </c>
      <c r="AG61" s="3">
        <v>1.6215530824994</v>
      </c>
      <c r="AH61" s="3">
        <v>-1.3229115276457</v>
      </c>
      <c r="AI61" s="3">
        <v>1.9487075502097999</v>
      </c>
      <c r="AJ61" s="3">
        <v>-0.42964050586129998</v>
      </c>
      <c r="AK61" s="3">
        <v>-1.4509301543424999</v>
      </c>
      <c r="AL61" s="3">
        <v>1.7483395229565999</v>
      </c>
      <c r="AM61" s="3">
        <v>-1.0258240539285</v>
      </c>
      <c r="AN61" s="3">
        <v>-1.994539077027</v>
      </c>
      <c r="AO61" s="3">
        <v>-3.5645472823979998</v>
      </c>
      <c r="AP61" s="3">
        <v>2.0501167316302999</v>
      </c>
      <c r="AQ61" s="3">
        <v>0.69152079759759999</v>
      </c>
      <c r="AR61" s="3">
        <v>0.64299051916890004</v>
      </c>
      <c r="AS61" s="3">
        <v>-0.50813364595940003</v>
      </c>
      <c r="AT61" s="3">
        <v>-0.94642642518029996</v>
      </c>
      <c r="AU61" s="3">
        <v>2.3006207758964998</v>
      </c>
      <c r="AV61" s="3">
        <v>-1.3030492206813999</v>
      </c>
      <c r="AW61" s="3">
        <v>0.43</v>
      </c>
    </row>
    <row r="62" spans="1:49" s="13" customFormat="1">
      <c r="A62">
        <v>5</v>
      </c>
      <c r="B62" t="s">
        <v>404</v>
      </c>
      <c r="C62">
        <v>101020304</v>
      </c>
      <c r="D62" t="s">
        <v>446</v>
      </c>
      <c r="E62" s="3">
        <v>0.2941033871896</v>
      </c>
      <c r="F62" s="3">
        <v>-0.8803955123271</v>
      </c>
      <c r="G62" s="3">
        <v>0.32497449538520001</v>
      </c>
      <c r="H62" s="3">
        <v>5.1721318494600002E-2</v>
      </c>
      <c r="I62" s="3">
        <v>-0.31599696167719998</v>
      </c>
      <c r="J62" s="3">
        <v>0.88339458918220004</v>
      </c>
      <c r="K62" s="3">
        <v>1.5696683171865</v>
      </c>
      <c r="L62" s="3">
        <v>-1.2303680106937001</v>
      </c>
      <c r="M62" s="3">
        <v>1.2092429307574</v>
      </c>
      <c r="N62" s="3">
        <v>1.1284803221048001</v>
      </c>
      <c r="O62" s="3">
        <v>-0.1355429212275</v>
      </c>
      <c r="P62" s="3">
        <v>0.90681341213819999</v>
      </c>
      <c r="Q62" s="3">
        <v>0.51225444110329998</v>
      </c>
      <c r="R62" s="3">
        <v>-0.2251351756602</v>
      </c>
      <c r="S62" s="3">
        <v>1.1582050616391999</v>
      </c>
      <c r="T62" s="3">
        <v>3.6132015837190998</v>
      </c>
      <c r="U62" s="3">
        <v>0.2513957157992</v>
      </c>
      <c r="V62" s="3">
        <v>0.41292498800740002</v>
      </c>
      <c r="W62" s="3">
        <v>2.6197076750875001</v>
      </c>
      <c r="X62" s="3">
        <v>2.6037796818898999</v>
      </c>
      <c r="Y62" s="3">
        <v>1.4435460464620999</v>
      </c>
      <c r="Z62" s="3">
        <v>0.50353852816129996</v>
      </c>
      <c r="AA62" s="3">
        <v>-2.64753235224E-2</v>
      </c>
      <c r="AB62" s="3">
        <v>1.2532979184805</v>
      </c>
      <c r="AC62" s="3">
        <v>-1.4576091674692</v>
      </c>
      <c r="AD62" s="3">
        <v>1.0371000068544001</v>
      </c>
      <c r="AE62" s="3">
        <v>1.1635918988499001</v>
      </c>
      <c r="AF62" s="3">
        <v>-0.37197305775790002</v>
      </c>
      <c r="AG62" s="3">
        <v>-3.8286105754771</v>
      </c>
      <c r="AH62" s="3">
        <v>2.3936534582073001</v>
      </c>
      <c r="AI62" s="3">
        <v>-0.1502832631844</v>
      </c>
      <c r="AJ62" s="3">
        <v>-1.5708301854386999</v>
      </c>
      <c r="AK62" s="3">
        <v>-2.7610587622018001</v>
      </c>
      <c r="AL62" s="3">
        <v>-0.31455537008619999</v>
      </c>
      <c r="AM62" s="3">
        <v>-0.49497930422539999</v>
      </c>
      <c r="AN62" s="3">
        <v>0.54598313977080004</v>
      </c>
      <c r="AO62" s="3">
        <v>-1.1690987699971001</v>
      </c>
      <c r="AP62" s="3">
        <v>-1.722082075913</v>
      </c>
      <c r="AQ62" s="3">
        <v>8.8216712075300005E-2</v>
      </c>
      <c r="AR62" s="3">
        <v>-0.62881310792150003</v>
      </c>
      <c r="AS62" s="3">
        <v>-0.66954877277659997</v>
      </c>
      <c r="AT62" s="3">
        <v>1.8835402447844001</v>
      </c>
      <c r="AU62" s="3">
        <v>0.20112664847299999</v>
      </c>
      <c r="AV62" s="3">
        <v>1.9102957209863001</v>
      </c>
      <c r="AW62" s="3">
        <v>-0.37</v>
      </c>
    </row>
    <row r="63" spans="1:49" s="13" customFormat="1">
      <c r="A63">
        <v>3</v>
      </c>
      <c r="B63" t="s">
        <v>400</v>
      </c>
      <c r="C63">
        <v>10103</v>
      </c>
      <c r="D63" t="s">
        <v>447</v>
      </c>
      <c r="E63" s="3">
        <v>-0.80202879916210001</v>
      </c>
      <c r="F63" s="3">
        <v>0.1664601720337</v>
      </c>
      <c r="G63" s="3">
        <v>-1.7398647646850001</v>
      </c>
      <c r="H63" s="3">
        <v>0.52874173347840003</v>
      </c>
      <c r="I63" s="3">
        <v>-1.5000210806400001E-2</v>
      </c>
      <c r="J63" s="3">
        <v>-2.5393609132299998E-2</v>
      </c>
      <c r="K63" s="3">
        <v>0.11630730771389999</v>
      </c>
      <c r="L63" s="3">
        <v>0.4906166540454</v>
      </c>
      <c r="M63" s="3">
        <v>0.71171105747700003</v>
      </c>
      <c r="N63" s="3">
        <v>-5.8916551436399997E-2</v>
      </c>
      <c r="O63" s="3">
        <v>0.62391884848269996</v>
      </c>
      <c r="P63" s="3">
        <v>2.0656341092786001</v>
      </c>
      <c r="Q63" s="3">
        <v>1.3015140524944999</v>
      </c>
      <c r="R63" s="3">
        <v>4.4517813210622998</v>
      </c>
      <c r="S63" s="3">
        <v>-7.9321641571200002E-2</v>
      </c>
      <c r="T63" s="3">
        <v>-0.65638865916519995</v>
      </c>
      <c r="U63" s="3">
        <v>0.1567563979678</v>
      </c>
      <c r="V63" s="3">
        <v>5.1568336529019998</v>
      </c>
      <c r="W63" s="3">
        <v>1.0222261636614001</v>
      </c>
      <c r="X63" s="3">
        <v>-0.7414940944367</v>
      </c>
      <c r="Y63" s="3">
        <v>1.0703882694913001</v>
      </c>
      <c r="Z63" s="3">
        <v>-0.39785462320010001</v>
      </c>
      <c r="AA63" s="3">
        <v>-0.62934305080910002</v>
      </c>
      <c r="AB63" s="3">
        <v>-0.97953244135020001</v>
      </c>
      <c r="AC63" s="3">
        <v>6.8991515886100002E-2</v>
      </c>
      <c r="AD63" s="3">
        <v>-1.4810298496714001</v>
      </c>
      <c r="AE63" s="3">
        <v>1.5148411352877</v>
      </c>
      <c r="AF63" s="3">
        <v>-1.2262513286785</v>
      </c>
      <c r="AG63" s="3">
        <v>-0.80324597816239995</v>
      </c>
      <c r="AH63" s="3">
        <v>-0.76442823140409999</v>
      </c>
      <c r="AI63" s="3">
        <v>0.78697143509690004</v>
      </c>
      <c r="AJ63" s="3">
        <v>-0.79842950469509999</v>
      </c>
      <c r="AK63" s="3">
        <v>-0.82250097650200005</v>
      </c>
      <c r="AL63" s="3">
        <v>-0.26591677583329998</v>
      </c>
      <c r="AM63" s="3">
        <v>1.3119984188213001</v>
      </c>
      <c r="AN63" s="3">
        <v>0.1093691835093</v>
      </c>
      <c r="AO63" s="3">
        <v>0.27965496553269997</v>
      </c>
      <c r="AP63" s="3">
        <v>-2.1055914200624999</v>
      </c>
      <c r="AQ63" s="3">
        <v>-0.62344554074159997</v>
      </c>
      <c r="AR63" s="3">
        <v>-0.27796592331449999</v>
      </c>
      <c r="AS63" s="3">
        <v>0.88726134573240001</v>
      </c>
      <c r="AT63" s="3">
        <v>-0.91155926314519997</v>
      </c>
      <c r="AU63" s="3">
        <v>2.5960522294939001</v>
      </c>
      <c r="AV63" s="3">
        <v>-1.7209151520157</v>
      </c>
      <c r="AW63" s="3">
        <v>0.32</v>
      </c>
    </row>
    <row r="64" spans="1:49" s="13" customFormat="1">
      <c r="A64">
        <v>4</v>
      </c>
      <c r="B64" t="s">
        <v>402</v>
      </c>
      <c r="C64">
        <v>1010301</v>
      </c>
      <c r="D64" t="s">
        <v>448</v>
      </c>
      <c r="E64" s="3">
        <v>-1.1723008380127999</v>
      </c>
      <c r="F64" s="3">
        <v>-0.15859605895660001</v>
      </c>
      <c r="G64" s="3">
        <v>-0.35596790351699997</v>
      </c>
      <c r="H64" s="3">
        <v>0.68502311603520005</v>
      </c>
      <c r="I64" s="3">
        <v>0.39295776767790003</v>
      </c>
      <c r="J64" s="3">
        <v>-0.6034177724716</v>
      </c>
      <c r="K64" s="3">
        <v>2.5582551434229002</v>
      </c>
      <c r="L64" s="3">
        <v>-1.1355298729954999</v>
      </c>
      <c r="M64" s="3">
        <v>2.5306369901955001</v>
      </c>
      <c r="N64" s="3">
        <v>-0.54002617079909998</v>
      </c>
      <c r="O64" s="3">
        <v>2.3509589448892001</v>
      </c>
      <c r="P64" s="3">
        <v>3.0933562834199</v>
      </c>
      <c r="Q64" s="3">
        <v>1.7364389736426</v>
      </c>
      <c r="R64" s="3">
        <v>3.3546070496948999</v>
      </c>
      <c r="S64" s="3">
        <v>4.3348256229141997</v>
      </c>
      <c r="T64" s="3">
        <v>-0.47676588361920003</v>
      </c>
      <c r="U64" s="3">
        <v>1.047581030396</v>
      </c>
      <c r="V64" s="3">
        <v>2.2957234306164001</v>
      </c>
      <c r="W64" s="3">
        <v>0.35563241656939998</v>
      </c>
      <c r="X64" s="3">
        <v>-4.1335962577821999</v>
      </c>
      <c r="Y64" s="3">
        <v>2.3198625817616998</v>
      </c>
      <c r="Z64" s="3">
        <v>-2.01236866113</v>
      </c>
      <c r="AA64" s="3">
        <v>-7.2749587122799997E-2</v>
      </c>
      <c r="AB64" s="3">
        <v>-2.5782098716934998</v>
      </c>
      <c r="AC64" s="3">
        <v>1.1741302399861999</v>
      </c>
      <c r="AD64" s="3">
        <v>-1.7132147251523999</v>
      </c>
      <c r="AE64" s="3">
        <v>-0.61072418672240003</v>
      </c>
      <c r="AF64" s="3">
        <v>-3.5996615674806001</v>
      </c>
      <c r="AG64" s="3">
        <v>0.83484770049790002</v>
      </c>
      <c r="AH64" s="3">
        <v>-3.5007336858747999</v>
      </c>
      <c r="AI64" s="3">
        <v>2.2259199948922999</v>
      </c>
      <c r="AJ64" s="3">
        <v>-0.68524455846800003</v>
      </c>
      <c r="AK64" s="3">
        <v>-3.7459356422468</v>
      </c>
      <c r="AL64" s="3">
        <v>2.1165228472152</v>
      </c>
      <c r="AM64" s="3">
        <v>-1.2920753608974</v>
      </c>
      <c r="AN64" s="3">
        <v>0.27942232397610001</v>
      </c>
      <c r="AO64" s="3">
        <v>2.6824625198907999</v>
      </c>
      <c r="AP64" s="3">
        <v>-4.9270562392602999</v>
      </c>
      <c r="AQ64" s="3">
        <v>-1.8563954832342999</v>
      </c>
      <c r="AR64" s="3">
        <v>2.5687589102925998</v>
      </c>
      <c r="AS64" s="3">
        <v>-0.77874413631219996</v>
      </c>
      <c r="AT64" s="3">
        <v>0.3733926419252</v>
      </c>
      <c r="AU64" s="3">
        <v>1.1593260881106999</v>
      </c>
      <c r="AV64" s="3">
        <v>-3.7429741082770001</v>
      </c>
      <c r="AW64" s="3">
        <v>2.19</v>
      </c>
    </row>
    <row r="65" spans="1:49" s="13" customFormat="1">
      <c r="A65">
        <v>5</v>
      </c>
      <c r="B65" t="s">
        <v>404</v>
      </c>
      <c r="C65">
        <v>101030101</v>
      </c>
      <c r="D65" t="s">
        <v>449</v>
      </c>
      <c r="E65" s="3">
        <v>-1.1723008380127999</v>
      </c>
      <c r="F65" s="3">
        <v>-0.15859605895660001</v>
      </c>
      <c r="G65" s="3">
        <v>-0.35596790351699997</v>
      </c>
      <c r="H65" s="3">
        <v>0.68502311603520005</v>
      </c>
      <c r="I65" s="3">
        <v>0.39295776767790003</v>
      </c>
      <c r="J65" s="3">
        <v>-0.6034177724716</v>
      </c>
      <c r="K65" s="3">
        <v>2.5582551434229002</v>
      </c>
      <c r="L65" s="3">
        <v>-1.1355298729954999</v>
      </c>
      <c r="M65" s="3">
        <v>2.5306369901955001</v>
      </c>
      <c r="N65" s="3">
        <v>-0.54002617079909998</v>
      </c>
      <c r="O65" s="3">
        <v>2.3509589448892001</v>
      </c>
      <c r="P65" s="3">
        <v>3.0933562834199</v>
      </c>
      <c r="Q65" s="3">
        <v>1.7364389736426</v>
      </c>
      <c r="R65" s="3">
        <v>3.3546070496948999</v>
      </c>
      <c r="S65" s="3">
        <v>4.3348256229141997</v>
      </c>
      <c r="T65" s="3">
        <v>-0.47676588361920003</v>
      </c>
      <c r="U65" s="3">
        <v>1.047581030396</v>
      </c>
      <c r="V65" s="3">
        <v>2.2957234306164001</v>
      </c>
      <c r="W65" s="3">
        <v>0.35563241656939998</v>
      </c>
      <c r="X65" s="3">
        <v>-4.1335962577821999</v>
      </c>
      <c r="Y65" s="3">
        <v>2.3198625817616998</v>
      </c>
      <c r="Z65" s="3">
        <v>-2.01236866113</v>
      </c>
      <c r="AA65" s="3">
        <v>-7.2749587122799997E-2</v>
      </c>
      <c r="AB65" s="3">
        <v>-2.5782098716934998</v>
      </c>
      <c r="AC65" s="3">
        <v>1.1741302399861999</v>
      </c>
      <c r="AD65" s="3">
        <v>-1.7132147251523999</v>
      </c>
      <c r="AE65" s="3">
        <v>-0.61072418672240003</v>
      </c>
      <c r="AF65" s="3">
        <v>-3.5996615674806001</v>
      </c>
      <c r="AG65" s="3">
        <v>0.83484770049790002</v>
      </c>
      <c r="AH65" s="3">
        <v>-3.5007336858747999</v>
      </c>
      <c r="AI65" s="3">
        <v>2.2259199948922999</v>
      </c>
      <c r="AJ65" s="3">
        <v>-0.68524455846800003</v>
      </c>
      <c r="AK65" s="3">
        <v>-3.7459356422468</v>
      </c>
      <c r="AL65" s="3">
        <v>2.1165228472152</v>
      </c>
      <c r="AM65" s="3">
        <v>-1.2920753608974</v>
      </c>
      <c r="AN65" s="3">
        <v>0.27942232397610001</v>
      </c>
      <c r="AO65" s="3">
        <v>2.6824625198907999</v>
      </c>
      <c r="AP65" s="3">
        <v>-4.9270562392602999</v>
      </c>
      <c r="AQ65" s="3">
        <v>-1.8563954832342999</v>
      </c>
      <c r="AR65" s="3">
        <v>2.5687589102925998</v>
      </c>
      <c r="AS65" s="3">
        <v>-0.77874413631219996</v>
      </c>
      <c r="AT65" s="3">
        <v>0.3733926419252</v>
      </c>
      <c r="AU65" s="3">
        <v>1.1593260881106999</v>
      </c>
      <c r="AV65" s="3">
        <v>-3.7429741082770001</v>
      </c>
      <c r="AW65" s="3">
        <v>2.19</v>
      </c>
    </row>
    <row r="66" spans="1:49" s="13" customFormat="1">
      <c r="A66">
        <v>4</v>
      </c>
      <c r="B66" t="s">
        <v>402</v>
      </c>
      <c r="C66">
        <v>1010302</v>
      </c>
      <c r="D66" t="s">
        <v>450</v>
      </c>
      <c r="E66" s="3">
        <v>-0.65029508276000003</v>
      </c>
      <c r="F66" s="3">
        <v>0.29896502241759998</v>
      </c>
      <c r="G66" s="3">
        <v>-2.3014183865160001</v>
      </c>
      <c r="H66" s="3">
        <v>0.46406355399280003</v>
      </c>
      <c r="I66" s="3">
        <v>-0.18420790500920001</v>
      </c>
      <c r="J66" s="3">
        <v>0.21573828748759999</v>
      </c>
      <c r="K66" s="3">
        <v>-0.89406299289820002</v>
      </c>
      <c r="L66" s="3">
        <v>1.1868820586105</v>
      </c>
      <c r="M66" s="3">
        <v>-4.9221532464699999E-2</v>
      </c>
      <c r="N66" s="3">
        <v>0.1475466631548</v>
      </c>
      <c r="O66" s="3">
        <v>-0.11213415825380001</v>
      </c>
      <c r="P66" s="3">
        <v>1.6168250866603</v>
      </c>
      <c r="Q66" s="3">
        <v>1.1088213789162</v>
      </c>
      <c r="R66" s="3">
        <v>4.9408997296396002</v>
      </c>
      <c r="S66" s="3">
        <v>-2.0173952525429999</v>
      </c>
      <c r="T66" s="3">
        <v>-0.74036658951169998</v>
      </c>
      <c r="U66" s="3">
        <v>-0.26083139536810002</v>
      </c>
      <c r="V66" s="3">
        <v>6.5156174033373002</v>
      </c>
      <c r="W66" s="3">
        <v>1.3262594822705001</v>
      </c>
      <c r="X66" s="3">
        <v>0.79082287000920004</v>
      </c>
      <c r="Y66" s="3">
        <v>0.53353888085930001</v>
      </c>
      <c r="Z66" s="3">
        <v>0.30816363787000001</v>
      </c>
      <c r="AA66" s="3">
        <v>-0.86710764862169998</v>
      </c>
      <c r="AB66" s="3">
        <v>-0.29114000127419998</v>
      </c>
      <c r="AC66" s="3">
        <v>-0.39596720727410001</v>
      </c>
      <c r="AD66" s="3">
        <v>-1.3818041690634999</v>
      </c>
      <c r="AE66" s="3">
        <v>2.4201623420963001</v>
      </c>
      <c r="AF66" s="3">
        <v>-0.245282707722</v>
      </c>
      <c r="AG66" s="3">
        <v>-1.4575297591554</v>
      </c>
      <c r="AH66" s="3">
        <v>0.35392551848159998</v>
      </c>
      <c r="AI66" s="3">
        <v>0.2214493927865</v>
      </c>
      <c r="AJ66" s="3">
        <v>-0.84380206490340004</v>
      </c>
      <c r="AK66" s="3">
        <v>0.3512931201535</v>
      </c>
      <c r="AL66" s="3">
        <v>-1.1834388795790001</v>
      </c>
      <c r="AM66" s="3">
        <v>2.3483669062680002</v>
      </c>
      <c r="AN66" s="3">
        <v>4.4098723341100002E-2</v>
      </c>
      <c r="AO66" s="3">
        <v>-0.64476933619200005</v>
      </c>
      <c r="AP66" s="3">
        <v>-0.98374722763760003</v>
      </c>
      <c r="AQ66" s="3">
        <v>-0.1527351298006</v>
      </c>
      <c r="AR66" s="3">
        <v>-1.3462325987135999</v>
      </c>
      <c r="AS66" s="3">
        <v>1.5372593791871001</v>
      </c>
      <c r="AT66" s="3">
        <v>-1.4014528698673001</v>
      </c>
      <c r="AU66" s="3">
        <v>3.1536704820816999</v>
      </c>
      <c r="AV66" s="3">
        <v>-0.95129214359540004</v>
      </c>
      <c r="AW66" s="3">
        <v>-0.37</v>
      </c>
    </row>
    <row r="67" spans="1:49" s="13" customFormat="1">
      <c r="A67">
        <v>5</v>
      </c>
      <c r="B67" t="s">
        <v>404</v>
      </c>
      <c r="C67">
        <v>101030201</v>
      </c>
      <c r="D67" t="s">
        <v>451</v>
      </c>
      <c r="E67" s="3">
        <v>-0.28587269132569998</v>
      </c>
      <c r="F67" s="3">
        <v>0.5581558325257</v>
      </c>
      <c r="G67" s="3">
        <v>-2.1703234043827999</v>
      </c>
      <c r="H67" s="3">
        <v>-0.1819436341208</v>
      </c>
      <c r="I67" s="3">
        <v>-0.3186231881346</v>
      </c>
      <c r="J67" s="3">
        <v>0.25794060824019999</v>
      </c>
      <c r="K67" s="3">
        <v>-0.92408938513210004</v>
      </c>
      <c r="L67" s="3">
        <v>1.3270834212664999</v>
      </c>
      <c r="M67" s="3">
        <v>-6.0039855149899998E-2</v>
      </c>
      <c r="N67" s="3">
        <v>0.17690014153969999</v>
      </c>
      <c r="O67" s="3">
        <v>-0.1118725261217</v>
      </c>
      <c r="P67" s="3">
        <v>1.8862661432342001</v>
      </c>
      <c r="Q67" s="3">
        <v>1.0303752334492</v>
      </c>
      <c r="R67" s="3">
        <v>4.9962789449803999</v>
      </c>
      <c r="S67" s="3">
        <v>-2.1915956924194999</v>
      </c>
      <c r="T67" s="3">
        <v>-0.79238566965349999</v>
      </c>
      <c r="U67" s="3">
        <v>-0.13358519872470001</v>
      </c>
      <c r="V67" s="3">
        <v>6.3970683668266997</v>
      </c>
      <c r="W67" s="3">
        <v>1.5309577230796001</v>
      </c>
      <c r="X67" s="3">
        <v>0.80827814966610001</v>
      </c>
      <c r="Y67" s="3">
        <v>0.51822231611140002</v>
      </c>
      <c r="Z67" s="3">
        <v>0.41966837297659998</v>
      </c>
      <c r="AA67" s="3">
        <v>-0.8932347289925</v>
      </c>
      <c r="AB67" s="3">
        <v>-0.47692709227609997</v>
      </c>
      <c r="AC67" s="3">
        <v>-0.4575280966177</v>
      </c>
      <c r="AD67" s="3">
        <v>-0.92044775510029997</v>
      </c>
      <c r="AE67" s="3">
        <v>2.7416216123110999</v>
      </c>
      <c r="AF67" s="3">
        <v>-0.29196339124769999</v>
      </c>
      <c r="AG67" s="3">
        <v>-1.6821582602425</v>
      </c>
      <c r="AH67" s="3">
        <v>0.3733303100764</v>
      </c>
      <c r="AI67" s="3">
        <v>0.1771263302536</v>
      </c>
      <c r="AJ67" s="3">
        <v>-0.91840809934529999</v>
      </c>
      <c r="AK67" s="3">
        <v>0.39025050287059998</v>
      </c>
      <c r="AL67" s="3">
        <v>-1.2861161731002</v>
      </c>
      <c r="AM67" s="3">
        <v>2.4993506692283001</v>
      </c>
      <c r="AN67" s="3">
        <v>0.1189479969864</v>
      </c>
      <c r="AO67" s="3">
        <v>-0.6982929679448</v>
      </c>
      <c r="AP67" s="3">
        <v>-0.89050251008040004</v>
      </c>
      <c r="AQ67" s="3">
        <v>0.2309281178932</v>
      </c>
      <c r="AR67" s="3">
        <v>-1.7588553053878999</v>
      </c>
      <c r="AS67" s="3">
        <v>1.3603158763298</v>
      </c>
      <c r="AT67" s="3">
        <v>-1.4706163583483001</v>
      </c>
      <c r="AU67" s="3">
        <v>3.2770240288711001</v>
      </c>
      <c r="AV67" s="3">
        <v>-0.95563306462660003</v>
      </c>
      <c r="AW67" s="3">
        <v>-0.26</v>
      </c>
    </row>
    <row r="68" spans="1:49" s="13" customFormat="1">
      <c r="A68">
        <v>5</v>
      </c>
      <c r="B68" t="s">
        <v>404</v>
      </c>
      <c r="C68">
        <v>101030202</v>
      </c>
      <c r="D68" t="s">
        <v>452</v>
      </c>
      <c r="E68" s="3">
        <v>-5.8499771495338999</v>
      </c>
      <c r="F68" s="3">
        <v>-3.6178007223364999</v>
      </c>
      <c r="G68" s="3">
        <v>-4.3682949256299999</v>
      </c>
      <c r="H68" s="3">
        <v>10.883267429311299</v>
      </c>
      <c r="I68" s="3">
        <v>1.7673836538447001</v>
      </c>
      <c r="J68" s="3">
        <v>-0.38444242167760001</v>
      </c>
      <c r="K68" s="3">
        <v>-0.46428867349030001</v>
      </c>
      <c r="L68" s="3">
        <v>-0.81058069872390004</v>
      </c>
      <c r="M68" s="3">
        <v>0.1082298875266</v>
      </c>
      <c r="N68" s="3">
        <v>-0.27894997537850003</v>
      </c>
      <c r="O68" s="3">
        <v>-0.1159529666291</v>
      </c>
      <c r="P68" s="3">
        <v>-2.3161237820195999</v>
      </c>
      <c r="Q68" s="3">
        <v>2.3031364111041999</v>
      </c>
      <c r="R68" s="3">
        <v>4.1082600468335002</v>
      </c>
      <c r="S68" s="3">
        <v>0.62409050999399995</v>
      </c>
      <c r="T68" s="3">
        <v>2.6351837064900002E-2</v>
      </c>
      <c r="U68" s="3">
        <v>-2.1209841918993</v>
      </c>
      <c r="V68" s="3">
        <v>8.2838186934466993</v>
      </c>
      <c r="W68" s="3">
        <v>-1.6736895991544001</v>
      </c>
      <c r="X68" s="3">
        <v>0.52667000578029999</v>
      </c>
      <c r="Y68" s="3">
        <v>0.76597562551109999</v>
      </c>
      <c r="Z68" s="3">
        <v>-1.3798175757229001</v>
      </c>
      <c r="AA68" s="3">
        <v>-0.46437377340329999</v>
      </c>
      <c r="AB68" s="3">
        <v>2.5603218315938001</v>
      </c>
      <c r="AC68" s="3">
        <v>0.52088918120600003</v>
      </c>
      <c r="AD68" s="3">
        <v>-8.1861298512177996</v>
      </c>
      <c r="AE68" s="3">
        <v>-2.6960696055500999</v>
      </c>
      <c r="AF68" s="3">
        <v>0.53918940691439998</v>
      </c>
      <c r="AG68" s="3">
        <v>2.2861608329253</v>
      </c>
      <c r="AH68" s="3">
        <v>4.3069321263100001E-2</v>
      </c>
      <c r="AI68" s="3">
        <v>0.93382925503309999</v>
      </c>
      <c r="AJ68" s="3">
        <v>0.34630942868070003</v>
      </c>
      <c r="AK68" s="3">
        <v>-0.26232056371469997</v>
      </c>
      <c r="AL68" s="3">
        <v>0.44440201716900002</v>
      </c>
      <c r="AM68" s="3">
        <v>-4.0824863043999998E-3</v>
      </c>
      <c r="AN68" s="3">
        <v>-1.1513101605378999</v>
      </c>
      <c r="AO68" s="3">
        <v>0.22103513252279999</v>
      </c>
      <c r="AP68" s="3">
        <v>-2.4782485958228002</v>
      </c>
      <c r="AQ68" s="3">
        <v>-6.4021025628750001</v>
      </c>
      <c r="AR68" s="3">
        <v>5.8511508955583</v>
      </c>
      <c r="AS68" s="3">
        <v>4.4017933063366996</v>
      </c>
      <c r="AT68" s="3">
        <v>-0.31438605858110003</v>
      </c>
      <c r="AU68" s="3">
        <v>1.2373671007283</v>
      </c>
      <c r="AV68" s="3">
        <v>-0.88249706309370002</v>
      </c>
      <c r="AW68" s="3">
        <v>-2.19</v>
      </c>
    </row>
    <row r="69" spans="1:49" s="13" customFormat="1">
      <c r="A69">
        <v>3</v>
      </c>
      <c r="B69" t="s">
        <v>400</v>
      </c>
      <c r="C69">
        <v>10104</v>
      </c>
      <c r="D69" t="s">
        <v>453</v>
      </c>
      <c r="E69" s="3">
        <v>-1.1566837619993999</v>
      </c>
      <c r="F69" s="3">
        <v>-1.6077285388357001</v>
      </c>
      <c r="G69" s="3">
        <v>0.63549712604419994</v>
      </c>
      <c r="H69" s="3">
        <v>-1.1125859268041001</v>
      </c>
      <c r="I69" s="3">
        <v>-2.6346531958400001E-2</v>
      </c>
      <c r="J69" s="3">
        <v>0.39048516090699997</v>
      </c>
      <c r="K69" s="3">
        <v>0.14755293949270001</v>
      </c>
      <c r="L69" s="3">
        <v>8.5628909064000003E-2</v>
      </c>
      <c r="M69" s="3">
        <v>1.9642473893034</v>
      </c>
      <c r="N69" s="3">
        <v>0.9779075715351</v>
      </c>
      <c r="O69" s="3">
        <v>2.3001945646988</v>
      </c>
      <c r="P69" s="3">
        <v>1.3044998576104001</v>
      </c>
      <c r="Q69" s="3">
        <v>-0.78959617522110004</v>
      </c>
      <c r="R69" s="3">
        <v>1.6609194741233999</v>
      </c>
      <c r="S69" s="3">
        <v>1.4519675842666999</v>
      </c>
      <c r="T69" s="3">
        <v>1.5667176885275</v>
      </c>
      <c r="U69" s="3">
        <v>2.9235419218945999</v>
      </c>
      <c r="V69" s="3">
        <v>3.9297553592369998</v>
      </c>
      <c r="W69" s="3">
        <v>1.1879586208093</v>
      </c>
      <c r="X69" s="3">
        <v>0.98659130700310005</v>
      </c>
      <c r="Y69" s="3">
        <v>0.63780323880909995</v>
      </c>
      <c r="Z69" s="3">
        <v>1.5318441256386</v>
      </c>
      <c r="AA69" s="3">
        <v>1.3219695381423</v>
      </c>
      <c r="AB69" s="3">
        <v>1.8412238132954999</v>
      </c>
      <c r="AC69" s="3">
        <v>0.21441905993900001</v>
      </c>
      <c r="AD69" s="3">
        <v>0.67124489645910002</v>
      </c>
      <c r="AE69" s="3">
        <v>0.1555544620929</v>
      </c>
      <c r="AF69" s="3">
        <v>-0.87534518731379996</v>
      </c>
      <c r="AG69" s="3">
        <v>0.6915464164474</v>
      </c>
      <c r="AH69" s="3">
        <v>-0.2686075203419</v>
      </c>
      <c r="AI69" s="3">
        <v>-0.39315246460160003</v>
      </c>
      <c r="AJ69" s="3">
        <v>-1.0595167888603001</v>
      </c>
      <c r="AK69" s="3">
        <v>0.417643999677</v>
      </c>
      <c r="AL69" s="3">
        <v>7.2841773305399996E-2</v>
      </c>
      <c r="AM69" s="3">
        <v>-0.97124467472179998</v>
      </c>
      <c r="AN69" s="3">
        <v>-0.81477517034430003</v>
      </c>
      <c r="AO69" s="3">
        <v>-1.6764036572404999</v>
      </c>
      <c r="AP69" s="3">
        <v>-0.25756942932760002</v>
      </c>
      <c r="AQ69" s="3">
        <v>0.123834157113</v>
      </c>
      <c r="AR69" s="3">
        <v>-1.3638625947306</v>
      </c>
      <c r="AS69" s="3">
        <v>-2.1759534388180999</v>
      </c>
      <c r="AT69" s="3">
        <v>-0.89082736610729996</v>
      </c>
      <c r="AU69" s="3">
        <v>1.1079630011116</v>
      </c>
      <c r="AV69" s="3">
        <v>1.9271797925323</v>
      </c>
      <c r="AW69" s="3">
        <v>0.84</v>
      </c>
    </row>
    <row r="70" spans="1:49" s="13" customFormat="1">
      <c r="A70">
        <v>4</v>
      </c>
      <c r="B70" t="s">
        <v>402</v>
      </c>
      <c r="C70">
        <v>1010401</v>
      </c>
      <c r="D70" t="s">
        <v>454</v>
      </c>
      <c r="E70" s="3">
        <v>0.110433882929</v>
      </c>
      <c r="F70" s="3">
        <v>-0.59298865208539997</v>
      </c>
      <c r="G70" s="3">
        <v>-1.17429769365E-2</v>
      </c>
      <c r="H70" s="3">
        <v>-9.4646488147300006E-2</v>
      </c>
      <c r="I70" s="3">
        <v>-0.28780010966809999</v>
      </c>
      <c r="J70" s="3">
        <v>2.1122757861195001</v>
      </c>
      <c r="K70" s="3">
        <v>0.89304139173539998</v>
      </c>
      <c r="L70" s="3">
        <v>-0.25315469768650001</v>
      </c>
      <c r="M70" s="3">
        <v>0.81447878678719998</v>
      </c>
      <c r="N70" s="3">
        <v>1.4757425188990001</v>
      </c>
      <c r="O70" s="3">
        <v>-0.46633948801570002</v>
      </c>
      <c r="P70" s="3">
        <v>0.6489277857329</v>
      </c>
      <c r="Q70" s="3">
        <v>-4.00897701466E-2</v>
      </c>
      <c r="R70" s="3">
        <v>3.7625493993103998</v>
      </c>
      <c r="S70" s="3">
        <v>1.8895224228017</v>
      </c>
      <c r="T70" s="3">
        <v>0.5893657751793</v>
      </c>
      <c r="U70" s="3">
        <v>2.8287651498156001</v>
      </c>
      <c r="V70" s="3">
        <v>5.3373964718198996</v>
      </c>
      <c r="W70" s="3">
        <v>0.55435243611170004</v>
      </c>
      <c r="X70" s="3">
        <v>0.32137341808660003</v>
      </c>
      <c r="Y70" s="3">
        <v>-0.2384578899359</v>
      </c>
      <c r="Z70" s="3">
        <v>0.28979990368870001</v>
      </c>
      <c r="AA70" s="3">
        <v>-0.42318046564770001</v>
      </c>
      <c r="AB70" s="3">
        <v>3.1996206524099999E-2</v>
      </c>
      <c r="AC70" s="3">
        <v>-3.6987366770600001E-2</v>
      </c>
      <c r="AD70" s="3">
        <v>0.90037966129489999</v>
      </c>
      <c r="AE70" s="3">
        <v>0.64105033279260004</v>
      </c>
      <c r="AF70" s="3">
        <v>0.65145946140830002</v>
      </c>
      <c r="AG70" s="3">
        <v>-4.2176159282399997E-2</v>
      </c>
      <c r="AH70" s="3">
        <v>-6.0017771312100003E-2</v>
      </c>
      <c r="AI70" s="3">
        <v>3.3817025246900001E-2</v>
      </c>
      <c r="AJ70" s="3">
        <v>0.32424295364630001</v>
      </c>
      <c r="AK70" s="3">
        <v>0.30199112975999998</v>
      </c>
      <c r="AL70" s="3">
        <v>0.75935417675009997</v>
      </c>
      <c r="AM70" s="3">
        <v>0.55510648257460005</v>
      </c>
      <c r="AN70" s="3">
        <v>0.19397006728239999</v>
      </c>
      <c r="AO70" s="3">
        <v>-0.30863193612829998</v>
      </c>
      <c r="AP70" s="3">
        <v>0.55854392259450003</v>
      </c>
      <c r="AQ70" s="3">
        <v>-0.1196026632525</v>
      </c>
      <c r="AR70" s="3">
        <v>-0.4014479711326</v>
      </c>
      <c r="AS70" s="3">
        <v>7.9468509686399999E-2</v>
      </c>
      <c r="AT70" s="3">
        <v>-0.63040431755990001</v>
      </c>
      <c r="AU70" s="3">
        <v>1.666346323115</v>
      </c>
      <c r="AV70" s="3">
        <v>-1.6818273820956</v>
      </c>
      <c r="AW70" s="3">
        <v>0.01</v>
      </c>
    </row>
    <row r="71" spans="1:49" s="13" customFormat="1">
      <c r="A71">
        <v>5</v>
      </c>
      <c r="B71" t="s">
        <v>404</v>
      </c>
      <c r="C71">
        <v>101040101</v>
      </c>
      <c r="D71" t="s">
        <v>454</v>
      </c>
      <c r="E71" s="3">
        <v>0.110433882929</v>
      </c>
      <c r="F71" s="3">
        <v>-0.59298865208539997</v>
      </c>
      <c r="G71" s="3">
        <v>-1.17429769365E-2</v>
      </c>
      <c r="H71" s="3">
        <v>-9.4646488147300006E-2</v>
      </c>
      <c r="I71" s="3">
        <v>-0.28780010966809999</v>
      </c>
      <c r="J71" s="3">
        <v>2.1122757861195001</v>
      </c>
      <c r="K71" s="3">
        <v>0.89304139173539998</v>
      </c>
      <c r="L71" s="3">
        <v>-0.25315469768650001</v>
      </c>
      <c r="M71" s="3">
        <v>0.81447878678719998</v>
      </c>
      <c r="N71" s="3">
        <v>1.4757425188990001</v>
      </c>
      <c r="O71" s="3">
        <v>-0.46633948801570002</v>
      </c>
      <c r="P71" s="3">
        <v>0.6489277857329</v>
      </c>
      <c r="Q71" s="3">
        <v>-4.00897701466E-2</v>
      </c>
      <c r="R71" s="3">
        <v>3.7625493993103998</v>
      </c>
      <c r="S71" s="3">
        <v>1.8895224228017</v>
      </c>
      <c r="T71" s="3">
        <v>0.5893657751793</v>
      </c>
      <c r="U71" s="3">
        <v>2.8287651498156001</v>
      </c>
      <c r="V71" s="3">
        <v>5.3373964718198996</v>
      </c>
      <c r="W71" s="3">
        <v>0.55435243611170004</v>
      </c>
      <c r="X71" s="3">
        <v>0.32137341808660003</v>
      </c>
      <c r="Y71" s="3">
        <v>-0.2384578899359</v>
      </c>
      <c r="Z71" s="3">
        <v>0.28979990368870001</v>
      </c>
      <c r="AA71" s="3">
        <v>-0.42318046564770001</v>
      </c>
      <c r="AB71" s="3">
        <v>3.1996206524099999E-2</v>
      </c>
      <c r="AC71" s="3">
        <v>-3.6987366770600001E-2</v>
      </c>
      <c r="AD71" s="3">
        <v>0.90037966129489999</v>
      </c>
      <c r="AE71" s="3">
        <v>0.64105033279260004</v>
      </c>
      <c r="AF71" s="3">
        <v>0.65145946140830002</v>
      </c>
      <c r="AG71" s="3">
        <v>-4.2176159282399997E-2</v>
      </c>
      <c r="AH71" s="3">
        <v>-6.0017771312100003E-2</v>
      </c>
      <c r="AI71" s="3">
        <v>3.3817025246900001E-2</v>
      </c>
      <c r="AJ71" s="3">
        <v>0.32424295364630001</v>
      </c>
      <c r="AK71" s="3">
        <v>0.30199112975999998</v>
      </c>
      <c r="AL71" s="3">
        <v>0.75935417675009997</v>
      </c>
      <c r="AM71" s="3">
        <v>0.55510648257460005</v>
      </c>
      <c r="AN71" s="3">
        <v>0.19397006728239999</v>
      </c>
      <c r="AO71" s="3">
        <v>-0.30863193612829998</v>
      </c>
      <c r="AP71" s="3">
        <v>0.55854392259450003</v>
      </c>
      <c r="AQ71" s="3">
        <v>-0.1196026632525</v>
      </c>
      <c r="AR71" s="3">
        <v>-0.4014479711326</v>
      </c>
      <c r="AS71" s="3">
        <v>7.9468509686399999E-2</v>
      </c>
      <c r="AT71" s="3">
        <v>-0.63040431755990001</v>
      </c>
      <c r="AU71" s="3">
        <v>1.666346323115</v>
      </c>
      <c r="AV71" s="3">
        <v>-1.6818273820956</v>
      </c>
      <c r="AW71" s="3">
        <v>0.01</v>
      </c>
    </row>
    <row r="72" spans="1:49" s="13" customFormat="1">
      <c r="A72">
        <v>4</v>
      </c>
      <c r="B72" t="s">
        <v>402</v>
      </c>
      <c r="C72">
        <v>1010402</v>
      </c>
      <c r="D72" t="s">
        <v>455</v>
      </c>
      <c r="E72" s="3">
        <v>0.24246087320910001</v>
      </c>
      <c r="F72" s="3">
        <v>-4.5615892189400001E-2</v>
      </c>
      <c r="G72" s="3">
        <v>-0.18337540114750001</v>
      </c>
      <c r="H72" s="3">
        <v>-0.36817418600230001</v>
      </c>
      <c r="I72" s="3">
        <v>6.3112090354099995E-2</v>
      </c>
      <c r="J72" s="3">
        <v>-1.2030642158381</v>
      </c>
      <c r="K72" s="3">
        <v>2.2134882711899999E-2</v>
      </c>
      <c r="L72" s="3">
        <v>1.1925289310227001</v>
      </c>
      <c r="M72" s="3">
        <v>2.3683138104992998</v>
      </c>
      <c r="N72" s="3">
        <v>-0.87369437870599997</v>
      </c>
      <c r="O72" s="3">
        <v>-0.30256928476279998</v>
      </c>
      <c r="P72" s="3">
        <v>-0.1052053142009</v>
      </c>
      <c r="Q72" s="3">
        <v>0.38129671504669999</v>
      </c>
      <c r="R72" s="3">
        <v>5.7115811228454998</v>
      </c>
      <c r="S72" s="3">
        <v>2.3184243219471998</v>
      </c>
      <c r="T72" s="3">
        <v>1.0663668637735</v>
      </c>
      <c r="U72" s="3">
        <v>2.7771700842798999</v>
      </c>
      <c r="V72" s="3">
        <v>4.7862192050300001</v>
      </c>
      <c r="W72" s="3">
        <v>2.1162852400079002</v>
      </c>
      <c r="X72" s="3">
        <v>0.84551722720480005</v>
      </c>
      <c r="Y72" s="3">
        <v>0.2289818877808</v>
      </c>
      <c r="Z72" s="3">
        <v>0.39574898565740002</v>
      </c>
      <c r="AA72" s="3">
        <v>-0.1239956218545</v>
      </c>
      <c r="AB72" s="3">
        <v>0.93067079621990001</v>
      </c>
      <c r="AC72" s="3">
        <v>0.15193215941050001</v>
      </c>
      <c r="AD72" s="3">
        <v>-0.16029817193340001</v>
      </c>
      <c r="AE72" s="3">
        <v>1.0814982243880999</v>
      </c>
      <c r="AF72" s="3">
        <v>0.84385200642540004</v>
      </c>
      <c r="AG72" s="3">
        <v>-0.78588271838790003</v>
      </c>
      <c r="AH72" s="3">
        <v>-0.68967673485089998</v>
      </c>
      <c r="AI72" s="3">
        <v>0.71630450339289997</v>
      </c>
      <c r="AJ72" s="3">
        <v>1.1321486360027</v>
      </c>
      <c r="AK72" s="3">
        <v>0.8736949637118</v>
      </c>
      <c r="AL72" s="3">
        <v>0.28862900564630001</v>
      </c>
      <c r="AM72" s="3">
        <v>-0.9160797902301</v>
      </c>
      <c r="AN72" s="3">
        <v>0.71966414562320002</v>
      </c>
      <c r="AO72" s="3">
        <v>-0.44782515712960003</v>
      </c>
      <c r="AP72" s="3">
        <v>0.56401533248669999</v>
      </c>
      <c r="AQ72" s="3">
        <v>-4.6876596982999997E-3</v>
      </c>
      <c r="AR72" s="3">
        <v>-0.156131578977</v>
      </c>
      <c r="AS72" s="3">
        <v>0.30290486643359998</v>
      </c>
      <c r="AT72" s="3">
        <v>-0.1155385733455</v>
      </c>
      <c r="AU72" s="3">
        <v>0.1109411783915</v>
      </c>
      <c r="AV72" s="3">
        <v>0.2286404289192</v>
      </c>
      <c r="AW72" s="3">
        <v>-7.0000000000000007E-2</v>
      </c>
    </row>
    <row r="73" spans="1:49" s="13" customFormat="1">
      <c r="A73">
        <v>5</v>
      </c>
      <c r="B73" t="s">
        <v>404</v>
      </c>
      <c r="C73">
        <v>101040201</v>
      </c>
      <c r="D73" t="s">
        <v>456</v>
      </c>
      <c r="E73" s="3">
        <v>3.2119558500100003E-2</v>
      </c>
      <c r="F73" s="3">
        <v>-0.15515770170429999</v>
      </c>
      <c r="G73" s="3">
        <v>-0.4079375251356</v>
      </c>
      <c r="H73" s="3">
        <v>-0.27656237165839997</v>
      </c>
      <c r="I73" s="3">
        <v>7.3078408159400005E-2</v>
      </c>
      <c r="J73" s="3">
        <v>-1.4383762790907</v>
      </c>
      <c r="K73" s="3">
        <v>-0.61437191406710001</v>
      </c>
      <c r="L73" s="3">
        <v>0.95150018334289999</v>
      </c>
      <c r="M73" s="3">
        <v>3.0852890191350002</v>
      </c>
      <c r="N73" s="3">
        <v>-1.231573083075</v>
      </c>
      <c r="O73" s="3">
        <v>-0.69521803098799995</v>
      </c>
      <c r="P73" s="3">
        <v>-0.16590362332569999</v>
      </c>
      <c r="Q73" s="3">
        <v>0.4325882333087</v>
      </c>
      <c r="R73" s="3">
        <v>6.6595921078017</v>
      </c>
      <c r="S73" s="3">
        <v>1.823604765365</v>
      </c>
      <c r="T73" s="3">
        <v>0.74186218865419995</v>
      </c>
      <c r="U73" s="3">
        <v>3.2984709981956999</v>
      </c>
      <c r="V73" s="3">
        <v>6.0568324794031003</v>
      </c>
      <c r="W73" s="3">
        <v>0.41148859560450002</v>
      </c>
      <c r="X73" s="3">
        <v>-0.2081256995762</v>
      </c>
      <c r="Y73" s="3">
        <v>-0.43477260588450001</v>
      </c>
      <c r="Z73" s="3">
        <v>-0.1071350225184</v>
      </c>
      <c r="AA73" s="3">
        <v>-0.23999228117339999</v>
      </c>
      <c r="AB73" s="3">
        <v>0.87000736180280003</v>
      </c>
      <c r="AC73" s="3">
        <v>3.9583845767100001E-2</v>
      </c>
      <c r="AD73" s="3">
        <v>0.25727083993979999</v>
      </c>
      <c r="AE73" s="3">
        <v>1.4060566607898</v>
      </c>
      <c r="AF73" s="3">
        <v>0.63361398423469995</v>
      </c>
      <c r="AG73" s="3">
        <v>-1.2460710999644999</v>
      </c>
      <c r="AH73" s="3">
        <v>-0.98897234734429995</v>
      </c>
      <c r="AI73" s="3">
        <v>-7.1323117650400003E-2</v>
      </c>
      <c r="AJ73" s="3">
        <v>1.3719142039043</v>
      </c>
      <c r="AK73" s="3">
        <v>0.84864464729269995</v>
      </c>
      <c r="AL73" s="3">
        <v>0.50181754118029998</v>
      </c>
      <c r="AM73" s="3">
        <v>-0.52671597679479998</v>
      </c>
      <c r="AN73" s="3">
        <v>0.82810030193609996</v>
      </c>
      <c r="AO73" s="3">
        <v>-0.74933221544289996</v>
      </c>
      <c r="AP73" s="3">
        <v>0.55002921153670004</v>
      </c>
      <c r="AQ73" s="3">
        <v>0.53614396188119995</v>
      </c>
      <c r="AR73" s="3">
        <v>0.54059466706780002</v>
      </c>
      <c r="AS73" s="3">
        <v>0.13653794797630001</v>
      </c>
      <c r="AT73" s="3">
        <v>-0.48716611299410001</v>
      </c>
      <c r="AU73" s="3">
        <v>0.8602167393904</v>
      </c>
      <c r="AV73" s="3">
        <v>-0.22372881399809999</v>
      </c>
      <c r="AW73" s="3">
        <v>-0.3</v>
      </c>
    </row>
    <row r="74" spans="1:49" s="13" customFormat="1">
      <c r="A74">
        <v>5</v>
      </c>
      <c r="B74" t="s">
        <v>404</v>
      </c>
      <c r="C74">
        <v>101040202</v>
      </c>
      <c r="D74" t="s">
        <v>457</v>
      </c>
      <c r="E74" s="3">
        <v>0.94156989774129995</v>
      </c>
      <c r="F74" s="3">
        <v>0.31518670176399999</v>
      </c>
      <c r="G74" s="3">
        <v>0.55280660371489998</v>
      </c>
      <c r="H74" s="3">
        <v>-0.66563564496200001</v>
      </c>
      <c r="I74" s="3">
        <v>3.0624935760099999E-2</v>
      </c>
      <c r="J74" s="3">
        <v>-0.43569316277350001</v>
      </c>
      <c r="K74" s="3">
        <v>2.0769296036839</v>
      </c>
      <c r="L74" s="3">
        <v>1.9501119445984001</v>
      </c>
      <c r="M74" s="3">
        <v>0.13684617021129999</v>
      </c>
      <c r="N74" s="3">
        <v>0.27294035826719998</v>
      </c>
      <c r="O74" s="3">
        <v>0.93659200995509995</v>
      </c>
      <c r="P74" s="3">
        <v>8.3255794951099998E-2</v>
      </c>
      <c r="Q74" s="3">
        <v>0.2224390514713</v>
      </c>
      <c r="R74" s="3">
        <v>2.7692897854596001</v>
      </c>
      <c r="S74" s="3">
        <v>3.9123046938563002</v>
      </c>
      <c r="T74" s="3">
        <v>2.0906294643600001</v>
      </c>
      <c r="U74" s="3">
        <v>1.1534807551202</v>
      </c>
      <c r="V74" s="3">
        <v>0.74473486877799999</v>
      </c>
      <c r="W74" s="3">
        <v>7.8247113980864</v>
      </c>
      <c r="X74" s="3">
        <v>4.1310239702412002</v>
      </c>
      <c r="Y74" s="3">
        <v>2.2124783114038</v>
      </c>
      <c r="Z74" s="3">
        <v>1.8595955034984999</v>
      </c>
      <c r="AA74" s="3">
        <v>0.20713986280880001</v>
      </c>
      <c r="AB74" s="3">
        <v>1.1030738848926001</v>
      </c>
      <c r="AC74" s="3">
        <v>0.47048559908280002</v>
      </c>
      <c r="AD74" s="3">
        <v>-1.3391992852371</v>
      </c>
      <c r="AE74" s="3">
        <v>0.1503619177745</v>
      </c>
      <c r="AF74" s="3">
        <v>1.4545732015142001</v>
      </c>
      <c r="AG74" s="3">
        <v>0.5401029228434</v>
      </c>
      <c r="AH74" s="3">
        <v>0.15739185753160001</v>
      </c>
      <c r="AI74" s="3">
        <v>2.9199398409146999</v>
      </c>
      <c r="AJ74" s="3">
        <v>0.48082592923669998</v>
      </c>
      <c r="AK74" s="3">
        <v>0.94234757657510004</v>
      </c>
      <c r="AL74" s="3">
        <v>-0.29509071543010001</v>
      </c>
      <c r="AM74" s="3">
        <v>-1.9906962292668999</v>
      </c>
      <c r="AN74" s="3">
        <v>0.4159177311585</v>
      </c>
      <c r="AO74" s="3">
        <v>0.4002094031299</v>
      </c>
      <c r="AP74" s="3">
        <v>0.60290302433099996</v>
      </c>
      <c r="AQ74" s="3">
        <v>-1.5076519125464001</v>
      </c>
      <c r="AR74" s="3">
        <v>-2.1325026061845</v>
      </c>
      <c r="AS74" s="3">
        <v>0.78772008809310001</v>
      </c>
      <c r="AT74" s="3">
        <v>0.96043626551320005</v>
      </c>
      <c r="AU74" s="3">
        <v>-2.0273343643835</v>
      </c>
      <c r="AV74" s="3">
        <v>1.5576562249651</v>
      </c>
      <c r="AW74" s="3">
        <v>0.59</v>
      </c>
    </row>
    <row r="75" spans="1:49" s="13" customFormat="1">
      <c r="A75">
        <v>4</v>
      </c>
      <c r="B75" t="s">
        <v>402</v>
      </c>
      <c r="C75">
        <v>1010403</v>
      </c>
      <c r="D75" t="s">
        <v>458</v>
      </c>
      <c r="E75" s="3">
        <v>-0.63882112079840003</v>
      </c>
      <c r="F75" s="3">
        <v>-0.89448962581809999</v>
      </c>
      <c r="G75" s="3">
        <v>-1.4948632068703001</v>
      </c>
      <c r="H75" s="3">
        <v>2.0087038804497999</v>
      </c>
      <c r="I75" s="3">
        <v>0.62160927321299997</v>
      </c>
      <c r="J75" s="3">
        <v>0.1142008442496</v>
      </c>
      <c r="K75" s="3">
        <v>-1.8819501201202</v>
      </c>
      <c r="L75" s="3">
        <v>-3.0654934391400001E-2</v>
      </c>
      <c r="M75" s="3">
        <v>2.5252498141683</v>
      </c>
      <c r="N75" s="3">
        <v>0.33768656532710001</v>
      </c>
      <c r="O75" s="3">
        <v>0.62688470963660003</v>
      </c>
      <c r="P75" s="3">
        <v>-0.10039597465489999</v>
      </c>
      <c r="Q75" s="3">
        <v>-0.27574661055049998</v>
      </c>
      <c r="R75" s="3">
        <v>3.5630147428757999</v>
      </c>
      <c r="S75" s="3">
        <v>1.4654453989166001</v>
      </c>
      <c r="T75" s="3">
        <v>0.22622674181919999</v>
      </c>
      <c r="U75" s="3">
        <v>3.7098855094248</v>
      </c>
      <c r="V75" s="3">
        <v>3.956452428989</v>
      </c>
      <c r="W75" s="3">
        <v>1.6908126973154001</v>
      </c>
      <c r="X75" s="3">
        <v>0.24646067183039999</v>
      </c>
      <c r="Y75" s="3">
        <v>-8.5796708399699995E-2</v>
      </c>
      <c r="Z75" s="3">
        <v>1.76415264243</v>
      </c>
      <c r="AA75" s="3">
        <v>2.0228541414587</v>
      </c>
      <c r="AB75" s="3">
        <v>-1.0689264926088</v>
      </c>
      <c r="AC75" s="3">
        <v>1.2280870374612001</v>
      </c>
      <c r="AD75" s="3">
        <v>1.8157858331993</v>
      </c>
      <c r="AE75" s="3">
        <v>1.0414092409896001</v>
      </c>
      <c r="AF75" s="3">
        <v>-0.6459095259448</v>
      </c>
      <c r="AG75" s="3">
        <v>-0.44450194354110001</v>
      </c>
      <c r="AH75" s="3">
        <v>0.35016972372799998</v>
      </c>
      <c r="AI75" s="3">
        <v>-1.3976952798200999</v>
      </c>
      <c r="AJ75" s="3">
        <v>-1.0309219609131</v>
      </c>
      <c r="AK75" s="3">
        <v>8.6036465015700003E-2</v>
      </c>
      <c r="AL75" s="3">
        <v>-1.0973736442202</v>
      </c>
      <c r="AM75" s="3">
        <v>-1.6810397814900999</v>
      </c>
      <c r="AN75" s="3">
        <v>-1.0186684933365</v>
      </c>
      <c r="AO75" s="3">
        <v>1.1711236689422</v>
      </c>
      <c r="AP75" s="3">
        <v>1.0290941480803999</v>
      </c>
      <c r="AQ75" s="3">
        <v>0.1040740613103</v>
      </c>
      <c r="AR75" s="3">
        <v>-1.8426077302852</v>
      </c>
      <c r="AS75" s="3">
        <v>-3.3463371617597</v>
      </c>
      <c r="AT75" s="3">
        <v>-0.60577857433119997</v>
      </c>
      <c r="AU75" s="3">
        <v>1.3604624849308</v>
      </c>
      <c r="AV75" s="3">
        <v>1.2703147959682</v>
      </c>
      <c r="AW75" s="3">
        <v>1.57</v>
      </c>
    </row>
    <row r="76" spans="1:49" s="13" customFormat="1">
      <c r="A76">
        <v>5</v>
      </c>
      <c r="B76" t="s">
        <v>404</v>
      </c>
      <c r="C76">
        <v>101040301</v>
      </c>
      <c r="D76" t="s">
        <v>459</v>
      </c>
      <c r="E76" s="3">
        <v>-7.0918672075999997E-3</v>
      </c>
      <c r="F76" s="3">
        <v>-0.3804633833419</v>
      </c>
      <c r="G76" s="3">
        <v>-1.8095000649760999</v>
      </c>
      <c r="H76" s="3">
        <v>2.9690367360869998</v>
      </c>
      <c r="I76" s="3">
        <v>0.78931475843950005</v>
      </c>
      <c r="J76" s="3">
        <v>-0.93350345314799998</v>
      </c>
      <c r="K76" s="3">
        <v>-2.6512925700615999</v>
      </c>
      <c r="L76" s="3">
        <v>0.7635076254473</v>
      </c>
      <c r="M76" s="3">
        <v>2.5397458022644002</v>
      </c>
      <c r="N76" s="3">
        <v>0.81895009153760001</v>
      </c>
      <c r="O76" s="3">
        <v>0.75924103476210003</v>
      </c>
      <c r="P76" s="3">
        <v>-8.97890434668E-2</v>
      </c>
      <c r="Q76" s="3">
        <v>-0.41804862629369999</v>
      </c>
      <c r="R76" s="3">
        <v>3.1992504917276001</v>
      </c>
      <c r="S76" s="3">
        <v>1.2166566143259001</v>
      </c>
      <c r="T76" s="3">
        <v>0.51716284500569998</v>
      </c>
      <c r="U76" s="3">
        <v>3.1065390351105</v>
      </c>
      <c r="V76" s="3">
        <v>3.7502220519675999</v>
      </c>
      <c r="W76" s="3">
        <v>2.3664440799861</v>
      </c>
      <c r="X76" s="3">
        <v>-0.25927799144129998</v>
      </c>
      <c r="Y76" s="3">
        <v>-0.16854291763769999</v>
      </c>
      <c r="Z76" s="3">
        <v>2.9654764384665002</v>
      </c>
      <c r="AA76" s="3">
        <v>1.7436081805064001</v>
      </c>
      <c r="AB76" s="3">
        <v>-1.8792473463935999</v>
      </c>
      <c r="AC76" s="3">
        <v>1.6073889600693001</v>
      </c>
      <c r="AD76" s="3">
        <v>1.5939549887944</v>
      </c>
      <c r="AE76" s="3">
        <v>1.4996258474816</v>
      </c>
      <c r="AF76" s="3">
        <v>-0.82965887523320003</v>
      </c>
      <c r="AG76" s="3">
        <v>-0.75566209106649995</v>
      </c>
      <c r="AH76" s="3">
        <v>0.52893798837210004</v>
      </c>
      <c r="AI76" s="3">
        <v>-2.1269126679418999</v>
      </c>
      <c r="AJ76" s="3">
        <v>-1.3965073168363</v>
      </c>
      <c r="AK76" s="3">
        <v>1.3198006197151</v>
      </c>
      <c r="AL76" s="3">
        <v>-1.5591567695596</v>
      </c>
      <c r="AM76" s="3">
        <v>-1.8803477200075001</v>
      </c>
      <c r="AN76" s="3">
        <v>-1.8631156378580001</v>
      </c>
      <c r="AO76" s="3">
        <v>1.3609571028109</v>
      </c>
      <c r="AP76" s="3">
        <v>1.1183079563520999</v>
      </c>
      <c r="AQ76" s="3">
        <v>0.29253531996679999</v>
      </c>
      <c r="AR76" s="3">
        <v>-0.94243190505810004</v>
      </c>
      <c r="AS76" s="3">
        <v>-5.3162791793255</v>
      </c>
      <c r="AT76" s="3">
        <v>-7.9454173664899999E-2</v>
      </c>
      <c r="AU76" s="3">
        <v>2.5405370618099998E-2</v>
      </c>
      <c r="AV76" s="3">
        <v>0.67813488323750004</v>
      </c>
      <c r="AW76" s="3">
        <v>2.0099999999999998</v>
      </c>
    </row>
    <row r="77" spans="1:49" s="13" customFormat="1">
      <c r="A77">
        <v>5</v>
      </c>
      <c r="B77" t="s">
        <v>404</v>
      </c>
      <c r="C77">
        <v>101040302</v>
      </c>
      <c r="D77" t="s">
        <v>460</v>
      </c>
      <c r="E77" s="3">
        <v>-4.6429353107665996</v>
      </c>
      <c r="F77" s="3">
        <v>-2.1200287966532998</v>
      </c>
      <c r="G77" s="3">
        <v>6.5922914279061997</v>
      </c>
      <c r="H77" s="3">
        <v>-4.8943055100419004</v>
      </c>
      <c r="I77" s="3">
        <v>-2.1144266570996999</v>
      </c>
      <c r="J77" s="3">
        <v>4.2626797764201001</v>
      </c>
      <c r="K77" s="3">
        <v>1.5205083941777</v>
      </c>
      <c r="L77" s="3">
        <v>-5.0251169449157</v>
      </c>
      <c r="M77" s="3">
        <v>5.2610225073562997</v>
      </c>
      <c r="N77" s="3">
        <v>-0.23242051421500001</v>
      </c>
      <c r="O77" s="3">
        <v>-2.1831025287694001</v>
      </c>
      <c r="P77" s="3">
        <v>1.2204632707866001</v>
      </c>
      <c r="Q77" s="3">
        <v>3.2875821951224999</v>
      </c>
      <c r="R77" s="3">
        <v>0.64703098264290004</v>
      </c>
      <c r="S77" s="3">
        <v>-2.2963247791844998</v>
      </c>
      <c r="T77" s="3">
        <v>1.1527061389580999</v>
      </c>
      <c r="U77" s="3">
        <v>8.1697299588679009</v>
      </c>
      <c r="V77" s="3">
        <v>0.10704948240499999</v>
      </c>
      <c r="W77" s="3">
        <v>-0.70494791917910005</v>
      </c>
      <c r="X77" s="3">
        <v>4.2513344634278001</v>
      </c>
      <c r="Y77" s="3">
        <v>0.4169349753712</v>
      </c>
      <c r="Z77" s="3">
        <v>-3.4893825416572999</v>
      </c>
      <c r="AA77" s="3">
        <v>4.6295296134094999</v>
      </c>
      <c r="AB77" s="3">
        <v>2.2139128895472</v>
      </c>
      <c r="AC77" s="3">
        <v>1.0294753868105999</v>
      </c>
      <c r="AD77" s="3">
        <v>7.0905029647699999E-2</v>
      </c>
      <c r="AE77" s="3">
        <v>-0.68604258850599997</v>
      </c>
      <c r="AF77" s="3">
        <v>-2.0367750684191002</v>
      </c>
      <c r="AG77" s="3">
        <v>1.3805663525113001</v>
      </c>
      <c r="AH77" s="3">
        <v>0.33271048650450002</v>
      </c>
      <c r="AI77" s="3">
        <v>0.56182148390840003</v>
      </c>
      <c r="AJ77" s="3">
        <v>-0.41184317934949999</v>
      </c>
      <c r="AK77" s="3">
        <v>7.0392814710000001E-2</v>
      </c>
      <c r="AL77" s="3">
        <v>0.2357779069849</v>
      </c>
      <c r="AM77" s="3">
        <v>-3.6831992745313999</v>
      </c>
      <c r="AN77" s="3">
        <v>-1.1071083531363</v>
      </c>
      <c r="AO77" s="3">
        <v>-1.7919990225485001</v>
      </c>
      <c r="AP77" s="3">
        <v>4.6427999412013001</v>
      </c>
      <c r="AQ77" s="3">
        <v>1.5227600635887</v>
      </c>
      <c r="AR77" s="3">
        <v>-0.81829590911549999</v>
      </c>
      <c r="AS77" s="3">
        <v>-0.24712588029249999</v>
      </c>
      <c r="AT77" s="3">
        <v>-2.7925168043744999</v>
      </c>
      <c r="AU77" s="3">
        <v>3.6624722849958</v>
      </c>
      <c r="AV77" s="3">
        <v>0.57144260602100005</v>
      </c>
      <c r="AW77" s="3">
        <v>-0.51</v>
      </c>
    </row>
    <row r="78" spans="1:49" s="13" customFormat="1">
      <c r="A78">
        <v>5</v>
      </c>
      <c r="B78" t="s">
        <v>404</v>
      </c>
      <c r="C78">
        <v>101040303</v>
      </c>
      <c r="D78" t="s">
        <v>461</v>
      </c>
      <c r="E78" s="3">
        <v>-1.6993620080286</v>
      </c>
      <c r="F78" s="3">
        <v>-2.474032113547</v>
      </c>
      <c r="G78" s="3">
        <v>-0.45868158717539997</v>
      </c>
      <c r="H78" s="3">
        <v>0.2424558123053</v>
      </c>
      <c r="I78" s="3">
        <v>-0.63159305610630001</v>
      </c>
      <c r="J78" s="3">
        <v>0.67006238701200005</v>
      </c>
      <c r="K78" s="3">
        <v>-1.9885550236813001</v>
      </c>
      <c r="L78" s="3">
        <v>-1.8467303495431999</v>
      </c>
      <c r="M78" s="3">
        <v>3.1593073048140998</v>
      </c>
      <c r="N78" s="3">
        <v>-1.3653334535571</v>
      </c>
      <c r="O78" s="3">
        <v>1.6628046319762999</v>
      </c>
      <c r="P78" s="3">
        <v>-1.5472533569842</v>
      </c>
      <c r="Q78" s="3">
        <v>-0.93379645262080002</v>
      </c>
      <c r="R78" s="3">
        <v>6.6233967813902996</v>
      </c>
      <c r="S78" s="3">
        <v>1.9536989948859</v>
      </c>
      <c r="T78" s="3">
        <v>-1.2548955821264001</v>
      </c>
      <c r="U78" s="3">
        <v>3.7624953814378999</v>
      </c>
      <c r="V78" s="3">
        <v>5.2385350154293997</v>
      </c>
      <c r="W78" s="3">
        <v>2.8112275599594998</v>
      </c>
      <c r="X78" s="3">
        <v>-8.3042378905000006E-2</v>
      </c>
      <c r="Y78" s="3">
        <v>0.90868977537140005</v>
      </c>
      <c r="Z78" s="3">
        <v>-0.37377888792629999</v>
      </c>
      <c r="AA78" s="3">
        <v>4.0548823622935002</v>
      </c>
      <c r="AB78" s="3">
        <v>0.78420076435639996</v>
      </c>
      <c r="AC78" s="3">
        <v>0.36778907426099999</v>
      </c>
      <c r="AD78" s="3">
        <v>4.7225980719587</v>
      </c>
      <c r="AE78" s="3">
        <v>0.17924775454819999</v>
      </c>
      <c r="AF78" s="3">
        <v>1.9597631905702999</v>
      </c>
      <c r="AG78" s="3">
        <v>0.39451034926290002</v>
      </c>
      <c r="AH78" s="3">
        <v>-0.38383155187590001</v>
      </c>
      <c r="AI78" s="3">
        <v>0.89791739367239998</v>
      </c>
      <c r="AJ78" s="3">
        <v>-0.1135101550965</v>
      </c>
      <c r="AK78" s="3">
        <v>-7.6574986735991999</v>
      </c>
      <c r="AL78" s="3">
        <v>0.35062180599210002</v>
      </c>
      <c r="AM78" s="3">
        <v>-0.90265883509099998</v>
      </c>
      <c r="AN78" s="3">
        <v>5.4938492605237998</v>
      </c>
      <c r="AO78" s="3">
        <v>0.52595563221819996</v>
      </c>
      <c r="AP78" s="3">
        <v>0.16896803461689999</v>
      </c>
      <c r="AQ78" s="3">
        <v>-1.7360893730695</v>
      </c>
      <c r="AR78" s="3">
        <v>-10.2752117824518</v>
      </c>
      <c r="AS78" s="3">
        <v>5.4534901880910001</v>
      </c>
      <c r="AT78" s="3">
        <v>-3.9344745531136001</v>
      </c>
      <c r="AU78" s="3">
        <v>10.6509934064002</v>
      </c>
      <c r="AV78" s="3">
        <v>6.2089361952667996</v>
      </c>
      <c r="AW78" s="3">
        <v>0.48</v>
      </c>
    </row>
    <row r="79" spans="1:49" s="13" customFormat="1">
      <c r="A79">
        <v>5</v>
      </c>
      <c r="B79" t="s">
        <v>404</v>
      </c>
      <c r="C79">
        <v>101040304</v>
      </c>
      <c r="D79" t="s">
        <v>462</v>
      </c>
      <c r="E79" s="3">
        <v>-1.0088740922796</v>
      </c>
      <c r="F79" s="3">
        <v>-1.9998990064924</v>
      </c>
      <c r="G79" s="3">
        <v>-5.8004597194274004</v>
      </c>
      <c r="H79" s="3">
        <v>2.2248568225049001</v>
      </c>
      <c r="I79" s="3">
        <v>2.6131943630419001</v>
      </c>
      <c r="J79" s="3">
        <v>4.1672041843062999</v>
      </c>
      <c r="K79" s="3">
        <v>1.0791716822549999</v>
      </c>
      <c r="L79" s="3">
        <v>-0.11859654185970001</v>
      </c>
      <c r="M79" s="3">
        <v>9.1470061221900004E-2</v>
      </c>
      <c r="N79" s="3">
        <v>-0.92866159267860005</v>
      </c>
      <c r="O79" s="3">
        <v>0.70753335948950002</v>
      </c>
      <c r="P79" s="3">
        <v>0.28257960594109999</v>
      </c>
      <c r="Q79" s="3">
        <v>-1.1121276164733001</v>
      </c>
      <c r="R79" s="3">
        <v>5.3197836605619004</v>
      </c>
      <c r="S79" s="3">
        <v>5.2102741451980998</v>
      </c>
      <c r="T79" s="3">
        <v>-0.90651905167879998</v>
      </c>
      <c r="U79" s="3">
        <v>4.7654050722400996</v>
      </c>
      <c r="V79" s="3">
        <v>6.6869805418824999</v>
      </c>
      <c r="W79" s="3">
        <v>-2.0285804361523998</v>
      </c>
      <c r="X79" s="3">
        <v>1.3467614637895999</v>
      </c>
      <c r="Y79" s="3">
        <v>-0.76959323373529998</v>
      </c>
      <c r="Z79" s="3">
        <v>-0.63761364392880004</v>
      </c>
      <c r="AA79" s="3">
        <v>0.38737248694639997</v>
      </c>
      <c r="AB79" s="3">
        <v>0.51647052707630003</v>
      </c>
      <c r="AC79" s="3">
        <v>-0.33686103109670001</v>
      </c>
      <c r="AD79" s="3">
        <v>1.7174809903252</v>
      </c>
      <c r="AE79" s="3">
        <v>-4.9083776947499998E-2</v>
      </c>
      <c r="AF79" s="3">
        <v>-1.0369664095476001</v>
      </c>
      <c r="AG79" s="3">
        <v>-0.35975650894229999</v>
      </c>
      <c r="AH79" s="3">
        <v>-0.1090841447313</v>
      </c>
      <c r="AI79" s="3">
        <v>-3.8297639294500002E-2</v>
      </c>
      <c r="AJ79" s="3">
        <v>6.9649276984599995E-2</v>
      </c>
      <c r="AK79" s="3">
        <v>-0.1228190732427</v>
      </c>
      <c r="AL79" s="3">
        <v>-0.26176510320180002</v>
      </c>
      <c r="AM79" s="3">
        <v>0.25527955444639999</v>
      </c>
      <c r="AN79" s="3">
        <v>-1.6330891026676999</v>
      </c>
      <c r="AO79" s="3">
        <v>2.5317043995552</v>
      </c>
      <c r="AP79" s="3">
        <v>-0.95125307905690004</v>
      </c>
      <c r="AQ79" s="3">
        <v>-0.21650246691380001</v>
      </c>
      <c r="AR79" s="3">
        <v>-9.7035588327500005E-2</v>
      </c>
      <c r="AS79" s="3">
        <v>-0.38625555529319999</v>
      </c>
      <c r="AT79" s="3">
        <v>0.72962198481990004</v>
      </c>
      <c r="AU79" s="3">
        <v>-0.2602519021011</v>
      </c>
      <c r="AV79" s="3">
        <v>0.46889515766500001</v>
      </c>
      <c r="AW79" s="3">
        <v>1.42</v>
      </c>
    </row>
    <row r="80" spans="1:49" s="13" customFormat="1">
      <c r="A80">
        <v>4</v>
      </c>
      <c r="B80" t="s">
        <v>402</v>
      </c>
      <c r="C80">
        <v>1010404</v>
      </c>
      <c r="D80" t="s">
        <v>463</v>
      </c>
      <c r="E80" s="3">
        <v>-0.50760206715180001</v>
      </c>
      <c r="F80" s="3">
        <v>-0.53983500366720005</v>
      </c>
      <c r="G80" s="3">
        <v>-0.19120452858779999</v>
      </c>
      <c r="H80" s="3">
        <v>0.161503001323</v>
      </c>
      <c r="I80" s="3">
        <v>-0.23435039610690001</v>
      </c>
      <c r="J80" s="3">
        <v>1.0443321123399001</v>
      </c>
      <c r="K80" s="3">
        <v>-1.84807843191E-2</v>
      </c>
      <c r="L80" s="3">
        <v>0.80886691918849996</v>
      </c>
      <c r="M80" s="3">
        <v>0.69014337544829996</v>
      </c>
      <c r="N80" s="3">
        <v>0.83651031586820002</v>
      </c>
      <c r="O80" s="3">
        <v>-0.24562622210169999</v>
      </c>
      <c r="P80" s="3">
        <v>4.70830521014E-2</v>
      </c>
      <c r="Q80" s="3">
        <v>0.29878491650509997</v>
      </c>
      <c r="R80" s="3">
        <v>3.6562277082943</v>
      </c>
      <c r="S80" s="3">
        <v>1.8547088002540999</v>
      </c>
      <c r="T80" s="3">
        <v>0.57460255283740003</v>
      </c>
      <c r="U80" s="3">
        <v>2.8999770396036002</v>
      </c>
      <c r="V80" s="3">
        <v>4.4021509561699999</v>
      </c>
      <c r="W80" s="3">
        <v>0.73540933546709997</v>
      </c>
      <c r="X80" s="3">
        <v>0.30895743904930001</v>
      </c>
      <c r="Y80" s="3">
        <v>0.27283871271319998</v>
      </c>
      <c r="Z80" s="3">
        <v>-1.0586739349720999</v>
      </c>
      <c r="AA80" s="3">
        <v>0.97003848295179995</v>
      </c>
      <c r="AB80" s="3">
        <v>0.19907485825269999</v>
      </c>
      <c r="AC80" s="3">
        <v>0.58314818808140001</v>
      </c>
      <c r="AD80" s="3">
        <v>0.2609582398552</v>
      </c>
      <c r="AE80" s="3">
        <v>3.10545701385E-2</v>
      </c>
      <c r="AF80" s="3">
        <v>1.15130891643E-2</v>
      </c>
      <c r="AG80" s="3">
        <v>0.46486613874630001</v>
      </c>
      <c r="AH80" s="3">
        <v>-1.2233220679437999</v>
      </c>
      <c r="AI80" s="3">
        <v>6.4907224182799997E-2</v>
      </c>
      <c r="AJ80" s="3">
        <v>1.194964873647</v>
      </c>
      <c r="AK80" s="3">
        <v>0.24016981958219999</v>
      </c>
      <c r="AL80" s="3">
        <v>0.24279737583050001</v>
      </c>
      <c r="AM80" s="3">
        <v>0.14508873286189999</v>
      </c>
      <c r="AN80" s="3">
        <v>-5.9593760976900001E-2</v>
      </c>
      <c r="AO80" s="3">
        <v>-1.1415327174870999</v>
      </c>
      <c r="AP80" s="3">
        <v>6.2649452038E-2</v>
      </c>
      <c r="AQ80" s="3">
        <v>1.1234694488228001</v>
      </c>
      <c r="AR80" s="3">
        <v>-3.2414378262799998E-2</v>
      </c>
      <c r="AS80" s="3">
        <v>-3.9721776125738999</v>
      </c>
      <c r="AT80" s="3">
        <v>-1.2050164153809999</v>
      </c>
      <c r="AU80" s="3">
        <v>2.4941013999094999</v>
      </c>
      <c r="AV80" s="3">
        <v>0.1899935893819</v>
      </c>
      <c r="AW80" s="3">
        <v>-0.06</v>
      </c>
    </row>
    <row r="81" spans="1:49" s="13" customFormat="1">
      <c r="A81">
        <v>5</v>
      </c>
      <c r="B81" t="s">
        <v>404</v>
      </c>
      <c r="C81">
        <v>101040401</v>
      </c>
      <c r="D81" t="s">
        <v>464</v>
      </c>
      <c r="E81" s="3">
        <v>-0.81176166062209998</v>
      </c>
      <c r="F81" s="3">
        <v>-0.21187989841179999</v>
      </c>
      <c r="G81" s="3">
        <v>-0.20048053743159999</v>
      </c>
      <c r="H81" s="3">
        <v>0.48095585643319999</v>
      </c>
      <c r="I81" s="3">
        <v>-0.16047930551299999</v>
      </c>
      <c r="J81" s="3">
        <v>0.4521553538816</v>
      </c>
      <c r="K81" s="3">
        <v>-0.99641111333499999</v>
      </c>
      <c r="L81" s="3">
        <v>9.2210424070000001E-3</v>
      </c>
      <c r="M81" s="3">
        <v>1.1073652651495001</v>
      </c>
      <c r="N81" s="3">
        <v>0.80495707647879999</v>
      </c>
      <c r="O81" s="3">
        <v>-0.3382868042155</v>
      </c>
      <c r="P81" s="3">
        <v>-3.7313999298E-2</v>
      </c>
      <c r="Q81" s="3">
        <v>7.0200257269000003E-3</v>
      </c>
      <c r="R81" s="3">
        <v>3.4167873409268998</v>
      </c>
      <c r="S81" s="3">
        <v>1.2759743941677999</v>
      </c>
      <c r="T81" s="3">
        <v>0.88485985579689996</v>
      </c>
      <c r="U81" s="3">
        <v>3.1175115449442998</v>
      </c>
      <c r="V81" s="3">
        <v>3.7264089902611999</v>
      </c>
      <c r="W81" s="3">
        <v>0.89864132187000001</v>
      </c>
      <c r="X81" s="3">
        <v>-0.39259853288180002</v>
      </c>
      <c r="Y81" s="3">
        <v>0.55621294157300005</v>
      </c>
      <c r="Z81" s="3">
        <v>-0.75050010190299998</v>
      </c>
      <c r="AA81" s="3">
        <v>0.56190461836659999</v>
      </c>
      <c r="AB81" s="3">
        <v>-0.60497870771499995</v>
      </c>
      <c r="AC81" s="3">
        <v>0.81991071728660003</v>
      </c>
      <c r="AD81" s="3">
        <v>0.11830118362939999</v>
      </c>
      <c r="AE81" s="3">
        <v>-9.5985503961000002E-2</v>
      </c>
      <c r="AF81" s="3">
        <v>-0.3095496169484</v>
      </c>
      <c r="AG81" s="3">
        <v>0.48531700786359999</v>
      </c>
      <c r="AH81" s="3">
        <v>0.1013710103452</v>
      </c>
      <c r="AI81" s="3">
        <v>-0.15766326599399999</v>
      </c>
      <c r="AJ81" s="3">
        <v>0.34309110840919999</v>
      </c>
      <c r="AK81" s="3">
        <v>0.30062738768649999</v>
      </c>
      <c r="AL81" s="3">
        <v>0.49853043272980002</v>
      </c>
      <c r="AM81" s="3">
        <v>7.5817775053399997E-2</v>
      </c>
      <c r="AN81" s="3">
        <v>-0.27115783783640002</v>
      </c>
      <c r="AO81" s="3">
        <v>-0.63281908989769997</v>
      </c>
      <c r="AP81" s="3">
        <v>1.2832419099E-3</v>
      </c>
      <c r="AQ81" s="3">
        <v>0.56267725345679998</v>
      </c>
      <c r="AR81" s="3">
        <v>-0.1963688465457</v>
      </c>
      <c r="AS81" s="3">
        <v>-0.1007273386088</v>
      </c>
      <c r="AT81" s="3">
        <v>-1.0446017105778</v>
      </c>
      <c r="AU81" s="3">
        <v>-1.040431200287</v>
      </c>
      <c r="AV81" s="3">
        <v>1.1057162487786001</v>
      </c>
      <c r="AW81" s="3">
        <v>-0.08</v>
      </c>
    </row>
    <row r="82" spans="1:49" s="13" customFormat="1">
      <c r="A82">
        <v>5</v>
      </c>
      <c r="B82" t="s">
        <v>404</v>
      </c>
      <c r="C82">
        <v>101040402</v>
      </c>
      <c r="D82" t="s">
        <v>465</v>
      </c>
      <c r="E82" s="3">
        <v>-0.18516253622600001</v>
      </c>
      <c r="F82" s="3">
        <v>-0.88531764443799998</v>
      </c>
      <c r="G82" s="3">
        <v>-0.18136636960809999</v>
      </c>
      <c r="H82" s="3">
        <v>-0.17724464447060001</v>
      </c>
      <c r="I82" s="3">
        <v>-0.31319976596249999</v>
      </c>
      <c r="J82" s="3">
        <v>1.6773848711229</v>
      </c>
      <c r="K82" s="3">
        <v>1.0143551861416999</v>
      </c>
      <c r="L82" s="3">
        <v>1.6365974677312001</v>
      </c>
      <c r="M82" s="3">
        <v>0.2651831396296</v>
      </c>
      <c r="N82" s="3">
        <v>0.86891873171970002</v>
      </c>
      <c r="O82" s="3">
        <v>-0.1505146416466</v>
      </c>
      <c r="P82" s="3">
        <v>0.13354960899189999</v>
      </c>
      <c r="Q82" s="3">
        <v>0.59719412974219999</v>
      </c>
      <c r="R82" s="3">
        <v>3.8996841030759</v>
      </c>
      <c r="S82" s="3">
        <v>2.4404151517316</v>
      </c>
      <c r="T82" s="3">
        <v>0.26417679875540001</v>
      </c>
      <c r="U82" s="3">
        <v>2.6809770526154999</v>
      </c>
      <c r="V82" s="3">
        <v>5.0853374261457001</v>
      </c>
      <c r="W82" s="3">
        <v>0.57251317369679999</v>
      </c>
      <c r="X82" s="3">
        <v>1.0113403345612</v>
      </c>
      <c r="Y82" s="3">
        <v>-6.9263181762999997E-3</v>
      </c>
      <c r="Z82" s="3">
        <v>-1.3646361727056</v>
      </c>
      <c r="AA82" s="3">
        <v>1.3777663320818001</v>
      </c>
      <c r="AB82" s="3">
        <v>0.99586416877570005</v>
      </c>
      <c r="AC82" s="3">
        <v>0.35224361783820002</v>
      </c>
      <c r="AD82" s="3">
        <v>0.40073405642319998</v>
      </c>
      <c r="AE82" s="3">
        <v>0.15517866721279999</v>
      </c>
      <c r="AF82" s="3">
        <v>0.32441971234849998</v>
      </c>
      <c r="AG82" s="3">
        <v>0.4450607411711</v>
      </c>
      <c r="AH82" s="3">
        <v>-2.5067192573794999</v>
      </c>
      <c r="AI82" s="3">
        <v>0.28630779677360002</v>
      </c>
      <c r="AJ82" s="3">
        <v>2.0386094047919001</v>
      </c>
      <c r="AK82" s="3">
        <v>0.18129116604330001</v>
      </c>
      <c r="AL82" s="3">
        <v>-6.5536107653000001E-3</v>
      </c>
      <c r="AM82" s="3">
        <v>0.21297213309349999</v>
      </c>
      <c r="AN82" s="3">
        <v>0.1474487505897</v>
      </c>
      <c r="AO82" s="3">
        <v>-1.6372931461079001</v>
      </c>
      <c r="AP82" s="3">
        <v>0.1230638270257</v>
      </c>
      <c r="AQ82" s="3">
        <v>1.6748918272041999</v>
      </c>
      <c r="AR82" s="3">
        <v>0.1270371886045</v>
      </c>
      <c r="AS82" s="3">
        <v>-7.7251398690690998</v>
      </c>
      <c r="AT82" s="3">
        <v>-1.3733704847632</v>
      </c>
      <c r="AU82" s="3">
        <v>6.2159331213971996</v>
      </c>
      <c r="AV82" s="3">
        <v>-0.70837969346569996</v>
      </c>
      <c r="AW82" s="3">
        <v>-0.04</v>
      </c>
    </row>
    <row r="83" spans="1:49" s="13" customFormat="1">
      <c r="A83">
        <v>4</v>
      </c>
      <c r="B83" t="s">
        <v>402</v>
      </c>
      <c r="C83">
        <v>1010405</v>
      </c>
      <c r="D83" t="s">
        <v>466</v>
      </c>
      <c r="E83" s="3">
        <v>-0.52656977166209995</v>
      </c>
      <c r="F83" s="3">
        <v>0.37340990264759999</v>
      </c>
      <c r="G83" s="3">
        <v>1.92995374644E-2</v>
      </c>
      <c r="H83" s="3">
        <v>0.39805573110839998</v>
      </c>
      <c r="I83" s="3">
        <v>3.80776802493E-2</v>
      </c>
      <c r="J83" s="3">
        <v>2.6055470680078998</v>
      </c>
      <c r="K83" s="3">
        <v>-3.0211418277599999E-2</v>
      </c>
      <c r="L83" s="3">
        <v>1.1403685349092001</v>
      </c>
      <c r="M83" s="3">
        <v>0.33281906935</v>
      </c>
      <c r="N83" s="3">
        <v>0.17115539335470001</v>
      </c>
      <c r="O83" s="3">
        <v>6.61757335798E-2</v>
      </c>
      <c r="P83" s="3">
        <v>0.35010465744899999</v>
      </c>
      <c r="Q83" s="3">
        <v>5.0969727005E-2</v>
      </c>
      <c r="R83" s="3">
        <v>5.4418797781989001</v>
      </c>
      <c r="S83" s="3">
        <v>1.6984369880432</v>
      </c>
      <c r="T83" s="3">
        <v>0.68748733738300005</v>
      </c>
      <c r="U83" s="3">
        <v>2.5760791629105002</v>
      </c>
      <c r="V83" s="3">
        <v>4.9781666318777997</v>
      </c>
      <c r="W83" s="3">
        <v>1.3555199793265</v>
      </c>
      <c r="X83" s="3">
        <v>0.34038071620569998</v>
      </c>
      <c r="Y83" s="3">
        <v>0.50752209082669997</v>
      </c>
      <c r="Z83" s="3">
        <v>0.23789525306789999</v>
      </c>
      <c r="AA83" s="3">
        <v>8.1723360166600006E-2</v>
      </c>
      <c r="AB83" s="3">
        <v>-0.15886195283419999</v>
      </c>
      <c r="AC83" s="3">
        <v>8.5887353960000001E-4</v>
      </c>
      <c r="AD83" s="3">
        <v>0.73892058807920002</v>
      </c>
      <c r="AE83" s="3">
        <v>0.49166992150080002</v>
      </c>
      <c r="AF83" s="3">
        <v>0.31079850769709999</v>
      </c>
      <c r="AG83" s="3">
        <v>0.19687268784799999</v>
      </c>
      <c r="AH83" s="3">
        <v>1.3188691588900001E-2</v>
      </c>
      <c r="AI83" s="3">
        <v>4.3978240990799999E-2</v>
      </c>
      <c r="AJ83" s="3">
        <v>-0.1052127976399</v>
      </c>
      <c r="AK83" s="3">
        <v>1.5698683956599999E-2</v>
      </c>
      <c r="AL83" s="3">
        <v>7.7050262005300005E-2</v>
      </c>
      <c r="AM83" s="3">
        <v>-8.5578073480000003E-4</v>
      </c>
      <c r="AN83" s="3">
        <v>9.5327358094800002E-2</v>
      </c>
      <c r="AO83" s="3">
        <v>-3.5934280428000002E-2</v>
      </c>
      <c r="AP83" s="3">
        <v>0.40382346845930001</v>
      </c>
      <c r="AQ83" s="3">
        <v>0.63128395196489995</v>
      </c>
      <c r="AR83" s="3">
        <v>-0.56026666665400005</v>
      </c>
      <c r="AS83" s="3">
        <v>-0.67383814160529998</v>
      </c>
      <c r="AT83" s="3">
        <v>0.58209798996009998</v>
      </c>
      <c r="AU83" s="3">
        <v>-4.0200948124256</v>
      </c>
      <c r="AV83" s="3">
        <v>-1.6280863102297001</v>
      </c>
      <c r="AW83" s="3">
        <v>5.17</v>
      </c>
    </row>
    <row r="84" spans="1:49" s="13" customFormat="1">
      <c r="A84">
        <v>5</v>
      </c>
      <c r="B84" t="s">
        <v>404</v>
      </c>
      <c r="C84">
        <v>101040501</v>
      </c>
      <c r="D84" t="s">
        <v>467</v>
      </c>
      <c r="E84" s="3">
        <v>-0.52656977166209995</v>
      </c>
      <c r="F84" s="3">
        <v>0.37340990264759999</v>
      </c>
      <c r="G84" s="3">
        <v>1.92995374644E-2</v>
      </c>
      <c r="H84" s="3">
        <v>0.39805573110839998</v>
      </c>
      <c r="I84" s="3">
        <v>3.80776802493E-2</v>
      </c>
      <c r="J84" s="3">
        <v>2.6055470680078998</v>
      </c>
      <c r="K84" s="3">
        <v>-3.0211418277599999E-2</v>
      </c>
      <c r="L84" s="3">
        <v>1.1403685349092001</v>
      </c>
      <c r="M84" s="3">
        <v>0.33281906935</v>
      </c>
      <c r="N84" s="3">
        <v>0.17115539335470001</v>
      </c>
      <c r="O84" s="3">
        <v>6.61757335798E-2</v>
      </c>
      <c r="P84" s="3">
        <v>0.35010465744899999</v>
      </c>
      <c r="Q84" s="3">
        <v>5.0969727005E-2</v>
      </c>
      <c r="R84" s="3">
        <v>5.4418797781989001</v>
      </c>
      <c r="S84" s="3">
        <v>1.6984369880432</v>
      </c>
      <c r="T84" s="3">
        <v>0.68748733738300005</v>
      </c>
      <c r="U84" s="3">
        <v>2.5760791629105002</v>
      </c>
      <c r="V84" s="3">
        <v>4.9781666318777997</v>
      </c>
      <c r="W84" s="3">
        <v>1.3555199793265</v>
      </c>
      <c r="X84" s="3">
        <v>0.34038071620569998</v>
      </c>
      <c r="Y84" s="3">
        <v>0.50752209082669997</v>
      </c>
      <c r="Z84" s="3">
        <v>0.23789525306789999</v>
      </c>
      <c r="AA84" s="3">
        <v>8.1723360166600006E-2</v>
      </c>
      <c r="AB84" s="3">
        <v>-0.15886195283419999</v>
      </c>
      <c r="AC84" s="3">
        <v>8.5887353960000001E-4</v>
      </c>
      <c r="AD84" s="3">
        <v>0.73892058807920002</v>
      </c>
      <c r="AE84" s="3">
        <v>0.49166992150080002</v>
      </c>
      <c r="AF84" s="3">
        <v>0.31079850769709999</v>
      </c>
      <c r="AG84" s="3">
        <v>0.19687268784799999</v>
      </c>
      <c r="AH84" s="3">
        <v>1.3188691588900001E-2</v>
      </c>
      <c r="AI84" s="3">
        <v>4.3978240990799999E-2</v>
      </c>
      <c r="AJ84" s="3">
        <v>-0.1052127976399</v>
      </c>
      <c r="AK84" s="3">
        <v>1.5698683956599999E-2</v>
      </c>
      <c r="AL84" s="3">
        <v>7.7050262005300005E-2</v>
      </c>
      <c r="AM84" s="3">
        <v>-8.5578073480000003E-4</v>
      </c>
      <c r="AN84" s="3">
        <v>9.5327358094800002E-2</v>
      </c>
      <c r="AO84" s="3">
        <v>-3.5934280428000002E-2</v>
      </c>
      <c r="AP84" s="3">
        <v>0.40382346845930001</v>
      </c>
      <c r="AQ84" s="3">
        <v>0.63128395196489995</v>
      </c>
      <c r="AR84" s="3">
        <v>-0.56026666665400005</v>
      </c>
      <c r="AS84" s="3">
        <v>-0.67383814160529998</v>
      </c>
      <c r="AT84" s="3">
        <v>0.58209798996009998</v>
      </c>
      <c r="AU84" s="3">
        <v>-4.0200948124256</v>
      </c>
      <c r="AV84" s="3">
        <v>-1.6280863102297001</v>
      </c>
      <c r="AW84" s="3">
        <v>5.17</v>
      </c>
    </row>
    <row r="85" spans="1:49" s="13" customFormat="1">
      <c r="A85">
        <v>4</v>
      </c>
      <c r="B85" t="s">
        <v>402</v>
      </c>
      <c r="C85">
        <v>1010406</v>
      </c>
      <c r="D85" t="s">
        <v>468</v>
      </c>
      <c r="E85" s="3">
        <v>-5.1117461074756001</v>
      </c>
      <c r="F85" s="3">
        <v>-6.3761862042002999</v>
      </c>
      <c r="G85" s="3">
        <v>6.4988257938566001</v>
      </c>
      <c r="H85" s="3">
        <v>-8.6050073642693992</v>
      </c>
      <c r="I85" s="3">
        <v>-0.2133425932586</v>
      </c>
      <c r="J85" s="3">
        <v>-1.5056706103685</v>
      </c>
      <c r="K85" s="3">
        <v>1.9182998367066999</v>
      </c>
      <c r="L85" s="3">
        <v>-0.24957382947920001</v>
      </c>
      <c r="M85" s="3">
        <v>4.4878830324869998</v>
      </c>
      <c r="N85" s="3">
        <v>2.7271442987148</v>
      </c>
      <c r="O85" s="3">
        <v>13.383078063112301</v>
      </c>
      <c r="P85" s="3">
        <v>6.0855696502627996</v>
      </c>
      <c r="Q85" s="3">
        <v>-5.1912810070174</v>
      </c>
      <c r="R85" s="3">
        <v>-7.0816068652683004</v>
      </c>
      <c r="S85" s="3">
        <v>0.496021853096</v>
      </c>
      <c r="T85" s="3">
        <v>6.5669303897616</v>
      </c>
      <c r="U85" s="3">
        <v>2.6451235850519002</v>
      </c>
      <c r="V85" s="3">
        <v>1.8293861213821001</v>
      </c>
      <c r="W85" s="3">
        <v>1.4288202906183001</v>
      </c>
      <c r="X85" s="3">
        <v>4.1346990121728</v>
      </c>
      <c r="Y85" s="3">
        <v>3.345397642285</v>
      </c>
      <c r="Z85" s="3">
        <v>4.4458589413835004</v>
      </c>
      <c r="AA85" s="3">
        <v>3.9462447527695002</v>
      </c>
      <c r="AB85" s="3">
        <v>9.6392270775989992</v>
      </c>
      <c r="AC85" s="3">
        <v>-0.86519751360649999</v>
      </c>
      <c r="AD85" s="3">
        <v>-1.5656125272835</v>
      </c>
      <c r="AE85" s="3">
        <v>-1.9833214051092001</v>
      </c>
      <c r="AF85" s="3">
        <v>-4.9448488167972</v>
      </c>
      <c r="AG85" s="3">
        <v>4.0676238970091996</v>
      </c>
      <c r="AH85" s="3">
        <v>-0.45312219769520001</v>
      </c>
      <c r="AI85" s="3">
        <v>-0.72669838686429999</v>
      </c>
      <c r="AJ85" s="3">
        <v>-5.9558986260070004</v>
      </c>
      <c r="AK85" s="3">
        <v>0.94756848066309995</v>
      </c>
      <c r="AL85" s="3">
        <v>0.28889081613549999</v>
      </c>
      <c r="AM85" s="3">
        <v>-3.3889747227955</v>
      </c>
      <c r="AN85" s="3">
        <v>-3.9535383633775001</v>
      </c>
      <c r="AO85" s="3">
        <v>-9.3298998568205995</v>
      </c>
      <c r="AP85" s="3">
        <v>-4.5954984626868001</v>
      </c>
      <c r="AQ85" s="3">
        <v>-0.55698260517679998</v>
      </c>
      <c r="AR85" s="3">
        <v>-5.6507724972200997</v>
      </c>
      <c r="AS85" s="3">
        <v>-5.0012454096646</v>
      </c>
      <c r="AT85" s="3">
        <v>-2.7178888118981002</v>
      </c>
      <c r="AU85" s="3">
        <v>-0.1510699736825</v>
      </c>
      <c r="AV85" s="3">
        <v>13.6134325329256</v>
      </c>
      <c r="AW85" s="3">
        <v>2.2799999999999998</v>
      </c>
    </row>
    <row r="86" spans="1:49" s="13" customFormat="1">
      <c r="A86">
        <v>5</v>
      </c>
      <c r="B86" t="s">
        <v>404</v>
      </c>
      <c r="C86">
        <v>101040601</v>
      </c>
      <c r="D86" t="s">
        <v>468</v>
      </c>
      <c r="E86" s="3">
        <v>-5.1117461074756001</v>
      </c>
      <c r="F86" s="3">
        <v>-6.3761862042002999</v>
      </c>
      <c r="G86" s="3">
        <v>6.4988257938566001</v>
      </c>
      <c r="H86" s="3">
        <v>-8.6050073642693992</v>
      </c>
      <c r="I86" s="3">
        <v>-0.2133425932586</v>
      </c>
      <c r="J86" s="3">
        <v>-1.5056706103685</v>
      </c>
      <c r="K86" s="3">
        <v>1.9182998367066999</v>
      </c>
      <c r="L86" s="3">
        <v>-0.24957382947920001</v>
      </c>
      <c r="M86" s="3">
        <v>4.4878830324869998</v>
      </c>
      <c r="N86" s="3">
        <v>2.7271442987148</v>
      </c>
      <c r="O86" s="3">
        <v>13.383078063112301</v>
      </c>
      <c r="P86" s="3">
        <v>6.0855696502627996</v>
      </c>
      <c r="Q86" s="3">
        <v>-5.1912810070174</v>
      </c>
      <c r="R86" s="3">
        <v>-7.0816068652683004</v>
      </c>
      <c r="S86" s="3">
        <v>0.496021853096</v>
      </c>
      <c r="T86" s="3">
        <v>6.5669303897616</v>
      </c>
      <c r="U86" s="3">
        <v>2.6451235850519002</v>
      </c>
      <c r="V86" s="3">
        <v>1.8293861213821001</v>
      </c>
      <c r="W86" s="3">
        <v>1.4288202906183001</v>
      </c>
      <c r="X86" s="3">
        <v>4.1346990121728</v>
      </c>
      <c r="Y86" s="3">
        <v>3.345397642285</v>
      </c>
      <c r="Z86" s="3">
        <v>4.4458589413835004</v>
      </c>
      <c r="AA86" s="3">
        <v>3.9462447527695002</v>
      </c>
      <c r="AB86" s="3">
        <v>9.6392270775989992</v>
      </c>
      <c r="AC86" s="3">
        <v>-0.86519751360649999</v>
      </c>
      <c r="AD86" s="3">
        <v>-1.5656125272835</v>
      </c>
      <c r="AE86" s="3">
        <v>-1.9833214051092001</v>
      </c>
      <c r="AF86" s="3">
        <v>-4.9448488167972</v>
      </c>
      <c r="AG86" s="3">
        <v>4.0676238970091996</v>
      </c>
      <c r="AH86" s="3">
        <v>-0.45312219769520001</v>
      </c>
      <c r="AI86" s="3">
        <v>-0.72669838686429999</v>
      </c>
      <c r="AJ86" s="3">
        <v>-5.9558986260070004</v>
      </c>
      <c r="AK86" s="3">
        <v>0.94756848066309995</v>
      </c>
      <c r="AL86" s="3">
        <v>0.28889081613549999</v>
      </c>
      <c r="AM86" s="3">
        <v>-3.3889747227955</v>
      </c>
      <c r="AN86" s="3">
        <v>-3.9535383633775001</v>
      </c>
      <c r="AO86" s="3">
        <v>-9.3298998568205995</v>
      </c>
      <c r="AP86" s="3">
        <v>-4.5954984626868001</v>
      </c>
      <c r="AQ86" s="3">
        <v>-0.55698260517679998</v>
      </c>
      <c r="AR86" s="3">
        <v>-5.6507724972200997</v>
      </c>
      <c r="AS86" s="3">
        <v>-5.0012454096646</v>
      </c>
      <c r="AT86" s="3">
        <v>-2.7178888118981002</v>
      </c>
      <c r="AU86" s="3">
        <v>-0.1510699736825</v>
      </c>
      <c r="AV86" s="3">
        <v>13.6134325329256</v>
      </c>
      <c r="AW86" s="3">
        <v>2.2799999999999998</v>
      </c>
    </row>
    <row r="87" spans="1:49" s="13" customFormat="1">
      <c r="A87">
        <v>4</v>
      </c>
      <c r="B87" t="s">
        <v>402</v>
      </c>
      <c r="C87">
        <v>1010407</v>
      </c>
      <c r="D87" t="s">
        <v>469</v>
      </c>
      <c r="E87" s="3">
        <v>0.1138405167663</v>
      </c>
      <c r="F87" s="3">
        <v>0.15130079896990001</v>
      </c>
      <c r="G87" s="3">
        <v>-1.3209855184237</v>
      </c>
      <c r="H87" s="3">
        <v>-0.13296041423169999</v>
      </c>
      <c r="I87" s="3">
        <v>-1.0035624610991001</v>
      </c>
      <c r="J87" s="3">
        <v>-0.36071272427840001</v>
      </c>
      <c r="K87" s="3">
        <v>1.7935619901324</v>
      </c>
      <c r="L87" s="3">
        <v>-1.3753691100532</v>
      </c>
      <c r="M87" s="3">
        <v>0.32240279049780002</v>
      </c>
      <c r="N87" s="3">
        <v>-0.13347473412960001</v>
      </c>
      <c r="O87" s="3">
        <v>-0.26816494974810001</v>
      </c>
      <c r="P87" s="3">
        <v>-0.47075680044790003</v>
      </c>
      <c r="Q87" s="3">
        <v>6.3434889240550998</v>
      </c>
      <c r="R87" s="3">
        <v>0.46471844537029999</v>
      </c>
      <c r="S87" s="3">
        <v>-0.82838469847689999</v>
      </c>
      <c r="T87" s="3">
        <v>-0.1249296141214</v>
      </c>
      <c r="U87" s="3">
        <v>0.70986627335810004</v>
      </c>
      <c r="V87" s="3">
        <v>4.9172324184199999E-2</v>
      </c>
      <c r="W87" s="3">
        <v>0.4694653119669</v>
      </c>
      <c r="X87" s="3">
        <v>-1.1209579433532</v>
      </c>
      <c r="Y87" s="3">
        <v>0.61621351831750004</v>
      </c>
      <c r="Z87" s="3">
        <v>7.5938740723800997</v>
      </c>
      <c r="AA87" s="3">
        <v>0.57736536885489997</v>
      </c>
      <c r="AB87" s="3">
        <v>0.8308910940116</v>
      </c>
      <c r="AC87" s="3">
        <v>0.44023385178329999</v>
      </c>
      <c r="AD87" s="3">
        <v>7.8296497966915002</v>
      </c>
      <c r="AE87" s="3">
        <v>1.0262787745802</v>
      </c>
      <c r="AF87" s="3">
        <v>1.2373376244603</v>
      </c>
      <c r="AG87" s="3">
        <v>0.36326382677399999</v>
      </c>
      <c r="AH87" s="3">
        <v>-5.9138845133800001E-2</v>
      </c>
      <c r="AI87" s="3">
        <v>0.26823407852980002</v>
      </c>
      <c r="AJ87" s="3">
        <v>0.85987545594040005</v>
      </c>
      <c r="AK87" s="3">
        <v>0.32106170709449999</v>
      </c>
      <c r="AL87" s="3">
        <v>0.58842305914850002</v>
      </c>
      <c r="AM87" s="3">
        <v>0.47905887040329997</v>
      </c>
      <c r="AN87" s="3">
        <v>1.3597468311706999</v>
      </c>
      <c r="AO87" s="3">
        <v>1.1773597362702</v>
      </c>
      <c r="AP87" s="3">
        <v>0.93211948436150005</v>
      </c>
      <c r="AQ87" s="3">
        <v>0.7779363458188</v>
      </c>
      <c r="AR87" s="3">
        <v>2.8428702677572</v>
      </c>
      <c r="AS87" s="3">
        <v>-4.0482919051499998E-2</v>
      </c>
      <c r="AT87" s="3">
        <v>0.40983679409689999</v>
      </c>
      <c r="AU87" s="3">
        <v>0.43382748227439999</v>
      </c>
      <c r="AV87" s="3">
        <v>1.5847267860450001</v>
      </c>
      <c r="AW87" s="3">
        <v>0.33</v>
      </c>
    </row>
    <row r="88" spans="1:49" s="13" customFormat="1">
      <c r="A88">
        <v>5</v>
      </c>
      <c r="B88" t="s">
        <v>404</v>
      </c>
      <c r="C88">
        <v>101040701</v>
      </c>
      <c r="D88" t="s">
        <v>470</v>
      </c>
      <c r="E88" s="3">
        <v>0.1138405167663</v>
      </c>
      <c r="F88" s="3">
        <v>0.15130079896990001</v>
      </c>
      <c r="G88" s="3">
        <v>-1.3209855184237</v>
      </c>
      <c r="H88" s="3">
        <v>-0.13296041423169999</v>
      </c>
      <c r="I88" s="3">
        <v>-1.0035624610991001</v>
      </c>
      <c r="J88" s="3">
        <v>-0.36071272427840001</v>
      </c>
      <c r="K88" s="3">
        <v>1.7935619901324</v>
      </c>
      <c r="L88" s="3">
        <v>-1.3753691100532</v>
      </c>
      <c r="M88" s="3">
        <v>0.32240279049780002</v>
      </c>
      <c r="N88" s="3">
        <v>-0.13347473412960001</v>
      </c>
      <c r="O88" s="3">
        <v>-0.26816494974810001</v>
      </c>
      <c r="P88" s="3">
        <v>-0.47075680044790003</v>
      </c>
      <c r="Q88" s="3">
        <v>6.3434889240550998</v>
      </c>
      <c r="R88" s="3">
        <v>0.46471844537029999</v>
      </c>
      <c r="S88" s="3">
        <v>-0.82838469847689999</v>
      </c>
      <c r="T88" s="3">
        <v>-0.1249296141214</v>
      </c>
      <c r="U88" s="3">
        <v>0.70986627335810004</v>
      </c>
      <c r="V88" s="3">
        <v>4.9172324184199999E-2</v>
      </c>
      <c r="W88" s="3">
        <v>0.4694653119669</v>
      </c>
      <c r="X88" s="3">
        <v>-1.1209579433532</v>
      </c>
      <c r="Y88" s="3">
        <v>0.61621351831750004</v>
      </c>
      <c r="Z88" s="3">
        <v>7.5938740723800997</v>
      </c>
      <c r="AA88" s="3">
        <v>0.57736536885489997</v>
      </c>
      <c r="AB88" s="3">
        <v>0.8308910940116</v>
      </c>
      <c r="AC88" s="3">
        <v>0.44023385178329999</v>
      </c>
      <c r="AD88" s="3">
        <v>7.8296497966915002</v>
      </c>
      <c r="AE88" s="3">
        <v>1.0262787745802</v>
      </c>
      <c r="AF88" s="3">
        <v>1.2373376244603</v>
      </c>
      <c r="AG88" s="3">
        <v>0.36326382677399999</v>
      </c>
      <c r="AH88" s="3">
        <v>-5.9138845133800001E-2</v>
      </c>
      <c r="AI88" s="3">
        <v>0.26823407852980002</v>
      </c>
      <c r="AJ88" s="3">
        <v>0.85987545594040005</v>
      </c>
      <c r="AK88" s="3">
        <v>0.32106170709449999</v>
      </c>
      <c r="AL88" s="3">
        <v>0.58842305914850002</v>
      </c>
      <c r="AM88" s="3">
        <v>0.47905887040329997</v>
      </c>
      <c r="AN88" s="3">
        <v>1.3597468311706999</v>
      </c>
      <c r="AO88" s="3">
        <v>1.1773597362702</v>
      </c>
      <c r="AP88" s="3">
        <v>0.93211948436150005</v>
      </c>
      <c r="AQ88" s="3">
        <v>0.7779363458188</v>
      </c>
      <c r="AR88" s="3">
        <v>2.8428702677572</v>
      </c>
      <c r="AS88" s="3">
        <v>-4.0482919051499998E-2</v>
      </c>
      <c r="AT88" s="3">
        <v>0.40983679409689999</v>
      </c>
      <c r="AU88" s="3">
        <v>0.43382748227439999</v>
      </c>
      <c r="AV88" s="3">
        <v>1.5847267860450001</v>
      </c>
      <c r="AW88" s="3">
        <v>0.33</v>
      </c>
    </row>
    <row r="89" spans="1:49" s="13" customFormat="1">
      <c r="A89">
        <v>3</v>
      </c>
      <c r="B89" t="s">
        <v>400</v>
      </c>
      <c r="C89">
        <v>10105</v>
      </c>
      <c r="D89" t="s">
        <v>471</v>
      </c>
      <c r="E89" s="3">
        <v>-1.6127056343613</v>
      </c>
      <c r="F89" s="3">
        <v>2.5198069864396002</v>
      </c>
      <c r="G89" s="3">
        <v>1.4081821475373</v>
      </c>
      <c r="H89" s="3">
        <v>4.3297219891580996</v>
      </c>
      <c r="I89" s="3">
        <v>2.0368108319468998</v>
      </c>
      <c r="J89" s="3">
        <v>11.8508890661224</v>
      </c>
      <c r="K89" s="3">
        <v>12.472026478762</v>
      </c>
      <c r="L89" s="3">
        <v>2.8211955818934999</v>
      </c>
      <c r="M89" s="3">
        <v>0.87664480669440004</v>
      </c>
      <c r="N89" s="3">
        <v>-1.2538288317538999</v>
      </c>
      <c r="O89" s="3">
        <v>-0.40040485177469998</v>
      </c>
      <c r="P89" s="3">
        <v>1.823728300735</v>
      </c>
      <c r="Q89" s="3">
        <v>0.12096428943820001</v>
      </c>
      <c r="R89" s="3">
        <v>-0.18152588708270001</v>
      </c>
      <c r="S89" s="3">
        <v>3.3002687736878999</v>
      </c>
      <c r="T89" s="3">
        <v>7.4716962788570003</v>
      </c>
      <c r="U89" s="3">
        <v>3.8696402643850001</v>
      </c>
      <c r="V89" s="3">
        <v>15.5603468973469</v>
      </c>
      <c r="W89" s="3">
        <v>7.6329477712507998</v>
      </c>
      <c r="X89" s="3">
        <v>-0.33669809482239998</v>
      </c>
      <c r="Y89" s="3">
        <v>-1.4993321343173001</v>
      </c>
      <c r="Z89" s="3">
        <v>-1.5231418743223</v>
      </c>
      <c r="AA89" s="3">
        <v>-0.14033399189420001</v>
      </c>
      <c r="AB89" s="3">
        <v>-1.1445566130124001</v>
      </c>
      <c r="AC89" s="3">
        <v>-0.28763874991589999</v>
      </c>
      <c r="AD89" s="3">
        <v>1.6171603793803999</v>
      </c>
      <c r="AE89" s="3">
        <v>-4.0548301095973001</v>
      </c>
      <c r="AF89" s="3">
        <v>-2.8718184370773998</v>
      </c>
      <c r="AG89" s="3">
        <v>-3.2021811484607001</v>
      </c>
      <c r="AH89" s="3">
        <v>-6.2680055116536</v>
      </c>
      <c r="AI89" s="3">
        <v>1.2002849032833001</v>
      </c>
      <c r="AJ89" s="3">
        <v>-2.8925672545183998</v>
      </c>
      <c r="AK89" s="3">
        <v>0.20997889059470001</v>
      </c>
      <c r="AL89" s="3">
        <v>0.24638297508000001</v>
      </c>
      <c r="AM89" s="3">
        <v>-3.7464573883825998</v>
      </c>
      <c r="AN89" s="3">
        <v>-3.4477836714674002</v>
      </c>
      <c r="AO89" s="3">
        <v>-3.5797019683804998</v>
      </c>
      <c r="AP89" s="3">
        <v>-2.1731008832180998</v>
      </c>
      <c r="AQ89" s="3">
        <v>-1.6161058332314</v>
      </c>
      <c r="AR89" s="3">
        <v>-1.8074810682838001</v>
      </c>
      <c r="AS89" s="3">
        <v>-2.1092868661362001</v>
      </c>
      <c r="AT89" s="3">
        <v>-0.83132063232370002</v>
      </c>
      <c r="AU89" s="3">
        <v>-4.5298885898945001</v>
      </c>
      <c r="AV89" s="3">
        <v>-1.6698144481031001</v>
      </c>
      <c r="AW89" s="3">
        <v>0.49</v>
      </c>
    </row>
    <row r="90" spans="1:49" s="13" customFormat="1">
      <c r="A90">
        <v>4</v>
      </c>
      <c r="B90" t="s">
        <v>402</v>
      </c>
      <c r="C90">
        <v>1010501</v>
      </c>
      <c r="D90" t="s">
        <v>472</v>
      </c>
      <c r="E90" s="3">
        <v>-1.7037414852163999</v>
      </c>
      <c r="F90" s="3">
        <v>3.6829171111378001</v>
      </c>
      <c r="G90" s="3">
        <v>1.7559356158012001</v>
      </c>
      <c r="H90" s="3">
        <v>6.8967467494671002</v>
      </c>
      <c r="I90" s="3">
        <v>2.9754579007065001</v>
      </c>
      <c r="J90" s="3">
        <v>13.3704401908715</v>
      </c>
      <c r="K90" s="3">
        <v>18.595287127061301</v>
      </c>
      <c r="L90" s="3">
        <v>3.9653424828911001</v>
      </c>
      <c r="M90" s="3">
        <v>0.39220362477539999</v>
      </c>
      <c r="N90" s="3">
        <v>-1.7366903770255999</v>
      </c>
      <c r="O90" s="3">
        <v>-0.27491383275179998</v>
      </c>
      <c r="P90" s="3">
        <v>2.6006262640535001</v>
      </c>
      <c r="Q90" s="3">
        <v>9.3573765759199998E-2</v>
      </c>
      <c r="R90" s="3">
        <v>-0.50033398609290003</v>
      </c>
      <c r="S90" s="3">
        <v>3.4302722697649002</v>
      </c>
      <c r="T90" s="3">
        <v>9.6649696388696</v>
      </c>
      <c r="U90" s="3">
        <v>4.6781091757595998</v>
      </c>
      <c r="V90" s="3">
        <v>20.546497253658401</v>
      </c>
      <c r="W90" s="3">
        <v>10.197066741171</v>
      </c>
      <c r="X90" s="3">
        <v>-0.3742874680637</v>
      </c>
      <c r="Y90" s="3">
        <v>-2.0479489763232999</v>
      </c>
      <c r="Z90" s="3">
        <v>-1.9322406914173</v>
      </c>
      <c r="AA90" s="3">
        <v>-0.31106960279149998</v>
      </c>
      <c r="AB90" s="3">
        <v>-1.4840816047345999</v>
      </c>
      <c r="AC90" s="3">
        <v>-0.39571366243049999</v>
      </c>
      <c r="AD90" s="3">
        <v>1.4481377879156001</v>
      </c>
      <c r="AE90" s="3">
        <v>-5.1269362045294997</v>
      </c>
      <c r="AF90" s="3">
        <v>-3.7973019317311998</v>
      </c>
      <c r="AG90" s="3">
        <v>-4.5921983059722997</v>
      </c>
      <c r="AH90" s="3">
        <v>-8.2884599855924002</v>
      </c>
      <c r="AI90" s="3">
        <v>1.8130344399219001</v>
      </c>
      <c r="AJ90" s="3">
        <v>-3.7992711249614999</v>
      </c>
      <c r="AK90" s="3">
        <v>0.5285001495103</v>
      </c>
      <c r="AL90" s="3">
        <v>0.1455671320402</v>
      </c>
      <c r="AM90" s="3">
        <v>-5.3066493105985</v>
      </c>
      <c r="AN90" s="3">
        <v>-5.0252188141775003</v>
      </c>
      <c r="AO90" s="3">
        <v>-5.3389693294385001</v>
      </c>
      <c r="AP90" s="3">
        <v>-2.7805694716704998</v>
      </c>
      <c r="AQ90" s="3">
        <v>-1.7455565245100999</v>
      </c>
      <c r="AR90" s="3">
        <v>-3.1186423785481998</v>
      </c>
      <c r="AS90" s="3">
        <v>-2.8411940563081002</v>
      </c>
      <c r="AT90" s="3">
        <v>-1.0610639516145</v>
      </c>
      <c r="AU90" s="3">
        <v>-6.6440341853516003</v>
      </c>
      <c r="AV90" s="3">
        <v>-2.7377857681813</v>
      </c>
      <c r="AW90" s="3">
        <v>0.17</v>
      </c>
    </row>
    <row r="91" spans="1:49" s="13" customFormat="1">
      <c r="A91">
        <v>5</v>
      </c>
      <c r="B91" t="s">
        <v>404</v>
      </c>
      <c r="C91">
        <v>101050101</v>
      </c>
      <c r="D91" t="s">
        <v>473</v>
      </c>
      <c r="E91" s="3">
        <v>-1.7037414852163999</v>
      </c>
      <c r="F91" s="3">
        <v>3.6829171111378001</v>
      </c>
      <c r="G91" s="3">
        <v>1.7559356158012001</v>
      </c>
      <c r="H91" s="3">
        <v>6.8967467494671002</v>
      </c>
      <c r="I91" s="3">
        <v>2.9754579007065001</v>
      </c>
      <c r="J91" s="3">
        <v>13.3704401908715</v>
      </c>
      <c r="K91" s="3">
        <v>18.595287127061301</v>
      </c>
      <c r="L91" s="3">
        <v>3.9653424828911001</v>
      </c>
      <c r="M91" s="3">
        <v>0.39220362477539999</v>
      </c>
      <c r="N91" s="3">
        <v>-1.7366903770255999</v>
      </c>
      <c r="O91" s="3">
        <v>-0.27491383275179998</v>
      </c>
      <c r="P91" s="3">
        <v>2.6006262640535001</v>
      </c>
      <c r="Q91" s="3">
        <v>9.3573765759199998E-2</v>
      </c>
      <c r="R91" s="3">
        <v>-0.50033398609290003</v>
      </c>
      <c r="S91" s="3">
        <v>3.4302722697649002</v>
      </c>
      <c r="T91" s="3">
        <v>9.6649696388696</v>
      </c>
      <c r="U91" s="3">
        <v>4.6781091757595998</v>
      </c>
      <c r="V91" s="3">
        <v>20.546497253658401</v>
      </c>
      <c r="W91" s="3">
        <v>10.197066741171</v>
      </c>
      <c r="X91" s="3">
        <v>-0.3742874680637</v>
      </c>
      <c r="Y91" s="3">
        <v>-2.0479489763232999</v>
      </c>
      <c r="Z91" s="3">
        <v>-1.9322406914173</v>
      </c>
      <c r="AA91" s="3">
        <v>-0.31106960279149998</v>
      </c>
      <c r="AB91" s="3">
        <v>-1.4840816047345999</v>
      </c>
      <c r="AC91" s="3">
        <v>-0.39571366243049999</v>
      </c>
      <c r="AD91" s="3">
        <v>1.4481377879156001</v>
      </c>
      <c r="AE91" s="3">
        <v>-5.1269362045294997</v>
      </c>
      <c r="AF91" s="3">
        <v>-3.7973019317311998</v>
      </c>
      <c r="AG91" s="3">
        <v>-4.5921983059722997</v>
      </c>
      <c r="AH91" s="3">
        <v>-8.2884599855924002</v>
      </c>
      <c r="AI91" s="3">
        <v>1.8130344399219001</v>
      </c>
      <c r="AJ91" s="3">
        <v>-3.7992711249614999</v>
      </c>
      <c r="AK91" s="3">
        <v>0.5285001495103</v>
      </c>
      <c r="AL91" s="3">
        <v>0.1455671320402</v>
      </c>
      <c r="AM91" s="3">
        <v>-5.3066493105985</v>
      </c>
      <c r="AN91" s="3">
        <v>-5.0252188141775003</v>
      </c>
      <c r="AO91" s="3">
        <v>-5.3389693294385001</v>
      </c>
      <c r="AP91" s="3">
        <v>-2.7805694716704998</v>
      </c>
      <c r="AQ91" s="3">
        <v>-1.7455565245100999</v>
      </c>
      <c r="AR91" s="3">
        <v>-3.1186423785481998</v>
      </c>
      <c r="AS91" s="3">
        <v>-2.8411940563081002</v>
      </c>
      <c r="AT91" s="3">
        <v>-1.0610639516145</v>
      </c>
      <c r="AU91" s="3">
        <v>-6.6440341853516003</v>
      </c>
      <c r="AV91" s="3">
        <v>-2.7377857681813</v>
      </c>
      <c r="AW91" s="3">
        <v>0.17</v>
      </c>
    </row>
    <row r="92" spans="1:49" s="13" customFormat="1">
      <c r="A92">
        <v>4</v>
      </c>
      <c r="B92" t="s">
        <v>402</v>
      </c>
      <c r="C92">
        <v>1010502</v>
      </c>
      <c r="D92" t="s">
        <v>474</v>
      </c>
      <c r="E92" s="3">
        <v>-2.3017260667608999</v>
      </c>
      <c r="F92" s="3">
        <v>-0.1438800100782</v>
      </c>
      <c r="G92" s="3">
        <v>0.41814584206099997</v>
      </c>
      <c r="H92" s="3">
        <v>0.76491674656980002</v>
      </c>
      <c r="I92" s="3">
        <v>0.19131305865850001</v>
      </c>
      <c r="J92" s="3">
        <v>8.3476736836576997</v>
      </c>
      <c r="K92" s="3">
        <v>-2.1520615318399998</v>
      </c>
      <c r="L92" s="3">
        <v>0.28851509204379999</v>
      </c>
      <c r="M92" s="3">
        <v>5.1603535999763999</v>
      </c>
      <c r="N92" s="3">
        <v>0.63405184376500001</v>
      </c>
      <c r="O92" s="3">
        <v>-0.27525712211800002</v>
      </c>
      <c r="P92" s="3">
        <v>-0.52285724712250004</v>
      </c>
      <c r="Q92" s="3">
        <v>0.29772597448690002</v>
      </c>
      <c r="R92" s="3">
        <v>4.2722240649821996</v>
      </c>
      <c r="S92" s="3">
        <v>5.3106426694672004</v>
      </c>
      <c r="T92" s="3">
        <v>-1.1558595977143999</v>
      </c>
      <c r="U92" s="3">
        <v>3.7719995260530998</v>
      </c>
      <c r="V92" s="3">
        <v>7.3724399607587996</v>
      </c>
      <c r="W92" s="3">
        <v>-0.40825090305259998</v>
      </c>
      <c r="X92" s="3">
        <v>-0.65407486505930001</v>
      </c>
      <c r="Y92" s="3">
        <v>0.1123228165639</v>
      </c>
      <c r="Z92" s="3">
        <v>-0.25761058444820001</v>
      </c>
      <c r="AA92" s="3">
        <v>-0.67229421369179998</v>
      </c>
      <c r="AB92" s="3">
        <v>-0.3557688422261</v>
      </c>
      <c r="AC92" s="3">
        <v>-3.7797011053799998E-2</v>
      </c>
      <c r="AD92" s="3">
        <v>7.3523326437409002</v>
      </c>
      <c r="AE92" s="3">
        <v>-2.7268121281986</v>
      </c>
      <c r="AF92" s="3">
        <v>0.59343868336850003</v>
      </c>
      <c r="AG92" s="3">
        <v>3.2573657417527002</v>
      </c>
      <c r="AH92" s="3">
        <v>-0.3977629287694</v>
      </c>
      <c r="AI92" s="3">
        <v>0.1339705217845</v>
      </c>
      <c r="AJ92" s="3">
        <v>-0.71212143070459999</v>
      </c>
      <c r="AK92" s="3">
        <v>0.41358589761249998</v>
      </c>
      <c r="AL92" s="3">
        <v>1.5367426026582001</v>
      </c>
      <c r="AM92" s="3">
        <v>0.49544029224960001</v>
      </c>
      <c r="AN92" s="3">
        <v>0.70992814693070005</v>
      </c>
      <c r="AO92" s="3">
        <v>-0.20981746104740001</v>
      </c>
      <c r="AP92" s="3">
        <v>-2.2217112238366998</v>
      </c>
      <c r="AQ92" s="3">
        <v>-2.9838615271448998</v>
      </c>
      <c r="AR92" s="3">
        <v>2.9731973056855998</v>
      </c>
      <c r="AS92" s="3">
        <v>0.82056613326500005</v>
      </c>
      <c r="AT92" s="3">
        <v>0.67048803314899996</v>
      </c>
      <c r="AU92" s="3">
        <v>-1.7952573809754</v>
      </c>
      <c r="AV92" s="3">
        <v>-5.7470159633599999E-2</v>
      </c>
      <c r="AW92" s="3">
        <v>4.1399999999999997</v>
      </c>
    </row>
    <row r="93" spans="1:49" s="13" customFormat="1">
      <c r="A93">
        <v>5</v>
      </c>
      <c r="B93" t="s">
        <v>404</v>
      </c>
      <c r="C93">
        <v>101050201</v>
      </c>
      <c r="D93" t="s">
        <v>474</v>
      </c>
      <c r="E93" s="3">
        <v>-2.3017260667607999</v>
      </c>
      <c r="F93" s="3">
        <v>-0.1438800100782</v>
      </c>
      <c r="G93" s="3">
        <v>0.41814584206099997</v>
      </c>
      <c r="H93" s="3">
        <v>0.76491674656980002</v>
      </c>
      <c r="I93" s="3">
        <v>0.19131305865850001</v>
      </c>
      <c r="J93" s="3">
        <v>8.3476736836576997</v>
      </c>
      <c r="K93" s="3">
        <v>-2.1520615318399998</v>
      </c>
      <c r="L93" s="3">
        <v>0.28851509204379999</v>
      </c>
      <c r="M93" s="3">
        <v>5.1603535999763999</v>
      </c>
      <c r="N93" s="3">
        <v>0.63405184376500001</v>
      </c>
      <c r="O93" s="3">
        <v>-0.27525712211800002</v>
      </c>
      <c r="P93" s="3">
        <v>-0.52285724712250004</v>
      </c>
      <c r="Q93" s="3">
        <v>0.29772597448690002</v>
      </c>
      <c r="R93" s="3">
        <v>4.2722240649821996</v>
      </c>
      <c r="S93" s="3">
        <v>5.3106426694672004</v>
      </c>
      <c r="T93" s="3">
        <v>-1.1558595977143999</v>
      </c>
      <c r="U93" s="3">
        <v>3.7719995260530998</v>
      </c>
      <c r="V93" s="3">
        <v>7.3724399607587996</v>
      </c>
      <c r="W93" s="3">
        <v>-0.40825090305259998</v>
      </c>
      <c r="X93" s="3">
        <v>-0.65407486505930001</v>
      </c>
      <c r="Y93" s="3">
        <v>0.1123228165639</v>
      </c>
      <c r="Z93" s="3">
        <v>-0.25761058444820001</v>
      </c>
      <c r="AA93" s="3">
        <v>-0.67229421369179998</v>
      </c>
      <c r="AB93" s="3">
        <v>-0.3557688422261</v>
      </c>
      <c r="AC93" s="3">
        <v>-3.7797011053799998E-2</v>
      </c>
      <c r="AD93" s="3">
        <v>7.3523326437409002</v>
      </c>
      <c r="AE93" s="3">
        <v>-2.7268121281986</v>
      </c>
      <c r="AF93" s="3">
        <v>0.59343868336850003</v>
      </c>
      <c r="AG93" s="3">
        <v>3.2573657417527002</v>
      </c>
      <c r="AH93" s="3">
        <v>-0.3977629287694</v>
      </c>
      <c r="AI93" s="3">
        <v>0.1339705217845</v>
      </c>
      <c r="AJ93" s="3">
        <v>-0.71212143070459999</v>
      </c>
      <c r="AK93" s="3">
        <v>0.41358589761249998</v>
      </c>
      <c r="AL93" s="3">
        <v>1.5367426026582001</v>
      </c>
      <c r="AM93" s="3">
        <v>0.49544029224960001</v>
      </c>
      <c r="AN93" s="3">
        <v>0.70992814693070005</v>
      </c>
      <c r="AO93" s="3">
        <v>-0.20981746104740001</v>
      </c>
      <c r="AP93" s="3">
        <v>-2.2217112238366998</v>
      </c>
      <c r="AQ93" s="3">
        <v>-2.9838615271448998</v>
      </c>
      <c r="AR93" s="3">
        <v>2.9731973056855998</v>
      </c>
      <c r="AS93" s="3">
        <v>0.82056613326500005</v>
      </c>
      <c r="AT93" s="3">
        <v>0.67048803314899996</v>
      </c>
      <c r="AU93" s="3">
        <v>-1.7952573809754</v>
      </c>
      <c r="AV93" s="3">
        <v>-5.7470159633599999E-2</v>
      </c>
      <c r="AW93" s="3">
        <v>4.1399999999999997</v>
      </c>
    </row>
    <row r="94" spans="1:49" s="13" customFormat="1">
      <c r="A94">
        <v>4</v>
      </c>
      <c r="B94" t="s">
        <v>402</v>
      </c>
      <c r="C94">
        <v>1010503</v>
      </c>
      <c r="D94" t="s">
        <v>475</v>
      </c>
      <c r="E94" s="3">
        <v>-1.0455470608985999</v>
      </c>
      <c r="F94" s="3">
        <v>1.0118963408157999</v>
      </c>
      <c r="G94" s="3">
        <v>1.025055770197</v>
      </c>
      <c r="H94" s="3">
        <v>-0.38285871494450002</v>
      </c>
      <c r="I94" s="3">
        <v>0.4148430242783</v>
      </c>
      <c r="J94" s="3">
        <v>9.3700483803179004</v>
      </c>
      <c r="K94" s="3">
        <v>2.0380869061125999</v>
      </c>
      <c r="L94" s="3">
        <v>0.1926314511775</v>
      </c>
      <c r="M94" s="3">
        <v>0.55410918915009999</v>
      </c>
      <c r="N94" s="3">
        <v>-0.50890746665889997</v>
      </c>
      <c r="O94" s="3">
        <v>-0.88931141497249999</v>
      </c>
      <c r="P94" s="3">
        <v>0.32559829714529998</v>
      </c>
      <c r="Q94" s="3">
        <v>0.13003713649179999</v>
      </c>
      <c r="R94" s="3">
        <v>-1.2579236646895</v>
      </c>
      <c r="S94" s="3">
        <v>1.7961981387103001</v>
      </c>
      <c r="T94" s="3">
        <v>4.2481613794399999</v>
      </c>
      <c r="U94" s="3">
        <v>0.86993330663830004</v>
      </c>
      <c r="V94" s="3">
        <v>0.33888509016250001</v>
      </c>
      <c r="W94" s="3">
        <v>8.9590242094199996E-2</v>
      </c>
      <c r="X94" s="3">
        <v>3.5234374863600003E-2</v>
      </c>
      <c r="Y94" s="3">
        <v>0.43535836180670001</v>
      </c>
      <c r="Z94" s="3">
        <v>-0.16572051004970001</v>
      </c>
      <c r="AA94" s="3">
        <v>0.99700871827299997</v>
      </c>
      <c r="AB94" s="3">
        <v>8.23145640958E-2</v>
      </c>
      <c r="AC94" s="3">
        <v>9.5909132269899999E-2</v>
      </c>
      <c r="AD94" s="3">
        <v>-0.67428606586569995</v>
      </c>
      <c r="AE94" s="3">
        <v>0.39949363803389998</v>
      </c>
      <c r="AF94" s="3">
        <v>-0.56628862662190005</v>
      </c>
      <c r="AG94" s="3">
        <v>-0.70027350652749998</v>
      </c>
      <c r="AH94" s="3">
        <v>-1.1042528948774999</v>
      </c>
      <c r="AI94" s="3">
        <v>-0.59541929555670003</v>
      </c>
      <c r="AJ94" s="3">
        <v>-0.51891990346420003</v>
      </c>
      <c r="AK94" s="3">
        <v>-1.1663616332861</v>
      </c>
      <c r="AL94" s="3">
        <v>-0.14010925626029999</v>
      </c>
      <c r="AM94" s="3">
        <v>-0.1236219624588</v>
      </c>
      <c r="AN94" s="3">
        <v>-4.79998737083E-2</v>
      </c>
      <c r="AO94" s="3">
        <v>0.65626841916750001</v>
      </c>
      <c r="AP94" s="3">
        <v>-7.6422339736500006E-2</v>
      </c>
      <c r="AQ94" s="3">
        <v>-0.35019356009570002</v>
      </c>
      <c r="AR94" s="3">
        <v>-0.37907522672299998</v>
      </c>
      <c r="AS94" s="3">
        <v>-1.5921046211028</v>
      </c>
      <c r="AT94" s="3">
        <v>-1.0596352378886</v>
      </c>
      <c r="AU94" s="3">
        <v>0.3370995210837</v>
      </c>
      <c r="AV94" s="3">
        <v>0.42964162000759998</v>
      </c>
      <c r="AW94" s="3">
        <v>-0.9</v>
      </c>
    </row>
    <row r="95" spans="1:49" s="13" customFormat="1">
      <c r="A95">
        <v>5</v>
      </c>
      <c r="B95" t="s">
        <v>404</v>
      </c>
      <c r="C95">
        <v>101050301</v>
      </c>
      <c r="D95" t="s">
        <v>475</v>
      </c>
      <c r="E95" s="3">
        <v>-1.0455470608985999</v>
      </c>
      <c r="F95" s="3">
        <v>1.0118963408157999</v>
      </c>
      <c r="G95" s="3">
        <v>1.025055770197</v>
      </c>
      <c r="H95" s="3">
        <v>-0.38285871494450002</v>
      </c>
      <c r="I95" s="3">
        <v>0.4148430242783</v>
      </c>
      <c r="J95" s="3">
        <v>9.3700483803179004</v>
      </c>
      <c r="K95" s="3">
        <v>2.0380869061125999</v>
      </c>
      <c r="L95" s="3">
        <v>0.1926314511775</v>
      </c>
      <c r="M95" s="3">
        <v>0.55410918915009999</v>
      </c>
      <c r="N95" s="3">
        <v>-0.50890746665889997</v>
      </c>
      <c r="O95" s="3">
        <v>-0.88931141497249999</v>
      </c>
      <c r="P95" s="3">
        <v>0.32559829714529998</v>
      </c>
      <c r="Q95" s="3">
        <v>0.13003713649179999</v>
      </c>
      <c r="R95" s="3">
        <v>-1.2579236646895</v>
      </c>
      <c r="S95" s="3">
        <v>1.7961981387103001</v>
      </c>
      <c r="T95" s="3">
        <v>4.2481613794399999</v>
      </c>
      <c r="U95" s="3">
        <v>0.86993330663830004</v>
      </c>
      <c r="V95" s="3">
        <v>0.33888509016250001</v>
      </c>
      <c r="W95" s="3">
        <v>8.9590242094199996E-2</v>
      </c>
      <c r="X95" s="3">
        <v>3.5234374863600003E-2</v>
      </c>
      <c r="Y95" s="3">
        <v>0.43535836180670001</v>
      </c>
      <c r="Z95" s="3">
        <v>-0.16572051004970001</v>
      </c>
      <c r="AA95" s="3">
        <v>0.99700871827299997</v>
      </c>
      <c r="AB95" s="3">
        <v>8.23145640958E-2</v>
      </c>
      <c r="AC95" s="3">
        <v>9.5909132269899999E-2</v>
      </c>
      <c r="AD95" s="3">
        <v>-0.67428606586569995</v>
      </c>
      <c r="AE95" s="3">
        <v>0.39949363803389998</v>
      </c>
      <c r="AF95" s="3">
        <v>-0.56628862662190005</v>
      </c>
      <c r="AG95" s="3">
        <v>-0.70027350652749998</v>
      </c>
      <c r="AH95" s="3">
        <v>-1.1042528948774999</v>
      </c>
      <c r="AI95" s="3">
        <v>-0.59541929555670003</v>
      </c>
      <c r="AJ95" s="3">
        <v>-0.51891990346420003</v>
      </c>
      <c r="AK95" s="3">
        <v>-1.1663616332861</v>
      </c>
      <c r="AL95" s="3">
        <v>-0.14010925626029999</v>
      </c>
      <c r="AM95" s="3">
        <v>-0.1236219624588</v>
      </c>
      <c r="AN95" s="3">
        <v>-4.79998737083E-2</v>
      </c>
      <c r="AO95" s="3">
        <v>0.65626841916750001</v>
      </c>
      <c r="AP95" s="3">
        <v>-7.6422339736500006E-2</v>
      </c>
      <c r="AQ95" s="3">
        <v>-0.35019356009570002</v>
      </c>
      <c r="AR95" s="3">
        <v>-0.37907522672299998</v>
      </c>
      <c r="AS95" s="3">
        <v>-1.5921046211028</v>
      </c>
      <c r="AT95" s="3">
        <v>-1.0596352378886</v>
      </c>
      <c r="AU95" s="3">
        <v>0.3370995210837</v>
      </c>
      <c r="AV95" s="3">
        <v>0.42964162000759998</v>
      </c>
      <c r="AW95" s="3">
        <v>-0.9</v>
      </c>
    </row>
    <row r="96" spans="1:49" s="13" customFormat="1">
      <c r="A96">
        <v>3</v>
      </c>
      <c r="B96" t="s">
        <v>400</v>
      </c>
      <c r="C96">
        <v>10106</v>
      </c>
      <c r="D96" t="s">
        <v>476</v>
      </c>
      <c r="E96" s="3">
        <v>1.8708746844635999</v>
      </c>
      <c r="F96" s="3">
        <v>-2.7399092439702</v>
      </c>
      <c r="G96" s="3">
        <v>-2.7433035120725</v>
      </c>
      <c r="H96" s="3">
        <v>-1.1547086611270001</v>
      </c>
      <c r="I96" s="3">
        <v>0.71683190668109997</v>
      </c>
      <c r="J96" s="3">
        <v>-0.22251047001150001</v>
      </c>
      <c r="K96" s="3">
        <v>-0.993032341343</v>
      </c>
      <c r="L96" s="3">
        <v>0.64102246356350001</v>
      </c>
      <c r="M96" s="3">
        <v>-1.3028510638305999</v>
      </c>
      <c r="N96" s="3">
        <v>-1.928968308845</v>
      </c>
      <c r="O96" s="3">
        <v>1.6060622042871</v>
      </c>
      <c r="P96" s="3">
        <v>1.365318646118</v>
      </c>
      <c r="Q96" s="3">
        <v>-0.85999857083139997</v>
      </c>
      <c r="R96" s="3">
        <v>4.6156097843176003</v>
      </c>
      <c r="S96" s="3">
        <v>0.45962008546900002</v>
      </c>
      <c r="T96" s="3">
        <v>5.9524149840000002E-4</v>
      </c>
      <c r="U96" s="3">
        <v>-1.0603329497591001</v>
      </c>
      <c r="V96" s="3">
        <v>0.65213769700659996</v>
      </c>
      <c r="W96" s="3">
        <v>4.6574748976985001</v>
      </c>
      <c r="X96" s="3">
        <v>3.0988361776411</v>
      </c>
      <c r="Y96" s="3">
        <v>-0.78687724421689997</v>
      </c>
      <c r="Z96" s="3">
        <v>0.84868456799390002</v>
      </c>
      <c r="AA96" s="3">
        <v>-0.56437841568290004</v>
      </c>
      <c r="AB96" s="3">
        <v>1.2117287555208001</v>
      </c>
      <c r="AC96" s="3">
        <v>1.5516701560420001</v>
      </c>
      <c r="AD96" s="3">
        <v>-9.5654870891447992</v>
      </c>
      <c r="AE96" s="3">
        <v>-4.2780387434048004</v>
      </c>
      <c r="AF96" s="3">
        <v>2.7071627922128001</v>
      </c>
      <c r="AG96" s="3">
        <v>-1.4737733527335</v>
      </c>
      <c r="AH96" s="3">
        <v>-2.9104062961661001</v>
      </c>
      <c r="AI96" s="3">
        <v>-0.65964529977870001</v>
      </c>
      <c r="AJ96" s="3">
        <v>0.25415925153739999</v>
      </c>
      <c r="AK96" s="3">
        <v>-0.1218411040752</v>
      </c>
      <c r="AL96" s="3">
        <v>1.5368676030766</v>
      </c>
      <c r="AM96" s="3">
        <v>0.28316737366270001</v>
      </c>
      <c r="AN96" s="3">
        <v>1.0509512865013999</v>
      </c>
      <c r="AO96" s="3">
        <v>2.1567517605513</v>
      </c>
      <c r="AP96" s="3">
        <v>-1.8498057871406</v>
      </c>
      <c r="AQ96" s="3">
        <v>-0.70194284504860005</v>
      </c>
      <c r="AR96" s="3">
        <v>4.5196393675269997</v>
      </c>
      <c r="AS96" s="3">
        <v>2.3987333800969002</v>
      </c>
      <c r="AT96" s="3">
        <v>-5.3338539606166</v>
      </c>
      <c r="AU96" s="3">
        <v>1.9277103319882001</v>
      </c>
      <c r="AV96" s="3">
        <v>2.1289335009963999</v>
      </c>
      <c r="AW96" s="3">
        <v>2.61</v>
      </c>
    </row>
    <row r="97" spans="1:49" s="13" customFormat="1">
      <c r="A97">
        <v>4</v>
      </c>
      <c r="B97" t="s">
        <v>402</v>
      </c>
      <c r="C97">
        <v>1010601</v>
      </c>
      <c r="D97" t="s">
        <v>477</v>
      </c>
      <c r="E97" s="3">
        <v>3.0963276119244001</v>
      </c>
      <c r="F97" s="3">
        <v>-1.4519523632225</v>
      </c>
      <c r="G97" s="3">
        <v>-1.6079811180954</v>
      </c>
      <c r="H97" s="3">
        <v>-0.3892534379307</v>
      </c>
      <c r="I97" s="3">
        <v>2.4533289292435998</v>
      </c>
      <c r="J97" s="3">
        <v>1.2483225761493</v>
      </c>
      <c r="K97" s="3">
        <v>-1.9913233038777001</v>
      </c>
      <c r="L97" s="3">
        <v>-2.6397900585562</v>
      </c>
      <c r="M97" s="3">
        <v>-4.0898007025640002</v>
      </c>
      <c r="N97" s="3">
        <v>1.4444607489164001</v>
      </c>
      <c r="O97" s="3">
        <v>0.68916774925540003</v>
      </c>
      <c r="P97" s="3">
        <v>0.78584060153949997</v>
      </c>
      <c r="Q97" s="3">
        <v>1.2493059468115</v>
      </c>
      <c r="R97" s="3">
        <v>4.8312325913973</v>
      </c>
      <c r="S97" s="3">
        <v>-1.0784899818472999</v>
      </c>
      <c r="T97" s="3">
        <v>-1.7897525952124</v>
      </c>
      <c r="U97" s="3">
        <v>-0.68395818409679998</v>
      </c>
      <c r="V97" s="3">
        <v>0.26301966421310002</v>
      </c>
      <c r="W97" s="3">
        <v>6.3447729832366999</v>
      </c>
      <c r="X97" s="3">
        <v>2.6319511418952</v>
      </c>
      <c r="Y97" s="3">
        <v>-2.192736660689</v>
      </c>
      <c r="Z97" s="3">
        <v>3.3966907905613999</v>
      </c>
      <c r="AA97" s="3">
        <v>-0.62925656567379995</v>
      </c>
      <c r="AB97" s="3">
        <v>4.5721396247583002</v>
      </c>
      <c r="AC97" s="3">
        <v>3.4198022976477001</v>
      </c>
      <c r="AD97" s="3">
        <v>-14.1504837135759</v>
      </c>
      <c r="AE97" s="3">
        <v>-9.3248929579449005</v>
      </c>
      <c r="AF97" s="3">
        <v>1.3167356701638</v>
      </c>
      <c r="AG97" s="3">
        <v>-1.7815859298804999</v>
      </c>
      <c r="AH97" s="3">
        <v>-3.0878874146805</v>
      </c>
      <c r="AI97" s="3">
        <v>4.35209639249E-2</v>
      </c>
      <c r="AJ97" s="3">
        <v>-1.3172685536108999</v>
      </c>
      <c r="AK97" s="3">
        <v>-0.14299211645509999</v>
      </c>
      <c r="AL97" s="3">
        <v>2.848546343262</v>
      </c>
      <c r="AM97" s="3">
        <v>-0.61808436471170003</v>
      </c>
      <c r="AN97" s="3">
        <v>1.4586976165029</v>
      </c>
      <c r="AO97" s="3">
        <v>5.2669416190582998</v>
      </c>
      <c r="AP97" s="3">
        <v>-3.4814116383711999</v>
      </c>
      <c r="AQ97" s="3">
        <v>-0.4130067024738</v>
      </c>
      <c r="AR97" s="3">
        <v>5.0318102837297003</v>
      </c>
      <c r="AS97" s="3">
        <v>7.6717784967396003</v>
      </c>
      <c r="AT97" s="3">
        <v>-7.3591185449841996</v>
      </c>
      <c r="AU97" s="3">
        <v>0.98452677365959995</v>
      </c>
      <c r="AV97" s="3">
        <v>3.6606952140328999</v>
      </c>
      <c r="AW97" s="3">
        <v>7.84</v>
      </c>
    </row>
    <row r="98" spans="1:49" s="13" customFormat="1">
      <c r="A98">
        <v>5</v>
      </c>
      <c r="B98" t="s">
        <v>404</v>
      </c>
      <c r="C98">
        <v>101060101</v>
      </c>
      <c r="D98" t="s">
        <v>478</v>
      </c>
      <c r="E98" s="3">
        <v>4.4493045507476001</v>
      </c>
      <c r="F98" s="3">
        <v>-0.42111480996739997</v>
      </c>
      <c r="G98" s="3">
        <v>-6.1925960831881</v>
      </c>
      <c r="H98" s="3">
        <v>-3.8410721675096</v>
      </c>
      <c r="I98" s="3">
        <v>7.4466211362881003</v>
      </c>
      <c r="J98" s="3">
        <v>0.54052546410369995</v>
      </c>
      <c r="K98" s="3">
        <v>0.15482945808859999</v>
      </c>
      <c r="L98" s="3">
        <v>1.1546034597602</v>
      </c>
      <c r="M98" s="3">
        <v>-11.517458479195</v>
      </c>
      <c r="N98" s="3">
        <v>6.6422163198710003</v>
      </c>
      <c r="O98" s="3">
        <v>3.4037824376396002</v>
      </c>
      <c r="P98" s="3">
        <v>4.1898314735372004</v>
      </c>
      <c r="Q98" s="3">
        <v>0.342003537814</v>
      </c>
      <c r="R98" s="3">
        <v>-2.6418944108837001</v>
      </c>
      <c r="S98" s="3">
        <v>-3.6498816972218999</v>
      </c>
      <c r="T98" s="3">
        <v>-9.7947916480919996</v>
      </c>
      <c r="U98" s="3">
        <v>-3.1458235633435998</v>
      </c>
      <c r="V98" s="3">
        <v>14.485888602209601</v>
      </c>
      <c r="W98" s="3">
        <v>26.188722982692202</v>
      </c>
      <c r="X98" s="3">
        <v>4.7066451377060003</v>
      </c>
      <c r="Y98" s="3">
        <v>-3.6975984226361001</v>
      </c>
      <c r="Z98" s="3">
        <v>11.6014569078664</v>
      </c>
      <c r="AA98" s="3">
        <v>8.3053616542271005</v>
      </c>
      <c r="AB98" s="3">
        <v>12.4988977802543</v>
      </c>
      <c r="AC98" s="3">
        <v>6.3664901311120996</v>
      </c>
      <c r="AD98" s="3">
        <v>-33.255294008477698</v>
      </c>
      <c r="AE98" s="3">
        <v>-23.967051266719501</v>
      </c>
      <c r="AF98" s="3">
        <v>4.2393289881699001</v>
      </c>
      <c r="AG98" s="3">
        <v>-4.2687725754674002</v>
      </c>
      <c r="AH98" s="3">
        <v>-5.5276690718208004</v>
      </c>
      <c r="AI98" s="3">
        <v>-2.1104484814043998</v>
      </c>
      <c r="AJ98" s="3">
        <v>-0.89140616918019999</v>
      </c>
      <c r="AK98" s="3">
        <v>-0.74631644841220002</v>
      </c>
      <c r="AL98" s="3">
        <v>13.204586121439</v>
      </c>
      <c r="AM98" s="3">
        <v>-2.1666704452381</v>
      </c>
      <c r="AN98" s="3">
        <v>-0.65403233469790001</v>
      </c>
      <c r="AO98" s="3">
        <v>8.4483481074982993</v>
      </c>
      <c r="AP98" s="3">
        <v>-7.9948653191736998</v>
      </c>
      <c r="AQ98" s="3">
        <v>-4.7577244645921999</v>
      </c>
      <c r="AR98" s="3">
        <v>6.1813490144683998</v>
      </c>
      <c r="AS98" s="3">
        <v>24.533665883751901</v>
      </c>
      <c r="AT98" s="3">
        <v>-9.1581234450557005</v>
      </c>
      <c r="AU98" s="3">
        <v>3.3316640691904</v>
      </c>
      <c r="AV98" s="3">
        <v>14.362556182936</v>
      </c>
      <c r="AW98" s="3">
        <v>16.45</v>
      </c>
    </row>
    <row r="99" spans="1:49" s="13" customFormat="1">
      <c r="A99">
        <v>5</v>
      </c>
      <c r="B99" t="s">
        <v>404</v>
      </c>
      <c r="C99">
        <v>101060102</v>
      </c>
      <c r="D99" t="s">
        <v>479</v>
      </c>
      <c r="E99" s="3">
        <v>1.1116160908998001</v>
      </c>
      <c r="F99" s="3">
        <v>1.0693225917389999</v>
      </c>
      <c r="G99" s="3">
        <v>2.8378470123533002</v>
      </c>
      <c r="H99" s="3">
        <v>3.6676963373264999</v>
      </c>
      <c r="I99" s="3">
        <v>4.1521630380198999</v>
      </c>
      <c r="J99" s="3">
        <v>2.7533372182192002</v>
      </c>
      <c r="K99" s="3">
        <v>-9.6675021667010004</v>
      </c>
      <c r="L99" s="3">
        <v>-8.0516901547998998</v>
      </c>
      <c r="M99" s="3">
        <v>0.1196277511345</v>
      </c>
      <c r="N99" s="3">
        <v>-0.94629837349930002</v>
      </c>
      <c r="O99" s="3">
        <v>-0.83942468655589997</v>
      </c>
      <c r="P99" s="3">
        <v>0.55885083559290005</v>
      </c>
      <c r="Q99" s="3">
        <v>2.1917005528500999</v>
      </c>
      <c r="R99" s="3">
        <v>18.9416278139709</v>
      </c>
      <c r="S99" s="3">
        <v>-0.18900862152190001</v>
      </c>
      <c r="T99" s="3">
        <v>4.0657219634524999</v>
      </c>
      <c r="U99" s="3">
        <v>-6.0293481322999998E-2</v>
      </c>
      <c r="V99" s="3">
        <v>-9.3438899402004001</v>
      </c>
      <c r="W99" s="3">
        <v>-5.2985706257330998</v>
      </c>
      <c r="X99" s="3">
        <v>-2.7537670560054002</v>
      </c>
      <c r="Y99" s="3">
        <v>-1.5770767715795</v>
      </c>
      <c r="Z99" s="3">
        <v>-2.2906628087162999</v>
      </c>
      <c r="AA99" s="3">
        <v>-8.4745900874171003</v>
      </c>
      <c r="AB99" s="3">
        <v>-3.0110052984200001E-2</v>
      </c>
      <c r="AC99" s="3">
        <v>0.72055886101809996</v>
      </c>
      <c r="AD99" s="3">
        <v>-1.6326846744137</v>
      </c>
      <c r="AE99" s="3">
        <v>-4.0525963555316</v>
      </c>
      <c r="AF99" s="3">
        <v>0.14626115646439999</v>
      </c>
      <c r="AG99" s="3">
        <v>-0.54163425748030003</v>
      </c>
      <c r="AH99" s="3">
        <v>-1.2375218925895</v>
      </c>
      <c r="AI99" s="3">
        <v>0.88857264645790002</v>
      </c>
      <c r="AJ99" s="3">
        <v>-3.4166901520612001</v>
      </c>
      <c r="AK99" s="3">
        <v>-1.4364472207084</v>
      </c>
      <c r="AL99" s="3">
        <v>1.7308710917751</v>
      </c>
      <c r="AM99" s="3">
        <v>1.0040039232119</v>
      </c>
      <c r="AN99" s="3">
        <v>2.6234178324978998</v>
      </c>
      <c r="AO99" s="3">
        <v>8.0494527627199997</v>
      </c>
      <c r="AP99" s="3">
        <v>-2.0787256317169001</v>
      </c>
      <c r="AQ99" s="3">
        <v>3.2271726971011998</v>
      </c>
      <c r="AR99" s="3">
        <v>9.3931824410505005</v>
      </c>
      <c r="AS99" s="3">
        <v>4.8404862564622002</v>
      </c>
      <c r="AT99" s="3">
        <v>-13.651493191448001</v>
      </c>
      <c r="AU99" s="3">
        <v>-2.6816306448240002</v>
      </c>
      <c r="AV99" s="3">
        <v>-5.0877945558251003</v>
      </c>
      <c r="AW99" s="3">
        <v>6.47</v>
      </c>
    </row>
    <row r="100" spans="1:49" s="13" customFormat="1">
      <c r="A100">
        <v>5</v>
      </c>
      <c r="B100" t="s">
        <v>404</v>
      </c>
      <c r="C100">
        <v>101060103</v>
      </c>
      <c r="D100" t="s">
        <v>480</v>
      </c>
      <c r="E100" s="3">
        <v>8.4731355576085008</v>
      </c>
      <c r="F100" s="3">
        <v>-4.2585463876449001</v>
      </c>
      <c r="G100" s="3">
        <v>-4.2014988909491997</v>
      </c>
      <c r="H100" s="3">
        <v>-2.1816799833023</v>
      </c>
      <c r="I100" s="3">
        <v>-1.5514526868469001</v>
      </c>
      <c r="J100" s="3">
        <v>1.0576920469905999</v>
      </c>
      <c r="K100" s="3">
        <v>6.3190681557076003</v>
      </c>
      <c r="L100" s="3">
        <v>0.60296273508989995</v>
      </c>
      <c r="M100" s="3">
        <v>-2.5788821078847999</v>
      </c>
      <c r="N100" s="3">
        <v>-0.26561632749629999</v>
      </c>
      <c r="O100" s="3">
        <v>-0.59033253055320001</v>
      </c>
      <c r="P100" s="3">
        <v>-7.0993225994299997E-2</v>
      </c>
      <c r="Q100" s="3">
        <v>0.67362238999570001</v>
      </c>
      <c r="R100" s="3">
        <v>-2.5406254135630002</v>
      </c>
      <c r="S100" s="3">
        <v>0.54270133411120003</v>
      </c>
      <c r="T100" s="3">
        <v>-2.1853298667012</v>
      </c>
      <c r="U100" s="3">
        <v>0.35602408433499999</v>
      </c>
      <c r="V100" s="3">
        <v>1.9445051469776999</v>
      </c>
      <c r="W100" s="3">
        <v>2.6562646695762999</v>
      </c>
      <c r="X100" s="3">
        <v>5.1169921396465998</v>
      </c>
      <c r="Y100" s="3">
        <v>-2.4167497177374999</v>
      </c>
      <c r="Z100" s="3">
        <v>1.0780129303073001</v>
      </c>
      <c r="AA100" s="3">
        <v>-4.4698232300698999</v>
      </c>
      <c r="AB100" s="3">
        <v>-1.5779705491545</v>
      </c>
      <c r="AC100" s="3">
        <v>3.9511583690330001</v>
      </c>
      <c r="AD100" s="3">
        <v>-1.8199714707862999</v>
      </c>
      <c r="AE100" s="3">
        <v>-2.4194181311994001</v>
      </c>
      <c r="AF100" s="3">
        <v>0.37319417156000001</v>
      </c>
      <c r="AG100" s="3">
        <v>-1.7736617566943</v>
      </c>
      <c r="AH100" s="3">
        <v>-1.8103668518560001</v>
      </c>
      <c r="AI100" s="3">
        <v>2.3581869036617</v>
      </c>
      <c r="AJ100" s="3">
        <v>-0.22486867519350001</v>
      </c>
      <c r="AK100" s="3">
        <v>4.2035035120000001E-2</v>
      </c>
      <c r="AL100" s="3">
        <v>-3.2091232407318002</v>
      </c>
      <c r="AM100" s="3">
        <v>-0.38478180899320003</v>
      </c>
      <c r="AN100" s="3">
        <v>2.8929391339817001</v>
      </c>
      <c r="AO100" s="3">
        <v>2.3630264815742001</v>
      </c>
      <c r="AP100" s="3">
        <v>-1.9280729532573</v>
      </c>
      <c r="AQ100" s="3">
        <v>0.65443318427420005</v>
      </c>
      <c r="AR100" s="3">
        <v>0.88842208375730003</v>
      </c>
      <c r="AS100" s="3">
        <v>1.2934485598390999</v>
      </c>
      <c r="AT100" s="3">
        <v>0.62412384934940002</v>
      </c>
      <c r="AU100" s="3">
        <v>0.52167475902899996</v>
      </c>
      <c r="AV100" s="3">
        <v>1.5314496385048999</v>
      </c>
      <c r="AW100" s="3">
        <v>3.43</v>
      </c>
    </row>
    <row r="101" spans="1:49" s="13" customFormat="1">
      <c r="A101">
        <v>5</v>
      </c>
      <c r="B101" t="s">
        <v>404</v>
      </c>
      <c r="C101">
        <v>101060104</v>
      </c>
      <c r="D101" t="s">
        <v>481</v>
      </c>
      <c r="E101" s="3">
        <v>-1.6497831262913001</v>
      </c>
      <c r="F101" s="3">
        <v>-3.0880898046237002</v>
      </c>
      <c r="G101" s="3">
        <v>1.0497207057499001</v>
      </c>
      <c r="H101" s="3">
        <v>-0.195902611339</v>
      </c>
      <c r="I101" s="3">
        <v>-1.9370487824392999</v>
      </c>
      <c r="J101" s="3">
        <v>-0.12687557919260001</v>
      </c>
      <c r="K101" s="3">
        <v>-0.85907332704149997</v>
      </c>
      <c r="L101" s="3">
        <v>-3.1423775423556002</v>
      </c>
      <c r="M101" s="3">
        <v>-1.7177289482410001</v>
      </c>
      <c r="N101" s="3">
        <v>0.54870448006740002</v>
      </c>
      <c r="O101" s="3">
        <v>0.86608916080330001</v>
      </c>
      <c r="P101" s="3">
        <v>-2.5806147998648998</v>
      </c>
      <c r="Q101" s="3">
        <v>1.8722123203365999</v>
      </c>
      <c r="R101" s="3">
        <v>3.1885630670384</v>
      </c>
      <c r="S101" s="3">
        <v>-0.96067461375130003</v>
      </c>
      <c r="T101" s="3">
        <v>-0.9679910421365</v>
      </c>
      <c r="U101" s="3">
        <v>-3.4872235458799999E-2</v>
      </c>
      <c r="V101" s="3">
        <v>-0.63121329454249997</v>
      </c>
      <c r="W101" s="3">
        <v>3.4331453209390999</v>
      </c>
      <c r="X101" s="3">
        <v>4.6341469973176004</v>
      </c>
      <c r="Y101" s="3">
        <v>-0.30777408383440003</v>
      </c>
      <c r="Z101" s="3">
        <v>0.99784644901139996</v>
      </c>
      <c r="AA101" s="3">
        <v>-1.2248076807004999</v>
      </c>
      <c r="AB101" s="3">
        <v>1.9029897860789</v>
      </c>
      <c r="AC101" s="3">
        <v>-0.1151095076394</v>
      </c>
      <c r="AD101" s="3">
        <v>-9.0282148807599993E-2</v>
      </c>
      <c r="AE101" s="3">
        <v>-1.1146760457347999</v>
      </c>
      <c r="AF101" s="3">
        <v>0.32162403111769999</v>
      </c>
      <c r="AG101" s="3">
        <v>-0.24215633913519999</v>
      </c>
      <c r="AH101" s="3">
        <v>-3.8288487690854001</v>
      </c>
      <c r="AI101" s="3">
        <v>-1.0649619065459</v>
      </c>
      <c r="AJ101" s="3">
        <v>-0.3977176111972</v>
      </c>
      <c r="AK101" s="3">
        <v>1.9160570545333</v>
      </c>
      <c r="AL101" s="3">
        <v>-0.50885147852629997</v>
      </c>
      <c r="AM101" s="3">
        <v>-0.88522328338470002</v>
      </c>
      <c r="AN101" s="3">
        <v>1.0777065511429</v>
      </c>
      <c r="AO101" s="3">
        <v>1.1300189916722001</v>
      </c>
      <c r="AP101" s="3">
        <v>-1.1952444119365999</v>
      </c>
      <c r="AQ101" s="3">
        <v>-1.1344494753083001</v>
      </c>
      <c r="AR101" s="3">
        <v>2.3659068436469002</v>
      </c>
      <c r="AS101" s="3">
        <v>-1.5359670638842999</v>
      </c>
      <c r="AT101" s="3">
        <v>-3.9008674035249</v>
      </c>
      <c r="AU101" s="3">
        <v>3.3141769603439002</v>
      </c>
      <c r="AV101" s="3">
        <v>2.2291560471377001</v>
      </c>
      <c r="AW101" s="3">
        <v>0.62</v>
      </c>
    </row>
    <row r="102" spans="1:49" s="13" customFormat="1">
      <c r="A102">
        <v>4</v>
      </c>
      <c r="B102" t="s">
        <v>402</v>
      </c>
      <c r="C102">
        <v>1010602</v>
      </c>
      <c r="D102" t="s">
        <v>482</v>
      </c>
      <c r="E102" s="3">
        <v>-1.0344834763841999</v>
      </c>
      <c r="F102" s="3">
        <v>0.60558366206119996</v>
      </c>
      <c r="G102" s="3">
        <v>5.5502865832285</v>
      </c>
      <c r="H102" s="3">
        <v>5.2347192617782001</v>
      </c>
      <c r="I102" s="3">
        <v>-4.6351110687270998</v>
      </c>
      <c r="J102" s="3">
        <v>-8.3003843086118998</v>
      </c>
      <c r="K102" s="3">
        <v>0.52344583732159999</v>
      </c>
      <c r="L102" s="3">
        <v>-9.1290117596479998</v>
      </c>
      <c r="M102" s="3">
        <v>-4.8998997350152997</v>
      </c>
      <c r="N102" s="3">
        <v>-2.7363161763853001</v>
      </c>
      <c r="O102" s="3">
        <v>4.2866589272619997</v>
      </c>
      <c r="P102" s="3">
        <v>4.0301622095559004</v>
      </c>
      <c r="Q102" s="3">
        <v>4.9658532409685003</v>
      </c>
      <c r="R102" s="3">
        <v>10.676436928773001</v>
      </c>
      <c r="S102" s="3">
        <v>7.4143834670378004</v>
      </c>
      <c r="T102" s="3">
        <v>4.9100324461430001</v>
      </c>
      <c r="U102" s="3">
        <v>-7.7947037292605996</v>
      </c>
      <c r="V102" s="3">
        <v>-6.5927513931973003</v>
      </c>
      <c r="W102" s="3">
        <v>-4.8773248158365998</v>
      </c>
      <c r="X102" s="3">
        <v>-3.3267725533485</v>
      </c>
      <c r="Y102" s="3">
        <v>-2.4110591800166001</v>
      </c>
      <c r="Z102" s="3">
        <v>0.36920267833289999</v>
      </c>
      <c r="AA102" s="3">
        <v>1.2982573134758</v>
      </c>
      <c r="AB102" s="3">
        <v>1.3895524551717</v>
      </c>
      <c r="AC102" s="3">
        <v>1.9152847400077999</v>
      </c>
      <c r="AD102" s="3">
        <v>4.5791838699767</v>
      </c>
      <c r="AE102" s="3">
        <v>4.2339605209247004</v>
      </c>
      <c r="AF102" s="3">
        <v>17.1943489475474</v>
      </c>
      <c r="AG102" s="3">
        <v>-2.3636550490114998</v>
      </c>
      <c r="AH102" s="3">
        <v>-5.9801647963546003</v>
      </c>
      <c r="AI102" s="3">
        <v>-5.4644959420644001</v>
      </c>
      <c r="AJ102" s="3">
        <v>-1.1220665638914</v>
      </c>
      <c r="AK102" s="3">
        <v>-4.6606936514591997</v>
      </c>
      <c r="AL102" s="3">
        <v>-4.7589353124390996</v>
      </c>
      <c r="AM102" s="3">
        <v>-1.225709995906</v>
      </c>
      <c r="AN102" s="3">
        <v>-2.2812983570576</v>
      </c>
      <c r="AO102" s="3">
        <v>11.8002871154929</v>
      </c>
      <c r="AP102" s="3">
        <v>4.0554814154671996</v>
      </c>
      <c r="AQ102" s="3">
        <v>9.1798696489722005</v>
      </c>
      <c r="AR102" s="3">
        <v>11.812262126218499</v>
      </c>
      <c r="AS102" s="3">
        <v>0.75247715638120005</v>
      </c>
      <c r="AT102" s="3">
        <v>-11.635639972634999</v>
      </c>
      <c r="AU102" s="3">
        <v>4.2089344914645999</v>
      </c>
      <c r="AV102" s="3">
        <v>1.4965947946928</v>
      </c>
      <c r="AW102" s="3">
        <v>0.6</v>
      </c>
    </row>
    <row r="103" spans="1:49" s="13" customFormat="1">
      <c r="A103">
        <v>5</v>
      </c>
      <c r="B103" t="s">
        <v>404</v>
      </c>
      <c r="C103">
        <v>101060201</v>
      </c>
      <c r="D103" t="s">
        <v>483</v>
      </c>
      <c r="E103" s="3">
        <v>6.8295611979478998</v>
      </c>
      <c r="F103" s="3">
        <v>1.5052440689721001</v>
      </c>
      <c r="G103" s="3">
        <v>19.939567832392001</v>
      </c>
      <c r="H103" s="3">
        <v>11.6069249183019</v>
      </c>
      <c r="I103" s="3">
        <v>-9.2226331057709992</v>
      </c>
      <c r="J103" s="3">
        <v>-14.4975519488735</v>
      </c>
      <c r="K103" s="3">
        <v>-10.1228360172788</v>
      </c>
      <c r="L103" s="3">
        <v>-19.4470929938932</v>
      </c>
      <c r="M103" s="3">
        <v>-9.5814932805923991</v>
      </c>
      <c r="N103" s="3">
        <v>-0.98470881072149996</v>
      </c>
      <c r="O103" s="3">
        <v>6.1560726207306997</v>
      </c>
      <c r="P103" s="3">
        <v>6.5580204691360002</v>
      </c>
      <c r="Q103" s="3">
        <v>15.930164898362699</v>
      </c>
      <c r="R103" s="3">
        <v>23.351236694658699</v>
      </c>
      <c r="S103" s="3">
        <v>21.725958252812202</v>
      </c>
      <c r="T103" s="3">
        <v>9.9206780419672</v>
      </c>
      <c r="U103" s="3">
        <v>-11.699181101346101</v>
      </c>
      <c r="V103" s="3">
        <v>-15.5236833950815</v>
      </c>
      <c r="W103" s="3">
        <v>-13.194989238698099</v>
      </c>
      <c r="X103" s="3">
        <v>-9.6017893501882998</v>
      </c>
      <c r="Y103" s="3">
        <v>-7.9164820821096997</v>
      </c>
      <c r="Z103" s="3">
        <v>4.2438482127233002</v>
      </c>
      <c r="AA103" s="3">
        <v>3.9477280578085998</v>
      </c>
      <c r="AB103" s="3">
        <v>3.1525882248399002</v>
      </c>
      <c r="AC103" s="3">
        <v>10.441365275505399</v>
      </c>
      <c r="AD103" s="3">
        <v>8.0208561941393004</v>
      </c>
      <c r="AE103" s="3">
        <v>14.8942497250699</v>
      </c>
      <c r="AF103" s="3">
        <v>31.273182281197201</v>
      </c>
      <c r="AG103" s="3">
        <v>-4.6623352499872004</v>
      </c>
      <c r="AH103" s="3">
        <v>-14.1692512873809</v>
      </c>
      <c r="AI103" s="3">
        <v>-15.9468081433332</v>
      </c>
      <c r="AJ103" s="3">
        <v>-13.2991401203082</v>
      </c>
      <c r="AK103" s="3">
        <v>-11.0757774248061</v>
      </c>
      <c r="AL103" s="3">
        <v>-5.2434739023855998</v>
      </c>
      <c r="AM103" s="3">
        <v>-4.7322341967234998</v>
      </c>
      <c r="AN103" s="3">
        <v>-4.4034734243400001E-2</v>
      </c>
      <c r="AO103" s="3">
        <v>16.003724602373701</v>
      </c>
      <c r="AP103" s="3">
        <v>12.226278623512901</v>
      </c>
      <c r="AQ103" s="3">
        <v>24.2211929628535</v>
      </c>
      <c r="AR103" s="3">
        <v>23.812216295571801</v>
      </c>
      <c r="AS103" s="3">
        <v>-1.6560105287672999</v>
      </c>
      <c r="AT103" s="3">
        <v>-20.5294103762478</v>
      </c>
      <c r="AU103" s="3">
        <v>-2.7112602076013999</v>
      </c>
      <c r="AV103" s="3">
        <v>-1.5696161673002</v>
      </c>
      <c r="AW103" s="3">
        <v>-5.1100000000000003</v>
      </c>
    </row>
    <row r="104" spans="1:49" s="13" customFormat="1">
      <c r="A104">
        <v>5</v>
      </c>
      <c r="B104" t="s">
        <v>404</v>
      </c>
      <c r="C104">
        <v>101060202</v>
      </c>
      <c r="D104" t="s">
        <v>484</v>
      </c>
      <c r="E104" s="3">
        <v>-6.4526550989298999</v>
      </c>
      <c r="F104" s="3">
        <v>-0.1022730789753</v>
      </c>
      <c r="G104" s="3">
        <v>-5.9534449777437999</v>
      </c>
      <c r="H104" s="3">
        <v>-1.2622230316314</v>
      </c>
      <c r="I104" s="3">
        <v>0.65183872493460004</v>
      </c>
      <c r="J104" s="3">
        <v>-1.8590456147837999</v>
      </c>
      <c r="K104" s="3">
        <v>10.1641581446891</v>
      </c>
      <c r="L104" s="3">
        <v>-1.5061306523196001</v>
      </c>
      <c r="M104" s="3">
        <v>-2.0712060040220002</v>
      </c>
      <c r="N104" s="3">
        <v>-3.7134991903671999</v>
      </c>
      <c r="O104" s="3">
        <v>3.2141981177893002</v>
      </c>
      <c r="P104" s="3">
        <v>2.5386248696965001</v>
      </c>
      <c r="Q104" s="3">
        <v>-1.7571208598817001</v>
      </c>
      <c r="R104" s="3">
        <v>1.5054400495219999</v>
      </c>
      <c r="S104" s="3">
        <v>-5.1695685177317001</v>
      </c>
      <c r="T104" s="3">
        <v>-0.7453084632036</v>
      </c>
      <c r="U104" s="3">
        <v>-2.9142930520971002</v>
      </c>
      <c r="V104" s="3">
        <v>3.5603722488663001</v>
      </c>
      <c r="W104" s="3">
        <v>2.8360716275434998</v>
      </c>
      <c r="X104" s="3">
        <v>1.5852286934043001</v>
      </c>
      <c r="Y104" s="3">
        <v>1.4239246076494001</v>
      </c>
      <c r="Z104" s="3">
        <v>-2.0812499770490001</v>
      </c>
      <c r="AA104" s="3">
        <v>-0.48559148739390001</v>
      </c>
      <c r="AB104" s="3">
        <v>0.1496455700339</v>
      </c>
      <c r="AC104" s="3">
        <v>-4.2607266933560997</v>
      </c>
      <c r="AD104" s="3">
        <v>1.7033100964917001</v>
      </c>
      <c r="AE104" s="3">
        <v>-5.227143446445</v>
      </c>
      <c r="AF104" s="3">
        <v>2.0464005016945999</v>
      </c>
      <c r="AG104" s="3">
        <v>0.81793360196870002</v>
      </c>
      <c r="AH104" s="3">
        <v>4.7381781776084004</v>
      </c>
      <c r="AI104" s="3">
        <v>5.7786323853927</v>
      </c>
      <c r="AJ104" s="3">
        <v>9.2563062883334002</v>
      </c>
      <c r="AK104" s="3">
        <v>-0.32193430156449998</v>
      </c>
      <c r="AL104" s="3">
        <v>-4.4665792682349004</v>
      </c>
      <c r="AM104" s="3">
        <v>0.87281597466869998</v>
      </c>
      <c r="AN104" s="3">
        <v>-3.5458206915276</v>
      </c>
      <c r="AO104" s="3">
        <v>9.3382102717019997</v>
      </c>
      <c r="AP104" s="3">
        <v>-1.0221528399969999</v>
      </c>
      <c r="AQ104" s="3">
        <v>-1.4185128356978001</v>
      </c>
      <c r="AR104" s="3">
        <v>1.1577526557814</v>
      </c>
      <c r="AS104" s="3">
        <v>3.3698321349342</v>
      </c>
      <c r="AT104" s="3">
        <v>-2.4405047015461001</v>
      </c>
      <c r="AU104" s="3">
        <v>10.0370400969759</v>
      </c>
      <c r="AV104" s="3">
        <v>3.7797467096076001</v>
      </c>
      <c r="AW104" s="3">
        <v>4.63</v>
      </c>
    </row>
    <row r="105" spans="1:49" s="13" customFormat="1">
      <c r="A105">
        <v>4</v>
      </c>
      <c r="B105" t="s">
        <v>402</v>
      </c>
      <c r="C105">
        <v>1010603</v>
      </c>
      <c r="D105" t="s">
        <v>485</v>
      </c>
      <c r="E105" s="3">
        <v>-0.46862037613559998</v>
      </c>
      <c r="F105" s="3">
        <v>4.8999604490099997E-2</v>
      </c>
      <c r="G105" s="3">
        <v>0.95121299410869997</v>
      </c>
      <c r="H105" s="3">
        <v>-0.97212191156039995</v>
      </c>
      <c r="I105" s="3">
        <v>-0.9537880101074</v>
      </c>
      <c r="J105" s="3">
        <v>-1.004064500943</v>
      </c>
      <c r="K105" s="3">
        <v>0.99708053841309996</v>
      </c>
      <c r="L105" s="3">
        <v>-0.1451402345883</v>
      </c>
      <c r="M105" s="3">
        <v>-0.4134509662161</v>
      </c>
      <c r="N105" s="3">
        <v>1.226197739819</v>
      </c>
      <c r="O105" s="3">
        <v>3.7768430334582002</v>
      </c>
      <c r="P105" s="3">
        <v>3.7148778705545</v>
      </c>
      <c r="Q105" s="3">
        <v>-2.8984397043507002</v>
      </c>
      <c r="R105" s="3">
        <v>3.1462828364845001</v>
      </c>
      <c r="S105" s="3">
        <v>2.6189463091302998</v>
      </c>
      <c r="T105" s="3">
        <v>2.5326247705489</v>
      </c>
      <c r="U105" s="3">
        <v>1.9518235245641999</v>
      </c>
      <c r="V105" s="3">
        <v>2.1792487867013</v>
      </c>
      <c r="W105" s="3">
        <v>0.7308299951503</v>
      </c>
      <c r="X105" s="3">
        <v>2.5452577303386001</v>
      </c>
      <c r="Y105" s="3">
        <v>6.1471696330315</v>
      </c>
      <c r="Z105" s="3">
        <v>-0.95945758088010002</v>
      </c>
      <c r="AA105" s="3">
        <v>9.2674958719E-2</v>
      </c>
      <c r="AB105" s="3">
        <v>-3.9652972710743999</v>
      </c>
      <c r="AC105" s="3">
        <v>-2.4287339065362001</v>
      </c>
      <c r="AD105" s="3">
        <v>-8.2513102197398993</v>
      </c>
      <c r="AE105" s="3">
        <v>0.84069084375119996</v>
      </c>
      <c r="AF105" s="3">
        <v>-3.2908644817899999E-2</v>
      </c>
      <c r="AG105" s="3">
        <v>-2.5336704261156</v>
      </c>
      <c r="AH105" s="3">
        <v>-2.6060035473183998</v>
      </c>
      <c r="AI105" s="3">
        <v>-0.22468435042990001</v>
      </c>
      <c r="AJ105" s="3">
        <v>1.3140228019121001</v>
      </c>
      <c r="AK105" s="3">
        <v>2.3679238148730999</v>
      </c>
      <c r="AL105" s="3">
        <v>0.64228427842979996</v>
      </c>
      <c r="AM105" s="3">
        <v>0.32409621829020002</v>
      </c>
      <c r="AN105" s="3">
        <v>1.0769940293311999</v>
      </c>
      <c r="AO105" s="3">
        <v>-3.2480644260384</v>
      </c>
      <c r="AP105" s="3">
        <v>0.6678474089177</v>
      </c>
      <c r="AQ105" s="3">
        <v>-5.1833867210284996</v>
      </c>
      <c r="AR105" s="3">
        <v>-1.5696045927436999</v>
      </c>
      <c r="AS105" s="3">
        <v>-1.419442286979</v>
      </c>
      <c r="AT105" s="3">
        <v>-5.0129558423719001</v>
      </c>
      <c r="AU105" s="3">
        <v>-3.5124175787121001</v>
      </c>
      <c r="AV105" s="3">
        <v>-9.2359097707100005E-2</v>
      </c>
      <c r="AW105" s="3">
        <v>-4.07</v>
      </c>
    </row>
    <row r="106" spans="1:49" s="13" customFormat="1">
      <c r="A106">
        <v>5</v>
      </c>
      <c r="B106" t="s">
        <v>404</v>
      </c>
      <c r="C106">
        <v>101060301</v>
      </c>
      <c r="D106" t="s">
        <v>486</v>
      </c>
      <c r="E106" s="3">
        <v>-0.46862037613559998</v>
      </c>
      <c r="F106" s="3">
        <v>4.8999604490099997E-2</v>
      </c>
      <c r="G106" s="3">
        <v>0.95121299410869997</v>
      </c>
      <c r="H106" s="3">
        <v>-0.97212191156039995</v>
      </c>
      <c r="I106" s="3">
        <v>-0.9537880101074</v>
      </c>
      <c r="J106" s="3">
        <v>-1.004064500943</v>
      </c>
      <c r="K106" s="3">
        <v>0.99708053841309996</v>
      </c>
      <c r="L106" s="3">
        <v>-0.1451402345883</v>
      </c>
      <c r="M106" s="3">
        <v>-0.4134509662161</v>
      </c>
      <c r="N106" s="3">
        <v>1.226197739819</v>
      </c>
      <c r="O106" s="3">
        <v>3.7768430334582002</v>
      </c>
      <c r="P106" s="3">
        <v>3.7148778705545</v>
      </c>
      <c r="Q106" s="3">
        <v>-2.8984397043507002</v>
      </c>
      <c r="R106" s="3">
        <v>3.1462828364845001</v>
      </c>
      <c r="S106" s="3">
        <v>2.6189463091302998</v>
      </c>
      <c r="T106" s="3">
        <v>2.5326247705489</v>
      </c>
      <c r="U106" s="3">
        <v>1.9518235245641999</v>
      </c>
      <c r="V106" s="3">
        <v>2.1792487867013</v>
      </c>
      <c r="W106" s="3">
        <v>0.7308299951503</v>
      </c>
      <c r="X106" s="3">
        <v>2.5452577303386001</v>
      </c>
      <c r="Y106" s="3">
        <v>6.1471696330315</v>
      </c>
      <c r="Z106" s="3">
        <v>-0.95945758088010002</v>
      </c>
      <c r="AA106" s="3">
        <v>9.2674958719E-2</v>
      </c>
      <c r="AB106" s="3">
        <v>-3.9652972710743999</v>
      </c>
      <c r="AC106" s="3">
        <v>-2.4287339065362001</v>
      </c>
      <c r="AD106" s="3">
        <v>-8.2513102197398993</v>
      </c>
      <c r="AE106" s="3">
        <v>0.84069084375119996</v>
      </c>
      <c r="AF106" s="3">
        <v>-3.2908644817899999E-2</v>
      </c>
      <c r="AG106" s="3">
        <v>-2.5336704261156</v>
      </c>
      <c r="AH106" s="3">
        <v>-2.6060035473183998</v>
      </c>
      <c r="AI106" s="3">
        <v>-0.22468435042990001</v>
      </c>
      <c r="AJ106" s="3">
        <v>1.3140228019121001</v>
      </c>
      <c r="AK106" s="3">
        <v>2.3679238148730999</v>
      </c>
      <c r="AL106" s="3">
        <v>0.64228427842979996</v>
      </c>
      <c r="AM106" s="3">
        <v>0.32409621829020002</v>
      </c>
      <c r="AN106" s="3">
        <v>1.0769940293311999</v>
      </c>
      <c r="AO106" s="3">
        <v>-3.2480644260384</v>
      </c>
      <c r="AP106" s="3">
        <v>0.6678474089177</v>
      </c>
      <c r="AQ106" s="3">
        <v>-5.1833867210284996</v>
      </c>
      <c r="AR106" s="3">
        <v>-1.5696045927436999</v>
      </c>
      <c r="AS106" s="3">
        <v>-1.419442286979</v>
      </c>
      <c r="AT106" s="3">
        <v>-5.0129558423719001</v>
      </c>
      <c r="AU106" s="3">
        <v>-3.5124175787121001</v>
      </c>
      <c r="AV106" s="3">
        <v>-9.2359097707100005E-2</v>
      </c>
      <c r="AW106" s="3">
        <v>-4.07</v>
      </c>
    </row>
    <row r="107" spans="1:49" s="13" customFormat="1">
      <c r="A107">
        <v>4</v>
      </c>
      <c r="B107" t="s">
        <v>402</v>
      </c>
      <c r="C107">
        <v>1010604</v>
      </c>
      <c r="D107" t="s">
        <v>487</v>
      </c>
      <c r="E107" s="3">
        <v>2.6247946558441999</v>
      </c>
      <c r="F107" s="3">
        <v>-5.7267848460017001</v>
      </c>
      <c r="G107" s="3">
        <v>-7.9865445852776</v>
      </c>
      <c r="H107" s="3">
        <v>-9.2318705103940992</v>
      </c>
      <c r="I107" s="3">
        <v>-1.7306679731785</v>
      </c>
      <c r="J107" s="3">
        <v>-1.2621402755472</v>
      </c>
      <c r="K107" s="3">
        <v>7.0985260226199998E-2</v>
      </c>
      <c r="L107" s="3">
        <v>-1.3066000836753999</v>
      </c>
      <c r="M107" s="3">
        <v>-1.2740091055216001</v>
      </c>
      <c r="N107" s="3">
        <v>-1.7286233725411999</v>
      </c>
      <c r="O107" s="3">
        <v>3.5298194690794999</v>
      </c>
      <c r="P107" s="3">
        <v>1.6717202117433001</v>
      </c>
      <c r="Q107" s="3">
        <v>-1.0596022864174</v>
      </c>
      <c r="R107" s="3">
        <v>-1.8097141204963001</v>
      </c>
      <c r="S107" s="3">
        <v>1.5986432093808001</v>
      </c>
      <c r="T107" s="3">
        <v>1.0476156062158</v>
      </c>
      <c r="U107" s="3">
        <v>-0.50981392326730002</v>
      </c>
      <c r="V107" s="3">
        <v>-0.70895250329860005</v>
      </c>
      <c r="W107" s="3">
        <v>3.258014127254</v>
      </c>
      <c r="X107" s="3">
        <v>-0.73247664754279995</v>
      </c>
      <c r="Y107" s="3">
        <v>-0.61755321715120004</v>
      </c>
      <c r="Z107" s="3">
        <v>0.49245660388279999</v>
      </c>
      <c r="AA107" s="3">
        <v>1.0863522149444</v>
      </c>
      <c r="AB107" s="3">
        <v>-9.677730917321</v>
      </c>
      <c r="AC107" s="3">
        <v>-1.1498961331993001</v>
      </c>
      <c r="AD107" s="3">
        <v>0.84539297944140002</v>
      </c>
      <c r="AE107" s="3">
        <v>0.73847056385080001</v>
      </c>
      <c r="AF107" s="3">
        <v>-0.39909212739299998</v>
      </c>
      <c r="AG107" s="3">
        <v>-2.9429828217658001</v>
      </c>
      <c r="AH107" s="3">
        <v>-2.4549509684770001</v>
      </c>
      <c r="AI107" s="3">
        <v>-2.8058333590781999</v>
      </c>
      <c r="AJ107" s="3">
        <v>0.46039930618980002</v>
      </c>
      <c r="AK107" s="3">
        <v>0.41711882254339999</v>
      </c>
      <c r="AL107" s="3">
        <v>-2.8890085486956001</v>
      </c>
      <c r="AM107" s="3">
        <v>4.5528068449413004</v>
      </c>
      <c r="AN107" s="3">
        <v>8.1482014433525993</v>
      </c>
      <c r="AO107" s="3">
        <v>2.0915137991422998</v>
      </c>
      <c r="AP107" s="3">
        <v>-1.1469253513630999</v>
      </c>
      <c r="AQ107" s="3">
        <v>-0.77399059740260001</v>
      </c>
      <c r="AR107" s="3">
        <v>-0.39539319379580001</v>
      </c>
      <c r="AS107" s="3">
        <v>0.69475164079850005</v>
      </c>
      <c r="AT107" s="3">
        <v>-1.556202639813</v>
      </c>
      <c r="AU107" s="3">
        <v>2.3875916397713</v>
      </c>
      <c r="AV107" s="3">
        <v>-0.95637307037719999</v>
      </c>
      <c r="AW107" s="3">
        <v>-1.96</v>
      </c>
    </row>
    <row r="108" spans="1:49" s="13" customFormat="1">
      <c r="A108">
        <v>5</v>
      </c>
      <c r="B108" t="s">
        <v>404</v>
      </c>
      <c r="C108">
        <v>101060401</v>
      </c>
      <c r="D108" t="s">
        <v>488</v>
      </c>
      <c r="E108" s="3">
        <v>2.6247946558441999</v>
      </c>
      <c r="F108" s="3">
        <v>-5.7267848460017001</v>
      </c>
      <c r="G108" s="3">
        <v>-7.9865445852776</v>
      </c>
      <c r="H108" s="3">
        <v>-9.2318705103940992</v>
      </c>
      <c r="I108" s="3">
        <v>-1.7306679731785</v>
      </c>
      <c r="J108" s="3">
        <v>-1.2621402755472</v>
      </c>
      <c r="K108" s="3">
        <v>7.0985260226199998E-2</v>
      </c>
      <c r="L108" s="3">
        <v>-1.3066000836753999</v>
      </c>
      <c r="M108" s="3">
        <v>-1.2740091055216001</v>
      </c>
      <c r="N108" s="3">
        <v>-1.7286233725411999</v>
      </c>
      <c r="O108" s="3">
        <v>3.5298194690794999</v>
      </c>
      <c r="P108" s="3">
        <v>1.6717202117433001</v>
      </c>
      <c r="Q108" s="3">
        <v>-1.0596022864174</v>
      </c>
      <c r="R108" s="3">
        <v>-1.8097141204963001</v>
      </c>
      <c r="S108" s="3">
        <v>1.5986432093808001</v>
      </c>
      <c r="T108" s="3">
        <v>1.0476156062158</v>
      </c>
      <c r="U108" s="3">
        <v>-0.50981392326730002</v>
      </c>
      <c r="V108" s="3">
        <v>-0.70895250329860005</v>
      </c>
      <c r="W108" s="3">
        <v>3.258014127254</v>
      </c>
      <c r="X108" s="3">
        <v>-0.73247664754279995</v>
      </c>
      <c r="Y108" s="3">
        <v>-0.61755321715120004</v>
      </c>
      <c r="Z108" s="3">
        <v>0.49245660388279999</v>
      </c>
      <c r="AA108" s="3">
        <v>1.0863522149444</v>
      </c>
      <c r="AB108" s="3">
        <v>-9.677730917321</v>
      </c>
      <c r="AC108" s="3">
        <v>-1.1498961331993001</v>
      </c>
      <c r="AD108" s="3">
        <v>0.84539297944140002</v>
      </c>
      <c r="AE108" s="3">
        <v>0.73847056385080001</v>
      </c>
      <c r="AF108" s="3">
        <v>-0.39909212739299998</v>
      </c>
      <c r="AG108" s="3">
        <v>-2.9429828217658001</v>
      </c>
      <c r="AH108" s="3">
        <v>-2.4549509684770001</v>
      </c>
      <c r="AI108" s="3">
        <v>-2.8058333590781999</v>
      </c>
      <c r="AJ108" s="3">
        <v>0.46039930618980002</v>
      </c>
      <c r="AK108" s="3">
        <v>0.41711882254339999</v>
      </c>
      <c r="AL108" s="3">
        <v>-2.8890085486956001</v>
      </c>
      <c r="AM108" s="3">
        <v>4.5528068449413004</v>
      </c>
      <c r="AN108" s="3">
        <v>8.1482014433525993</v>
      </c>
      <c r="AO108" s="3">
        <v>2.0915137991422998</v>
      </c>
      <c r="AP108" s="3">
        <v>-1.1469253513630999</v>
      </c>
      <c r="AQ108" s="3">
        <v>-0.77399059740260001</v>
      </c>
      <c r="AR108" s="3">
        <v>-0.39539319379580001</v>
      </c>
      <c r="AS108" s="3">
        <v>0.69475164079850005</v>
      </c>
      <c r="AT108" s="3">
        <v>-1.556202639813</v>
      </c>
      <c r="AU108" s="3">
        <v>2.3875916397713</v>
      </c>
      <c r="AV108" s="3">
        <v>-0.95637307037719999</v>
      </c>
      <c r="AW108" s="3">
        <v>-1.96</v>
      </c>
    </row>
    <row r="109" spans="1:49" s="13" customFormat="1">
      <c r="A109">
        <v>4</v>
      </c>
      <c r="B109" t="s">
        <v>402</v>
      </c>
      <c r="C109">
        <v>1010605</v>
      </c>
      <c r="D109" t="s">
        <v>489</v>
      </c>
      <c r="E109" s="3">
        <v>4.1402581823490996</v>
      </c>
      <c r="F109" s="3">
        <v>-11.275141120437199</v>
      </c>
      <c r="G109" s="3">
        <v>-16.0982093173061</v>
      </c>
      <c r="H109" s="3">
        <v>-7.0828228625155996</v>
      </c>
      <c r="I109" s="3">
        <v>5.3559279846254002</v>
      </c>
      <c r="J109" s="3">
        <v>5.5240971355103001</v>
      </c>
      <c r="K109" s="3">
        <v>-3.1530590257414</v>
      </c>
      <c r="L109" s="3">
        <v>24.8305254839219</v>
      </c>
      <c r="M109" s="3">
        <v>7.6540126456722</v>
      </c>
      <c r="N109" s="3">
        <v>-12.967145739502801</v>
      </c>
      <c r="O109" s="3">
        <v>-0.71954478332000005</v>
      </c>
      <c r="P109" s="3">
        <v>-2.2986006039248998</v>
      </c>
      <c r="Q109" s="3">
        <v>-9.3089737194968993</v>
      </c>
      <c r="R109" s="3">
        <v>5.7479378517001001</v>
      </c>
      <c r="S109" s="3">
        <v>-3.3943279851842001</v>
      </c>
      <c r="T109" s="3">
        <v>-3.7353255642596999</v>
      </c>
      <c r="U109" s="3">
        <v>-0.64429797513130005</v>
      </c>
      <c r="V109" s="3">
        <v>7.0878491389366003</v>
      </c>
      <c r="W109" s="3">
        <v>17.773224264018001</v>
      </c>
      <c r="X109" s="3">
        <v>13.358300501982299</v>
      </c>
      <c r="Y109" s="3">
        <v>-4.5478458905258003</v>
      </c>
      <c r="Z109" s="3">
        <v>-2.7839887680687001</v>
      </c>
      <c r="AA109" s="3">
        <v>-4.6248137117272003</v>
      </c>
      <c r="AB109" s="3">
        <v>2.6954853865757999</v>
      </c>
      <c r="AC109" s="3">
        <v>2.7641949030215001</v>
      </c>
      <c r="AD109" s="3">
        <v>-16.935662457020399</v>
      </c>
      <c r="AE109" s="3">
        <v>-8.5810478198628992</v>
      </c>
      <c r="AF109" s="3">
        <v>-1.4892763601379999</v>
      </c>
      <c r="AG109" s="3">
        <v>1.8353451398038001</v>
      </c>
      <c r="AH109" s="3">
        <v>-1.2890648942973</v>
      </c>
      <c r="AI109" s="3">
        <v>2.5240259012291002</v>
      </c>
      <c r="AJ109" s="3">
        <v>5.1870343049064997</v>
      </c>
      <c r="AK109" s="3">
        <v>1.0246038812766001</v>
      </c>
      <c r="AL109" s="3">
        <v>8.4164437348311001</v>
      </c>
      <c r="AM109" s="3">
        <v>1.6896592014064</v>
      </c>
      <c r="AN109" s="3">
        <v>0.1235520359079</v>
      </c>
      <c r="AO109" s="3">
        <v>-5.0649344025129999</v>
      </c>
      <c r="AP109" s="3">
        <v>-6.9548796116908003</v>
      </c>
      <c r="AQ109" s="3">
        <v>-5.6277059678986001</v>
      </c>
      <c r="AR109" s="3">
        <v>7.0884891187149002</v>
      </c>
      <c r="AS109" s="3">
        <v>-4.7443753055317002</v>
      </c>
      <c r="AT109" s="3">
        <v>4.725266125139</v>
      </c>
      <c r="AU109" s="3">
        <v>11.302770916110701</v>
      </c>
      <c r="AV109" s="3">
        <v>1.572881811457</v>
      </c>
      <c r="AW109" s="3">
        <v>0.11</v>
      </c>
    </row>
    <row r="110" spans="1:49" s="13" customFormat="1">
      <c r="A110">
        <v>5</v>
      </c>
      <c r="B110" t="s">
        <v>404</v>
      </c>
      <c r="C110">
        <v>101060501</v>
      </c>
      <c r="D110" t="s">
        <v>490</v>
      </c>
      <c r="E110" s="3">
        <v>9.9527759599770995</v>
      </c>
      <c r="F110" s="3">
        <v>-18.199454534904302</v>
      </c>
      <c r="G110" s="3">
        <v>-27.157115901797901</v>
      </c>
      <c r="H110" s="3">
        <v>-11.547870302137101</v>
      </c>
      <c r="I110" s="3">
        <v>14.3621336434077</v>
      </c>
      <c r="J110" s="3">
        <v>9.0465799363605992</v>
      </c>
      <c r="K110" s="3">
        <v>1.7442490598039</v>
      </c>
      <c r="L110" s="3">
        <v>30.369684447206499</v>
      </c>
      <c r="M110" s="3">
        <v>12.2101199158359</v>
      </c>
      <c r="N110" s="3">
        <v>-18.402364203982899</v>
      </c>
      <c r="O110" s="3">
        <v>-3.9917321465051998</v>
      </c>
      <c r="P110" s="3">
        <v>-3.6646451494719998</v>
      </c>
      <c r="Q110" s="3">
        <v>-10.041520218428801</v>
      </c>
      <c r="R110" s="3">
        <v>0.95797820296070002</v>
      </c>
      <c r="S110" s="3">
        <v>-6.2900262283444004</v>
      </c>
      <c r="T110" s="3">
        <v>-3.5269859942220001</v>
      </c>
      <c r="U110" s="3">
        <v>0.1326894437476</v>
      </c>
      <c r="V110" s="3">
        <v>18.695968613289899</v>
      </c>
      <c r="W110" s="3">
        <v>26.920186618399001</v>
      </c>
      <c r="X110" s="3">
        <v>17.7555547543042</v>
      </c>
      <c r="Y110" s="3">
        <v>-4.5511544409104996</v>
      </c>
      <c r="Z110" s="3">
        <v>-4.7292318882120004</v>
      </c>
      <c r="AA110" s="3">
        <v>-3.8460182926117001</v>
      </c>
      <c r="AB110" s="3">
        <v>4.4573876923719</v>
      </c>
      <c r="AC110" s="3">
        <v>6.8591057827541002</v>
      </c>
      <c r="AD110" s="3">
        <v>-28.416644678396199</v>
      </c>
      <c r="AE110" s="3">
        <v>-13.2267856144436</v>
      </c>
      <c r="AF110" s="3">
        <v>-2.6019936182275001</v>
      </c>
      <c r="AG110" s="3">
        <v>4.4107469632071998</v>
      </c>
      <c r="AH110" s="3">
        <v>-0.45617379465460001</v>
      </c>
      <c r="AI110" s="3">
        <v>2.4397323815968002</v>
      </c>
      <c r="AJ110" s="3">
        <v>9.0164411100644006</v>
      </c>
      <c r="AK110" s="3">
        <v>3.0849344352414998</v>
      </c>
      <c r="AL110" s="3">
        <v>11.597385324362</v>
      </c>
      <c r="AM110" s="3">
        <v>2.5361959633761</v>
      </c>
      <c r="AN110" s="3">
        <v>1.6197589439308999</v>
      </c>
      <c r="AO110" s="3">
        <v>-4.0457056091887997</v>
      </c>
      <c r="AP110" s="3">
        <v>-18.2408850437286</v>
      </c>
      <c r="AQ110" s="3">
        <v>-10.1460840791246</v>
      </c>
      <c r="AR110" s="3">
        <v>8.9692032736928002</v>
      </c>
      <c r="AS110" s="3">
        <v>-1.5558695907497</v>
      </c>
      <c r="AT110" s="3">
        <v>8.9822679948507993</v>
      </c>
      <c r="AU110" s="3">
        <v>19.606528468505999</v>
      </c>
      <c r="AV110" s="3">
        <v>3.4186236379300001</v>
      </c>
      <c r="AW110" s="3">
        <v>-2.23</v>
      </c>
    </row>
    <row r="111" spans="1:49" s="13" customFormat="1">
      <c r="A111">
        <v>5</v>
      </c>
      <c r="B111" t="s">
        <v>404</v>
      </c>
      <c r="C111">
        <v>101060502</v>
      </c>
      <c r="D111" t="s">
        <v>491</v>
      </c>
      <c r="E111" s="3">
        <v>-4.9829291381510004</v>
      </c>
      <c r="F111" s="3">
        <v>1.3014683457153999</v>
      </c>
      <c r="G111" s="3">
        <v>0.1213670537742</v>
      </c>
      <c r="H111" s="3">
        <v>-2.3183620776041001</v>
      </c>
      <c r="I111" s="3">
        <v>-3.3461886534744001</v>
      </c>
      <c r="J111" s="3">
        <v>1.4969714274242001</v>
      </c>
      <c r="K111" s="3">
        <v>-9.1684338918087001</v>
      </c>
      <c r="L111" s="3">
        <v>17.209346378875999</v>
      </c>
      <c r="M111" s="3">
        <v>0.68154271117910004</v>
      </c>
      <c r="N111" s="3">
        <v>-3.6968864937845001</v>
      </c>
      <c r="O111" s="3">
        <v>4.0092480179473</v>
      </c>
      <c r="P111" s="3">
        <v>-0.47632667605020002</v>
      </c>
      <c r="Q111" s="3">
        <v>-8.3630779099591006</v>
      </c>
      <c r="R111" s="3">
        <v>11.8196555814995</v>
      </c>
      <c r="S111" s="3">
        <v>-8.0305005238999999E-2</v>
      </c>
      <c r="T111" s="3">
        <v>-3.9589445601864002</v>
      </c>
      <c r="U111" s="3">
        <v>-1.4820198173776</v>
      </c>
      <c r="V111" s="3">
        <v>-5.6327657103027997</v>
      </c>
      <c r="W111" s="3">
        <v>5.1654661633573999</v>
      </c>
      <c r="X111" s="3">
        <v>6.0435401163576996</v>
      </c>
      <c r="Y111" s="3">
        <v>-4.5417343110384003</v>
      </c>
      <c r="Z111" s="3">
        <v>0.8089245541733</v>
      </c>
      <c r="AA111" s="3">
        <v>-5.9842439489299002</v>
      </c>
      <c r="AB111" s="3">
        <v>-0.44995885646919997</v>
      </c>
      <c r="AC111" s="3">
        <v>-4.9066347495398999</v>
      </c>
      <c r="AD111" s="3">
        <v>7.2322003649006001</v>
      </c>
      <c r="AE111" s="3">
        <v>-2.0527383915853998</v>
      </c>
      <c r="AF111" s="3">
        <v>-0.10403883674510001</v>
      </c>
      <c r="AG111" s="3">
        <v>-1.2906374850358999</v>
      </c>
      <c r="AH111" s="3">
        <v>-2.3584069262535001</v>
      </c>
      <c r="AI111" s="3">
        <v>2.6343580503661999</v>
      </c>
      <c r="AJ111" s="3">
        <v>0.18421220669419999</v>
      </c>
      <c r="AK111" s="3">
        <v>-1.9043542966653999</v>
      </c>
      <c r="AL111" s="3">
        <v>3.6644328067927998</v>
      </c>
      <c r="AM111" s="3">
        <v>0.32824021637259998</v>
      </c>
      <c r="AN111" s="3">
        <v>-2.3356354609808001</v>
      </c>
      <c r="AO111" s="3">
        <v>-6.8079998832289998</v>
      </c>
      <c r="AP111" s="3">
        <v>12.9183319826359</v>
      </c>
      <c r="AQ111" s="3">
        <v>0.13308477684020001</v>
      </c>
      <c r="AR111" s="3">
        <v>4.9367890411569997</v>
      </c>
      <c r="AS111" s="3">
        <v>-8.5324815096247999</v>
      </c>
      <c r="AT111" s="3">
        <v>-0.71802694825750002</v>
      </c>
      <c r="AU111" s="3">
        <v>-0.35238210116020002</v>
      </c>
      <c r="AV111" s="3">
        <v>-1.5367017887665999</v>
      </c>
      <c r="AW111" s="3">
        <v>4.25</v>
      </c>
    </row>
    <row r="112" spans="1:49" s="13" customFormat="1">
      <c r="A112">
        <v>4</v>
      </c>
      <c r="B112" t="s">
        <v>402</v>
      </c>
      <c r="C112">
        <v>1010606</v>
      </c>
      <c r="D112" t="s">
        <v>492</v>
      </c>
      <c r="E112" s="3">
        <v>-0.15859379183059999</v>
      </c>
      <c r="F112" s="3">
        <v>-0.1070344673494</v>
      </c>
      <c r="G112" s="3">
        <v>-0.4297661432903</v>
      </c>
      <c r="H112" s="3">
        <v>-0.33314119553799998</v>
      </c>
      <c r="I112" s="3">
        <v>0.21517560036790001</v>
      </c>
      <c r="J112" s="3">
        <v>-0.26783549606040002</v>
      </c>
      <c r="K112" s="3">
        <v>0.59320940442530001</v>
      </c>
      <c r="L112" s="3">
        <v>-0.76098456126210001</v>
      </c>
      <c r="M112" s="3">
        <v>-0.88947705289919998</v>
      </c>
      <c r="N112" s="3">
        <v>-1.1225364696253</v>
      </c>
      <c r="O112" s="3">
        <v>0.73772713231959997</v>
      </c>
      <c r="P112" s="3">
        <v>1.8024727081744001</v>
      </c>
      <c r="Q112" s="3">
        <v>-0.456060929615</v>
      </c>
      <c r="R112" s="3">
        <v>0.26820372280089999</v>
      </c>
      <c r="S112" s="3">
        <v>-2.5145400521622001</v>
      </c>
      <c r="T112" s="3">
        <v>-2.3164665461299999E-2</v>
      </c>
      <c r="U112" s="3">
        <v>1.8583167444377</v>
      </c>
      <c r="V112" s="3">
        <v>2.9441004233918999</v>
      </c>
      <c r="W112" s="3">
        <v>0.34961857572670002</v>
      </c>
      <c r="X112" s="3">
        <v>-9.8132721157000002E-2</v>
      </c>
      <c r="Y112" s="3">
        <v>0.16330728764899999</v>
      </c>
      <c r="Z112" s="3">
        <v>0.27073141011669999</v>
      </c>
      <c r="AA112" s="3">
        <v>2.4781911048713998</v>
      </c>
      <c r="AB112" s="3">
        <v>1.3931671171439</v>
      </c>
      <c r="AC112" s="3">
        <v>-0.37804345630390002</v>
      </c>
      <c r="AD112" s="3">
        <v>1.4888671395041</v>
      </c>
      <c r="AE112" s="3">
        <v>0.60459190384219996</v>
      </c>
      <c r="AF112" s="3">
        <v>0.1631756174151</v>
      </c>
      <c r="AG112" s="3">
        <v>0.14764054436890001</v>
      </c>
      <c r="AH112" s="3">
        <v>0.2490750846626</v>
      </c>
      <c r="AI112" s="3">
        <v>0.32068466079399999</v>
      </c>
      <c r="AJ112" s="3">
        <v>-0.4452446659848</v>
      </c>
      <c r="AK112" s="3">
        <v>-0.1679544245871</v>
      </c>
      <c r="AL112" s="3">
        <v>-0.91431730792599997</v>
      </c>
      <c r="AM112" s="3">
        <v>1.4074742393507</v>
      </c>
      <c r="AN112" s="3">
        <v>1.1356950655088001</v>
      </c>
      <c r="AO112" s="3">
        <v>-0.60804008759009998</v>
      </c>
      <c r="AP112" s="3">
        <v>-0.71632696816539998</v>
      </c>
      <c r="AQ112" s="3">
        <v>-0.79202671177189998</v>
      </c>
      <c r="AR112" s="3">
        <v>1.027200709915</v>
      </c>
      <c r="AS112" s="3">
        <v>0.69654644945999999</v>
      </c>
      <c r="AT112" s="3">
        <v>-0.53928239321810001</v>
      </c>
      <c r="AU112" s="3">
        <v>-2.6734381841894002</v>
      </c>
      <c r="AV112" s="3">
        <v>3.1790100035025999</v>
      </c>
      <c r="AW112" s="3">
        <v>0.06</v>
      </c>
    </row>
    <row r="113" spans="1:49" s="13" customFormat="1">
      <c r="A113">
        <v>5</v>
      </c>
      <c r="B113" t="s">
        <v>404</v>
      </c>
      <c r="C113">
        <v>101060601</v>
      </c>
      <c r="D113" t="s">
        <v>493</v>
      </c>
      <c r="E113" s="3">
        <v>-0.15859379183059999</v>
      </c>
      <c r="F113" s="3">
        <v>-0.1070344673494</v>
      </c>
      <c r="G113" s="3">
        <v>-0.4297661432903</v>
      </c>
      <c r="H113" s="3">
        <v>-0.33314119553799998</v>
      </c>
      <c r="I113" s="3">
        <v>0.21517560036790001</v>
      </c>
      <c r="J113" s="3">
        <v>-0.26783549606040002</v>
      </c>
      <c r="K113" s="3">
        <v>0.59320940442530001</v>
      </c>
      <c r="L113" s="3">
        <v>-0.76098456126210001</v>
      </c>
      <c r="M113" s="3">
        <v>-0.88947705289919998</v>
      </c>
      <c r="N113" s="3">
        <v>-1.1225364696253</v>
      </c>
      <c r="O113" s="3">
        <v>0.73772713231959997</v>
      </c>
      <c r="P113" s="3">
        <v>1.8024727081744001</v>
      </c>
      <c r="Q113" s="3">
        <v>-0.456060929615</v>
      </c>
      <c r="R113" s="3">
        <v>0.26820372280089999</v>
      </c>
      <c r="S113" s="3">
        <v>-2.5145400521622001</v>
      </c>
      <c r="T113" s="3">
        <v>-2.3164665461299999E-2</v>
      </c>
      <c r="U113" s="3">
        <v>1.8583167444377</v>
      </c>
      <c r="V113" s="3">
        <v>2.9441004233918999</v>
      </c>
      <c r="W113" s="3">
        <v>0.34961857572670002</v>
      </c>
      <c r="X113" s="3">
        <v>-9.8132721157000002E-2</v>
      </c>
      <c r="Y113" s="3">
        <v>0.16330728764899999</v>
      </c>
      <c r="Z113" s="3">
        <v>0.27073141011669999</v>
      </c>
      <c r="AA113" s="3">
        <v>2.4781911048713998</v>
      </c>
      <c r="AB113" s="3">
        <v>1.3931671171439</v>
      </c>
      <c r="AC113" s="3">
        <v>-0.37804345630390002</v>
      </c>
      <c r="AD113" s="3">
        <v>1.4888671395041</v>
      </c>
      <c r="AE113" s="3">
        <v>0.60459190384219996</v>
      </c>
      <c r="AF113" s="3">
        <v>0.1631756174151</v>
      </c>
      <c r="AG113" s="3">
        <v>0.14764054436890001</v>
      </c>
      <c r="AH113" s="3">
        <v>0.2490750846626</v>
      </c>
      <c r="AI113" s="3">
        <v>0.32068466079399999</v>
      </c>
      <c r="AJ113" s="3">
        <v>-0.4452446659848</v>
      </c>
      <c r="AK113" s="3">
        <v>-0.1679544245871</v>
      </c>
      <c r="AL113" s="3">
        <v>-0.91431730792599997</v>
      </c>
      <c r="AM113" s="3">
        <v>1.4074742393507</v>
      </c>
      <c r="AN113" s="3">
        <v>1.1356950655088001</v>
      </c>
      <c r="AO113" s="3">
        <v>-0.60804008759009998</v>
      </c>
      <c r="AP113" s="3">
        <v>-0.71632696816539998</v>
      </c>
      <c r="AQ113" s="3">
        <v>-0.79202671177189998</v>
      </c>
      <c r="AR113" s="3">
        <v>1.027200709915</v>
      </c>
      <c r="AS113" s="3">
        <v>0.69654644945999999</v>
      </c>
      <c r="AT113" s="3">
        <v>-0.53928239321810001</v>
      </c>
      <c r="AU113" s="3">
        <v>-2.6734381841894002</v>
      </c>
      <c r="AV113" s="3">
        <v>3.1790100035025999</v>
      </c>
      <c r="AW113" s="3">
        <v>0.06</v>
      </c>
    </row>
    <row r="114" spans="1:49" s="13" customFormat="1">
      <c r="A114">
        <v>3</v>
      </c>
      <c r="B114" t="s">
        <v>400</v>
      </c>
      <c r="C114">
        <v>10107</v>
      </c>
      <c r="D114" t="s">
        <v>494</v>
      </c>
      <c r="E114" s="3">
        <v>5.5463739798498004</v>
      </c>
      <c r="F114" s="3">
        <v>-11.322003916227001</v>
      </c>
      <c r="G114" s="3">
        <v>-8.2021648857969005</v>
      </c>
      <c r="H114" s="3">
        <v>-6.9183933555802</v>
      </c>
      <c r="I114" s="3">
        <v>-2.7781773709181001</v>
      </c>
      <c r="J114" s="3">
        <v>3.9267353828921001</v>
      </c>
      <c r="K114" s="3">
        <v>-6.1152793344437004</v>
      </c>
      <c r="L114" s="3">
        <v>2.3624807278505</v>
      </c>
      <c r="M114" s="3">
        <v>-3.3504024757587998</v>
      </c>
      <c r="N114" s="3">
        <v>1.5893242886558001</v>
      </c>
      <c r="O114" s="3">
        <v>2.2476863645698</v>
      </c>
      <c r="P114" s="3">
        <v>4.7044845688271</v>
      </c>
      <c r="Q114" s="3">
        <v>-1.4231428976877001</v>
      </c>
      <c r="R114" s="3">
        <v>1.7124693908291</v>
      </c>
      <c r="S114" s="3">
        <v>-1.0482236116762</v>
      </c>
      <c r="T114" s="3">
        <v>-2.5078906974402</v>
      </c>
      <c r="U114" s="3">
        <v>2.3812872564404</v>
      </c>
      <c r="V114" s="3">
        <v>5.530154892414</v>
      </c>
      <c r="W114" s="3">
        <v>23.931506139918501</v>
      </c>
      <c r="X114" s="3">
        <v>5.3031414400478996</v>
      </c>
      <c r="Y114" s="3">
        <v>-6.7559864696525</v>
      </c>
      <c r="Z114" s="3">
        <v>1.9435552070958999</v>
      </c>
      <c r="AA114" s="3">
        <v>4.0430378425782996</v>
      </c>
      <c r="AB114" s="3">
        <v>5.0244722779568001</v>
      </c>
      <c r="AC114" s="3">
        <v>-0.85849207135700001</v>
      </c>
      <c r="AD114" s="3">
        <v>-7.4795477144316997</v>
      </c>
      <c r="AE114" s="3">
        <v>-2.6503063317905</v>
      </c>
      <c r="AF114" s="3">
        <v>-3.05657429607</v>
      </c>
      <c r="AG114" s="3">
        <v>-3.1092525259552999</v>
      </c>
      <c r="AH114" s="3">
        <v>-1.1521423201945</v>
      </c>
      <c r="AI114" s="3">
        <v>0.43015180531300001</v>
      </c>
      <c r="AJ114" s="3">
        <v>5.7905608603261998</v>
      </c>
      <c r="AK114" s="3">
        <v>-6.9532305280806996</v>
      </c>
      <c r="AL114" s="3">
        <v>0.61235981968440001</v>
      </c>
      <c r="AM114" s="3">
        <v>-3.9715097164612998</v>
      </c>
      <c r="AN114" s="3">
        <v>11.617256853439001</v>
      </c>
      <c r="AO114" s="3">
        <v>2.2572651337063001</v>
      </c>
      <c r="AP114" s="3">
        <v>-4.3289054517911003</v>
      </c>
      <c r="AQ114" s="3">
        <v>1.0360422293380001</v>
      </c>
      <c r="AR114" s="3">
        <v>6.8617930452797999</v>
      </c>
      <c r="AS114" s="3">
        <v>-4.1168653354472999</v>
      </c>
      <c r="AT114" s="3">
        <v>-1.4390093379746001</v>
      </c>
      <c r="AU114" s="3">
        <v>2.5482803942594998</v>
      </c>
      <c r="AV114" s="3">
        <v>4.612170690778</v>
      </c>
      <c r="AW114" s="3">
        <v>-12.35</v>
      </c>
    </row>
    <row r="115" spans="1:49" s="13" customFormat="1">
      <c r="A115">
        <v>4</v>
      </c>
      <c r="B115" t="s">
        <v>402</v>
      </c>
      <c r="C115">
        <v>1010701</v>
      </c>
      <c r="D115" t="s">
        <v>495</v>
      </c>
      <c r="E115" s="3">
        <v>0.27604035858879999</v>
      </c>
      <c r="F115" s="3">
        <v>-4.5816407250940996</v>
      </c>
      <c r="G115" s="3">
        <v>-5.1858139820052003</v>
      </c>
      <c r="H115" s="3">
        <v>-6.2631497937824996</v>
      </c>
      <c r="I115" s="3">
        <v>2.0140687027927999</v>
      </c>
      <c r="J115" s="3">
        <v>-4.1218601750764998</v>
      </c>
      <c r="K115" s="3">
        <v>-4.0600625443142002</v>
      </c>
      <c r="L115" s="3">
        <v>2.900964344973</v>
      </c>
      <c r="M115" s="3">
        <v>-6.1957246385428002</v>
      </c>
      <c r="N115" s="3">
        <v>5.9326618576888999</v>
      </c>
      <c r="O115" s="3">
        <v>2.0820888034454001</v>
      </c>
      <c r="P115" s="3">
        <v>5.8343292608201001</v>
      </c>
      <c r="Q115" s="3">
        <v>1.9650969798007001</v>
      </c>
      <c r="R115" s="3">
        <v>4.7926394280742004</v>
      </c>
      <c r="S115" s="3">
        <v>-1.3300690897027001</v>
      </c>
      <c r="T115" s="3">
        <v>-4.8814961224396001</v>
      </c>
      <c r="U115" s="3">
        <v>-8.8302747860478004</v>
      </c>
      <c r="V115" s="3">
        <v>9.6916817547426</v>
      </c>
      <c r="W115" s="3">
        <v>27.564488738119501</v>
      </c>
      <c r="X115" s="3">
        <v>-0.52253573877449999</v>
      </c>
      <c r="Y115" s="3">
        <v>-5.4307983351422999</v>
      </c>
      <c r="Z115" s="3">
        <v>9.3251007925543998</v>
      </c>
      <c r="AA115" s="3">
        <v>8.7902349507199995E-2</v>
      </c>
      <c r="AB115" s="3">
        <v>-5.5304192251664999</v>
      </c>
      <c r="AC115" s="3">
        <v>-5.7947274215458</v>
      </c>
      <c r="AD115" s="3">
        <v>-9.4952408073321006</v>
      </c>
      <c r="AE115" s="3">
        <v>-4.1594292182338002</v>
      </c>
      <c r="AF115" s="3">
        <v>-1.2095551415785</v>
      </c>
      <c r="AG115" s="3">
        <v>-4.4012095085669003</v>
      </c>
      <c r="AH115" s="3">
        <v>3.9554539885111</v>
      </c>
      <c r="AI115" s="3">
        <v>0.32163059843690001</v>
      </c>
      <c r="AJ115" s="3">
        <v>-1.8139904320772999</v>
      </c>
      <c r="AK115" s="3">
        <v>2.1982460127976</v>
      </c>
      <c r="AL115" s="3">
        <v>3.158740326712</v>
      </c>
      <c r="AM115" s="3">
        <v>7.5463719949646997</v>
      </c>
      <c r="AN115" s="3">
        <v>17.386726668633699</v>
      </c>
      <c r="AO115" s="3">
        <v>6.4394867359274004</v>
      </c>
      <c r="AP115" s="3">
        <v>-7.7541088221008998</v>
      </c>
      <c r="AQ115" s="3">
        <v>-0.62564489469509998</v>
      </c>
      <c r="AR115" s="3">
        <v>-2.5631752811265001</v>
      </c>
      <c r="AS115" s="3">
        <v>-10.8535992138609</v>
      </c>
      <c r="AT115" s="3">
        <v>-8.2065654261608998</v>
      </c>
      <c r="AU115" s="3">
        <v>7.6130998162230004</v>
      </c>
      <c r="AV115" s="3">
        <v>3.4101446276971998</v>
      </c>
      <c r="AW115" s="3">
        <v>-4.43</v>
      </c>
    </row>
    <row r="116" spans="1:49" s="13" customFormat="1">
      <c r="A116">
        <v>5</v>
      </c>
      <c r="B116" t="s">
        <v>404</v>
      </c>
      <c r="C116">
        <v>101070101</v>
      </c>
      <c r="D116" t="s">
        <v>496</v>
      </c>
      <c r="E116" s="3">
        <v>3.5390543716858001</v>
      </c>
      <c r="F116" s="3">
        <v>-0.5536407760498</v>
      </c>
      <c r="G116" s="3">
        <v>-6.6830297535277001</v>
      </c>
      <c r="H116" s="3">
        <v>-5.4413517376233997</v>
      </c>
      <c r="I116" s="3">
        <v>-0.31032235751839998</v>
      </c>
      <c r="J116" s="3">
        <v>-1.4270785388497</v>
      </c>
      <c r="K116" s="3">
        <v>1.2078965467859999</v>
      </c>
      <c r="L116" s="3">
        <v>0.1065248641517</v>
      </c>
      <c r="M116" s="3">
        <v>-9.1986942066808002</v>
      </c>
      <c r="N116" s="3">
        <v>-1.1608995279426999</v>
      </c>
      <c r="O116" s="3">
        <v>4.0326582059643998</v>
      </c>
      <c r="P116" s="3">
        <v>5.1402981564271997</v>
      </c>
      <c r="Q116" s="3">
        <v>3.6413827451898002</v>
      </c>
      <c r="R116" s="3">
        <v>3.4800255976515002</v>
      </c>
      <c r="S116" s="3">
        <v>-4.1892529361376001</v>
      </c>
      <c r="T116" s="3">
        <v>-2.0588734003865001</v>
      </c>
      <c r="U116" s="3">
        <v>-2.6641620410250999</v>
      </c>
      <c r="V116" s="3">
        <v>7.2939884722155996</v>
      </c>
      <c r="W116" s="3">
        <v>33.968809179876203</v>
      </c>
      <c r="X116" s="3">
        <v>-9.7401088623914003</v>
      </c>
      <c r="Y116" s="3">
        <v>-7.9456009444940996</v>
      </c>
      <c r="Z116" s="3">
        <v>-1.4248235563992999</v>
      </c>
      <c r="AA116" s="3">
        <v>-2.0007337234009999</v>
      </c>
      <c r="AB116" s="3">
        <v>4.0231194636292003</v>
      </c>
      <c r="AC116" s="3">
        <v>-1.8617479048000001E-3</v>
      </c>
      <c r="AD116" s="3">
        <v>0.82404146254770005</v>
      </c>
      <c r="AE116" s="3">
        <v>-2.6941183207239998</v>
      </c>
      <c r="AF116" s="3">
        <v>1.9754523111538</v>
      </c>
      <c r="AG116" s="3">
        <v>-6.7664822303312002</v>
      </c>
      <c r="AH116" s="3">
        <v>0.6306653968525</v>
      </c>
      <c r="AI116" s="3">
        <v>-0.56566658898569999</v>
      </c>
      <c r="AJ116" s="3">
        <v>-2.6587964165854001</v>
      </c>
      <c r="AK116" s="3">
        <v>-0.2061052590222</v>
      </c>
      <c r="AL116" s="3">
        <v>2.0639150558315</v>
      </c>
      <c r="AM116" s="3">
        <v>0.2371172394869</v>
      </c>
      <c r="AN116" s="3">
        <v>14.157085909601101</v>
      </c>
      <c r="AO116" s="3">
        <v>12.565916542180799</v>
      </c>
      <c r="AP116" s="3">
        <v>-12.8100752147283</v>
      </c>
      <c r="AQ116" s="3">
        <v>-3.6498415979424998</v>
      </c>
      <c r="AR116" s="3">
        <v>1.2544494022782999</v>
      </c>
      <c r="AS116" s="3">
        <v>-2.5974081745084998</v>
      </c>
      <c r="AT116" s="3">
        <v>-5.9263307839335999</v>
      </c>
      <c r="AU116" s="3">
        <v>8.7394969448208997</v>
      </c>
      <c r="AV116" s="3">
        <v>3.3083213260275</v>
      </c>
      <c r="AW116" s="3">
        <v>-3.39</v>
      </c>
    </row>
    <row r="117" spans="1:49" s="13" customFormat="1">
      <c r="A117">
        <v>5</v>
      </c>
      <c r="B117" t="s">
        <v>404</v>
      </c>
      <c r="C117">
        <v>101070102</v>
      </c>
      <c r="D117" t="s">
        <v>497</v>
      </c>
      <c r="E117" s="3">
        <v>13.994281526161499</v>
      </c>
      <c r="F117" s="3">
        <v>-8.2116595554662997</v>
      </c>
      <c r="G117" s="3">
        <v>5.8784599304410996</v>
      </c>
      <c r="H117" s="3">
        <v>-5.2794052314517002</v>
      </c>
      <c r="I117" s="3">
        <v>-14.815295311938501</v>
      </c>
      <c r="J117" s="3">
        <v>-0.74459189286159999</v>
      </c>
      <c r="K117" s="3">
        <v>4.1857153144931001</v>
      </c>
      <c r="L117" s="3">
        <v>0.30679210124849998</v>
      </c>
      <c r="M117" s="3">
        <v>-8.6408009405497008</v>
      </c>
      <c r="N117" s="3">
        <v>28.411102193023499</v>
      </c>
      <c r="O117" s="3">
        <v>7.6402178625791999</v>
      </c>
      <c r="P117" s="3">
        <v>9.4665266406074995</v>
      </c>
      <c r="Q117" s="3">
        <v>1.4518768107671001</v>
      </c>
      <c r="R117" s="3">
        <v>8.1074666677971994</v>
      </c>
      <c r="S117" s="3">
        <v>-0.98420472617099997</v>
      </c>
      <c r="T117" s="3">
        <v>-13.1167349866181</v>
      </c>
      <c r="U117" s="3">
        <v>-19.821035863514702</v>
      </c>
      <c r="V117" s="3">
        <v>-11.6543309175796</v>
      </c>
      <c r="W117" s="3">
        <v>21.3676171178343</v>
      </c>
      <c r="X117" s="3">
        <v>40.667471263955797</v>
      </c>
      <c r="Y117" s="3">
        <v>8.4064915974204997</v>
      </c>
      <c r="Z117" s="3">
        <v>15.1814644946031</v>
      </c>
      <c r="AA117" s="3">
        <v>6.6568467692841997</v>
      </c>
      <c r="AB117" s="3">
        <v>-16.577889120915501</v>
      </c>
      <c r="AC117" s="3">
        <v>-11.7722985895366</v>
      </c>
      <c r="AD117" s="3">
        <v>-19.912143785646499</v>
      </c>
      <c r="AE117" s="3">
        <v>-14.9305062934299</v>
      </c>
      <c r="AF117" s="3">
        <v>-11.615136635222299</v>
      </c>
      <c r="AG117" s="3">
        <v>0.63167676148069996</v>
      </c>
      <c r="AH117" s="3">
        <v>18.488589334971401</v>
      </c>
      <c r="AI117" s="3">
        <v>-3.0983180462000002</v>
      </c>
      <c r="AJ117" s="3">
        <v>6.1287586907326004</v>
      </c>
      <c r="AK117" s="3">
        <v>8.1563349319420002</v>
      </c>
      <c r="AL117" s="3">
        <v>-7.8722039218760003</v>
      </c>
      <c r="AM117" s="3">
        <v>-2.0663874678275</v>
      </c>
      <c r="AN117" s="3">
        <v>31.609152689492799</v>
      </c>
      <c r="AO117" s="3">
        <v>27.5320443770573</v>
      </c>
      <c r="AP117" s="3">
        <v>12.7563077596105</v>
      </c>
      <c r="AQ117" s="3">
        <v>5.0403988512428004</v>
      </c>
      <c r="AR117" s="3">
        <v>-4.2013939791836998</v>
      </c>
      <c r="AS117" s="3">
        <v>-26.5872295285372</v>
      </c>
      <c r="AT117" s="3">
        <v>-26.340444251751499</v>
      </c>
      <c r="AU117" s="3">
        <v>5.3011580261687001</v>
      </c>
      <c r="AV117" s="3">
        <v>3.0609324993162002</v>
      </c>
      <c r="AW117" s="3">
        <v>-3.5</v>
      </c>
    </row>
    <row r="118" spans="1:49" s="13" customFormat="1">
      <c r="A118">
        <v>5</v>
      </c>
      <c r="B118" t="s">
        <v>404</v>
      </c>
      <c r="C118">
        <v>101070103</v>
      </c>
      <c r="D118" t="s">
        <v>498</v>
      </c>
      <c r="E118" s="3">
        <v>-2.1994484164440999</v>
      </c>
      <c r="F118" s="3">
        <v>-5.7639566292633999</v>
      </c>
      <c r="G118" s="3">
        <v>-8.8446640745692999</v>
      </c>
      <c r="H118" s="3">
        <v>-2.2376902184762</v>
      </c>
      <c r="I118" s="3">
        <v>18.207209317564502</v>
      </c>
      <c r="J118" s="3">
        <v>-10.8657197736966</v>
      </c>
      <c r="K118" s="3">
        <v>-13.517815665745999</v>
      </c>
      <c r="L118" s="3">
        <v>8.3909345224071998</v>
      </c>
      <c r="M118" s="3">
        <v>-1.2607996341229</v>
      </c>
      <c r="N118" s="3">
        <v>2.9145953480131999</v>
      </c>
      <c r="O118" s="3">
        <v>-4.6874147575713003</v>
      </c>
      <c r="P118" s="3">
        <v>2.8407253793699998</v>
      </c>
      <c r="Q118" s="3">
        <v>0.29914887835080001</v>
      </c>
      <c r="R118" s="3">
        <v>4.6714462061653999</v>
      </c>
      <c r="S118" s="3">
        <v>-0.1197968049172</v>
      </c>
      <c r="T118" s="3">
        <v>-2.5902354167030999</v>
      </c>
      <c r="U118" s="3">
        <v>-2.1734874798116999</v>
      </c>
      <c r="V118" s="3">
        <v>28.772213859088001</v>
      </c>
      <c r="W118" s="3">
        <v>26.480843276051299</v>
      </c>
      <c r="X118" s="3">
        <v>-17.1641363132285</v>
      </c>
      <c r="Y118" s="3">
        <v>-20.131670545347799</v>
      </c>
      <c r="Z118" s="3">
        <v>23.2494503948746</v>
      </c>
      <c r="AA118" s="3">
        <v>-5.0690577034795998</v>
      </c>
      <c r="AB118" s="3">
        <v>-4.5684239589019002</v>
      </c>
      <c r="AC118" s="3">
        <v>-5.9970469458036</v>
      </c>
      <c r="AD118" s="3">
        <v>-2.5787054534182001</v>
      </c>
      <c r="AE118" s="3">
        <v>3.6339996498785001</v>
      </c>
      <c r="AF118" s="3">
        <v>-0.69151463405930003</v>
      </c>
      <c r="AG118" s="3">
        <v>-4.5588632552483004</v>
      </c>
      <c r="AH118" s="3">
        <v>1.8623694608701</v>
      </c>
      <c r="AI118" s="3">
        <v>3.06810105949</v>
      </c>
      <c r="AJ118" s="3">
        <v>-6.6344400612226</v>
      </c>
      <c r="AK118" s="3">
        <v>0.63436527521469999</v>
      </c>
      <c r="AL118" s="3">
        <v>11.243321487947</v>
      </c>
      <c r="AM118" s="3">
        <v>18.725861767866</v>
      </c>
      <c r="AN118" s="3">
        <v>7.9045657751118004</v>
      </c>
      <c r="AO118" s="3">
        <v>-10.6669535654804</v>
      </c>
      <c r="AP118" s="3">
        <v>-18.0081014842097</v>
      </c>
      <c r="AQ118" s="3">
        <v>2.0632453582796</v>
      </c>
      <c r="AR118" s="3">
        <v>-3.2389621540308</v>
      </c>
      <c r="AS118" s="3">
        <v>-4.8975611506219998</v>
      </c>
      <c r="AT118" s="3">
        <v>1.8142581155477999</v>
      </c>
      <c r="AU118" s="3">
        <v>9.6569196379871993</v>
      </c>
      <c r="AV118" s="3">
        <v>4.6637686681392001</v>
      </c>
      <c r="AW118" s="3">
        <v>-7.15</v>
      </c>
    </row>
    <row r="119" spans="1:49" s="13" customFormat="1">
      <c r="A119">
        <v>5</v>
      </c>
      <c r="B119" t="s">
        <v>404</v>
      </c>
      <c r="C119">
        <v>101070104</v>
      </c>
      <c r="D119" t="s">
        <v>499</v>
      </c>
      <c r="E119" s="3">
        <v>-15.1325980372108</v>
      </c>
      <c r="F119" s="3">
        <v>-5.4416196346893999</v>
      </c>
      <c r="G119" s="3">
        <v>-8.3448068097114998</v>
      </c>
      <c r="H119" s="3">
        <v>-19.3895809296192</v>
      </c>
      <c r="I119" s="3">
        <v>-6.5183918384258996</v>
      </c>
      <c r="J119" s="3">
        <v>6.7257706318441999</v>
      </c>
      <c r="K119" s="3">
        <v>-2.8184523236432</v>
      </c>
      <c r="L119" s="3">
        <v>0.40787380699469999</v>
      </c>
      <c r="M119" s="3">
        <v>-7.9383493983192999</v>
      </c>
      <c r="N119" s="3">
        <v>-2.9711849724405002</v>
      </c>
      <c r="O119" s="3">
        <v>6.5710681466179004</v>
      </c>
      <c r="P119" s="3">
        <v>8.4332888885083008</v>
      </c>
      <c r="Q119" s="3">
        <v>3.328581268642</v>
      </c>
      <c r="R119" s="3">
        <v>1.2041983821546001</v>
      </c>
      <c r="S119" s="3">
        <v>2.3236644522232002</v>
      </c>
      <c r="T119" s="3">
        <v>0.64617581146860004</v>
      </c>
      <c r="U119" s="3">
        <v>-20.143885626709</v>
      </c>
      <c r="V119" s="3">
        <v>-2.5144291270086998</v>
      </c>
      <c r="W119" s="3">
        <v>21.923217730177999</v>
      </c>
      <c r="X119" s="3">
        <v>33.664420218098101</v>
      </c>
      <c r="Y119" s="3">
        <v>15.3867564318136</v>
      </c>
      <c r="Z119" s="3">
        <v>-6.5876057818877998</v>
      </c>
      <c r="AA119" s="3">
        <v>3.0551566875746001</v>
      </c>
      <c r="AB119" s="3">
        <v>-1.5982696358926001</v>
      </c>
      <c r="AC119" s="3">
        <v>-5.9988183508250996</v>
      </c>
      <c r="AD119" s="3">
        <v>-29.539794689076999</v>
      </c>
      <c r="AE119" s="3">
        <v>-11.039733115905699</v>
      </c>
      <c r="AF119" s="3">
        <v>6.3145704015615003</v>
      </c>
      <c r="AG119" s="3">
        <v>-4.1499556022127999</v>
      </c>
      <c r="AH119" s="3">
        <v>-3.1556063519148001</v>
      </c>
      <c r="AI119" s="3">
        <v>0.77749005909580005</v>
      </c>
      <c r="AJ119" s="3">
        <v>2.5172952603662</v>
      </c>
      <c r="AK119" s="3">
        <v>2.5600947533682001</v>
      </c>
      <c r="AL119" s="3">
        <v>4.6697301455123004</v>
      </c>
      <c r="AM119" s="3">
        <v>9.7531443109334006</v>
      </c>
      <c r="AN119" s="3">
        <v>37.243110146599498</v>
      </c>
      <c r="AO119" s="3">
        <v>7.5255913947485</v>
      </c>
      <c r="AP119" s="3">
        <v>-11.0860632893184</v>
      </c>
      <c r="AQ119" s="3">
        <v>-13.8554855052611</v>
      </c>
      <c r="AR119" s="3">
        <v>-5.8622887762682998</v>
      </c>
      <c r="AS119" s="3">
        <v>-1.6426840308020001</v>
      </c>
      <c r="AT119" s="3">
        <v>0.95971807420270006</v>
      </c>
      <c r="AU119" s="3">
        <v>3.0690372441678999</v>
      </c>
      <c r="AV119" s="3">
        <v>0.70437114989030003</v>
      </c>
      <c r="AW119" s="3">
        <v>-0.93</v>
      </c>
    </row>
    <row r="120" spans="1:49" s="13" customFormat="1">
      <c r="A120">
        <v>4</v>
      </c>
      <c r="B120" t="s">
        <v>402</v>
      </c>
      <c r="C120">
        <v>1010702</v>
      </c>
      <c r="D120" t="s">
        <v>500</v>
      </c>
      <c r="E120" s="3">
        <v>1.7636344407055</v>
      </c>
      <c r="F120" s="3">
        <v>-36.2412400272556</v>
      </c>
      <c r="G120" s="3">
        <v>-4.4976570489238998</v>
      </c>
      <c r="H120" s="3">
        <v>-2.5951185114467998</v>
      </c>
      <c r="I120" s="3">
        <v>5.8656141145806</v>
      </c>
      <c r="J120" s="3">
        <v>7.4472598440080002</v>
      </c>
      <c r="K120" s="3">
        <v>-16.872114157855201</v>
      </c>
      <c r="L120" s="3">
        <v>5.6495765476106001</v>
      </c>
      <c r="M120" s="3">
        <v>2.6164992374318001</v>
      </c>
      <c r="N120" s="3">
        <v>4.0242737233605999</v>
      </c>
      <c r="O120" s="3">
        <v>2.2172173592414999</v>
      </c>
      <c r="P120" s="3">
        <v>-2.1857219378270001</v>
      </c>
      <c r="Q120" s="3">
        <v>-19.132848603047801</v>
      </c>
      <c r="R120" s="3">
        <v>11.2008413766602</v>
      </c>
      <c r="S120" s="3">
        <v>3.4413497021027002</v>
      </c>
      <c r="T120" s="3">
        <v>-3.2466722817420002</v>
      </c>
      <c r="U120" s="3">
        <v>16.9363396110666</v>
      </c>
      <c r="V120" s="3">
        <v>9.3365919496563006</v>
      </c>
      <c r="W120" s="3">
        <v>44.609519740505597</v>
      </c>
      <c r="X120" s="3">
        <v>10.1169936737207</v>
      </c>
      <c r="Y120" s="3">
        <v>-30.7350538166618</v>
      </c>
      <c r="Z120" s="3">
        <v>-8.2346849147029992</v>
      </c>
      <c r="AA120" s="3">
        <v>15.4820599035728</v>
      </c>
      <c r="AB120" s="3">
        <v>17.3724148816145</v>
      </c>
      <c r="AC120" s="3">
        <v>-9.1683042557852996</v>
      </c>
      <c r="AD120" s="3">
        <v>-25.730799579363801</v>
      </c>
      <c r="AE120" s="3">
        <v>10.421382403420999</v>
      </c>
      <c r="AF120" s="3">
        <v>-6.1649908744364001</v>
      </c>
      <c r="AG120" s="3">
        <v>-7.8073323806035004</v>
      </c>
      <c r="AH120" s="3">
        <v>-11.1686277950577</v>
      </c>
      <c r="AI120" s="3">
        <v>5.5746197847414001</v>
      </c>
      <c r="AJ120" s="3">
        <v>42.1979574275896</v>
      </c>
      <c r="AK120" s="3">
        <v>-7.3322937279345002</v>
      </c>
      <c r="AL120" s="3">
        <v>18.998025942002101</v>
      </c>
      <c r="AM120" s="3">
        <v>-8.1331453050511993</v>
      </c>
      <c r="AN120" s="3">
        <v>28.6977913599255</v>
      </c>
      <c r="AO120" s="3">
        <v>-5.7109668981316002</v>
      </c>
      <c r="AP120" s="3">
        <v>-16.033087046183901</v>
      </c>
      <c r="AQ120" s="3">
        <v>-3.1687225464351001</v>
      </c>
      <c r="AR120" s="3">
        <v>6.5336700250469999</v>
      </c>
      <c r="AS120" s="3">
        <v>-10.579226288039299</v>
      </c>
      <c r="AT120" s="3">
        <v>-1.4150871847666999</v>
      </c>
      <c r="AU120" s="3">
        <v>1.2879914275416</v>
      </c>
      <c r="AV120" s="3">
        <v>17.041910058723499</v>
      </c>
      <c r="AW120" s="3">
        <v>-24.25</v>
      </c>
    </row>
    <row r="121" spans="1:49" s="13" customFormat="1">
      <c r="A121">
        <v>5</v>
      </c>
      <c r="B121" t="s">
        <v>404</v>
      </c>
      <c r="C121">
        <v>101070201</v>
      </c>
      <c r="D121" t="s">
        <v>501</v>
      </c>
      <c r="E121" s="3">
        <v>3.0625360036321001</v>
      </c>
      <c r="F121" s="3">
        <v>-50.231697127407102</v>
      </c>
      <c r="G121" s="3">
        <v>-8.7393328168448008</v>
      </c>
      <c r="H121" s="3">
        <v>-3.1517144265259001</v>
      </c>
      <c r="I121" s="3">
        <v>11.993586183444499</v>
      </c>
      <c r="J121" s="3">
        <v>15.2759622779701</v>
      </c>
      <c r="K121" s="3">
        <v>-29.0003407448499</v>
      </c>
      <c r="L121" s="3">
        <v>9.8218634762107992</v>
      </c>
      <c r="M121" s="3">
        <v>14.009489900745001</v>
      </c>
      <c r="N121" s="3">
        <v>8.9891001914810005</v>
      </c>
      <c r="O121" s="3">
        <v>2.3288193506315999</v>
      </c>
      <c r="P121" s="3">
        <v>-2.8756139828749001</v>
      </c>
      <c r="Q121" s="3">
        <v>-34.1413175122293</v>
      </c>
      <c r="R121" s="3">
        <v>16.607337554991599</v>
      </c>
      <c r="S121" s="3">
        <v>-3.7176040362300003E-2</v>
      </c>
      <c r="T121" s="3">
        <v>0.88429380097970001</v>
      </c>
      <c r="U121" s="3">
        <v>32.284134483715</v>
      </c>
      <c r="V121" s="3">
        <v>13.236984685804099</v>
      </c>
      <c r="W121" s="3">
        <v>56.1666943210505</v>
      </c>
      <c r="X121" s="3">
        <v>8.4368964357297003</v>
      </c>
      <c r="Y121" s="3">
        <v>-45.1969456929613</v>
      </c>
      <c r="Z121" s="3">
        <v>-16.651423118128001</v>
      </c>
      <c r="AA121" s="3">
        <v>32.604297968615697</v>
      </c>
      <c r="AB121" s="3">
        <v>34.155789395835697</v>
      </c>
      <c r="AC121" s="3">
        <v>-11.130078188362001</v>
      </c>
      <c r="AD121" s="3">
        <v>-36.371664808017499</v>
      </c>
      <c r="AE121" s="3">
        <v>27.0336462918481</v>
      </c>
      <c r="AF121" s="3">
        <v>-14.047042248872399</v>
      </c>
      <c r="AG121" s="3">
        <v>-13.509205761989501</v>
      </c>
      <c r="AH121" s="3">
        <v>-17.127502106635799</v>
      </c>
      <c r="AI121" s="3">
        <v>6.3179862232035999</v>
      </c>
      <c r="AJ121" s="3">
        <v>87.632949011961202</v>
      </c>
      <c r="AK121" s="3">
        <v>-9.9594068933326003</v>
      </c>
      <c r="AL121" s="3">
        <v>33.196250495326602</v>
      </c>
      <c r="AM121" s="3">
        <v>-14.347506701758199</v>
      </c>
      <c r="AN121" s="3">
        <v>39.5759684059432</v>
      </c>
      <c r="AO121" s="3">
        <v>-12.365227409512</v>
      </c>
      <c r="AP121" s="3">
        <v>-23.938784060471399</v>
      </c>
      <c r="AQ121" s="3">
        <v>-7.0677418375626999</v>
      </c>
      <c r="AR121" s="3">
        <v>14.2782477205609</v>
      </c>
      <c r="AS121" s="3">
        <v>-11.4365720431152</v>
      </c>
      <c r="AT121" s="3">
        <v>4.6648609252912996</v>
      </c>
      <c r="AU121" s="3">
        <v>-1.4345226269286999</v>
      </c>
      <c r="AV121" s="3">
        <v>24.677986427495899</v>
      </c>
      <c r="AW121" s="3">
        <v>-34.700000000000003</v>
      </c>
    </row>
    <row r="122" spans="1:49" s="13" customFormat="1">
      <c r="A122">
        <v>5</v>
      </c>
      <c r="B122" t="s">
        <v>404</v>
      </c>
      <c r="C122">
        <v>101070202</v>
      </c>
      <c r="D122" t="s">
        <v>502</v>
      </c>
      <c r="E122" s="3">
        <v>-9.5514938224246997</v>
      </c>
      <c r="F122" s="3">
        <v>-4.3794665580026999</v>
      </c>
      <c r="G122" s="3">
        <v>5.3014903676534999</v>
      </c>
      <c r="H122" s="3">
        <v>-0.60439226924050005</v>
      </c>
      <c r="I122" s="3">
        <v>-1.0154357381373</v>
      </c>
      <c r="J122" s="3">
        <v>0.29006944899890003</v>
      </c>
      <c r="K122" s="3">
        <v>-3.8096213418675999</v>
      </c>
      <c r="L122" s="3">
        <v>-5.1160333671879004</v>
      </c>
      <c r="M122" s="3">
        <v>-7.3779215557734998</v>
      </c>
      <c r="N122" s="3">
        <v>2.92028394848E-2</v>
      </c>
      <c r="O122" s="3">
        <v>0.33995047998479999</v>
      </c>
      <c r="P122" s="3">
        <v>10.5560278450778</v>
      </c>
      <c r="Q122" s="3">
        <v>9.6718792187815001</v>
      </c>
      <c r="R122" s="3">
        <v>12.846820738973699</v>
      </c>
      <c r="S122" s="3">
        <v>-9.6511389236888991</v>
      </c>
      <c r="T122" s="3">
        <v>-10.3254485876798</v>
      </c>
      <c r="U122" s="3">
        <v>7.7887792106975002</v>
      </c>
      <c r="V122" s="3">
        <v>-0.19275855443609999</v>
      </c>
      <c r="W122" s="3">
        <v>20.347390484140199</v>
      </c>
      <c r="X122" s="3">
        <v>-2.5723412380447002</v>
      </c>
      <c r="Y122" s="3">
        <v>-8.3602078348309004</v>
      </c>
      <c r="Z122" s="3">
        <v>-0.37027898769049999</v>
      </c>
      <c r="AA122" s="3">
        <v>13.073056346808499</v>
      </c>
      <c r="AB122" s="3">
        <v>-8.0834657466491002</v>
      </c>
      <c r="AC122" s="3">
        <v>-11.2934068534899</v>
      </c>
      <c r="AD122" s="3">
        <v>14.4794980121669</v>
      </c>
      <c r="AE122" s="3">
        <v>-1.2995200734492001</v>
      </c>
      <c r="AF122" s="3">
        <v>1.5455116714301</v>
      </c>
      <c r="AG122" s="3">
        <v>-17.010390428808599</v>
      </c>
      <c r="AH122" s="3">
        <v>9.0544174240665001</v>
      </c>
      <c r="AI122" s="3">
        <v>-1.0501868712482001</v>
      </c>
      <c r="AJ122" s="3">
        <v>3.3036874608611999</v>
      </c>
      <c r="AK122" s="3">
        <v>-8.8793558810061999</v>
      </c>
      <c r="AL122" s="3">
        <v>-12.0790263259009</v>
      </c>
      <c r="AM122" s="3">
        <v>5.2078883398595002</v>
      </c>
      <c r="AN122" s="3">
        <v>1.7704410641326001</v>
      </c>
      <c r="AO122" s="3">
        <v>9.0810744905485006</v>
      </c>
      <c r="AP122" s="3">
        <v>1.6161018674543</v>
      </c>
      <c r="AQ122" s="3">
        <v>4.5788040593175996</v>
      </c>
      <c r="AR122" s="3">
        <v>-1.3240083961836999</v>
      </c>
      <c r="AS122" s="3">
        <v>-1.0658249060331</v>
      </c>
      <c r="AT122" s="3">
        <v>-8.3198672417015</v>
      </c>
      <c r="AU122" s="3">
        <v>2.7687235476956</v>
      </c>
      <c r="AV122" s="3">
        <v>9.4698545427041996</v>
      </c>
      <c r="AW122" s="3">
        <v>-6.9</v>
      </c>
    </row>
    <row r="123" spans="1:49" s="13" customFormat="1">
      <c r="A123">
        <v>5</v>
      </c>
      <c r="B123" t="s">
        <v>404</v>
      </c>
      <c r="C123">
        <v>101070203</v>
      </c>
      <c r="D123" t="s">
        <v>503</v>
      </c>
      <c r="E123" s="3">
        <v>-1.60604980392</v>
      </c>
      <c r="F123" s="3">
        <v>-6.5091924239227996</v>
      </c>
      <c r="G123" s="3">
        <v>-4.4712294415600997</v>
      </c>
      <c r="H123" s="3">
        <v>0.77087452099880005</v>
      </c>
      <c r="I123" s="3">
        <v>2.6544536127203</v>
      </c>
      <c r="J123" s="3">
        <v>-3.3399265367485</v>
      </c>
      <c r="K123" s="3">
        <v>3.0859553402416999</v>
      </c>
      <c r="L123" s="3">
        <v>-5.1996554226709</v>
      </c>
      <c r="M123" s="3">
        <v>-11.5449501280048</v>
      </c>
      <c r="N123" s="3">
        <v>-0.77728674608769999</v>
      </c>
      <c r="O123" s="3">
        <v>6.6939357178699996</v>
      </c>
      <c r="P123" s="3">
        <v>-8.7716678351136004</v>
      </c>
      <c r="Q123" s="3">
        <v>2.3188910593476</v>
      </c>
      <c r="R123" s="3">
        <v>7.7753657407016004</v>
      </c>
      <c r="S123" s="3">
        <v>14.997524699261101</v>
      </c>
      <c r="T123" s="3">
        <v>-8.3432000753569007</v>
      </c>
      <c r="U123" s="3">
        <v>2.6477621692325002</v>
      </c>
      <c r="V123" s="3">
        <v>8.4271182705504994</v>
      </c>
      <c r="W123" s="3">
        <v>36.157548155545697</v>
      </c>
      <c r="X123" s="3">
        <v>12.589655224041501</v>
      </c>
      <c r="Y123" s="3">
        <v>-5.7502791758956002</v>
      </c>
      <c r="Z123" s="3">
        <v>-0.44874595674579998</v>
      </c>
      <c r="AA123" s="3">
        <v>1.8561367150064001</v>
      </c>
      <c r="AB123" s="3">
        <v>9.3612814790399998E-2</v>
      </c>
      <c r="AC123" s="3">
        <v>-5.8901162266181002</v>
      </c>
      <c r="AD123" s="3">
        <v>-19.0679962881546</v>
      </c>
      <c r="AE123" s="3">
        <v>-12.0458035841403</v>
      </c>
      <c r="AF123" s="3">
        <v>7.6717431319485003</v>
      </c>
      <c r="AG123" s="3">
        <v>6.4872082516149998</v>
      </c>
      <c r="AH123" s="3">
        <v>-13.2389241306321</v>
      </c>
      <c r="AI123" s="3">
        <v>1.1671948497357001</v>
      </c>
      <c r="AJ123" s="3">
        <v>9.2552850811966003</v>
      </c>
      <c r="AK123" s="3">
        <v>-0.26330273973399998</v>
      </c>
      <c r="AL123" s="3">
        <v>-0.2923768748203</v>
      </c>
      <c r="AM123" s="3">
        <v>9.3757712787518006</v>
      </c>
      <c r="AN123" s="3">
        <v>18.380764228356401</v>
      </c>
      <c r="AO123" s="3">
        <v>12.018194446229399</v>
      </c>
      <c r="AP123" s="3">
        <v>-4.5734558799401999</v>
      </c>
      <c r="AQ123" s="3">
        <v>-0.97822589097470003</v>
      </c>
      <c r="AR123" s="3">
        <v>-4.7299059443385003</v>
      </c>
      <c r="AS123" s="3">
        <v>-15.6069406928204</v>
      </c>
      <c r="AT123" s="3">
        <v>-18.2304773532139</v>
      </c>
      <c r="AU123" s="3">
        <v>9.0141069241084004</v>
      </c>
      <c r="AV123" s="3">
        <v>9.5485042852605009</v>
      </c>
      <c r="AW123" s="3">
        <v>-3.8</v>
      </c>
    </row>
    <row r="124" spans="1:49" s="13" customFormat="1">
      <c r="A124">
        <v>5</v>
      </c>
      <c r="B124" t="s">
        <v>404</v>
      </c>
      <c r="C124">
        <v>101070204</v>
      </c>
      <c r="D124" t="s">
        <v>504</v>
      </c>
      <c r="E124" s="3">
        <v>5.0516164290781003</v>
      </c>
      <c r="F124" s="3">
        <v>-2.0209336441646002</v>
      </c>
      <c r="G124" s="3">
        <v>6.3156244450591004</v>
      </c>
      <c r="H124" s="3">
        <v>-6.8219249715426002</v>
      </c>
      <c r="I124" s="3">
        <v>-5.6191617652838</v>
      </c>
      <c r="J124" s="3">
        <v>-0.43292875348729998</v>
      </c>
      <c r="K124" s="3">
        <v>-2.9622986405337</v>
      </c>
      <c r="L124" s="3">
        <v>17.317637331080999</v>
      </c>
      <c r="M124" s="3">
        <v>-7.7157534715354004</v>
      </c>
      <c r="N124" s="3">
        <v>-6.5645858605822998</v>
      </c>
      <c r="O124" s="3">
        <v>-4.0445272291347001</v>
      </c>
      <c r="P124" s="3">
        <v>5.6342261845474004</v>
      </c>
      <c r="Q124" s="3">
        <v>1.1807158569612</v>
      </c>
      <c r="R124" s="3">
        <v>-0.26920308653809999</v>
      </c>
      <c r="S124" s="3">
        <v>5.4580105542883999</v>
      </c>
      <c r="T124" s="3">
        <v>-3.7891321332059</v>
      </c>
      <c r="U124" s="3">
        <v>-6.2842063749210002</v>
      </c>
      <c r="V124" s="3">
        <v>-1.7518977532302</v>
      </c>
      <c r="W124" s="3">
        <v>13.134141805629399</v>
      </c>
      <c r="X124" s="3">
        <v>24.928802957735002</v>
      </c>
      <c r="Y124" s="3">
        <v>-1.1521960780923</v>
      </c>
      <c r="Z124" s="3">
        <v>2.6318560559539002</v>
      </c>
      <c r="AA124" s="3">
        <v>-6.6623886998098003</v>
      </c>
      <c r="AB124" s="3">
        <v>-1.4064083726069001</v>
      </c>
      <c r="AC124" s="3">
        <v>-4.1582872046072001</v>
      </c>
      <c r="AD124" s="3">
        <v>-3.0688971466021999</v>
      </c>
      <c r="AE124" s="3">
        <v>-7.7082581288700006E-2</v>
      </c>
      <c r="AF124" s="3">
        <v>2.3181940696650001</v>
      </c>
      <c r="AG124" s="3">
        <v>-5.5430715947738998</v>
      </c>
      <c r="AH124" s="3">
        <v>3.1023016479285999</v>
      </c>
      <c r="AI124" s="3">
        <v>13.8164117978226</v>
      </c>
      <c r="AJ124" s="3">
        <v>-9.4975003499056996</v>
      </c>
      <c r="AK124" s="3">
        <v>-4.7191441510025003</v>
      </c>
      <c r="AL124" s="3">
        <v>-2.3601062291041002</v>
      </c>
      <c r="AM124" s="3">
        <v>-3.4721932324657998</v>
      </c>
      <c r="AN124" s="3">
        <v>-2.7461402469023</v>
      </c>
      <c r="AO124" s="3">
        <v>0.17350803357729999</v>
      </c>
      <c r="AP124" s="3">
        <v>2.1323626364072998</v>
      </c>
      <c r="AQ124" s="3">
        <v>8.8525516008783001</v>
      </c>
      <c r="AR124" s="3">
        <v>0.12332076469470001</v>
      </c>
      <c r="AS124" s="3">
        <v>0.60022444320799995</v>
      </c>
      <c r="AT124" s="3">
        <v>4.4881259026295997</v>
      </c>
      <c r="AU124" s="3">
        <v>2.3479180988896999</v>
      </c>
      <c r="AV124" s="3">
        <v>-3.2554863525340001</v>
      </c>
      <c r="AW124" s="3">
        <v>-6.82</v>
      </c>
    </row>
    <row r="125" spans="1:49" s="13" customFormat="1">
      <c r="A125">
        <v>4</v>
      </c>
      <c r="B125" t="s">
        <v>402</v>
      </c>
      <c r="C125">
        <v>1010703</v>
      </c>
      <c r="D125" t="s">
        <v>505</v>
      </c>
      <c r="E125" s="3">
        <v>2.2859891395490002</v>
      </c>
      <c r="F125" s="3">
        <v>-15.7177681230316</v>
      </c>
      <c r="G125" s="3">
        <v>3.4296229982846</v>
      </c>
      <c r="H125" s="3">
        <v>3.8597683334598001</v>
      </c>
      <c r="I125" s="3">
        <v>0.16363739671450001</v>
      </c>
      <c r="J125" s="3">
        <v>-4.1461983340495001</v>
      </c>
      <c r="K125" s="3">
        <v>-13.2533093132791</v>
      </c>
      <c r="L125" s="3">
        <v>9.6455770529786005</v>
      </c>
      <c r="M125" s="3">
        <v>18.102674642850999</v>
      </c>
      <c r="N125" s="3">
        <v>-1.7545828704751001</v>
      </c>
      <c r="O125" s="3">
        <v>-30.233845056524501</v>
      </c>
      <c r="P125" s="3">
        <v>1.8581217356200001E-2</v>
      </c>
      <c r="Q125" s="3">
        <v>15.4681974092329</v>
      </c>
      <c r="R125" s="3">
        <v>30.012377842884899</v>
      </c>
      <c r="S125" s="3">
        <v>-1.336729810042</v>
      </c>
      <c r="T125" s="3">
        <v>-11.5893332440295</v>
      </c>
      <c r="U125" s="3">
        <v>-1.7844728348E-3</v>
      </c>
      <c r="V125" s="3">
        <v>26.6055505413063</v>
      </c>
      <c r="W125" s="3">
        <v>9.2228464617047994</v>
      </c>
      <c r="X125" s="3">
        <v>4.8430418664963</v>
      </c>
      <c r="Y125" s="3">
        <v>-22.612641887657801</v>
      </c>
      <c r="Z125" s="3">
        <v>0.9253724607164</v>
      </c>
      <c r="AA125" s="3">
        <v>5.1833222221051001</v>
      </c>
      <c r="AB125" s="3">
        <v>4.0740023150214997</v>
      </c>
      <c r="AC125" s="3">
        <v>-23.780516863138999</v>
      </c>
      <c r="AD125" s="3">
        <v>0.43248740432400001</v>
      </c>
      <c r="AE125" s="3">
        <v>10.8070976667913</v>
      </c>
      <c r="AF125" s="3">
        <v>-2.3195176442805998</v>
      </c>
      <c r="AG125" s="3">
        <v>-8.7914584461878</v>
      </c>
      <c r="AH125" s="3">
        <v>12.4139930786975</v>
      </c>
      <c r="AI125" s="3">
        <v>-5.9604438371462001</v>
      </c>
      <c r="AJ125" s="3">
        <v>-16.418709668943698</v>
      </c>
      <c r="AK125" s="3">
        <v>1.7646454172905</v>
      </c>
      <c r="AL125" s="3">
        <v>4.709252154753</v>
      </c>
      <c r="AM125" s="3">
        <v>-0.82508666008080001</v>
      </c>
      <c r="AN125" s="3">
        <v>20.099569027359301</v>
      </c>
      <c r="AO125" s="3">
        <v>19.969777687304401</v>
      </c>
      <c r="AP125" s="3">
        <v>-12.076014053990299</v>
      </c>
      <c r="AQ125" s="3">
        <v>8.3613190810847993</v>
      </c>
      <c r="AR125" s="3">
        <v>-8.2818306485620994</v>
      </c>
      <c r="AS125" s="3">
        <v>-1.0084637220268999</v>
      </c>
      <c r="AT125" s="3">
        <v>-11.0962406757845</v>
      </c>
      <c r="AU125" s="3">
        <v>-9.7403534658630004</v>
      </c>
      <c r="AV125" s="3">
        <v>10.6801318802104</v>
      </c>
      <c r="AW125" s="3">
        <v>10.58</v>
      </c>
    </row>
    <row r="126" spans="1:49" s="13" customFormat="1">
      <c r="A126">
        <v>5</v>
      </c>
      <c r="B126" t="s">
        <v>404</v>
      </c>
      <c r="C126">
        <v>101070301</v>
      </c>
      <c r="D126" t="s">
        <v>506</v>
      </c>
      <c r="E126" s="3">
        <v>2.2859891395490002</v>
      </c>
      <c r="F126" s="3">
        <v>-15.7177681230316</v>
      </c>
      <c r="G126" s="3">
        <v>3.4296229982846</v>
      </c>
      <c r="H126" s="3">
        <v>3.8597683334598001</v>
      </c>
      <c r="I126" s="3">
        <v>0.16363739671450001</v>
      </c>
      <c r="J126" s="3">
        <v>-4.1461983340495001</v>
      </c>
      <c r="K126" s="3">
        <v>-13.2533093132791</v>
      </c>
      <c r="L126" s="3">
        <v>9.6455770529786005</v>
      </c>
      <c r="M126" s="3">
        <v>18.102674642850999</v>
      </c>
      <c r="N126" s="3">
        <v>-1.7545828704751001</v>
      </c>
      <c r="O126" s="3">
        <v>-30.233845056524501</v>
      </c>
      <c r="P126" s="3">
        <v>1.8581217356200001E-2</v>
      </c>
      <c r="Q126" s="3">
        <v>15.4681974092329</v>
      </c>
      <c r="R126" s="3">
        <v>30.012377842884899</v>
      </c>
      <c r="S126" s="3">
        <v>-1.336729810042</v>
      </c>
      <c r="T126" s="3">
        <v>-11.5893332440295</v>
      </c>
      <c r="U126" s="3">
        <v>-1.7844728348E-3</v>
      </c>
      <c r="V126" s="3">
        <v>26.6055505413063</v>
      </c>
      <c r="W126" s="3">
        <v>9.2228464617047994</v>
      </c>
      <c r="X126" s="3">
        <v>4.8430418664963</v>
      </c>
      <c r="Y126" s="3">
        <v>-22.612641887657801</v>
      </c>
      <c r="Z126" s="3">
        <v>0.9253724607164</v>
      </c>
      <c r="AA126" s="3">
        <v>5.1833222221051001</v>
      </c>
      <c r="AB126" s="3">
        <v>4.0740023150214997</v>
      </c>
      <c r="AC126" s="3">
        <v>-23.780516863138999</v>
      </c>
      <c r="AD126" s="3">
        <v>0.43248740432400001</v>
      </c>
      <c r="AE126" s="3">
        <v>10.8070976667913</v>
      </c>
      <c r="AF126" s="3">
        <v>-2.3195176442805998</v>
      </c>
      <c r="AG126" s="3">
        <v>-8.7914584461878</v>
      </c>
      <c r="AH126" s="3">
        <v>12.4139930786975</v>
      </c>
      <c r="AI126" s="3">
        <v>-5.9604438371462001</v>
      </c>
      <c r="AJ126" s="3">
        <v>-16.418709668943698</v>
      </c>
      <c r="AK126" s="3">
        <v>1.7646454172905</v>
      </c>
      <c r="AL126" s="3">
        <v>4.709252154753</v>
      </c>
      <c r="AM126" s="3">
        <v>-0.82508666008080001</v>
      </c>
      <c r="AN126" s="3">
        <v>20.099569027359301</v>
      </c>
      <c r="AO126" s="3">
        <v>19.969777687304401</v>
      </c>
      <c r="AP126" s="3">
        <v>-12.076014053990299</v>
      </c>
      <c r="AQ126" s="3">
        <v>8.3613190810847993</v>
      </c>
      <c r="AR126" s="3">
        <v>-8.2818306485620994</v>
      </c>
      <c r="AS126" s="3">
        <v>-1.0084637220268999</v>
      </c>
      <c r="AT126" s="3">
        <v>-11.0962406757845</v>
      </c>
      <c r="AU126" s="3">
        <v>-9.7403534658630004</v>
      </c>
      <c r="AV126" s="3">
        <v>10.6801318802104</v>
      </c>
      <c r="AW126" s="3">
        <v>10.58</v>
      </c>
    </row>
    <row r="127" spans="1:49" s="13" customFormat="1">
      <c r="A127">
        <v>4</v>
      </c>
      <c r="B127" t="s">
        <v>402</v>
      </c>
      <c r="C127">
        <v>1010704</v>
      </c>
      <c r="D127" t="s">
        <v>507</v>
      </c>
      <c r="E127" s="3">
        <v>11.935753984132401</v>
      </c>
      <c r="F127" s="3">
        <v>-4.2367535639260003</v>
      </c>
      <c r="G127" s="3">
        <v>-18.098483590595499</v>
      </c>
      <c r="H127" s="3">
        <v>-15.023200068508</v>
      </c>
      <c r="I127" s="3">
        <v>-13.670429010551301</v>
      </c>
      <c r="J127" s="3">
        <v>13.609014973150099</v>
      </c>
      <c r="K127" s="3">
        <v>-3.4500671727336001</v>
      </c>
      <c r="L127" s="3">
        <v>-8.5048835023539002</v>
      </c>
      <c r="M127" s="3">
        <v>-16.632528209440601</v>
      </c>
      <c r="N127" s="3">
        <v>-2.4958328894922999</v>
      </c>
      <c r="O127" s="3">
        <v>4.2825910142536996</v>
      </c>
      <c r="P127" s="3">
        <v>13.6523772106077</v>
      </c>
      <c r="Q127" s="3">
        <v>3.2969818548681999</v>
      </c>
      <c r="R127" s="3">
        <v>-8.1755756649610998</v>
      </c>
      <c r="S127" s="3">
        <v>-4.6581314420922997</v>
      </c>
      <c r="T127" s="3">
        <v>-10.531874437313199</v>
      </c>
      <c r="U127" s="3">
        <v>-3.7668156232207002</v>
      </c>
      <c r="V127" s="3">
        <v>10.084452504731001</v>
      </c>
      <c r="W127" s="3">
        <v>42.581165599299197</v>
      </c>
      <c r="X127" s="3">
        <v>4.1320873305596999</v>
      </c>
      <c r="Y127" s="3">
        <v>-3.2631327764033</v>
      </c>
      <c r="Z127" s="3">
        <v>-2.1530845465573001</v>
      </c>
      <c r="AA127" s="3">
        <v>10.080442057581401</v>
      </c>
      <c r="AB127" s="3">
        <v>19.9703265521227</v>
      </c>
      <c r="AC127" s="3">
        <v>4.2265843243876997</v>
      </c>
      <c r="AD127" s="3">
        <v>-7.5623892077094004</v>
      </c>
      <c r="AE127" s="3">
        <v>-18.198351802379999</v>
      </c>
      <c r="AF127" s="3">
        <v>-13.898558504269101</v>
      </c>
      <c r="AG127" s="3">
        <v>-7.5498630858663001</v>
      </c>
      <c r="AH127" s="3">
        <v>-4.8083223464377998</v>
      </c>
      <c r="AI127" s="3">
        <v>-4.8746157360362004</v>
      </c>
      <c r="AJ127" s="3">
        <v>12.809154781128001</v>
      </c>
      <c r="AK127" s="3">
        <v>-7.9525698643540998</v>
      </c>
      <c r="AL127" s="3">
        <v>-5.1900504937598004</v>
      </c>
      <c r="AM127" s="3">
        <v>-1.3362862122932999</v>
      </c>
      <c r="AN127" s="3">
        <v>17.017602538491001</v>
      </c>
      <c r="AO127" s="3">
        <v>21.753843033867501</v>
      </c>
      <c r="AP127" s="3">
        <v>0.94832704544510005</v>
      </c>
      <c r="AQ127" s="3">
        <v>-4.3574529951388996</v>
      </c>
      <c r="AR127" s="3">
        <v>12.772569965966801</v>
      </c>
      <c r="AS127" s="3">
        <v>-2.6700665417098999</v>
      </c>
      <c r="AT127" s="3">
        <v>4.9244618395410997</v>
      </c>
      <c r="AU127" s="3">
        <v>19.500256029648501</v>
      </c>
      <c r="AV127" s="3">
        <v>12.6534192324402</v>
      </c>
      <c r="AW127" s="3">
        <v>-33.229999999999997</v>
      </c>
    </row>
    <row r="128" spans="1:49" s="13" customFormat="1">
      <c r="A128">
        <v>5</v>
      </c>
      <c r="B128" t="s">
        <v>404</v>
      </c>
      <c r="C128">
        <v>101070401</v>
      </c>
      <c r="D128" t="s">
        <v>508</v>
      </c>
      <c r="E128" s="3">
        <v>14.8597140356637</v>
      </c>
      <c r="F128" s="3">
        <v>-6.4907032063464998</v>
      </c>
      <c r="G128" s="3">
        <v>-24.560448624799299</v>
      </c>
      <c r="H128" s="3">
        <v>-21.695304355686499</v>
      </c>
      <c r="I128" s="3">
        <v>-16.040337003439099</v>
      </c>
      <c r="J128" s="3">
        <v>22.977955913255801</v>
      </c>
      <c r="K128" s="3">
        <v>-4.2855009541094997</v>
      </c>
      <c r="L128" s="3">
        <v>-14.7913953759052</v>
      </c>
      <c r="M128" s="3">
        <v>-20.135367203032999</v>
      </c>
      <c r="N128" s="3">
        <v>-2.3223234926837</v>
      </c>
      <c r="O128" s="3">
        <v>7.1131482144696001</v>
      </c>
      <c r="P128" s="3">
        <v>14.6622983341629</v>
      </c>
      <c r="Q128" s="3">
        <v>4.6602532561143999</v>
      </c>
      <c r="R128" s="3">
        <v>-12.215842488822499</v>
      </c>
      <c r="S128" s="3">
        <v>-10.6231328636886</v>
      </c>
      <c r="T128" s="3">
        <v>-16.0238235351549</v>
      </c>
      <c r="U128" s="3">
        <v>-1.1418353387164</v>
      </c>
      <c r="V128" s="3">
        <v>18.550443943871201</v>
      </c>
      <c r="W128" s="3">
        <v>67.218890339593699</v>
      </c>
      <c r="X128" s="3">
        <v>4.518919195504</v>
      </c>
      <c r="Y128" s="3">
        <v>-3.6944535012808002</v>
      </c>
      <c r="Z128" s="3">
        <v>-8.4879118579345008</v>
      </c>
      <c r="AA128" s="3">
        <v>-8.6285517169900003E-2</v>
      </c>
      <c r="AB128" s="3">
        <v>30.458770836640301</v>
      </c>
      <c r="AC128" s="3">
        <v>16.094724661076299</v>
      </c>
      <c r="AD128" s="3">
        <v>-4.1441763197404997</v>
      </c>
      <c r="AE128" s="3">
        <v>-20.633700960701699</v>
      </c>
      <c r="AF128" s="3">
        <v>-17.530856197466498</v>
      </c>
      <c r="AG128" s="3">
        <v>-8.7330574915282995</v>
      </c>
      <c r="AH128" s="3">
        <v>-5.4004224020737999</v>
      </c>
      <c r="AI128" s="3">
        <v>-7.4109595459240998</v>
      </c>
      <c r="AJ128" s="3">
        <v>18.598607600617601</v>
      </c>
      <c r="AK128" s="3">
        <v>-13.762244495263699</v>
      </c>
      <c r="AL128" s="3">
        <v>-9.0111548934733996</v>
      </c>
      <c r="AM128" s="3">
        <v>-1.9504285016356999</v>
      </c>
      <c r="AN128" s="3">
        <v>24.188540755094898</v>
      </c>
      <c r="AO128" s="3">
        <v>31.527619162957599</v>
      </c>
      <c r="AP128" s="3">
        <v>1.5196439242315001</v>
      </c>
      <c r="AQ128" s="3">
        <v>-6.0051898640612</v>
      </c>
      <c r="AR128" s="3">
        <v>14.2033535350142</v>
      </c>
      <c r="AS128" s="3">
        <v>-2.2283009523350001</v>
      </c>
      <c r="AT128" s="3">
        <v>6.7627619713372003</v>
      </c>
      <c r="AU128" s="3">
        <v>22.803250222220601</v>
      </c>
      <c r="AV128" s="3">
        <v>6.4434854171492004</v>
      </c>
      <c r="AW128" s="3">
        <v>-44.18</v>
      </c>
    </row>
    <row r="129" spans="1:49" s="13" customFormat="1">
      <c r="A129">
        <v>5</v>
      </c>
      <c r="B129" t="s">
        <v>404</v>
      </c>
      <c r="C129">
        <v>101070402</v>
      </c>
      <c r="D129" t="s">
        <v>509</v>
      </c>
      <c r="E129" s="3">
        <v>6.8593127413241</v>
      </c>
      <c r="F129" s="3">
        <v>0.2147758892379</v>
      </c>
      <c r="G129" s="3">
        <v>-4.1017768862919999</v>
      </c>
      <c r="H129" s="3">
        <v>-0.12698172087260001</v>
      </c>
      <c r="I129" s="3">
        <v>1.5454988881403999</v>
      </c>
      <c r="J129" s="3">
        <v>1.0636433628574999</v>
      </c>
      <c r="K129" s="3">
        <v>-2.5408900681100001E-2</v>
      </c>
      <c r="L129" s="3">
        <v>21.8392567160429</v>
      </c>
      <c r="M129" s="3">
        <v>3.0117750141350998</v>
      </c>
      <c r="N129" s="3">
        <v>-3.7869137962088999</v>
      </c>
      <c r="O129" s="3">
        <v>-6.3249772997804001</v>
      </c>
      <c r="P129" s="3">
        <v>-5.5440565280377001</v>
      </c>
      <c r="Q129" s="3">
        <v>-12.6825548216661</v>
      </c>
      <c r="R129" s="3">
        <v>7.4456342726758997</v>
      </c>
      <c r="S129" s="3">
        <v>0.43724572730139999</v>
      </c>
      <c r="T129" s="3">
        <v>0.52404357319049999</v>
      </c>
      <c r="U129" s="3">
        <v>2.7553021598514</v>
      </c>
      <c r="V129" s="3">
        <v>5.2674573083979999</v>
      </c>
      <c r="W129" s="3">
        <v>8.5807973358704999</v>
      </c>
      <c r="X129" s="3">
        <v>-6.9786303894564998</v>
      </c>
      <c r="Y129" s="3">
        <v>-7.1468426446461004</v>
      </c>
      <c r="Z129" s="3">
        <v>-2.9981921412829</v>
      </c>
      <c r="AA129" s="3">
        <v>-1.2801738429022</v>
      </c>
      <c r="AB129" s="3">
        <v>-0.39914550031349999</v>
      </c>
      <c r="AC129" s="3">
        <v>3.5398446710311999</v>
      </c>
      <c r="AD129" s="3">
        <v>1.0181320591991001</v>
      </c>
      <c r="AE129" s="3">
        <v>-3.0638940261837</v>
      </c>
      <c r="AF129" s="3">
        <v>2.6059607337272999</v>
      </c>
      <c r="AG129" s="3">
        <v>-1.2433330464921</v>
      </c>
      <c r="AH129" s="3">
        <v>-2.3768080820994002</v>
      </c>
      <c r="AI129" s="3">
        <v>-1.5419675855952999</v>
      </c>
      <c r="AJ129" s="3">
        <v>0.66564121164059997</v>
      </c>
      <c r="AK129" s="3">
        <v>4.1388791387400001</v>
      </c>
      <c r="AL129" s="3">
        <v>-0.32943095173749998</v>
      </c>
      <c r="AM129" s="3">
        <v>0.2194739802124</v>
      </c>
      <c r="AN129" s="3">
        <v>-0.29455557797170001</v>
      </c>
      <c r="AO129" s="3">
        <v>7.7425662446374002</v>
      </c>
      <c r="AP129" s="3">
        <v>-2.0026982293622</v>
      </c>
      <c r="AQ129" s="3">
        <v>0.85106481181680005</v>
      </c>
      <c r="AR129" s="3">
        <v>-3.6520992090779001</v>
      </c>
      <c r="AS129" s="3">
        <v>2.7238279828601</v>
      </c>
      <c r="AT129" s="3">
        <v>-8.1674280652961002</v>
      </c>
      <c r="AU129" s="3">
        <v>5.9009276185840998</v>
      </c>
      <c r="AV129" s="3">
        <v>11.294199823980099</v>
      </c>
      <c r="AW129" s="3">
        <v>10.25</v>
      </c>
    </row>
    <row r="130" spans="1:49" s="13" customFormat="1">
      <c r="A130">
        <v>5</v>
      </c>
      <c r="B130" t="s">
        <v>404</v>
      </c>
      <c r="C130">
        <v>101070403</v>
      </c>
      <c r="D130" t="s">
        <v>510</v>
      </c>
      <c r="E130" s="3">
        <v>-0.80693979625909995</v>
      </c>
      <c r="F130" s="3">
        <v>6.9891624359447997</v>
      </c>
      <c r="G130" s="3">
        <v>8.8485801220599996</v>
      </c>
      <c r="H130" s="3">
        <v>2.5011042486802002</v>
      </c>
      <c r="I130" s="3">
        <v>-14.2932336494619</v>
      </c>
      <c r="J130" s="3">
        <v>-5.3905119594522999</v>
      </c>
      <c r="K130" s="3">
        <v>-2.5168710608553</v>
      </c>
      <c r="L130" s="3">
        <v>-5.1877172294424998</v>
      </c>
      <c r="M130" s="3">
        <v>-21.309513765076801</v>
      </c>
      <c r="N130" s="3">
        <v>-1.6912853554803999</v>
      </c>
      <c r="O130" s="3">
        <v>6.1343663935050996</v>
      </c>
      <c r="P130" s="3">
        <v>27.9465070641578</v>
      </c>
      <c r="Q130" s="3">
        <v>10.1173348446096</v>
      </c>
      <c r="R130" s="3">
        <v>-5.3133798116613997</v>
      </c>
      <c r="S130" s="3">
        <v>7.6290189291318002</v>
      </c>
      <c r="T130" s="3">
        <v>-5.0470406338808997</v>
      </c>
      <c r="U130" s="3">
        <v>-12.663288918823101</v>
      </c>
      <c r="V130" s="3">
        <v>-4.6638267290542004</v>
      </c>
      <c r="W130" s="3">
        <v>3.4406301864594</v>
      </c>
      <c r="X130" s="3">
        <v>11.577236206126701</v>
      </c>
      <c r="Y130" s="3">
        <v>1.1344086570495</v>
      </c>
      <c r="Z130" s="3">
        <v>22.7394436104045</v>
      </c>
      <c r="AA130" s="3">
        <v>44.868011865562003</v>
      </c>
      <c r="AB130" s="3">
        <v>6.1159786720331004</v>
      </c>
      <c r="AC130" s="3">
        <v>-24.409067580291101</v>
      </c>
      <c r="AD130" s="3">
        <v>-24.055325221260102</v>
      </c>
      <c r="AE130" s="3">
        <v>-15.471533921652799</v>
      </c>
      <c r="AF130" s="3">
        <v>-8.7690488527048007</v>
      </c>
      <c r="AG130" s="3">
        <v>-7.5200141830862997</v>
      </c>
      <c r="AH130" s="3">
        <v>-4.4072883338834004</v>
      </c>
      <c r="AI130" s="3">
        <v>2.3234412302615999</v>
      </c>
      <c r="AJ130" s="3">
        <v>1.8467100388905</v>
      </c>
      <c r="AK130" s="3">
        <v>6.6097267020289996</v>
      </c>
      <c r="AL130" s="3">
        <v>3.8608929324874</v>
      </c>
      <c r="AM130" s="3">
        <v>-0.67279603998490001</v>
      </c>
      <c r="AN130" s="3">
        <v>9.0335003019211992</v>
      </c>
      <c r="AO130" s="3">
        <v>-0.92887243487490001</v>
      </c>
      <c r="AP130" s="3">
        <v>0.60762145637279996</v>
      </c>
      <c r="AQ130" s="3">
        <v>-0.80875693846789998</v>
      </c>
      <c r="AR130" s="3">
        <v>18.6496193744807</v>
      </c>
      <c r="AS130" s="3">
        <v>-7.5963488402435999</v>
      </c>
      <c r="AT130" s="3">
        <v>5.6447757341217004</v>
      </c>
      <c r="AU130" s="3">
        <v>13.0351108647647</v>
      </c>
      <c r="AV130" s="3">
        <v>42.284055725166098</v>
      </c>
      <c r="AW130" s="3">
        <v>-13.09</v>
      </c>
    </row>
    <row r="131" spans="1:49" s="13" customFormat="1">
      <c r="A131">
        <v>4</v>
      </c>
      <c r="B131" t="s">
        <v>402</v>
      </c>
      <c r="C131">
        <v>1010705</v>
      </c>
      <c r="D131" t="s">
        <v>511</v>
      </c>
      <c r="E131" s="3">
        <v>13.873242934948401</v>
      </c>
      <c r="F131" s="3">
        <v>-1.713387750931</v>
      </c>
      <c r="G131" s="3">
        <v>-13.751869205870801</v>
      </c>
      <c r="H131" s="3">
        <v>-15.2658812936318</v>
      </c>
      <c r="I131" s="3">
        <v>-8.8885798892615</v>
      </c>
      <c r="J131" s="3">
        <v>6.4825217435000001E-3</v>
      </c>
      <c r="K131" s="3">
        <v>-6.7443867473800001</v>
      </c>
      <c r="L131" s="3">
        <v>11.4506975150492</v>
      </c>
      <c r="M131" s="3">
        <v>-7.6808824662132</v>
      </c>
      <c r="N131" s="3">
        <v>3.0864960267598001</v>
      </c>
      <c r="O131" s="3">
        <v>8.4417361323554001</v>
      </c>
      <c r="P131" s="3">
        <v>11.044792532056301</v>
      </c>
      <c r="Q131" s="3">
        <v>6.987490940482</v>
      </c>
      <c r="R131" s="3">
        <v>-4.1331853045400999</v>
      </c>
      <c r="S131" s="3">
        <v>-6.4516154351757997</v>
      </c>
      <c r="T131" s="3">
        <v>-2.0844284279079002</v>
      </c>
      <c r="U131" s="3">
        <v>-8.6707138651700003E-2</v>
      </c>
      <c r="V131" s="3">
        <v>0.1894128092964</v>
      </c>
      <c r="W131" s="3">
        <v>27.735890743917</v>
      </c>
      <c r="X131" s="3">
        <v>10.195788742205799</v>
      </c>
      <c r="Y131" s="3">
        <v>11.373820861581001</v>
      </c>
      <c r="Z131" s="3">
        <v>10.062571631995199</v>
      </c>
      <c r="AA131" s="3">
        <v>-2.2102211686922</v>
      </c>
      <c r="AB131" s="3">
        <v>-5.2925799255315003</v>
      </c>
      <c r="AC131" s="3">
        <v>5.4386489787887999</v>
      </c>
      <c r="AD131" s="3">
        <v>-1.7865650678156</v>
      </c>
      <c r="AE131" s="3">
        <v>-7.2600562297023998</v>
      </c>
      <c r="AF131" s="3">
        <v>1.0340491695159999</v>
      </c>
      <c r="AG131" s="3">
        <v>0.57121362608460002</v>
      </c>
      <c r="AH131" s="3">
        <v>4.4835742879031999</v>
      </c>
      <c r="AI131" s="3">
        <v>0.52983096014760001</v>
      </c>
      <c r="AJ131" s="3">
        <v>-8.9561920210819999</v>
      </c>
      <c r="AK131" s="3">
        <v>-19.105289657803699</v>
      </c>
      <c r="AL131" s="3">
        <v>-15.3973600257681</v>
      </c>
      <c r="AM131" s="3">
        <v>-14.2249489762624</v>
      </c>
      <c r="AN131" s="3">
        <v>0.73617513444079996</v>
      </c>
      <c r="AO131" s="3">
        <v>6.6211374446668003</v>
      </c>
      <c r="AP131" s="3">
        <v>10.812560957637899</v>
      </c>
      <c r="AQ131" s="3">
        <v>10.8633112380481</v>
      </c>
      <c r="AR131" s="3">
        <v>20.667235117378599</v>
      </c>
      <c r="AS131" s="3">
        <v>0.38258028713780001</v>
      </c>
      <c r="AT131" s="3">
        <v>-4.4804768828772001</v>
      </c>
      <c r="AU131" s="3">
        <v>-5.5091213889623001</v>
      </c>
      <c r="AV131" s="3">
        <v>-9.7126080233918</v>
      </c>
      <c r="AW131" s="3">
        <v>1.75</v>
      </c>
    </row>
    <row r="132" spans="1:49" s="13" customFormat="1">
      <c r="A132">
        <v>5</v>
      </c>
      <c r="B132" t="s">
        <v>404</v>
      </c>
      <c r="C132">
        <v>101070501</v>
      </c>
      <c r="D132" t="s">
        <v>512</v>
      </c>
      <c r="E132" s="3">
        <v>19.4274662674216</v>
      </c>
      <c r="F132" s="3">
        <v>-1.5602192541325</v>
      </c>
      <c r="G132" s="3">
        <v>-18.620263576408799</v>
      </c>
      <c r="H132" s="3">
        <v>-21.7905264881908</v>
      </c>
      <c r="I132" s="3">
        <v>-13.1282993963154</v>
      </c>
      <c r="J132" s="3">
        <v>0.74805388191470001</v>
      </c>
      <c r="K132" s="3">
        <v>-9.9216987917184003</v>
      </c>
      <c r="L132" s="3">
        <v>17.037257252086601</v>
      </c>
      <c r="M132" s="3">
        <v>-9.3755163650564999</v>
      </c>
      <c r="N132" s="3">
        <v>6.4792906184953996</v>
      </c>
      <c r="O132" s="3">
        <v>8.3741639508447996</v>
      </c>
      <c r="P132" s="3">
        <v>9.4206698933236002</v>
      </c>
      <c r="Q132" s="3">
        <v>6.1299567994439998</v>
      </c>
      <c r="R132" s="3">
        <v>-10.2383215715932</v>
      </c>
      <c r="S132" s="3">
        <v>-7.6527777637570003</v>
      </c>
      <c r="T132" s="3">
        <v>-0.71676620076590003</v>
      </c>
      <c r="U132" s="3">
        <v>2.9881007946065998</v>
      </c>
      <c r="V132" s="3">
        <v>2.3240780472670002</v>
      </c>
      <c r="W132" s="3">
        <v>40.857652233091798</v>
      </c>
      <c r="X132" s="3">
        <v>14.7035945657741</v>
      </c>
      <c r="Y132" s="3">
        <v>16.494587006426201</v>
      </c>
      <c r="Z132" s="3">
        <v>14.0711955394206</v>
      </c>
      <c r="AA132" s="3">
        <v>-4.9362851401860999</v>
      </c>
      <c r="AB132" s="3">
        <v>-8.7787529983606998</v>
      </c>
      <c r="AC132" s="3">
        <v>7.3242732398466996</v>
      </c>
      <c r="AD132" s="3">
        <v>-2.6950157411008</v>
      </c>
      <c r="AE132" s="3">
        <v>-9.0428320270185996</v>
      </c>
      <c r="AF132" s="3">
        <v>2.8276736897118</v>
      </c>
      <c r="AG132" s="3">
        <v>1.6823887150949</v>
      </c>
      <c r="AH132" s="3">
        <v>8.2092782917855001</v>
      </c>
      <c r="AI132" s="3">
        <v>0.82460010756690005</v>
      </c>
      <c r="AJ132" s="3">
        <v>-12.2346781259103</v>
      </c>
      <c r="AK132" s="3">
        <v>-25.3236778060696</v>
      </c>
      <c r="AL132" s="3">
        <v>-22.280678977465602</v>
      </c>
      <c r="AM132" s="3">
        <v>-21.7931762639138</v>
      </c>
      <c r="AN132" s="3">
        <v>0.47229268095459997</v>
      </c>
      <c r="AO132" s="3">
        <v>10.5264037733552</v>
      </c>
      <c r="AP132" s="3">
        <v>23.669073082860599</v>
      </c>
      <c r="AQ132" s="3">
        <v>17.9336912732436</v>
      </c>
      <c r="AR132" s="3">
        <v>29.6392771085393</v>
      </c>
      <c r="AS132" s="3">
        <v>1.9732297154567</v>
      </c>
      <c r="AT132" s="3">
        <v>-3.9296356897934999</v>
      </c>
      <c r="AU132" s="3">
        <v>-9.5018370630065991</v>
      </c>
      <c r="AV132" s="3">
        <v>-13.1319837088861</v>
      </c>
      <c r="AW132" s="3">
        <v>-0.87</v>
      </c>
    </row>
    <row r="133" spans="1:49" s="13" customFormat="1">
      <c r="A133">
        <v>5</v>
      </c>
      <c r="B133" t="s">
        <v>404</v>
      </c>
      <c r="C133">
        <v>101070502</v>
      </c>
      <c r="D133" t="s">
        <v>513</v>
      </c>
      <c r="E133" s="3">
        <v>1.8119570504539999</v>
      </c>
      <c r="F133" s="3">
        <v>-4.7758991406362004</v>
      </c>
      <c r="G133" s="3">
        <v>-0.63703292065140005</v>
      </c>
      <c r="H133" s="3">
        <v>2.7599517781232001</v>
      </c>
      <c r="I133" s="3">
        <v>-0.35620583617759999</v>
      </c>
      <c r="J133" s="3">
        <v>-2.4979568858398</v>
      </c>
      <c r="K133" s="3">
        <v>-3.5649988018765999</v>
      </c>
      <c r="L133" s="3">
        <v>-3.1700051685731001</v>
      </c>
      <c r="M133" s="3">
        <v>-5.6887536261119998</v>
      </c>
      <c r="N133" s="3">
        <v>-0.14331292654389999</v>
      </c>
      <c r="O133" s="3">
        <v>5.0857588346149001</v>
      </c>
      <c r="P133" s="3">
        <v>17.2453886510608</v>
      </c>
      <c r="Q133" s="3">
        <v>3.5405104494005002</v>
      </c>
      <c r="R133" s="3">
        <v>16.705424188679601</v>
      </c>
      <c r="S133" s="3">
        <v>-3.2252337822923001</v>
      </c>
      <c r="T133" s="3">
        <v>-5.4933587128461001</v>
      </c>
      <c r="U133" s="3">
        <v>-7.5993105138696997</v>
      </c>
      <c r="V133" s="3">
        <v>4.6588942893059002</v>
      </c>
      <c r="W133" s="3">
        <v>10.3927105517278</v>
      </c>
      <c r="X133" s="3">
        <v>5.0835647216510997</v>
      </c>
      <c r="Y133" s="3">
        <v>-1.6502598907518</v>
      </c>
      <c r="Z133" s="3">
        <v>-1.0948265069678</v>
      </c>
      <c r="AA133" s="3">
        <v>-5.3202274842083996</v>
      </c>
      <c r="AB133" s="3">
        <v>1.459043246909</v>
      </c>
      <c r="AC133" s="3">
        <v>3.5731395628775999</v>
      </c>
      <c r="AD133" s="3">
        <v>1.1532788052634</v>
      </c>
      <c r="AE133" s="3">
        <v>-3.2488873839861001</v>
      </c>
      <c r="AF133" s="3">
        <v>-2.1366708105746</v>
      </c>
      <c r="AG133" s="3">
        <v>-1.3880320612312</v>
      </c>
      <c r="AH133" s="3">
        <v>-2.6907151315352</v>
      </c>
      <c r="AI133" s="3">
        <v>0.4908483570105</v>
      </c>
      <c r="AJ133" s="3">
        <v>-3.4925487359029002</v>
      </c>
      <c r="AK133" s="3">
        <v>-5.1079835465991996</v>
      </c>
      <c r="AL133" s="3">
        <v>-0.68430343627599999</v>
      </c>
      <c r="AM133" s="3">
        <v>-6.4275850284681004</v>
      </c>
      <c r="AN133" s="3">
        <v>-0.83908869535980002</v>
      </c>
      <c r="AO133" s="3">
        <v>3.9908472727944</v>
      </c>
      <c r="AP133" s="3">
        <v>-3.1120980895287</v>
      </c>
      <c r="AQ133" s="3">
        <v>-4.5895677595666999</v>
      </c>
      <c r="AR133" s="3">
        <v>6.1341694835796003</v>
      </c>
      <c r="AS133" s="3">
        <v>-3.2211864858046</v>
      </c>
      <c r="AT133" s="3">
        <v>-7.0058922788098004</v>
      </c>
      <c r="AU133" s="3">
        <v>2.8556954782866999</v>
      </c>
      <c r="AV133" s="3">
        <v>-0.74902241108339995</v>
      </c>
      <c r="AW133" s="3">
        <v>0.51</v>
      </c>
    </row>
    <row r="134" spans="1:49" s="13" customFormat="1">
      <c r="A134">
        <v>5</v>
      </c>
      <c r="B134" t="s">
        <v>404</v>
      </c>
      <c r="C134">
        <v>101070503</v>
      </c>
      <c r="D134" t="s">
        <v>514</v>
      </c>
      <c r="E134" s="3">
        <v>0.6587541752603</v>
      </c>
      <c r="F134" s="3">
        <v>-1.0142576045414</v>
      </c>
      <c r="G134" s="3">
        <v>-0.20530198639450001</v>
      </c>
      <c r="H134" s="3">
        <v>-1.9331688691286</v>
      </c>
      <c r="I134" s="3">
        <v>-1.8167372441084</v>
      </c>
      <c r="J134" s="3">
        <v>-0.5689719320362</v>
      </c>
      <c r="K134" s="3">
        <v>-0.90159629391280005</v>
      </c>
      <c r="L134" s="3">
        <v>5.9807690599718004</v>
      </c>
      <c r="M134" s="3">
        <v>-4.5819203881624997</v>
      </c>
      <c r="N134" s="3">
        <v>-3.0301733795139998</v>
      </c>
      <c r="O134" s="3">
        <v>9.8861549152719999</v>
      </c>
      <c r="P134" s="3">
        <v>12.568593296557401</v>
      </c>
      <c r="Q134" s="3">
        <v>10.2483096810709</v>
      </c>
      <c r="R134" s="3">
        <v>1.7486956697472</v>
      </c>
      <c r="S134" s="3">
        <v>-5.4606932154405996</v>
      </c>
      <c r="T134" s="3">
        <v>-3.2271552541962998</v>
      </c>
      <c r="U134" s="3">
        <v>-2.9436305644998</v>
      </c>
      <c r="V134" s="3">
        <v>-5.9338190834853002</v>
      </c>
      <c r="W134" s="3">
        <v>6.0131573601925004</v>
      </c>
      <c r="X134" s="3">
        <v>-0.84701343743669999</v>
      </c>
      <c r="Y134" s="3">
        <v>7.0010808447799999E-2</v>
      </c>
      <c r="Z134" s="3">
        <v>-0.67206153343420005</v>
      </c>
      <c r="AA134" s="3">
        <v>11.743521167931499</v>
      </c>
      <c r="AB134" s="3">
        <v>5.6128585027191997</v>
      </c>
      <c r="AC134" s="3">
        <v>-0.19814544938299999</v>
      </c>
      <c r="AD134" s="3">
        <v>0.33702834185609998</v>
      </c>
      <c r="AE134" s="3">
        <v>-2.603254780661</v>
      </c>
      <c r="AF134" s="3">
        <v>-3.588897530648</v>
      </c>
      <c r="AG134" s="3">
        <v>-2.5255975882363999</v>
      </c>
      <c r="AH134" s="3">
        <v>-6.1847098867529997</v>
      </c>
      <c r="AI134" s="3">
        <v>-0.69431836945140002</v>
      </c>
      <c r="AJ134" s="3">
        <v>2.7140243199716001</v>
      </c>
      <c r="AK134" s="3">
        <v>-2.0314487041192</v>
      </c>
      <c r="AL134" s="3">
        <v>-1.9732014166331999</v>
      </c>
      <c r="AM134" s="3">
        <v>-0.6031510383741</v>
      </c>
      <c r="AN134" s="3">
        <v>1.7798333129588999</v>
      </c>
      <c r="AO134" s="3">
        <v>0.88034298539080003</v>
      </c>
      <c r="AP134" s="3">
        <v>-8.1314195314858004</v>
      </c>
      <c r="AQ134" s="3">
        <v>-0.92564944257899995</v>
      </c>
      <c r="AR134" s="3">
        <v>-0.81959641962350005</v>
      </c>
      <c r="AS134" s="3">
        <v>-4.4114585267172997</v>
      </c>
      <c r="AT134" s="3">
        <v>-5.754340789914</v>
      </c>
      <c r="AU134" s="3">
        <v>8.1773927960283999</v>
      </c>
      <c r="AV134" s="3">
        <v>-0.93229405582180003</v>
      </c>
      <c r="AW134" s="3">
        <v>10.46</v>
      </c>
    </row>
    <row r="135" spans="1:49" s="13" customFormat="1">
      <c r="A135">
        <v>4</v>
      </c>
      <c r="B135" t="s">
        <v>402</v>
      </c>
      <c r="C135">
        <v>1010706</v>
      </c>
      <c r="D135" t="s">
        <v>515</v>
      </c>
      <c r="E135" s="3">
        <v>1.1355234468012001</v>
      </c>
      <c r="F135" s="3">
        <v>-1.6197570503745999</v>
      </c>
      <c r="G135" s="3">
        <v>0.39729277433120003</v>
      </c>
      <c r="H135" s="3">
        <v>1.7091927685759001</v>
      </c>
      <c r="I135" s="3">
        <v>-0.17176101713559999</v>
      </c>
      <c r="J135" s="3">
        <v>2.4875803389579998</v>
      </c>
      <c r="K135" s="3">
        <v>-0.46591752507689999</v>
      </c>
      <c r="L135" s="3">
        <v>0.73534508597619996</v>
      </c>
      <c r="M135" s="3">
        <v>2.1000935626218999</v>
      </c>
      <c r="N135" s="3">
        <v>-0.1830796955838</v>
      </c>
      <c r="O135" s="3">
        <v>-0.39742071379369998</v>
      </c>
      <c r="P135" s="3">
        <v>2.5384330983128001</v>
      </c>
      <c r="Q135" s="3">
        <v>1.4650865277488001</v>
      </c>
      <c r="R135" s="3">
        <v>4.1933244232537996</v>
      </c>
      <c r="S135" s="3">
        <v>2.3753155301997002</v>
      </c>
      <c r="T135" s="3">
        <v>1.9821457647381999</v>
      </c>
      <c r="U135" s="3">
        <v>1.1557624223991001</v>
      </c>
      <c r="V135" s="3">
        <v>3.6846447807145002</v>
      </c>
      <c r="W135" s="3">
        <v>2.5705335020750999</v>
      </c>
      <c r="X135" s="3">
        <v>-0.15325017659369999</v>
      </c>
      <c r="Y135" s="3">
        <v>5.1122471567129004</v>
      </c>
      <c r="Z135" s="3">
        <v>2.1491559651364001</v>
      </c>
      <c r="AA135" s="3">
        <v>1.228809994029</v>
      </c>
      <c r="AB135" s="3">
        <v>0.80826416008519997</v>
      </c>
      <c r="AC135" s="3">
        <v>2.2800290611902998</v>
      </c>
      <c r="AD135" s="3">
        <v>2.7845841510526999</v>
      </c>
      <c r="AE135" s="3">
        <v>1.6110745808041</v>
      </c>
      <c r="AF135" s="3">
        <v>-0.16237929066830001</v>
      </c>
      <c r="AG135" s="3">
        <v>-1.7884587851699001</v>
      </c>
      <c r="AH135" s="3">
        <v>-0.16258530622869999</v>
      </c>
      <c r="AI135" s="3">
        <v>-0.30422471746759999</v>
      </c>
      <c r="AJ135" s="3">
        <v>0.42610187659819998</v>
      </c>
      <c r="AK135" s="3">
        <v>-0.41469710578890001</v>
      </c>
      <c r="AL135" s="3">
        <v>-2.5407242475695</v>
      </c>
      <c r="AM135" s="3">
        <v>-0.34497594483470001</v>
      </c>
      <c r="AN135" s="3">
        <v>0.77024485340119997</v>
      </c>
      <c r="AO135" s="3">
        <v>-1.3714471923903999</v>
      </c>
      <c r="AP135" s="3">
        <v>-2.7482709141995998</v>
      </c>
      <c r="AQ135" s="3">
        <v>3.6556395582566998</v>
      </c>
      <c r="AR135" s="3">
        <v>0.1853147590484</v>
      </c>
      <c r="AS135" s="3">
        <v>-1.3274975072198001</v>
      </c>
      <c r="AT135" s="3">
        <v>0.84672985286970004</v>
      </c>
      <c r="AU135" s="3">
        <v>-2.2962492257878999</v>
      </c>
      <c r="AV135" s="3">
        <v>1.2898000649571</v>
      </c>
      <c r="AW135" s="3">
        <v>7.0000000000000007E-2</v>
      </c>
    </row>
    <row r="136" spans="1:49" s="13" customFormat="1">
      <c r="A136">
        <v>5</v>
      </c>
      <c r="B136" t="s">
        <v>404</v>
      </c>
      <c r="C136">
        <v>101070601</v>
      </c>
      <c r="D136" t="s">
        <v>516</v>
      </c>
      <c r="E136" s="3">
        <v>1.1355234468012001</v>
      </c>
      <c r="F136" s="3">
        <v>-1.6197570503745999</v>
      </c>
      <c r="G136" s="3">
        <v>0.39729277433120003</v>
      </c>
      <c r="H136" s="3">
        <v>1.7091927685759001</v>
      </c>
      <c r="I136" s="3">
        <v>-0.17176101713559999</v>
      </c>
      <c r="J136" s="3">
        <v>2.4875803389579998</v>
      </c>
      <c r="K136" s="3">
        <v>-0.46591752507689999</v>
      </c>
      <c r="L136" s="3">
        <v>0.73534508597619996</v>
      </c>
      <c r="M136" s="3">
        <v>2.1000935626218999</v>
      </c>
      <c r="N136" s="3">
        <v>-0.1830796955838</v>
      </c>
      <c r="O136" s="3">
        <v>-0.39742071379369998</v>
      </c>
      <c r="P136" s="3">
        <v>2.5384330983128001</v>
      </c>
      <c r="Q136" s="3">
        <v>1.4650865277488001</v>
      </c>
      <c r="R136" s="3">
        <v>4.1933244232537996</v>
      </c>
      <c r="S136" s="3">
        <v>2.3753155301997002</v>
      </c>
      <c r="T136" s="3">
        <v>1.9821457647381999</v>
      </c>
      <c r="U136" s="3">
        <v>1.1557624223991001</v>
      </c>
      <c r="V136" s="3">
        <v>3.6846447807145002</v>
      </c>
      <c r="W136" s="3">
        <v>2.5705335020750999</v>
      </c>
      <c r="X136" s="3">
        <v>-0.15325017659369999</v>
      </c>
      <c r="Y136" s="3">
        <v>5.1122471567129004</v>
      </c>
      <c r="Z136" s="3">
        <v>2.1491559651364001</v>
      </c>
      <c r="AA136" s="3">
        <v>1.228809994029</v>
      </c>
      <c r="AB136" s="3">
        <v>0.80826416008519997</v>
      </c>
      <c r="AC136" s="3">
        <v>2.2800290611902998</v>
      </c>
      <c r="AD136" s="3">
        <v>2.7845841510526999</v>
      </c>
      <c r="AE136" s="3">
        <v>1.6110745808041</v>
      </c>
      <c r="AF136" s="3">
        <v>-0.16237929066830001</v>
      </c>
      <c r="AG136" s="3">
        <v>-1.7884587851699001</v>
      </c>
      <c r="AH136" s="3">
        <v>-0.16258530622869999</v>
      </c>
      <c r="AI136" s="3">
        <v>-0.30422471746759999</v>
      </c>
      <c r="AJ136" s="3">
        <v>0.42610187659819998</v>
      </c>
      <c r="AK136" s="3">
        <v>-0.41469710578890001</v>
      </c>
      <c r="AL136" s="3">
        <v>-2.5407242475695</v>
      </c>
      <c r="AM136" s="3">
        <v>-0.34497594483470001</v>
      </c>
      <c r="AN136" s="3">
        <v>0.77024485340119997</v>
      </c>
      <c r="AO136" s="3">
        <v>-1.3714471923903999</v>
      </c>
      <c r="AP136" s="3">
        <v>-2.7482709141995998</v>
      </c>
      <c r="AQ136" s="3">
        <v>3.6556395582566998</v>
      </c>
      <c r="AR136" s="3">
        <v>0.1853147590484</v>
      </c>
      <c r="AS136" s="3">
        <v>-1.3274975072198001</v>
      </c>
      <c r="AT136" s="3">
        <v>0.84672985286970004</v>
      </c>
      <c r="AU136" s="3">
        <v>-2.2962492257878999</v>
      </c>
      <c r="AV136" s="3">
        <v>1.2898000649571</v>
      </c>
      <c r="AW136" s="3">
        <v>7.0000000000000007E-2</v>
      </c>
    </row>
    <row r="137" spans="1:49" s="13" customFormat="1">
      <c r="A137">
        <v>4</v>
      </c>
      <c r="B137" t="s">
        <v>402</v>
      </c>
      <c r="C137">
        <v>1010707</v>
      </c>
      <c r="D137" t="s">
        <v>517</v>
      </c>
      <c r="E137" s="3">
        <v>0.36986164019489998</v>
      </c>
      <c r="F137" s="3">
        <v>-0.52978977534149996</v>
      </c>
      <c r="G137" s="3">
        <v>2.70287026285E-2</v>
      </c>
      <c r="H137" s="3">
        <v>-0.24310749980839999</v>
      </c>
      <c r="I137" s="3">
        <v>-0.1951734272808</v>
      </c>
      <c r="J137" s="3">
        <v>1.6552533755323</v>
      </c>
      <c r="K137" s="3">
        <v>0.70887825374119995</v>
      </c>
      <c r="L137" s="3">
        <v>1.5886809948898</v>
      </c>
      <c r="M137" s="3">
        <v>0.8521188840917</v>
      </c>
      <c r="N137" s="3">
        <v>-6.0726435953000001E-2</v>
      </c>
      <c r="O137" s="3">
        <v>0.6494625246454</v>
      </c>
      <c r="P137" s="3">
        <v>1.3359163565629</v>
      </c>
      <c r="Q137" s="3">
        <v>0.15201568758340001</v>
      </c>
      <c r="R137" s="3">
        <v>1.4661212174239999</v>
      </c>
      <c r="S137" s="3">
        <v>-7.1092864234499994E-2</v>
      </c>
      <c r="T137" s="3">
        <v>1.8417468507135999</v>
      </c>
      <c r="U137" s="3">
        <v>1.8839859698871999</v>
      </c>
      <c r="V137" s="3">
        <v>1.06992581862</v>
      </c>
      <c r="W137" s="3">
        <v>1.2176606006082</v>
      </c>
      <c r="X137" s="3">
        <v>1.125861685417</v>
      </c>
      <c r="Y137" s="3">
        <v>1.3847907929564001</v>
      </c>
      <c r="Z137" s="3">
        <v>2.3127705616710998</v>
      </c>
      <c r="AA137" s="3">
        <v>0.35964195239419999</v>
      </c>
      <c r="AB137" s="3">
        <v>1.5245583607191999</v>
      </c>
      <c r="AC137" s="3">
        <v>-0.81186712269859995</v>
      </c>
      <c r="AD137" s="3">
        <v>0.269684540413</v>
      </c>
      <c r="AE137" s="3">
        <v>2.7104104011181001</v>
      </c>
      <c r="AF137" s="3">
        <v>0.44932815314059998</v>
      </c>
      <c r="AG137" s="3">
        <v>0.2753819868838</v>
      </c>
      <c r="AH137" s="3">
        <v>-0.94341350371999999</v>
      </c>
      <c r="AI137" s="3">
        <v>0.6070226836489</v>
      </c>
      <c r="AJ137" s="3">
        <v>-0.6852721248325</v>
      </c>
      <c r="AK137" s="3">
        <v>-1.2217676494792</v>
      </c>
      <c r="AL137" s="3">
        <v>1.0297546840317</v>
      </c>
      <c r="AM137" s="3">
        <v>0.40859633222780001</v>
      </c>
      <c r="AN137" s="3">
        <v>0.28064278156150002</v>
      </c>
      <c r="AO137" s="3">
        <v>-1.6903140689636</v>
      </c>
      <c r="AP137" s="3">
        <v>-0.26807229101989999</v>
      </c>
      <c r="AQ137" s="3">
        <v>-0.2583380749959</v>
      </c>
      <c r="AR137" s="3">
        <v>2.1626601112635999</v>
      </c>
      <c r="AS137" s="3">
        <v>-0.4998440265004</v>
      </c>
      <c r="AT137" s="3">
        <v>-1.5355690362051999</v>
      </c>
      <c r="AU137" s="3">
        <v>1.0342471866609999</v>
      </c>
      <c r="AV137" s="3">
        <v>-1.3798557145789001</v>
      </c>
      <c r="AW137" s="3">
        <v>0.34</v>
      </c>
    </row>
    <row r="138" spans="1:49" s="13" customFormat="1">
      <c r="A138">
        <v>5</v>
      </c>
      <c r="B138" t="s">
        <v>404</v>
      </c>
      <c r="C138">
        <v>101070701</v>
      </c>
      <c r="D138" t="s">
        <v>518</v>
      </c>
      <c r="E138" s="3">
        <v>2.327471695456</v>
      </c>
      <c r="F138" s="3">
        <v>-1.3289297930987001</v>
      </c>
      <c r="G138" s="3">
        <v>-3.6819720737800002E-2</v>
      </c>
      <c r="H138" s="3">
        <v>1.3208996590990001</v>
      </c>
      <c r="I138" s="3">
        <v>0.42813098324990001</v>
      </c>
      <c r="J138" s="3">
        <v>0.25586872141720002</v>
      </c>
      <c r="K138" s="3">
        <v>0.26377713784149998</v>
      </c>
      <c r="L138" s="3">
        <v>-0.53047170025400003</v>
      </c>
      <c r="M138" s="3">
        <v>2.0912990352746998</v>
      </c>
      <c r="N138" s="3">
        <v>0.37675141394400002</v>
      </c>
      <c r="O138" s="3">
        <v>2.6950222730353999</v>
      </c>
      <c r="P138" s="3">
        <v>1.2814829156215</v>
      </c>
      <c r="Q138" s="3">
        <v>0.23573223259170001</v>
      </c>
      <c r="R138" s="3">
        <v>-0.94222577427380005</v>
      </c>
      <c r="S138" s="3">
        <v>0.23018364242930001</v>
      </c>
      <c r="T138" s="3">
        <v>3.0631660705671999</v>
      </c>
      <c r="U138" s="3">
        <v>6.7851168307113001</v>
      </c>
      <c r="V138" s="3">
        <v>6.2361305278400003E-2</v>
      </c>
      <c r="W138" s="3">
        <v>0.96089236543620005</v>
      </c>
      <c r="X138" s="3">
        <v>2.7551399065281998</v>
      </c>
      <c r="Y138" s="3">
        <v>2.0451697938600001E-2</v>
      </c>
      <c r="Z138" s="3">
        <v>0.81558139846629996</v>
      </c>
      <c r="AA138" s="3">
        <v>0.20611859511440001</v>
      </c>
      <c r="AB138" s="3">
        <v>2.7391293998766999</v>
      </c>
      <c r="AC138" s="3">
        <v>2.3290101107021002</v>
      </c>
      <c r="AD138" s="3">
        <v>0.30167636617830001</v>
      </c>
      <c r="AE138" s="3">
        <v>0.82344558745719998</v>
      </c>
      <c r="AF138" s="3">
        <v>-0.16659386966770001</v>
      </c>
      <c r="AG138" s="3">
        <v>5.5784629050100003E-2</v>
      </c>
      <c r="AH138" s="3">
        <v>-1.7955608230969</v>
      </c>
      <c r="AI138" s="3">
        <v>1.1531728364025999</v>
      </c>
      <c r="AJ138" s="3">
        <v>-0.18946327316780001</v>
      </c>
      <c r="AK138" s="3">
        <v>-0.64398902333520003</v>
      </c>
      <c r="AL138" s="3">
        <v>0.70159385854839995</v>
      </c>
      <c r="AM138" s="3">
        <v>-0.1474851790076</v>
      </c>
      <c r="AN138" s="3">
        <v>0.3138157599152</v>
      </c>
      <c r="AO138" s="3">
        <v>-3.5676508607564998</v>
      </c>
      <c r="AP138" s="3">
        <v>1.4735344216595001</v>
      </c>
      <c r="AQ138" s="3">
        <v>-1.7751186966782</v>
      </c>
      <c r="AR138" s="3">
        <v>0.51279514389350001</v>
      </c>
      <c r="AS138" s="3">
        <v>0.45091508068300001</v>
      </c>
      <c r="AT138" s="3">
        <v>-4.6508155047053004</v>
      </c>
      <c r="AU138" s="3">
        <v>0.48451007502420002</v>
      </c>
      <c r="AV138" s="3">
        <v>-1.908284453924</v>
      </c>
      <c r="AW138" s="3">
        <v>0.08</v>
      </c>
    </row>
    <row r="139" spans="1:49" s="13" customFormat="1">
      <c r="A139">
        <v>5</v>
      </c>
      <c r="B139" t="s">
        <v>404</v>
      </c>
      <c r="C139">
        <v>101070702</v>
      </c>
      <c r="D139" t="s">
        <v>519</v>
      </c>
      <c r="E139" s="3">
        <v>-0.47191120940350001</v>
      </c>
      <c r="F139" s="3">
        <v>-0.15486403204499999</v>
      </c>
      <c r="G139" s="3">
        <v>0.20174385600040001</v>
      </c>
      <c r="H139" s="3">
        <v>-0.3649469294005</v>
      </c>
      <c r="I139" s="3">
        <v>-0.44645858772390001</v>
      </c>
      <c r="J139" s="3">
        <v>2.2811019155426999</v>
      </c>
      <c r="K139" s="3">
        <v>-0.19864297087169999</v>
      </c>
      <c r="L139" s="3">
        <v>1.6785737324912999</v>
      </c>
      <c r="M139" s="3">
        <v>1.1250935617550999</v>
      </c>
      <c r="N139" s="3">
        <v>0.60797285855750005</v>
      </c>
      <c r="O139" s="3">
        <v>-2.1098954652000001E-3</v>
      </c>
      <c r="P139" s="3">
        <v>0.39263278448569999</v>
      </c>
      <c r="Q139" s="3">
        <v>0.44828081174220002</v>
      </c>
      <c r="R139" s="3">
        <v>0.66906558153149998</v>
      </c>
      <c r="S139" s="3">
        <v>-0.60570425327279998</v>
      </c>
      <c r="T139" s="3">
        <v>7.4081929186399997E-2</v>
      </c>
      <c r="U139" s="3">
        <v>1.1422342267009999</v>
      </c>
      <c r="V139" s="3">
        <v>3.1250181300742002</v>
      </c>
      <c r="W139" s="3">
        <v>2.9226604428196001</v>
      </c>
      <c r="X139" s="3">
        <v>1.5581290922413</v>
      </c>
      <c r="Y139" s="3">
        <v>1.3855695273944</v>
      </c>
      <c r="Z139" s="3">
        <v>4.9200655800759998</v>
      </c>
      <c r="AA139" s="3">
        <v>0.97548708415240004</v>
      </c>
      <c r="AB139" s="3">
        <v>0.39013458301800003</v>
      </c>
      <c r="AC139" s="3">
        <v>-2.1993856626091999</v>
      </c>
      <c r="AD139" s="3">
        <v>-0.38083957809489999</v>
      </c>
      <c r="AE139" s="3">
        <v>3.4792447762055998</v>
      </c>
      <c r="AF139" s="3">
        <v>0.26971418425429999</v>
      </c>
      <c r="AG139" s="3">
        <v>0.2249707319874</v>
      </c>
      <c r="AH139" s="3">
        <v>2.8230586082499998E-2</v>
      </c>
      <c r="AI139" s="3">
        <v>0.26782272213070002</v>
      </c>
      <c r="AJ139" s="3">
        <v>-1.3473082239915</v>
      </c>
      <c r="AK139" s="3">
        <v>-2.9455010048174</v>
      </c>
      <c r="AL139" s="3">
        <v>3.1733928810157002</v>
      </c>
      <c r="AM139" s="3">
        <v>1.5479363791978999</v>
      </c>
      <c r="AN139" s="3">
        <v>-0.36094893464029998</v>
      </c>
      <c r="AO139" s="3">
        <v>-1.9212763957529</v>
      </c>
      <c r="AP139" s="3">
        <v>-2.4713137484941998</v>
      </c>
      <c r="AQ139" s="3">
        <v>2.2715029196369998</v>
      </c>
      <c r="AR139" s="3">
        <v>2.8879602142946998</v>
      </c>
      <c r="AS139" s="3">
        <v>-2.7148108015310002</v>
      </c>
      <c r="AT139" s="3">
        <v>0.28126717098359999</v>
      </c>
      <c r="AU139" s="3">
        <v>1.6333825653611</v>
      </c>
      <c r="AV139" s="3">
        <v>-2.5940627228319002</v>
      </c>
      <c r="AW139" s="3">
        <v>-1.08</v>
      </c>
    </row>
    <row r="140" spans="1:49" s="13" customFormat="1">
      <c r="A140">
        <v>5</v>
      </c>
      <c r="B140" t="s">
        <v>404</v>
      </c>
      <c r="C140">
        <v>101070703</v>
      </c>
      <c r="D140" t="s">
        <v>520</v>
      </c>
      <c r="E140" s="3">
        <v>-0.28750613437700001</v>
      </c>
      <c r="F140" s="3">
        <v>-0.26964986554280002</v>
      </c>
      <c r="G140" s="3">
        <v>-5.4833408226800003E-2</v>
      </c>
      <c r="H140" s="3">
        <v>-1.1726199772693999</v>
      </c>
      <c r="I140" s="3">
        <v>-0.43091202388990002</v>
      </c>
      <c r="J140" s="3">
        <v>2.1486107973133</v>
      </c>
      <c r="K140" s="3">
        <v>1.6504511835921001</v>
      </c>
      <c r="L140" s="3">
        <v>2.9033837201527</v>
      </c>
      <c r="M140" s="3">
        <v>-0.11578068148619999</v>
      </c>
      <c r="N140" s="3">
        <v>-0.81083382250299996</v>
      </c>
      <c r="O140" s="3">
        <v>-0.21656465817830001</v>
      </c>
      <c r="P140" s="3">
        <v>2.0449673379890001</v>
      </c>
      <c r="Q140" s="3">
        <v>-0.1114101896071</v>
      </c>
      <c r="R140" s="3">
        <v>3.6330689734980002</v>
      </c>
      <c r="S140" s="3">
        <v>0.1033943975777</v>
      </c>
      <c r="T140" s="3">
        <v>2.2656493694133002</v>
      </c>
      <c r="U140" s="3">
        <v>-0.77184076101629995</v>
      </c>
      <c r="V140" s="3">
        <v>0.3719724406039</v>
      </c>
      <c r="W140" s="3">
        <v>0.20577894040799999</v>
      </c>
      <c r="X140" s="3">
        <v>-0.31552494519640001</v>
      </c>
      <c r="Y140" s="3">
        <v>2.3611646994323001</v>
      </c>
      <c r="Z140" s="3">
        <v>1.475971778641</v>
      </c>
      <c r="AA140" s="3">
        <v>6.1682545581999999E-3</v>
      </c>
      <c r="AB140" s="3">
        <v>1.5345062518413</v>
      </c>
      <c r="AC140" s="3">
        <v>-1.9904202812691001</v>
      </c>
      <c r="AD140" s="3">
        <v>0.73039467525690005</v>
      </c>
      <c r="AE140" s="3">
        <v>3.5270007421495002</v>
      </c>
      <c r="AF140" s="3">
        <v>1.0210040057973999</v>
      </c>
      <c r="AG140" s="3">
        <v>0.46705839953400002</v>
      </c>
      <c r="AH140" s="3">
        <v>-1.0529070301278001</v>
      </c>
      <c r="AI140" s="3">
        <v>0.47618759847269998</v>
      </c>
      <c r="AJ140" s="3">
        <v>-0.54656349533549997</v>
      </c>
      <c r="AK140" s="3">
        <v>-0.3718349122188</v>
      </c>
      <c r="AL140" s="3">
        <v>-0.26239138191509997</v>
      </c>
      <c r="AM140" s="3">
        <v>-3.4229145995400001E-2</v>
      </c>
      <c r="AN140" s="3">
        <v>0.73602698615890005</v>
      </c>
      <c r="AO140" s="3">
        <v>-0.1956466428152</v>
      </c>
      <c r="AP140" s="3">
        <v>0.14346790779650001</v>
      </c>
      <c r="AQ140" s="3">
        <v>-0.99839521432510003</v>
      </c>
      <c r="AR140" s="3">
        <v>2.7636555178312001</v>
      </c>
      <c r="AS140" s="3">
        <v>0.48167123684629998</v>
      </c>
      <c r="AT140" s="3">
        <v>-0.73404601842570005</v>
      </c>
      <c r="AU140" s="3">
        <v>0.95975714375489996</v>
      </c>
      <c r="AV140" s="3">
        <v>-0.16774784150390001</v>
      </c>
      <c r="AW140" s="3">
        <v>1.51</v>
      </c>
    </row>
    <row r="141" spans="1:49" s="13" customFormat="1">
      <c r="A141">
        <v>3</v>
      </c>
      <c r="B141" t="s">
        <v>400</v>
      </c>
      <c r="C141">
        <v>10108</v>
      </c>
      <c r="D141" t="s">
        <v>521</v>
      </c>
      <c r="E141" s="3">
        <v>-0.55325494082519999</v>
      </c>
      <c r="F141" s="3">
        <v>0.48367950622310002</v>
      </c>
      <c r="G141" s="3">
        <v>-1.0074412179787</v>
      </c>
      <c r="H141" s="3">
        <v>-0.3442186497295</v>
      </c>
      <c r="I141" s="3">
        <v>0.29081258754689998</v>
      </c>
      <c r="J141" s="3">
        <v>0.23445294955269999</v>
      </c>
      <c r="K141" s="3">
        <v>0.43743444280350002</v>
      </c>
      <c r="L141" s="3">
        <v>0.73942668130919997</v>
      </c>
      <c r="M141" s="3">
        <v>0.51846162576069998</v>
      </c>
      <c r="N141" s="3">
        <v>0.20382994740240001</v>
      </c>
      <c r="O141" s="3">
        <v>-0.2188504023191</v>
      </c>
      <c r="P141" s="3">
        <v>0.90888531993220001</v>
      </c>
      <c r="Q141" s="3">
        <v>2.2595436472808998</v>
      </c>
      <c r="R141" s="3">
        <v>2.8350922734260999</v>
      </c>
      <c r="S141" s="3">
        <v>0.64728992483680003</v>
      </c>
      <c r="T141" s="3">
        <v>-0.25298317926969999</v>
      </c>
      <c r="U141" s="3">
        <v>1.5525282751949001</v>
      </c>
      <c r="V141" s="3">
        <v>2.2543181875257998</v>
      </c>
      <c r="W141" s="3">
        <v>-0.10653032416240001</v>
      </c>
      <c r="X141" s="3">
        <v>0.29771739320379997</v>
      </c>
      <c r="Y141" s="3">
        <v>-0.70646620339330002</v>
      </c>
      <c r="Z141" s="3">
        <v>0.80112203085339995</v>
      </c>
      <c r="AA141" s="3">
        <v>-0.18900530585219999</v>
      </c>
      <c r="AB141" s="3">
        <v>0.21433527780530001</v>
      </c>
      <c r="AC141" s="3">
        <v>0.56018077863680005</v>
      </c>
      <c r="AD141" s="3">
        <v>1.3310762884519001</v>
      </c>
      <c r="AE141" s="3">
        <v>0.35506624900759998</v>
      </c>
      <c r="AF141" s="3">
        <v>0.19146088889419999</v>
      </c>
      <c r="AG141" s="3">
        <v>0.15158855527779999</v>
      </c>
      <c r="AH141" s="3">
        <v>-0.48230518519109999</v>
      </c>
      <c r="AI141" s="3">
        <v>-0.1241429848007</v>
      </c>
      <c r="AJ141" s="3">
        <v>0.41516991371099998</v>
      </c>
      <c r="AK141" s="3">
        <v>-0.40151857673059999</v>
      </c>
      <c r="AL141" s="3">
        <v>-0.7360036851656</v>
      </c>
      <c r="AM141" s="3">
        <v>-9.7493047654099996E-2</v>
      </c>
      <c r="AN141" s="3">
        <v>0.23491217966030001</v>
      </c>
      <c r="AO141" s="3">
        <v>0.40814466680830003</v>
      </c>
      <c r="AP141" s="3">
        <v>0.28532649249699998</v>
      </c>
      <c r="AQ141" s="3">
        <v>-0.1129303158396</v>
      </c>
      <c r="AR141" s="3">
        <v>0.19698352962660001</v>
      </c>
      <c r="AS141" s="3">
        <v>0.12504169556790001</v>
      </c>
      <c r="AT141" s="3">
        <v>-0.4715221234825</v>
      </c>
      <c r="AU141" s="3">
        <v>-1.4323645922167001</v>
      </c>
      <c r="AV141" s="3">
        <v>2.5141513354242</v>
      </c>
      <c r="AW141" s="3">
        <v>0.02</v>
      </c>
    </row>
    <row r="142" spans="1:49" s="13" customFormat="1">
      <c r="A142">
        <v>4</v>
      </c>
      <c r="B142" t="s">
        <v>402</v>
      </c>
      <c r="C142">
        <v>1010801</v>
      </c>
      <c r="D142" t="s">
        <v>522</v>
      </c>
      <c r="E142" s="3">
        <v>2.1671020332999998E-2</v>
      </c>
      <c r="F142" s="3">
        <v>-0.1127909319086</v>
      </c>
      <c r="G142" s="3">
        <v>-0.10983434777370001</v>
      </c>
      <c r="H142" s="3">
        <v>-5.9215312223300003E-2</v>
      </c>
      <c r="I142" s="3">
        <v>9.3309751590599996E-2</v>
      </c>
      <c r="J142" s="3">
        <v>-0.2376887003182</v>
      </c>
      <c r="K142" s="3">
        <v>0.25910493190630002</v>
      </c>
      <c r="L142" s="3">
        <v>0.48876052894999999</v>
      </c>
      <c r="M142" s="3">
        <v>-2.34634955644E-2</v>
      </c>
      <c r="N142" s="3">
        <v>-0.30863201575310001</v>
      </c>
      <c r="O142" s="3">
        <v>-1.2761638602598</v>
      </c>
      <c r="P142" s="3">
        <v>0.52303231460819999</v>
      </c>
      <c r="Q142" s="3">
        <v>4.9727727904187002</v>
      </c>
      <c r="R142" s="3">
        <v>1.6167411480392</v>
      </c>
      <c r="S142" s="3">
        <v>0.52278328249079997</v>
      </c>
      <c r="T142" s="3">
        <v>0.44425088435280002</v>
      </c>
      <c r="U142" s="3">
        <v>0.71220024855990005</v>
      </c>
      <c r="V142" s="3">
        <v>-1.98981900212E-2</v>
      </c>
      <c r="W142" s="3">
        <v>0.26655168664160001</v>
      </c>
      <c r="X142" s="3">
        <v>0.38372403379600001</v>
      </c>
      <c r="Y142" s="3">
        <v>6.4948207039E-3</v>
      </c>
      <c r="Z142" s="3">
        <v>5.8153077318700001E-2</v>
      </c>
      <c r="AA142" s="3">
        <v>-0.40854553447339997</v>
      </c>
      <c r="AB142" s="3">
        <v>4.2847711698099998E-2</v>
      </c>
      <c r="AC142" s="3">
        <v>1.0641396046461999</v>
      </c>
      <c r="AD142" s="3">
        <v>3.0146221499985999</v>
      </c>
      <c r="AE142" s="3">
        <v>1.056638895514</v>
      </c>
      <c r="AF142" s="3">
        <v>-0.13041047057460001</v>
      </c>
      <c r="AG142" s="3">
        <v>-0.54391600798520001</v>
      </c>
      <c r="AH142" s="3">
        <v>-0.43617879804050003</v>
      </c>
      <c r="AI142" s="3">
        <v>-0.1404101700066</v>
      </c>
      <c r="AJ142" s="3">
        <v>0.13266287091170001</v>
      </c>
      <c r="AK142" s="3">
        <v>-0.43278588250060002</v>
      </c>
      <c r="AL142" s="3">
        <v>0.10130600621709999</v>
      </c>
      <c r="AM142" s="3">
        <v>-5.5345891847599998E-2</v>
      </c>
      <c r="AN142" s="3">
        <v>0.1951592753768</v>
      </c>
      <c r="AO142" s="3">
        <v>9.5318528091399998E-2</v>
      </c>
      <c r="AP142" s="3">
        <v>-0.38351010746910003</v>
      </c>
      <c r="AQ142" s="3">
        <v>0.36599182233150002</v>
      </c>
      <c r="AR142" s="3">
        <v>6.8515475638400006E-2</v>
      </c>
      <c r="AS142" s="3">
        <v>-0.31534392309839998</v>
      </c>
      <c r="AT142" s="3">
        <v>-0.33149770569359999</v>
      </c>
      <c r="AU142" s="3">
        <v>-0.53758701367710005</v>
      </c>
      <c r="AV142" s="3">
        <v>0.38254087068440001</v>
      </c>
      <c r="AW142" s="3">
        <v>-0.79</v>
      </c>
    </row>
    <row r="143" spans="1:49" s="13" customFormat="1">
      <c r="A143">
        <v>5</v>
      </c>
      <c r="B143" t="s">
        <v>404</v>
      </c>
      <c r="C143">
        <v>101080101</v>
      </c>
      <c r="D143" t="s">
        <v>523</v>
      </c>
      <c r="E143" s="3">
        <v>2.1671020332999998E-2</v>
      </c>
      <c r="F143" s="3">
        <v>-0.1127909319086</v>
      </c>
      <c r="G143" s="3">
        <v>-0.10983434777370001</v>
      </c>
      <c r="H143" s="3">
        <v>-5.9215312223300003E-2</v>
      </c>
      <c r="I143" s="3">
        <v>9.3309751590599996E-2</v>
      </c>
      <c r="J143" s="3">
        <v>-0.2376887003182</v>
      </c>
      <c r="K143" s="3">
        <v>0.25910493190630002</v>
      </c>
      <c r="L143" s="3">
        <v>0.48876052894999999</v>
      </c>
      <c r="M143" s="3">
        <v>-2.34634955644E-2</v>
      </c>
      <c r="N143" s="3">
        <v>-0.30863201575310001</v>
      </c>
      <c r="O143" s="3">
        <v>-1.2761638602598</v>
      </c>
      <c r="P143" s="3">
        <v>0.52303231460819999</v>
      </c>
      <c r="Q143" s="3">
        <v>4.9727727904187002</v>
      </c>
      <c r="R143" s="3">
        <v>1.6167411480392</v>
      </c>
      <c r="S143" s="3">
        <v>0.52278328249079997</v>
      </c>
      <c r="T143" s="3">
        <v>0.44425088435280002</v>
      </c>
      <c r="U143" s="3">
        <v>0.71220024855990005</v>
      </c>
      <c r="V143" s="3">
        <v>-1.98981900212E-2</v>
      </c>
      <c r="W143" s="3">
        <v>0.26655168664160001</v>
      </c>
      <c r="X143" s="3">
        <v>0.38372403379600001</v>
      </c>
      <c r="Y143" s="3">
        <v>6.4948207039E-3</v>
      </c>
      <c r="Z143" s="3">
        <v>5.8153077318700001E-2</v>
      </c>
      <c r="AA143" s="3">
        <v>-0.40854553447339997</v>
      </c>
      <c r="AB143" s="3">
        <v>4.2847711698099998E-2</v>
      </c>
      <c r="AC143" s="3">
        <v>1.0641396046461999</v>
      </c>
      <c r="AD143" s="3">
        <v>3.0146221499985999</v>
      </c>
      <c r="AE143" s="3">
        <v>1.056638895514</v>
      </c>
      <c r="AF143" s="3">
        <v>-0.13041047057460001</v>
      </c>
      <c r="AG143" s="3">
        <v>-0.54391600798520001</v>
      </c>
      <c r="AH143" s="3">
        <v>-0.43617879804050003</v>
      </c>
      <c r="AI143" s="3">
        <v>-0.1404101700066</v>
      </c>
      <c r="AJ143" s="3">
        <v>0.13266287091170001</v>
      </c>
      <c r="AK143" s="3">
        <v>-0.43278588250060002</v>
      </c>
      <c r="AL143" s="3">
        <v>0.10130600621709999</v>
      </c>
      <c r="AM143" s="3">
        <v>-5.5345891847599998E-2</v>
      </c>
      <c r="AN143" s="3">
        <v>0.1951592753768</v>
      </c>
      <c r="AO143" s="3">
        <v>9.5318528091399998E-2</v>
      </c>
      <c r="AP143" s="3">
        <v>-0.38351010746910003</v>
      </c>
      <c r="AQ143" s="3">
        <v>0.36599182233150002</v>
      </c>
      <c r="AR143" s="3">
        <v>6.8515475638400006E-2</v>
      </c>
      <c r="AS143" s="3">
        <v>-0.31534392309839998</v>
      </c>
      <c r="AT143" s="3">
        <v>-0.33149770569359999</v>
      </c>
      <c r="AU143" s="3">
        <v>-0.53758701367710005</v>
      </c>
      <c r="AV143" s="3">
        <v>0.38254087068440001</v>
      </c>
      <c r="AW143" s="3">
        <v>-0.79</v>
      </c>
    </row>
    <row r="144" spans="1:49" s="13" customFormat="1">
      <c r="A144">
        <v>4</v>
      </c>
      <c r="B144" t="s">
        <v>402</v>
      </c>
      <c r="C144">
        <v>1010802</v>
      </c>
      <c r="D144" t="s">
        <v>524</v>
      </c>
      <c r="E144" s="3">
        <v>-0.25082825026900002</v>
      </c>
      <c r="F144" s="3">
        <v>0.21746320583190001</v>
      </c>
      <c r="G144" s="3">
        <v>-0.1175473713937</v>
      </c>
      <c r="H144" s="3">
        <v>0.95818729511620004</v>
      </c>
      <c r="I144" s="3">
        <v>0.36959025464750001</v>
      </c>
      <c r="J144" s="3">
        <v>-2.5280148668814002</v>
      </c>
      <c r="K144" s="3">
        <v>2.1854354264469</v>
      </c>
      <c r="L144" s="3">
        <v>2.1931676743700002E-2</v>
      </c>
      <c r="M144" s="3">
        <v>-0.63781688193469999</v>
      </c>
      <c r="N144" s="3">
        <v>1.889177847462</v>
      </c>
      <c r="O144" s="3">
        <v>5.30320464514E-2</v>
      </c>
      <c r="P144" s="3">
        <v>8.3410393655999997E-3</v>
      </c>
      <c r="Q144" s="3">
        <v>9.0375816766100001E-2</v>
      </c>
      <c r="R144" s="3">
        <v>1.0010857116903999</v>
      </c>
      <c r="S144" s="3">
        <v>0.98762082748489999</v>
      </c>
      <c r="T144" s="3">
        <v>2.3187606306171999</v>
      </c>
      <c r="U144" s="3">
        <v>0.1577154075171</v>
      </c>
      <c r="V144" s="3">
        <v>1.5584470714226</v>
      </c>
      <c r="W144" s="3">
        <v>-0.61573464943440004</v>
      </c>
      <c r="X144" s="3">
        <v>-0.72758204541630001</v>
      </c>
      <c r="Y144" s="3">
        <v>-4.4314829367152999</v>
      </c>
      <c r="Z144" s="3">
        <v>0.92195695550309997</v>
      </c>
      <c r="AA144" s="3">
        <v>-0.1724384496312</v>
      </c>
      <c r="AB144" s="3">
        <v>2.4625961785446</v>
      </c>
      <c r="AC144" s="3">
        <v>2.8687974224000001E-2</v>
      </c>
      <c r="AD144" s="3">
        <v>0.52989664924940005</v>
      </c>
      <c r="AE144" s="3">
        <v>1.0739570249782999</v>
      </c>
      <c r="AF144" s="3">
        <v>2.8898470315434999</v>
      </c>
      <c r="AG144" s="3">
        <v>0.65692878933260002</v>
      </c>
      <c r="AH144" s="3">
        <v>-1.638849883517</v>
      </c>
      <c r="AI144" s="3">
        <v>-1.1986112799469999</v>
      </c>
      <c r="AJ144" s="3">
        <v>-1.1514484742886</v>
      </c>
      <c r="AK144" s="3">
        <v>0.64560269520199998</v>
      </c>
      <c r="AL144" s="3">
        <v>4.9004119538100001E-2</v>
      </c>
      <c r="AM144" s="3">
        <v>0.71246813589070002</v>
      </c>
      <c r="AN144" s="3">
        <v>1.1169346693324</v>
      </c>
      <c r="AO144" s="3">
        <v>0.98928969709369996</v>
      </c>
      <c r="AP144" s="3">
        <v>1.7013530158101</v>
      </c>
      <c r="AQ144" s="3">
        <v>1.1759996467952001</v>
      </c>
      <c r="AR144" s="3">
        <v>-1.3804633296732001</v>
      </c>
      <c r="AS144" s="3">
        <v>-1.1029957849283001</v>
      </c>
      <c r="AT144" s="3">
        <v>-0.30556484893660002</v>
      </c>
      <c r="AU144" s="3">
        <v>-1.5359169633681</v>
      </c>
      <c r="AV144" s="3">
        <v>0.62355749837590002</v>
      </c>
      <c r="AW144" s="3">
        <v>0.08</v>
      </c>
    </row>
    <row r="145" spans="1:49" s="13" customFormat="1">
      <c r="A145">
        <v>5</v>
      </c>
      <c r="B145" t="s">
        <v>404</v>
      </c>
      <c r="C145">
        <v>101080201</v>
      </c>
      <c r="D145" t="s">
        <v>525</v>
      </c>
      <c r="E145" s="3">
        <v>-0.25082825026900002</v>
      </c>
      <c r="F145" s="3">
        <v>0.21746320583190001</v>
      </c>
      <c r="G145" s="3">
        <v>-0.1175473713937</v>
      </c>
      <c r="H145" s="3">
        <v>0.95818729511620004</v>
      </c>
      <c r="I145" s="3">
        <v>0.36959025464750001</v>
      </c>
      <c r="J145" s="3">
        <v>-2.5280148668814002</v>
      </c>
      <c r="K145" s="3">
        <v>2.1854354264469</v>
      </c>
      <c r="L145" s="3">
        <v>2.1931676743700002E-2</v>
      </c>
      <c r="M145" s="3">
        <v>-0.63781688193469999</v>
      </c>
      <c r="N145" s="3">
        <v>1.889177847462</v>
      </c>
      <c r="O145" s="3">
        <v>5.30320464514E-2</v>
      </c>
      <c r="P145" s="3">
        <v>8.3410393655999997E-3</v>
      </c>
      <c r="Q145" s="3">
        <v>9.0375816766100001E-2</v>
      </c>
      <c r="R145" s="3">
        <v>1.0010857116903999</v>
      </c>
      <c r="S145" s="3">
        <v>0.98762082748489999</v>
      </c>
      <c r="T145" s="3">
        <v>2.3187606306171999</v>
      </c>
      <c r="U145" s="3">
        <v>0.1577154075171</v>
      </c>
      <c r="V145" s="3">
        <v>1.5584470714226</v>
      </c>
      <c r="W145" s="3">
        <v>-0.61573464943440004</v>
      </c>
      <c r="X145" s="3">
        <v>-0.72758204541630001</v>
      </c>
      <c r="Y145" s="3">
        <v>-4.4314829367152999</v>
      </c>
      <c r="Z145" s="3">
        <v>0.92195695550309997</v>
      </c>
      <c r="AA145" s="3">
        <v>-0.1724384496312</v>
      </c>
      <c r="AB145" s="3">
        <v>2.4625961785446</v>
      </c>
      <c r="AC145" s="3">
        <v>2.8687974224000001E-2</v>
      </c>
      <c r="AD145" s="3">
        <v>0.52989664924940005</v>
      </c>
      <c r="AE145" s="3">
        <v>1.0739570249782999</v>
      </c>
      <c r="AF145" s="3">
        <v>2.8898470315434999</v>
      </c>
      <c r="AG145" s="3">
        <v>0.65692878933260002</v>
      </c>
      <c r="AH145" s="3">
        <v>-1.638849883517</v>
      </c>
      <c r="AI145" s="3">
        <v>-1.1986112799469999</v>
      </c>
      <c r="AJ145" s="3">
        <v>-1.1514484742886</v>
      </c>
      <c r="AK145" s="3">
        <v>0.64560269520199998</v>
      </c>
      <c r="AL145" s="3">
        <v>4.9004119538100001E-2</v>
      </c>
      <c r="AM145" s="3">
        <v>0.71246813589070002</v>
      </c>
      <c r="AN145" s="3">
        <v>1.1169346693324</v>
      </c>
      <c r="AO145" s="3">
        <v>0.98928969709369996</v>
      </c>
      <c r="AP145" s="3">
        <v>1.7013530158101</v>
      </c>
      <c r="AQ145" s="3">
        <v>1.1759996467952001</v>
      </c>
      <c r="AR145" s="3">
        <v>-1.3804633296732001</v>
      </c>
      <c r="AS145" s="3">
        <v>-1.1029957849283001</v>
      </c>
      <c r="AT145" s="3">
        <v>-0.30556484893660002</v>
      </c>
      <c r="AU145" s="3">
        <v>-1.5359169633681</v>
      </c>
      <c r="AV145" s="3">
        <v>0.62355749837590002</v>
      </c>
      <c r="AW145" s="3">
        <v>0.08</v>
      </c>
    </row>
    <row r="146" spans="1:49" s="13" customFormat="1">
      <c r="A146">
        <v>4</v>
      </c>
      <c r="B146" t="s">
        <v>402</v>
      </c>
      <c r="C146">
        <v>1010803</v>
      </c>
      <c r="D146" t="s">
        <v>526</v>
      </c>
      <c r="E146" s="3">
        <v>-1.4341100566017999</v>
      </c>
      <c r="F146" s="3">
        <v>2.9987523970738001</v>
      </c>
      <c r="G146" s="3">
        <v>-5.3033482645512002</v>
      </c>
      <c r="H146" s="3">
        <v>5.1095054235601998</v>
      </c>
      <c r="I146" s="3">
        <v>0.63868887260710006</v>
      </c>
      <c r="J146" s="3">
        <v>0.89459857248270003</v>
      </c>
      <c r="K146" s="3">
        <v>-1.2635974869975</v>
      </c>
      <c r="L146" s="3">
        <v>-0.39368068956800001</v>
      </c>
      <c r="M146" s="3">
        <v>0.97126523156080002</v>
      </c>
      <c r="N146" s="3">
        <v>0.14072406122639999</v>
      </c>
      <c r="O146" s="3">
        <v>0.14817993454789999</v>
      </c>
      <c r="P146" s="3">
        <v>4.0531106776383998</v>
      </c>
      <c r="Q146" s="3">
        <v>1.1317500644528</v>
      </c>
      <c r="R146" s="3">
        <v>2.0404599219502999</v>
      </c>
      <c r="S146" s="3">
        <v>-0.80239828141110003</v>
      </c>
      <c r="T146" s="3">
        <v>0.65833834128059998</v>
      </c>
      <c r="U146" s="3">
        <v>2.7188073047302002</v>
      </c>
      <c r="V146" s="3">
        <v>5.4857591267811996</v>
      </c>
      <c r="W146" s="3">
        <v>1.1906821456436001</v>
      </c>
      <c r="X146" s="3">
        <v>0.20857170967499999</v>
      </c>
      <c r="Y146" s="3">
        <v>-0.3706214908555</v>
      </c>
      <c r="Z146" s="3">
        <v>1.2247271666274</v>
      </c>
      <c r="AA146" s="3">
        <v>0.1108127910613</v>
      </c>
      <c r="AB146" s="3">
        <v>-1.9408051710783001</v>
      </c>
      <c r="AC146" s="3">
        <v>0.28888935050280001</v>
      </c>
      <c r="AD146" s="3">
        <v>1.1008910537133001</v>
      </c>
      <c r="AE146" s="3">
        <v>0.50161277240669999</v>
      </c>
      <c r="AF146" s="3">
        <v>0.41519006821159998</v>
      </c>
      <c r="AG146" s="3">
        <v>-0.97445186966380004</v>
      </c>
      <c r="AH146" s="3">
        <v>-2.9553728199849001</v>
      </c>
      <c r="AI146" s="3">
        <v>-0.74787254212380005</v>
      </c>
      <c r="AJ146" s="3">
        <v>2.7909619174776998</v>
      </c>
      <c r="AK146" s="3">
        <v>-0.25072368277739998</v>
      </c>
      <c r="AL146" s="3">
        <v>-1.4606227498326001</v>
      </c>
      <c r="AM146" s="3">
        <v>-0.5026450199118</v>
      </c>
      <c r="AN146" s="3">
        <v>2.2502497136435</v>
      </c>
      <c r="AO146" s="3">
        <v>-1.7534796326007001</v>
      </c>
      <c r="AP146" s="3">
        <v>0.3008964426222</v>
      </c>
      <c r="AQ146" s="3">
        <v>-0.1736267382785</v>
      </c>
      <c r="AR146" s="3">
        <v>2.4052426211984002</v>
      </c>
      <c r="AS146" s="3">
        <v>-1.9933255658288001</v>
      </c>
      <c r="AT146" s="3">
        <v>1.1415250502943</v>
      </c>
      <c r="AU146" s="3">
        <v>-4.0840917561885002</v>
      </c>
      <c r="AV146" s="3">
        <v>9.7107076986492995</v>
      </c>
      <c r="AW146" s="3">
        <v>-0.72</v>
      </c>
    </row>
    <row r="147" spans="1:49" s="13" customFormat="1">
      <c r="A147">
        <v>5</v>
      </c>
      <c r="B147" t="s">
        <v>404</v>
      </c>
      <c r="C147">
        <v>101080301</v>
      </c>
      <c r="D147" t="s">
        <v>526</v>
      </c>
      <c r="E147" s="3">
        <v>-1.4341100566017999</v>
      </c>
      <c r="F147" s="3">
        <v>2.9987523970738001</v>
      </c>
      <c r="G147" s="3">
        <v>-5.3033482645512002</v>
      </c>
      <c r="H147" s="3">
        <v>5.1095054235601998</v>
      </c>
      <c r="I147" s="3">
        <v>0.63868887260710006</v>
      </c>
      <c r="J147" s="3">
        <v>0.89459857248270003</v>
      </c>
      <c r="K147" s="3">
        <v>-1.2635974869975</v>
      </c>
      <c r="L147" s="3">
        <v>-0.39368068956800001</v>
      </c>
      <c r="M147" s="3">
        <v>0.97126523156080002</v>
      </c>
      <c r="N147" s="3">
        <v>0.14072406122639999</v>
      </c>
      <c r="O147" s="3">
        <v>0.14817993454789999</v>
      </c>
      <c r="P147" s="3">
        <v>4.0531106776383998</v>
      </c>
      <c r="Q147" s="3">
        <v>1.1317500644528</v>
      </c>
      <c r="R147" s="3">
        <v>2.0404599219502999</v>
      </c>
      <c r="S147" s="3">
        <v>-0.80239828141110003</v>
      </c>
      <c r="T147" s="3">
        <v>0.65833834128059998</v>
      </c>
      <c r="U147" s="3">
        <v>2.7188073047302002</v>
      </c>
      <c r="V147" s="3">
        <v>5.4857591267811996</v>
      </c>
      <c r="W147" s="3">
        <v>1.1906821456436001</v>
      </c>
      <c r="X147" s="3">
        <v>0.20857170967499999</v>
      </c>
      <c r="Y147" s="3">
        <v>-0.3706214908555</v>
      </c>
      <c r="Z147" s="3">
        <v>1.2247271666274</v>
      </c>
      <c r="AA147" s="3">
        <v>0.1108127910613</v>
      </c>
      <c r="AB147" s="3">
        <v>-1.9408051710783001</v>
      </c>
      <c r="AC147" s="3">
        <v>0.28888935050280001</v>
      </c>
      <c r="AD147" s="3">
        <v>1.1008910537133001</v>
      </c>
      <c r="AE147" s="3">
        <v>0.50161277240669999</v>
      </c>
      <c r="AF147" s="3">
        <v>0.41519006821159998</v>
      </c>
      <c r="AG147" s="3">
        <v>-0.97445186966380004</v>
      </c>
      <c r="AH147" s="3">
        <v>-2.9553728199849001</v>
      </c>
      <c r="AI147" s="3">
        <v>-0.74787254212380005</v>
      </c>
      <c r="AJ147" s="3">
        <v>2.7909619174776998</v>
      </c>
      <c r="AK147" s="3">
        <v>-0.25072368277739998</v>
      </c>
      <c r="AL147" s="3">
        <v>-1.4606227498326001</v>
      </c>
      <c r="AM147" s="3">
        <v>-0.5026450199118</v>
      </c>
      <c r="AN147" s="3">
        <v>2.2502497136435</v>
      </c>
      <c r="AO147" s="3">
        <v>-1.7534796326007001</v>
      </c>
      <c r="AP147" s="3">
        <v>0.3008964426222</v>
      </c>
      <c r="AQ147" s="3">
        <v>-0.1736267382785</v>
      </c>
      <c r="AR147" s="3">
        <v>2.4052426211984002</v>
      </c>
      <c r="AS147" s="3">
        <v>-1.9933255658288001</v>
      </c>
      <c r="AT147" s="3">
        <v>1.1415250502943</v>
      </c>
      <c r="AU147" s="3">
        <v>-4.0840917561885002</v>
      </c>
      <c r="AV147" s="3">
        <v>9.7107076986492995</v>
      </c>
      <c r="AW147" s="3">
        <v>-0.72</v>
      </c>
    </row>
    <row r="148" spans="1:49" s="13" customFormat="1">
      <c r="A148">
        <v>4</v>
      </c>
      <c r="B148" t="s">
        <v>402</v>
      </c>
      <c r="C148">
        <v>1010804</v>
      </c>
      <c r="D148" t="s">
        <v>527</v>
      </c>
      <c r="E148" s="3">
        <v>0.4009365989682</v>
      </c>
      <c r="F148" s="3">
        <v>0.22842653659680001</v>
      </c>
      <c r="G148" s="3">
        <v>-0.19622750655249999</v>
      </c>
      <c r="H148" s="3">
        <v>-3.6887935310645998</v>
      </c>
      <c r="I148" s="3">
        <v>8.0239227810499997E-2</v>
      </c>
      <c r="J148" s="3">
        <v>4.7549696027398998</v>
      </c>
      <c r="K148" s="3">
        <v>1.8600681530434999</v>
      </c>
      <c r="L148" s="3">
        <v>-0.1034858966722</v>
      </c>
      <c r="M148" s="3">
        <v>0.98153827571279995</v>
      </c>
      <c r="N148" s="3">
        <v>0.2069645327928</v>
      </c>
      <c r="O148" s="3">
        <v>1.0314317767176</v>
      </c>
      <c r="P148" s="3">
        <v>-0.12713286759090001</v>
      </c>
      <c r="Q148" s="3">
        <v>0.13891507056079999</v>
      </c>
      <c r="R148" s="3">
        <v>2.5373461824569001</v>
      </c>
      <c r="S148" s="3">
        <v>4.0127967364646997</v>
      </c>
      <c r="T148" s="3">
        <v>-0.25765124998990002</v>
      </c>
      <c r="U148" s="3">
        <v>1.2155506127722999</v>
      </c>
      <c r="V148" s="3">
        <v>2.9571411302902</v>
      </c>
      <c r="W148" s="3">
        <v>-0.28130465603459998</v>
      </c>
      <c r="X148" s="3">
        <v>-0.43100660189500001</v>
      </c>
      <c r="Y148" s="3">
        <v>-0.20943588051289999</v>
      </c>
      <c r="Z148" s="3">
        <v>1.2846967055920999</v>
      </c>
      <c r="AA148" s="3">
        <v>-0.1538611960155</v>
      </c>
      <c r="AB148" s="3">
        <v>0.9833575811727</v>
      </c>
      <c r="AC148" s="3">
        <v>-0.29275719746790002</v>
      </c>
      <c r="AD148" s="3">
        <v>-1.2569541289890001</v>
      </c>
      <c r="AE148" s="3">
        <v>-0.17964428430660001</v>
      </c>
      <c r="AF148" s="3">
        <v>0.42927940487799998</v>
      </c>
      <c r="AG148" s="3">
        <v>1.5649792682918999</v>
      </c>
      <c r="AH148" s="3">
        <v>0.74425265476830005</v>
      </c>
      <c r="AI148" s="3">
        <v>0.22525433473789999</v>
      </c>
      <c r="AJ148" s="3">
        <v>0.26128036646219999</v>
      </c>
      <c r="AK148" s="3">
        <v>-0.80203499668019995</v>
      </c>
      <c r="AL148" s="3">
        <v>-1.0647717894548001</v>
      </c>
      <c r="AM148" s="3">
        <v>0.77298956250810003</v>
      </c>
      <c r="AN148" s="3">
        <v>-1.0159319718707001</v>
      </c>
      <c r="AO148" s="3">
        <v>0.74011719603960002</v>
      </c>
      <c r="AP148" s="3">
        <v>0.63101551681909995</v>
      </c>
      <c r="AQ148" s="3">
        <v>-0.24190496814429999</v>
      </c>
      <c r="AR148" s="3">
        <v>-0.89572059803659998</v>
      </c>
      <c r="AS148" s="3">
        <v>0.68219783526900002</v>
      </c>
      <c r="AT148" s="3">
        <v>-0.19660999243230001</v>
      </c>
      <c r="AU148" s="3">
        <v>0.46489502423739998</v>
      </c>
      <c r="AV148" s="3">
        <v>0.80711586446359995</v>
      </c>
      <c r="AW148" s="3">
        <v>0.4</v>
      </c>
    </row>
    <row r="149" spans="1:49" s="13" customFormat="1">
      <c r="A149">
        <v>5</v>
      </c>
      <c r="B149" t="s">
        <v>404</v>
      </c>
      <c r="C149">
        <v>101080401</v>
      </c>
      <c r="D149" t="s">
        <v>527</v>
      </c>
      <c r="E149" s="3">
        <v>0.4009365989682</v>
      </c>
      <c r="F149" s="3">
        <v>0.22842653659680001</v>
      </c>
      <c r="G149" s="3">
        <v>-0.19622750655249999</v>
      </c>
      <c r="H149" s="3">
        <v>-3.6887935310645998</v>
      </c>
      <c r="I149" s="3">
        <v>8.0239227810499997E-2</v>
      </c>
      <c r="J149" s="3">
        <v>4.7549696027398998</v>
      </c>
      <c r="K149" s="3">
        <v>1.8600681530434999</v>
      </c>
      <c r="L149" s="3">
        <v>-0.1034858966722</v>
      </c>
      <c r="M149" s="3">
        <v>0.98153827571279995</v>
      </c>
      <c r="N149" s="3">
        <v>0.2069645327928</v>
      </c>
      <c r="O149" s="3">
        <v>1.0314317767176</v>
      </c>
      <c r="P149" s="3">
        <v>-0.12713286759090001</v>
      </c>
      <c r="Q149" s="3">
        <v>0.13891507056079999</v>
      </c>
      <c r="R149" s="3">
        <v>2.5373461824569001</v>
      </c>
      <c r="S149" s="3">
        <v>4.0127967364646997</v>
      </c>
      <c r="T149" s="3">
        <v>-0.25765124998990002</v>
      </c>
      <c r="U149" s="3">
        <v>1.2155506127722999</v>
      </c>
      <c r="V149" s="3">
        <v>2.9571411302902</v>
      </c>
      <c r="W149" s="3">
        <v>-0.28130465603470001</v>
      </c>
      <c r="X149" s="3">
        <v>-0.43100660189500001</v>
      </c>
      <c r="Y149" s="3">
        <v>-0.20943588051289999</v>
      </c>
      <c r="Z149" s="3">
        <v>1.2846967055920999</v>
      </c>
      <c r="AA149" s="3">
        <v>-0.1538611960155</v>
      </c>
      <c r="AB149" s="3">
        <v>0.9833575811727</v>
      </c>
      <c r="AC149" s="3">
        <v>-0.29275719746790002</v>
      </c>
      <c r="AD149" s="3">
        <v>-1.2569541289890001</v>
      </c>
      <c r="AE149" s="3">
        <v>-0.17964428430660001</v>
      </c>
      <c r="AF149" s="3">
        <v>0.42927940487799998</v>
      </c>
      <c r="AG149" s="3">
        <v>1.5649792682918999</v>
      </c>
      <c r="AH149" s="3">
        <v>0.74425265476830005</v>
      </c>
      <c r="AI149" s="3">
        <v>0.22525433473789999</v>
      </c>
      <c r="AJ149" s="3">
        <v>0.26128036646219999</v>
      </c>
      <c r="AK149" s="3">
        <v>-0.80203499668019995</v>
      </c>
      <c r="AL149" s="3">
        <v>-1.0647717894548001</v>
      </c>
      <c r="AM149" s="3">
        <v>0.77298956250810003</v>
      </c>
      <c r="AN149" s="3">
        <v>-1.0159319718707001</v>
      </c>
      <c r="AO149" s="3">
        <v>0.74011719603960002</v>
      </c>
      <c r="AP149" s="3">
        <v>0.63101551681909995</v>
      </c>
      <c r="AQ149" s="3">
        <v>-0.24190496814429999</v>
      </c>
      <c r="AR149" s="3">
        <v>-0.89572059803659998</v>
      </c>
      <c r="AS149" s="3">
        <v>0.68219783526900002</v>
      </c>
      <c r="AT149" s="3">
        <v>-0.19660999243230001</v>
      </c>
      <c r="AU149" s="3">
        <v>0.46489502423739998</v>
      </c>
      <c r="AV149" s="3">
        <v>0.80711586446359995</v>
      </c>
      <c r="AW149" s="3">
        <v>0.4</v>
      </c>
    </row>
    <row r="150" spans="1:49" s="13" customFormat="1">
      <c r="A150">
        <v>4</v>
      </c>
      <c r="B150" t="s">
        <v>402</v>
      </c>
      <c r="C150">
        <v>1010805</v>
      </c>
      <c r="D150" t="s">
        <v>528</v>
      </c>
      <c r="E150" s="3">
        <v>-3.0606840116549998</v>
      </c>
      <c r="F150" s="3">
        <v>0.27570310796780001</v>
      </c>
      <c r="G150" s="3">
        <v>-0.96847810034790005</v>
      </c>
      <c r="H150" s="3">
        <v>-1.5041888654763</v>
      </c>
      <c r="I150" s="3">
        <v>0.85322456567170002</v>
      </c>
      <c r="J150" s="3">
        <v>-5.3769482844588996</v>
      </c>
      <c r="K150" s="3">
        <v>-0.42034975662730001</v>
      </c>
      <c r="L150" s="3">
        <v>4.7564022589641999</v>
      </c>
      <c r="M150" s="3">
        <v>1.3976199112559</v>
      </c>
      <c r="N150" s="3">
        <v>1.1551126811506001</v>
      </c>
      <c r="O150" s="3">
        <v>0.29584546341880003</v>
      </c>
      <c r="P150" s="3">
        <v>0.96774737552669998</v>
      </c>
      <c r="Q150" s="3">
        <v>5.8636733519999999E-4</v>
      </c>
      <c r="R150" s="3">
        <v>8.8403000119207995</v>
      </c>
      <c r="S150" s="3">
        <v>-3.2304173241173002</v>
      </c>
      <c r="T150" s="3">
        <v>-4.3773562642131996</v>
      </c>
      <c r="U150" s="3">
        <v>4.1762456079083004</v>
      </c>
      <c r="V150" s="3">
        <v>4.7586784757788996</v>
      </c>
      <c r="W150" s="3">
        <v>-2.1344495303034998</v>
      </c>
      <c r="X150" s="3">
        <v>1.8831157640952001</v>
      </c>
      <c r="Y150" s="3">
        <v>-2.6211276203608</v>
      </c>
      <c r="Z150" s="3">
        <v>1.664030579601</v>
      </c>
      <c r="AA150" s="3">
        <v>5.92510003708E-2</v>
      </c>
      <c r="AB150" s="3">
        <v>0.94820728532630005</v>
      </c>
      <c r="AC150" s="3">
        <v>1.1157599220693999</v>
      </c>
      <c r="AD150" s="3">
        <v>1.5078639427862</v>
      </c>
      <c r="AE150" s="3">
        <v>-1.2735965031304</v>
      </c>
      <c r="AF150" s="3">
        <v>-0.54253448690119999</v>
      </c>
      <c r="AG150" s="3">
        <v>0.87580247336100003</v>
      </c>
      <c r="AH150" s="3">
        <v>0.40809987453660002</v>
      </c>
      <c r="AI150" s="3">
        <v>0.39717911039080001</v>
      </c>
      <c r="AJ150" s="3">
        <v>-0.37163213730080003</v>
      </c>
      <c r="AK150" s="3">
        <v>-0.156956457115</v>
      </c>
      <c r="AL150" s="3">
        <v>-2.1950267091086002</v>
      </c>
      <c r="AM150" s="3">
        <v>-1.6803300120869</v>
      </c>
      <c r="AN150" s="3">
        <v>6.5682597604399998E-2</v>
      </c>
      <c r="AO150" s="3">
        <v>3.0153014617998002</v>
      </c>
      <c r="AP150" s="3">
        <v>1.1228501016935</v>
      </c>
      <c r="AQ150" s="3">
        <v>-1.7891842052539999</v>
      </c>
      <c r="AR150" s="3">
        <v>0.81290800496110005</v>
      </c>
      <c r="AS150" s="3">
        <v>3.3499522963980999</v>
      </c>
      <c r="AT150" s="3">
        <v>-3.1356571282357</v>
      </c>
      <c r="AU150" s="3">
        <v>-4.5760283285482997</v>
      </c>
      <c r="AV150" s="3">
        <v>5.2806748701617003</v>
      </c>
      <c r="AW150" s="3">
        <v>2.63</v>
      </c>
    </row>
    <row r="151" spans="1:49" s="13" customFormat="1">
      <c r="A151">
        <v>5</v>
      </c>
      <c r="B151" t="s">
        <v>404</v>
      </c>
      <c r="C151">
        <v>101080501</v>
      </c>
      <c r="D151" t="s">
        <v>529</v>
      </c>
      <c r="E151" s="3">
        <v>-3.0606840116549998</v>
      </c>
      <c r="F151" s="3">
        <v>0.27570310796780001</v>
      </c>
      <c r="G151" s="3">
        <v>-0.96847810034790005</v>
      </c>
      <c r="H151" s="3">
        <v>-1.5041888654763</v>
      </c>
      <c r="I151" s="3">
        <v>0.85322456567170002</v>
      </c>
      <c r="J151" s="3">
        <v>-5.3769482844588996</v>
      </c>
      <c r="K151" s="3">
        <v>-0.42034975662730001</v>
      </c>
      <c r="L151" s="3">
        <v>4.7564022589641999</v>
      </c>
      <c r="M151" s="3">
        <v>1.3976199112559</v>
      </c>
      <c r="N151" s="3">
        <v>1.1551126811506001</v>
      </c>
      <c r="O151" s="3">
        <v>0.29584546341880003</v>
      </c>
      <c r="P151" s="3">
        <v>0.96774737552669998</v>
      </c>
      <c r="Q151" s="3">
        <v>5.8636733519999999E-4</v>
      </c>
      <c r="R151" s="3">
        <v>8.8403000119207995</v>
      </c>
      <c r="S151" s="3">
        <v>-3.2304173241173002</v>
      </c>
      <c r="T151" s="3">
        <v>-4.3773562642131996</v>
      </c>
      <c r="U151" s="3">
        <v>4.1762456079083004</v>
      </c>
      <c r="V151" s="3">
        <v>4.7586784757788996</v>
      </c>
      <c r="W151" s="3">
        <v>-2.1344495303033999</v>
      </c>
      <c r="X151" s="3">
        <v>1.8831157640952001</v>
      </c>
      <c r="Y151" s="3">
        <v>-2.6211276203608</v>
      </c>
      <c r="Z151" s="3">
        <v>1.664030579601</v>
      </c>
      <c r="AA151" s="3">
        <v>5.92510003708E-2</v>
      </c>
      <c r="AB151" s="3">
        <v>0.94820728532630005</v>
      </c>
      <c r="AC151" s="3">
        <v>1.1157599220693999</v>
      </c>
      <c r="AD151" s="3">
        <v>1.5078639427862</v>
      </c>
      <c r="AE151" s="3">
        <v>-1.2735965031304</v>
      </c>
      <c r="AF151" s="3">
        <v>-0.54253448690119999</v>
      </c>
      <c r="AG151" s="3">
        <v>0.87580247336100003</v>
      </c>
      <c r="AH151" s="3">
        <v>0.40809987453660002</v>
      </c>
      <c r="AI151" s="3">
        <v>0.39717911039080001</v>
      </c>
      <c r="AJ151" s="3">
        <v>-0.37163213730080003</v>
      </c>
      <c r="AK151" s="3">
        <v>-0.156956457115</v>
      </c>
      <c r="AL151" s="3">
        <v>-2.1950267091086002</v>
      </c>
      <c r="AM151" s="3">
        <v>-1.6803300120869</v>
      </c>
      <c r="AN151" s="3">
        <v>6.5682597604399998E-2</v>
      </c>
      <c r="AO151" s="3">
        <v>3.0153014617998002</v>
      </c>
      <c r="AP151" s="3">
        <v>1.1228501016935</v>
      </c>
      <c r="AQ151" s="3">
        <v>-1.7891842052539999</v>
      </c>
      <c r="AR151" s="3">
        <v>0.81290800496110005</v>
      </c>
      <c r="AS151" s="3">
        <v>3.3499522963980999</v>
      </c>
      <c r="AT151" s="3">
        <v>-3.1356571282357</v>
      </c>
      <c r="AU151" s="3">
        <v>-4.5760283285482997</v>
      </c>
      <c r="AV151" s="3">
        <v>5.2806748701617003</v>
      </c>
      <c r="AW151" s="3">
        <v>2.63</v>
      </c>
    </row>
    <row r="152" spans="1:49" s="13" customFormat="1">
      <c r="A152">
        <v>3</v>
      </c>
      <c r="B152" t="s">
        <v>400</v>
      </c>
      <c r="C152">
        <v>10109</v>
      </c>
      <c r="D152" t="s">
        <v>530</v>
      </c>
      <c r="E152" s="3">
        <v>-0.4691989915459</v>
      </c>
      <c r="F152" s="3">
        <v>-0.12877410441789999</v>
      </c>
      <c r="G152" s="3">
        <v>-1.0024037972307001</v>
      </c>
      <c r="H152" s="3">
        <v>0.8654608012278</v>
      </c>
      <c r="I152" s="3">
        <v>-0.46166033637789999</v>
      </c>
      <c r="J152" s="3">
        <v>0.5240726689063</v>
      </c>
      <c r="K152" s="3">
        <v>1.2774576936477999</v>
      </c>
      <c r="L152" s="3">
        <v>-0.1376211851519</v>
      </c>
      <c r="M152" s="3">
        <v>1.2964005892118</v>
      </c>
      <c r="N152" s="3">
        <v>2.9412584775799999E-2</v>
      </c>
      <c r="O152" s="3">
        <v>0.68119033014929997</v>
      </c>
      <c r="P152" s="3">
        <v>0.29839975299659999</v>
      </c>
      <c r="Q152" s="3">
        <v>1.6330876502992999</v>
      </c>
      <c r="R152" s="3">
        <v>1.5503699781422</v>
      </c>
      <c r="S152" s="3">
        <v>0.46049927337919999</v>
      </c>
      <c r="T152" s="3">
        <v>1.6115727168783001</v>
      </c>
      <c r="U152" s="3">
        <v>0.2222696179459</v>
      </c>
      <c r="V152" s="3">
        <v>0.50832056156979999</v>
      </c>
      <c r="W152" s="3">
        <v>1.2475300491093999</v>
      </c>
      <c r="X152" s="3">
        <v>1.1858132686148</v>
      </c>
      <c r="Y152" s="3">
        <v>0.98370473345069998</v>
      </c>
      <c r="Z152" s="3">
        <v>1.4697758452370999</v>
      </c>
      <c r="AA152" s="3">
        <v>2.1697913848304</v>
      </c>
      <c r="AB152" s="3">
        <v>1.0672884520612</v>
      </c>
      <c r="AC152" s="3">
        <v>0.6104387267925</v>
      </c>
      <c r="AD152" s="3">
        <v>1.0631053710464999</v>
      </c>
      <c r="AE152" s="3">
        <v>0.22234006566100001</v>
      </c>
      <c r="AF152" s="3">
        <v>0.36283800708859998</v>
      </c>
      <c r="AG152" s="3">
        <v>-0.28928092217239998</v>
      </c>
      <c r="AH152" s="3">
        <v>0.1695635531363</v>
      </c>
      <c r="AI152" s="3">
        <v>0.70772396266820004</v>
      </c>
      <c r="AJ152" s="3">
        <v>1.0607068089802001</v>
      </c>
      <c r="AK152" s="3">
        <v>0.26424738935359998</v>
      </c>
      <c r="AL152" s="3">
        <v>0.44891049180640002</v>
      </c>
      <c r="AM152" s="3">
        <v>-0.60625520025830004</v>
      </c>
      <c r="AN152" s="3">
        <v>7.6671157290399999E-2</v>
      </c>
      <c r="AO152" s="3">
        <v>-0.42067749043719999</v>
      </c>
      <c r="AP152" s="3">
        <v>-1.2682465152661999</v>
      </c>
      <c r="AQ152" s="3">
        <v>0.76654924757069998</v>
      </c>
      <c r="AR152" s="3">
        <v>-0.2413322873798</v>
      </c>
      <c r="AS152" s="3">
        <v>4.2162358927400001E-2</v>
      </c>
      <c r="AT152" s="3">
        <v>1.2214457508267</v>
      </c>
      <c r="AU152" s="3">
        <v>0.42311265931600001</v>
      </c>
      <c r="AV152" s="3">
        <v>0.60858137155369996</v>
      </c>
      <c r="AW152" s="3">
        <v>0.56000000000000005</v>
      </c>
    </row>
    <row r="153" spans="1:49" s="13" customFormat="1">
      <c r="A153">
        <v>4</v>
      </c>
      <c r="B153" t="s">
        <v>402</v>
      </c>
      <c r="C153">
        <v>1010901</v>
      </c>
      <c r="D153" t="s">
        <v>531</v>
      </c>
      <c r="E153" s="3">
        <v>-0.5936278619166</v>
      </c>
      <c r="F153" s="3">
        <v>9.9743488500499994E-2</v>
      </c>
      <c r="G153" s="3">
        <v>-1.2924251806877001</v>
      </c>
      <c r="H153" s="3">
        <v>0.88597693301150005</v>
      </c>
      <c r="I153" s="3">
        <v>-0.39051736298630002</v>
      </c>
      <c r="J153" s="3">
        <v>-0.36461504004470002</v>
      </c>
      <c r="K153" s="3">
        <v>0.70901476525560003</v>
      </c>
      <c r="L153" s="3">
        <v>-1.0918663562552999</v>
      </c>
      <c r="M153" s="3">
        <v>1.7389844405067001</v>
      </c>
      <c r="N153" s="3">
        <v>0.76701168191129998</v>
      </c>
      <c r="O153" s="3">
        <v>-0.28746418415140002</v>
      </c>
      <c r="P153" s="3">
        <v>0.39346542922150002</v>
      </c>
      <c r="Q153" s="3">
        <v>1.8029659024067</v>
      </c>
      <c r="R153" s="3">
        <v>1.866797523737</v>
      </c>
      <c r="S153" s="3">
        <v>2.0450923482576999</v>
      </c>
      <c r="T153" s="3">
        <v>9.9737104314200006E-2</v>
      </c>
      <c r="U153" s="3">
        <v>1.0381969241124001</v>
      </c>
      <c r="V153" s="3">
        <v>-0.31598796718029998</v>
      </c>
      <c r="W153" s="3">
        <v>1.4618587998723001</v>
      </c>
      <c r="X153" s="3">
        <v>1.0532787864686</v>
      </c>
      <c r="Y153" s="3">
        <v>0.63781095068460003</v>
      </c>
      <c r="Z153" s="3">
        <v>0.46468701933489998</v>
      </c>
      <c r="AA153" s="3">
        <v>2.6331696626019001</v>
      </c>
      <c r="AB153" s="3">
        <v>1.9292998481126999</v>
      </c>
      <c r="AC153" s="3">
        <v>0.44835394650179999</v>
      </c>
      <c r="AD153" s="3">
        <v>10.2476114622106</v>
      </c>
      <c r="AE153" s="3">
        <v>1.1974558985548001</v>
      </c>
      <c r="AF153" s="3">
        <v>0.78886894259410001</v>
      </c>
      <c r="AG153" s="3">
        <v>0.225095569696</v>
      </c>
      <c r="AH153" s="3">
        <v>-4.4302453192100001E-2</v>
      </c>
      <c r="AI153" s="3">
        <v>-0.1143292413086</v>
      </c>
      <c r="AJ153" s="3">
        <v>-1.8508039299611001</v>
      </c>
      <c r="AK153" s="3">
        <v>-1.2505951403483999</v>
      </c>
      <c r="AL153" s="3">
        <v>0.56954065726379999</v>
      </c>
      <c r="AM153" s="3">
        <v>0.1321087093403</v>
      </c>
      <c r="AN153" s="3">
        <v>0.25486760987489998</v>
      </c>
      <c r="AO153" s="3">
        <v>-0.45481803931460002</v>
      </c>
      <c r="AP153" s="3">
        <v>-1.5912448036344999</v>
      </c>
      <c r="AQ153" s="3">
        <v>0.7507265270629</v>
      </c>
      <c r="AR153" s="3">
        <v>0.343214787716</v>
      </c>
      <c r="AS153" s="3">
        <v>0.32644209498260002</v>
      </c>
      <c r="AT153" s="3">
        <v>-9.2261781471400003E-2</v>
      </c>
      <c r="AU153" s="3">
        <v>0.74380685277080005</v>
      </c>
      <c r="AV153" s="3">
        <v>-0.95919412158439998</v>
      </c>
      <c r="AW153" s="3">
        <v>0.2</v>
      </c>
    </row>
    <row r="154" spans="1:49" s="13" customFormat="1">
      <c r="A154">
        <v>5</v>
      </c>
      <c r="B154" t="s">
        <v>404</v>
      </c>
      <c r="C154">
        <v>101090101</v>
      </c>
      <c r="D154" t="s">
        <v>532</v>
      </c>
      <c r="E154" s="3">
        <v>0.1773663358034</v>
      </c>
      <c r="F154" s="3">
        <v>0.15040283975240001</v>
      </c>
      <c r="G154" s="3">
        <v>-0.62221137949479999</v>
      </c>
      <c r="H154" s="3">
        <v>1.19142091983E-2</v>
      </c>
      <c r="I154" s="3">
        <v>-0.18784305721790001</v>
      </c>
      <c r="J154" s="3">
        <v>-1.0854012187766</v>
      </c>
      <c r="K154" s="3">
        <v>0.74647487685909997</v>
      </c>
      <c r="L154" s="3">
        <v>1.3332561956739</v>
      </c>
      <c r="M154" s="3">
        <v>-0.50052493783259999</v>
      </c>
      <c r="N154" s="3">
        <v>-0.4737032366815</v>
      </c>
      <c r="O154" s="3">
        <v>6.23645329628E-2</v>
      </c>
      <c r="P154" s="3">
        <v>0.51813205664899997</v>
      </c>
      <c r="Q154" s="3">
        <v>2.3714744074182001</v>
      </c>
      <c r="R154" s="3">
        <v>1.4383039309715999</v>
      </c>
      <c r="S154" s="3">
        <v>1.3060954307270001</v>
      </c>
      <c r="T154" s="3">
        <v>0.29978605486019999</v>
      </c>
      <c r="U154" s="3">
        <v>0.39856707089179999</v>
      </c>
      <c r="V154" s="3">
        <v>7.0691914033500003E-2</v>
      </c>
      <c r="W154" s="3">
        <v>2.5664329972269999</v>
      </c>
      <c r="X154" s="3">
        <v>0.57845383948920004</v>
      </c>
      <c r="Y154" s="3">
        <v>0.48525159442900001</v>
      </c>
      <c r="Z154" s="3">
        <v>0.78621968616219995</v>
      </c>
      <c r="AA154" s="3">
        <v>2.8394637524665001</v>
      </c>
      <c r="AB154" s="3">
        <v>0.66308058530159997</v>
      </c>
      <c r="AC154" s="3">
        <v>0.39231919386210001</v>
      </c>
      <c r="AD154" s="3">
        <v>8.2611723816195006</v>
      </c>
      <c r="AE154" s="3">
        <v>1.7560686590567001</v>
      </c>
      <c r="AF154" s="3">
        <v>0.63523058169750002</v>
      </c>
      <c r="AG154" s="3">
        <v>5.1657456962999997E-3</v>
      </c>
      <c r="AH154" s="3">
        <v>0.22076630737239999</v>
      </c>
      <c r="AI154" s="3">
        <v>-0.6189296797103</v>
      </c>
      <c r="AJ154" s="3">
        <v>-2.7863638220791</v>
      </c>
      <c r="AK154" s="3">
        <v>-1.9948732009665999</v>
      </c>
      <c r="AL154" s="3">
        <v>0.62777129332579995</v>
      </c>
      <c r="AM154" s="3">
        <v>0.4909278278111</v>
      </c>
      <c r="AN154" s="3">
        <v>1.9835403714399999E-2</v>
      </c>
      <c r="AO154" s="3">
        <v>-7.9487371743300006E-2</v>
      </c>
      <c r="AP154" s="3">
        <v>-0.18751512076650001</v>
      </c>
      <c r="AQ154" s="3">
        <v>0.27234188722410002</v>
      </c>
      <c r="AR154" s="3">
        <v>0.22893631897</v>
      </c>
      <c r="AS154" s="3">
        <v>0.21257368418879999</v>
      </c>
      <c r="AT154" s="3">
        <v>-9.7189390787899996E-2</v>
      </c>
      <c r="AU154" s="3">
        <v>1.1791208498468999</v>
      </c>
      <c r="AV154" s="3">
        <v>-0.867614619418</v>
      </c>
      <c r="AW154" s="3">
        <v>0.61</v>
      </c>
    </row>
    <row r="155" spans="1:49" s="13" customFormat="1">
      <c r="A155">
        <v>5</v>
      </c>
      <c r="B155" t="s">
        <v>404</v>
      </c>
      <c r="C155">
        <v>101090102</v>
      </c>
      <c r="D155" t="s">
        <v>533</v>
      </c>
      <c r="E155" s="3">
        <v>-1.7882273250026</v>
      </c>
      <c r="F155" s="3">
        <v>1.96795611903E-2</v>
      </c>
      <c r="G155" s="3">
        <v>-2.3530404466994002</v>
      </c>
      <c r="H155" s="3">
        <v>2.2937015647862999</v>
      </c>
      <c r="I155" s="3">
        <v>-0.70965398964799997</v>
      </c>
      <c r="J155" s="3">
        <v>0.7763197499358</v>
      </c>
      <c r="K155" s="3">
        <v>0.65081444973640001</v>
      </c>
      <c r="L155" s="3">
        <v>-4.8632657598384004</v>
      </c>
      <c r="M155" s="3">
        <v>5.4485707682916003</v>
      </c>
      <c r="N155" s="3">
        <v>2.7062210155922002</v>
      </c>
      <c r="O155" s="3">
        <v>-0.81730967265660004</v>
      </c>
      <c r="P155" s="3">
        <v>0.20297249514339999</v>
      </c>
      <c r="Q155" s="3">
        <v>0.93154207439939996</v>
      </c>
      <c r="R155" s="3">
        <v>2.5329733154889</v>
      </c>
      <c r="S155" s="3">
        <v>3.1817392406891001</v>
      </c>
      <c r="T155" s="3">
        <v>-0.2023637492316</v>
      </c>
      <c r="U155" s="3">
        <v>2.0089843707964001</v>
      </c>
      <c r="V155" s="3">
        <v>-0.89359981646270004</v>
      </c>
      <c r="W155" s="3">
        <v>-0.2041780856081</v>
      </c>
      <c r="X155" s="3">
        <v>1.7893437391155</v>
      </c>
      <c r="Y155" s="3">
        <v>0.87149232561720003</v>
      </c>
      <c r="Z155" s="3">
        <v>-2.59318335034E-2</v>
      </c>
      <c r="AA155" s="3">
        <v>2.3158333967025002</v>
      </c>
      <c r="AB155" s="3">
        <v>3.8870568886946</v>
      </c>
      <c r="AC155" s="3">
        <v>0.53230305945419998</v>
      </c>
      <c r="AD155" s="3">
        <v>13.2194742813374</v>
      </c>
      <c r="AE155" s="3">
        <v>0.3983286272969</v>
      </c>
      <c r="AF155" s="3">
        <v>1.0116296567481</v>
      </c>
      <c r="AG155" s="3">
        <v>0.5427842431587</v>
      </c>
      <c r="AH155" s="3">
        <v>-0.42514694461570002</v>
      </c>
      <c r="AI155" s="3">
        <v>0.61537151999350004</v>
      </c>
      <c r="AJ155" s="3">
        <v>-0.51449120012530003</v>
      </c>
      <c r="AK155" s="3">
        <v>-0.21177803996799999</v>
      </c>
      <c r="AL155" s="3">
        <v>0.4897182322941</v>
      </c>
      <c r="AM155" s="3">
        <v>-0.3604354616423</v>
      </c>
      <c r="AN155" s="3">
        <v>0.58024848378339999</v>
      </c>
      <c r="AO155" s="3">
        <v>-0.97153429757459997</v>
      </c>
      <c r="AP155" s="3">
        <v>-3.5411619668718002</v>
      </c>
      <c r="AQ155" s="3">
        <v>1.4383532511927</v>
      </c>
      <c r="AR155" s="3">
        <v>0.50558968918369995</v>
      </c>
      <c r="AS155" s="3">
        <v>0.48778900512360002</v>
      </c>
      <c r="AT155" s="3">
        <v>-8.5298682208599999E-2</v>
      </c>
      <c r="AU155" s="3">
        <v>0.1287471663375</v>
      </c>
      <c r="AV155" s="3">
        <v>-1.0899451243961</v>
      </c>
      <c r="AW155" s="3">
        <v>-0.38</v>
      </c>
    </row>
    <row r="156" spans="1:49" s="13" customFormat="1">
      <c r="A156">
        <v>4</v>
      </c>
      <c r="B156" t="s">
        <v>402</v>
      </c>
      <c r="C156">
        <v>1010902</v>
      </c>
      <c r="D156" t="s">
        <v>534</v>
      </c>
      <c r="E156" s="3">
        <v>-0.44201772758480001</v>
      </c>
      <c r="F156" s="3">
        <v>-0.32000421458849998</v>
      </c>
      <c r="G156" s="3">
        <v>-0.79530023755930002</v>
      </c>
      <c r="H156" s="3">
        <v>0.77371791758380004</v>
      </c>
      <c r="I156" s="3">
        <v>-0.62027368920280002</v>
      </c>
      <c r="J156" s="3">
        <v>0.72026327499770004</v>
      </c>
      <c r="K156" s="3">
        <v>1.1152254544503999</v>
      </c>
      <c r="L156" s="3">
        <v>-0.40177002763789998</v>
      </c>
      <c r="M156" s="3">
        <v>1.0199087199656001</v>
      </c>
      <c r="N156" s="3">
        <v>-0.14021490903110001</v>
      </c>
      <c r="O156" s="3">
        <v>1.1672270607474999</v>
      </c>
      <c r="P156" s="3">
        <v>0.3613273066744</v>
      </c>
      <c r="Q156" s="3">
        <v>1.6323316976027</v>
      </c>
      <c r="R156" s="3">
        <v>1.5013836671753</v>
      </c>
      <c r="S156" s="3">
        <v>-2.4785756670299999E-2</v>
      </c>
      <c r="T156" s="3">
        <v>1.9621273580003</v>
      </c>
      <c r="U156" s="3">
        <v>-1.1482267209799999E-2</v>
      </c>
      <c r="V156" s="3">
        <v>0.73365786140040001</v>
      </c>
      <c r="W156" s="3">
        <v>1.1908343360553</v>
      </c>
      <c r="X156" s="3">
        <v>1.2483521411814</v>
      </c>
      <c r="Y156" s="3">
        <v>1.0629313659387001</v>
      </c>
      <c r="Z156" s="3">
        <v>1.4421908548691</v>
      </c>
      <c r="AA156" s="3">
        <v>1.9482459649556001</v>
      </c>
      <c r="AB156" s="3">
        <v>0.86653179869139996</v>
      </c>
      <c r="AC156" s="3">
        <v>0.89095024169460002</v>
      </c>
      <c r="AD156" s="3">
        <v>-0.73520706706899996</v>
      </c>
      <c r="AE156" s="3">
        <v>-0.14707903638889999</v>
      </c>
      <c r="AF156" s="3">
        <v>9.5038999204499999E-2</v>
      </c>
      <c r="AG156" s="3">
        <v>-0.44465295380929998</v>
      </c>
      <c r="AH156" s="3">
        <v>0.1829978020935</v>
      </c>
      <c r="AI156" s="3">
        <v>0.90861886643220002</v>
      </c>
      <c r="AJ156" s="3">
        <v>1.6686988382243999</v>
      </c>
      <c r="AK156" s="3">
        <v>0.3652861858584</v>
      </c>
      <c r="AL156" s="3">
        <v>0.51232029316289995</v>
      </c>
      <c r="AM156" s="3">
        <v>-0.75586609209349997</v>
      </c>
      <c r="AN156" s="3">
        <v>0.18076724173950001</v>
      </c>
      <c r="AO156" s="3">
        <v>-0.50284213632490005</v>
      </c>
      <c r="AP156" s="3">
        <v>-1.2707552029808999</v>
      </c>
      <c r="AQ156" s="3">
        <v>0.79790134960269998</v>
      </c>
      <c r="AR156" s="3">
        <v>-0.29835332500029998</v>
      </c>
      <c r="AS156" s="3">
        <v>-6.1607461778000003E-3</v>
      </c>
      <c r="AT156" s="3">
        <v>1.3183276160068</v>
      </c>
      <c r="AU156" s="3">
        <v>0.50529374586160003</v>
      </c>
      <c r="AV156" s="3">
        <v>0.76447460566460002</v>
      </c>
      <c r="AW156" s="3">
        <v>0.73</v>
      </c>
    </row>
    <row r="157" spans="1:49" s="13" customFormat="1">
      <c r="A157">
        <v>5</v>
      </c>
      <c r="B157" t="s">
        <v>404</v>
      </c>
      <c r="C157">
        <v>101090201</v>
      </c>
      <c r="D157" t="s">
        <v>535</v>
      </c>
      <c r="E157" s="3">
        <v>-0.3134320647162</v>
      </c>
      <c r="F157" s="3">
        <v>-0.55906157460579997</v>
      </c>
      <c r="G157" s="3">
        <v>-2.2441855811709002</v>
      </c>
      <c r="H157" s="3">
        <v>-1.2505292592573001</v>
      </c>
      <c r="I157" s="3">
        <v>-0.38572794421110002</v>
      </c>
      <c r="J157" s="3">
        <v>1.8020485286404999</v>
      </c>
      <c r="K157" s="3">
        <v>-0.59827435660369999</v>
      </c>
      <c r="L157" s="3">
        <v>0.1040424031394</v>
      </c>
      <c r="M157" s="3">
        <v>4.8936416810964003</v>
      </c>
      <c r="N157" s="3">
        <v>0.39498872833530002</v>
      </c>
      <c r="O157" s="3">
        <v>1.3752101952594</v>
      </c>
      <c r="P157" s="3">
        <v>0.30780146208670001</v>
      </c>
      <c r="Q157" s="3">
        <v>1.3819823387440999</v>
      </c>
      <c r="R157" s="3">
        <v>-0.74525186997720005</v>
      </c>
      <c r="S157" s="3">
        <v>0.45592163670629998</v>
      </c>
      <c r="T157" s="3">
        <v>5.0094807152699997E-2</v>
      </c>
      <c r="U157" s="3">
        <v>0.56352641587749996</v>
      </c>
      <c r="V157" s="3">
        <v>4.3378258467473998</v>
      </c>
      <c r="W157" s="3">
        <v>3.6808002830145998</v>
      </c>
      <c r="X157" s="3">
        <v>1.5260350676573999</v>
      </c>
      <c r="Y157" s="3">
        <v>0.1909267529193</v>
      </c>
      <c r="Z157" s="3">
        <v>2.4189474165945</v>
      </c>
      <c r="AA157" s="3">
        <v>-2.5251435544388001</v>
      </c>
      <c r="AB157" s="3">
        <v>-1.4031975212056</v>
      </c>
      <c r="AC157" s="3">
        <v>3.9407049854078</v>
      </c>
      <c r="AD157" s="3">
        <v>3.9248668888844001</v>
      </c>
      <c r="AE157" s="3">
        <v>1.0354370654484</v>
      </c>
      <c r="AF157" s="3">
        <v>1.3170633322445</v>
      </c>
      <c r="AG157" s="3">
        <v>11.047117327875201</v>
      </c>
      <c r="AH157" s="3">
        <v>2.0964374692366001</v>
      </c>
      <c r="AI157" s="3">
        <v>0.91801299383229995</v>
      </c>
      <c r="AJ157" s="3">
        <v>-0.27492396859770002</v>
      </c>
      <c r="AK157" s="3">
        <v>0.55106554816169995</v>
      </c>
      <c r="AL157" s="3">
        <v>1.0669357554906</v>
      </c>
      <c r="AM157" s="3">
        <v>-0.69406735372570005</v>
      </c>
      <c r="AN157" s="3">
        <v>0.52391685997460002</v>
      </c>
      <c r="AO157" s="3">
        <v>0.96551334558120006</v>
      </c>
      <c r="AP157" s="3">
        <v>1.0534364337399999E-2</v>
      </c>
      <c r="AQ157" s="3">
        <v>0.56791003494820003</v>
      </c>
      <c r="AR157" s="3">
        <v>-0.59543701112430003</v>
      </c>
      <c r="AS157" s="3">
        <v>-0.53349852354979999</v>
      </c>
      <c r="AT157" s="3">
        <v>6.5328206367927004</v>
      </c>
      <c r="AU157" s="3">
        <v>1.9200877749120999</v>
      </c>
      <c r="AV157" s="3">
        <v>-0.31921077873800002</v>
      </c>
      <c r="AW157" s="3">
        <v>0.63</v>
      </c>
    </row>
    <row r="158" spans="1:49" s="13" customFormat="1">
      <c r="A158">
        <v>5</v>
      </c>
      <c r="B158" t="s">
        <v>404</v>
      </c>
      <c r="C158">
        <v>101090202</v>
      </c>
      <c r="D158" t="s">
        <v>536</v>
      </c>
      <c r="E158" s="3">
        <v>-3.3078718142279002</v>
      </c>
      <c r="F158" s="3">
        <v>0.31128147027710001</v>
      </c>
      <c r="G158" s="3">
        <v>-0.89955391873750001</v>
      </c>
      <c r="H158" s="3">
        <v>-0.39206456493390002</v>
      </c>
      <c r="I158" s="3">
        <v>-0.28696011996960002</v>
      </c>
      <c r="J158" s="3">
        <v>2.0035694818301999</v>
      </c>
      <c r="K158" s="3">
        <v>-4.3222363337624001</v>
      </c>
      <c r="L158" s="3">
        <v>2.0957025958956002</v>
      </c>
      <c r="M158" s="3">
        <v>-0.72442144047010004</v>
      </c>
      <c r="N158" s="3">
        <v>1.1063883374728001</v>
      </c>
      <c r="O158" s="3">
        <v>-0.2496593940056</v>
      </c>
      <c r="P158" s="3">
        <v>2.6172483791543999</v>
      </c>
      <c r="Q158" s="3">
        <v>1.2201355224337</v>
      </c>
      <c r="R158" s="3">
        <v>0.28443427097840002</v>
      </c>
      <c r="S158" s="3">
        <v>-5.2974944752799999E-2</v>
      </c>
      <c r="T158" s="3">
        <v>-0.447876921609</v>
      </c>
      <c r="U158" s="3">
        <v>1.1805813563853</v>
      </c>
      <c r="V158" s="3">
        <v>-0.62112311438209999</v>
      </c>
      <c r="W158" s="3">
        <v>8.9110087178999996E-3</v>
      </c>
      <c r="X158" s="3">
        <v>0.2430433510642</v>
      </c>
      <c r="Y158" s="3">
        <v>2.8136459758600001</v>
      </c>
      <c r="Z158" s="3">
        <v>5.4412325667142998</v>
      </c>
      <c r="AA158" s="3">
        <v>3.2558284123217001</v>
      </c>
      <c r="AB158" s="3">
        <v>1.2359276896205</v>
      </c>
      <c r="AC158" s="3">
        <v>1.3663792434455999</v>
      </c>
      <c r="AD158" s="3">
        <v>-5.1515242488863002</v>
      </c>
      <c r="AE158" s="3">
        <v>-1.700435787193</v>
      </c>
      <c r="AF158" s="3">
        <v>1.7122188227124</v>
      </c>
      <c r="AG158" s="3">
        <v>-1.3694686482127001</v>
      </c>
      <c r="AH158" s="3">
        <v>-0.79025610742149999</v>
      </c>
      <c r="AI158" s="3">
        <v>-0.44831650285199998</v>
      </c>
      <c r="AJ158" s="3">
        <v>0.2562469146743</v>
      </c>
      <c r="AK158" s="3">
        <v>1.0784400759366</v>
      </c>
      <c r="AL158" s="3">
        <v>0.2867171783859</v>
      </c>
      <c r="AM158" s="3">
        <v>-0.39099325148429998</v>
      </c>
      <c r="AN158" s="3">
        <v>1.7738872976369999</v>
      </c>
      <c r="AO158" s="3">
        <v>-2.5706160847447999</v>
      </c>
      <c r="AP158" s="3">
        <v>-0.73612167142480001</v>
      </c>
      <c r="AQ158" s="3">
        <v>1.1710453650293999</v>
      </c>
      <c r="AR158" s="3">
        <v>1.3850885861591999</v>
      </c>
      <c r="AS158" s="3">
        <v>-1.6890351228944001</v>
      </c>
      <c r="AT158" s="3">
        <v>-1.348644660348</v>
      </c>
      <c r="AU158" s="3">
        <v>0.39960572134009997</v>
      </c>
      <c r="AV158" s="3">
        <v>2.1442641117818</v>
      </c>
      <c r="AW158" s="3">
        <v>-0.06</v>
      </c>
    </row>
    <row r="159" spans="1:49" s="13" customFormat="1">
      <c r="A159">
        <v>5</v>
      </c>
      <c r="B159" t="s">
        <v>404</v>
      </c>
      <c r="C159">
        <v>101090203</v>
      </c>
      <c r="D159" t="s">
        <v>537</v>
      </c>
      <c r="E159" s="3">
        <v>0.48925746311579998</v>
      </c>
      <c r="F159" s="3">
        <v>-1.1509881328278999</v>
      </c>
      <c r="G159" s="3">
        <v>-1.8583202462788999</v>
      </c>
      <c r="H159" s="3">
        <v>7.8992125916099998E-2</v>
      </c>
      <c r="I159" s="3">
        <v>-1.0263877739555001</v>
      </c>
      <c r="J159" s="3">
        <v>-0.8449857527497</v>
      </c>
      <c r="K159" s="3">
        <v>3.2526843454599002</v>
      </c>
      <c r="L159" s="3">
        <v>-2.1878182573752998</v>
      </c>
      <c r="M159" s="3">
        <v>-2.0771469484882998</v>
      </c>
      <c r="N159" s="3">
        <v>-2.5827778749599002</v>
      </c>
      <c r="O159" s="3">
        <v>-0.16397363714989999</v>
      </c>
      <c r="P159" s="3">
        <v>0.43637300231089998</v>
      </c>
      <c r="Q159" s="3">
        <v>1.5616506367417999</v>
      </c>
      <c r="R159" s="3">
        <v>3.2141466859715</v>
      </c>
      <c r="S159" s="3">
        <v>1.0995877275901</v>
      </c>
      <c r="T159" s="3">
        <v>0.9742292615682</v>
      </c>
      <c r="U159" s="3">
        <v>-2.4841730149406001</v>
      </c>
      <c r="V159" s="3">
        <v>1.1071051904178</v>
      </c>
      <c r="W159" s="3">
        <v>-2.5720533761449</v>
      </c>
      <c r="X159" s="3">
        <v>2.5175833220114998</v>
      </c>
      <c r="Y159" s="3">
        <v>1.5214043058840001</v>
      </c>
      <c r="Z159" s="3">
        <v>2.4413932986928</v>
      </c>
      <c r="AA159" s="3">
        <v>1.3551592350437001</v>
      </c>
      <c r="AB159" s="3">
        <v>0.75799530553380001</v>
      </c>
      <c r="AC159" s="3">
        <v>0.22589381576529999</v>
      </c>
      <c r="AD159" s="3">
        <v>-0.42013264061990002</v>
      </c>
      <c r="AE159" s="3">
        <v>1.1977353312457</v>
      </c>
      <c r="AF159" s="3">
        <v>-2.3180795493852</v>
      </c>
      <c r="AG159" s="3">
        <v>-1.0564579808907</v>
      </c>
      <c r="AH159" s="3">
        <v>-0.13236661968149999</v>
      </c>
      <c r="AI159" s="3">
        <v>1.3406823206433001</v>
      </c>
      <c r="AJ159" s="3">
        <v>2.7282412352987002</v>
      </c>
      <c r="AK159" s="3">
        <v>-2.8439035170700001E-2</v>
      </c>
      <c r="AL159" s="3">
        <v>1.2856119294555</v>
      </c>
      <c r="AM159" s="3">
        <v>-0.15779630188579999</v>
      </c>
      <c r="AN159" s="3">
        <v>1.1786096563815001</v>
      </c>
      <c r="AO159" s="3">
        <v>0.89698001550319995</v>
      </c>
      <c r="AP159" s="3">
        <v>-0.71236425934110004</v>
      </c>
      <c r="AQ159" s="3">
        <v>0.21983693757209999</v>
      </c>
      <c r="AR159" s="3">
        <v>0.25679603869299999</v>
      </c>
      <c r="AS159" s="3">
        <v>2.8620617148426</v>
      </c>
      <c r="AT159" s="3">
        <v>2.2835528998002999</v>
      </c>
      <c r="AU159" s="3">
        <v>0.63735264943500003</v>
      </c>
      <c r="AV159" s="3">
        <v>0.90158408630730003</v>
      </c>
      <c r="AW159" s="3">
        <v>-0.37</v>
      </c>
    </row>
    <row r="160" spans="1:49" s="13" customFormat="1">
      <c r="A160">
        <v>5</v>
      </c>
      <c r="B160" t="s">
        <v>404</v>
      </c>
      <c r="C160">
        <v>101090204</v>
      </c>
      <c r="D160" t="s">
        <v>538</v>
      </c>
      <c r="E160" s="3">
        <v>-1.4654470361394001</v>
      </c>
      <c r="F160" s="3">
        <v>-0.44851530759039998</v>
      </c>
      <c r="G160" s="3">
        <v>0.77496642863639997</v>
      </c>
      <c r="H160" s="3">
        <v>1.0838280128499999E-2</v>
      </c>
      <c r="I160" s="3">
        <v>-0.59334403606529995</v>
      </c>
      <c r="J160" s="3">
        <v>-0.34548297900250002</v>
      </c>
      <c r="K160" s="3">
        <v>-0.44618678023780001</v>
      </c>
      <c r="L160" s="3">
        <v>3.3257810719800003E-2</v>
      </c>
      <c r="M160" s="3">
        <v>0.74912216296169998</v>
      </c>
      <c r="N160" s="3">
        <v>-1.2908877769611</v>
      </c>
      <c r="O160" s="3">
        <v>-0.44703351921340001</v>
      </c>
      <c r="P160" s="3">
        <v>-0.20232210197860001</v>
      </c>
      <c r="Q160" s="3">
        <v>0.1215779417068</v>
      </c>
      <c r="R160" s="3">
        <v>1.7636641166936999</v>
      </c>
      <c r="S160" s="3">
        <v>0.29989931340670001</v>
      </c>
      <c r="T160" s="3">
        <v>6.5348446013372996</v>
      </c>
      <c r="U160" s="3">
        <v>-1.8887547131279001</v>
      </c>
      <c r="V160" s="3">
        <v>1.6661214772683</v>
      </c>
      <c r="W160" s="3">
        <v>2.2807774662656999</v>
      </c>
      <c r="X160" s="3">
        <v>0.45460176956260001</v>
      </c>
      <c r="Y160" s="3">
        <v>-0.79253789196190005</v>
      </c>
      <c r="Z160" s="3">
        <v>-0.78110653558520005</v>
      </c>
      <c r="AA160" s="3">
        <v>1.3115510487305999</v>
      </c>
      <c r="AB160" s="3">
        <v>1.6923837684972001</v>
      </c>
      <c r="AC160" s="3">
        <v>1.6061229143699001</v>
      </c>
      <c r="AD160" s="3">
        <v>-5.8799141154001999</v>
      </c>
      <c r="AE160" s="3">
        <v>-0.89074565746190004</v>
      </c>
      <c r="AF160" s="3">
        <v>-0.77718784249170003</v>
      </c>
      <c r="AG160" s="3">
        <v>0.30622551341080001</v>
      </c>
      <c r="AH160" s="3">
        <v>-0.25257710719440002</v>
      </c>
      <c r="AI160" s="3">
        <v>-1.0183049961745001</v>
      </c>
      <c r="AJ160" s="3">
        <v>-1.7840013290909</v>
      </c>
      <c r="AK160" s="3">
        <v>-1.4426739346030999</v>
      </c>
      <c r="AL160" s="3">
        <v>0.41548198294400002</v>
      </c>
      <c r="AM160" s="3">
        <v>-0.58719427311500005</v>
      </c>
      <c r="AN160" s="3">
        <v>-0.98740677586089998</v>
      </c>
      <c r="AO160" s="3">
        <v>-3.9962405630128002</v>
      </c>
      <c r="AP160" s="3">
        <v>0.3134707807962</v>
      </c>
      <c r="AQ160" s="3">
        <v>5.9313847419468999</v>
      </c>
      <c r="AR160" s="3">
        <v>-1.4375924234790001</v>
      </c>
      <c r="AS160" s="3">
        <v>-1.6723573105663001</v>
      </c>
      <c r="AT160" s="3">
        <v>1.9399558337981999</v>
      </c>
      <c r="AU160" s="3">
        <v>1.9249331231329001</v>
      </c>
      <c r="AV160" s="3">
        <v>2.6016373817368001</v>
      </c>
      <c r="AW160" s="3">
        <v>-1.08</v>
      </c>
    </row>
    <row r="161" spans="1:49" s="13" customFormat="1">
      <c r="A161">
        <v>5</v>
      </c>
      <c r="B161" t="s">
        <v>404</v>
      </c>
      <c r="C161">
        <v>101090205</v>
      </c>
      <c r="D161" t="s">
        <v>539</v>
      </c>
      <c r="E161" s="3">
        <v>1.2289711883657</v>
      </c>
      <c r="F161" s="3">
        <v>-0.60846109959310002</v>
      </c>
      <c r="G161" s="3">
        <v>-2.1912747257151999</v>
      </c>
      <c r="H161" s="3">
        <v>0.19545051559849999</v>
      </c>
      <c r="I161" s="3">
        <v>-1.5436493079408999</v>
      </c>
      <c r="J161" s="3">
        <v>2.5692405996480998</v>
      </c>
      <c r="K161" s="3">
        <v>-1.6834120432941</v>
      </c>
      <c r="L161" s="3">
        <v>-3.5985654869225998</v>
      </c>
      <c r="M161" s="3">
        <v>2.8277083814436001</v>
      </c>
      <c r="N161" s="3">
        <v>1.3119645623905001</v>
      </c>
      <c r="O161" s="3">
        <v>3.2317093116836002</v>
      </c>
      <c r="P161" s="3">
        <v>2.6771691669311002</v>
      </c>
      <c r="Q161" s="3">
        <v>1.3696281232187999</v>
      </c>
      <c r="R161" s="3">
        <v>0.8269384366575</v>
      </c>
      <c r="S161" s="3">
        <v>-0.74757298638900005</v>
      </c>
      <c r="T161" s="3">
        <v>1.2106190823192999</v>
      </c>
      <c r="U161" s="3">
        <v>1.5962819189059001</v>
      </c>
      <c r="V161" s="3">
        <v>2.8509071472406</v>
      </c>
      <c r="W161" s="3">
        <v>2.8300762447009999</v>
      </c>
      <c r="X161" s="3">
        <v>0.91799805381279997</v>
      </c>
      <c r="Y161" s="3">
        <v>-0.1043126993602</v>
      </c>
      <c r="Z161" s="3">
        <v>2.4336968613534</v>
      </c>
      <c r="AA161" s="3">
        <v>2.6513184637656</v>
      </c>
      <c r="AB161" s="3">
        <v>0.3699547726106</v>
      </c>
      <c r="AC161" s="3">
        <v>0.20266224698640001</v>
      </c>
      <c r="AD161" s="3">
        <v>-5.9640881045601004</v>
      </c>
      <c r="AE161" s="3">
        <v>5.2688800610559996</v>
      </c>
      <c r="AF161" s="3">
        <v>0.15632764887789999</v>
      </c>
      <c r="AG161" s="3">
        <v>-1.9452681136812999</v>
      </c>
      <c r="AH161" s="3">
        <v>-0.38857568748190002</v>
      </c>
      <c r="AI161" s="3">
        <v>-0.71105513028059997</v>
      </c>
      <c r="AJ161" s="3">
        <v>-0.62721005531450003</v>
      </c>
      <c r="AK161" s="3">
        <v>0.46770569439600002</v>
      </c>
      <c r="AL161" s="3">
        <v>-0.49656140533549997</v>
      </c>
      <c r="AM161" s="3">
        <v>-1.2021456754276001</v>
      </c>
      <c r="AN161" s="3">
        <v>0.95052196015269996</v>
      </c>
      <c r="AO161" s="3">
        <v>0.56992472358769997</v>
      </c>
      <c r="AP161" s="3">
        <v>-0.84484861524929999</v>
      </c>
      <c r="AQ161" s="3">
        <v>-0.205383351346</v>
      </c>
      <c r="AR161" s="3">
        <v>-1.5525864839500001</v>
      </c>
      <c r="AS161" s="3">
        <v>-0.2687373298606</v>
      </c>
      <c r="AT161" s="3">
        <v>1.1913517436059</v>
      </c>
      <c r="AU161" s="3">
        <v>1.5108752486721</v>
      </c>
      <c r="AV161" s="3">
        <v>1.5948131847853</v>
      </c>
      <c r="AW161" s="3">
        <v>-0.22</v>
      </c>
    </row>
    <row r="162" spans="1:49" s="13" customFormat="1">
      <c r="A162">
        <v>5</v>
      </c>
      <c r="B162" t="s">
        <v>404</v>
      </c>
      <c r="C162">
        <v>101090206</v>
      </c>
      <c r="D162" t="s">
        <v>540</v>
      </c>
      <c r="E162" s="3">
        <v>-0.22638936299920001</v>
      </c>
      <c r="F162" s="3">
        <v>0.30526276178560002</v>
      </c>
      <c r="G162" s="3">
        <v>0.3322205757519</v>
      </c>
      <c r="H162" s="3">
        <v>3.1530732464450999</v>
      </c>
      <c r="I162" s="3">
        <v>2.1159351182300001E-2</v>
      </c>
      <c r="J162" s="3">
        <v>0.35735304505889998</v>
      </c>
      <c r="K162" s="3">
        <v>5.3947814931506004</v>
      </c>
      <c r="L162" s="3">
        <v>1.2707787813492999</v>
      </c>
      <c r="M162" s="3">
        <v>1.8134819563664999</v>
      </c>
      <c r="N162" s="3">
        <v>0.42920149739989999</v>
      </c>
      <c r="O162" s="3">
        <v>2.0959871323232999</v>
      </c>
      <c r="P162" s="3">
        <v>-1.6429731137204</v>
      </c>
      <c r="Q162" s="3">
        <v>2.8801423313066001</v>
      </c>
      <c r="R162" s="3">
        <v>1.8551255187389</v>
      </c>
      <c r="S162" s="3">
        <v>-0.48244659312350002</v>
      </c>
      <c r="T162" s="3">
        <v>1.9707687422696001</v>
      </c>
      <c r="U162" s="3">
        <v>0.84973531629059995</v>
      </c>
      <c r="V162" s="3">
        <v>-1.5376725046007</v>
      </c>
      <c r="W162" s="3">
        <v>1.5198899607597001</v>
      </c>
      <c r="X162" s="3">
        <v>1.5487938065681</v>
      </c>
      <c r="Y162" s="3">
        <v>2.1236752341041001</v>
      </c>
      <c r="Z162" s="3">
        <v>-0.30674965681139998</v>
      </c>
      <c r="AA162" s="3">
        <v>2.7315278846707001</v>
      </c>
      <c r="AB162" s="3">
        <v>1.1871755531660999</v>
      </c>
      <c r="AC162" s="3">
        <v>0.41898247257139998</v>
      </c>
      <c r="AD162" s="3">
        <v>5.9087334559151996</v>
      </c>
      <c r="AE162" s="3">
        <v>-3.2216443229652998</v>
      </c>
      <c r="AF162" s="3">
        <v>0.85968394753690003</v>
      </c>
      <c r="AG162" s="3">
        <v>-2.0136254174264998</v>
      </c>
      <c r="AH162" s="3">
        <v>0.75709483856399995</v>
      </c>
      <c r="AI162" s="3">
        <v>3.1088341893151998</v>
      </c>
      <c r="AJ162" s="3">
        <v>5.1205465517580997</v>
      </c>
      <c r="AK162" s="3">
        <v>0.99607423438770004</v>
      </c>
      <c r="AL162" s="3">
        <v>0.65954193421410001</v>
      </c>
      <c r="AM162" s="3">
        <v>-1.025416527315</v>
      </c>
      <c r="AN162" s="3">
        <v>-0.87897210087800004</v>
      </c>
      <c r="AO162" s="3">
        <v>4.2786205554599999E-2</v>
      </c>
      <c r="AP162" s="3">
        <v>-2.9670389859684998</v>
      </c>
      <c r="AQ162" s="3">
        <v>-0.57465429998829998</v>
      </c>
      <c r="AR162" s="3">
        <v>9.7914217636500003E-2</v>
      </c>
      <c r="AS162" s="3">
        <v>0.1250648465434</v>
      </c>
      <c r="AT162" s="3">
        <v>0.13366353741260001</v>
      </c>
      <c r="AU162" s="3">
        <v>-1.1332832828007</v>
      </c>
      <c r="AV162" s="3">
        <v>-0.80471574891609998</v>
      </c>
      <c r="AW162" s="3">
        <v>3.1</v>
      </c>
    </row>
    <row r="163" spans="1:49" s="13" customFormat="1">
      <c r="A163">
        <v>4</v>
      </c>
      <c r="B163" t="s">
        <v>402</v>
      </c>
      <c r="C163">
        <v>1010903</v>
      </c>
      <c r="D163" t="s">
        <v>541</v>
      </c>
      <c r="E163" s="3">
        <v>-0.46215647708829999</v>
      </c>
      <c r="F163" s="3">
        <v>0.96635012639439999</v>
      </c>
      <c r="G163" s="3">
        <v>-2.0970361765727001</v>
      </c>
      <c r="H163" s="3">
        <v>1.5485090828657999</v>
      </c>
      <c r="I163" s="3">
        <v>0.64761983993899996</v>
      </c>
      <c r="J163" s="3">
        <v>0.55923523275069997</v>
      </c>
      <c r="K163" s="3">
        <v>3.5032205176400999</v>
      </c>
      <c r="L163" s="3">
        <v>3.4445554992059</v>
      </c>
      <c r="M163" s="3">
        <v>2.5894568704544998</v>
      </c>
      <c r="N163" s="3">
        <v>6.8088817727799997E-2</v>
      </c>
      <c r="O163" s="3">
        <v>-1.2279232993506</v>
      </c>
      <c r="P163" s="3">
        <v>-0.31330671848989999</v>
      </c>
      <c r="Q163" s="3">
        <v>1.3627091428342</v>
      </c>
      <c r="R163" s="3">
        <v>1.3943870852371001</v>
      </c>
      <c r="S163" s="3">
        <v>1.4356502770374999</v>
      </c>
      <c r="T163" s="3">
        <v>1.5609530662597</v>
      </c>
      <c r="U163" s="3">
        <v>0.59892048311190005</v>
      </c>
      <c r="V163" s="3">
        <v>0.22238525099680001</v>
      </c>
      <c r="W163" s="3">
        <v>1.3121354430026999</v>
      </c>
      <c r="X163" s="3">
        <v>0.94677378464950002</v>
      </c>
      <c r="Y163" s="3">
        <v>0.96912625911560002</v>
      </c>
      <c r="Z163" s="3">
        <v>3.3014115192130999</v>
      </c>
      <c r="AA163" s="3">
        <v>3.0260962714714998</v>
      </c>
      <c r="AB163" s="3">
        <v>1.1359117511464001</v>
      </c>
      <c r="AC163" s="3">
        <v>-1.1163101773398001</v>
      </c>
      <c r="AD163" s="3">
        <v>-0.74046215017869998</v>
      </c>
      <c r="AE163" s="3">
        <v>1.1450455414306</v>
      </c>
      <c r="AF163" s="3">
        <v>1.5085421151888001</v>
      </c>
      <c r="AG163" s="3">
        <v>-0.11120640829349999</v>
      </c>
      <c r="AH163" s="3">
        <v>0.4564800308866</v>
      </c>
      <c r="AI163" s="3">
        <v>0.76229425777399995</v>
      </c>
      <c r="AJ163" s="3">
        <v>1.9256523233989</v>
      </c>
      <c r="AK163" s="3">
        <v>2.1225994740644998</v>
      </c>
      <c r="AL163" s="3">
        <v>-0.18301937362990001</v>
      </c>
      <c r="AM163" s="3">
        <v>-0.79082954590300003</v>
      </c>
      <c r="AN163" s="3">
        <v>-0.9384338849171</v>
      </c>
      <c r="AO163" s="3">
        <v>0.21045119994299999</v>
      </c>
      <c r="AP163" s="3">
        <v>-0.71063007380169996</v>
      </c>
      <c r="AQ163" s="3">
        <v>0.5766729183125</v>
      </c>
      <c r="AR163" s="3">
        <v>-0.81811149630629998</v>
      </c>
      <c r="AS163" s="3">
        <v>-9.9865277503199998E-2</v>
      </c>
      <c r="AT163" s="3">
        <v>2.7645113425093002</v>
      </c>
      <c r="AU163" s="3">
        <v>-0.66609655281689994</v>
      </c>
      <c r="AV163" s="3">
        <v>2.1357521893036999</v>
      </c>
      <c r="AW163" s="3">
        <v>0.01</v>
      </c>
    </row>
    <row r="164" spans="1:49" s="13" customFormat="1">
      <c r="A164">
        <v>5</v>
      </c>
      <c r="B164" t="s">
        <v>404</v>
      </c>
      <c r="C164">
        <v>101090301</v>
      </c>
      <c r="D164" t="s">
        <v>542</v>
      </c>
      <c r="E164" s="3">
        <v>-0.46215647708829999</v>
      </c>
      <c r="F164" s="3">
        <v>0.96635012639439999</v>
      </c>
      <c r="G164" s="3">
        <v>-2.0970361765727001</v>
      </c>
      <c r="H164" s="3">
        <v>1.5485090828657999</v>
      </c>
      <c r="I164" s="3">
        <v>0.64761983993899996</v>
      </c>
      <c r="J164" s="3">
        <v>0.55923523275069997</v>
      </c>
      <c r="K164" s="3">
        <v>3.5032205176400999</v>
      </c>
      <c r="L164" s="3">
        <v>3.4445554992059</v>
      </c>
      <c r="M164" s="3">
        <v>2.5894568704544998</v>
      </c>
      <c r="N164" s="3">
        <v>6.8088817727799997E-2</v>
      </c>
      <c r="O164" s="3">
        <v>-1.2279232993506</v>
      </c>
      <c r="P164" s="3">
        <v>-0.31330671848989999</v>
      </c>
      <c r="Q164" s="3">
        <v>1.3627091428342</v>
      </c>
      <c r="R164" s="3">
        <v>1.3943870852371001</v>
      </c>
      <c r="S164" s="3">
        <v>1.4356502770374999</v>
      </c>
      <c r="T164" s="3">
        <v>1.5609530662597</v>
      </c>
      <c r="U164" s="3">
        <v>0.59892048311190005</v>
      </c>
      <c r="V164" s="3">
        <v>0.22238525099680001</v>
      </c>
      <c r="W164" s="3">
        <v>1.3121354430026999</v>
      </c>
      <c r="X164" s="3">
        <v>0.94677378464950002</v>
      </c>
      <c r="Y164" s="3">
        <v>0.96912625911560002</v>
      </c>
      <c r="Z164" s="3">
        <v>3.3014115192130999</v>
      </c>
      <c r="AA164" s="3">
        <v>3.0260962714714998</v>
      </c>
      <c r="AB164" s="3">
        <v>1.1359117511464001</v>
      </c>
      <c r="AC164" s="3">
        <v>-1.1163101773398001</v>
      </c>
      <c r="AD164" s="3">
        <v>-0.74046215017869998</v>
      </c>
      <c r="AE164" s="3">
        <v>1.1450455414306</v>
      </c>
      <c r="AF164" s="3">
        <v>1.5085421151888001</v>
      </c>
      <c r="AG164" s="3">
        <v>-0.11120640829349999</v>
      </c>
      <c r="AH164" s="3">
        <v>0.4564800308866</v>
      </c>
      <c r="AI164" s="3">
        <v>0.76229425777399995</v>
      </c>
      <c r="AJ164" s="3">
        <v>1.9256523233989</v>
      </c>
      <c r="AK164" s="3">
        <v>2.1225994740644998</v>
      </c>
      <c r="AL164" s="3">
        <v>-0.18301937362990001</v>
      </c>
      <c r="AM164" s="3">
        <v>-0.79082954590300003</v>
      </c>
      <c r="AN164" s="3">
        <v>-0.9384338849171</v>
      </c>
      <c r="AO164" s="3">
        <v>0.21045119994299999</v>
      </c>
      <c r="AP164" s="3">
        <v>-0.71063007380169996</v>
      </c>
      <c r="AQ164" s="3">
        <v>0.5766729183125</v>
      </c>
      <c r="AR164" s="3">
        <v>-0.81811149630629998</v>
      </c>
      <c r="AS164" s="3">
        <v>-9.9865277503199998E-2</v>
      </c>
      <c r="AT164" s="3">
        <v>2.7645113425093002</v>
      </c>
      <c r="AU164" s="3">
        <v>-0.66609655281689994</v>
      </c>
      <c r="AV164" s="3">
        <v>2.1357521893036999</v>
      </c>
      <c r="AW164" s="3">
        <v>0.01</v>
      </c>
    </row>
    <row r="165" spans="1:49" s="13" customFormat="1">
      <c r="A165">
        <v>2</v>
      </c>
      <c r="B165" t="s">
        <v>398</v>
      </c>
      <c r="C165">
        <v>102</v>
      </c>
      <c r="D165" t="s">
        <v>543</v>
      </c>
      <c r="E165" s="3">
        <v>-0.30950811797790001</v>
      </c>
      <c r="F165" s="3">
        <v>-0.52539103283040001</v>
      </c>
      <c r="G165" s="3">
        <v>5.8014566848900002E-2</v>
      </c>
      <c r="H165" s="3">
        <v>0.32024075792279999</v>
      </c>
      <c r="I165" s="3">
        <v>4.1494633431800002E-2</v>
      </c>
      <c r="J165" s="3">
        <v>0.85585121895210003</v>
      </c>
      <c r="K165" s="3">
        <v>0.2449731852756</v>
      </c>
      <c r="L165" s="3">
        <v>1.1556233830553</v>
      </c>
      <c r="M165" s="3">
        <v>0.1715462100165</v>
      </c>
      <c r="N165" s="3">
        <v>2.3945365189161998</v>
      </c>
      <c r="O165" s="3">
        <v>1.5205688760045999</v>
      </c>
      <c r="P165" s="3">
        <v>1.2815654712818001</v>
      </c>
      <c r="Q165" s="3">
        <v>2.8778830431658999</v>
      </c>
      <c r="R165" s="3">
        <v>3.6589535835256002</v>
      </c>
      <c r="S165" s="3">
        <v>1.5772840464705</v>
      </c>
      <c r="T165" s="3">
        <v>3.1047268337470002</v>
      </c>
      <c r="U165" s="3">
        <v>2.8421354307561999</v>
      </c>
      <c r="V165" s="3">
        <v>1.565362230296</v>
      </c>
      <c r="W165" s="3">
        <v>0.38133768734079998</v>
      </c>
      <c r="X165" s="3">
        <v>0.99428430397669998</v>
      </c>
      <c r="Y165" s="3">
        <v>0.1241560539966</v>
      </c>
      <c r="Z165" s="3">
        <v>0.54686848717080005</v>
      </c>
      <c r="AA165" s="3">
        <v>0.19580324277239999</v>
      </c>
      <c r="AB165" s="3">
        <v>0.65474478662080005</v>
      </c>
      <c r="AC165" s="3">
        <v>-1.40067514436E-2</v>
      </c>
      <c r="AD165" s="3">
        <v>-0.35362268403809999</v>
      </c>
      <c r="AE165" s="3">
        <v>0.49334812228289998</v>
      </c>
      <c r="AF165" s="3">
        <v>-0.1036940801989</v>
      </c>
      <c r="AG165" s="3">
        <v>-3.6570832725499998E-2</v>
      </c>
      <c r="AH165" s="3">
        <v>0.1209394685379</v>
      </c>
      <c r="AI165" s="3">
        <v>-0.21369652020220001</v>
      </c>
      <c r="AJ165" s="3">
        <v>-0.49449696581629998</v>
      </c>
      <c r="AK165" s="3">
        <v>-1.0673492918820999</v>
      </c>
      <c r="AL165" s="3">
        <v>1.078793341913</v>
      </c>
      <c r="AM165" s="3">
        <v>0.64972457863440003</v>
      </c>
      <c r="AN165" s="3">
        <v>-1.1928197985391</v>
      </c>
      <c r="AO165" s="3">
        <v>1.1163052160878999</v>
      </c>
      <c r="AP165" s="3">
        <v>-2.9128025217999998E-3</v>
      </c>
      <c r="AQ165" s="3">
        <v>9.3671044076400006E-2</v>
      </c>
      <c r="AR165" s="3">
        <v>1.7814084334464999</v>
      </c>
      <c r="AS165" s="3">
        <v>0.25916479355630001</v>
      </c>
      <c r="AT165" s="3">
        <v>-0.71911120254469996</v>
      </c>
      <c r="AU165" s="3">
        <v>0.2336159923403</v>
      </c>
      <c r="AV165" s="3">
        <v>7.0521841348999997E-2</v>
      </c>
      <c r="AW165" s="3">
        <v>0.25</v>
      </c>
    </row>
    <row r="166" spans="1:49" s="13" customFormat="1">
      <c r="A166">
        <v>3</v>
      </c>
      <c r="B166" t="s">
        <v>400</v>
      </c>
      <c r="C166">
        <v>10201</v>
      </c>
      <c r="D166" t="s">
        <v>544</v>
      </c>
      <c r="E166" s="3">
        <v>-0.34596396864739998</v>
      </c>
      <c r="F166" s="3">
        <v>-0.40127132678189997</v>
      </c>
      <c r="G166" s="3">
        <v>0.22439495661280001</v>
      </c>
      <c r="H166" s="3">
        <v>0.81899187305309995</v>
      </c>
      <c r="I166" s="3">
        <v>-0.31936248460049999</v>
      </c>
      <c r="J166" s="3">
        <v>0.82146070777949998</v>
      </c>
      <c r="K166" s="3">
        <v>-0.96718672618339996</v>
      </c>
      <c r="L166" s="3">
        <v>0.68406866897840002</v>
      </c>
      <c r="M166" s="3">
        <v>-6.9189116999999996E-3</v>
      </c>
      <c r="N166" s="3">
        <v>2.4528833205668001</v>
      </c>
      <c r="O166" s="3">
        <v>0.73205004114399996</v>
      </c>
      <c r="P166" s="3">
        <v>0.21544106973550001</v>
      </c>
      <c r="Q166" s="3">
        <v>0.98486072967890004</v>
      </c>
      <c r="R166" s="3">
        <v>1.6039513904003</v>
      </c>
      <c r="S166" s="3">
        <v>1.1127456350528999</v>
      </c>
      <c r="T166" s="3">
        <v>-7.8891448111199997E-2</v>
      </c>
      <c r="U166" s="3">
        <v>3.1492268257159002</v>
      </c>
      <c r="V166" s="3">
        <v>1.4920783820509</v>
      </c>
      <c r="W166" s="3">
        <v>0.76484619698050005</v>
      </c>
      <c r="X166" s="3">
        <v>-0.27799312165029999</v>
      </c>
      <c r="Y166" s="3">
        <v>9.6674391929999996E-3</v>
      </c>
      <c r="Z166" s="3">
        <v>7.2196973923499996E-2</v>
      </c>
      <c r="AA166" s="3">
        <v>-0.32623820655039998</v>
      </c>
      <c r="AB166" s="3">
        <v>0.99442476629950005</v>
      </c>
      <c r="AC166" s="3">
        <v>0.22522940857349999</v>
      </c>
      <c r="AD166" s="3">
        <v>0.36356013460210002</v>
      </c>
      <c r="AE166" s="3">
        <v>0.42144146150880002</v>
      </c>
      <c r="AF166" s="3">
        <v>0.1120829845741</v>
      </c>
      <c r="AG166" s="3">
        <v>0.31830068091649999</v>
      </c>
      <c r="AH166" s="3">
        <v>0.82745529364210002</v>
      </c>
      <c r="AI166" s="3">
        <v>-1.36936386958E-2</v>
      </c>
      <c r="AJ166" s="3">
        <v>0.1130158884569</v>
      </c>
      <c r="AK166" s="3">
        <v>-1.2751471370581999</v>
      </c>
      <c r="AL166" s="3">
        <v>0.99153865080019998</v>
      </c>
      <c r="AM166" s="3">
        <v>0.65228854786000001</v>
      </c>
      <c r="AN166" s="3">
        <v>1.8327021980195</v>
      </c>
      <c r="AO166" s="3">
        <v>0.80701949574779996</v>
      </c>
      <c r="AP166" s="3">
        <v>-1.0056954992706999</v>
      </c>
      <c r="AQ166" s="3">
        <v>0.4953193912578</v>
      </c>
      <c r="AR166" s="3">
        <v>2.3227890183666</v>
      </c>
      <c r="AS166" s="3">
        <v>0.7105300482718</v>
      </c>
      <c r="AT166" s="3">
        <v>-1.1241682364503001</v>
      </c>
      <c r="AU166" s="3">
        <v>0.26488425742029997</v>
      </c>
      <c r="AV166" s="3">
        <v>1.1031327742727</v>
      </c>
      <c r="AW166" s="3">
        <v>0.43</v>
      </c>
    </row>
    <row r="167" spans="1:49" s="13" customFormat="1">
      <c r="A167">
        <v>4</v>
      </c>
      <c r="B167" t="s">
        <v>402</v>
      </c>
      <c r="C167">
        <v>1020101</v>
      </c>
      <c r="D167" t="s">
        <v>544</v>
      </c>
      <c r="E167" s="3">
        <v>-0.34596396864739998</v>
      </c>
      <c r="F167" s="3">
        <v>-0.40127132678189997</v>
      </c>
      <c r="G167" s="3">
        <v>0.22439495661280001</v>
      </c>
      <c r="H167" s="3">
        <v>0.81899187305309995</v>
      </c>
      <c r="I167" s="3">
        <v>-0.31936248460049999</v>
      </c>
      <c r="J167" s="3">
        <v>0.82146070777949998</v>
      </c>
      <c r="K167" s="3">
        <v>-0.96718672618339996</v>
      </c>
      <c r="L167" s="3">
        <v>0.68406866897840002</v>
      </c>
      <c r="M167" s="3">
        <v>-6.9189116999999996E-3</v>
      </c>
      <c r="N167" s="3">
        <v>2.4528833205668001</v>
      </c>
      <c r="O167" s="3">
        <v>0.73205004114399996</v>
      </c>
      <c r="P167" s="3">
        <v>0.21544106973550001</v>
      </c>
      <c r="Q167" s="3">
        <v>0.98486072967890004</v>
      </c>
      <c r="R167" s="3">
        <v>1.6039513904003</v>
      </c>
      <c r="S167" s="3">
        <v>1.1127456350528999</v>
      </c>
      <c r="T167" s="3">
        <v>-7.8891448111199997E-2</v>
      </c>
      <c r="U167" s="3">
        <v>3.1492268257159002</v>
      </c>
      <c r="V167" s="3">
        <v>1.4920783820509</v>
      </c>
      <c r="W167" s="3">
        <v>0.76484619698050005</v>
      </c>
      <c r="X167" s="3">
        <v>-0.27799312165029999</v>
      </c>
      <c r="Y167" s="3">
        <v>9.6674391929999996E-3</v>
      </c>
      <c r="Z167" s="3">
        <v>7.2196973923499996E-2</v>
      </c>
      <c r="AA167" s="3">
        <v>-0.32623820655039998</v>
      </c>
      <c r="AB167" s="3">
        <v>0.99442476629950005</v>
      </c>
      <c r="AC167" s="3">
        <v>0.22522940857349999</v>
      </c>
      <c r="AD167" s="3">
        <v>0.36356013460210002</v>
      </c>
      <c r="AE167" s="3">
        <v>0.42144146150880002</v>
      </c>
      <c r="AF167" s="3">
        <v>0.1120829845741</v>
      </c>
      <c r="AG167" s="3">
        <v>0.31830068091649999</v>
      </c>
      <c r="AH167" s="3">
        <v>0.82745529364210002</v>
      </c>
      <c r="AI167" s="3">
        <v>-1.36936386958E-2</v>
      </c>
      <c r="AJ167" s="3">
        <v>0.1130158884569</v>
      </c>
      <c r="AK167" s="3">
        <v>-1.2751471370581999</v>
      </c>
      <c r="AL167" s="3">
        <v>0.99153865080019998</v>
      </c>
      <c r="AM167" s="3">
        <v>0.65228854786000001</v>
      </c>
      <c r="AN167" s="3">
        <v>1.8327021980195</v>
      </c>
      <c r="AO167" s="3">
        <v>0.80701949574779996</v>
      </c>
      <c r="AP167" s="3">
        <v>-1.0056954992706999</v>
      </c>
      <c r="AQ167" s="3">
        <v>0.4953193912578</v>
      </c>
      <c r="AR167" s="3">
        <v>2.3227890183666</v>
      </c>
      <c r="AS167" s="3">
        <v>0.7105300482718</v>
      </c>
      <c r="AT167" s="3">
        <v>-1.1241682364503001</v>
      </c>
      <c r="AU167" s="3">
        <v>0.26488425742029997</v>
      </c>
      <c r="AV167" s="3">
        <v>1.1031327742727</v>
      </c>
      <c r="AW167" s="3">
        <v>0.43</v>
      </c>
    </row>
    <row r="168" spans="1:49" s="13" customFormat="1">
      <c r="A168">
        <v>5</v>
      </c>
      <c r="B168" t="s">
        <v>404</v>
      </c>
      <c r="C168">
        <v>102010101</v>
      </c>
      <c r="D168" t="s">
        <v>545</v>
      </c>
      <c r="E168" s="3">
        <v>-0.78382936215410004</v>
      </c>
      <c r="F168" s="3">
        <v>-0.5544743282033</v>
      </c>
      <c r="G168" s="3">
        <v>1.46388998218E-2</v>
      </c>
      <c r="H168" s="3">
        <v>0.78585764551030002</v>
      </c>
      <c r="I168" s="3">
        <v>-0.54380887294640001</v>
      </c>
      <c r="J168" s="3">
        <v>1.0743010046078001</v>
      </c>
      <c r="K168" s="3">
        <v>-1.3720193424695999</v>
      </c>
      <c r="L168" s="3">
        <v>1.6356690251164001</v>
      </c>
      <c r="M168" s="3">
        <v>-0.14944836856300001</v>
      </c>
      <c r="N168" s="3">
        <v>2.4775391722486</v>
      </c>
      <c r="O168" s="3">
        <v>1.0131804472770001</v>
      </c>
      <c r="P168" s="3">
        <v>0.24183670954280001</v>
      </c>
      <c r="Q168" s="3">
        <v>0.83216410948660002</v>
      </c>
      <c r="R168" s="3">
        <v>2.1511998330405002</v>
      </c>
      <c r="S168" s="3">
        <v>1.5968779696501001</v>
      </c>
      <c r="T168" s="3">
        <v>-0.20620981699140001</v>
      </c>
      <c r="U168" s="3">
        <v>2.9261532869016</v>
      </c>
      <c r="V168" s="3">
        <v>1.6280656086966001</v>
      </c>
      <c r="W168" s="3">
        <v>0.66927329343209996</v>
      </c>
      <c r="X168" s="3">
        <v>-0.29962134738430002</v>
      </c>
      <c r="Y168" s="3">
        <v>0.39741402189000002</v>
      </c>
      <c r="Z168" s="3">
        <v>-0.2364936193427</v>
      </c>
      <c r="AA168" s="3">
        <v>-0.71162159472889996</v>
      </c>
      <c r="AB168" s="3">
        <v>1.3346448074766</v>
      </c>
      <c r="AC168" s="3">
        <v>-3.5887845449999998E-3</v>
      </c>
      <c r="AD168" s="3">
        <v>0.26520155374780002</v>
      </c>
      <c r="AE168" s="3">
        <v>0.63221806717569995</v>
      </c>
      <c r="AF168" s="3">
        <v>7.21076032226E-2</v>
      </c>
      <c r="AG168" s="3">
        <v>0.36854772287549997</v>
      </c>
      <c r="AH168" s="3">
        <v>0.413123972713</v>
      </c>
      <c r="AI168" s="3">
        <v>-7.1583753322799995E-2</v>
      </c>
      <c r="AJ168" s="3">
        <v>-0.15655424964260001</v>
      </c>
      <c r="AK168" s="3">
        <v>-1.2289326078255001</v>
      </c>
      <c r="AL168" s="3">
        <v>1.4569482322352001</v>
      </c>
      <c r="AM168" s="3">
        <v>0.71484216293259994</v>
      </c>
      <c r="AN168" s="3">
        <v>2.397447159305</v>
      </c>
      <c r="AO168" s="3">
        <v>-0.67195067929920005</v>
      </c>
      <c r="AP168" s="3">
        <v>-1.6366864983586</v>
      </c>
      <c r="AQ168" s="3">
        <v>1.1045145134748</v>
      </c>
      <c r="AR168" s="3">
        <v>3.1476146467285999</v>
      </c>
      <c r="AS168" s="3">
        <v>0.66374446338250004</v>
      </c>
      <c r="AT168" s="3">
        <v>-1.1422661207642</v>
      </c>
      <c r="AU168" s="3">
        <v>0.65503366518070005</v>
      </c>
      <c r="AV168" s="3">
        <v>-0.28943984368859998</v>
      </c>
      <c r="AW168" s="3">
        <v>7.0000000000000007E-2</v>
      </c>
    </row>
    <row r="169" spans="1:49" s="13" customFormat="1">
      <c r="A169">
        <v>5</v>
      </c>
      <c r="B169" t="s">
        <v>404</v>
      </c>
      <c r="C169">
        <v>102010102</v>
      </c>
      <c r="D169" t="s">
        <v>546</v>
      </c>
      <c r="E169" s="3">
        <v>1.1971189893522001</v>
      </c>
      <c r="F169" s="3">
        <v>0.1280632195916</v>
      </c>
      <c r="G169" s="3">
        <v>0.94418677709840004</v>
      </c>
      <c r="H169" s="3">
        <v>0.93164714104229995</v>
      </c>
      <c r="I169" s="3">
        <v>0.44264548088990002</v>
      </c>
      <c r="J169" s="3">
        <v>-2.85156806761E-2</v>
      </c>
      <c r="K169" s="3">
        <v>0.40875699748920002</v>
      </c>
      <c r="L169" s="3">
        <v>-2.4928662836019</v>
      </c>
      <c r="M169" s="3">
        <v>0.48906560258589998</v>
      </c>
      <c r="N169" s="3">
        <v>2.3676292436776998</v>
      </c>
      <c r="O169" s="3">
        <v>-0.24107581048169999</v>
      </c>
      <c r="P169" s="3">
        <v>0.1229244681087</v>
      </c>
      <c r="Q169" s="3">
        <v>1.5206973511241999</v>
      </c>
      <c r="R169" s="3">
        <v>-0.30340565475280001</v>
      </c>
      <c r="S169" s="3">
        <v>-0.61617358460229998</v>
      </c>
      <c r="T169" s="3">
        <v>0.38590877459540002</v>
      </c>
      <c r="U169" s="3">
        <v>3.9587962191843999</v>
      </c>
      <c r="V169" s="3">
        <v>1.0034613057707</v>
      </c>
      <c r="W169" s="3">
        <v>1.1103737674956</v>
      </c>
      <c r="X169" s="3">
        <v>-0.20014107437920001</v>
      </c>
      <c r="Y169" s="3">
        <v>-1.3846575256675999</v>
      </c>
      <c r="Z169" s="3">
        <v>1.202298494129</v>
      </c>
      <c r="AA169" s="3">
        <v>1.064573645404</v>
      </c>
      <c r="AB169" s="3">
        <v>-0.21181809094689999</v>
      </c>
      <c r="AC169" s="3">
        <v>1.0490720239953</v>
      </c>
      <c r="AD169" s="3">
        <v>0.71400365921819997</v>
      </c>
      <c r="AE169" s="3">
        <v>-0.32619171047619999</v>
      </c>
      <c r="AF169" s="3">
        <v>0.25524070190629999</v>
      </c>
      <c r="AG169" s="3">
        <v>0.1386873314082</v>
      </c>
      <c r="AH169" s="3">
        <v>2.3119259678713</v>
      </c>
      <c r="AI169" s="3">
        <v>0.1898663818612</v>
      </c>
      <c r="AJ169" s="3">
        <v>1.0584364963727999</v>
      </c>
      <c r="AK169" s="3">
        <v>-1.4352793859323001</v>
      </c>
      <c r="AL169" s="3">
        <v>-0.62447059503260005</v>
      </c>
      <c r="AM169" s="3">
        <v>0.43053872877679999</v>
      </c>
      <c r="AN169" s="3">
        <v>-0.17496123875469999</v>
      </c>
      <c r="AO169" s="3">
        <v>6.2002328731044001</v>
      </c>
      <c r="AP169" s="3">
        <v>1.1463814145836</v>
      </c>
      <c r="AQ169" s="3">
        <v>-1.5252503347977999</v>
      </c>
      <c r="AR169" s="3">
        <v>-0.48603954985909997</v>
      </c>
      <c r="AS169" s="3">
        <v>0.87566930620789996</v>
      </c>
      <c r="AT169" s="3">
        <v>-1.0604222677446</v>
      </c>
      <c r="AU169" s="3">
        <v>-1.1081977232586</v>
      </c>
      <c r="AV169" s="3">
        <v>6.0915017990677001</v>
      </c>
      <c r="AW169" s="3">
        <v>1.64</v>
      </c>
    </row>
    <row r="170" spans="1:49" s="13" customFormat="1">
      <c r="A170">
        <v>3</v>
      </c>
      <c r="B170" t="s">
        <v>400</v>
      </c>
      <c r="C170">
        <v>10202</v>
      </c>
      <c r="D170" t="s">
        <v>547</v>
      </c>
      <c r="E170" s="3">
        <v>-9.6080095749800004E-2</v>
      </c>
      <c r="F170" s="3">
        <v>-0.17472524688890001</v>
      </c>
      <c r="G170" s="3">
        <v>0.2422918382592</v>
      </c>
      <c r="H170" s="3">
        <v>-0.45942292516139999</v>
      </c>
      <c r="I170" s="3">
        <v>3.2301029781600002E-2</v>
      </c>
      <c r="J170" s="3">
        <v>1.5584257053587001</v>
      </c>
      <c r="K170" s="3">
        <v>2.1720720200149999</v>
      </c>
      <c r="L170" s="3">
        <v>2.8977116310562998</v>
      </c>
      <c r="M170" s="3">
        <v>0.69873287180330002</v>
      </c>
      <c r="N170" s="3">
        <v>3.7989023974862999</v>
      </c>
      <c r="O170" s="3">
        <v>3.5217566235950999</v>
      </c>
      <c r="P170" s="3">
        <v>2.6819546095632001</v>
      </c>
      <c r="Q170" s="3">
        <v>5.1804519783316003</v>
      </c>
      <c r="R170" s="3">
        <v>8.1976736600239999</v>
      </c>
      <c r="S170" s="3">
        <v>3.1166551143226</v>
      </c>
      <c r="T170" s="3">
        <v>7.8172332766979</v>
      </c>
      <c r="U170" s="3">
        <v>4.1898543825222996</v>
      </c>
      <c r="V170" s="3">
        <v>2.2897719072895</v>
      </c>
      <c r="W170" s="3">
        <v>0.38951692953509998</v>
      </c>
      <c r="X170" s="3">
        <v>2.6044391883163001</v>
      </c>
      <c r="Y170" s="3">
        <v>-0.2456161392174</v>
      </c>
      <c r="Z170" s="3">
        <v>0.73147238191709996</v>
      </c>
      <c r="AA170" s="3">
        <v>-9.1744888861400004E-2</v>
      </c>
      <c r="AB170" s="3">
        <v>1.1156586695905999</v>
      </c>
      <c r="AC170" s="3">
        <v>-0.78436370040790004</v>
      </c>
      <c r="AD170" s="3">
        <v>0.19267466156810001</v>
      </c>
      <c r="AE170" s="3">
        <v>-0.16247124770800001</v>
      </c>
      <c r="AF170" s="3">
        <v>-1.15776914207E-2</v>
      </c>
      <c r="AG170" s="3">
        <v>-9.7327915036499998E-2</v>
      </c>
      <c r="AH170" s="3">
        <v>-0.2695243019122</v>
      </c>
      <c r="AI170" s="3">
        <v>-0.47519078981480001</v>
      </c>
      <c r="AJ170" s="3">
        <v>-1.1817918747359</v>
      </c>
      <c r="AK170" s="3">
        <v>-1.4944561668956</v>
      </c>
      <c r="AL170" s="3">
        <v>1.3702860228017</v>
      </c>
      <c r="AM170" s="3">
        <v>1.0472208042494999</v>
      </c>
      <c r="AN170" s="3">
        <v>-4.4139910500362003</v>
      </c>
      <c r="AO170" s="3">
        <v>1.9115680692221999</v>
      </c>
      <c r="AP170" s="3">
        <v>0.91454383635900005</v>
      </c>
      <c r="AQ170" s="3">
        <v>-6.4868831391799997E-2</v>
      </c>
      <c r="AR170" s="3">
        <v>1.7386335563229001</v>
      </c>
      <c r="AS170" s="3">
        <v>6.3507689394800004E-2</v>
      </c>
      <c r="AT170" s="3">
        <v>-0.4766543459025</v>
      </c>
      <c r="AU170" s="3">
        <v>0.68528492258030005</v>
      </c>
      <c r="AV170" s="3">
        <v>-0.63062224053140004</v>
      </c>
      <c r="AW170" s="3">
        <v>0.02</v>
      </c>
    </row>
    <row r="171" spans="1:49" s="13" customFormat="1">
      <c r="A171">
        <v>4</v>
      </c>
      <c r="B171" t="s">
        <v>402</v>
      </c>
      <c r="C171">
        <v>1020201</v>
      </c>
      <c r="D171" t="s">
        <v>547</v>
      </c>
      <c r="E171" s="3">
        <v>-9.6080095749800004E-2</v>
      </c>
      <c r="F171" s="3">
        <v>-0.17472524688890001</v>
      </c>
      <c r="G171" s="3">
        <v>0.2422918382592</v>
      </c>
      <c r="H171" s="3">
        <v>-0.45942292516139999</v>
      </c>
      <c r="I171" s="3">
        <v>3.2301029781600002E-2</v>
      </c>
      <c r="J171" s="3">
        <v>1.5584257053587001</v>
      </c>
      <c r="K171" s="3">
        <v>2.1720720200149999</v>
      </c>
      <c r="L171" s="3">
        <v>2.8977116310562998</v>
      </c>
      <c r="M171" s="3">
        <v>0.69873287180330002</v>
      </c>
      <c r="N171" s="3">
        <v>3.7989023974862999</v>
      </c>
      <c r="O171" s="3">
        <v>3.5217566235950999</v>
      </c>
      <c r="P171" s="3">
        <v>2.6819546095632001</v>
      </c>
      <c r="Q171" s="3">
        <v>5.1804519783316003</v>
      </c>
      <c r="R171" s="3">
        <v>8.1976736600239999</v>
      </c>
      <c r="S171" s="3">
        <v>3.1166551143226</v>
      </c>
      <c r="T171" s="3">
        <v>7.8172332766979</v>
      </c>
      <c r="U171" s="3">
        <v>4.1898543825222996</v>
      </c>
      <c r="V171" s="3">
        <v>2.2897719072895</v>
      </c>
      <c r="W171" s="3">
        <v>0.38951692953509998</v>
      </c>
      <c r="X171" s="3">
        <v>2.6044391883163001</v>
      </c>
      <c r="Y171" s="3">
        <v>-0.2456161392174</v>
      </c>
      <c r="Z171" s="3">
        <v>0.73147238191709996</v>
      </c>
      <c r="AA171" s="3">
        <v>-9.1744888861400004E-2</v>
      </c>
      <c r="AB171" s="3">
        <v>1.1156586695905999</v>
      </c>
      <c r="AC171" s="3">
        <v>-0.78436370040790004</v>
      </c>
      <c r="AD171" s="3">
        <v>0.19267466156810001</v>
      </c>
      <c r="AE171" s="3">
        <v>-0.16247124770800001</v>
      </c>
      <c r="AF171" s="3">
        <v>-1.15776914207E-2</v>
      </c>
      <c r="AG171" s="3">
        <v>-9.7327915036499998E-2</v>
      </c>
      <c r="AH171" s="3">
        <v>-0.2695243019122</v>
      </c>
      <c r="AI171" s="3">
        <v>-0.47519078981480001</v>
      </c>
      <c r="AJ171" s="3">
        <v>-1.1817918747359</v>
      </c>
      <c r="AK171" s="3">
        <v>-1.4944561668956</v>
      </c>
      <c r="AL171" s="3">
        <v>1.3702860228017</v>
      </c>
      <c r="AM171" s="3">
        <v>1.0472208042494999</v>
      </c>
      <c r="AN171" s="3">
        <v>-4.4139910500362003</v>
      </c>
      <c r="AO171" s="3">
        <v>1.9115680692221999</v>
      </c>
      <c r="AP171" s="3">
        <v>0.91454383635900005</v>
      </c>
      <c r="AQ171" s="3">
        <v>-6.4868831391799997E-2</v>
      </c>
      <c r="AR171" s="3">
        <v>1.7386335563229001</v>
      </c>
      <c r="AS171" s="3">
        <v>6.3507689394800004E-2</v>
      </c>
      <c r="AT171" s="3">
        <v>-0.4766543459025</v>
      </c>
      <c r="AU171" s="3">
        <v>0.68528492258030005</v>
      </c>
      <c r="AV171" s="3">
        <v>-0.63062224053140004</v>
      </c>
      <c r="AW171" s="3">
        <v>0.02</v>
      </c>
    </row>
    <row r="172" spans="1:49" s="13" customFormat="1">
      <c r="A172">
        <v>5</v>
      </c>
      <c r="B172" t="s">
        <v>404</v>
      </c>
      <c r="C172">
        <v>102020101</v>
      </c>
      <c r="D172" t="s">
        <v>547</v>
      </c>
      <c r="E172" s="3">
        <v>-9.6080095749800004E-2</v>
      </c>
      <c r="F172" s="3">
        <v>-0.17472524688890001</v>
      </c>
      <c r="G172" s="3">
        <v>0.2422918382592</v>
      </c>
      <c r="H172" s="3">
        <v>-0.45942292516139999</v>
      </c>
      <c r="I172" s="3">
        <v>3.2301029781600002E-2</v>
      </c>
      <c r="J172" s="3">
        <v>1.5584257053587001</v>
      </c>
      <c r="K172" s="3">
        <v>2.1720720200149999</v>
      </c>
      <c r="L172" s="3">
        <v>2.8977116310562998</v>
      </c>
      <c r="M172" s="3">
        <v>0.69873287180330002</v>
      </c>
      <c r="N172" s="3">
        <v>3.7989023974862999</v>
      </c>
      <c r="O172" s="3">
        <v>3.5217566235950999</v>
      </c>
      <c r="P172" s="3">
        <v>2.6819546095632001</v>
      </c>
      <c r="Q172" s="3">
        <v>5.1804519783316003</v>
      </c>
      <c r="R172" s="3">
        <v>8.1976736600239999</v>
      </c>
      <c r="S172" s="3">
        <v>3.1166551143226</v>
      </c>
      <c r="T172" s="3">
        <v>7.8172332766979</v>
      </c>
      <c r="U172" s="3">
        <v>4.1898543825222996</v>
      </c>
      <c r="V172" s="3">
        <v>2.2897719072895</v>
      </c>
      <c r="W172" s="3">
        <v>0.38951692953509998</v>
      </c>
      <c r="X172" s="3">
        <v>2.6044391883163001</v>
      </c>
      <c r="Y172" s="3">
        <v>-0.2456161392174</v>
      </c>
      <c r="Z172" s="3">
        <v>0.73147238191709996</v>
      </c>
      <c r="AA172" s="3">
        <v>-9.1744888861400004E-2</v>
      </c>
      <c r="AB172" s="3">
        <v>1.1156586695905999</v>
      </c>
      <c r="AC172" s="3">
        <v>-0.78436370040790004</v>
      </c>
      <c r="AD172" s="3">
        <v>0.19267466156810001</v>
      </c>
      <c r="AE172" s="3">
        <v>-0.16247124770800001</v>
      </c>
      <c r="AF172" s="3">
        <v>-1.15776914207E-2</v>
      </c>
      <c r="AG172" s="3">
        <v>-9.7327915036499998E-2</v>
      </c>
      <c r="AH172" s="3">
        <v>-0.2695243019122</v>
      </c>
      <c r="AI172" s="3">
        <v>-0.47519078981480001</v>
      </c>
      <c r="AJ172" s="3">
        <v>-1.1817918747359</v>
      </c>
      <c r="AK172" s="3">
        <v>-1.4944561668956</v>
      </c>
      <c r="AL172" s="3">
        <v>1.3702860228017</v>
      </c>
      <c r="AM172" s="3">
        <v>1.0472208042494999</v>
      </c>
      <c r="AN172" s="3">
        <v>-4.4139910500362003</v>
      </c>
      <c r="AO172" s="3">
        <v>1.9115680692221999</v>
      </c>
      <c r="AP172" s="3">
        <v>0.91454383635900005</v>
      </c>
      <c r="AQ172" s="3">
        <v>-6.4868831391799997E-2</v>
      </c>
      <c r="AR172" s="3">
        <v>1.7386335563229001</v>
      </c>
      <c r="AS172" s="3">
        <v>6.3507689394800004E-2</v>
      </c>
      <c r="AT172" s="3">
        <v>-0.4766543459025</v>
      </c>
      <c r="AU172" s="3">
        <v>0.68528492258030005</v>
      </c>
      <c r="AV172" s="3">
        <v>-0.63062224053140004</v>
      </c>
      <c r="AW172" s="3">
        <v>0.02</v>
      </c>
    </row>
    <row r="173" spans="1:49" s="13" customFormat="1">
      <c r="A173">
        <v>3</v>
      </c>
      <c r="B173" t="s">
        <v>400</v>
      </c>
      <c r="C173">
        <v>10203</v>
      </c>
      <c r="D173" t="s">
        <v>548</v>
      </c>
      <c r="E173" s="3">
        <v>-0.89235842354329997</v>
      </c>
      <c r="F173" s="3">
        <v>-2.8518414107915002</v>
      </c>
      <c r="G173" s="3">
        <v>-0.93858861883889999</v>
      </c>
      <c r="H173" s="3">
        <v>2.1047116642077999</v>
      </c>
      <c r="I173" s="3">
        <v>0.82131524778450005</v>
      </c>
      <c r="J173" s="3">
        <v>0.37682819062369999</v>
      </c>
      <c r="K173" s="3">
        <v>-1.15831484076E-2</v>
      </c>
      <c r="L173" s="3">
        <v>-0.9476244606916</v>
      </c>
      <c r="M173" s="3">
        <v>-2.4398974840108001</v>
      </c>
      <c r="N173" s="3">
        <v>1.8575635084149</v>
      </c>
      <c r="O173" s="3">
        <v>-0.25940417267869997</v>
      </c>
      <c r="P173" s="3">
        <v>-0.38175697360029998</v>
      </c>
      <c r="Q173" s="3">
        <v>-0.42889537447350001</v>
      </c>
      <c r="R173" s="3">
        <v>0.82238026049190005</v>
      </c>
      <c r="S173" s="3">
        <v>0.30872554676539998</v>
      </c>
      <c r="T173" s="3">
        <v>-8.8909586690000004E-3</v>
      </c>
      <c r="U173" s="3">
        <v>-0.41794191281089998</v>
      </c>
      <c r="V173" s="3">
        <v>1.4136541517329</v>
      </c>
      <c r="W173" s="3">
        <v>-0.4322781663902</v>
      </c>
      <c r="X173" s="3">
        <v>0.28482535337850001</v>
      </c>
      <c r="Y173" s="3">
        <v>0.68972780570509995</v>
      </c>
      <c r="Z173" s="3">
        <v>0.34092599196500001</v>
      </c>
      <c r="AA173" s="3">
        <v>0.14220373747340001</v>
      </c>
      <c r="AB173" s="3">
        <v>-0.42198249563779999</v>
      </c>
      <c r="AC173" s="3">
        <v>-0.36812473386619998</v>
      </c>
      <c r="AD173" s="3">
        <v>-7.7121055647950998</v>
      </c>
      <c r="AE173" s="3">
        <v>-0.94458313559509999</v>
      </c>
      <c r="AF173" s="3">
        <v>1.3387023184961999</v>
      </c>
      <c r="AG173" s="3">
        <v>1.4759487897217001</v>
      </c>
      <c r="AH173" s="3">
        <v>0.81463842272989995</v>
      </c>
      <c r="AI173" s="3">
        <v>-7.1787697613200002E-2</v>
      </c>
      <c r="AJ173" s="3">
        <v>-0.54974613874080003</v>
      </c>
      <c r="AK173" s="3">
        <v>0.86259679531940003</v>
      </c>
      <c r="AL173" s="3">
        <v>-0.60916242919950003</v>
      </c>
      <c r="AM173" s="3">
        <v>-3.4832834915700002E-2</v>
      </c>
      <c r="AN173" s="3">
        <v>-0.31718448740760002</v>
      </c>
      <c r="AO173" s="3">
        <v>-0.53748718423870001</v>
      </c>
      <c r="AP173" s="3">
        <v>-1.5637936973497</v>
      </c>
      <c r="AQ173" s="3">
        <v>0.15434811940589999</v>
      </c>
      <c r="AR173" s="3">
        <v>0.67452761774199999</v>
      </c>
      <c r="AS173" s="3">
        <v>1.1717576347317</v>
      </c>
      <c r="AT173" s="3">
        <v>-0.82068363839960001</v>
      </c>
      <c r="AU173" s="3">
        <v>-9.5142671392100003E-2</v>
      </c>
      <c r="AV173" s="3">
        <v>-0.39305371179889997</v>
      </c>
      <c r="AW173" s="3">
        <v>0.74</v>
      </c>
    </row>
    <row r="174" spans="1:49" s="13" customFormat="1">
      <c r="A174">
        <v>4</v>
      </c>
      <c r="B174" t="s">
        <v>402</v>
      </c>
      <c r="C174">
        <v>1020301</v>
      </c>
      <c r="D174" t="s">
        <v>548</v>
      </c>
      <c r="E174" s="3">
        <v>-0.89235842354329997</v>
      </c>
      <c r="F174" s="3">
        <v>-2.8518414107915002</v>
      </c>
      <c r="G174" s="3">
        <v>-0.93858861883889999</v>
      </c>
      <c r="H174" s="3">
        <v>2.1047116642077999</v>
      </c>
      <c r="I174" s="3">
        <v>0.82131524778450005</v>
      </c>
      <c r="J174" s="3">
        <v>0.37682819062369999</v>
      </c>
      <c r="K174" s="3">
        <v>-1.15831484076E-2</v>
      </c>
      <c r="L174" s="3">
        <v>-0.9476244606916</v>
      </c>
      <c r="M174" s="3">
        <v>-2.4398974840108001</v>
      </c>
      <c r="N174" s="3">
        <v>1.8575635084149</v>
      </c>
      <c r="O174" s="3">
        <v>-0.25940417267869997</v>
      </c>
      <c r="P174" s="3">
        <v>-0.38175697360029998</v>
      </c>
      <c r="Q174" s="3">
        <v>-0.42889537447350001</v>
      </c>
      <c r="R174" s="3">
        <v>0.82238026049190005</v>
      </c>
      <c r="S174" s="3">
        <v>0.30872554676539998</v>
      </c>
      <c r="T174" s="3">
        <v>-8.8909586690000004E-3</v>
      </c>
      <c r="U174" s="3">
        <v>-0.41794191281089998</v>
      </c>
      <c r="V174" s="3">
        <v>1.4136541517329</v>
      </c>
      <c r="W174" s="3">
        <v>-0.4322781663902</v>
      </c>
      <c r="X174" s="3">
        <v>0.28482535337850001</v>
      </c>
      <c r="Y174" s="3">
        <v>0.68972780570509995</v>
      </c>
      <c r="Z174" s="3">
        <v>0.34092599196500001</v>
      </c>
      <c r="AA174" s="3">
        <v>0.14220373747340001</v>
      </c>
      <c r="AB174" s="3">
        <v>-0.42198249563779999</v>
      </c>
      <c r="AC174" s="3">
        <v>-0.36812473386619998</v>
      </c>
      <c r="AD174" s="3">
        <v>-7.7121055647950998</v>
      </c>
      <c r="AE174" s="3">
        <v>-0.94458313559509999</v>
      </c>
      <c r="AF174" s="3">
        <v>1.3387023184961999</v>
      </c>
      <c r="AG174" s="3">
        <v>1.4759487897217001</v>
      </c>
      <c r="AH174" s="3">
        <v>0.81463842272989995</v>
      </c>
      <c r="AI174" s="3">
        <v>-7.1787697613200002E-2</v>
      </c>
      <c r="AJ174" s="3">
        <v>-0.54974613874080003</v>
      </c>
      <c r="AK174" s="3">
        <v>0.86259679531940003</v>
      </c>
      <c r="AL174" s="3">
        <v>-0.60916242919950003</v>
      </c>
      <c r="AM174" s="3">
        <v>-3.4832834915700002E-2</v>
      </c>
      <c r="AN174" s="3">
        <v>-0.31718448740760002</v>
      </c>
      <c r="AO174" s="3">
        <v>-0.53748718423870001</v>
      </c>
      <c r="AP174" s="3">
        <v>-1.5637936973497</v>
      </c>
      <c r="AQ174" s="3">
        <v>0.15434811940589999</v>
      </c>
      <c r="AR174" s="3">
        <v>0.67452761774199999</v>
      </c>
      <c r="AS174" s="3">
        <v>1.1717576347317</v>
      </c>
      <c r="AT174" s="3">
        <v>-0.82068363839960001</v>
      </c>
      <c r="AU174" s="3">
        <v>-9.5142671392100003E-2</v>
      </c>
      <c r="AV174" s="3">
        <v>-0.39305371179889997</v>
      </c>
      <c r="AW174" s="3">
        <v>0.74</v>
      </c>
    </row>
    <row r="175" spans="1:49" s="13" customFormat="1">
      <c r="A175">
        <v>5</v>
      </c>
      <c r="B175" t="s">
        <v>404</v>
      </c>
      <c r="C175">
        <v>102030101</v>
      </c>
      <c r="D175" t="s">
        <v>548</v>
      </c>
      <c r="E175" s="3">
        <v>-0.89235842354329997</v>
      </c>
      <c r="F175" s="3">
        <v>-2.8518414107915002</v>
      </c>
      <c r="G175" s="3">
        <v>-0.93858861883889999</v>
      </c>
      <c r="H175" s="3">
        <v>2.1047116642077999</v>
      </c>
      <c r="I175" s="3">
        <v>0.82131524778450005</v>
      </c>
      <c r="J175" s="3">
        <v>0.37682819062369999</v>
      </c>
      <c r="K175" s="3">
        <v>-1.15831484076E-2</v>
      </c>
      <c r="L175" s="3">
        <v>-0.9476244606916</v>
      </c>
      <c r="M175" s="3">
        <v>-2.4398974840108001</v>
      </c>
      <c r="N175" s="3">
        <v>1.8575635084149</v>
      </c>
      <c r="O175" s="3">
        <v>-0.25940417267869997</v>
      </c>
      <c r="P175" s="3">
        <v>-0.38175697360029998</v>
      </c>
      <c r="Q175" s="3">
        <v>-0.42889537447350001</v>
      </c>
      <c r="R175" s="3">
        <v>0.82238026049190005</v>
      </c>
      <c r="S175" s="3">
        <v>0.30872554676539998</v>
      </c>
      <c r="T175" s="3">
        <v>-8.8909586690000004E-3</v>
      </c>
      <c r="U175" s="3">
        <v>-0.41794191281089998</v>
      </c>
      <c r="V175" s="3">
        <v>1.4136541517329</v>
      </c>
      <c r="W175" s="3">
        <v>-0.4322781663902</v>
      </c>
      <c r="X175" s="3">
        <v>0.28482535337850001</v>
      </c>
      <c r="Y175" s="3">
        <v>0.68972780570509995</v>
      </c>
      <c r="Z175" s="3">
        <v>0.34092599196500001</v>
      </c>
      <c r="AA175" s="3">
        <v>0.14220373747340001</v>
      </c>
      <c r="AB175" s="3">
        <v>-0.42198249563779999</v>
      </c>
      <c r="AC175" s="3">
        <v>-0.36812473386619998</v>
      </c>
      <c r="AD175" s="3">
        <v>-7.7121055647950998</v>
      </c>
      <c r="AE175" s="3">
        <v>-0.94458313559509999</v>
      </c>
      <c r="AF175" s="3">
        <v>1.3387023184961999</v>
      </c>
      <c r="AG175" s="3">
        <v>1.4759487897217001</v>
      </c>
      <c r="AH175" s="3">
        <v>0.81463842272989995</v>
      </c>
      <c r="AI175" s="3">
        <v>-7.1787697613200002E-2</v>
      </c>
      <c r="AJ175" s="3">
        <v>-0.54974613874080003</v>
      </c>
      <c r="AK175" s="3">
        <v>0.86259679531940003</v>
      </c>
      <c r="AL175" s="3">
        <v>-0.60916242919950003</v>
      </c>
      <c r="AM175" s="3">
        <v>-3.4832834915700002E-2</v>
      </c>
      <c r="AN175" s="3">
        <v>-0.31718448740760002</v>
      </c>
      <c r="AO175" s="3">
        <v>-0.53748718423870001</v>
      </c>
      <c r="AP175" s="3">
        <v>-1.5637936973497</v>
      </c>
      <c r="AQ175" s="3">
        <v>0.15434811940589999</v>
      </c>
      <c r="AR175" s="3">
        <v>0.67452761774199999</v>
      </c>
      <c r="AS175" s="3">
        <v>1.1717576347317</v>
      </c>
      <c r="AT175" s="3">
        <v>-0.82068363839960001</v>
      </c>
      <c r="AU175" s="3">
        <v>-9.5142671392100003E-2</v>
      </c>
      <c r="AV175" s="3">
        <v>-0.39305371179889997</v>
      </c>
      <c r="AW175" s="3">
        <v>0.74</v>
      </c>
    </row>
    <row r="176" spans="1:49" s="13" customFormat="1">
      <c r="A176">
        <v>3</v>
      </c>
      <c r="B176" t="s">
        <v>400</v>
      </c>
      <c r="C176">
        <v>10204</v>
      </c>
      <c r="D176" t="s">
        <v>549</v>
      </c>
      <c r="E176" s="3">
        <v>-0.4526207974659</v>
      </c>
      <c r="F176" s="3">
        <v>-0.83272203938300005</v>
      </c>
      <c r="G176" s="3">
        <v>-0.2894924711163</v>
      </c>
      <c r="H176" s="3">
        <v>0.37674595768410002</v>
      </c>
      <c r="I176" s="3">
        <v>0.47568364391509999</v>
      </c>
      <c r="J176" s="3">
        <v>4.7286647101400001E-2</v>
      </c>
      <c r="K176" s="3">
        <v>-0.50878409951519998</v>
      </c>
      <c r="L176" s="3">
        <v>-0.24336426379959999</v>
      </c>
      <c r="M176" s="3">
        <v>6.4667657435600004E-2</v>
      </c>
      <c r="N176" s="3">
        <v>0.37601088899450003</v>
      </c>
      <c r="O176" s="3">
        <v>1.1873711654699999E-2</v>
      </c>
      <c r="P176" s="3">
        <v>1.0034524881168001</v>
      </c>
      <c r="Q176" s="3">
        <v>2.6282935931099001</v>
      </c>
      <c r="R176" s="3">
        <v>-0.12672211632989999</v>
      </c>
      <c r="S176" s="3">
        <v>-0.2023223826684</v>
      </c>
      <c r="T176" s="3">
        <v>1.7368617623400001E-2</v>
      </c>
      <c r="U176" s="3">
        <v>0.22871030656819999</v>
      </c>
      <c r="V176" s="3">
        <v>0.2534224461147</v>
      </c>
      <c r="W176" s="3">
        <v>-0.13568963309009999</v>
      </c>
      <c r="X176" s="3">
        <v>-0.15685004398899999</v>
      </c>
      <c r="Y176" s="3">
        <v>1.0093878747430001</v>
      </c>
      <c r="Z176" s="3">
        <v>0.94861004448249997</v>
      </c>
      <c r="AA176" s="3">
        <v>1.626228656426</v>
      </c>
      <c r="AB176" s="3">
        <v>-0.66721616319319998</v>
      </c>
      <c r="AC176" s="3">
        <v>1.2580283616532999</v>
      </c>
      <c r="AD176" s="3">
        <v>-1.6005812134441999</v>
      </c>
      <c r="AE176" s="3">
        <v>2.148454174362</v>
      </c>
      <c r="AF176" s="3">
        <v>-0.80389004878460002</v>
      </c>
      <c r="AG176" s="3">
        <v>-0.66135051792730004</v>
      </c>
      <c r="AH176" s="3">
        <v>-0.2923148433362</v>
      </c>
      <c r="AI176" s="3">
        <v>-1.7256315713999999E-2</v>
      </c>
      <c r="AJ176" s="3">
        <v>-6.17095947492E-2</v>
      </c>
      <c r="AK176" s="3">
        <v>-0.11421317097</v>
      </c>
      <c r="AL176" s="3">
        <v>0.85458612710030002</v>
      </c>
      <c r="AM176" s="3">
        <v>-6.4280945196500003E-2</v>
      </c>
      <c r="AN176" s="3">
        <v>0.3510579369895</v>
      </c>
      <c r="AO176" s="3">
        <v>0.29534803062010001</v>
      </c>
      <c r="AP176" s="3">
        <v>4.0518931265200002E-2</v>
      </c>
      <c r="AQ176" s="3">
        <v>-0.25318523364619999</v>
      </c>
      <c r="AR176" s="3">
        <v>1.1162832303943</v>
      </c>
      <c r="AS176" s="3">
        <v>-0.2113167528986</v>
      </c>
      <c r="AT176" s="3">
        <v>-0.51372579311340005</v>
      </c>
      <c r="AU176" s="3">
        <v>-0.68141691816899996</v>
      </c>
      <c r="AV176" s="3">
        <v>-0.18236178497989999</v>
      </c>
      <c r="AW176" s="3">
        <v>0.34</v>
      </c>
    </row>
    <row r="177" spans="1:49" s="13" customFormat="1">
      <c r="A177">
        <v>4</v>
      </c>
      <c r="B177" t="s">
        <v>402</v>
      </c>
      <c r="C177">
        <v>1020401</v>
      </c>
      <c r="D177" t="s">
        <v>549</v>
      </c>
      <c r="E177" s="3">
        <v>-0.4526207974659</v>
      </c>
      <c r="F177" s="3">
        <v>-0.83272203938300005</v>
      </c>
      <c r="G177" s="3">
        <v>-0.2894924711163</v>
      </c>
      <c r="H177" s="3">
        <v>0.37674595768410002</v>
      </c>
      <c r="I177" s="3">
        <v>0.47568364391509999</v>
      </c>
      <c r="J177" s="3">
        <v>4.7286647101400001E-2</v>
      </c>
      <c r="K177" s="3">
        <v>-0.50878409951519998</v>
      </c>
      <c r="L177" s="3">
        <v>-0.24336426379959999</v>
      </c>
      <c r="M177" s="3">
        <v>6.4667657435600004E-2</v>
      </c>
      <c r="N177" s="3">
        <v>0.37601088899450003</v>
      </c>
      <c r="O177" s="3">
        <v>1.1873711654699999E-2</v>
      </c>
      <c r="P177" s="3">
        <v>1.0034524881168001</v>
      </c>
      <c r="Q177" s="3">
        <v>2.6282935931099001</v>
      </c>
      <c r="R177" s="3">
        <v>-0.12672211632989999</v>
      </c>
      <c r="S177" s="3">
        <v>-0.2023223826684</v>
      </c>
      <c r="T177" s="3">
        <v>1.7368617623400001E-2</v>
      </c>
      <c r="U177" s="3">
        <v>0.22871030656819999</v>
      </c>
      <c r="V177" s="3">
        <v>0.2534224461147</v>
      </c>
      <c r="W177" s="3">
        <v>-0.13568963309009999</v>
      </c>
      <c r="X177" s="3">
        <v>-0.15685004398899999</v>
      </c>
      <c r="Y177" s="3">
        <v>1.0093878747430001</v>
      </c>
      <c r="Z177" s="3">
        <v>0.94861004448249997</v>
      </c>
      <c r="AA177" s="3">
        <v>1.626228656426</v>
      </c>
      <c r="AB177" s="3">
        <v>-0.66721616319319998</v>
      </c>
      <c r="AC177" s="3">
        <v>1.2580283616532999</v>
      </c>
      <c r="AD177" s="3">
        <v>-1.6005812134441999</v>
      </c>
      <c r="AE177" s="3">
        <v>2.148454174362</v>
      </c>
      <c r="AF177" s="3">
        <v>-0.80389004878460002</v>
      </c>
      <c r="AG177" s="3">
        <v>-0.66135051792730004</v>
      </c>
      <c r="AH177" s="3">
        <v>-0.2923148433362</v>
      </c>
      <c r="AI177" s="3">
        <v>-1.7256315713999999E-2</v>
      </c>
      <c r="AJ177" s="3">
        <v>-6.17095947492E-2</v>
      </c>
      <c r="AK177" s="3">
        <v>-0.11421317097</v>
      </c>
      <c r="AL177" s="3">
        <v>0.85458612710030002</v>
      </c>
      <c r="AM177" s="3">
        <v>-6.4280945196500003E-2</v>
      </c>
      <c r="AN177" s="3">
        <v>0.3510579369895</v>
      </c>
      <c r="AO177" s="3">
        <v>0.29534803062010001</v>
      </c>
      <c r="AP177" s="3">
        <v>4.0518931265200002E-2</v>
      </c>
      <c r="AQ177" s="3">
        <v>-0.25318523364619999</v>
      </c>
      <c r="AR177" s="3">
        <v>1.1162832303943</v>
      </c>
      <c r="AS177" s="3">
        <v>-0.2113167528986</v>
      </c>
      <c r="AT177" s="3">
        <v>-0.51372579311340005</v>
      </c>
      <c r="AU177" s="3">
        <v>-0.68141691816899996</v>
      </c>
      <c r="AV177" s="3">
        <v>-0.18236178497989999</v>
      </c>
      <c r="AW177" s="3">
        <v>0.34</v>
      </c>
    </row>
    <row r="178" spans="1:49" s="13" customFormat="1">
      <c r="A178">
        <v>5</v>
      </c>
      <c r="B178" t="s">
        <v>404</v>
      </c>
      <c r="C178">
        <v>102040101</v>
      </c>
      <c r="D178" t="s">
        <v>549</v>
      </c>
      <c r="E178" s="3">
        <v>-0.4526207974659</v>
      </c>
      <c r="F178" s="3">
        <v>-0.83272203938300005</v>
      </c>
      <c r="G178" s="3">
        <v>-0.2894924711163</v>
      </c>
      <c r="H178" s="3">
        <v>0.37674595768410002</v>
      </c>
      <c r="I178" s="3">
        <v>0.47568364391509999</v>
      </c>
      <c r="J178" s="3">
        <v>4.7286647101400001E-2</v>
      </c>
      <c r="K178" s="3">
        <v>-0.50878409951519998</v>
      </c>
      <c r="L178" s="3">
        <v>-0.24336426379959999</v>
      </c>
      <c r="M178" s="3">
        <v>6.4667657435600004E-2</v>
      </c>
      <c r="N178" s="3">
        <v>0.37601088899450003</v>
      </c>
      <c r="O178" s="3">
        <v>1.1873711654699999E-2</v>
      </c>
      <c r="P178" s="3">
        <v>1.0034524881168001</v>
      </c>
      <c r="Q178" s="3">
        <v>2.6282935931099001</v>
      </c>
      <c r="R178" s="3">
        <v>-0.12672211632989999</v>
      </c>
      <c r="S178" s="3">
        <v>-0.2023223826684</v>
      </c>
      <c r="T178" s="3">
        <v>1.7368617623400001E-2</v>
      </c>
      <c r="U178" s="3">
        <v>0.22871030656819999</v>
      </c>
      <c r="V178" s="3">
        <v>0.2534224461147</v>
      </c>
      <c r="W178" s="3">
        <v>-0.13568963309009999</v>
      </c>
      <c r="X178" s="3">
        <v>-0.15685004398899999</v>
      </c>
      <c r="Y178" s="3">
        <v>1.0093878747430001</v>
      </c>
      <c r="Z178" s="3">
        <v>0.94861004448249997</v>
      </c>
      <c r="AA178" s="3">
        <v>1.626228656426</v>
      </c>
      <c r="AB178" s="3">
        <v>-0.66721616319319998</v>
      </c>
      <c r="AC178" s="3">
        <v>1.2580283616532999</v>
      </c>
      <c r="AD178" s="3">
        <v>-1.6005812134441999</v>
      </c>
      <c r="AE178" s="3">
        <v>2.148454174362</v>
      </c>
      <c r="AF178" s="3">
        <v>-0.80389004878460002</v>
      </c>
      <c r="AG178" s="3">
        <v>-0.66135051792730004</v>
      </c>
      <c r="AH178" s="3">
        <v>-0.2923148433362</v>
      </c>
      <c r="AI178" s="3">
        <v>-1.7256315713999999E-2</v>
      </c>
      <c r="AJ178" s="3">
        <v>-6.17095947492E-2</v>
      </c>
      <c r="AK178" s="3">
        <v>-0.11421317097</v>
      </c>
      <c r="AL178" s="3">
        <v>0.85458612710030002</v>
      </c>
      <c r="AM178" s="3">
        <v>-6.4280945196500003E-2</v>
      </c>
      <c r="AN178" s="3">
        <v>0.3510579369895</v>
      </c>
      <c r="AO178" s="3">
        <v>0.29534803062010001</v>
      </c>
      <c r="AP178" s="3">
        <v>4.0518931265200002E-2</v>
      </c>
      <c r="AQ178" s="3">
        <v>-0.25318523364619999</v>
      </c>
      <c r="AR178" s="3">
        <v>1.1162832303943</v>
      </c>
      <c r="AS178" s="3">
        <v>-0.2113167528986</v>
      </c>
      <c r="AT178" s="3">
        <v>-0.51372579311340005</v>
      </c>
      <c r="AU178" s="3">
        <v>-0.68141691816899996</v>
      </c>
      <c r="AV178" s="3">
        <v>-0.18236178497989999</v>
      </c>
      <c r="AW178" s="3">
        <v>0.34</v>
      </c>
    </row>
    <row r="179" spans="1:49" s="13" customFormat="1">
      <c r="A179">
        <v>1</v>
      </c>
      <c r="B179" t="s">
        <v>396</v>
      </c>
      <c r="C179">
        <v>2</v>
      </c>
      <c r="D179" t="s">
        <v>550</v>
      </c>
      <c r="E179" s="3">
        <v>-0.6345105720002</v>
      </c>
      <c r="F179" s="3">
        <v>-0.21118083565160001</v>
      </c>
      <c r="G179" s="3">
        <v>0.39814396560240001</v>
      </c>
      <c r="H179" s="3">
        <v>-7.4161210845300002E-2</v>
      </c>
      <c r="I179" s="3">
        <v>-0.54751351827039996</v>
      </c>
      <c r="J179" s="3">
        <v>6.1336575801799999E-2</v>
      </c>
      <c r="K179" s="3">
        <v>3.7221158844599998E-2</v>
      </c>
      <c r="L179" s="3">
        <v>-0.45929798442160003</v>
      </c>
      <c r="M179" s="3">
        <v>-1.6487073154800001E-2</v>
      </c>
      <c r="N179" s="3">
        <v>2.4549231962073002</v>
      </c>
      <c r="O179" s="3">
        <v>1.0059301553063</v>
      </c>
      <c r="P179" s="3">
        <v>0.23152635100060001</v>
      </c>
      <c r="Q179" s="3">
        <v>0.21920604281850001</v>
      </c>
      <c r="R179" s="3">
        <v>2.2542241222768</v>
      </c>
      <c r="S179" s="3">
        <v>0.33674143895780001</v>
      </c>
      <c r="T179" s="3">
        <v>-2.68421977058E-2</v>
      </c>
      <c r="U179" s="3">
        <v>0.39192345449970001</v>
      </c>
      <c r="V179" s="3">
        <v>0.72746886450290005</v>
      </c>
      <c r="W179" s="3">
        <v>2.2396720916996999</v>
      </c>
      <c r="X179" s="3">
        <v>1.85187074671E-2</v>
      </c>
      <c r="Y179" s="3">
        <v>1.5247739068840001</v>
      </c>
      <c r="Z179" s="3">
        <v>2.1636992761448002</v>
      </c>
      <c r="AA179" s="3">
        <v>0.59745901174299998</v>
      </c>
      <c r="AB179" s="3">
        <v>1.2735352024944</v>
      </c>
      <c r="AC179" s="3">
        <v>-0.32467366721680002</v>
      </c>
      <c r="AD179" s="3">
        <v>-0.1720178406731</v>
      </c>
      <c r="AE179" s="3">
        <v>-1.7764161372849001</v>
      </c>
      <c r="AF179" s="3">
        <v>-0.51313728139460002</v>
      </c>
      <c r="AG179" s="3">
        <v>0.2360941893421</v>
      </c>
      <c r="AH179" s="3">
        <v>-0.406471931851</v>
      </c>
      <c r="AI179" s="3">
        <v>-0.64538559606150003</v>
      </c>
      <c r="AJ179" s="3">
        <v>0.69737478738710001</v>
      </c>
      <c r="AK179" s="3">
        <v>0.37561988404989999</v>
      </c>
      <c r="AL179" s="3">
        <v>0.2790659788873</v>
      </c>
      <c r="AM179" s="3">
        <v>-0.21226009150210001</v>
      </c>
      <c r="AN179" s="3">
        <v>-1.5889843953577001</v>
      </c>
      <c r="AO179" s="3">
        <v>0.63071894139240003</v>
      </c>
      <c r="AP179" s="3">
        <v>0.57556501071660005</v>
      </c>
      <c r="AQ179" s="3">
        <v>0.3602941638803</v>
      </c>
      <c r="AR179" s="3">
        <v>2.0841452718099999E-2</v>
      </c>
      <c r="AS179" s="3">
        <v>-0.96664706148970003</v>
      </c>
      <c r="AT179" s="3">
        <v>0.52732360635060005</v>
      </c>
      <c r="AU179" s="3">
        <v>0.12979163154859999</v>
      </c>
      <c r="AV179" s="3">
        <v>8.5263419377399993E-2</v>
      </c>
      <c r="AW179" s="3">
        <v>-7.0000000000000007E-2</v>
      </c>
    </row>
    <row r="180" spans="1:49" s="13" customFormat="1">
      <c r="A180">
        <v>2</v>
      </c>
      <c r="B180" t="s">
        <v>398</v>
      </c>
      <c r="C180">
        <v>201</v>
      </c>
      <c r="D180" t="s">
        <v>551</v>
      </c>
      <c r="E180" s="3">
        <v>-0.79365354144190003</v>
      </c>
      <c r="F180" s="3">
        <v>-0.29744888639419997</v>
      </c>
      <c r="G180" s="3">
        <v>0.43768523368919998</v>
      </c>
      <c r="H180" s="3">
        <v>-9.2954331068300006E-2</v>
      </c>
      <c r="I180" s="3">
        <v>-0.70118939529930002</v>
      </c>
      <c r="J180" s="3">
        <v>6.5596342065999999E-2</v>
      </c>
      <c r="K180" s="3">
        <v>7.5227572106700002E-2</v>
      </c>
      <c r="L180" s="3">
        <v>-0.57694920792149995</v>
      </c>
      <c r="M180" s="3">
        <v>-4.0373290787399999E-2</v>
      </c>
      <c r="N180" s="3">
        <v>3.0788685189048</v>
      </c>
      <c r="O180" s="3">
        <v>1.249680292516</v>
      </c>
      <c r="P180" s="3">
        <v>0.28904472660929997</v>
      </c>
      <c r="Q180" s="3">
        <v>0.17610114875319999</v>
      </c>
      <c r="R180" s="3">
        <v>2.5734700772666002</v>
      </c>
      <c r="S180" s="3">
        <v>0.1946406095622</v>
      </c>
      <c r="T180" s="3">
        <v>-7.6520535634800005E-2</v>
      </c>
      <c r="U180" s="3">
        <v>0.44431595061950002</v>
      </c>
      <c r="V180" s="3">
        <v>0.9055421031234</v>
      </c>
      <c r="W180" s="3">
        <v>2.7271636199892999</v>
      </c>
      <c r="X180" s="3">
        <v>4.2546647912499999E-2</v>
      </c>
      <c r="Y180" s="3">
        <v>1.8838801762840001</v>
      </c>
      <c r="Z180" s="3">
        <v>2.6638592795076002</v>
      </c>
      <c r="AA180" s="3">
        <v>0.75572388011229996</v>
      </c>
      <c r="AB180" s="3">
        <v>1.5574676959389999</v>
      </c>
      <c r="AC180" s="3">
        <v>-0.44658491115600002</v>
      </c>
      <c r="AD180" s="3">
        <v>-0.76699782277100004</v>
      </c>
      <c r="AE180" s="3">
        <v>-2.3157629398923998</v>
      </c>
      <c r="AF180" s="3">
        <v>-0.69367951250140003</v>
      </c>
      <c r="AG180" s="3">
        <v>0.2010380753697</v>
      </c>
      <c r="AH180" s="3">
        <v>-0.51732967198629998</v>
      </c>
      <c r="AI180" s="3">
        <v>-0.80434179264070005</v>
      </c>
      <c r="AJ180" s="3">
        <v>0.84997495824140001</v>
      </c>
      <c r="AK180" s="3">
        <v>0.44104220184449999</v>
      </c>
      <c r="AL180" s="3">
        <v>0.17281318034900001</v>
      </c>
      <c r="AM180" s="3">
        <v>-0.29334058296760002</v>
      </c>
      <c r="AN180" s="3">
        <v>-1.9776348408497999</v>
      </c>
      <c r="AO180" s="3">
        <v>0.74980968782750002</v>
      </c>
      <c r="AP180" s="3">
        <v>0.2487593304664</v>
      </c>
      <c r="AQ180" s="3">
        <v>0.20679918528159999</v>
      </c>
      <c r="AR180" s="3">
        <v>0.1178761659292</v>
      </c>
      <c r="AS180" s="3">
        <v>-1.2058996901286001</v>
      </c>
      <c r="AT180" s="3">
        <v>0.57920759224780005</v>
      </c>
      <c r="AU180" s="3">
        <v>0.33179408972230001</v>
      </c>
      <c r="AV180" s="3">
        <v>7.7034120039700005E-2</v>
      </c>
      <c r="AW180" s="3">
        <v>-0.09</v>
      </c>
    </row>
    <row r="181" spans="1:49" s="13" customFormat="1">
      <c r="A181">
        <v>3</v>
      </c>
      <c r="B181" t="s">
        <v>400</v>
      </c>
      <c r="C181">
        <v>20101</v>
      </c>
      <c r="D181" t="s">
        <v>552</v>
      </c>
      <c r="E181" s="3">
        <v>-0.88955129676419997</v>
      </c>
      <c r="F181" s="3">
        <v>-0.56076725419109996</v>
      </c>
      <c r="G181" s="3">
        <v>0.86418195463689995</v>
      </c>
      <c r="H181" s="3">
        <v>-2.1731326449527999</v>
      </c>
      <c r="I181" s="3">
        <v>-2.2200131435177002</v>
      </c>
      <c r="J181" s="3">
        <v>2.1991979262911001</v>
      </c>
      <c r="K181" s="3">
        <v>0.24957807142720001</v>
      </c>
      <c r="L181" s="3">
        <v>-1.0152167514657</v>
      </c>
      <c r="M181" s="3">
        <v>-0.78915373317290005</v>
      </c>
      <c r="N181" s="3">
        <v>3.0595446985555999</v>
      </c>
      <c r="O181" s="3">
        <v>0.56816210277239998</v>
      </c>
      <c r="P181" s="3">
        <v>0.17342814711089999</v>
      </c>
      <c r="Q181" s="3">
        <v>-0.33849737075059999</v>
      </c>
      <c r="R181" s="3">
        <v>-1.9654071625530001</v>
      </c>
      <c r="S181" s="3">
        <v>-0.98935778730400004</v>
      </c>
      <c r="T181" s="3">
        <v>0.1178449244596</v>
      </c>
      <c r="U181" s="3">
        <v>0.74688677066440001</v>
      </c>
      <c r="V181" s="3">
        <v>1.7710962463157001</v>
      </c>
      <c r="W181" s="3">
        <v>5.2342271950500001E-2</v>
      </c>
      <c r="X181" s="3">
        <v>1.3101007607880999</v>
      </c>
      <c r="Y181" s="3">
        <v>2.4633209786929999</v>
      </c>
      <c r="Z181" s="3">
        <v>2.2994254877903999</v>
      </c>
      <c r="AA181" s="3">
        <v>-0.86422483882120005</v>
      </c>
      <c r="AB181" s="3">
        <v>6.2758917775086003</v>
      </c>
      <c r="AC181" s="3">
        <v>1.4689491354990001</v>
      </c>
      <c r="AD181" s="3">
        <v>0.8160837253523</v>
      </c>
      <c r="AE181" s="3">
        <v>-6.6070817945947002</v>
      </c>
      <c r="AF181" s="3">
        <v>-2.3696261486914998</v>
      </c>
      <c r="AG181" s="3">
        <v>1.0014822929570999</v>
      </c>
      <c r="AH181" s="3">
        <v>-1.4578562379914</v>
      </c>
      <c r="AI181" s="3">
        <v>-1.1451026556063999</v>
      </c>
      <c r="AJ181" s="3">
        <v>0.85563277399250004</v>
      </c>
      <c r="AK181" s="3">
        <v>-0.36344748857620002</v>
      </c>
      <c r="AL181" s="3">
        <v>0.92273113890820002</v>
      </c>
      <c r="AM181" s="3">
        <v>0.5670996364973</v>
      </c>
      <c r="AN181" s="3">
        <v>-2.8496520100735001</v>
      </c>
      <c r="AO181" s="3">
        <v>-0.56138864815</v>
      </c>
      <c r="AP181" s="3">
        <v>0.29817432535260002</v>
      </c>
      <c r="AQ181" s="3">
        <v>-0.38268510292669999</v>
      </c>
      <c r="AR181" s="3">
        <v>1.5515123874467001</v>
      </c>
      <c r="AS181" s="3">
        <v>-3.0633540185721002</v>
      </c>
      <c r="AT181" s="3">
        <v>1.1848681141095001</v>
      </c>
      <c r="AU181" s="3">
        <v>1.5338569973687</v>
      </c>
      <c r="AV181" s="3">
        <v>0.38956890257019999</v>
      </c>
      <c r="AW181" s="3">
        <v>-0.84</v>
      </c>
    </row>
    <row r="182" spans="1:49" s="13" customFormat="1">
      <c r="A182">
        <v>4</v>
      </c>
      <c r="B182" t="s">
        <v>402</v>
      </c>
      <c r="C182">
        <v>2010101</v>
      </c>
      <c r="D182" t="s">
        <v>552</v>
      </c>
      <c r="E182" s="3">
        <v>-0.88955129676419997</v>
      </c>
      <c r="F182" s="3">
        <v>-0.56076725419109996</v>
      </c>
      <c r="G182" s="3">
        <v>0.86418195463689995</v>
      </c>
      <c r="H182" s="3">
        <v>-2.1731326449527999</v>
      </c>
      <c r="I182" s="3">
        <v>-2.2200131435177002</v>
      </c>
      <c r="J182" s="3">
        <v>2.1991979262911001</v>
      </c>
      <c r="K182" s="3">
        <v>0.24957807142720001</v>
      </c>
      <c r="L182" s="3">
        <v>-1.0152167514657</v>
      </c>
      <c r="M182" s="3">
        <v>-0.78915373317290005</v>
      </c>
      <c r="N182" s="3">
        <v>3.0595446985555999</v>
      </c>
      <c r="O182" s="3">
        <v>0.56816210277239998</v>
      </c>
      <c r="P182" s="3">
        <v>0.17342814711089999</v>
      </c>
      <c r="Q182" s="3">
        <v>-0.33849737075059999</v>
      </c>
      <c r="R182" s="3">
        <v>-1.9654071625530001</v>
      </c>
      <c r="S182" s="3">
        <v>-0.98935778730400004</v>
      </c>
      <c r="T182" s="3">
        <v>0.1178449244596</v>
      </c>
      <c r="U182" s="3">
        <v>0.74688677066440001</v>
      </c>
      <c r="V182" s="3">
        <v>1.7710962463157001</v>
      </c>
      <c r="W182" s="3">
        <v>5.2342271950500001E-2</v>
      </c>
      <c r="X182" s="3">
        <v>1.3101007607880999</v>
      </c>
      <c r="Y182" s="3">
        <v>2.4633209786929999</v>
      </c>
      <c r="Z182" s="3">
        <v>2.2994254877903999</v>
      </c>
      <c r="AA182" s="3">
        <v>-0.86422483882120005</v>
      </c>
      <c r="AB182" s="3">
        <v>6.2758917775086003</v>
      </c>
      <c r="AC182" s="3">
        <v>1.4689491354990001</v>
      </c>
      <c r="AD182" s="3">
        <v>0.8160837253523</v>
      </c>
      <c r="AE182" s="3">
        <v>-6.6070817945947002</v>
      </c>
      <c r="AF182" s="3">
        <v>-2.3696261486914998</v>
      </c>
      <c r="AG182" s="3">
        <v>1.0014822929570999</v>
      </c>
      <c r="AH182" s="3">
        <v>-1.4578562379914</v>
      </c>
      <c r="AI182" s="3">
        <v>-1.1451026556063999</v>
      </c>
      <c r="AJ182" s="3">
        <v>0.85563277399250004</v>
      </c>
      <c r="AK182" s="3">
        <v>-0.36344748857620002</v>
      </c>
      <c r="AL182" s="3">
        <v>0.92273113890820002</v>
      </c>
      <c r="AM182" s="3">
        <v>0.5670996364973</v>
      </c>
      <c r="AN182" s="3">
        <v>-2.8496520100735001</v>
      </c>
      <c r="AO182" s="3">
        <v>-0.56138864815</v>
      </c>
      <c r="AP182" s="3">
        <v>0.29817432535260002</v>
      </c>
      <c r="AQ182" s="3">
        <v>-0.38268510292669999</v>
      </c>
      <c r="AR182" s="3">
        <v>1.5515123874467001</v>
      </c>
      <c r="AS182" s="3">
        <v>-3.0633540185721002</v>
      </c>
      <c r="AT182" s="3">
        <v>1.1848681141095001</v>
      </c>
      <c r="AU182" s="3">
        <v>1.5338569973687</v>
      </c>
      <c r="AV182" s="3">
        <v>0.38956890257019999</v>
      </c>
      <c r="AW182" s="3">
        <v>-0.84</v>
      </c>
    </row>
    <row r="183" spans="1:49" s="13" customFormat="1">
      <c r="A183">
        <v>5</v>
      </c>
      <c r="B183" t="s">
        <v>404</v>
      </c>
      <c r="C183">
        <v>201010101</v>
      </c>
      <c r="D183" t="s">
        <v>552</v>
      </c>
      <c r="E183" s="3">
        <v>-0.88955129676419997</v>
      </c>
      <c r="F183" s="3">
        <v>-0.56076725419109996</v>
      </c>
      <c r="G183" s="3">
        <v>0.86418195463689995</v>
      </c>
      <c r="H183" s="3">
        <v>-2.1731326449527999</v>
      </c>
      <c r="I183" s="3">
        <v>-2.2200131435177002</v>
      </c>
      <c r="J183" s="3">
        <v>2.1991979262911001</v>
      </c>
      <c r="K183" s="3">
        <v>0.24957807142720001</v>
      </c>
      <c r="L183" s="3">
        <v>-1.0152167514657</v>
      </c>
      <c r="M183" s="3">
        <v>-0.78915373317290005</v>
      </c>
      <c r="N183" s="3">
        <v>3.0595446985555999</v>
      </c>
      <c r="O183" s="3">
        <v>0.56816210277239998</v>
      </c>
      <c r="P183" s="3">
        <v>0.17342814711089999</v>
      </c>
      <c r="Q183" s="3">
        <v>-0.33849737075059999</v>
      </c>
      <c r="R183" s="3">
        <v>-1.9654071625530001</v>
      </c>
      <c r="S183" s="3">
        <v>-0.98935778730400004</v>
      </c>
      <c r="T183" s="3">
        <v>0.1178449244596</v>
      </c>
      <c r="U183" s="3">
        <v>0.74688677066440001</v>
      </c>
      <c r="V183" s="3">
        <v>1.7710962463157001</v>
      </c>
      <c r="W183" s="3">
        <v>5.2342271950500001E-2</v>
      </c>
      <c r="X183" s="3">
        <v>1.3101007607880999</v>
      </c>
      <c r="Y183" s="3">
        <v>2.4633209786929999</v>
      </c>
      <c r="Z183" s="3">
        <v>2.2994254877903999</v>
      </c>
      <c r="AA183" s="3">
        <v>-0.86422483882120005</v>
      </c>
      <c r="AB183" s="3">
        <v>6.2758917775086003</v>
      </c>
      <c r="AC183" s="3">
        <v>1.4689491354990001</v>
      </c>
      <c r="AD183" s="3">
        <v>0.8160837253523</v>
      </c>
      <c r="AE183" s="3">
        <v>-6.6070817945947002</v>
      </c>
      <c r="AF183" s="3">
        <v>-2.3696261486914998</v>
      </c>
      <c r="AG183" s="3">
        <v>1.0014822929570999</v>
      </c>
      <c r="AH183" s="3">
        <v>-1.4578562379914</v>
      </c>
      <c r="AI183" s="3">
        <v>-1.1451026556063999</v>
      </c>
      <c r="AJ183" s="3">
        <v>0.85563277399250004</v>
      </c>
      <c r="AK183" s="3">
        <v>-0.36344748857620002</v>
      </c>
      <c r="AL183" s="3">
        <v>0.92273113890820002</v>
      </c>
      <c r="AM183" s="3">
        <v>0.5670996364973</v>
      </c>
      <c r="AN183" s="3">
        <v>-2.8496520100735001</v>
      </c>
      <c r="AO183" s="3">
        <v>-0.56138864815</v>
      </c>
      <c r="AP183" s="3">
        <v>0.29817432535260002</v>
      </c>
      <c r="AQ183" s="3">
        <v>-0.38268510292669999</v>
      </c>
      <c r="AR183" s="3">
        <v>1.5515123874467001</v>
      </c>
      <c r="AS183" s="3">
        <v>-3.0633540185721002</v>
      </c>
      <c r="AT183" s="3">
        <v>1.1848681141095001</v>
      </c>
      <c r="AU183" s="3">
        <v>1.5338569973687</v>
      </c>
      <c r="AV183" s="3">
        <v>0.38956890257019999</v>
      </c>
      <c r="AW183" s="3">
        <v>-0.84</v>
      </c>
    </row>
    <row r="184" spans="1:49" s="13" customFormat="1">
      <c r="A184">
        <v>3</v>
      </c>
      <c r="B184" t="s">
        <v>400</v>
      </c>
      <c r="C184">
        <v>20102</v>
      </c>
      <c r="D184" t="s">
        <v>553</v>
      </c>
      <c r="E184" s="3">
        <v>-0.75163705035929995</v>
      </c>
      <c r="F184" s="3">
        <v>-0.18223930905800001</v>
      </c>
      <c r="G184" s="3">
        <v>0.25178793993210002</v>
      </c>
      <c r="H184" s="3">
        <v>0.81927236847509999</v>
      </c>
      <c r="I184" s="3">
        <v>-5.4904238257999997E-2</v>
      </c>
      <c r="J184" s="3">
        <v>-0.82261970250000005</v>
      </c>
      <c r="K184" s="3">
        <v>4.3416124389999999E-4</v>
      </c>
      <c r="L184" s="3">
        <v>-0.38847144379370002</v>
      </c>
      <c r="M184" s="3">
        <v>0.27961503632779999</v>
      </c>
      <c r="N184" s="3">
        <v>3.0870384638671999</v>
      </c>
      <c r="O184" s="3">
        <v>1.5377434704788</v>
      </c>
      <c r="P184" s="3">
        <v>0.33744673898990002</v>
      </c>
      <c r="Q184" s="3">
        <v>0.39118179127500002</v>
      </c>
      <c r="R184" s="3">
        <v>4.4567422693146002</v>
      </c>
      <c r="S184" s="3">
        <v>0.65570188096790005</v>
      </c>
      <c r="T184" s="3">
        <v>-0.15097146370350001</v>
      </c>
      <c r="U184" s="3">
        <v>0.32810535790099998</v>
      </c>
      <c r="V184" s="3">
        <v>0.57171473593559996</v>
      </c>
      <c r="W184" s="3">
        <v>3.7710928936872001</v>
      </c>
      <c r="X184" s="3">
        <v>-0.4344262181993</v>
      </c>
      <c r="Y184" s="3">
        <v>1.6620197796889</v>
      </c>
      <c r="Z184" s="3">
        <v>2.8044961018481001</v>
      </c>
      <c r="AA184" s="3">
        <v>1.3777988943277999</v>
      </c>
      <c r="AB184" s="3">
        <v>-0.2143784664666</v>
      </c>
      <c r="AC184" s="3">
        <v>-1.2126853431227</v>
      </c>
      <c r="AD184" s="3">
        <v>-1.4173237983427001</v>
      </c>
      <c r="AE184" s="3">
        <v>-0.51296182389190004</v>
      </c>
      <c r="AF184" s="3">
        <v>-3.2735513620899999E-2</v>
      </c>
      <c r="AG184" s="3">
        <v>-0.1072542356582</v>
      </c>
      <c r="AH184" s="3">
        <v>-0.1510637732117</v>
      </c>
      <c r="AI184" s="3">
        <v>-0.67337726179120005</v>
      </c>
      <c r="AJ184" s="3">
        <v>0.84781081848689999</v>
      </c>
      <c r="AK184" s="3">
        <v>0.74878696328750005</v>
      </c>
      <c r="AL184" s="3">
        <v>-0.1108890867491</v>
      </c>
      <c r="AM184" s="3">
        <v>-0.62222295938719996</v>
      </c>
      <c r="AN184" s="3">
        <v>-1.6403385365423</v>
      </c>
      <c r="AO184" s="3">
        <v>1.2507457200506</v>
      </c>
      <c r="AP184" s="3">
        <v>0.2302184882877</v>
      </c>
      <c r="AQ184" s="3">
        <v>0.42812765808870001</v>
      </c>
      <c r="AR184" s="3">
        <v>-0.41605280205520001</v>
      </c>
      <c r="AS184" s="3">
        <v>-0.50046027393640002</v>
      </c>
      <c r="AT184" s="3">
        <v>0.35510970519689999</v>
      </c>
      <c r="AU184" s="3">
        <v>-0.11665357982830001</v>
      </c>
      <c r="AV184" s="3">
        <v>-4.1488360703700003E-2</v>
      </c>
      <c r="AW184" s="3">
        <v>0.2</v>
      </c>
    </row>
    <row r="185" spans="1:49" s="13" customFormat="1">
      <c r="A185">
        <v>4</v>
      </c>
      <c r="B185" t="s">
        <v>402</v>
      </c>
      <c r="C185">
        <v>2010201</v>
      </c>
      <c r="D185" t="s">
        <v>553</v>
      </c>
      <c r="E185" s="3">
        <v>-0.75163705035929995</v>
      </c>
      <c r="F185" s="3">
        <v>-0.18223930905800001</v>
      </c>
      <c r="G185" s="3">
        <v>0.25178793993210002</v>
      </c>
      <c r="H185" s="3">
        <v>0.81927236847509999</v>
      </c>
      <c r="I185" s="3">
        <v>-5.4904238257999997E-2</v>
      </c>
      <c r="J185" s="3">
        <v>-0.82261970250000005</v>
      </c>
      <c r="K185" s="3">
        <v>4.3416124389999999E-4</v>
      </c>
      <c r="L185" s="3">
        <v>-0.38847144379370002</v>
      </c>
      <c r="M185" s="3">
        <v>0.27961503632779999</v>
      </c>
      <c r="N185" s="3">
        <v>3.0870384638671999</v>
      </c>
      <c r="O185" s="3">
        <v>1.5377434704788</v>
      </c>
      <c r="P185" s="3">
        <v>0.33744673898990002</v>
      </c>
      <c r="Q185" s="3">
        <v>0.39118179127500002</v>
      </c>
      <c r="R185" s="3">
        <v>4.4567422693146002</v>
      </c>
      <c r="S185" s="3">
        <v>0.65570188096790005</v>
      </c>
      <c r="T185" s="3">
        <v>-0.15097146370350001</v>
      </c>
      <c r="U185" s="3">
        <v>0.32810535790099998</v>
      </c>
      <c r="V185" s="3">
        <v>0.57171473593559996</v>
      </c>
      <c r="W185" s="3">
        <v>3.7710928936872001</v>
      </c>
      <c r="X185" s="3">
        <v>-0.4344262181993</v>
      </c>
      <c r="Y185" s="3">
        <v>1.6620197796889</v>
      </c>
      <c r="Z185" s="3">
        <v>2.8044961018481001</v>
      </c>
      <c r="AA185" s="3">
        <v>1.3777988943277999</v>
      </c>
      <c r="AB185" s="3">
        <v>-0.2143784664666</v>
      </c>
      <c r="AC185" s="3">
        <v>-1.2126853431227</v>
      </c>
      <c r="AD185" s="3">
        <v>-1.4173237983427001</v>
      </c>
      <c r="AE185" s="3">
        <v>-0.51296182389190004</v>
      </c>
      <c r="AF185" s="3">
        <v>-3.2735513620899999E-2</v>
      </c>
      <c r="AG185" s="3">
        <v>-0.1072542356582</v>
      </c>
      <c r="AH185" s="3">
        <v>-0.1510637732117</v>
      </c>
      <c r="AI185" s="3">
        <v>-0.67337726179120005</v>
      </c>
      <c r="AJ185" s="3">
        <v>0.84781081848689999</v>
      </c>
      <c r="AK185" s="3">
        <v>0.74878696328750005</v>
      </c>
      <c r="AL185" s="3">
        <v>-0.1108890867491</v>
      </c>
      <c r="AM185" s="3">
        <v>-0.62222295938719996</v>
      </c>
      <c r="AN185" s="3">
        <v>-1.6403385365423</v>
      </c>
      <c r="AO185" s="3">
        <v>1.2507457200506</v>
      </c>
      <c r="AP185" s="3">
        <v>0.2302184882877</v>
      </c>
      <c r="AQ185" s="3">
        <v>0.42812765808870001</v>
      </c>
      <c r="AR185" s="3">
        <v>-0.41605280205520001</v>
      </c>
      <c r="AS185" s="3">
        <v>-0.50046027393640002</v>
      </c>
      <c r="AT185" s="3">
        <v>0.35510970519689999</v>
      </c>
      <c r="AU185" s="3">
        <v>-0.11665357982830001</v>
      </c>
      <c r="AV185" s="3">
        <v>-4.1488360703700003E-2</v>
      </c>
      <c r="AW185" s="3">
        <v>0.2</v>
      </c>
    </row>
    <row r="186" spans="1:49" s="13" customFormat="1">
      <c r="A186">
        <v>5</v>
      </c>
      <c r="B186" t="s">
        <v>404</v>
      </c>
      <c r="C186">
        <v>201020101</v>
      </c>
      <c r="D186" t="s">
        <v>553</v>
      </c>
      <c r="E186" s="3">
        <v>-0.75163705035929995</v>
      </c>
      <c r="F186" s="3">
        <v>-0.18223930905800001</v>
      </c>
      <c r="G186" s="3">
        <v>0.25178793993210002</v>
      </c>
      <c r="H186" s="3">
        <v>0.81927236847509999</v>
      </c>
      <c r="I186" s="3">
        <v>-5.4904238257999997E-2</v>
      </c>
      <c r="J186" s="3">
        <v>-0.82261970250000005</v>
      </c>
      <c r="K186" s="3">
        <v>4.3416124389999999E-4</v>
      </c>
      <c r="L186" s="3">
        <v>-0.38847144379370002</v>
      </c>
      <c r="M186" s="3">
        <v>0.27961503632779999</v>
      </c>
      <c r="N186" s="3">
        <v>3.0870384638671999</v>
      </c>
      <c r="O186" s="3">
        <v>1.5377434704788</v>
      </c>
      <c r="P186" s="3">
        <v>0.33744673898990002</v>
      </c>
      <c r="Q186" s="3">
        <v>0.39118179127500002</v>
      </c>
      <c r="R186" s="3">
        <v>4.4567422693146002</v>
      </c>
      <c r="S186" s="3">
        <v>0.65570188096790005</v>
      </c>
      <c r="T186" s="3">
        <v>-0.15097146370350001</v>
      </c>
      <c r="U186" s="3">
        <v>0.32810535790099998</v>
      </c>
      <c r="V186" s="3">
        <v>0.57171473593559996</v>
      </c>
      <c r="W186" s="3">
        <v>3.7710928936872001</v>
      </c>
      <c r="X186" s="3">
        <v>-0.4344262181993</v>
      </c>
      <c r="Y186" s="3">
        <v>1.6620197796889</v>
      </c>
      <c r="Z186" s="3">
        <v>2.8044961018481001</v>
      </c>
      <c r="AA186" s="3">
        <v>1.3777988943277999</v>
      </c>
      <c r="AB186" s="3">
        <v>-0.2143784664666</v>
      </c>
      <c r="AC186" s="3">
        <v>-1.2126853431227</v>
      </c>
      <c r="AD186" s="3">
        <v>-1.4173237983427001</v>
      </c>
      <c r="AE186" s="3">
        <v>-0.51296182389190004</v>
      </c>
      <c r="AF186" s="3">
        <v>-3.2735513620899999E-2</v>
      </c>
      <c r="AG186" s="3">
        <v>-0.1072542356582</v>
      </c>
      <c r="AH186" s="3">
        <v>-0.1510637732117</v>
      </c>
      <c r="AI186" s="3">
        <v>-0.67337726179120005</v>
      </c>
      <c r="AJ186" s="3">
        <v>0.84781081848689999</v>
      </c>
      <c r="AK186" s="3">
        <v>0.74878696328750005</v>
      </c>
      <c r="AL186" s="3">
        <v>-0.1108890867491</v>
      </c>
      <c r="AM186" s="3">
        <v>-0.62222295938719996</v>
      </c>
      <c r="AN186" s="3">
        <v>-1.6403385365423</v>
      </c>
      <c r="AO186" s="3">
        <v>1.2507457200506</v>
      </c>
      <c r="AP186" s="3">
        <v>0.2302184882877</v>
      </c>
      <c r="AQ186" s="3">
        <v>0.42812765808870001</v>
      </c>
      <c r="AR186" s="3">
        <v>-0.41605280205520001</v>
      </c>
      <c r="AS186" s="3">
        <v>-0.50046027393640002</v>
      </c>
      <c r="AT186" s="3">
        <v>0.35510970519689999</v>
      </c>
      <c r="AU186" s="3">
        <v>-0.11665357982830001</v>
      </c>
      <c r="AV186" s="3">
        <v>-4.1488360703700003E-2</v>
      </c>
      <c r="AW186" s="3">
        <v>0.2</v>
      </c>
    </row>
    <row r="187" spans="1:49" s="13" customFormat="1">
      <c r="A187">
        <v>2</v>
      </c>
      <c r="B187" t="s">
        <v>398</v>
      </c>
      <c r="C187">
        <v>202</v>
      </c>
      <c r="D187" t="s">
        <v>554</v>
      </c>
      <c r="E187" s="3">
        <v>0</v>
      </c>
      <c r="F187" s="3">
        <v>0.13004416734179999</v>
      </c>
      <c r="G187" s="3">
        <v>0.24241000908259999</v>
      </c>
      <c r="H187" s="3">
        <v>0</v>
      </c>
      <c r="I187" s="3">
        <v>5.83568839853E-2</v>
      </c>
      <c r="J187" s="3">
        <v>4.4669842489000001E-2</v>
      </c>
      <c r="K187" s="3">
        <v>-0.11151358689430001</v>
      </c>
      <c r="L187" s="3">
        <v>1.9804498527E-3</v>
      </c>
      <c r="M187" s="3">
        <v>7.6622121948399999E-2</v>
      </c>
      <c r="N187" s="3">
        <v>2.5608887153900001E-2</v>
      </c>
      <c r="O187" s="3">
        <v>2.7926489560599999E-2</v>
      </c>
      <c r="P187" s="3">
        <v>-2.0746075846999998E-3</v>
      </c>
      <c r="Q187" s="3">
        <v>0.3947787860252</v>
      </c>
      <c r="R187" s="3">
        <v>0.95671949987100002</v>
      </c>
      <c r="S187" s="3">
        <v>0.92352770593349998</v>
      </c>
      <c r="T187" s="3">
        <v>0.17681626210240001</v>
      </c>
      <c r="U187" s="3">
        <v>0.17768135742470001</v>
      </c>
      <c r="V187" s="3">
        <v>-2.6419275637999998E-3</v>
      </c>
      <c r="W187" s="3">
        <v>0.22277528960740001</v>
      </c>
      <c r="X187" s="3">
        <v>-8.3376093121799999E-2</v>
      </c>
      <c r="Y187" s="3">
        <v>0</v>
      </c>
      <c r="Z187" s="3">
        <v>0</v>
      </c>
      <c r="AA187" s="3">
        <v>-0.1054353301626</v>
      </c>
      <c r="AB187" s="3">
        <v>1.6483097142999999E-3</v>
      </c>
      <c r="AC187" s="3">
        <v>0.2299288839542</v>
      </c>
      <c r="AD187" s="3">
        <v>2.5164150196869</v>
      </c>
      <c r="AE187" s="3">
        <v>0.58258238755540004</v>
      </c>
      <c r="AF187" s="3">
        <v>0.25376507676819998</v>
      </c>
      <c r="AG187" s="3">
        <v>0.3835973203952</v>
      </c>
      <c r="AH187" s="3">
        <v>5.9128049325200001E-2</v>
      </c>
      <c r="AI187" s="3">
        <v>1.83805765683E-2</v>
      </c>
      <c r="AJ187" s="3">
        <v>6.5391610072099995E-2</v>
      </c>
      <c r="AK187" s="3">
        <v>0.10255344944109999</v>
      </c>
      <c r="AL187" s="3">
        <v>0.72405451804010001</v>
      </c>
      <c r="AM187" s="3">
        <v>0.1254480195297</v>
      </c>
      <c r="AN187" s="3">
        <v>2.3011688578300001E-2</v>
      </c>
      <c r="AO187" s="3">
        <v>0.14664903957129999</v>
      </c>
      <c r="AP187" s="3">
        <v>1.9119373307742999</v>
      </c>
      <c r="AQ187" s="3">
        <v>0.97772170354849997</v>
      </c>
      <c r="AR187" s="3">
        <v>-0.3664969641029</v>
      </c>
      <c r="AS187" s="3">
        <v>-6.9671751047000003E-3</v>
      </c>
      <c r="AT187" s="3">
        <v>0.3217041166679</v>
      </c>
      <c r="AU187" s="3">
        <v>-0.67281160699160003</v>
      </c>
      <c r="AV187" s="3">
        <v>0.1182910599125</v>
      </c>
      <c r="AW187" s="3">
        <v>0</v>
      </c>
    </row>
    <row r="188" spans="1:49" s="13" customFormat="1">
      <c r="A188">
        <v>3</v>
      </c>
      <c r="B188" t="s">
        <v>400</v>
      </c>
      <c r="C188">
        <v>20201</v>
      </c>
      <c r="D188" t="s">
        <v>554</v>
      </c>
      <c r="E188" s="3">
        <v>0</v>
      </c>
      <c r="F188" s="3">
        <v>0.13004416734179999</v>
      </c>
      <c r="G188" s="3">
        <v>0.24241000908259999</v>
      </c>
      <c r="H188" s="3">
        <v>0</v>
      </c>
      <c r="I188" s="3">
        <v>5.83568839853E-2</v>
      </c>
      <c r="J188" s="3">
        <v>4.4669842489000001E-2</v>
      </c>
      <c r="K188" s="3">
        <v>-0.11151358689430001</v>
      </c>
      <c r="L188" s="3">
        <v>1.9804498527E-3</v>
      </c>
      <c r="M188" s="3">
        <v>7.6622121948399999E-2</v>
      </c>
      <c r="N188" s="3">
        <v>2.5608887153900001E-2</v>
      </c>
      <c r="O188" s="3">
        <v>2.7926489560599999E-2</v>
      </c>
      <c r="P188" s="3">
        <v>-2.0746075846999998E-3</v>
      </c>
      <c r="Q188" s="3">
        <v>0.3947787860252</v>
      </c>
      <c r="R188" s="3">
        <v>0.95671949987100002</v>
      </c>
      <c r="S188" s="3">
        <v>0.92352770593349998</v>
      </c>
      <c r="T188" s="3">
        <v>0.17681626210240001</v>
      </c>
      <c r="U188" s="3">
        <v>0.17768135742470001</v>
      </c>
      <c r="V188" s="3">
        <v>-2.6419275637999998E-3</v>
      </c>
      <c r="W188" s="3">
        <v>0.22277528960740001</v>
      </c>
      <c r="X188" s="3">
        <v>-8.3376093121799999E-2</v>
      </c>
      <c r="Y188" s="3">
        <v>0</v>
      </c>
      <c r="Z188" s="3">
        <v>0</v>
      </c>
      <c r="AA188" s="3">
        <v>-0.1054353301626</v>
      </c>
      <c r="AB188" s="3">
        <v>1.6483097142999999E-3</v>
      </c>
      <c r="AC188" s="3">
        <v>0.2299288839542</v>
      </c>
      <c r="AD188" s="3">
        <v>2.5164150196869</v>
      </c>
      <c r="AE188" s="3">
        <v>0.58258238755540004</v>
      </c>
      <c r="AF188" s="3">
        <v>0.25376507676819998</v>
      </c>
      <c r="AG188" s="3">
        <v>0.3835973203952</v>
      </c>
      <c r="AH188" s="3">
        <v>5.9128049325200001E-2</v>
      </c>
      <c r="AI188" s="3">
        <v>1.83805765683E-2</v>
      </c>
      <c r="AJ188" s="3">
        <v>6.5391610072099995E-2</v>
      </c>
      <c r="AK188" s="3">
        <v>0.10255344944109999</v>
      </c>
      <c r="AL188" s="3">
        <v>0.72405451804010001</v>
      </c>
      <c r="AM188" s="3">
        <v>0.1254480195297</v>
      </c>
      <c r="AN188" s="3">
        <v>2.3011688578300001E-2</v>
      </c>
      <c r="AO188" s="3">
        <v>0.14664903957129999</v>
      </c>
      <c r="AP188" s="3">
        <v>1.9119373307742999</v>
      </c>
      <c r="AQ188" s="3">
        <v>0.97772170354849997</v>
      </c>
      <c r="AR188" s="3">
        <v>-0.3664969641029</v>
      </c>
      <c r="AS188" s="3">
        <v>-6.9671751047000003E-3</v>
      </c>
      <c r="AT188" s="3">
        <v>0.3217041166679</v>
      </c>
      <c r="AU188" s="3">
        <v>-0.67281160699160003</v>
      </c>
      <c r="AV188" s="3">
        <v>0.1182910599125</v>
      </c>
      <c r="AW188" s="3">
        <v>0</v>
      </c>
    </row>
    <row r="189" spans="1:49" s="13" customFormat="1">
      <c r="A189">
        <v>4</v>
      </c>
      <c r="B189" t="s">
        <v>402</v>
      </c>
      <c r="C189">
        <v>2020101</v>
      </c>
      <c r="D189" t="s">
        <v>555</v>
      </c>
      <c r="E189" s="3">
        <v>0</v>
      </c>
      <c r="F189" s="3">
        <v>0.13004416734179999</v>
      </c>
      <c r="G189" s="3">
        <v>0.24241000908259999</v>
      </c>
      <c r="H189" s="3">
        <v>0</v>
      </c>
      <c r="I189" s="3">
        <v>5.83568839853E-2</v>
      </c>
      <c r="J189" s="3">
        <v>4.4669842489000001E-2</v>
      </c>
      <c r="K189" s="3">
        <v>-0.11151358689430001</v>
      </c>
      <c r="L189" s="3">
        <v>1.9804498527E-3</v>
      </c>
      <c r="M189" s="3">
        <v>7.6622121948399999E-2</v>
      </c>
      <c r="N189" s="3">
        <v>2.5608887153900001E-2</v>
      </c>
      <c r="O189" s="3">
        <v>2.7926489560599999E-2</v>
      </c>
      <c r="P189" s="3">
        <v>-2.0746075846999998E-3</v>
      </c>
      <c r="Q189" s="3">
        <v>0.3947787860252</v>
      </c>
      <c r="R189" s="3">
        <v>0.95671949987100002</v>
      </c>
      <c r="S189" s="3">
        <v>0.92352770593349998</v>
      </c>
      <c r="T189" s="3">
        <v>0.17681626210240001</v>
      </c>
      <c r="U189" s="3">
        <v>0.17768135742470001</v>
      </c>
      <c r="V189" s="3">
        <v>-2.6419275637999998E-3</v>
      </c>
      <c r="W189" s="3">
        <v>0.22277528960740001</v>
      </c>
      <c r="X189" s="3">
        <v>-8.3376093121799999E-2</v>
      </c>
      <c r="Y189" s="3">
        <v>0</v>
      </c>
      <c r="Z189" s="3">
        <v>0</v>
      </c>
      <c r="AA189" s="3">
        <v>-0.1054353301626</v>
      </c>
      <c r="AB189" s="3">
        <v>1.6483097142999999E-3</v>
      </c>
      <c r="AC189" s="3">
        <v>0.2299288839542</v>
      </c>
      <c r="AD189" s="3">
        <v>2.5164150196869</v>
      </c>
      <c r="AE189" s="3">
        <v>0.58258238755540004</v>
      </c>
      <c r="AF189" s="3">
        <v>0.25376507676819998</v>
      </c>
      <c r="AG189" s="3">
        <v>0.3835973203952</v>
      </c>
      <c r="AH189" s="3">
        <v>5.9128049325200001E-2</v>
      </c>
      <c r="AI189" s="3">
        <v>1.83805765683E-2</v>
      </c>
      <c r="AJ189" s="3">
        <v>6.5391610072099995E-2</v>
      </c>
      <c r="AK189" s="3">
        <v>0.10255344944109999</v>
      </c>
      <c r="AL189" s="3">
        <v>0.72405451804010001</v>
      </c>
      <c r="AM189" s="3">
        <v>0.1254480195297</v>
      </c>
      <c r="AN189" s="3">
        <v>2.3011688578300001E-2</v>
      </c>
      <c r="AO189" s="3">
        <v>0.14664903957129999</v>
      </c>
      <c r="AP189" s="3">
        <v>1.9119373307742999</v>
      </c>
      <c r="AQ189" s="3">
        <v>0.97772170354849997</v>
      </c>
      <c r="AR189" s="3">
        <v>-0.3664969641029</v>
      </c>
      <c r="AS189" s="3">
        <v>-6.9671751047000003E-3</v>
      </c>
      <c r="AT189" s="3">
        <v>0.3217041166679</v>
      </c>
      <c r="AU189" s="3">
        <v>-0.67281160699160003</v>
      </c>
      <c r="AV189" s="3">
        <v>0.1182910599125</v>
      </c>
      <c r="AW189" s="3">
        <v>0</v>
      </c>
    </row>
    <row r="190" spans="1:49" s="13" customFormat="1">
      <c r="A190">
        <v>5</v>
      </c>
      <c r="B190" t="s">
        <v>404</v>
      </c>
      <c r="C190">
        <v>202010101</v>
      </c>
      <c r="D190" t="s">
        <v>555</v>
      </c>
      <c r="E190" s="3">
        <v>0</v>
      </c>
      <c r="F190" s="3">
        <v>0.13004416734179999</v>
      </c>
      <c r="G190" s="3">
        <v>0.24241000908259999</v>
      </c>
      <c r="H190" s="3">
        <v>0</v>
      </c>
      <c r="I190" s="3">
        <v>5.83568839853E-2</v>
      </c>
      <c r="J190" s="3">
        <v>4.4669842489000001E-2</v>
      </c>
      <c r="K190" s="3">
        <v>-0.11151358689430001</v>
      </c>
      <c r="L190" s="3">
        <v>1.9804498527E-3</v>
      </c>
      <c r="M190" s="3">
        <v>7.6622121948399999E-2</v>
      </c>
      <c r="N190" s="3">
        <v>2.5608887153900001E-2</v>
      </c>
      <c r="O190" s="3">
        <v>2.7926489560599999E-2</v>
      </c>
      <c r="P190" s="3">
        <v>-2.0746075846999998E-3</v>
      </c>
      <c r="Q190" s="3">
        <v>0.3947787860252</v>
      </c>
      <c r="R190" s="3">
        <v>0.95671949987100002</v>
      </c>
      <c r="S190" s="3">
        <v>0.92352770593349998</v>
      </c>
      <c r="T190" s="3">
        <v>0.17681626210240001</v>
      </c>
      <c r="U190" s="3">
        <v>0.17768135742470001</v>
      </c>
      <c r="V190" s="3">
        <v>-2.6419275637999998E-3</v>
      </c>
      <c r="W190" s="3">
        <v>0.22277528960740001</v>
      </c>
      <c r="X190" s="3">
        <v>-8.3376093121799999E-2</v>
      </c>
      <c r="Y190" s="3">
        <v>0</v>
      </c>
      <c r="Z190" s="3">
        <v>0</v>
      </c>
      <c r="AA190" s="3">
        <v>-0.1054353301626</v>
      </c>
      <c r="AB190" s="3">
        <v>1.6483097142999999E-3</v>
      </c>
      <c r="AC190" s="3">
        <v>0.2299288839542</v>
      </c>
      <c r="AD190" s="3">
        <v>2.5164150196869</v>
      </c>
      <c r="AE190" s="3">
        <v>0.58258238755540004</v>
      </c>
      <c r="AF190" s="3">
        <v>0.25376507676819998</v>
      </c>
      <c r="AG190" s="3">
        <v>0.3835973203952</v>
      </c>
      <c r="AH190" s="3">
        <v>5.9128049325200001E-2</v>
      </c>
      <c r="AI190" s="3">
        <v>1.83805765683E-2</v>
      </c>
      <c r="AJ190" s="3">
        <v>6.5391610072099995E-2</v>
      </c>
      <c r="AK190" s="3">
        <v>0.10255344944109999</v>
      </c>
      <c r="AL190" s="3">
        <v>0.72405451804010001</v>
      </c>
      <c r="AM190" s="3">
        <v>0.1254480195297</v>
      </c>
      <c r="AN190" s="3">
        <v>2.3011688578300001E-2</v>
      </c>
      <c r="AO190" s="3">
        <v>0.14664903957129999</v>
      </c>
      <c r="AP190" s="3">
        <v>1.9119373307742999</v>
      </c>
      <c r="AQ190" s="3">
        <v>0.97772170354849997</v>
      </c>
      <c r="AR190" s="3">
        <v>-0.3664969641029</v>
      </c>
      <c r="AS190" s="3">
        <v>-6.9671751047000003E-3</v>
      </c>
      <c r="AT190" s="3">
        <v>0.3217041166679</v>
      </c>
      <c r="AU190" s="3">
        <v>-0.67281160699160003</v>
      </c>
      <c r="AV190" s="3">
        <v>0.1182910599125</v>
      </c>
      <c r="AW190" s="3">
        <v>0</v>
      </c>
    </row>
    <row r="191" spans="1:49" s="13" customFormat="1">
      <c r="A191">
        <v>1</v>
      </c>
      <c r="B191" t="s">
        <v>396</v>
      </c>
      <c r="C191">
        <v>3</v>
      </c>
      <c r="D191" t="s">
        <v>556</v>
      </c>
      <c r="E191" s="3">
        <v>-0.15771715276500001</v>
      </c>
      <c r="F191" s="3">
        <v>-0.30873976444309997</v>
      </c>
      <c r="G191" s="3">
        <v>4.62445537953E-2</v>
      </c>
      <c r="H191" s="3">
        <v>-0.59605063926489998</v>
      </c>
      <c r="I191" s="3">
        <v>-0.22103764541150001</v>
      </c>
      <c r="J191" s="3">
        <v>-0.32013261882790001</v>
      </c>
      <c r="K191" s="3">
        <v>-0.48726374139270001</v>
      </c>
      <c r="L191" s="3">
        <v>0.16820932691500001</v>
      </c>
      <c r="M191" s="3">
        <v>0.1196229832244</v>
      </c>
      <c r="N191" s="3">
        <v>0.16295624193120001</v>
      </c>
      <c r="O191" s="3">
        <v>0.73686854203030006</v>
      </c>
      <c r="P191" s="3">
        <v>0.27808219423879998</v>
      </c>
      <c r="Q191" s="3">
        <v>-5.6600520457999997E-3</v>
      </c>
      <c r="R191" s="3">
        <v>0.1195671801453</v>
      </c>
      <c r="S191" s="3">
        <v>-0.46363125192310001</v>
      </c>
      <c r="T191" s="3">
        <v>0.54012780109589997</v>
      </c>
      <c r="U191" s="3">
        <v>-9.8416723994899993E-2</v>
      </c>
      <c r="V191" s="3">
        <v>5.27165636947E-2</v>
      </c>
      <c r="W191" s="3">
        <v>7.0929395341500001E-2</v>
      </c>
      <c r="X191" s="3">
        <v>0.21226863355959999</v>
      </c>
      <c r="Y191" s="3">
        <v>-0.29893275302259997</v>
      </c>
      <c r="Z191" s="3">
        <v>-2.7438344456000002E-3</v>
      </c>
      <c r="AA191" s="3">
        <v>-0.23788583453209999</v>
      </c>
      <c r="AB191" s="3">
        <v>0.14045485798070001</v>
      </c>
      <c r="AC191" s="3">
        <v>-0.18998841658730001</v>
      </c>
      <c r="AD191" s="3">
        <v>-0.29604906726289998</v>
      </c>
      <c r="AE191" s="3">
        <v>-0.23111149700459999</v>
      </c>
      <c r="AF191" s="3">
        <v>-2.7466401281099999E-2</v>
      </c>
      <c r="AG191" s="3">
        <v>0.20043657524639999</v>
      </c>
      <c r="AH191" s="3">
        <v>-0.21530954519619999</v>
      </c>
      <c r="AI191" s="3">
        <v>3.0220522522200002E-2</v>
      </c>
      <c r="AJ191" s="3">
        <v>-9.8408203459199997E-2</v>
      </c>
      <c r="AK191" s="3">
        <v>-0.33241682412820001</v>
      </c>
      <c r="AL191" s="3">
        <v>-0.28663565407160002</v>
      </c>
      <c r="AM191" s="3">
        <v>2.4992530740400001E-2</v>
      </c>
      <c r="AN191" s="3">
        <v>-0.1185913498917</v>
      </c>
      <c r="AO191" s="3">
        <v>-5.9764593821400001E-2</v>
      </c>
      <c r="AP191" s="3">
        <v>-1.4151126992559999</v>
      </c>
      <c r="AQ191" s="3">
        <v>-0.52847624231970003</v>
      </c>
      <c r="AR191" s="3">
        <v>0.11702317684620001</v>
      </c>
      <c r="AS191" s="3">
        <v>-0.38443891719380002</v>
      </c>
      <c r="AT191" s="3">
        <v>-0.62865179289920003</v>
      </c>
      <c r="AU191" s="3">
        <v>-0.26449466940880001</v>
      </c>
      <c r="AV191" s="3">
        <v>-8.9259659461599999E-2</v>
      </c>
      <c r="AW191" s="3">
        <v>-0.21</v>
      </c>
    </row>
    <row r="192" spans="1:49" s="13" customFormat="1">
      <c r="A192">
        <v>2</v>
      </c>
      <c r="B192" t="s">
        <v>398</v>
      </c>
      <c r="C192">
        <v>301</v>
      </c>
      <c r="D192" t="s">
        <v>557</v>
      </c>
      <c r="E192" s="3">
        <v>-0.1487470339983</v>
      </c>
      <c r="F192" s="3">
        <v>3.0711055289800001E-2</v>
      </c>
      <c r="G192" s="3">
        <v>-2.81265493384E-2</v>
      </c>
      <c r="H192" s="3">
        <v>-0.42230980983639999</v>
      </c>
      <c r="I192" s="3">
        <v>-0.30011087778450002</v>
      </c>
      <c r="J192" s="3">
        <v>-0.45532474720190003</v>
      </c>
      <c r="K192" s="3">
        <v>-0.48674326418000002</v>
      </c>
      <c r="L192" s="3">
        <v>4.9696938027000001E-3</v>
      </c>
      <c r="M192" s="3">
        <v>0.2200641967093</v>
      </c>
      <c r="N192" s="3">
        <v>0.14807381151499999</v>
      </c>
      <c r="O192" s="3">
        <v>0.82495263581150002</v>
      </c>
      <c r="P192" s="3">
        <v>0.45714491354850001</v>
      </c>
      <c r="Q192" s="3">
        <v>-5.2674983086099997E-2</v>
      </c>
      <c r="R192" s="3">
        <v>0.12629397078730001</v>
      </c>
      <c r="S192" s="3">
        <v>-0.22181831190189999</v>
      </c>
      <c r="T192" s="3">
        <v>0.36527974679929998</v>
      </c>
      <c r="U192" s="3">
        <v>0.23975589137059999</v>
      </c>
      <c r="V192" s="3">
        <v>0.2808660426515</v>
      </c>
      <c r="W192" s="3">
        <v>0.13268441418470001</v>
      </c>
      <c r="X192" s="3">
        <v>0.1033715395866</v>
      </c>
      <c r="Y192" s="3">
        <v>3.52179358444E-2</v>
      </c>
      <c r="Z192" s="3">
        <v>-2.10012582698E-2</v>
      </c>
      <c r="AA192" s="3">
        <v>-0.36768882241340001</v>
      </c>
      <c r="AB192" s="3">
        <v>5.42048767783E-2</v>
      </c>
      <c r="AC192" s="3">
        <v>9.7778834844699999E-2</v>
      </c>
      <c r="AD192" s="3">
        <v>-6.9558834640000003E-3</v>
      </c>
      <c r="AE192" s="3">
        <v>-0.1696911089242</v>
      </c>
      <c r="AF192" s="3">
        <v>5.2294915046999998E-3</v>
      </c>
      <c r="AG192" s="3">
        <v>0.1390618244673</v>
      </c>
      <c r="AH192" s="3">
        <v>-0.38266772796800003</v>
      </c>
      <c r="AI192" s="3">
        <v>0.104199080143</v>
      </c>
      <c r="AJ192" s="3">
        <v>0.1085014404691</v>
      </c>
      <c r="AK192" s="3">
        <v>-0.15221935860829999</v>
      </c>
      <c r="AL192" s="3">
        <v>-0.17415613848879999</v>
      </c>
      <c r="AM192" s="3">
        <v>-0.1026756843864</v>
      </c>
      <c r="AN192" s="3">
        <v>-6.8107940035999999E-3</v>
      </c>
      <c r="AO192" s="3">
        <v>-4.9870157207900001E-2</v>
      </c>
      <c r="AP192" s="3">
        <v>-1.0903147300002001</v>
      </c>
      <c r="AQ192" s="3">
        <v>-0.41010927422060001</v>
      </c>
      <c r="AR192" s="3">
        <v>0.1196524501133</v>
      </c>
      <c r="AS192" s="3">
        <v>-0.28482468137580003</v>
      </c>
      <c r="AT192" s="3">
        <v>-0.25897232280569998</v>
      </c>
      <c r="AU192" s="3">
        <v>-0.28978954328919998</v>
      </c>
      <c r="AV192" s="3">
        <v>5.4496917518499999E-2</v>
      </c>
      <c r="AW192" s="3">
        <v>-0.17</v>
      </c>
    </row>
    <row r="193" spans="1:49" s="13" customFormat="1">
      <c r="A193">
        <v>3</v>
      </c>
      <c r="B193" t="s">
        <v>400</v>
      </c>
      <c r="C193">
        <v>30101</v>
      </c>
      <c r="D193" t="s">
        <v>558</v>
      </c>
      <c r="E193" s="3">
        <v>-0.1487470339983</v>
      </c>
      <c r="F193" s="3">
        <v>3.0711055289800001E-2</v>
      </c>
      <c r="G193" s="3">
        <v>-2.81265493384E-2</v>
      </c>
      <c r="H193" s="3">
        <v>-0.42230980983639999</v>
      </c>
      <c r="I193" s="3">
        <v>-0.30011087778450002</v>
      </c>
      <c r="J193" s="3">
        <v>-0.45532474720190003</v>
      </c>
      <c r="K193" s="3">
        <v>-0.48674326418000002</v>
      </c>
      <c r="L193" s="3">
        <v>4.9696938027000001E-3</v>
      </c>
      <c r="M193" s="3">
        <v>0.2200641967093</v>
      </c>
      <c r="N193" s="3">
        <v>0.14807381151499999</v>
      </c>
      <c r="O193" s="3">
        <v>0.82495263581150002</v>
      </c>
      <c r="P193" s="3">
        <v>0.45714491354850001</v>
      </c>
      <c r="Q193" s="3">
        <v>-5.2674983086099997E-2</v>
      </c>
      <c r="R193" s="3">
        <v>0.12629397078730001</v>
      </c>
      <c r="S193" s="3">
        <v>-0.22181831190189999</v>
      </c>
      <c r="T193" s="3">
        <v>0.36527974679929998</v>
      </c>
      <c r="U193" s="3">
        <v>0.23975589137059999</v>
      </c>
      <c r="V193" s="3">
        <v>0.2808660426515</v>
      </c>
      <c r="W193" s="3">
        <v>0.13268441418470001</v>
      </c>
      <c r="X193" s="3">
        <v>0.1033715395866</v>
      </c>
      <c r="Y193" s="3">
        <v>3.52179358444E-2</v>
      </c>
      <c r="Z193" s="3">
        <v>-2.10012582698E-2</v>
      </c>
      <c r="AA193" s="3">
        <v>-0.36768882241340001</v>
      </c>
      <c r="AB193" s="3">
        <v>5.42048767783E-2</v>
      </c>
      <c r="AC193" s="3">
        <v>9.7778834844699999E-2</v>
      </c>
      <c r="AD193" s="3">
        <v>-6.9558834640000003E-3</v>
      </c>
      <c r="AE193" s="3">
        <v>-0.1696911089242</v>
      </c>
      <c r="AF193" s="3">
        <v>5.2294915046999998E-3</v>
      </c>
      <c r="AG193" s="3">
        <v>0.1390618244673</v>
      </c>
      <c r="AH193" s="3">
        <v>-0.38266772796800003</v>
      </c>
      <c r="AI193" s="3">
        <v>0.104199080143</v>
      </c>
      <c r="AJ193" s="3">
        <v>0.1085014404691</v>
      </c>
      <c r="AK193" s="3">
        <v>-0.15221935860829999</v>
      </c>
      <c r="AL193" s="3">
        <v>-0.17415613848879999</v>
      </c>
      <c r="AM193" s="3">
        <v>-0.1026756843864</v>
      </c>
      <c r="AN193" s="3">
        <v>-6.8107940035999999E-3</v>
      </c>
      <c r="AO193" s="3">
        <v>-4.9870157207900001E-2</v>
      </c>
      <c r="AP193" s="3">
        <v>-1.0903147300002001</v>
      </c>
      <c r="AQ193" s="3">
        <v>-0.41010927422060001</v>
      </c>
      <c r="AR193" s="3">
        <v>0.1196524501133</v>
      </c>
      <c r="AS193" s="3">
        <v>-0.28482468137580003</v>
      </c>
      <c r="AT193" s="3">
        <v>-0.25897232280569998</v>
      </c>
      <c r="AU193" s="3">
        <v>-0.28978954328919998</v>
      </c>
      <c r="AV193" s="3">
        <v>5.4496917518499999E-2</v>
      </c>
      <c r="AW193" s="3">
        <v>-0.17</v>
      </c>
    </row>
    <row r="194" spans="1:49" s="13" customFormat="1">
      <c r="A194">
        <v>4</v>
      </c>
      <c r="B194" t="s">
        <v>402</v>
      </c>
      <c r="C194">
        <v>3010101</v>
      </c>
      <c r="D194" t="s">
        <v>559</v>
      </c>
      <c r="E194" s="3">
        <v>-6.1313255995400003E-2</v>
      </c>
      <c r="F194" s="3">
        <v>2.52420684412E-2</v>
      </c>
      <c r="G194" s="3">
        <v>6.2547727785800006E-2</v>
      </c>
      <c r="H194" s="3">
        <v>-0.33924984847090001</v>
      </c>
      <c r="I194" s="3">
        <v>-3.6565183320399999E-2</v>
      </c>
      <c r="J194" s="3">
        <v>-0.47464286879779999</v>
      </c>
      <c r="K194" s="3">
        <v>-0.1177907872218</v>
      </c>
      <c r="L194" s="3">
        <v>-1.97665636439E-2</v>
      </c>
      <c r="M194" s="3">
        <v>0.21818359520880001</v>
      </c>
      <c r="N194" s="3">
        <v>0.1040534035603</v>
      </c>
      <c r="O194" s="3">
        <v>1.2114104644073</v>
      </c>
      <c r="P194" s="3">
        <v>0.63501281242730001</v>
      </c>
      <c r="Q194" s="3">
        <v>0.23784497860279999</v>
      </c>
      <c r="R194" s="3">
        <v>-3.41073246419E-2</v>
      </c>
      <c r="S194" s="3">
        <v>7.2800666104199996E-2</v>
      </c>
      <c r="T194" s="3">
        <v>0.3724455264939</v>
      </c>
      <c r="U194" s="3">
        <v>0.24493098087240001</v>
      </c>
      <c r="V194" s="3">
        <v>0.43914640083630002</v>
      </c>
      <c r="W194" s="3">
        <v>-3.9264751211400002E-2</v>
      </c>
      <c r="X194" s="3">
        <v>6.4460129728100002E-2</v>
      </c>
      <c r="Y194" s="3">
        <v>-1.3640719805299999E-2</v>
      </c>
      <c r="Z194" s="3">
        <v>0.1918530494672</v>
      </c>
      <c r="AA194" s="3">
        <v>0.14151467300279999</v>
      </c>
      <c r="AB194" s="3">
        <v>4.5332094610100002E-2</v>
      </c>
      <c r="AC194" s="3">
        <v>0.21444975313</v>
      </c>
      <c r="AD194" s="3">
        <v>-2.2997980322999999E-2</v>
      </c>
      <c r="AE194" s="3">
        <v>-0.2881848973569</v>
      </c>
      <c r="AF194" s="3">
        <v>-7.9988285250799998E-2</v>
      </c>
      <c r="AG194" s="3">
        <v>0.29365834433549998</v>
      </c>
      <c r="AH194" s="3">
        <v>-0.40999546716149998</v>
      </c>
      <c r="AI194" s="3">
        <v>0.1471991058397</v>
      </c>
      <c r="AJ194" s="3">
        <v>0.1097140474647</v>
      </c>
      <c r="AK194" s="3">
        <v>-0.1068434333503</v>
      </c>
      <c r="AL194" s="3">
        <v>-7.8622308469099997E-2</v>
      </c>
      <c r="AM194" s="3">
        <v>8.9360622231299994E-2</v>
      </c>
      <c r="AN194" s="3">
        <v>-4.7036822423200002E-2</v>
      </c>
      <c r="AO194" s="3">
        <v>-0.1749552750209</v>
      </c>
      <c r="AP194" s="3">
        <v>-0.85307465344940003</v>
      </c>
      <c r="AQ194" s="3">
        <v>-0.81044980474799999</v>
      </c>
      <c r="AR194" s="3">
        <v>0.20299694189020001</v>
      </c>
      <c r="AS194" s="3">
        <v>-1.6912812689900001E-2</v>
      </c>
      <c r="AT194" s="3">
        <v>-0.26603887956889999</v>
      </c>
      <c r="AU194" s="3">
        <v>-0.2437666742165</v>
      </c>
      <c r="AV194" s="3">
        <v>0.1054939975623</v>
      </c>
      <c r="AW194" s="3">
        <v>-0.06</v>
      </c>
    </row>
    <row r="195" spans="1:49" s="13" customFormat="1">
      <c r="A195">
        <v>5</v>
      </c>
      <c r="B195" t="s">
        <v>404</v>
      </c>
      <c r="C195">
        <v>301010101</v>
      </c>
      <c r="D195" t="s">
        <v>560</v>
      </c>
      <c r="E195" s="3">
        <v>0</v>
      </c>
      <c r="F195" s="3">
        <v>0.1435451677447</v>
      </c>
      <c r="G195" s="3">
        <v>8.1612691118900002E-2</v>
      </c>
      <c r="H195" s="3">
        <v>-0.53755637391069999</v>
      </c>
      <c r="I195" s="3">
        <v>-0.44883176005789999</v>
      </c>
      <c r="J195" s="3">
        <v>0.25976204572180001</v>
      </c>
      <c r="K195" s="3">
        <v>-0.35962769281919998</v>
      </c>
      <c r="L195" s="3">
        <v>-0.10213822959759999</v>
      </c>
      <c r="M195" s="3">
        <v>0.27829303958660001</v>
      </c>
      <c r="N195" s="3">
        <v>4.4906933278499997E-2</v>
      </c>
      <c r="O195" s="3">
        <v>2.0013328389860998</v>
      </c>
      <c r="P195" s="3">
        <v>-0.16680614052519999</v>
      </c>
      <c r="Q195" s="3">
        <v>0.1835494659602</v>
      </c>
      <c r="R195" s="3">
        <v>-1.7103316679299999E-2</v>
      </c>
      <c r="S195" s="3">
        <v>0.13415602308989999</v>
      </c>
      <c r="T195" s="3">
        <v>0.56407141730679999</v>
      </c>
      <c r="U195" s="3">
        <v>0.36101757063329998</v>
      </c>
      <c r="V195" s="3">
        <v>0.40454109069439997</v>
      </c>
      <c r="W195" s="3">
        <v>-0.25831811752779998</v>
      </c>
      <c r="X195" s="3">
        <v>1.1582224356000001E-3</v>
      </c>
      <c r="Y195" s="3">
        <v>-2.51785996E-5</v>
      </c>
      <c r="Z195" s="3">
        <v>0.1627031384922</v>
      </c>
      <c r="AA195" s="3">
        <v>0.2008721738491</v>
      </c>
      <c r="AB195" s="3">
        <v>0</v>
      </c>
      <c r="AC195" s="3">
        <v>0.14361348984899999</v>
      </c>
      <c r="AD195" s="3">
        <v>-8.6390978963899995E-2</v>
      </c>
      <c r="AE195" s="3">
        <v>-5.8246918960000004E-4</v>
      </c>
      <c r="AF195" s="3">
        <v>0.22694702046929999</v>
      </c>
      <c r="AG195" s="3">
        <v>8.4586434381100001E-2</v>
      </c>
      <c r="AH195" s="3">
        <v>-0.2594294970098</v>
      </c>
      <c r="AI195" s="3">
        <v>0.2961161304112</v>
      </c>
      <c r="AJ195" s="3">
        <v>-0.1043225363991</v>
      </c>
      <c r="AK195" s="3">
        <v>7.8365725676E-3</v>
      </c>
      <c r="AL195" s="3">
        <v>-0.1089125967572</v>
      </c>
      <c r="AM195" s="3">
        <v>6.2884376436999996E-3</v>
      </c>
      <c r="AN195" s="3">
        <v>-0.16851102979159999</v>
      </c>
      <c r="AO195" s="3">
        <v>-0.2560993729987</v>
      </c>
      <c r="AP195" s="3">
        <v>-0.80493874839120005</v>
      </c>
      <c r="AQ195" s="3">
        <v>-0.80818758365590004</v>
      </c>
      <c r="AR195" s="3">
        <v>1.9076150231799999E-2</v>
      </c>
      <c r="AS195" s="3">
        <v>7.8913568713999994E-3</v>
      </c>
      <c r="AT195" s="3">
        <v>-0.29024563006069998</v>
      </c>
      <c r="AU195" s="3">
        <v>2.8053827865E-3</v>
      </c>
      <c r="AV195" s="3">
        <v>2.2202589482999999E-2</v>
      </c>
      <c r="AW195" s="3">
        <v>0</v>
      </c>
    </row>
    <row r="196" spans="1:49" s="13" customFormat="1">
      <c r="A196">
        <v>5</v>
      </c>
      <c r="B196" t="s">
        <v>404</v>
      </c>
      <c r="C196">
        <v>301010102</v>
      </c>
      <c r="D196" t="s">
        <v>561</v>
      </c>
      <c r="E196" s="3">
        <v>0</v>
      </c>
      <c r="F196" s="3">
        <v>0</v>
      </c>
      <c r="G196" s="3">
        <v>7.9001142290000004E-4</v>
      </c>
      <c r="H196" s="3">
        <v>0.28119610582089999</v>
      </c>
      <c r="I196" s="3">
        <v>0</v>
      </c>
      <c r="J196" s="3">
        <v>-1.2657600962421001</v>
      </c>
      <c r="K196" s="3">
        <v>4.7190356535700001E-2</v>
      </c>
      <c r="L196" s="3">
        <v>-1.8871512086E-3</v>
      </c>
      <c r="M196" s="3">
        <v>7.5486789099999999E-5</v>
      </c>
      <c r="N196" s="3">
        <v>0</v>
      </c>
      <c r="O196" s="3">
        <v>1.5629273159951</v>
      </c>
      <c r="P196" s="3">
        <v>-0.1406292397418</v>
      </c>
      <c r="Q196" s="3">
        <v>-1.9266524015000001E-2</v>
      </c>
      <c r="R196" s="3">
        <v>1.9336481329000001E-3</v>
      </c>
      <c r="S196" s="3">
        <v>-7.6438962419999998E-3</v>
      </c>
      <c r="T196" s="3">
        <v>8.820256286E-4</v>
      </c>
      <c r="U196" s="3">
        <v>4.7384289384000002E-2</v>
      </c>
      <c r="V196" s="3">
        <v>0.73433656110400003</v>
      </c>
      <c r="W196" s="3">
        <v>-2.49094034205E-2</v>
      </c>
      <c r="X196" s="3">
        <v>0.54839376433599996</v>
      </c>
      <c r="Y196" s="3">
        <v>-1.9530076939499999E-2</v>
      </c>
      <c r="Z196" s="3">
        <v>1.3021407648999999E-3</v>
      </c>
      <c r="AA196" s="3">
        <v>0.23984708027339999</v>
      </c>
      <c r="AB196" s="3">
        <v>0</v>
      </c>
      <c r="AC196" s="3">
        <v>0.35219042677020002</v>
      </c>
      <c r="AD196" s="3">
        <v>-2.1109614281499999E-2</v>
      </c>
      <c r="AE196" s="3">
        <v>0</v>
      </c>
      <c r="AF196" s="3">
        <v>7.8192315600000004E-4</v>
      </c>
      <c r="AG196" s="3">
        <v>0</v>
      </c>
      <c r="AH196" s="3">
        <v>-1.0598329281681</v>
      </c>
      <c r="AI196" s="3">
        <v>1.0711857070127999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-0.2842867315232</v>
      </c>
      <c r="AV196" s="3">
        <v>0.27330044435279999</v>
      </c>
      <c r="AW196" s="3">
        <v>0</v>
      </c>
    </row>
    <row r="197" spans="1:49" s="13" customFormat="1">
      <c r="A197">
        <v>5</v>
      </c>
      <c r="B197" t="s">
        <v>404</v>
      </c>
      <c r="C197">
        <v>301010103</v>
      </c>
      <c r="D197" t="s">
        <v>562</v>
      </c>
      <c r="E197" s="3">
        <v>0</v>
      </c>
      <c r="F197" s="3">
        <v>-0.26355724867739999</v>
      </c>
      <c r="G197" s="3">
        <v>1.4662473293700001E-2</v>
      </c>
      <c r="H197" s="3">
        <v>-1.724868919E-4</v>
      </c>
      <c r="I197" s="3">
        <v>0.41536681064059999</v>
      </c>
      <c r="J197" s="3">
        <v>-1.0275263068822</v>
      </c>
      <c r="K197" s="3">
        <v>9.3881579585699995E-2</v>
      </c>
      <c r="L197" s="3">
        <v>-5.9513821897000004E-3</v>
      </c>
      <c r="M197" s="3">
        <v>0.45592471579029997</v>
      </c>
      <c r="N197" s="3">
        <v>0.1073897427222</v>
      </c>
      <c r="O197" s="3">
        <v>-0.36661852672709999</v>
      </c>
      <c r="P197" s="3">
        <v>2.0086767870178002</v>
      </c>
      <c r="Q197" s="3">
        <v>0.25119824888870002</v>
      </c>
      <c r="R197" s="3">
        <v>-0.2502158923169</v>
      </c>
      <c r="S197" s="3">
        <v>3.6001522086999999E-2</v>
      </c>
      <c r="T197" s="3">
        <v>0.13361889823359999</v>
      </c>
      <c r="U197" s="3">
        <v>0.1140812039565</v>
      </c>
      <c r="V197" s="3">
        <v>0.51937285737210004</v>
      </c>
      <c r="W197" s="3">
        <v>4.09058036896E-2</v>
      </c>
      <c r="X197" s="3">
        <v>4.04545712828E-2</v>
      </c>
      <c r="Y197" s="3">
        <v>-0.1066579757318</v>
      </c>
      <c r="Z197" s="3">
        <v>2.4817725589000002E-3</v>
      </c>
      <c r="AA197" s="3">
        <v>0.1062108894626</v>
      </c>
      <c r="AB197" s="3">
        <v>0.1074281351082</v>
      </c>
      <c r="AC197" s="3">
        <v>0.33685759050890002</v>
      </c>
      <c r="AD197" s="3">
        <v>-8.2018952422000004E-3</v>
      </c>
      <c r="AE197" s="3">
        <v>-9.1001494058999995E-3</v>
      </c>
      <c r="AF197" s="3">
        <v>-0.57797730231980005</v>
      </c>
      <c r="AG197" s="3">
        <v>6.3629252369200001E-2</v>
      </c>
      <c r="AH197" s="3">
        <v>-0.64544865549230002</v>
      </c>
      <c r="AI197" s="3">
        <v>0.36962236261460002</v>
      </c>
      <c r="AJ197" s="3">
        <v>0.26029282705790002</v>
      </c>
      <c r="AK197" s="3">
        <v>-0.33732750179030002</v>
      </c>
      <c r="AL197" s="3">
        <v>-5.650135429E-2</v>
      </c>
      <c r="AM197" s="3">
        <v>0.38441863318640002</v>
      </c>
      <c r="AN197" s="3">
        <v>6.0172788220699998E-2</v>
      </c>
      <c r="AO197" s="3">
        <v>-0.35609679142270001</v>
      </c>
      <c r="AP197" s="3">
        <v>-0.92634426044719997</v>
      </c>
      <c r="AQ197" s="3">
        <v>-0.68286601516110002</v>
      </c>
      <c r="AR197" s="3">
        <v>0.40889954128</v>
      </c>
      <c r="AS197" s="3">
        <v>-1.5966143779999999E-3</v>
      </c>
      <c r="AT197" s="3">
        <v>3.9422899699999997E-5</v>
      </c>
      <c r="AU197" s="3">
        <v>-4.9902400000000004E-7</v>
      </c>
      <c r="AV197" s="3">
        <v>-0.31478731572110003</v>
      </c>
      <c r="AW197" s="3">
        <v>-0.09</v>
      </c>
    </row>
    <row r="198" spans="1:49" s="13" customFormat="1">
      <c r="A198">
        <v>5</v>
      </c>
      <c r="B198" t="s">
        <v>404</v>
      </c>
      <c r="C198">
        <v>301010104</v>
      </c>
      <c r="D198" t="s">
        <v>563</v>
      </c>
      <c r="E198" s="3">
        <v>-0.3642232431013</v>
      </c>
      <c r="F198" s="3">
        <v>0.50405850526329998</v>
      </c>
      <c r="G198" s="3">
        <v>0.17424831621100001</v>
      </c>
      <c r="H198" s="3">
        <v>-8.6394955635999998E-2</v>
      </c>
      <c r="I198" s="3">
        <v>8.83487095803E-2</v>
      </c>
      <c r="J198" s="3">
        <v>-0.45585493348200001</v>
      </c>
      <c r="K198" s="3">
        <v>-8.1610027333900007E-2</v>
      </c>
      <c r="L198" s="3">
        <v>3.9346965129999998E-3</v>
      </c>
      <c r="M198" s="3">
        <v>9.4767189699999997E-4</v>
      </c>
      <c r="N198" s="3">
        <v>3.0738889010800002E-2</v>
      </c>
      <c r="O198" s="3">
        <v>1.6696983176316</v>
      </c>
      <c r="P198" s="3">
        <v>0.38386266953749998</v>
      </c>
      <c r="Q198" s="3">
        <v>0.52213384646450001</v>
      </c>
      <c r="R198" s="3">
        <v>0.3664206719459</v>
      </c>
      <c r="S198" s="3">
        <v>5.4612756207399998E-2</v>
      </c>
      <c r="T198" s="3">
        <v>0.46814641810559998</v>
      </c>
      <c r="U198" s="3">
        <v>0.2998295127767</v>
      </c>
      <c r="V198" s="3">
        <v>-0.27480691503409999</v>
      </c>
      <c r="W198" s="3">
        <v>0</v>
      </c>
      <c r="X198" s="3">
        <v>1.9977119824E-3</v>
      </c>
      <c r="Y198" s="3">
        <v>0.1026283273703</v>
      </c>
      <c r="Z198" s="3">
        <v>9.1667508834000003E-2</v>
      </c>
      <c r="AA198" s="3">
        <v>0.1070847588153</v>
      </c>
      <c r="AB198" s="3">
        <v>0</v>
      </c>
      <c r="AC198" s="3">
        <v>9.5235781273100006E-2</v>
      </c>
      <c r="AD198" s="3">
        <v>-4.5873868617000001E-3</v>
      </c>
      <c r="AE198" s="3">
        <v>-8.8322015060000002E-4</v>
      </c>
      <c r="AF198" s="3">
        <v>-0.11681823866960001</v>
      </c>
      <c r="AG198" s="3">
        <v>2.7503089816999999E-3</v>
      </c>
      <c r="AH198" s="3">
        <v>-0.32145904236829997</v>
      </c>
      <c r="AI198" s="3">
        <v>8.1880164496700006E-2</v>
      </c>
      <c r="AJ198" s="3">
        <v>0.23665915925139999</v>
      </c>
      <c r="AK198" s="3">
        <v>0</v>
      </c>
      <c r="AL198" s="3">
        <v>-6.1502505704899998E-2</v>
      </c>
      <c r="AM198" s="3">
        <v>0</v>
      </c>
      <c r="AN198" s="3">
        <v>6.9910956020000005E-4</v>
      </c>
      <c r="AO198" s="3">
        <v>-2.2796968600000001E-5</v>
      </c>
      <c r="AP198" s="3">
        <v>-1.3852449588385001</v>
      </c>
      <c r="AQ198" s="3">
        <v>-0.6002587594894</v>
      </c>
      <c r="AR198" s="3">
        <v>7.5261276277000001E-3</v>
      </c>
      <c r="AS198" s="3">
        <v>-0.19984339810759999</v>
      </c>
      <c r="AT198" s="3">
        <v>-0.62544193879900001</v>
      </c>
      <c r="AU198" s="3">
        <v>-0.13314152521200001</v>
      </c>
      <c r="AV198" s="3">
        <v>0.29270811722939999</v>
      </c>
      <c r="AW198" s="3">
        <v>0.01</v>
      </c>
    </row>
    <row r="199" spans="1:49" s="13" customFormat="1">
      <c r="A199">
        <v>5</v>
      </c>
      <c r="B199" t="s">
        <v>404</v>
      </c>
      <c r="C199">
        <v>301010105</v>
      </c>
      <c r="D199" t="s">
        <v>564</v>
      </c>
      <c r="E199" s="3">
        <v>-9.2094709294199995E-2</v>
      </c>
      <c r="F199" s="3">
        <v>-0.29749635149850001</v>
      </c>
      <c r="G199" s="3">
        <v>-0.1954684514003</v>
      </c>
      <c r="H199" s="3">
        <v>-0.72737372188589999</v>
      </c>
      <c r="I199" s="3">
        <v>-0.52348482936509999</v>
      </c>
      <c r="J199" s="3">
        <v>0.32924612204569997</v>
      </c>
      <c r="K199" s="3">
        <v>6.6456124565200003E-2</v>
      </c>
      <c r="L199" s="3">
        <v>0.26372027629860001</v>
      </c>
      <c r="M199" s="3">
        <v>-0.30792779141710003</v>
      </c>
      <c r="N199" s="3">
        <v>0.62450160359149998</v>
      </c>
      <c r="O199" s="3">
        <v>0.51521254355330004</v>
      </c>
      <c r="P199" s="3">
        <v>0.73874709351659995</v>
      </c>
      <c r="Q199" s="3">
        <v>0.2491664948233</v>
      </c>
      <c r="R199" s="3">
        <v>-0.1036132908234</v>
      </c>
      <c r="S199" s="3">
        <v>0.1093224776704</v>
      </c>
      <c r="T199" s="3">
        <v>0.61343234778940003</v>
      </c>
      <c r="U199" s="3">
        <v>0.54716407559269997</v>
      </c>
      <c r="V199" s="3">
        <v>0.90977640586529995</v>
      </c>
      <c r="W199" s="3">
        <v>0.60373164910279997</v>
      </c>
      <c r="X199" s="3">
        <v>-9.4401064219300002E-2</v>
      </c>
      <c r="Y199" s="3">
        <v>7.0046946946200006E-2</v>
      </c>
      <c r="Z199" s="3">
        <v>6.0807219101299999E-2</v>
      </c>
      <c r="AA199" s="3">
        <v>0.1577217446717</v>
      </c>
      <c r="AB199" s="3">
        <v>0.18733602461429999</v>
      </c>
      <c r="AC199" s="3">
        <v>0.42932600728359999</v>
      </c>
      <c r="AD199" s="3">
        <v>0.17194541172559999</v>
      </c>
      <c r="AE199" s="3">
        <v>-0.46792616383079999</v>
      </c>
      <c r="AF199" s="3">
        <v>0.38056296755719998</v>
      </c>
      <c r="AG199" s="3">
        <v>2.34362469868E-2</v>
      </c>
      <c r="AH199" s="3">
        <v>-0.27098794454300001</v>
      </c>
      <c r="AI199" s="3">
        <v>-0.18169157237290001</v>
      </c>
      <c r="AJ199" s="3">
        <v>0.45821244736080002</v>
      </c>
      <c r="AK199" s="3">
        <v>-8.9500417443399996E-2</v>
      </c>
      <c r="AL199" s="3">
        <v>-0.60165288307160003</v>
      </c>
      <c r="AM199" s="3">
        <v>-0.86868788568910005</v>
      </c>
      <c r="AN199" s="3">
        <v>-0.1061744117953</v>
      </c>
      <c r="AO199" s="3">
        <v>0.36702152897410001</v>
      </c>
      <c r="AP199" s="3">
        <v>0.32975312558230002</v>
      </c>
      <c r="AQ199" s="3">
        <v>-0.35561360607140002</v>
      </c>
      <c r="AR199" s="3">
        <v>-0.17591094335650001</v>
      </c>
      <c r="AS199" s="3">
        <v>0.17088994436409999</v>
      </c>
      <c r="AT199" s="3">
        <v>-4.2609643691800002E-2</v>
      </c>
      <c r="AU199" s="3">
        <v>0.19032045892669999</v>
      </c>
      <c r="AV199" s="3">
        <v>-0.1759598517067</v>
      </c>
      <c r="AW199" s="3">
        <v>-0.53</v>
      </c>
    </row>
    <row r="200" spans="1:49" s="13" customFormat="1">
      <c r="A200">
        <v>5</v>
      </c>
      <c r="B200" t="s">
        <v>404</v>
      </c>
      <c r="C200">
        <v>301010106</v>
      </c>
      <c r="D200" t="s">
        <v>565</v>
      </c>
      <c r="E200" s="3">
        <v>0</v>
      </c>
      <c r="F200" s="3">
        <v>0</v>
      </c>
      <c r="G200" s="3">
        <v>0.2123353975933</v>
      </c>
      <c r="H200" s="3">
        <v>-1.4321087066744</v>
      </c>
      <c r="I200" s="3">
        <v>0.15021965266590001</v>
      </c>
      <c r="J200" s="3">
        <v>-1.7692549472050001</v>
      </c>
      <c r="K200" s="3">
        <v>-0.2165839962977</v>
      </c>
      <c r="L200" s="3">
        <v>0</v>
      </c>
      <c r="M200" s="3">
        <v>0</v>
      </c>
      <c r="N200" s="3">
        <v>0.1380034156369</v>
      </c>
      <c r="O200" s="3">
        <v>3.6003778017601</v>
      </c>
      <c r="P200" s="3">
        <v>-0.273843004005</v>
      </c>
      <c r="Q200" s="3">
        <v>1.71401337459E-2</v>
      </c>
      <c r="R200" s="3">
        <v>-1.9042779787E-3</v>
      </c>
      <c r="S200" s="3">
        <v>0</v>
      </c>
      <c r="T200" s="3">
        <v>0.3191708840884</v>
      </c>
      <c r="U200" s="3">
        <v>0</v>
      </c>
      <c r="V200" s="3">
        <v>1.1467941310484999</v>
      </c>
      <c r="W200" s="3">
        <v>0</v>
      </c>
      <c r="X200" s="3">
        <v>0.398792701714</v>
      </c>
      <c r="Y200" s="3">
        <v>0</v>
      </c>
      <c r="Z200" s="3">
        <v>1.5761071808845</v>
      </c>
      <c r="AA200" s="3">
        <v>0</v>
      </c>
      <c r="AB200" s="3">
        <v>0</v>
      </c>
      <c r="AC200" s="3">
        <v>0</v>
      </c>
      <c r="AD200" s="3">
        <v>0</v>
      </c>
      <c r="AE200" s="3">
        <v>-3.4063671075154001</v>
      </c>
      <c r="AF200" s="3">
        <v>0.17343702346959999</v>
      </c>
      <c r="AG200" s="3">
        <v>3.3472499899176</v>
      </c>
      <c r="AH200" s="3">
        <v>0</v>
      </c>
      <c r="AI200" s="3">
        <v>-1.661755179314</v>
      </c>
      <c r="AJ200" s="3">
        <v>0</v>
      </c>
      <c r="AK200" s="3">
        <v>0</v>
      </c>
      <c r="AL200" s="3">
        <v>0.35113185747440001</v>
      </c>
      <c r="AM200" s="3">
        <v>0.35613469340890003</v>
      </c>
      <c r="AN200" s="3">
        <v>0</v>
      </c>
      <c r="AO200" s="3">
        <v>0</v>
      </c>
      <c r="AP200" s="3">
        <v>-1.3123743199290001</v>
      </c>
      <c r="AQ200" s="3">
        <v>-2.7629955657320999</v>
      </c>
      <c r="AR200" s="3">
        <v>1.1191820259281999</v>
      </c>
      <c r="AS200" s="3">
        <v>0</v>
      </c>
      <c r="AT200" s="3">
        <v>-0.91754150876880003</v>
      </c>
      <c r="AU200" s="3">
        <v>-3.0563622657636</v>
      </c>
      <c r="AV200" s="3">
        <v>2.0972122602915002</v>
      </c>
      <c r="AW200" s="3">
        <v>0</v>
      </c>
    </row>
    <row r="201" spans="1:49" s="13" customFormat="1">
      <c r="A201">
        <v>4</v>
      </c>
      <c r="B201" t="s">
        <v>402</v>
      </c>
      <c r="C201">
        <v>3010102</v>
      </c>
      <c r="D201" t="s">
        <v>566</v>
      </c>
      <c r="E201" s="3">
        <v>-0.23502773700560001</v>
      </c>
      <c r="F201" s="3">
        <v>3.8440413367700002E-2</v>
      </c>
      <c r="G201" s="3">
        <v>-0.1040758228717</v>
      </c>
      <c r="H201" s="3">
        <v>-0.53504584139629996</v>
      </c>
      <c r="I201" s="3">
        <v>-0.5455198644907</v>
      </c>
      <c r="J201" s="3">
        <v>-0.10377169216770001</v>
      </c>
      <c r="K201" s="3">
        <v>-0.20684038485969999</v>
      </c>
      <c r="L201" s="3">
        <v>-2.1701237732999999E-2</v>
      </c>
      <c r="M201" s="3">
        <v>0.20306034887060001</v>
      </c>
      <c r="N201" s="3">
        <v>0.19857724179479999</v>
      </c>
      <c r="O201" s="3">
        <v>0.35150132711510002</v>
      </c>
      <c r="P201" s="3">
        <v>0.35902712508200002</v>
      </c>
      <c r="Q201" s="3">
        <v>-0.29636805777820002</v>
      </c>
      <c r="R201" s="3">
        <v>0.27162082105660001</v>
      </c>
      <c r="S201" s="3">
        <v>-0.4858911167221</v>
      </c>
      <c r="T201" s="3">
        <v>0.39687127785600002</v>
      </c>
      <c r="U201" s="3">
        <v>0.260006544575</v>
      </c>
      <c r="V201" s="3">
        <v>0.1791761077397</v>
      </c>
      <c r="W201" s="3">
        <v>0.1403349864182</v>
      </c>
      <c r="X201" s="3">
        <v>0.16173519683759999</v>
      </c>
      <c r="Y201" s="3">
        <v>3.4678186249499997E-2</v>
      </c>
      <c r="Z201" s="3">
        <v>-0.19832186190170001</v>
      </c>
      <c r="AA201" s="3">
        <v>-0.61375853230040001</v>
      </c>
      <c r="AB201" s="3">
        <v>-1.6263382817700001E-2</v>
      </c>
      <c r="AC201" s="3">
        <v>1.0653685878E-2</v>
      </c>
      <c r="AD201" s="3">
        <v>5.7178170397000003E-3</v>
      </c>
      <c r="AE201" s="3">
        <v>-8.8262286401499995E-2</v>
      </c>
      <c r="AF201" s="3">
        <v>9.9256684857899999E-2</v>
      </c>
      <c r="AG201" s="3">
        <v>2.3797524764399999E-2</v>
      </c>
      <c r="AH201" s="3">
        <v>-0.25965800234780001</v>
      </c>
      <c r="AI201" s="3">
        <v>-6.7883323531900006E-2</v>
      </c>
      <c r="AJ201" s="3">
        <v>0.12570179706039999</v>
      </c>
      <c r="AK201" s="3">
        <v>-0.20600865652950001</v>
      </c>
      <c r="AL201" s="3">
        <v>-0.27181833204529998</v>
      </c>
      <c r="AM201" s="3">
        <v>-0.2741599675752</v>
      </c>
      <c r="AN201" s="3">
        <v>2.6246888612900001E-2</v>
      </c>
      <c r="AO201" s="3">
        <v>8.5770645395299994E-2</v>
      </c>
      <c r="AP201" s="3">
        <v>-1.0768222741394</v>
      </c>
      <c r="AQ201" s="3">
        <v>-0.1158213695124</v>
      </c>
      <c r="AR201" s="3">
        <v>6.2343180217799998E-2</v>
      </c>
      <c r="AS201" s="3">
        <v>-0.53693895241349998</v>
      </c>
      <c r="AT201" s="3">
        <v>-0.27932416188159997</v>
      </c>
      <c r="AU201" s="3">
        <v>-0.35785033595240001</v>
      </c>
      <c r="AV201" s="3">
        <v>1.7265504834400001E-2</v>
      </c>
      <c r="AW201" s="3">
        <v>-0.03</v>
      </c>
    </row>
    <row r="202" spans="1:49" s="13" customFormat="1">
      <c r="A202">
        <v>5</v>
      </c>
      <c r="B202" t="s">
        <v>404</v>
      </c>
      <c r="C202">
        <v>301010201</v>
      </c>
      <c r="D202" t="s">
        <v>567</v>
      </c>
      <c r="E202" s="3">
        <v>-0.80178842404460005</v>
      </c>
      <c r="F202" s="3">
        <v>6.3336231280699998E-2</v>
      </c>
      <c r="G202" s="3">
        <v>1.4060326999799999E-2</v>
      </c>
      <c r="H202" s="3">
        <v>-0.71804772807520001</v>
      </c>
      <c r="I202" s="3">
        <v>-0.47715720251459998</v>
      </c>
      <c r="J202" s="3">
        <v>-0.31606259412389998</v>
      </c>
      <c r="K202" s="3">
        <v>0.15940248734590001</v>
      </c>
      <c r="L202" s="3">
        <v>0.13990630847650001</v>
      </c>
      <c r="M202" s="3">
        <v>6.3188421610599996E-2</v>
      </c>
      <c r="N202" s="3">
        <v>1.24424868684E-2</v>
      </c>
      <c r="O202" s="3">
        <v>3.25157125995E-2</v>
      </c>
      <c r="P202" s="3">
        <v>0.65214911703139999</v>
      </c>
      <c r="Q202" s="3">
        <v>-0.24969548344930001</v>
      </c>
      <c r="R202" s="3">
        <v>0.2206562349218</v>
      </c>
      <c r="S202" s="3">
        <v>-1.2463963438412999</v>
      </c>
      <c r="T202" s="3">
        <v>0.17243831263580001</v>
      </c>
      <c r="U202" s="3">
        <v>0.42043667160830001</v>
      </c>
      <c r="V202" s="3">
        <v>7.9605799360499996E-2</v>
      </c>
      <c r="W202" s="3">
        <v>6.7168734169999994E-2</v>
      </c>
      <c r="X202" s="3">
        <v>0.2109093692356</v>
      </c>
      <c r="Y202" s="3">
        <v>0.39048629375459998</v>
      </c>
      <c r="Z202" s="3">
        <v>0.34979347776480002</v>
      </c>
      <c r="AA202" s="3">
        <v>-1.6692616968042999</v>
      </c>
      <c r="AB202" s="3">
        <v>4.8057594322199998E-2</v>
      </c>
      <c r="AC202" s="3">
        <v>-2.0229711317E-3</v>
      </c>
      <c r="AD202" s="3">
        <v>-0.1082312758851</v>
      </c>
      <c r="AE202" s="3">
        <v>0.21061287433100001</v>
      </c>
      <c r="AF202" s="3">
        <v>-0.45642180445519998</v>
      </c>
      <c r="AG202" s="3">
        <v>8.0382036657699996E-2</v>
      </c>
      <c r="AH202" s="3">
        <v>-0.35542815359129998</v>
      </c>
      <c r="AI202" s="3">
        <v>0.1694148763802</v>
      </c>
      <c r="AJ202" s="3">
        <v>0.15151036235929999</v>
      </c>
      <c r="AK202" s="3">
        <v>-0.611897925259</v>
      </c>
      <c r="AL202" s="3">
        <v>-0.24511676576319999</v>
      </c>
      <c r="AM202" s="3">
        <v>8.0030702954000006E-3</v>
      </c>
      <c r="AN202" s="3">
        <v>0.10613500033370001</v>
      </c>
      <c r="AO202" s="3">
        <v>2.63921175823E-2</v>
      </c>
      <c r="AP202" s="3">
        <v>-0.84089572730259998</v>
      </c>
      <c r="AQ202" s="3">
        <v>-2.9950412874599999E-2</v>
      </c>
      <c r="AR202" s="3">
        <v>0.1082877882204</v>
      </c>
      <c r="AS202" s="3">
        <v>-0.63824798059400001</v>
      </c>
      <c r="AT202" s="3">
        <v>-0.37308347902799999</v>
      </c>
      <c r="AU202" s="3">
        <v>0.17158982538940001</v>
      </c>
      <c r="AV202" s="3">
        <v>-0.40901921130340002</v>
      </c>
      <c r="AW202" s="3">
        <v>0</v>
      </c>
    </row>
    <row r="203" spans="1:49" s="13" customFormat="1">
      <c r="A203">
        <v>5</v>
      </c>
      <c r="B203" t="s">
        <v>404</v>
      </c>
      <c r="C203">
        <v>301010202</v>
      </c>
      <c r="D203" t="s">
        <v>568</v>
      </c>
      <c r="E203" s="3">
        <v>3.9879680285899999E-2</v>
      </c>
      <c r="F203" s="3">
        <v>-2.2462694445000001E-3</v>
      </c>
      <c r="G203" s="3">
        <v>-4.8018502729999999E-4</v>
      </c>
      <c r="H203" s="3">
        <v>-0.91982427387150001</v>
      </c>
      <c r="I203" s="3">
        <v>-0.8123155285018</v>
      </c>
      <c r="J203" s="3">
        <v>0.50831161215529996</v>
      </c>
      <c r="K203" s="3">
        <v>-0.91053975100609996</v>
      </c>
      <c r="L203" s="3">
        <v>4.6521521348500003E-2</v>
      </c>
      <c r="M203" s="3">
        <v>2.4906981103199999E-2</v>
      </c>
      <c r="N203" s="3">
        <v>0.52993913771979995</v>
      </c>
      <c r="O203" s="3">
        <v>0.4509671918075</v>
      </c>
      <c r="P203" s="3">
        <v>0.36236293714380002</v>
      </c>
      <c r="Q203" s="3">
        <v>-0.52179073021919997</v>
      </c>
      <c r="R203" s="3">
        <v>0.25256010942599999</v>
      </c>
      <c r="S203" s="3">
        <v>-0.29636138432010001</v>
      </c>
      <c r="T203" s="3">
        <v>0.58895983010730002</v>
      </c>
      <c r="U203" s="3">
        <v>0.141142789326</v>
      </c>
      <c r="V203" s="3">
        <v>0.2225568909482</v>
      </c>
      <c r="W203" s="3">
        <v>2.8837937832E-3</v>
      </c>
      <c r="X203" s="3">
        <v>9.6507118221399998E-2</v>
      </c>
      <c r="Y203" s="3">
        <v>-0.31779626394690003</v>
      </c>
      <c r="Z203" s="3">
        <v>-0.96208925619090002</v>
      </c>
      <c r="AA203" s="3">
        <v>0</v>
      </c>
      <c r="AB203" s="3">
        <v>-0.10660246597049999</v>
      </c>
      <c r="AC203" s="3">
        <v>2.3054475554399999E-2</v>
      </c>
      <c r="AD203" s="3">
        <v>2.3551688151999999E-3</v>
      </c>
      <c r="AE203" s="3">
        <v>-0.38136932507299998</v>
      </c>
      <c r="AF203" s="3">
        <v>0.5275422481948</v>
      </c>
      <c r="AG203" s="3">
        <v>0.1116755340177</v>
      </c>
      <c r="AH203" s="3">
        <v>-1.16343946178E-2</v>
      </c>
      <c r="AI203" s="3">
        <v>-0.4816367908327</v>
      </c>
      <c r="AJ203" s="3">
        <v>0.50209371160439997</v>
      </c>
      <c r="AK203" s="3">
        <v>-3.3025594739999998E-4</v>
      </c>
      <c r="AL203" s="3">
        <v>-0.59744112225199997</v>
      </c>
      <c r="AM203" s="3">
        <v>-0.53926735602380005</v>
      </c>
      <c r="AN203" s="3">
        <v>1.6522518341299999E-2</v>
      </c>
      <c r="AO203" s="3">
        <v>1.6275893522600001E-2</v>
      </c>
      <c r="AP203" s="3">
        <v>-1.1837215079368999</v>
      </c>
      <c r="AQ203" s="3">
        <v>-4.2747534135000001E-2</v>
      </c>
      <c r="AR203" s="3">
        <v>0.10438270885299999</v>
      </c>
      <c r="AS203" s="3">
        <v>-0.67416255341190001</v>
      </c>
      <c r="AT203" s="3">
        <v>-0.27315314929160001</v>
      </c>
      <c r="AU203" s="3">
        <v>-1.0585287265454</v>
      </c>
      <c r="AV203" s="3">
        <v>0.50904552551860005</v>
      </c>
      <c r="AW203" s="3">
        <v>0</v>
      </c>
    </row>
    <row r="204" spans="1:49" s="13" customFormat="1">
      <c r="A204">
        <v>5</v>
      </c>
      <c r="B204" t="s">
        <v>404</v>
      </c>
      <c r="C204">
        <v>301010203</v>
      </c>
      <c r="D204" t="s">
        <v>569</v>
      </c>
      <c r="E204" s="3">
        <v>0</v>
      </c>
      <c r="F204" s="3">
        <v>0</v>
      </c>
      <c r="G204" s="3">
        <v>0</v>
      </c>
      <c r="H204" s="3">
        <v>0</v>
      </c>
      <c r="I204" s="3">
        <v>-1.0758250620548999</v>
      </c>
      <c r="J204" s="3">
        <v>-1.0314068234431</v>
      </c>
      <c r="K204" s="3">
        <v>0.89015759177169995</v>
      </c>
      <c r="L204" s="3">
        <v>-3.9379757234099998E-2</v>
      </c>
      <c r="M204" s="3">
        <v>-1.8816707914900001E-2</v>
      </c>
      <c r="N204" s="3">
        <v>-0.2798395984648</v>
      </c>
      <c r="O204" s="3">
        <v>0.87393901279240005</v>
      </c>
      <c r="P204" s="3">
        <v>-3.4040963366000002E-3</v>
      </c>
      <c r="Q204" s="3">
        <v>-0.32219937966290002</v>
      </c>
      <c r="R204" s="3">
        <v>0.1217145986799</v>
      </c>
      <c r="S204" s="3">
        <v>-0.42089046236349997</v>
      </c>
      <c r="T204" s="3">
        <v>0.64796316492869999</v>
      </c>
      <c r="U204" s="3">
        <v>0</v>
      </c>
      <c r="V204" s="3">
        <v>-4.4817837383999996E-3</v>
      </c>
      <c r="W204" s="3">
        <v>0.28445247063320001</v>
      </c>
      <c r="X204" s="3">
        <v>-5.177065024E-2</v>
      </c>
      <c r="Y204" s="3">
        <v>0</v>
      </c>
      <c r="Z204" s="3">
        <v>2.7747466704299999E-2</v>
      </c>
      <c r="AA204" s="3">
        <v>9.8731032259900001E-2</v>
      </c>
      <c r="AB204" s="3">
        <v>0</v>
      </c>
      <c r="AC204" s="3">
        <v>-2.4312385803E-3</v>
      </c>
      <c r="AD204" s="3">
        <v>-1.8160411909E-3</v>
      </c>
      <c r="AE204" s="3">
        <v>0.1538593841651</v>
      </c>
      <c r="AF204" s="3">
        <v>-8.4285344486000006E-3</v>
      </c>
      <c r="AG204" s="3">
        <v>-4.7108769829000002E-3</v>
      </c>
      <c r="AH204" s="3">
        <v>-0.45552276618420001</v>
      </c>
      <c r="AI204" s="3">
        <v>0.48024409444760002</v>
      </c>
      <c r="AJ204" s="3">
        <v>0</v>
      </c>
      <c r="AK204" s="3">
        <v>-1.77426702938E-2</v>
      </c>
      <c r="AL204" s="3">
        <v>0</v>
      </c>
      <c r="AM204" s="3">
        <v>-0.2944411483703</v>
      </c>
      <c r="AN204" s="3">
        <v>0</v>
      </c>
      <c r="AO204" s="3">
        <v>6.252589938E-3</v>
      </c>
      <c r="AP204" s="3">
        <v>-0.72205418408629995</v>
      </c>
      <c r="AQ204" s="3">
        <v>-1.549826636011</v>
      </c>
      <c r="AR204" s="3">
        <v>3.4716291310400001E-2</v>
      </c>
      <c r="AS204" s="3">
        <v>0</v>
      </c>
      <c r="AT204" s="3">
        <v>3.1173260512800002E-2</v>
      </c>
      <c r="AU204" s="3">
        <v>-6.2336611030000002E-4</v>
      </c>
      <c r="AV204" s="3">
        <v>-0.28852515255569999</v>
      </c>
      <c r="AW204" s="3">
        <v>-0.28000000000000003</v>
      </c>
    </row>
    <row r="205" spans="1:49" s="13" customFormat="1">
      <c r="A205">
        <v>5</v>
      </c>
      <c r="B205" t="s">
        <v>404</v>
      </c>
      <c r="C205">
        <v>301010204</v>
      </c>
      <c r="D205" t="s">
        <v>570</v>
      </c>
      <c r="E205" s="3">
        <v>0.15228268647179999</v>
      </c>
      <c r="F205" s="3">
        <v>0.1203224903839</v>
      </c>
      <c r="G205" s="3">
        <v>-0.1389218818221</v>
      </c>
      <c r="H205" s="3">
        <v>0.37580835179299998</v>
      </c>
      <c r="I205" s="3">
        <v>-5.9337020571999998E-3</v>
      </c>
      <c r="J205" s="3">
        <v>-0.27339112703219998</v>
      </c>
      <c r="K205" s="3">
        <v>0.1664585800808</v>
      </c>
      <c r="L205" s="3">
        <v>0.23344624275680001</v>
      </c>
      <c r="M205" s="3">
        <v>0.20212752342609999</v>
      </c>
      <c r="N205" s="3">
        <v>7.74415140976E-2</v>
      </c>
      <c r="O205" s="3">
        <v>-5.2030154809900003E-2</v>
      </c>
      <c r="P205" s="3">
        <v>-0.3151681739735</v>
      </c>
      <c r="Q205" s="3">
        <v>-3.0525791591099999E-2</v>
      </c>
      <c r="R205" s="3">
        <v>0.62173241778160004</v>
      </c>
      <c r="S205" s="3">
        <v>0.25129435845539999</v>
      </c>
      <c r="T205" s="3">
        <v>0.48204416190220001</v>
      </c>
      <c r="U205" s="3">
        <v>0.2442127593939</v>
      </c>
      <c r="V205" s="3">
        <v>0.44504878201890002</v>
      </c>
      <c r="W205" s="3">
        <v>0.56176281833929997</v>
      </c>
      <c r="X205" s="3">
        <v>0.39488715297100002</v>
      </c>
      <c r="Y205" s="3">
        <v>0.16516769411650001</v>
      </c>
      <c r="Z205" s="3">
        <v>0.20504994340730001</v>
      </c>
      <c r="AA205" s="3">
        <v>-0.35944188513519998</v>
      </c>
      <c r="AB205" s="3">
        <v>5.3117612336E-2</v>
      </c>
      <c r="AC205" s="3">
        <v>3.0331444936099999E-2</v>
      </c>
      <c r="AD205" s="3">
        <v>0.26518730697159998</v>
      </c>
      <c r="AE205" s="3">
        <v>-0.15754316074130001</v>
      </c>
      <c r="AF205" s="3">
        <v>0.34076086411439999</v>
      </c>
      <c r="AG205" s="3">
        <v>-0.29090033838149998</v>
      </c>
      <c r="AH205" s="3">
        <v>-0.22515647971649999</v>
      </c>
      <c r="AI205" s="3">
        <v>-0.34719278524969999</v>
      </c>
      <c r="AJ205" s="3">
        <v>0.5947604334355</v>
      </c>
      <c r="AK205" s="3">
        <v>-8.3670192982900002E-2</v>
      </c>
      <c r="AL205" s="3">
        <v>0.2463747573831</v>
      </c>
      <c r="AM205" s="3">
        <v>-0.6829494322538</v>
      </c>
      <c r="AN205" s="3">
        <v>-9.9532302321999999E-2</v>
      </c>
      <c r="AO205" s="3">
        <v>0.45298252337779998</v>
      </c>
      <c r="AP205" s="3">
        <v>-1.4699250602831</v>
      </c>
      <c r="AQ205" s="3">
        <v>0.3261408886387</v>
      </c>
      <c r="AR205" s="3">
        <v>-0.13183627761030001</v>
      </c>
      <c r="AS205" s="3">
        <v>-0.42985546737680003</v>
      </c>
      <c r="AT205" s="3">
        <v>0.13736541999650001</v>
      </c>
      <c r="AU205" s="3">
        <v>-8.6955423717599997E-2</v>
      </c>
      <c r="AV205" s="3">
        <v>-0.1234613527903</v>
      </c>
      <c r="AW205" s="3">
        <v>-0.06</v>
      </c>
    </row>
    <row r="206" spans="1:49" s="13" customFormat="1">
      <c r="A206">
        <v>5</v>
      </c>
      <c r="B206" t="s">
        <v>404</v>
      </c>
      <c r="C206">
        <v>301010205</v>
      </c>
      <c r="D206" t="s">
        <v>571</v>
      </c>
      <c r="E206" s="3">
        <v>0</v>
      </c>
      <c r="F206" s="3">
        <v>0</v>
      </c>
      <c r="G206" s="3">
        <v>-1.4741581925160001</v>
      </c>
      <c r="H206" s="3">
        <v>0.10247535872669999</v>
      </c>
      <c r="I206" s="3">
        <v>4.5734959072299998E-2</v>
      </c>
      <c r="J206" s="3">
        <v>-1.3140024206851999</v>
      </c>
      <c r="K206" s="3">
        <v>5.2922471442100001E-2</v>
      </c>
      <c r="L206" s="3">
        <v>-2.0228372267895001</v>
      </c>
      <c r="M206" s="3">
        <v>2.4679984279000999</v>
      </c>
      <c r="N206" s="3">
        <v>0</v>
      </c>
      <c r="O206" s="3">
        <v>1.9605088466594001</v>
      </c>
      <c r="P206" s="3">
        <v>0.80099124470799998</v>
      </c>
      <c r="Q206" s="3">
        <v>0.2428692817966</v>
      </c>
      <c r="R206" s="3">
        <v>-2.0212526244700001E-2</v>
      </c>
      <c r="S206" s="3">
        <v>0.66336933552959998</v>
      </c>
      <c r="T206" s="3">
        <v>-6.7230962783500006E-2</v>
      </c>
      <c r="U206" s="3">
        <v>0.46014776018440001</v>
      </c>
      <c r="V206" s="3">
        <v>0</v>
      </c>
      <c r="W206" s="3">
        <v>0.1915366221457</v>
      </c>
      <c r="X206" s="3">
        <v>-4.3038760284500002E-2</v>
      </c>
      <c r="Y206" s="3">
        <v>0</v>
      </c>
      <c r="Z206" s="3">
        <v>0.28246896973259999</v>
      </c>
      <c r="AA206" s="3">
        <v>-1.2263194783199999E-2</v>
      </c>
      <c r="AB206" s="3">
        <v>0</v>
      </c>
      <c r="AC206" s="3">
        <v>-3.1736942653300002E-2</v>
      </c>
      <c r="AD206" s="3">
        <v>3.023091398E-3</v>
      </c>
      <c r="AE206" s="3">
        <v>0</v>
      </c>
      <c r="AF206" s="3">
        <v>3.8723980388000001E-3</v>
      </c>
      <c r="AG206" s="3">
        <v>-2.8683833409999998E-4</v>
      </c>
      <c r="AH206" s="3">
        <v>-1.1441327350354</v>
      </c>
      <c r="AI206" s="3">
        <v>1.3162328600427</v>
      </c>
      <c r="AJ206" s="3">
        <v>-3.3686337838831002</v>
      </c>
      <c r="AK206" s="3">
        <v>0.2157843124029</v>
      </c>
      <c r="AL206" s="3">
        <v>0</v>
      </c>
      <c r="AM206" s="3">
        <v>0.93336970540700004</v>
      </c>
      <c r="AN206" s="3">
        <v>0</v>
      </c>
      <c r="AO206" s="3">
        <v>0</v>
      </c>
      <c r="AP206" s="3">
        <v>-1.1045695876818999</v>
      </c>
      <c r="AQ206" s="3">
        <v>-0.52302193351299997</v>
      </c>
      <c r="AR206" s="3">
        <v>7.5941727738399994E-2</v>
      </c>
      <c r="AS206" s="3">
        <v>0</v>
      </c>
      <c r="AT206" s="3">
        <v>-1.2258270904604001</v>
      </c>
      <c r="AU206" s="3">
        <v>0</v>
      </c>
      <c r="AV206" s="3">
        <v>4.2540160262300002E-2</v>
      </c>
      <c r="AW206" s="3">
        <v>0</v>
      </c>
    </row>
    <row r="207" spans="1:49" s="13" customFormat="1">
      <c r="A207">
        <v>4</v>
      </c>
      <c r="B207" t="s">
        <v>402</v>
      </c>
      <c r="C207">
        <v>3010103</v>
      </c>
      <c r="D207" t="s">
        <v>572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-3.5158983043012002</v>
      </c>
      <c r="K207" s="3">
        <v>-5.9398942987126002</v>
      </c>
      <c r="L207" s="3">
        <v>0.47215875552140002</v>
      </c>
      <c r="M207" s="3">
        <v>0.40457125948119999</v>
      </c>
      <c r="N207" s="3">
        <v>0</v>
      </c>
      <c r="O207" s="3">
        <v>2.4299961422454999</v>
      </c>
      <c r="P207" s="3">
        <v>0</v>
      </c>
      <c r="Q207" s="3">
        <v>8.6225487267999994E-3</v>
      </c>
      <c r="R207" s="3">
        <v>-5.8276271032999998E-3</v>
      </c>
      <c r="S207" s="3">
        <v>7.7704260770000005E-4</v>
      </c>
      <c r="T207" s="3">
        <v>0</v>
      </c>
      <c r="U207" s="3">
        <v>0</v>
      </c>
      <c r="V207" s="3">
        <v>0</v>
      </c>
      <c r="W207" s="3">
        <v>1.4520704438245</v>
      </c>
      <c r="X207" s="3">
        <v>-0.15163532350450001</v>
      </c>
      <c r="Y207" s="3">
        <v>0.4317425860222</v>
      </c>
      <c r="Z207" s="3">
        <v>0</v>
      </c>
      <c r="AA207" s="3">
        <v>-2.0558274237587</v>
      </c>
      <c r="AB207" s="3">
        <v>0.81810962464049997</v>
      </c>
      <c r="AC207" s="3">
        <v>0</v>
      </c>
      <c r="AD207" s="3">
        <v>0</v>
      </c>
      <c r="AE207" s="3">
        <v>0</v>
      </c>
      <c r="AF207" s="3">
        <v>-0.21908638231079999</v>
      </c>
      <c r="AG207" s="3">
        <v>9.9698936714000003E-3</v>
      </c>
      <c r="AH207" s="3">
        <v>-1.3605740017740999</v>
      </c>
      <c r="AI207" s="3">
        <v>1.448805264762</v>
      </c>
      <c r="AJ207" s="3">
        <v>-6.8472278565000003E-2</v>
      </c>
      <c r="AK207" s="3">
        <v>3.1134908107000002E-3</v>
      </c>
      <c r="AL207" s="3">
        <v>0</v>
      </c>
      <c r="AM207" s="3">
        <v>2.8427486310999999E-3</v>
      </c>
      <c r="AN207" s="3">
        <v>0</v>
      </c>
      <c r="AO207" s="3">
        <v>-0.34690090313369998</v>
      </c>
      <c r="AP207" s="3">
        <v>-3.1477846209924998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-2.4900000000000002</v>
      </c>
    </row>
    <row r="208" spans="1:49" s="13" customFormat="1">
      <c r="A208">
        <v>5</v>
      </c>
      <c r="B208" t="s">
        <v>404</v>
      </c>
      <c r="C208">
        <v>301010301</v>
      </c>
      <c r="D208" t="s">
        <v>573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-3.5158983043012002</v>
      </c>
      <c r="K208" s="3">
        <v>-5.9398942987126002</v>
      </c>
      <c r="L208" s="3">
        <v>0.47215875552140002</v>
      </c>
      <c r="M208" s="3">
        <v>0.40457125948119999</v>
      </c>
      <c r="N208" s="3">
        <v>0</v>
      </c>
      <c r="O208" s="3">
        <v>2.4299961422454999</v>
      </c>
      <c r="P208" s="3">
        <v>0</v>
      </c>
      <c r="Q208" s="3">
        <v>8.6225487267999994E-3</v>
      </c>
      <c r="R208" s="3">
        <v>-5.8276271032999998E-3</v>
      </c>
      <c r="S208" s="3">
        <v>7.7704260770000005E-4</v>
      </c>
      <c r="T208" s="3">
        <v>0</v>
      </c>
      <c r="U208" s="3">
        <v>0</v>
      </c>
      <c r="V208" s="3">
        <v>0</v>
      </c>
      <c r="W208" s="3">
        <v>1.4520704438245</v>
      </c>
      <c r="X208" s="3">
        <v>-0.15163532350450001</v>
      </c>
      <c r="Y208" s="3">
        <v>0.4317425860222</v>
      </c>
      <c r="Z208" s="3">
        <v>0</v>
      </c>
      <c r="AA208" s="3">
        <v>-2.0558274237587</v>
      </c>
      <c r="AB208" s="3">
        <v>0.81810962464049997</v>
      </c>
      <c r="AC208" s="3">
        <v>0</v>
      </c>
      <c r="AD208" s="3">
        <v>0</v>
      </c>
      <c r="AE208" s="3">
        <v>0</v>
      </c>
      <c r="AF208" s="3">
        <v>-0.21908638231079999</v>
      </c>
      <c r="AG208" s="3">
        <v>9.9698936714000003E-3</v>
      </c>
      <c r="AH208" s="3">
        <v>-1.3605740017740999</v>
      </c>
      <c r="AI208" s="3">
        <v>1.448805264762</v>
      </c>
      <c r="AJ208" s="3">
        <v>-6.8472278565000003E-2</v>
      </c>
      <c r="AK208" s="3">
        <v>3.1134908107000002E-3</v>
      </c>
      <c r="AL208" s="3">
        <v>0</v>
      </c>
      <c r="AM208" s="3">
        <v>2.8427486310999999E-3</v>
      </c>
      <c r="AN208" s="3">
        <v>0</v>
      </c>
      <c r="AO208" s="3">
        <v>-0.34690090313369998</v>
      </c>
      <c r="AP208" s="3">
        <v>-3.1477846209924998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-2.4900000000000002</v>
      </c>
    </row>
    <row r="209" spans="1:49" s="13" customFormat="1">
      <c r="A209">
        <v>2</v>
      </c>
      <c r="B209" t="s">
        <v>398</v>
      </c>
      <c r="C209">
        <v>302</v>
      </c>
      <c r="D209" t="s">
        <v>574</v>
      </c>
      <c r="E209" s="3">
        <v>-0.18297417516889999</v>
      </c>
      <c r="F209" s="3">
        <v>-1.2648538395255999</v>
      </c>
      <c r="G209" s="3">
        <v>0.25847058654510002</v>
      </c>
      <c r="H209" s="3">
        <v>-1.0904217432119001</v>
      </c>
      <c r="I209" s="3">
        <v>5.4812202758000002E-3</v>
      </c>
      <c r="J209" s="3">
        <v>6.5965034948199996E-2</v>
      </c>
      <c r="K209" s="3">
        <v>-0.48874243815980001</v>
      </c>
      <c r="L209" s="3">
        <v>0.63198902991700001</v>
      </c>
      <c r="M209" s="3">
        <v>-0.1639622449708</v>
      </c>
      <c r="N209" s="3">
        <v>0.20513685178589999</v>
      </c>
      <c r="O209" s="3">
        <v>0.48735788502380001</v>
      </c>
      <c r="P209" s="3">
        <v>-0.23084233537509999</v>
      </c>
      <c r="Q209" s="3">
        <v>0.128885249748</v>
      </c>
      <c r="R209" s="3">
        <v>0.1003516469809</v>
      </c>
      <c r="S209" s="3">
        <v>-1.1545653145820001</v>
      </c>
      <c r="T209" s="3">
        <v>1.0444369417673001</v>
      </c>
      <c r="U209" s="3">
        <v>-1.0672422293459001</v>
      </c>
      <c r="V209" s="3">
        <v>-0.60954033899250004</v>
      </c>
      <c r="W209" s="3">
        <v>-0.1099348196499</v>
      </c>
      <c r="X209" s="3">
        <v>0.53197423255130005</v>
      </c>
      <c r="Y209" s="3">
        <v>-1.2757668406033</v>
      </c>
      <c r="Z209" s="3">
        <v>5.1337462299900001E-2</v>
      </c>
      <c r="AA209" s="3">
        <v>0.14633257784119999</v>
      </c>
      <c r="AB209" s="3">
        <v>0.39444546020209997</v>
      </c>
      <c r="AC209" s="3">
        <v>-1.0345390018945</v>
      </c>
      <c r="AD209" s="3">
        <v>-1.1541985384025999</v>
      </c>
      <c r="AE209" s="3">
        <v>-0.41554898820370001</v>
      </c>
      <c r="AF209" s="3">
        <v>-0.12589033802890001</v>
      </c>
      <c r="AG209" s="3">
        <v>0.38543458787419999</v>
      </c>
      <c r="AH209" s="3">
        <v>0.28790952117660001</v>
      </c>
      <c r="AI209" s="3">
        <v>-0.19073370954159999</v>
      </c>
      <c r="AJ209" s="3">
        <v>-0.71821827686609996</v>
      </c>
      <c r="AK209" s="3">
        <v>-0.87670383865269996</v>
      </c>
      <c r="AL209" s="3">
        <v>-0.62886355452300002</v>
      </c>
      <c r="AM209" s="3">
        <v>0.41521070792230003</v>
      </c>
      <c r="AN209" s="3">
        <v>-0.45848678064580001</v>
      </c>
      <c r="AO209" s="3">
        <v>-8.9987506299500003E-2</v>
      </c>
      <c r="AP209" s="3">
        <v>-2.4076181428846</v>
      </c>
      <c r="AQ209" s="3">
        <v>-0.89505983071549999</v>
      </c>
      <c r="AR209" s="3">
        <v>0.1088404477654</v>
      </c>
      <c r="AS209" s="3">
        <v>-0.69448821829609997</v>
      </c>
      <c r="AT209" s="3">
        <v>-1.7840257799318</v>
      </c>
      <c r="AU209" s="3">
        <v>-0.1842120598824</v>
      </c>
      <c r="AV209" s="3">
        <v>-0.54504156391439995</v>
      </c>
      <c r="AW209" s="3">
        <v>-0.34</v>
      </c>
    </row>
    <row r="210" spans="1:49" s="13" customFormat="1">
      <c r="A210">
        <v>3</v>
      </c>
      <c r="B210" t="s">
        <v>400</v>
      </c>
      <c r="C210">
        <v>30201</v>
      </c>
      <c r="D210" t="s">
        <v>574</v>
      </c>
      <c r="E210" s="3">
        <v>-0.18297417516889999</v>
      </c>
      <c r="F210" s="3">
        <v>-1.2648538395255999</v>
      </c>
      <c r="G210" s="3">
        <v>0.25847058654510002</v>
      </c>
      <c r="H210" s="3">
        <v>-1.0904217432119001</v>
      </c>
      <c r="I210" s="3">
        <v>5.4812202758000002E-3</v>
      </c>
      <c r="J210" s="3">
        <v>6.5965034948199996E-2</v>
      </c>
      <c r="K210" s="3">
        <v>-0.48874243815980001</v>
      </c>
      <c r="L210" s="3">
        <v>0.63198902991700001</v>
      </c>
      <c r="M210" s="3">
        <v>-0.1639622449708</v>
      </c>
      <c r="N210" s="3">
        <v>0.20513685178589999</v>
      </c>
      <c r="O210" s="3">
        <v>0.48735788502380001</v>
      </c>
      <c r="P210" s="3">
        <v>-0.23084233537509999</v>
      </c>
      <c r="Q210" s="3">
        <v>0.128885249748</v>
      </c>
      <c r="R210" s="3">
        <v>0.1003516469809</v>
      </c>
      <c r="S210" s="3">
        <v>-1.1545653145820001</v>
      </c>
      <c r="T210" s="3">
        <v>1.0444369417673001</v>
      </c>
      <c r="U210" s="3">
        <v>-1.0672422293459001</v>
      </c>
      <c r="V210" s="3">
        <v>-0.60954033899250004</v>
      </c>
      <c r="W210" s="3">
        <v>-0.1099348196499</v>
      </c>
      <c r="X210" s="3">
        <v>0.53197423255130005</v>
      </c>
      <c r="Y210" s="3">
        <v>-1.2757668406033</v>
      </c>
      <c r="Z210" s="3">
        <v>5.1337462299900001E-2</v>
      </c>
      <c r="AA210" s="3">
        <v>0.14633257784119999</v>
      </c>
      <c r="AB210" s="3">
        <v>0.39444546020209997</v>
      </c>
      <c r="AC210" s="3">
        <v>-1.0345390018945</v>
      </c>
      <c r="AD210" s="3">
        <v>-1.1541985384025999</v>
      </c>
      <c r="AE210" s="3">
        <v>-0.41554898820370001</v>
      </c>
      <c r="AF210" s="3">
        <v>-0.12589033802890001</v>
      </c>
      <c r="AG210" s="3">
        <v>0.38543458787419999</v>
      </c>
      <c r="AH210" s="3">
        <v>0.28790952117660001</v>
      </c>
      <c r="AI210" s="3">
        <v>-0.19073370954159999</v>
      </c>
      <c r="AJ210" s="3">
        <v>-0.71821827686609996</v>
      </c>
      <c r="AK210" s="3">
        <v>-0.87670383865269996</v>
      </c>
      <c r="AL210" s="3">
        <v>-0.62886355452300002</v>
      </c>
      <c r="AM210" s="3">
        <v>0.41521070792230003</v>
      </c>
      <c r="AN210" s="3">
        <v>-0.45848678064580001</v>
      </c>
      <c r="AO210" s="3">
        <v>-8.9987506299500003E-2</v>
      </c>
      <c r="AP210" s="3">
        <v>-2.4076181428846</v>
      </c>
      <c r="AQ210" s="3">
        <v>-0.89505983071549999</v>
      </c>
      <c r="AR210" s="3">
        <v>0.1088404477654</v>
      </c>
      <c r="AS210" s="3">
        <v>-0.69448821829609997</v>
      </c>
      <c r="AT210" s="3">
        <v>-1.7840257799318</v>
      </c>
      <c r="AU210" s="3">
        <v>-0.1842120598824</v>
      </c>
      <c r="AV210" s="3">
        <v>-0.54504156391439995</v>
      </c>
      <c r="AW210" s="3">
        <v>-0.34</v>
      </c>
    </row>
    <row r="211" spans="1:49" s="13" customFormat="1">
      <c r="A211">
        <v>4</v>
      </c>
      <c r="B211" t="s">
        <v>402</v>
      </c>
      <c r="C211">
        <v>3020101</v>
      </c>
      <c r="D211" t="s">
        <v>575</v>
      </c>
      <c r="E211" s="3">
        <v>-8.0685917895600007E-2</v>
      </c>
      <c r="F211" s="3">
        <v>-1.7987263791865999</v>
      </c>
      <c r="G211" s="3">
        <v>0.79411974863680002</v>
      </c>
      <c r="H211" s="3">
        <v>-1.3016307107601</v>
      </c>
      <c r="I211" s="3">
        <v>6.0762502243500001E-2</v>
      </c>
      <c r="J211" s="3">
        <v>0.75549722715519996</v>
      </c>
      <c r="K211" s="3">
        <v>-0.41761471427090002</v>
      </c>
      <c r="L211" s="3">
        <v>1.0163360257234</v>
      </c>
      <c r="M211" s="3">
        <v>0.22626867241330001</v>
      </c>
      <c r="N211" s="3">
        <v>0.21431167714829999</v>
      </c>
      <c r="O211" s="3">
        <v>1.3248049573723</v>
      </c>
      <c r="P211" s="3">
        <v>0.1189239735876</v>
      </c>
      <c r="Q211" s="3">
        <v>-2.3205420276700001E-2</v>
      </c>
      <c r="R211" s="3">
        <v>2.4442231994299998E-2</v>
      </c>
      <c r="S211" s="3">
        <v>-0.9430821075686</v>
      </c>
      <c r="T211" s="3">
        <v>0.56629988946880006</v>
      </c>
      <c r="U211" s="3">
        <v>-1.1883609197478999</v>
      </c>
      <c r="V211" s="3">
        <v>-6.1291014586200003E-2</v>
      </c>
      <c r="W211" s="3">
        <v>-0.15433213218440001</v>
      </c>
      <c r="X211" s="3">
        <v>0.57202586333500005</v>
      </c>
      <c r="Y211" s="3">
        <v>-1.5861322346593001</v>
      </c>
      <c r="Z211" s="3">
        <v>-0.1377390171298</v>
      </c>
      <c r="AA211" s="3">
        <v>0.3763632894501</v>
      </c>
      <c r="AB211" s="3">
        <v>0.40917825653000001</v>
      </c>
      <c r="AC211" s="3">
        <v>-1.0988581760677001</v>
      </c>
      <c r="AD211" s="3">
        <v>-1.2728551862888999</v>
      </c>
      <c r="AE211" s="3">
        <v>-0.79366695324030001</v>
      </c>
      <c r="AF211" s="3">
        <v>0.2056083855876</v>
      </c>
      <c r="AG211" s="3">
        <v>0.43542293852800001</v>
      </c>
      <c r="AH211" s="3">
        <v>0.29715019207260002</v>
      </c>
      <c r="AI211" s="3">
        <v>6.1095711203499999E-2</v>
      </c>
      <c r="AJ211" s="3">
        <v>-0.99583523581050004</v>
      </c>
      <c r="AK211" s="3">
        <v>-0.30605150888400001</v>
      </c>
      <c r="AL211" s="3">
        <v>-0.52490397298299996</v>
      </c>
      <c r="AM211" s="3">
        <v>-5.8518279951000002E-3</v>
      </c>
      <c r="AN211" s="3">
        <v>-0.7547673884817</v>
      </c>
      <c r="AO211" s="3">
        <v>-0.35079850800930001</v>
      </c>
      <c r="AP211" s="3">
        <v>-1.6453524848667</v>
      </c>
      <c r="AQ211" s="3">
        <v>-1.5042984393511001</v>
      </c>
      <c r="AR211" s="3">
        <v>0.2347724228119</v>
      </c>
      <c r="AS211" s="3">
        <v>-7.2750254070000006E-2</v>
      </c>
      <c r="AT211" s="3">
        <v>-3.1077144243412</v>
      </c>
      <c r="AU211" s="3">
        <v>-9.4560340268199997E-2</v>
      </c>
      <c r="AV211" s="3">
        <v>-0.97210858488469998</v>
      </c>
      <c r="AW211" s="3">
        <v>-0.26</v>
      </c>
    </row>
    <row r="212" spans="1:49" s="13" customFormat="1">
      <c r="A212">
        <v>5</v>
      </c>
      <c r="B212" t="s">
        <v>404</v>
      </c>
      <c r="C212">
        <v>302010101</v>
      </c>
      <c r="D212" t="s">
        <v>576</v>
      </c>
      <c r="E212" s="3">
        <v>-0.18207962196060001</v>
      </c>
      <c r="F212" s="3">
        <v>-0.4579462973624</v>
      </c>
      <c r="G212" s="3">
        <v>-0.140493503592</v>
      </c>
      <c r="H212" s="3">
        <v>-2.9605915682506998</v>
      </c>
      <c r="I212" s="3">
        <v>0.1398792165801</v>
      </c>
      <c r="J212" s="3">
        <v>-7.8483707093300006E-2</v>
      </c>
      <c r="K212" s="3">
        <v>-0.87470559584249996</v>
      </c>
      <c r="L212" s="3">
        <v>1.9335417006369</v>
      </c>
      <c r="M212" s="3">
        <v>-0.14438232431270001</v>
      </c>
      <c r="N212" s="3">
        <v>0.23622953064829999</v>
      </c>
      <c r="O212" s="3">
        <v>1.4870232018269001</v>
      </c>
      <c r="P212" s="3">
        <v>-0.2306854057944</v>
      </c>
      <c r="Q212" s="3">
        <v>0.12864670675010001</v>
      </c>
      <c r="R212" s="3">
        <v>5.4174049854599997E-2</v>
      </c>
      <c r="S212" s="3">
        <v>-0.48023772385300001</v>
      </c>
      <c r="T212" s="3">
        <v>0.41629319741839999</v>
      </c>
      <c r="U212" s="3">
        <v>-0.13667539639330001</v>
      </c>
      <c r="V212" s="3">
        <v>-0.31591780746690001</v>
      </c>
      <c r="W212" s="3">
        <v>-0.55254546393259996</v>
      </c>
      <c r="X212" s="3">
        <v>0.68925464108379997</v>
      </c>
      <c r="Y212" s="3">
        <v>-2.2279660247605002</v>
      </c>
      <c r="Z212" s="3">
        <v>-0.19116017320119999</v>
      </c>
      <c r="AA212" s="3">
        <v>0.20925018385419999</v>
      </c>
      <c r="AB212" s="3">
        <v>0.25654902672070001</v>
      </c>
      <c r="AC212" s="3">
        <v>-1.2671336582546999</v>
      </c>
      <c r="AD212" s="3">
        <v>-6.71153752937E-2</v>
      </c>
      <c r="AE212" s="3">
        <v>-0.40309367688519998</v>
      </c>
      <c r="AF212" s="3">
        <v>0.34620253790409999</v>
      </c>
      <c r="AG212" s="3">
        <v>0.98198749576309996</v>
      </c>
      <c r="AH212" s="3">
        <v>0.1836666990984</v>
      </c>
      <c r="AI212" s="3">
        <v>0.13817564040380001</v>
      </c>
      <c r="AJ212" s="3">
        <v>-0.16010708945089999</v>
      </c>
      <c r="AK212" s="3">
        <v>-7.2326698514900006E-2</v>
      </c>
      <c r="AL212" s="3">
        <v>-0.35172612094299999</v>
      </c>
      <c r="AM212" s="3">
        <v>-1.3060351308800001E-2</v>
      </c>
      <c r="AN212" s="3">
        <v>-0.199433625837</v>
      </c>
      <c r="AO212" s="3">
        <v>0.1194927547451</v>
      </c>
      <c r="AP212" s="3">
        <v>-0.95425559685039996</v>
      </c>
      <c r="AQ212" s="3">
        <v>-1.1301405787820999</v>
      </c>
      <c r="AR212" s="3">
        <v>0.4587026545915</v>
      </c>
      <c r="AS212" s="3">
        <v>-0.15863690614109999</v>
      </c>
      <c r="AT212" s="3">
        <v>-3.2933880572484</v>
      </c>
      <c r="AU212" s="3">
        <v>0.2647988934255</v>
      </c>
      <c r="AV212" s="3">
        <v>-1.49676864567E-2</v>
      </c>
      <c r="AW212" s="3">
        <v>-0.94</v>
      </c>
    </row>
    <row r="213" spans="1:49" s="13" customFormat="1">
      <c r="A213">
        <v>5</v>
      </c>
      <c r="B213" t="s">
        <v>404</v>
      </c>
      <c r="C213">
        <v>302010102</v>
      </c>
      <c r="D213" t="s">
        <v>577</v>
      </c>
      <c r="E213" s="3">
        <v>0</v>
      </c>
      <c r="F213" s="3">
        <v>-2.8637342619421999</v>
      </c>
      <c r="G213" s="3">
        <v>1.5548880354490999</v>
      </c>
      <c r="H213" s="3">
        <v>2.62075811226E-2</v>
      </c>
      <c r="I213" s="3">
        <v>-6.7189896160000002E-4</v>
      </c>
      <c r="J213" s="3">
        <v>1.4039964950771999</v>
      </c>
      <c r="K213" s="3">
        <v>-6.7379451743000002E-2</v>
      </c>
      <c r="L213" s="3">
        <v>0.31922611155570002</v>
      </c>
      <c r="M213" s="3">
        <v>0.51251019894049998</v>
      </c>
      <c r="N213" s="3">
        <v>0.1974958641158</v>
      </c>
      <c r="O213" s="3">
        <v>1.2002997828194999</v>
      </c>
      <c r="P213" s="3">
        <v>0.38801517326480001</v>
      </c>
      <c r="Q213" s="3">
        <v>-0.13936430137280001</v>
      </c>
      <c r="R213" s="3">
        <v>1.6379173717E-3</v>
      </c>
      <c r="S213" s="3">
        <v>-1.2982704117535</v>
      </c>
      <c r="T213" s="3">
        <v>0.68236958879700005</v>
      </c>
      <c r="U213" s="3">
        <v>-1.9999662274307</v>
      </c>
      <c r="V213" s="3">
        <v>0.1389453158101</v>
      </c>
      <c r="W213" s="3">
        <v>0.1573969887819</v>
      </c>
      <c r="X213" s="3">
        <v>0.480907384986</v>
      </c>
      <c r="Y213" s="3">
        <v>-1.0862192967394</v>
      </c>
      <c r="Z213" s="3">
        <v>-9.6610511539999999E-2</v>
      </c>
      <c r="AA213" s="3">
        <v>0.50490052102380001</v>
      </c>
      <c r="AB213" s="3">
        <v>0.526229685226</v>
      </c>
      <c r="AC213" s="3">
        <v>-0.97015383155049995</v>
      </c>
      <c r="AD213" s="3">
        <v>-2.1922913993874</v>
      </c>
      <c r="AE213" s="3">
        <v>-1.0979696971252999</v>
      </c>
      <c r="AF213" s="3">
        <v>9.5299310626900002E-2</v>
      </c>
      <c r="AG213" s="3">
        <v>5.5177267049999999E-3</v>
      </c>
      <c r="AH213" s="3">
        <v>0.38728320540420003</v>
      </c>
      <c r="AI213" s="3">
        <v>0</v>
      </c>
      <c r="AJ213" s="3">
        <v>-1.6591720819325999</v>
      </c>
      <c r="AK213" s="3">
        <v>-0.49439219793779998</v>
      </c>
      <c r="AL213" s="3">
        <v>-0.66504648771670005</v>
      </c>
      <c r="AM213" s="3">
        <v>0</v>
      </c>
      <c r="AN213" s="3">
        <v>-1.205524512088</v>
      </c>
      <c r="AO213" s="3">
        <v>-0.73641515782860001</v>
      </c>
      <c r="AP213" s="3">
        <v>-2.2169054596260001</v>
      </c>
      <c r="AQ213" s="3">
        <v>-1.8177312584411001</v>
      </c>
      <c r="AR213" s="3">
        <v>4.5871892046799999E-2</v>
      </c>
      <c r="AS213" s="3">
        <v>0</v>
      </c>
      <c r="AT213" s="3">
        <v>-2.9506891441541998</v>
      </c>
      <c r="AU213" s="3">
        <v>-0.39739938182880002</v>
      </c>
      <c r="AV213" s="3">
        <v>-1.7840725160841999</v>
      </c>
      <c r="AW213" s="3">
        <v>0.33</v>
      </c>
    </row>
    <row r="214" spans="1:49" s="13" customFormat="1">
      <c r="A214">
        <v>4</v>
      </c>
      <c r="B214" t="s">
        <v>402</v>
      </c>
      <c r="C214">
        <v>3020102</v>
      </c>
      <c r="D214" t="s">
        <v>578</v>
      </c>
      <c r="E214" s="3">
        <v>-0.36349855320410002</v>
      </c>
      <c r="F214" s="3">
        <v>-0.95769529919789997</v>
      </c>
      <c r="G214" s="3">
        <v>-0.30046528410750001</v>
      </c>
      <c r="H214" s="3">
        <v>-1.2433298148045999</v>
      </c>
      <c r="I214" s="3">
        <v>-4.3403093081400002E-2</v>
      </c>
      <c r="J214" s="3">
        <v>-7.3656250957299996E-2</v>
      </c>
      <c r="K214" s="3">
        <v>-0.1275314791945</v>
      </c>
      <c r="L214" s="3">
        <v>-7.8892078249499994E-2</v>
      </c>
      <c r="M214" s="3">
        <v>-0.67816204911040001</v>
      </c>
      <c r="N214" s="3">
        <v>0.32386366679529999</v>
      </c>
      <c r="O214" s="3">
        <v>-0.19827398476069999</v>
      </c>
      <c r="P214" s="3">
        <v>-0.24192485066050001</v>
      </c>
      <c r="Q214" s="3">
        <v>0.46148071182189998</v>
      </c>
      <c r="R214" s="3">
        <v>-0.2465758524152</v>
      </c>
      <c r="S214" s="3">
        <v>-1.3499265233944</v>
      </c>
      <c r="T214" s="3">
        <v>1.6823857184572</v>
      </c>
      <c r="U214" s="3">
        <v>-1.1680454699444001</v>
      </c>
      <c r="V214" s="3">
        <v>-1.1859383710082001</v>
      </c>
      <c r="W214" s="3">
        <v>-0.33121872864419999</v>
      </c>
      <c r="X214" s="3">
        <v>0.7045410224009</v>
      </c>
      <c r="Y214" s="3">
        <v>-1.3840933196822001</v>
      </c>
      <c r="Z214" s="3">
        <v>0.25282318893580003</v>
      </c>
      <c r="AA214" s="3">
        <v>-0.2270308758956</v>
      </c>
      <c r="AB214" s="3">
        <v>0.46861122814279998</v>
      </c>
      <c r="AC214" s="3">
        <v>-1.1174112061704999</v>
      </c>
      <c r="AD214" s="3">
        <v>-0.94713438833120001</v>
      </c>
      <c r="AE214" s="3">
        <v>-0.20631248121869999</v>
      </c>
      <c r="AF214" s="3">
        <v>-0.48240439151249997</v>
      </c>
      <c r="AG214" s="3">
        <v>0.34097150382050001</v>
      </c>
      <c r="AH214" s="3">
        <v>0.26992443234149999</v>
      </c>
      <c r="AI214" s="3">
        <v>-0.49411621384150001</v>
      </c>
      <c r="AJ214" s="3">
        <v>-0.56972994014379996</v>
      </c>
      <c r="AK214" s="3">
        <v>-1.5332231837479</v>
      </c>
      <c r="AL214" s="3">
        <v>-0.82189876351640001</v>
      </c>
      <c r="AM214" s="3">
        <v>0.83247289275439995</v>
      </c>
      <c r="AN214" s="3">
        <v>-0.50389825038269997</v>
      </c>
      <c r="AO214" s="3">
        <v>0</v>
      </c>
      <c r="AP214" s="3">
        <v>-2.6510803174764002</v>
      </c>
      <c r="AQ214" s="3">
        <v>-1.0696300529019001</v>
      </c>
      <c r="AR214" s="3">
        <v>4.4223252838E-2</v>
      </c>
      <c r="AS214" s="3">
        <v>-1.0722785802923001</v>
      </c>
      <c r="AT214" s="3">
        <v>-0.91049276414489999</v>
      </c>
      <c r="AU214" s="3">
        <v>-0.54994593587569995</v>
      </c>
      <c r="AV214" s="3">
        <v>-0.32597839368659998</v>
      </c>
      <c r="AW214" s="3">
        <v>-0.09</v>
      </c>
    </row>
    <row r="215" spans="1:49" s="13" customFormat="1">
      <c r="A215">
        <v>5</v>
      </c>
      <c r="B215" t="s">
        <v>404</v>
      </c>
      <c r="C215">
        <v>302010201</v>
      </c>
      <c r="D215" t="s">
        <v>579</v>
      </c>
      <c r="E215" s="3">
        <v>-0.83447985203649999</v>
      </c>
      <c r="F215" s="3">
        <v>-1.0779015399602001</v>
      </c>
      <c r="G215" s="3">
        <v>-1.6489468732323</v>
      </c>
      <c r="H215" s="3">
        <v>-1.7460617152986</v>
      </c>
      <c r="I215" s="3">
        <v>-0.41837461845739998</v>
      </c>
      <c r="J215" s="3">
        <v>0.37323249573040002</v>
      </c>
      <c r="K215" s="3">
        <v>-0.56159278606679996</v>
      </c>
      <c r="L215" s="3">
        <v>-0.43466948060249999</v>
      </c>
      <c r="M215" s="3">
        <v>0.76306078435799995</v>
      </c>
      <c r="N215" s="3">
        <v>-5.4282704559599999E-2</v>
      </c>
      <c r="O215" s="3">
        <v>0.43616292529290002</v>
      </c>
      <c r="P215" s="3">
        <v>-3.6434726186900003E-2</v>
      </c>
      <c r="Q215" s="3">
        <v>-5.0031001106000004E-3</v>
      </c>
      <c r="R215" s="3">
        <v>-7.8455172178999999E-3</v>
      </c>
      <c r="S215" s="3">
        <v>0.1799383107758</v>
      </c>
      <c r="T215" s="3">
        <v>0.63925494140130001</v>
      </c>
      <c r="U215" s="3">
        <v>-0.7659380364067</v>
      </c>
      <c r="V215" s="3">
        <v>-2.49878713792E-2</v>
      </c>
      <c r="W215" s="3">
        <v>0.44885445474840002</v>
      </c>
      <c r="X215" s="3">
        <v>0.14985750232459999</v>
      </c>
      <c r="Y215" s="3">
        <v>-1.2005665739693001</v>
      </c>
      <c r="Z215" s="3">
        <v>7.1074162221599999E-2</v>
      </c>
      <c r="AA215" s="3">
        <v>-0.24674377417519999</v>
      </c>
      <c r="AB215" s="3">
        <v>0.59050116358280003</v>
      </c>
      <c r="AC215" s="3">
        <v>0.62062976586380003</v>
      </c>
      <c r="AD215" s="3">
        <v>-0.16175722532350001</v>
      </c>
      <c r="AE215" s="3">
        <v>8.4194017355399997E-2</v>
      </c>
      <c r="AF215" s="3">
        <v>-0.53890736512449999</v>
      </c>
      <c r="AG215" s="3">
        <v>-5.1013460603999998E-3</v>
      </c>
      <c r="AH215" s="3">
        <v>0.15640223364</v>
      </c>
      <c r="AI215" s="3">
        <v>-2.7417177252000002E-3</v>
      </c>
      <c r="AJ215" s="3">
        <v>-0.61550420614309997</v>
      </c>
      <c r="AK215" s="3">
        <v>-1.2632191917938</v>
      </c>
      <c r="AL215" s="3">
        <v>-1.6809076095805</v>
      </c>
      <c r="AM215" s="3">
        <v>0.89779667938590002</v>
      </c>
      <c r="AN215" s="3">
        <v>-0.77814253533849997</v>
      </c>
      <c r="AO215" s="3">
        <v>0</v>
      </c>
      <c r="AP215" s="3">
        <v>-2.5414762945614</v>
      </c>
      <c r="AQ215" s="3">
        <v>-1.5132747808205</v>
      </c>
      <c r="AR215" s="3">
        <v>0.1004792481535</v>
      </c>
      <c r="AS215" s="3">
        <v>0</v>
      </c>
      <c r="AT215" s="3">
        <v>-1.3727898534909999</v>
      </c>
      <c r="AU215" s="3">
        <v>2.6586220963499999E-2</v>
      </c>
      <c r="AV215" s="3">
        <v>-0.2502354684441</v>
      </c>
      <c r="AW215" s="3">
        <v>-0.2</v>
      </c>
    </row>
    <row r="216" spans="1:49" s="13" customFormat="1">
      <c r="A216">
        <v>5</v>
      </c>
      <c r="B216" t="s">
        <v>404</v>
      </c>
      <c r="C216">
        <v>302010202</v>
      </c>
      <c r="D216" t="s">
        <v>580</v>
      </c>
      <c r="E216" s="3">
        <v>-1.20562100662E-2</v>
      </c>
      <c r="F216" s="3">
        <v>-1.1493545701643</v>
      </c>
      <c r="G216" s="3">
        <v>1.0348369619138</v>
      </c>
      <c r="H216" s="3">
        <v>-1.2599367122172</v>
      </c>
      <c r="I216" s="3">
        <v>0.1573195456317</v>
      </c>
      <c r="J216" s="3">
        <v>-9.7067088280499994E-2</v>
      </c>
      <c r="K216" s="3">
        <v>0.36775238971309998</v>
      </c>
      <c r="L216" s="3">
        <v>-4.929084919E-2</v>
      </c>
      <c r="M216" s="3">
        <v>-2.3054253565975</v>
      </c>
      <c r="N216" s="3">
        <v>0.90495695514200003</v>
      </c>
      <c r="O216" s="3">
        <v>-0.77566896860760004</v>
      </c>
      <c r="P216" s="3">
        <v>0.18538712448870001</v>
      </c>
      <c r="Q216" s="3">
        <v>0.98529637750889998</v>
      </c>
      <c r="R216" s="3">
        <v>-0.56804164353370001</v>
      </c>
      <c r="S216" s="3">
        <v>-2.3401621824777998</v>
      </c>
      <c r="T216" s="3">
        <v>3.1455387331572</v>
      </c>
      <c r="U216" s="3">
        <v>-1.8750567302092001</v>
      </c>
      <c r="V216" s="3">
        <v>-2.7554394390404</v>
      </c>
      <c r="W216" s="3">
        <v>-1.5050713737432999</v>
      </c>
      <c r="X216" s="3">
        <v>1.3856157582284001</v>
      </c>
      <c r="Y216" s="3">
        <v>-1.8007402960911001</v>
      </c>
      <c r="Z216" s="3">
        <v>0.89567473441180001</v>
      </c>
      <c r="AA216" s="3">
        <v>8.2381343199999996E-4</v>
      </c>
      <c r="AB216" s="3">
        <v>0.38580020467990001</v>
      </c>
      <c r="AC216" s="3">
        <v>-2.6233691430467001</v>
      </c>
      <c r="AD216" s="3">
        <v>-1.6559557438188</v>
      </c>
      <c r="AE216" s="3">
        <v>-0.28755106041400003</v>
      </c>
      <c r="AF216" s="3">
        <v>-0.87224224304010001</v>
      </c>
      <c r="AG216" s="3">
        <v>0.32745431461570002</v>
      </c>
      <c r="AH216" s="3">
        <v>0.47010392922950001</v>
      </c>
      <c r="AI216" s="3">
        <v>-0.72170647286230005</v>
      </c>
      <c r="AJ216" s="3">
        <v>-0.78050115538270004</v>
      </c>
      <c r="AK216" s="3">
        <v>-0.76524832657569997</v>
      </c>
      <c r="AL216" s="3">
        <v>-0.41763745310759998</v>
      </c>
      <c r="AM216" s="3">
        <v>0.73652103530830004</v>
      </c>
      <c r="AN216" s="3">
        <v>-0.3703362240925</v>
      </c>
      <c r="AO216" s="3">
        <v>0</v>
      </c>
      <c r="AP216" s="3">
        <v>-3.3801399868764999</v>
      </c>
      <c r="AQ216" s="3">
        <v>-0.45343439308139999</v>
      </c>
      <c r="AR216" s="3">
        <v>0</v>
      </c>
      <c r="AS216" s="3">
        <v>-2.1185235514045</v>
      </c>
      <c r="AT216" s="3">
        <v>-0.61009033593069995</v>
      </c>
      <c r="AU216" s="3">
        <v>-0.98377040468739996</v>
      </c>
      <c r="AV216" s="3">
        <v>-0.50475049454450005</v>
      </c>
      <c r="AW216" s="3">
        <v>0</v>
      </c>
    </row>
    <row r="217" spans="1:49" s="13" customFormat="1">
      <c r="A217">
        <v>5</v>
      </c>
      <c r="B217" t="s">
        <v>404</v>
      </c>
      <c r="C217">
        <v>302010203</v>
      </c>
      <c r="D217" t="s">
        <v>581</v>
      </c>
      <c r="E217" s="3">
        <v>0</v>
      </c>
      <c r="F217" s="3">
        <v>0.1010688718478</v>
      </c>
      <c r="G217" s="3">
        <v>-0.42581066411309998</v>
      </c>
      <c r="H217" s="3">
        <v>0.44065808021649999</v>
      </c>
      <c r="I217" s="3">
        <v>0.46229527647860003</v>
      </c>
      <c r="J217" s="3">
        <v>-1.3965438993338</v>
      </c>
      <c r="K217" s="3">
        <v>-0.43899048239010002</v>
      </c>
      <c r="L217" s="3">
        <v>0.95368785137379997</v>
      </c>
      <c r="M217" s="3">
        <v>0.35511607387619998</v>
      </c>
      <c r="N217" s="3">
        <v>-0.41703830176489998</v>
      </c>
      <c r="O217" s="3">
        <v>-0.26101882915309998</v>
      </c>
      <c r="P217" s="3">
        <v>-2.3325807374652001</v>
      </c>
      <c r="Q217" s="3">
        <v>0.1817199872386</v>
      </c>
      <c r="R217" s="3">
        <v>9.08187533894E-2</v>
      </c>
      <c r="S217" s="3">
        <v>-2.9194556806700001</v>
      </c>
      <c r="T217" s="3">
        <v>0.1134998888278</v>
      </c>
      <c r="U217" s="3">
        <v>0</v>
      </c>
      <c r="V217" s="3">
        <v>0.42504083287939998</v>
      </c>
      <c r="W217" s="3">
        <v>1.0508727207821</v>
      </c>
      <c r="X217" s="3">
        <v>0.29096072646810001</v>
      </c>
      <c r="Y217" s="3">
        <v>-0.59806732577620003</v>
      </c>
      <c r="Z217" s="3">
        <v>-1.2737063974167999</v>
      </c>
      <c r="AA217" s="3">
        <v>-0.93104448405789997</v>
      </c>
      <c r="AB217" s="3">
        <v>0.34121127331700002</v>
      </c>
      <c r="AC217" s="3">
        <v>-1.8373690528744999</v>
      </c>
      <c r="AD217" s="3">
        <v>-1.2615006970925</v>
      </c>
      <c r="AE217" s="3">
        <v>-0.94731894175139997</v>
      </c>
      <c r="AF217" s="3">
        <v>1.0399732896578999</v>
      </c>
      <c r="AG217" s="3">
        <v>1.5884630802144999</v>
      </c>
      <c r="AH217" s="3">
        <v>0</v>
      </c>
      <c r="AI217" s="3">
        <v>-1.4254926075045</v>
      </c>
      <c r="AJ217" s="3">
        <v>0.29057696093930002</v>
      </c>
      <c r="AK217" s="3">
        <v>-4.9907903735571999</v>
      </c>
      <c r="AL217" s="3">
        <v>0.86239701888410003</v>
      </c>
      <c r="AM217" s="3">
        <v>0.93028170012809996</v>
      </c>
      <c r="AN217" s="3">
        <v>0</v>
      </c>
      <c r="AO217" s="3">
        <v>0</v>
      </c>
      <c r="AP217" s="3">
        <v>-0.56960486511950004</v>
      </c>
      <c r="AQ217" s="3">
        <v>-1.5859857068747001</v>
      </c>
      <c r="AR217" s="3">
        <v>0</v>
      </c>
      <c r="AS217" s="3">
        <v>-1.2443427537625</v>
      </c>
      <c r="AT217" s="3">
        <v>-0.30784152593269998</v>
      </c>
      <c r="AU217" s="3">
        <v>-1.0900188808291</v>
      </c>
      <c r="AV217" s="3">
        <v>0</v>
      </c>
      <c r="AW217" s="3">
        <v>0</v>
      </c>
    </row>
    <row r="218" spans="1:49" s="13" customFormat="1">
      <c r="A218">
        <v>4</v>
      </c>
      <c r="B218" t="s">
        <v>402</v>
      </c>
      <c r="C218">
        <v>3020103</v>
      </c>
      <c r="D218" t="s">
        <v>582</v>
      </c>
      <c r="E218" s="3">
        <v>8.8663995271399995E-2</v>
      </c>
      <c r="F218" s="3">
        <v>-0.71174353071840002</v>
      </c>
      <c r="G218" s="3">
        <v>0.48974267144110001</v>
      </c>
      <c r="H218" s="3">
        <v>-3.4126740128699998E-2</v>
      </c>
      <c r="I218" s="3">
        <v>7.5262831790000003E-4</v>
      </c>
      <c r="J218" s="3">
        <v>-1.4131150451882999</v>
      </c>
      <c r="K218" s="3">
        <v>-1.7934917471125</v>
      </c>
      <c r="L218" s="3">
        <v>1.7447397461030001</v>
      </c>
      <c r="M218" s="3">
        <v>0.29974207479839998</v>
      </c>
      <c r="N218" s="3">
        <v>-0.1798784019438</v>
      </c>
      <c r="O218" s="3">
        <v>0.1889000969829</v>
      </c>
      <c r="P218" s="3">
        <v>-1.2035195047519001</v>
      </c>
      <c r="Q218" s="3">
        <v>-0.44442252438379998</v>
      </c>
      <c r="R218" s="3">
        <v>1.392761582314</v>
      </c>
      <c r="S218" s="3">
        <v>-1.1724809890314001</v>
      </c>
      <c r="T218" s="3">
        <v>0.49600273519119997</v>
      </c>
      <c r="U218" s="3">
        <v>-0.40739411776130002</v>
      </c>
      <c r="V218" s="3">
        <v>-0.43207082431089999</v>
      </c>
      <c r="W218" s="3">
        <v>0.68613843182489997</v>
      </c>
      <c r="X218" s="3">
        <v>-9.8271371920400002E-2</v>
      </c>
      <c r="Y218" s="3">
        <v>-5.5604750783500002E-2</v>
      </c>
      <c r="Z218" s="3">
        <v>-1.13086510073E-2</v>
      </c>
      <c r="AA218" s="3">
        <v>0.60744336465689996</v>
      </c>
      <c r="AB218" s="3">
        <v>0.13363013231580001</v>
      </c>
      <c r="AC218" s="3">
        <v>-0.60655145542349997</v>
      </c>
      <c r="AD218" s="3">
        <v>-1.4304686970709</v>
      </c>
      <c r="AE218" s="3">
        <v>3.2019353384799998E-2</v>
      </c>
      <c r="AF218" s="3">
        <v>0</v>
      </c>
      <c r="AG218" s="3">
        <v>0.37600010771519998</v>
      </c>
      <c r="AH218" s="3">
        <v>0.3148733369683</v>
      </c>
      <c r="AI218" s="3">
        <v>-5.6208443894999998E-3</v>
      </c>
      <c r="AJ218" s="3">
        <v>-0.3727696443811</v>
      </c>
      <c r="AK218" s="3">
        <v>-0.55253206249190001</v>
      </c>
      <c r="AL218" s="3">
        <v>-0.3616188366484</v>
      </c>
      <c r="AM218" s="3">
        <v>0.39073330668840001</v>
      </c>
      <c r="AN218" s="3">
        <v>0.4974362242648</v>
      </c>
      <c r="AO218" s="3">
        <v>0.36930835822710001</v>
      </c>
      <c r="AP218" s="3">
        <v>-3.7934576421399999</v>
      </c>
      <c r="AQ218" s="3">
        <v>1.3083490563175999</v>
      </c>
      <c r="AR218" s="3">
        <v>-5.0648353124799997E-2</v>
      </c>
      <c r="AS218" s="3">
        <v>-1.32009919385</v>
      </c>
      <c r="AT218" s="3">
        <v>-0.60798415569060005</v>
      </c>
      <c r="AU218" s="3">
        <v>0.60607432687450002</v>
      </c>
      <c r="AV218" s="3">
        <v>-1.6713996558299998E-2</v>
      </c>
      <c r="AW218" s="3">
        <v>-1.26</v>
      </c>
    </row>
    <row r="219" spans="1:49" s="13" customFormat="1">
      <c r="A219">
        <v>5</v>
      </c>
      <c r="B219" t="s">
        <v>404</v>
      </c>
      <c r="C219">
        <v>302010301</v>
      </c>
      <c r="D219" t="s">
        <v>583</v>
      </c>
      <c r="E219" s="3">
        <v>0.1778968631975</v>
      </c>
      <c r="F219" s="3">
        <v>-1.4810470986600001E-2</v>
      </c>
      <c r="G219" s="3">
        <v>4.114332865E-4</v>
      </c>
      <c r="H219" s="3">
        <v>3.3591147191899998E-2</v>
      </c>
      <c r="I219" s="3">
        <v>-2.9204361916999998E-3</v>
      </c>
      <c r="J219" s="3">
        <v>0.397100110359</v>
      </c>
      <c r="K219" s="3">
        <v>-2.8640886605481</v>
      </c>
      <c r="L219" s="3">
        <v>0.1141373728943</v>
      </c>
      <c r="M219" s="3">
        <v>0.483285681046</v>
      </c>
      <c r="N219" s="3">
        <v>-0.3887715766009</v>
      </c>
      <c r="O219" s="3">
        <v>-0.81178496255090005</v>
      </c>
      <c r="P219" s="3">
        <v>0.64718265292520005</v>
      </c>
      <c r="Q219" s="3">
        <v>-1.7179903822599998E-2</v>
      </c>
      <c r="R219" s="3">
        <v>0.29825028277889998</v>
      </c>
      <c r="S219" s="3">
        <v>-5.1332751093700002E-2</v>
      </c>
      <c r="T219" s="3">
        <v>-8.8180376649000004E-3</v>
      </c>
      <c r="U219" s="3">
        <v>-0.1754989086141</v>
      </c>
      <c r="V219" s="3">
        <v>6.0571864872E-3</v>
      </c>
      <c r="W219" s="3">
        <v>0.89036935947660001</v>
      </c>
      <c r="X219" s="3">
        <v>-0.14067538501910001</v>
      </c>
      <c r="Y219" s="3">
        <v>0.30369949601899998</v>
      </c>
      <c r="Z219" s="3">
        <v>-3.8840372902299997E-2</v>
      </c>
      <c r="AA219" s="3">
        <v>1.2015013880401</v>
      </c>
      <c r="AB219" s="3">
        <v>0.54861288307309997</v>
      </c>
      <c r="AC219" s="3">
        <v>0</v>
      </c>
      <c r="AD219" s="3">
        <v>-0.92545584895419997</v>
      </c>
      <c r="AE219" s="3">
        <v>6.2003534058799999E-2</v>
      </c>
      <c r="AF219" s="3">
        <v>0</v>
      </c>
      <c r="AG219" s="3">
        <v>0.61709742877939999</v>
      </c>
      <c r="AH219" s="3">
        <v>0.44634538485769998</v>
      </c>
      <c r="AI219" s="3">
        <v>0</v>
      </c>
      <c r="AJ219" s="3">
        <v>-0.42708508869239997</v>
      </c>
      <c r="AK219" s="3">
        <v>-0.75940696697059995</v>
      </c>
      <c r="AL219" s="3">
        <v>0.32090088698899999</v>
      </c>
      <c r="AM219" s="3">
        <v>1.8319366051299999E-2</v>
      </c>
      <c r="AN219" s="3">
        <v>-0.2995895631371</v>
      </c>
      <c r="AO219" s="3">
        <v>0.80162913184670004</v>
      </c>
      <c r="AP219" s="3">
        <v>-2.4981256587162002</v>
      </c>
      <c r="AQ219" s="3">
        <v>-0.79918782892179996</v>
      </c>
      <c r="AR219" s="3">
        <v>3.6479309001900002E-2</v>
      </c>
      <c r="AS219" s="3">
        <v>-1.2995011654422</v>
      </c>
      <c r="AT219" s="3">
        <v>0.15562428898989999</v>
      </c>
      <c r="AU219" s="3">
        <v>3.9888429781600003E-2</v>
      </c>
      <c r="AV219" s="3">
        <v>-1.4242925877E-3</v>
      </c>
      <c r="AW219" s="3">
        <v>-0.49</v>
      </c>
    </row>
    <row r="220" spans="1:49" s="13" customFormat="1">
      <c r="A220">
        <v>5</v>
      </c>
      <c r="B220" t="s">
        <v>404</v>
      </c>
      <c r="C220">
        <v>302010302</v>
      </c>
      <c r="D220" t="s">
        <v>584</v>
      </c>
      <c r="E220" s="3">
        <v>0</v>
      </c>
      <c r="F220" s="3">
        <v>-1.4054654577148</v>
      </c>
      <c r="G220" s="3">
        <v>0.98368941889439998</v>
      </c>
      <c r="H220" s="3">
        <v>-0.10181777324169999</v>
      </c>
      <c r="I220" s="3">
        <v>4.4292129888000003E-3</v>
      </c>
      <c r="J220" s="3">
        <v>-3.2249318937414002</v>
      </c>
      <c r="K220" s="3">
        <v>-0.68184252749560004</v>
      </c>
      <c r="L220" s="3">
        <v>3.4006660912286</v>
      </c>
      <c r="M220" s="3">
        <v>0.1192723819315</v>
      </c>
      <c r="N220" s="3">
        <v>2.6263088501900001E-2</v>
      </c>
      <c r="O220" s="3">
        <v>1.172306041261</v>
      </c>
      <c r="P220" s="3">
        <v>-2.9865976233003999</v>
      </c>
      <c r="Q220" s="3">
        <v>-0.87147210118530005</v>
      </c>
      <c r="R220" s="3">
        <v>2.4962066063332</v>
      </c>
      <c r="S220" s="3">
        <v>-2.2785419249587999</v>
      </c>
      <c r="T220" s="3">
        <v>1.0053808736037999</v>
      </c>
      <c r="U220" s="3">
        <v>-0.6390333156197</v>
      </c>
      <c r="V220" s="3">
        <v>-0.87175682272599997</v>
      </c>
      <c r="W220" s="3">
        <v>0.47936629206420001</v>
      </c>
      <c r="X220" s="3">
        <v>-5.5164124059400001E-2</v>
      </c>
      <c r="Y220" s="3">
        <v>-0.42055524181990001</v>
      </c>
      <c r="Z220" s="3">
        <v>1.68591034924E-2</v>
      </c>
      <c r="AA220" s="3">
        <v>0</v>
      </c>
      <c r="AB220" s="3">
        <v>-0.29580139667740002</v>
      </c>
      <c r="AC220" s="3">
        <v>-1.2395375476009001</v>
      </c>
      <c r="AD220" s="3">
        <v>-1.9641055706349</v>
      </c>
      <c r="AE220" s="3">
        <v>0</v>
      </c>
      <c r="AF220" s="3">
        <v>0</v>
      </c>
      <c r="AG220" s="3">
        <v>0.1183786991491</v>
      </c>
      <c r="AH220" s="3">
        <v>0.1736908037315</v>
      </c>
      <c r="AI220" s="3">
        <v>-1.1673271521000001E-2</v>
      </c>
      <c r="AJ220" s="3">
        <v>-0.3142768939592</v>
      </c>
      <c r="AK220" s="3">
        <v>-0.32999888224079998</v>
      </c>
      <c r="AL220" s="3">
        <v>-1.0926351316731999</v>
      </c>
      <c r="AM220" s="3">
        <v>0.79530973255210002</v>
      </c>
      <c r="AN220" s="3">
        <v>1.3566203526763001</v>
      </c>
      <c r="AO220" s="3">
        <v>-8.9112956617799999E-2</v>
      </c>
      <c r="AP220" s="3">
        <v>-5.1792383890537996</v>
      </c>
      <c r="AQ220" s="3">
        <v>3.6268012420123998</v>
      </c>
      <c r="AR220" s="3">
        <v>-0.14240175085910001</v>
      </c>
      <c r="AS220" s="3">
        <v>-1.3418296593648</v>
      </c>
      <c r="AT220" s="3">
        <v>-1.4139198492239999</v>
      </c>
      <c r="AU220" s="3">
        <v>1.2131578677179</v>
      </c>
      <c r="AV220" s="3">
        <v>-3.2918088979800003E-2</v>
      </c>
      <c r="AW220" s="3">
        <v>-2.06</v>
      </c>
    </row>
    <row r="221" spans="1:49" s="13" customFormat="1">
      <c r="A221">
        <v>1</v>
      </c>
      <c r="B221" t="s">
        <v>396</v>
      </c>
      <c r="C221">
        <v>4</v>
      </c>
      <c r="D221" t="s">
        <v>585</v>
      </c>
      <c r="E221" s="3">
        <v>-1.0343907842561</v>
      </c>
      <c r="F221" s="3">
        <v>0.30251514677620001</v>
      </c>
      <c r="G221" s="3">
        <v>0.16985172884700001</v>
      </c>
      <c r="H221" s="3">
        <v>0.35792940334930001</v>
      </c>
      <c r="I221" s="3">
        <v>0.2902314196163</v>
      </c>
      <c r="J221" s="3">
        <v>-5.2191563862099999E-2</v>
      </c>
      <c r="K221" s="3">
        <v>-1.4223539581164999</v>
      </c>
      <c r="L221" s="3">
        <v>0.32081042127170001</v>
      </c>
      <c r="M221" s="3">
        <v>0.33764538086270002</v>
      </c>
      <c r="N221" s="3">
        <v>-0.41950159842770002</v>
      </c>
      <c r="O221" s="3">
        <v>0.4112480245249</v>
      </c>
      <c r="P221" s="3">
        <v>0.29346130441500001</v>
      </c>
      <c r="Q221" s="3">
        <v>3.9724298818123001</v>
      </c>
      <c r="R221" s="3">
        <v>0.20630018446740001</v>
      </c>
      <c r="S221" s="3">
        <v>0.36230953180609998</v>
      </c>
      <c r="T221" s="3">
        <v>0.83691286052479996</v>
      </c>
      <c r="U221" s="3">
        <v>-6.6906868044400006E-2</v>
      </c>
      <c r="V221" s="3">
        <v>-6.4428179426199994E-2</v>
      </c>
      <c r="W221" s="3">
        <v>-1.1642326960180001</v>
      </c>
      <c r="X221" s="3">
        <v>-0.45540072656070002</v>
      </c>
      <c r="Y221" s="3">
        <v>-0.119922079605</v>
      </c>
      <c r="Z221" s="3">
        <v>-2.6713110594069001</v>
      </c>
      <c r="AA221" s="3">
        <v>-9.8281188372599998E-2</v>
      </c>
      <c r="AB221" s="3">
        <v>-0.21229299860789999</v>
      </c>
      <c r="AC221" s="3">
        <v>3.4251330261511002</v>
      </c>
      <c r="AD221" s="3">
        <v>0.5454191683181</v>
      </c>
      <c r="AE221" s="3">
        <v>0.3231358001586</v>
      </c>
      <c r="AF221" s="3">
        <v>2.1514057930643</v>
      </c>
      <c r="AG221" s="3">
        <v>-3.2359551063699997E-2</v>
      </c>
      <c r="AH221" s="3">
        <v>6.9247509229699994E-2</v>
      </c>
      <c r="AI221" s="3">
        <v>0.63213021679920001</v>
      </c>
      <c r="AJ221" s="3">
        <v>-0.32367078901739998</v>
      </c>
      <c r="AK221" s="3">
        <v>-0.46799902567559998</v>
      </c>
      <c r="AL221" s="3">
        <v>-2.0985882928495001</v>
      </c>
      <c r="AM221" s="3">
        <v>0.33977005906829999</v>
      </c>
      <c r="AN221" s="3">
        <v>-1.9321136958300001E-2</v>
      </c>
      <c r="AO221" s="3">
        <v>2.5848488253642001</v>
      </c>
      <c r="AP221" s="3">
        <v>0.377181594934</v>
      </c>
      <c r="AQ221" s="3">
        <v>0.30658030648790002</v>
      </c>
      <c r="AR221" s="3">
        <v>0.42215390978970002</v>
      </c>
      <c r="AS221" s="3">
        <v>0.39513566826169999</v>
      </c>
      <c r="AT221" s="3">
        <v>0.1098832888513</v>
      </c>
      <c r="AU221" s="3">
        <v>0.24459134889770001</v>
      </c>
      <c r="AV221" s="3">
        <v>8.3544265994799999E-2</v>
      </c>
      <c r="AW221" s="3">
        <v>0.03</v>
      </c>
    </row>
    <row r="222" spans="1:49" s="13" customFormat="1">
      <c r="A222">
        <v>2</v>
      </c>
      <c r="B222" t="s">
        <v>398</v>
      </c>
      <c r="C222">
        <v>401</v>
      </c>
      <c r="D222" t="s">
        <v>586</v>
      </c>
      <c r="E222" s="3">
        <v>0.40399268397440002</v>
      </c>
      <c r="F222" s="3">
        <v>9.92561014884E-2</v>
      </c>
      <c r="G222" s="3">
        <v>0.1302944805739</v>
      </c>
      <c r="H222" s="3">
        <v>6.6495729350900007E-2</v>
      </c>
      <c r="I222" s="3">
        <v>2.9197619506299999E-2</v>
      </c>
      <c r="J222" s="3">
        <v>0</v>
      </c>
      <c r="K222" s="3">
        <v>0.2331803375605</v>
      </c>
      <c r="L222" s="3">
        <v>3.5336644868399998E-2</v>
      </c>
      <c r="M222" s="3">
        <v>0.39853071784150002</v>
      </c>
      <c r="N222" s="3">
        <v>8.0075169569699997E-2</v>
      </c>
      <c r="O222" s="3">
        <v>6.6495729350900007E-2</v>
      </c>
      <c r="P222" s="3">
        <v>0.51576524746499997</v>
      </c>
      <c r="Q222" s="3">
        <v>0.60520207721599995</v>
      </c>
      <c r="R222" s="3">
        <v>0.32437357532380001</v>
      </c>
      <c r="S222" s="3">
        <v>0.21832746869360001</v>
      </c>
      <c r="T222" s="3">
        <v>0</v>
      </c>
      <c r="U222" s="3">
        <v>0.3025031046826</v>
      </c>
      <c r="V222" s="3">
        <v>0</v>
      </c>
      <c r="W222" s="3">
        <v>0.62349738961300005</v>
      </c>
      <c r="X222" s="3">
        <v>0.28576625832050001</v>
      </c>
      <c r="Y222" s="3">
        <v>0.1090198759712</v>
      </c>
      <c r="Z222" s="3">
        <v>0.92014509653629994</v>
      </c>
      <c r="AA222" s="3">
        <v>0.25297519370499999</v>
      </c>
      <c r="AB222" s="3">
        <v>9.3431951831400004E-2</v>
      </c>
      <c r="AC222" s="3">
        <v>0.98193000557129995</v>
      </c>
      <c r="AD222" s="3">
        <v>1.4805135312508</v>
      </c>
      <c r="AE222" s="3">
        <v>0.41793704721250002</v>
      </c>
      <c r="AF222" s="3">
        <v>0.65807945142440005</v>
      </c>
      <c r="AG222" s="3">
        <v>6.7410246783999997E-2</v>
      </c>
      <c r="AH222" s="3">
        <v>0.33167663459879998</v>
      </c>
      <c r="AI222" s="3">
        <v>0.132752054249</v>
      </c>
      <c r="AJ222" s="3">
        <v>0.1516672010907</v>
      </c>
      <c r="AK222" s="3">
        <v>0.1121381491123</v>
      </c>
      <c r="AL222" s="3">
        <v>0</v>
      </c>
      <c r="AM222" s="3">
        <v>0.70181388669849998</v>
      </c>
      <c r="AN222" s="3">
        <v>0</v>
      </c>
      <c r="AO222" s="3">
        <v>0.36913916326259999</v>
      </c>
      <c r="AP222" s="3">
        <v>0.55534674415450003</v>
      </c>
      <c r="AQ222" s="3">
        <v>0.47398655734700001</v>
      </c>
      <c r="AR222" s="3">
        <v>0.65113755195980005</v>
      </c>
      <c r="AS222" s="3">
        <v>0.79558179388939998</v>
      </c>
      <c r="AT222" s="3">
        <v>0.39017576516180003</v>
      </c>
      <c r="AU222" s="3">
        <v>0.28098391136430001</v>
      </c>
      <c r="AV222" s="3">
        <v>0</v>
      </c>
      <c r="AW222" s="3">
        <v>0</v>
      </c>
    </row>
    <row r="223" spans="1:49" s="13" customFormat="1">
      <c r="A223">
        <v>3</v>
      </c>
      <c r="B223" t="s">
        <v>400</v>
      </c>
      <c r="C223">
        <v>40101</v>
      </c>
      <c r="D223" t="s">
        <v>586</v>
      </c>
      <c r="E223" s="3">
        <v>0.40399268397440002</v>
      </c>
      <c r="F223" s="3">
        <v>9.92561014884E-2</v>
      </c>
      <c r="G223" s="3">
        <v>0.1302944805739</v>
      </c>
      <c r="H223" s="3">
        <v>6.6495729350900007E-2</v>
      </c>
      <c r="I223" s="3">
        <v>2.9197619506299999E-2</v>
      </c>
      <c r="J223" s="3">
        <v>0</v>
      </c>
      <c r="K223" s="3">
        <v>0.2331803375605</v>
      </c>
      <c r="L223" s="3">
        <v>3.5336644868399998E-2</v>
      </c>
      <c r="M223" s="3">
        <v>0.39853071784150002</v>
      </c>
      <c r="N223" s="3">
        <v>8.0075169569699997E-2</v>
      </c>
      <c r="O223" s="3">
        <v>6.6495729350900007E-2</v>
      </c>
      <c r="P223" s="3">
        <v>0.51576524746499997</v>
      </c>
      <c r="Q223" s="3">
        <v>0.60520207721599995</v>
      </c>
      <c r="R223" s="3">
        <v>0.32437357532380001</v>
      </c>
      <c r="S223" s="3">
        <v>0.21832746869360001</v>
      </c>
      <c r="T223" s="3">
        <v>0</v>
      </c>
      <c r="U223" s="3">
        <v>0.3025031046826</v>
      </c>
      <c r="V223" s="3">
        <v>0</v>
      </c>
      <c r="W223" s="3">
        <v>0.62349738961300005</v>
      </c>
      <c r="X223" s="3">
        <v>0.28576625832050001</v>
      </c>
      <c r="Y223" s="3">
        <v>0.1090198759712</v>
      </c>
      <c r="Z223" s="3">
        <v>0.92014509653629994</v>
      </c>
      <c r="AA223" s="3">
        <v>0.25297519370499999</v>
      </c>
      <c r="AB223" s="3">
        <v>9.3431951831400004E-2</v>
      </c>
      <c r="AC223" s="3">
        <v>0.98193000557129995</v>
      </c>
      <c r="AD223" s="3">
        <v>1.4805135312508</v>
      </c>
      <c r="AE223" s="3">
        <v>0.41793704721250002</v>
      </c>
      <c r="AF223" s="3">
        <v>0.65807945142440005</v>
      </c>
      <c r="AG223" s="3">
        <v>6.7410246783999997E-2</v>
      </c>
      <c r="AH223" s="3">
        <v>0.33167663459879998</v>
      </c>
      <c r="AI223" s="3">
        <v>0.132752054249</v>
      </c>
      <c r="AJ223" s="3">
        <v>0.1516672010907</v>
      </c>
      <c r="AK223" s="3">
        <v>0.1121381491123</v>
      </c>
      <c r="AL223" s="3">
        <v>0</v>
      </c>
      <c r="AM223" s="3">
        <v>0.70181388669849998</v>
      </c>
      <c r="AN223" s="3">
        <v>0</v>
      </c>
      <c r="AO223" s="3">
        <v>0.36913916326259999</v>
      </c>
      <c r="AP223" s="3">
        <v>0.55534674415450003</v>
      </c>
      <c r="AQ223" s="3">
        <v>0.47398655734700001</v>
      </c>
      <c r="AR223" s="3">
        <v>0.65113755195980005</v>
      </c>
      <c r="AS223" s="3">
        <v>0.79558179388939998</v>
      </c>
      <c r="AT223" s="3">
        <v>0.39017576516180003</v>
      </c>
      <c r="AU223" s="3">
        <v>0.28098391136430001</v>
      </c>
      <c r="AV223" s="3">
        <v>0</v>
      </c>
      <c r="AW223" s="3">
        <v>0</v>
      </c>
    </row>
    <row r="224" spans="1:49" s="13" customFormat="1">
      <c r="A224">
        <v>4</v>
      </c>
      <c r="B224" t="s">
        <v>402</v>
      </c>
      <c r="C224">
        <v>4010101</v>
      </c>
      <c r="D224" t="s">
        <v>586</v>
      </c>
      <c r="E224" s="3">
        <v>0.40399268397440002</v>
      </c>
      <c r="F224" s="3">
        <v>9.92561014884E-2</v>
      </c>
      <c r="G224" s="3">
        <v>0.1302944805739</v>
      </c>
      <c r="H224" s="3">
        <v>6.6495729350900007E-2</v>
      </c>
      <c r="I224" s="3">
        <v>2.9197619506299999E-2</v>
      </c>
      <c r="J224" s="3">
        <v>0</v>
      </c>
      <c r="K224" s="3">
        <v>0.2331803375605</v>
      </c>
      <c r="L224" s="3">
        <v>3.5336644868399998E-2</v>
      </c>
      <c r="M224" s="3">
        <v>0.39853071784150002</v>
      </c>
      <c r="N224" s="3">
        <v>8.0075169569699997E-2</v>
      </c>
      <c r="O224" s="3">
        <v>6.6495729350900007E-2</v>
      </c>
      <c r="P224" s="3">
        <v>0.51576524746499997</v>
      </c>
      <c r="Q224" s="3">
        <v>0.60520207721599995</v>
      </c>
      <c r="R224" s="3">
        <v>0.32437357532380001</v>
      </c>
      <c r="S224" s="3">
        <v>0.21832746869360001</v>
      </c>
      <c r="T224" s="3">
        <v>0</v>
      </c>
      <c r="U224" s="3">
        <v>0.3025031046826</v>
      </c>
      <c r="V224" s="3">
        <v>0</v>
      </c>
      <c r="W224" s="3">
        <v>0.62349738961300005</v>
      </c>
      <c r="X224" s="3">
        <v>0.28576625832050001</v>
      </c>
      <c r="Y224" s="3">
        <v>0.1090198759712</v>
      </c>
      <c r="Z224" s="3">
        <v>0.92014509653629994</v>
      </c>
      <c r="AA224" s="3">
        <v>0.25297519370499999</v>
      </c>
      <c r="AB224" s="3">
        <v>9.3431951831400004E-2</v>
      </c>
      <c r="AC224" s="3">
        <v>0.98193000557129995</v>
      </c>
      <c r="AD224" s="3">
        <v>1.4805135312508</v>
      </c>
      <c r="AE224" s="3">
        <v>0.41793704721250002</v>
      </c>
      <c r="AF224" s="3">
        <v>0.65807945142440005</v>
      </c>
      <c r="AG224" s="3">
        <v>6.7410246783999997E-2</v>
      </c>
      <c r="AH224" s="3">
        <v>0.33167663459879998</v>
      </c>
      <c r="AI224" s="3">
        <v>0.132752054249</v>
      </c>
      <c r="AJ224" s="3">
        <v>0.1516672010907</v>
      </c>
      <c r="AK224" s="3">
        <v>0.1121381491123</v>
      </c>
      <c r="AL224" s="3">
        <v>0</v>
      </c>
      <c r="AM224" s="3">
        <v>0.70181388669849998</v>
      </c>
      <c r="AN224" s="3">
        <v>0</v>
      </c>
      <c r="AO224" s="3">
        <v>0.36913916326259999</v>
      </c>
      <c r="AP224" s="3">
        <v>0.55534674415450003</v>
      </c>
      <c r="AQ224" s="3">
        <v>0.47398655734700001</v>
      </c>
      <c r="AR224" s="3">
        <v>0.65113755195980005</v>
      </c>
      <c r="AS224" s="3">
        <v>0.79558179388939998</v>
      </c>
      <c r="AT224" s="3">
        <v>0.39017576516180003</v>
      </c>
      <c r="AU224" s="3">
        <v>0.28098391136430001</v>
      </c>
      <c r="AV224" s="3">
        <v>0</v>
      </c>
      <c r="AW224" s="3">
        <v>0</v>
      </c>
    </row>
    <row r="225" spans="1:49" s="13" customFormat="1">
      <c r="A225">
        <v>5</v>
      </c>
      <c r="B225" t="s">
        <v>404</v>
      </c>
      <c r="C225">
        <v>401010101</v>
      </c>
      <c r="D225" t="s">
        <v>586</v>
      </c>
      <c r="E225" s="3">
        <v>0.40399268397440002</v>
      </c>
      <c r="F225" s="3">
        <v>9.92561014884E-2</v>
      </c>
      <c r="G225" s="3">
        <v>0.1302944805739</v>
      </c>
      <c r="H225" s="3">
        <v>6.6495729350900007E-2</v>
      </c>
      <c r="I225" s="3">
        <v>2.9197619506299999E-2</v>
      </c>
      <c r="J225" s="3">
        <v>0</v>
      </c>
      <c r="K225" s="3">
        <v>0.2331803375605</v>
      </c>
      <c r="L225" s="3">
        <v>3.5336644868399998E-2</v>
      </c>
      <c r="M225" s="3">
        <v>0.39853071784150002</v>
      </c>
      <c r="N225" s="3">
        <v>8.0075169569699997E-2</v>
      </c>
      <c r="O225" s="3">
        <v>6.6495729350900007E-2</v>
      </c>
      <c r="P225" s="3">
        <v>0.51576524746499997</v>
      </c>
      <c r="Q225" s="3">
        <v>0.60520207721599995</v>
      </c>
      <c r="R225" s="3">
        <v>0.32437357532380001</v>
      </c>
      <c r="S225" s="3">
        <v>0.21832746869360001</v>
      </c>
      <c r="T225" s="3">
        <v>0</v>
      </c>
      <c r="U225" s="3">
        <v>0.3025031046826</v>
      </c>
      <c r="V225" s="3">
        <v>0</v>
      </c>
      <c r="W225" s="3">
        <v>0.62349738961300005</v>
      </c>
      <c r="X225" s="3">
        <v>0.28576625832050001</v>
      </c>
      <c r="Y225" s="3">
        <v>0.1090198759712</v>
      </c>
      <c r="Z225" s="3">
        <v>0.92014509653629994</v>
      </c>
      <c r="AA225" s="3">
        <v>0.25297519370499999</v>
      </c>
      <c r="AB225" s="3">
        <v>9.3431951831400004E-2</v>
      </c>
      <c r="AC225" s="3">
        <v>0.98193000557129995</v>
      </c>
      <c r="AD225" s="3">
        <v>1.4805135312508</v>
      </c>
      <c r="AE225" s="3">
        <v>0.41793704721250002</v>
      </c>
      <c r="AF225" s="3">
        <v>0.65807945142440005</v>
      </c>
      <c r="AG225" s="3">
        <v>6.7410246783999997E-2</v>
      </c>
      <c r="AH225" s="3">
        <v>0.33167663459879998</v>
      </c>
      <c r="AI225" s="3">
        <v>0.132752054249</v>
      </c>
      <c r="AJ225" s="3">
        <v>0.1516672010907</v>
      </c>
      <c r="AK225" s="3">
        <v>0.1121381491123</v>
      </c>
      <c r="AL225" s="3">
        <v>0</v>
      </c>
      <c r="AM225" s="3">
        <v>0.70181388669849998</v>
      </c>
      <c r="AN225" s="3">
        <v>0</v>
      </c>
      <c r="AO225" s="3">
        <v>0.36913916326259999</v>
      </c>
      <c r="AP225" s="3">
        <v>0.55534674415450003</v>
      </c>
      <c r="AQ225" s="3">
        <v>0.47398655734700001</v>
      </c>
      <c r="AR225" s="3">
        <v>0.65113755195980005</v>
      </c>
      <c r="AS225" s="3">
        <v>0.79558179388939998</v>
      </c>
      <c r="AT225" s="3">
        <v>0.39017576516180003</v>
      </c>
      <c r="AU225" s="3">
        <v>0.28098391136430001</v>
      </c>
      <c r="AV225" s="3">
        <v>0</v>
      </c>
      <c r="AW225" s="3">
        <v>0</v>
      </c>
    </row>
    <row r="226" spans="1:49" s="13" customFormat="1">
      <c r="A226">
        <v>2</v>
      </c>
      <c r="B226" t="s">
        <v>398</v>
      </c>
      <c r="C226">
        <v>402</v>
      </c>
      <c r="D226" t="s">
        <v>587</v>
      </c>
      <c r="E226" s="3">
        <v>-1.2242047373455001</v>
      </c>
      <c r="F226" s="3">
        <v>-0.32554312592680001</v>
      </c>
      <c r="G226" s="3">
        <v>0.18039808262500001</v>
      </c>
      <c r="H226" s="3">
        <v>0.65352030578099995</v>
      </c>
      <c r="I226" s="3">
        <v>0.69326171721469998</v>
      </c>
      <c r="J226" s="3">
        <v>0.51471180691959995</v>
      </c>
      <c r="K226" s="3">
        <v>5.9542826050600003E-2</v>
      </c>
      <c r="L226" s="3">
        <v>-0.26808120805050001</v>
      </c>
      <c r="M226" s="3">
        <v>0.59874940810910005</v>
      </c>
      <c r="N226" s="3">
        <v>0.78117674971969997</v>
      </c>
      <c r="O226" s="3">
        <v>-0.1732816264101</v>
      </c>
      <c r="P226" s="3">
        <v>9.5281259658099998E-2</v>
      </c>
      <c r="Q226" s="3">
        <v>0.12461362461809999</v>
      </c>
      <c r="R226" s="3">
        <v>0.7553279521795</v>
      </c>
      <c r="S226" s="3">
        <v>0.29840520690099998</v>
      </c>
      <c r="T226" s="3">
        <v>0.38836556439910003</v>
      </c>
      <c r="U226" s="3">
        <v>-2.3060955488581998</v>
      </c>
      <c r="V226" s="3">
        <v>1.0449596073955001</v>
      </c>
      <c r="W226" s="3">
        <v>0.32704866267970001</v>
      </c>
      <c r="X226" s="3">
        <v>-1.3299155550799999E-2</v>
      </c>
      <c r="Y226" s="3">
        <v>0.31405865129440003</v>
      </c>
      <c r="Z226" s="3">
        <v>0.54126117573090005</v>
      </c>
      <c r="AA226" s="3">
        <v>-3.4580066114000003E-2</v>
      </c>
      <c r="AB226" s="3">
        <v>-0.2334778408333</v>
      </c>
      <c r="AC226" s="3">
        <v>-0.36946232539399998</v>
      </c>
      <c r="AD226" s="3">
        <v>-7.2934075961699998E-2</v>
      </c>
      <c r="AE226" s="3">
        <v>-1.32122349398E-2</v>
      </c>
      <c r="AF226" s="3">
        <v>-0.44585024423769998</v>
      </c>
      <c r="AG226" s="3">
        <v>0.13024833407629999</v>
      </c>
      <c r="AH226" s="3">
        <v>0.47103263881289997</v>
      </c>
      <c r="AI226" s="3">
        <v>0.36647270030329998</v>
      </c>
      <c r="AJ226" s="3">
        <v>-0.41652790413739998</v>
      </c>
      <c r="AK226" s="3">
        <v>4.6479679946800002E-2</v>
      </c>
      <c r="AL226" s="3">
        <v>-0.11009112292919999</v>
      </c>
      <c r="AM226" s="3">
        <v>-3.1594228499999999E-4</v>
      </c>
      <c r="AN226" s="3">
        <v>-4.4089215336100003E-2</v>
      </c>
      <c r="AO226" s="3">
        <v>4.1785956044123997</v>
      </c>
      <c r="AP226" s="3">
        <v>3.0577540186E-2</v>
      </c>
      <c r="AQ226" s="3">
        <v>0.1514825448505</v>
      </c>
      <c r="AR226" s="3">
        <v>0.4949854816275</v>
      </c>
      <c r="AS226" s="3">
        <v>0.1205100638362</v>
      </c>
      <c r="AT226" s="3">
        <v>-0.29588593213289999</v>
      </c>
      <c r="AU226" s="3">
        <v>-0.65055404887400003</v>
      </c>
      <c r="AV226" s="3">
        <v>-0.34972317564439998</v>
      </c>
      <c r="AW226" s="3">
        <v>-0.33</v>
      </c>
    </row>
    <row r="227" spans="1:49" s="13" customFormat="1">
      <c r="A227">
        <v>3</v>
      </c>
      <c r="B227" t="s">
        <v>400</v>
      </c>
      <c r="C227">
        <v>40201</v>
      </c>
      <c r="D227" t="s">
        <v>588</v>
      </c>
      <c r="E227" s="3">
        <v>-3.7354492950415001</v>
      </c>
      <c r="F227" s="3">
        <v>-1.0192517505431999</v>
      </c>
      <c r="G227" s="3">
        <v>0.56877172610149995</v>
      </c>
      <c r="H227" s="3">
        <v>2.0525076068053001</v>
      </c>
      <c r="I227" s="3">
        <v>0.87217709945730004</v>
      </c>
      <c r="J227" s="3">
        <v>1.5915640567823</v>
      </c>
      <c r="K227" s="3">
        <v>0.18216352465140001</v>
      </c>
      <c r="L227" s="3">
        <v>-0.81915569885840001</v>
      </c>
      <c r="M227" s="3">
        <v>1.8397192638929001</v>
      </c>
      <c r="N227" s="3">
        <v>2.3709978274361001</v>
      </c>
      <c r="O227" s="3">
        <v>-0.51776996165370004</v>
      </c>
      <c r="P227" s="3">
        <v>0.2856887300032</v>
      </c>
      <c r="Q227" s="3">
        <v>0.37292868486780001</v>
      </c>
      <c r="R227" s="3">
        <v>2.2548625566648002</v>
      </c>
      <c r="S227" s="3">
        <v>0.87775834429370003</v>
      </c>
      <c r="T227" s="3">
        <v>1.1358157570566001</v>
      </c>
      <c r="U227" s="3">
        <v>0.9475976524502</v>
      </c>
      <c r="V227" s="3">
        <v>2.9357330242752999</v>
      </c>
      <c r="W227" s="3">
        <v>0.90194057713300002</v>
      </c>
      <c r="X227" s="3">
        <v>-3.64676797011E-2</v>
      </c>
      <c r="Y227" s="3">
        <v>0.86138136483929995</v>
      </c>
      <c r="Z227" s="3">
        <v>1.4764830904029</v>
      </c>
      <c r="AA227" s="3">
        <v>-9.3460121561800003E-2</v>
      </c>
      <c r="AB227" s="3">
        <v>-0.63139635049279996</v>
      </c>
      <c r="AC227" s="3">
        <v>-1.0031415155848999</v>
      </c>
      <c r="AD227" s="3">
        <v>-0.199293709529</v>
      </c>
      <c r="AE227" s="3">
        <v>-3.6148386286399999E-2</v>
      </c>
      <c r="AF227" s="3">
        <v>-2.16998843689E-2</v>
      </c>
      <c r="AG227" s="3">
        <v>0.3549261991796</v>
      </c>
      <c r="AH227" s="3">
        <v>8.6251138249000006E-2</v>
      </c>
      <c r="AI227" s="3">
        <v>1.0002315521764999</v>
      </c>
      <c r="AJ227" s="3">
        <v>-1.1297160921742</v>
      </c>
      <c r="AK227" s="3">
        <v>0.12697254544039999</v>
      </c>
      <c r="AL227" s="3">
        <v>-0.30050363207449998</v>
      </c>
      <c r="AM227" s="3">
        <v>-8.6403996609999995E-4</v>
      </c>
      <c r="AN227" s="3">
        <v>-0.12057598724430001</v>
      </c>
      <c r="AO227" s="3">
        <v>0.1100419139715</v>
      </c>
      <c r="AP227" s="3">
        <v>8.7089201644700007E-2</v>
      </c>
      <c r="AQ227" s="3">
        <v>-1.0879183188078001</v>
      </c>
      <c r="AR227" s="3">
        <v>1.4266484944341</v>
      </c>
      <c r="AS227" s="3">
        <v>-0.87238791725450004</v>
      </c>
      <c r="AT227" s="3">
        <v>-0.85343326053879998</v>
      </c>
      <c r="AU227" s="3">
        <v>-1.8869658059754</v>
      </c>
      <c r="AV227" s="3">
        <v>-0.81633259228330002</v>
      </c>
      <c r="AW227" s="3">
        <v>-0.97</v>
      </c>
    </row>
    <row r="228" spans="1:49" s="13" customFormat="1">
      <c r="A228">
        <v>4</v>
      </c>
      <c r="B228" t="s">
        <v>402</v>
      </c>
      <c r="C228">
        <v>4020101</v>
      </c>
      <c r="D228" t="s">
        <v>588</v>
      </c>
      <c r="E228" s="3">
        <v>-3.7354492950415001</v>
      </c>
      <c r="F228" s="3">
        <v>-1.0192517505431999</v>
      </c>
      <c r="G228" s="3">
        <v>0.56877172610149995</v>
      </c>
      <c r="H228" s="3">
        <v>2.0525076068053001</v>
      </c>
      <c r="I228" s="3">
        <v>0.87217709945730004</v>
      </c>
      <c r="J228" s="3">
        <v>1.5915640567823</v>
      </c>
      <c r="K228" s="3">
        <v>0.18216352465140001</v>
      </c>
      <c r="L228" s="3">
        <v>-0.81915569885840001</v>
      </c>
      <c r="M228" s="3">
        <v>1.8397192638929001</v>
      </c>
      <c r="N228" s="3">
        <v>2.3709978274361001</v>
      </c>
      <c r="O228" s="3">
        <v>-0.51776996165370004</v>
      </c>
      <c r="P228" s="3">
        <v>0.2856887300032</v>
      </c>
      <c r="Q228" s="3">
        <v>0.37292868486780001</v>
      </c>
      <c r="R228" s="3">
        <v>2.2548625566648002</v>
      </c>
      <c r="S228" s="3">
        <v>0.87775834429370003</v>
      </c>
      <c r="T228" s="3">
        <v>1.1358157570566001</v>
      </c>
      <c r="U228" s="3">
        <v>0.9475976524502</v>
      </c>
      <c r="V228" s="3">
        <v>2.9357330242752999</v>
      </c>
      <c r="W228" s="3">
        <v>0.90194057713300002</v>
      </c>
      <c r="X228" s="3">
        <v>-3.64676797011E-2</v>
      </c>
      <c r="Y228" s="3">
        <v>0.86138136483929995</v>
      </c>
      <c r="Z228" s="3">
        <v>1.4764830904029</v>
      </c>
      <c r="AA228" s="3">
        <v>-9.3460121561800003E-2</v>
      </c>
      <c r="AB228" s="3">
        <v>-0.63139635049279996</v>
      </c>
      <c r="AC228" s="3">
        <v>-1.0031415155848999</v>
      </c>
      <c r="AD228" s="3">
        <v>-0.199293709529</v>
      </c>
      <c r="AE228" s="3">
        <v>-3.6148386286399999E-2</v>
      </c>
      <c r="AF228" s="3">
        <v>-2.16998843689E-2</v>
      </c>
      <c r="AG228" s="3">
        <v>0.3549261991796</v>
      </c>
      <c r="AH228" s="3">
        <v>8.6251138249000006E-2</v>
      </c>
      <c r="AI228" s="3">
        <v>1.0002315521764999</v>
      </c>
      <c r="AJ228" s="3">
        <v>-1.1297160921742</v>
      </c>
      <c r="AK228" s="3">
        <v>0.12697254544039999</v>
      </c>
      <c r="AL228" s="3">
        <v>-0.30050363207449998</v>
      </c>
      <c r="AM228" s="3">
        <v>-8.6403996609999995E-4</v>
      </c>
      <c r="AN228" s="3">
        <v>-0.12057598724430001</v>
      </c>
      <c r="AO228" s="3">
        <v>0.1100419139715</v>
      </c>
      <c r="AP228" s="3">
        <v>8.7089201644700007E-2</v>
      </c>
      <c r="AQ228" s="3">
        <v>-1.0879183188078001</v>
      </c>
      <c r="AR228" s="3">
        <v>1.4266484944341</v>
      </c>
      <c r="AS228" s="3">
        <v>-0.87238791725450004</v>
      </c>
      <c r="AT228" s="3">
        <v>-0.85343326053879998</v>
      </c>
      <c r="AU228" s="3">
        <v>-1.8869658059754</v>
      </c>
      <c r="AV228" s="3">
        <v>-0.81633259228330002</v>
      </c>
      <c r="AW228" s="3">
        <v>-0.97</v>
      </c>
    </row>
    <row r="229" spans="1:49" s="13" customFormat="1">
      <c r="A229">
        <v>5</v>
      </c>
      <c r="B229" t="s">
        <v>404</v>
      </c>
      <c r="C229">
        <v>402010101</v>
      </c>
      <c r="D229" t="s">
        <v>589</v>
      </c>
      <c r="E229" s="3">
        <v>-3.7354492950415001</v>
      </c>
      <c r="F229" s="3">
        <v>-1.0192517505431999</v>
      </c>
      <c r="G229" s="3">
        <v>0.56877172610149995</v>
      </c>
      <c r="H229" s="3">
        <v>2.0525076068053001</v>
      </c>
      <c r="I229" s="3">
        <v>0.87217709945730004</v>
      </c>
      <c r="J229" s="3">
        <v>1.5915640567823</v>
      </c>
      <c r="K229" s="3">
        <v>0.18216352465140001</v>
      </c>
      <c r="L229" s="3">
        <v>-0.81915569885840001</v>
      </c>
      <c r="M229" s="3">
        <v>1.8397192638929001</v>
      </c>
      <c r="N229" s="3">
        <v>2.3709978274361001</v>
      </c>
      <c r="O229" s="3">
        <v>-0.51776996165370004</v>
      </c>
      <c r="P229" s="3">
        <v>0.2856887300032</v>
      </c>
      <c r="Q229" s="3">
        <v>0.37292868486780001</v>
      </c>
      <c r="R229" s="3">
        <v>2.2548625566648002</v>
      </c>
      <c r="S229" s="3">
        <v>0.87775834429370003</v>
      </c>
      <c r="T229" s="3">
        <v>1.1358157570566001</v>
      </c>
      <c r="U229" s="3">
        <v>0.9475976524502</v>
      </c>
      <c r="V229" s="3">
        <v>2.9357330242752999</v>
      </c>
      <c r="W229" s="3">
        <v>0.90194057713300002</v>
      </c>
      <c r="X229" s="3">
        <v>-3.64676797011E-2</v>
      </c>
      <c r="Y229" s="3">
        <v>0.86138136483929995</v>
      </c>
      <c r="Z229" s="3">
        <v>1.4764830904029</v>
      </c>
      <c r="AA229" s="3">
        <v>-9.3460121561800003E-2</v>
      </c>
      <c r="AB229" s="3">
        <v>-0.63139635049279996</v>
      </c>
      <c r="AC229" s="3">
        <v>-1.0031415155848999</v>
      </c>
      <c r="AD229" s="3">
        <v>-0.199293709529</v>
      </c>
      <c r="AE229" s="3">
        <v>-3.6148386286399999E-2</v>
      </c>
      <c r="AF229" s="3">
        <v>-2.16998843689E-2</v>
      </c>
      <c r="AG229" s="3">
        <v>0.3549261991796</v>
      </c>
      <c r="AH229" s="3">
        <v>8.6251138249000006E-2</v>
      </c>
      <c r="AI229" s="3">
        <v>1.0002315521764999</v>
      </c>
      <c r="AJ229" s="3">
        <v>-1.1297160921742</v>
      </c>
      <c r="AK229" s="3">
        <v>0.12697254544039999</v>
      </c>
      <c r="AL229" s="3">
        <v>-0.30050363207449998</v>
      </c>
      <c r="AM229" s="3">
        <v>-8.6403996609999995E-4</v>
      </c>
      <c r="AN229" s="3">
        <v>-0.12057598724430001</v>
      </c>
      <c r="AO229" s="3">
        <v>0.1100419139715</v>
      </c>
      <c r="AP229" s="3">
        <v>8.7089201644700007E-2</v>
      </c>
      <c r="AQ229" s="3">
        <v>-1.0879183188078001</v>
      </c>
      <c r="AR229" s="3">
        <v>1.4266484944341</v>
      </c>
      <c r="AS229" s="3">
        <v>-0.87238791725450004</v>
      </c>
      <c r="AT229" s="3">
        <v>-0.85343326053879998</v>
      </c>
      <c r="AU229" s="3">
        <v>-1.8869658059754</v>
      </c>
      <c r="AV229" s="3">
        <v>-0.81633259228330002</v>
      </c>
      <c r="AW229" s="3">
        <v>-0.97</v>
      </c>
    </row>
    <row r="230" spans="1:49" s="13" customFormat="1">
      <c r="A230">
        <v>3</v>
      </c>
      <c r="B230" t="s">
        <v>400</v>
      </c>
      <c r="C230">
        <v>40202</v>
      </c>
      <c r="D230" t="s">
        <v>590</v>
      </c>
      <c r="E230" s="3">
        <v>0</v>
      </c>
      <c r="F230" s="3">
        <v>0</v>
      </c>
      <c r="G230" s="3">
        <v>0</v>
      </c>
      <c r="H230" s="3">
        <v>0</v>
      </c>
      <c r="I230" s="3">
        <v>0.60796807204460002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-4.0158747841185001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-0.69009124062210003</v>
      </c>
      <c r="AG230" s="3">
        <v>0</v>
      </c>
      <c r="AH230" s="3">
        <v>0.69488659212670001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6.5210013156821001</v>
      </c>
      <c r="AP230" s="3">
        <v>0</v>
      </c>
      <c r="AQ230" s="3">
        <v>0.82268621597460001</v>
      </c>
      <c r="AR230" s="3">
        <v>0</v>
      </c>
      <c r="AS230" s="3">
        <v>0.65555506304580002</v>
      </c>
      <c r="AT230" s="3">
        <v>0</v>
      </c>
      <c r="AU230" s="3">
        <v>0</v>
      </c>
      <c r="AV230" s="3">
        <v>-0.1088433302623</v>
      </c>
      <c r="AW230" s="3">
        <v>0</v>
      </c>
    </row>
    <row r="231" spans="1:49" s="13" customFormat="1">
      <c r="A231">
        <v>4</v>
      </c>
      <c r="B231" t="s">
        <v>402</v>
      </c>
      <c r="C231">
        <v>4020201</v>
      </c>
      <c r="D231" t="s">
        <v>590</v>
      </c>
      <c r="E231" s="3">
        <v>0</v>
      </c>
      <c r="F231" s="3">
        <v>0</v>
      </c>
      <c r="G231" s="3">
        <v>0</v>
      </c>
      <c r="H231" s="3">
        <v>0</v>
      </c>
      <c r="I231" s="3">
        <v>0.60796807204460002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-4.0158747841185001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-0.69009124062210003</v>
      </c>
      <c r="AG231" s="3">
        <v>0</v>
      </c>
      <c r="AH231" s="3">
        <v>0.69488659212670001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6.5210013156821001</v>
      </c>
      <c r="AP231" s="3">
        <v>0</v>
      </c>
      <c r="AQ231" s="3">
        <v>0.82268621597460001</v>
      </c>
      <c r="AR231" s="3">
        <v>0</v>
      </c>
      <c r="AS231" s="3">
        <v>0.65555506304580002</v>
      </c>
      <c r="AT231" s="3">
        <v>0</v>
      </c>
      <c r="AU231" s="3">
        <v>0</v>
      </c>
      <c r="AV231" s="3">
        <v>-0.1088433302623</v>
      </c>
      <c r="AW231" s="3">
        <v>0</v>
      </c>
    </row>
    <row r="232" spans="1:49" s="13" customFormat="1">
      <c r="A232">
        <v>5</v>
      </c>
      <c r="B232" t="s">
        <v>404</v>
      </c>
      <c r="C232">
        <v>402020101</v>
      </c>
      <c r="D232" t="s">
        <v>591</v>
      </c>
      <c r="E232" s="3">
        <v>0</v>
      </c>
      <c r="F232" s="3">
        <v>0</v>
      </c>
      <c r="G232" s="3">
        <v>0</v>
      </c>
      <c r="H232" s="3">
        <v>0</v>
      </c>
      <c r="I232" s="3">
        <v>0.60796807204460002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-4.0158747841185001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-0.69009124062210003</v>
      </c>
      <c r="AG232" s="3">
        <v>0</v>
      </c>
      <c r="AH232" s="3">
        <v>0.69488659212670001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6.5210013156821001</v>
      </c>
      <c r="AP232" s="3">
        <v>0</v>
      </c>
      <c r="AQ232" s="3">
        <v>0.82268621597460001</v>
      </c>
      <c r="AR232" s="3">
        <v>0</v>
      </c>
      <c r="AS232" s="3">
        <v>0.65555506304580002</v>
      </c>
      <c r="AT232" s="3">
        <v>0</v>
      </c>
      <c r="AU232" s="3">
        <v>0</v>
      </c>
      <c r="AV232" s="3">
        <v>-0.1088433302623</v>
      </c>
      <c r="AW232" s="3">
        <v>0</v>
      </c>
    </row>
    <row r="233" spans="1:49" s="13" customFormat="1">
      <c r="A233">
        <v>2</v>
      </c>
      <c r="B233" t="s">
        <v>398</v>
      </c>
      <c r="C233">
        <v>403</v>
      </c>
      <c r="D233" t="s">
        <v>592</v>
      </c>
      <c r="E233" s="3">
        <v>0.2506019999563</v>
      </c>
      <c r="F233" s="3">
        <v>2.2015160651599999E-2</v>
      </c>
      <c r="G233" s="3">
        <v>-2.6694257875000001E-3</v>
      </c>
      <c r="H233" s="3">
        <v>2.2795544823299999E-2</v>
      </c>
      <c r="I233" s="3">
        <v>1.72084559527E-2</v>
      </c>
      <c r="J233" s="3">
        <v>6.4324009024799997E-2</v>
      </c>
      <c r="K233" s="3">
        <v>-0.95386586070470003</v>
      </c>
      <c r="L233" s="3">
        <v>0.2193833046202</v>
      </c>
      <c r="M233" s="3">
        <v>0.25771635995070002</v>
      </c>
      <c r="N233" s="3">
        <v>1.0575088473948999</v>
      </c>
      <c r="O233" s="3">
        <v>6.5918900573000002E-3</v>
      </c>
      <c r="P233" s="3">
        <v>0.10309121495780001</v>
      </c>
      <c r="Q233" s="3">
        <v>0.59228735009110001</v>
      </c>
      <c r="R233" s="3">
        <v>2.6009216112400001E-2</v>
      </c>
      <c r="S233" s="3">
        <v>4.02302275827E-2</v>
      </c>
      <c r="T233" s="3">
        <v>0.1505156147101</v>
      </c>
      <c r="U233" s="3">
        <v>-0.11689353727310001</v>
      </c>
      <c r="V233" s="3">
        <v>8.3980995385000007E-2</v>
      </c>
      <c r="W233" s="3">
        <v>-7.1033751748900004E-2</v>
      </c>
      <c r="X233" s="3">
        <v>-1.8599177582694</v>
      </c>
      <c r="Y233" s="3">
        <v>0.1062146171539</v>
      </c>
      <c r="Z233" s="3">
        <v>1.6168711483006</v>
      </c>
      <c r="AA233" s="3">
        <v>-4.5330686202600001E-2</v>
      </c>
      <c r="AB233" s="3">
        <v>-3.7104428033900003E-2</v>
      </c>
      <c r="AC233" s="3">
        <v>0.80160903367000003</v>
      </c>
      <c r="AD233" s="3">
        <v>5.5590987983299998E-2</v>
      </c>
      <c r="AE233" s="3">
        <v>2.7045942601899998E-2</v>
      </c>
      <c r="AF233" s="3">
        <v>4.0028007521199997E-2</v>
      </c>
      <c r="AG233" s="3">
        <v>4.9755073325400002E-2</v>
      </c>
      <c r="AH233" s="3">
        <v>2.9106530530999999E-2</v>
      </c>
      <c r="AI233" s="3">
        <v>-1.0522128766399999E-2</v>
      </c>
      <c r="AJ233" s="3">
        <v>-1.2928762432498999</v>
      </c>
      <c r="AK233" s="3">
        <v>-2.6367833434016998</v>
      </c>
      <c r="AL233" s="3">
        <v>-9.6547666830000007E-3</v>
      </c>
      <c r="AM233" s="3">
        <v>-2.5292195985999999E-3</v>
      </c>
      <c r="AN233" s="3">
        <v>1.23368912385E-2</v>
      </c>
      <c r="AO233" s="3">
        <v>0.71337800702599996</v>
      </c>
      <c r="AP233" s="3">
        <v>0.29400815772010003</v>
      </c>
      <c r="AQ233" s="3">
        <v>-3.9781247520799999E-2</v>
      </c>
      <c r="AR233" s="3">
        <v>0.200955116208</v>
      </c>
      <c r="AS233" s="3">
        <v>5.3556533547100001E-2</v>
      </c>
      <c r="AT233" s="3">
        <v>6.3387291223099995E-2</v>
      </c>
      <c r="AU233" s="3">
        <v>0.1000095163569</v>
      </c>
      <c r="AV233" s="3">
        <v>0.1037246549688</v>
      </c>
      <c r="AW233" s="3">
        <v>0.11</v>
      </c>
    </row>
    <row r="234" spans="1:49" s="13" customFormat="1">
      <c r="A234">
        <v>3</v>
      </c>
      <c r="B234" t="s">
        <v>400</v>
      </c>
      <c r="C234">
        <v>40301</v>
      </c>
      <c r="D234" t="s">
        <v>593</v>
      </c>
      <c r="E234" s="3">
        <v>-9.7372756922799994E-2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-1.5798534495473</v>
      </c>
      <c r="L234" s="3">
        <v>0.35733555366359998</v>
      </c>
      <c r="M234" s="3">
        <v>0</v>
      </c>
      <c r="N234" s="3">
        <v>1.1987325802125</v>
      </c>
      <c r="O234" s="3">
        <v>0</v>
      </c>
      <c r="P234" s="3">
        <v>0</v>
      </c>
      <c r="Q234" s="3">
        <v>0.19653756008209999</v>
      </c>
      <c r="R234" s="3">
        <v>0</v>
      </c>
      <c r="S234" s="3">
        <v>0</v>
      </c>
      <c r="T234" s="3">
        <v>0.1254802686124</v>
      </c>
      <c r="U234" s="3">
        <v>0</v>
      </c>
      <c r="V234" s="3">
        <v>0</v>
      </c>
      <c r="W234" s="3">
        <v>0</v>
      </c>
      <c r="X234" s="3">
        <v>-2.4601383362929998</v>
      </c>
      <c r="Y234" s="3">
        <v>0.1474938535435</v>
      </c>
      <c r="Z234" s="3">
        <v>2.3711964188549</v>
      </c>
      <c r="AA234" s="3">
        <v>0</v>
      </c>
      <c r="AB234" s="3">
        <v>0</v>
      </c>
      <c r="AC234" s="3">
        <v>-8.1634724569899994E-2</v>
      </c>
      <c r="AD234" s="3">
        <v>0</v>
      </c>
      <c r="AE234" s="3">
        <v>0</v>
      </c>
      <c r="AF234" s="3">
        <v>0</v>
      </c>
      <c r="AG234" s="3">
        <v>-4.2541499300999999E-2</v>
      </c>
      <c r="AH234" s="3">
        <v>-3.9896930278099998E-2</v>
      </c>
      <c r="AI234" s="3">
        <v>0</v>
      </c>
      <c r="AJ234" s="3">
        <v>-2.2936087185965999</v>
      </c>
      <c r="AK234" s="3">
        <v>-4.2846244645059004</v>
      </c>
      <c r="AL234" s="3">
        <v>0</v>
      </c>
      <c r="AM234" s="3">
        <v>0</v>
      </c>
      <c r="AN234" s="3">
        <v>0</v>
      </c>
      <c r="AO234" s="3">
        <v>0.18283229724219999</v>
      </c>
      <c r="AP234" s="3">
        <v>3.3022337760100003E-2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</row>
    <row r="235" spans="1:49" s="13" customFormat="1">
      <c r="A235">
        <v>4</v>
      </c>
      <c r="B235" t="s">
        <v>402</v>
      </c>
      <c r="C235">
        <v>4030101</v>
      </c>
      <c r="D235" t="s">
        <v>593</v>
      </c>
      <c r="E235" s="3">
        <v>-9.7372756922799994E-2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-1.5798534495473</v>
      </c>
      <c r="L235" s="3">
        <v>0.35733555366359998</v>
      </c>
      <c r="M235" s="3">
        <v>0</v>
      </c>
      <c r="N235" s="3">
        <v>1.1987325802125</v>
      </c>
      <c r="O235" s="3">
        <v>0</v>
      </c>
      <c r="P235" s="3">
        <v>0</v>
      </c>
      <c r="Q235" s="3">
        <v>0.19653756008209999</v>
      </c>
      <c r="R235" s="3">
        <v>0</v>
      </c>
      <c r="S235" s="3">
        <v>0</v>
      </c>
      <c r="T235" s="3">
        <v>0.1254802686124</v>
      </c>
      <c r="U235" s="3">
        <v>0</v>
      </c>
      <c r="V235" s="3">
        <v>0</v>
      </c>
      <c r="W235" s="3">
        <v>0</v>
      </c>
      <c r="X235" s="3">
        <v>-2.4601383362929998</v>
      </c>
      <c r="Y235" s="3">
        <v>0.1474938535435</v>
      </c>
      <c r="Z235" s="3">
        <v>2.3711964188549</v>
      </c>
      <c r="AA235" s="3">
        <v>0</v>
      </c>
      <c r="AB235" s="3">
        <v>0</v>
      </c>
      <c r="AC235" s="3">
        <v>-8.1634724569899994E-2</v>
      </c>
      <c r="AD235" s="3">
        <v>0</v>
      </c>
      <c r="AE235" s="3">
        <v>0</v>
      </c>
      <c r="AF235" s="3">
        <v>0</v>
      </c>
      <c r="AG235" s="3">
        <v>-4.2541499300999999E-2</v>
      </c>
      <c r="AH235" s="3">
        <v>-3.9896930278099998E-2</v>
      </c>
      <c r="AI235" s="3">
        <v>0</v>
      </c>
      <c r="AJ235" s="3">
        <v>-2.2936087185965999</v>
      </c>
      <c r="AK235" s="3">
        <v>-4.2846244645059004</v>
      </c>
      <c r="AL235" s="3">
        <v>0</v>
      </c>
      <c r="AM235" s="3">
        <v>0</v>
      </c>
      <c r="AN235" s="3">
        <v>0</v>
      </c>
      <c r="AO235" s="3">
        <v>0.18283229724219999</v>
      </c>
      <c r="AP235" s="3">
        <v>3.3022337760100003E-2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</row>
    <row r="236" spans="1:49" s="13" customFormat="1">
      <c r="A236">
        <v>5</v>
      </c>
      <c r="B236" t="s">
        <v>404</v>
      </c>
      <c r="C236">
        <v>403010101</v>
      </c>
      <c r="D236" t="s">
        <v>593</v>
      </c>
      <c r="E236" s="3">
        <v>-9.7372756922799994E-2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-1.5798534495473</v>
      </c>
      <c r="L236" s="3">
        <v>0.35733555366359998</v>
      </c>
      <c r="M236" s="3">
        <v>0</v>
      </c>
      <c r="N236" s="3">
        <v>1.1987325802125</v>
      </c>
      <c r="O236" s="3">
        <v>0</v>
      </c>
      <c r="P236" s="3">
        <v>0</v>
      </c>
      <c r="Q236" s="3">
        <v>0.19653756008209999</v>
      </c>
      <c r="R236" s="3">
        <v>0</v>
      </c>
      <c r="S236" s="3">
        <v>0</v>
      </c>
      <c r="T236" s="3">
        <v>0.1254802686124</v>
      </c>
      <c r="U236" s="3">
        <v>0</v>
      </c>
      <c r="V236" s="3">
        <v>0</v>
      </c>
      <c r="W236" s="3">
        <v>0</v>
      </c>
      <c r="X236" s="3">
        <v>-2.4601383362929998</v>
      </c>
      <c r="Y236" s="3">
        <v>0.1474938535435</v>
      </c>
      <c r="Z236" s="3">
        <v>2.3711964188549</v>
      </c>
      <c r="AA236" s="3">
        <v>0</v>
      </c>
      <c r="AB236" s="3">
        <v>0</v>
      </c>
      <c r="AC236" s="3">
        <v>-8.1634724569899994E-2</v>
      </c>
      <c r="AD236" s="3">
        <v>0</v>
      </c>
      <c r="AE236" s="3">
        <v>0</v>
      </c>
      <c r="AF236" s="3">
        <v>0</v>
      </c>
      <c r="AG236" s="3">
        <v>-4.2541499300999999E-2</v>
      </c>
      <c r="AH236" s="3">
        <v>-3.9896930278099998E-2</v>
      </c>
      <c r="AI236" s="3">
        <v>0</v>
      </c>
      <c r="AJ236" s="3">
        <v>-2.2936087185965999</v>
      </c>
      <c r="AK236" s="3">
        <v>-4.2846244645059004</v>
      </c>
      <c r="AL236" s="3">
        <v>0</v>
      </c>
      <c r="AM236" s="3">
        <v>0</v>
      </c>
      <c r="AN236" s="3">
        <v>0</v>
      </c>
      <c r="AO236" s="3">
        <v>0.18283229724219999</v>
      </c>
      <c r="AP236" s="3">
        <v>3.3022337760100003E-2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</row>
    <row r="237" spans="1:49" s="13" customFormat="1">
      <c r="A237">
        <v>3</v>
      </c>
      <c r="B237" t="s">
        <v>400</v>
      </c>
      <c r="C237">
        <v>40302</v>
      </c>
      <c r="D237" t="s">
        <v>594</v>
      </c>
      <c r="E237" s="3">
        <v>1.1622332277327001</v>
      </c>
      <c r="F237" s="3">
        <v>0</v>
      </c>
      <c r="G237" s="3">
        <v>1.35514795818E-2</v>
      </c>
      <c r="H237" s="3">
        <v>0</v>
      </c>
      <c r="I237" s="3">
        <v>0</v>
      </c>
      <c r="J237" s="3">
        <v>0</v>
      </c>
      <c r="K237" s="3">
        <v>0.206978906598</v>
      </c>
      <c r="L237" s="3">
        <v>0</v>
      </c>
      <c r="M237" s="3">
        <v>0.97444662929420001</v>
      </c>
      <c r="N237" s="3">
        <v>1.0556220086042001</v>
      </c>
      <c r="O237" s="3">
        <v>0</v>
      </c>
      <c r="P237" s="3">
        <v>0.33381477744220001</v>
      </c>
      <c r="Q237" s="3">
        <v>1.9252505528429</v>
      </c>
      <c r="R237" s="3">
        <v>9.9956273886999993E-3</v>
      </c>
      <c r="S237" s="3">
        <v>1.7990331053200002E-2</v>
      </c>
      <c r="T237" s="3">
        <v>0.1049490151038</v>
      </c>
      <c r="U237" s="3">
        <v>-0.65156089500659997</v>
      </c>
      <c r="V237" s="3">
        <v>3.1360614417799998E-2</v>
      </c>
      <c r="W237" s="3">
        <v>6.2135910681499998E-2</v>
      </c>
      <c r="X237" s="3">
        <v>-0.10946722860789999</v>
      </c>
      <c r="Y237" s="3">
        <v>0</v>
      </c>
      <c r="Z237" s="3">
        <v>0.16343441645789999</v>
      </c>
      <c r="AA237" s="3">
        <v>0.1405855539184</v>
      </c>
      <c r="AB237" s="3">
        <v>0.1108333791015</v>
      </c>
      <c r="AC237" s="3">
        <v>3.6228997473828</v>
      </c>
      <c r="AD237" s="3">
        <v>0.15349482741420001</v>
      </c>
      <c r="AE237" s="3">
        <v>0.18979697676839999</v>
      </c>
      <c r="AF237" s="3">
        <v>1.6592782146E-3</v>
      </c>
      <c r="AG237" s="3">
        <v>0</v>
      </c>
      <c r="AH237" s="3">
        <v>2.16102323374E-2</v>
      </c>
      <c r="AI237" s="3">
        <v>0</v>
      </c>
      <c r="AJ237" s="3">
        <v>5.9677620277700003E-2</v>
      </c>
      <c r="AK237" s="3">
        <v>-0.80350610920069998</v>
      </c>
      <c r="AL237" s="3">
        <v>0</v>
      </c>
      <c r="AM237" s="3">
        <v>0</v>
      </c>
      <c r="AN237" s="3">
        <v>9.8630726233799995E-2</v>
      </c>
      <c r="AO237" s="3">
        <v>1.9216745963676001</v>
      </c>
      <c r="AP237" s="3">
        <v>0.1033436135028</v>
      </c>
      <c r="AQ237" s="3">
        <v>0</v>
      </c>
      <c r="AR237" s="3">
        <v>0.39390080511510001</v>
      </c>
      <c r="AS237" s="3">
        <v>0.1176662336648</v>
      </c>
      <c r="AT237" s="3">
        <v>9.05239192479E-2</v>
      </c>
      <c r="AU237" s="3">
        <v>0.36176819024529999</v>
      </c>
      <c r="AV237" s="3">
        <v>0.1930341080545</v>
      </c>
      <c r="AW237" s="3">
        <v>0.39</v>
      </c>
    </row>
    <row r="238" spans="1:49" s="13" customFormat="1">
      <c r="A238">
        <v>4</v>
      </c>
      <c r="B238" t="s">
        <v>402</v>
      </c>
      <c r="C238">
        <v>4030201</v>
      </c>
      <c r="D238" t="s">
        <v>594</v>
      </c>
      <c r="E238" s="3">
        <v>1.1622332277327001</v>
      </c>
      <c r="F238" s="3">
        <v>0</v>
      </c>
      <c r="G238" s="3">
        <v>1.35514795818E-2</v>
      </c>
      <c r="H238" s="3">
        <v>0</v>
      </c>
      <c r="I238" s="3">
        <v>0</v>
      </c>
      <c r="J238" s="3">
        <v>0</v>
      </c>
      <c r="K238" s="3">
        <v>0.206978906598</v>
      </c>
      <c r="L238" s="3">
        <v>0</v>
      </c>
      <c r="M238" s="3">
        <v>0.97444662929420001</v>
      </c>
      <c r="N238" s="3">
        <v>1.0556220086042001</v>
      </c>
      <c r="O238" s="3">
        <v>0</v>
      </c>
      <c r="P238" s="3">
        <v>0.33381477744220001</v>
      </c>
      <c r="Q238" s="3">
        <v>1.9252505528429</v>
      </c>
      <c r="R238" s="3">
        <v>9.9956273886999993E-3</v>
      </c>
      <c r="S238" s="3">
        <v>1.7990331053200002E-2</v>
      </c>
      <c r="T238" s="3">
        <v>0.1049490151038</v>
      </c>
      <c r="U238" s="3">
        <v>-0.65156089500659997</v>
      </c>
      <c r="V238" s="3">
        <v>3.1360614417799998E-2</v>
      </c>
      <c r="W238" s="3">
        <v>6.2135910681499998E-2</v>
      </c>
      <c r="X238" s="3">
        <v>-0.10946722860789999</v>
      </c>
      <c r="Y238" s="3">
        <v>0</v>
      </c>
      <c r="Z238" s="3">
        <v>0.16343441645789999</v>
      </c>
      <c r="AA238" s="3">
        <v>0.1405855539184</v>
      </c>
      <c r="AB238" s="3">
        <v>0.1108333791015</v>
      </c>
      <c r="AC238" s="3">
        <v>3.6228997473828</v>
      </c>
      <c r="AD238" s="3">
        <v>0.15349482741420001</v>
      </c>
      <c r="AE238" s="3">
        <v>0.18979697676839999</v>
      </c>
      <c r="AF238" s="3">
        <v>1.6592782146E-3</v>
      </c>
      <c r="AG238" s="3">
        <v>0</v>
      </c>
      <c r="AH238" s="3">
        <v>2.16102323374E-2</v>
      </c>
      <c r="AI238" s="3">
        <v>0</v>
      </c>
      <c r="AJ238" s="3">
        <v>5.9677620277700003E-2</v>
      </c>
      <c r="AK238" s="3">
        <v>-0.80350610920069998</v>
      </c>
      <c r="AL238" s="3">
        <v>0</v>
      </c>
      <c r="AM238" s="3">
        <v>0</v>
      </c>
      <c r="AN238" s="3">
        <v>9.8630726233799995E-2</v>
      </c>
      <c r="AO238" s="3">
        <v>1.9216745963676001</v>
      </c>
      <c r="AP238" s="3">
        <v>0.1033436135028</v>
      </c>
      <c r="AQ238" s="3">
        <v>0</v>
      </c>
      <c r="AR238" s="3">
        <v>0.39390080511510001</v>
      </c>
      <c r="AS238" s="3">
        <v>0.1176662336648</v>
      </c>
      <c r="AT238" s="3">
        <v>9.05239192479E-2</v>
      </c>
      <c r="AU238" s="3">
        <v>0.36176819024529999</v>
      </c>
      <c r="AV238" s="3">
        <v>0.1930341080545</v>
      </c>
      <c r="AW238" s="3">
        <v>0.39</v>
      </c>
    </row>
    <row r="239" spans="1:49" s="13" customFormat="1">
      <c r="A239">
        <v>5</v>
      </c>
      <c r="B239" t="s">
        <v>404</v>
      </c>
      <c r="C239">
        <v>403020101</v>
      </c>
      <c r="D239" t="s">
        <v>594</v>
      </c>
      <c r="E239" s="3">
        <v>1.1622332277327001</v>
      </c>
      <c r="F239" s="3">
        <v>0</v>
      </c>
      <c r="G239" s="3">
        <v>1.35514795818E-2</v>
      </c>
      <c r="H239" s="3">
        <v>0</v>
      </c>
      <c r="I239" s="3">
        <v>0</v>
      </c>
      <c r="J239" s="3">
        <v>0</v>
      </c>
      <c r="K239" s="3">
        <v>0.206978906598</v>
      </c>
      <c r="L239" s="3">
        <v>0</v>
      </c>
      <c r="M239" s="3">
        <v>0.97444662929420001</v>
      </c>
      <c r="N239" s="3">
        <v>1.0556220086042001</v>
      </c>
      <c r="O239" s="3">
        <v>0</v>
      </c>
      <c r="P239" s="3">
        <v>0.33381477744220001</v>
      </c>
      <c r="Q239" s="3">
        <v>1.9252505528429</v>
      </c>
      <c r="R239" s="3">
        <v>9.9956273886999993E-3</v>
      </c>
      <c r="S239" s="3">
        <v>1.7990331053200002E-2</v>
      </c>
      <c r="T239" s="3">
        <v>0.1049490151038</v>
      </c>
      <c r="U239" s="3">
        <v>-0.65156089500659997</v>
      </c>
      <c r="V239" s="3">
        <v>3.1360614417799998E-2</v>
      </c>
      <c r="W239" s="3">
        <v>6.2135910681499998E-2</v>
      </c>
      <c r="X239" s="3">
        <v>-0.10946722860789999</v>
      </c>
      <c r="Y239" s="3">
        <v>0</v>
      </c>
      <c r="Z239" s="3">
        <v>0.16343441645789999</v>
      </c>
      <c r="AA239" s="3">
        <v>0.1405855539184</v>
      </c>
      <c r="AB239" s="3">
        <v>0.1108333791015</v>
      </c>
      <c r="AC239" s="3">
        <v>3.6228997473828</v>
      </c>
      <c r="AD239" s="3">
        <v>0.15349482741420001</v>
      </c>
      <c r="AE239" s="3">
        <v>0.18979697676839999</v>
      </c>
      <c r="AF239" s="3">
        <v>1.6592782146E-3</v>
      </c>
      <c r="AG239" s="3">
        <v>0</v>
      </c>
      <c r="AH239" s="3">
        <v>2.16102323374E-2</v>
      </c>
      <c r="AI239" s="3">
        <v>0</v>
      </c>
      <c r="AJ239" s="3">
        <v>5.9677620277700003E-2</v>
      </c>
      <c r="AK239" s="3">
        <v>-0.80350610920069998</v>
      </c>
      <c r="AL239" s="3">
        <v>0</v>
      </c>
      <c r="AM239" s="3">
        <v>0</v>
      </c>
      <c r="AN239" s="3">
        <v>9.8630726233799995E-2</v>
      </c>
      <c r="AO239" s="3">
        <v>1.9216745963676001</v>
      </c>
      <c r="AP239" s="3">
        <v>0.1033436135028</v>
      </c>
      <c r="AQ239" s="3">
        <v>0</v>
      </c>
      <c r="AR239" s="3">
        <v>0.39390080511510001</v>
      </c>
      <c r="AS239" s="3">
        <v>0.1176662336648</v>
      </c>
      <c r="AT239" s="3">
        <v>9.05239192479E-2</v>
      </c>
      <c r="AU239" s="3">
        <v>0.36176819024529999</v>
      </c>
      <c r="AV239" s="3">
        <v>0.1930341080545</v>
      </c>
      <c r="AW239" s="3">
        <v>0.39</v>
      </c>
    </row>
    <row r="240" spans="1:49" s="13" customFormat="1">
      <c r="A240">
        <v>3</v>
      </c>
      <c r="B240" t="s">
        <v>400</v>
      </c>
      <c r="C240">
        <v>40303</v>
      </c>
      <c r="D240" t="s">
        <v>595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-0.74371539087350003</v>
      </c>
      <c r="L240" s="3">
        <v>0</v>
      </c>
      <c r="M240" s="3">
        <v>0</v>
      </c>
      <c r="N240" s="3">
        <v>0.74928796075960002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-2.6446379487335001</v>
      </c>
      <c r="Y240" s="3">
        <v>0.12131281476649999</v>
      </c>
      <c r="Z240" s="3">
        <v>2.5920217135149999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0.91540444474460003</v>
      </c>
      <c r="AP240" s="3">
        <v>0.74696384073260003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</row>
    <row r="241" spans="1:49" s="13" customFormat="1">
      <c r="A241">
        <v>4</v>
      </c>
      <c r="B241" t="s">
        <v>402</v>
      </c>
      <c r="C241">
        <v>4030301</v>
      </c>
      <c r="D241" t="s">
        <v>595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-0.74371539087350003</v>
      </c>
      <c r="L241" s="3">
        <v>0</v>
      </c>
      <c r="M241" s="3">
        <v>0</v>
      </c>
      <c r="N241" s="3">
        <v>0.74928796075960002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-2.6446379487335001</v>
      </c>
      <c r="Y241" s="3">
        <v>0.12131281476649999</v>
      </c>
      <c r="Z241" s="3">
        <v>2.5920217135149999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0.91540444474460003</v>
      </c>
      <c r="AP241" s="3">
        <v>0.74696384073260003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</row>
    <row r="242" spans="1:49" s="13" customFormat="1">
      <c r="A242">
        <v>5</v>
      </c>
      <c r="B242" t="s">
        <v>404</v>
      </c>
      <c r="C242">
        <v>403030101</v>
      </c>
      <c r="D242" t="s">
        <v>595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-0.74371539087350003</v>
      </c>
      <c r="L242" s="3">
        <v>0</v>
      </c>
      <c r="M242" s="3">
        <v>0</v>
      </c>
      <c r="N242" s="3">
        <v>0.74928796075960002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-2.6446379487335001</v>
      </c>
      <c r="Y242" s="3">
        <v>0.12131281476649999</v>
      </c>
      <c r="Z242" s="3">
        <v>2.5920217135149999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0.91540444474460003</v>
      </c>
      <c r="AP242" s="3">
        <v>0.74696384073260003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</row>
    <row r="243" spans="1:49" s="13" customFormat="1">
      <c r="A243">
        <v>3</v>
      </c>
      <c r="B243" t="s">
        <v>400</v>
      </c>
      <c r="C243">
        <v>40304</v>
      </c>
      <c r="D243" t="s">
        <v>596</v>
      </c>
      <c r="E243" s="3">
        <v>0.40401232842099999</v>
      </c>
      <c r="F243" s="3">
        <v>0.35305475431740002</v>
      </c>
      <c r="G243" s="3">
        <v>-9.5764372056399996E-2</v>
      </c>
      <c r="H243" s="3">
        <v>0.3647032975683</v>
      </c>
      <c r="I243" s="3">
        <v>0.2743781993378</v>
      </c>
      <c r="J243" s="3">
        <v>1.0229762538425999</v>
      </c>
      <c r="K243" s="3">
        <v>-5.5674371815599998E-2</v>
      </c>
      <c r="L243" s="3">
        <v>0.1984885298821</v>
      </c>
      <c r="M243" s="3">
        <v>0.26223091818119998</v>
      </c>
      <c r="N243" s="3">
        <v>0.31697799847750002</v>
      </c>
      <c r="O243" s="3">
        <v>0.1036826396529</v>
      </c>
      <c r="P243" s="3">
        <v>0.31389280684839999</v>
      </c>
      <c r="Q243" s="3">
        <v>-2.7377210949199999E-2</v>
      </c>
      <c r="R243" s="3">
        <v>0.37048726769849999</v>
      </c>
      <c r="S243" s="3">
        <v>0.56104570347320004</v>
      </c>
      <c r="T243" s="3">
        <v>0.81046741764050001</v>
      </c>
      <c r="U243" s="3">
        <v>0.74166340915590001</v>
      </c>
      <c r="V243" s="3">
        <v>1.1724963558115999</v>
      </c>
      <c r="W243" s="3">
        <v>-1.3205350160384</v>
      </c>
      <c r="X243" s="3">
        <v>-2.0132883252703002</v>
      </c>
      <c r="Y243" s="3">
        <v>0.1364334042825</v>
      </c>
      <c r="Z243" s="3">
        <v>-0.92719614267649997</v>
      </c>
      <c r="AA243" s="3">
        <v>-1.2802275145773001</v>
      </c>
      <c r="AB243" s="3">
        <v>-1.0446924623895</v>
      </c>
      <c r="AC243" s="3">
        <v>-1.0948350511919001</v>
      </c>
      <c r="AD243" s="3">
        <v>0.25916840698580002</v>
      </c>
      <c r="AE243" s="3">
        <v>-0.3684892768986</v>
      </c>
      <c r="AF243" s="3">
        <v>0.65551731161729998</v>
      </c>
      <c r="AG243" s="3">
        <v>1.2185925182512001</v>
      </c>
      <c r="AH243" s="3">
        <v>0.75224074440709998</v>
      </c>
      <c r="AI243" s="3">
        <v>-0.16990477989040001</v>
      </c>
      <c r="AJ243" s="3">
        <v>0</v>
      </c>
      <c r="AK243" s="3">
        <v>-8.3211181699700001E-2</v>
      </c>
      <c r="AL243" s="3">
        <v>-0.1501901758086</v>
      </c>
      <c r="AM243" s="3">
        <v>-3.940008029E-2</v>
      </c>
      <c r="AN243" s="3">
        <v>-0.22122565248119999</v>
      </c>
      <c r="AO243" s="3">
        <v>-0.1200928465518</v>
      </c>
      <c r="AP243" s="3">
        <v>2.5842753953497999</v>
      </c>
      <c r="AQ243" s="3">
        <v>-0.61258698294470004</v>
      </c>
      <c r="AR243" s="3">
        <v>1.4525646570449999</v>
      </c>
      <c r="AS243" s="3">
        <v>0.32860200499210002</v>
      </c>
      <c r="AT243" s="3">
        <v>0.5902887596991</v>
      </c>
      <c r="AU243" s="3">
        <v>1.9814051999799999E-2</v>
      </c>
      <c r="AV243" s="3">
        <v>0.77331767371460003</v>
      </c>
      <c r="AW243" s="3">
        <v>0.02</v>
      </c>
    </row>
    <row r="244" spans="1:49" s="13" customFormat="1">
      <c r="A244">
        <v>4</v>
      </c>
      <c r="B244" t="s">
        <v>402</v>
      </c>
      <c r="C244">
        <v>4030401</v>
      </c>
      <c r="D244" t="s">
        <v>597</v>
      </c>
      <c r="E244" s="3">
        <v>0.40401232842099999</v>
      </c>
      <c r="F244" s="3">
        <v>0.35305475431740002</v>
      </c>
      <c r="G244" s="3">
        <v>-9.5764372056399996E-2</v>
      </c>
      <c r="H244" s="3">
        <v>0.3647032975683</v>
      </c>
      <c r="I244" s="3">
        <v>0.2743781993378</v>
      </c>
      <c r="J244" s="3">
        <v>1.0229762538425999</v>
      </c>
      <c r="K244" s="3">
        <v>-5.5674371815599998E-2</v>
      </c>
      <c r="L244" s="3">
        <v>0.1984885298821</v>
      </c>
      <c r="M244" s="3">
        <v>0.26223091818119998</v>
      </c>
      <c r="N244" s="3">
        <v>0.31697799847750002</v>
      </c>
      <c r="O244" s="3">
        <v>0.1036826396529</v>
      </c>
      <c r="P244" s="3">
        <v>0.31389280684839999</v>
      </c>
      <c r="Q244" s="3">
        <v>-2.7377210949199999E-2</v>
      </c>
      <c r="R244" s="3">
        <v>0.37048726769849999</v>
      </c>
      <c r="S244" s="3">
        <v>0.56104570347320004</v>
      </c>
      <c r="T244" s="3">
        <v>0.81046741764050001</v>
      </c>
      <c r="U244" s="3">
        <v>0.74166340915590001</v>
      </c>
      <c r="V244" s="3">
        <v>1.1724963558115999</v>
      </c>
      <c r="W244" s="3">
        <v>-1.3205350160384</v>
      </c>
      <c r="X244" s="3">
        <v>-2.0132883252703002</v>
      </c>
      <c r="Y244" s="3">
        <v>0.1364334042825</v>
      </c>
      <c r="Z244" s="3">
        <v>-0.92719614267649997</v>
      </c>
      <c r="AA244" s="3">
        <v>-1.2802275145773001</v>
      </c>
      <c r="AB244" s="3">
        <v>-1.0446924623895</v>
      </c>
      <c r="AC244" s="3">
        <v>-1.0948350511919001</v>
      </c>
      <c r="AD244" s="3">
        <v>0.25916840698580002</v>
      </c>
      <c r="AE244" s="3">
        <v>-0.3684892768986</v>
      </c>
      <c r="AF244" s="3">
        <v>0.65551731161729998</v>
      </c>
      <c r="AG244" s="3">
        <v>1.2185925182512001</v>
      </c>
      <c r="AH244" s="3">
        <v>0.75224074440709998</v>
      </c>
      <c r="AI244" s="3">
        <v>-0.16990477989040001</v>
      </c>
      <c r="AJ244" s="3">
        <v>0</v>
      </c>
      <c r="AK244" s="3">
        <v>-8.3211181699700001E-2</v>
      </c>
      <c r="AL244" s="3">
        <v>-0.1501901758086</v>
      </c>
      <c r="AM244" s="3">
        <v>-3.940008029E-2</v>
      </c>
      <c r="AN244" s="3">
        <v>-0.22122565248119999</v>
      </c>
      <c r="AO244" s="3">
        <v>-0.1200928465518</v>
      </c>
      <c r="AP244" s="3">
        <v>2.5842753953497999</v>
      </c>
      <c r="AQ244" s="3">
        <v>-0.61258698294470004</v>
      </c>
      <c r="AR244" s="3">
        <v>1.4525646570449999</v>
      </c>
      <c r="AS244" s="3">
        <v>0.32860200499210002</v>
      </c>
      <c r="AT244" s="3">
        <v>0.5902887596991</v>
      </c>
      <c r="AU244" s="3">
        <v>1.9814051999799999E-2</v>
      </c>
      <c r="AV244" s="3">
        <v>0.77331767371460003</v>
      </c>
      <c r="AW244" s="3">
        <v>0.02</v>
      </c>
    </row>
    <row r="245" spans="1:49" s="13" customFormat="1">
      <c r="A245">
        <v>5</v>
      </c>
      <c r="B245" t="s">
        <v>404</v>
      </c>
      <c r="C245">
        <v>403040101</v>
      </c>
      <c r="D245" t="s">
        <v>597</v>
      </c>
      <c r="E245" s="3">
        <v>0.40401232842099999</v>
      </c>
      <c r="F245" s="3">
        <v>0.35305475431740002</v>
      </c>
      <c r="G245" s="3">
        <v>-9.5764372056399996E-2</v>
      </c>
      <c r="H245" s="3">
        <v>0.3647032975683</v>
      </c>
      <c r="I245" s="3">
        <v>0.2743781993378</v>
      </c>
      <c r="J245" s="3">
        <v>1.0229762538425999</v>
      </c>
      <c r="K245" s="3">
        <v>-5.5674371815599998E-2</v>
      </c>
      <c r="L245" s="3">
        <v>0.1984885298821</v>
      </c>
      <c r="M245" s="3">
        <v>0.26223091818119998</v>
      </c>
      <c r="N245" s="3">
        <v>0.31697799847750002</v>
      </c>
      <c r="O245" s="3">
        <v>0.1036826396529</v>
      </c>
      <c r="P245" s="3">
        <v>0.31389280684839999</v>
      </c>
      <c r="Q245" s="3">
        <v>-2.7377210949199999E-2</v>
      </c>
      <c r="R245" s="3">
        <v>0.37048726769849999</v>
      </c>
      <c r="S245" s="3">
        <v>0.56104570347320004</v>
      </c>
      <c r="T245" s="3">
        <v>0.81046741764050001</v>
      </c>
      <c r="U245" s="3">
        <v>0.74166340915590001</v>
      </c>
      <c r="V245" s="3">
        <v>1.1724963558115999</v>
      </c>
      <c r="W245" s="3">
        <v>-1.3205350160384</v>
      </c>
      <c r="X245" s="3">
        <v>-2.0132883252703002</v>
      </c>
      <c r="Y245" s="3">
        <v>0.1364334042825</v>
      </c>
      <c r="Z245" s="3">
        <v>-0.92719614267649997</v>
      </c>
      <c r="AA245" s="3">
        <v>-1.2802275145773001</v>
      </c>
      <c r="AB245" s="3">
        <v>-1.0446924623895</v>
      </c>
      <c r="AC245" s="3">
        <v>-1.0948350511919001</v>
      </c>
      <c r="AD245" s="3">
        <v>0.25916840698580002</v>
      </c>
      <c r="AE245" s="3">
        <v>-0.3684892768986</v>
      </c>
      <c r="AF245" s="3">
        <v>0.65551731161729998</v>
      </c>
      <c r="AG245" s="3">
        <v>1.2185925182512001</v>
      </c>
      <c r="AH245" s="3">
        <v>0.75224074440709998</v>
      </c>
      <c r="AI245" s="3">
        <v>-0.16990477989040001</v>
      </c>
      <c r="AJ245" s="3">
        <v>0</v>
      </c>
      <c r="AK245" s="3">
        <v>-8.3211181699700001E-2</v>
      </c>
      <c r="AL245" s="3">
        <v>-0.1501901758086</v>
      </c>
      <c r="AM245" s="3">
        <v>-3.940008029E-2</v>
      </c>
      <c r="AN245" s="3">
        <v>-0.22122565248119999</v>
      </c>
      <c r="AO245" s="3">
        <v>-0.1200928465518</v>
      </c>
      <c r="AP245" s="3">
        <v>2.5842753953497999</v>
      </c>
      <c r="AQ245" s="3">
        <v>-0.61258698294470004</v>
      </c>
      <c r="AR245" s="3">
        <v>1.4525646570449999</v>
      </c>
      <c r="AS245" s="3">
        <v>0.32860200499210002</v>
      </c>
      <c r="AT245" s="3">
        <v>0.5902887596991</v>
      </c>
      <c r="AU245" s="3">
        <v>1.9814051999799999E-2</v>
      </c>
      <c r="AV245" s="3">
        <v>0.77331767371460003</v>
      </c>
      <c r="AW245" s="3">
        <v>0.02</v>
      </c>
    </row>
    <row r="246" spans="1:49" s="13" customFormat="1">
      <c r="A246">
        <v>2</v>
      </c>
      <c r="B246" t="s">
        <v>398</v>
      </c>
      <c r="C246">
        <v>404</v>
      </c>
      <c r="D246" t="s">
        <v>598</v>
      </c>
      <c r="E246" s="3">
        <v>-4.2201144596661004</v>
      </c>
      <c r="F246" s="3">
        <v>0.94562182362250002</v>
      </c>
      <c r="G246" s="3">
        <v>0.3719828969442</v>
      </c>
      <c r="H246" s="3">
        <v>1.0525213656918</v>
      </c>
      <c r="I246" s="3">
        <v>0.86550759241099995</v>
      </c>
      <c r="J246" s="3">
        <v>-0.30272786969139998</v>
      </c>
      <c r="K246" s="3">
        <v>-4.5858736419925998</v>
      </c>
      <c r="L246" s="3">
        <v>0.9576004658967</v>
      </c>
      <c r="M246" s="3">
        <v>0.26777089754810002</v>
      </c>
      <c r="N246" s="3">
        <v>-2.6203468261172</v>
      </c>
      <c r="O246" s="3">
        <v>1.4199732559799001</v>
      </c>
      <c r="P246" s="3">
        <v>0.11532748752200001</v>
      </c>
      <c r="Q246" s="3">
        <v>12.9608749944613</v>
      </c>
      <c r="R246" s="3">
        <v>9.7392112620600005E-2</v>
      </c>
      <c r="S246" s="3">
        <v>0.82540580312839995</v>
      </c>
      <c r="T246" s="3">
        <v>2.6368237053753001</v>
      </c>
      <c r="U246" s="3">
        <v>-0.28087584053620002</v>
      </c>
      <c r="V246" s="3">
        <v>-0.40094408359939998</v>
      </c>
      <c r="W246" s="3">
        <v>-4.7371639870987998</v>
      </c>
      <c r="X246" s="3">
        <v>-0.56898148068669996</v>
      </c>
      <c r="Y246" s="3">
        <v>-0.70130579506260005</v>
      </c>
      <c r="Z246" s="3">
        <v>-11.9563991180302</v>
      </c>
      <c r="AA246" s="3">
        <v>-0.78071190183369998</v>
      </c>
      <c r="AB246" s="3">
        <v>-0.91521534603770005</v>
      </c>
      <c r="AC246" s="3">
        <v>10.803023054652799</v>
      </c>
      <c r="AD246" s="3">
        <v>-0.52060028638540001</v>
      </c>
      <c r="AE246" s="3">
        <v>0.4520927934517</v>
      </c>
      <c r="AF246" s="3">
        <v>6.7582043732450998</v>
      </c>
      <c r="AG246" s="3">
        <v>-0.27516121695450002</v>
      </c>
      <c r="AH246" s="3">
        <v>-0.37176463832930001</v>
      </c>
      <c r="AI246" s="3">
        <v>1.9663113574711</v>
      </c>
      <c r="AJ246" s="3">
        <v>-0.3317665321794</v>
      </c>
      <c r="AK246" s="3">
        <v>0.16594992608199999</v>
      </c>
      <c r="AL246" s="3">
        <v>-7.2067315579322004</v>
      </c>
      <c r="AM246" s="3">
        <v>3.4913653144099999E-2</v>
      </c>
      <c r="AN246" s="3">
        <v>-7.4004630703999999E-2</v>
      </c>
      <c r="AO246" s="3">
        <v>7.6541616724962998</v>
      </c>
      <c r="AP246" s="3">
        <v>0.19789256483840001</v>
      </c>
      <c r="AQ246" s="3">
        <v>0.31128032650530002</v>
      </c>
      <c r="AR246" s="3">
        <v>0.20406966648319999</v>
      </c>
      <c r="AS246" s="3">
        <v>3.1341903285999999E-2</v>
      </c>
      <c r="AT246" s="3">
        <v>-0.26054957521310002</v>
      </c>
      <c r="AU246" s="3">
        <v>0.4102723474994</v>
      </c>
      <c r="AV246" s="3">
        <v>0.263424643327</v>
      </c>
      <c r="AW246" s="3">
        <v>0.05</v>
      </c>
    </row>
    <row r="247" spans="1:49" s="13" customFormat="1">
      <c r="A247">
        <v>3</v>
      </c>
      <c r="B247" t="s">
        <v>400</v>
      </c>
      <c r="C247">
        <v>40401</v>
      </c>
      <c r="D247" t="s">
        <v>599</v>
      </c>
      <c r="E247" s="3">
        <v>-4.9244761376195996</v>
      </c>
      <c r="F247" s="3">
        <v>0</v>
      </c>
      <c r="G247" s="3">
        <v>0</v>
      </c>
      <c r="H247" s="3">
        <v>0.58545793209120001</v>
      </c>
      <c r="I247" s="3">
        <v>1.1549384348364</v>
      </c>
      <c r="J247" s="3">
        <v>0</v>
      </c>
      <c r="K247" s="3">
        <v>-5.8088048398948002</v>
      </c>
      <c r="L247" s="3">
        <v>0</v>
      </c>
      <c r="M247" s="3">
        <v>0</v>
      </c>
      <c r="N247" s="3">
        <v>-3.5613401159628002</v>
      </c>
      <c r="O247" s="3">
        <v>0</v>
      </c>
      <c r="P247" s="3">
        <v>0</v>
      </c>
      <c r="Q247" s="3">
        <v>18.2842582613494</v>
      </c>
      <c r="R247" s="3">
        <v>0</v>
      </c>
      <c r="S247" s="3">
        <v>0</v>
      </c>
      <c r="T247" s="3">
        <v>1.4603328997106</v>
      </c>
      <c r="U247" s="3">
        <v>0</v>
      </c>
      <c r="V247" s="3">
        <v>0</v>
      </c>
      <c r="W247" s="3">
        <v>-5.0966057456448004</v>
      </c>
      <c r="X247" s="3">
        <v>0</v>
      </c>
      <c r="Y247" s="3">
        <v>0</v>
      </c>
      <c r="Z247" s="3">
        <v>-13.135011323985299</v>
      </c>
      <c r="AA247" s="3">
        <v>0</v>
      </c>
      <c r="AB247" s="3">
        <v>0</v>
      </c>
      <c r="AC247" s="3">
        <v>12.605016297926801</v>
      </c>
      <c r="AD247" s="3">
        <v>0</v>
      </c>
      <c r="AE247" s="3">
        <v>0</v>
      </c>
      <c r="AF247" s="3">
        <v>7.3555775349373</v>
      </c>
      <c r="AG247" s="3">
        <v>0</v>
      </c>
      <c r="AH247" s="3">
        <v>0</v>
      </c>
      <c r="AI247" s="3">
        <v>2.8262817491373999</v>
      </c>
      <c r="AJ247" s="3">
        <v>0</v>
      </c>
      <c r="AK247" s="3">
        <v>0</v>
      </c>
      <c r="AL247" s="3">
        <v>-8.0153508265801001</v>
      </c>
      <c r="AM247" s="3">
        <v>0</v>
      </c>
      <c r="AN247" s="3">
        <v>0</v>
      </c>
      <c r="AO247" s="3">
        <v>8.1102076862649994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0.61398698519039996</v>
      </c>
      <c r="AV247" s="3">
        <v>0</v>
      </c>
      <c r="AW247" s="3">
        <v>0</v>
      </c>
    </row>
    <row r="248" spans="1:49" s="13" customFormat="1">
      <c r="A248">
        <v>4</v>
      </c>
      <c r="B248" t="s">
        <v>402</v>
      </c>
      <c r="C248">
        <v>4040101</v>
      </c>
      <c r="D248" t="s">
        <v>599</v>
      </c>
      <c r="E248" s="3">
        <v>-4.9244761376195996</v>
      </c>
      <c r="F248" s="3">
        <v>0</v>
      </c>
      <c r="G248" s="3">
        <v>0</v>
      </c>
      <c r="H248" s="3">
        <v>0.58545793209120001</v>
      </c>
      <c r="I248" s="3">
        <v>1.1549384348364</v>
      </c>
      <c r="J248" s="3">
        <v>0</v>
      </c>
      <c r="K248" s="3">
        <v>-5.8088048398948002</v>
      </c>
      <c r="L248" s="3">
        <v>0</v>
      </c>
      <c r="M248" s="3">
        <v>0</v>
      </c>
      <c r="N248" s="3">
        <v>-3.5613401159628002</v>
      </c>
      <c r="O248" s="3">
        <v>0</v>
      </c>
      <c r="P248" s="3">
        <v>0</v>
      </c>
      <c r="Q248" s="3">
        <v>18.2842582613494</v>
      </c>
      <c r="R248" s="3">
        <v>0</v>
      </c>
      <c r="S248" s="3">
        <v>0</v>
      </c>
      <c r="T248" s="3">
        <v>1.4603328997106</v>
      </c>
      <c r="U248" s="3">
        <v>0</v>
      </c>
      <c r="V248" s="3">
        <v>0</v>
      </c>
      <c r="W248" s="3">
        <v>-5.0966057456448004</v>
      </c>
      <c r="X248" s="3">
        <v>0</v>
      </c>
      <c r="Y248" s="3">
        <v>0</v>
      </c>
      <c r="Z248" s="3">
        <v>-13.135011323985299</v>
      </c>
      <c r="AA248" s="3">
        <v>0</v>
      </c>
      <c r="AB248" s="3">
        <v>0</v>
      </c>
      <c r="AC248" s="3">
        <v>12.605016297926801</v>
      </c>
      <c r="AD248" s="3">
        <v>0</v>
      </c>
      <c r="AE248" s="3">
        <v>0</v>
      </c>
      <c r="AF248" s="3">
        <v>7.3555775349373</v>
      </c>
      <c r="AG248" s="3">
        <v>0</v>
      </c>
      <c r="AH248" s="3">
        <v>0</v>
      </c>
      <c r="AI248" s="3">
        <v>2.8262817491373999</v>
      </c>
      <c r="AJ248" s="3">
        <v>0</v>
      </c>
      <c r="AK248" s="3">
        <v>0</v>
      </c>
      <c r="AL248" s="3">
        <v>-8.0153508265801001</v>
      </c>
      <c r="AM248" s="3">
        <v>0</v>
      </c>
      <c r="AN248" s="3">
        <v>0</v>
      </c>
      <c r="AO248" s="3">
        <v>8.1102076862649994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0.61398698519039996</v>
      </c>
      <c r="AV248" s="3">
        <v>0</v>
      </c>
      <c r="AW248" s="3">
        <v>0</v>
      </c>
    </row>
    <row r="249" spans="1:49" s="13" customFormat="1">
      <c r="A249">
        <v>5</v>
      </c>
      <c r="B249" t="s">
        <v>404</v>
      </c>
      <c r="C249">
        <v>404010101</v>
      </c>
      <c r="D249" t="s">
        <v>599</v>
      </c>
      <c r="E249" s="3">
        <v>-4.9244761376195996</v>
      </c>
      <c r="F249" s="3">
        <v>0</v>
      </c>
      <c r="G249" s="3">
        <v>0</v>
      </c>
      <c r="H249" s="3">
        <v>0.58545793209120001</v>
      </c>
      <c r="I249" s="3">
        <v>1.1549384348364</v>
      </c>
      <c r="J249" s="3">
        <v>0</v>
      </c>
      <c r="K249" s="3">
        <v>-5.8088048398948002</v>
      </c>
      <c r="L249" s="3">
        <v>0</v>
      </c>
      <c r="M249" s="3">
        <v>0</v>
      </c>
      <c r="N249" s="3">
        <v>-3.5613401159628002</v>
      </c>
      <c r="O249" s="3">
        <v>0</v>
      </c>
      <c r="P249" s="3">
        <v>0</v>
      </c>
      <c r="Q249" s="3">
        <v>18.2842582613494</v>
      </c>
      <c r="R249" s="3">
        <v>0</v>
      </c>
      <c r="S249" s="3">
        <v>0</v>
      </c>
      <c r="T249" s="3">
        <v>1.4603328997106</v>
      </c>
      <c r="U249" s="3">
        <v>0</v>
      </c>
      <c r="V249" s="3">
        <v>0</v>
      </c>
      <c r="W249" s="3">
        <v>-5.0966057456448004</v>
      </c>
      <c r="X249" s="3">
        <v>0</v>
      </c>
      <c r="Y249" s="3">
        <v>0</v>
      </c>
      <c r="Z249" s="3">
        <v>-13.135011323985299</v>
      </c>
      <c r="AA249" s="3">
        <v>0</v>
      </c>
      <c r="AB249" s="3">
        <v>0</v>
      </c>
      <c r="AC249" s="3">
        <v>12.605016297926801</v>
      </c>
      <c r="AD249" s="3">
        <v>0</v>
      </c>
      <c r="AE249" s="3">
        <v>0</v>
      </c>
      <c r="AF249" s="3">
        <v>7.3555775349373</v>
      </c>
      <c r="AG249" s="3">
        <v>0</v>
      </c>
      <c r="AH249" s="3">
        <v>0</v>
      </c>
      <c r="AI249" s="3">
        <v>2.8262817491373999</v>
      </c>
      <c r="AJ249" s="3">
        <v>0</v>
      </c>
      <c r="AK249" s="3">
        <v>0</v>
      </c>
      <c r="AL249" s="3">
        <v>-8.0153508265801001</v>
      </c>
      <c r="AM249" s="3">
        <v>0</v>
      </c>
      <c r="AN249" s="3">
        <v>0</v>
      </c>
      <c r="AO249" s="3">
        <v>8.1102076862649994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0.61398698519039996</v>
      </c>
      <c r="AV249" s="3">
        <v>0</v>
      </c>
      <c r="AW249" s="3">
        <v>0</v>
      </c>
    </row>
    <row r="250" spans="1:49" s="13" customFormat="1">
      <c r="A250">
        <v>3</v>
      </c>
      <c r="B250" t="s">
        <v>400</v>
      </c>
      <c r="C250">
        <v>40402</v>
      </c>
      <c r="D250" t="s">
        <v>600</v>
      </c>
      <c r="E250" s="3">
        <v>2.3548129909683002</v>
      </c>
      <c r="F250" s="3">
        <v>9.1448541079543997</v>
      </c>
      <c r="G250" s="3">
        <v>3.3271048705088999</v>
      </c>
      <c r="H250" s="3">
        <v>4.6435101241502998</v>
      </c>
      <c r="I250" s="3">
        <v>-1.2734682760633</v>
      </c>
      <c r="J250" s="3">
        <v>-2.5950027258896999</v>
      </c>
      <c r="K250" s="3">
        <v>4.9209419922980997</v>
      </c>
      <c r="L250" s="3">
        <v>7.6405090828065996</v>
      </c>
      <c r="M250" s="3">
        <v>2.0038471844922001</v>
      </c>
      <c r="N250" s="3">
        <v>3.3606752491453</v>
      </c>
      <c r="O250" s="3">
        <v>9.8409966258998001</v>
      </c>
      <c r="P250" s="3">
        <v>0.73799050756179996</v>
      </c>
      <c r="Q250" s="3">
        <v>-15.5699739671008</v>
      </c>
      <c r="R250" s="3">
        <v>0.82866719226410002</v>
      </c>
      <c r="S250" s="3">
        <v>6.9720840277790002</v>
      </c>
      <c r="T250" s="3">
        <v>10.826958347047499</v>
      </c>
      <c r="U250" s="3">
        <v>-2.0709365399008002</v>
      </c>
      <c r="V250" s="3">
        <v>-3.0102534958675999</v>
      </c>
      <c r="W250" s="3">
        <v>-2.3253462895522001</v>
      </c>
      <c r="X250" s="3">
        <v>-4.2784692511658999</v>
      </c>
      <c r="Y250" s="3">
        <v>-5.4778478407976001</v>
      </c>
      <c r="Z250" s="3">
        <v>-3.4637435621947001</v>
      </c>
      <c r="AA250" s="3">
        <v>-5.8426600259764996</v>
      </c>
      <c r="AB250" s="3">
        <v>-7.2174707996018004</v>
      </c>
      <c r="AC250" s="3">
        <v>-2.5709258726741</v>
      </c>
      <c r="AD250" s="3">
        <v>-4.9862028366292996</v>
      </c>
      <c r="AE250" s="3">
        <v>4.5335624678300999</v>
      </c>
      <c r="AF250" s="3">
        <v>1.5990449815065</v>
      </c>
      <c r="AG250" s="3">
        <v>-2.7862117173274998</v>
      </c>
      <c r="AH250" s="3">
        <v>-3.8616281026053998</v>
      </c>
      <c r="AI250" s="3">
        <v>-6.4307455040088</v>
      </c>
      <c r="AJ250" s="3">
        <v>-3.8917430301402001</v>
      </c>
      <c r="AK250" s="3">
        <v>2.0187600708859001</v>
      </c>
      <c r="AL250" s="3">
        <v>1.6427514926102</v>
      </c>
      <c r="AM250" s="3">
        <v>0.38070016778019999</v>
      </c>
      <c r="AN250" s="3">
        <v>-0.80417034157400002</v>
      </c>
      <c r="AO250" s="3">
        <v>3.1181121392703002</v>
      </c>
      <c r="AP250" s="3">
        <v>2.2615155186277001</v>
      </c>
      <c r="AQ250" s="3">
        <v>3.4855244278502</v>
      </c>
      <c r="AR250" s="3">
        <v>2.2149558850767002</v>
      </c>
      <c r="AS250" s="3">
        <v>0.33349007008909998</v>
      </c>
      <c r="AT250" s="3">
        <v>-2.7640002999779001</v>
      </c>
      <c r="AU250" s="3">
        <v>-1.6027279099842999</v>
      </c>
      <c r="AV250" s="3">
        <v>2.9250890422165998</v>
      </c>
      <c r="AW250" s="3">
        <v>0.56000000000000005</v>
      </c>
    </row>
    <row r="251" spans="1:49" s="13" customFormat="1">
      <c r="A251">
        <v>4</v>
      </c>
      <c r="B251" t="s">
        <v>402</v>
      </c>
      <c r="C251">
        <v>4040201</v>
      </c>
      <c r="D251" t="s">
        <v>601</v>
      </c>
      <c r="E251" s="3">
        <v>2.3548129909683002</v>
      </c>
      <c r="F251" s="3">
        <v>9.1448541079543997</v>
      </c>
      <c r="G251" s="3">
        <v>3.3271048705088999</v>
      </c>
      <c r="H251" s="3">
        <v>4.6435101241502998</v>
      </c>
      <c r="I251" s="3">
        <v>-1.2734682760633</v>
      </c>
      <c r="J251" s="3">
        <v>-2.5950027258896999</v>
      </c>
      <c r="K251" s="3">
        <v>4.9209419922980997</v>
      </c>
      <c r="L251" s="3">
        <v>7.6405090828065996</v>
      </c>
      <c r="M251" s="3">
        <v>2.0038471844922001</v>
      </c>
      <c r="N251" s="3">
        <v>3.3606752491453</v>
      </c>
      <c r="O251" s="3">
        <v>9.8409966258998001</v>
      </c>
      <c r="P251" s="3">
        <v>0.73799050756179996</v>
      </c>
      <c r="Q251" s="3">
        <v>-15.5699739671008</v>
      </c>
      <c r="R251" s="3">
        <v>0.82866719226410002</v>
      </c>
      <c r="S251" s="3">
        <v>6.9720840277790002</v>
      </c>
      <c r="T251" s="3">
        <v>10.826958347047499</v>
      </c>
      <c r="U251" s="3">
        <v>-2.0709365399008002</v>
      </c>
      <c r="V251" s="3">
        <v>-3.0102534958675999</v>
      </c>
      <c r="W251" s="3">
        <v>-2.3253462895522001</v>
      </c>
      <c r="X251" s="3">
        <v>-4.2784692511658999</v>
      </c>
      <c r="Y251" s="3">
        <v>-5.4778478407976001</v>
      </c>
      <c r="Z251" s="3">
        <v>-3.4637435621947001</v>
      </c>
      <c r="AA251" s="3">
        <v>-5.8426600259764996</v>
      </c>
      <c r="AB251" s="3">
        <v>-7.2174707996018004</v>
      </c>
      <c r="AC251" s="3">
        <v>-2.5709258726741</v>
      </c>
      <c r="AD251" s="3">
        <v>-4.9862028366292996</v>
      </c>
      <c r="AE251" s="3">
        <v>4.5335624678300999</v>
      </c>
      <c r="AF251" s="3">
        <v>1.5990449815065</v>
      </c>
      <c r="AG251" s="3">
        <v>-2.7862117173274998</v>
      </c>
      <c r="AH251" s="3">
        <v>-3.8616281026053998</v>
      </c>
      <c r="AI251" s="3">
        <v>-6.4307455040088</v>
      </c>
      <c r="AJ251" s="3">
        <v>-3.8917430301402001</v>
      </c>
      <c r="AK251" s="3">
        <v>2.0187600708859001</v>
      </c>
      <c r="AL251" s="3">
        <v>1.6427514926102</v>
      </c>
      <c r="AM251" s="3">
        <v>0.38070016778019999</v>
      </c>
      <c r="AN251" s="3">
        <v>-0.80417034157400002</v>
      </c>
      <c r="AO251" s="3">
        <v>3.1181121392703002</v>
      </c>
      <c r="AP251" s="3">
        <v>2.2615155186277001</v>
      </c>
      <c r="AQ251" s="3">
        <v>3.4855244278502</v>
      </c>
      <c r="AR251" s="3">
        <v>2.2149558850767002</v>
      </c>
      <c r="AS251" s="3">
        <v>0.33349007008909998</v>
      </c>
      <c r="AT251" s="3">
        <v>-2.7640002999779001</v>
      </c>
      <c r="AU251" s="3">
        <v>-1.6027279099842999</v>
      </c>
      <c r="AV251" s="3">
        <v>2.9250890422165998</v>
      </c>
      <c r="AW251" s="3">
        <v>0.56000000000000005</v>
      </c>
    </row>
    <row r="252" spans="1:49" s="13" customFormat="1">
      <c r="A252">
        <v>5</v>
      </c>
      <c r="B252" t="s">
        <v>404</v>
      </c>
      <c r="C252">
        <v>404020101</v>
      </c>
      <c r="D252" t="s">
        <v>602</v>
      </c>
      <c r="E252" s="3">
        <v>2.3548129909683002</v>
      </c>
      <c r="F252" s="3">
        <v>9.1448541079543997</v>
      </c>
      <c r="G252" s="3">
        <v>3.3271048705088999</v>
      </c>
      <c r="H252" s="3">
        <v>4.6435101241502998</v>
      </c>
      <c r="I252" s="3">
        <v>-1.2734682760633</v>
      </c>
      <c r="J252" s="3">
        <v>-2.5950027258896999</v>
      </c>
      <c r="K252" s="3">
        <v>4.9209419922980997</v>
      </c>
      <c r="L252" s="3">
        <v>7.6405090828065996</v>
      </c>
      <c r="M252" s="3">
        <v>2.0038471844922001</v>
      </c>
      <c r="N252" s="3">
        <v>3.3606752491453</v>
      </c>
      <c r="O252" s="3">
        <v>9.8409966258998001</v>
      </c>
      <c r="P252" s="3">
        <v>0.73799050756179996</v>
      </c>
      <c r="Q252" s="3">
        <v>-15.5699739671008</v>
      </c>
      <c r="R252" s="3">
        <v>0.82866719226410002</v>
      </c>
      <c r="S252" s="3">
        <v>6.9720840277790002</v>
      </c>
      <c r="T252" s="3">
        <v>10.826958347047499</v>
      </c>
      <c r="U252" s="3">
        <v>-2.0709365399008002</v>
      </c>
      <c r="V252" s="3">
        <v>-3.0102534958675999</v>
      </c>
      <c r="W252" s="3">
        <v>-2.3253462895522001</v>
      </c>
      <c r="X252" s="3">
        <v>-4.2784692511658999</v>
      </c>
      <c r="Y252" s="3">
        <v>-5.4778478407976001</v>
      </c>
      <c r="Z252" s="3">
        <v>-3.4637435621947001</v>
      </c>
      <c r="AA252" s="3">
        <v>-5.8426600259764996</v>
      </c>
      <c r="AB252" s="3">
        <v>-7.2174707996018004</v>
      </c>
      <c r="AC252" s="3">
        <v>-2.5709258726741</v>
      </c>
      <c r="AD252" s="3">
        <v>-4.9862028366292996</v>
      </c>
      <c r="AE252" s="3">
        <v>4.5335624678300999</v>
      </c>
      <c r="AF252" s="3">
        <v>1.5990449815065</v>
      </c>
      <c r="AG252" s="3">
        <v>-2.7862117173274998</v>
      </c>
      <c r="AH252" s="3">
        <v>-3.8616281026053998</v>
      </c>
      <c r="AI252" s="3">
        <v>-6.4307455040088</v>
      </c>
      <c r="AJ252" s="3">
        <v>-3.8917430301402001</v>
      </c>
      <c r="AK252" s="3">
        <v>2.0187600708859001</v>
      </c>
      <c r="AL252" s="3">
        <v>1.6427514926102</v>
      </c>
      <c r="AM252" s="3">
        <v>0.38070016778019999</v>
      </c>
      <c r="AN252" s="3">
        <v>-0.80417034157400002</v>
      </c>
      <c r="AO252" s="3">
        <v>3.1181121392703002</v>
      </c>
      <c r="AP252" s="3">
        <v>2.2615155186277001</v>
      </c>
      <c r="AQ252" s="3">
        <v>3.4855244278502</v>
      </c>
      <c r="AR252" s="3">
        <v>2.2149558850767002</v>
      </c>
      <c r="AS252" s="3">
        <v>0.33349007008909998</v>
      </c>
      <c r="AT252" s="3">
        <v>-2.7640002999779001</v>
      </c>
      <c r="AU252" s="3">
        <v>-1.6027279099842999</v>
      </c>
      <c r="AV252" s="3">
        <v>2.9250890422165998</v>
      </c>
      <c r="AW252" s="3">
        <v>0.56000000000000005</v>
      </c>
    </row>
    <row r="253" spans="1:49" s="13" customFormat="1">
      <c r="A253">
        <v>1</v>
      </c>
      <c r="B253" t="s">
        <v>396</v>
      </c>
      <c r="C253">
        <v>5</v>
      </c>
      <c r="D253" t="s">
        <v>603</v>
      </c>
      <c r="E253" s="3">
        <v>0.1687270906344</v>
      </c>
      <c r="F253" s="3">
        <v>0.28580877932690002</v>
      </c>
      <c r="G253" s="3">
        <v>0.45714056832310002</v>
      </c>
      <c r="H253" s="3">
        <v>0.47502455037050001</v>
      </c>
      <c r="I253" s="3">
        <v>-2.4464754707700001E-2</v>
      </c>
      <c r="J253" s="3">
        <v>0.4282661043812</v>
      </c>
      <c r="K253" s="3">
        <v>0.19256692510539999</v>
      </c>
      <c r="L253" s="3">
        <v>0.24414353260829999</v>
      </c>
      <c r="M253" s="3">
        <v>0.18599797965680001</v>
      </c>
      <c r="N253" s="3">
        <v>1.1257129554112</v>
      </c>
      <c r="O253" s="3">
        <v>0.39875811699379998</v>
      </c>
      <c r="P253" s="3">
        <v>0.76003121012789998</v>
      </c>
      <c r="Q253" s="3">
        <v>0.45040864438040001</v>
      </c>
      <c r="R253" s="3">
        <v>0.74051606480459997</v>
      </c>
      <c r="S253" s="3">
        <v>0.3861002187018</v>
      </c>
      <c r="T253" s="3">
        <v>0.71911587289589995</v>
      </c>
      <c r="U253" s="3">
        <v>0.62613712071710004</v>
      </c>
      <c r="V253" s="3">
        <v>0.97443025771439995</v>
      </c>
      <c r="W253" s="3">
        <v>1.2018747557959</v>
      </c>
      <c r="X253" s="3">
        <v>0.1038629243862</v>
      </c>
      <c r="Y253" s="3">
        <v>0.22447855814279999</v>
      </c>
      <c r="Z253" s="3">
        <v>0.81252649188759996</v>
      </c>
      <c r="AA253" s="3">
        <v>-7.6050308425499993E-2</v>
      </c>
      <c r="AB253" s="3">
        <v>-0.566978185922</v>
      </c>
      <c r="AC253" s="3">
        <v>0.66979867839109997</v>
      </c>
      <c r="AD253" s="3">
        <v>4.1421933944399997E-2</v>
      </c>
      <c r="AE253" s="3">
        <v>-0.34885216260230001</v>
      </c>
      <c r="AF253" s="3">
        <v>0.36989885087770003</v>
      </c>
      <c r="AG253" s="3">
        <v>0.19566796901200001</v>
      </c>
      <c r="AH253" s="3">
        <v>-9.2023718721200007E-2</v>
      </c>
      <c r="AI253" s="3">
        <v>-4.6939197861099999E-2</v>
      </c>
      <c r="AJ253" s="3">
        <v>-0.27474148027709999</v>
      </c>
      <c r="AK253" s="3">
        <v>-0.11800994421740001</v>
      </c>
      <c r="AL253" s="3">
        <v>-0.1298744214867</v>
      </c>
      <c r="AM253" s="3">
        <v>-0.18530382329180001</v>
      </c>
      <c r="AN253" s="3">
        <v>-0.16837356955499999</v>
      </c>
      <c r="AO253" s="3">
        <v>-0.2371911950826</v>
      </c>
      <c r="AP253" s="3">
        <v>-0.35013397876270003</v>
      </c>
      <c r="AQ253" s="3">
        <v>-0.1947961588662</v>
      </c>
      <c r="AR253" s="3">
        <v>-0.15879496577829999</v>
      </c>
      <c r="AS253" s="3">
        <v>-0.15022154433279999</v>
      </c>
      <c r="AT253" s="3">
        <v>0.35570684163409999</v>
      </c>
      <c r="AU253" s="3">
        <v>-0.4242090814774</v>
      </c>
      <c r="AV253" s="3">
        <v>-0.501905780882</v>
      </c>
      <c r="AW253" s="3">
        <v>0.02</v>
      </c>
    </row>
    <row r="254" spans="1:49" s="13" customFormat="1">
      <c r="A254">
        <v>2</v>
      </c>
      <c r="B254" t="s">
        <v>398</v>
      </c>
      <c r="C254">
        <v>501</v>
      </c>
      <c r="D254" t="s">
        <v>604</v>
      </c>
      <c r="E254" s="3">
        <v>2.1119241199425001</v>
      </c>
      <c r="F254" s="3">
        <v>0.95385978584859998</v>
      </c>
      <c r="G254" s="3">
        <v>-4.8485322999199998E-2</v>
      </c>
      <c r="H254" s="3">
        <v>0.88236268834800002</v>
      </c>
      <c r="I254" s="3">
        <v>0.1373688374066</v>
      </c>
      <c r="J254" s="3">
        <v>0.64308439652899996</v>
      </c>
      <c r="K254" s="3">
        <v>0.80395617471049996</v>
      </c>
      <c r="L254" s="3">
        <v>0.65951453154439998</v>
      </c>
      <c r="M254" s="3">
        <v>1.2929565602024</v>
      </c>
      <c r="N254" s="3">
        <v>1.9323591771763</v>
      </c>
      <c r="O254" s="3">
        <v>0.5609945293545</v>
      </c>
      <c r="P254" s="3">
        <v>1.4489909922574999</v>
      </c>
      <c r="Q254" s="3">
        <v>0.89282072382419997</v>
      </c>
      <c r="R254" s="3">
        <v>1.0751992080466</v>
      </c>
      <c r="S254" s="3">
        <v>0.34689858044029998</v>
      </c>
      <c r="T254" s="3">
        <v>0.8944661571243</v>
      </c>
      <c r="U254" s="3">
        <v>0.80534445224770002</v>
      </c>
      <c r="V254" s="3">
        <v>1.1678333121040001</v>
      </c>
      <c r="W254" s="3">
        <v>0.59833557738080001</v>
      </c>
      <c r="X254" s="3">
        <v>0.89707187486780005</v>
      </c>
      <c r="Y254" s="3">
        <v>0.51811964021159995</v>
      </c>
      <c r="Z254" s="3">
        <v>0.43421815870980002</v>
      </c>
      <c r="AA254" s="3">
        <v>0.21925290852759999</v>
      </c>
      <c r="AB254" s="3">
        <v>-1.2904643172254</v>
      </c>
      <c r="AC254" s="3">
        <v>0.41821369133289998</v>
      </c>
      <c r="AD254" s="3">
        <v>-0.30770456114560002</v>
      </c>
      <c r="AE254" s="3">
        <v>0.28446752359510002</v>
      </c>
      <c r="AF254" s="3">
        <v>-0.8262519064403</v>
      </c>
      <c r="AG254" s="3">
        <v>0.50076454324749997</v>
      </c>
      <c r="AH254" s="3">
        <v>-0.36152584284729999</v>
      </c>
      <c r="AI254" s="3">
        <v>-4.2677642667799998E-2</v>
      </c>
      <c r="AJ254" s="3">
        <v>-0.1235675367693</v>
      </c>
      <c r="AK254" s="3">
        <v>-0.4181914641826</v>
      </c>
      <c r="AL254" s="3">
        <v>-4.12817658596E-2</v>
      </c>
      <c r="AM254" s="3">
        <v>0.24911306431470001</v>
      </c>
      <c r="AN254" s="3">
        <v>0.1453765335818</v>
      </c>
      <c r="AO254" s="3">
        <v>9.5252511921200003E-2</v>
      </c>
      <c r="AP254" s="3">
        <v>-0.90716264379169997</v>
      </c>
      <c r="AQ254" s="3">
        <v>-0.27462899980900002</v>
      </c>
      <c r="AR254" s="3">
        <v>-0.45688086462880001</v>
      </c>
      <c r="AS254" s="3">
        <v>5.1802417997599999E-2</v>
      </c>
      <c r="AT254" s="3">
        <v>0.39748057454719998</v>
      </c>
      <c r="AU254" s="3">
        <v>0.29791691036649998</v>
      </c>
      <c r="AV254" s="3">
        <v>-0.1870946864936</v>
      </c>
      <c r="AW254" s="3">
        <v>-1.97</v>
      </c>
    </row>
    <row r="255" spans="1:49" s="13" customFormat="1">
      <c r="A255">
        <v>3</v>
      </c>
      <c r="B255" t="s">
        <v>400</v>
      </c>
      <c r="C255">
        <v>50101</v>
      </c>
      <c r="D255" t="s">
        <v>604</v>
      </c>
      <c r="E255" s="3">
        <v>2.1119241199425001</v>
      </c>
      <c r="F255" s="3">
        <v>0.95385978584859998</v>
      </c>
      <c r="G255" s="3">
        <v>-4.8485322999199998E-2</v>
      </c>
      <c r="H255" s="3">
        <v>0.88236268834800002</v>
      </c>
      <c r="I255" s="3">
        <v>0.1373688374066</v>
      </c>
      <c r="J255" s="3">
        <v>0.64308439652899996</v>
      </c>
      <c r="K255" s="3">
        <v>0.80395617471049996</v>
      </c>
      <c r="L255" s="3">
        <v>0.65951453154439998</v>
      </c>
      <c r="M255" s="3">
        <v>1.2929565602024</v>
      </c>
      <c r="N255" s="3">
        <v>1.9323591771763</v>
      </c>
      <c r="O255" s="3">
        <v>0.5609945293545</v>
      </c>
      <c r="P255" s="3">
        <v>1.4489909922574999</v>
      </c>
      <c r="Q255" s="3">
        <v>0.89282072382419997</v>
      </c>
      <c r="R255" s="3">
        <v>1.0751992080466</v>
      </c>
      <c r="S255" s="3">
        <v>0.34689858044029998</v>
      </c>
      <c r="T255" s="3">
        <v>0.8944661571243</v>
      </c>
      <c r="U255" s="3">
        <v>0.80534445224770002</v>
      </c>
      <c r="V255" s="3">
        <v>1.1678333121040001</v>
      </c>
      <c r="W255" s="3">
        <v>0.59833557738080001</v>
      </c>
      <c r="X255" s="3">
        <v>0.89707187486780005</v>
      </c>
      <c r="Y255" s="3">
        <v>0.51811964021159995</v>
      </c>
      <c r="Z255" s="3">
        <v>0.43421815870980002</v>
      </c>
      <c r="AA255" s="3">
        <v>0.21925290852759999</v>
      </c>
      <c r="AB255" s="3">
        <v>-1.2904643172254</v>
      </c>
      <c r="AC255" s="3">
        <v>0.41821369133289998</v>
      </c>
      <c r="AD255" s="3">
        <v>-0.30770456114560002</v>
      </c>
      <c r="AE255" s="3">
        <v>0.28446752359510002</v>
      </c>
      <c r="AF255" s="3">
        <v>-0.8262519064403</v>
      </c>
      <c r="AG255" s="3">
        <v>0.50076454324749997</v>
      </c>
      <c r="AH255" s="3">
        <v>-0.36152584284729999</v>
      </c>
      <c r="AI255" s="3">
        <v>-4.2677642667799998E-2</v>
      </c>
      <c r="AJ255" s="3">
        <v>-0.1235675367693</v>
      </c>
      <c r="AK255" s="3">
        <v>-0.4181914641826</v>
      </c>
      <c r="AL255" s="3">
        <v>-4.12817658596E-2</v>
      </c>
      <c r="AM255" s="3">
        <v>0.24911306431470001</v>
      </c>
      <c r="AN255" s="3">
        <v>0.1453765335818</v>
      </c>
      <c r="AO255" s="3">
        <v>9.5252511921200003E-2</v>
      </c>
      <c r="AP255" s="3">
        <v>-0.90716264379169997</v>
      </c>
      <c r="AQ255" s="3">
        <v>-0.27462899980900002</v>
      </c>
      <c r="AR255" s="3">
        <v>-0.45688086462880001</v>
      </c>
      <c r="AS255" s="3">
        <v>5.1802417997599999E-2</v>
      </c>
      <c r="AT255" s="3">
        <v>0.39748057454719998</v>
      </c>
      <c r="AU255" s="3">
        <v>0.29791691036649998</v>
      </c>
      <c r="AV255" s="3">
        <v>-0.1870946864936</v>
      </c>
      <c r="AW255" s="3">
        <v>-1.97</v>
      </c>
    </row>
    <row r="256" spans="1:49" s="13" customFormat="1">
      <c r="A256">
        <v>4</v>
      </c>
      <c r="B256" t="s">
        <v>402</v>
      </c>
      <c r="C256">
        <v>5010101</v>
      </c>
      <c r="D256" t="s">
        <v>604</v>
      </c>
      <c r="E256" s="3">
        <v>2.1119241199425001</v>
      </c>
      <c r="F256" s="3">
        <v>0.95385978584859998</v>
      </c>
      <c r="G256" s="3">
        <v>-4.8485322999199998E-2</v>
      </c>
      <c r="H256" s="3">
        <v>0.88236268834800002</v>
      </c>
      <c r="I256" s="3">
        <v>0.1373688374066</v>
      </c>
      <c r="J256" s="3">
        <v>0.64308439652899996</v>
      </c>
      <c r="K256" s="3">
        <v>0.80395617471049996</v>
      </c>
      <c r="L256" s="3">
        <v>0.65951453154439998</v>
      </c>
      <c r="M256" s="3">
        <v>1.2929565602024</v>
      </c>
      <c r="N256" s="3">
        <v>1.9323591771763</v>
      </c>
      <c r="O256" s="3">
        <v>0.5609945293545</v>
      </c>
      <c r="P256" s="3">
        <v>1.4489909922574999</v>
      </c>
      <c r="Q256" s="3">
        <v>0.89282072382419997</v>
      </c>
      <c r="R256" s="3">
        <v>1.0751992080466</v>
      </c>
      <c r="S256" s="3">
        <v>0.34689858044029998</v>
      </c>
      <c r="T256" s="3">
        <v>0.8944661571243</v>
      </c>
      <c r="U256" s="3">
        <v>0.80534445224770002</v>
      </c>
      <c r="V256" s="3">
        <v>1.1678333121040001</v>
      </c>
      <c r="W256" s="3">
        <v>0.59833557738080001</v>
      </c>
      <c r="X256" s="3">
        <v>0.89707187486780005</v>
      </c>
      <c r="Y256" s="3">
        <v>0.51811964021159995</v>
      </c>
      <c r="Z256" s="3">
        <v>0.43421815870980002</v>
      </c>
      <c r="AA256" s="3">
        <v>0.21925290852759999</v>
      </c>
      <c r="AB256" s="3">
        <v>-1.2904643172254</v>
      </c>
      <c r="AC256" s="3">
        <v>0.41821369133289998</v>
      </c>
      <c r="AD256" s="3">
        <v>-0.30770456114560002</v>
      </c>
      <c r="AE256" s="3">
        <v>0.28446752359510002</v>
      </c>
      <c r="AF256" s="3">
        <v>-0.8262519064403</v>
      </c>
      <c r="AG256" s="3">
        <v>0.50076454324749997</v>
      </c>
      <c r="AH256" s="3">
        <v>-0.36152584284729999</v>
      </c>
      <c r="AI256" s="3">
        <v>-4.2677642667799998E-2</v>
      </c>
      <c r="AJ256" s="3">
        <v>-0.1235675367693</v>
      </c>
      <c r="AK256" s="3">
        <v>-0.4181914641826</v>
      </c>
      <c r="AL256" s="3">
        <v>-4.12817658596E-2</v>
      </c>
      <c r="AM256" s="3">
        <v>0.24911306431470001</v>
      </c>
      <c r="AN256" s="3">
        <v>0.1453765335818</v>
      </c>
      <c r="AO256" s="3">
        <v>9.5252511921200003E-2</v>
      </c>
      <c r="AP256" s="3">
        <v>-0.90716264379169997</v>
      </c>
      <c r="AQ256" s="3">
        <v>-0.27462899980900002</v>
      </c>
      <c r="AR256" s="3">
        <v>-0.45688086462880001</v>
      </c>
      <c r="AS256" s="3">
        <v>5.1802417997599999E-2</v>
      </c>
      <c r="AT256" s="3">
        <v>0.39748057454719998</v>
      </c>
      <c r="AU256" s="3">
        <v>0.29791691036649998</v>
      </c>
      <c r="AV256" s="3">
        <v>-0.1870946864936</v>
      </c>
      <c r="AW256" s="3">
        <v>-1.97</v>
      </c>
    </row>
    <row r="257" spans="1:49" s="13" customFormat="1">
      <c r="A257">
        <v>5</v>
      </c>
      <c r="B257" t="s">
        <v>404</v>
      </c>
      <c r="C257">
        <v>501010101</v>
      </c>
      <c r="D257" t="s">
        <v>605</v>
      </c>
      <c r="E257" s="3">
        <v>1.6906289000335999</v>
      </c>
      <c r="F257" s="3">
        <v>1.4293268031827</v>
      </c>
      <c r="G257" s="3">
        <v>-0.15609048563110001</v>
      </c>
      <c r="H257" s="3">
        <v>0.99158462501889999</v>
      </c>
      <c r="I257" s="3">
        <v>7.2134290969499998E-2</v>
      </c>
      <c r="J257" s="3">
        <v>-0.5355120332851</v>
      </c>
      <c r="K257" s="3">
        <v>1.3163912901646999</v>
      </c>
      <c r="L257" s="3">
        <v>-4.6335922643999999E-3</v>
      </c>
      <c r="M257" s="3">
        <v>0.1189722502389</v>
      </c>
      <c r="N257" s="3">
        <v>2.2233712444824998</v>
      </c>
      <c r="O257" s="3">
        <v>-0.64302886070179999</v>
      </c>
      <c r="P257" s="3">
        <v>1.6316390843702</v>
      </c>
      <c r="Q257" s="3">
        <v>0.94064777338079997</v>
      </c>
      <c r="R257" s="3">
        <v>1.3233296101425001</v>
      </c>
      <c r="S257" s="3">
        <v>-0.30672790040629999</v>
      </c>
      <c r="T257" s="3">
        <v>1.6688546832340001</v>
      </c>
      <c r="U257" s="3">
        <v>0.34149188695920002</v>
      </c>
      <c r="V257" s="3">
        <v>0.72683082426830004</v>
      </c>
      <c r="W257" s="3">
        <v>1.0104049994671001</v>
      </c>
      <c r="X257" s="3">
        <v>-0.27260503915619999</v>
      </c>
      <c r="Y257" s="3">
        <v>-0.57778158672440005</v>
      </c>
      <c r="Z257" s="3">
        <v>0.97508091118469997</v>
      </c>
      <c r="AA257" s="3">
        <v>5.0029092541199999E-2</v>
      </c>
      <c r="AB257" s="3">
        <v>-0.36147224255970001</v>
      </c>
      <c r="AC257" s="3">
        <v>0.18584436120719999</v>
      </c>
      <c r="AD257" s="3">
        <v>-0.2697670746536</v>
      </c>
      <c r="AE257" s="3">
        <v>0.161740814771</v>
      </c>
      <c r="AF257" s="3">
        <v>-0.28503359474750001</v>
      </c>
      <c r="AG257" s="3">
        <v>-0.25863428480439998</v>
      </c>
      <c r="AH257" s="3">
        <v>-0.28164502509950001</v>
      </c>
      <c r="AI257" s="3">
        <v>-0.14138505638519999</v>
      </c>
      <c r="AJ257" s="3">
        <v>-1.22435176901E-2</v>
      </c>
      <c r="AK257" s="3">
        <v>-0.45674037992619998</v>
      </c>
      <c r="AL257" s="3">
        <v>0.76184206730360005</v>
      </c>
      <c r="AM257" s="3">
        <v>0.39158143894000003</v>
      </c>
      <c r="AN257" s="3">
        <v>-0.40645118257129997</v>
      </c>
      <c r="AO257" s="3">
        <v>0.48087631824959998</v>
      </c>
      <c r="AP257" s="3">
        <v>-1.3172115251526999</v>
      </c>
      <c r="AQ257" s="3">
        <v>0.91061755607549999</v>
      </c>
      <c r="AR257" s="3">
        <v>6.2534928817200006E-2</v>
      </c>
      <c r="AS257" s="3">
        <v>-1.5027235646707999</v>
      </c>
      <c r="AT257" s="3">
        <v>1.9886390170879</v>
      </c>
      <c r="AU257" s="3">
        <v>6.6285723105500002E-2</v>
      </c>
      <c r="AV257" s="3">
        <v>-0.4866524891772</v>
      </c>
      <c r="AW257" s="3">
        <v>-1.54</v>
      </c>
    </row>
    <row r="258" spans="1:49" s="13" customFormat="1">
      <c r="A258">
        <v>5</v>
      </c>
      <c r="B258" t="s">
        <v>404</v>
      </c>
      <c r="C258">
        <v>501010102</v>
      </c>
      <c r="D258" t="s">
        <v>606</v>
      </c>
      <c r="E258" s="3">
        <v>0.70566169563519998</v>
      </c>
      <c r="F258" s="3">
        <v>0.73718973751979999</v>
      </c>
      <c r="G258" s="3">
        <v>-4.8209688572400003E-2</v>
      </c>
      <c r="H258" s="3">
        <v>0.71431517369599995</v>
      </c>
      <c r="I258" s="3">
        <v>0.3137012406313</v>
      </c>
      <c r="J258" s="3">
        <v>1.3100520501435</v>
      </c>
      <c r="K258" s="3">
        <v>0.61511447363799998</v>
      </c>
      <c r="L258" s="3">
        <v>0.67977046735379998</v>
      </c>
      <c r="M258" s="3">
        <v>1.6520847831058001</v>
      </c>
      <c r="N258" s="3">
        <v>0.5601723036156</v>
      </c>
      <c r="O258" s="3">
        <v>1.1062919195147001</v>
      </c>
      <c r="P258" s="3">
        <v>1.3094977045475</v>
      </c>
      <c r="Q258" s="3">
        <v>-0.1165449528825</v>
      </c>
      <c r="R258" s="3">
        <v>1.0534510926245999</v>
      </c>
      <c r="S258" s="3">
        <v>0.59364800583889998</v>
      </c>
      <c r="T258" s="3">
        <v>-1.0573498499384999</v>
      </c>
      <c r="U258" s="3">
        <v>0.72817342155480003</v>
      </c>
      <c r="V258" s="3">
        <v>1.4758105399263</v>
      </c>
      <c r="W258" s="3">
        <v>0.62632791561830004</v>
      </c>
      <c r="X258" s="3">
        <v>1.856179145736</v>
      </c>
      <c r="Y258" s="3">
        <v>2.0864291343404999</v>
      </c>
      <c r="Z258" s="3">
        <v>0.34249270536159998</v>
      </c>
      <c r="AA258" s="3">
        <v>0.1641072019988</v>
      </c>
      <c r="AB258" s="3">
        <v>-0.61974353179209996</v>
      </c>
      <c r="AC258" s="3">
        <v>0.4079006578023</v>
      </c>
      <c r="AD258" s="3">
        <v>-7.2515444544499999E-2</v>
      </c>
      <c r="AE258" s="3">
        <v>0.8126782201353</v>
      </c>
      <c r="AF258" s="3">
        <v>-1.201101765217</v>
      </c>
      <c r="AG258" s="3">
        <v>0.56965271312819998</v>
      </c>
      <c r="AH258" s="3">
        <v>-1.8842955685900002E-2</v>
      </c>
      <c r="AI258" s="3">
        <v>-0.104129864116</v>
      </c>
      <c r="AJ258" s="3">
        <v>0.60646741314340002</v>
      </c>
      <c r="AK258" s="3">
        <v>-0.80281114267230003</v>
      </c>
      <c r="AL258" s="3">
        <v>-0.49781776517080001</v>
      </c>
      <c r="AM258" s="3">
        <v>0.49218011817910001</v>
      </c>
      <c r="AN258" s="3">
        <v>0.87376908232030004</v>
      </c>
      <c r="AO258" s="3">
        <v>0.2051056583592</v>
      </c>
      <c r="AP258" s="3">
        <v>-0.75178142341770005</v>
      </c>
      <c r="AQ258" s="3">
        <v>-0.56225813940750002</v>
      </c>
      <c r="AR258" s="3">
        <v>-1.5265920987385999</v>
      </c>
      <c r="AS258" s="3">
        <v>1.5566178454496</v>
      </c>
      <c r="AT258" s="3">
        <v>-0.85942853363469995</v>
      </c>
      <c r="AU258" s="3">
        <v>6.783394719E-3</v>
      </c>
      <c r="AV258" s="3">
        <v>0.61892599377129998</v>
      </c>
      <c r="AW258" s="3">
        <v>-2.42</v>
      </c>
    </row>
    <row r="259" spans="1:49" s="13" customFormat="1">
      <c r="A259">
        <v>5</v>
      </c>
      <c r="B259" t="s">
        <v>404</v>
      </c>
      <c r="C259">
        <v>501010103</v>
      </c>
      <c r="D259" t="s">
        <v>607</v>
      </c>
      <c r="E259" s="3">
        <v>4.8545600165774996</v>
      </c>
      <c r="F259" s="3">
        <v>0.61226550593399998</v>
      </c>
      <c r="G259" s="3">
        <v>0.1013330327361</v>
      </c>
      <c r="H259" s="3">
        <v>0.97594660124230004</v>
      </c>
      <c r="I259" s="3">
        <v>-2.88954338306E-2</v>
      </c>
      <c r="J259" s="3">
        <v>1.3102876633433</v>
      </c>
      <c r="K259" s="3">
        <v>0.37889359855369997</v>
      </c>
      <c r="L259" s="3">
        <v>1.5473048025327001</v>
      </c>
      <c r="M259" s="3">
        <v>2.3678036526250001</v>
      </c>
      <c r="N259" s="3">
        <v>3.5264317514225998</v>
      </c>
      <c r="O259" s="3">
        <v>1.3779673713217</v>
      </c>
      <c r="P259" s="3">
        <v>1.4089404067577</v>
      </c>
      <c r="Q259" s="3">
        <v>2.2415603430347</v>
      </c>
      <c r="R259" s="3">
        <v>0.78878502079900004</v>
      </c>
      <c r="S259" s="3">
        <v>0.84626458163889995</v>
      </c>
      <c r="T259" s="3">
        <v>2.5788500379673001</v>
      </c>
      <c r="U259" s="3">
        <v>1.4890236602172999</v>
      </c>
      <c r="V259" s="3">
        <v>1.3124226606172</v>
      </c>
      <c r="W259" s="3">
        <v>5.34171367233E-2</v>
      </c>
      <c r="X259" s="3">
        <v>1.0908379944512001</v>
      </c>
      <c r="Y259" s="3">
        <v>-0.2161159320113</v>
      </c>
      <c r="Z259" s="3">
        <v>-0.1033148813163</v>
      </c>
      <c r="AA259" s="3">
        <v>0.50379942990430004</v>
      </c>
      <c r="AB259" s="3">
        <v>-3.3459288002262002</v>
      </c>
      <c r="AC259" s="3">
        <v>0.72765350634299997</v>
      </c>
      <c r="AD259" s="3">
        <v>-0.68312483553909997</v>
      </c>
      <c r="AE259" s="3">
        <v>-0.29998195246109999</v>
      </c>
      <c r="AF259" s="3">
        <v>-0.98468262633650006</v>
      </c>
      <c r="AG259" s="3">
        <v>1.3776690461854999</v>
      </c>
      <c r="AH259" s="3">
        <v>-0.94292758830930001</v>
      </c>
      <c r="AI259" s="3">
        <v>0.16973220934380001</v>
      </c>
      <c r="AJ259" s="3">
        <v>-1.2950973188193999</v>
      </c>
      <c r="AK259" s="3">
        <v>0.184660001076</v>
      </c>
      <c r="AL259" s="3">
        <v>-0.41487599795000002</v>
      </c>
      <c r="AM259" s="3">
        <v>-0.28066537265699998</v>
      </c>
      <c r="AN259" s="3">
        <v>-0.1827764304907</v>
      </c>
      <c r="AO259" s="3">
        <v>-0.56370288285250003</v>
      </c>
      <c r="AP259" s="3">
        <v>-0.59720811273700003</v>
      </c>
      <c r="AQ259" s="3">
        <v>-1.3958906764518</v>
      </c>
      <c r="AR259" s="3">
        <v>0.4255365188629</v>
      </c>
      <c r="AS259" s="3">
        <v>-5.79678432243E-2</v>
      </c>
      <c r="AT259" s="3">
        <v>0.1609119574381</v>
      </c>
      <c r="AU259" s="3">
        <v>1.0283853986569</v>
      </c>
      <c r="AV259" s="3">
        <v>-0.94985615776169996</v>
      </c>
      <c r="AW259" s="3">
        <v>-1.88</v>
      </c>
    </row>
    <row r="260" spans="1:49" s="13" customFormat="1">
      <c r="A260">
        <v>2</v>
      </c>
      <c r="B260" t="s">
        <v>398</v>
      </c>
      <c r="C260">
        <v>502</v>
      </c>
      <c r="D260" t="s">
        <v>608</v>
      </c>
      <c r="E260" s="3">
        <v>-2.3076016180000001E-4</v>
      </c>
      <c r="F260" s="3">
        <v>0.55838866114709995</v>
      </c>
      <c r="G260" s="3">
        <v>-0.22921076814979999</v>
      </c>
      <c r="H260" s="3">
        <v>1.4805861E-2</v>
      </c>
      <c r="I260" s="3">
        <v>-9.8697946540000003E-4</v>
      </c>
      <c r="J260" s="3">
        <v>5.4118260089999998E-4</v>
      </c>
      <c r="K260" s="3">
        <v>-3.5325161E-6</v>
      </c>
      <c r="L260" s="3">
        <v>0.87540192624640001</v>
      </c>
      <c r="M260" s="3">
        <v>0.84849668256790001</v>
      </c>
      <c r="N260" s="3">
        <v>1.3313446070826001</v>
      </c>
      <c r="O260" s="3">
        <v>0.39382845739889999</v>
      </c>
      <c r="P260" s="3">
        <v>3.6189452674100002E-2</v>
      </c>
      <c r="Q260" s="3">
        <v>0.1379020493917</v>
      </c>
      <c r="R260" s="3">
        <v>0.682083398098</v>
      </c>
      <c r="S260" s="3">
        <v>0.23722441957980001</v>
      </c>
      <c r="T260" s="3">
        <v>-1.8431631362691001</v>
      </c>
      <c r="U260" s="3">
        <v>1.9329729121596999</v>
      </c>
      <c r="V260" s="3">
        <v>-0.72402308237110002</v>
      </c>
      <c r="W260" s="3">
        <v>0.68099542796080004</v>
      </c>
      <c r="X260" s="3">
        <v>-2.4465739551165</v>
      </c>
      <c r="Y260" s="3">
        <v>9.5314621020500007E-2</v>
      </c>
      <c r="Z260" s="3">
        <v>-0.87153839196009997</v>
      </c>
      <c r="AA260" s="3">
        <v>-2.2273452602110999</v>
      </c>
      <c r="AB260" s="3">
        <v>0.82988292434249999</v>
      </c>
      <c r="AC260" s="3">
        <v>1.1499449363008001</v>
      </c>
      <c r="AD260" s="3">
        <v>-3.4422065700600003E-2</v>
      </c>
      <c r="AE260" s="3">
        <v>-0.47218971160919998</v>
      </c>
      <c r="AF260" s="3">
        <v>-0.4374800010005</v>
      </c>
      <c r="AG260" s="3">
        <v>0.97901431888099999</v>
      </c>
      <c r="AH260" s="3">
        <v>-3.2469828220400003E-2</v>
      </c>
      <c r="AI260" s="3">
        <v>-3.1387670489799999E-2</v>
      </c>
      <c r="AJ260" s="3">
        <v>-0.170956755352</v>
      </c>
      <c r="AK260" s="3">
        <v>0</v>
      </c>
      <c r="AL260" s="3">
        <v>-1.9478474557951999</v>
      </c>
      <c r="AM260" s="3">
        <v>2.147160185633</v>
      </c>
      <c r="AN260" s="3">
        <v>-1.9567837813608</v>
      </c>
      <c r="AO260" s="3">
        <v>-0.92306738561229995</v>
      </c>
      <c r="AP260" s="3">
        <v>1.2142333793722</v>
      </c>
      <c r="AQ260" s="3">
        <v>-9.1779237657899998E-2</v>
      </c>
      <c r="AR260" s="3">
        <v>-1.9550723628769999</v>
      </c>
      <c r="AS260" s="3">
        <v>-1.8023787742590001</v>
      </c>
      <c r="AT260" s="3">
        <v>2.0454468082416999</v>
      </c>
      <c r="AU260" s="3">
        <v>-1.1269441158086999</v>
      </c>
      <c r="AV260" s="3">
        <v>-0.49918910899879998</v>
      </c>
      <c r="AW260" s="3">
        <v>-0.79</v>
      </c>
    </row>
    <row r="261" spans="1:49" s="13" customFormat="1">
      <c r="A261">
        <v>3</v>
      </c>
      <c r="B261" t="s">
        <v>400</v>
      </c>
      <c r="C261">
        <v>50201</v>
      </c>
      <c r="D261" t="s">
        <v>608</v>
      </c>
      <c r="E261" s="3">
        <v>-2.3076016180000001E-4</v>
      </c>
      <c r="F261" s="3">
        <v>0.55838866114709995</v>
      </c>
      <c r="G261" s="3">
        <v>-0.22921076814979999</v>
      </c>
      <c r="H261" s="3">
        <v>1.4805861E-2</v>
      </c>
      <c r="I261" s="3">
        <v>-9.8697946540000003E-4</v>
      </c>
      <c r="J261" s="3">
        <v>5.4118260089999998E-4</v>
      </c>
      <c r="K261" s="3">
        <v>-3.5325161E-6</v>
      </c>
      <c r="L261" s="3">
        <v>0.87540192624640001</v>
      </c>
      <c r="M261" s="3">
        <v>0.84849668256790001</v>
      </c>
      <c r="N261" s="3">
        <v>1.3313446070826001</v>
      </c>
      <c r="O261" s="3">
        <v>0.39382845739889999</v>
      </c>
      <c r="P261" s="3">
        <v>3.6189452674100002E-2</v>
      </c>
      <c r="Q261" s="3">
        <v>0.1379020493917</v>
      </c>
      <c r="R261" s="3">
        <v>0.682083398098</v>
      </c>
      <c r="S261" s="3">
        <v>0.23722441957980001</v>
      </c>
      <c r="T261" s="3">
        <v>-1.8431631362691001</v>
      </c>
      <c r="U261" s="3">
        <v>1.9329729121596999</v>
      </c>
      <c r="V261" s="3">
        <v>-0.72402308237110002</v>
      </c>
      <c r="W261" s="3">
        <v>0.68099542796080004</v>
      </c>
      <c r="X261" s="3">
        <v>-2.4465739551165</v>
      </c>
      <c r="Y261" s="3">
        <v>9.5314621020500007E-2</v>
      </c>
      <c r="Z261" s="3">
        <v>-0.87153839196009997</v>
      </c>
      <c r="AA261" s="3">
        <v>-2.2273452602110999</v>
      </c>
      <c r="AB261" s="3">
        <v>0.82988292434249999</v>
      </c>
      <c r="AC261" s="3">
        <v>1.1499449363008001</v>
      </c>
      <c r="AD261" s="3">
        <v>-3.4422065700600003E-2</v>
      </c>
      <c r="AE261" s="3">
        <v>-0.47218971160919998</v>
      </c>
      <c r="AF261" s="3">
        <v>-0.4374800010005</v>
      </c>
      <c r="AG261" s="3">
        <v>0.97901431888099999</v>
      </c>
      <c r="AH261" s="3">
        <v>-3.2469828220400003E-2</v>
      </c>
      <c r="AI261" s="3">
        <v>-3.1387670489799999E-2</v>
      </c>
      <c r="AJ261" s="3">
        <v>-0.170956755352</v>
      </c>
      <c r="AK261" s="3">
        <v>0</v>
      </c>
      <c r="AL261" s="3">
        <v>-1.9478474557951999</v>
      </c>
      <c r="AM261" s="3">
        <v>2.147160185633</v>
      </c>
      <c r="AN261" s="3">
        <v>-1.9567837813608</v>
      </c>
      <c r="AO261" s="3">
        <v>-0.92306738561229995</v>
      </c>
      <c r="AP261" s="3">
        <v>1.2142333793722</v>
      </c>
      <c r="AQ261" s="3">
        <v>-9.1779237657899998E-2</v>
      </c>
      <c r="AR261" s="3">
        <v>-1.9550723628769999</v>
      </c>
      <c r="AS261" s="3">
        <v>-1.8023787742590001</v>
      </c>
      <c r="AT261" s="3">
        <v>2.0454468082416999</v>
      </c>
      <c r="AU261" s="3">
        <v>-1.1269441158086999</v>
      </c>
      <c r="AV261" s="3">
        <v>-0.49918910899879998</v>
      </c>
      <c r="AW261" s="3">
        <v>-0.79</v>
      </c>
    </row>
    <row r="262" spans="1:49" s="13" customFormat="1">
      <c r="A262">
        <v>4</v>
      </c>
      <c r="B262" t="s">
        <v>402</v>
      </c>
      <c r="C262">
        <v>5020101</v>
      </c>
      <c r="D262" t="s">
        <v>609</v>
      </c>
      <c r="E262" s="3">
        <v>-2.3076016180000001E-4</v>
      </c>
      <c r="F262" s="3">
        <v>0.55838866114709995</v>
      </c>
      <c r="G262" s="3">
        <v>-0.22921076814979999</v>
      </c>
      <c r="H262" s="3">
        <v>1.4805861E-2</v>
      </c>
      <c r="I262" s="3">
        <v>-9.8697946540000003E-4</v>
      </c>
      <c r="J262" s="3">
        <v>5.4118260089999998E-4</v>
      </c>
      <c r="K262" s="3">
        <v>-3.5325161E-6</v>
      </c>
      <c r="L262" s="3">
        <v>0.87540192624640001</v>
      </c>
      <c r="M262" s="3">
        <v>0.84849668256790001</v>
      </c>
      <c r="N262" s="3">
        <v>1.3313446070826001</v>
      </c>
      <c r="O262" s="3">
        <v>0.39382845739889999</v>
      </c>
      <c r="P262" s="3">
        <v>3.6189452674100002E-2</v>
      </c>
      <c r="Q262" s="3">
        <v>0.1379020493917</v>
      </c>
      <c r="R262" s="3">
        <v>0.682083398098</v>
      </c>
      <c r="S262" s="3">
        <v>0.23722441957980001</v>
      </c>
      <c r="T262" s="3">
        <v>-1.8431631362691001</v>
      </c>
      <c r="U262" s="3">
        <v>1.9329729121596999</v>
      </c>
      <c r="V262" s="3">
        <v>-0.72402308237110002</v>
      </c>
      <c r="W262" s="3">
        <v>0.68099542796080004</v>
      </c>
      <c r="X262" s="3">
        <v>-2.4465739551165</v>
      </c>
      <c r="Y262" s="3">
        <v>9.5314621020500007E-2</v>
      </c>
      <c r="Z262" s="3">
        <v>-0.87153839196009997</v>
      </c>
      <c r="AA262" s="3">
        <v>-2.2273452602110999</v>
      </c>
      <c r="AB262" s="3">
        <v>0.82988292434249999</v>
      </c>
      <c r="AC262" s="3">
        <v>1.1499449363008001</v>
      </c>
      <c r="AD262" s="3">
        <v>-3.4422065700600003E-2</v>
      </c>
      <c r="AE262" s="3">
        <v>-0.47218971160919998</v>
      </c>
      <c r="AF262" s="3">
        <v>-0.4374800010005</v>
      </c>
      <c r="AG262" s="3">
        <v>0.97901431888099999</v>
      </c>
      <c r="AH262" s="3">
        <v>-3.2469828220400003E-2</v>
      </c>
      <c r="AI262" s="3">
        <v>-3.1387670489799999E-2</v>
      </c>
      <c r="AJ262" s="3">
        <v>-0.170956755352</v>
      </c>
      <c r="AK262" s="3">
        <v>0</v>
      </c>
      <c r="AL262" s="3">
        <v>-1.9478474557951999</v>
      </c>
      <c r="AM262" s="3">
        <v>2.147160185633</v>
      </c>
      <c r="AN262" s="3">
        <v>-1.9567837813608</v>
      </c>
      <c r="AO262" s="3">
        <v>-0.92306738561229995</v>
      </c>
      <c r="AP262" s="3">
        <v>1.2142333793722</v>
      </c>
      <c r="AQ262" s="3">
        <v>-9.1779237657899998E-2</v>
      </c>
      <c r="AR262" s="3">
        <v>-1.9550723628769999</v>
      </c>
      <c r="AS262" s="3">
        <v>-1.8023787742590001</v>
      </c>
      <c r="AT262" s="3">
        <v>2.0454468082416999</v>
      </c>
      <c r="AU262" s="3">
        <v>-1.1269441158086999</v>
      </c>
      <c r="AV262" s="3">
        <v>-0.49918910899879998</v>
      </c>
      <c r="AW262" s="3">
        <v>-0.79</v>
      </c>
    </row>
    <row r="263" spans="1:49" s="13" customFormat="1">
      <c r="A263">
        <v>5</v>
      </c>
      <c r="B263" t="s">
        <v>404</v>
      </c>
      <c r="C263">
        <v>502010101</v>
      </c>
      <c r="D263" t="s">
        <v>610</v>
      </c>
      <c r="E263" s="3">
        <v>-2.3076016180000001E-4</v>
      </c>
      <c r="F263" s="3">
        <v>0.55838866114709995</v>
      </c>
      <c r="G263" s="3">
        <v>-0.22921076814979999</v>
      </c>
      <c r="H263" s="3">
        <v>1.4805861E-2</v>
      </c>
      <c r="I263" s="3">
        <v>-9.8697946540000003E-4</v>
      </c>
      <c r="J263" s="3">
        <v>5.4118260089999998E-4</v>
      </c>
      <c r="K263" s="3">
        <v>-3.5325161E-6</v>
      </c>
      <c r="L263" s="3">
        <v>0.87540192624640001</v>
      </c>
      <c r="M263" s="3">
        <v>0.84849668256790001</v>
      </c>
      <c r="N263" s="3">
        <v>1.3313446070826001</v>
      </c>
      <c r="O263" s="3">
        <v>0.39382845739889999</v>
      </c>
      <c r="P263" s="3">
        <v>3.6189452674100002E-2</v>
      </c>
      <c r="Q263" s="3">
        <v>0.1379020493917</v>
      </c>
      <c r="R263" s="3">
        <v>0.682083398098</v>
      </c>
      <c r="S263" s="3">
        <v>0.23722441957980001</v>
      </c>
      <c r="T263" s="3">
        <v>-1.8431631362691001</v>
      </c>
      <c r="U263" s="3">
        <v>1.9329729121596999</v>
      </c>
      <c r="V263" s="3">
        <v>-0.72402308237110002</v>
      </c>
      <c r="W263" s="3">
        <v>0.68099542796080004</v>
      </c>
      <c r="X263" s="3">
        <v>-2.4465739551165</v>
      </c>
      <c r="Y263" s="3">
        <v>9.5314621020500007E-2</v>
      </c>
      <c r="Z263" s="3">
        <v>-0.87153839196009997</v>
      </c>
      <c r="AA263" s="3">
        <v>-2.2273452602110999</v>
      </c>
      <c r="AB263" s="3">
        <v>0.82988292434249999</v>
      </c>
      <c r="AC263" s="3">
        <v>1.1499449363008001</v>
      </c>
      <c r="AD263" s="3">
        <v>-3.4422065700600003E-2</v>
      </c>
      <c r="AE263" s="3">
        <v>-0.47218971160919998</v>
      </c>
      <c r="AF263" s="3">
        <v>-0.4374800010005</v>
      </c>
      <c r="AG263" s="3">
        <v>0.97901431888099999</v>
      </c>
      <c r="AH263" s="3">
        <v>-3.2469828220400003E-2</v>
      </c>
      <c r="AI263" s="3">
        <v>-3.1387670489799999E-2</v>
      </c>
      <c r="AJ263" s="3">
        <v>-0.170956755352</v>
      </c>
      <c r="AK263" s="3">
        <v>0</v>
      </c>
      <c r="AL263" s="3">
        <v>-1.9478474557951999</v>
      </c>
      <c r="AM263" s="3">
        <v>2.147160185633</v>
      </c>
      <c r="AN263" s="3">
        <v>-1.9567837813608</v>
      </c>
      <c r="AO263" s="3">
        <v>-0.92306738561229995</v>
      </c>
      <c r="AP263" s="3">
        <v>1.2142333793722</v>
      </c>
      <c r="AQ263" s="3">
        <v>-9.1779237657899998E-2</v>
      </c>
      <c r="AR263" s="3">
        <v>-1.9550723628769999</v>
      </c>
      <c r="AS263" s="3">
        <v>-1.8023787742590001</v>
      </c>
      <c r="AT263" s="3">
        <v>2.0454468082416999</v>
      </c>
      <c r="AU263" s="3">
        <v>-1.1269441158086999</v>
      </c>
      <c r="AV263" s="3">
        <v>-0.49918910899879998</v>
      </c>
      <c r="AW263" s="3">
        <v>-0.79</v>
      </c>
    </row>
    <row r="264" spans="1:49" s="13" customFormat="1">
      <c r="A264">
        <v>2</v>
      </c>
      <c r="B264" t="s">
        <v>398</v>
      </c>
      <c r="C264">
        <v>503</v>
      </c>
      <c r="D264" t="s">
        <v>611</v>
      </c>
      <c r="E264" s="3">
        <v>0.61712017466019997</v>
      </c>
      <c r="F264" s="3">
        <v>0.84827593330929996</v>
      </c>
      <c r="G264" s="3">
        <v>2.5122312341047999</v>
      </c>
      <c r="H264" s="3">
        <v>0.25184114923459999</v>
      </c>
      <c r="I264" s="3">
        <v>1.2310035950506999</v>
      </c>
      <c r="J264" s="3">
        <v>0.26035129211169999</v>
      </c>
      <c r="K264" s="3">
        <v>-0.53545343131330003</v>
      </c>
      <c r="L264" s="3">
        <v>1.5744502378367999</v>
      </c>
      <c r="M264" s="3">
        <v>0.75341370541950003</v>
      </c>
      <c r="N264" s="3">
        <v>5.2232499606104996</v>
      </c>
      <c r="O264" s="3">
        <v>2.4550771871324999</v>
      </c>
      <c r="P264" s="3">
        <v>0.3169757992226</v>
      </c>
      <c r="Q264" s="3">
        <v>1.5305154434934001</v>
      </c>
      <c r="R264" s="3">
        <v>0.10027056250999999</v>
      </c>
      <c r="S264" s="3">
        <v>0.71424408979609999</v>
      </c>
      <c r="T264" s="3">
        <v>1.2024359753711999</v>
      </c>
      <c r="U264" s="3">
        <v>1.8810729051424999</v>
      </c>
      <c r="V264" s="3">
        <v>2.6279860242240001</v>
      </c>
      <c r="W264" s="3">
        <v>0.26467513375099999</v>
      </c>
      <c r="X264" s="3">
        <v>0.8403957240462</v>
      </c>
      <c r="Y264" s="3">
        <v>0.79155684697920004</v>
      </c>
      <c r="Z264" s="3">
        <v>9.2880889718599993E-2</v>
      </c>
      <c r="AA264" s="3">
        <v>-1.6840231014756</v>
      </c>
      <c r="AB264" s="3">
        <v>-1.1058771510765</v>
      </c>
      <c r="AC264" s="3">
        <v>1.2029004310982001</v>
      </c>
      <c r="AD264" s="3">
        <v>-0.89133654516380001</v>
      </c>
      <c r="AE264" s="3">
        <v>-1.5841641870797001</v>
      </c>
      <c r="AF264" s="3">
        <v>0.68764380184399998</v>
      </c>
      <c r="AG264" s="3">
        <v>-9.8126496276999993E-3</v>
      </c>
      <c r="AH264" s="3">
        <v>-0.97185258448709999</v>
      </c>
      <c r="AI264" s="3">
        <v>-2.3702734383099999E-2</v>
      </c>
      <c r="AJ264" s="3">
        <v>-0.99207174143580001</v>
      </c>
      <c r="AK264" s="3">
        <v>0.81362704540950004</v>
      </c>
      <c r="AL264" s="3">
        <v>-1.4279116686890001</v>
      </c>
      <c r="AM264" s="3">
        <v>-1.7680582847074999</v>
      </c>
      <c r="AN264" s="3">
        <v>-6.1901984745100003E-2</v>
      </c>
      <c r="AO264" s="3">
        <v>-0.7288091552889</v>
      </c>
      <c r="AP264" s="3">
        <v>-1.9395354212422999</v>
      </c>
      <c r="AQ264" s="3">
        <v>-0.72894176740820005</v>
      </c>
      <c r="AR264" s="3">
        <v>-1.1948338269948</v>
      </c>
      <c r="AS264" s="3">
        <v>-0.65927159669169999</v>
      </c>
      <c r="AT264" s="3">
        <v>1.0377486525251001</v>
      </c>
      <c r="AU264" s="3">
        <v>-2.2834365679387001</v>
      </c>
      <c r="AV264" s="3">
        <v>-6.7622606208117997</v>
      </c>
      <c r="AW264" s="3">
        <v>1.04</v>
      </c>
    </row>
    <row r="265" spans="1:49" s="13" customFormat="1">
      <c r="A265">
        <v>3</v>
      </c>
      <c r="B265" t="s">
        <v>400</v>
      </c>
      <c r="C265">
        <v>50301</v>
      </c>
      <c r="D265" t="s">
        <v>612</v>
      </c>
      <c r="E265" s="3">
        <v>0.61712017466019997</v>
      </c>
      <c r="F265" s="3">
        <v>0.84827593330929996</v>
      </c>
      <c r="G265" s="3">
        <v>2.5122312341047999</v>
      </c>
      <c r="H265" s="3">
        <v>0.25184114923459999</v>
      </c>
      <c r="I265" s="3">
        <v>1.2310035950506999</v>
      </c>
      <c r="J265" s="3">
        <v>0.26035129211169999</v>
      </c>
      <c r="K265" s="3">
        <v>-0.53545343131330003</v>
      </c>
      <c r="L265" s="3">
        <v>1.5744502378367999</v>
      </c>
      <c r="M265" s="3">
        <v>0.75341370541950003</v>
      </c>
      <c r="N265" s="3">
        <v>5.2232499606104996</v>
      </c>
      <c r="O265" s="3">
        <v>2.4550771871324999</v>
      </c>
      <c r="P265" s="3">
        <v>0.3169757992226</v>
      </c>
      <c r="Q265" s="3">
        <v>1.5305154434934001</v>
      </c>
      <c r="R265" s="3">
        <v>0.10027056250999999</v>
      </c>
      <c r="S265" s="3">
        <v>0.71424408979609999</v>
      </c>
      <c r="T265" s="3">
        <v>1.2024359753711999</v>
      </c>
      <c r="U265" s="3">
        <v>1.8810729051424999</v>
      </c>
      <c r="V265" s="3">
        <v>2.6279860242240001</v>
      </c>
      <c r="W265" s="3">
        <v>0.26467513375099999</v>
      </c>
      <c r="X265" s="3">
        <v>0.8403957240462</v>
      </c>
      <c r="Y265" s="3">
        <v>0.79155684697920004</v>
      </c>
      <c r="Z265" s="3">
        <v>9.2880889718599993E-2</v>
      </c>
      <c r="AA265" s="3">
        <v>-1.6840231014756</v>
      </c>
      <c r="AB265" s="3">
        <v>-1.1058771510765</v>
      </c>
      <c r="AC265" s="3">
        <v>1.2029004310982001</v>
      </c>
      <c r="AD265" s="3">
        <v>-0.89133654516380001</v>
      </c>
      <c r="AE265" s="3">
        <v>-1.5841641870797001</v>
      </c>
      <c r="AF265" s="3">
        <v>0.68764380184399998</v>
      </c>
      <c r="AG265" s="3">
        <v>-9.8126496276999993E-3</v>
      </c>
      <c r="AH265" s="3">
        <v>-0.97185258448709999</v>
      </c>
      <c r="AI265" s="3">
        <v>-2.3702734383099999E-2</v>
      </c>
      <c r="AJ265" s="3">
        <v>-0.99207174143580001</v>
      </c>
      <c r="AK265" s="3">
        <v>0.81362704540950004</v>
      </c>
      <c r="AL265" s="3">
        <v>-1.4279116686890001</v>
      </c>
      <c r="AM265" s="3">
        <v>-1.7680582847074999</v>
      </c>
      <c r="AN265" s="3">
        <v>-6.1901984745100003E-2</v>
      </c>
      <c r="AO265" s="3">
        <v>-0.7288091552889</v>
      </c>
      <c r="AP265" s="3">
        <v>-1.9395354212422999</v>
      </c>
      <c r="AQ265" s="3">
        <v>-0.72894176740820005</v>
      </c>
      <c r="AR265" s="3">
        <v>-1.1948338269948</v>
      </c>
      <c r="AS265" s="3">
        <v>-0.65927159669169999</v>
      </c>
      <c r="AT265" s="3">
        <v>1.0377486525251001</v>
      </c>
      <c r="AU265" s="3">
        <v>-2.2834365679387001</v>
      </c>
      <c r="AV265" s="3">
        <v>-6.7622606208117997</v>
      </c>
      <c r="AW265" s="3">
        <v>1.04</v>
      </c>
    </row>
    <row r="266" spans="1:49" s="13" customFormat="1">
      <c r="A266">
        <v>4</v>
      </c>
      <c r="B266" t="s">
        <v>402</v>
      </c>
      <c r="C266">
        <v>5030101</v>
      </c>
      <c r="D266" t="s">
        <v>613</v>
      </c>
      <c r="E266" s="3">
        <v>0.4633657262691</v>
      </c>
      <c r="F266" s="3">
        <v>1.5246385191517</v>
      </c>
      <c r="G266" s="3">
        <v>2.1883643519386</v>
      </c>
      <c r="H266" s="3">
        <v>4.8208574595599997E-2</v>
      </c>
      <c r="I266" s="3">
        <v>1.5364951143689001</v>
      </c>
      <c r="J266" s="3">
        <v>0.34406411255219999</v>
      </c>
      <c r="K266" s="3">
        <v>-0.38579576375460001</v>
      </c>
      <c r="L266" s="3">
        <v>1.1102233695340999</v>
      </c>
      <c r="M266" s="3">
        <v>1.1054941168187999</v>
      </c>
      <c r="N266" s="3">
        <v>4.9067467587187998</v>
      </c>
      <c r="O266" s="3">
        <v>3.2475791041855002</v>
      </c>
      <c r="P266" s="3">
        <v>0.3670262802018</v>
      </c>
      <c r="Q266" s="3">
        <v>1.8698731427393001</v>
      </c>
      <c r="R266" s="3">
        <v>-0.29988753980970001</v>
      </c>
      <c r="S266" s="3">
        <v>1.1682288391722999</v>
      </c>
      <c r="T266" s="3">
        <v>0.46957892644900001</v>
      </c>
      <c r="U266" s="3">
        <v>1.4578889327147</v>
      </c>
      <c r="V266" s="3">
        <v>2.5025666091116001</v>
      </c>
      <c r="W266" s="3">
        <v>-0.19654778307369999</v>
      </c>
      <c r="X266" s="3">
        <v>0.77643885337840002</v>
      </c>
      <c r="Y266" s="3">
        <v>1.0163269965816</v>
      </c>
      <c r="Z266" s="3">
        <v>0.26282512988840001</v>
      </c>
      <c r="AA266" s="3">
        <v>-1.2783096130566001</v>
      </c>
      <c r="AB266" s="3">
        <v>-1.4334628234903</v>
      </c>
      <c r="AC266" s="3">
        <v>2.0063214390109998</v>
      </c>
      <c r="AD266" s="3">
        <v>-1.51983879974</v>
      </c>
      <c r="AE266" s="3">
        <v>-2.0862803735236</v>
      </c>
      <c r="AF266" s="3">
        <v>0.51801018696129997</v>
      </c>
      <c r="AG266" s="3">
        <v>0.35723909271069998</v>
      </c>
      <c r="AH266" s="3">
        <v>-0.57049817247599999</v>
      </c>
      <c r="AI266" s="3">
        <v>-0.1585666327019</v>
      </c>
      <c r="AJ266" s="3">
        <v>-1.0334206618874999</v>
      </c>
      <c r="AK266" s="3">
        <v>1.1397955377383</v>
      </c>
      <c r="AL266" s="3">
        <v>-1.0577931069705999</v>
      </c>
      <c r="AM266" s="3">
        <v>-1.5858430651499</v>
      </c>
      <c r="AN266" s="3">
        <v>-1.1084203304657001</v>
      </c>
      <c r="AO266" s="3">
        <v>-0.10438723716419999</v>
      </c>
      <c r="AP266" s="3">
        <v>-0.68485925736480002</v>
      </c>
      <c r="AQ266" s="3">
        <v>-1.7599608120524</v>
      </c>
      <c r="AR266" s="3">
        <v>-0.5457148557132</v>
      </c>
      <c r="AS266" s="3">
        <v>-1.0010857199112999</v>
      </c>
      <c r="AT266" s="3">
        <v>1.2023677596447999</v>
      </c>
      <c r="AU266" s="3">
        <v>-1.8168386423898999</v>
      </c>
      <c r="AV266" s="3">
        <v>-7.6416239772861996</v>
      </c>
      <c r="AW266" s="3">
        <v>0.98</v>
      </c>
    </row>
    <row r="267" spans="1:49" s="13" customFormat="1">
      <c r="A267">
        <v>5</v>
      </c>
      <c r="B267" t="s">
        <v>404</v>
      </c>
      <c r="C267">
        <v>503010101</v>
      </c>
      <c r="D267" t="s">
        <v>614</v>
      </c>
      <c r="E267" s="3">
        <v>0.24464266240669999</v>
      </c>
      <c r="F267" s="3">
        <v>2.0890712783910002</v>
      </c>
      <c r="G267" s="3">
        <v>2.7278688543362999</v>
      </c>
      <c r="H267" s="3">
        <v>-0.64319978334000005</v>
      </c>
      <c r="I267" s="3">
        <v>2.8537437647399999</v>
      </c>
      <c r="J267" s="3">
        <v>0.24846184847050001</v>
      </c>
      <c r="K267" s="3">
        <v>0.14718219011</v>
      </c>
      <c r="L267" s="3">
        <v>1.4867229425905</v>
      </c>
      <c r="M267" s="3">
        <v>0.99069267909320002</v>
      </c>
      <c r="N267" s="3">
        <v>5.0566731170623003</v>
      </c>
      <c r="O267" s="3">
        <v>4.4671140172188997</v>
      </c>
      <c r="P267" s="3">
        <v>2.0013636940211001</v>
      </c>
      <c r="Q267" s="3">
        <v>1.2538281414656001</v>
      </c>
      <c r="R267" s="3">
        <v>-0.3464865640482</v>
      </c>
      <c r="S267" s="3">
        <v>1.2824726384219001</v>
      </c>
      <c r="T267" s="3">
        <v>0.26463611131569997</v>
      </c>
      <c r="U267" s="3">
        <v>0.77079643676590004</v>
      </c>
      <c r="V267" s="3">
        <v>2.2625581625254001</v>
      </c>
      <c r="W267" s="3">
        <v>2.2324669640602002</v>
      </c>
      <c r="X267" s="3">
        <v>0.61521759361560002</v>
      </c>
      <c r="Y267" s="3">
        <v>-0.35511980569570001</v>
      </c>
      <c r="Z267" s="3">
        <v>1.3771344613604</v>
      </c>
      <c r="AA267" s="3">
        <v>-0.48113701433709999</v>
      </c>
      <c r="AB267" s="3">
        <v>-3.9965112228722002</v>
      </c>
      <c r="AC267" s="3">
        <v>3.3271147986053</v>
      </c>
      <c r="AD267" s="3">
        <v>-3.6508531942886999</v>
      </c>
      <c r="AE267" s="3">
        <v>-3.0028494469246998</v>
      </c>
      <c r="AF267" s="3">
        <v>-0.41927592332609998</v>
      </c>
      <c r="AG267" s="3">
        <v>-0.1125432521866</v>
      </c>
      <c r="AH267" s="3">
        <v>0.2860282347909</v>
      </c>
      <c r="AI267" s="3">
        <v>-0.18077029831950001</v>
      </c>
      <c r="AJ267" s="3">
        <v>-0.3894891985401</v>
      </c>
      <c r="AK267" s="3">
        <v>0.25458157032439999</v>
      </c>
      <c r="AL267" s="3">
        <v>-1.1238305663429</v>
      </c>
      <c r="AM267" s="3">
        <v>-0.68319488224159997</v>
      </c>
      <c r="AN267" s="3">
        <v>-2.0393308110395001</v>
      </c>
      <c r="AO267" s="3">
        <v>1.2910129504195</v>
      </c>
      <c r="AP267" s="3">
        <v>-1.7235054734160999</v>
      </c>
      <c r="AQ267" s="3">
        <v>-2.9130747078743999</v>
      </c>
      <c r="AR267" s="3">
        <v>-8.2910073916200006E-2</v>
      </c>
      <c r="AS267" s="3">
        <v>-2.0978870133664</v>
      </c>
      <c r="AT267" s="3">
        <v>1.1789710025303</v>
      </c>
      <c r="AU267" s="3">
        <v>-1.7202403020253001</v>
      </c>
      <c r="AV267" s="3">
        <v>-5.6656652704279002</v>
      </c>
      <c r="AW267" s="3">
        <v>0.66</v>
      </c>
    </row>
    <row r="268" spans="1:49" s="13" customFormat="1">
      <c r="A268">
        <v>5</v>
      </c>
      <c r="B268" t="s">
        <v>404</v>
      </c>
      <c r="C268">
        <v>503010102</v>
      </c>
      <c r="D268" t="s">
        <v>615</v>
      </c>
      <c r="E268" s="3">
        <v>0.56893664758119999</v>
      </c>
      <c r="F268" s="3">
        <v>1.2530826106463</v>
      </c>
      <c r="G268" s="3">
        <v>1.9266586909343999</v>
      </c>
      <c r="H268" s="3">
        <v>0.38623695116750001</v>
      </c>
      <c r="I268" s="3">
        <v>0.89909854929040001</v>
      </c>
      <c r="J268" s="3">
        <v>0.39122076327040001</v>
      </c>
      <c r="K268" s="3">
        <v>-0.64831794383060004</v>
      </c>
      <c r="L268" s="3">
        <v>0.92329089504590001</v>
      </c>
      <c r="M268" s="3">
        <v>1.1628113766024999</v>
      </c>
      <c r="N268" s="3">
        <v>4.8320199310890004</v>
      </c>
      <c r="O268" s="3">
        <v>2.6384315835393002</v>
      </c>
      <c r="P268" s="3">
        <v>-0.46385611276740002</v>
      </c>
      <c r="Q268" s="3">
        <v>2.1908217071144001</v>
      </c>
      <c r="R268" s="3">
        <v>-0.27583287094859998</v>
      </c>
      <c r="S268" s="3">
        <v>1.1092973528815999</v>
      </c>
      <c r="T268" s="3">
        <v>0.57547763345330005</v>
      </c>
      <c r="U268" s="3">
        <v>1.8118282784516999</v>
      </c>
      <c r="V268" s="3">
        <v>2.6249370765641999</v>
      </c>
      <c r="W268" s="3">
        <v>-1.4306297134134001</v>
      </c>
      <c r="X268" s="3">
        <v>0.86139269274450003</v>
      </c>
      <c r="Y268" s="3">
        <v>1.7372325597775999</v>
      </c>
      <c r="Z268" s="3">
        <v>-0.31086879064180001</v>
      </c>
      <c r="AA268" s="3">
        <v>-1.6956775115320999</v>
      </c>
      <c r="AB268" s="3">
        <v>-7.4973346284199993E-2</v>
      </c>
      <c r="AC268" s="3">
        <v>1.3337365726735999</v>
      </c>
      <c r="AD268" s="3">
        <v>-0.41331988200789999</v>
      </c>
      <c r="AE268" s="3">
        <v>-1.6258284645415</v>
      </c>
      <c r="AF268" s="3">
        <v>0.9822786119229</v>
      </c>
      <c r="AG268" s="3">
        <v>0.58670796006229997</v>
      </c>
      <c r="AH268" s="3">
        <v>-0.98596676500530001</v>
      </c>
      <c r="AI268" s="3">
        <v>-0.1476581135045</v>
      </c>
      <c r="AJ268" s="3">
        <v>-1.3496751713515001</v>
      </c>
      <c r="AK268" s="3">
        <v>1.5787828682948</v>
      </c>
      <c r="AL268" s="3">
        <v>-1.0254713240561</v>
      </c>
      <c r="AM268" s="3">
        <v>-2.0272017283307999</v>
      </c>
      <c r="AN268" s="3">
        <v>-0.6469983369815</v>
      </c>
      <c r="AO268" s="3">
        <v>-0.7863488025673</v>
      </c>
      <c r="AP268" s="3">
        <v>-0.1666224598386</v>
      </c>
      <c r="AQ268" s="3">
        <v>-1.1935823862074999</v>
      </c>
      <c r="AR268" s="3">
        <v>-0.7690761552598</v>
      </c>
      <c r="AS268" s="3">
        <v>-0.46808132964670002</v>
      </c>
      <c r="AT268" s="3">
        <v>1.2135515286409</v>
      </c>
      <c r="AU268" s="3">
        <v>-1.8629973648588001</v>
      </c>
      <c r="AV268" s="3">
        <v>-8.5871930881469005</v>
      </c>
      <c r="AW268" s="3">
        <v>1.1399999999999999</v>
      </c>
    </row>
    <row r="269" spans="1:49" s="13" customFormat="1">
      <c r="A269">
        <v>4</v>
      </c>
      <c r="B269" t="s">
        <v>402</v>
      </c>
      <c r="C269">
        <v>5030102</v>
      </c>
      <c r="D269" t="s">
        <v>616</v>
      </c>
      <c r="E269" s="3">
        <v>0.96187671067299996</v>
      </c>
      <c r="F269" s="3">
        <v>-0.66081254649050003</v>
      </c>
      <c r="G269" s="3">
        <v>3.2507346642082</v>
      </c>
      <c r="H269" s="3">
        <v>0.7114004140961</v>
      </c>
      <c r="I269" s="3">
        <v>0.54610840868779997</v>
      </c>
      <c r="J269" s="3">
        <v>7.0823094780799997E-2</v>
      </c>
      <c r="K269" s="3">
        <v>-0.8752077960729</v>
      </c>
      <c r="L269" s="3">
        <v>2.6335462313800999</v>
      </c>
      <c r="M269" s="3">
        <v>-3.7907219947500001E-2</v>
      </c>
      <c r="N269" s="3">
        <v>5.9427458403023996</v>
      </c>
      <c r="O269" s="3">
        <v>0.67112701708970002</v>
      </c>
      <c r="P269" s="3">
        <v>0.20142695654519999</v>
      </c>
      <c r="Q269" s="3">
        <v>0.7457638576908</v>
      </c>
      <c r="R269" s="3">
        <v>1.0359456819874</v>
      </c>
      <c r="S269" s="3">
        <v>-0.3332569623362</v>
      </c>
      <c r="T269" s="3">
        <v>2.9188669919232999</v>
      </c>
      <c r="U269" s="3">
        <v>2.8486283938397001</v>
      </c>
      <c r="V269" s="3">
        <v>2.9108637543065998</v>
      </c>
      <c r="W269" s="3">
        <v>1.3008149954988999</v>
      </c>
      <c r="X269" s="3">
        <v>0.98195141517490003</v>
      </c>
      <c r="Y269" s="3">
        <v>0.29508570263220002</v>
      </c>
      <c r="Z269" s="3">
        <v>-0.285190441445</v>
      </c>
      <c r="AA269" s="3">
        <v>-2.5915656946050998</v>
      </c>
      <c r="AB269" s="3">
        <v>-0.36321979147330002</v>
      </c>
      <c r="AC269" s="3">
        <v>-0.59894108155979997</v>
      </c>
      <c r="AD269" s="3">
        <v>0.55515640106349995</v>
      </c>
      <c r="AE269" s="3">
        <v>-0.45239437189300002</v>
      </c>
      <c r="AF269" s="3">
        <v>1.0637223250558001</v>
      </c>
      <c r="AG269" s="3">
        <v>-0.819174069271</v>
      </c>
      <c r="AH269" s="3">
        <v>-1.8673497895638</v>
      </c>
      <c r="AI269" s="3">
        <v>0.28118056669739999</v>
      </c>
      <c r="AJ269" s="3">
        <v>-0.89900522169789998</v>
      </c>
      <c r="AK269" s="3">
        <v>8.0495595876799997E-2</v>
      </c>
      <c r="AL269" s="3">
        <v>-2.2686354527466999</v>
      </c>
      <c r="AM269" s="3">
        <v>-2.1870879278871</v>
      </c>
      <c r="AN269" s="3">
        <v>2.3595080175543002</v>
      </c>
      <c r="AO269" s="3">
        <v>-2.1246334384973</v>
      </c>
      <c r="AP269" s="3">
        <v>-4.8021130407056001</v>
      </c>
      <c r="AQ269" s="3">
        <v>1.7250916095910001</v>
      </c>
      <c r="AR269" s="3">
        <v>-2.6869358431974999</v>
      </c>
      <c r="AS269" s="3">
        <v>0.14373029926530001</v>
      </c>
      <c r="AT269" s="3">
        <v>0.65544057284330004</v>
      </c>
      <c r="AU269" s="3">
        <v>-3.3729421450566002</v>
      </c>
      <c r="AV269" s="3">
        <v>-4.6758812787338</v>
      </c>
      <c r="AW269" s="3">
        <v>1.19</v>
      </c>
    </row>
    <row r="270" spans="1:49" s="13" customFormat="1">
      <c r="A270">
        <v>5</v>
      </c>
      <c r="B270" t="s">
        <v>404</v>
      </c>
      <c r="C270">
        <v>503010201</v>
      </c>
      <c r="D270" t="s">
        <v>617</v>
      </c>
      <c r="E270" s="3">
        <v>0.96187671067299996</v>
      </c>
      <c r="F270" s="3">
        <v>-0.66081254649050003</v>
      </c>
      <c r="G270" s="3">
        <v>3.2507346642082</v>
      </c>
      <c r="H270" s="3">
        <v>0.7114004140961</v>
      </c>
      <c r="I270" s="3">
        <v>0.54610840868779997</v>
      </c>
      <c r="J270" s="3">
        <v>7.0823094780799997E-2</v>
      </c>
      <c r="K270" s="3">
        <v>-0.8752077960729</v>
      </c>
      <c r="L270" s="3">
        <v>2.6335462313800999</v>
      </c>
      <c r="M270" s="3">
        <v>-3.7907219947500001E-2</v>
      </c>
      <c r="N270" s="3">
        <v>5.9427458403023996</v>
      </c>
      <c r="O270" s="3">
        <v>0.67112701708970002</v>
      </c>
      <c r="P270" s="3">
        <v>0.20142695654519999</v>
      </c>
      <c r="Q270" s="3">
        <v>0.7457638576908</v>
      </c>
      <c r="R270" s="3">
        <v>1.0359456819874</v>
      </c>
      <c r="S270" s="3">
        <v>-0.3332569623362</v>
      </c>
      <c r="T270" s="3">
        <v>2.9188669919232999</v>
      </c>
      <c r="U270" s="3">
        <v>2.8486283938397001</v>
      </c>
      <c r="V270" s="3">
        <v>2.9108637543065998</v>
      </c>
      <c r="W270" s="3">
        <v>1.3008149954988999</v>
      </c>
      <c r="X270" s="3">
        <v>0.98195141517490003</v>
      </c>
      <c r="Y270" s="3">
        <v>0.29508570263220002</v>
      </c>
      <c r="Z270" s="3">
        <v>-0.285190441445</v>
      </c>
      <c r="AA270" s="3">
        <v>-2.5915656946050998</v>
      </c>
      <c r="AB270" s="3">
        <v>-0.36321979147330002</v>
      </c>
      <c r="AC270" s="3">
        <v>-0.59894108155979997</v>
      </c>
      <c r="AD270" s="3">
        <v>0.55515640106349995</v>
      </c>
      <c r="AE270" s="3">
        <v>-0.45239437189300002</v>
      </c>
      <c r="AF270" s="3">
        <v>1.0637223250558001</v>
      </c>
      <c r="AG270" s="3">
        <v>-0.819174069271</v>
      </c>
      <c r="AH270" s="3">
        <v>-1.8673497895638</v>
      </c>
      <c r="AI270" s="3">
        <v>0.28118056669739999</v>
      </c>
      <c r="AJ270" s="3">
        <v>-0.89900522169789998</v>
      </c>
      <c r="AK270" s="3">
        <v>8.0495595876799997E-2</v>
      </c>
      <c r="AL270" s="3">
        <v>-2.2686354527466999</v>
      </c>
      <c r="AM270" s="3">
        <v>-2.1870879278871</v>
      </c>
      <c r="AN270" s="3">
        <v>2.3595080175543002</v>
      </c>
      <c r="AO270" s="3">
        <v>-2.1246334384973</v>
      </c>
      <c r="AP270" s="3">
        <v>-4.8021130407056001</v>
      </c>
      <c r="AQ270" s="3">
        <v>1.7250916095910001</v>
      </c>
      <c r="AR270" s="3">
        <v>-2.6869358431974999</v>
      </c>
      <c r="AS270" s="3">
        <v>0.14373029926530001</v>
      </c>
      <c r="AT270" s="3">
        <v>0.65544057284330004</v>
      </c>
      <c r="AU270" s="3">
        <v>-3.3729421450566002</v>
      </c>
      <c r="AV270" s="3">
        <v>-4.6758812787338</v>
      </c>
      <c r="AW270" s="3">
        <v>1.19</v>
      </c>
    </row>
    <row r="271" spans="1:49" s="13" customFormat="1">
      <c r="A271">
        <v>2</v>
      </c>
      <c r="B271" t="s">
        <v>398</v>
      </c>
      <c r="C271">
        <v>504</v>
      </c>
      <c r="D271" t="s">
        <v>618</v>
      </c>
      <c r="E271" s="3">
        <v>-2.1615927309653999</v>
      </c>
      <c r="F271" s="3">
        <v>2.3988663273255</v>
      </c>
      <c r="G271" s="3">
        <v>1.4861847022323</v>
      </c>
      <c r="H271" s="3">
        <v>-0.72030101689379999</v>
      </c>
      <c r="I271" s="3">
        <v>-1.0339801662101999</v>
      </c>
      <c r="J271" s="3">
        <v>0.1830719601711</v>
      </c>
      <c r="K271" s="3">
        <v>1.7518026515144001</v>
      </c>
      <c r="L271" s="3">
        <v>-0.90450805911410004</v>
      </c>
      <c r="M271" s="3">
        <v>3.9552772815999997E-2</v>
      </c>
      <c r="N271" s="3">
        <v>-8.6369041924999994E-3</v>
      </c>
      <c r="O271" s="3">
        <v>-5.8137774860898999</v>
      </c>
      <c r="P271" s="3">
        <v>0.38035989884420002</v>
      </c>
      <c r="Q271" s="3">
        <v>-1.9207960033881</v>
      </c>
      <c r="R271" s="3">
        <v>-2.3474756380263</v>
      </c>
      <c r="S271" s="3">
        <v>1.3383488437640001</v>
      </c>
      <c r="T271" s="3">
        <v>1.8141976905657</v>
      </c>
      <c r="U271" s="3">
        <v>2.2455804010890001</v>
      </c>
      <c r="V271" s="3">
        <v>-0.23587405555829999</v>
      </c>
      <c r="W271" s="3">
        <v>-1.6188733140939999</v>
      </c>
      <c r="X271" s="3">
        <v>0.88825837830770005</v>
      </c>
      <c r="Y271" s="3">
        <v>4.1005752401699999E-2</v>
      </c>
      <c r="Z271" s="3">
        <v>2.2887546078687002</v>
      </c>
      <c r="AA271" s="3">
        <v>-1.7335298133687</v>
      </c>
      <c r="AB271" s="3">
        <v>0.56450225210310001</v>
      </c>
      <c r="AC271" s="3">
        <v>-0.12664198345380001</v>
      </c>
      <c r="AD271" s="3">
        <v>-2.5466012252999999E-3</v>
      </c>
      <c r="AE271" s="3">
        <v>3.4044571582399999E-2</v>
      </c>
      <c r="AF271" s="3">
        <v>0</v>
      </c>
      <c r="AG271" s="3">
        <v>3.4112717013100001E-2</v>
      </c>
      <c r="AH271" s="3">
        <v>-1.1625208718977</v>
      </c>
      <c r="AI271" s="3">
        <v>-2.7368844586635999</v>
      </c>
      <c r="AJ271" s="3">
        <v>-4.7951064412833002</v>
      </c>
      <c r="AK271" s="3">
        <v>0.65762812835829998</v>
      </c>
      <c r="AL271" s="3">
        <v>-1.4816169437758999</v>
      </c>
      <c r="AM271" s="3">
        <v>-0.4783261505652</v>
      </c>
      <c r="AN271" s="3">
        <v>-0.80681958263609999</v>
      </c>
      <c r="AO271" s="3">
        <v>-1.1764196917086001</v>
      </c>
      <c r="AP271" s="3">
        <v>-2.0697440345313001</v>
      </c>
      <c r="AQ271" s="3">
        <v>0.79339869964999998</v>
      </c>
      <c r="AR271" s="3">
        <v>-3.2922406110699999E-2</v>
      </c>
      <c r="AS271" s="3">
        <v>-1.3511935188480999</v>
      </c>
      <c r="AT271" s="3">
        <v>-1.0898496835074001</v>
      </c>
      <c r="AU271" s="3">
        <v>0.59559901454219999</v>
      </c>
      <c r="AV271" s="3">
        <v>-0.85131510978699998</v>
      </c>
      <c r="AW271" s="3">
        <v>2.57</v>
      </c>
    </row>
    <row r="272" spans="1:49" s="13" customFormat="1">
      <c r="A272">
        <v>3</v>
      </c>
      <c r="B272" t="s">
        <v>400</v>
      </c>
      <c r="C272">
        <v>50401</v>
      </c>
      <c r="D272" t="s">
        <v>618</v>
      </c>
      <c r="E272" s="3">
        <v>-2.1615927309653999</v>
      </c>
      <c r="F272" s="3">
        <v>2.3988663273255</v>
      </c>
      <c r="G272" s="3">
        <v>1.4861847022323</v>
      </c>
      <c r="H272" s="3">
        <v>-0.72030101689379999</v>
      </c>
      <c r="I272" s="3">
        <v>-1.0339801662101999</v>
      </c>
      <c r="J272" s="3">
        <v>0.1830719601711</v>
      </c>
      <c r="K272" s="3">
        <v>1.7518026515144001</v>
      </c>
      <c r="L272" s="3">
        <v>-0.90450805911410004</v>
      </c>
      <c r="M272" s="3">
        <v>3.9552772815999997E-2</v>
      </c>
      <c r="N272" s="3">
        <v>-8.6369041924999994E-3</v>
      </c>
      <c r="O272" s="3">
        <v>-5.8137774860898999</v>
      </c>
      <c r="P272" s="3">
        <v>0.38035989884420002</v>
      </c>
      <c r="Q272" s="3">
        <v>-1.9207960033881</v>
      </c>
      <c r="R272" s="3">
        <v>-2.3474756380263</v>
      </c>
      <c r="S272" s="3">
        <v>1.3383488437640001</v>
      </c>
      <c r="T272" s="3">
        <v>1.8141976905657</v>
      </c>
      <c r="U272" s="3">
        <v>2.2455804010890001</v>
      </c>
      <c r="V272" s="3">
        <v>-0.23587405555829999</v>
      </c>
      <c r="W272" s="3">
        <v>-1.6188733140939999</v>
      </c>
      <c r="X272" s="3">
        <v>0.88825837830770005</v>
      </c>
      <c r="Y272" s="3">
        <v>4.1005752401699999E-2</v>
      </c>
      <c r="Z272" s="3">
        <v>2.2887546078687002</v>
      </c>
      <c r="AA272" s="3">
        <v>-1.7335298133687</v>
      </c>
      <c r="AB272" s="3">
        <v>0.56450225210310001</v>
      </c>
      <c r="AC272" s="3">
        <v>-0.12664198345380001</v>
      </c>
      <c r="AD272" s="3">
        <v>-2.5466012252999999E-3</v>
      </c>
      <c r="AE272" s="3">
        <v>3.4044571582399999E-2</v>
      </c>
      <c r="AF272" s="3">
        <v>0</v>
      </c>
      <c r="AG272" s="3">
        <v>3.4112717013100001E-2</v>
      </c>
      <c r="AH272" s="3">
        <v>-1.1625208718977</v>
      </c>
      <c r="AI272" s="3">
        <v>-2.7368844586635999</v>
      </c>
      <c r="AJ272" s="3">
        <v>-4.7951064412833002</v>
      </c>
      <c r="AK272" s="3">
        <v>0.65762812835829998</v>
      </c>
      <c r="AL272" s="3">
        <v>-1.4816169437758999</v>
      </c>
      <c r="AM272" s="3">
        <v>-0.4783261505652</v>
      </c>
      <c r="AN272" s="3">
        <v>-0.80681958263609999</v>
      </c>
      <c r="AO272" s="3">
        <v>-1.1764196917086001</v>
      </c>
      <c r="AP272" s="3">
        <v>-2.0697440345313001</v>
      </c>
      <c r="AQ272" s="3">
        <v>0.79339869964999998</v>
      </c>
      <c r="AR272" s="3">
        <v>-3.2922406110699999E-2</v>
      </c>
      <c r="AS272" s="3">
        <v>-1.3511935188480999</v>
      </c>
      <c r="AT272" s="3">
        <v>-1.0898496835074001</v>
      </c>
      <c r="AU272" s="3">
        <v>0.59559901454219999</v>
      </c>
      <c r="AV272" s="3">
        <v>-0.85131510978699998</v>
      </c>
      <c r="AW272" s="3">
        <v>2.57</v>
      </c>
    </row>
    <row r="273" spans="1:49" s="13" customFormat="1">
      <c r="A273">
        <v>4</v>
      </c>
      <c r="B273" t="s">
        <v>402</v>
      </c>
      <c r="C273">
        <v>5040101</v>
      </c>
      <c r="D273" t="s">
        <v>619</v>
      </c>
      <c r="E273" s="3">
        <v>-2.1615927309653999</v>
      </c>
      <c r="F273" s="3">
        <v>2.3988663273255</v>
      </c>
      <c r="G273" s="3">
        <v>1.4861847022323</v>
      </c>
      <c r="H273" s="3">
        <v>-0.72030101689379999</v>
      </c>
      <c r="I273" s="3">
        <v>-1.0339801662101999</v>
      </c>
      <c r="J273" s="3">
        <v>0.1830719601711</v>
      </c>
      <c r="K273" s="3">
        <v>1.7518026515144001</v>
      </c>
      <c r="L273" s="3">
        <v>-0.90450805911410004</v>
      </c>
      <c r="M273" s="3">
        <v>3.9552772815999997E-2</v>
      </c>
      <c r="N273" s="3">
        <v>-8.6369041924999994E-3</v>
      </c>
      <c r="O273" s="3">
        <v>-5.8137774860898999</v>
      </c>
      <c r="P273" s="3">
        <v>0.38035989884420002</v>
      </c>
      <c r="Q273" s="3">
        <v>-1.9207960033881</v>
      </c>
      <c r="R273" s="3">
        <v>-2.3474756380263</v>
      </c>
      <c r="S273" s="3">
        <v>1.3383488437640001</v>
      </c>
      <c r="T273" s="3">
        <v>1.8141976905657</v>
      </c>
      <c r="U273" s="3">
        <v>2.2455804010890001</v>
      </c>
      <c r="V273" s="3">
        <v>-0.23587405555829999</v>
      </c>
      <c r="W273" s="3">
        <v>-1.6188733140939999</v>
      </c>
      <c r="X273" s="3">
        <v>0.88825837830770005</v>
      </c>
      <c r="Y273" s="3">
        <v>4.1005752401699999E-2</v>
      </c>
      <c r="Z273" s="3">
        <v>2.2887546078687002</v>
      </c>
      <c r="AA273" s="3">
        <v>-1.7335298133687</v>
      </c>
      <c r="AB273" s="3">
        <v>0.56450225210310001</v>
      </c>
      <c r="AC273" s="3">
        <v>-0.12664198345380001</v>
      </c>
      <c r="AD273" s="3">
        <v>-2.5466012252999999E-3</v>
      </c>
      <c r="AE273" s="3">
        <v>3.4044571582399999E-2</v>
      </c>
      <c r="AF273" s="3">
        <v>0</v>
      </c>
      <c r="AG273" s="3">
        <v>3.4112717013100001E-2</v>
      </c>
      <c r="AH273" s="3">
        <v>-1.1625208718977</v>
      </c>
      <c r="AI273" s="3">
        <v>-2.7368844586635999</v>
      </c>
      <c r="AJ273" s="3">
        <v>-4.7951064412833002</v>
      </c>
      <c r="AK273" s="3">
        <v>0.65762812835829998</v>
      </c>
      <c r="AL273" s="3">
        <v>-1.4816169437758999</v>
      </c>
      <c r="AM273" s="3">
        <v>-0.4783261505652</v>
      </c>
      <c r="AN273" s="3">
        <v>-0.80681958263609999</v>
      </c>
      <c r="AO273" s="3">
        <v>-1.1764196917086001</v>
      </c>
      <c r="AP273" s="3">
        <v>-2.0697440345313001</v>
      </c>
      <c r="AQ273" s="3">
        <v>0.79339869964999998</v>
      </c>
      <c r="AR273" s="3">
        <v>-3.2922406110699999E-2</v>
      </c>
      <c r="AS273" s="3">
        <v>-1.3511935188480999</v>
      </c>
      <c r="AT273" s="3">
        <v>-1.0898496835074001</v>
      </c>
      <c r="AU273" s="3">
        <v>0.59559901454219999</v>
      </c>
      <c r="AV273" s="3">
        <v>-0.85131510978699998</v>
      </c>
      <c r="AW273" s="3">
        <v>2.57</v>
      </c>
    </row>
    <row r="274" spans="1:49" s="13" customFormat="1">
      <c r="A274">
        <v>5</v>
      </c>
      <c r="B274" t="s">
        <v>404</v>
      </c>
      <c r="C274">
        <v>504010101</v>
      </c>
      <c r="D274" t="s">
        <v>620</v>
      </c>
      <c r="E274" s="3">
        <v>-2.1615927309653999</v>
      </c>
      <c r="F274" s="3">
        <v>2.3988663273255</v>
      </c>
      <c r="G274" s="3">
        <v>1.4861847022323</v>
      </c>
      <c r="H274" s="3">
        <v>-0.72030101689379999</v>
      </c>
      <c r="I274" s="3">
        <v>-1.0339801662101999</v>
      </c>
      <c r="J274" s="3">
        <v>0.1830719601711</v>
      </c>
      <c r="K274" s="3">
        <v>1.7518026515144001</v>
      </c>
      <c r="L274" s="3">
        <v>-0.90450805911410004</v>
      </c>
      <c r="M274" s="3">
        <v>3.9552772815999997E-2</v>
      </c>
      <c r="N274" s="3">
        <v>-8.6369041924999994E-3</v>
      </c>
      <c r="O274" s="3">
        <v>-5.8137774860898999</v>
      </c>
      <c r="P274" s="3">
        <v>0.38035989884420002</v>
      </c>
      <c r="Q274" s="3">
        <v>-1.9207960033881</v>
      </c>
      <c r="R274" s="3">
        <v>-2.3474756380263</v>
      </c>
      <c r="S274" s="3">
        <v>1.3383488437640001</v>
      </c>
      <c r="T274" s="3">
        <v>1.8141976905657</v>
      </c>
      <c r="U274" s="3">
        <v>2.2455804010890001</v>
      </c>
      <c r="V274" s="3">
        <v>-0.23587405555829999</v>
      </c>
      <c r="W274" s="3">
        <v>-1.6188733140939999</v>
      </c>
      <c r="X274" s="3">
        <v>0.88825837830770005</v>
      </c>
      <c r="Y274" s="3">
        <v>4.1005752401699999E-2</v>
      </c>
      <c r="Z274" s="3">
        <v>2.2887546078687002</v>
      </c>
      <c r="AA274" s="3">
        <v>-1.7335298133687</v>
      </c>
      <c r="AB274" s="3">
        <v>0.56450225210310001</v>
      </c>
      <c r="AC274" s="3">
        <v>-0.12664198345380001</v>
      </c>
      <c r="AD274" s="3">
        <v>-2.5466012252999999E-3</v>
      </c>
      <c r="AE274" s="3">
        <v>3.4044571582399999E-2</v>
      </c>
      <c r="AF274" s="3">
        <v>0</v>
      </c>
      <c r="AG274" s="3">
        <v>3.4112717013100001E-2</v>
      </c>
      <c r="AH274" s="3">
        <v>-1.1625208718977</v>
      </c>
      <c r="AI274" s="3">
        <v>-2.7368844586635999</v>
      </c>
      <c r="AJ274" s="3">
        <v>-4.7951064412833002</v>
      </c>
      <c r="AK274" s="3">
        <v>0.65762812835829998</v>
      </c>
      <c r="AL274" s="3">
        <v>-1.4816169437758999</v>
      </c>
      <c r="AM274" s="3">
        <v>-0.4783261505652</v>
      </c>
      <c r="AN274" s="3">
        <v>-0.80681958263609999</v>
      </c>
      <c r="AO274" s="3">
        <v>-1.1764196917086001</v>
      </c>
      <c r="AP274" s="3">
        <v>-2.0697440345313001</v>
      </c>
      <c r="AQ274" s="3">
        <v>0.79339869964999998</v>
      </c>
      <c r="AR274" s="3">
        <v>-3.2922406110699999E-2</v>
      </c>
      <c r="AS274" s="3">
        <v>-1.3511935188480999</v>
      </c>
      <c r="AT274" s="3">
        <v>-1.0898496835074001</v>
      </c>
      <c r="AU274" s="3">
        <v>0.59559901454219999</v>
      </c>
      <c r="AV274" s="3">
        <v>-0.85131510978699998</v>
      </c>
      <c r="AW274" s="3">
        <v>2.57</v>
      </c>
    </row>
    <row r="275" spans="1:49" s="13" customFormat="1">
      <c r="A275">
        <v>2</v>
      </c>
      <c r="B275" t="s">
        <v>398</v>
      </c>
      <c r="C275">
        <v>505</v>
      </c>
      <c r="D275" t="s">
        <v>621</v>
      </c>
      <c r="E275" s="3">
        <v>-9.7274755571000009E-3</v>
      </c>
      <c r="F275" s="3">
        <v>-1.19200233655E-2</v>
      </c>
      <c r="G275" s="3">
        <v>9.7370497005199994E-2</v>
      </c>
      <c r="H275" s="3">
        <v>0.55049405822230002</v>
      </c>
      <c r="I275" s="3">
        <v>-0.23797333253219999</v>
      </c>
      <c r="J275" s="3">
        <v>0.46514833712249998</v>
      </c>
      <c r="K275" s="3">
        <v>0.19445468950639999</v>
      </c>
      <c r="L275" s="3">
        <v>-3.1016337372600001E-2</v>
      </c>
      <c r="M275" s="3">
        <v>-7.5707450295999998E-2</v>
      </c>
      <c r="N275" s="3">
        <v>0.25519744326499999</v>
      </c>
      <c r="O275" s="3">
        <v>0.25802477360330001</v>
      </c>
      <c r="P275" s="3">
        <v>0.81766547376620002</v>
      </c>
      <c r="Q275" s="3">
        <v>0.28814821638429999</v>
      </c>
      <c r="R275" s="3">
        <v>0.98247441120260004</v>
      </c>
      <c r="S275" s="3">
        <v>0.28372402397680002</v>
      </c>
      <c r="T275" s="3">
        <v>0.64263619332290001</v>
      </c>
      <c r="U275" s="3">
        <v>0.20836608917150001</v>
      </c>
      <c r="V275" s="3">
        <v>0.70616690543560001</v>
      </c>
      <c r="W275" s="3">
        <v>1.6378577489777</v>
      </c>
      <c r="X275" s="3">
        <v>-9.7672664666699993E-2</v>
      </c>
      <c r="Y275" s="3">
        <v>7.3511656034899994E-2</v>
      </c>
      <c r="Z275" s="3">
        <v>1.017823938257</v>
      </c>
      <c r="AA275" s="3">
        <v>0.39924109800539997</v>
      </c>
      <c r="AB275" s="3">
        <v>-0.45766539382909999</v>
      </c>
      <c r="AC275" s="3">
        <v>0.60376862762429995</v>
      </c>
      <c r="AD275" s="3">
        <v>0.29348030959179999</v>
      </c>
      <c r="AE275" s="3">
        <v>-0.17206498014589999</v>
      </c>
      <c r="AF275" s="3">
        <v>0.4947995058854</v>
      </c>
      <c r="AG275" s="3">
        <v>0.18217614757030001</v>
      </c>
      <c r="AH275" s="3">
        <v>0.1739403445852</v>
      </c>
      <c r="AI275" s="3">
        <v>6.4733028018900005E-2</v>
      </c>
      <c r="AJ275" s="3">
        <v>4.6535732571900003E-2</v>
      </c>
      <c r="AK275" s="3">
        <v>-0.31138310184969997</v>
      </c>
      <c r="AL275" s="3">
        <v>0.25228934106450002</v>
      </c>
      <c r="AM275" s="3">
        <v>2.1849100303499999E-2</v>
      </c>
      <c r="AN275" s="3">
        <v>-0.1396501400796</v>
      </c>
      <c r="AO275" s="3">
        <v>-0.1164274443332</v>
      </c>
      <c r="AP275" s="3">
        <v>5.34263036764E-2</v>
      </c>
      <c r="AQ275" s="3">
        <v>-0.1206914269042</v>
      </c>
      <c r="AR275" s="3">
        <v>0.13878969141360001</v>
      </c>
      <c r="AS275" s="3">
        <v>2.7232921531300001E-2</v>
      </c>
      <c r="AT275" s="3">
        <v>0.21777108223620001</v>
      </c>
      <c r="AU275" s="3">
        <v>-0.16294919101479999</v>
      </c>
      <c r="AV275" s="3">
        <v>0.66757209298219999</v>
      </c>
      <c r="AW275" s="3">
        <v>0.01</v>
      </c>
    </row>
    <row r="276" spans="1:49" s="13" customFormat="1">
      <c r="A276">
        <v>3</v>
      </c>
      <c r="B276" t="s">
        <v>400</v>
      </c>
      <c r="C276">
        <v>50501</v>
      </c>
      <c r="D276" t="s">
        <v>622</v>
      </c>
      <c r="E276" s="3">
        <v>-0.43108323982590002</v>
      </c>
      <c r="F276" s="3">
        <v>-2.8850394616600002E-2</v>
      </c>
      <c r="G276" s="3">
        <v>-1.2920404736999999E-2</v>
      </c>
      <c r="H276" s="3">
        <v>0.33320847176500001</v>
      </c>
      <c r="I276" s="3">
        <v>-0.57795600419780002</v>
      </c>
      <c r="J276" s="3">
        <v>1.1335496206546001</v>
      </c>
      <c r="K276" s="3">
        <v>0.47074711125570001</v>
      </c>
      <c r="L276" s="3">
        <v>-7.4879650503300005E-2</v>
      </c>
      <c r="M276" s="3">
        <v>-0.18285317837619999</v>
      </c>
      <c r="N276" s="3">
        <v>0.61702980544969999</v>
      </c>
      <c r="O276" s="3">
        <v>0.62162236797149995</v>
      </c>
      <c r="P276" s="3">
        <v>1.962766859002</v>
      </c>
      <c r="Q276" s="3">
        <v>-0.1032027562483</v>
      </c>
      <c r="R276" s="3">
        <v>1.8141142755424999</v>
      </c>
      <c r="S276" s="3">
        <v>0.57442064195069997</v>
      </c>
      <c r="T276" s="3">
        <v>-2.5166617404099999E-2</v>
      </c>
      <c r="U276" s="3">
        <v>0.49429409081480002</v>
      </c>
      <c r="V276" s="3">
        <v>1.6704301327560001</v>
      </c>
      <c r="W276" s="3">
        <v>3.2544786486559998</v>
      </c>
      <c r="X276" s="3">
        <v>-0.2252692955618</v>
      </c>
      <c r="Y276" s="3">
        <v>0.16976189430749999</v>
      </c>
      <c r="Z276" s="3">
        <v>2.3482220697934002</v>
      </c>
      <c r="AA276" s="3">
        <v>0.90911631596840003</v>
      </c>
      <c r="AB276" s="3">
        <v>-1.0368891082955001</v>
      </c>
      <c r="AC276" s="3">
        <v>5.9605350486599998E-2</v>
      </c>
      <c r="AD276" s="3">
        <v>0.26824535767629998</v>
      </c>
      <c r="AE276" s="3">
        <v>-0.6161453102351</v>
      </c>
      <c r="AF276" s="3">
        <v>1.1390662396063</v>
      </c>
      <c r="AG276" s="3">
        <v>0.41671188314640001</v>
      </c>
      <c r="AH276" s="3">
        <v>0.3969439271763</v>
      </c>
      <c r="AI276" s="3">
        <v>0.14739712833019999</v>
      </c>
      <c r="AJ276" s="3">
        <v>-5.7508681333800001E-2</v>
      </c>
      <c r="AK276" s="3">
        <v>-0.7091717045325</v>
      </c>
      <c r="AL276" s="3">
        <v>0.57688825615630002</v>
      </c>
      <c r="AM276" s="3">
        <v>4.9799210534799999E-2</v>
      </c>
      <c r="AN276" s="3">
        <v>-0.31820641659650001</v>
      </c>
      <c r="AO276" s="3">
        <v>-0.55526057114339999</v>
      </c>
      <c r="AP276" s="3">
        <v>-0.19560427890509999</v>
      </c>
      <c r="AQ276" s="3">
        <v>-0.27740594754039999</v>
      </c>
      <c r="AR276" s="3">
        <v>-0.30557323319860002</v>
      </c>
      <c r="AS276" s="3">
        <v>-0.92079889265420001</v>
      </c>
      <c r="AT276" s="3">
        <v>0.50838032217160001</v>
      </c>
      <c r="AU276" s="3">
        <v>-0.379300308847</v>
      </c>
      <c r="AV276" s="3">
        <v>1.3503557174706</v>
      </c>
      <c r="AW276" s="3">
        <v>0.02</v>
      </c>
    </row>
    <row r="277" spans="1:49" s="13" customFormat="1">
      <c r="A277">
        <v>4</v>
      </c>
      <c r="B277" t="s">
        <v>402</v>
      </c>
      <c r="C277">
        <v>5050101</v>
      </c>
      <c r="D277" t="s">
        <v>623</v>
      </c>
      <c r="E277" s="3">
        <v>-0.27684258004239998</v>
      </c>
      <c r="F277" s="3">
        <v>5.3156968076800003E-2</v>
      </c>
      <c r="G277" s="3">
        <v>-0.1732010213198</v>
      </c>
      <c r="H277" s="3">
        <v>8.3389430971999995E-3</v>
      </c>
      <c r="I277" s="3">
        <v>-0.90245094710069995</v>
      </c>
      <c r="J277" s="3">
        <v>1.0178440834163001</v>
      </c>
      <c r="K277" s="3">
        <v>0.53650101895979996</v>
      </c>
      <c r="L277" s="3">
        <v>-0.171821952881</v>
      </c>
      <c r="M277" s="3">
        <v>-0.29104309486840002</v>
      </c>
      <c r="N277" s="3">
        <v>0.32232962111300001</v>
      </c>
      <c r="O277" s="3">
        <v>0.89876879353990002</v>
      </c>
      <c r="P277" s="3">
        <v>2.3557206847883001</v>
      </c>
      <c r="Q277" s="3">
        <v>-0.67124987213169995</v>
      </c>
      <c r="R277" s="3">
        <v>2.0875685843131002</v>
      </c>
      <c r="S277" s="3">
        <v>0.51549693569099997</v>
      </c>
      <c r="T277" s="3">
        <v>-3.8621780293299997E-2</v>
      </c>
      <c r="U277" s="3">
        <v>0.52053546056410005</v>
      </c>
      <c r="V277" s="3">
        <v>1.3661594307453</v>
      </c>
      <c r="W277" s="3">
        <v>3.4983042990658002</v>
      </c>
      <c r="X277" s="3">
        <v>-0.46515303852810003</v>
      </c>
      <c r="Y277" s="3">
        <v>-0.13079242594259999</v>
      </c>
      <c r="Z277" s="3">
        <v>1.5968475317844999</v>
      </c>
      <c r="AA277" s="3">
        <v>0.85534798519790001</v>
      </c>
      <c r="AB277" s="3">
        <v>-1.2202747681702</v>
      </c>
      <c r="AC277" s="3">
        <v>0.15812917827030001</v>
      </c>
      <c r="AD277" s="3">
        <v>1.3213248363550001</v>
      </c>
      <c r="AE277" s="3">
        <v>-0.67778720643570001</v>
      </c>
      <c r="AF277" s="3">
        <v>0.79708959027049997</v>
      </c>
      <c r="AG277" s="3">
        <v>0.33080224983090001</v>
      </c>
      <c r="AH277" s="3">
        <v>0.75254812262969994</v>
      </c>
      <c r="AI277" s="3">
        <v>3.5995175317799999E-2</v>
      </c>
      <c r="AJ277" s="3">
        <v>0.178964296409</v>
      </c>
      <c r="AK277" s="3">
        <v>-0.96603728745320006</v>
      </c>
      <c r="AL277" s="3">
        <v>0.73470748649390005</v>
      </c>
      <c r="AM277" s="3">
        <v>-4.5186222529299998E-2</v>
      </c>
      <c r="AN277" s="3">
        <v>-0.26851017544639999</v>
      </c>
      <c r="AO277" s="3">
        <v>-0.46153096808560001</v>
      </c>
      <c r="AP277" s="3">
        <v>-0.73144467766980004</v>
      </c>
      <c r="AQ277" s="3">
        <v>-0.1396769927705</v>
      </c>
      <c r="AR277" s="3">
        <v>-0.45966471797719999</v>
      </c>
      <c r="AS277" s="3">
        <v>-1.2379594899313</v>
      </c>
      <c r="AT277" s="3">
        <v>0.91886470045089996</v>
      </c>
      <c r="AU277" s="3">
        <v>-0.47945668806559999</v>
      </c>
      <c r="AV277" s="3">
        <v>1.5594228749611001</v>
      </c>
      <c r="AW277" s="3">
        <v>0.06</v>
      </c>
    </row>
    <row r="278" spans="1:49" s="13" customFormat="1">
      <c r="A278">
        <v>5</v>
      </c>
      <c r="B278" t="s">
        <v>404</v>
      </c>
      <c r="C278">
        <v>505010101</v>
      </c>
      <c r="D278" t="s">
        <v>624</v>
      </c>
      <c r="E278" s="3">
        <v>0.72641564247269996</v>
      </c>
      <c r="F278" s="3">
        <v>2.0206762665099999E-2</v>
      </c>
      <c r="G278" s="3">
        <v>-1.1100900536575</v>
      </c>
      <c r="H278" s="3">
        <v>-0.1690029539539</v>
      </c>
      <c r="I278" s="3">
        <v>-0.74037331469500001</v>
      </c>
      <c r="J278" s="3">
        <v>0.81872288884230005</v>
      </c>
      <c r="K278" s="3">
        <v>0.21558382656530001</v>
      </c>
      <c r="L278" s="3">
        <v>-0.11874871864809999</v>
      </c>
      <c r="M278" s="3">
        <v>0.58789242862970004</v>
      </c>
      <c r="N278" s="3">
        <v>0.19508758851409999</v>
      </c>
      <c r="O278" s="3">
        <v>2.3359025840258001</v>
      </c>
      <c r="P278" s="3">
        <v>0.19576012001080001</v>
      </c>
      <c r="Q278" s="3">
        <v>-3.27750240131E-2</v>
      </c>
      <c r="R278" s="3">
        <v>1.8276900992812</v>
      </c>
      <c r="S278" s="3">
        <v>1.3056042210283001</v>
      </c>
      <c r="T278" s="3">
        <v>0.57178439367529998</v>
      </c>
      <c r="U278" s="3">
        <v>1.6872540515547001</v>
      </c>
      <c r="V278" s="3">
        <v>3.3971957157019999</v>
      </c>
      <c r="W278" s="3">
        <v>2.0663522192696999</v>
      </c>
      <c r="X278" s="3">
        <v>-0.81934929788199995</v>
      </c>
      <c r="Y278" s="3">
        <v>-0.91343591571920002</v>
      </c>
      <c r="Z278" s="3">
        <v>-0.2346132097318</v>
      </c>
      <c r="AA278" s="3">
        <v>1.2172190348762999</v>
      </c>
      <c r="AB278" s="3">
        <v>-1.2903613380887999</v>
      </c>
      <c r="AC278" s="3">
        <v>0.20398420518900001</v>
      </c>
      <c r="AD278" s="3">
        <v>0.6891407341429</v>
      </c>
      <c r="AE278" s="3">
        <v>-5.36612237105E-2</v>
      </c>
      <c r="AF278" s="3">
        <v>-0.90162718906600003</v>
      </c>
      <c r="AG278" s="3">
        <v>-0.36122053414470001</v>
      </c>
      <c r="AH278" s="3">
        <v>1.1873663759137001</v>
      </c>
      <c r="AI278" s="3">
        <v>0.340261788304</v>
      </c>
      <c r="AJ278" s="3">
        <v>0.86480575444709995</v>
      </c>
      <c r="AK278" s="3">
        <v>-1.1148732333711999</v>
      </c>
      <c r="AL278" s="3">
        <v>1.2780780230986999</v>
      </c>
      <c r="AM278" s="3">
        <v>5.2259626072199999E-2</v>
      </c>
      <c r="AN278" s="3">
        <v>-0.96006902247899994</v>
      </c>
      <c r="AO278" s="3">
        <v>-0.43530348620929998</v>
      </c>
      <c r="AP278" s="3">
        <v>-1.4974012184868</v>
      </c>
      <c r="AQ278" s="3">
        <v>-0.7751427347523</v>
      </c>
      <c r="AR278" s="3">
        <v>-0.62577580760789997</v>
      </c>
      <c r="AS278" s="3">
        <v>-1.9939326905120001</v>
      </c>
      <c r="AT278" s="3">
        <v>0.54143516799360003</v>
      </c>
      <c r="AU278" s="3">
        <v>-0.26808430769550001</v>
      </c>
      <c r="AV278" s="3">
        <v>0.66609845856009997</v>
      </c>
      <c r="AW278" s="3">
        <v>-0.73</v>
      </c>
    </row>
    <row r="279" spans="1:49" s="13" customFormat="1">
      <c r="A279">
        <v>5</v>
      </c>
      <c r="B279" t="s">
        <v>404</v>
      </c>
      <c r="C279">
        <v>505010102</v>
      </c>
      <c r="D279" t="s">
        <v>625</v>
      </c>
      <c r="E279" s="3">
        <v>-0.29734768411070001</v>
      </c>
      <c r="F279" s="3">
        <v>1.3714678839562999</v>
      </c>
      <c r="G279" s="3">
        <v>-0.53386638006120002</v>
      </c>
      <c r="H279" s="3">
        <v>1.1741561569828001</v>
      </c>
      <c r="I279" s="3">
        <v>-1.2790517292515</v>
      </c>
      <c r="J279" s="3">
        <v>-0.1943868725723</v>
      </c>
      <c r="K279" s="3">
        <v>0.81729322570840002</v>
      </c>
      <c r="L279" s="3">
        <v>-0.12301369536910001</v>
      </c>
      <c r="M279" s="3">
        <v>1.3493359208E-3</v>
      </c>
      <c r="N279" s="3">
        <v>0.56799086140379995</v>
      </c>
      <c r="O279" s="3">
        <v>-0.82617274573879995</v>
      </c>
      <c r="P279" s="3">
        <v>6.5198953405375004</v>
      </c>
      <c r="Q279" s="3">
        <v>-4.2845445379075997</v>
      </c>
      <c r="R279" s="3">
        <v>6.8051385884947004</v>
      </c>
      <c r="S279" s="3">
        <v>-0.79376081822300004</v>
      </c>
      <c r="T279" s="3">
        <v>-0.99888327462460003</v>
      </c>
      <c r="U279" s="3">
        <v>9.6431365202899993E-2</v>
      </c>
      <c r="V279" s="3">
        <v>-0.50061203017010003</v>
      </c>
      <c r="W279" s="3">
        <v>8.6643552145095999</v>
      </c>
      <c r="X279" s="3">
        <v>-3.9511020200817</v>
      </c>
      <c r="Y279" s="3">
        <v>-0.74963881315979997</v>
      </c>
      <c r="Z279" s="3">
        <v>3.9995835371406998</v>
      </c>
      <c r="AA279" s="3">
        <v>3.35832558872E-2</v>
      </c>
      <c r="AB279" s="3">
        <v>-1.2771875945983999</v>
      </c>
      <c r="AC279" s="3">
        <v>-0.48964626858069998</v>
      </c>
      <c r="AD279" s="3">
        <v>6.0231248528662</v>
      </c>
      <c r="AE279" s="3">
        <v>-0.57526091760620002</v>
      </c>
      <c r="AF279" s="3">
        <v>1.0248513965128001</v>
      </c>
      <c r="AG279" s="3">
        <v>8.9447386513400007E-2</v>
      </c>
      <c r="AH279" s="3">
        <v>0.9798430098459</v>
      </c>
      <c r="AI279" s="3">
        <v>-0.59115307154730001</v>
      </c>
      <c r="AJ279" s="3">
        <v>-4.2203745571300001E-2</v>
      </c>
      <c r="AK279" s="3">
        <v>-1.0542780024030001</v>
      </c>
      <c r="AL279" s="3">
        <v>0.17077524306190001</v>
      </c>
      <c r="AM279" s="3">
        <v>0.53981480552119998</v>
      </c>
      <c r="AN279" s="3">
        <v>0.68604051895609997</v>
      </c>
      <c r="AO279" s="3">
        <v>-0.49369804205399997</v>
      </c>
      <c r="AP279" s="3">
        <v>-0.33082780583400001</v>
      </c>
      <c r="AQ279" s="3">
        <v>-0.55868391050279997</v>
      </c>
      <c r="AR279" s="3">
        <v>-1.9323294187778</v>
      </c>
      <c r="AS279" s="3">
        <v>-0.14022685230189999</v>
      </c>
      <c r="AT279" s="3">
        <v>0.27148025193690001</v>
      </c>
      <c r="AU279" s="3">
        <v>0.73125386376760004</v>
      </c>
      <c r="AV279" s="3">
        <v>0.46054852372650001</v>
      </c>
      <c r="AW279" s="3">
        <v>-0.52</v>
      </c>
    </row>
    <row r="280" spans="1:49" s="13" customFormat="1">
      <c r="A280">
        <v>5</v>
      </c>
      <c r="B280" t="s">
        <v>404</v>
      </c>
      <c r="C280">
        <v>505010103</v>
      </c>
      <c r="D280" t="s">
        <v>626</v>
      </c>
      <c r="E280" s="3">
        <v>-9.87450949882E-2</v>
      </c>
      <c r="F280" s="3">
        <v>-1.6550372570399999E-2</v>
      </c>
      <c r="G280" s="3">
        <v>-0.26391918600109998</v>
      </c>
      <c r="H280" s="3">
        <v>0.33113502115870003</v>
      </c>
      <c r="I280" s="3">
        <v>-4.4035562370499999E-2</v>
      </c>
      <c r="J280" s="3">
        <v>1.4212487670411</v>
      </c>
      <c r="K280" s="3">
        <v>-0.60119656365569996</v>
      </c>
      <c r="L280" s="3">
        <v>-1.0828058939441001</v>
      </c>
      <c r="M280" s="3">
        <v>0.58940386538279999</v>
      </c>
      <c r="N280" s="3">
        <v>1.9468536691591001</v>
      </c>
      <c r="O280" s="3">
        <v>-1.0308551583068</v>
      </c>
      <c r="P280" s="3">
        <v>6.5520134735745996</v>
      </c>
      <c r="Q280" s="3">
        <v>-2.9603378553889002</v>
      </c>
      <c r="R280" s="3">
        <v>0.86330125360950005</v>
      </c>
      <c r="S280" s="3">
        <v>1.8633132552200001E-2</v>
      </c>
      <c r="T280" s="3">
        <v>0.54003681359660005</v>
      </c>
      <c r="U280" s="3">
        <v>0.35469968483269998</v>
      </c>
      <c r="V280" s="3">
        <v>0.1175276130019</v>
      </c>
      <c r="W280" s="3">
        <v>8.1099803800087997</v>
      </c>
      <c r="X280" s="3">
        <v>2.1984850551395998</v>
      </c>
      <c r="Y280" s="3">
        <v>-0.30265257311389998</v>
      </c>
      <c r="Z280" s="3">
        <v>-1.5158963038841</v>
      </c>
      <c r="AA280" s="3">
        <v>-0.54673115436819997</v>
      </c>
      <c r="AB280" s="3">
        <v>-1.4344983639363</v>
      </c>
      <c r="AC280" s="3">
        <v>1.3293691751347001</v>
      </c>
      <c r="AD280" s="3">
        <v>-0.41765183045229998</v>
      </c>
      <c r="AE280" s="3">
        <v>0.31981816442920002</v>
      </c>
      <c r="AF280" s="3">
        <v>0.88637354273089997</v>
      </c>
      <c r="AG280" s="3">
        <v>-0.50868422626200005</v>
      </c>
      <c r="AH280" s="3">
        <v>-0.31416979648420001</v>
      </c>
      <c r="AI280" s="3">
        <v>-0.41207231502399999</v>
      </c>
      <c r="AJ280" s="3">
        <v>0.37599256193890002</v>
      </c>
      <c r="AK280" s="3">
        <v>-0.39782143862390001</v>
      </c>
      <c r="AL280" s="3">
        <v>-0.36599840521810001</v>
      </c>
      <c r="AM280" s="3">
        <v>-2.9235703563477999</v>
      </c>
      <c r="AN280" s="3">
        <v>3.4353916465715</v>
      </c>
      <c r="AO280" s="3">
        <v>-2.3855104752253999</v>
      </c>
      <c r="AP280" s="3">
        <v>-1.6345794344318001</v>
      </c>
      <c r="AQ280" s="3">
        <v>-1.2216120725094</v>
      </c>
      <c r="AR280" s="3">
        <v>0.4648619915744</v>
      </c>
      <c r="AS280" s="3">
        <v>-1.6761278068565999</v>
      </c>
      <c r="AT280" s="3">
        <v>3.8387401701088999</v>
      </c>
      <c r="AU280" s="3">
        <v>-1.8892159727275</v>
      </c>
      <c r="AV280" s="3">
        <v>0.8393764838808</v>
      </c>
      <c r="AW280" s="3">
        <v>2.46</v>
      </c>
    </row>
    <row r="281" spans="1:49" s="13" customFormat="1">
      <c r="A281">
        <v>5</v>
      </c>
      <c r="B281" t="s">
        <v>404</v>
      </c>
      <c r="C281">
        <v>505010104</v>
      </c>
      <c r="D281" t="s">
        <v>627</v>
      </c>
      <c r="E281" s="3">
        <v>-1.7066975442293999</v>
      </c>
      <c r="F281" s="3">
        <v>-0.52866951492530001</v>
      </c>
      <c r="G281" s="3">
        <v>4.0852569335327997</v>
      </c>
      <c r="H281" s="3">
        <v>-1.7415902394753999</v>
      </c>
      <c r="I281" s="3">
        <v>-4.8062613275014998</v>
      </c>
      <c r="J281" s="3">
        <v>3.1400797438697001</v>
      </c>
      <c r="K281" s="3">
        <v>4.3627297625889003</v>
      </c>
      <c r="L281" s="3">
        <v>1.2017868069208999</v>
      </c>
      <c r="M281" s="3">
        <v>-0.74126441239719998</v>
      </c>
      <c r="N281" s="3">
        <v>-5.4308183726798998</v>
      </c>
      <c r="O281" s="3">
        <v>-1.3669655900547</v>
      </c>
      <c r="P281" s="3">
        <v>5.3092114811056996</v>
      </c>
      <c r="Q281" s="3">
        <v>1.196200272784</v>
      </c>
      <c r="R281" s="3">
        <v>1.4137237307221999</v>
      </c>
      <c r="S281" s="3">
        <v>-2.4438833458892</v>
      </c>
      <c r="T281" s="3">
        <v>-2.0373932228053002</v>
      </c>
      <c r="U281" s="3">
        <v>1.7182884226594</v>
      </c>
      <c r="V281" s="3">
        <v>-0.30149118209030001</v>
      </c>
      <c r="W281" s="3">
        <v>-0.78213211104960001</v>
      </c>
      <c r="X281" s="3">
        <v>2.2279681247229002</v>
      </c>
      <c r="Y281" s="3">
        <v>1.7048573955771</v>
      </c>
      <c r="Z281" s="3">
        <v>3.7512119984738002</v>
      </c>
      <c r="AA281" s="3">
        <v>2.2681968181998999</v>
      </c>
      <c r="AB281" s="3">
        <v>-4.3949707679866004</v>
      </c>
      <c r="AC281" s="3">
        <v>1.5422287482538</v>
      </c>
      <c r="AD281" s="3">
        <v>2.2088795703697</v>
      </c>
      <c r="AE281" s="3">
        <v>-2.0595603429329001</v>
      </c>
      <c r="AF281" s="3">
        <v>2.1215237284783002</v>
      </c>
      <c r="AG281" s="3">
        <v>1.7014859735804</v>
      </c>
      <c r="AH281" s="3">
        <v>0.69065923269950003</v>
      </c>
      <c r="AI281" s="3">
        <v>-0.23269698842979999</v>
      </c>
      <c r="AJ281" s="3">
        <v>-3.2928043806668001</v>
      </c>
      <c r="AK281" s="3">
        <v>-1.4263807797539001</v>
      </c>
      <c r="AL281" s="3">
        <v>0.55755012074200005</v>
      </c>
      <c r="AM281" s="3">
        <v>0.32050873556210002</v>
      </c>
      <c r="AN281" s="3">
        <v>2.2205559301180999</v>
      </c>
      <c r="AO281" s="3">
        <v>-1.4616235333304</v>
      </c>
      <c r="AP281" s="3">
        <v>-0.89811684318139995</v>
      </c>
      <c r="AQ281" s="3">
        <v>1.4786992635811</v>
      </c>
      <c r="AR281" s="3">
        <v>-0.36978818132219998</v>
      </c>
      <c r="AS281" s="3">
        <v>-1.1709154851407999</v>
      </c>
      <c r="AT281" s="3">
        <v>1.5957728267936999</v>
      </c>
      <c r="AU281" s="3">
        <v>-2.5277841167715001</v>
      </c>
      <c r="AV281" s="3">
        <v>1.3473340599107</v>
      </c>
      <c r="AW281" s="3">
        <v>1.81</v>
      </c>
    </row>
    <row r="282" spans="1:49" s="13" customFormat="1">
      <c r="A282">
        <v>5</v>
      </c>
      <c r="B282" t="s">
        <v>404</v>
      </c>
      <c r="C282">
        <v>505010105</v>
      </c>
      <c r="D282" t="s">
        <v>628</v>
      </c>
      <c r="E282" s="3">
        <v>-1.0978665833999</v>
      </c>
      <c r="F282" s="3">
        <v>1.0892381363954999</v>
      </c>
      <c r="G282" s="3">
        <v>-0.86859267425690001</v>
      </c>
      <c r="H282" s="3">
        <v>1.6973242145330001</v>
      </c>
      <c r="I282" s="3">
        <v>0.25761602547259999</v>
      </c>
      <c r="J282" s="3">
        <v>-0.52515008692319998</v>
      </c>
      <c r="K282" s="3">
        <v>0.3838800005961</v>
      </c>
      <c r="L282" s="3">
        <v>0.57129887433269999</v>
      </c>
      <c r="M282" s="3">
        <v>0.6084436169645</v>
      </c>
      <c r="N282" s="3">
        <v>1.0784780698437999</v>
      </c>
      <c r="O282" s="3">
        <v>-1.5000363850334</v>
      </c>
      <c r="P282" s="3">
        <v>0.45026612477369998</v>
      </c>
      <c r="Q282" s="3">
        <v>-0.85610487950659997</v>
      </c>
      <c r="R282" s="3">
        <v>0.56916559772620001</v>
      </c>
      <c r="S282" s="3">
        <v>1.5843278453359</v>
      </c>
      <c r="T282" s="3">
        <v>-2.0950803623523999</v>
      </c>
      <c r="U282" s="3">
        <v>-4.2149308341658998</v>
      </c>
      <c r="V282" s="3">
        <v>1.0391967605596</v>
      </c>
      <c r="W282" s="3">
        <v>3.4154244142716998</v>
      </c>
      <c r="X282" s="3">
        <v>1.9796010432386999</v>
      </c>
      <c r="Y282" s="3">
        <v>-2.0604578712844002</v>
      </c>
      <c r="Z282" s="3">
        <v>3.0046876806612</v>
      </c>
      <c r="AA282" s="3">
        <v>0.86382135442249997</v>
      </c>
      <c r="AB282" s="3">
        <v>-1.62747038653E-2</v>
      </c>
      <c r="AC282" s="3">
        <v>-0.3521558162981</v>
      </c>
      <c r="AD282" s="3">
        <v>0.37160871925349998</v>
      </c>
      <c r="AE282" s="3">
        <v>-3.3575606769552002</v>
      </c>
      <c r="AF282" s="3">
        <v>2.2563822205197002</v>
      </c>
      <c r="AG282" s="3">
        <v>1.8195017340902</v>
      </c>
      <c r="AH282" s="3">
        <v>1.1795755249394999</v>
      </c>
      <c r="AI282" s="3">
        <v>0.2147240640808</v>
      </c>
      <c r="AJ282" s="3">
        <v>0.28698807475560001</v>
      </c>
      <c r="AK282" s="3">
        <v>0.34627830810269999</v>
      </c>
      <c r="AL282" s="3">
        <v>0.31054343245499999</v>
      </c>
      <c r="AM282" s="3">
        <v>0.37187057952269997</v>
      </c>
      <c r="AN282" s="3">
        <v>-3.4988514829775998</v>
      </c>
      <c r="AO282" s="3">
        <v>1.9697638370662001</v>
      </c>
      <c r="AP282" s="3">
        <v>0.68293677124020002</v>
      </c>
      <c r="AQ282" s="3">
        <v>-0.88454558176200004</v>
      </c>
      <c r="AR282" s="3">
        <v>-0.98771221633770001</v>
      </c>
      <c r="AS282" s="3">
        <v>-1.1182339349001</v>
      </c>
      <c r="AT282" s="3">
        <v>1.0784099241459</v>
      </c>
      <c r="AU282" s="3">
        <v>-1.5842381099889999</v>
      </c>
      <c r="AV282" s="3">
        <v>6.1036131850022004</v>
      </c>
      <c r="AW282" s="3">
        <v>1.91</v>
      </c>
    </row>
    <row r="283" spans="1:49" s="13" customFormat="1">
      <c r="A283">
        <v>5</v>
      </c>
      <c r="B283" t="s">
        <v>404</v>
      </c>
      <c r="C283">
        <v>505010106</v>
      </c>
      <c r="D283" t="s">
        <v>629</v>
      </c>
      <c r="E283" s="3">
        <v>1.40577036096E-2</v>
      </c>
      <c r="F283" s="3">
        <v>-1.5622515447333001</v>
      </c>
      <c r="G283" s="3">
        <v>-0.17759421248419999</v>
      </c>
      <c r="H283" s="3">
        <v>0.25505875476380002</v>
      </c>
      <c r="I283" s="3">
        <v>-0.39161986053320003</v>
      </c>
      <c r="J283" s="3">
        <v>0.42671576486700002</v>
      </c>
      <c r="K283" s="3">
        <v>-0.55839155687679998</v>
      </c>
      <c r="L283" s="3">
        <v>0.68071319702410005</v>
      </c>
      <c r="M283" s="3">
        <v>-1.7835378586084001</v>
      </c>
      <c r="N283" s="3">
        <v>-1.2382597635598001</v>
      </c>
      <c r="O283" s="3">
        <v>5.1937776248900003E-2</v>
      </c>
      <c r="P283" s="3">
        <v>5.6262512574540997</v>
      </c>
      <c r="Q283" s="3">
        <v>-7.8498795683399999E-2</v>
      </c>
      <c r="R283" s="3">
        <v>5.7655875423689</v>
      </c>
      <c r="S283" s="3">
        <v>1.0548947932346</v>
      </c>
      <c r="T283" s="3">
        <v>1.4709008703174999</v>
      </c>
      <c r="U283" s="3">
        <v>1.070555592119</v>
      </c>
      <c r="V283" s="3">
        <v>-0.31595683747499997</v>
      </c>
      <c r="W283" s="3">
        <v>6.6699240530513002</v>
      </c>
      <c r="X283" s="3">
        <v>1.5504385405397001</v>
      </c>
      <c r="Y283" s="3">
        <v>4.1670563526265001</v>
      </c>
      <c r="Z283" s="3">
        <v>0.68095994628250001</v>
      </c>
      <c r="AA283" s="3">
        <v>0.18479618608039999</v>
      </c>
      <c r="AB283" s="3">
        <v>0.48049938787020002</v>
      </c>
      <c r="AC283" s="3">
        <v>0.60290146074749995</v>
      </c>
      <c r="AD283" s="3">
        <v>2.7577483399523</v>
      </c>
      <c r="AE283" s="3">
        <v>-2.7378073792717998</v>
      </c>
      <c r="AF283" s="3">
        <v>4.0512246435790997</v>
      </c>
      <c r="AG283" s="3">
        <v>1.5277632385349</v>
      </c>
      <c r="AH283" s="3">
        <v>-0.16441222403520001</v>
      </c>
      <c r="AI283" s="3">
        <v>8.6554101442900003E-2</v>
      </c>
      <c r="AJ283" s="3">
        <v>0.35739890290019999</v>
      </c>
      <c r="AK283" s="3">
        <v>-1.1458320069465</v>
      </c>
      <c r="AL283" s="3">
        <v>-1.01961092808E-2</v>
      </c>
      <c r="AM283" s="3">
        <v>-0.3958905697506</v>
      </c>
      <c r="AN283" s="3">
        <v>-0.18666362335719999</v>
      </c>
      <c r="AO283" s="3">
        <v>0.17403885587000001</v>
      </c>
      <c r="AP283" s="3">
        <v>0.1062192549771</v>
      </c>
      <c r="AQ283" s="3">
        <v>0.46985095341939997</v>
      </c>
      <c r="AR283" s="3">
        <v>0.12610991297970001</v>
      </c>
      <c r="AS283" s="3">
        <v>0.46480668166220002</v>
      </c>
      <c r="AT283" s="3">
        <v>1.3994908285437999</v>
      </c>
      <c r="AU283" s="3">
        <v>0.39268034344410002</v>
      </c>
      <c r="AV283" s="3">
        <v>2.5213479520708</v>
      </c>
      <c r="AW283" s="3">
        <v>-3.33</v>
      </c>
    </row>
    <row r="284" spans="1:49" s="13" customFormat="1">
      <c r="A284">
        <v>5</v>
      </c>
      <c r="B284" t="s">
        <v>404</v>
      </c>
      <c r="C284">
        <v>505010107</v>
      </c>
      <c r="D284" t="s">
        <v>630</v>
      </c>
      <c r="E284" s="3">
        <v>-4.5822410130579003</v>
      </c>
      <c r="F284" s="3">
        <v>-0.83511607189629999</v>
      </c>
      <c r="G284" s="3">
        <v>1.9434755440831999</v>
      </c>
      <c r="H284" s="3">
        <v>-2.8187765631445001</v>
      </c>
      <c r="I284" s="3">
        <v>-0.74418867661010002</v>
      </c>
      <c r="J284" s="3">
        <v>5.6468203831845996</v>
      </c>
      <c r="K284" s="3">
        <v>0.90462260724010002</v>
      </c>
      <c r="L284" s="3">
        <v>-6.1502443774254001</v>
      </c>
      <c r="M284" s="3">
        <v>-9.1955381717625002</v>
      </c>
      <c r="N284" s="3">
        <v>10.179657501715001</v>
      </c>
      <c r="O284" s="3">
        <v>8.9029329106081008</v>
      </c>
      <c r="P284" s="3">
        <v>0.89317280115859998</v>
      </c>
      <c r="Q284" s="3">
        <v>-0.26642597166760001</v>
      </c>
      <c r="R284" s="3">
        <v>-0.34498427007670002</v>
      </c>
      <c r="S284" s="3">
        <v>8.1910188533600006E-2</v>
      </c>
      <c r="T284" s="3">
        <v>0.1187585732075</v>
      </c>
      <c r="U284" s="3">
        <v>-0.89962514487400003</v>
      </c>
      <c r="V284" s="3">
        <v>-1.841907569874</v>
      </c>
      <c r="W284" s="3">
        <v>1.0012605659963001</v>
      </c>
      <c r="X284" s="3">
        <v>-6.3329951699588003</v>
      </c>
      <c r="Y284" s="3">
        <v>1.9613682938917001</v>
      </c>
      <c r="Z284" s="3">
        <v>12.7173083321196</v>
      </c>
      <c r="AA284" s="3">
        <v>0.58176854640859998</v>
      </c>
      <c r="AB284" s="3">
        <v>-0.32902114382230002</v>
      </c>
      <c r="AC284" s="3">
        <v>-0.61870528265470004</v>
      </c>
      <c r="AD284" s="3">
        <v>0.68348297558290005</v>
      </c>
      <c r="AE284" s="3">
        <v>1.8755835411896999</v>
      </c>
      <c r="AF284" s="3">
        <v>2.6640612547611</v>
      </c>
      <c r="AG284" s="3">
        <v>0.81060838931540002</v>
      </c>
      <c r="AH284" s="3">
        <v>0.16460665335319999</v>
      </c>
      <c r="AI284" s="3">
        <v>0.46336143459149998</v>
      </c>
      <c r="AJ284" s="3">
        <v>-1.4364084487044</v>
      </c>
      <c r="AK284" s="3">
        <v>-4.3679737385379998</v>
      </c>
      <c r="AL284" s="3">
        <v>3.9981436746123999</v>
      </c>
      <c r="AM284" s="3">
        <v>0.82410767248359995</v>
      </c>
      <c r="AN284" s="3">
        <v>2.81332782615E-2</v>
      </c>
      <c r="AO284" s="3">
        <v>-2.0759835217915001</v>
      </c>
      <c r="AP284" s="3">
        <v>1.4321291189048</v>
      </c>
      <c r="AQ284" s="3">
        <v>4.3927154669600004</v>
      </c>
      <c r="AR284" s="3">
        <v>0.71300850940979998</v>
      </c>
      <c r="AS284" s="3">
        <v>-0.19773395808399999</v>
      </c>
      <c r="AT284" s="3">
        <v>-0.79424953012099997</v>
      </c>
      <c r="AU284" s="3">
        <v>0.29898488492050002</v>
      </c>
      <c r="AV284" s="3">
        <v>1.3516975387762</v>
      </c>
      <c r="AW284" s="3">
        <v>0.65</v>
      </c>
    </row>
    <row r="285" spans="1:49" s="13" customFormat="1">
      <c r="A285">
        <v>5</v>
      </c>
      <c r="B285" t="s">
        <v>404</v>
      </c>
      <c r="C285">
        <v>505010108</v>
      </c>
      <c r="D285" t="s">
        <v>631</v>
      </c>
      <c r="E285" s="3">
        <v>-7.7500720948800006E-2</v>
      </c>
      <c r="F285" s="3">
        <v>-0.2513350085353</v>
      </c>
      <c r="G285" s="3">
        <v>0.3510302558981</v>
      </c>
      <c r="H285" s="3">
        <v>0.1292460903033</v>
      </c>
      <c r="I285" s="3">
        <v>0.3210061156256</v>
      </c>
      <c r="J285" s="3">
        <v>0.7696884763038</v>
      </c>
      <c r="K285" s="3">
        <v>-0.52812942660460005</v>
      </c>
      <c r="L285" s="3">
        <v>1.4288556643985</v>
      </c>
      <c r="M285" s="3">
        <v>-0.4333596719967</v>
      </c>
      <c r="N285" s="3">
        <v>0.60794210533990001</v>
      </c>
      <c r="O285" s="3">
        <v>0.26428571411939999</v>
      </c>
      <c r="P285" s="3">
        <v>0.44244350123499998</v>
      </c>
      <c r="Q285" s="3">
        <v>1.8389024153336999</v>
      </c>
      <c r="R285" s="3">
        <v>-0.41768630042479998</v>
      </c>
      <c r="S285" s="3">
        <v>0.1162196138025</v>
      </c>
      <c r="T285" s="3">
        <v>1.9342251126773999</v>
      </c>
      <c r="U285" s="3">
        <v>1.904599818813</v>
      </c>
      <c r="V285" s="3">
        <v>-3.5775988122400001E-2</v>
      </c>
      <c r="W285" s="3">
        <v>1.9296412908692</v>
      </c>
      <c r="X285" s="3">
        <v>-3.9796300496176</v>
      </c>
      <c r="Y285" s="3">
        <v>0.53277078412550005</v>
      </c>
      <c r="Z285" s="3">
        <v>3.5296785640210002</v>
      </c>
      <c r="AA285" s="3">
        <v>1.2186158460120999</v>
      </c>
      <c r="AB285" s="3">
        <v>-0.86875441423160005</v>
      </c>
      <c r="AC285" s="3">
        <v>-2.6190173648700998</v>
      </c>
      <c r="AD285" s="3">
        <v>-0.44938721612499999</v>
      </c>
      <c r="AE285" s="3">
        <v>2.1224069172369999</v>
      </c>
      <c r="AF285" s="3">
        <v>1.0171711011180999</v>
      </c>
      <c r="AG285" s="3">
        <v>-0.4489746073275</v>
      </c>
      <c r="AH285" s="3">
        <v>0.24492633998560001</v>
      </c>
      <c r="AI285" s="3">
        <v>-0.76369839039039999</v>
      </c>
      <c r="AJ285" s="3">
        <v>2.2527936833436999</v>
      </c>
      <c r="AK285" s="3">
        <v>0.88152221134520004</v>
      </c>
      <c r="AL285" s="3">
        <v>-0.96792359103129999</v>
      </c>
      <c r="AM285" s="3">
        <v>1.8037641322872999</v>
      </c>
      <c r="AN285" s="3">
        <v>-0.6712407079146</v>
      </c>
      <c r="AO285" s="3">
        <v>-0.1071940931508</v>
      </c>
      <c r="AP285" s="3">
        <v>-0.25922803506800002</v>
      </c>
      <c r="AQ285" s="3">
        <v>1.1439825314504</v>
      </c>
      <c r="AR285" s="3">
        <v>0.95310846520269998</v>
      </c>
      <c r="AS285" s="3">
        <v>-1.166672877835</v>
      </c>
      <c r="AT285" s="3">
        <v>-0.92353364323499998</v>
      </c>
      <c r="AU285" s="3">
        <v>2.1115236769294001</v>
      </c>
      <c r="AV285" s="3">
        <v>0.42647230937980002</v>
      </c>
      <c r="AW285" s="3">
        <v>0.98</v>
      </c>
    </row>
    <row r="286" spans="1:49" s="13" customFormat="1">
      <c r="A286">
        <v>4</v>
      </c>
      <c r="B286" t="s">
        <v>402</v>
      </c>
      <c r="C286">
        <v>5050102</v>
      </c>
      <c r="D286" t="s">
        <v>632</v>
      </c>
      <c r="E286" s="3">
        <v>-0.95215499057639996</v>
      </c>
      <c r="F286" s="3">
        <v>-0.30778505940720002</v>
      </c>
      <c r="G286" s="3">
        <v>0.53422177983590002</v>
      </c>
      <c r="H286" s="3">
        <v>1.4343962912002</v>
      </c>
      <c r="I286" s="3">
        <v>0.50649845472999999</v>
      </c>
      <c r="J286" s="3">
        <v>1.5148140592417001</v>
      </c>
      <c r="K286" s="3">
        <v>0.25514033991629997</v>
      </c>
      <c r="L286" s="3">
        <v>0.2438858230632</v>
      </c>
      <c r="M286" s="3">
        <v>0.1714213943191</v>
      </c>
      <c r="N286" s="3">
        <v>1.5775885753748999</v>
      </c>
      <c r="O286" s="3">
        <v>-0.2705577187664</v>
      </c>
      <c r="P286" s="3">
        <v>0.68295172395210002</v>
      </c>
      <c r="Q286" s="3">
        <v>1.7776130277746001</v>
      </c>
      <c r="R286" s="3">
        <v>0.93048645293050003</v>
      </c>
      <c r="S286" s="3">
        <v>0.76700684056860002</v>
      </c>
      <c r="T286" s="3">
        <v>1.8700462960999999E-2</v>
      </c>
      <c r="U286" s="3">
        <v>0.40878992013420001</v>
      </c>
      <c r="V286" s="3">
        <v>2.6629609384580002</v>
      </c>
      <c r="W286" s="3">
        <v>2.4691662460109001</v>
      </c>
      <c r="X286" s="3">
        <v>0.55510672084099999</v>
      </c>
      <c r="Y286" s="3">
        <v>1.1375874682099001</v>
      </c>
      <c r="Z286" s="3">
        <v>4.7374061201188002</v>
      </c>
      <c r="AA286" s="3">
        <v>1.0749596825147001</v>
      </c>
      <c r="AB286" s="3">
        <v>-0.4724822546088</v>
      </c>
      <c r="AC286" s="3">
        <v>-0.2413435936495</v>
      </c>
      <c r="AD286" s="3">
        <v>-2.9613514711568998</v>
      </c>
      <c r="AE286" s="3">
        <v>-0.41875798118660001</v>
      </c>
      <c r="AF286" s="3">
        <v>2.2312823579501999</v>
      </c>
      <c r="AG286" s="3">
        <v>0.68724359329579998</v>
      </c>
      <c r="AH286" s="3">
        <v>-0.71889888908220001</v>
      </c>
      <c r="AI286" s="3">
        <v>0.50214386061659999</v>
      </c>
      <c r="AJ286" s="3">
        <v>-0.80703707624209997</v>
      </c>
      <c r="AK286" s="3">
        <v>0.1130863986666</v>
      </c>
      <c r="AL286" s="3">
        <v>7.7135184506100005E-2</v>
      </c>
      <c r="AM286" s="3">
        <v>0.35255804394329998</v>
      </c>
      <c r="AN286" s="3">
        <v>-0.47598157485460002</v>
      </c>
      <c r="AO286" s="3">
        <v>-0.85345276114250002</v>
      </c>
      <c r="AP286" s="3">
        <v>1.5158618253580001</v>
      </c>
      <c r="AQ286" s="3">
        <v>-0.70757176434729996</v>
      </c>
      <c r="AR286" s="3">
        <v>0.17844990069620001</v>
      </c>
      <c r="AS286" s="3">
        <v>6.9101503893800001E-2</v>
      </c>
      <c r="AT286" s="3">
        <v>-0.75606181158749997</v>
      </c>
      <c r="AU286" s="3">
        <v>-6.5575179117199997E-2</v>
      </c>
      <c r="AV286" s="3">
        <v>0.69819576348050005</v>
      </c>
      <c r="AW286" s="3">
        <v>-0.1</v>
      </c>
    </row>
    <row r="287" spans="1:49" s="13" customFormat="1">
      <c r="A287">
        <v>5</v>
      </c>
      <c r="B287" t="s">
        <v>404</v>
      </c>
      <c r="C287">
        <v>505010201</v>
      </c>
      <c r="D287" t="s">
        <v>633</v>
      </c>
      <c r="E287" s="3">
        <v>-1.9148484311764</v>
      </c>
      <c r="F287" s="3">
        <v>0.29199171944129998</v>
      </c>
      <c r="G287" s="3">
        <v>1.1012735799740001</v>
      </c>
      <c r="H287" s="3">
        <v>4.4430234468443999</v>
      </c>
      <c r="I287" s="3">
        <v>1.5006958349512001</v>
      </c>
      <c r="J287" s="3">
        <v>0.51914647016860005</v>
      </c>
      <c r="K287" s="3">
        <v>0.74710057522399997</v>
      </c>
      <c r="L287" s="3">
        <v>0.95769837834399996</v>
      </c>
      <c r="M287" s="3">
        <v>0.1904955277772</v>
      </c>
      <c r="N287" s="3">
        <v>0.58112373776100001</v>
      </c>
      <c r="O287" s="3">
        <v>-6.6882593216600006E-2</v>
      </c>
      <c r="P287" s="3">
        <v>2.3348137919915</v>
      </c>
      <c r="Q287" s="3">
        <v>1.2603885280247</v>
      </c>
      <c r="R287" s="3">
        <v>0.51740066997529999</v>
      </c>
      <c r="S287" s="3">
        <v>1.3173185610910001</v>
      </c>
      <c r="T287" s="3">
        <v>0.48467301482800001</v>
      </c>
      <c r="U287" s="3">
        <v>-0.578706927092</v>
      </c>
      <c r="V287" s="3">
        <v>1.4570186276481001</v>
      </c>
      <c r="W287" s="3">
        <v>3.0633885674043002</v>
      </c>
      <c r="X287" s="3">
        <v>0.57774268072279999</v>
      </c>
      <c r="Y287" s="3">
        <v>3.7625920007500001E-2</v>
      </c>
      <c r="Z287" s="3">
        <v>-0.16877703128329999</v>
      </c>
      <c r="AA287" s="3">
        <v>0.23527777291169999</v>
      </c>
      <c r="AB287" s="3">
        <v>0.52566718662370004</v>
      </c>
      <c r="AC287" s="3">
        <v>-0.97316813414320003</v>
      </c>
      <c r="AD287" s="3">
        <v>-7.3058250914269003</v>
      </c>
      <c r="AE287" s="3">
        <v>0.38424394341559998</v>
      </c>
      <c r="AF287" s="3">
        <v>0.51576791561610003</v>
      </c>
      <c r="AG287" s="3">
        <v>0.32133979962089998</v>
      </c>
      <c r="AH287" s="3">
        <v>-0.44308678370760002</v>
      </c>
      <c r="AI287" s="3">
        <v>8.3218320421700007E-2</v>
      </c>
      <c r="AJ287" s="3">
        <v>-1.4165433736329001</v>
      </c>
      <c r="AK287" s="3">
        <v>-0.95911752488440005</v>
      </c>
      <c r="AL287" s="3">
        <v>-0.10805343809909999</v>
      </c>
      <c r="AM287" s="3">
        <v>-0.27776280324829999</v>
      </c>
      <c r="AN287" s="3">
        <v>-0.54006060211560003</v>
      </c>
      <c r="AO287" s="3">
        <v>-0.40041962648040003</v>
      </c>
      <c r="AP287" s="3">
        <v>1.2045343886194999</v>
      </c>
      <c r="AQ287" s="3">
        <v>-1.8024205091684</v>
      </c>
      <c r="AR287" s="3">
        <v>1.2884571975528001</v>
      </c>
      <c r="AS287" s="3">
        <v>-0.34786861638170002</v>
      </c>
      <c r="AT287" s="3">
        <v>-0.27367543938950001</v>
      </c>
      <c r="AU287" s="3">
        <v>-0.69734168041160005</v>
      </c>
      <c r="AV287" s="3">
        <v>1.1052360959981</v>
      </c>
      <c r="AW287" s="3">
        <v>1.97</v>
      </c>
    </row>
    <row r="288" spans="1:49" s="13" customFormat="1">
      <c r="A288">
        <v>5</v>
      </c>
      <c r="B288" t="s">
        <v>404</v>
      </c>
      <c r="C288">
        <v>505010202</v>
      </c>
      <c r="D288" t="s">
        <v>634</v>
      </c>
      <c r="E288" s="3">
        <v>-1.0368117294421999</v>
      </c>
      <c r="F288" s="3">
        <v>0.40967768327019999</v>
      </c>
      <c r="G288" s="3">
        <v>-0.44756826262779997</v>
      </c>
      <c r="H288" s="3">
        <v>-0.34722747336749998</v>
      </c>
      <c r="I288" s="3">
        <v>1.2745602894260999</v>
      </c>
      <c r="J288" s="3">
        <v>2.0077042382779999</v>
      </c>
      <c r="K288" s="3">
        <v>0.93668080894439998</v>
      </c>
      <c r="L288" s="3">
        <v>-0.1228955942099</v>
      </c>
      <c r="M288" s="3">
        <v>0.1069201599913</v>
      </c>
      <c r="N288" s="3">
        <v>-7.6017152867000004E-2</v>
      </c>
      <c r="O288" s="3">
        <v>0.23253981226010001</v>
      </c>
      <c r="P288" s="3">
        <v>-0.45091546126400001</v>
      </c>
      <c r="Q288" s="3">
        <v>2.5838291902142001</v>
      </c>
      <c r="R288" s="3">
        <v>1.9970996724445</v>
      </c>
      <c r="S288" s="3">
        <v>0.58388052422519998</v>
      </c>
      <c r="T288" s="3">
        <v>9.32832560496E-2</v>
      </c>
      <c r="U288" s="3">
        <v>0.96608911286499999</v>
      </c>
      <c r="V288" s="3">
        <v>5.4679788437918004</v>
      </c>
      <c r="W288" s="3">
        <v>2.8165663352263</v>
      </c>
      <c r="X288" s="3">
        <v>0.5685212120991</v>
      </c>
      <c r="Y288" s="3">
        <v>1.9259619815864</v>
      </c>
      <c r="Z288" s="3">
        <v>2.459643742361</v>
      </c>
      <c r="AA288" s="3">
        <v>1.5402213705573999</v>
      </c>
      <c r="AB288" s="3">
        <v>-1.7042617767785</v>
      </c>
      <c r="AC288" s="3">
        <v>1.1380931257079001</v>
      </c>
      <c r="AD288" s="3">
        <v>-1.0337078732567</v>
      </c>
      <c r="AE288" s="3">
        <v>0.61779934510099999</v>
      </c>
      <c r="AF288" s="3">
        <v>1.4921567085947001</v>
      </c>
      <c r="AG288" s="3">
        <v>0.4087128131428</v>
      </c>
      <c r="AH288" s="3">
        <v>-0.15152216409829999</v>
      </c>
      <c r="AI288" s="3">
        <v>-0.48422392731890002</v>
      </c>
      <c r="AJ288" s="3">
        <v>-1.3204092435048</v>
      </c>
      <c r="AK288" s="3">
        <v>-7.3233278825100001E-2</v>
      </c>
      <c r="AL288" s="3">
        <v>0.132958784123</v>
      </c>
      <c r="AM288" s="3">
        <v>0.14570377776400001</v>
      </c>
      <c r="AN288" s="3">
        <v>-0.70908388342950002</v>
      </c>
      <c r="AO288" s="3">
        <v>-1.0152581126358</v>
      </c>
      <c r="AP288" s="3">
        <v>-1.0895481868999999E-3</v>
      </c>
      <c r="AQ288" s="3">
        <v>-0.84735944694709997</v>
      </c>
      <c r="AR288" s="3">
        <v>0.11996728226970001</v>
      </c>
      <c r="AS288" s="3">
        <v>1.6738863266179</v>
      </c>
      <c r="AT288" s="3">
        <v>-0.87919148066870001</v>
      </c>
      <c r="AU288" s="3">
        <v>-0.1079743033846</v>
      </c>
      <c r="AV288" s="3">
        <v>-0.3866265057969</v>
      </c>
      <c r="AW288" s="3">
        <v>0.22</v>
      </c>
    </row>
    <row r="289" spans="1:49" s="13" customFormat="1">
      <c r="A289">
        <v>5</v>
      </c>
      <c r="B289" t="s">
        <v>404</v>
      </c>
      <c r="C289">
        <v>505010203</v>
      </c>
      <c r="D289" t="s">
        <v>635</v>
      </c>
      <c r="E289" s="3">
        <v>0.65241416312919998</v>
      </c>
      <c r="F289" s="3">
        <v>-2.3658843202706001</v>
      </c>
      <c r="G289" s="3">
        <v>1.3161489081644</v>
      </c>
      <c r="H289" s="3">
        <v>-0.2030192864</v>
      </c>
      <c r="I289" s="3">
        <v>-2.3372410709356002</v>
      </c>
      <c r="J289" s="3">
        <v>2.3197955634893002</v>
      </c>
      <c r="K289" s="3">
        <v>-1.702076182169</v>
      </c>
      <c r="L289" s="3">
        <v>-0.30362464034320003</v>
      </c>
      <c r="M289" s="3">
        <v>0.25207330608829998</v>
      </c>
      <c r="N289" s="3">
        <v>6.1429985920748997</v>
      </c>
      <c r="O289" s="3">
        <v>-1.4225691904519</v>
      </c>
      <c r="P289" s="3">
        <v>-9.3997890081799998E-2</v>
      </c>
      <c r="Q289" s="3">
        <v>1.2919205726</v>
      </c>
      <c r="R289" s="3">
        <v>-0.18431135572080001</v>
      </c>
      <c r="S289" s="3">
        <v>0.16466018389459999</v>
      </c>
      <c r="T289" s="3">
        <v>-0.89662025012019997</v>
      </c>
      <c r="U289" s="3">
        <v>1.1240204170515999</v>
      </c>
      <c r="V289" s="3">
        <v>-0.204325504716</v>
      </c>
      <c r="W289" s="3">
        <v>0.81224783358959995</v>
      </c>
      <c r="X289" s="3">
        <v>0.49029919047789999</v>
      </c>
      <c r="Y289" s="3">
        <v>1.5779555131583001</v>
      </c>
      <c r="Z289" s="3">
        <v>17.4946331987855</v>
      </c>
      <c r="AA289" s="3">
        <v>1.5378981954419</v>
      </c>
      <c r="AB289" s="3">
        <v>0.1141073392031</v>
      </c>
      <c r="AC289" s="3">
        <v>-1.4104951505042</v>
      </c>
      <c r="AD289" s="3">
        <v>0.17313688767499999</v>
      </c>
      <c r="AE289" s="3">
        <v>-3.2011739677776001</v>
      </c>
      <c r="AF289" s="3">
        <v>5.8905080797211999</v>
      </c>
      <c r="AG289" s="3">
        <v>1.6280121493740001</v>
      </c>
      <c r="AH289" s="3">
        <v>-1.9959615973995</v>
      </c>
      <c r="AI289" s="3">
        <v>2.6815468894949999</v>
      </c>
      <c r="AJ289" s="3">
        <v>0.80197375676869997</v>
      </c>
      <c r="AK289" s="3">
        <v>1.7646391027196</v>
      </c>
      <c r="AL289" s="3">
        <v>0.22040301152940001</v>
      </c>
      <c r="AM289" s="3">
        <v>1.4451926351171001</v>
      </c>
      <c r="AN289" s="3">
        <v>-4.6286256284000002E-2</v>
      </c>
      <c r="AO289" s="3">
        <v>-1.1562649557544</v>
      </c>
      <c r="AP289" s="3">
        <v>4.1733245941031996</v>
      </c>
      <c r="AQ289" s="3">
        <v>0.78490922789310003</v>
      </c>
      <c r="AR289" s="3">
        <v>-1.0136562772457001</v>
      </c>
      <c r="AS289" s="3">
        <v>-1.7443556648156</v>
      </c>
      <c r="AT289" s="3">
        <v>-1.1482472814353999</v>
      </c>
      <c r="AU289" s="3">
        <v>0.75740403336200002</v>
      </c>
      <c r="AV289" s="3">
        <v>1.8176030064222</v>
      </c>
      <c r="AW289" s="3">
        <v>-3.02</v>
      </c>
    </row>
    <row r="290" spans="1:49" s="13" customFormat="1">
      <c r="A290">
        <v>3</v>
      </c>
      <c r="B290" t="s">
        <v>400</v>
      </c>
      <c r="C290">
        <v>50502</v>
      </c>
      <c r="D290" t="s">
        <v>636</v>
      </c>
      <c r="E290" s="3">
        <v>0.28907860006649999</v>
      </c>
      <c r="F290" s="3">
        <v>0</v>
      </c>
      <c r="G290" s="3">
        <v>0.17499967705960001</v>
      </c>
      <c r="H290" s="3">
        <v>0.7031454485302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0.57307924724199999</v>
      </c>
      <c r="R290" s="3">
        <v>0.38105360529209997</v>
      </c>
      <c r="S290" s="3">
        <v>7.0498413622000003E-2</v>
      </c>
      <c r="T290" s="3">
        <v>1.1349353665383</v>
      </c>
      <c r="U290" s="3">
        <v>0</v>
      </c>
      <c r="V290" s="3">
        <v>0</v>
      </c>
      <c r="W290" s="3">
        <v>0.43416787956359998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1.0292732763607</v>
      </c>
      <c r="AD290" s="3">
        <v>0.31302321442969999</v>
      </c>
      <c r="AE290" s="3">
        <v>0.1716941713241</v>
      </c>
      <c r="AF290" s="3">
        <v>0</v>
      </c>
      <c r="AG290" s="3">
        <v>0</v>
      </c>
      <c r="AH290" s="3">
        <v>0</v>
      </c>
      <c r="AI290" s="3">
        <v>0</v>
      </c>
      <c r="AJ290" s="3">
        <v>0.12813145905840001</v>
      </c>
      <c r="AK290" s="3">
        <v>0</v>
      </c>
      <c r="AL290" s="3">
        <v>0</v>
      </c>
      <c r="AM290" s="3">
        <v>0</v>
      </c>
      <c r="AN290" s="3">
        <v>0</v>
      </c>
      <c r="AO290" s="3">
        <v>0.22569495002590001</v>
      </c>
      <c r="AP290" s="3">
        <v>0.24606233435120001</v>
      </c>
      <c r="AQ290" s="3">
        <v>0</v>
      </c>
      <c r="AR290" s="3">
        <v>0.4800600485023</v>
      </c>
      <c r="AS290" s="3">
        <v>0.74962779739730001</v>
      </c>
      <c r="AT290" s="3">
        <v>0</v>
      </c>
      <c r="AU290" s="3">
        <v>0</v>
      </c>
      <c r="AV290" s="3">
        <v>0.1552704488786</v>
      </c>
      <c r="AW290" s="3">
        <v>0</v>
      </c>
    </row>
    <row r="291" spans="1:49" s="13" customFormat="1">
      <c r="A291">
        <v>4</v>
      </c>
      <c r="B291" t="s">
        <v>402</v>
      </c>
      <c r="C291">
        <v>5050201</v>
      </c>
      <c r="D291" t="s">
        <v>636</v>
      </c>
      <c r="E291" s="3">
        <v>0.28907860006649999</v>
      </c>
      <c r="F291" s="3">
        <v>0</v>
      </c>
      <c r="G291" s="3">
        <v>0.17499967705960001</v>
      </c>
      <c r="H291" s="3">
        <v>0.7031454485302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0.57307924724199999</v>
      </c>
      <c r="R291" s="3">
        <v>0.38105360529209997</v>
      </c>
      <c r="S291" s="3">
        <v>7.0498413622000003E-2</v>
      </c>
      <c r="T291" s="3">
        <v>1.1349353665383</v>
      </c>
      <c r="U291" s="3">
        <v>0</v>
      </c>
      <c r="V291" s="3">
        <v>0</v>
      </c>
      <c r="W291" s="3">
        <v>0.43416787956359998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1.0292732763607</v>
      </c>
      <c r="AD291" s="3">
        <v>0.31302321442969999</v>
      </c>
      <c r="AE291" s="3">
        <v>0.1716941713241</v>
      </c>
      <c r="AF291" s="3">
        <v>0</v>
      </c>
      <c r="AG291" s="3">
        <v>0</v>
      </c>
      <c r="AH291" s="3">
        <v>0</v>
      </c>
      <c r="AI291" s="3">
        <v>0</v>
      </c>
      <c r="AJ291" s="3">
        <v>0.12813145905840001</v>
      </c>
      <c r="AK291" s="3">
        <v>0</v>
      </c>
      <c r="AL291" s="3">
        <v>0</v>
      </c>
      <c r="AM291" s="3">
        <v>0</v>
      </c>
      <c r="AN291" s="3">
        <v>0</v>
      </c>
      <c r="AO291" s="3">
        <v>0.22569495002590001</v>
      </c>
      <c r="AP291" s="3">
        <v>0.24606233435120001</v>
      </c>
      <c r="AQ291" s="3">
        <v>0</v>
      </c>
      <c r="AR291" s="3">
        <v>0.4800600485023</v>
      </c>
      <c r="AS291" s="3">
        <v>0.74962779739730001</v>
      </c>
      <c r="AT291" s="3">
        <v>0</v>
      </c>
      <c r="AU291" s="3">
        <v>0</v>
      </c>
      <c r="AV291" s="3">
        <v>0.1552704488786</v>
      </c>
      <c r="AW291" s="3">
        <v>0</v>
      </c>
    </row>
    <row r="292" spans="1:49" s="13" customFormat="1">
      <c r="A292">
        <v>5</v>
      </c>
      <c r="B292" t="s">
        <v>404</v>
      </c>
      <c r="C292">
        <v>505020101</v>
      </c>
      <c r="D292" t="s">
        <v>636</v>
      </c>
      <c r="E292" s="3">
        <v>0.28907860006649999</v>
      </c>
      <c r="F292" s="3">
        <v>0</v>
      </c>
      <c r="G292" s="3">
        <v>0.17499967705960001</v>
      </c>
      <c r="H292" s="3">
        <v>0.7031454485302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0.57307924724199999</v>
      </c>
      <c r="R292" s="3">
        <v>0.38105360529209997</v>
      </c>
      <c r="S292" s="3">
        <v>7.0498413622000003E-2</v>
      </c>
      <c r="T292" s="3">
        <v>1.1349353665383</v>
      </c>
      <c r="U292" s="3">
        <v>0</v>
      </c>
      <c r="V292" s="3">
        <v>0</v>
      </c>
      <c r="W292" s="3">
        <v>0.43416787956359998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1.0292732763607</v>
      </c>
      <c r="AD292" s="3">
        <v>0.31302321442969999</v>
      </c>
      <c r="AE292" s="3">
        <v>0.1716941713241</v>
      </c>
      <c r="AF292" s="3">
        <v>0</v>
      </c>
      <c r="AG292" s="3">
        <v>0</v>
      </c>
      <c r="AH292" s="3">
        <v>0</v>
      </c>
      <c r="AI292" s="3">
        <v>0</v>
      </c>
      <c r="AJ292" s="3">
        <v>0.12813145905840001</v>
      </c>
      <c r="AK292" s="3">
        <v>0</v>
      </c>
      <c r="AL292" s="3">
        <v>0</v>
      </c>
      <c r="AM292" s="3">
        <v>0</v>
      </c>
      <c r="AN292" s="3">
        <v>0</v>
      </c>
      <c r="AO292" s="3">
        <v>0.22569495002590001</v>
      </c>
      <c r="AP292" s="3">
        <v>0.24606233435120001</v>
      </c>
      <c r="AQ292" s="3">
        <v>0</v>
      </c>
      <c r="AR292" s="3">
        <v>0.4800600485023</v>
      </c>
      <c r="AS292" s="3">
        <v>0.74962779739730001</v>
      </c>
      <c r="AT292" s="3">
        <v>0</v>
      </c>
      <c r="AU292" s="3">
        <v>0</v>
      </c>
      <c r="AV292" s="3">
        <v>0.1552704488786</v>
      </c>
      <c r="AW292" s="3">
        <v>0</v>
      </c>
    </row>
    <row r="293" spans="1:49" s="13" customFormat="1">
      <c r="A293">
        <v>1</v>
      </c>
      <c r="B293" t="s">
        <v>396</v>
      </c>
      <c r="C293">
        <v>6</v>
      </c>
      <c r="D293" t="s">
        <v>637</v>
      </c>
      <c r="E293" s="3">
        <v>-2.7138503996700002E-2</v>
      </c>
      <c r="F293" s="3">
        <v>-0.25547148880839998</v>
      </c>
      <c r="G293" s="3">
        <v>8.8787708671200005E-2</v>
      </c>
      <c r="H293" s="3">
        <v>0.32589839215580002</v>
      </c>
      <c r="I293" s="3">
        <v>0.30070694283589999</v>
      </c>
      <c r="J293" s="3">
        <v>-5.6852125151900003E-2</v>
      </c>
      <c r="K293" s="3">
        <v>0.34262762564580002</v>
      </c>
      <c r="L293" s="3">
        <v>0.65546581333239995</v>
      </c>
      <c r="M293" s="3">
        <v>0.107924194406</v>
      </c>
      <c r="N293" s="3">
        <v>0.28047613726350001</v>
      </c>
      <c r="O293" s="3">
        <v>0.31182527416220002</v>
      </c>
      <c r="P293" s="3">
        <v>6.9605117795599997E-2</v>
      </c>
      <c r="Q293" s="3">
        <v>3.9374571432800001E-2</v>
      </c>
      <c r="R293" s="3">
        <v>0.33822417859609999</v>
      </c>
      <c r="S293" s="3">
        <v>0.55057031587350003</v>
      </c>
      <c r="T293" s="3">
        <v>0.52677042194309998</v>
      </c>
      <c r="U293" s="3">
        <v>0.47349145866190001</v>
      </c>
      <c r="V293" s="3">
        <v>0.64204640611429997</v>
      </c>
      <c r="W293" s="3">
        <v>0.3394962208858</v>
      </c>
      <c r="X293" s="3">
        <v>0.1163877567633</v>
      </c>
      <c r="Y293" s="3">
        <v>0.32975528913469998</v>
      </c>
      <c r="Z293" s="3">
        <v>0.21267997979229999</v>
      </c>
      <c r="AA293" s="3">
        <v>0.29285323341289998</v>
      </c>
      <c r="AB293" s="3">
        <v>-0.1233813668198</v>
      </c>
      <c r="AC293" s="3">
        <v>0.20498737652740001</v>
      </c>
      <c r="AD293" s="3">
        <v>0.1197631293323</v>
      </c>
      <c r="AE293" s="3">
        <v>-0.32059036611109998</v>
      </c>
      <c r="AF293" s="3">
        <v>5.0352633454999997E-2</v>
      </c>
      <c r="AG293" s="3">
        <v>0.14555716455930001</v>
      </c>
      <c r="AH293" s="3">
        <v>0.1048926390155</v>
      </c>
      <c r="AI293" s="3">
        <v>0.2224164455256</v>
      </c>
      <c r="AJ293" s="3">
        <v>-0.26525811001830002</v>
      </c>
      <c r="AK293" s="3">
        <v>0.12783823904969999</v>
      </c>
      <c r="AL293" s="3">
        <v>0.21549713918999999</v>
      </c>
      <c r="AM293" s="3">
        <v>-0.22438169233229999</v>
      </c>
      <c r="AN293" s="3">
        <v>-6.0749226541599997E-2</v>
      </c>
      <c r="AO293" s="3">
        <v>0.27629143989260002</v>
      </c>
      <c r="AP293" s="3">
        <v>0.16384612045069999</v>
      </c>
      <c r="AQ293" s="3">
        <v>0.1208039224126</v>
      </c>
      <c r="AR293" s="3">
        <v>-0.13275022258499999</v>
      </c>
      <c r="AS293" s="3">
        <v>8.8099398031199996E-2</v>
      </c>
      <c r="AT293" s="3">
        <v>0.6356456899463</v>
      </c>
      <c r="AU293" s="3">
        <v>0.21191919429299999</v>
      </c>
      <c r="AV293" s="3">
        <v>-4.9833231947399997E-2</v>
      </c>
      <c r="AW293" s="3">
        <v>0.2</v>
      </c>
    </row>
    <row r="294" spans="1:49" s="13" customFormat="1">
      <c r="A294">
        <v>2</v>
      </c>
      <c r="B294" t="s">
        <v>398</v>
      </c>
      <c r="C294">
        <v>601</v>
      </c>
      <c r="D294" t="s">
        <v>638</v>
      </c>
      <c r="E294" s="3">
        <v>1.19252390631E-2</v>
      </c>
      <c r="F294" s="3">
        <v>-0.56173391713709997</v>
      </c>
      <c r="G294" s="3">
        <v>0.1007580421329</v>
      </c>
      <c r="H294" s="3">
        <v>0.4803070705236</v>
      </c>
      <c r="I294" s="3">
        <v>0.45275301912499999</v>
      </c>
      <c r="J294" s="3">
        <v>-0.20227488248440001</v>
      </c>
      <c r="K294" s="3">
        <v>0.51057901939490002</v>
      </c>
      <c r="L294" s="3">
        <v>0.94778213272440004</v>
      </c>
      <c r="M294" s="3">
        <v>0.42308731250519999</v>
      </c>
      <c r="N294" s="3">
        <v>0.38192835529079999</v>
      </c>
      <c r="O294" s="3">
        <v>9.1533804856100007E-2</v>
      </c>
      <c r="P294" s="3">
        <v>0.11468621901660001</v>
      </c>
      <c r="Q294" s="3">
        <v>4.1754107299899999E-2</v>
      </c>
      <c r="R294" s="3">
        <v>0.37377670245689998</v>
      </c>
      <c r="S294" s="3">
        <v>0.825926263715</v>
      </c>
      <c r="T294" s="3">
        <v>0.54023900847399997</v>
      </c>
      <c r="U294" s="3">
        <v>0.46685783284080001</v>
      </c>
      <c r="V294" s="3">
        <v>0.64791920752929999</v>
      </c>
      <c r="W294" s="3">
        <v>0.53358302231889998</v>
      </c>
      <c r="X294" s="3">
        <v>0.52484774580320004</v>
      </c>
      <c r="Y294" s="3">
        <v>0.67357920388530002</v>
      </c>
      <c r="Z294" s="3">
        <v>0.50489677648510001</v>
      </c>
      <c r="AA294" s="3">
        <v>0.42566424361819999</v>
      </c>
      <c r="AB294" s="3">
        <v>5.2930369511800003E-2</v>
      </c>
      <c r="AC294" s="3">
        <v>0.27850070085650003</v>
      </c>
      <c r="AD294" s="3">
        <v>9.9587359608299994E-2</v>
      </c>
      <c r="AE294" s="3">
        <v>-0.25089066098559998</v>
      </c>
      <c r="AF294" s="3">
        <v>0.39453947314729998</v>
      </c>
      <c r="AG294" s="3">
        <v>0.1686434547889</v>
      </c>
      <c r="AH294" s="3">
        <v>-2.5378152945999999E-3</v>
      </c>
      <c r="AI294" s="3">
        <v>0.21836143202899999</v>
      </c>
      <c r="AJ294" s="3">
        <v>-0.29523826477979997</v>
      </c>
      <c r="AK294" s="3">
        <v>0.26952344586780003</v>
      </c>
      <c r="AL294" s="3">
        <v>0.20950767846009999</v>
      </c>
      <c r="AM294" s="3">
        <v>-0.2695441545292</v>
      </c>
      <c r="AN294" s="3">
        <v>-0.37557197228790001</v>
      </c>
      <c r="AO294" s="3">
        <v>0.52649537604039998</v>
      </c>
      <c r="AP294" s="3">
        <v>7.6310744649300002E-2</v>
      </c>
      <c r="AQ294" s="3">
        <v>0.23801456815960001</v>
      </c>
      <c r="AR294" s="3">
        <v>-6.9633345720400003E-2</v>
      </c>
      <c r="AS294" s="3">
        <v>-0.15281116594149999</v>
      </c>
      <c r="AT294" s="3">
        <v>0.73001334639740001</v>
      </c>
      <c r="AU294" s="3">
        <v>9.4671392535200002E-2</v>
      </c>
      <c r="AV294" s="3">
        <v>-6.0957841147200001E-2</v>
      </c>
      <c r="AW294" s="3">
        <v>0.39</v>
      </c>
    </row>
    <row r="295" spans="1:49" s="13" customFormat="1">
      <c r="A295">
        <v>3</v>
      </c>
      <c r="B295" t="s">
        <v>400</v>
      </c>
      <c r="C295">
        <v>60101</v>
      </c>
      <c r="D295" t="s">
        <v>639</v>
      </c>
      <c r="E295" s="3">
        <v>1.5630936661599999E-2</v>
      </c>
      <c r="F295" s="3">
        <v>-0.78372650221319995</v>
      </c>
      <c r="G295" s="3">
        <v>0.1089324997717</v>
      </c>
      <c r="H295" s="3">
        <v>0.63127713017370002</v>
      </c>
      <c r="I295" s="3">
        <v>0.59380836289009997</v>
      </c>
      <c r="J295" s="3">
        <v>-0.43791661396440001</v>
      </c>
      <c r="K295" s="3">
        <v>0.60320667551249996</v>
      </c>
      <c r="L295" s="3">
        <v>1.1668116240544999</v>
      </c>
      <c r="M295" s="3">
        <v>0.59746923635350002</v>
      </c>
      <c r="N295" s="3">
        <v>0.47934132735660001</v>
      </c>
      <c r="O295" s="3">
        <v>6.5104348149900002E-2</v>
      </c>
      <c r="P295" s="3">
        <v>0.13739665236609999</v>
      </c>
      <c r="Q295" s="3">
        <v>-2.5729172998999999E-3</v>
      </c>
      <c r="R295" s="3">
        <v>0.3131105487668</v>
      </c>
      <c r="S295" s="3">
        <v>0.70448658482119997</v>
      </c>
      <c r="T295" s="3">
        <v>0.46016320564579999</v>
      </c>
      <c r="U295" s="3">
        <v>0.30214334439730001</v>
      </c>
      <c r="V295" s="3">
        <v>0.86827903658329997</v>
      </c>
      <c r="W295" s="3">
        <v>0.58340617686959995</v>
      </c>
      <c r="X295" s="3">
        <v>0.68644819455539996</v>
      </c>
      <c r="Y295" s="3">
        <v>0.5273654788005</v>
      </c>
      <c r="Z295" s="3">
        <v>0.66025339014020001</v>
      </c>
      <c r="AA295" s="3">
        <v>0.55578192007289995</v>
      </c>
      <c r="AB295" s="3">
        <v>-2.4666417210799998E-2</v>
      </c>
      <c r="AC295" s="3">
        <v>0.1873014865574</v>
      </c>
      <c r="AD295" s="3">
        <v>-2.32045984388E-2</v>
      </c>
      <c r="AE295" s="3">
        <v>-0.252960600418</v>
      </c>
      <c r="AF295" s="3">
        <v>0.2987226663632</v>
      </c>
      <c r="AG295" s="3">
        <v>0.28060145095060002</v>
      </c>
      <c r="AH295" s="3">
        <v>-9.0343092634599997E-2</v>
      </c>
      <c r="AI295" s="3">
        <v>0.23510913773719999</v>
      </c>
      <c r="AJ295" s="3">
        <v>-0.44243102835569997</v>
      </c>
      <c r="AK295" s="3">
        <v>0.40955284802940001</v>
      </c>
      <c r="AL295" s="3">
        <v>0.25492145454140003</v>
      </c>
      <c r="AM295" s="3">
        <v>-0.35257886385089998</v>
      </c>
      <c r="AN295" s="3">
        <v>-0.49167856032660001</v>
      </c>
      <c r="AO295" s="3">
        <v>0.65490555552630003</v>
      </c>
      <c r="AP295" s="3">
        <v>3.0659626275000001E-2</v>
      </c>
      <c r="AQ295" s="3">
        <v>0.25457953458369997</v>
      </c>
      <c r="AR295" s="3">
        <v>-0.17211545452159999</v>
      </c>
      <c r="AS295" s="3">
        <v>-0.2021192819339</v>
      </c>
      <c r="AT295" s="3">
        <v>0.84511270473129996</v>
      </c>
      <c r="AU295" s="3">
        <v>0.1259634467072</v>
      </c>
      <c r="AV295" s="3">
        <v>-7.2903925543600007E-2</v>
      </c>
      <c r="AW295" s="3">
        <v>0.49</v>
      </c>
    </row>
    <row r="296" spans="1:49" s="13" customFormat="1">
      <c r="A296">
        <v>4</v>
      </c>
      <c r="B296" t="s">
        <v>402</v>
      </c>
      <c r="C296">
        <v>6010101</v>
      </c>
      <c r="D296" t="s">
        <v>640</v>
      </c>
      <c r="E296" s="3">
        <v>9.7344601647000005E-3</v>
      </c>
      <c r="F296" s="3">
        <v>-0.81628009348359998</v>
      </c>
      <c r="G296" s="3">
        <v>8.2765577854299999E-2</v>
      </c>
      <c r="H296" s="3">
        <v>0.63697907229369999</v>
      </c>
      <c r="I296" s="3">
        <v>0.59833900321830003</v>
      </c>
      <c r="J296" s="3">
        <v>-0.4414547650367</v>
      </c>
      <c r="K296" s="3">
        <v>0.62227594920160001</v>
      </c>
      <c r="L296" s="3">
        <v>1.139154425301</v>
      </c>
      <c r="M296" s="3">
        <v>0.61611377733939998</v>
      </c>
      <c r="N296" s="3">
        <v>0.4866688422082</v>
      </c>
      <c r="O296" s="3">
        <v>9.0609996085400005E-2</v>
      </c>
      <c r="P296" s="3">
        <v>0.14790316664979999</v>
      </c>
      <c r="Q296" s="3">
        <v>-7.9018099925999997E-3</v>
      </c>
      <c r="R296" s="3">
        <v>0.27178612538230001</v>
      </c>
      <c r="S296" s="3">
        <v>0.72694661004799999</v>
      </c>
      <c r="T296" s="3">
        <v>0.47323062172899999</v>
      </c>
      <c r="U296" s="3">
        <v>0.32738546772499999</v>
      </c>
      <c r="V296" s="3">
        <v>0.87887952056730001</v>
      </c>
      <c r="W296" s="3">
        <v>0.59034099099210002</v>
      </c>
      <c r="X296" s="3">
        <v>0.70789198439559997</v>
      </c>
      <c r="Y296" s="3">
        <v>0.54144044803860003</v>
      </c>
      <c r="Z296" s="3">
        <v>0.67927511879699998</v>
      </c>
      <c r="AA296" s="3">
        <v>0.57332482382689998</v>
      </c>
      <c r="AB296" s="3">
        <v>-4.0656786218799999E-2</v>
      </c>
      <c r="AC296" s="3">
        <v>0.20749899501149999</v>
      </c>
      <c r="AD296" s="3">
        <v>-4.0441620861199998E-2</v>
      </c>
      <c r="AE296" s="3">
        <v>-0.27765984736030003</v>
      </c>
      <c r="AF296" s="3">
        <v>0.2745234052601</v>
      </c>
      <c r="AG296" s="3">
        <v>0.28393468363809998</v>
      </c>
      <c r="AH296" s="3">
        <v>-9.6203888195800003E-2</v>
      </c>
      <c r="AI296" s="3">
        <v>0.23166972641729999</v>
      </c>
      <c r="AJ296" s="3">
        <v>-0.44813358979009998</v>
      </c>
      <c r="AK296" s="3">
        <v>0.42865188102110002</v>
      </c>
      <c r="AL296" s="3">
        <v>0.2610522997652</v>
      </c>
      <c r="AM296" s="3">
        <v>-0.36315171301830002</v>
      </c>
      <c r="AN296" s="3">
        <v>-0.5063387301208</v>
      </c>
      <c r="AO296" s="3">
        <v>0.65742866118609999</v>
      </c>
      <c r="AP296" s="3">
        <v>1.8380773720000001E-3</v>
      </c>
      <c r="AQ296" s="3">
        <v>0.27545399466080001</v>
      </c>
      <c r="AR296" s="3">
        <v>-0.18966922437940001</v>
      </c>
      <c r="AS296" s="3">
        <v>-0.19492703502610001</v>
      </c>
      <c r="AT296" s="3">
        <v>0.84451779911729996</v>
      </c>
      <c r="AU296" s="3">
        <v>0.13620047969470001</v>
      </c>
      <c r="AV296" s="3">
        <v>-9.2355859178000002E-2</v>
      </c>
      <c r="AW296" s="3">
        <v>0.52</v>
      </c>
    </row>
    <row r="297" spans="1:49" s="13" customFormat="1">
      <c r="A297">
        <v>5</v>
      </c>
      <c r="B297" t="s">
        <v>404</v>
      </c>
      <c r="C297">
        <v>601010101</v>
      </c>
      <c r="D297" t="s">
        <v>641</v>
      </c>
      <c r="E297" s="3">
        <v>-2.3133060739837998</v>
      </c>
      <c r="F297" s="3">
        <v>0.73550264854509995</v>
      </c>
      <c r="G297" s="3">
        <v>-1.4662833327492</v>
      </c>
      <c r="H297" s="3">
        <v>1.9345734812491999</v>
      </c>
      <c r="I297" s="3">
        <v>1.4906981175673999</v>
      </c>
      <c r="J297" s="3">
        <v>-0.51202819289979995</v>
      </c>
      <c r="K297" s="3">
        <v>-0.1356147537754</v>
      </c>
      <c r="L297" s="3">
        <v>3.0172571950133</v>
      </c>
      <c r="M297" s="3">
        <v>-1.3270540083999999E-3</v>
      </c>
      <c r="N297" s="3">
        <v>-0.39473336482319998</v>
      </c>
      <c r="O297" s="3">
        <v>-0.58755452382670004</v>
      </c>
      <c r="P297" s="3">
        <v>-8.7822872327999995E-3</v>
      </c>
      <c r="Q297" s="3">
        <v>1.1020150333489001</v>
      </c>
      <c r="R297" s="3">
        <v>5.80035170036E-2</v>
      </c>
      <c r="S297" s="3">
        <v>1.6295253750778</v>
      </c>
      <c r="T297" s="3">
        <v>-1.1320107677902</v>
      </c>
      <c r="U297" s="3">
        <v>1.4888243993253001</v>
      </c>
      <c r="V297" s="3">
        <v>1.0246954583873</v>
      </c>
      <c r="W297" s="3">
        <v>-0.58803528044810005</v>
      </c>
      <c r="X297" s="3">
        <v>0.21757051551789999</v>
      </c>
      <c r="Y297" s="3">
        <v>-0.61376131544250001</v>
      </c>
      <c r="Z297" s="3">
        <v>0.27613608018449998</v>
      </c>
      <c r="AA297" s="3">
        <v>1.7609552360538001</v>
      </c>
      <c r="AB297" s="3">
        <v>0.29955031982000002</v>
      </c>
      <c r="AC297" s="3">
        <v>0.53279184698290005</v>
      </c>
      <c r="AD297" s="3">
        <v>-0.43753733750969998</v>
      </c>
      <c r="AE297" s="3">
        <v>1.0441193543623</v>
      </c>
      <c r="AF297" s="3">
        <v>-1.1018378269444</v>
      </c>
      <c r="AG297" s="3">
        <v>1.1161588030028</v>
      </c>
      <c r="AH297" s="3">
        <v>-0.184379277019</v>
      </c>
      <c r="AI297" s="3">
        <v>-0.28507585792169998</v>
      </c>
      <c r="AJ297" s="3">
        <v>-1.6991961672656</v>
      </c>
      <c r="AK297" s="3">
        <v>1.2816729251576</v>
      </c>
      <c r="AL297" s="3">
        <v>1.8565589222923999</v>
      </c>
      <c r="AM297" s="3">
        <v>-0.83472896155039999</v>
      </c>
      <c r="AN297" s="3">
        <v>-1.6326617534801999</v>
      </c>
      <c r="AO297" s="3">
        <v>1.5559949095546</v>
      </c>
      <c r="AP297" s="3">
        <v>-0.18200198347239999</v>
      </c>
      <c r="AQ297" s="3">
        <v>1.2232956844025</v>
      </c>
      <c r="AR297" s="3">
        <v>-2.0556455716077</v>
      </c>
      <c r="AS297" s="3">
        <v>-0.12457340252430001</v>
      </c>
      <c r="AT297" s="3">
        <v>1.3358389385081</v>
      </c>
      <c r="AU297" s="3">
        <v>-0.60054400078860004</v>
      </c>
      <c r="AV297" s="3">
        <v>-0.42245133289210002</v>
      </c>
      <c r="AW297" s="3">
        <v>-0.26</v>
      </c>
    </row>
    <row r="298" spans="1:49" s="13" customFormat="1">
      <c r="A298">
        <v>5</v>
      </c>
      <c r="B298" t="s">
        <v>404</v>
      </c>
      <c r="C298">
        <v>601010102</v>
      </c>
      <c r="D298" t="s">
        <v>642</v>
      </c>
      <c r="E298" s="3">
        <v>0.5320262824716</v>
      </c>
      <c r="F298" s="3">
        <v>-4.0471217836853004</v>
      </c>
      <c r="G298" s="3">
        <v>1.8349993712179999</v>
      </c>
      <c r="H298" s="3">
        <v>-0.57155070529259999</v>
      </c>
      <c r="I298" s="3">
        <v>1.3980681684000001E-2</v>
      </c>
      <c r="J298" s="3">
        <v>-0.1535278922602</v>
      </c>
      <c r="K298" s="3">
        <v>1.3478863529823</v>
      </c>
      <c r="L298" s="3">
        <v>-0.51476209605970003</v>
      </c>
      <c r="M298" s="3">
        <v>-1.7084533964691</v>
      </c>
      <c r="N298" s="3">
        <v>2.5032339908139001</v>
      </c>
      <c r="O298" s="3">
        <v>-0.40074159661379999</v>
      </c>
      <c r="P298" s="3">
        <v>-1.7944659417983999</v>
      </c>
      <c r="Q298" s="3">
        <v>1.8956446647480001</v>
      </c>
      <c r="R298" s="3">
        <v>-0.4135896084524</v>
      </c>
      <c r="S298" s="3">
        <v>0.55306674615399998</v>
      </c>
      <c r="T298" s="3">
        <v>1.9992268529731001</v>
      </c>
      <c r="U298" s="3">
        <v>0.10373363943449999</v>
      </c>
      <c r="V298" s="3">
        <v>1.9195053596891001</v>
      </c>
      <c r="W298" s="3">
        <v>1.2878151241418001</v>
      </c>
      <c r="X298" s="3">
        <v>1.9094571853514</v>
      </c>
      <c r="Y298" s="3">
        <v>-0.79538733607220002</v>
      </c>
      <c r="Z298" s="3">
        <v>1.6030309428236</v>
      </c>
      <c r="AA298" s="3">
        <v>0.22934930037330001</v>
      </c>
      <c r="AB298" s="3">
        <v>-0.23640760400060001</v>
      </c>
      <c r="AC298" s="3">
        <v>-0.16759957877609999</v>
      </c>
      <c r="AD298" s="3">
        <v>0.90539170628489996</v>
      </c>
      <c r="AE298" s="3">
        <v>-2.4126801702087999</v>
      </c>
      <c r="AF298" s="3">
        <v>0.90887357979149996</v>
      </c>
      <c r="AG298" s="3">
        <v>-9.7993583000000007E-4</v>
      </c>
      <c r="AH298" s="3">
        <v>-0.3543203272687</v>
      </c>
      <c r="AI298" s="3">
        <v>0.47141643996209998</v>
      </c>
      <c r="AJ298" s="3">
        <v>0.21168481911709999</v>
      </c>
      <c r="AK298" s="3">
        <v>-0.1892060695652</v>
      </c>
      <c r="AL298" s="3">
        <v>0.4652361361747</v>
      </c>
      <c r="AM298" s="3">
        <v>-0.91731897098649995</v>
      </c>
      <c r="AN298" s="3">
        <v>-2.1013034324472999</v>
      </c>
      <c r="AO298" s="3">
        <v>2.9583472516630001</v>
      </c>
      <c r="AP298" s="3">
        <v>-0.5928852933423</v>
      </c>
      <c r="AQ298" s="3">
        <v>0.1355442456755</v>
      </c>
      <c r="AR298" s="3">
        <v>0.6902328241108</v>
      </c>
      <c r="AS298" s="3">
        <v>-3.1070203835529</v>
      </c>
      <c r="AT298" s="3">
        <v>1.3529763159788</v>
      </c>
      <c r="AU298" s="3">
        <v>0.3530163600124</v>
      </c>
      <c r="AV298" s="3">
        <v>-2.0483094986988002</v>
      </c>
      <c r="AW298" s="3">
        <v>2.71</v>
      </c>
    </row>
    <row r="299" spans="1:49" s="13" customFormat="1">
      <c r="A299">
        <v>5</v>
      </c>
      <c r="B299" t="s">
        <v>404</v>
      </c>
      <c r="C299">
        <v>601010103</v>
      </c>
      <c r="D299" t="s">
        <v>643</v>
      </c>
      <c r="E299" s="3">
        <v>0.55576866342300002</v>
      </c>
      <c r="F299" s="3">
        <v>-1.1761517217827</v>
      </c>
      <c r="G299" s="3">
        <v>-1.1509611915439999</v>
      </c>
      <c r="H299" s="3">
        <v>1.2229784452523</v>
      </c>
      <c r="I299" s="3">
        <v>0.60729566520709999</v>
      </c>
      <c r="J299" s="3">
        <v>-2.6853364151178001</v>
      </c>
      <c r="K299" s="3">
        <v>-1.3485750894990001</v>
      </c>
      <c r="L299" s="3">
        <v>-0.18666520635180001</v>
      </c>
      <c r="M299" s="3">
        <v>1.3956610363241</v>
      </c>
      <c r="N299" s="3">
        <v>1.4028194501169</v>
      </c>
      <c r="O299" s="3">
        <v>1.0549390532206999</v>
      </c>
      <c r="P299" s="3">
        <v>-1.2753187762461999</v>
      </c>
      <c r="Q299" s="3">
        <v>0.2445351777593</v>
      </c>
      <c r="R299" s="3">
        <v>1.4260580453623</v>
      </c>
      <c r="S299" s="3">
        <v>-0.40845193537500002</v>
      </c>
      <c r="T299" s="3">
        <v>1.1394170372914001</v>
      </c>
      <c r="U299" s="3">
        <v>-8.5390640467399997E-2</v>
      </c>
      <c r="V299" s="3">
        <v>0.188159891872</v>
      </c>
      <c r="W299" s="3">
        <v>2.0459959172177999</v>
      </c>
      <c r="X299" s="3">
        <v>1.0910843375351</v>
      </c>
      <c r="Y299" s="3">
        <v>2.9736785920720998</v>
      </c>
      <c r="Z299" s="3">
        <v>0.59865941548379997</v>
      </c>
      <c r="AA299" s="3">
        <v>0.102727189245</v>
      </c>
      <c r="AB299" s="3">
        <v>0.48493571207000002</v>
      </c>
      <c r="AC299" s="3">
        <v>0.1883586026072</v>
      </c>
      <c r="AD299" s="3">
        <v>1.9361244154124999</v>
      </c>
      <c r="AE299" s="3">
        <v>-1.7790628944164999</v>
      </c>
      <c r="AF299" s="3">
        <v>0.15266754562439999</v>
      </c>
      <c r="AG299" s="3">
        <v>1.0956999554025999</v>
      </c>
      <c r="AH299" s="3">
        <v>-1.1044893148823001</v>
      </c>
      <c r="AI299" s="3">
        <v>8.8802503751599995E-2</v>
      </c>
      <c r="AJ299" s="3">
        <v>0.63489529523559995</v>
      </c>
      <c r="AK299" s="3">
        <v>4.1169780393699999E-2</v>
      </c>
      <c r="AL299" s="3">
        <v>-0.68097199427379995</v>
      </c>
      <c r="AM299" s="3">
        <v>-9.6930390924099996E-2</v>
      </c>
      <c r="AN299" s="3">
        <v>-0.99496181176630005</v>
      </c>
      <c r="AO299" s="3">
        <v>-0.3177519206444</v>
      </c>
      <c r="AP299" s="3">
        <v>-0.44341598956270001</v>
      </c>
      <c r="AQ299" s="3">
        <v>1.1639386291386999</v>
      </c>
      <c r="AR299" s="3">
        <v>1.0944974087003001</v>
      </c>
      <c r="AS299" s="3">
        <v>-0.122072283711</v>
      </c>
      <c r="AT299" s="3">
        <v>1.2375748908558</v>
      </c>
      <c r="AU299" s="3">
        <v>0.60007987235329996</v>
      </c>
      <c r="AV299" s="3">
        <v>0.57715181418030004</v>
      </c>
      <c r="AW299" s="3">
        <v>1.69</v>
      </c>
    </row>
    <row r="300" spans="1:49" s="13" customFormat="1">
      <c r="A300">
        <v>5</v>
      </c>
      <c r="B300" t="s">
        <v>404</v>
      </c>
      <c r="C300">
        <v>601010104</v>
      </c>
      <c r="D300" t="s">
        <v>644</v>
      </c>
      <c r="E300" s="3">
        <v>-0.44500172811950001</v>
      </c>
      <c r="F300" s="3">
        <v>0.1721660737298</v>
      </c>
      <c r="G300" s="3">
        <v>0.14416629862550001</v>
      </c>
      <c r="H300" s="3">
        <v>-0.18790976783720001</v>
      </c>
      <c r="I300" s="3">
        <v>0.27322377022580002</v>
      </c>
      <c r="J300" s="3">
        <v>-0.54109350327799999</v>
      </c>
      <c r="K300" s="3">
        <v>0.91446173446409995</v>
      </c>
      <c r="L300" s="3">
        <v>-0.16138825171759999</v>
      </c>
      <c r="M300" s="3">
        <v>5.7596782293100002E-2</v>
      </c>
      <c r="N300" s="3">
        <v>0.28762293548380002</v>
      </c>
      <c r="O300" s="3">
        <v>0.73956430724800004</v>
      </c>
      <c r="P300" s="3">
        <v>-0.62133123725119999</v>
      </c>
      <c r="Q300" s="3">
        <v>0.43644788147590002</v>
      </c>
      <c r="R300" s="3">
        <v>0.73595617955839998</v>
      </c>
      <c r="S300" s="3">
        <v>0.80711706444539999</v>
      </c>
      <c r="T300" s="3">
        <v>0.59419344253240003</v>
      </c>
      <c r="U300" s="3">
        <v>7.6124431316999999E-3</v>
      </c>
      <c r="V300" s="3">
        <v>0.67806810112180005</v>
      </c>
      <c r="W300" s="3">
        <v>-0.36295113657860001</v>
      </c>
      <c r="X300" s="3">
        <v>0.44600903499490002</v>
      </c>
      <c r="Y300" s="3">
        <v>1.0049120479696001</v>
      </c>
      <c r="Z300" s="3">
        <v>0.28498139928260002</v>
      </c>
      <c r="AA300" s="3">
        <v>0.85724001681950002</v>
      </c>
      <c r="AB300" s="3">
        <v>-1.2106033567301</v>
      </c>
      <c r="AC300" s="3">
        <v>0.85114249338049996</v>
      </c>
      <c r="AD300" s="3">
        <v>0.45094844912319998</v>
      </c>
      <c r="AE300" s="3">
        <v>0.13772975775099999</v>
      </c>
      <c r="AF300" s="3">
        <v>8.5167270461199998E-2</v>
      </c>
      <c r="AG300" s="3">
        <v>-0.41768866442129998</v>
      </c>
      <c r="AH300" s="3">
        <v>0.19599043124400001</v>
      </c>
      <c r="AI300" s="3">
        <v>-0.65692883618240006</v>
      </c>
      <c r="AJ300" s="3">
        <v>-0.20031858008299999</v>
      </c>
      <c r="AK300" s="3">
        <v>0.1057354674364</v>
      </c>
      <c r="AL300" s="3">
        <v>-0.62123725189260004</v>
      </c>
      <c r="AM300" s="3">
        <v>-0.2273487603664</v>
      </c>
      <c r="AN300" s="3">
        <v>-0.34989243684850002</v>
      </c>
      <c r="AO300" s="3">
        <v>-0.32780087623819998</v>
      </c>
      <c r="AP300" s="3">
        <v>1.8722197764855999</v>
      </c>
      <c r="AQ300" s="3">
        <v>-0.42207462378810001</v>
      </c>
      <c r="AR300" s="3">
        <v>-1.8201756247061001</v>
      </c>
      <c r="AS300" s="3">
        <v>0.59163612480359995</v>
      </c>
      <c r="AT300" s="3">
        <v>3.5923077421800002E-2</v>
      </c>
      <c r="AU300" s="3">
        <v>-1.3351279427814</v>
      </c>
      <c r="AV300" s="3">
        <v>0.50088017682020003</v>
      </c>
      <c r="AW300" s="3">
        <v>0.53</v>
      </c>
    </row>
    <row r="301" spans="1:49" s="13" customFormat="1">
      <c r="A301">
        <v>5</v>
      </c>
      <c r="B301" t="s">
        <v>404</v>
      </c>
      <c r="C301">
        <v>601010105</v>
      </c>
      <c r="D301" t="s">
        <v>645</v>
      </c>
      <c r="E301" s="3">
        <v>1.6459726603805001</v>
      </c>
      <c r="F301" s="3">
        <v>-4.1304295687000003E-2</v>
      </c>
      <c r="G301" s="3">
        <v>-1.7579271988384</v>
      </c>
      <c r="H301" s="3">
        <v>0.35166445937509999</v>
      </c>
      <c r="I301" s="3">
        <v>0.26233925403649999</v>
      </c>
      <c r="J301" s="3">
        <v>0.2135420816718</v>
      </c>
      <c r="K301" s="3">
        <v>-0.27787569241909998</v>
      </c>
      <c r="L301" s="3">
        <v>-8.8653659668200005E-2</v>
      </c>
      <c r="M301" s="3">
        <v>1.1642380030307999</v>
      </c>
      <c r="N301" s="3">
        <v>-2.95788585636E-2</v>
      </c>
      <c r="O301" s="3">
        <v>-3.5842586197000002E-2</v>
      </c>
      <c r="P301" s="3">
        <v>0.19589386939199999</v>
      </c>
      <c r="Q301" s="3">
        <v>0.53205554316689996</v>
      </c>
      <c r="R301" s="3">
        <v>0.30048213725299999</v>
      </c>
      <c r="S301" s="3">
        <v>8.8080054944700004E-2</v>
      </c>
      <c r="T301" s="3">
        <v>4.5159459305800002E-2</v>
      </c>
      <c r="U301" s="3">
        <v>-0.47299393896649999</v>
      </c>
      <c r="V301" s="3">
        <v>0.54482979440010004</v>
      </c>
      <c r="W301" s="3">
        <v>2.1000950289719</v>
      </c>
      <c r="X301" s="3">
        <v>0.54411494558429996</v>
      </c>
      <c r="Y301" s="3">
        <v>1.4019245279039001</v>
      </c>
      <c r="Z301" s="3">
        <v>0.369315682353</v>
      </c>
      <c r="AA301" s="3">
        <v>1.2475114993400001</v>
      </c>
      <c r="AB301" s="3">
        <v>0.13876411837130001</v>
      </c>
      <c r="AC301" s="3">
        <v>-0.6324633001369</v>
      </c>
      <c r="AD301" s="3">
        <v>-0.3029711401254</v>
      </c>
      <c r="AE301" s="3">
        <v>0.18125014770389999</v>
      </c>
      <c r="AF301" s="3">
        <v>0.47516827340559997</v>
      </c>
      <c r="AG301" s="3">
        <v>-0.29139940026459998</v>
      </c>
      <c r="AH301" s="3">
        <v>-0.6273536235496</v>
      </c>
      <c r="AI301" s="3">
        <v>0.84115738398640005</v>
      </c>
      <c r="AJ301" s="3">
        <v>0.40307460157179997</v>
      </c>
      <c r="AK301" s="3">
        <v>1.2847312889139999</v>
      </c>
      <c r="AL301" s="3">
        <v>0.58647812324030002</v>
      </c>
      <c r="AM301" s="3">
        <v>-8.0847531210199997E-2</v>
      </c>
      <c r="AN301" s="3">
        <v>0.33383350612980001</v>
      </c>
      <c r="AO301" s="3">
        <v>0.13619751059640001</v>
      </c>
      <c r="AP301" s="3">
        <v>8.7474007958899994E-2</v>
      </c>
      <c r="AQ301" s="3">
        <v>-1.97168732384E-2</v>
      </c>
      <c r="AR301" s="3">
        <v>-0.1258583398457</v>
      </c>
      <c r="AS301" s="3">
        <v>-0.26810027367099998</v>
      </c>
      <c r="AT301" s="3">
        <v>0.37081738099139999</v>
      </c>
      <c r="AU301" s="3">
        <v>7.6896377414999995E-2</v>
      </c>
      <c r="AV301" s="3">
        <v>0.48835650949440002</v>
      </c>
      <c r="AW301" s="3">
        <v>0.73</v>
      </c>
    </row>
    <row r="302" spans="1:49" s="13" customFormat="1">
      <c r="A302">
        <v>5</v>
      </c>
      <c r="B302" t="s">
        <v>404</v>
      </c>
      <c r="C302">
        <v>601010106</v>
      </c>
      <c r="D302" t="s">
        <v>646</v>
      </c>
      <c r="E302" s="3">
        <v>-9.2574886212300006E-2</v>
      </c>
      <c r="F302" s="3">
        <v>0.78103505614799995</v>
      </c>
      <c r="G302" s="3">
        <v>0.26985987554419999</v>
      </c>
      <c r="H302" s="3">
        <v>1.2695902334369</v>
      </c>
      <c r="I302" s="3">
        <v>-0.36857364730800002</v>
      </c>
      <c r="J302" s="3">
        <v>-0.37108801739840003</v>
      </c>
      <c r="K302" s="3">
        <v>0.50538136127879996</v>
      </c>
      <c r="L302" s="3">
        <v>0.93850620686109998</v>
      </c>
      <c r="M302" s="3">
        <v>0.12999222245350001</v>
      </c>
      <c r="N302" s="3">
        <v>-0.41015574140209998</v>
      </c>
      <c r="O302" s="3">
        <v>1.8030018042499001</v>
      </c>
      <c r="P302" s="3">
        <v>-0.13927760482480001</v>
      </c>
      <c r="Q302" s="3">
        <v>-1.0894176717135</v>
      </c>
      <c r="R302" s="3">
        <v>0.37388969184460003</v>
      </c>
      <c r="S302" s="3">
        <v>6.9449857722800004E-2</v>
      </c>
      <c r="T302" s="3">
        <v>0.96704825494680002</v>
      </c>
      <c r="U302" s="3">
        <v>0.43517289764720002</v>
      </c>
      <c r="V302" s="3">
        <v>1.0918293121539</v>
      </c>
      <c r="W302" s="3">
        <v>0.19364208597099999</v>
      </c>
      <c r="X302" s="3">
        <v>0.1391083062898</v>
      </c>
      <c r="Y302" s="3">
        <v>0.65230981001669996</v>
      </c>
      <c r="Z302" s="3">
        <v>1.2397438923344</v>
      </c>
      <c r="AA302" s="3">
        <v>1.6695348445221001</v>
      </c>
      <c r="AB302" s="3">
        <v>-0.9300046486504</v>
      </c>
      <c r="AC302" s="3">
        <v>0.64098805708609996</v>
      </c>
      <c r="AD302" s="3">
        <v>-0.57015518025629996</v>
      </c>
      <c r="AE302" s="3">
        <v>-8.1143782078899995E-2</v>
      </c>
      <c r="AF302" s="3">
        <v>-1.7923334853299999E-2</v>
      </c>
      <c r="AG302" s="3">
        <v>0.119587221599</v>
      </c>
      <c r="AH302" s="3">
        <v>-0.53201572221619997</v>
      </c>
      <c r="AI302" s="3">
        <v>0.40498618778200002</v>
      </c>
      <c r="AJ302" s="3">
        <v>-0.84217791299169997</v>
      </c>
      <c r="AK302" s="3">
        <v>-0.25888170532369997</v>
      </c>
      <c r="AL302" s="3">
        <v>-0.21871033579640001</v>
      </c>
      <c r="AM302" s="3">
        <v>-0.5080945830361</v>
      </c>
      <c r="AN302" s="3">
        <v>-0.17426533128050001</v>
      </c>
      <c r="AO302" s="3">
        <v>0.50743571912130003</v>
      </c>
      <c r="AP302" s="3">
        <v>4.5473810641E-2</v>
      </c>
      <c r="AQ302" s="3">
        <v>8.0532145782000006E-2</v>
      </c>
      <c r="AR302" s="3">
        <v>-6.1813338477100001E-2</v>
      </c>
      <c r="AS302" s="3">
        <v>0.31652434946469998</v>
      </c>
      <c r="AT302" s="3">
        <v>0.43905803863069998</v>
      </c>
      <c r="AU302" s="3">
        <v>0.71347363670109998</v>
      </c>
      <c r="AV302" s="3">
        <v>-0.14589415240789999</v>
      </c>
      <c r="AW302" s="3">
        <v>0.37</v>
      </c>
    </row>
    <row r="303" spans="1:49" s="13" customFormat="1">
      <c r="A303">
        <v>5</v>
      </c>
      <c r="B303" t="s">
        <v>404</v>
      </c>
      <c r="C303">
        <v>601010107</v>
      </c>
      <c r="D303" t="s">
        <v>647</v>
      </c>
      <c r="E303" s="3">
        <v>1.0482057039082</v>
      </c>
      <c r="F303" s="3">
        <v>2.4395296930331001</v>
      </c>
      <c r="G303" s="3">
        <v>1.2303775389406</v>
      </c>
      <c r="H303" s="3">
        <v>4.1483840591399999E-2</v>
      </c>
      <c r="I303" s="3">
        <v>0.77239998929020004</v>
      </c>
      <c r="J303" s="3">
        <v>-0.47878323222129998</v>
      </c>
      <c r="K303" s="3">
        <v>-1.446639355674</v>
      </c>
      <c r="L303" s="3">
        <v>2.6583562881864999</v>
      </c>
      <c r="M303" s="3">
        <v>1.9128647562418</v>
      </c>
      <c r="N303" s="3">
        <v>2.6152117623365001</v>
      </c>
      <c r="O303" s="3">
        <v>-0.93975633017180005</v>
      </c>
      <c r="P303" s="3">
        <v>0.66509345578909995</v>
      </c>
      <c r="Q303" s="3">
        <v>0.2038318746743</v>
      </c>
      <c r="R303" s="3">
        <v>0.71399925849720003</v>
      </c>
      <c r="S303" s="3">
        <v>0.44892052374460001</v>
      </c>
      <c r="T303" s="3">
        <v>0.57254563441509998</v>
      </c>
      <c r="U303" s="3">
        <v>-6.08506685614E-2</v>
      </c>
      <c r="V303" s="3">
        <v>1.3001415902233999</v>
      </c>
      <c r="W303" s="3">
        <v>0.25776305578210001</v>
      </c>
      <c r="X303" s="3">
        <v>0.20312416689939999</v>
      </c>
      <c r="Y303" s="3">
        <v>0.102558883576</v>
      </c>
      <c r="Z303" s="3">
        <v>1.2700211064689</v>
      </c>
      <c r="AA303" s="3">
        <v>0.87757838664690002</v>
      </c>
      <c r="AB303" s="3">
        <v>0.71669349447289998</v>
      </c>
      <c r="AC303" s="3">
        <v>-0.8398141994692</v>
      </c>
      <c r="AD303" s="3">
        <v>0.18213742015459999</v>
      </c>
      <c r="AE303" s="3">
        <v>-0.34030827850549999</v>
      </c>
      <c r="AF303" s="3">
        <v>0.28630575775</v>
      </c>
      <c r="AG303" s="3">
        <v>1.3735348031434</v>
      </c>
      <c r="AH303" s="3">
        <v>1.174370646321</v>
      </c>
      <c r="AI303" s="3">
        <v>0.5639871045632</v>
      </c>
      <c r="AJ303" s="3">
        <v>1.7572465140214</v>
      </c>
      <c r="AK303" s="3">
        <v>-0.1215735609674</v>
      </c>
      <c r="AL303" s="3">
        <v>-0.5719206113941</v>
      </c>
      <c r="AM303" s="3">
        <v>4.31344053647E-2</v>
      </c>
      <c r="AN303" s="3">
        <v>1.7362850218382999</v>
      </c>
      <c r="AO303" s="3">
        <v>-0.67964996337990002</v>
      </c>
      <c r="AP303" s="3">
        <v>1.5301076724492</v>
      </c>
      <c r="AQ303" s="3">
        <v>0.2802413230802</v>
      </c>
      <c r="AR303" s="3">
        <v>1.0117680102205999</v>
      </c>
      <c r="AS303" s="3">
        <v>-1.3191732239E-2</v>
      </c>
      <c r="AT303" s="3">
        <v>0.27977811631060001</v>
      </c>
      <c r="AU303" s="3">
        <v>-0.35918496905399999</v>
      </c>
      <c r="AV303" s="3">
        <v>0.69334625461230004</v>
      </c>
      <c r="AW303" s="3">
        <v>0.17</v>
      </c>
    </row>
    <row r="304" spans="1:49" s="13" customFormat="1">
      <c r="A304">
        <v>5</v>
      </c>
      <c r="B304" t="s">
        <v>404</v>
      </c>
      <c r="C304">
        <v>601010108</v>
      </c>
      <c r="D304" t="s">
        <v>648</v>
      </c>
      <c r="E304" s="3">
        <v>0.77856696000040004</v>
      </c>
      <c r="F304" s="3">
        <v>-2.1006434247957002</v>
      </c>
      <c r="G304" s="3">
        <v>0.86577415044450001</v>
      </c>
      <c r="H304" s="3">
        <v>1.1109636518656001</v>
      </c>
      <c r="I304" s="3">
        <v>0.1113194754526</v>
      </c>
      <c r="J304" s="3">
        <v>-0.53282271974369999</v>
      </c>
      <c r="K304" s="3">
        <v>0.84611995006270002</v>
      </c>
      <c r="L304" s="3">
        <v>0.74048940522179996</v>
      </c>
      <c r="M304" s="3">
        <v>0.95693728510099996</v>
      </c>
      <c r="N304" s="3">
        <v>0.35812668520570001</v>
      </c>
      <c r="O304" s="3">
        <v>0.62207482322450003</v>
      </c>
      <c r="P304" s="3">
        <v>0.94205799145900004</v>
      </c>
      <c r="Q304" s="3">
        <v>-1.2006487200239999</v>
      </c>
      <c r="R304" s="3">
        <v>-3.87193662509E-2</v>
      </c>
      <c r="S304" s="3">
        <v>-0.48010517586439999</v>
      </c>
      <c r="T304" s="3">
        <v>2.4043735580610002</v>
      </c>
      <c r="U304" s="3">
        <v>-0.3414916674349</v>
      </c>
      <c r="V304" s="3">
        <v>0.65818463163999996</v>
      </c>
      <c r="W304" s="3">
        <v>1.4969876028546001</v>
      </c>
      <c r="X304" s="3">
        <v>0.316146434039</v>
      </c>
      <c r="Y304" s="3">
        <v>0.44156706624070002</v>
      </c>
      <c r="Z304" s="3">
        <v>0.57760260760350002</v>
      </c>
      <c r="AA304" s="3">
        <v>-0.91233481094339997</v>
      </c>
      <c r="AB304" s="3">
        <v>0.22139637236590001</v>
      </c>
      <c r="AC304" s="3">
        <v>0.31366630575190002</v>
      </c>
      <c r="AD304" s="3">
        <v>-0.1259286824634</v>
      </c>
      <c r="AE304" s="3">
        <v>3.8393525512499999E-2</v>
      </c>
      <c r="AF304" s="3">
        <v>0.80603304358100003</v>
      </c>
      <c r="AG304" s="3">
        <v>0.41749208844289998</v>
      </c>
      <c r="AH304" s="3">
        <v>0.24221234920750001</v>
      </c>
      <c r="AI304" s="3">
        <v>0.50518986629569995</v>
      </c>
      <c r="AJ304" s="3">
        <v>0.44004199629599999</v>
      </c>
      <c r="AK304" s="3">
        <v>0.76497693162989999</v>
      </c>
      <c r="AL304" s="3">
        <v>0.33530249008320001</v>
      </c>
      <c r="AM304" s="3">
        <v>-0.98885897911069998</v>
      </c>
      <c r="AN304" s="3">
        <v>-0.79045920168460004</v>
      </c>
      <c r="AO304" s="3">
        <v>-0.35826284484400001</v>
      </c>
      <c r="AP304" s="3">
        <v>-0.67026678711279997</v>
      </c>
      <c r="AQ304" s="3">
        <v>0.39769899968950001</v>
      </c>
      <c r="AR304" s="3">
        <v>0.26095646927510002</v>
      </c>
      <c r="AS304" s="3">
        <v>0.4375486564203</v>
      </c>
      <c r="AT304" s="3">
        <v>-0.38635247062279998</v>
      </c>
      <c r="AU304" s="3">
        <v>-0.15003271739919999</v>
      </c>
      <c r="AV304" s="3">
        <v>0.48113379685020002</v>
      </c>
      <c r="AW304" s="3">
        <v>0.41</v>
      </c>
    </row>
    <row r="305" spans="1:49" s="13" customFormat="1">
      <c r="A305">
        <v>5</v>
      </c>
      <c r="B305" t="s">
        <v>404</v>
      </c>
      <c r="C305">
        <v>601010109</v>
      </c>
      <c r="D305" t="s">
        <v>649</v>
      </c>
      <c r="E305" s="3">
        <v>1.0540517140501</v>
      </c>
      <c r="F305" s="3">
        <v>-0.11970423037150001</v>
      </c>
      <c r="G305" s="3">
        <v>2.0472441047676</v>
      </c>
      <c r="H305" s="3">
        <v>0.46756389461260001</v>
      </c>
      <c r="I305" s="3">
        <v>-0.24411922070309999</v>
      </c>
      <c r="J305" s="3">
        <v>2.2755535041099999E-2</v>
      </c>
      <c r="K305" s="3">
        <v>4.8245351806660004</v>
      </c>
      <c r="L305" s="3">
        <v>3.4113971232522</v>
      </c>
      <c r="M305" s="3">
        <v>6.0877916227014</v>
      </c>
      <c r="N305" s="3">
        <v>1.200526080897</v>
      </c>
      <c r="O305" s="3">
        <v>1.0199813972102001</v>
      </c>
      <c r="P305" s="3">
        <v>0.216661686805</v>
      </c>
      <c r="Q305" s="3">
        <v>-2.3737538730283001</v>
      </c>
      <c r="R305" s="3">
        <v>0.98880133998050002</v>
      </c>
      <c r="S305" s="3">
        <v>0.48234286984620001</v>
      </c>
      <c r="T305" s="3">
        <v>0.8593264085101</v>
      </c>
      <c r="U305" s="3">
        <v>0.54406618261689998</v>
      </c>
      <c r="V305" s="3">
        <v>0.34943909854470001</v>
      </c>
      <c r="W305" s="3">
        <v>-0.46209119057190001</v>
      </c>
      <c r="X305" s="3">
        <v>2.2066822923194001</v>
      </c>
      <c r="Y305" s="3">
        <v>-8.8145420371200003E-2</v>
      </c>
      <c r="Z305" s="3">
        <v>0.87731754280350005</v>
      </c>
      <c r="AA305" s="3">
        <v>0.30973675660319999</v>
      </c>
      <c r="AB305" s="3">
        <v>0.48335529850010001</v>
      </c>
      <c r="AC305" s="3">
        <v>-0.29896737869750001</v>
      </c>
      <c r="AD305" s="3">
        <v>-0.42469950140849999</v>
      </c>
      <c r="AE305" s="3">
        <v>9.9383476380000002E-3</v>
      </c>
      <c r="AF305" s="3">
        <v>0.21530092932479999</v>
      </c>
      <c r="AG305" s="3">
        <v>0.30091440886839999</v>
      </c>
      <c r="AH305" s="3">
        <v>0.46394812620109999</v>
      </c>
      <c r="AI305" s="3">
        <v>0.29736985130299998</v>
      </c>
      <c r="AJ305" s="3">
        <v>-1.0157341177246</v>
      </c>
      <c r="AK305" s="3">
        <v>0.21569838348789999</v>
      </c>
      <c r="AL305" s="3">
        <v>0.1062881553307</v>
      </c>
      <c r="AM305" s="3">
        <v>0.18549863724339999</v>
      </c>
      <c r="AN305" s="3">
        <v>0.84000780624159999</v>
      </c>
      <c r="AO305" s="3">
        <v>-5.4934511856100002E-2</v>
      </c>
      <c r="AP305" s="3">
        <v>0.26104250221809999</v>
      </c>
      <c r="AQ305" s="3">
        <v>0.1017269538093</v>
      </c>
      <c r="AR305" s="3">
        <v>-0.56272215869959996</v>
      </c>
      <c r="AS305" s="3">
        <v>0.33317449026259999</v>
      </c>
      <c r="AT305" s="3">
        <v>1.9650002576940999</v>
      </c>
      <c r="AU305" s="3">
        <v>0.29554658788560001</v>
      </c>
      <c r="AV305" s="3">
        <v>-0.88223606071740002</v>
      </c>
      <c r="AW305" s="3">
        <v>1.3</v>
      </c>
    </row>
    <row r="306" spans="1:49" s="13" customFormat="1">
      <c r="A306">
        <v>5</v>
      </c>
      <c r="B306" t="s">
        <v>404</v>
      </c>
      <c r="C306">
        <v>601010110</v>
      </c>
      <c r="D306" t="s">
        <v>650</v>
      </c>
      <c r="E306" s="3">
        <v>-0.49126666439209998</v>
      </c>
      <c r="F306" s="3">
        <v>-1.7805935563687001</v>
      </c>
      <c r="G306" s="3">
        <v>-0.67428546704009995</v>
      </c>
      <c r="H306" s="3">
        <v>0.19531106956249999</v>
      </c>
      <c r="I306" s="3">
        <v>5.1298727853672004</v>
      </c>
      <c r="J306" s="3">
        <v>-1.1622949156852</v>
      </c>
      <c r="K306" s="3">
        <v>1.1796465679242001</v>
      </c>
      <c r="L306" s="3">
        <v>-0.96231686257890003</v>
      </c>
      <c r="M306" s="3">
        <v>0.7801765438703</v>
      </c>
      <c r="N306" s="3">
        <v>-0.53919850994929996</v>
      </c>
      <c r="O306" s="3">
        <v>0.33310206982509999</v>
      </c>
      <c r="P306" s="3">
        <v>2.5074632770084002</v>
      </c>
      <c r="Q306" s="3">
        <v>4.0342804518500003E-2</v>
      </c>
      <c r="R306" s="3">
        <v>-0.84547174891190002</v>
      </c>
      <c r="S306" s="3">
        <v>2.7001766451483</v>
      </c>
      <c r="T306" s="3">
        <v>1.4963317568811001</v>
      </c>
      <c r="U306" s="3">
        <v>0.57939098477289996</v>
      </c>
      <c r="V306" s="3">
        <v>1.1365293824150999</v>
      </c>
      <c r="W306" s="3">
        <v>1.5023961326119</v>
      </c>
      <c r="X306" s="3">
        <v>-0.7068693162645</v>
      </c>
      <c r="Y306" s="3">
        <v>2.3788693735029001</v>
      </c>
      <c r="Z306" s="3">
        <v>0.40473517854800001</v>
      </c>
      <c r="AA306" s="3">
        <v>-4.1022350969717998</v>
      </c>
      <c r="AB306" s="3">
        <v>-1.4710849994427999</v>
      </c>
      <c r="AC306" s="3">
        <v>0.70280327619479999</v>
      </c>
      <c r="AD306" s="3">
        <v>-1.0040705037179001</v>
      </c>
      <c r="AE306" s="3">
        <v>-1.0658512590422999</v>
      </c>
      <c r="AF306" s="3">
        <v>1.5639460488184</v>
      </c>
      <c r="AG306" s="3">
        <v>0.10606512210500001</v>
      </c>
      <c r="AH306" s="3">
        <v>-0.42073898413900002</v>
      </c>
      <c r="AI306" s="3">
        <v>-1.1803547524657001</v>
      </c>
      <c r="AJ306" s="3">
        <v>-1.9135747898689</v>
      </c>
      <c r="AK306" s="3">
        <v>-0.74641605467109995</v>
      </c>
      <c r="AL306" s="3">
        <v>0.1710361187061</v>
      </c>
      <c r="AM306" s="3">
        <v>0.60037203484159996</v>
      </c>
      <c r="AN306" s="3">
        <v>-0.25918919577850003</v>
      </c>
      <c r="AO306" s="3">
        <v>-7.2238297360700005E-2</v>
      </c>
      <c r="AP306" s="3">
        <v>0.1865974114183</v>
      </c>
      <c r="AQ306" s="3">
        <v>1.2463088949601</v>
      </c>
      <c r="AR306" s="3">
        <v>0.74933420795950001</v>
      </c>
      <c r="AS306" s="3">
        <v>0.2156259653822</v>
      </c>
      <c r="AT306" s="3">
        <v>0.99261350804930004</v>
      </c>
      <c r="AU306" s="3">
        <v>0.23003978309840001</v>
      </c>
      <c r="AV306" s="3">
        <v>-0.46785694224250002</v>
      </c>
      <c r="AW306" s="3">
        <v>0.05</v>
      </c>
    </row>
    <row r="307" spans="1:49" s="13" customFormat="1">
      <c r="A307">
        <v>5</v>
      </c>
      <c r="B307" t="s">
        <v>404</v>
      </c>
      <c r="C307">
        <v>601010111</v>
      </c>
      <c r="D307" t="s">
        <v>651</v>
      </c>
      <c r="E307" s="3">
        <v>0.81365874065150001</v>
      </c>
      <c r="F307" s="3">
        <v>-3.1995173326468</v>
      </c>
      <c r="G307" s="3">
        <v>0.17403014786189999</v>
      </c>
      <c r="H307" s="3">
        <v>0.4522884683958</v>
      </c>
      <c r="I307" s="3">
        <v>-2.2928247413340999</v>
      </c>
      <c r="J307" s="3">
        <v>0.39550574076290002</v>
      </c>
      <c r="K307" s="3">
        <v>1.8698321516212</v>
      </c>
      <c r="L307" s="3">
        <v>0.94365229442300003</v>
      </c>
      <c r="M307" s="3">
        <v>2.1285928331794999</v>
      </c>
      <c r="N307" s="3">
        <v>-0.55638994240570006</v>
      </c>
      <c r="O307" s="3">
        <v>0.83050806271629996</v>
      </c>
      <c r="P307" s="3">
        <v>0.15040753981069999</v>
      </c>
      <c r="Q307" s="3">
        <v>-0.59600269463480005</v>
      </c>
      <c r="R307" s="3">
        <v>2.6849354126068001</v>
      </c>
      <c r="S307" s="3">
        <v>1.1695032200522</v>
      </c>
      <c r="T307" s="3">
        <v>-1.2098613794459001</v>
      </c>
      <c r="U307" s="3">
        <v>0.62836513741480005</v>
      </c>
      <c r="V307" s="3">
        <v>-0.2707513270352</v>
      </c>
      <c r="W307" s="3">
        <v>2.4932416187025002</v>
      </c>
      <c r="X307" s="3">
        <v>1.9377039783832</v>
      </c>
      <c r="Y307" s="3">
        <v>-1.29318847823E-2</v>
      </c>
      <c r="Z307" s="3">
        <v>1.2446799411275999</v>
      </c>
      <c r="AA307" s="3">
        <v>1.3194704872044001</v>
      </c>
      <c r="AB307" s="3">
        <v>-6.0480858860900003E-2</v>
      </c>
      <c r="AC307" s="3">
        <v>8.9068336585999996E-2</v>
      </c>
      <c r="AD307" s="3">
        <v>0.40741523841159999</v>
      </c>
      <c r="AE307" s="3">
        <v>-0.94851914544000004</v>
      </c>
      <c r="AF307" s="3">
        <v>0.55233472867370004</v>
      </c>
      <c r="AG307" s="3">
        <v>0.2484903986533</v>
      </c>
      <c r="AH307" s="3">
        <v>-0.42186009498179999</v>
      </c>
      <c r="AI307" s="3">
        <v>0.49289797650919998</v>
      </c>
      <c r="AJ307" s="3">
        <v>-0.13867426233819999</v>
      </c>
      <c r="AK307" s="3">
        <v>1.1762231095605999</v>
      </c>
      <c r="AL307" s="3">
        <v>-2.2891672241499999E-2</v>
      </c>
      <c r="AM307" s="3">
        <v>-0.722806110414</v>
      </c>
      <c r="AN307" s="3">
        <v>-0.61759022296099997</v>
      </c>
      <c r="AO307" s="3">
        <v>0.41039235554539999</v>
      </c>
      <c r="AP307" s="3">
        <v>0.14471041350329999</v>
      </c>
      <c r="AQ307" s="3">
        <v>0.80829000298700004</v>
      </c>
      <c r="AR307" s="3">
        <v>0.2010420985477</v>
      </c>
      <c r="AS307" s="3">
        <v>-2.1626771771533999</v>
      </c>
      <c r="AT307" s="3">
        <v>1.446484925204</v>
      </c>
      <c r="AU307" s="3">
        <v>0.82807681729310001</v>
      </c>
      <c r="AV307" s="3">
        <v>2.2543425828202999</v>
      </c>
      <c r="AW307" s="3">
        <v>-0.2</v>
      </c>
    </row>
    <row r="308" spans="1:49" s="13" customFormat="1">
      <c r="A308">
        <v>5</v>
      </c>
      <c r="B308" t="s">
        <v>404</v>
      </c>
      <c r="C308">
        <v>601010112</v>
      </c>
      <c r="D308" t="s">
        <v>652</v>
      </c>
      <c r="E308" s="3">
        <v>0.89243071790829998</v>
      </c>
      <c r="F308" s="3">
        <v>-1.3381111350049</v>
      </c>
      <c r="G308" s="3">
        <v>-0.47908483180009998</v>
      </c>
      <c r="H308" s="3">
        <v>-0.37666393927789998</v>
      </c>
      <c r="I308" s="3">
        <v>0.8011745667779</v>
      </c>
      <c r="J308" s="3">
        <v>0.71817545310230002</v>
      </c>
      <c r="K308" s="3">
        <v>-0.12810231471700001</v>
      </c>
      <c r="L308" s="3">
        <v>2.0501471754235001</v>
      </c>
      <c r="M308" s="3">
        <v>-1.0826592257887999</v>
      </c>
      <c r="N308" s="3">
        <v>1.2395051989413</v>
      </c>
      <c r="O308" s="3">
        <v>-1.2564331794265999</v>
      </c>
      <c r="P308" s="3">
        <v>1.6622149649711999</v>
      </c>
      <c r="Q308" s="3">
        <v>0.17636331048959999</v>
      </c>
      <c r="R308" s="3">
        <v>-0.20294563223930001</v>
      </c>
      <c r="S308" s="3">
        <v>0.55716556248439997</v>
      </c>
      <c r="T308" s="3">
        <v>-0.81532397787019995</v>
      </c>
      <c r="U308" s="3">
        <v>-0.38900946687760002</v>
      </c>
      <c r="V308" s="3">
        <v>1.5914619617868999</v>
      </c>
      <c r="W308" s="3">
        <v>7.3374609037499997E-2</v>
      </c>
      <c r="X308" s="3">
        <v>2.1178307826317999</v>
      </c>
      <c r="Y308" s="3">
        <v>0.71929116940509996</v>
      </c>
      <c r="Z308" s="3">
        <v>0.36703367636169998</v>
      </c>
      <c r="AA308" s="3">
        <v>0.43016936844870002</v>
      </c>
      <c r="AB308" s="3">
        <v>0.29959940201570001</v>
      </c>
      <c r="AC308" s="3">
        <v>0.19788744758490001</v>
      </c>
      <c r="AD308" s="3">
        <v>-9.7035743863200005E-2</v>
      </c>
      <c r="AE308" s="3">
        <v>-0.94033172071839999</v>
      </c>
      <c r="AF308" s="3">
        <v>1.2206179774935</v>
      </c>
      <c r="AG308" s="3">
        <v>-1.5646399853633</v>
      </c>
      <c r="AH308" s="3">
        <v>-0.22650126577179999</v>
      </c>
      <c r="AI308" s="3">
        <v>-3.5946420826800003E-2</v>
      </c>
      <c r="AJ308" s="3">
        <v>-1.4693544454689</v>
      </c>
      <c r="AK308" s="3">
        <v>1.1999528369606001</v>
      </c>
      <c r="AL308" s="3">
        <v>-9.6453272245100002E-2</v>
      </c>
      <c r="AM308" s="3">
        <v>0.74172801827229995</v>
      </c>
      <c r="AN308" s="3">
        <v>0.1766028886896</v>
      </c>
      <c r="AO308" s="3">
        <v>0.98168994474519999</v>
      </c>
      <c r="AP308" s="3">
        <v>-0.13327979562139999</v>
      </c>
      <c r="AQ308" s="3">
        <v>-1.8870207776648</v>
      </c>
      <c r="AR308" s="3">
        <v>0.28012016689980002</v>
      </c>
      <c r="AS308" s="3">
        <v>0.79934172744639997</v>
      </c>
      <c r="AT308" s="3">
        <v>-0.65913664147719997</v>
      </c>
      <c r="AU308" s="3">
        <v>0.96747179550719997</v>
      </c>
      <c r="AV308" s="3">
        <v>-0.36617585242369999</v>
      </c>
      <c r="AW308" s="3">
        <v>0.11</v>
      </c>
    </row>
    <row r="309" spans="1:49" s="13" customFormat="1">
      <c r="A309">
        <v>5</v>
      </c>
      <c r="B309" t="s">
        <v>404</v>
      </c>
      <c r="C309">
        <v>601010113</v>
      </c>
      <c r="D309" t="s">
        <v>653</v>
      </c>
      <c r="E309" s="3">
        <v>-0.20617467855720001</v>
      </c>
      <c r="F309" s="3">
        <v>-0.88677539063080002</v>
      </c>
      <c r="G309" s="3">
        <v>1.3117671018609001</v>
      </c>
      <c r="H309" s="3">
        <v>0.2208679823867</v>
      </c>
      <c r="I309" s="3">
        <v>-4.4371972476300002E-2</v>
      </c>
      <c r="J309" s="3">
        <v>-1.9542382530635001</v>
      </c>
      <c r="K309" s="3">
        <v>0.67916098765800004</v>
      </c>
      <c r="L309" s="3">
        <v>1.6062801056125</v>
      </c>
      <c r="M309" s="3">
        <v>-0.17180338550509999</v>
      </c>
      <c r="N309" s="3">
        <v>-0.33661757175899998</v>
      </c>
      <c r="O309" s="3">
        <v>0.5542780465996</v>
      </c>
      <c r="P309" s="3">
        <v>-0.5708774699036</v>
      </c>
      <c r="Q309" s="3">
        <v>-0.84418730946700005</v>
      </c>
      <c r="R309" s="3">
        <v>1.6011441428847999</v>
      </c>
      <c r="S309" s="3">
        <v>0.12719670632989999</v>
      </c>
      <c r="T309" s="3">
        <v>0.97261257326359996</v>
      </c>
      <c r="U309" s="3">
        <v>-0.34583823020850002</v>
      </c>
      <c r="V309" s="3">
        <v>0.71430435356419997</v>
      </c>
      <c r="W309" s="3">
        <v>0.72891691139460002</v>
      </c>
      <c r="X309" s="3">
        <v>-1.7264950300546</v>
      </c>
      <c r="Y309" s="3">
        <v>1.0771032053348999</v>
      </c>
      <c r="Z309" s="3">
        <v>0.74846807033789997</v>
      </c>
      <c r="AA309" s="3">
        <v>1.2185333560083</v>
      </c>
      <c r="AB309" s="3">
        <v>1.5378025190800001E-2</v>
      </c>
      <c r="AC309" s="3">
        <v>0.3450894717861</v>
      </c>
      <c r="AD309" s="3">
        <v>-4.2080308504000002E-3</v>
      </c>
      <c r="AE309" s="3">
        <v>0.1814483945208</v>
      </c>
      <c r="AF309" s="3">
        <v>0.45301514438259999</v>
      </c>
      <c r="AG309" s="3">
        <v>0.35597799983329997</v>
      </c>
      <c r="AH309" s="3">
        <v>0.69181369867219999</v>
      </c>
      <c r="AI309" s="3">
        <v>0.83289419819389998</v>
      </c>
      <c r="AJ309" s="3">
        <v>9.1569277866600005E-2</v>
      </c>
      <c r="AK309" s="3">
        <v>-6.586350296E-2</v>
      </c>
      <c r="AL309" s="3">
        <v>-0.14284770114090001</v>
      </c>
      <c r="AM309" s="3">
        <v>-0.4685073207828</v>
      </c>
      <c r="AN309" s="3">
        <v>-0.73332057889909996</v>
      </c>
      <c r="AO309" s="3">
        <v>0.95469887756369998</v>
      </c>
      <c r="AP309" s="3">
        <v>-0.27098174298330002</v>
      </c>
      <c r="AQ309" s="3">
        <v>0.23143949046859999</v>
      </c>
      <c r="AR309" s="3">
        <v>-2.2219167663599999E-2</v>
      </c>
      <c r="AS309" s="3">
        <v>1.3282425826747</v>
      </c>
      <c r="AT309" s="3">
        <v>1.6286816975252001</v>
      </c>
      <c r="AU309" s="3">
        <v>0.58572223813869995</v>
      </c>
      <c r="AV309" s="3">
        <v>1.4952082011987</v>
      </c>
      <c r="AW309" s="3">
        <v>1.3</v>
      </c>
    </row>
    <row r="310" spans="1:49" s="13" customFormat="1">
      <c r="A310">
        <v>5</v>
      </c>
      <c r="B310" t="s">
        <v>404</v>
      </c>
      <c r="C310">
        <v>601010114</v>
      </c>
      <c r="D310" t="s">
        <v>654</v>
      </c>
      <c r="E310" s="3">
        <v>3.9181831493699998E-2</v>
      </c>
      <c r="F310" s="3">
        <v>-0.48098586699419998</v>
      </c>
      <c r="G310" s="3">
        <v>1.0004977391420999</v>
      </c>
      <c r="H310" s="3">
        <v>0.85653330250329995</v>
      </c>
      <c r="I310" s="3">
        <v>-1.8193979897100001E-2</v>
      </c>
      <c r="J310" s="3">
        <v>5.77504473293E-2</v>
      </c>
      <c r="K310" s="3">
        <v>-1.6674815370460001</v>
      </c>
      <c r="L310" s="3">
        <v>0.597156345353</v>
      </c>
      <c r="M310" s="3">
        <v>-0.39916712641789998</v>
      </c>
      <c r="N310" s="3">
        <v>-9.6462471870600003E-2</v>
      </c>
      <c r="O310" s="3">
        <v>-0.144221635391</v>
      </c>
      <c r="P310" s="3">
        <v>0.38477852794509998</v>
      </c>
      <c r="Q310" s="3">
        <v>-0.37034045794289999</v>
      </c>
      <c r="R310" s="3">
        <v>0.5342142316995</v>
      </c>
      <c r="S310" s="3">
        <v>3.0779875058071999</v>
      </c>
      <c r="T310" s="3">
        <v>1.9829928917646</v>
      </c>
      <c r="U310" s="3">
        <v>-0.41130935480320002</v>
      </c>
      <c r="V310" s="3">
        <v>0.27708135900500003</v>
      </c>
      <c r="W310" s="3">
        <v>0.25065692721330002</v>
      </c>
      <c r="X310" s="3">
        <v>4.36570843978E-2</v>
      </c>
      <c r="Y310" s="3">
        <v>0.69039220003449997</v>
      </c>
      <c r="Z310" s="3">
        <v>1.4871368312251001</v>
      </c>
      <c r="AA310" s="3">
        <v>1.6413997900171</v>
      </c>
      <c r="AB310" s="3">
        <v>0.61102190421809999</v>
      </c>
      <c r="AC310" s="3">
        <v>0.1222503033092</v>
      </c>
      <c r="AD310" s="3">
        <v>9.2373191933900006E-2</v>
      </c>
      <c r="AE310" s="3">
        <v>0.21739699569340001</v>
      </c>
      <c r="AF310" s="3">
        <v>0.66452326191330002</v>
      </c>
      <c r="AG310" s="3">
        <v>2.9409762926649998</v>
      </c>
      <c r="AH310" s="3">
        <v>-5.4276114629300001E-2</v>
      </c>
      <c r="AI310" s="3">
        <v>2.3861128861332999</v>
      </c>
      <c r="AJ310" s="3">
        <v>0.63773541490179997</v>
      </c>
      <c r="AK310" s="3">
        <v>-0.1002705181964</v>
      </c>
      <c r="AL310" s="3">
        <v>-1.4731643420292</v>
      </c>
      <c r="AM310" s="3">
        <v>-0.95329419785629999</v>
      </c>
      <c r="AN310" s="3">
        <v>-0.1021506744091</v>
      </c>
      <c r="AO310" s="3">
        <v>0.27885941032930001</v>
      </c>
      <c r="AP310" s="3">
        <v>2.7337773248900001E-2</v>
      </c>
      <c r="AQ310" s="3">
        <v>0.109069272919</v>
      </c>
      <c r="AR310" s="3">
        <v>0.84549554765279999</v>
      </c>
      <c r="AS310" s="3">
        <v>0.1248228367262</v>
      </c>
      <c r="AT310" s="3">
        <v>0.99929397214680005</v>
      </c>
      <c r="AU310" s="3">
        <v>1.8809029583E-2</v>
      </c>
      <c r="AV310" s="3">
        <v>0.82677034791369997</v>
      </c>
      <c r="AW310" s="3">
        <v>-0.48</v>
      </c>
    </row>
    <row r="311" spans="1:49" s="13" customFormat="1">
      <c r="A311">
        <v>5</v>
      </c>
      <c r="B311" t="s">
        <v>404</v>
      </c>
      <c r="C311">
        <v>601010115</v>
      </c>
      <c r="D311" t="s">
        <v>655</v>
      </c>
      <c r="E311" s="3">
        <v>0.27554841184970003</v>
      </c>
      <c r="F311" s="3">
        <v>-2.7392245667347002</v>
      </c>
      <c r="G311" s="3">
        <v>-2.1591126183007998</v>
      </c>
      <c r="H311" s="3">
        <v>0.81832933749829995</v>
      </c>
      <c r="I311" s="3">
        <v>0.1974946092855</v>
      </c>
      <c r="J311" s="3">
        <v>0.76085359711989997</v>
      </c>
      <c r="K311" s="3">
        <v>0.30224290113609997</v>
      </c>
      <c r="L311" s="3">
        <v>0.53445841146939999</v>
      </c>
      <c r="M311" s="3">
        <v>-0.91955422113429997</v>
      </c>
      <c r="N311" s="3">
        <v>0.68496290435219997</v>
      </c>
      <c r="O311" s="3">
        <v>-0.24541731729569999</v>
      </c>
      <c r="P311" s="3">
        <v>0.1624757003682</v>
      </c>
      <c r="Q311" s="3">
        <v>-0.3997872046882</v>
      </c>
      <c r="R311" s="3">
        <v>-1.6589452072613</v>
      </c>
      <c r="S311" s="3">
        <v>-1.0410665086274999</v>
      </c>
      <c r="T311" s="3">
        <v>-0.20237535080919999</v>
      </c>
      <c r="U311" s="3">
        <v>0.351963249142</v>
      </c>
      <c r="V311" s="3">
        <v>-0.36871397302879999</v>
      </c>
      <c r="W311" s="3">
        <v>0.38150106418340002</v>
      </c>
      <c r="X311" s="3">
        <v>0.8997437201413</v>
      </c>
      <c r="Y311" s="3">
        <v>4.32432664432E-2</v>
      </c>
      <c r="Z311" s="3">
        <v>-2.0557481365016002</v>
      </c>
      <c r="AA311" s="3">
        <v>0.15964726864629999</v>
      </c>
      <c r="AB311" s="3">
        <v>-0.86161705564790003</v>
      </c>
      <c r="AC311" s="3">
        <v>0.1791629970569</v>
      </c>
      <c r="AD311" s="3">
        <v>0.33616959054709999</v>
      </c>
      <c r="AE311" s="3">
        <v>0.59079020583249997</v>
      </c>
      <c r="AF311" s="3">
        <v>-0.13901692600339999</v>
      </c>
      <c r="AG311" s="3">
        <v>7.2010434053899994E-2</v>
      </c>
      <c r="AH311" s="3">
        <v>-1.2995431890999999E-2</v>
      </c>
      <c r="AI311" s="3">
        <v>-6.4079985147000003E-3</v>
      </c>
      <c r="AJ311" s="3">
        <v>2.2416250135299999E-2</v>
      </c>
      <c r="AK311" s="3">
        <v>-6.3416082503299998E-2</v>
      </c>
      <c r="AL311" s="3">
        <v>7.64085371584E-2</v>
      </c>
      <c r="AM311" s="3">
        <v>-3.3401461443999997E-2</v>
      </c>
      <c r="AN311" s="3">
        <v>-0.65387276207180001</v>
      </c>
      <c r="AO311" s="3">
        <v>0.79887548615670001</v>
      </c>
      <c r="AP311" s="3">
        <v>-0.1375429215066</v>
      </c>
      <c r="AQ311" s="3">
        <v>0.11892863294680001</v>
      </c>
      <c r="AR311" s="3">
        <v>-2.02090194931E-2</v>
      </c>
      <c r="AS311" s="3">
        <v>-0.74225690507429998</v>
      </c>
      <c r="AT311" s="3">
        <v>-0.52925161383810004</v>
      </c>
      <c r="AU311" s="3">
        <v>1.8017065854062999</v>
      </c>
      <c r="AV311" s="3">
        <v>0.35531514400539999</v>
      </c>
      <c r="AW311" s="3">
        <v>-0.18</v>
      </c>
    </row>
    <row r="312" spans="1:49" s="13" customFormat="1">
      <c r="A312">
        <v>5</v>
      </c>
      <c r="B312" t="s">
        <v>404</v>
      </c>
      <c r="C312">
        <v>601010116</v>
      </c>
      <c r="D312" t="s">
        <v>656</v>
      </c>
      <c r="E312" s="3">
        <v>0.48571234522250001</v>
      </c>
      <c r="F312" s="3">
        <v>-0.54785245736099997</v>
      </c>
      <c r="G312" s="3">
        <v>1.4124506817956</v>
      </c>
      <c r="H312" s="3">
        <v>0.41349557965299999</v>
      </c>
      <c r="I312" s="3">
        <v>0.63120629773430004</v>
      </c>
      <c r="J312" s="3">
        <v>-1.6011962955165999</v>
      </c>
      <c r="K312" s="3">
        <v>0.1464936636619</v>
      </c>
      <c r="L312" s="3">
        <v>-1.6826433481681999</v>
      </c>
      <c r="M312" s="3">
        <v>-0.94265855779850005</v>
      </c>
      <c r="N312" s="3">
        <v>0.1929769411732</v>
      </c>
      <c r="O312" s="3">
        <v>-0.61897162566660002</v>
      </c>
      <c r="P312" s="3">
        <v>5.5523469496600003E-2</v>
      </c>
      <c r="Q312" s="3">
        <v>0.1918805319588</v>
      </c>
      <c r="R312" s="3">
        <v>-0.63955541622529999</v>
      </c>
      <c r="S312" s="3">
        <v>0.40864749001799999</v>
      </c>
      <c r="T312" s="3">
        <v>0.18700588172509999</v>
      </c>
      <c r="U312" s="3">
        <v>0.44275241765090001</v>
      </c>
      <c r="V312" s="3">
        <v>0.99164343784319997</v>
      </c>
      <c r="W312" s="3">
        <v>1.1278295700161001</v>
      </c>
      <c r="X312" s="3">
        <v>0.29625490475589999</v>
      </c>
      <c r="Y312" s="3">
        <v>3.5874672304335999</v>
      </c>
      <c r="Z312" s="3">
        <v>0.87414345966969997</v>
      </c>
      <c r="AA312" s="3">
        <v>1.904537720632</v>
      </c>
      <c r="AB312" s="3">
        <v>-0.1927875311401</v>
      </c>
      <c r="AC312" s="3">
        <v>0.92340290452569995</v>
      </c>
      <c r="AD312" s="3">
        <v>-0.26497851403189998</v>
      </c>
      <c r="AE312" s="3">
        <v>-0.46107556123100002</v>
      </c>
      <c r="AF312" s="3">
        <v>0.52151091291789997</v>
      </c>
      <c r="AG312" s="3">
        <v>-1.2726941918892001</v>
      </c>
      <c r="AH312" s="3">
        <v>-7.0248286221400003E-2</v>
      </c>
      <c r="AI312" s="3">
        <v>0.81501797599040005</v>
      </c>
      <c r="AJ312" s="3">
        <v>0.37162769624690001</v>
      </c>
      <c r="AK312" s="3">
        <v>-5.5998095097099999E-2</v>
      </c>
      <c r="AL312" s="3">
        <v>-0.78083211489269999</v>
      </c>
      <c r="AM312" s="3">
        <v>-0.50914558690589995</v>
      </c>
      <c r="AN312" s="3">
        <v>0.12645057370169999</v>
      </c>
      <c r="AO312" s="3">
        <v>0.3288874541879</v>
      </c>
      <c r="AP312" s="3">
        <v>-0.34991727698320002</v>
      </c>
      <c r="AQ312" s="3">
        <v>-0.48878417987439998</v>
      </c>
      <c r="AR312" s="3">
        <v>1.0282992299057001</v>
      </c>
      <c r="AS312" s="3">
        <v>0.37905456638070001</v>
      </c>
      <c r="AT312" s="3">
        <v>1.53658329968</v>
      </c>
      <c r="AU312" s="3">
        <v>0.116518213836</v>
      </c>
      <c r="AV312" s="3">
        <v>-0.62844393322430003</v>
      </c>
      <c r="AW312" s="3">
        <v>-0.57999999999999996</v>
      </c>
    </row>
    <row r="313" spans="1:49" s="13" customFormat="1">
      <c r="A313">
        <v>4</v>
      </c>
      <c r="B313" t="s">
        <v>402</v>
      </c>
      <c r="C313">
        <v>6010102</v>
      </c>
      <c r="D313" t="s">
        <v>657</v>
      </c>
      <c r="E313" s="3">
        <v>0.20896902828860001</v>
      </c>
      <c r="F313" s="3">
        <v>0.28154287364340003</v>
      </c>
      <c r="G313" s="3">
        <v>0.95583333217330002</v>
      </c>
      <c r="H313" s="3">
        <v>0.44832789196389999</v>
      </c>
      <c r="I313" s="3">
        <v>0.44816782732799998</v>
      </c>
      <c r="J313" s="3">
        <v>-0.32401028803659998</v>
      </c>
      <c r="K313" s="3">
        <v>-9.9812701027999998E-3</v>
      </c>
      <c r="L313" s="3">
        <v>2.0617747334834</v>
      </c>
      <c r="M313" s="3">
        <v>-3.981200806E-4</v>
      </c>
      <c r="N313" s="3">
        <v>0.2429240992376</v>
      </c>
      <c r="O313" s="3">
        <v>-0.75981881296260001</v>
      </c>
      <c r="P313" s="3">
        <v>-0.20532502877299999</v>
      </c>
      <c r="Q313" s="3">
        <v>0.17187042212449999</v>
      </c>
      <c r="R313" s="3">
        <v>1.6634536120507999</v>
      </c>
      <c r="S313" s="3">
        <v>-1.9384863524500001E-2</v>
      </c>
      <c r="T313" s="3">
        <v>3.5865393974699997E-2</v>
      </c>
      <c r="U313" s="3">
        <v>-0.52104950568359998</v>
      </c>
      <c r="V313" s="3">
        <v>0.5196290125595</v>
      </c>
      <c r="W313" s="3">
        <v>0.35450490650979999</v>
      </c>
      <c r="X313" s="3">
        <v>-2.3022282329399998E-2</v>
      </c>
      <c r="Y313" s="3">
        <v>5.8288908156999997E-2</v>
      </c>
      <c r="Z313" s="3">
        <v>2.3255050158500001E-2</v>
      </c>
      <c r="AA313" s="3">
        <v>-3.5546694849399998E-2</v>
      </c>
      <c r="AB313" s="3">
        <v>0.5176129905686</v>
      </c>
      <c r="AC313" s="3">
        <v>-0.49384991220110003</v>
      </c>
      <c r="AD313" s="3">
        <v>0.56220306067390002</v>
      </c>
      <c r="AE313" s="3">
        <v>0.58085384637369997</v>
      </c>
      <c r="AF313" s="3">
        <v>1.1086852407928001</v>
      </c>
      <c r="AG313" s="3">
        <v>0.1699567492953</v>
      </c>
      <c r="AH313" s="3">
        <v>0.1044239372436</v>
      </c>
      <c r="AI313" s="3">
        <v>0.3491792070168</v>
      </c>
      <c r="AJ313" s="3">
        <v>-0.25352374510320003</v>
      </c>
      <c r="AK313" s="3">
        <v>-0.2219014925311</v>
      </c>
      <c r="AL313" s="3">
        <v>5.0901176101300002E-2</v>
      </c>
      <c r="AM313" s="3">
        <v>0</v>
      </c>
      <c r="AN313" s="3">
        <v>-4.5728518336999998E-3</v>
      </c>
      <c r="AO313" s="3">
        <v>0.5714923272804</v>
      </c>
      <c r="AP313" s="3">
        <v>0.98430684349630004</v>
      </c>
      <c r="AQ313" s="3">
        <v>-0.42939475054240001</v>
      </c>
      <c r="AR313" s="3">
        <v>0.407124369657</v>
      </c>
      <c r="AS313" s="3">
        <v>-0.43803863397830001</v>
      </c>
      <c r="AT313" s="3">
        <v>0.86467438781960004</v>
      </c>
      <c r="AU313" s="3">
        <v>-0.21058334670859999</v>
      </c>
      <c r="AV313" s="3">
        <v>0.56880895753159999</v>
      </c>
      <c r="AW313" s="3">
        <v>-0.5</v>
      </c>
    </row>
    <row r="314" spans="1:49" s="13" customFormat="1">
      <c r="A314">
        <v>5</v>
      </c>
      <c r="B314" t="s">
        <v>404</v>
      </c>
      <c r="C314">
        <v>601010201</v>
      </c>
      <c r="D314" t="s">
        <v>658</v>
      </c>
      <c r="E314" s="3">
        <v>0.20896902828860001</v>
      </c>
      <c r="F314" s="3">
        <v>0.28154287364340003</v>
      </c>
      <c r="G314" s="3">
        <v>0.95583333217330002</v>
      </c>
      <c r="H314" s="3">
        <v>0.44832789196389999</v>
      </c>
      <c r="I314" s="3">
        <v>0.44816782732799998</v>
      </c>
      <c r="J314" s="3">
        <v>-0.32401028803659998</v>
      </c>
      <c r="K314" s="3">
        <v>-9.9812701027999998E-3</v>
      </c>
      <c r="L314" s="3">
        <v>2.0617747334834</v>
      </c>
      <c r="M314" s="3">
        <v>-3.981200806E-4</v>
      </c>
      <c r="N314" s="3">
        <v>0.2429240992376</v>
      </c>
      <c r="O314" s="3">
        <v>-0.75981881296260001</v>
      </c>
      <c r="P314" s="3">
        <v>-0.20532502877299999</v>
      </c>
      <c r="Q314" s="3">
        <v>0.17187042212449999</v>
      </c>
      <c r="R314" s="3">
        <v>1.6634536120507999</v>
      </c>
      <c r="S314" s="3">
        <v>-1.9384863524500001E-2</v>
      </c>
      <c r="T314" s="3">
        <v>3.5865393974699997E-2</v>
      </c>
      <c r="U314" s="3">
        <v>-0.52104950568359998</v>
      </c>
      <c r="V314" s="3">
        <v>0.5196290125595</v>
      </c>
      <c r="W314" s="3">
        <v>0.35450490650979999</v>
      </c>
      <c r="X314" s="3">
        <v>-2.3022282329399998E-2</v>
      </c>
      <c r="Y314" s="3">
        <v>5.8288908156999997E-2</v>
      </c>
      <c r="Z314" s="3">
        <v>2.3255050158500001E-2</v>
      </c>
      <c r="AA314" s="3">
        <v>-3.5546694849399998E-2</v>
      </c>
      <c r="AB314" s="3">
        <v>0.5176129905686</v>
      </c>
      <c r="AC314" s="3">
        <v>-0.49384991220110003</v>
      </c>
      <c r="AD314" s="3">
        <v>0.56220306067390002</v>
      </c>
      <c r="AE314" s="3">
        <v>0.58085384637369997</v>
      </c>
      <c r="AF314" s="3">
        <v>1.1086852407928001</v>
      </c>
      <c r="AG314" s="3">
        <v>0.1699567492953</v>
      </c>
      <c r="AH314" s="3">
        <v>0.1044239372436</v>
      </c>
      <c r="AI314" s="3">
        <v>0.3491792070168</v>
      </c>
      <c r="AJ314" s="3">
        <v>-0.25352374510320003</v>
      </c>
      <c r="AK314" s="3">
        <v>-0.2219014925311</v>
      </c>
      <c r="AL314" s="3">
        <v>5.0901176101300002E-2</v>
      </c>
      <c r="AM314" s="3">
        <v>0</v>
      </c>
      <c r="AN314" s="3">
        <v>-4.5728518336999998E-3</v>
      </c>
      <c r="AO314" s="3">
        <v>0.5714923272804</v>
      </c>
      <c r="AP314" s="3">
        <v>0.98430684349630004</v>
      </c>
      <c r="AQ314" s="3">
        <v>-0.42939475054240001</v>
      </c>
      <c r="AR314" s="3">
        <v>0.407124369657</v>
      </c>
      <c r="AS314" s="3">
        <v>-0.43803863397830001</v>
      </c>
      <c r="AT314" s="3">
        <v>0.86467438781960004</v>
      </c>
      <c r="AU314" s="3">
        <v>-0.21058334670859999</v>
      </c>
      <c r="AV314" s="3">
        <v>0.56880895753159999</v>
      </c>
      <c r="AW314" s="3">
        <v>-0.5</v>
      </c>
    </row>
    <row r="315" spans="1:49" s="13" customFormat="1">
      <c r="A315">
        <v>3</v>
      </c>
      <c r="B315" t="s">
        <v>400</v>
      </c>
      <c r="C315">
        <v>60102</v>
      </c>
      <c r="D315" t="s">
        <v>659</v>
      </c>
      <c r="E315" s="3">
        <v>0</v>
      </c>
      <c r="F315" s="3">
        <v>0.15276811034810001</v>
      </c>
      <c r="G315" s="3">
        <v>7.4693872197899996E-2</v>
      </c>
      <c r="H315" s="3">
        <v>-1.2240251351000001E-3</v>
      </c>
      <c r="I315" s="3">
        <v>0</v>
      </c>
      <c r="J315" s="3">
        <v>0.55856849872860004</v>
      </c>
      <c r="K315" s="3">
        <v>0.21446523148159999</v>
      </c>
      <c r="L315" s="3">
        <v>0.24486850978659999</v>
      </c>
      <c r="M315" s="3">
        <v>-0.1416893502678</v>
      </c>
      <c r="N315" s="3">
        <v>6.4098337204400002E-2</v>
      </c>
      <c r="O315" s="3">
        <v>0.1781232282337</v>
      </c>
      <c r="P315" s="3">
        <v>4.0365176229899997E-2</v>
      </c>
      <c r="Q315" s="3">
        <v>0.1869572386567</v>
      </c>
      <c r="R315" s="3">
        <v>0.57212638116009995</v>
      </c>
      <c r="S315" s="3">
        <v>1.2219541022566001</v>
      </c>
      <c r="T315" s="3">
        <v>0.80003982357449999</v>
      </c>
      <c r="U315" s="3">
        <v>0.99946154031769996</v>
      </c>
      <c r="V315" s="3">
        <v>-5.9694056935000003E-2</v>
      </c>
      <c r="W315" s="3">
        <v>0.37210675693340001</v>
      </c>
      <c r="X315" s="3">
        <v>0</v>
      </c>
      <c r="Y315" s="3">
        <v>1.1517135443097</v>
      </c>
      <c r="Z315" s="3">
        <v>0</v>
      </c>
      <c r="AA315" s="3">
        <v>0</v>
      </c>
      <c r="AB315" s="3">
        <v>0.30818971772120002</v>
      </c>
      <c r="AC315" s="3">
        <v>0.57751054351279996</v>
      </c>
      <c r="AD315" s="3">
        <v>0.50061666459450005</v>
      </c>
      <c r="AE315" s="3">
        <v>-0.24416562971190001</v>
      </c>
      <c r="AF315" s="3">
        <v>0.70581148483709999</v>
      </c>
      <c r="AG315" s="3">
        <v>-0.19359484332079999</v>
      </c>
      <c r="AH315" s="3">
        <v>0.28290451854870002</v>
      </c>
      <c r="AI315" s="3">
        <v>0.16411968748969999</v>
      </c>
      <c r="AJ315" s="3">
        <v>0.1818211560553</v>
      </c>
      <c r="AK315" s="3">
        <v>-0.1814911667179</v>
      </c>
      <c r="AL315" s="3">
        <v>6.2370322385099999E-2</v>
      </c>
      <c r="AM315" s="3">
        <v>0</v>
      </c>
      <c r="AN315" s="3">
        <v>0</v>
      </c>
      <c r="AO315" s="3">
        <v>0.1131670536523</v>
      </c>
      <c r="AP315" s="3">
        <v>0.22404829004580001</v>
      </c>
      <c r="AQ315" s="3">
        <v>0.18450995736180001</v>
      </c>
      <c r="AR315" s="3">
        <v>0.26161395231430001</v>
      </c>
      <c r="AS315" s="3">
        <v>5.8752957913000003E-3</v>
      </c>
      <c r="AT315" s="3">
        <v>0.36036380330630002</v>
      </c>
      <c r="AU315" s="3">
        <v>-6.3106087441E-3</v>
      </c>
      <c r="AV315" s="3">
        <v>-2.2355860016500001E-2</v>
      </c>
      <c r="AW315" s="3">
        <v>0.05</v>
      </c>
    </row>
    <row r="316" spans="1:49" s="13" customFormat="1">
      <c r="A316">
        <v>4</v>
      </c>
      <c r="B316" t="s">
        <v>402</v>
      </c>
      <c r="C316">
        <v>6010201</v>
      </c>
      <c r="D316" t="s">
        <v>660</v>
      </c>
      <c r="E316" s="3">
        <v>0</v>
      </c>
      <c r="F316" s="3">
        <v>0.15276811034810001</v>
      </c>
      <c r="G316" s="3">
        <v>7.4693872197899996E-2</v>
      </c>
      <c r="H316" s="3">
        <v>-1.2240251351000001E-3</v>
      </c>
      <c r="I316" s="3">
        <v>0</v>
      </c>
      <c r="J316" s="3">
        <v>0.55856849872860004</v>
      </c>
      <c r="K316" s="3">
        <v>0.21446523148159999</v>
      </c>
      <c r="L316" s="3">
        <v>0.24486850978659999</v>
      </c>
      <c r="M316" s="3">
        <v>-0.1416893502678</v>
      </c>
      <c r="N316" s="3">
        <v>6.4098337204400002E-2</v>
      </c>
      <c r="O316" s="3">
        <v>0.1781232282337</v>
      </c>
      <c r="P316" s="3">
        <v>4.0365176229899997E-2</v>
      </c>
      <c r="Q316" s="3">
        <v>0.1869572386567</v>
      </c>
      <c r="R316" s="3">
        <v>0.57212638116009995</v>
      </c>
      <c r="S316" s="3">
        <v>1.2219541022566001</v>
      </c>
      <c r="T316" s="3">
        <v>0.80003982357449999</v>
      </c>
      <c r="U316" s="3">
        <v>0.99946154031769996</v>
      </c>
      <c r="V316" s="3">
        <v>-5.9694056935000003E-2</v>
      </c>
      <c r="W316" s="3">
        <v>0.37210675693340001</v>
      </c>
      <c r="X316" s="3">
        <v>0</v>
      </c>
      <c r="Y316" s="3">
        <v>1.1517135443097</v>
      </c>
      <c r="Z316" s="3">
        <v>0</v>
      </c>
      <c r="AA316" s="3">
        <v>0</v>
      </c>
      <c r="AB316" s="3">
        <v>0.30818971772120002</v>
      </c>
      <c r="AC316" s="3">
        <v>0.57751054351279996</v>
      </c>
      <c r="AD316" s="3">
        <v>0.50061666459450005</v>
      </c>
      <c r="AE316" s="3">
        <v>-0.24416562971190001</v>
      </c>
      <c r="AF316" s="3">
        <v>0.70581148483709999</v>
      </c>
      <c r="AG316" s="3">
        <v>-0.19359484332079999</v>
      </c>
      <c r="AH316" s="3">
        <v>0.28290451854870002</v>
      </c>
      <c r="AI316" s="3">
        <v>0.16411968748969999</v>
      </c>
      <c r="AJ316" s="3">
        <v>0.1818211560553</v>
      </c>
      <c r="AK316" s="3">
        <v>-0.1814911667179</v>
      </c>
      <c r="AL316" s="3">
        <v>6.2370322385099999E-2</v>
      </c>
      <c r="AM316" s="3">
        <v>0</v>
      </c>
      <c r="AN316" s="3">
        <v>0</v>
      </c>
      <c r="AO316" s="3">
        <v>0.1131670536523</v>
      </c>
      <c r="AP316" s="3">
        <v>0.22404829004580001</v>
      </c>
      <c r="AQ316" s="3">
        <v>0.18450995736180001</v>
      </c>
      <c r="AR316" s="3">
        <v>0.26161395231430001</v>
      </c>
      <c r="AS316" s="3">
        <v>5.8752957913000003E-3</v>
      </c>
      <c r="AT316" s="3">
        <v>0.36036380330630002</v>
      </c>
      <c r="AU316" s="3">
        <v>-6.3106087441E-3</v>
      </c>
      <c r="AV316" s="3">
        <v>-2.2355860016500001E-2</v>
      </c>
      <c r="AW316" s="3">
        <v>0.05</v>
      </c>
    </row>
    <row r="317" spans="1:49" s="13" customFormat="1">
      <c r="A317">
        <v>5</v>
      </c>
      <c r="B317" t="s">
        <v>404</v>
      </c>
      <c r="C317">
        <v>601020101</v>
      </c>
      <c r="D317" t="s">
        <v>661</v>
      </c>
      <c r="E317" s="3">
        <v>0</v>
      </c>
      <c r="F317" s="3">
        <v>0.15276811034810001</v>
      </c>
      <c r="G317" s="3">
        <v>7.4693872197899996E-2</v>
      </c>
      <c r="H317" s="3">
        <v>-1.2240251351000001E-3</v>
      </c>
      <c r="I317" s="3">
        <v>0</v>
      </c>
      <c r="J317" s="3">
        <v>0.55856849872860004</v>
      </c>
      <c r="K317" s="3">
        <v>0.21446523148159999</v>
      </c>
      <c r="L317" s="3">
        <v>0.24486850978659999</v>
      </c>
      <c r="M317" s="3">
        <v>-0.1416893502678</v>
      </c>
      <c r="N317" s="3">
        <v>6.4098337204400002E-2</v>
      </c>
      <c r="O317" s="3">
        <v>0.1781232282337</v>
      </c>
      <c r="P317" s="3">
        <v>4.0365176229899997E-2</v>
      </c>
      <c r="Q317" s="3">
        <v>0.1869572386567</v>
      </c>
      <c r="R317" s="3">
        <v>0.57212638116009995</v>
      </c>
      <c r="S317" s="3">
        <v>1.2219541022566001</v>
      </c>
      <c r="T317" s="3">
        <v>0.80003982357449999</v>
      </c>
      <c r="U317" s="3">
        <v>0.99946154031769996</v>
      </c>
      <c r="V317" s="3">
        <v>-5.9694056935000003E-2</v>
      </c>
      <c r="W317" s="3">
        <v>0.37210675693340001</v>
      </c>
      <c r="X317" s="3">
        <v>0</v>
      </c>
      <c r="Y317" s="3">
        <v>1.1517135443097</v>
      </c>
      <c r="Z317" s="3">
        <v>0</v>
      </c>
      <c r="AA317" s="3">
        <v>0</v>
      </c>
      <c r="AB317" s="3">
        <v>0.30818971772120002</v>
      </c>
      <c r="AC317" s="3">
        <v>0.57751054351279996</v>
      </c>
      <c r="AD317" s="3">
        <v>0.50061666459450005</v>
      </c>
      <c r="AE317" s="3">
        <v>-0.24416562971190001</v>
      </c>
      <c r="AF317" s="3">
        <v>0.70581148483709999</v>
      </c>
      <c r="AG317" s="3">
        <v>-0.19359484332079999</v>
      </c>
      <c r="AH317" s="3">
        <v>0.28290451854870002</v>
      </c>
      <c r="AI317" s="3">
        <v>0.16411968748969999</v>
      </c>
      <c r="AJ317" s="3">
        <v>0.1818211560553</v>
      </c>
      <c r="AK317" s="3">
        <v>-0.1814911667179</v>
      </c>
      <c r="AL317" s="3">
        <v>6.2370322385099999E-2</v>
      </c>
      <c r="AM317" s="3">
        <v>0</v>
      </c>
      <c r="AN317" s="3">
        <v>0</v>
      </c>
      <c r="AO317" s="3">
        <v>0.1131670536523</v>
      </c>
      <c r="AP317" s="3">
        <v>0.22404829004580001</v>
      </c>
      <c r="AQ317" s="3">
        <v>0.18450995736180001</v>
      </c>
      <c r="AR317" s="3">
        <v>0.26161395231430001</v>
      </c>
      <c r="AS317" s="3">
        <v>5.8752957913000003E-3</v>
      </c>
      <c r="AT317" s="3">
        <v>0.36036380330630002</v>
      </c>
      <c r="AU317" s="3">
        <v>-6.3106087441E-3</v>
      </c>
      <c r="AV317" s="3">
        <v>-2.2355860016500001E-2</v>
      </c>
      <c r="AW317" s="3">
        <v>0.05</v>
      </c>
    </row>
    <row r="318" spans="1:49" s="13" customFormat="1">
      <c r="A318">
        <v>2</v>
      </c>
      <c r="B318" t="s">
        <v>398</v>
      </c>
      <c r="C318">
        <v>602</v>
      </c>
      <c r="D318" t="s">
        <v>662</v>
      </c>
      <c r="E318" s="3">
        <v>-6.4267516282000003E-3</v>
      </c>
      <c r="F318" s="3">
        <v>0.1941929101531</v>
      </c>
      <c r="G318" s="3">
        <v>0.16660549297630001</v>
      </c>
      <c r="H318" s="3">
        <v>0.1640592646597</v>
      </c>
      <c r="I318" s="3">
        <v>0.1134242740996</v>
      </c>
      <c r="J318" s="3">
        <v>0.17726227274520001</v>
      </c>
      <c r="K318" s="3">
        <v>0.1078390358555</v>
      </c>
      <c r="L318" s="3">
        <v>0.51782473980709998</v>
      </c>
      <c r="M318" s="3">
        <v>-0.15021701065529999</v>
      </c>
      <c r="N318" s="3">
        <v>6.8704276883400001E-2</v>
      </c>
      <c r="O318" s="3">
        <v>0.77710883177260004</v>
      </c>
      <c r="P318" s="3">
        <v>-3.9987992641200003E-2</v>
      </c>
      <c r="Q318" s="3">
        <v>-0.1237220000237</v>
      </c>
      <c r="R318" s="3">
        <v>0.43225087111589999</v>
      </c>
      <c r="S318" s="3">
        <v>7.4989268469199996E-2</v>
      </c>
      <c r="T318" s="3">
        <v>0.75204327703310003</v>
      </c>
      <c r="U318" s="3">
        <v>0.54488509713599997</v>
      </c>
      <c r="V318" s="3">
        <v>0.81395466764510005</v>
      </c>
      <c r="W318" s="3">
        <v>8.0552857633400005E-2</v>
      </c>
      <c r="X318" s="3">
        <v>-0.49134957729250001</v>
      </c>
      <c r="Y318" s="3">
        <v>-0.4329327093109</v>
      </c>
      <c r="Z318" s="3">
        <v>-0.3567111578521</v>
      </c>
      <c r="AA318" s="3">
        <v>5.4056977226200002E-2</v>
      </c>
      <c r="AB318" s="3">
        <v>-0.49481663916969998</v>
      </c>
      <c r="AC318" s="3">
        <v>-0.1106908177839</v>
      </c>
      <c r="AD318" s="3">
        <v>9.2646831712E-2</v>
      </c>
      <c r="AE318" s="3">
        <v>-0.35780448971529999</v>
      </c>
      <c r="AF318" s="3">
        <v>-0.54422634511419998</v>
      </c>
      <c r="AG318" s="3">
        <v>-1.2056563377800001E-2</v>
      </c>
      <c r="AH318" s="3">
        <v>0.30120054183270001</v>
      </c>
      <c r="AI318" s="3">
        <v>0.3021365392689</v>
      </c>
      <c r="AJ318" s="3">
        <v>-0.29454670681470002</v>
      </c>
      <c r="AK318" s="3">
        <v>-5.4959367699999997E-2</v>
      </c>
      <c r="AL318" s="3">
        <v>0.28453110372189999</v>
      </c>
      <c r="AM318" s="3">
        <v>-0.25093128637360002</v>
      </c>
      <c r="AN318" s="3">
        <v>0.53202677751899996</v>
      </c>
      <c r="AO318" s="3">
        <v>-0.2100131676376</v>
      </c>
      <c r="AP318" s="3">
        <v>0.21946552656179999</v>
      </c>
      <c r="AQ318" s="3">
        <v>0.16519241385899999</v>
      </c>
      <c r="AR318" s="3">
        <v>-0.13481365275929999</v>
      </c>
      <c r="AS318" s="3">
        <v>0.51268453924250001</v>
      </c>
      <c r="AT318" s="3">
        <v>0.58956092235900004</v>
      </c>
      <c r="AU318" s="3">
        <v>0.4651768747933</v>
      </c>
      <c r="AV318" s="3">
        <v>-3.5032148002200003E-2</v>
      </c>
      <c r="AW318" s="3">
        <v>0</v>
      </c>
    </row>
    <row r="319" spans="1:49" s="13" customFormat="1">
      <c r="A319">
        <v>3</v>
      </c>
      <c r="B319" t="s">
        <v>400</v>
      </c>
      <c r="C319">
        <v>60201</v>
      </c>
      <c r="D319" t="s">
        <v>663</v>
      </c>
      <c r="E319" s="3">
        <v>-0.41575678746310002</v>
      </c>
      <c r="F319" s="3">
        <v>0.75317827032749995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-8.8581885827600002E-2</v>
      </c>
      <c r="M319" s="3">
        <v>0.61040057484450005</v>
      </c>
      <c r="N319" s="3">
        <v>-0.5796953517151</v>
      </c>
      <c r="O319" s="3">
        <v>0</v>
      </c>
      <c r="P319" s="3">
        <v>0.2433990781068</v>
      </c>
      <c r="Q319" s="3">
        <v>0</v>
      </c>
      <c r="R319" s="3">
        <v>0.88452096673729996</v>
      </c>
      <c r="S319" s="3">
        <v>0</v>
      </c>
      <c r="T319" s="3">
        <v>0</v>
      </c>
      <c r="U319" s="3">
        <v>0</v>
      </c>
      <c r="V319" s="3">
        <v>0</v>
      </c>
      <c r="W319" s="3">
        <v>0.1319522890922</v>
      </c>
      <c r="X319" s="3">
        <v>0.14238186137860001</v>
      </c>
      <c r="Y319" s="3">
        <v>0</v>
      </c>
      <c r="Z319" s="3">
        <v>0.41749254103959998</v>
      </c>
      <c r="AA319" s="3">
        <v>0.2579271417431</v>
      </c>
      <c r="AB319" s="3">
        <v>0</v>
      </c>
      <c r="AC319" s="3">
        <v>0.29981690745169998</v>
      </c>
      <c r="AD319" s="3">
        <v>0.57225235408319997</v>
      </c>
      <c r="AE319" s="3">
        <v>0</v>
      </c>
      <c r="AF319" s="3">
        <v>0</v>
      </c>
      <c r="AG319" s="3">
        <v>8.4502016648600006E-2</v>
      </c>
      <c r="AH319" s="3">
        <v>0</v>
      </c>
      <c r="AI319" s="3">
        <v>0</v>
      </c>
      <c r="AJ319" s="3">
        <v>0.23544261560400001</v>
      </c>
      <c r="AK319" s="3">
        <v>0.36816088692019999</v>
      </c>
      <c r="AL319" s="3">
        <v>0</v>
      </c>
      <c r="AM319" s="3">
        <v>0</v>
      </c>
      <c r="AN319" s="3">
        <v>0.23544261560400001</v>
      </c>
      <c r="AO319" s="3">
        <v>0.49397702775590002</v>
      </c>
      <c r="AP319" s="3">
        <v>0.21656580808609999</v>
      </c>
      <c r="AQ319" s="3">
        <v>1.0644531577423</v>
      </c>
      <c r="AR319" s="3">
        <v>0</v>
      </c>
      <c r="AS319" s="3">
        <v>0</v>
      </c>
      <c r="AT319" s="3">
        <v>0</v>
      </c>
      <c r="AU319" s="3">
        <v>8.1939902398100006E-2</v>
      </c>
      <c r="AV319" s="3">
        <v>-0.70658447686720005</v>
      </c>
      <c r="AW319" s="3">
        <v>0</v>
      </c>
    </row>
    <row r="320" spans="1:49" s="13" customFormat="1">
      <c r="A320">
        <v>4</v>
      </c>
      <c r="B320" t="s">
        <v>402</v>
      </c>
      <c r="C320">
        <v>6020101</v>
      </c>
      <c r="D320" t="s">
        <v>663</v>
      </c>
      <c r="E320" s="3">
        <v>-0.41575678746310002</v>
      </c>
      <c r="F320" s="3">
        <v>0.75317827032749995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-8.8581885827600002E-2</v>
      </c>
      <c r="M320" s="3">
        <v>0.61040057484450005</v>
      </c>
      <c r="N320" s="3">
        <v>-0.5796953517151</v>
      </c>
      <c r="O320" s="3">
        <v>0</v>
      </c>
      <c r="P320" s="3">
        <v>0.2433990781068</v>
      </c>
      <c r="Q320" s="3">
        <v>0</v>
      </c>
      <c r="R320" s="3">
        <v>0.88452096673729996</v>
      </c>
      <c r="S320" s="3">
        <v>0</v>
      </c>
      <c r="T320" s="3">
        <v>0</v>
      </c>
      <c r="U320" s="3">
        <v>0</v>
      </c>
      <c r="V320" s="3">
        <v>0</v>
      </c>
      <c r="W320" s="3">
        <v>0.1319522890922</v>
      </c>
      <c r="X320" s="3">
        <v>0.14238186137860001</v>
      </c>
      <c r="Y320" s="3">
        <v>0</v>
      </c>
      <c r="Z320" s="3">
        <v>0.41749254103959998</v>
      </c>
      <c r="AA320" s="3">
        <v>0.2579271417431</v>
      </c>
      <c r="AB320" s="3">
        <v>0</v>
      </c>
      <c r="AC320" s="3">
        <v>0.29981690745169998</v>
      </c>
      <c r="AD320" s="3">
        <v>0.57225235408319997</v>
      </c>
      <c r="AE320" s="3">
        <v>0</v>
      </c>
      <c r="AF320" s="3">
        <v>0</v>
      </c>
      <c r="AG320" s="3">
        <v>8.4502016648600006E-2</v>
      </c>
      <c r="AH320" s="3">
        <v>0</v>
      </c>
      <c r="AI320" s="3">
        <v>0</v>
      </c>
      <c r="AJ320" s="3">
        <v>0.23544261560400001</v>
      </c>
      <c r="AK320" s="3">
        <v>0.36816088692019999</v>
      </c>
      <c r="AL320" s="3">
        <v>0</v>
      </c>
      <c r="AM320" s="3">
        <v>0</v>
      </c>
      <c r="AN320" s="3">
        <v>0.23544261560400001</v>
      </c>
      <c r="AO320" s="3">
        <v>0.49397702775590002</v>
      </c>
      <c r="AP320" s="3">
        <v>0.21656580808609999</v>
      </c>
      <c r="AQ320" s="3">
        <v>1.0644531577423</v>
      </c>
      <c r="AR320" s="3">
        <v>0</v>
      </c>
      <c r="AS320" s="3">
        <v>0</v>
      </c>
      <c r="AT320" s="3">
        <v>0</v>
      </c>
      <c r="AU320" s="3">
        <v>8.1939902398100006E-2</v>
      </c>
      <c r="AV320" s="3">
        <v>-0.70658447686720005</v>
      </c>
      <c r="AW320" s="3">
        <v>0</v>
      </c>
    </row>
    <row r="321" spans="1:49" s="13" customFormat="1">
      <c r="A321">
        <v>5</v>
      </c>
      <c r="B321" t="s">
        <v>404</v>
      </c>
      <c r="C321">
        <v>602010101</v>
      </c>
      <c r="D321" t="s">
        <v>664</v>
      </c>
      <c r="E321" s="3">
        <v>-0.41575678746310002</v>
      </c>
      <c r="F321" s="3">
        <v>0.75317827032749995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-8.8581885827600002E-2</v>
      </c>
      <c r="M321" s="3">
        <v>0.61040057484450005</v>
      </c>
      <c r="N321" s="3">
        <v>-0.5796953517151</v>
      </c>
      <c r="O321" s="3">
        <v>0</v>
      </c>
      <c r="P321" s="3">
        <v>0.2433990781068</v>
      </c>
      <c r="Q321" s="3">
        <v>0</v>
      </c>
      <c r="R321" s="3">
        <v>0.88452096673729996</v>
      </c>
      <c r="S321" s="3">
        <v>0</v>
      </c>
      <c r="T321" s="3">
        <v>0</v>
      </c>
      <c r="U321" s="3">
        <v>0</v>
      </c>
      <c r="V321" s="3">
        <v>0</v>
      </c>
      <c r="W321" s="3">
        <v>0.1319522890922</v>
      </c>
      <c r="X321" s="3">
        <v>0.14238186137860001</v>
      </c>
      <c r="Y321" s="3">
        <v>0</v>
      </c>
      <c r="Z321" s="3">
        <v>0.41749254103959998</v>
      </c>
      <c r="AA321" s="3">
        <v>0.2579271417431</v>
      </c>
      <c r="AB321" s="3">
        <v>0</v>
      </c>
      <c r="AC321" s="3">
        <v>0.29981690745169998</v>
      </c>
      <c r="AD321" s="3">
        <v>0.57225235408319997</v>
      </c>
      <c r="AE321" s="3">
        <v>0</v>
      </c>
      <c r="AF321" s="3">
        <v>0</v>
      </c>
      <c r="AG321" s="3">
        <v>8.4502016648600006E-2</v>
      </c>
      <c r="AH321" s="3">
        <v>0</v>
      </c>
      <c r="AI321" s="3">
        <v>0</v>
      </c>
      <c r="AJ321" s="3">
        <v>0.23544261560400001</v>
      </c>
      <c r="AK321" s="3">
        <v>0.36816088692019999</v>
      </c>
      <c r="AL321" s="3">
        <v>0</v>
      </c>
      <c r="AM321" s="3">
        <v>0</v>
      </c>
      <c r="AN321" s="3">
        <v>0.23544261560400001</v>
      </c>
      <c r="AO321" s="3">
        <v>0.49397702775590002</v>
      </c>
      <c r="AP321" s="3">
        <v>0.21656580808609999</v>
      </c>
      <c r="AQ321" s="3">
        <v>1.0644531577423</v>
      </c>
      <c r="AR321" s="3">
        <v>0</v>
      </c>
      <c r="AS321" s="3">
        <v>0</v>
      </c>
      <c r="AT321" s="3">
        <v>0</v>
      </c>
      <c r="AU321" s="3">
        <v>8.1939902398100006E-2</v>
      </c>
      <c r="AV321" s="3">
        <v>-0.70658447686720005</v>
      </c>
      <c r="AW321" s="3">
        <v>0</v>
      </c>
    </row>
    <row r="322" spans="1:49" s="13" customFormat="1">
      <c r="A322">
        <v>3</v>
      </c>
      <c r="B322" t="s">
        <v>400</v>
      </c>
      <c r="C322">
        <v>60202</v>
      </c>
      <c r="D322" t="s">
        <v>665</v>
      </c>
      <c r="E322" s="3">
        <v>-0.2263808533295</v>
      </c>
      <c r="F322" s="3">
        <v>0.27498008128290002</v>
      </c>
      <c r="G322" s="3">
        <v>0.31010987773839999</v>
      </c>
      <c r="H322" s="3">
        <v>0.1067021510692</v>
      </c>
      <c r="I322" s="3">
        <v>7.0932297226299998E-2</v>
      </c>
      <c r="J322" s="3">
        <v>0.1642894904337</v>
      </c>
      <c r="K322" s="3">
        <v>5.3737832352999997E-2</v>
      </c>
      <c r="L322" s="3">
        <v>0.14857095087399999</v>
      </c>
      <c r="M322" s="3">
        <v>2.4313901791799999E-2</v>
      </c>
      <c r="N322" s="3">
        <v>2.4350431705E-3</v>
      </c>
      <c r="O322" s="3">
        <v>0.30632488780139999</v>
      </c>
      <c r="P322" s="3">
        <v>0.22600991629180001</v>
      </c>
      <c r="Q322" s="3">
        <v>0.74486776231910001</v>
      </c>
      <c r="R322" s="3">
        <v>0.15669273718810001</v>
      </c>
      <c r="S322" s="3">
        <v>6.1799923158899997E-2</v>
      </c>
      <c r="T322" s="3">
        <v>1.0281187598779999</v>
      </c>
      <c r="U322" s="3">
        <v>0.19574351820249999</v>
      </c>
      <c r="V322" s="3">
        <v>7.7331619968000004E-2</v>
      </c>
      <c r="W322" s="3">
        <v>0.54823554884610004</v>
      </c>
      <c r="X322" s="3">
        <v>-5.0900143925099998E-2</v>
      </c>
      <c r="Y322" s="3">
        <v>0.1449626940357</v>
      </c>
      <c r="Z322" s="3">
        <v>6.2300976024000001E-3</v>
      </c>
      <c r="AA322" s="3">
        <v>5.4502700449700001E-2</v>
      </c>
      <c r="AB322" s="3">
        <v>3.4258340136999999E-3</v>
      </c>
      <c r="AC322" s="3">
        <v>0.56954619124460004</v>
      </c>
      <c r="AD322" s="3">
        <v>0.6471690791186</v>
      </c>
      <c r="AE322" s="3">
        <v>0.5258021252874</v>
      </c>
      <c r="AF322" s="3">
        <v>-9.0571079917000002E-2</v>
      </c>
      <c r="AG322" s="3">
        <v>-0.54197241764390003</v>
      </c>
      <c r="AH322" s="3">
        <v>0.71601441387099996</v>
      </c>
      <c r="AI322" s="3">
        <v>0.2468895048369</v>
      </c>
      <c r="AJ322" s="3">
        <v>-0.1433508191891</v>
      </c>
      <c r="AK322" s="3">
        <v>1.6992169913699999E-2</v>
      </c>
      <c r="AL322" s="3">
        <v>0.1498852255816</v>
      </c>
      <c r="AM322" s="3">
        <v>-0.6962089750978</v>
      </c>
      <c r="AN322" s="3">
        <v>0.46093071051450002</v>
      </c>
      <c r="AO322" s="3">
        <v>-3.8464810518100002E-2</v>
      </c>
      <c r="AP322" s="3">
        <v>0.202469791121</v>
      </c>
      <c r="AQ322" s="3">
        <v>9.3508919589999995E-4</v>
      </c>
      <c r="AR322" s="3">
        <v>-0.2572652999535</v>
      </c>
      <c r="AS322" s="3">
        <v>0.56391111936659999</v>
      </c>
      <c r="AT322" s="3">
        <v>0.27297464609450001</v>
      </c>
      <c r="AU322" s="3">
        <v>0.3167002804529</v>
      </c>
      <c r="AV322" s="3">
        <v>0.20962787399249999</v>
      </c>
      <c r="AW322" s="3">
        <v>-0.04</v>
      </c>
    </row>
    <row r="323" spans="1:49" s="13" customFormat="1">
      <c r="A323">
        <v>4</v>
      </c>
      <c r="B323" t="s">
        <v>402</v>
      </c>
      <c r="C323">
        <v>6020201</v>
      </c>
      <c r="D323" t="s">
        <v>665</v>
      </c>
      <c r="E323" s="3">
        <v>-0.2263808533295</v>
      </c>
      <c r="F323" s="3">
        <v>0.27498008128290002</v>
      </c>
      <c r="G323" s="3">
        <v>0.31010987773839999</v>
      </c>
      <c r="H323" s="3">
        <v>0.1067021510692</v>
      </c>
      <c r="I323" s="3">
        <v>7.0932297226299998E-2</v>
      </c>
      <c r="J323" s="3">
        <v>0.1642894904337</v>
      </c>
      <c r="K323" s="3">
        <v>5.3737832352999997E-2</v>
      </c>
      <c r="L323" s="3">
        <v>0.14857095087399999</v>
      </c>
      <c r="M323" s="3">
        <v>2.4313901791799999E-2</v>
      </c>
      <c r="N323" s="3">
        <v>2.4350431705E-3</v>
      </c>
      <c r="O323" s="3">
        <v>0.30632488780139999</v>
      </c>
      <c r="P323" s="3">
        <v>0.22600991629180001</v>
      </c>
      <c r="Q323" s="3">
        <v>0.74486776231910001</v>
      </c>
      <c r="R323" s="3">
        <v>0.15669273718810001</v>
      </c>
      <c r="S323" s="3">
        <v>6.1799923158899997E-2</v>
      </c>
      <c r="T323" s="3">
        <v>1.0281187598779999</v>
      </c>
      <c r="U323" s="3">
        <v>0.19574351820249999</v>
      </c>
      <c r="V323" s="3">
        <v>7.7331619968000004E-2</v>
      </c>
      <c r="W323" s="3">
        <v>0.54823554884610004</v>
      </c>
      <c r="X323" s="3">
        <v>-5.0900143925099998E-2</v>
      </c>
      <c r="Y323" s="3">
        <v>0.1449626940357</v>
      </c>
      <c r="Z323" s="3">
        <v>6.2300976024000001E-3</v>
      </c>
      <c r="AA323" s="3">
        <v>5.4502700449700001E-2</v>
      </c>
      <c r="AB323" s="3">
        <v>3.4258340136999999E-3</v>
      </c>
      <c r="AC323" s="3">
        <v>0.56954619124460004</v>
      </c>
      <c r="AD323" s="3">
        <v>0.6471690791186</v>
      </c>
      <c r="AE323" s="3">
        <v>0.5258021252874</v>
      </c>
      <c r="AF323" s="3">
        <v>-9.0571079917000002E-2</v>
      </c>
      <c r="AG323" s="3">
        <v>-0.54197241764390003</v>
      </c>
      <c r="AH323" s="3">
        <v>0.71601441387099996</v>
      </c>
      <c r="AI323" s="3">
        <v>0.2468895048369</v>
      </c>
      <c r="AJ323" s="3">
        <v>-0.1433508191891</v>
      </c>
      <c r="AK323" s="3">
        <v>1.6992169913699999E-2</v>
      </c>
      <c r="AL323" s="3">
        <v>0.1498852255816</v>
      </c>
      <c r="AM323" s="3">
        <v>-0.6962089750978</v>
      </c>
      <c r="AN323" s="3">
        <v>0.46093071051450002</v>
      </c>
      <c r="AO323" s="3">
        <v>-3.8464810518100002E-2</v>
      </c>
      <c r="AP323" s="3">
        <v>0.202469791121</v>
      </c>
      <c r="AQ323" s="3">
        <v>9.3508919589999995E-4</v>
      </c>
      <c r="AR323" s="3">
        <v>-0.2572652999535</v>
      </c>
      <c r="AS323" s="3">
        <v>0.56391111936659999</v>
      </c>
      <c r="AT323" s="3">
        <v>0.27297464609450001</v>
      </c>
      <c r="AU323" s="3">
        <v>0.3167002804529</v>
      </c>
      <c r="AV323" s="3">
        <v>0.20962787399249999</v>
      </c>
      <c r="AW323" s="3">
        <v>-0.04</v>
      </c>
    </row>
    <row r="324" spans="1:49" s="13" customFormat="1">
      <c r="A324">
        <v>5</v>
      </c>
      <c r="B324" t="s">
        <v>404</v>
      </c>
      <c r="C324">
        <v>602020101</v>
      </c>
      <c r="D324" t="s">
        <v>666</v>
      </c>
      <c r="E324" s="3">
        <v>-0.89981674443909998</v>
      </c>
      <c r="F324" s="3">
        <v>0.34910914403280002</v>
      </c>
      <c r="G324" s="3">
        <v>1.3586724500495</v>
      </c>
      <c r="H324" s="3">
        <v>0.42975431005429998</v>
      </c>
      <c r="I324" s="3">
        <v>2.78201224782E-2</v>
      </c>
      <c r="J324" s="3">
        <v>4.8437290477899998E-2</v>
      </c>
      <c r="K324" s="3">
        <v>0</v>
      </c>
      <c r="L324" s="3">
        <v>7.4938738841300007E-2</v>
      </c>
      <c r="M324" s="3">
        <v>0</v>
      </c>
      <c r="N324" s="3">
        <v>0</v>
      </c>
      <c r="O324" s="3">
        <v>0</v>
      </c>
      <c r="P324" s="3">
        <v>0</v>
      </c>
      <c r="Q324" s="3">
        <v>0.82764180347649996</v>
      </c>
      <c r="R324" s="3">
        <v>7.1099632709300004E-2</v>
      </c>
      <c r="S324" s="3">
        <v>0</v>
      </c>
      <c r="T324" s="3">
        <v>0</v>
      </c>
      <c r="U324" s="3">
        <v>0.56955916222390002</v>
      </c>
      <c r="V324" s="3">
        <v>0</v>
      </c>
      <c r="W324" s="3">
        <v>0.43931268239549998</v>
      </c>
      <c r="X324" s="3">
        <v>0</v>
      </c>
      <c r="Y324" s="3">
        <v>0</v>
      </c>
      <c r="Z324" s="3">
        <v>0</v>
      </c>
      <c r="AA324" s="3">
        <v>0</v>
      </c>
      <c r="AB324" s="3">
        <v>0.27931074129689998</v>
      </c>
      <c r="AC324" s="3">
        <v>0.99521538696559997</v>
      </c>
      <c r="AD324" s="3">
        <v>0.56024752538150002</v>
      </c>
      <c r="AE324" s="3">
        <v>-0.92711494785899995</v>
      </c>
      <c r="AF324" s="3">
        <v>4.0478065909099997E-2</v>
      </c>
      <c r="AG324" s="3">
        <v>0</v>
      </c>
      <c r="AH324" s="3">
        <v>0</v>
      </c>
      <c r="AI324" s="3">
        <v>0</v>
      </c>
      <c r="AJ324" s="3">
        <v>0</v>
      </c>
      <c r="AK324" s="3">
        <v>4.8113339841800003E-2</v>
      </c>
      <c r="AL324" s="3">
        <v>0.70642503957379998</v>
      </c>
      <c r="AM324" s="3">
        <v>0</v>
      </c>
      <c r="AN324" s="3">
        <v>0</v>
      </c>
      <c r="AO324" s="3">
        <v>0</v>
      </c>
      <c r="AP324" s="3">
        <v>0.97858955902209999</v>
      </c>
      <c r="AQ324" s="3">
        <v>0</v>
      </c>
      <c r="AR324" s="3">
        <v>0</v>
      </c>
      <c r="AS324" s="3">
        <v>0</v>
      </c>
      <c r="AT324" s="3">
        <v>0</v>
      </c>
      <c r="AU324" s="3">
        <v>0.4940225119419</v>
      </c>
      <c r="AV324" s="3">
        <v>0</v>
      </c>
      <c r="AW324" s="3">
        <v>0.04</v>
      </c>
    </row>
    <row r="325" spans="1:49" s="13" customFormat="1">
      <c r="A325">
        <v>5</v>
      </c>
      <c r="B325" t="s">
        <v>404</v>
      </c>
      <c r="C325">
        <v>602020102</v>
      </c>
      <c r="D325" t="s">
        <v>667</v>
      </c>
      <c r="E325" s="3">
        <v>-2.2429769833300001E-2</v>
      </c>
      <c r="F325" s="3">
        <v>0.25272700036360002</v>
      </c>
      <c r="G325" s="3">
        <v>-4.9646662600000002E-3</v>
      </c>
      <c r="H325" s="3">
        <v>8.3069114021999992E-3</v>
      </c>
      <c r="I325" s="3">
        <v>8.4118741273099998E-2</v>
      </c>
      <c r="J325" s="3">
        <v>0.19970452626259999</v>
      </c>
      <c r="K325" s="3">
        <v>7.0140232898900007E-2</v>
      </c>
      <c r="L325" s="3">
        <v>0.17102996085950001</v>
      </c>
      <c r="M325" s="3">
        <v>3.1722919154099999E-2</v>
      </c>
      <c r="N325" s="3">
        <v>3.1768227450000002E-3</v>
      </c>
      <c r="O325" s="3">
        <v>0.3996367146041</v>
      </c>
      <c r="P325" s="3">
        <v>0.29458238134539999</v>
      </c>
      <c r="Q325" s="3">
        <v>0.71982749553089997</v>
      </c>
      <c r="R325" s="3">
        <v>0.18261352567469999</v>
      </c>
      <c r="S325" s="3">
        <v>8.0494415647300005E-2</v>
      </c>
      <c r="T325" s="3">
        <v>1.3388748052143999</v>
      </c>
      <c r="U325" s="3">
        <v>8.4247926442700002E-2</v>
      </c>
      <c r="V325" s="3">
        <v>0.1005086694951</v>
      </c>
      <c r="W325" s="3">
        <v>0.58084802828240001</v>
      </c>
      <c r="X325" s="3">
        <v>-6.6118656444599994E-2</v>
      </c>
      <c r="Y325" s="3">
        <v>0.1883334200009</v>
      </c>
      <c r="Z325" s="3">
        <v>8.0905481830000001E-3</v>
      </c>
      <c r="AA325" s="3">
        <v>7.0777144936600006E-2</v>
      </c>
      <c r="AB325" s="3">
        <v>-7.8894821926999995E-2</v>
      </c>
      <c r="AC325" s="3">
        <v>0.44207641775680001</v>
      </c>
      <c r="AD325" s="3">
        <v>0.67334172261199998</v>
      </c>
      <c r="AE325" s="3">
        <v>0.96279341938079999</v>
      </c>
      <c r="AF325" s="3">
        <v>-0.1292486876326</v>
      </c>
      <c r="AG325" s="3">
        <v>-0.70220101684470004</v>
      </c>
      <c r="AH325" s="3">
        <v>0.9291936953437</v>
      </c>
      <c r="AI325" s="3">
        <v>0.31971929420279999</v>
      </c>
      <c r="AJ325" s="3">
        <v>-0.18550302403230001</v>
      </c>
      <c r="AK325" s="3">
        <v>7.8240051516000001E-3</v>
      </c>
      <c r="AL325" s="3">
        <v>-1.41350957921E-2</v>
      </c>
      <c r="AM325" s="3">
        <v>-0.90287049027720001</v>
      </c>
      <c r="AN325" s="3">
        <v>0.59899919624410003</v>
      </c>
      <c r="AO325" s="3">
        <v>-4.9918063511300001E-2</v>
      </c>
      <c r="AP325" s="3">
        <v>-2.87424627737E-2</v>
      </c>
      <c r="AQ325" s="3">
        <v>1.2164666439E-3</v>
      </c>
      <c r="AR325" s="3">
        <v>-0.33467799311349999</v>
      </c>
      <c r="AS325" s="3">
        <v>0.73416520723440004</v>
      </c>
      <c r="AT325" s="3">
        <v>0.35478954723119999</v>
      </c>
      <c r="AU325" s="3">
        <v>0.2637418406716</v>
      </c>
      <c r="AV325" s="3">
        <v>0.272378396355</v>
      </c>
      <c r="AW325" s="3">
        <v>-0.06</v>
      </c>
    </row>
    <row r="326" spans="1:49" s="13" customFormat="1">
      <c r="A326">
        <v>3</v>
      </c>
      <c r="B326" t="s">
        <v>400</v>
      </c>
      <c r="C326">
        <v>60203</v>
      </c>
      <c r="D326" t="s">
        <v>668</v>
      </c>
      <c r="E326" s="3">
        <v>0.2067442462936</v>
      </c>
      <c r="F326" s="3">
        <v>5.4843810775099998E-2</v>
      </c>
      <c r="G326" s="3">
        <v>9.3359229823699999E-2</v>
      </c>
      <c r="H326" s="3">
        <v>0.2283146193693</v>
      </c>
      <c r="I326" s="3">
        <v>0.1597246285517</v>
      </c>
      <c r="J326" s="3">
        <v>0.2128709642521</v>
      </c>
      <c r="K326" s="3">
        <v>0.16115862482189999</v>
      </c>
      <c r="L326" s="3">
        <v>0.86183811385050002</v>
      </c>
      <c r="M326" s="3">
        <v>-0.38204277566139999</v>
      </c>
      <c r="N326" s="3">
        <v>0.2113389666313</v>
      </c>
      <c r="O326" s="3">
        <v>1.2137931785474001</v>
      </c>
      <c r="P326" s="3">
        <v>-0.2613927678888</v>
      </c>
      <c r="Q326" s="3">
        <v>-0.73165834999510004</v>
      </c>
      <c r="R326" s="3">
        <v>0.55469118150209995</v>
      </c>
      <c r="S326" s="3">
        <v>9.5252224549399994E-2</v>
      </c>
      <c r="T326" s="3">
        <v>0.67499845296560002</v>
      </c>
      <c r="U326" s="3">
        <v>0.86607671276020004</v>
      </c>
      <c r="V326" s="3">
        <v>1.4373995265419</v>
      </c>
      <c r="W326" s="3">
        <v>-0.24241980630669999</v>
      </c>
      <c r="X326" s="3">
        <v>-0.88309722225120002</v>
      </c>
      <c r="Y326" s="3">
        <v>-0.89286522697689996</v>
      </c>
      <c r="Z326" s="3">
        <v>-0.72307118344379995</v>
      </c>
      <c r="AA326" s="3">
        <v>2.3145696057500002E-2</v>
      </c>
      <c r="AB326" s="3">
        <v>-0.91712845418879996</v>
      </c>
      <c r="AC326" s="3">
        <v>-0.65236915525609995</v>
      </c>
      <c r="AD326" s="3">
        <v>-0.37643936218980001</v>
      </c>
      <c r="AE326" s="3">
        <v>-1.0499675209588999</v>
      </c>
      <c r="AF326" s="3">
        <v>-0.96148561033809998</v>
      </c>
      <c r="AG326" s="3">
        <v>0.36408409027909999</v>
      </c>
      <c r="AH326" s="3">
        <v>4.5022494607200002E-2</v>
      </c>
      <c r="AI326" s="3">
        <v>0.39040224553910002</v>
      </c>
      <c r="AJ326" s="3">
        <v>-0.48889196165479998</v>
      </c>
      <c r="AK326" s="3">
        <v>-0.17490893890270001</v>
      </c>
      <c r="AL326" s="3">
        <v>0.42931722214410001</v>
      </c>
      <c r="AM326" s="3">
        <v>3.7869743697200003E-2</v>
      </c>
      <c r="AN326" s="3">
        <v>0.63096568126329999</v>
      </c>
      <c r="AO326" s="3">
        <v>-0.44625432039539997</v>
      </c>
      <c r="AP326" s="3">
        <v>0.23240181275890001</v>
      </c>
      <c r="AQ326" s="3">
        <v>0.1428377065127</v>
      </c>
      <c r="AR326" s="3">
        <v>-6.6702611901599998E-2</v>
      </c>
      <c r="AS326" s="3">
        <v>0.55748682956999995</v>
      </c>
      <c r="AT326" s="3">
        <v>0.9151998880469</v>
      </c>
      <c r="AU326" s="3">
        <v>0.63368609120969999</v>
      </c>
      <c r="AV326" s="3">
        <v>-0.1066740552855</v>
      </c>
      <c r="AW326" s="3">
        <v>0.02</v>
      </c>
    </row>
    <row r="327" spans="1:49" s="13" customFormat="1">
      <c r="A327">
        <v>4</v>
      </c>
      <c r="B327" t="s">
        <v>402</v>
      </c>
      <c r="C327">
        <v>6020301</v>
      </c>
      <c r="D327" t="s">
        <v>669</v>
      </c>
      <c r="E327" s="3">
        <v>0.2067442462936</v>
      </c>
      <c r="F327" s="3">
        <v>5.4843810775099998E-2</v>
      </c>
      <c r="G327" s="3">
        <v>9.3359229823699999E-2</v>
      </c>
      <c r="H327" s="3">
        <v>0.2283146193693</v>
      </c>
      <c r="I327" s="3">
        <v>0.1597246285517</v>
      </c>
      <c r="J327" s="3">
        <v>0.2128709642521</v>
      </c>
      <c r="K327" s="3">
        <v>0.16115862482189999</v>
      </c>
      <c r="L327" s="3">
        <v>0.86183811385050002</v>
      </c>
      <c r="M327" s="3">
        <v>-0.38204277566139999</v>
      </c>
      <c r="N327" s="3">
        <v>0.2113389666313</v>
      </c>
      <c r="O327" s="3">
        <v>1.2137931785474001</v>
      </c>
      <c r="P327" s="3">
        <v>-0.2613927678888</v>
      </c>
      <c r="Q327" s="3">
        <v>-0.73165834999510004</v>
      </c>
      <c r="R327" s="3">
        <v>0.55469118150209995</v>
      </c>
      <c r="S327" s="3">
        <v>9.5252224549399994E-2</v>
      </c>
      <c r="T327" s="3">
        <v>0.67499845296560002</v>
      </c>
      <c r="U327" s="3">
        <v>0.86607671276020004</v>
      </c>
      <c r="V327" s="3">
        <v>1.4373995265419</v>
      </c>
      <c r="W327" s="3">
        <v>-0.24241980630669999</v>
      </c>
      <c r="X327" s="3">
        <v>-0.88309722225120002</v>
      </c>
      <c r="Y327" s="3">
        <v>-0.89286522697689996</v>
      </c>
      <c r="Z327" s="3">
        <v>-0.72307118344379995</v>
      </c>
      <c r="AA327" s="3">
        <v>2.3145696057500002E-2</v>
      </c>
      <c r="AB327" s="3">
        <v>-0.91712845418879996</v>
      </c>
      <c r="AC327" s="3">
        <v>-0.65236915525609995</v>
      </c>
      <c r="AD327" s="3">
        <v>-0.37643936218980001</v>
      </c>
      <c r="AE327" s="3">
        <v>-1.0499675209588999</v>
      </c>
      <c r="AF327" s="3">
        <v>-0.96148561033809998</v>
      </c>
      <c r="AG327" s="3">
        <v>0.36408409027909999</v>
      </c>
      <c r="AH327" s="3">
        <v>4.5022494607200002E-2</v>
      </c>
      <c r="AI327" s="3">
        <v>0.39040224553910002</v>
      </c>
      <c r="AJ327" s="3">
        <v>-0.48889196165479998</v>
      </c>
      <c r="AK327" s="3">
        <v>-0.17490893890270001</v>
      </c>
      <c r="AL327" s="3">
        <v>0.42931722214410001</v>
      </c>
      <c r="AM327" s="3">
        <v>3.7869743697200003E-2</v>
      </c>
      <c r="AN327" s="3">
        <v>0.63096568126329999</v>
      </c>
      <c r="AO327" s="3">
        <v>-0.44625432039539997</v>
      </c>
      <c r="AP327" s="3">
        <v>0.23240181275890001</v>
      </c>
      <c r="AQ327" s="3">
        <v>0.1428377065127</v>
      </c>
      <c r="AR327" s="3">
        <v>-6.6702611901599998E-2</v>
      </c>
      <c r="AS327" s="3">
        <v>0.55748682956999995</v>
      </c>
      <c r="AT327" s="3">
        <v>0.9151998880469</v>
      </c>
      <c r="AU327" s="3">
        <v>0.63368609120969999</v>
      </c>
      <c r="AV327" s="3">
        <v>-0.1066740552855</v>
      </c>
      <c r="AW327" s="3">
        <v>0.02</v>
      </c>
    </row>
    <row r="328" spans="1:49" s="13" customFormat="1">
      <c r="A328">
        <v>5</v>
      </c>
      <c r="B328" t="s">
        <v>404</v>
      </c>
      <c r="C328">
        <v>602030101</v>
      </c>
      <c r="D328" t="s">
        <v>670</v>
      </c>
      <c r="E328" s="3">
        <v>0.2410057037368</v>
      </c>
      <c r="F328" s="3">
        <v>0</v>
      </c>
      <c r="G328" s="3">
        <v>0.43504251907129998</v>
      </c>
      <c r="H328" s="3">
        <v>0.15759977837319999</v>
      </c>
      <c r="I328" s="3">
        <v>1.12336531632E-2</v>
      </c>
      <c r="J328" s="3">
        <v>0.26776327801869998</v>
      </c>
      <c r="K328" s="3">
        <v>3.1028156690999999E-3</v>
      </c>
      <c r="L328" s="3">
        <v>4.8186207881000002E-3</v>
      </c>
      <c r="M328" s="3">
        <v>-2.3222339463813002</v>
      </c>
      <c r="N328" s="3">
        <v>4.2939253772000002E-2</v>
      </c>
      <c r="O328" s="3">
        <v>1.7663102365693</v>
      </c>
      <c r="P328" s="3">
        <v>6.4374693493600005E-2</v>
      </c>
      <c r="Q328" s="3">
        <v>-3.0985880581260998</v>
      </c>
      <c r="R328" s="3">
        <v>0.6328963033442</v>
      </c>
      <c r="S328" s="3">
        <v>-0.31960307301739999</v>
      </c>
      <c r="T328" s="3">
        <v>-0.77951697304440004</v>
      </c>
      <c r="U328" s="3">
        <v>0.31811897159460001</v>
      </c>
      <c r="V328" s="3">
        <v>0.48794346053859999</v>
      </c>
      <c r="W328" s="3">
        <v>1.2203468035E-2</v>
      </c>
      <c r="X328" s="3">
        <v>-3.3337028641099997E-2</v>
      </c>
      <c r="Y328" s="3">
        <v>1.0581825237956</v>
      </c>
      <c r="Z328" s="3">
        <v>0.1772865752918</v>
      </c>
      <c r="AA328" s="3">
        <v>0.34244803275129998</v>
      </c>
      <c r="AB328" s="3">
        <v>0.20344777520919999</v>
      </c>
      <c r="AC328" s="3">
        <v>0.32145496682500002</v>
      </c>
      <c r="AD328" s="3">
        <v>-8.7207818609600002E-2</v>
      </c>
      <c r="AE328" s="3">
        <v>0.16672694864009999</v>
      </c>
      <c r="AF328" s="3">
        <v>-0.15219714170769999</v>
      </c>
      <c r="AG328" s="3">
        <v>-0.28514470670300002</v>
      </c>
      <c r="AH328" s="3">
        <v>6.55211855974E-2</v>
      </c>
      <c r="AI328" s="3">
        <v>-6.9379634751700003E-2</v>
      </c>
      <c r="AJ328" s="3">
        <v>-1.6116005700700001E-2</v>
      </c>
      <c r="AK328" s="3">
        <v>-0.18609442344839999</v>
      </c>
      <c r="AL328" s="3">
        <v>0.45783286564359998</v>
      </c>
      <c r="AM328" s="3">
        <v>7.7033545635800005E-2</v>
      </c>
      <c r="AN328" s="3">
        <v>0.40016645690219999</v>
      </c>
      <c r="AO328" s="3">
        <v>-0.1263054579273</v>
      </c>
      <c r="AP328" s="3">
        <v>1.079977919808</v>
      </c>
      <c r="AQ328" s="3">
        <v>-9.4009328091999994E-3</v>
      </c>
      <c r="AR328" s="3">
        <v>6.8119042751999995E-2</v>
      </c>
      <c r="AS328" s="3">
        <v>0.3676997912603</v>
      </c>
      <c r="AT328" s="3">
        <v>0</v>
      </c>
      <c r="AU328" s="3">
        <v>0.40823399761779999</v>
      </c>
      <c r="AV328" s="3">
        <v>-0.205101301702</v>
      </c>
      <c r="AW328" s="3">
        <v>0.16</v>
      </c>
    </row>
    <row r="329" spans="1:49" s="13" customFormat="1">
      <c r="A329">
        <v>5</v>
      </c>
      <c r="B329" t="s">
        <v>404</v>
      </c>
      <c r="C329">
        <v>602030102</v>
      </c>
      <c r="D329" t="s">
        <v>671</v>
      </c>
      <c r="E329" s="3">
        <v>0</v>
      </c>
      <c r="F329" s="3">
        <v>0</v>
      </c>
      <c r="G329" s="3">
        <v>0.32278418906579998</v>
      </c>
      <c r="H329" s="3">
        <v>0.39098649775470001</v>
      </c>
      <c r="I329" s="3">
        <v>0</v>
      </c>
      <c r="J329" s="3">
        <v>0</v>
      </c>
      <c r="K329" s="3">
        <v>0</v>
      </c>
      <c r="L329" s="3">
        <v>0</v>
      </c>
      <c r="M329" s="3">
        <v>0.39098649775470001</v>
      </c>
      <c r="N329" s="3">
        <v>0</v>
      </c>
      <c r="O329" s="3">
        <v>7.0573761830500001E-2</v>
      </c>
      <c r="P329" s="3">
        <v>0</v>
      </c>
      <c r="Q329" s="3">
        <v>0.62063685072550001</v>
      </c>
      <c r="R329" s="3">
        <v>0.67755007993009997</v>
      </c>
      <c r="S329" s="3">
        <v>-7.05239903975E-2</v>
      </c>
      <c r="T329" s="3">
        <v>6.6757478458099997E-2</v>
      </c>
      <c r="U329" s="3">
        <v>0.29689433369230001</v>
      </c>
      <c r="V329" s="3">
        <v>-0.67299023406129999</v>
      </c>
      <c r="W329" s="3">
        <v>0.29689433369230001</v>
      </c>
      <c r="X329" s="3">
        <v>0</v>
      </c>
      <c r="Y329" s="3">
        <v>0</v>
      </c>
      <c r="Z329" s="3">
        <v>0.1453674567713</v>
      </c>
      <c r="AA329" s="3">
        <v>0.35362444706059998</v>
      </c>
      <c r="AB329" s="3">
        <v>0</v>
      </c>
      <c r="AC329" s="3">
        <v>0.43054982078929999</v>
      </c>
      <c r="AD329" s="3">
        <v>0.73920338052269996</v>
      </c>
      <c r="AE329" s="3">
        <v>0</v>
      </c>
      <c r="AF329" s="3">
        <v>0.2558559076552</v>
      </c>
      <c r="AG329" s="3">
        <v>0</v>
      </c>
      <c r="AH329" s="3">
        <v>0</v>
      </c>
      <c r="AI329" s="3">
        <v>0</v>
      </c>
      <c r="AJ329" s="3">
        <v>0.2393174679598</v>
      </c>
      <c r="AK329" s="3">
        <v>-0.43081074119259999</v>
      </c>
      <c r="AL329" s="3">
        <v>0.47829899995679998</v>
      </c>
      <c r="AM329" s="3">
        <v>0</v>
      </c>
      <c r="AN329" s="3">
        <v>0</v>
      </c>
      <c r="AO329" s="3">
        <v>0.29689433369230001</v>
      </c>
      <c r="AP329" s="3">
        <v>0.1453674567713</v>
      </c>
      <c r="AQ329" s="3">
        <v>0</v>
      </c>
      <c r="AR329" s="3">
        <v>0</v>
      </c>
      <c r="AS329" s="3">
        <v>0.78782924124679998</v>
      </c>
      <c r="AT329" s="3">
        <v>0.2558559076552</v>
      </c>
      <c r="AU329" s="3">
        <v>0.29689433369230001</v>
      </c>
      <c r="AV329" s="3">
        <v>0</v>
      </c>
      <c r="AW329" s="3">
        <v>0.75</v>
      </c>
    </row>
    <row r="330" spans="1:49" s="13" customFormat="1">
      <c r="A330">
        <v>5</v>
      </c>
      <c r="B330" t="s">
        <v>404</v>
      </c>
      <c r="C330">
        <v>602030103</v>
      </c>
      <c r="D330" t="s">
        <v>672</v>
      </c>
      <c r="E330" s="3">
        <v>0.21405369020430001</v>
      </c>
      <c r="F330" s="3">
        <v>0.74444741293000005</v>
      </c>
      <c r="G330" s="3">
        <v>-0.65786531065520004</v>
      </c>
      <c r="H330" s="3">
        <v>0.30397785551779999</v>
      </c>
      <c r="I330" s="3">
        <v>4.1651399583099998E-2</v>
      </c>
      <c r="J330" s="3">
        <v>0.50069744713099995</v>
      </c>
      <c r="K330" s="3">
        <v>0.28122509566999998</v>
      </c>
      <c r="L330" s="3">
        <v>1.4609624796E-3</v>
      </c>
      <c r="M330" s="3">
        <v>-5.9507674588999998E-2</v>
      </c>
      <c r="N330" s="3">
        <v>0.40464949207520001</v>
      </c>
      <c r="O330" s="3">
        <v>0.1208696985363</v>
      </c>
      <c r="P330" s="3">
        <v>1.44695163167E-2</v>
      </c>
      <c r="Q330" s="3">
        <v>7.3461407485099994E-2</v>
      </c>
      <c r="R330" s="3">
        <v>0.15025533379709999</v>
      </c>
      <c r="S330" s="3">
        <v>2.7538466880200001E-2</v>
      </c>
      <c r="T330" s="3">
        <v>5.7125219284600001E-2</v>
      </c>
      <c r="U330" s="3">
        <v>0.14639024421919999</v>
      </c>
      <c r="V330" s="3">
        <v>0.49100025750159998</v>
      </c>
      <c r="W330" s="3">
        <v>0.46994472768930001</v>
      </c>
      <c r="X330" s="3">
        <v>-0.15756521639089999</v>
      </c>
      <c r="Y330" s="3">
        <v>0.42558072278429998</v>
      </c>
      <c r="Z330" s="3">
        <v>1.0651492668189</v>
      </c>
      <c r="AA330" s="3">
        <v>-2.59789349749E-2</v>
      </c>
      <c r="AB330" s="3">
        <v>-4.2506760227700002E-2</v>
      </c>
      <c r="AC330" s="3">
        <v>0.13605124491160001</v>
      </c>
      <c r="AD330" s="3">
        <v>0.83686868612630005</v>
      </c>
      <c r="AE330" s="3">
        <v>-0.1809796515847</v>
      </c>
      <c r="AF330" s="3">
        <v>-0.1982250393894</v>
      </c>
      <c r="AG330" s="3">
        <v>0.14122280027190001</v>
      </c>
      <c r="AH330" s="3">
        <v>0.2056362417706</v>
      </c>
      <c r="AI330" s="3">
        <v>0.63120810149969997</v>
      </c>
      <c r="AJ330" s="3">
        <v>-8.1425968875000004E-2</v>
      </c>
      <c r="AK330" s="3">
        <v>1.21576444752E-2</v>
      </c>
      <c r="AL330" s="3">
        <v>-1.7130800218800001E-2</v>
      </c>
      <c r="AM330" s="3">
        <v>3.1721327951999998E-3</v>
      </c>
      <c r="AN330" s="3">
        <v>0.58131710354749999</v>
      </c>
      <c r="AO330" s="3">
        <v>6.3726577631399994E-2</v>
      </c>
      <c r="AP330" s="3">
        <v>-9.7589464073600002E-2</v>
      </c>
      <c r="AQ330" s="3">
        <v>-7.0483250237600006E-2</v>
      </c>
      <c r="AR330" s="3">
        <v>-1.99260950193E-2</v>
      </c>
      <c r="AS330" s="3">
        <v>3.1917531667600002E-2</v>
      </c>
      <c r="AT330" s="3">
        <v>0.1190151456034</v>
      </c>
      <c r="AU330" s="3">
        <v>1.6455062092538999</v>
      </c>
      <c r="AV330" s="3">
        <v>1.1721258094667999</v>
      </c>
      <c r="AW330" s="3">
        <v>-0.04</v>
      </c>
    </row>
    <row r="331" spans="1:49" s="13" customFormat="1">
      <c r="A331">
        <v>5</v>
      </c>
      <c r="B331" t="s">
        <v>404</v>
      </c>
      <c r="C331">
        <v>602030104</v>
      </c>
      <c r="D331" t="s">
        <v>673</v>
      </c>
      <c r="E331" s="3">
        <v>0</v>
      </c>
      <c r="F331" s="3">
        <v>0.2247266584364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2.5103648456901002</v>
      </c>
      <c r="M331" s="3">
        <v>1.0646292707511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0.54358502631850003</v>
      </c>
      <c r="Z331" s="3">
        <v>0</v>
      </c>
      <c r="AA331" s="3">
        <v>0.97148161925520005</v>
      </c>
      <c r="AB331" s="3">
        <v>0</v>
      </c>
      <c r="AC331" s="3">
        <v>0</v>
      </c>
      <c r="AD331" s="3">
        <v>0.60255595787430005</v>
      </c>
      <c r="AE331" s="3">
        <v>0</v>
      </c>
      <c r="AF331" s="3">
        <v>-0.5989469672387</v>
      </c>
      <c r="AG331" s="3">
        <v>0</v>
      </c>
      <c r="AH331" s="3">
        <v>0.60255500610489998</v>
      </c>
      <c r="AI331" s="3">
        <v>0.60255595787430005</v>
      </c>
      <c r="AJ331" s="3">
        <v>0</v>
      </c>
      <c r="AK331" s="3">
        <v>0.34604649364399998</v>
      </c>
      <c r="AL331" s="3">
        <v>-0.3448531414398</v>
      </c>
      <c r="AM331" s="3">
        <v>0.34604833697420001</v>
      </c>
      <c r="AN331" s="3">
        <v>0</v>
      </c>
      <c r="AO331" s="3">
        <v>0</v>
      </c>
      <c r="AP331" s="3">
        <v>0</v>
      </c>
      <c r="AQ331" s="3">
        <v>0.97148161925520005</v>
      </c>
      <c r="AR331" s="3">
        <v>0</v>
      </c>
      <c r="AS331" s="3">
        <v>0</v>
      </c>
      <c r="AT331" s="3">
        <v>0</v>
      </c>
      <c r="AU331" s="3">
        <v>1.543623549209</v>
      </c>
      <c r="AV331" s="3">
        <v>0</v>
      </c>
      <c r="AW331" s="3">
        <v>0.13</v>
      </c>
    </row>
    <row r="332" spans="1:49" s="13" customFormat="1">
      <c r="A332">
        <v>5</v>
      </c>
      <c r="B332" t="s">
        <v>404</v>
      </c>
      <c r="C332">
        <v>602030105</v>
      </c>
      <c r="D332" t="s">
        <v>674</v>
      </c>
      <c r="E332" s="3">
        <v>0.32104826248009999</v>
      </c>
      <c r="F332" s="3">
        <v>-0.14463924740619999</v>
      </c>
      <c r="G332" s="3">
        <v>-8.7762028850099996E-2</v>
      </c>
      <c r="H332" s="3">
        <v>0.30131892449460002</v>
      </c>
      <c r="I332" s="3">
        <v>0.475993487434</v>
      </c>
      <c r="J332" s="3">
        <v>0.22041559598470001</v>
      </c>
      <c r="K332" s="3">
        <v>0.41183374286079999</v>
      </c>
      <c r="L332" s="3">
        <v>1.7879449946763999</v>
      </c>
      <c r="M332" s="3">
        <v>0.75071249371339999</v>
      </c>
      <c r="N332" s="3">
        <v>0.47774649437290001</v>
      </c>
      <c r="O332" s="3">
        <v>1.8457329697603999</v>
      </c>
      <c r="P332" s="3">
        <v>-0.86181533161260004</v>
      </c>
      <c r="Q332" s="3">
        <v>0.69194456680969996</v>
      </c>
      <c r="R332" s="3">
        <v>0.75141221635699995</v>
      </c>
      <c r="S332" s="3">
        <v>0.61755028402839995</v>
      </c>
      <c r="T332" s="3">
        <v>2.7329093668906999</v>
      </c>
      <c r="U332" s="3">
        <v>2.0861018269035001</v>
      </c>
      <c r="V332" s="3">
        <v>3.7943697337287001</v>
      </c>
      <c r="W332" s="3">
        <v>-0.92420074877489999</v>
      </c>
      <c r="X332" s="3">
        <v>-2.4365547197077002</v>
      </c>
      <c r="Y332" s="3">
        <v>-3.8617903094315</v>
      </c>
      <c r="Z332" s="3">
        <v>-2.6981138441246002</v>
      </c>
      <c r="AA332" s="3">
        <v>-0.74046984714039998</v>
      </c>
      <c r="AB332" s="3">
        <v>-3.0007952723836002</v>
      </c>
      <c r="AC332" s="3">
        <v>-2.5859951213097001</v>
      </c>
      <c r="AD332" s="3">
        <v>-1.9084625466684999</v>
      </c>
      <c r="AE332" s="3">
        <v>-3.5223435733647999</v>
      </c>
      <c r="AF332" s="3">
        <v>-2.8145251509140001</v>
      </c>
      <c r="AG332" s="3">
        <v>1.5153063847678001</v>
      </c>
      <c r="AH332" s="3">
        <v>-0.24562483808460001</v>
      </c>
      <c r="AI332" s="3">
        <v>0.91382999927130004</v>
      </c>
      <c r="AJ332" s="3">
        <v>-1.6867008437016</v>
      </c>
      <c r="AK332" s="3">
        <v>-0.33793750486090002</v>
      </c>
      <c r="AL332" s="3">
        <v>0.86559746101809998</v>
      </c>
      <c r="AM332" s="3">
        <v>-0.107170318907</v>
      </c>
      <c r="AN332" s="3">
        <v>1.453819854791</v>
      </c>
      <c r="AO332" s="3">
        <v>-1.4984898074863</v>
      </c>
      <c r="AP332" s="3">
        <v>-0.49933064343569999</v>
      </c>
      <c r="AQ332" s="3">
        <v>0.11461521631469999</v>
      </c>
      <c r="AR332" s="3">
        <v>-0.30071587447120002</v>
      </c>
      <c r="AS332" s="3">
        <v>1.1134918960905</v>
      </c>
      <c r="AT332" s="3">
        <v>2.9565737844863</v>
      </c>
      <c r="AU332" s="3">
        <v>0.3031204274341</v>
      </c>
      <c r="AV332" s="3">
        <v>-0.54269783789379999</v>
      </c>
      <c r="AW332" s="3">
        <v>-0.47</v>
      </c>
    </row>
    <row r="333" spans="1:49" s="13" customFormat="1">
      <c r="A333">
        <v>2</v>
      </c>
      <c r="B333" t="s">
        <v>398</v>
      </c>
      <c r="C333">
        <v>603</v>
      </c>
      <c r="D333" t="s">
        <v>675</v>
      </c>
      <c r="E333" s="3">
        <v>0.19791131038650001</v>
      </c>
      <c r="F333" s="3">
        <v>-4.2758298523399997E-2</v>
      </c>
      <c r="G333" s="3">
        <v>3.7997943336999999E-3</v>
      </c>
      <c r="H333" s="3">
        <v>9.1135159677000008E-3</v>
      </c>
      <c r="I333" s="3">
        <v>0.1828016029714</v>
      </c>
      <c r="J333" s="3">
        <v>1.9350938427499999E-2</v>
      </c>
      <c r="K333" s="3">
        <v>2.14088550993E-2</v>
      </c>
      <c r="L333" s="3">
        <v>2.0239767689100002E-2</v>
      </c>
      <c r="M333" s="3">
        <v>6.9160325212600002E-2</v>
      </c>
      <c r="N333" s="3">
        <v>6.5824359271399999E-2</v>
      </c>
      <c r="O333" s="3">
        <v>0.2496204700571</v>
      </c>
      <c r="P333" s="3">
        <v>-0.1384718722604</v>
      </c>
      <c r="Q333" s="3">
        <v>1.51156290466E-2</v>
      </c>
      <c r="R333" s="3">
        <v>0.20494648540050001</v>
      </c>
      <c r="S333" s="3">
        <v>7.2554510501399994E-2</v>
      </c>
      <c r="T333" s="3">
        <v>4.5200438994299999E-2</v>
      </c>
      <c r="U333" s="3">
        <v>0.18924377757479999</v>
      </c>
      <c r="V333" s="3">
        <v>0.32653993130519998</v>
      </c>
      <c r="W333" s="3">
        <v>0.34308537342360002</v>
      </c>
      <c r="X333" s="3">
        <v>0.82784410443129997</v>
      </c>
      <c r="Y333" s="3">
        <v>-0.31997136179250002</v>
      </c>
      <c r="Z333" s="3">
        <v>-0.1944707637608</v>
      </c>
      <c r="AA333" s="3">
        <v>0.1436789895942</v>
      </c>
      <c r="AB333" s="3">
        <v>-0.3983167055897</v>
      </c>
      <c r="AC333" s="3">
        <v>-7.5459865072000001E-3</v>
      </c>
      <c r="AD333" s="3">
        <v>0.12658380211539999</v>
      </c>
      <c r="AE333" s="3">
        <v>-1.4984799200523999</v>
      </c>
      <c r="AF333" s="3">
        <v>-0.40930437210159998</v>
      </c>
      <c r="AG333" s="3">
        <v>0.2073547150574</v>
      </c>
      <c r="AH333" s="3">
        <v>1.44009245199E-2</v>
      </c>
      <c r="AI333" s="3">
        <v>6.5576338754500002E-2</v>
      </c>
      <c r="AJ333" s="3">
        <v>-3.0450133136E-2</v>
      </c>
      <c r="AK333" s="3">
        <v>-4.4155116213999999E-2</v>
      </c>
      <c r="AL333" s="3">
        <v>0.19695183126759999</v>
      </c>
      <c r="AM333" s="3">
        <v>-3.4132131452600002E-2</v>
      </c>
      <c r="AN333" s="3">
        <v>-4.1148834527200001E-2</v>
      </c>
      <c r="AO333" s="3">
        <v>-0.2111922678433</v>
      </c>
      <c r="AP333" s="3">
        <v>-0.9200963602176</v>
      </c>
      <c r="AQ333" s="3">
        <v>-0.12327594001390001</v>
      </c>
      <c r="AR333" s="3">
        <v>-9.7577190210200004E-2</v>
      </c>
      <c r="AS333" s="3">
        <v>0.43865960544909999</v>
      </c>
      <c r="AT333" s="3">
        <v>1.1732516000386</v>
      </c>
      <c r="AU333" s="3">
        <v>0.1162880087346</v>
      </c>
      <c r="AV333" s="3">
        <v>4.1974697280499997E-2</v>
      </c>
      <c r="AW333" s="3">
        <v>-0.18</v>
      </c>
    </row>
    <row r="334" spans="1:49" s="13" customFormat="1">
      <c r="A334">
        <v>3</v>
      </c>
      <c r="B334" t="s">
        <v>400</v>
      </c>
      <c r="C334">
        <v>60301</v>
      </c>
      <c r="D334" t="s">
        <v>676</v>
      </c>
      <c r="E334" s="3">
        <v>0.19791131038650001</v>
      </c>
      <c r="F334" s="3">
        <v>-4.2758298523399997E-2</v>
      </c>
      <c r="G334" s="3">
        <v>3.7997943336999999E-3</v>
      </c>
      <c r="H334" s="3">
        <v>9.1135159677000008E-3</v>
      </c>
      <c r="I334" s="3">
        <v>0.1828016029714</v>
      </c>
      <c r="J334" s="3">
        <v>1.9350938427499999E-2</v>
      </c>
      <c r="K334" s="3">
        <v>2.14088550993E-2</v>
      </c>
      <c r="L334" s="3">
        <v>2.0239767689100002E-2</v>
      </c>
      <c r="M334" s="3">
        <v>6.9160325212600002E-2</v>
      </c>
      <c r="N334" s="3">
        <v>6.5824359271399999E-2</v>
      </c>
      <c r="O334" s="3">
        <v>0.2496204700571</v>
      </c>
      <c r="P334" s="3">
        <v>-0.1384718722604</v>
      </c>
      <c r="Q334" s="3">
        <v>1.51156290466E-2</v>
      </c>
      <c r="R334" s="3">
        <v>0.20494648540050001</v>
      </c>
      <c r="S334" s="3">
        <v>7.2554510501399994E-2</v>
      </c>
      <c r="T334" s="3">
        <v>4.5200438994299999E-2</v>
      </c>
      <c r="U334" s="3">
        <v>0.18924377757479999</v>
      </c>
      <c r="V334" s="3">
        <v>0.32653993130519998</v>
      </c>
      <c r="W334" s="3">
        <v>0.34308537342360002</v>
      </c>
      <c r="X334" s="3">
        <v>0.82784410443129997</v>
      </c>
      <c r="Y334" s="3">
        <v>-0.31997136179250002</v>
      </c>
      <c r="Z334" s="3">
        <v>-0.1944707637608</v>
      </c>
      <c r="AA334" s="3">
        <v>0.1436789895942</v>
      </c>
      <c r="AB334" s="3">
        <v>-0.3983167055897</v>
      </c>
      <c r="AC334" s="3">
        <v>-7.5459865072000001E-3</v>
      </c>
      <c r="AD334" s="3">
        <v>0.12658380211539999</v>
      </c>
      <c r="AE334" s="3">
        <v>-1.4984799200523999</v>
      </c>
      <c r="AF334" s="3">
        <v>-0.40930437210159998</v>
      </c>
      <c r="AG334" s="3">
        <v>0.2073547150574</v>
      </c>
      <c r="AH334" s="3">
        <v>1.44009245199E-2</v>
      </c>
      <c r="AI334" s="3">
        <v>6.5576338754500002E-2</v>
      </c>
      <c r="AJ334" s="3">
        <v>-3.0450133136E-2</v>
      </c>
      <c r="AK334" s="3">
        <v>-4.4155116213999999E-2</v>
      </c>
      <c r="AL334" s="3">
        <v>0.19695183126759999</v>
      </c>
      <c r="AM334" s="3">
        <v>-3.4132131452600002E-2</v>
      </c>
      <c r="AN334" s="3">
        <v>-4.1148834527200001E-2</v>
      </c>
      <c r="AO334" s="3">
        <v>-0.2111922678433</v>
      </c>
      <c r="AP334" s="3">
        <v>-0.9200963602176</v>
      </c>
      <c r="AQ334" s="3">
        <v>-0.12327594001390001</v>
      </c>
      <c r="AR334" s="3">
        <v>-9.7577190210200004E-2</v>
      </c>
      <c r="AS334" s="3">
        <v>0.43865960544909999</v>
      </c>
      <c r="AT334" s="3">
        <v>1.1732516000386</v>
      </c>
      <c r="AU334" s="3">
        <v>0.1162880087346</v>
      </c>
      <c r="AV334" s="3">
        <v>4.1974697280499997E-2</v>
      </c>
      <c r="AW334" s="3">
        <v>-0.18</v>
      </c>
    </row>
    <row r="335" spans="1:49" s="13" customFormat="1">
      <c r="A335">
        <v>4</v>
      </c>
      <c r="B335" t="s">
        <v>402</v>
      </c>
      <c r="C335">
        <v>6030101</v>
      </c>
      <c r="D335" t="s">
        <v>676</v>
      </c>
      <c r="E335" s="3">
        <v>0.19791131038650001</v>
      </c>
      <c r="F335" s="3">
        <v>-4.2758298523399997E-2</v>
      </c>
      <c r="G335" s="3">
        <v>3.7997943336999999E-3</v>
      </c>
      <c r="H335" s="3">
        <v>9.1135159677000008E-3</v>
      </c>
      <c r="I335" s="3">
        <v>0.1828016029714</v>
      </c>
      <c r="J335" s="3">
        <v>1.9350938427499999E-2</v>
      </c>
      <c r="K335" s="3">
        <v>2.14088550993E-2</v>
      </c>
      <c r="L335" s="3">
        <v>2.0239767689100002E-2</v>
      </c>
      <c r="M335" s="3">
        <v>6.9160325212600002E-2</v>
      </c>
      <c r="N335" s="3">
        <v>6.5824359271399999E-2</v>
      </c>
      <c r="O335" s="3">
        <v>0.2496204700571</v>
      </c>
      <c r="P335" s="3">
        <v>-0.1384718722604</v>
      </c>
      <c r="Q335" s="3">
        <v>1.51156290466E-2</v>
      </c>
      <c r="R335" s="3">
        <v>0.20494648540050001</v>
      </c>
      <c r="S335" s="3">
        <v>7.2554510501399994E-2</v>
      </c>
      <c r="T335" s="3">
        <v>4.5200438994299999E-2</v>
      </c>
      <c r="U335" s="3">
        <v>0.18924377757479999</v>
      </c>
      <c r="V335" s="3">
        <v>0.32653993130519998</v>
      </c>
      <c r="W335" s="3">
        <v>0.34308537342360002</v>
      </c>
      <c r="X335" s="3">
        <v>0.82784410443129997</v>
      </c>
      <c r="Y335" s="3">
        <v>-0.31997136179250002</v>
      </c>
      <c r="Z335" s="3">
        <v>-0.1944707637608</v>
      </c>
      <c r="AA335" s="3">
        <v>0.1436789895942</v>
      </c>
      <c r="AB335" s="3">
        <v>-0.3983167055897</v>
      </c>
      <c r="AC335" s="3">
        <v>-7.5459865072000001E-3</v>
      </c>
      <c r="AD335" s="3">
        <v>0.12658380211539999</v>
      </c>
      <c r="AE335" s="3">
        <v>-1.4984799200523999</v>
      </c>
      <c r="AF335" s="3">
        <v>-0.40930437210159998</v>
      </c>
      <c r="AG335" s="3">
        <v>0.2073547150574</v>
      </c>
      <c r="AH335" s="3">
        <v>1.44009245199E-2</v>
      </c>
      <c r="AI335" s="3">
        <v>6.5576338754500002E-2</v>
      </c>
      <c r="AJ335" s="3">
        <v>-3.0450133136E-2</v>
      </c>
      <c r="AK335" s="3">
        <v>-4.4155116213999999E-2</v>
      </c>
      <c r="AL335" s="3">
        <v>0.19695183126759999</v>
      </c>
      <c r="AM335" s="3">
        <v>-3.4132131452600002E-2</v>
      </c>
      <c r="AN335" s="3">
        <v>-4.1148834527200001E-2</v>
      </c>
      <c r="AO335" s="3">
        <v>-0.2111922678433</v>
      </c>
      <c r="AP335" s="3">
        <v>-0.9200963602176</v>
      </c>
      <c r="AQ335" s="3">
        <v>-0.12327594001390001</v>
      </c>
      <c r="AR335" s="3">
        <v>-9.7577190210200004E-2</v>
      </c>
      <c r="AS335" s="3">
        <v>0.43865960544909999</v>
      </c>
      <c r="AT335" s="3">
        <v>1.1732516000386</v>
      </c>
      <c r="AU335" s="3">
        <v>0.1162880087346</v>
      </c>
      <c r="AV335" s="3">
        <v>4.1974697280499997E-2</v>
      </c>
      <c r="AW335" s="3">
        <v>-0.18</v>
      </c>
    </row>
    <row r="336" spans="1:49" s="13" customFormat="1">
      <c r="A336">
        <v>5</v>
      </c>
      <c r="B336" t="s">
        <v>404</v>
      </c>
      <c r="C336">
        <v>603010101</v>
      </c>
      <c r="D336" t="s">
        <v>677</v>
      </c>
      <c r="E336" s="3">
        <v>0.19791131038650001</v>
      </c>
      <c r="F336" s="3">
        <v>-4.2758298523399997E-2</v>
      </c>
      <c r="G336" s="3">
        <v>3.7997943336999999E-3</v>
      </c>
      <c r="H336" s="3">
        <v>9.1135159677000008E-3</v>
      </c>
      <c r="I336" s="3">
        <v>0.1828016029714</v>
      </c>
      <c r="J336" s="3">
        <v>1.9350938427499999E-2</v>
      </c>
      <c r="K336" s="3">
        <v>2.14088550993E-2</v>
      </c>
      <c r="L336" s="3">
        <v>2.0239767689100002E-2</v>
      </c>
      <c r="M336" s="3">
        <v>6.9160325212600002E-2</v>
      </c>
      <c r="N336" s="3">
        <v>6.5824359271399999E-2</v>
      </c>
      <c r="O336" s="3">
        <v>0.2496204700571</v>
      </c>
      <c r="P336" s="3">
        <v>-0.1384718722604</v>
      </c>
      <c r="Q336" s="3">
        <v>1.51156290466E-2</v>
      </c>
      <c r="R336" s="3">
        <v>0.20494648540050001</v>
      </c>
      <c r="S336" s="3">
        <v>7.2554510501399994E-2</v>
      </c>
      <c r="T336" s="3">
        <v>4.5200438994299999E-2</v>
      </c>
      <c r="U336" s="3">
        <v>0.18924377757479999</v>
      </c>
      <c r="V336" s="3">
        <v>0.32653993130519998</v>
      </c>
      <c r="W336" s="3">
        <v>0.34308537342360002</v>
      </c>
      <c r="X336" s="3">
        <v>0.82784410443129997</v>
      </c>
      <c r="Y336" s="3">
        <v>-0.31997136179250002</v>
      </c>
      <c r="Z336" s="3">
        <v>-0.1944707637608</v>
      </c>
      <c r="AA336" s="3">
        <v>0.1436789895942</v>
      </c>
      <c r="AB336" s="3">
        <v>-0.3983167055897</v>
      </c>
      <c r="AC336" s="3">
        <v>-7.5459865072000001E-3</v>
      </c>
      <c r="AD336" s="3">
        <v>0.12658380211539999</v>
      </c>
      <c r="AE336" s="3">
        <v>-1.4984799200523999</v>
      </c>
      <c r="AF336" s="3">
        <v>-0.40930437210159998</v>
      </c>
      <c r="AG336" s="3">
        <v>0.2073547150574</v>
      </c>
      <c r="AH336" s="3">
        <v>1.44009245199E-2</v>
      </c>
      <c r="AI336" s="3">
        <v>6.5576338754500002E-2</v>
      </c>
      <c r="AJ336" s="3">
        <v>-3.0450133136E-2</v>
      </c>
      <c r="AK336" s="3">
        <v>-4.4155116213999999E-2</v>
      </c>
      <c r="AL336" s="3">
        <v>0.19695183126759999</v>
      </c>
      <c r="AM336" s="3">
        <v>-3.4132131452600002E-2</v>
      </c>
      <c r="AN336" s="3">
        <v>-4.1148834527200001E-2</v>
      </c>
      <c r="AO336" s="3">
        <v>-0.2111922678433</v>
      </c>
      <c r="AP336" s="3">
        <v>-0.9200963602176</v>
      </c>
      <c r="AQ336" s="3">
        <v>-0.12327594001390001</v>
      </c>
      <c r="AR336" s="3">
        <v>-9.7577190210200004E-2</v>
      </c>
      <c r="AS336" s="3">
        <v>0.43865960544909999</v>
      </c>
      <c r="AT336" s="3">
        <v>1.1732516000386</v>
      </c>
      <c r="AU336" s="3">
        <v>0.1162880087346</v>
      </c>
      <c r="AV336" s="3">
        <v>4.1974697280499997E-2</v>
      </c>
      <c r="AW336" s="3">
        <v>-0.18</v>
      </c>
    </row>
    <row r="337" spans="1:49" s="13" customFormat="1">
      <c r="A337">
        <v>2</v>
      </c>
      <c r="B337" t="s">
        <v>398</v>
      </c>
      <c r="C337">
        <v>604</v>
      </c>
      <c r="D337" t="s">
        <v>678</v>
      </c>
      <c r="E337" s="3">
        <v>-0.42765878322310003</v>
      </c>
      <c r="F337" s="3">
        <v>1.9381541373400001E-2</v>
      </c>
      <c r="G337" s="3">
        <v>-0.26830541083780002</v>
      </c>
      <c r="H337" s="3">
        <v>0</v>
      </c>
      <c r="I337" s="3">
        <v>3.2245355933700003E-2</v>
      </c>
      <c r="J337" s="3">
        <v>0</v>
      </c>
      <c r="K337" s="3">
        <v>0.2052810218635</v>
      </c>
      <c r="L337" s="3">
        <v>-0.62268338665779999</v>
      </c>
      <c r="M337" s="3">
        <v>-1.0390565297009999</v>
      </c>
      <c r="N337" s="3">
        <v>0.46843555688069999</v>
      </c>
      <c r="O337" s="3">
        <v>3.1671817927000002E-2</v>
      </c>
      <c r="P337" s="3">
        <v>0.24657948063939999</v>
      </c>
      <c r="Q337" s="3">
        <v>0.67558971150559999</v>
      </c>
      <c r="R337" s="3">
        <v>-0.24212696178519999</v>
      </c>
      <c r="S337" s="3">
        <v>0.64054537657730004</v>
      </c>
      <c r="T337" s="3">
        <v>-0.32473601466820001</v>
      </c>
      <c r="U337" s="3">
        <v>0.3127857672528</v>
      </c>
      <c r="V337" s="3">
        <v>0</v>
      </c>
      <c r="W337" s="3">
        <v>0</v>
      </c>
      <c r="X337" s="3">
        <v>-0.54977534152149998</v>
      </c>
      <c r="Y337" s="3">
        <v>1.0948483073273001</v>
      </c>
      <c r="Z337" s="3">
        <v>0.47846947519639998</v>
      </c>
      <c r="AA337" s="3">
        <v>0.31631457380369998</v>
      </c>
      <c r="AB337" s="3">
        <v>0.13706345000020001</v>
      </c>
      <c r="AC337" s="3">
        <v>0.96270996340720005</v>
      </c>
      <c r="AD337" s="3">
        <v>0.36668291348900001</v>
      </c>
      <c r="AE337" s="3">
        <v>-0.36375938396349999</v>
      </c>
      <c r="AF337" s="3">
        <v>0</v>
      </c>
      <c r="AG337" s="3">
        <v>0.56678415226260004</v>
      </c>
      <c r="AH337" s="3">
        <v>0.14859503099320001</v>
      </c>
      <c r="AI337" s="3">
        <v>-1.17057599871E-2</v>
      </c>
      <c r="AJ337" s="3">
        <v>0</v>
      </c>
      <c r="AK337" s="3">
        <v>-0.14042030698499999</v>
      </c>
      <c r="AL337" s="3">
        <v>0</v>
      </c>
      <c r="AM337" s="3">
        <v>0.15134661679440001</v>
      </c>
      <c r="AN337" s="3">
        <v>-7.6411140832900001E-2</v>
      </c>
      <c r="AO337" s="3">
        <v>0.48535298997210002</v>
      </c>
      <c r="AP337" s="3">
        <v>0.85377998965010005</v>
      </c>
      <c r="AQ337" s="3">
        <v>-0.81296363976560004</v>
      </c>
      <c r="AR337" s="3">
        <v>-0.58420821868539996</v>
      </c>
      <c r="AS337" s="3">
        <v>9.8591934243000001E-2</v>
      </c>
      <c r="AT337" s="3">
        <v>7.15948066E-5</v>
      </c>
      <c r="AU337" s="3">
        <v>0.1009267188071</v>
      </c>
      <c r="AV337" s="3">
        <v>-5.1009172169399999E-2</v>
      </c>
      <c r="AW337" s="3">
        <v>-0.28999999999999998</v>
      </c>
    </row>
    <row r="338" spans="1:49" s="13" customFormat="1">
      <c r="A338">
        <v>3</v>
      </c>
      <c r="B338" t="s">
        <v>400</v>
      </c>
      <c r="C338">
        <v>60401</v>
      </c>
      <c r="D338" t="s">
        <v>679</v>
      </c>
      <c r="E338" s="3">
        <v>-0.42765878322310003</v>
      </c>
      <c r="F338" s="3">
        <v>1.9381541373400001E-2</v>
      </c>
      <c r="G338" s="3">
        <v>-0.26830541083780002</v>
      </c>
      <c r="H338" s="3">
        <v>0</v>
      </c>
      <c r="I338" s="3">
        <v>3.2245355933700003E-2</v>
      </c>
      <c r="J338" s="3">
        <v>0</v>
      </c>
      <c r="K338" s="3">
        <v>0.2052810218635</v>
      </c>
      <c r="L338" s="3">
        <v>-0.62268338665779999</v>
      </c>
      <c r="M338" s="3">
        <v>-1.0390565297009999</v>
      </c>
      <c r="N338" s="3">
        <v>0.46843555688069999</v>
      </c>
      <c r="O338" s="3">
        <v>3.1671817927000002E-2</v>
      </c>
      <c r="P338" s="3">
        <v>0.24657948063939999</v>
      </c>
      <c r="Q338" s="3">
        <v>0.67558971150559999</v>
      </c>
      <c r="R338" s="3">
        <v>-0.24212696178519999</v>
      </c>
      <c r="S338" s="3">
        <v>0.64054537657730004</v>
      </c>
      <c r="T338" s="3">
        <v>-0.32473601466820001</v>
      </c>
      <c r="U338" s="3">
        <v>0.3127857672528</v>
      </c>
      <c r="V338" s="3">
        <v>0</v>
      </c>
      <c r="W338" s="3">
        <v>0</v>
      </c>
      <c r="X338" s="3">
        <v>-0.54977534152149998</v>
      </c>
      <c r="Y338" s="3">
        <v>1.0948483073273001</v>
      </c>
      <c r="Z338" s="3">
        <v>0.47846947519639998</v>
      </c>
      <c r="AA338" s="3">
        <v>0.31631457380369998</v>
      </c>
      <c r="AB338" s="3">
        <v>0.13706345000020001</v>
      </c>
      <c r="AC338" s="3">
        <v>0.96270996340720005</v>
      </c>
      <c r="AD338" s="3">
        <v>0.36668291348900001</v>
      </c>
      <c r="AE338" s="3">
        <v>-0.36375938396349999</v>
      </c>
      <c r="AF338" s="3">
        <v>0</v>
      </c>
      <c r="AG338" s="3">
        <v>0.56678415226260004</v>
      </c>
      <c r="AH338" s="3">
        <v>0.14859503099320001</v>
      </c>
      <c r="AI338" s="3">
        <v>-1.17057599871E-2</v>
      </c>
      <c r="AJ338" s="3">
        <v>0</v>
      </c>
      <c r="AK338" s="3">
        <v>-0.14042030698499999</v>
      </c>
      <c r="AL338" s="3">
        <v>0</v>
      </c>
      <c r="AM338" s="3">
        <v>0.15134661679440001</v>
      </c>
      <c r="AN338" s="3">
        <v>-7.6411140832900001E-2</v>
      </c>
      <c r="AO338" s="3">
        <v>0.48535298997210002</v>
      </c>
      <c r="AP338" s="3">
        <v>0.85377998965010005</v>
      </c>
      <c r="AQ338" s="3">
        <v>-0.81296363976560004</v>
      </c>
      <c r="AR338" s="3">
        <v>-0.58420821868539996</v>
      </c>
      <c r="AS338" s="3">
        <v>9.8591934243000001E-2</v>
      </c>
      <c r="AT338" s="3">
        <v>7.15948066E-5</v>
      </c>
      <c r="AU338" s="3">
        <v>0.1009267188071</v>
      </c>
      <c r="AV338" s="3">
        <v>-5.1009172169399999E-2</v>
      </c>
      <c r="AW338" s="3">
        <v>-0.28999999999999998</v>
      </c>
    </row>
    <row r="339" spans="1:49" s="13" customFormat="1">
      <c r="A339">
        <v>4</v>
      </c>
      <c r="B339" t="s">
        <v>402</v>
      </c>
      <c r="C339">
        <v>6040101</v>
      </c>
      <c r="D339" t="s">
        <v>679</v>
      </c>
      <c r="E339" s="3">
        <v>-0.42765878322310003</v>
      </c>
      <c r="F339" s="3">
        <v>1.9381541373400001E-2</v>
      </c>
      <c r="G339" s="3">
        <v>-0.26830541083780002</v>
      </c>
      <c r="H339" s="3">
        <v>0</v>
      </c>
      <c r="I339" s="3">
        <v>3.2245355933700003E-2</v>
      </c>
      <c r="J339" s="3">
        <v>0</v>
      </c>
      <c r="K339" s="3">
        <v>0.2052810218635</v>
      </c>
      <c r="L339" s="3">
        <v>-0.62268338665779999</v>
      </c>
      <c r="M339" s="3">
        <v>-1.0390565297009999</v>
      </c>
      <c r="N339" s="3">
        <v>0.46843555688069999</v>
      </c>
      <c r="O339" s="3">
        <v>3.1671817927000002E-2</v>
      </c>
      <c r="P339" s="3">
        <v>0.24657948063939999</v>
      </c>
      <c r="Q339" s="3">
        <v>0.67558971150559999</v>
      </c>
      <c r="R339" s="3">
        <v>-0.24212696178519999</v>
      </c>
      <c r="S339" s="3">
        <v>0.64054537657730004</v>
      </c>
      <c r="T339" s="3">
        <v>-0.32473601466820001</v>
      </c>
      <c r="U339" s="3">
        <v>0.3127857672528</v>
      </c>
      <c r="V339" s="3">
        <v>0</v>
      </c>
      <c r="W339" s="3">
        <v>0</v>
      </c>
      <c r="X339" s="3">
        <v>-0.54977534152149998</v>
      </c>
      <c r="Y339" s="3">
        <v>1.0948483073273001</v>
      </c>
      <c r="Z339" s="3">
        <v>0.47846947519639998</v>
      </c>
      <c r="AA339" s="3">
        <v>0.31631457380369998</v>
      </c>
      <c r="AB339" s="3">
        <v>0.13706345000020001</v>
      </c>
      <c r="AC339" s="3">
        <v>0.96270996340720005</v>
      </c>
      <c r="AD339" s="3">
        <v>0.36668291348900001</v>
      </c>
      <c r="AE339" s="3">
        <v>-0.36375938396349999</v>
      </c>
      <c r="AF339" s="3">
        <v>0</v>
      </c>
      <c r="AG339" s="3">
        <v>0.56678415226260004</v>
      </c>
      <c r="AH339" s="3">
        <v>0.14859503099320001</v>
      </c>
      <c r="AI339" s="3">
        <v>-1.17057599871E-2</v>
      </c>
      <c r="AJ339" s="3">
        <v>0</v>
      </c>
      <c r="AK339" s="3">
        <v>-0.14042030698499999</v>
      </c>
      <c r="AL339" s="3">
        <v>0</v>
      </c>
      <c r="AM339" s="3">
        <v>0.15134661679440001</v>
      </c>
      <c r="AN339" s="3">
        <v>-7.6411140832900001E-2</v>
      </c>
      <c r="AO339" s="3">
        <v>0.48535298997210002</v>
      </c>
      <c r="AP339" s="3">
        <v>0.85377998965010005</v>
      </c>
      <c r="AQ339" s="3">
        <v>-0.81296363976560004</v>
      </c>
      <c r="AR339" s="3">
        <v>-0.58420821868539996</v>
      </c>
      <c r="AS339" s="3">
        <v>9.8591934243000001E-2</v>
      </c>
      <c r="AT339" s="3">
        <v>7.15948066E-5</v>
      </c>
      <c r="AU339" s="3">
        <v>0.1009267188071</v>
      </c>
      <c r="AV339" s="3">
        <v>-5.1009172169399999E-2</v>
      </c>
      <c r="AW339" s="3">
        <v>-0.28999999999999998</v>
      </c>
    </row>
    <row r="340" spans="1:49" s="13" customFormat="1">
      <c r="A340">
        <v>5</v>
      </c>
      <c r="B340" t="s">
        <v>404</v>
      </c>
      <c r="C340">
        <v>604010101</v>
      </c>
      <c r="D340" t="s">
        <v>680</v>
      </c>
      <c r="E340" s="3">
        <v>0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0.66878418688170005</v>
      </c>
      <c r="R340" s="3">
        <v>0</v>
      </c>
      <c r="S340" s="3">
        <v>0</v>
      </c>
      <c r="T340" s="3">
        <v>0</v>
      </c>
      <c r="U340" s="3">
        <v>0.2031889525676</v>
      </c>
      <c r="V340" s="3">
        <v>0</v>
      </c>
      <c r="W340" s="3">
        <v>0</v>
      </c>
      <c r="X340" s="3">
        <v>-0.96549819991350005</v>
      </c>
      <c r="Y340" s="3">
        <v>2.4629538303206</v>
      </c>
      <c r="Z340" s="3">
        <v>0.54964370575020005</v>
      </c>
      <c r="AA340" s="3">
        <v>0</v>
      </c>
      <c r="AB340" s="3">
        <v>0</v>
      </c>
      <c r="AC340" s="3">
        <v>0</v>
      </c>
      <c r="AD340" s="3">
        <v>0.30926044375560002</v>
      </c>
      <c r="AE340" s="3">
        <v>-0.81874208638180002</v>
      </c>
      <c r="AF340" s="3">
        <v>0</v>
      </c>
      <c r="AG340" s="3">
        <v>1.2815581851710001</v>
      </c>
      <c r="AH340" s="3">
        <v>0</v>
      </c>
      <c r="AI340" s="3">
        <v>0.21235630586519999</v>
      </c>
      <c r="AJ340" s="3">
        <v>0</v>
      </c>
      <c r="AK340" s="3">
        <v>-0.20873926796389999</v>
      </c>
      <c r="AL340" s="3">
        <v>0</v>
      </c>
      <c r="AM340" s="3">
        <v>0</v>
      </c>
      <c r="AN340" s="3">
        <v>-0.70411346456330004</v>
      </c>
      <c r="AO340" s="3">
        <v>0.70910637804929999</v>
      </c>
      <c r="AP340" s="3">
        <v>0.3227282243779</v>
      </c>
      <c r="AQ340" s="3">
        <v>-1.1750393474469001</v>
      </c>
      <c r="AR340" s="3">
        <v>-1.7692922624498999</v>
      </c>
      <c r="AS340" s="3">
        <v>0</v>
      </c>
      <c r="AT340" s="3">
        <v>1.65211803E-4</v>
      </c>
      <c r="AU340" s="3">
        <v>0</v>
      </c>
      <c r="AV340" s="3">
        <v>0</v>
      </c>
      <c r="AW340" s="3">
        <v>-0.67</v>
      </c>
    </row>
    <row r="341" spans="1:49" s="13" customFormat="1">
      <c r="A341">
        <v>5</v>
      </c>
      <c r="B341" t="s">
        <v>404</v>
      </c>
      <c r="C341">
        <v>604010102</v>
      </c>
      <c r="D341" t="s">
        <v>681</v>
      </c>
      <c r="E341" s="3">
        <v>-0.79110565530090005</v>
      </c>
      <c r="F341" s="3">
        <v>0</v>
      </c>
      <c r="G341" s="3">
        <v>-1.1578573017803</v>
      </c>
      <c r="H341" s="3">
        <v>0</v>
      </c>
      <c r="I341" s="3">
        <v>0</v>
      </c>
      <c r="J341" s="3">
        <v>0</v>
      </c>
      <c r="K341" s="3">
        <v>0</v>
      </c>
      <c r="L341" s="3">
        <v>-1.2423646624906</v>
      </c>
      <c r="M341" s="3">
        <v>-3.2565510305754999</v>
      </c>
      <c r="N341" s="3">
        <v>0.81375866737089997</v>
      </c>
      <c r="O341" s="3">
        <v>0.2232307632744</v>
      </c>
      <c r="P341" s="3">
        <v>0.60521955055359999</v>
      </c>
      <c r="Q341" s="3">
        <v>-3.1760306452699998E-2</v>
      </c>
      <c r="R341" s="3">
        <v>-0.71684950402159997</v>
      </c>
      <c r="S341" s="3">
        <v>1.4776556267964001</v>
      </c>
      <c r="T341" s="3">
        <v>-0.93176221052039998</v>
      </c>
      <c r="U341" s="3">
        <v>0.94052567332470005</v>
      </c>
      <c r="V341" s="3">
        <v>0</v>
      </c>
      <c r="W341" s="3">
        <v>0</v>
      </c>
      <c r="X341" s="3">
        <v>-0.93176221052039998</v>
      </c>
      <c r="Y341" s="3">
        <v>0</v>
      </c>
      <c r="Z341" s="3">
        <v>0.98635805532120002</v>
      </c>
      <c r="AA341" s="3">
        <v>0.73767104524039995</v>
      </c>
      <c r="AB341" s="3">
        <v>-0.3135228299435</v>
      </c>
      <c r="AC341" s="3">
        <v>1.2579925972596</v>
      </c>
      <c r="AD341" s="3">
        <v>0.94303093799850002</v>
      </c>
      <c r="AE341" s="3">
        <v>0</v>
      </c>
      <c r="AF341" s="3">
        <v>0</v>
      </c>
      <c r="AG341" s="3">
        <v>0</v>
      </c>
      <c r="AH341" s="3">
        <v>0</v>
      </c>
      <c r="AI341" s="3">
        <v>-0.44912711224099999</v>
      </c>
      <c r="AJ341" s="3">
        <v>0</v>
      </c>
      <c r="AK341" s="3">
        <v>0</v>
      </c>
      <c r="AL341" s="3">
        <v>0</v>
      </c>
      <c r="AM341" s="3">
        <v>-0.76124182615220004</v>
      </c>
      <c r="AN341" s="3">
        <v>0</v>
      </c>
      <c r="AO341" s="3">
        <v>0.73584939232290003</v>
      </c>
      <c r="AP341" s="3">
        <v>2.3034388449043002</v>
      </c>
      <c r="AQ341" s="3">
        <v>-1.2423637532131</v>
      </c>
      <c r="AR341" s="3">
        <v>0.81375866737089997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</row>
    <row r="342" spans="1:49" s="13" customFormat="1">
      <c r="A342">
        <v>5</v>
      </c>
      <c r="B342" t="s">
        <v>404</v>
      </c>
      <c r="C342">
        <v>604010103</v>
      </c>
      <c r="D342" t="s">
        <v>682</v>
      </c>
      <c r="E342" s="3">
        <v>-0.74483135497719999</v>
      </c>
      <c r="F342" s="3">
        <v>6.2321001044799998E-2</v>
      </c>
      <c r="G342" s="3">
        <v>5.2730627348999998E-2</v>
      </c>
      <c r="H342" s="3">
        <v>0</v>
      </c>
      <c r="I342" s="3">
        <v>0.10330732785210001</v>
      </c>
      <c r="J342" s="3">
        <v>0</v>
      </c>
      <c r="K342" s="3">
        <v>0.65721027508810004</v>
      </c>
      <c r="L342" s="3">
        <v>-1.0219072393349999</v>
      </c>
      <c r="M342" s="3">
        <v>-0.80719008806710002</v>
      </c>
      <c r="N342" s="3">
        <v>0.88187006045070004</v>
      </c>
      <c r="O342" s="3">
        <v>-6.7515989779900004E-2</v>
      </c>
      <c r="P342" s="3">
        <v>0.3273739782199</v>
      </c>
      <c r="Q342" s="3">
        <v>1.2213196859612001</v>
      </c>
      <c r="R342" s="3">
        <v>-0.22929361786210001</v>
      </c>
      <c r="S342" s="3">
        <v>0.92516303279040002</v>
      </c>
      <c r="T342" s="3">
        <v>-0.32630573814379998</v>
      </c>
      <c r="U342" s="3">
        <v>0</v>
      </c>
      <c r="V342" s="3">
        <v>0</v>
      </c>
      <c r="W342" s="3">
        <v>0</v>
      </c>
      <c r="X342" s="3">
        <v>0.32428151077400003</v>
      </c>
      <c r="Y342" s="3">
        <v>0</v>
      </c>
      <c r="Z342" s="3">
        <v>0</v>
      </c>
      <c r="AA342" s="3">
        <v>0.45490518815320002</v>
      </c>
      <c r="AB342" s="3">
        <v>0.67156322517019995</v>
      </c>
      <c r="AC342" s="3">
        <v>2.1102035686162002</v>
      </c>
      <c r="AD342" s="3">
        <v>2.1327954921500001E-2</v>
      </c>
      <c r="AE342" s="3">
        <v>0</v>
      </c>
      <c r="AF342" s="3">
        <v>0</v>
      </c>
      <c r="AG342" s="3">
        <v>0</v>
      </c>
      <c r="AH342" s="3">
        <v>0.4674323171318</v>
      </c>
      <c r="AI342" s="3">
        <v>0</v>
      </c>
      <c r="AJ342" s="3">
        <v>0</v>
      </c>
      <c r="AK342" s="3">
        <v>-0.14854152212739999</v>
      </c>
      <c r="AL342" s="3">
        <v>0</v>
      </c>
      <c r="AM342" s="3">
        <v>1.0370283661474</v>
      </c>
      <c r="AN342" s="3">
        <v>0.73584939232290003</v>
      </c>
      <c r="AO342" s="3">
        <v>0</v>
      </c>
      <c r="AP342" s="3">
        <v>0.53046204401959995</v>
      </c>
      <c r="AQ342" s="3">
        <v>0</v>
      </c>
      <c r="AR342" s="3">
        <v>0</v>
      </c>
      <c r="AS342" s="3">
        <v>0.3021534986271</v>
      </c>
      <c r="AT342" s="3">
        <v>0</v>
      </c>
      <c r="AU342" s="3">
        <v>0.30868136813559999</v>
      </c>
      <c r="AV342" s="3">
        <v>-0.1556869154909</v>
      </c>
      <c r="AW342" s="3">
        <v>0</v>
      </c>
    </row>
    <row r="343" spans="1:49" s="13" customFormat="1">
      <c r="A343">
        <v>1</v>
      </c>
      <c r="B343" t="s">
        <v>396</v>
      </c>
      <c r="C343">
        <v>7</v>
      </c>
      <c r="D343" t="s">
        <v>683</v>
      </c>
      <c r="E343" s="3">
        <v>1.3444022568828</v>
      </c>
      <c r="F343" s="3">
        <v>1.8983262795033</v>
      </c>
      <c r="G343" s="3">
        <v>1.9408203441494001</v>
      </c>
      <c r="H343" s="3">
        <v>2.2651201948836999</v>
      </c>
      <c r="I343" s="3">
        <v>0.88565356935829997</v>
      </c>
      <c r="J343" s="3">
        <v>1.2709331335914</v>
      </c>
      <c r="K343" s="3">
        <v>-0.220676045913</v>
      </c>
      <c r="L343" s="3">
        <v>0.40081437880139997</v>
      </c>
      <c r="M343" s="3">
        <v>0.58732093204180003</v>
      </c>
      <c r="N343" s="3">
        <v>0.7482178647876</v>
      </c>
      <c r="O343" s="3">
        <v>1.8273429225690001</v>
      </c>
      <c r="P343" s="3">
        <v>0.48944018670669998</v>
      </c>
      <c r="Q343" s="3">
        <v>-2.1663515890373</v>
      </c>
      <c r="R343" s="3">
        <v>2.8422375253651002</v>
      </c>
      <c r="S343" s="3">
        <v>3.9578831084415</v>
      </c>
      <c r="T343" s="3">
        <v>5.6188527358649001</v>
      </c>
      <c r="U343" s="3">
        <v>3.6388260224994</v>
      </c>
      <c r="V343" s="3">
        <v>4.3818857490846002</v>
      </c>
      <c r="W343" s="3">
        <v>-1.0090867658277001</v>
      </c>
      <c r="X343" s="3">
        <v>2.1423264810746998</v>
      </c>
      <c r="Y343" s="3">
        <v>-5.0996065272996001</v>
      </c>
      <c r="Z343" s="3">
        <v>-3.6687970693968999</v>
      </c>
      <c r="AA343" s="3">
        <v>-0.33745179704490003</v>
      </c>
      <c r="AB343" s="3">
        <v>-1.8564635512408001</v>
      </c>
      <c r="AC343" s="3">
        <v>-3.3307473387519</v>
      </c>
      <c r="AD343" s="3">
        <v>-2.9579705009812001</v>
      </c>
      <c r="AE343" s="3">
        <v>0.70136392757910004</v>
      </c>
      <c r="AF343" s="3">
        <v>-2.3885213216236001</v>
      </c>
      <c r="AG343" s="3">
        <v>0.91089149576340001</v>
      </c>
      <c r="AH343" s="3">
        <v>0.37150605036340001</v>
      </c>
      <c r="AI343" s="3">
        <v>-1.4761865372287</v>
      </c>
      <c r="AJ343" s="3">
        <v>-0.73570693553660005</v>
      </c>
      <c r="AK343" s="3">
        <v>1.3448394826931001</v>
      </c>
      <c r="AL343" s="3">
        <v>2.0096653238492999</v>
      </c>
      <c r="AM343" s="3">
        <v>1.0548552866339</v>
      </c>
      <c r="AN343" s="3">
        <v>-1.9394188717509</v>
      </c>
      <c r="AO343" s="3">
        <v>-3.8248272213268999</v>
      </c>
      <c r="AP343" s="3">
        <v>0.1257821147505</v>
      </c>
      <c r="AQ343" s="3">
        <v>-1.4685553579971</v>
      </c>
      <c r="AR343" s="3">
        <v>0.32281376796209998</v>
      </c>
      <c r="AS343" s="3">
        <v>1.9805882324120001</v>
      </c>
      <c r="AT343" s="3">
        <v>0.75214230207959998</v>
      </c>
      <c r="AU343" s="3">
        <v>-0.64847959380499998</v>
      </c>
      <c r="AV343" s="3">
        <v>-0.94008671039729996</v>
      </c>
      <c r="AW343" s="3">
        <v>-0.22</v>
      </c>
    </row>
    <row r="344" spans="1:49" s="13" customFormat="1">
      <c r="A344">
        <v>2</v>
      </c>
      <c r="B344" t="s">
        <v>398</v>
      </c>
      <c r="C344">
        <v>701</v>
      </c>
      <c r="D344" t="s">
        <v>684</v>
      </c>
      <c r="E344" s="3">
        <v>1.3894297683311001</v>
      </c>
      <c r="F344" s="3">
        <v>3.54891215252E-2</v>
      </c>
      <c r="G344" s="3">
        <v>-0.21931711337400001</v>
      </c>
      <c r="H344" s="3">
        <v>-0.36097802072320001</v>
      </c>
      <c r="I344" s="3">
        <v>9.6961310519900007E-2</v>
      </c>
      <c r="J344" s="3">
        <v>0.18305313912519999</v>
      </c>
      <c r="K344" s="3">
        <v>0.8580610828495</v>
      </c>
      <c r="L344" s="3">
        <v>0.13079844415940001</v>
      </c>
      <c r="M344" s="3">
        <v>3.3501184614383002</v>
      </c>
      <c r="N344" s="3">
        <v>0.945026742473</v>
      </c>
      <c r="O344" s="3">
        <v>0.85752958695820003</v>
      </c>
      <c r="P344" s="3">
        <v>0.93496506542089997</v>
      </c>
      <c r="Q344" s="3">
        <v>0.51468492931260001</v>
      </c>
      <c r="R344" s="3">
        <v>-0.10438020432</v>
      </c>
      <c r="S344" s="3">
        <v>1.8507056047348001</v>
      </c>
      <c r="T344" s="3">
        <v>1.9220615565657999</v>
      </c>
      <c r="U344" s="3">
        <v>1.7468741421639</v>
      </c>
      <c r="V344" s="3">
        <v>2.4017191284459001</v>
      </c>
      <c r="W344" s="3">
        <v>-2.7186290573738998</v>
      </c>
      <c r="X344" s="3">
        <v>-2.7214180723688002</v>
      </c>
      <c r="Y344" s="3">
        <v>-2.2164505005117001</v>
      </c>
      <c r="Z344" s="3">
        <v>-0.88763561487580001</v>
      </c>
      <c r="AA344" s="3">
        <v>-2.5710084233709001</v>
      </c>
      <c r="AB344" s="3">
        <v>-1.3102510255605999</v>
      </c>
      <c r="AC344" s="3">
        <v>-5.6859572356342003</v>
      </c>
      <c r="AD344" s="3">
        <v>2.6584744521999999E-2</v>
      </c>
      <c r="AE344" s="3">
        <v>-2.8544215445785999</v>
      </c>
      <c r="AF344" s="3">
        <v>-0.7773445354306</v>
      </c>
      <c r="AG344" s="3">
        <v>0.6394600019858</v>
      </c>
      <c r="AH344" s="3">
        <v>0.44762465030249998</v>
      </c>
      <c r="AI344" s="3">
        <v>-0.70664504157289998</v>
      </c>
      <c r="AJ344" s="3">
        <v>-0.53507462759860003</v>
      </c>
      <c r="AK344" s="3">
        <v>1.1835192738722999</v>
      </c>
      <c r="AL344" s="3">
        <v>-0.20331280367999999</v>
      </c>
      <c r="AM344" s="3">
        <v>0.54936000272700003</v>
      </c>
      <c r="AN344" s="3">
        <v>-2.3596046146949998</v>
      </c>
      <c r="AO344" s="3">
        <v>-1.6194431901252999</v>
      </c>
      <c r="AP344" s="3">
        <v>-0.9022417878465</v>
      </c>
      <c r="AQ344" s="3">
        <v>-1.9699274490628</v>
      </c>
      <c r="AR344" s="3">
        <v>-0.85333343791070004</v>
      </c>
      <c r="AS344" s="3">
        <v>2.0390724108773002</v>
      </c>
      <c r="AT344" s="3">
        <v>2.7113672846962</v>
      </c>
      <c r="AU344" s="3">
        <v>0.28832228868699999</v>
      </c>
      <c r="AV344" s="3">
        <v>-0.72474153180519996</v>
      </c>
      <c r="AW344" s="3">
        <v>-0.28999999999999998</v>
      </c>
    </row>
    <row r="345" spans="1:49" s="13" customFormat="1">
      <c r="A345">
        <v>3</v>
      </c>
      <c r="B345" t="s">
        <v>400</v>
      </c>
      <c r="C345">
        <v>70101</v>
      </c>
      <c r="D345" t="s">
        <v>685</v>
      </c>
      <c r="E345" s="3">
        <v>1.4668760246325001</v>
      </c>
      <c r="F345" s="3">
        <v>-9.81129138555E-2</v>
      </c>
      <c r="G345" s="3">
        <v>-0.3158455110526</v>
      </c>
      <c r="H345" s="3">
        <v>-0.37282075825200001</v>
      </c>
      <c r="I345" s="3">
        <v>0.1206840270919</v>
      </c>
      <c r="J345" s="3">
        <v>0.16505611832209999</v>
      </c>
      <c r="K345" s="3">
        <v>0.90595158852150004</v>
      </c>
      <c r="L345" s="3">
        <v>0.1110724718597</v>
      </c>
      <c r="M345" s="3">
        <v>3.6322937763337002</v>
      </c>
      <c r="N345" s="3">
        <v>0.85214541968309998</v>
      </c>
      <c r="O345" s="3">
        <v>0.84962707113489999</v>
      </c>
      <c r="P345" s="3">
        <v>0.75260908983270003</v>
      </c>
      <c r="Q345" s="3">
        <v>0.48352005320000002</v>
      </c>
      <c r="R345" s="3">
        <v>-0.16645329958589999</v>
      </c>
      <c r="S345" s="3">
        <v>1.9169847719066999</v>
      </c>
      <c r="T345" s="3">
        <v>2.0537374691752999</v>
      </c>
      <c r="U345" s="3">
        <v>1.8871587592254999</v>
      </c>
      <c r="V345" s="3">
        <v>2.6092780244009002</v>
      </c>
      <c r="W345" s="3">
        <v>-2.9302163130199999</v>
      </c>
      <c r="X345" s="3">
        <v>-2.7938476059253001</v>
      </c>
      <c r="Y345" s="3">
        <v>-2.4128187116147002</v>
      </c>
      <c r="Z345" s="3">
        <v>-1.0043750386521999</v>
      </c>
      <c r="AA345" s="3">
        <v>-2.8499668563134</v>
      </c>
      <c r="AB345" s="3">
        <v>-1.2841365405589</v>
      </c>
      <c r="AC345" s="3">
        <v>-6.0394483272709998</v>
      </c>
      <c r="AD345" s="3">
        <v>2.45355828853E-2</v>
      </c>
      <c r="AE345" s="3">
        <v>-3.0298360823612001</v>
      </c>
      <c r="AF345" s="3">
        <v>-0.78329422858260001</v>
      </c>
      <c r="AG345" s="3">
        <v>0.78472539042370004</v>
      </c>
      <c r="AH345" s="3">
        <v>0.51767153977900005</v>
      </c>
      <c r="AI345" s="3">
        <v>-0.67324992994879995</v>
      </c>
      <c r="AJ345" s="3">
        <v>-0.57229999523560005</v>
      </c>
      <c r="AK345" s="3">
        <v>1.3787374000879999</v>
      </c>
      <c r="AL345" s="3">
        <v>-0.1832556719772</v>
      </c>
      <c r="AM345" s="3">
        <v>0.68049354014840002</v>
      </c>
      <c r="AN345" s="3">
        <v>-2.3941068104694998</v>
      </c>
      <c r="AO345" s="3">
        <v>-1.6824885373695</v>
      </c>
      <c r="AP345" s="3">
        <v>-0.95365562047929997</v>
      </c>
      <c r="AQ345" s="3">
        <v>-2.0649901204030998</v>
      </c>
      <c r="AR345" s="3">
        <v>-0.85382356154310002</v>
      </c>
      <c r="AS345" s="3">
        <v>2.3792361517415999</v>
      </c>
      <c r="AT345" s="3">
        <v>3.0532346235579002</v>
      </c>
      <c r="AU345" s="3">
        <v>0.44819267354260001</v>
      </c>
      <c r="AV345" s="3">
        <v>-0.64748870838130002</v>
      </c>
      <c r="AW345" s="3">
        <v>-0.37</v>
      </c>
    </row>
    <row r="346" spans="1:49" s="13" customFormat="1">
      <c r="A346">
        <v>4</v>
      </c>
      <c r="B346" t="s">
        <v>402</v>
      </c>
      <c r="C346">
        <v>7010101</v>
      </c>
      <c r="D346" t="s">
        <v>686</v>
      </c>
      <c r="E346" s="3">
        <v>1.4668760246325001</v>
      </c>
      <c r="F346" s="3">
        <v>-9.81129138555E-2</v>
      </c>
      <c r="G346" s="3">
        <v>-0.3158455110526</v>
      </c>
      <c r="H346" s="3">
        <v>-0.37282075825200001</v>
      </c>
      <c r="I346" s="3">
        <v>0.1206840270919</v>
      </c>
      <c r="J346" s="3">
        <v>0.16505611832209999</v>
      </c>
      <c r="K346" s="3">
        <v>0.90595158852150004</v>
      </c>
      <c r="L346" s="3">
        <v>0.1110724718597</v>
      </c>
      <c r="M346" s="3">
        <v>3.6322937763337002</v>
      </c>
      <c r="N346" s="3">
        <v>0.85214541968309998</v>
      </c>
      <c r="O346" s="3">
        <v>0.84962707113489999</v>
      </c>
      <c r="P346" s="3">
        <v>0.75260908983270003</v>
      </c>
      <c r="Q346" s="3">
        <v>0.48352005320000002</v>
      </c>
      <c r="R346" s="3">
        <v>-0.16645329958589999</v>
      </c>
      <c r="S346" s="3">
        <v>1.9169847719066999</v>
      </c>
      <c r="T346" s="3">
        <v>2.0537374691752999</v>
      </c>
      <c r="U346" s="3">
        <v>1.8871587592254999</v>
      </c>
      <c r="V346" s="3">
        <v>2.6092780244009002</v>
      </c>
      <c r="W346" s="3">
        <v>-2.9302163130199999</v>
      </c>
      <c r="X346" s="3">
        <v>-2.7938476059253001</v>
      </c>
      <c r="Y346" s="3">
        <v>-2.4128187116147002</v>
      </c>
      <c r="Z346" s="3">
        <v>-1.0043750386521999</v>
      </c>
      <c r="AA346" s="3">
        <v>-2.8499668563134</v>
      </c>
      <c r="AB346" s="3">
        <v>-1.2841365405589</v>
      </c>
      <c r="AC346" s="3">
        <v>-6.0394483272709998</v>
      </c>
      <c r="AD346" s="3">
        <v>2.45355828853E-2</v>
      </c>
      <c r="AE346" s="3">
        <v>-3.0298360823612001</v>
      </c>
      <c r="AF346" s="3">
        <v>-0.78329422858260001</v>
      </c>
      <c r="AG346" s="3">
        <v>0.78472539042370004</v>
      </c>
      <c r="AH346" s="3">
        <v>0.51767153977900005</v>
      </c>
      <c r="AI346" s="3">
        <v>-0.67324992994879995</v>
      </c>
      <c r="AJ346" s="3">
        <v>-0.57229999523560005</v>
      </c>
      <c r="AK346" s="3">
        <v>1.3787374000879999</v>
      </c>
      <c r="AL346" s="3">
        <v>-0.1832556719772</v>
      </c>
      <c r="AM346" s="3">
        <v>0.68049354014840002</v>
      </c>
      <c r="AN346" s="3">
        <v>-2.3941068104694998</v>
      </c>
      <c r="AO346" s="3">
        <v>-1.6824885373695</v>
      </c>
      <c r="AP346" s="3">
        <v>-0.95365562047929997</v>
      </c>
      <c r="AQ346" s="3">
        <v>-2.0649901204030998</v>
      </c>
      <c r="AR346" s="3">
        <v>-0.85382356154310002</v>
      </c>
      <c r="AS346" s="3">
        <v>2.3792361517415999</v>
      </c>
      <c r="AT346" s="3">
        <v>3.0532346235579002</v>
      </c>
      <c r="AU346" s="3">
        <v>0.44819267354260001</v>
      </c>
      <c r="AV346" s="3">
        <v>-0.64748870838130002</v>
      </c>
      <c r="AW346" s="3">
        <v>-0.37</v>
      </c>
    </row>
    <row r="347" spans="1:49" s="13" customFormat="1">
      <c r="A347">
        <v>5</v>
      </c>
      <c r="B347" t="s">
        <v>404</v>
      </c>
      <c r="C347">
        <v>701010101</v>
      </c>
      <c r="D347" t="s">
        <v>686</v>
      </c>
      <c r="E347" s="3">
        <v>1.4668760246325001</v>
      </c>
      <c r="F347" s="3">
        <v>-9.81129138555E-2</v>
      </c>
      <c r="G347" s="3">
        <v>-0.3158455110526</v>
      </c>
      <c r="H347" s="3">
        <v>-0.37282075825200001</v>
      </c>
      <c r="I347" s="3">
        <v>0.1206840270919</v>
      </c>
      <c r="J347" s="3">
        <v>0.16505611832209999</v>
      </c>
      <c r="K347" s="3">
        <v>0.90595158852150004</v>
      </c>
      <c r="L347" s="3">
        <v>0.1110724718597</v>
      </c>
      <c r="M347" s="3">
        <v>3.6322937763337002</v>
      </c>
      <c r="N347" s="3">
        <v>0.85214541968309998</v>
      </c>
      <c r="O347" s="3">
        <v>0.84962707113489999</v>
      </c>
      <c r="P347" s="3">
        <v>0.75260908983270003</v>
      </c>
      <c r="Q347" s="3">
        <v>0.48352005320000002</v>
      </c>
      <c r="R347" s="3">
        <v>-0.16645329958589999</v>
      </c>
      <c r="S347" s="3">
        <v>1.9169847719066999</v>
      </c>
      <c r="T347" s="3">
        <v>2.0537374691752999</v>
      </c>
      <c r="U347" s="3">
        <v>1.8871587592254999</v>
      </c>
      <c r="V347" s="3">
        <v>2.6092780244009002</v>
      </c>
      <c r="W347" s="3">
        <v>-2.9302163130199999</v>
      </c>
      <c r="X347" s="3">
        <v>-2.7938476059253001</v>
      </c>
      <c r="Y347" s="3">
        <v>-2.4128187116147002</v>
      </c>
      <c r="Z347" s="3">
        <v>-1.0043750386521999</v>
      </c>
      <c r="AA347" s="3">
        <v>-2.8499668563134</v>
      </c>
      <c r="AB347" s="3">
        <v>-1.2841365405589</v>
      </c>
      <c r="AC347" s="3">
        <v>-6.0394483272709998</v>
      </c>
      <c r="AD347" s="3">
        <v>2.45355828853E-2</v>
      </c>
      <c r="AE347" s="3">
        <v>-3.0298360823612001</v>
      </c>
      <c r="AF347" s="3">
        <v>-0.78329422858260001</v>
      </c>
      <c r="AG347" s="3">
        <v>0.78472539042370004</v>
      </c>
      <c r="AH347" s="3">
        <v>0.51767153977900005</v>
      </c>
      <c r="AI347" s="3">
        <v>-0.67324992994879995</v>
      </c>
      <c r="AJ347" s="3">
        <v>-0.57229999523560005</v>
      </c>
      <c r="AK347" s="3">
        <v>1.3787374000879999</v>
      </c>
      <c r="AL347" s="3">
        <v>-0.1832556719772</v>
      </c>
      <c r="AM347" s="3">
        <v>0.68049354014840002</v>
      </c>
      <c r="AN347" s="3">
        <v>-2.3941068104694998</v>
      </c>
      <c r="AO347" s="3">
        <v>-1.6824885373695</v>
      </c>
      <c r="AP347" s="3">
        <v>-0.95365562047929997</v>
      </c>
      <c r="AQ347" s="3">
        <v>-2.0649901204030998</v>
      </c>
      <c r="AR347" s="3">
        <v>-0.85382356154310002</v>
      </c>
      <c r="AS347" s="3">
        <v>2.3792361517415999</v>
      </c>
      <c r="AT347" s="3">
        <v>3.0532346235579002</v>
      </c>
      <c r="AU347" s="3">
        <v>0.44819267354260001</v>
      </c>
      <c r="AV347" s="3">
        <v>-0.64748870838130002</v>
      </c>
      <c r="AW347" s="3">
        <v>-0.37</v>
      </c>
    </row>
    <row r="348" spans="1:49" s="13" customFormat="1">
      <c r="A348">
        <v>3</v>
      </c>
      <c r="B348" t="s">
        <v>400</v>
      </c>
      <c r="C348">
        <v>70102</v>
      </c>
      <c r="D348" t="s">
        <v>687</v>
      </c>
      <c r="E348" s="3">
        <v>0.53765842037120004</v>
      </c>
      <c r="F348" s="3">
        <v>1.4478629383735999</v>
      </c>
      <c r="G348" s="3">
        <v>0.32720285879450001</v>
      </c>
      <c r="H348" s="3">
        <v>-0.4256690226157</v>
      </c>
      <c r="I348" s="3">
        <v>-0.60086426314200003</v>
      </c>
      <c r="J348" s="3">
        <v>0.4533119961364</v>
      </c>
      <c r="K348" s="3">
        <v>3.4581800705599998E-2</v>
      </c>
      <c r="L348" s="3">
        <v>0.68532629929550004</v>
      </c>
      <c r="M348" s="3">
        <v>-0.70628811808530001</v>
      </c>
      <c r="N348" s="3">
        <v>1.5217026031784999</v>
      </c>
      <c r="O348" s="3">
        <v>0.48694479102810001</v>
      </c>
      <c r="P348" s="3">
        <v>4.3582348053785003</v>
      </c>
      <c r="Q348" s="3">
        <v>-0.32276894322650002</v>
      </c>
      <c r="R348" s="3">
        <v>1.6042909151018001</v>
      </c>
      <c r="S348" s="3">
        <v>1.7963292955611001</v>
      </c>
      <c r="T348" s="3">
        <v>1.5736484936074999</v>
      </c>
      <c r="U348" s="3">
        <v>-4.3258394550699998E-2</v>
      </c>
      <c r="V348" s="3">
        <v>0.26051963912539999</v>
      </c>
      <c r="W348" s="3">
        <v>-0.30224487721490001</v>
      </c>
      <c r="X348" s="3">
        <v>-2.4792613604657001</v>
      </c>
      <c r="Y348" s="3">
        <v>0.41721004288320002</v>
      </c>
      <c r="Z348" s="3">
        <v>0.73707486340969997</v>
      </c>
      <c r="AA348" s="3">
        <v>0.38381878337969999</v>
      </c>
      <c r="AB348" s="3">
        <v>-1.3881823789968</v>
      </c>
      <c r="AC348" s="3">
        <v>-2.8270089095292001</v>
      </c>
      <c r="AD348" s="3">
        <v>0.4737436548317</v>
      </c>
      <c r="AE348" s="3">
        <v>-0.55385554660320002</v>
      </c>
      <c r="AF348" s="3">
        <v>-0.74086678788500004</v>
      </c>
      <c r="AG348" s="3">
        <v>-0.79621315413890004</v>
      </c>
      <c r="AH348" s="3">
        <v>-0.1754992734444</v>
      </c>
      <c r="AI348" s="3">
        <v>-0.63865851918829997</v>
      </c>
      <c r="AJ348" s="3">
        <v>-0.25509674832559998</v>
      </c>
      <c r="AK348" s="3">
        <v>-0.52622840136100002</v>
      </c>
      <c r="AL348" s="3">
        <v>-0.78563633634719998</v>
      </c>
      <c r="AM348" s="3">
        <v>-9.6564454497199997E-2</v>
      </c>
      <c r="AN348" s="3">
        <v>-1.9503538779294001</v>
      </c>
      <c r="AO348" s="3">
        <v>-1.3172811124381001</v>
      </c>
      <c r="AP348" s="3">
        <v>-0.3236199979419</v>
      </c>
      <c r="AQ348" s="3">
        <v>-0.52053895937960004</v>
      </c>
      <c r="AR348" s="3">
        <v>-0.69220515491779999</v>
      </c>
      <c r="AS348" s="3">
        <v>-1.6049880747751</v>
      </c>
      <c r="AT348" s="3">
        <v>-0.91199812451969997</v>
      </c>
      <c r="AU348" s="3">
        <v>-1.6997307847076</v>
      </c>
      <c r="AV348" s="3">
        <v>-1.9023355761981</v>
      </c>
      <c r="AW348" s="3">
        <v>1.1399999999999999</v>
      </c>
    </row>
    <row r="349" spans="1:49" s="13" customFormat="1">
      <c r="A349">
        <v>4</v>
      </c>
      <c r="B349" t="s">
        <v>402</v>
      </c>
      <c r="C349">
        <v>7010201</v>
      </c>
      <c r="D349" t="s">
        <v>687</v>
      </c>
      <c r="E349" s="3">
        <v>0.53765842037120004</v>
      </c>
      <c r="F349" s="3">
        <v>1.4478629383735999</v>
      </c>
      <c r="G349" s="3">
        <v>0.32720285879450001</v>
      </c>
      <c r="H349" s="3">
        <v>-0.4256690226157</v>
      </c>
      <c r="I349" s="3">
        <v>-0.60086426314200003</v>
      </c>
      <c r="J349" s="3">
        <v>0.4533119961364</v>
      </c>
      <c r="K349" s="3">
        <v>3.4581800705599998E-2</v>
      </c>
      <c r="L349" s="3">
        <v>0.68532629929550004</v>
      </c>
      <c r="M349" s="3">
        <v>-0.70628811808530001</v>
      </c>
      <c r="N349" s="3">
        <v>1.5217026031784999</v>
      </c>
      <c r="O349" s="3">
        <v>0.48694479102810001</v>
      </c>
      <c r="P349" s="3">
        <v>4.3582348053785003</v>
      </c>
      <c r="Q349" s="3">
        <v>-0.32276894322650002</v>
      </c>
      <c r="R349" s="3">
        <v>1.6042909151018001</v>
      </c>
      <c r="S349" s="3">
        <v>1.7963292955611001</v>
      </c>
      <c r="T349" s="3">
        <v>1.5736484936074999</v>
      </c>
      <c r="U349" s="3">
        <v>-4.3258394550699998E-2</v>
      </c>
      <c r="V349" s="3">
        <v>0.26051963912539999</v>
      </c>
      <c r="W349" s="3">
        <v>-0.30224487721490001</v>
      </c>
      <c r="X349" s="3">
        <v>-2.4792613604657001</v>
      </c>
      <c r="Y349" s="3">
        <v>0.41721004288320002</v>
      </c>
      <c r="Z349" s="3">
        <v>0.73707486340969997</v>
      </c>
      <c r="AA349" s="3">
        <v>0.38381878337969999</v>
      </c>
      <c r="AB349" s="3">
        <v>-1.3881823789968</v>
      </c>
      <c r="AC349" s="3">
        <v>-2.8270089095292001</v>
      </c>
      <c r="AD349" s="3">
        <v>0.4737436548317</v>
      </c>
      <c r="AE349" s="3">
        <v>-0.55385554660320002</v>
      </c>
      <c r="AF349" s="3">
        <v>-0.74086678788500004</v>
      </c>
      <c r="AG349" s="3">
        <v>-0.79621315413890004</v>
      </c>
      <c r="AH349" s="3">
        <v>-0.1754992734444</v>
      </c>
      <c r="AI349" s="3">
        <v>-0.63865851918829997</v>
      </c>
      <c r="AJ349" s="3">
        <v>-0.25509674832559998</v>
      </c>
      <c r="AK349" s="3">
        <v>-0.52622840136100002</v>
      </c>
      <c r="AL349" s="3">
        <v>-0.78563633634719998</v>
      </c>
      <c r="AM349" s="3">
        <v>-9.6564454497199997E-2</v>
      </c>
      <c r="AN349" s="3">
        <v>-1.9503538779294001</v>
      </c>
      <c r="AO349" s="3">
        <v>-1.3172811124381001</v>
      </c>
      <c r="AP349" s="3">
        <v>-0.3236199979419</v>
      </c>
      <c r="AQ349" s="3">
        <v>-0.52053895937960004</v>
      </c>
      <c r="AR349" s="3">
        <v>-0.69220515491779999</v>
      </c>
      <c r="AS349" s="3">
        <v>-1.6049880747751</v>
      </c>
      <c r="AT349" s="3">
        <v>-0.91199812451969997</v>
      </c>
      <c r="AU349" s="3">
        <v>-1.6997307847076</v>
      </c>
      <c r="AV349" s="3">
        <v>-1.9023355761981</v>
      </c>
      <c r="AW349" s="3">
        <v>1.1399999999999999</v>
      </c>
    </row>
    <row r="350" spans="1:49" s="13" customFormat="1">
      <c r="A350">
        <v>5</v>
      </c>
      <c r="B350" t="s">
        <v>404</v>
      </c>
      <c r="C350">
        <v>701020101</v>
      </c>
      <c r="D350" t="s">
        <v>687</v>
      </c>
      <c r="E350" s="3">
        <v>0.53765842037120004</v>
      </c>
      <c r="F350" s="3">
        <v>1.4478629383735999</v>
      </c>
      <c r="G350" s="3">
        <v>0.32720285879450001</v>
      </c>
      <c r="H350" s="3">
        <v>-0.4256690226157</v>
      </c>
      <c r="I350" s="3">
        <v>-0.60086426314200003</v>
      </c>
      <c r="J350" s="3">
        <v>0.4533119961364</v>
      </c>
      <c r="K350" s="3">
        <v>3.4581800705599998E-2</v>
      </c>
      <c r="L350" s="3">
        <v>0.68532629929550004</v>
      </c>
      <c r="M350" s="3">
        <v>-0.70628811808530001</v>
      </c>
      <c r="N350" s="3">
        <v>1.5217026031784999</v>
      </c>
      <c r="O350" s="3">
        <v>0.48694479102810001</v>
      </c>
      <c r="P350" s="3">
        <v>4.3582348053785003</v>
      </c>
      <c r="Q350" s="3">
        <v>-0.32276894322650002</v>
      </c>
      <c r="R350" s="3">
        <v>1.6042909151018001</v>
      </c>
      <c r="S350" s="3">
        <v>1.7963292955611001</v>
      </c>
      <c r="T350" s="3">
        <v>1.5736484936074999</v>
      </c>
      <c r="U350" s="3">
        <v>-4.3258394550699998E-2</v>
      </c>
      <c r="V350" s="3">
        <v>0.26051963912539999</v>
      </c>
      <c r="W350" s="3">
        <v>-0.30224487721490001</v>
      </c>
      <c r="X350" s="3">
        <v>-2.4792613604657001</v>
      </c>
      <c r="Y350" s="3">
        <v>0.41721004288320002</v>
      </c>
      <c r="Z350" s="3">
        <v>0.73707486340969997</v>
      </c>
      <c r="AA350" s="3">
        <v>0.38381878337969999</v>
      </c>
      <c r="AB350" s="3">
        <v>-1.3881823789968</v>
      </c>
      <c r="AC350" s="3">
        <v>-2.8270089095292001</v>
      </c>
      <c r="AD350" s="3">
        <v>0.4737436548317</v>
      </c>
      <c r="AE350" s="3">
        <v>-0.55385554660320002</v>
      </c>
      <c r="AF350" s="3">
        <v>-0.74086678788500004</v>
      </c>
      <c r="AG350" s="3">
        <v>-0.79621315413890004</v>
      </c>
      <c r="AH350" s="3">
        <v>-0.1754992734444</v>
      </c>
      <c r="AI350" s="3">
        <v>-0.63865851918829997</v>
      </c>
      <c r="AJ350" s="3">
        <v>-0.25509674832559998</v>
      </c>
      <c r="AK350" s="3">
        <v>-0.52622840136100002</v>
      </c>
      <c r="AL350" s="3">
        <v>-0.78563633634719998</v>
      </c>
      <c r="AM350" s="3">
        <v>-9.6564454497199997E-2</v>
      </c>
      <c r="AN350" s="3">
        <v>-1.9503538779294001</v>
      </c>
      <c r="AO350" s="3">
        <v>-1.3172811124381001</v>
      </c>
      <c r="AP350" s="3">
        <v>-0.3236199979419</v>
      </c>
      <c r="AQ350" s="3">
        <v>-0.52053895937960004</v>
      </c>
      <c r="AR350" s="3">
        <v>-0.69220515491779999</v>
      </c>
      <c r="AS350" s="3">
        <v>-1.6049880747751</v>
      </c>
      <c r="AT350" s="3">
        <v>-0.91199812451969997</v>
      </c>
      <c r="AU350" s="3">
        <v>-1.6997307847076</v>
      </c>
      <c r="AV350" s="3">
        <v>-1.9023355761981</v>
      </c>
      <c r="AW350" s="3">
        <v>1.1399999999999999</v>
      </c>
    </row>
    <row r="351" spans="1:49" s="13" customFormat="1">
      <c r="A351">
        <v>3</v>
      </c>
      <c r="B351" t="s">
        <v>400</v>
      </c>
      <c r="C351">
        <v>70103</v>
      </c>
      <c r="D351" t="s">
        <v>688</v>
      </c>
      <c r="E351" s="3">
        <v>0.57764573212899994</v>
      </c>
      <c r="F351" s="3">
        <v>1.6351955011854999</v>
      </c>
      <c r="G351" s="3">
        <v>2.1282797946118999</v>
      </c>
      <c r="H351" s="3">
        <v>0.26108826230999999</v>
      </c>
      <c r="I351" s="3">
        <v>0.9925176645521</v>
      </c>
      <c r="J351" s="3">
        <v>0.1769502728381</v>
      </c>
      <c r="K351" s="3">
        <v>1.1450248806656</v>
      </c>
      <c r="L351" s="3">
        <v>-0.52169544064749995</v>
      </c>
      <c r="M351" s="3">
        <v>2.9842546753599999</v>
      </c>
      <c r="N351" s="3">
        <v>3.0726785487070001</v>
      </c>
      <c r="O351" s="3">
        <v>2.0491278148998</v>
      </c>
      <c r="P351" s="3">
        <v>-0.49184704842959998</v>
      </c>
      <c r="Q351" s="3">
        <v>3.7712157508797999</v>
      </c>
      <c r="R351" s="3">
        <v>-1.9594046123805999</v>
      </c>
      <c r="S351" s="3">
        <v>-0.455516368309</v>
      </c>
      <c r="T351" s="3">
        <v>-2.1578333091772</v>
      </c>
      <c r="U351" s="3">
        <v>0.95493665493260005</v>
      </c>
      <c r="V351" s="3">
        <v>-0.24097792264930001</v>
      </c>
      <c r="W351" s="3">
        <v>-0.42714104405199999</v>
      </c>
      <c r="X351" s="3">
        <v>-0.47514392526929999</v>
      </c>
      <c r="Y351" s="3">
        <v>-1.3701488131749999</v>
      </c>
      <c r="Z351" s="3">
        <v>-0.66052340323600001</v>
      </c>
      <c r="AA351" s="3">
        <v>0.25968675942519998</v>
      </c>
      <c r="AB351" s="3">
        <v>-2.0726878581096999</v>
      </c>
      <c r="AC351" s="3">
        <v>-0.120013803234</v>
      </c>
      <c r="AD351" s="3">
        <v>-1.0685309723997001</v>
      </c>
      <c r="AE351" s="3">
        <v>-2.7059580954325999</v>
      </c>
      <c r="AF351" s="3">
        <v>-0.6649899460573</v>
      </c>
      <c r="AG351" s="3">
        <v>-0.62359464559660005</v>
      </c>
      <c r="AH351" s="3">
        <v>-0.3868064504416</v>
      </c>
      <c r="AI351" s="3">
        <v>-2.1025411752018002</v>
      </c>
      <c r="AJ351" s="3">
        <v>6.5620161902299995E-2</v>
      </c>
      <c r="AK351" s="3">
        <v>-1.2720050477186999</v>
      </c>
      <c r="AL351" s="3">
        <v>0.65120186291549997</v>
      </c>
      <c r="AM351" s="3">
        <v>-2.5773873936762999</v>
      </c>
      <c r="AN351" s="3">
        <v>-2.1736470887057999</v>
      </c>
      <c r="AO351" s="3">
        <v>-4.3182986623999997E-2</v>
      </c>
      <c r="AP351" s="3">
        <v>-0.55787720360839999</v>
      </c>
      <c r="AQ351" s="3">
        <v>-2.4051217436804002</v>
      </c>
      <c r="AR351" s="3">
        <v>-1.2894895880252999</v>
      </c>
      <c r="AS351" s="3">
        <v>-0.51749099054720005</v>
      </c>
      <c r="AT351" s="3">
        <v>-0.45854480778439999</v>
      </c>
      <c r="AU351" s="3">
        <v>-0.61517925459870004</v>
      </c>
      <c r="AV351" s="3">
        <v>-0.6243490859127</v>
      </c>
      <c r="AW351" s="3">
        <v>-0.7</v>
      </c>
    </row>
    <row r="352" spans="1:49" s="13" customFormat="1">
      <c r="A352">
        <v>4</v>
      </c>
      <c r="B352" t="s">
        <v>402</v>
      </c>
      <c r="C352">
        <v>7010301</v>
      </c>
      <c r="D352" t="s">
        <v>688</v>
      </c>
      <c r="E352" s="3">
        <v>0.57764573212899994</v>
      </c>
      <c r="F352" s="3">
        <v>1.6351955011854999</v>
      </c>
      <c r="G352" s="3">
        <v>2.1282797946118999</v>
      </c>
      <c r="H352" s="3">
        <v>0.26108826230999999</v>
      </c>
      <c r="I352" s="3">
        <v>0.9925176645521</v>
      </c>
      <c r="J352" s="3">
        <v>0.1769502728381</v>
      </c>
      <c r="K352" s="3">
        <v>1.1450248806656</v>
      </c>
      <c r="L352" s="3">
        <v>-0.52169544064749995</v>
      </c>
      <c r="M352" s="3">
        <v>2.9842546753599999</v>
      </c>
      <c r="N352" s="3">
        <v>3.0726785487070001</v>
      </c>
      <c r="O352" s="3">
        <v>2.0491278148998</v>
      </c>
      <c r="P352" s="3">
        <v>-0.49184704842959998</v>
      </c>
      <c r="Q352" s="3">
        <v>3.7712157508797999</v>
      </c>
      <c r="R352" s="3">
        <v>-1.9594046123805999</v>
      </c>
      <c r="S352" s="3">
        <v>-0.455516368309</v>
      </c>
      <c r="T352" s="3">
        <v>-2.1578333091772</v>
      </c>
      <c r="U352" s="3">
        <v>0.95493665493260005</v>
      </c>
      <c r="V352" s="3">
        <v>-0.24097792264930001</v>
      </c>
      <c r="W352" s="3">
        <v>-0.42714104405199999</v>
      </c>
      <c r="X352" s="3">
        <v>-0.47514392526929999</v>
      </c>
      <c r="Y352" s="3">
        <v>-1.3701488131749999</v>
      </c>
      <c r="Z352" s="3">
        <v>-0.66052340323600001</v>
      </c>
      <c r="AA352" s="3">
        <v>0.25968675942519998</v>
      </c>
      <c r="AB352" s="3">
        <v>-2.0726878581096999</v>
      </c>
      <c r="AC352" s="3">
        <v>-0.120013803234</v>
      </c>
      <c r="AD352" s="3">
        <v>-1.0685309723997001</v>
      </c>
      <c r="AE352" s="3">
        <v>-2.7059580954325999</v>
      </c>
      <c r="AF352" s="3">
        <v>-0.6649899460573</v>
      </c>
      <c r="AG352" s="3">
        <v>-0.62359464559660005</v>
      </c>
      <c r="AH352" s="3">
        <v>-0.3868064504416</v>
      </c>
      <c r="AI352" s="3">
        <v>-2.1025411752018002</v>
      </c>
      <c r="AJ352" s="3">
        <v>6.5620161902299995E-2</v>
      </c>
      <c r="AK352" s="3">
        <v>-1.2720050477186999</v>
      </c>
      <c r="AL352" s="3">
        <v>0.65120186291549997</v>
      </c>
      <c r="AM352" s="3">
        <v>-2.5773873936762999</v>
      </c>
      <c r="AN352" s="3">
        <v>-2.1736470887057999</v>
      </c>
      <c r="AO352" s="3">
        <v>-4.3182986623999997E-2</v>
      </c>
      <c r="AP352" s="3">
        <v>-0.55787720360839999</v>
      </c>
      <c r="AQ352" s="3">
        <v>-2.4051217436804002</v>
      </c>
      <c r="AR352" s="3">
        <v>-1.2894895880252999</v>
      </c>
      <c r="AS352" s="3">
        <v>-0.51749099054720005</v>
      </c>
      <c r="AT352" s="3">
        <v>-0.45854480778439999</v>
      </c>
      <c r="AU352" s="3">
        <v>-0.61517925459870004</v>
      </c>
      <c r="AV352" s="3">
        <v>-0.6243490859127</v>
      </c>
      <c r="AW352" s="3">
        <v>-0.7</v>
      </c>
    </row>
    <row r="353" spans="1:49" s="13" customFormat="1">
      <c r="A353">
        <v>5</v>
      </c>
      <c r="B353" t="s">
        <v>404</v>
      </c>
      <c r="C353">
        <v>701030101</v>
      </c>
      <c r="D353" t="s">
        <v>688</v>
      </c>
      <c r="E353" s="3">
        <v>0.57764573212899994</v>
      </c>
      <c r="F353" s="3">
        <v>1.6351955011854999</v>
      </c>
      <c r="G353" s="3">
        <v>2.1282797946118999</v>
      </c>
      <c r="H353" s="3">
        <v>0.26108826230999999</v>
      </c>
      <c r="I353" s="3">
        <v>0.9925176645521</v>
      </c>
      <c r="J353" s="3">
        <v>0.1769502728381</v>
      </c>
      <c r="K353" s="3">
        <v>1.1450248806656</v>
      </c>
      <c r="L353" s="3">
        <v>-0.52169544064749995</v>
      </c>
      <c r="M353" s="3">
        <v>2.9842546753599999</v>
      </c>
      <c r="N353" s="3">
        <v>3.0726785487070001</v>
      </c>
      <c r="O353" s="3">
        <v>2.0491278148998</v>
      </c>
      <c r="P353" s="3">
        <v>-0.49184704842959998</v>
      </c>
      <c r="Q353" s="3">
        <v>3.7712157508797999</v>
      </c>
      <c r="R353" s="3">
        <v>-1.9594046123805999</v>
      </c>
      <c r="S353" s="3">
        <v>-0.455516368309</v>
      </c>
      <c r="T353" s="3">
        <v>-2.1578333091772</v>
      </c>
      <c r="U353" s="3">
        <v>0.95493665493260005</v>
      </c>
      <c r="V353" s="3">
        <v>-0.24097792264930001</v>
      </c>
      <c r="W353" s="3">
        <v>-0.42714104405199999</v>
      </c>
      <c r="X353" s="3">
        <v>-0.47514392526929999</v>
      </c>
      <c r="Y353" s="3">
        <v>-1.3701488131749999</v>
      </c>
      <c r="Z353" s="3">
        <v>-0.66052340323600001</v>
      </c>
      <c r="AA353" s="3">
        <v>0.25968675942519998</v>
      </c>
      <c r="AB353" s="3">
        <v>-2.0726878581096999</v>
      </c>
      <c r="AC353" s="3">
        <v>-0.120013803234</v>
      </c>
      <c r="AD353" s="3">
        <v>-1.0685309723997001</v>
      </c>
      <c r="AE353" s="3">
        <v>-2.7059580954325999</v>
      </c>
      <c r="AF353" s="3">
        <v>-0.6649899460573</v>
      </c>
      <c r="AG353" s="3">
        <v>-0.62359464559660005</v>
      </c>
      <c r="AH353" s="3">
        <v>-0.3868064504416</v>
      </c>
      <c r="AI353" s="3">
        <v>-2.1025411752018002</v>
      </c>
      <c r="AJ353" s="3">
        <v>6.5620161902299995E-2</v>
      </c>
      <c r="AK353" s="3">
        <v>-1.2720050477186999</v>
      </c>
      <c r="AL353" s="3">
        <v>0.65120186291549997</v>
      </c>
      <c r="AM353" s="3">
        <v>-2.5773873936762999</v>
      </c>
      <c r="AN353" s="3">
        <v>-2.1736470887057999</v>
      </c>
      <c r="AO353" s="3">
        <v>-4.3182986623999997E-2</v>
      </c>
      <c r="AP353" s="3">
        <v>-0.55787720360839999</v>
      </c>
      <c r="AQ353" s="3">
        <v>-2.4051217436804002</v>
      </c>
      <c r="AR353" s="3">
        <v>-1.2894895880252999</v>
      </c>
      <c r="AS353" s="3">
        <v>-0.51749099054720005</v>
      </c>
      <c r="AT353" s="3">
        <v>-0.45854480778439999</v>
      </c>
      <c r="AU353" s="3">
        <v>-0.61517925459870004</v>
      </c>
      <c r="AV353" s="3">
        <v>-0.6243490859127</v>
      </c>
      <c r="AW353" s="3">
        <v>-0.7</v>
      </c>
    </row>
    <row r="354" spans="1:49" s="13" customFormat="1">
      <c r="A354">
        <v>2</v>
      </c>
      <c r="B354" t="s">
        <v>398</v>
      </c>
      <c r="C354">
        <v>702</v>
      </c>
      <c r="D354" t="s">
        <v>689</v>
      </c>
      <c r="E354" s="3">
        <v>2.7799364164871001</v>
      </c>
      <c r="F354" s="3">
        <v>3.9011212404463</v>
      </c>
      <c r="G354" s="3">
        <v>3.9681007532880002</v>
      </c>
      <c r="H354" s="3">
        <v>5.3503852772220002</v>
      </c>
      <c r="I354" s="3">
        <v>1.5326204805879999</v>
      </c>
      <c r="J354" s="3">
        <v>2.5928243451412998</v>
      </c>
      <c r="K354" s="3">
        <v>0.31977305819480001</v>
      </c>
      <c r="L354" s="3">
        <v>1.4744615850424001</v>
      </c>
      <c r="M354" s="3">
        <v>-0.83068448778269999</v>
      </c>
      <c r="N354" s="3">
        <v>-1.2088957691999999E-3</v>
      </c>
      <c r="O354" s="3">
        <v>0.78259653903710003</v>
      </c>
      <c r="P354" s="3">
        <v>1.5639163273447001</v>
      </c>
      <c r="Q354" s="3">
        <v>-3.3085247100714001</v>
      </c>
      <c r="R354" s="3">
        <v>5.0448068447044001</v>
      </c>
      <c r="S354" s="3">
        <v>6.2243960042469997</v>
      </c>
      <c r="T354" s="3">
        <v>8.4692083041842992</v>
      </c>
      <c r="U354" s="3">
        <v>3.3323119101579999</v>
      </c>
      <c r="V354" s="3">
        <v>6.1481712681597998</v>
      </c>
      <c r="W354" s="3">
        <v>-0.95135353798209998</v>
      </c>
      <c r="X354" s="3">
        <v>5.8783669425092002</v>
      </c>
      <c r="Y354" s="3">
        <v>-9.2175790426818995</v>
      </c>
      <c r="Z354" s="3">
        <v>-7.4459702670894004</v>
      </c>
      <c r="AA354" s="3">
        <v>-1.5036966702173</v>
      </c>
      <c r="AB354" s="3">
        <v>-2.1282514711552998</v>
      </c>
      <c r="AC354" s="3">
        <v>-1.9782901070283001</v>
      </c>
      <c r="AD354" s="3">
        <v>-6.8157643595303998</v>
      </c>
      <c r="AE354" s="3">
        <v>2.9861711143566998</v>
      </c>
      <c r="AF354" s="3">
        <v>-3.7789358767280001</v>
      </c>
      <c r="AG354" s="3">
        <v>0.60756222361199996</v>
      </c>
      <c r="AH354" s="3">
        <v>0.78492877565969998</v>
      </c>
      <c r="AI354" s="3">
        <v>-1.7392825823489</v>
      </c>
      <c r="AJ354" s="3">
        <v>-0.48409666078930003</v>
      </c>
      <c r="AK354" s="3">
        <v>4.3729592456496</v>
      </c>
      <c r="AL354" s="3">
        <v>3.8211950789278002</v>
      </c>
      <c r="AM354" s="3">
        <v>-0.43981830612610001</v>
      </c>
      <c r="AN354" s="3">
        <v>-2.6423625143443998</v>
      </c>
      <c r="AO354" s="3">
        <v>-4.7652549200883998</v>
      </c>
      <c r="AP354" s="3">
        <v>-1.3995114012401</v>
      </c>
      <c r="AQ354" s="3">
        <v>0.37537955457229999</v>
      </c>
      <c r="AR354" s="3">
        <v>1.0639160638917</v>
      </c>
      <c r="AS354" s="3">
        <v>2.0005245250882999</v>
      </c>
      <c r="AT354" s="3">
        <v>0.28483123048179998</v>
      </c>
      <c r="AU354" s="3">
        <v>-0.56730153131539995</v>
      </c>
      <c r="AV354" s="3">
        <v>-1.2991620364273</v>
      </c>
      <c r="AW354" s="3">
        <v>-0.52</v>
      </c>
    </row>
    <row r="355" spans="1:49" s="13" customFormat="1">
      <c r="A355">
        <v>3</v>
      </c>
      <c r="B355" t="s">
        <v>400</v>
      </c>
      <c r="C355">
        <v>70201</v>
      </c>
      <c r="D355" t="s">
        <v>690</v>
      </c>
      <c r="E355" s="3">
        <v>-0.28531009565479998</v>
      </c>
      <c r="F355" s="3">
        <v>0.69074473898709998</v>
      </c>
      <c r="G355" s="3">
        <v>1.0142042082339</v>
      </c>
      <c r="H355" s="3">
        <v>-0.93199675810460003</v>
      </c>
      <c r="I355" s="3">
        <v>1.8953616013926999</v>
      </c>
      <c r="J355" s="3">
        <v>-5.0624645383200002E-2</v>
      </c>
      <c r="K355" s="3">
        <v>0.89618745180869996</v>
      </c>
      <c r="L355" s="3">
        <v>2.2730473523069001</v>
      </c>
      <c r="M355" s="3">
        <v>0.8049586548198</v>
      </c>
      <c r="N355" s="3">
        <v>1.4098036532506</v>
      </c>
      <c r="O355" s="3">
        <v>0.95326136133859996</v>
      </c>
      <c r="P355" s="3">
        <v>1.2576346204314</v>
      </c>
      <c r="Q355" s="3">
        <v>2.6962568494888002</v>
      </c>
      <c r="R355" s="3">
        <v>0.76385291746310002</v>
      </c>
      <c r="S355" s="3">
        <v>0.66101260994760003</v>
      </c>
      <c r="T355" s="3">
        <v>2.0017969569881</v>
      </c>
      <c r="U355" s="3">
        <v>0.69020693147769996</v>
      </c>
      <c r="V355" s="3">
        <v>1.5676752367883999</v>
      </c>
      <c r="W355" s="3">
        <v>1.6935299767001999</v>
      </c>
      <c r="X355" s="3">
        <v>1.740060294886</v>
      </c>
      <c r="Y355" s="3">
        <v>1.1962508387632</v>
      </c>
      <c r="Z355" s="3">
        <v>0.1157904972741</v>
      </c>
      <c r="AA355" s="3">
        <v>-0.38884701274049999</v>
      </c>
      <c r="AB355" s="3">
        <v>-0.46671616689119999</v>
      </c>
      <c r="AC355" s="3">
        <v>-0.40989662625660001</v>
      </c>
      <c r="AD355" s="3">
        <v>-1.6566291334834999</v>
      </c>
      <c r="AE355" s="3">
        <v>0.2848822622403</v>
      </c>
      <c r="AF355" s="3">
        <v>-0.37994863816829999</v>
      </c>
      <c r="AG355" s="3">
        <v>-1.6510547940407001</v>
      </c>
      <c r="AH355" s="3">
        <v>-1.7107347772303001</v>
      </c>
      <c r="AI355" s="3">
        <v>0.53874604065580001</v>
      </c>
      <c r="AJ355" s="3">
        <v>-1.4357727053021001</v>
      </c>
      <c r="AK355" s="3">
        <v>-0.74733963840670004</v>
      </c>
      <c r="AL355" s="3">
        <v>-0.73463645865600002</v>
      </c>
      <c r="AM355" s="3">
        <v>-1.6506363033400001E-2</v>
      </c>
      <c r="AN355" s="3">
        <v>-1.5318692324395</v>
      </c>
      <c r="AO355" s="3">
        <v>-0.31888028712630001</v>
      </c>
      <c r="AP355" s="3">
        <v>-0.85892861039599999</v>
      </c>
      <c r="AQ355" s="3">
        <v>-2.9844835304777999</v>
      </c>
      <c r="AR355" s="3">
        <v>-0.41213861933610002</v>
      </c>
      <c r="AS355" s="3">
        <v>0.36943058079550001</v>
      </c>
      <c r="AT355" s="3">
        <v>0.20724977316160001</v>
      </c>
      <c r="AU355" s="3">
        <v>-0.19409783120240001</v>
      </c>
      <c r="AV355" s="3">
        <v>-0.19033980682230001</v>
      </c>
      <c r="AW355" s="3">
        <v>-0.21</v>
      </c>
    </row>
    <row r="356" spans="1:49" s="13" customFormat="1">
      <c r="A356">
        <v>4</v>
      </c>
      <c r="B356" t="s">
        <v>402</v>
      </c>
      <c r="C356">
        <v>7020101</v>
      </c>
      <c r="D356" t="s">
        <v>691</v>
      </c>
      <c r="E356" s="3">
        <v>1.4876293312051001</v>
      </c>
      <c r="F356" s="3">
        <v>1.1531307291084001</v>
      </c>
      <c r="G356" s="3">
        <v>1.2412327812362001</v>
      </c>
      <c r="H356" s="3">
        <v>-0.64079261759420003</v>
      </c>
      <c r="I356" s="3">
        <v>0.91665709503500004</v>
      </c>
      <c r="J356" s="3">
        <v>-0.4559711543171</v>
      </c>
      <c r="K356" s="3">
        <v>0.81418677766589997</v>
      </c>
      <c r="L356" s="3">
        <v>2.9659942426693</v>
      </c>
      <c r="M356" s="3">
        <v>1.2114274279102</v>
      </c>
      <c r="N356" s="3">
        <v>2.0844548947978998</v>
      </c>
      <c r="O356" s="3">
        <v>2.6639585765814</v>
      </c>
      <c r="P356" s="3">
        <v>2.3625824488577001</v>
      </c>
      <c r="Q356" s="3">
        <v>3.0307192453908001</v>
      </c>
      <c r="R356" s="3">
        <v>0.55985588777899997</v>
      </c>
      <c r="S356" s="3">
        <v>1.5721685852475</v>
      </c>
      <c r="T356" s="3">
        <v>2.0235497226220001</v>
      </c>
      <c r="U356" s="3">
        <v>0.56679386496969997</v>
      </c>
      <c r="V356" s="3">
        <v>2.0155337494791001</v>
      </c>
      <c r="W356" s="3">
        <v>1.0443567757584999</v>
      </c>
      <c r="X356" s="3">
        <v>1.4675293219748999</v>
      </c>
      <c r="Y356" s="3">
        <v>1.0104458744881999</v>
      </c>
      <c r="Z356" s="3">
        <v>0.55431117801550001</v>
      </c>
      <c r="AA356" s="3">
        <v>-0.82193654416299999</v>
      </c>
      <c r="AB356" s="3">
        <v>-0.65754277560410002</v>
      </c>
      <c r="AC356" s="3">
        <v>-0.58620545776599997</v>
      </c>
      <c r="AD356" s="3">
        <v>-2.3426069491177</v>
      </c>
      <c r="AE356" s="3">
        <v>0.405676177754</v>
      </c>
      <c r="AF356" s="3">
        <v>-0.44616338896309998</v>
      </c>
      <c r="AG356" s="3">
        <v>-2.3498576067803998</v>
      </c>
      <c r="AH356" s="3">
        <v>-1.4957578906971001</v>
      </c>
      <c r="AI356" s="3">
        <v>0.66971369079620002</v>
      </c>
      <c r="AJ356" s="3">
        <v>-0.80502162899329999</v>
      </c>
      <c r="AK356" s="3">
        <v>-2.2780311664560999</v>
      </c>
      <c r="AL356" s="3">
        <v>-8.0510550376399995E-2</v>
      </c>
      <c r="AM356" s="3">
        <v>-2.8375701124100001E-2</v>
      </c>
      <c r="AN356" s="3">
        <v>-1.8365848793908</v>
      </c>
      <c r="AO356" s="3">
        <v>-0.72139094560869998</v>
      </c>
      <c r="AP356" s="3">
        <v>-0.81706199187759998</v>
      </c>
      <c r="AQ356" s="3">
        <v>-4.2987380726394999</v>
      </c>
      <c r="AR356" s="3">
        <v>-1.1031811210808</v>
      </c>
      <c r="AS356" s="3">
        <v>0.54380313068670005</v>
      </c>
      <c r="AT356" s="3">
        <v>0.3676953292931</v>
      </c>
      <c r="AU356" s="3">
        <v>-0.28476124707650002</v>
      </c>
      <c r="AV356" s="3">
        <v>0.11869576785119999</v>
      </c>
      <c r="AW356" s="3">
        <v>-0.61</v>
      </c>
    </row>
    <row r="357" spans="1:49" s="13" customFormat="1">
      <c r="A357">
        <v>5</v>
      </c>
      <c r="B357" t="s">
        <v>404</v>
      </c>
      <c r="C357">
        <v>702010101</v>
      </c>
      <c r="D357" t="s">
        <v>691</v>
      </c>
      <c r="E357" s="3">
        <v>1.4876293312051001</v>
      </c>
      <c r="F357" s="3">
        <v>1.1531307291084001</v>
      </c>
      <c r="G357" s="3">
        <v>1.2412327812362001</v>
      </c>
      <c r="H357" s="3">
        <v>-0.64079261759420003</v>
      </c>
      <c r="I357" s="3">
        <v>0.91665709503500004</v>
      </c>
      <c r="J357" s="3">
        <v>-0.4559711543171</v>
      </c>
      <c r="K357" s="3">
        <v>0.81418677766589997</v>
      </c>
      <c r="L357" s="3">
        <v>2.9659942426693</v>
      </c>
      <c r="M357" s="3">
        <v>1.2114274279102</v>
      </c>
      <c r="N357" s="3">
        <v>2.0844548947978998</v>
      </c>
      <c r="O357" s="3">
        <v>2.6639585765814</v>
      </c>
      <c r="P357" s="3">
        <v>2.3625824488577001</v>
      </c>
      <c r="Q357" s="3">
        <v>3.0307192453908001</v>
      </c>
      <c r="R357" s="3">
        <v>0.55985588777899997</v>
      </c>
      <c r="S357" s="3">
        <v>1.5721685852475</v>
      </c>
      <c r="T357" s="3">
        <v>2.0235497226220001</v>
      </c>
      <c r="U357" s="3">
        <v>0.56679386496969997</v>
      </c>
      <c r="V357" s="3">
        <v>2.0155337494791001</v>
      </c>
      <c r="W357" s="3">
        <v>1.0443567757584999</v>
      </c>
      <c r="X357" s="3">
        <v>1.4675293219748999</v>
      </c>
      <c r="Y357" s="3">
        <v>1.0104458744881999</v>
      </c>
      <c r="Z357" s="3">
        <v>0.55431117801550001</v>
      </c>
      <c r="AA357" s="3">
        <v>-0.82193654416299999</v>
      </c>
      <c r="AB357" s="3">
        <v>-0.65754277560410002</v>
      </c>
      <c r="AC357" s="3">
        <v>-0.58620545776599997</v>
      </c>
      <c r="AD357" s="3">
        <v>-2.3426069491177</v>
      </c>
      <c r="AE357" s="3">
        <v>0.405676177754</v>
      </c>
      <c r="AF357" s="3">
        <v>-0.44616338896309998</v>
      </c>
      <c r="AG357" s="3">
        <v>-2.3498576067803998</v>
      </c>
      <c r="AH357" s="3">
        <v>-1.4957578906971001</v>
      </c>
      <c r="AI357" s="3">
        <v>0.66971369079620002</v>
      </c>
      <c r="AJ357" s="3">
        <v>-0.80502162899329999</v>
      </c>
      <c r="AK357" s="3">
        <v>-2.2780311664560999</v>
      </c>
      <c r="AL357" s="3">
        <v>-8.0510550376399995E-2</v>
      </c>
      <c r="AM357" s="3">
        <v>-2.8375701124100001E-2</v>
      </c>
      <c r="AN357" s="3">
        <v>-1.8365848793908</v>
      </c>
      <c r="AO357" s="3">
        <v>-0.72139094560869998</v>
      </c>
      <c r="AP357" s="3">
        <v>-0.81706199187759998</v>
      </c>
      <c r="AQ357" s="3">
        <v>-4.2987380726394999</v>
      </c>
      <c r="AR357" s="3">
        <v>-1.1031811210808</v>
      </c>
      <c r="AS357" s="3">
        <v>0.54380313068670005</v>
      </c>
      <c r="AT357" s="3">
        <v>0.3676953292931</v>
      </c>
      <c r="AU357" s="3">
        <v>-0.28476124707650002</v>
      </c>
      <c r="AV357" s="3">
        <v>0.11869576785119999</v>
      </c>
      <c r="AW357" s="3">
        <v>-0.61</v>
      </c>
    </row>
    <row r="358" spans="1:49" s="13" customFormat="1">
      <c r="A358">
        <v>4</v>
      </c>
      <c r="B358" t="s">
        <v>402</v>
      </c>
      <c r="C358">
        <v>7020102</v>
      </c>
      <c r="D358" t="s">
        <v>692</v>
      </c>
      <c r="E358" s="3">
        <v>-3.8530384399285</v>
      </c>
      <c r="F358" s="3">
        <v>-0.2914103951266</v>
      </c>
      <c r="G358" s="3">
        <v>0.52498590222730002</v>
      </c>
      <c r="H358" s="3">
        <v>-1.5639764600623001</v>
      </c>
      <c r="I358" s="3">
        <v>4.0392946991439</v>
      </c>
      <c r="J358" s="3">
        <v>0.81066957795219996</v>
      </c>
      <c r="K358" s="3">
        <v>1.0682360882155999</v>
      </c>
      <c r="L358" s="3">
        <v>0.82280452115559999</v>
      </c>
      <c r="M358" s="3">
        <v>-6.38077279877E-2</v>
      </c>
      <c r="N358" s="3">
        <v>-5.0562963250400002E-2</v>
      </c>
      <c r="O358" s="3">
        <v>-2.8288558407964</v>
      </c>
      <c r="P358" s="3">
        <v>-1.3233433442906</v>
      </c>
      <c r="Q358" s="3">
        <v>1.8858247614179</v>
      </c>
      <c r="R358" s="3">
        <v>1.2637103356185</v>
      </c>
      <c r="S358" s="3">
        <v>-1.5560901960839999</v>
      </c>
      <c r="T358" s="3">
        <v>1.9471842811849001</v>
      </c>
      <c r="U358" s="3">
        <v>1.0002809039489</v>
      </c>
      <c r="V358" s="3">
        <v>0.44726510820609999</v>
      </c>
      <c r="W358" s="3">
        <v>3.3429260840695001</v>
      </c>
      <c r="X358" s="3">
        <v>2.4170959773501002</v>
      </c>
      <c r="Y358" s="3">
        <v>1.6535576113663999</v>
      </c>
      <c r="Z358" s="3">
        <v>-0.95667691679839995</v>
      </c>
      <c r="AA358" s="3">
        <v>0.68649646169409995</v>
      </c>
      <c r="AB358" s="3">
        <v>0</v>
      </c>
      <c r="AC358" s="3">
        <v>1.8477151054699999E-2</v>
      </c>
      <c r="AD358" s="3">
        <v>0</v>
      </c>
      <c r="AE358" s="3">
        <v>0</v>
      </c>
      <c r="AF358" s="3">
        <v>-0.22315322117959999</v>
      </c>
      <c r="AG358" s="3">
        <v>0</v>
      </c>
      <c r="AH358" s="3">
        <v>-2.2067231457070999</v>
      </c>
      <c r="AI358" s="3">
        <v>0.23438455618369999</v>
      </c>
      <c r="AJ358" s="3">
        <v>-2.9079691475914999</v>
      </c>
      <c r="AK358" s="3">
        <v>2.9027333086621998</v>
      </c>
      <c r="AL358" s="3">
        <v>-2.2159279008610002</v>
      </c>
      <c r="AM358" s="3">
        <v>1.09591522311E-2</v>
      </c>
      <c r="AN358" s="3">
        <v>-0.82703796486400005</v>
      </c>
      <c r="AO358" s="3">
        <v>0.6026808794531</v>
      </c>
      <c r="AP358" s="3">
        <v>-0.95352200172049995</v>
      </c>
      <c r="AQ358" s="3">
        <v>-1.09671919675E-2</v>
      </c>
      <c r="AR358" s="3">
        <v>1.0843068594231999</v>
      </c>
      <c r="AS358" s="3">
        <v>0</v>
      </c>
      <c r="AT358" s="3">
        <v>-0.1345232074271</v>
      </c>
      <c r="AU358" s="3">
        <v>0</v>
      </c>
      <c r="AV358" s="3">
        <v>-0.85005823358980004</v>
      </c>
      <c r="AW358" s="3">
        <v>0.64</v>
      </c>
    </row>
    <row r="359" spans="1:49" s="13" customFormat="1">
      <c r="A359">
        <v>5</v>
      </c>
      <c r="B359" t="s">
        <v>404</v>
      </c>
      <c r="C359">
        <v>702010201</v>
      </c>
      <c r="D359" t="s">
        <v>693</v>
      </c>
      <c r="E359" s="3">
        <v>-3.8530384399285</v>
      </c>
      <c r="F359" s="3">
        <v>-0.2914103951266</v>
      </c>
      <c r="G359" s="3">
        <v>0.52498590222730002</v>
      </c>
      <c r="H359" s="3">
        <v>-1.5639764600623001</v>
      </c>
      <c r="I359" s="3">
        <v>4.0392946991439</v>
      </c>
      <c r="J359" s="3">
        <v>0.81066957795219996</v>
      </c>
      <c r="K359" s="3">
        <v>1.0682360882155999</v>
      </c>
      <c r="L359" s="3">
        <v>0.82280452115559999</v>
      </c>
      <c r="M359" s="3">
        <v>-6.38077279877E-2</v>
      </c>
      <c r="N359" s="3">
        <v>-5.0562963250400002E-2</v>
      </c>
      <c r="O359" s="3">
        <v>-2.8288558407964</v>
      </c>
      <c r="P359" s="3">
        <v>-1.3233433442906</v>
      </c>
      <c r="Q359" s="3">
        <v>1.8858247614179</v>
      </c>
      <c r="R359" s="3">
        <v>1.2637103356185</v>
      </c>
      <c r="S359" s="3">
        <v>-1.5560901960839999</v>
      </c>
      <c r="T359" s="3">
        <v>1.9471842811849001</v>
      </c>
      <c r="U359" s="3">
        <v>1.0002809039489</v>
      </c>
      <c r="V359" s="3">
        <v>0.44726510820609999</v>
      </c>
      <c r="W359" s="3">
        <v>3.3429260840695001</v>
      </c>
      <c r="X359" s="3">
        <v>2.4170959773501002</v>
      </c>
      <c r="Y359" s="3">
        <v>1.6535576113663999</v>
      </c>
      <c r="Z359" s="3">
        <v>-0.95667691679839995</v>
      </c>
      <c r="AA359" s="3">
        <v>0.68649646169409995</v>
      </c>
      <c r="AB359" s="3">
        <v>0</v>
      </c>
      <c r="AC359" s="3">
        <v>1.8477151054699999E-2</v>
      </c>
      <c r="AD359" s="3">
        <v>0</v>
      </c>
      <c r="AE359" s="3">
        <v>0</v>
      </c>
      <c r="AF359" s="3">
        <v>-0.22315322117959999</v>
      </c>
      <c r="AG359" s="3">
        <v>0</v>
      </c>
      <c r="AH359" s="3">
        <v>-2.2067231457070999</v>
      </c>
      <c r="AI359" s="3">
        <v>0.23438455618369999</v>
      </c>
      <c r="AJ359" s="3">
        <v>-2.9079691475914999</v>
      </c>
      <c r="AK359" s="3">
        <v>2.9027333086621998</v>
      </c>
      <c r="AL359" s="3">
        <v>-2.2159279008610002</v>
      </c>
      <c r="AM359" s="3">
        <v>1.09591522311E-2</v>
      </c>
      <c r="AN359" s="3">
        <v>-0.82703796486400005</v>
      </c>
      <c r="AO359" s="3">
        <v>0.6026808794531</v>
      </c>
      <c r="AP359" s="3">
        <v>-0.95352200172049995</v>
      </c>
      <c r="AQ359" s="3">
        <v>-1.09671919675E-2</v>
      </c>
      <c r="AR359" s="3">
        <v>1.0843068594231999</v>
      </c>
      <c r="AS359" s="3">
        <v>0</v>
      </c>
      <c r="AT359" s="3">
        <v>-0.1345232074271</v>
      </c>
      <c r="AU359" s="3">
        <v>0</v>
      </c>
      <c r="AV359" s="3">
        <v>-0.85005823358980004</v>
      </c>
      <c r="AW359" s="3">
        <v>0.64</v>
      </c>
    </row>
    <row r="360" spans="1:49" s="13" customFormat="1">
      <c r="A360">
        <v>3</v>
      </c>
      <c r="B360" t="s">
        <v>400</v>
      </c>
      <c r="C360">
        <v>70202</v>
      </c>
      <c r="D360" t="s">
        <v>694</v>
      </c>
      <c r="E360" s="3">
        <v>4.1314637294625998</v>
      </c>
      <c r="F360" s="3">
        <v>5.8719339869193004</v>
      </c>
      <c r="G360" s="3">
        <v>5.8808138619652999</v>
      </c>
      <c r="H360" s="3">
        <v>7.3520586513566997</v>
      </c>
      <c r="I360" s="3">
        <v>2.1439450692333999</v>
      </c>
      <c r="J360" s="3">
        <v>3.5942322647516001</v>
      </c>
      <c r="K360" s="3">
        <v>0.32247980799039999</v>
      </c>
      <c r="L360" s="3">
        <v>1.9136645326918</v>
      </c>
      <c r="M360" s="3">
        <v>-1.2245761738843</v>
      </c>
      <c r="N360" s="3">
        <v>-0.37811169949880002</v>
      </c>
      <c r="O360" s="3">
        <v>0.9317144575445</v>
      </c>
      <c r="P360" s="3">
        <v>1.9970571596105</v>
      </c>
      <c r="Q360" s="3">
        <v>-5.0315540169734003</v>
      </c>
      <c r="R360" s="3">
        <v>7.0253978734486999</v>
      </c>
      <c r="S360" s="3">
        <v>8.1312243976363998</v>
      </c>
      <c r="T360" s="3">
        <v>11.0721399409843</v>
      </c>
      <c r="U360" s="3">
        <v>4.4357165158815004</v>
      </c>
      <c r="V360" s="3">
        <v>7.9908704836951996</v>
      </c>
      <c r="W360" s="3">
        <v>-1.5229388579622001</v>
      </c>
      <c r="X360" s="3">
        <v>7.7524056438002003</v>
      </c>
      <c r="Y360" s="3">
        <v>-12.3661452200726</v>
      </c>
      <c r="Z360" s="3">
        <v>-10.186807786823501</v>
      </c>
      <c r="AA360" s="3">
        <v>-2.1528037641993998</v>
      </c>
      <c r="AB360" s="3">
        <v>-1.5630139379585</v>
      </c>
      <c r="AC360" s="3">
        <v>-2.8713896055239001</v>
      </c>
      <c r="AD360" s="3">
        <v>-9.4495404450213005</v>
      </c>
      <c r="AE360" s="3">
        <v>4.2901003626885004</v>
      </c>
      <c r="AF360" s="3">
        <v>-5.3777552678341003</v>
      </c>
      <c r="AG360" s="3">
        <v>0.99103658073800005</v>
      </c>
      <c r="AH360" s="3">
        <v>0.83770512322229995</v>
      </c>
      <c r="AI360" s="3">
        <v>-2.556824032652</v>
      </c>
      <c r="AJ360" s="3">
        <v>-0.5033970464791</v>
      </c>
      <c r="AK360" s="3">
        <v>6.4676888268059001</v>
      </c>
      <c r="AL360" s="3">
        <v>5.5878288488979999</v>
      </c>
      <c r="AM360" s="3">
        <v>-0.64414124988090005</v>
      </c>
      <c r="AN360" s="3">
        <v>-3.6258197625394999</v>
      </c>
      <c r="AO360" s="3">
        <v>-7.0280635009678996</v>
      </c>
      <c r="AP360" s="3">
        <v>-1.9489198577552</v>
      </c>
      <c r="AQ360" s="3">
        <v>0.35669331331589998</v>
      </c>
      <c r="AR360" s="3">
        <v>1.6754280847053999</v>
      </c>
      <c r="AS360" s="3">
        <v>2.8949342051451001</v>
      </c>
      <c r="AT360" s="3">
        <v>0.24755300909799999</v>
      </c>
      <c r="AU360" s="3">
        <v>-0.97332760419310005</v>
      </c>
      <c r="AV360" s="3">
        <v>-1.9543917963684001</v>
      </c>
      <c r="AW360" s="3">
        <v>-0.62</v>
      </c>
    </row>
    <row r="361" spans="1:49" s="13" customFormat="1">
      <c r="A361">
        <v>4</v>
      </c>
      <c r="B361" t="s">
        <v>402</v>
      </c>
      <c r="C361">
        <v>7020201</v>
      </c>
      <c r="D361" t="s">
        <v>695</v>
      </c>
      <c r="E361" s="3">
        <v>5.0924933933293</v>
      </c>
      <c r="F361" s="3">
        <v>6.1168663469303999</v>
      </c>
      <c r="G361" s="3">
        <v>6.0071867573363997</v>
      </c>
      <c r="H361" s="3">
        <v>5.4434509424778996</v>
      </c>
      <c r="I361" s="3">
        <v>-1.7761989342805999</v>
      </c>
      <c r="J361" s="3">
        <v>6.3411693791500996</v>
      </c>
      <c r="K361" s="3">
        <v>0.90473247491779996</v>
      </c>
      <c r="L361" s="3">
        <v>0.71215004076980004</v>
      </c>
      <c r="M361" s="3">
        <v>-1.4021735219017</v>
      </c>
      <c r="N361" s="3">
        <v>1.6739448198564</v>
      </c>
      <c r="O361" s="3">
        <v>3.5892741761876001</v>
      </c>
      <c r="P361" s="3">
        <v>2.8505192685465999</v>
      </c>
      <c r="Q361" s="3">
        <v>-4.2755344417984</v>
      </c>
      <c r="R361" s="3">
        <v>9.3114332476105002</v>
      </c>
      <c r="S361" s="3">
        <v>8.7290484724746999</v>
      </c>
      <c r="T361" s="3">
        <v>16.360163468371901</v>
      </c>
      <c r="U361" s="3">
        <v>6.2950944836804998</v>
      </c>
      <c r="V361" s="3">
        <v>4.2722549442163</v>
      </c>
      <c r="W361" s="3">
        <v>-6.5392126584507997</v>
      </c>
      <c r="X361" s="3">
        <v>12.5594250967302</v>
      </c>
      <c r="Y361" s="3">
        <v>-11.0588350849596</v>
      </c>
      <c r="Z361" s="3">
        <v>-1.2122082215223</v>
      </c>
      <c r="AA361" s="3">
        <v>-3.3242659114578998</v>
      </c>
      <c r="AB361" s="3">
        <v>0.40895933148519997</v>
      </c>
      <c r="AC361" s="3">
        <v>-4.8522072936673002</v>
      </c>
      <c r="AD361" s="3">
        <v>-6.4829223870631001</v>
      </c>
      <c r="AE361" s="3">
        <v>-3.5555363812265002</v>
      </c>
      <c r="AF361" s="3">
        <v>-12.0823082084588</v>
      </c>
      <c r="AG361" s="3">
        <v>0.23404904853309999</v>
      </c>
      <c r="AH361" s="3">
        <v>-6.5908629441563003</v>
      </c>
      <c r="AI361" s="3">
        <v>-3.1551604208390001</v>
      </c>
      <c r="AJ361" s="3">
        <v>1.8573592952243001</v>
      </c>
      <c r="AK361" s="3">
        <v>6.7717055971746998</v>
      </c>
      <c r="AL361" s="3">
        <v>11.2985780034229</v>
      </c>
      <c r="AM361" s="3">
        <v>2.2650781141376002</v>
      </c>
      <c r="AN361" s="3">
        <v>-2.2693067870713999</v>
      </c>
      <c r="AO361" s="3">
        <v>-6.9344589266646999</v>
      </c>
      <c r="AP361" s="3">
        <v>-5.1708670186349996</v>
      </c>
      <c r="AQ361" s="3">
        <v>3.1875658110537</v>
      </c>
      <c r="AR361" s="3">
        <v>0.7385524372169</v>
      </c>
      <c r="AS361" s="3">
        <v>-1.6988573162069001</v>
      </c>
      <c r="AT361" s="3">
        <v>-1.8859513767528</v>
      </c>
      <c r="AU361" s="3">
        <v>-1.7998811728927999</v>
      </c>
      <c r="AV361" s="3">
        <v>1.6495836002590001</v>
      </c>
      <c r="AW361" s="3">
        <v>-2.8</v>
      </c>
    </row>
    <row r="362" spans="1:49" s="13" customFormat="1">
      <c r="A362">
        <v>5</v>
      </c>
      <c r="B362" t="s">
        <v>404</v>
      </c>
      <c r="C362">
        <v>702020101</v>
      </c>
      <c r="D362" t="s">
        <v>695</v>
      </c>
      <c r="E362" s="3">
        <v>5.0924933933293</v>
      </c>
      <c r="F362" s="3">
        <v>6.1168663469303999</v>
      </c>
      <c r="G362" s="3">
        <v>6.0071867573363997</v>
      </c>
      <c r="H362" s="3">
        <v>5.4434509424778996</v>
      </c>
      <c r="I362" s="3">
        <v>-1.7761989342805999</v>
      </c>
      <c r="J362" s="3">
        <v>6.3411693791500996</v>
      </c>
      <c r="K362" s="3">
        <v>0.90473247491779996</v>
      </c>
      <c r="L362" s="3">
        <v>0.71215004076980004</v>
      </c>
      <c r="M362" s="3">
        <v>-1.4021735219017</v>
      </c>
      <c r="N362" s="3">
        <v>1.6739448198564</v>
      </c>
      <c r="O362" s="3">
        <v>3.5892741761876001</v>
      </c>
      <c r="P362" s="3">
        <v>2.8505192685465999</v>
      </c>
      <c r="Q362" s="3">
        <v>-4.2755344417984</v>
      </c>
      <c r="R362" s="3">
        <v>9.3114332476105002</v>
      </c>
      <c r="S362" s="3">
        <v>8.7290484724746999</v>
      </c>
      <c r="T362" s="3">
        <v>16.360163468371901</v>
      </c>
      <c r="U362" s="3">
        <v>6.2950944836804998</v>
      </c>
      <c r="V362" s="3">
        <v>4.2722549442163</v>
      </c>
      <c r="W362" s="3">
        <v>-6.5392126584507997</v>
      </c>
      <c r="X362" s="3">
        <v>12.5594250967302</v>
      </c>
      <c r="Y362" s="3">
        <v>-11.0588350849596</v>
      </c>
      <c r="Z362" s="3">
        <v>-1.2122082215223</v>
      </c>
      <c r="AA362" s="3">
        <v>-3.3242659114578998</v>
      </c>
      <c r="AB362" s="3">
        <v>0.40895933148519997</v>
      </c>
      <c r="AC362" s="3">
        <v>-4.8522072936673002</v>
      </c>
      <c r="AD362" s="3">
        <v>-6.4829223870631001</v>
      </c>
      <c r="AE362" s="3">
        <v>-3.5555363812265002</v>
      </c>
      <c r="AF362" s="3">
        <v>-12.0823082084588</v>
      </c>
      <c r="AG362" s="3">
        <v>0.23404904853309999</v>
      </c>
      <c r="AH362" s="3">
        <v>-6.5908629441563003</v>
      </c>
      <c r="AI362" s="3">
        <v>-3.1551604208390001</v>
      </c>
      <c r="AJ362" s="3">
        <v>1.8573592952243001</v>
      </c>
      <c r="AK362" s="3">
        <v>6.7717055971746998</v>
      </c>
      <c r="AL362" s="3">
        <v>11.2985780034229</v>
      </c>
      <c r="AM362" s="3">
        <v>2.2650781141376002</v>
      </c>
      <c r="AN362" s="3">
        <v>-2.2693067870713999</v>
      </c>
      <c r="AO362" s="3">
        <v>-6.9344589266646999</v>
      </c>
      <c r="AP362" s="3">
        <v>-5.1708670186349996</v>
      </c>
      <c r="AQ362" s="3">
        <v>3.1875658110537</v>
      </c>
      <c r="AR362" s="3">
        <v>0.7385524372169</v>
      </c>
      <c r="AS362" s="3">
        <v>-1.6988573162069001</v>
      </c>
      <c r="AT362" s="3">
        <v>-1.8859513767528</v>
      </c>
      <c r="AU362" s="3">
        <v>-1.7998811728927999</v>
      </c>
      <c r="AV362" s="3">
        <v>1.6495836002590001</v>
      </c>
      <c r="AW362" s="3">
        <v>-2.8</v>
      </c>
    </row>
    <row r="363" spans="1:49" s="13" customFormat="1">
      <c r="A363">
        <v>4</v>
      </c>
      <c r="B363" t="s">
        <v>402</v>
      </c>
      <c r="C363">
        <v>7020202</v>
      </c>
      <c r="D363" t="s">
        <v>696</v>
      </c>
      <c r="E363" s="3">
        <v>4.0259002135796003</v>
      </c>
      <c r="F363" s="3">
        <v>5.8447537377543997</v>
      </c>
      <c r="G363" s="3">
        <v>5.8667541545740001</v>
      </c>
      <c r="H363" s="3">
        <v>7.5646838495162996</v>
      </c>
      <c r="I363" s="3">
        <v>2.5720497580593</v>
      </c>
      <c r="J363" s="3">
        <v>3.3069661616596</v>
      </c>
      <c r="K363" s="3">
        <v>0.25980125290509998</v>
      </c>
      <c r="L363" s="3">
        <v>2.0438376181946998</v>
      </c>
      <c r="M363" s="3">
        <v>-1.2055862271466999</v>
      </c>
      <c r="N363" s="3">
        <v>-0.59709527439770005</v>
      </c>
      <c r="O363" s="3">
        <v>0.64163574847820004</v>
      </c>
      <c r="P363" s="3">
        <v>1.9011713875705001</v>
      </c>
      <c r="Q363" s="3">
        <v>-5.1172835143905999</v>
      </c>
      <c r="R363" s="3">
        <v>6.7638711794731003</v>
      </c>
      <c r="S363" s="3">
        <v>8.0612002624515995</v>
      </c>
      <c r="T363" s="3">
        <v>10.4489168549414</v>
      </c>
      <c r="U363" s="3">
        <v>4.2048501344793996</v>
      </c>
      <c r="V363" s="3">
        <v>8.4618473590060006</v>
      </c>
      <c r="W363" s="3">
        <v>-0.91214971898800001</v>
      </c>
      <c r="X363" s="3">
        <v>7.2003345846381004</v>
      </c>
      <c r="Y363" s="3">
        <v>-12.523791401274901</v>
      </c>
      <c r="Z363" s="3">
        <v>-11.2871626536514</v>
      </c>
      <c r="AA363" s="3">
        <v>-1.9928616779205</v>
      </c>
      <c r="AB363" s="3">
        <v>-1.8285938912491999</v>
      </c>
      <c r="AC363" s="3">
        <v>-2.5985381803915</v>
      </c>
      <c r="AD363" s="3">
        <v>-9.8487276382955002</v>
      </c>
      <c r="AE363" s="3">
        <v>5.3852216633073002</v>
      </c>
      <c r="AF363" s="3">
        <v>-4.5213063929518</v>
      </c>
      <c r="AG363" s="3">
        <v>1.0800776065594</v>
      </c>
      <c r="AH363" s="3">
        <v>1.7041805348087</v>
      </c>
      <c r="AI363" s="3">
        <v>-2.4927256448246999</v>
      </c>
      <c r="AJ363" s="3">
        <v>-0.75458124964810003</v>
      </c>
      <c r="AK363" s="3">
        <v>6.4344901599981004</v>
      </c>
      <c r="AL363" s="3">
        <v>4.9622385825638</v>
      </c>
      <c r="AM363" s="3">
        <v>-0.98207370179679998</v>
      </c>
      <c r="AN363" s="3">
        <v>-3.7885584877555001</v>
      </c>
      <c r="AO363" s="3">
        <v>-7.0394704181279</v>
      </c>
      <c r="AP363" s="3">
        <v>-1.5558407637708001</v>
      </c>
      <c r="AQ363" s="3">
        <v>2.4007970589300001E-2</v>
      </c>
      <c r="AR363" s="3">
        <v>1.7890124154142</v>
      </c>
      <c r="AS363" s="3">
        <v>3.4461257665925999</v>
      </c>
      <c r="AT363" s="3">
        <v>0.49081214189470002</v>
      </c>
      <c r="AU363" s="3">
        <v>-0.88131412331089998</v>
      </c>
      <c r="AV363" s="3">
        <v>-2.3518749715731002</v>
      </c>
      <c r="AW363" s="3">
        <v>-0.36</v>
      </c>
    </row>
    <row r="364" spans="1:49" s="13" customFormat="1">
      <c r="A364">
        <v>5</v>
      </c>
      <c r="B364" t="s">
        <v>404</v>
      </c>
      <c r="C364">
        <v>702020201</v>
      </c>
      <c r="D364" t="s">
        <v>696</v>
      </c>
      <c r="E364" s="3">
        <v>4.0259002135796003</v>
      </c>
      <c r="F364" s="3">
        <v>5.8447537377543997</v>
      </c>
      <c r="G364" s="3">
        <v>5.8667541545740001</v>
      </c>
      <c r="H364" s="3">
        <v>7.5646838495162996</v>
      </c>
      <c r="I364" s="3">
        <v>2.5720497580593</v>
      </c>
      <c r="J364" s="3">
        <v>3.3069661616596</v>
      </c>
      <c r="K364" s="3">
        <v>0.25980125290509998</v>
      </c>
      <c r="L364" s="3">
        <v>2.0438376181946998</v>
      </c>
      <c r="M364" s="3">
        <v>-1.2055862271466999</v>
      </c>
      <c r="N364" s="3">
        <v>-0.59709527439770005</v>
      </c>
      <c r="O364" s="3">
        <v>0.64163574847820004</v>
      </c>
      <c r="P364" s="3">
        <v>1.9011713875705001</v>
      </c>
      <c r="Q364" s="3">
        <v>-5.1172835143905999</v>
      </c>
      <c r="R364" s="3">
        <v>6.7638711794731003</v>
      </c>
      <c r="S364" s="3">
        <v>8.0612002624515995</v>
      </c>
      <c r="T364" s="3">
        <v>10.4489168549414</v>
      </c>
      <c r="U364" s="3">
        <v>4.2048501344793996</v>
      </c>
      <c r="V364" s="3">
        <v>8.4618473590060006</v>
      </c>
      <c r="W364" s="3">
        <v>-0.91214971898800001</v>
      </c>
      <c r="X364" s="3">
        <v>7.2003345846381004</v>
      </c>
      <c r="Y364" s="3">
        <v>-12.523791401274901</v>
      </c>
      <c r="Z364" s="3">
        <v>-11.2871626536514</v>
      </c>
      <c r="AA364" s="3">
        <v>-1.9928616779205</v>
      </c>
      <c r="AB364" s="3">
        <v>-1.8285938912491999</v>
      </c>
      <c r="AC364" s="3">
        <v>-2.5985381803915</v>
      </c>
      <c r="AD364" s="3">
        <v>-9.8487276382955002</v>
      </c>
      <c r="AE364" s="3">
        <v>5.3852216633073002</v>
      </c>
      <c r="AF364" s="3">
        <v>-4.5213063929518</v>
      </c>
      <c r="AG364" s="3">
        <v>1.0800776065594</v>
      </c>
      <c r="AH364" s="3">
        <v>1.7041805348087</v>
      </c>
      <c r="AI364" s="3">
        <v>-2.4927256448246999</v>
      </c>
      <c r="AJ364" s="3">
        <v>-0.75458124964810003</v>
      </c>
      <c r="AK364" s="3">
        <v>6.4344901599981004</v>
      </c>
      <c r="AL364" s="3">
        <v>4.9622385825638</v>
      </c>
      <c r="AM364" s="3">
        <v>-0.98207370179679998</v>
      </c>
      <c r="AN364" s="3">
        <v>-3.7885584877555001</v>
      </c>
      <c r="AO364" s="3">
        <v>-7.0394704181279</v>
      </c>
      <c r="AP364" s="3">
        <v>-1.5558407637708001</v>
      </c>
      <c r="AQ364" s="3">
        <v>2.4007970589300001E-2</v>
      </c>
      <c r="AR364" s="3">
        <v>1.7890124154142</v>
      </c>
      <c r="AS364" s="3">
        <v>3.4461257665925999</v>
      </c>
      <c r="AT364" s="3">
        <v>0.49081214189470002</v>
      </c>
      <c r="AU364" s="3">
        <v>-0.88131412331089998</v>
      </c>
      <c r="AV364" s="3">
        <v>-2.3518749715731002</v>
      </c>
      <c r="AW364" s="3">
        <v>-0.36</v>
      </c>
    </row>
    <row r="365" spans="1:49" s="13" customFormat="1">
      <c r="A365">
        <v>3</v>
      </c>
      <c r="B365" t="s">
        <v>400</v>
      </c>
      <c r="C365">
        <v>70203</v>
      </c>
      <c r="D365" t="s">
        <v>697</v>
      </c>
      <c r="E365" s="3">
        <v>0.15600397290570001</v>
      </c>
      <c r="F365" s="3">
        <v>9.0906296060100006E-2</v>
      </c>
      <c r="G365" s="3">
        <v>-2.9183187603799999E-2</v>
      </c>
      <c r="H365" s="3">
        <v>1.8515914024611999</v>
      </c>
      <c r="I365" s="3">
        <v>-0.2118545493657</v>
      </c>
      <c r="J365" s="3">
        <v>0.45091190041500001</v>
      </c>
      <c r="K365" s="3">
        <v>0.2148972471084</v>
      </c>
      <c r="L365" s="3">
        <v>6.15154426329E-2</v>
      </c>
      <c r="M365" s="3">
        <v>-3.1391179622799997E-2</v>
      </c>
      <c r="N365" s="3">
        <v>0.6394565862821</v>
      </c>
      <c r="O365" s="3">
        <v>0.39834816789639999</v>
      </c>
      <c r="P365" s="3">
        <v>0.4467822228769</v>
      </c>
      <c r="Q365" s="3">
        <v>0.1011845027463</v>
      </c>
      <c r="R365" s="3">
        <v>0.69179317032080001</v>
      </c>
      <c r="S365" s="3">
        <v>2.3025894731754</v>
      </c>
      <c r="T365" s="3">
        <v>2.2143398890235999</v>
      </c>
      <c r="U365" s="3">
        <v>0.2305143291018</v>
      </c>
      <c r="V365" s="3">
        <v>0.59827060802400001</v>
      </c>
      <c r="W365" s="3">
        <v>0.37326965879730001</v>
      </c>
      <c r="X365" s="3">
        <v>-0.1246151948038</v>
      </c>
      <c r="Y365" s="3">
        <v>1.4279381981674999</v>
      </c>
      <c r="Z365" s="3">
        <v>0.48504333220540002</v>
      </c>
      <c r="AA365" s="3">
        <v>0.2509357226285</v>
      </c>
      <c r="AB365" s="3">
        <v>0.56690206999000003</v>
      </c>
      <c r="AC365" s="3">
        <v>0.5211893072703</v>
      </c>
      <c r="AD365" s="3">
        <v>5.27172445691E-2</v>
      </c>
      <c r="AE365" s="3">
        <v>0.15677188311679999</v>
      </c>
      <c r="AF365" s="3">
        <v>5.6593786353800003E-2</v>
      </c>
      <c r="AG365" s="3">
        <v>0.1684380996291</v>
      </c>
      <c r="AH365" s="3">
        <v>1.3542312748934</v>
      </c>
      <c r="AI365" s="3">
        <v>-9.1715031949999998E-3</v>
      </c>
      <c r="AJ365" s="3">
        <v>-0.29557318714960001</v>
      </c>
      <c r="AK365" s="3">
        <v>-3.38611124456E-2</v>
      </c>
      <c r="AL365" s="3">
        <v>-6.1724936872499997E-2</v>
      </c>
      <c r="AM365" s="3">
        <v>5.6466408117699998E-2</v>
      </c>
      <c r="AN365" s="3">
        <v>-7.7827879810000002E-3</v>
      </c>
      <c r="AO365" s="3">
        <v>0.69080370504349997</v>
      </c>
      <c r="AP365" s="3">
        <v>-9.5712791135599995E-2</v>
      </c>
      <c r="AQ365" s="3">
        <v>1.2493241008933</v>
      </c>
      <c r="AR365" s="3">
        <v>-5.5890314384600001E-2</v>
      </c>
      <c r="AS365" s="3">
        <v>1.3444969770999999E-2</v>
      </c>
      <c r="AT365" s="3">
        <v>0.36234642596529998</v>
      </c>
      <c r="AU365" s="3">
        <v>0.41599312456690002</v>
      </c>
      <c r="AV365" s="3">
        <v>0.23939953614920001</v>
      </c>
      <c r="AW365" s="3">
        <v>-0.38</v>
      </c>
    </row>
    <row r="366" spans="1:49" s="13" customFormat="1">
      <c r="A366">
        <v>4</v>
      </c>
      <c r="B366" t="s">
        <v>402</v>
      </c>
      <c r="C366">
        <v>7020301</v>
      </c>
      <c r="D366" t="s">
        <v>697</v>
      </c>
      <c r="E366" s="3">
        <v>0.15600397290570001</v>
      </c>
      <c r="F366" s="3">
        <v>9.0906296060100006E-2</v>
      </c>
      <c r="G366" s="3">
        <v>-2.9183187603799999E-2</v>
      </c>
      <c r="H366" s="3">
        <v>1.8515914024611999</v>
      </c>
      <c r="I366" s="3">
        <v>-0.2118545493657</v>
      </c>
      <c r="J366" s="3">
        <v>0.45091190041500001</v>
      </c>
      <c r="K366" s="3">
        <v>0.2148972471084</v>
      </c>
      <c r="L366" s="3">
        <v>6.15154426329E-2</v>
      </c>
      <c r="M366" s="3">
        <v>-3.1391179622799997E-2</v>
      </c>
      <c r="N366" s="3">
        <v>0.6394565862821</v>
      </c>
      <c r="O366" s="3">
        <v>0.39834816789639999</v>
      </c>
      <c r="P366" s="3">
        <v>0.4467822228769</v>
      </c>
      <c r="Q366" s="3">
        <v>0.1011845027463</v>
      </c>
      <c r="R366" s="3">
        <v>0.69179317032080001</v>
      </c>
      <c r="S366" s="3">
        <v>2.3025894731754</v>
      </c>
      <c r="T366" s="3">
        <v>2.2143398890235999</v>
      </c>
      <c r="U366" s="3">
        <v>0.2305143291018</v>
      </c>
      <c r="V366" s="3">
        <v>0.59827060802400001</v>
      </c>
      <c r="W366" s="3">
        <v>0.37326965879730001</v>
      </c>
      <c r="X366" s="3">
        <v>-0.1246151948038</v>
      </c>
      <c r="Y366" s="3">
        <v>1.4279381981674999</v>
      </c>
      <c r="Z366" s="3">
        <v>0.48504333220540002</v>
      </c>
      <c r="AA366" s="3">
        <v>0.2509357226285</v>
      </c>
      <c r="AB366" s="3">
        <v>0.56690206999000003</v>
      </c>
      <c r="AC366" s="3">
        <v>0.5211893072703</v>
      </c>
      <c r="AD366" s="3">
        <v>5.27172445691E-2</v>
      </c>
      <c r="AE366" s="3">
        <v>0.15677188311679999</v>
      </c>
      <c r="AF366" s="3">
        <v>5.6593786353800003E-2</v>
      </c>
      <c r="AG366" s="3">
        <v>0.1684380996291</v>
      </c>
      <c r="AH366" s="3">
        <v>1.3542312748934</v>
      </c>
      <c r="AI366" s="3">
        <v>-9.1715031949999998E-3</v>
      </c>
      <c r="AJ366" s="3">
        <v>-0.29557318714960001</v>
      </c>
      <c r="AK366" s="3">
        <v>-3.38611124456E-2</v>
      </c>
      <c r="AL366" s="3">
        <v>-6.1724936872499997E-2</v>
      </c>
      <c r="AM366" s="3">
        <v>5.6466408117699998E-2</v>
      </c>
      <c r="AN366" s="3">
        <v>-7.7827879810000002E-3</v>
      </c>
      <c r="AO366" s="3">
        <v>0.69080370504349997</v>
      </c>
      <c r="AP366" s="3">
        <v>-9.5712791135599995E-2</v>
      </c>
      <c r="AQ366" s="3">
        <v>1.2493241008933</v>
      </c>
      <c r="AR366" s="3">
        <v>-5.5890314384600001E-2</v>
      </c>
      <c r="AS366" s="3">
        <v>1.3444969770999999E-2</v>
      </c>
      <c r="AT366" s="3">
        <v>0.36234642596529998</v>
      </c>
      <c r="AU366" s="3">
        <v>0.41599312456690002</v>
      </c>
      <c r="AV366" s="3">
        <v>0.23939953614920001</v>
      </c>
      <c r="AW366" s="3">
        <v>-0.38</v>
      </c>
    </row>
    <row r="367" spans="1:49" s="13" customFormat="1">
      <c r="A367">
        <v>5</v>
      </c>
      <c r="B367" t="s">
        <v>404</v>
      </c>
      <c r="C367">
        <v>702030101</v>
      </c>
      <c r="D367" t="s">
        <v>698</v>
      </c>
      <c r="E367" s="3">
        <v>5.3216340899799999E-2</v>
      </c>
      <c r="F367" s="3">
        <v>-0.17173097440480001</v>
      </c>
      <c r="G367" s="3">
        <v>-0.1023564398535</v>
      </c>
      <c r="H367" s="3">
        <v>0.1677611026667</v>
      </c>
      <c r="I367" s="3">
        <v>0.18483891999900001</v>
      </c>
      <c r="J367" s="3">
        <v>0.63761161775420006</v>
      </c>
      <c r="K367" s="3">
        <v>0.74309841462930004</v>
      </c>
      <c r="L367" s="3">
        <v>0.21926709429399999</v>
      </c>
      <c r="M367" s="3">
        <v>0.1321178731323</v>
      </c>
      <c r="N367" s="3">
        <v>2.1400929275427001</v>
      </c>
      <c r="O367" s="3">
        <v>0.64300836971419995</v>
      </c>
      <c r="P367" s="3">
        <v>1.1513654017268</v>
      </c>
      <c r="Q367" s="3">
        <v>0.40188795344119999</v>
      </c>
      <c r="R367" s="3">
        <v>1.5753603732254999</v>
      </c>
      <c r="S367" s="3">
        <v>0.17782722608769999</v>
      </c>
      <c r="T367" s="3">
        <v>2.8623455824212001</v>
      </c>
      <c r="U367" s="3">
        <v>0.1008929464312</v>
      </c>
      <c r="V367" s="3">
        <v>1.9205028122107</v>
      </c>
      <c r="W367" s="3">
        <v>1.1399037074744001</v>
      </c>
      <c r="X367" s="3">
        <v>-0.77870113506920002</v>
      </c>
      <c r="Y367" s="3">
        <v>-1.0892553275957999</v>
      </c>
      <c r="Z367" s="3">
        <v>1.0201337555129999</v>
      </c>
      <c r="AA367" s="3">
        <v>0.1039866549297</v>
      </c>
      <c r="AB367" s="3">
        <v>1.216157026823</v>
      </c>
      <c r="AC367" s="3">
        <v>0.48460728743280002</v>
      </c>
      <c r="AD367" s="3">
        <v>-0.19673450467299999</v>
      </c>
      <c r="AE367" s="3">
        <v>0.2996833943744</v>
      </c>
      <c r="AF367" s="3">
        <v>0</v>
      </c>
      <c r="AG367" s="3">
        <v>0.33931499480729999</v>
      </c>
      <c r="AH367" s="3">
        <v>0</v>
      </c>
      <c r="AI367" s="3">
        <v>-0.63750418292720001</v>
      </c>
      <c r="AJ367" s="3">
        <v>-1.1504262790802</v>
      </c>
      <c r="AK367" s="3">
        <v>-3.5451135293699997E-2</v>
      </c>
      <c r="AL367" s="3">
        <v>-0.22473756268629999</v>
      </c>
      <c r="AM367" s="3">
        <v>0.20087702826529999</v>
      </c>
      <c r="AN367" s="3">
        <v>-2.7647059691200002E-2</v>
      </c>
      <c r="AO367" s="3">
        <v>-5.9139338562400001E-2</v>
      </c>
      <c r="AP367" s="3">
        <v>-2.6893364827800002E-2</v>
      </c>
      <c r="AQ367" s="3">
        <v>0.61348134012190003</v>
      </c>
      <c r="AR367" s="3">
        <v>0.16802829686990001</v>
      </c>
      <c r="AS367" s="3">
        <v>7.9833576733000008E-3</v>
      </c>
      <c r="AT367" s="3">
        <v>0.2485291376895</v>
      </c>
      <c r="AU367" s="3">
        <v>1.3388419430469001</v>
      </c>
      <c r="AV367" s="3">
        <v>0.45961799763189998</v>
      </c>
      <c r="AW367" s="3">
        <v>-0.36</v>
      </c>
    </row>
    <row r="368" spans="1:49" s="13" customFormat="1">
      <c r="A368">
        <v>5</v>
      </c>
      <c r="B368" t="s">
        <v>404</v>
      </c>
      <c r="C368">
        <v>702030102</v>
      </c>
      <c r="D368" t="s">
        <v>699</v>
      </c>
      <c r="E368" s="3">
        <v>0</v>
      </c>
      <c r="F368" s="3">
        <v>0.17987743325050001</v>
      </c>
      <c r="G368" s="3">
        <v>0</v>
      </c>
      <c r="H368" s="3">
        <v>0</v>
      </c>
      <c r="I368" s="3">
        <v>-4.2848101620376999</v>
      </c>
      <c r="J368" s="3">
        <v>2.8827440499802002</v>
      </c>
      <c r="K368" s="3">
        <v>9.0472844084100001E-2</v>
      </c>
      <c r="L368" s="3">
        <v>-1.00474887699E-2</v>
      </c>
      <c r="M368" s="3">
        <v>0</v>
      </c>
      <c r="N368" s="3">
        <v>5.9106019169999997E-4</v>
      </c>
      <c r="O368" s="3">
        <v>1.9505661018669</v>
      </c>
      <c r="P368" s="3">
        <v>0</v>
      </c>
      <c r="Q368" s="3">
        <v>1.1017980545763999</v>
      </c>
      <c r="R368" s="3">
        <v>1.1874102575376</v>
      </c>
      <c r="S368" s="3">
        <v>-0.16150560026999999</v>
      </c>
      <c r="T368" s="3">
        <v>0</v>
      </c>
      <c r="U368" s="3">
        <v>0</v>
      </c>
      <c r="V368" s="3">
        <v>0.41519946492749998</v>
      </c>
      <c r="W368" s="3">
        <v>0.66934440374140003</v>
      </c>
      <c r="X368" s="3">
        <v>-0.51605651804999997</v>
      </c>
      <c r="Y368" s="3">
        <v>1.0164326394842</v>
      </c>
      <c r="Z368" s="3">
        <v>0</v>
      </c>
      <c r="AA368" s="3">
        <v>0</v>
      </c>
      <c r="AB368" s="3">
        <v>5.7439566397224997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0.17343452590969999</v>
      </c>
      <c r="AL368" s="3">
        <v>0</v>
      </c>
      <c r="AM368" s="3">
        <v>0</v>
      </c>
      <c r="AN368" s="3">
        <v>0</v>
      </c>
      <c r="AO368" s="3">
        <v>2.7250236641647998</v>
      </c>
      <c r="AP368" s="3">
        <v>-0.95499779493750003</v>
      </c>
      <c r="AQ368" s="3">
        <v>0.62183613702590002</v>
      </c>
      <c r="AR368" s="3">
        <v>0</v>
      </c>
      <c r="AS368" s="3">
        <v>0.1869398157453</v>
      </c>
      <c r="AT368" s="3">
        <v>0.85311363324159994</v>
      </c>
      <c r="AU368" s="3">
        <v>0</v>
      </c>
      <c r="AV368" s="3">
        <v>0.73675161388559995</v>
      </c>
      <c r="AW368" s="3">
        <v>0</v>
      </c>
    </row>
    <row r="369" spans="1:49" s="13" customFormat="1">
      <c r="A369">
        <v>5</v>
      </c>
      <c r="B369" t="s">
        <v>404</v>
      </c>
      <c r="C369">
        <v>702030103</v>
      </c>
      <c r="D369" t="s">
        <v>700</v>
      </c>
      <c r="E369" s="3">
        <v>1.1202089590921001</v>
      </c>
      <c r="F369" s="3">
        <v>1.0146546843408999</v>
      </c>
      <c r="G369" s="3">
        <v>0</v>
      </c>
      <c r="H369" s="3">
        <v>0.42514624540239998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1.1178537149387999</v>
      </c>
      <c r="O369" s="3">
        <v>0.14921834915070001</v>
      </c>
      <c r="P369" s="3">
        <v>0</v>
      </c>
      <c r="Q369" s="3">
        <v>0</v>
      </c>
      <c r="R369" s="3">
        <v>0.6372206950921</v>
      </c>
      <c r="S369" s="3">
        <v>-0.85135306303250002</v>
      </c>
      <c r="T369" s="3">
        <v>3.2683468516621001</v>
      </c>
      <c r="U369" s="3">
        <v>0.1716950676498</v>
      </c>
      <c r="V369" s="3">
        <v>0.13914027718249999</v>
      </c>
      <c r="W369" s="3">
        <v>-6.3199624090999997E-3</v>
      </c>
      <c r="X369" s="3">
        <v>0.22201957275920001</v>
      </c>
      <c r="Y369" s="3">
        <v>0.57256185275789995</v>
      </c>
      <c r="Z369" s="3">
        <v>1.5919926635324999</v>
      </c>
      <c r="AA369" s="3">
        <v>0.58732198882990005</v>
      </c>
      <c r="AB369" s="3">
        <v>-0.93866676626080003</v>
      </c>
      <c r="AC369" s="3">
        <v>1.8601117117942001</v>
      </c>
      <c r="AD369" s="3">
        <v>0.89608541807700004</v>
      </c>
      <c r="AE369" s="3">
        <v>0</v>
      </c>
      <c r="AF369" s="3">
        <v>0.45914003105200002</v>
      </c>
      <c r="AG369" s="3">
        <v>0.56819766544149997</v>
      </c>
      <c r="AH369" s="3">
        <v>0.45914003105200002</v>
      </c>
      <c r="AI369" s="3">
        <v>0</v>
      </c>
      <c r="AJ369" s="3">
        <v>0.252879230846</v>
      </c>
      <c r="AK369" s="3">
        <v>-0.2762311431999</v>
      </c>
      <c r="AL369" s="3">
        <v>1.25614974387E-2</v>
      </c>
      <c r="AM369" s="3">
        <v>0</v>
      </c>
      <c r="AN369" s="3">
        <v>0</v>
      </c>
      <c r="AO369" s="3">
        <v>1.8601117117942001</v>
      </c>
      <c r="AP369" s="3">
        <v>0.41525187733629998</v>
      </c>
      <c r="AQ369" s="3">
        <v>0</v>
      </c>
      <c r="AR369" s="3">
        <v>0</v>
      </c>
      <c r="AS369" s="3">
        <v>0</v>
      </c>
      <c r="AT369" s="3">
        <v>0.83217785811099998</v>
      </c>
      <c r="AU369" s="3">
        <v>0.12860003227210001</v>
      </c>
      <c r="AV369" s="3">
        <v>0.53127164214910005</v>
      </c>
      <c r="AW369" s="3">
        <v>-1.01</v>
      </c>
    </row>
    <row r="370" spans="1:49" s="13" customFormat="1">
      <c r="A370">
        <v>5</v>
      </c>
      <c r="B370" t="s">
        <v>404</v>
      </c>
      <c r="C370">
        <v>702030104</v>
      </c>
      <c r="D370" t="s">
        <v>701</v>
      </c>
      <c r="E370" s="3">
        <v>0</v>
      </c>
      <c r="F370" s="3">
        <v>0</v>
      </c>
      <c r="G370" s="3">
        <v>0</v>
      </c>
      <c r="H370" s="3">
        <v>4.8008254441067999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6.2800959708960002</v>
      </c>
      <c r="T370" s="3">
        <v>2.2635975268270001</v>
      </c>
      <c r="U370" s="3">
        <v>0</v>
      </c>
      <c r="V370" s="3">
        <v>0</v>
      </c>
      <c r="W370" s="3">
        <v>0</v>
      </c>
      <c r="X370" s="3">
        <v>0</v>
      </c>
      <c r="Y370" s="3">
        <v>4.3167563810134997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2.7066087089352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1.6137364741596001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</row>
    <row r="371" spans="1:49" s="13" customFormat="1">
      <c r="A371">
        <v>5</v>
      </c>
      <c r="B371" t="s">
        <v>404</v>
      </c>
      <c r="C371">
        <v>702030105</v>
      </c>
      <c r="D371" t="s">
        <v>702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0.64436163372639998</v>
      </c>
      <c r="K371" s="3">
        <v>0</v>
      </c>
      <c r="L371" s="3">
        <v>0</v>
      </c>
      <c r="M371" s="3">
        <v>-0.43803994269180002</v>
      </c>
      <c r="N371" s="3">
        <v>-0.69823583503609998</v>
      </c>
      <c r="O371" s="3">
        <v>0.49863160784420002</v>
      </c>
      <c r="P371" s="3">
        <v>0.73598337033219996</v>
      </c>
      <c r="Q371" s="3">
        <v>-0.53270165616429999</v>
      </c>
      <c r="R371" s="3">
        <v>0.51341362901529997</v>
      </c>
      <c r="S371" s="3">
        <v>0.4943755814163</v>
      </c>
      <c r="T371" s="3">
        <v>0.88740793503149995</v>
      </c>
      <c r="U371" s="3">
        <v>1.2076523079759001</v>
      </c>
      <c r="V371" s="3">
        <v>0</v>
      </c>
      <c r="W371" s="3">
        <v>0</v>
      </c>
      <c r="X371" s="3">
        <v>0.73195199560190005</v>
      </c>
      <c r="Y371" s="3">
        <v>0</v>
      </c>
      <c r="Z371" s="3">
        <v>0</v>
      </c>
      <c r="AA371" s="3">
        <v>1.0103274020451001</v>
      </c>
      <c r="AB371" s="3">
        <v>0</v>
      </c>
      <c r="AC371" s="3">
        <v>1.0549831729350001</v>
      </c>
      <c r="AD371" s="3">
        <v>0</v>
      </c>
      <c r="AE371" s="3">
        <v>0.47224371507739998</v>
      </c>
      <c r="AF371" s="3">
        <v>0</v>
      </c>
      <c r="AG371" s="3">
        <v>0</v>
      </c>
      <c r="AH371" s="3">
        <v>1.8580201198984001</v>
      </c>
      <c r="AI371" s="3">
        <v>1.1573746371258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2.0751937824129998</v>
      </c>
      <c r="AP371" s="3">
        <v>-0.53270165616429999</v>
      </c>
      <c r="AQ371" s="3">
        <v>2.7748337646404999</v>
      </c>
      <c r="AR371" s="3">
        <v>-0.65967230463600002</v>
      </c>
      <c r="AS371" s="3">
        <v>0</v>
      </c>
      <c r="AT371" s="3">
        <v>0.89656952703979997</v>
      </c>
      <c r="AU371" s="3">
        <v>0.1779652207512</v>
      </c>
      <c r="AV371" s="3">
        <v>0</v>
      </c>
      <c r="AW371" s="3">
        <v>-1.01</v>
      </c>
    </row>
    <row r="372" spans="1:49" s="13" customFormat="1">
      <c r="A372">
        <v>3</v>
      </c>
      <c r="B372" t="s">
        <v>400</v>
      </c>
      <c r="C372">
        <v>70204</v>
      </c>
      <c r="D372" t="s">
        <v>703</v>
      </c>
      <c r="E372" s="3">
        <v>1.7240488051645</v>
      </c>
      <c r="F372" s="3">
        <v>0</v>
      </c>
      <c r="G372" s="3">
        <v>0</v>
      </c>
      <c r="H372" s="3">
        <v>5.7442897275899997E-2</v>
      </c>
      <c r="I372" s="3">
        <v>7.0546743815000004E-3</v>
      </c>
      <c r="J372" s="3">
        <v>7.5244551811999997E-3</v>
      </c>
      <c r="K372" s="3">
        <v>0.12650945365579999</v>
      </c>
      <c r="L372" s="3">
        <v>0.13428390205720001</v>
      </c>
      <c r="M372" s="3">
        <v>0</v>
      </c>
      <c r="N372" s="3">
        <v>1.4552711778056</v>
      </c>
      <c r="O372" s="3">
        <v>6.487949069E-3</v>
      </c>
      <c r="P372" s="3">
        <v>0.190582523388</v>
      </c>
      <c r="Q372" s="3">
        <v>1.7724266911582001</v>
      </c>
      <c r="R372" s="3">
        <v>1.8133878224E-3</v>
      </c>
      <c r="S372" s="3">
        <v>0</v>
      </c>
      <c r="T372" s="3">
        <v>5.2122742644500002E-2</v>
      </c>
      <c r="U372" s="3">
        <v>6.5709548158E-3</v>
      </c>
      <c r="V372" s="3">
        <v>1.0827911285589999</v>
      </c>
      <c r="W372" s="3">
        <v>1.8242293864971999</v>
      </c>
      <c r="X372" s="3">
        <v>2.1383184315300001E-2</v>
      </c>
      <c r="Y372" s="3">
        <v>-1.3241100337466001</v>
      </c>
      <c r="Z372" s="3">
        <v>-0.60940058809440001</v>
      </c>
      <c r="AA372" s="3">
        <v>0.2247363484414</v>
      </c>
      <c r="AB372" s="3">
        <v>-27.346375368830699</v>
      </c>
      <c r="AC372" s="3">
        <v>-0.27214835246020003</v>
      </c>
      <c r="AD372" s="3">
        <v>-1.3281821205952999</v>
      </c>
      <c r="AE372" s="3">
        <v>-0.60550869857010003</v>
      </c>
      <c r="AF372" s="3">
        <v>-0.62694935055180001</v>
      </c>
      <c r="AG372" s="3">
        <v>-0.4990154333615</v>
      </c>
      <c r="AH372" s="3">
        <v>0</v>
      </c>
      <c r="AI372" s="3">
        <v>-0.16493698538019999</v>
      </c>
      <c r="AJ372" s="3">
        <v>0.22696949384789999</v>
      </c>
      <c r="AK372" s="3">
        <v>0.1407769132727</v>
      </c>
      <c r="AL372" s="3">
        <v>-0.63740818962750001</v>
      </c>
      <c r="AM372" s="3">
        <v>0.18365755007099999</v>
      </c>
      <c r="AN372" s="3">
        <v>0</v>
      </c>
      <c r="AO372" s="3">
        <v>0.62581914303990005</v>
      </c>
      <c r="AP372" s="3">
        <v>0</v>
      </c>
      <c r="AQ372" s="3">
        <v>0</v>
      </c>
      <c r="AR372" s="3">
        <v>-1.2167562928961</v>
      </c>
      <c r="AS372" s="3">
        <v>-2.6564372716000001E-3</v>
      </c>
      <c r="AT372" s="3">
        <v>0.6620713616942</v>
      </c>
      <c r="AU372" s="3">
        <v>0.56859696066419996</v>
      </c>
      <c r="AV372" s="3">
        <v>-0.1097339401791</v>
      </c>
      <c r="AW372" s="3">
        <v>0</v>
      </c>
    </row>
    <row r="373" spans="1:49" s="13" customFormat="1">
      <c r="A373">
        <v>4</v>
      </c>
      <c r="B373" t="s">
        <v>402</v>
      </c>
      <c r="C373">
        <v>7020401</v>
      </c>
      <c r="D373" t="s">
        <v>704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0.5624474278621</v>
      </c>
      <c r="M373" s="3">
        <v>0</v>
      </c>
      <c r="N373" s="3">
        <v>0</v>
      </c>
      <c r="O373" s="3">
        <v>0</v>
      </c>
      <c r="P373" s="3">
        <v>0.80647481429199996</v>
      </c>
      <c r="Q373" s="3">
        <v>0.4800600485023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0.97491094756289998</v>
      </c>
      <c r="AB373" s="3">
        <v>0</v>
      </c>
      <c r="AC373" s="3">
        <v>0.45914003105200002</v>
      </c>
      <c r="AD373" s="3">
        <v>0</v>
      </c>
      <c r="AE373" s="3">
        <v>0</v>
      </c>
      <c r="AF373" s="3">
        <v>0.67247134972580003</v>
      </c>
      <c r="AG373" s="3">
        <v>0</v>
      </c>
      <c r="AH373" s="3">
        <v>0</v>
      </c>
      <c r="AI373" s="3">
        <v>0</v>
      </c>
      <c r="AJ373" s="3">
        <v>0.67247134972580003</v>
      </c>
      <c r="AK373" s="3">
        <v>0.41525187733629998</v>
      </c>
      <c r="AL373" s="3">
        <v>0</v>
      </c>
      <c r="AM373" s="3">
        <v>0.53681314079550002</v>
      </c>
      <c r="AN373" s="3">
        <v>0</v>
      </c>
      <c r="AO373" s="3">
        <v>-2.3274570825599999E-2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-0.32169003982439998</v>
      </c>
      <c r="AW373" s="3">
        <v>0</v>
      </c>
    </row>
    <row r="374" spans="1:49" s="13" customFormat="1">
      <c r="A374">
        <v>5</v>
      </c>
      <c r="B374" t="s">
        <v>404</v>
      </c>
      <c r="C374">
        <v>702040101</v>
      </c>
      <c r="D374" t="s">
        <v>705</v>
      </c>
      <c r="E374" s="3">
        <v>0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0.5624474278621</v>
      </c>
      <c r="M374" s="3">
        <v>0</v>
      </c>
      <c r="N374" s="3">
        <v>0</v>
      </c>
      <c r="O374" s="3">
        <v>0</v>
      </c>
      <c r="P374" s="3">
        <v>0.80647481429199996</v>
      </c>
      <c r="Q374" s="3">
        <v>0.4800600485023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0.97491094756289998</v>
      </c>
      <c r="AB374" s="3">
        <v>0</v>
      </c>
      <c r="AC374" s="3">
        <v>0.45914003105200002</v>
      </c>
      <c r="AD374" s="3">
        <v>0</v>
      </c>
      <c r="AE374" s="3">
        <v>0</v>
      </c>
      <c r="AF374" s="3">
        <v>0.67247134972580003</v>
      </c>
      <c r="AG374" s="3">
        <v>0</v>
      </c>
      <c r="AH374" s="3">
        <v>0</v>
      </c>
      <c r="AI374" s="3">
        <v>0</v>
      </c>
      <c r="AJ374" s="3">
        <v>0.67247134972580003</v>
      </c>
      <c r="AK374" s="3">
        <v>0.41525187733629998</v>
      </c>
      <c r="AL374" s="3">
        <v>0</v>
      </c>
      <c r="AM374" s="3">
        <v>0.53681314079550002</v>
      </c>
      <c r="AN374" s="3">
        <v>0</v>
      </c>
      <c r="AO374" s="3">
        <v>-2.3274570825599999E-2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-0.32169003982439998</v>
      </c>
      <c r="AW374" s="3">
        <v>0</v>
      </c>
    </row>
    <row r="375" spans="1:49" s="13" customFormat="1">
      <c r="A375">
        <v>4</v>
      </c>
      <c r="B375" t="s">
        <v>402</v>
      </c>
      <c r="C375">
        <v>7020402</v>
      </c>
      <c r="D375" t="s">
        <v>706</v>
      </c>
      <c r="E375" s="3">
        <v>2.4698346080104998</v>
      </c>
      <c r="F375" s="3">
        <v>0</v>
      </c>
      <c r="G375" s="3">
        <v>0</v>
      </c>
      <c r="H375" s="3">
        <v>0.26070216687320003</v>
      </c>
      <c r="I375" s="3">
        <v>3.19524331824E-2</v>
      </c>
      <c r="J375" s="3">
        <v>3.4071708654900001E-2</v>
      </c>
      <c r="K375" s="3">
        <v>0.57269918446110002</v>
      </c>
      <c r="L375" s="3">
        <v>0</v>
      </c>
      <c r="M375" s="3">
        <v>0</v>
      </c>
      <c r="N375" s="3">
        <v>6.5674878694872998</v>
      </c>
      <c r="O375" s="3">
        <v>2.787485847E-2</v>
      </c>
      <c r="P375" s="3">
        <v>0</v>
      </c>
      <c r="Q375" s="3">
        <v>4.2817339933065002</v>
      </c>
      <c r="R375" s="3">
        <v>7.6164370245000003E-3</v>
      </c>
      <c r="S375" s="3">
        <v>0</v>
      </c>
      <c r="T375" s="3">
        <v>0.2189087994583</v>
      </c>
      <c r="U375" s="3">
        <v>2.75512354206E-2</v>
      </c>
      <c r="V375" s="3">
        <v>4.5390627340801002</v>
      </c>
      <c r="W375" s="3">
        <v>7.3943425703601999</v>
      </c>
      <c r="X375" s="3">
        <v>8.2179260177199995E-2</v>
      </c>
      <c r="Y375" s="3">
        <v>-5.0856916729175996</v>
      </c>
      <c r="Z375" s="3">
        <v>-2.4333701942402</v>
      </c>
      <c r="AA375" s="3">
        <v>-7.3012920786999997E-3</v>
      </c>
      <c r="AB375" s="3">
        <v>-3.3741142420168999</v>
      </c>
      <c r="AC375" s="3">
        <v>-1.2878397458058</v>
      </c>
      <c r="AD375" s="3">
        <v>-4.1136106972351003</v>
      </c>
      <c r="AE375" s="3">
        <v>-1.9298435815705</v>
      </c>
      <c r="AF375" s="3">
        <v>-2.0575642485137999</v>
      </c>
      <c r="AG375" s="3">
        <v>0</v>
      </c>
      <c r="AH375" s="3">
        <v>0</v>
      </c>
      <c r="AI375" s="3">
        <v>-0.53786133244080003</v>
      </c>
      <c r="AJ375" s="3">
        <v>0</v>
      </c>
      <c r="AK375" s="3">
        <v>0</v>
      </c>
      <c r="AL375" s="3">
        <v>-2.0940679433301002</v>
      </c>
      <c r="AM375" s="3">
        <v>0</v>
      </c>
      <c r="AN375" s="3">
        <v>0</v>
      </c>
      <c r="AO375" s="3">
        <v>2.1171080930970998</v>
      </c>
      <c r="AP375" s="3">
        <v>0</v>
      </c>
      <c r="AQ375" s="3">
        <v>0</v>
      </c>
      <c r="AR375" s="3">
        <v>-4.0049623711970996</v>
      </c>
      <c r="AS375" s="3">
        <v>-8.9976460250000001E-3</v>
      </c>
      <c r="AT375" s="3">
        <v>2.2426509388068001</v>
      </c>
      <c r="AU375" s="3">
        <v>1.8962481720093001</v>
      </c>
      <c r="AV375" s="3">
        <v>0</v>
      </c>
      <c r="AW375" s="3">
        <v>0</v>
      </c>
    </row>
    <row r="376" spans="1:49" s="13" customFormat="1">
      <c r="A376">
        <v>5</v>
      </c>
      <c r="B376" t="s">
        <v>404</v>
      </c>
      <c r="C376">
        <v>702040201</v>
      </c>
      <c r="D376" t="s">
        <v>707</v>
      </c>
      <c r="E376" s="3">
        <v>2.4698346080104998</v>
      </c>
      <c r="F376" s="3">
        <v>0</v>
      </c>
      <c r="G376" s="3">
        <v>0</v>
      </c>
      <c r="H376" s="3">
        <v>0.26070216687320003</v>
      </c>
      <c r="I376" s="3">
        <v>3.19524331824E-2</v>
      </c>
      <c r="J376" s="3">
        <v>3.4071708654900001E-2</v>
      </c>
      <c r="K376" s="3">
        <v>0.57269918446110002</v>
      </c>
      <c r="L376" s="3">
        <v>0</v>
      </c>
      <c r="M376" s="3">
        <v>0</v>
      </c>
      <c r="N376" s="3">
        <v>6.5674878694872998</v>
      </c>
      <c r="O376" s="3">
        <v>2.787485847E-2</v>
      </c>
      <c r="P376" s="3">
        <v>0</v>
      </c>
      <c r="Q376" s="3">
        <v>4.2817339933065002</v>
      </c>
      <c r="R376" s="3">
        <v>7.6164370245000003E-3</v>
      </c>
      <c r="S376" s="3">
        <v>0</v>
      </c>
      <c r="T376" s="3">
        <v>0.2189087994583</v>
      </c>
      <c r="U376" s="3">
        <v>2.75512354206E-2</v>
      </c>
      <c r="V376" s="3">
        <v>4.5390627340801002</v>
      </c>
      <c r="W376" s="3">
        <v>7.3943425703601999</v>
      </c>
      <c r="X376" s="3">
        <v>8.2179260177199995E-2</v>
      </c>
      <c r="Y376" s="3">
        <v>-5.0856916729175996</v>
      </c>
      <c r="Z376" s="3">
        <v>-2.4333701942402</v>
      </c>
      <c r="AA376" s="3">
        <v>-7.3012920786999997E-3</v>
      </c>
      <c r="AB376" s="3">
        <v>-3.3741142420168999</v>
      </c>
      <c r="AC376" s="3">
        <v>-1.2878397458058</v>
      </c>
      <c r="AD376" s="3">
        <v>-4.1136106972351003</v>
      </c>
      <c r="AE376" s="3">
        <v>-1.9298435815705</v>
      </c>
      <c r="AF376" s="3">
        <v>-2.0575642485137999</v>
      </c>
      <c r="AG376" s="3">
        <v>0</v>
      </c>
      <c r="AH376" s="3">
        <v>0</v>
      </c>
      <c r="AI376" s="3">
        <v>-0.53786133244080003</v>
      </c>
      <c r="AJ376" s="3">
        <v>0</v>
      </c>
      <c r="AK376" s="3">
        <v>0</v>
      </c>
      <c r="AL376" s="3">
        <v>-2.0940679433301002</v>
      </c>
      <c r="AM376" s="3">
        <v>0</v>
      </c>
      <c r="AN376" s="3">
        <v>0</v>
      </c>
      <c r="AO376" s="3">
        <v>2.1171080930970998</v>
      </c>
      <c r="AP376" s="3">
        <v>0</v>
      </c>
      <c r="AQ376" s="3">
        <v>0</v>
      </c>
      <c r="AR376" s="3">
        <v>-4.0049623711970996</v>
      </c>
      <c r="AS376" s="3">
        <v>-8.9976460250000001E-3</v>
      </c>
      <c r="AT376" s="3">
        <v>2.2426509388068001</v>
      </c>
      <c r="AU376" s="3">
        <v>1.8962481720093001</v>
      </c>
      <c r="AV376" s="3">
        <v>0</v>
      </c>
      <c r="AW376" s="3">
        <v>0</v>
      </c>
    </row>
    <row r="377" spans="1:49" s="13" customFormat="1">
      <c r="A377">
        <v>4</v>
      </c>
      <c r="B377" t="s">
        <v>402</v>
      </c>
      <c r="C377">
        <v>7020403</v>
      </c>
      <c r="D377" t="s">
        <v>708</v>
      </c>
      <c r="E377" s="3">
        <v>2.2007279559670998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1.2519651289092999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-50.935994559907797</v>
      </c>
      <c r="AC377" s="3">
        <v>0</v>
      </c>
      <c r="AD377" s="3">
        <v>0</v>
      </c>
      <c r="AE377" s="3">
        <v>0</v>
      </c>
      <c r="AF377" s="3">
        <v>-0.59121142098190005</v>
      </c>
      <c r="AG377" s="3">
        <v>-1.3876975419812001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</row>
    <row r="378" spans="1:49" s="13" customFormat="1">
      <c r="A378">
        <v>5</v>
      </c>
      <c r="B378" t="s">
        <v>404</v>
      </c>
      <c r="C378">
        <v>702040301</v>
      </c>
      <c r="D378" t="s">
        <v>709</v>
      </c>
      <c r="E378" s="3">
        <v>2.2007279559670998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1.2519651289092999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-50.935994559907797</v>
      </c>
      <c r="AC378" s="3">
        <v>0</v>
      </c>
      <c r="AD378" s="3">
        <v>0</v>
      </c>
      <c r="AE378" s="3">
        <v>0</v>
      </c>
      <c r="AF378" s="3">
        <v>-0.59121142098190005</v>
      </c>
      <c r="AG378" s="3">
        <v>-1.3876975419812001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</row>
    <row r="379" spans="1:49" s="13" customFormat="1">
      <c r="A379">
        <v>2</v>
      </c>
      <c r="B379" t="s">
        <v>398</v>
      </c>
      <c r="C379">
        <v>703</v>
      </c>
      <c r="D379" t="s">
        <v>710</v>
      </c>
      <c r="E379" s="3">
        <v>-0.93013692730529995</v>
      </c>
      <c r="F379" s="3">
        <v>0.89013927279570004</v>
      </c>
      <c r="G379" s="3">
        <v>1.1269056997244</v>
      </c>
      <c r="H379" s="3">
        <v>6.4542813751599995E-2</v>
      </c>
      <c r="I379" s="3">
        <v>0.63825565368549997</v>
      </c>
      <c r="J379" s="3">
        <v>0.13295183157900001</v>
      </c>
      <c r="K379" s="3">
        <v>-2.4606191193276001</v>
      </c>
      <c r="L379" s="3">
        <v>-1.3218374218954001</v>
      </c>
      <c r="M379" s="3">
        <v>3.1150035087999999E-2</v>
      </c>
      <c r="N379" s="3">
        <v>1.9572264254720999</v>
      </c>
      <c r="O379" s="3">
        <v>5.0119583230505</v>
      </c>
      <c r="P379" s="3">
        <v>-2.0009293149179999</v>
      </c>
      <c r="Q379" s="3">
        <v>-3.2757356753250999</v>
      </c>
      <c r="R379" s="3">
        <v>2.4107249552369998</v>
      </c>
      <c r="S379" s="3">
        <v>2.1649880058106001</v>
      </c>
      <c r="T379" s="3">
        <v>4.4250283834313997</v>
      </c>
      <c r="U379" s="3">
        <v>6.5583972316126999</v>
      </c>
      <c r="V379" s="3">
        <v>3.0669804548764001</v>
      </c>
      <c r="W379" s="3">
        <v>0.82196004878399997</v>
      </c>
      <c r="X379" s="3">
        <v>-0.18346527436019999</v>
      </c>
      <c r="Y379" s="3">
        <v>0.78881747358499998</v>
      </c>
      <c r="Z379" s="3">
        <v>0.8565454956845</v>
      </c>
      <c r="AA379" s="3">
        <v>4.0519874642301001</v>
      </c>
      <c r="AB379" s="3">
        <v>-1.9160560989861</v>
      </c>
      <c r="AC379" s="3">
        <v>-3.3630310809910999</v>
      </c>
      <c r="AD379" s="3">
        <v>0.89809281064059998</v>
      </c>
      <c r="AE379" s="3">
        <v>0.37352677386200001</v>
      </c>
      <c r="AF379" s="3">
        <v>-1.5672104488502001</v>
      </c>
      <c r="AG379" s="3">
        <v>1.6434268872011</v>
      </c>
      <c r="AH379" s="3">
        <v>-0.35199394080360003</v>
      </c>
      <c r="AI379" s="3">
        <v>-1.7538535538030999</v>
      </c>
      <c r="AJ379" s="3">
        <v>-1.3231150571279999</v>
      </c>
      <c r="AK379" s="3">
        <v>-3.3993068263474</v>
      </c>
      <c r="AL379" s="3">
        <v>0.99217219773639997</v>
      </c>
      <c r="AM379" s="3">
        <v>4.2219783907470001</v>
      </c>
      <c r="AN379" s="3">
        <v>-0.34575240974650001</v>
      </c>
      <c r="AO379" s="3">
        <v>-4.2466540407620998</v>
      </c>
      <c r="AP379" s="3">
        <v>3.6235266968884998</v>
      </c>
      <c r="AQ379" s="3">
        <v>-3.9456292509915998</v>
      </c>
      <c r="AR379" s="3">
        <v>0.1631508519547</v>
      </c>
      <c r="AS379" s="3">
        <v>1.8946938833299001</v>
      </c>
      <c r="AT379" s="3">
        <v>-0.22954184443049999</v>
      </c>
      <c r="AU379" s="3">
        <v>-1.6531381400148999</v>
      </c>
      <c r="AV379" s="3">
        <v>-0.53299630838239997</v>
      </c>
      <c r="AW379" s="3">
        <v>0.35</v>
      </c>
    </row>
    <row r="380" spans="1:49" s="13" customFormat="1">
      <c r="A380">
        <v>3</v>
      </c>
      <c r="B380" t="s">
        <v>400</v>
      </c>
      <c r="C380">
        <v>70301</v>
      </c>
      <c r="D380" t="s">
        <v>711</v>
      </c>
      <c r="E380" s="3">
        <v>0.2212994818373</v>
      </c>
      <c r="F380" s="3">
        <v>7.3731979900399994E-2</v>
      </c>
      <c r="G380" s="3">
        <v>0.27151823837009997</v>
      </c>
      <c r="H380" s="3">
        <v>-5.7762233742100003E-2</v>
      </c>
      <c r="I380" s="3">
        <v>-1.6764542904933</v>
      </c>
      <c r="J380" s="3">
        <v>0</v>
      </c>
      <c r="K380" s="3">
        <v>0</v>
      </c>
      <c r="L380" s="3">
        <v>0.27035621450859998</v>
      </c>
      <c r="M380" s="3">
        <v>0.49021683938029997</v>
      </c>
      <c r="N380" s="3">
        <v>-0.82560566052149997</v>
      </c>
      <c r="O380" s="3">
        <v>-0.10118070272930001</v>
      </c>
      <c r="P380" s="3">
        <v>0</v>
      </c>
      <c r="Q380" s="3">
        <v>6.9674937391999998E-3</v>
      </c>
      <c r="R380" s="3">
        <v>8.0365628659699997E-2</v>
      </c>
      <c r="S380" s="3">
        <v>3.1215674749845999</v>
      </c>
      <c r="T380" s="3">
        <v>3.2793574078094001</v>
      </c>
      <c r="U380" s="3">
        <v>4.2661771402242996</v>
      </c>
      <c r="V380" s="3">
        <v>0.53967594866119994</v>
      </c>
      <c r="W380" s="3">
        <v>3.3594268952855</v>
      </c>
      <c r="X380" s="3">
        <v>1.3698777617718001</v>
      </c>
      <c r="Y380" s="3">
        <v>1.7731985675846</v>
      </c>
      <c r="Z380" s="3">
        <v>0.20352514600819999</v>
      </c>
      <c r="AA380" s="3">
        <v>0.34581748887129998</v>
      </c>
      <c r="AB380" s="3">
        <v>4.3772031905600001E-2</v>
      </c>
      <c r="AC380" s="3">
        <v>6.8986655647699999E-2</v>
      </c>
      <c r="AD380" s="3">
        <v>0.94706728846169996</v>
      </c>
      <c r="AE380" s="3">
        <v>2.3246463828046999</v>
      </c>
      <c r="AF380" s="3">
        <v>0.59879406436680005</v>
      </c>
      <c r="AG380" s="3">
        <v>0.39000450327309999</v>
      </c>
      <c r="AH380" s="3">
        <v>0.24754490244960001</v>
      </c>
      <c r="AI380" s="3">
        <v>0</v>
      </c>
      <c r="AJ380" s="3">
        <v>-0.1085042985448</v>
      </c>
      <c r="AK380" s="3">
        <v>-4.5281478123788004</v>
      </c>
      <c r="AL380" s="3">
        <v>0</v>
      </c>
      <c r="AM380" s="3">
        <v>6.7842546721100003E-2</v>
      </c>
      <c r="AN380" s="3">
        <v>6.3680095283999996E-2</v>
      </c>
      <c r="AO380" s="3">
        <v>-3.1617604604299999E-2</v>
      </c>
      <c r="AP380" s="3">
        <v>0.35194078321970002</v>
      </c>
      <c r="AQ380" s="3">
        <v>-0.55914729010520003</v>
      </c>
      <c r="AR380" s="3">
        <v>0</v>
      </c>
      <c r="AS380" s="3">
        <v>0</v>
      </c>
      <c r="AT380" s="3">
        <v>1.3233766133200001E-2</v>
      </c>
      <c r="AU380" s="3">
        <v>6.5531962943999999E-3</v>
      </c>
      <c r="AV380" s="3">
        <v>-1.13635890815E-2</v>
      </c>
      <c r="AW380" s="3">
        <v>-0.33</v>
      </c>
    </row>
    <row r="381" spans="1:49" s="13" customFormat="1">
      <c r="A381">
        <v>4</v>
      </c>
      <c r="B381" t="s">
        <v>402</v>
      </c>
      <c r="C381">
        <v>7030101</v>
      </c>
      <c r="D381" t="s">
        <v>712</v>
      </c>
      <c r="E381" s="3">
        <v>0.34169377588819999</v>
      </c>
      <c r="F381" s="3">
        <v>6.9207484509399994E-2</v>
      </c>
      <c r="G381" s="3">
        <v>4.8856062118599997E-2</v>
      </c>
      <c r="H381" s="3">
        <v>-8.9282090690799995E-2</v>
      </c>
      <c r="I381" s="3">
        <v>-2.5920840408477002</v>
      </c>
      <c r="J381" s="3">
        <v>0</v>
      </c>
      <c r="K381" s="3">
        <v>0</v>
      </c>
      <c r="L381" s="3">
        <v>0</v>
      </c>
      <c r="M381" s="3">
        <v>0</v>
      </c>
      <c r="N381" s="3">
        <v>-1.298343608718</v>
      </c>
      <c r="O381" s="3">
        <v>-0.15987839869609999</v>
      </c>
      <c r="P381" s="3">
        <v>0</v>
      </c>
      <c r="Q381" s="3">
        <v>1.1016000313899999E-2</v>
      </c>
      <c r="R381" s="3">
        <v>0.1270574450261</v>
      </c>
      <c r="S381" s="3">
        <v>4.9328729349474996</v>
      </c>
      <c r="T381" s="3">
        <v>1.3478608506722001</v>
      </c>
      <c r="U381" s="3">
        <v>0.37598498515119999</v>
      </c>
      <c r="V381" s="3">
        <v>0.69283802023319996</v>
      </c>
      <c r="W381" s="3">
        <v>5.4096490397885999</v>
      </c>
      <c r="X381" s="3">
        <v>0.1162236707158</v>
      </c>
      <c r="Y381" s="3">
        <v>1.6764156787369999</v>
      </c>
      <c r="Z381" s="3">
        <v>0.3319877614192</v>
      </c>
      <c r="AA381" s="3">
        <v>0.56337106225050004</v>
      </c>
      <c r="AB381" s="3">
        <v>7.1154724572999997E-2</v>
      </c>
      <c r="AC381" s="3">
        <v>0.11211230282079999</v>
      </c>
      <c r="AD381" s="3">
        <v>0.15452935298170001</v>
      </c>
      <c r="AE381" s="3">
        <v>2.9179630742623002</v>
      </c>
      <c r="AF381" s="3">
        <v>0.97474435237299994</v>
      </c>
      <c r="AG381" s="3">
        <v>0.63250341537620003</v>
      </c>
      <c r="AH381" s="3">
        <v>0.33654444394810001</v>
      </c>
      <c r="AI381" s="3">
        <v>0</v>
      </c>
      <c r="AJ381" s="3">
        <v>0</v>
      </c>
      <c r="AK381" s="3">
        <v>-6.2352787345590999</v>
      </c>
      <c r="AL381" s="3">
        <v>0</v>
      </c>
      <c r="AM381" s="3">
        <v>0.11153896114090001</v>
      </c>
      <c r="AN381" s="3">
        <v>0.1046498370181</v>
      </c>
      <c r="AO381" s="3">
        <v>-5.1938097354799997E-2</v>
      </c>
      <c r="AP381" s="3">
        <v>-0.140141011594</v>
      </c>
      <c r="AQ381" s="3">
        <v>-1.2999630085395</v>
      </c>
      <c r="AR381" s="3">
        <v>0</v>
      </c>
      <c r="AS381" s="3">
        <v>0</v>
      </c>
      <c r="AT381" s="3">
        <v>2.20146186699E-2</v>
      </c>
      <c r="AU381" s="3">
        <v>1.09004081704E-2</v>
      </c>
      <c r="AV381" s="3">
        <v>0</v>
      </c>
      <c r="AW381" s="3">
        <v>-0.34</v>
      </c>
    </row>
    <row r="382" spans="1:49" s="13" customFormat="1">
      <c r="A382">
        <v>5</v>
      </c>
      <c r="B382" t="s">
        <v>404</v>
      </c>
      <c r="C382">
        <v>703010101</v>
      </c>
      <c r="D382" t="s">
        <v>712</v>
      </c>
      <c r="E382" s="3">
        <v>0.34169377588819999</v>
      </c>
      <c r="F382" s="3">
        <v>6.9207484509399994E-2</v>
      </c>
      <c r="G382" s="3">
        <v>4.8856062118599997E-2</v>
      </c>
      <c r="H382" s="3">
        <v>-8.9282090690799995E-2</v>
      </c>
      <c r="I382" s="3">
        <v>-2.5920840408477002</v>
      </c>
      <c r="J382" s="3">
        <v>0</v>
      </c>
      <c r="K382" s="3">
        <v>0</v>
      </c>
      <c r="L382" s="3">
        <v>0</v>
      </c>
      <c r="M382" s="3">
        <v>0</v>
      </c>
      <c r="N382" s="3">
        <v>-1.298343608718</v>
      </c>
      <c r="O382" s="3">
        <v>-0.15987839869609999</v>
      </c>
      <c r="P382" s="3">
        <v>0</v>
      </c>
      <c r="Q382" s="3">
        <v>1.1016000313899999E-2</v>
      </c>
      <c r="R382" s="3">
        <v>0.1270574450261</v>
      </c>
      <c r="S382" s="3">
        <v>4.9328729349474996</v>
      </c>
      <c r="T382" s="3">
        <v>1.3478608506722001</v>
      </c>
      <c r="U382" s="3">
        <v>0.37598498515119999</v>
      </c>
      <c r="V382" s="3">
        <v>0.69283802023319996</v>
      </c>
      <c r="W382" s="3">
        <v>5.4096490397885999</v>
      </c>
      <c r="X382" s="3">
        <v>0.1162236707158</v>
      </c>
      <c r="Y382" s="3">
        <v>1.6764156787369999</v>
      </c>
      <c r="Z382" s="3">
        <v>0.3319877614192</v>
      </c>
      <c r="AA382" s="3">
        <v>0.56337106225050004</v>
      </c>
      <c r="AB382" s="3">
        <v>7.1154724572999997E-2</v>
      </c>
      <c r="AC382" s="3">
        <v>0.11211230282079999</v>
      </c>
      <c r="AD382" s="3">
        <v>0.15452935298170001</v>
      </c>
      <c r="AE382" s="3">
        <v>2.9179630742623002</v>
      </c>
      <c r="AF382" s="3">
        <v>0.97474435237299994</v>
      </c>
      <c r="AG382" s="3">
        <v>0.63250341537620003</v>
      </c>
      <c r="AH382" s="3">
        <v>0.33654444394810001</v>
      </c>
      <c r="AI382" s="3">
        <v>0</v>
      </c>
      <c r="AJ382" s="3">
        <v>0</v>
      </c>
      <c r="AK382" s="3">
        <v>-6.2352787345590999</v>
      </c>
      <c r="AL382" s="3">
        <v>0</v>
      </c>
      <c r="AM382" s="3">
        <v>0.11153896114090001</v>
      </c>
      <c r="AN382" s="3">
        <v>0.1046498370181</v>
      </c>
      <c r="AO382" s="3">
        <v>-5.1938097354799997E-2</v>
      </c>
      <c r="AP382" s="3">
        <v>-0.140141011594</v>
      </c>
      <c r="AQ382" s="3">
        <v>-1.2999630085395</v>
      </c>
      <c r="AR382" s="3">
        <v>0</v>
      </c>
      <c r="AS382" s="3">
        <v>0</v>
      </c>
      <c r="AT382" s="3">
        <v>2.20146186699E-2</v>
      </c>
      <c r="AU382" s="3">
        <v>1.09004081704E-2</v>
      </c>
      <c r="AV382" s="3">
        <v>0</v>
      </c>
      <c r="AW382" s="3">
        <v>-0.34</v>
      </c>
    </row>
    <row r="383" spans="1:49" s="13" customFormat="1">
      <c r="A383">
        <v>4</v>
      </c>
      <c r="B383" t="s">
        <v>402</v>
      </c>
      <c r="C383">
        <v>7030102</v>
      </c>
      <c r="D383" t="s">
        <v>713</v>
      </c>
      <c r="E383" s="3">
        <v>0</v>
      </c>
      <c r="F383" s="3">
        <v>0.1157306964961</v>
      </c>
      <c r="G383" s="3">
        <v>0.96151812584819996</v>
      </c>
      <c r="H383" s="3">
        <v>0</v>
      </c>
      <c r="I383" s="3">
        <v>0</v>
      </c>
      <c r="J383" s="3">
        <v>0</v>
      </c>
      <c r="K383" s="3">
        <v>0</v>
      </c>
      <c r="L383" s="3">
        <v>1.0577934422783</v>
      </c>
      <c r="M383" s="3">
        <v>1.9030731653113999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9.4399183149338004</v>
      </c>
      <c r="U383" s="3">
        <v>14.378645474592901</v>
      </c>
      <c r="V383" s="3">
        <v>0</v>
      </c>
      <c r="W383" s="3">
        <v>0</v>
      </c>
      <c r="X383" s="3">
        <v>4.5412882872782996</v>
      </c>
      <c r="Y383" s="3">
        <v>2.5263766881651999</v>
      </c>
      <c r="Z383" s="3">
        <v>0</v>
      </c>
      <c r="AA383" s="3">
        <v>0</v>
      </c>
      <c r="AB383" s="3">
        <v>0</v>
      </c>
      <c r="AC383" s="3">
        <v>0</v>
      </c>
      <c r="AD383" s="3">
        <v>0.99278537886090001</v>
      </c>
      <c r="AE383" s="3">
        <v>1.6523502704384001</v>
      </c>
      <c r="AF383" s="3">
        <v>0</v>
      </c>
      <c r="AG383" s="3">
        <v>0</v>
      </c>
      <c r="AH383" s="3">
        <v>0</v>
      </c>
      <c r="AI383" s="3">
        <v>0</v>
      </c>
      <c r="AJ383" s="3">
        <v>-0.37478052071470003</v>
      </c>
      <c r="AK383" s="3">
        <v>-2.3084502100553999</v>
      </c>
      <c r="AL383" s="3">
        <v>0</v>
      </c>
      <c r="AM383" s="3">
        <v>0</v>
      </c>
      <c r="AN383" s="3">
        <v>0</v>
      </c>
      <c r="AO383" s="3">
        <v>0</v>
      </c>
      <c r="AP383" s="3">
        <v>0.34231688131280003</v>
      </c>
      <c r="AQ383" s="3">
        <v>0.63181447033320004</v>
      </c>
      <c r="AR383" s="3">
        <v>0</v>
      </c>
      <c r="AS383" s="3">
        <v>0</v>
      </c>
      <c r="AT383" s="3">
        <v>0</v>
      </c>
      <c r="AU383" s="3">
        <v>0</v>
      </c>
      <c r="AV383" s="3">
        <v>-3.80551948672E-2</v>
      </c>
      <c r="AW383" s="3">
        <v>-0.4</v>
      </c>
    </row>
    <row r="384" spans="1:49" s="13" customFormat="1">
      <c r="A384">
        <v>5</v>
      </c>
      <c r="B384" t="s">
        <v>404</v>
      </c>
      <c r="C384">
        <v>703010201</v>
      </c>
      <c r="D384" t="s">
        <v>713</v>
      </c>
      <c r="E384" s="3">
        <v>0</v>
      </c>
      <c r="F384" s="3">
        <v>0.1157306964961</v>
      </c>
      <c r="G384" s="3">
        <v>0.96151812584819996</v>
      </c>
      <c r="H384" s="3">
        <v>0</v>
      </c>
      <c r="I384" s="3">
        <v>0</v>
      </c>
      <c r="J384" s="3">
        <v>0</v>
      </c>
      <c r="K384" s="3">
        <v>0</v>
      </c>
      <c r="L384" s="3">
        <v>1.0577934422783</v>
      </c>
      <c r="M384" s="3">
        <v>1.9030731653113999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9.4399183149338004</v>
      </c>
      <c r="U384" s="3">
        <v>14.378645474592901</v>
      </c>
      <c r="V384" s="3">
        <v>0</v>
      </c>
      <c r="W384" s="3">
        <v>0</v>
      </c>
      <c r="X384" s="3">
        <v>4.5412882872782996</v>
      </c>
      <c r="Y384" s="3">
        <v>2.5263766881651999</v>
      </c>
      <c r="Z384" s="3">
        <v>0</v>
      </c>
      <c r="AA384" s="3">
        <v>0</v>
      </c>
      <c r="AB384" s="3">
        <v>0</v>
      </c>
      <c r="AC384" s="3">
        <v>0</v>
      </c>
      <c r="AD384" s="3">
        <v>0.99278537886090001</v>
      </c>
      <c r="AE384" s="3">
        <v>1.6523502704384001</v>
      </c>
      <c r="AF384" s="3">
        <v>0</v>
      </c>
      <c r="AG384" s="3">
        <v>0</v>
      </c>
      <c r="AH384" s="3">
        <v>0</v>
      </c>
      <c r="AI384" s="3">
        <v>0</v>
      </c>
      <c r="AJ384" s="3">
        <v>-0.37478052071470003</v>
      </c>
      <c r="AK384" s="3">
        <v>-2.3084502100553999</v>
      </c>
      <c r="AL384" s="3">
        <v>0</v>
      </c>
      <c r="AM384" s="3">
        <v>0</v>
      </c>
      <c r="AN384" s="3">
        <v>0</v>
      </c>
      <c r="AO384" s="3">
        <v>0</v>
      </c>
      <c r="AP384" s="3">
        <v>0.34231688131280003</v>
      </c>
      <c r="AQ384" s="3">
        <v>0.63181447033320004</v>
      </c>
      <c r="AR384" s="3">
        <v>0</v>
      </c>
      <c r="AS384" s="3">
        <v>0</v>
      </c>
      <c r="AT384" s="3">
        <v>0</v>
      </c>
      <c r="AU384" s="3">
        <v>0</v>
      </c>
      <c r="AV384" s="3">
        <v>-3.80551948672E-2</v>
      </c>
      <c r="AW384" s="3">
        <v>-0.4</v>
      </c>
    </row>
    <row r="385" spans="1:49" s="13" customFormat="1">
      <c r="A385">
        <v>4</v>
      </c>
      <c r="B385" t="s">
        <v>402</v>
      </c>
      <c r="C385">
        <v>7030103</v>
      </c>
      <c r="D385" t="s">
        <v>714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1.4006441460628001</v>
      </c>
      <c r="V385" s="3">
        <v>1.2476610555218</v>
      </c>
      <c r="W385" s="3">
        <v>0.66748092791890001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6.2484347574532997</v>
      </c>
      <c r="AE385" s="3">
        <v>0.58320790203990003</v>
      </c>
      <c r="AF385" s="3">
        <v>0</v>
      </c>
      <c r="AG385" s="3">
        <v>0</v>
      </c>
      <c r="AH385" s="3">
        <v>0.43118374110759999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3.4944978864906999</v>
      </c>
      <c r="AQ385" s="3">
        <v>0.4203063225293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</row>
    <row r="386" spans="1:49" s="13" customFormat="1">
      <c r="A386">
        <v>5</v>
      </c>
      <c r="B386" t="s">
        <v>404</v>
      </c>
      <c r="C386">
        <v>703010301</v>
      </c>
      <c r="D386" t="s">
        <v>715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1.4006441460628001</v>
      </c>
      <c r="V386" s="3">
        <v>1.2476610555218</v>
      </c>
      <c r="W386" s="3">
        <v>0.66748092791890001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6.2484347574532997</v>
      </c>
      <c r="AE386" s="3">
        <v>0.58320790203990003</v>
      </c>
      <c r="AF386" s="3">
        <v>0</v>
      </c>
      <c r="AG386" s="3">
        <v>0</v>
      </c>
      <c r="AH386" s="3">
        <v>0.43118374110759999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3.4944978864906999</v>
      </c>
      <c r="AQ386" s="3">
        <v>0.4203063225293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</row>
    <row r="387" spans="1:49" s="13" customFormat="1">
      <c r="A387">
        <v>3</v>
      </c>
      <c r="B387" t="s">
        <v>400</v>
      </c>
      <c r="C387">
        <v>70302</v>
      </c>
      <c r="D387" t="s">
        <v>716</v>
      </c>
      <c r="E387" s="3">
        <v>-7.3279265448178004</v>
      </c>
      <c r="F387" s="3">
        <v>5.7959187477074003</v>
      </c>
      <c r="G387" s="3">
        <v>5.9889085343122002</v>
      </c>
      <c r="H387" s="3">
        <v>0.72222166911899999</v>
      </c>
      <c r="I387" s="3">
        <v>12.988906628186299</v>
      </c>
      <c r="J387" s="3">
        <v>0.75027037327599999</v>
      </c>
      <c r="K387" s="3">
        <v>-13.8006221554456</v>
      </c>
      <c r="L387" s="3">
        <v>-9.8344041483591003</v>
      </c>
      <c r="M387" s="3">
        <v>-2.6982816928175</v>
      </c>
      <c r="N387" s="3">
        <v>19.045044899458102</v>
      </c>
      <c r="O387" s="3">
        <v>31.168206822290301</v>
      </c>
      <c r="P387" s="3">
        <v>-9.7965621166476993</v>
      </c>
      <c r="Q387" s="3">
        <v>-17.454165951257799</v>
      </c>
      <c r="R387" s="3">
        <v>14.604959033958901</v>
      </c>
      <c r="S387" s="3">
        <v>-2.2061866974031998</v>
      </c>
      <c r="T387" s="3">
        <v>9.9454868200971998</v>
      </c>
      <c r="U387" s="3">
        <v>16.933864602657302</v>
      </c>
      <c r="V387" s="3">
        <v>13.2672599852625</v>
      </c>
      <c r="W387" s="3">
        <v>-8.2685440025811996</v>
      </c>
      <c r="X387" s="3">
        <v>-6.4537428751175003</v>
      </c>
      <c r="Y387" s="3">
        <v>-3.5170946762456001</v>
      </c>
      <c r="Z387" s="3">
        <v>3.8696324658246</v>
      </c>
      <c r="AA387" s="3">
        <v>20.5489766975438</v>
      </c>
      <c r="AB387" s="3">
        <v>-9.1776689653628996</v>
      </c>
      <c r="AC387" s="3">
        <v>-17.370576588962901</v>
      </c>
      <c r="AD387" s="3">
        <v>0.65601938709030005</v>
      </c>
      <c r="AE387" s="3">
        <v>-9.2984478112574003</v>
      </c>
      <c r="AF387" s="3">
        <v>-13.680333901957001</v>
      </c>
      <c r="AG387" s="3">
        <v>9.8125841239242995</v>
      </c>
      <c r="AH387" s="3">
        <v>-3.9241917264986999</v>
      </c>
      <c r="AI387" s="3">
        <v>-12.6574858403477</v>
      </c>
      <c r="AJ387" s="3">
        <v>-9.9685989203961007</v>
      </c>
      <c r="AK387" s="3">
        <v>5.5156543777257001</v>
      </c>
      <c r="AL387" s="3">
        <v>8.0819429555408995</v>
      </c>
      <c r="AM387" s="3">
        <v>31.6865412275606</v>
      </c>
      <c r="AN387" s="3">
        <v>-2.4027200542081002</v>
      </c>
      <c r="AO387" s="3">
        <v>-25.957924238783001</v>
      </c>
      <c r="AP387" s="3">
        <v>26.375879206365902</v>
      </c>
      <c r="AQ387" s="3">
        <v>-22.647210601355798</v>
      </c>
      <c r="AR387" s="3">
        <v>1.3214154183225</v>
      </c>
      <c r="AS387" s="3">
        <v>15.1703571966305</v>
      </c>
      <c r="AT387" s="3">
        <v>-1.7065453218232001</v>
      </c>
      <c r="AU387" s="3">
        <v>-11.927069506348699</v>
      </c>
      <c r="AV387" s="3">
        <v>-4.1995679062089</v>
      </c>
      <c r="AW387" s="3">
        <v>5.3</v>
      </c>
    </row>
    <row r="388" spans="1:49" s="13" customFormat="1">
      <c r="A388">
        <v>4</v>
      </c>
      <c r="B388" t="s">
        <v>402</v>
      </c>
      <c r="C388">
        <v>7030201</v>
      </c>
      <c r="D388" t="s">
        <v>717</v>
      </c>
      <c r="E388" s="3">
        <v>-7.3279265448178004</v>
      </c>
      <c r="F388" s="3">
        <v>5.7959187477074003</v>
      </c>
      <c r="G388" s="3">
        <v>5.9889085343122002</v>
      </c>
      <c r="H388" s="3">
        <v>0.72222166911899999</v>
      </c>
      <c r="I388" s="3">
        <v>12.988906628186299</v>
      </c>
      <c r="J388" s="3">
        <v>0.75027037327599999</v>
      </c>
      <c r="K388" s="3">
        <v>-13.8006221554456</v>
      </c>
      <c r="L388" s="3">
        <v>-9.8344041483591003</v>
      </c>
      <c r="M388" s="3">
        <v>-2.6982816928175</v>
      </c>
      <c r="N388" s="3">
        <v>19.045044899458102</v>
      </c>
      <c r="O388" s="3">
        <v>31.168206822290301</v>
      </c>
      <c r="P388" s="3">
        <v>-9.7965621166476993</v>
      </c>
      <c r="Q388" s="3">
        <v>-17.454165951257799</v>
      </c>
      <c r="R388" s="3">
        <v>14.604959033958901</v>
      </c>
      <c r="S388" s="3">
        <v>-2.2061866974031998</v>
      </c>
      <c r="T388" s="3">
        <v>9.9454868200971998</v>
      </c>
      <c r="U388" s="3">
        <v>16.933864602657302</v>
      </c>
      <c r="V388" s="3">
        <v>13.2672599852625</v>
      </c>
      <c r="W388" s="3">
        <v>-8.2685440025811996</v>
      </c>
      <c r="X388" s="3">
        <v>-6.4537428751175003</v>
      </c>
      <c r="Y388" s="3">
        <v>-3.5170946762456001</v>
      </c>
      <c r="Z388" s="3">
        <v>3.8696324658246</v>
      </c>
      <c r="AA388" s="3">
        <v>20.5489766975438</v>
      </c>
      <c r="AB388" s="3">
        <v>-9.1776689653628996</v>
      </c>
      <c r="AC388" s="3">
        <v>-17.370576588962901</v>
      </c>
      <c r="AD388" s="3">
        <v>0.65601938709030005</v>
      </c>
      <c r="AE388" s="3">
        <v>-9.2984478112574003</v>
      </c>
      <c r="AF388" s="3">
        <v>-13.680333901957001</v>
      </c>
      <c r="AG388" s="3">
        <v>9.8125841239242995</v>
      </c>
      <c r="AH388" s="3">
        <v>-3.9241917264986999</v>
      </c>
      <c r="AI388" s="3">
        <v>-12.6574858403477</v>
      </c>
      <c r="AJ388" s="3">
        <v>-9.9685989203961007</v>
      </c>
      <c r="AK388" s="3">
        <v>5.5156543777257001</v>
      </c>
      <c r="AL388" s="3">
        <v>8.0819429555408995</v>
      </c>
      <c r="AM388" s="3">
        <v>31.6865412275606</v>
      </c>
      <c r="AN388" s="3">
        <v>-2.4027200542081002</v>
      </c>
      <c r="AO388" s="3">
        <v>-25.957924238783001</v>
      </c>
      <c r="AP388" s="3">
        <v>26.375879206365902</v>
      </c>
      <c r="AQ388" s="3">
        <v>-22.647210601355798</v>
      </c>
      <c r="AR388" s="3">
        <v>1.3214154183225</v>
      </c>
      <c r="AS388" s="3">
        <v>15.1703571966305</v>
      </c>
      <c r="AT388" s="3">
        <v>-1.7065453218232001</v>
      </c>
      <c r="AU388" s="3">
        <v>-11.927069506348699</v>
      </c>
      <c r="AV388" s="3">
        <v>-4.1995679062089</v>
      </c>
      <c r="AW388" s="3">
        <v>5.3</v>
      </c>
    </row>
    <row r="389" spans="1:49" s="13" customFormat="1">
      <c r="A389">
        <v>5</v>
      </c>
      <c r="B389" t="s">
        <v>404</v>
      </c>
      <c r="C389">
        <v>703020101</v>
      </c>
      <c r="D389" t="s">
        <v>718</v>
      </c>
      <c r="E389" s="3">
        <v>-7.3279265448178004</v>
      </c>
      <c r="F389" s="3">
        <v>5.7959187477074003</v>
      </c>
      <c r="G389" s="3">
        <v>5.9889085343122002</v>
      </c>
      <c r="H389" s="3">
        <v>0.72222166911899999</v>
      </c>
      <c r="I389" s="3">
        <v>12.988906628186299</v>
      </c>
      <c r="J389" s="3">
        <v>0.75027037327599999</v>
      </c>
      <c r="K389" s="3">
        <v>-13.8006221554456</v>
      </c>
      <c r="L389" s="3">
        <v>-9.8344041483591003</v>
      </c>
      <c r="M389" s="3">
        <v>-2.6982816928175</v>
      </c>
      <c r="N389" s="3">
        <v>19.045044899458102</v>
      </c>
      <c r="O389" s="3">
        <v>31.168206822290301</v>
      </c>
      <c r="P389" s="3">
        <v>-9.7965621166476993</v>
      </c>
      <c r="Q389" s="3">
        <v>-17.454165951257799</v>
      </c>
      <c r="R389" s="3">
        <v>14.604959033958901</v>
      </c>
      <c r="S389" s="3">
        <v>-2.2061866974031998</v>
      </c>
      <c r="T389" s="3">
        <v>9.9454868200971998</v>
      </c>
      <c r="U389" s="3">
        <v>16.933864602657302</v>
      </c>
      <c r="V389" s="3">
        <v>13.2672599852625</v>
      </c>
      <c r="W389" s="3">
        <v>-8.2685440025811996</v>
      </c>
      <c r="X389" s="3">
        <v>-6.4537428751175003</v>
      </c>
      <c r="Y389" s="3">
        <v>-3.5170946762456001</v>
      </c>
      <c r="Z389" s="3">
        <v>3.8696324658246</v>
      </c>
      <c r="AA389" s="3">
        <v>20.5489766975438</v>
      </c>
      <c r="AB389" s="3">
        <v>-9.1776689653628996</v>
      </c>
      <c r="AC389" s="3">
        <v>-17.370576588962901</v>
      </c>
      <c r="AD389" s="3">
        <v>0.65601938709030005</v>
      </c>
      <c r="AE389" s="3">
        <v>-9.2984478112574003</v>
      </c>
      <c r="AF389" s="3">
        <v>-13.680333901957001</v>
      </c>
      <c r="AG389" s="3">
        <v>9.8125841239242995</v>
      </c>
      <c r="AH389" s="3">
        <v>-3.9241917264986999</v>
      </c>
      <c r="AI389" s="3">
        <v>-12.6574858403477</v>
      </c>
      <c r="AJ389" s="3">
        <v>-9.9685989203961007</v>
      </c>
      <c r="AK389" s="3">
        <v>5.5156543777257001</v>
      </c>
      <c r="AL389" s="3">
        <v>8.0819429555408995</v>
      </c>
      <c r="AM389" s="3">
        <v>31.6865412275606</v>
      </c>
      <c r="AN389" s="3">
        <v>-2.4027200542081002</v>
      </c>
      <c r="AO389" s="3">
        <v>-25.957924238783001</v>
      </c>
      <c r="AP389" s="3">
        <v>26.375879206365902</v>
      </c>
      <c r="AQ389" s="3">
        <v>-22.647210601355798</v>
      </c>
      <c r="AR389" s="3">
        <v>1.3214154183225</v>
      </c>
      <c r="AS389" s="3">
        <v>15.1703571966305</v>
      </c>
      <c r="AT389" s="3">
        <v>-1.7065453218232001</v>
      </c>
      <c r="AU389" s="3">
        <v>-11.927069506348699</v>
      </c>
      <c r="AV389" s="3">
        <v>-4.1995679062089</v>
      </c>
      <c r="AW389" s="3">
        <v>5.3</v>
      </c>
    </row>
    <row r="390" spans="1:49" s="13" customFormat="1">
      <c r="A390">
        <v>1</v>
      </c>
      <c r="B390" t="s">
        <v>396</v>
      </c>
      <c r="C390">
        <v>8</v>
      </c>
      <c r="D390" t="s">
        <v>719</v>
      </c>
      <c r="E390" s="3">
        <v>5.6329630787300002E-2</v>
      </c>
      <c r="F390" s="3">
        <v>3.0430990384499999E-2</v>
      </c>
      <c r="G390" s="3">
        <v>-0.57519384218619996</v>
      </c>
      <c r="H390" s="3">
        <v>1.17927454124E-2</v>
      </c>
      <c r="I390" s="3">
        <v>-2.3898924789685001</v>
      </c>
      <c r="J390" s="3">
        <v>0.3594418158223</v>
      </c>
      <c r="K390" s="3">
        <v>-0.63038695223910002</v>
      </c>
      <c r="L390" s="3">
        <v>2.8827386100000001E-5</v>
      </c>
      <c r="M390" s="3">
        <v>2.6449716627079001</v>
      </c>
      <c r="N390" s="3">
        <v>0.64384533517550002</v>
      </c>
      <c r="O390" s="3">
        <v>-0.39765898912859998</v>
      </c>
      <c r="P390" s="3">
        <v>-2.6422437315202001</v>
      </c>
      <c r="Q390" s="3">
        <v>1.0183596975E-3</v>
      </c>
      <c r="R390" s="3">
        <v>-0.83196530008089997</v>
      </c>
      <c r="S390" s="3">
        <v>-1.8113610454997999</v>
      </c>
      <c r="T390" s="3">
        <v>-0.119030165304</v>
      </c>
      <c r="U390" s="3">
        <v>3.1546524352998002</v>
      </c>
      <c r="V390" s="3">
        <v>-0.28955388329729997</v>
      </c>
      <c r="W390" s="3">
        <v>-0.36306606675019998</v>
      </c>
      <c r="X390" s="3">
        <v>-2.4656789726500001E-2</v>
      </c>
      <c r="Y390" s="3">
        <v>-0.25458419709750002</v>
      </c>
      <c r="Z390" s="3">
        <v>-2.6198612459231998</v>
      </c>
      <c r="AA390" s="3">
        <v>-2.1380949558748998</v>
      </c>
      <c r="AB390" s="3">
        <v>7.2915733700399998E-2</v>
      </c>
      <c r="AC390" s="3">
        <v>2.1501827884916</v>
      </c>
      <c r="AD390" s="3">
        <v>1.5466253120683999</v>
      </c>
      <c r="AE390" s="3">
        <v>0.1984971708503</v>
      </c>
      <c r="AF390" s="3">
        <v>-7.1929918073400004E-2</v>
      </c>
      <c r="AG390" s="3">
        <v>-2.0032495374185002</v>
      </c>
      <c r="AH390" s="3">
        <v>-2.2185044233858</v>
      </c>
      <c r="AI390" s="3">
        <v>2.4113335835891001</v>
      </c>
      <c r="AJ390" s="3">
        <v>-1.0436341550765</v>
      </c>
      <c r="AK390" s="3">
        <v>4.1613458812072004</v>
      </c>
      <c r="AL390" s="3">
        <v>-4.2802657211800002E-2</v>
      </c>
      <c r="AM390" s="3">
        <v>-2.3669797257808001</v>
      </c>
      <c r="AN390" s="3">
        <v>-1.4659274059334999</v>
      </c>
      <c r="AO390" s="3">
        <v>3.0951508189167001</v>
      </c>
      <c r="AP390" s="3">
        <v>0.97944384759229997</v>
      </c>
      <c r="AQ390" s="3">
        <v>-3.8886179042999999E-3</v>
      </c>
      <c r="AR390" s="3">
        <v>-3.7928540083999999E-3</v>
      </c>
      <c r="AS390" s="3">
        <v>0.105332738248</v>
      </c>
      <c r="AT390" s="3">
        <v>0.2120592686934</v>
      </c>
      <c r="AU390" s="3">
        <v>-0.1096257306178</v>
      </c>
      <c r="AV390" s="3">
        <v>-0.56098139163149996</v>
      </c>
      <c r="AW390" s="3">
        <v>-0.06</v>
      </c>
    </row>
    <row r="391" spans="1:49" s="13" customFormat="1">
      <c r="A391">
        <v>2</v>
      </c>
      <c r="B391" t="s">
        <v>398</v>
      </c>
      <c r="C391">
        <v>801</v>
      </c>
      <c r="D391" t="s">
        <v>720</v>
      </c>
      <c r="E391" s="3">
        <v>-0.28506944228519998</v>
      </c>
      <c r="F391" s="3">
        <v>0.30115113535999999</v>
      </c>
      <c r="G391" s="3">
        <v>-5.62767516116E-2</v>
      </c>
      <c r="H391" s="3">
        <v>4.5652753794000002E-2</v>
      </c>
      <c r="I391" s="3">
        <v>-1.7126496167734999</v>
      </c>
      <c r="J391" s="3">
        <v>0.84087083554340003</v>
      </c>
      <c r="K391" s="3">
        <v>-0.68742711680519997</v>
      </c>
      <c r="L391" s="3">
        <v>-0.74719937872880005</v>
      </c>
      <c r="M391" s="3">
        <v>-0.74758891617279999</v>
      </c>
      <c r="N391" s="3">
        <v>1.0310187157455</v>
      </c>
      <c r="O391" s="3">
        <v>5.4698079649546001</v>
      </c>
      <c r="P391" s="3">
        <v>0.45175613559470001</v>
      </c>
      <c r="Q391" s="3">
        <v>-0.198799804183</v>
      </c>
      <c r="R391" s="3">
        <v>-0.56870735496339997</v>
      </c>
      <c r="S391" s="3">
        <v>-0.71790990656550002</v>
      </c>
      <c r="T391" s="3">
        <v>0.91729534616160002</v>
      </c>
      <c r="U391" s="3">
        <v>0.7731234134885</v>
      </c>
      <c r="V391" s="3">
        <v>-0.94148630401870004</v>
      </c>
      <c r="W391" s="3">
        <v>-0.3473600188248</v>
      </c>
      <c r="X391" s="3">
        <v>6.8396300783099995E-2</v>
      </c>
      <c r="Y391" s="3">
        <v>-0.60924951653269999</v>
      </c>
      <c r="Z391" s="3">
        <v>-1.1144287592869</v>
      </c>
      <c r="AA391" s="3">
        <v>-2.0181332054644998</v>
      </c>
      <c r="AB391" s="3">
        <v>-0.60933370944010001</v>
      </c>
      <c r="AC391" s="3">
        <v>-2.7634446621188</v>
      </c>
      <c r="AD391" s="3">
        <v>-1.5577613597977999</v>
      </c>
      <c r="AE391" s="3">
        <v>-0.74085039549380005</v>
      </c>
      <c r="AF391" s="3">
        <v>1.9797443165000001E-3</v>
      </c>
      <c r="AG391" s="3">
        <v>-1.6864168055877999</v>
      </c>
      <c r="AH391" s="3">
        <v>-3.4540398616E-3</v>
      </c>
      <c r="AI391" s="3">
        <v>-0.74995207895180005</v>
      </c>
      <c r="AJ391" s="3">
        <v>-0.47306946489629997</v>
      </c>
      <c r="AK391" s="3">
        <v>-2.0237107250065001</v>
      </c>
      <c r="AL391" s="3">
        <v>-0.3812460289986</v>
      </c>
      <c r="AM391" s="3">
        <v>-3.2447389334515999</v>
      </c>
      <c r="AN391" s="3">
        <v>0.90079443297350004</v>
      </c>
      <c r="AO391" s="3">
        <v>-1.7733572118708001</v>
      </c>
      <c r="AP391" s="3">
        <v>-0.64332566825430004</v>
      </c>
      <c r="AQ391" s="3">
        <v>-0.2476044820568</v>
      </c>
      <c r="AR391" s="3">
        <v>-0.77800391279100001</v>
      </c>
      <c r="AS391" s="3">
        <v>-1.7800905907664999</v>
      </c>
      <c r="AT391" s="3">
        <v>1.3777842688993001</v>
      </c>
      <c r="AU391" s="3">
        <v>-1.4591495383548001</v>
      </c>
      <c r="AV391" s="3">
        <v>-3.5241730363931998</v>
      </c>
      <c r="AW391" s="3">
        <v>-0.56000000000000005</v>
      </c>
    </row>
    <row r="392" spans="1:49" s="13" customFormat="1">
      <c r="A392">
        <v>3</v>
      </c>
      <c r="B392" t="s">
        <v>400</v>
      </c>
      <c r="C392">
        <v>80101</v>
      </c>
      <c r="D392" t="s">
        <v>721</v>
      </c>
      <c r="E392" s="3">
        <v>-0.56340089211650002</v>
      </c>
      <c r="F392" s="3">
        <v>0.58587186533750002</v>
      </c>
      <c r="G392" s="3">
        <v>-1.3872383053113</v>
      </c>
      <c r="H392" s="3">
        <v>1.3348757716205</v>
      </c>
      <c r="I392" s="3">
        <v>-1.7100415893723</v>
      </c>
      <c r="J392" s="3">
        <v>0.26603977098390003</v>
      </c>
      <c r="K392" s="3">
        <v>-0.68273866718169995</v>
      </c>
      <c r="L392" s="3">
        <v>-0.87268422610980001</v>
      </c>
      <c r="M392" s="3">
        <v>0.62338302652379995</v>
      </c>
      <c r="N392" s="3">
        <v>-1.0148726340451999</v>
      </c>
      <c r="O392" s="3">
        <v>0.96277183091639995</v>
      </c>
      <c r="P392" s="3">
        <v>1.1934628020614999</v>
      </c>
      <c r="Q392" s="3">
        <v>-0.70031769221780005</v>
      </c>
      <c r="R392" s="3">
        <v>-0.98139752318840001</v>
      </c>
      <c r="S392" s="3">
        <v>-0.43630789835259998</v>
      </c>
      <c r="T392" s="3">
        <v>1.1235867382343001</v>
      </c>
      <c r="U392" s="3">
        <v>-0.24988168487859999</v>
      </c>
      <c r="V392" s="3">
        <v>-1.5744504959465999</v>
      </c>
      <c r="W392" s="3">
        <v>-0.52212715095740003</v>
      </c>
      <c r="X392" s="3">
        <v>0.13357538977889999</v>
      </c>
      <c r="Y392" s="3">
        <v>-9.7898839453E-2</v>
      </c>
      <c r="Z392" s="3">
        <v>-1.1578633636038</v>
      </c>
      <c r="AA392" s="3">
        <v>-1.3847108242398001</v>
      </c>
      <c r="AB392" s="3">
        <v>-1.8699716569814999</v>
      </c>
      <c r="AC392" s="3">
        <v>-0.82924338806310005</v>
      </c>
      <c r="AD392" s="3">
        <v>-1.5208220110377</v>
      </c>
      <c r="AE392" s="3">
        <v>-1.5806862293255</v>
      </c>
      <c r="AF392" s="3">
        <v>6.6610878723999999E-3</v>
      </c>
      <c r="AG392" s="3">
        <v>-1.6360986830816999</v>
      </c>
      <c r="AH392" s="3">
        <v>0.65112343243570003</v>
      </c>
      <c r="AI392" s="3">
        <v>-2.4145361851965998</v>
      </c>
      <c r="AJ392" s="3">
        <v>-1.6045931310329999</v>
      </c>
      <c r="AK392" s="3">
        <v>-0.43670945043909998</v>
      </c>
      <c r="AL392" s="3">
        <v>-2.2721456365367998</v>
      </c>
      <c r="AM392" s="3">
        <v>-2.3053684007905999</v>
      </c>
      <c r="AN392" s="3">
        <v>-0.67564820224220001</v>
      </c>
      <c r="AO392" s="3">
        <v>-1.883119431118</v>
      </c>
      <c r="AP392" s="3">
        <v>0.30929185581270002</v>
      </c>
      <c r="AQ392" s="3">
        <v>-1.0760760636508999</v>
      </c>
      <c r="AR392" s="3">
        <v>-1.0772720247906999</v>
      </c>
      <c r="AS392" s="3">
        <v>-0.56569831189179998</v>
      </c>
      <c r="AT392" s="3">
        <v>-0.2467503922498</v>
      </c>
      <c r="AU392" s="3">
        <v>-1.7919281522724999</v>
      </c>
      <c r="AV392" s="3">
        <v>-1.5202020235819</v>
      </c>
      <c r="AW392" s="3">
        <v>-2.62</v>
      </c>
    </row>
    <row r="393" spans="1:49" s="13" customFormat="1">
      <c r="A393">
        <v>4</v>
      </c>
      <c r="B393" t="s">
        <v>402</v>
      </c>
      <c r="C393">
        <v>8010101</v>
      </c>
      <c r="D393" t="s">
        <v>721</v>
      </c>
      <c r="E393" s="3">
        <v>-0.56340089211650002</v>
      </c>
      <c r="F393" s="3">
        <v>0.58587186533750002</v>
      </c>
      <c r="G393" s="3">
        <v>-1.3872383053113</v>
      </c>
      <c r="H393" s="3">
        <v>1.3348757716205</v>
      </c>
      <c r="I393" s="3">
        <v>-1.7100415893723</v>
      </c>
      <c r="J393" s="3">
        <v>0.26603977098390003</v>
      </c>
      <c r="K393" s="3">
        <v>-0.68273866718169995</v>
      </c>
      <c r="L393" s="3">
        <v>-0.87268422610980001</v>
      </c>
      <c r="M393" s="3">
        <v>0.62338302652379995</v>
      </c>
      <c r="N393" s="3">
        <v>-1.0148726340451999</v>
      </c>
      <c r="O393" s="3">
        <v>0.96277183091639995</v>
      </c>
      <c r="P393" s="3">
        <v>1.1934628020614999</v>
      </c>
      <c r="Q393" s="3">
        <v>-0.70031769221780005</v>
      </c>
      <c r="R393" s="3">
        <v>-0.98139752318840001</v>
      </c>
      <c r="S393" s="3">
        <v>-0.43630789835259998</v>
      </c>
      <c r="T393" s="3">
        <v>1.1235867382343001</v>
      </c>
      <c r="U393" s="3">
        <v>-0.24988168487859999</v>
      </c>
      <c r="V393" s="3">
        <v>-1.5744504959465999</v>
      </c>
      <c r="W393" s="3">
        <v>-0.52212715095740003</v>
      </c>
      <c r="X393" s="3">
        <v>0.13357538977889999</v>
      </c>
      <c r="Y393" s="3">
        <v>-9.7898839453E-2</v>
      </c>
      <c r="Z393" s="3">
        <v>-1.1578633636038</v>
      </c>
      <c r="AA393" s="3">
        <v>-1.3847108242398001</v>
      </c>
      <c r="AB393" s="3">
        <v>-1.8699716569814999</v>
      </c>
      <c r="AC393" s="3">
        <v>-0.82924338806310005</v>
      </c>
      <c r="AD393" s="3">
        <v>-1.5208220110377</v>
      </c>
      <c r="AE393" s="3">
        <v>-1.5806862293255</v>
      </c>
      <c r="AF393" s="3">
        <v>6.6610878723999999E-3</v>
      </c>
      <c r="AG393" s="3">
        <v>-1.6360986830816999</v>
      </c>
      <c r="AH393" s="3">
        <v>0.65112343243570003</v>
      </c>
      <c r="AI393" s="3">
        <v>-2.4145361851965998</v>
      </c>
      <c r="AJ393" s="3">
        <v>-1.6045931310329999</v>
      </c>
      <c r="AK393" s="3">
        <v>-0.43670945043909998</v>
      </c>
      <c r="AL393" s="3">
        <v>-2.2721456365367998</v>
      </c>
      <c r="AM393" s="3">
        <v>-2.3053684007905999</v>
      </c>
      <c r="AN393" s="3">
        <v>-0.67564820224220001</v>
      </c>
      <c r="AO393" s="3">
        <v>-1.883119431118</v>
      </c>
      <c r="AP393" s="3">
        <v>0.30929185581270002</v>
      </c>
      <c r="AQ393" s="3">
        <v>-1.0760760636508999</v>
      </c>
      <c r="AR393" s="3">
        <v>-1.0772720247906999</v>
      </c>
      <c r="AS393" s="3">
        <v>-0.56569831189179998</v>
      </c>
      <c r="AT393" s="3">
        <v>-0.2467503922498</v>
      </c>
      <c r="AU393" s="3">
        <v>-1.7919281522724999</v>
      </c>
      <c r="AV393" s="3">
        <v>-1.5202020235819</v>
      </c>
      <c r="AW393" s="3">
        <v>-2.62</v>
      </c>
    </row>
    <row r="394" spans="1:49" s="13" customFormat="1">
      <c r="A394">
        <v>5</v>
      </c>
      <c r="B394" t="s">
        <v>404</v>
      </c>
      <c r="C394">
        <v>801010101</v>
      </c>
      <c r="D394" t="s">
        <v>722</v>
      </c>
      <c r="E394" s="3">
        <v>-0.56340089211650002</v>
      </c>
      <c r="F394" s="3">
        <v>0.58587186533750002</v>
      </c>
      <c r="G394" s="3">
        <v>-1.3872383053113</v>
      </c>
      <c r="H394" s="3">
        <v>1.3348757716205</v>
      </c>
      <c r="I394" s="3">
        <v>-1.7100415893723</v>
      </c>
      <c r="J394" s="3">
        <v>0.26603977098390003</v>
      </c>
      <c r="K394" s="3">
        <v>-0.68273866718169995</v>
      </c>
      <c r="L394" s="3">
        <v>-0.87268422610980001</v>
      </c>
      <c r="M394" s="3">
        <v>0.62338302652379995</v>
      </c>
      <c r="N394" s="3">
        <v>-1.0148726340451999</v>
      </c>
      <c r="O394" s="3">
        <v>0.96277183091639995</v>
      </c>
      <c r="P394" s="3">
        <v>1.1934628020614999</v>
      </c>
      <c r="Q394" s="3">
        <v>-0.70031769221780005</v>
      </c>
      <c r="R394" s="3">
        <v>-0.98139752318840001</v>
      </c>
      <c r="S394" s="3">
        <v>-0.43630789835259998</v>
      </c>
      <c r="T394" s="3">
        <v>1.1235867382343001</v>
      </c>
      <c r="U394" s="3">
        <v>-0.24988168487859999</v>
      </c>
      <c r="V394" s="3">
        <v>-1.5744504959465999</v>
      </c>
      <c r="W394" s="3">
        <v>-0.52212715095740003</v>
      </c>
      <c r="X394" s="3">
        <v>0.13357538977889999</v>
      </c>
      <c r="Y394" s="3">
        <v>-9.7898839453E-2</v>
      </c>
      <c r="Z394" s="3">
        <v>-1.1578633636038</v>
      </c>
      <c r="AA394" s="3">
        <v>-1.3847108242398001</v>
      </c>
      <c r="AB394" s="3">
        <v>-1.8699716569814999</v>
      </c>
      <c r="AC394" s="3">
        <v>-0.82924338806310005</v>
      </c>
      <c r="AD394" s="3">
        <v>-1.5208220110377</v>
      </c>
      <c r="AE394" s="3">
        <v>-1.5806862293255</v>
      </c>
      <c r="AF394" s="3">
        <v>6.6610878723999999E-3</v>
      </c>
      <c r="AG394" s="3">
        <v>-1.6360986830816999</v>
      </c>
      <c r="AH394" s="3">
        <v>0.65112343243570003</v>
      </c>
      <c r="AI394" s="3">
        <v>-2.4145361851965998</v>
      </c>
      <c r="AJ394" s="3">
        <v>-1.6045931310329999</v>
      </c>
      <c r="AK394" s="3">
        <v>-0.43670945043909998</v>
      </c>
      <c r="AL394" s="3">
        <v>-2.2721456365367998</v>
      </c>
      <c r="AM394" s="3">
        <v>-2.3053684007905999</v>
      </c>
      <c r="AN394" s="3">
        <v>-0.67564820224220001</v>
      </c>
      <c r="AO394" s="3">
        <v>-1.883119431118</v>
      </c>
      <c r="AP394" s="3">
        <v>0.30929185581270002</v>
      </c>
      <c r="AQ394" s="3">
        <v>-1.0760760636508999</v>
      </c>
      <c r="AR394" s="3">
        <v>-1.0772720247906999</v>
      </c>
      <c r="AS394" s="3">
        <v>-0.56569831189179998</v>
      </c>
      <c r="AT394" s="3">
        <v>-0.2467503922498</v>
      </c>
      <c r="AU394" s="3">
        <v>-1.7919281522724999</v>
      </c>
      <c r="AV394" s="3">
        <v>-1.5202020235819</v>
      </c>
      <c r="AW394" s="3">
        <v>-2.62</v>
      </c>
    </row>
    <row r="395" spans="1:49" s="13" customFormat="1">
      <c r="A395">
        <v>3</v>
      </c>
      <c r="B395" t="s">
        <v>400</v>
      </c>
      <c r="C395">
        <v>80102</v>
      </c>
      <c r="D395" t="s">
        <v>723</v>
      </c>
      <c r="E395" s="3">
        <v>-0.16968564547920001</v>
      </c>
      <c r="F395" s="3">
        <v>-0.16497830382350001</v>
      </c>
      <c r="G395" s="3">
        <v>-0.70694127612790003</v>
      </c>
      <c r="H395" s="3">
        <v>-0.76481571049569996</v>
      </c>
      <c r="I395" s="3">
        <v>-0.62883575533339997</v>
      </c>
      <c r="J395" s="3">
        <v>9.1675483625900001E-2</v>
      </c>
      <c r="K395" s="3">
        <v>-1.2749244302106</v>
      </c>
      <c r="L395" s="3">
        <v>-0.27665631074570002</v>
      </c>
      <c r="M395" s="3">
        <v>-0.77061884871870001</v>
      </c>
      <c r="N395" s="3">
        <v>0.80719114929390001</v>
      </c>
      <c r="O395" s="3">
        <v>0.29311337278580002</v>
      </c>
      <c r="P395" s="3">
        <v>0.3002587949078</v>
      </c>
      <c r="Q395" s="3">
        <v>-1.9190920383548999</v>
      </c>
      <c r="R395" s="3">
        <v>-0.36775917684260001</v>
      </c>
      <c r="S395" s="3">
        <v>0.46494662319270003</v>
      </c>
      <c r="T395" s="3">
        <v>0.67798188359739997</v>
      </c>
      <c r="U395" s="3">
        <v>0.75327361914860003</v>
      </c>
      <c r="V395" s="3">
        <v>-0.30823207047500001</v>
      </c>
      <c r="W395" s="3">
        <v>-0.5116656437878</v>
      </c>
      <c r="X395" s="3">
        <v>-0.1655691018306</v>
      </c>
      <c r="Y395" s="3">
        <v>0.35949312245600001</v>
      </c>
      <c r="Z395" s="3">
        <v>-1.3791875531333999</v>
      </c>
      <c r="AA395" s="3">
        <v>-1.9206348831780999</v>
      </c>
      <c r="AB395" s="3">
        <v>1.6745082129883</v>
      </c>
      <c r="AC395" s="3">
        <v>-0.83922793272939999</v>
      </c>
      <c r="AD395" s="3">
        <v>-1.429482248817</v>
      </c>
      <c r="AE395" s="3">
        <v>0.349918774998</v>
      </c>
      <c r="AF395" s="3">
        <v>-0.33809018577389999</v>
      </c>
      <c r="AG395" s="3">
        <v>-0.16042612821230001</v>
      </c>
      <c r="AH395" s="3">
        <v>-0.26683954433149998</v>
      </c>
      <c r="AI395" s="3">
        <v>2.7912431916099999E-2</v>
      </c>
      <c r="AJ395" s="3">
        <v>-0.47834058955120001</v>
      </c>
      <c r="AK395" s="3">
        <v>-3.6768304899076001</v>
      </c>
      <c r="AL395" s="3">
        <v>1.8618996234612</v>
      </c>
      <c r="AM395" s="3">
        <v>-3.0736695822168998</v>
      </c>
      <c r="AN395" s="3">
        <v>-0.62345205132920001</v>
      </c>
      <c r="AO395" s="3">
        <v>0.14888948567759999</v>
      </c>
      <c r="AP395" s="3">
        <v>-1.0533851880764</v>
      </c>
      <c r="AQ395" s="3">
        <v>0.53016535775060003</v>
      </c>
      <c r="AR395" s="3">
        <v>-2.4123146298149001</v>
      </c>
      <c r="AS395" s="3">
        <v>0.28176056006810002</v>
      </c>
      <c r="AT395" s="3">
        <v>0.86771220131409998</v>
      </c>
      <c r="AU395" s="3">
        <v>-1.9616273194756</v>
      </c>
      <c r="AV395" s="3">
        <v>-1.9294762902684</v>
      </c>
      <c r="AW395" s="3">
        <v>2.9</v>
      </c>
    </row>
    <row r="396" spans="1:49" s="13" customFormat="1">
      <c r="A396">
        <v>4</v>
      </c>
      <c r="B396" t="s">
        <v>402</v>
      </c>
      <c r="C396">
        <v>8010201</v>
      </c>
      <c r="D396" t="s">
        <v>724</v>
      </c>
      <c r="E396" s="3">
        <v>-0.16968564547920001</v>
      </c>
      <c r="F396" s="3">
        <v>-0.16497830382350001</v>
      </c>
      <c r="G396" s="3">
        <v>-0.70694127612790003</v>
      </c>
      <c r="H396" s="3">
        <v>-0.76481571049569996</v>
      </c>
      <c r="I396" s="3">
        <v>-0.62883575533339997</v>
      </c>
      <c r="J396" s="3">
        <v>9.1675483625900001E-2</v>
      </c>
      <c r="K396" s="3">
        <v>-1.2749244302106</v>
      </c>
      <c r="L396" s="3">
        <v>-0.27665631074570002</v>
      </c>
      <c r="M396" s="3">
        <v>-0.77061884871870001</v>
      </c>
      <c r="N396" s="3">
        <v>0.80719114929390001</v>
      </c>
      <c r="O396" s="3">
        <v>0.29311337278580002</v>
      </c>
      <c r="P396" s="3">
        <v>0.3002587949078</v>
      </c>
      <c r="Q396" s="3">
        <v>-1.9190920383548999</v>
      </c>
      <c r="R396" s="3">
        <v>-0.36775917684260001</v>
      </c>
      <c r="S396" s="3">
        <v>0.46494662319270003</v>
      </c>
      <c r="T396" s="3">
        <v>0.67798188359739997</v>
      </c>
      <c r="U396" s="3">
        <v>0.75327361914860003</v>
      </c>
      <c r="V396" s="3">
        <v>-0.30823207047500001</v>
      </c>
      <c r="W396" s="3">
        <v>-0.5116656437878</v>
      </c>
      <c r="X396" s="3">
        <v>-0.1655691018306</v>
      </c>
      <c r="Y396" s="3">
        <v>0.35949312245600001</v>
      </c>
      <c r="Z396" s="3">
        <v>-1.3791875531333999</v>
      </c>
      <c r="AA396" s="3">
        <v>-1.9206348831780999</v>
      </c>
      <c r="AB396" s="3">
        <v>1.6745082129883</v>
      </c>
      <c r="AC396" s="3">
        <v>-0.83922793272939999</v>
      </c>
      <c r="AD396" s="3">
        <v>-1.429482248817</v>
      </c>
      <c r="AE396" s="3">
        <v>0.349918774998</v>
      </c>
      <c r="AF396" s="3">
        <v>-0.33809018577389999</v>
      </c>
      <c r="AG396" s="3">
        <v>-0.16042612821230001</v>
      </c>
      <c r="AH396" s="3">
        <v>-0.26683954433149998</v>
      </c>
      <c r="AI396" s="3">
        <v>2.7912431916099999E-2</v>
      </c>
      <c r="AJ396" s="3">
        <v>-0.47834058955120001</v>
      </c>
      <c r="AK396" s="3">
        <v>-3.6768304899076001</v>
      </c>
      <c r="AL396" s="3">
        <v>1.8618996234612</v>
      </c>
      <c r="AM396" s="3">
        <v>-3.0736695822168998</v>
      </c>
      <c r="AN396" s="3">
        <v>-0.62345205132920001</v>
      </c>
      <c r="AO396" s="3">
        <v>0.14888948567759999</v>
      </c>
      <c r="AP396" s="3">
        <v>-1.0533851880764</v>
      </c>
      <c r="AQ396" s="3">
        <v>0.53016535775060003</v>
      </c>
      <c r="AR396" s="3">
        <v>-2.4123146298149001</v>
      </c>
      <c r="AS396" s="3">
        <v>0.28176056006810002</v>
      </c>
      <c r="AT396" s="3">
        <v>0.86771220131409998</v>
      </c>
      <c r="AU396" s="3">
        <v>-1.9616273194756</v>
      </c>
      <c r="AV396" s="3">
        <v>-1.9294762902684</v>
      </c>
      <c r="AW396" s="3">
        <v>2.9</v>
      </c>
    </row>
    <row r="397" spans="1:49" s="13" customFormat="1">
      <c r="A397">
        <v>5</v>
      </c>
      <c r="B397" t="s">
        <v>404</v>
      </c>
      <c r="C397">
        <v>801020101</v>
      </c>
      <c r="D397" t="s">
        <v>725</v>
      </c>
      <c r="E397" s="3">
        <v>-0.16968564547920001</v>
      </c>
      <c r="F397" s="3">
        <v>-0.16497830382350001</v>
      </c>
      <c r="G397" s="3">
        <v>-0.70694127612790003</v>
      </c>
      <c r="H397" s="3">
        <v>-0.76481571049569996</v>
      </c>
      <c r="I397" s="3">
        <v>-0.62883575533339997</v>
      </c>
      <c r="J397" s="3">
        <v>9.1675483625900001E-2</v>
      </c>
      <c r="K397" s="3">
        <v>-1.2749244302106</v>
      </c>
      <c r="L397" s="3">
        <v>-0.27665631074570002</v>
      </c>
      <c r="M397" s="3">
        <v>-0.77061884871870001</v>
      </c>
      <c r="N397" s="3">
        <v>0.80719114929390001</v>
      </c>
      <c r="O397" s="3">
        <v>0.29311337278580002</v>
      </c>
      <c r="P397" s="3">
        <v>0.3002587949078</v>
      </c>
      <c r="Q397" s="3">
        <v>-1.9190920383548999</v>
      </c>
      <c r="R397" s="3">
        <v>-0.36775917684260001</v>
      </c>
      <c r="S397" s="3">
        <v>0.46494662319270003</v>
      </c>
      <c r="T397" s="3">
        <v>0.67798188359739997</v>
      </c>
      <c r="U397" s="3">
        <v>0.75327361914860003</v>
      </c>
      <c r="V397" s="3">
        <v>-0.30823207047500001</v>
      </c>
      <c r="W397" s="3">
        <v>-0.5116656437878</v>
      </c>
      <c r="X397" s="3">
        <v>-0.1655691018306</v>
      </c>
      <c r="Y397" s="3">
        <v>0.35949312245600001</v>
      </c>
      <c r="Z397" s="3">
        <v>-1.3791875531333999</v>
      </c>
      <c r="AA397" s="3">
        <v>-1.9206348831780999</v>
      </c>
      <c r="AB397" s="3">
        <v>1.6745082129883</v>
      </c>
      <c r="AC397" s="3">
        <v>-0.83922793272939999</v>
      </c>
      <c r="AD397" s="3">
        <v>-1.429482248817</v>
      </c>
      <c r="AE397" s="3">
        <v>0.349918774998</v>
      </c>
      <c r="AF397" s="3">
        <v>-0.33809018577389999</v>
      </c>
      <c r="AG397" s="3">
        <v>-0.16042612821230001</v>
      </c>
      <c r="AH397" s="3">
        <v>-0.26683954433149998</v>
      </c>
      <c r="AI397" s="3">
        <v>2.7912431916099999E-2</v>
      </c>
      <c r="AJ397" s="3">
        <v>-0.47834058955120001</v>
      </c>
      <c r="AK397" s="3">
        <v>-3.6768304899076001</v>
      </c>
      <c r="AL397" s="3">
        <v>1.8618996234612</v>
      </c>
      <c r="AM397" s="3">
        <v>-3.0736695822168998</v>
      </c>
      <c r="AN397" s="3">
        <v>-0.62345205132920001</v>
      </c>
      <c r="AO397" s="3">
        <v>0.14888948567759999</v>
      </c>
      <c r="AP397" s="3">
        <v>-1.0533851880764</v>
      </c>
      <c r="AQ397" s="3">
        <v>0.53016535775060003</v>
      </c>
      <c r="AR397" s="3">
        <v>-2.4123146298149001</v>
      </c>
      <c r="AS397" s="3">
        <v>0.28176056006810002</v>
      </c>
      <c r="AT397" s="3">
        <v>0.86771220131409998</v>
      </c>
      <c r="AU397" s="3">
        <v>-1.9616273194756</v>
      </c>
      <c r="AV397" s="3">
        <v>-1.9294762902684</v>
      </c>
      <c r="AW397" s="3">
        <v>2.9</v>
      </c>
    </row>
    <row r="398" spans="1:49" s="13" customFormat="1">
      <c r="A398">
        <v>3</v>
      </c>
      <c r="B398" t="s">
        <v>400</v>
      </c>
      <c r="C398">
        <v>80103</v>
      </c>
      <c r="D398" t="s">
        <v>726</v>
      </c>
      <c r="E398" s="3">
        <v>-7.8283627130099995E-2</v>
      </c>
      <c r="F398" s="3">
        <v>0.41341136509650001</v>
      </c>
      <c r="G398" s="3">
        <v>2.0382691668256001</v>
      </c>
      <c r="H398" s="3">
        <v>-0.6282344027201</v>
      </c>
      <c r="I398" s="3">
        <v>-2.6851798828066999</v>
      </c>
      <c r="J398" s="3">
        <v>2.1682307970601999</v>
      </c>
      <c r="K398" s="3">
        <v>-0.1667665198843</v>
      </c>
      <c r="L398" s="3">
        <v>-1.0266338005919</v>
      </c>
      <c r="M398" s="3">
        <v>-2.2264258937494001</v>
      </c>
      <c r="N398" s="3">
        <v>3.5363144855925999</v>
      </c>
      <c r="O398" s="3">
        <v>14.8812885129127</v>
      </c>
      <c r="P398" s="3">
        <v>-0.13312185174509999</v>
      </c>
      <c r="Q398" s="3">
        <v>1.6109280871000999</v>
      </c>
      <c r="R398" s="3">
        <v>-0.33210657292149998</v>
      </c>
      <c r="S398" s="3">
        <v>-1.8617436041855</v>
      </c>
      <c r="T398" s="3">
        <v>0.90522679840950004</v>
      </c>
      <c r="U398" s="3">
        <v>1.7559086830432999</v>
      </c>
      <c r="V398" s="3">
        <v>-0.83201877661650003</v>
      </c>
      <c r="W398" s="3">
        <v>-6.1981526564299998E-2</v>
      </c>
      <c r="X398" s="3">
        <v>0.18522439027730001</v>
      </c>
      <c r="Y398" s="3">
        <v>-1.8058496872853</v>
      </c>
      <c r="Z398" s="3">
        <v>-0.87050472900810005</v>
      </c>
      <c r="AA398" s="3">
        <v>-2.6810211202250001</v>
      </c>
      <c r="AB398" s="3">
        <v>-1.1825427868784</v>
      </c>
      <c r="AC398" s="3">
        <v>-6.0967734593565002</v>
      </c>
      <c r="AD398" s="3">
        <v>-1.7016165888896</v>
      </c>
      <c r="AE398" s="3">
        <v>-0.82602810415829997</v>
      </c>
      <c r="AF398" s="3">
        <v>0.28625855331529998</v>
      </c>
      <c r="AG398" s="3">
        <v>-3.0238458796479</v>
      </c>
      <c r="AH398" s="3">
        <v>-0.42431581956609998</v>
      </c>
      <c r="AI398" s="3">
        <v>0.24314275563500001</v>
      </c>
      <c r="AJ398" s="3">
        <v>0.63674793403709995</v>
      </c>
      <c r="AK398" s="3">
        <v>-2.1193421631595002</v>
      </c>
      <c r="AL398" s="3">
        <v>-0.440498423812</v>
      </c>
      <c r="AM398" s="3">
        <v>-4.2884360559137997</v>
      </c>
      <c r="AN398" s="3">
        <v>3.7701519090161999</v>
      </c>
      <c r="AO398" s="3">
        <v>-3.2833750578115999</v>
      </c>
      <c r="AP398" s="3">
        <v>-1.187510282918</v>
      </c>
      <c r="AQ398" s="3">
        <v>-0.12916734680399999</v>
      </c>
      <c r="AR398" s="3">
        <v>0.93712400200610002</v>
      </c>
      <c r="AS398" s="3">
        <v>-4.6562393710586996</v>
      </c>
      <c r="AT398" s="3">
        <v>3.4098005854370999</v>
      </c>
      <c r="AU398" s="3">
        <v>-0.71102709951609999</v>
      </c>
      <c r="AV398" s="3">
        <v>-6.7486851879841003</v>
      </c>
      <c r="AW398" s="3">
        <v>-1.66</v>
      </c>
    </row>
    <row r="399" spans="1:49" s="13" customFormat="1">
      <c r="A399">
        <v>4</v>
      </c>
      <c r="B399" t="s">
        <v>402</v>
      </c>
      <c r="C399">
        <v>8010301</v>
      </c>
      <c r="D399" t="s">
        <v>726</v>
      </c>
      <c r="E399" s="3">
        <v>-7.8283627130099995E-2</v>
      </c>
      <c r="F399" s="3">
        <v>0.41341136509650001</v>
      </c>
      <c r="G399" s="3">
        <v>2.0382691668256001</v>
      </c>
      <c r="H399" s="3">
        <v>-0.6282344027201</v>
      </c>
      <c r="I399" s="3">
        <v>-2.6851798828066999</v>
      </c>
      <c r="J399" s="3">
        <v>2.1682307970601999</v>
      </c>
      <c r="K399" s="3">
        <v>-0.1667665198843</v>
      </c>
      <c r="L399" s="3">
        <v>-1.0266338005919</v>
      </c>
      <c r="M399" s="3">
        <v>-2.2264258937494001</v>
      </c>
      <c r="N399" s="3">
        <v>3.5363144855925999</v>
      </c>
      <c r="O399" s="3">
        <v>14.8812885129127</v>
      </c>
      <c r="P399" s="3">
        <v>-0.13312185174509999</v>
      </c>
      <c r="Q399" s="3">
        <v>1.6109280871000999</v>
      </c>
      <c r="R399" s="3">
        <v>-0.33210657292149998</v>
      </c>
      <c r="S399" s="3">
        <v>-1.8617436041855</v>
      </c>
      <c r="T399" s="3">
        <v>0.90522679840950004</v>
      </c>
      <c r="U399" s="3">
        <v>1.7559086830432999</v>
      </c>
      <c r="V399" s="3">
        <v>-0.83201877661650003</v>
      </c>
      <c r="W399" s="3">
        <v>-6.1981526564299998E-2</v>
      </c>
      <c r="X399" s="3">
        <v>0.18522439027730001</v>
      </c>
      <c r="Y399" s="3">
        <v>-1.8058496872853</v>
      </c>
      <c r="Z399" s="3">
        <v>-0.87050472900810005</v>
      </c>
      <c r="AA399" s="3">
        <v>-2.6810211202250001</v>
      </c>
      <c r="AB399" s="3">
        <v>-1.1825427868784</v>
      </c>
      <c r="AC399" s="3">
        <v>-6.0967734593565002</v>
      </c>
      <c r="AD399" s="3">
        <v>-1.7016165888896</v>
      </c>
      <c r="AE399" s="3">
        <v>-0.82602810415829997</v>
      </c>
      <c r="AF399" s="3">
        <v>0.28625855331529998</v>
      </c>
      <c r="AG399" s="3">
        <v>-3.0238458796479</v>
      </c>
      <c r="AH399" s="3">
        <v>-0.42431581956609998</v>
      </c>
      <c r="AI399" s="3">
        <v>0.24314275563500001</v>
      </c>
      <c r="AJ399" s="3">
        <v>0.63674793403709995</v>
      </c>
      <c r="AK399" s="3">
        <v>-2.1193421631595002</v>
      </c>
      <c r="AL399" s="3">
        <v>-0.440498423812</v>
      </c>
      <c r="AM399" s="3">
        <v>-4.2884360559137997</v>
      </c>
      <c r="AN399" s="3">
        <v>3.7701519090161999</v>
      </c>
      <c r="AO399" s="3">
        <v>-3.2833750578115999</v>
      </c>
      <c r="AP399" s="3">
        <v>-1.187510282918</v>
      </c>
      <c r="AQ399" s="3">
        <v>-0.12916734680399999</v>
      </c>
      <c r="AR399" s="3">
        <v>0.93712400200610002</v>
      </c>
      <c r="AS399" s="3">
        <v>-4.6562393710586996</v>
      </c>
      <c r="AT399" s="3">
        <v>3.4098005854370999</v>
      </c>
      <c r="AU399" s="3">
        <v>-0.71102709951609999</v>
      </c>
      <c r="AV399" s="3">
        <v>-6.7486851879841003</v>
      </c>
      <c r="AW399" s="3">
        <v>-1.66</v>
      </c>
    </row>
    <row r="400" spans="1:49" s="13" customFormat="1">
      <c r="A400">
        <v>5</v>
      </c>
      <c r="B400" t="s">
        <v>404</v>
      </c>
      <c r="C400">
        <v>801030101</v>
      </c>
      <c r="D400" t="s">
        <v>727</v>
      </c>
      <c r="E400" s="3">
        <v>-7.8283627130099995E-2</v>
      </c>
      <c r="F400" s="3">
        <v>0.41341136509650001</v>
      </c>
      <c r="G400" s="3">
        <v>2.0382691668256001</v>
      </c>
      <c r="H400" s="3">
        <v>-0.6282344027201</v>
      </c>
      <c r="I400" s="3">
        <v>-2.6851798828066999</v>
      </c>
      <c r="J400" s="3">
        <v>2.1682307970601999</v>
      </c>
      <c r="K400" s="3">
        <v>-0.1667665198843</v>
      </c>
      <c r="L400" s="3">
        <v>-1.0266338005919</v>
      </c>
      <c r="M400" s="3">
        <v>-2.2264258937494001</v>
      </c>
      <c r="N400" s="3">
        <v>3.5363144855925999</v>
      </c>
      <c r="O400" s="3">
        <v>14.8812885129127</v>
      </c>
      <c r="P400" s="3">
        <v>-0.13312185174509999</v>
      </c>
      <c r="Q400" s="3">
        <v>1.6109280871000999</v>
      </c>
      <c r="R400" s="3">
        <v>-0.33210657292149998</v>
      </c>
      <c r="S400" s="3">
        <v>-1.8617436041855</v>
      </c>
      <c r="T400" s="3">
        <v>0.90522679840950004</v>
      </c>
      <c r="U400" s="3">
        <v>1.7559086830432999</v>
      </c>
      <c r="V400" s="3">
        <v>-0.83201877661650003</v>
      </c>
      <c r="W400" s="3">
        <v>-6.1981526564299998E-2</v>
      </c>
      <c r="X400" s="3">
        <v>0.18522439027730001</v>
      </c>
      <c r="Y400" s="3">
        <v>-1.8058496872853</v>
      </c>
      <c r="Z400" s="3">
        <v>-0.87050472900810005</v>
      </c>
      <c r="AA400" s="3">
        <v>-2.6810211202250001</v>
      </c>
      <c r="AB400" s="3">
        <v>-1.1825427868784</v>
      </c>
      <c r="AC400" s="3">
        <v>-6.0967734593565002</v>
      </c>
      <c r="AD400" s="3">
        <v>-1.7016165888896</v>
      </c>
      <c r="AE400" s="3">
        <v>-0.82602810415829997</v>
      </c>
      <c r="AF400" s="3">
        <v>0.28625855331529998</v>
      </c>
      <c r="AG400" s="3">
        <v>-3.0238458796479</v>
      </c>
      <c r="AH400" s="3">
        <v>-0.42431581956609998</v>
      </c>
      <c r="AI400" s="3">
        <v>0.24314275563500001</v>
      </c>
      <c r="AJ400" s="3">
        <v>0.63674793403709995</v>
      </c>
      <c r="AK400" s="3">
        <v>-2.1193421631595002</v>
      </c>
      <c r="AL400" s="3">
        <v>-0.440498423812</v>
      </c>
      <c r="AM400" s="3">
        <v>-4.2884360559137997</v>
      </c>
      <c r="AN400" s="3">
        <v>3.7701519090161999</v>
      </c>
      <c r="AO400" s="3">
        <v>-3.2833750578115999</v>
      </c>
      <c r="AP400" s="3">
        <v>-1.187510282918</v>
      </c>
      <c r="AQ400" s="3">
        <v>-0.12916734680399999</v>
      </c>
      <c r="AR400" s="3">
        <v>0.93712400200610002</v>
      </c>
      <c r="AS400" s="3">
        <v>-4.6562393710586996</v>
      </c>
      <c r="AT400" s="3">
        <v>3.4098005854370999</v>
      </c>
      <c r="AU400" s="3">
        <v>-0.71102709951609999</v>
      </c>
      <c r="AV400" s="3">
        <v>-6.7486851879841003</v>
      </c>
      <c r="AW400" s="3">
        <v>-1.66</v>
      </c>
    </row>
    <row r="401" spans="1:49" s="13" customFormat="1">
      <c r="A401">
        <v>2</v>
      </c>
      <c r="B401" t="s">
        <v>398</v>
      </c>
      <c r="C401">
        <v>802</v>
      </c>
      <c r="D401" t="s">
        <v>728</v>
      </c>
      <c r="E401" s="3">
        <v>9.7398477699300004E-2</v>
      </c>
      <c r="F401" s="3">
        <v>-2.0110489445999999E-3</v>
      </c>
      <c r="G401" s="3">
        <v>-0.63756735421279997</v>
      </c>
      <c r="H401" s="3">
        <v>7.6989833792999998E-3</v>
      </c>
      <c r="I401" s="3">
        <v>-2.47180395582</v>
      </c>
      <c r="J401" s="3">
        <v>0.3007604759727</v>
      </c>
      <c r="K401" s="3">
        <v>-0.62339689249660002</v>
      </c>
      <c r="L401" s="3">
        <v>9.1539860964599998E-2</v>
      </c>
      <c r="M401" s="3">
        <v>3.0569678662820001</v>
      </c>
      <c r="N401" s="3">
        <v>0.59856237612429997</v>
      </c>
      <c r="O401" s="3">
        <v>-1.0868552584765001</v>
      </c>
      <c r="P401" s="3">
        <v>-3.0297571112135002</v>
      </c>
      <c r="Q401" s="3">
        <v>2.6943458814900002E-2</v>
      </c>
      <c r="R401" s="3">
        <v>-0.86604421156269995</v>
      </c>
      <c r="S401" s="3">
        <v>-1.9533335546046</v>
      </c>
      <c r="T401" s="3">
        <v>-0.25528099164860002</v>
      </c>
      <c r="U401" s="3">
        <v>3.4714446682945002</v>
      </c>
      <c r="V401" s="3">
        <v>-0.2050949809772</v>
      </c>
      <c r="W401" s="3">
        <v>-0.36508579625679999</v>
      </c>
      <c r="X401" s="3">
        <v>-3.6625141647000002E-2</v>
      </c>
      <c r="Y401" s="3">
        <v>-0.20891973958679999</v>
      </c>
      <c r="Z401" s="3">
        <v>-2.8129136030908999</v>
      </c>
      <c r="AA401" s="3">
        <v>-2.1537473575153001</v>
      </c>
      <c r="AB401" s="3">
        <v>0.16205783990969999</v>
      </c>
      <c r="AC401" s="3">
        <v>2.7872485868645001</v>
      </c>
      <c r="AD401" s="3">
        <v>1.9273825776441</v>
      </c>
      <c r="AE401" s="3">
        <v>0.30977004678940001</v>
      </c>
      <c r="AF401" s="3">
        <v>-8.0593381216100005E-2</v>
      </c>
      <c r="AG401" s="3">
        <v>-2.0404183859532998</v>
      </c>
      <c r="AH401" s="3">
        <v>-2.4792994335278999</v>
      </c>
      <c r="AI401" s="3">
        <v>2.7929856311835</v>
      </c>
      <c r="AJ401" s="3">
        <v>-1.1101424771694</v>
      </c>
      <c r="AK401" s="3">
        <v>4.8869565134766004</v>
      </c>
      <c r="AL401" s="3">
        <v>-5.7136271880999998E-3</v>
      </c>
      <c r="AM401" s="3">
        <v>-2.2711498828610002</v>
      </c>
      <c r="AN401" s="3">
        <v>-1.7217414603029</v>
      </c>
      <c r="AO401" s="3">
        <v>3.6354200150880001</v>
      </c>
      <c r="AP401" s="3">
        <v>1.1501276250142001</v>
      </c>
      <c r="AQ401" s="3">
        <v>2.12910394426E-2</v>
      </c>
      <c r="AR401" s="3">
        <v>7.5980208424499998E-2</v>
      </c>
      <c r="AS401" s="3">
        <v>0.297944976385</v>
      </c>
      <c r="AT401" s="3">
        <v>9.5437773219299998E-2</v>
      </c>
      <c r="AU401" s="3">
        <v>2.7113004433599999E-2</v>
      </c>
      <c r="AV401" s="3">
        <v>-0.26520104085129997</v>
      </c>
      <c r="AW401" s="3">
        <v>-0.02</v>
      </c>
    </row>
    <row r="402" spans="1:49" s="13" customFormat="1">
      <c r="A402">
        <v>3</v>
      </c>
      <c r="B402" t="s">
        <v>400</v>
      </c>
      <c r="C402">
        <v>80201</v>
      </c>
      <c r="D402" t="s">
        <v>729</v>
      </c>
      <c r="E402" s="3">
        <v>0.17722445260309999</v>
      </c>
      <c r="F402" s="3">
        <v>-2.2314821143999998E-3</v>
      </c>
      <c r="G402" s="3">
        <v>-0.10836858769300001</v>
      </c>
      <c r="H402" s="3">
        <v>2.24515257812E-2</v>
      </c>
      <c r="I402" s="3">
        <v>5.5156217488400001E-2</v>
      </c>
      <c r="J402" s="3">
        <v>4.1688821289100002E-2</v>
      </c>
      <c r="K402" s="3">
        <v>2.5763438849400001E-2</v>
      </c>
      <c r="L402" s="3">
        <v>1.39660792535E-2</v>
      </c>
      <c r="M402" s="3">
        <v>7.38573816322E-2</v>
      </c>
      <c r="N402" s="3">
        <v>6.4204615138700002E-2</v>
      </c>
      <c r="O402" s="3">
        <v>0.1979044465333</v>
      </c>
      <c r="P402" s="3">
        <v>-4.0473121003E-3</v>
      </c>
      <c r="Q402" s="3">
        <v>0.16084673325900001</v>
      </c>
      <c r="R402" s="3">
        <v>7.5764236306400001E-2</v>
      </c>
      <c r="S402" s="3">
        <v>-0.88088959629389996</v>
      </c>
      <c r="T402" s="3">
        <v>-3.1325589360099999E-2</v>
      </c>
      <c r="U402" s="3">
        <v>0.24407802955089999</v>
      </c>
      <c r="V402" s="3">
        <v>0.3892683448664</v>
      </c>
      <c r="W402" s="3">
        <v>0.1265600558245</v>
      </c>
      <c r="X402" s="3">
        <v>-0.41809498830059999</v>
      </c>
      <c r="Y402" s="3">
        <v>-0.54281452806950004</v>
      </c>
      <c r="Z402" s="3">
        <v>-0.36645285329440003</v>
      </c>
      <c r="AA402" s="3">
        <v>-0.26245970892670001</v>
      </c>
      <c r="AB402" s="3">
        <v>-0.46245280773429998</v>
      </c>
      <c r="AC402" s="3">
        <v>-0.33461651013490001</v>
      </c>
      <c r="AD402" s="3">
        <v>-0.46889745359059998</v>
      </c>
      <c r="AE402" s="3">
        <v>-0.33344235296649999</v>
      </c>
      <c r="AF402" s="3">
        <v>-0.3395507847343</v>
      </c>
      <c r="AG402" s="3">
        <v>-1.30012494835E-2</v>
      </c>
      <c r="AH402" s="3">
        <v>5.6905897323199998E-2</v>
      </c>
      <c r="AI402" s="3">
        <v>7.9005654856199994E-2</v>
      </c>
      <c r="AJ402" s="3">
        <v>26.3650493836324</v>
      </c>
      <c r="AK402" s="3">
        <v>-8.5735976835300001E-2</v>
      </c>
      <c r="AL402" s="3">
        <v>-3.0566562707199998E-2</v>
      </c>
      <c r="AM402" s="3">
        <v>-1.89618357173E-2</v>
      </c>
      <c r="AN402" s="3">
        <v>-7.4121944645400006E-2</v>
      </c>
      <c r="AO402" s="3">
        <v>-0.1781054741841</v>
      </c>
      <c r="AP402" s="3">
        <v>-0.1041618128344</v>
      </c>
      <c r="AQ402" s="3">
        <v>-0.12012203281140001</v>
      </c>
      <c r="AR402" s="3">
        <v>-0.1800186387702</v>
      </c>
      <c r="AS402" s="3">
        <v>9.7767916242900002E-2</v>
      </c>
      <c r="AT402" s="3">
        <v>0.35222994438499999</v>
      </c>
      <c r="AU402" s="3">
        <v>4.5680061466699999E-2</v>
      </c>
      <c r="AV402" s="3">
        <v>-3.1406070199100002E-2</v>
      </c>
      <c r="AW402" s="3">
        <v>-0.09</v>
      </c>
    </row>
    <row r="403" spans="1:49" s="13" customFormat="1">
      <c r="A403">
        <v>4</v>
      </c>
      <c r="B403" t="s">
        <v>402</v>
      </c>
      <c r="C403">
        <v>8020101</v>
      </c>
      <c r="D403" t="s">
        <v>729</v>
      </c>
      <c r="E403" s="3">
        <v>0.17722445260309999</v>
      </c>
      <c r="F403" s="3">
        <v>-2.2314821143999998E-3</v>
      </c>
      <c r="G403" s="3">
        <v>-0.10836858769300001</v>
      </c>
      <c r="H403" s="3">
        <v>2.24515257812E-2</v>
      </c>
      <c r="I403" s="3">
        <v>5.5156217488400001E-2</v>
      </c>
      <c r="J403" s="3">
        <v>4.1688821289100002E-2</v>
      </c>
      <c r="K403" s="3">
        <v>2.5763438849400001E-2</v>
      </c>
      <c r="L403" s="3">
        <v>1.39660792535E-2</v>
      </c>
      <c r="M403" s="3">
        <v>7.38573816322E-2</v>
      </c>
      <c r="N403" s="3">
        <v>6.4204615138700002E-2</v>
      </c>
      <c r="O403" s="3">
        <v>0.1979044465333</v>
      </c>
      <c r="P403" s="3">
        <v>-4.0473121003E-3</v>
      </c>
      <c r="Q403" s="3">
        <v>0.16084673325900001</v>
      </c>
      <c r="R403" s="3">
        <v>7.5764236306400001E-2</v>
      </c>
      <c r="S403" s="3">
        <v>-0.88088959629389996</v>
      </c>
      <c r="T403" s="3">
        <v>-3.1325589360099999E-2</v>
      </c>
      <c r="U403" s="3">
        <v>0.24407802955089999</v>
      </c>
      <c r="V403" s="3">
        <v>0.3892683448664</v>
      </c>
      <c r="W403" s="3">
        <v>0.1265600558245</v>
      </c>
      <c r="X403" s="3">
        <v>-0.41809498830059999</v>
      </c>
      <c r="Y403" s="3">
        <v>-0.54281452806950004</v>
      </c>
      <c r="Z403" s="3">
        <v>-0.36645285329440003</v>
      </c>
      <c r="AA403" s="3">
        <v>-0.26245970892670001</v>
      </c>
      <c r="AB403" s="3">
        <v>-0.46245280773429998</v>
      </c>
      <c r="AC403" s="3">
        <v>-0.33461651013490001</v>
      </c>
      <c r="AD403" s="3">
        <v>-0.46889745359059998</v>
      </c>
      <c r="AE403" s="3">
        <v>-0.33344235296649999</v>
      </c>
      <c r="AF403" s="3">
        <v>-0.3395507847343</v>
      </c>
      <c r="AG403" s="3">
        <v>-1.30012494835E-2</v>
      </c>
      <c r="AH403" s="3">
        <v>5.6905897323199998E-2</v>
      </c>
      <c r="AI403" s="3">
        <v>7.9005654856199994E-2</v>
      </c>
      <c r="AJ403" s="3">
        <v>26.3650493836324</v>
      </c>
      <c r="AK403" s="3">
        <v>-8.5735976835300001E-2</v>
      </c>
      <c r="AL403" s="3">
        <v>-3.0566562707199998E-2</v>
      </c>
      <c r="AM403" s="3">
        <v>-1.89618357173E-2</v>
      </c>
      <c r="AN403" s="3">
        <v>-7.4121944645400006E-2</v>
      </c>
      <c r="AO403" s="3">
        <v>-0.1781054741841</v>
      </c>
      <c r="AP403" s="3">
        <v>-0.1041618128344</v>
      </c>
      <c r="AQ403" s="3">
        <v>-0.12012203281140001</v>
      </c>
      <c r="AR403" s="3">
        <v>-0.1800186387702</v>
      </c>
      <c r="AS403" s="3">
        <v>9.7767916242900002E-2</v>
      </c>
      <c r="AT403" s="3">
        <v>0.35222994438499999</v>
      </c>
      <c r="AU403" s="3">
        <v>4.5680061466699999E-2</v>
      </c>
      <c r="AV403" s="3">
        <v>-3.1406070199100002E-2</v>
      </c>
      <c r="AW403" s="3">
        <v>-0.09</v>
      </c>
    </row>
    <row r="404" spans="1:49" s="13" customFormat="1">
      <c r="A404">
        <v>5</v>
      </c>
      <c r="B404" t="s">
        <v>404</v>
      </c>
      <c r="C404">
        <v>802010101</v>
      </c>
      <c r="D404" t="s">
        <v>730</v>
      </c>
      <c r="E404" s="3">
        <v>0.17722445260309999</v>
      </c>
      <c r="F404" s="3">
        <v>-2.2314821143999998E-3</v>
      </c>
      <c r="G404" s="3">
        <v>-0.10836858769300001</v>
      </c>
      <c r="H404" s="3">
        <v>2.24515257812E-2</v>
      </c>
      <c r="I404" s="3">
        <v>5.5156217488400001E-2</v>
      </c>
      <c r="J404" s="3">
        <v>4.1688821289100002E-2</v>
      </c>
      <c r="K404" s="3">
        <v>2.5763438849400001E-2</v>
      </c>
      <c r="L404" s="3">
        <v>1.39660792535E-2</v>
      </c>
      <c r="M404" s="3">
        <v>7.38573816322E-2</v>
      </c>
      <c r="N404" s="3">
        <v>6.4204615138700002E-2</v>
      </c>
      <c r="O404" s="3">
        <v>0.1979044465333</v>
      </c>
      <c r="P404" s="3">
        <v>-4.0473121003E-3</v>
      </c>
      <c r="Q404" s="3">
        <v>0.16084673325900001</v>
      </c>
      <c r="R404" s="3">
        <v>7.5764236306400001E-2</v>
      </c>
      <c r="S404" s="3">
        <v>-0.88088959629389996</v>
      </c>
      <c r="T404" s="3">
        <v>-3.1325589360099999E-2</v>
      </c>
      <c r="U404" s="3">
        <v>0.24407802955089999</v>
      </c>
      <c r="V404" s="3">
        <v>0.3892683448664</v>
      </c>
      <c r="W404" s="3">
        <v>0.1265600558245</v>
      </c>
      <c r="X404" s="3">
        <v>-0.41809498830059999</v>
      </c>
      <c r="Y404" s="3">
        <v>-0.54281452806950004</v>
      </c>
      <c r="Z404" s="3">
        <v>-0.36645285329440003</v>
      </c>
      <c r="AA404" s="3">
        <v>-0.26245970892670001</v>
      </c>
      <c r="AB404" s="3">
        <v>-0.46245280773429998</v>
      </c>
      <c r="AC404" s="3">
        <v>-0.33461651013490001</v>
      </c>
      <c r="AD404" s="3">
        <v>-0.46889745359059998</v>
      </c>
      <c r="AE404" s="3">
        <v>-0.33344235296649999</v>
      </c>
      <c r="AF404" s="3">
        <v>-0.3395507847343</v>
      </c>
      <c r="AG404" s="3">
        <v>-1.30012494835E-2</v>
      </c>
      <c r="AH404" s="3">
        <v>5.6905897323199998E-2</v>
      </c>
      <c r="AI404" s="3">
        <v>7.9005654856199994E-2</v>
      </c>
      <c r="AJ404" s="3">
        <v>26.3650493836324</v>
      </c>
      <c r="AK404" s="3">
        <v>-8.5735976835300001E-2</v>
      </c>
      <c r="AL404" s="3">
        <v>-3.0566562707199998E-2</v>
      </c>
      <c r="AM404" s="3">
        <v>-1.89618357173E-2</v>
      </c>
      <c r="AN404" s="3">
        <v>-7.4121944645400006E-2</v>
      </c>
      <c r="AO404" s="3">
        <v>-0.1781054741841</v>
      </c>
      <c r="AP404" s="3">
        <v>-0.1041618128344</v>
      </c>
      <c r="AQ404" s="3">
        <v>-0.12012203281140001</v>
      </c>
      <c r="AR404" s="3">
        <v>-0.1800186387702</v>
      </c>
      <c r="AS404" s="3">
        <v>9.7767916242900002E-2</v>
      </c>
      <c r="AT404" s="3">
        <v>0.35222994438499999</v>
      </c>
      <c r="AU404" s="3">
        <v>4.5680061466699999E-2</v>
      </c>
      <c r="AV404" s="3">
        <v>-3.1406070199100002E-2</v>
      </c>
      <c r="AW404" s="3">
        <v>-0.09</v>
      </c>
    </row>
    <row r="405" spans="1:49" s="13" customFormat="1">
      <c r="A405">
        <v>3</v>
      </c>
      <c r="B405" t="s">
        <v>400</v>
      </c>
      <c r="C405">
        <v>80202</v>
      </c>
      <c r="D405" t="s">
        <v>731</v>
      </c>
      <c r="E405" s="3">
        <v>2.8280516085400002E-2</v>
      </c>
      <c r="F405" s="3">
        <v>-2.8508453716000002E-3</v>
      </c>
      <c r="G405" s="3">
        <v>-1.7600122974999999E-3</v>
      </c>
      <c r="H405" s="3">
        <v>3.9438006705E-3</v>
      </c>
      <c r="I405" s="3">
        <v>-6.2228089652972001</v>
      </c>
      <c r="J405" s="3">
        <v>3.0505216444E-3</v>
      </c>
      <c r="K405" s="3">
        <v>1.8896460294999999E-3</v>
      </c>
      <c r="L405" s="3">
        <v>0.18182509471739999</v>
      </c>
      <c r="M405" s="3">
        <v>6.6517261887709003</v>
      </c>
      <c r="N405" s="3">
        <v>4.4466203598999996E-3</v>
      </c>
      <c r="O405" s="3">
        <v>1.3819279468699999E-2</v>
      </c>
      <c r="P405" s="3">
        <v>-3.4606575704999999E-3</v>
      </c>
      <c r="Q405" s="3">
        <v>4.9764462424999999E-3</v>
      </c>
      <c r="R405" s="3">
        <v>3.2458960441E-3</v>
      </c>
      <c r="S405" s="3">
        <v>-5.2925118666828999</v>
      </c>
      <c r="T405" s="3">
        <v>5.9690800960799997E-2</v>
      </c>
      <c r="U405" s="3">
        <v>5.3850053745792996</v>
      </c>
      <c r="V405" s="3">
        <v>2.19287654889E-2</v>
      </c>
      <c r="W405" s="3">
        <v>4.4505381534999996E-3</v>
      </c>
      <c r="X405" s="3">
        <v>2.6448919300100002E-2</v>
      </c>
      <c r="Y405" s="3">
        <v>-3.0158249188499998E-2</v>
      </c>
      <c r="Z405" s="3">
        <v>-5.0927857076844996</v>
      </c>
      <c r="AA405" s="3">
        <v>-4.0519525040342002</v>
      </c>
      <c r="AB405" s="3">
        <v>-2.68110354872E-2</v>
      </c>
      <c r="AC405" s="3">
        <v>5.4515361361782002</v>
      </c>
      <c r="AD405" s="3">
        <v>4.0627563750239002</v>
      </c>
      <c r="AE405" s="3">
        <v>-1.66554135933E-2</v>
      </c>
      <c r="AF405" s="3">
        <v>-1.6696162676199999E-2</v>
      </c>
      <c r="AG405" s="3">
        <v>-3.9452952518635001</v>
      </c>
      <c r="AH405" s="3">
        <v>-4.8907340802053998</v>
      </c>
      <c r="AI405" s="3">
        <v>5.2062788401377</v>
      </c>
      <c r="AJ405" s="3">
        <v>-4.8975830108371001</v>
      </c>
      <c r="AK405" s="3">
        <v>9.7502333891447002</v>
      </c>
      <c r="AL405" s="3">
        <v>-1.8677810553999999E-3</v>
      </c>
      <c r="AM405" s="3">
        <v>-4.4273263748972003</v>
      </c>
      <c r="AN405" s="3">
        <v>-3.4169460765869002</v>
      </c>
      <c r="AO405" s="3">
        <v>7.3882010219853997</v>
      </c>
      <c r="AP405" s="3">
        <v>2.2889733108843999</v>
      </c>
      <c r="AQ405" s="3">
        <v>7.7406646385799999E-2</v>
      </c>
      <c r="AR405" s="3">
        <v>0.106223276847</v>
      </c>
      <c r="AS405" s="3">
        <v>0.17342123587870001</v>
      </c>
      <c r="AT405" s="3">
        <v>7.9963450223699994E-2</v>
      </c>
      <c r="AU405" s="3">
        <v>2.7015439426E-3</v>
      </c>
      <c r="AV405" s="3">
        <v>-1.8588102944000001E-3</v>
      </c>
      <c r="AW405" s="3">
        <v>-0.01</v>
      </c>
    </row>
    <row r="406" spans="1:49" s="13" customFormat="1">
      <c r="A406">
        <v>4</v>
      </c>
      <c r="B406" t="s">
        <v>402</v>
      </c>
      <c r="C406">
        <v>8020201</v>
      </c>
      <c r="D406" t="s">
        <v>731</v>
      </c>
      <c r="E406" s="3">
        <v>2.8280516085400002E-2</v>
      </c>
      <c r="F406" s="3">
        <v>-2.8508453716000002E-3</v>
      </c>
      <c r="G406" s="3">
        <v>-1.7600122974999999E-3</v>
      </c>
      <c r="H406" s="3">
        <v>3.9438006705E-3</v>
      </c>
      <c r="I406" s="3">
        <v>-6.2228089652972001</v>
      </c>
      <c r="J406" s="3">
        <v>3.0505216444E-3</v>
      </c>
      <c r="K406" s="3">
        <v>1.8896460294999999E-3</v>
      </c>
      <c r="L406" s="3">
        <v>0.18182509471739999</v>
      </c>
      <c r="M406" s="3">
        <v>6.6517261887709003</v>
      </c>
      <c r="N406" s="3">
        <v>4.4466203598999996E-3</v>
      </c>
      <c r="O406" s="3">
        <v>1.3819279468699999E-2</v>
      </c>
      <c r="P406" s="3">
        <v>-3.4606575704999999E-3</v>
      </c>
      <c r="Q406" s="3">
        <v>4.9764462424999999E-3</v>
      </c>
      <c r="R406" s="3">
        <v>3.2458960441E-3</v>
      </c>
      <c r="S406" s="3">
        <v>-5.2925118666828999</v>
      </c>
      <c r="T406" s="3">
        <v>5.9690800960799997E-2</v>
      </c>
      <c r="U406" s="3">
        <v>5.3850053745792996</v>
      </c>
      <c r="V406" s="3">
        <v>2.19287654889E-2</v>
      </c>
      <c r="W406" s="3">
        <v>4.4505381534999996E-3</v>
      </c>
      <c r="X406" s="3">
        <v>2.6448919300100002E-2</v>
      </c>
      <c r="Y406" s="3">
        <v>-3.0158249188499998E-2</v>
      </c>
      <c r="Z406" s="3">
        <v>-5.0927857076844996</v>
      </c>
      <c r="AA406" s="3">
        <v>-4.0519525040342002</v>
      </c>
      <c r="AB406" s="3">
        <v>-2.68110354872E-2</v>
      </c>
      <c r="AC406" s="3">
        <v>5.4515361361782002</v>
      </c>
      <c r="AD406" s="3">
        <v>4.0627563750239002</v>
      </c>
      <c r="AE406" s="3">
        <v>-1.66554135933E-2</v>
      </c>
      <c r="AF406" s="3">
        <v>-1.6696162676199999E-2</v>
      </c>
      <c r="AG406" s="3">
        <v>-3.9452952518635001</v>
      </c>
      <c r="AH406" s="3">
        <v>-4.8907340802053998</v>
      </c>
      <c r="AI406" s="3">
        <v>5.2062788401377</v>
      </c>
      <c r="AJ406" s="3">
        <v>-4.8975830108371001</v>
      </c>
      <c r="AK406" s="3">
        <v>9.7502333891447002</v>
      </c>
      <c r="AL406" s="3">
        <v>-1.8677810553999999E-3</v>
      </c>
      <c r="AM406" s="3">
        <v>-4.4273263748972003</v>
      </c>
      <c r="AN406" s="3">
        <v>-3.4169460765869002</v>
      </c>
      <c r="AO406" s="3">
        <v>7.3882010219853997</v>
      </c>
      <c r="AP406" s="3">
        <v>2.2889733108843999</v>
      </c>
      <c r="AQ406" s="3">
        <v>7.7406646385799999E-2</v>
      </c>
      <c r="AR406" s="3">
        <v>0.106223276847</v>
      </c>
      <c r="AS406" s="3">
        <v>0.17342123587870001</v>
      </c>
      <c r="AT406" s="3">
        <v>7.9963450223699994E-2</v>
      </c>
      <c r="AU406" s="3">
        <v>2.7015439426E-3</v>
      </c>
      <c r="AV406" s="3">
        <v>-1.8588102944000001E-3</v>
      </c>
      <c r="AW406" s="3">
        <v>-0.01</v>
      </c>
    </row>
    <row r="407" spans="1:49" s="13" customFormat="1">
      <c r="A407">
        <v>5</v>
      </c>
      <c r="B407" t="s">
        <v>404</v>
      </c>
      <c r="C407">
        <v>802020101</v>
      </c>
      <c r="D407" t="s">
        <v>732</v>
      </c>
      <c r="E407" s="3">
        <v>2.8280516085400002E-2</v>
      </c>
      <c r="F407" s="3">
        <v>-2.8508453716000002E-3</v>
      </c>
      <c r="G407" s="3">
        <v>-1.7600122974999999E-3</v>
      </c>
      <c r="H407" s="3">
        <v>3.9438006705E-3</v>
      </c>
      <c r="I407" s="3">
        <v>-6.2228089652972001</v>
      </c>
      <c r="J407" s="3">
        <v>3.0505216444E-3</v>
      </c>
      <c r="K407" s="3">
        <v>1.8896460294999999E-3</v>
      </c>
      <c r="L407" s="3">
        <v>0.18182509471739999</v>
      </c>
      <c r="M407" s="3">
        <v>6.6517261887709003</v>
      </c>
      <c r="N407" s="3">
        <v>4.4466203598999996E-3</v>
      </c>
      <c r="O407" s="3">
        <v>1.3819279468699999E-2</v>
      </c>
      <c r="P407" s="3">
        <v>-3.4606575704999999E-3</v>
      </c>
      <c r="Q407" s="3">
        <v>4.9764462424999999E-3</v>
      </c>
      <c r="R407" s="3">
        <v>3.2458960441E-3</v>
      </c>
      <c r="S407" s="3">
        <v>-5.2925118666828999</v>
      </c>
      <c r="T407" s="3">
        <v>5.9690800960799997E-2</v>
      </c>
      <c r="U407" s="3">
        <v>5.3850053745792996</v>
      </c>
      <c r="V407" s="3">
        <v>2.19287654889E-2</v>
      </c>
      <c r="W407" s="3">
        <v>4.4505381534999996E-3</v>
      </c>
      <c r="X407" s="3">
        <v>2.6448919300100002E-2</v>
      </c>
      <c r="Y407" s="3">
        <v>-3.0158249188499998E-2</v>
      </c>
      <c r="Z407" s="3">
        <v>-5.0927857076844996</v>
      </c>
      <c r="AA407" s="3">
        <v>-4.0519525040342002</v>
      </c>
      <c r="AB407" s="3">
        <v>-2.68110354872E-2</v>
      </c>
      <c r="AC407" s="3">
        <v>5.4515361361782002</v>
      </c>
      <c r="AD407" s="3">
        <v>4.0627563750239002</v>
      </c>
      <c r="AE407" s="3">
        <v>-1.66554135933E-2</v>
      </c>
      <c r="AF407" s="3">
        <v>-1.6696162676199999E-2</v>
      </c>
      <c r="AG407" s="3">
        <v>-3.9452952518635001</v>
      </c>
      <c r="AH407" s="3">
        <v>-4.8907340802053998</v>
      </c>
      <c r="AI407" s="3">
        <v>5.2062788401377</v>
      </c>
      <c r="AJ407" s="3">
        <v>-4.8975830108371001</v>
      </c>
      <c r="AK407" s="3">
        <v>9.7502333891447002</v>
      </c>
      <c r="AL407" s="3">
        <v>-1.8677810553999999E-3</v>
      </c>
      <c r="AM407" s="3">
        <v>-4.4273263748972003</v>
      </c>
      <c r="AN407" s="3">
        <v>-3.4169460765869002</v>
      </c>
      <c r="AO407" s="3">
        <v>7.3882010219853997</v>
      </c>
      <c r="AP407" s="3">
        <v>2.2889733108843999</v>
      </c>
      <c r="AQ407" s="3">
        <v>7.7406646385799999E-2</v>
      </c>
      <c r="AR407" s="3">
        <v>0.106223276847</v>
      </c>
      <c r="AS407" s="3">
        <v>0.17342123587870001</v>
      </c>
      <c r="AT407" s="3">
        <v>7.9963450223699994E-2</v>
      </c>
      <c r="AU407" s="3">
        <v>2.7015439426E-3</v>
      </c>
      <c r="AV407" s="3">
        <v>-1.8588102944000001E-3</v>
      </c>
      <c r="AW407" s="3">
        <v>-0.01</v>
      </c>
    </row>
    <row r="408" spans="1:49" s="13" customFormat="1">
      <c r="A408">
        <v>3</v>
      </c>
      <c r="B408" t="s">
        <v>400</v>
      </c>
      <c r="C408">
        <v>80203</v>
      </c>
      <c r="D408" t="s">
        <v>733</v>
      </c>
      <c r="E408" s="3">
        <v>1.0782569504385</v>
      </c>
      <c r="F408" s="3">
        <v>-2.4999484542000002E-3</v>
      </c>
      <c r="G408" s="3">
        <v>-0.67502271551979998</v>
      </c>
      <c r="H408" s="3">
        <v>0</v>
      </c>
      <c r="I408" s="3">
        <v>0</v>
      </c>
      <c r="J408" s="3">
        <v>0</v>
      </c>
      <c r="K408" s="3">
        <v>-4.7988916372019004</v>
      </c>
      <c r="L408" s="3">
        <v>0</v>
      </c>
      <c r="M408" s="3">
        <v>1.0782102610019</v>
      </c>
      <c r="N408" s="3">
        <v>4.4438404774027997</v>
      </c>
      <c r="O408" s="3">
        <v>-2.2285179203887999</v>
      </c>
      <c r="P408" s="3">
        <v>-4.5409442944174003</v>
      </c>
      <c r="Q408" s="3">
        <v>4.6557523137E-3</v>
      </c>
      <c r="R408" s="3">
        <v>1.1173271264E-3</v>
      </c>
      <c r="S408" s="3">
        <v>2.9815454138202</v>
      </c>
      <c r="T408" s="3">
        <v>0.1960374275107</v>
      </c>
      <c r="U408" s="3">
        <v>-19.900351189599299</v>
      </c>
      <c r="V408" s="3">
        <v>7.6917143396099993E-2</v>
      </c>
      <c r="W408" s="3">
        <v>0.59396572752800003</v>
      </c>
      <c r="X408" s="3">
        <v>-1.1680187934002999</v>
      </c>
      <c r="Y408" s="3">
        <v>1.6505498792957001</v>
      </c>
      <c r="Z408" s="3">
        <v>0</v>
      </c>
      <c r="AA408" s="3">
        <v>0</v>
      </c>
      <c r="AB408" s="3">
        <v>-0.42149737074569998</v>
      </c>
      <c r="AC408" s="3">
        <v>0</v>
      </c>
      <c r="AD408" s="3">
        <v>0</v>
      </c>
      <c r="AE408" s="3">
        <v>0</v>
      </c>
      <c r="AF408" s="3">
        <v>0</v>
      </c>
      <c r="AG408" s="3">
        <v>0.35801459505830002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v>0.1990186106855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</row>
    <row r="409" spans="1:49" s="13" customFormat="1">
      <c r="A409">
        <v>4</v>
      </c>
      <c r="B409" t="s">
        <v>402</v>
      </c>
      <c r="C409">
        <v>8020301</v>
      </c>
      <c r="D409" t="s">
        <v>733</v>
      </c>
      <c r="E409" s="3">
        <v>1.0782569504385</v>
      </c>
      <c r="F409" s="3">
        <v>-2.4999484542000002E-3</v>
      </c>
      <c r="G409" s="3">
        <v>-0.67502271551979998</v>
      </c>
      <c r="H409" s="3">
        <v>0</v>
      </c>
      <c r="I409" s="3">
        <v>0</v>
      </c>
      <c r="J409" s="3">
        <v>0</v>
      </c>
      <c r="K409" s="3">
        <v>-4.7988916372019004</v>
      </c>
      <c r="L409" s="3">
        <v>0</v>
      </c>
      <c r="M409" s="3">
        <v>1.0782102610019</v>
      </c>
      <c r="N409" s="3">
        <v>4.4438404774027997</v>
      </c>
      <c r="O409" s="3">
        <v>-2.2285179203887999</v>
      </c>
      <c r="P409" s="3">
        <v>-4.5409442944174003</v>
      </c>
      <c r="Q409" s="3">
        <v>4.6557523137E-3</v>
      </c>
      <c r="R409" s="3">
        <v>1.1173271264E-3</v>
      </c>
      <c r="S409" s="3">
        <v>2.9815454138202</v>
      </c>
      <c r="T409" s="3">
        <v>0.1960374275107</v>
      </c>
      <c r="U409" s="3">
        <v>-19.900351189599299</v>
      </c>
      <c r="V409" s="3">
        <v>7.6917143396099993E-2</v>
      </c>
      <c r="W409" s="3">
        <v>0.59396572752800003</v>
      </c>
      <c r="X409" s="3">
        <v>-1.1680187934002999</v>
      </c>
      <c r="Y409" s="3">
        <v>1.6505498792957001</v>
      </c>
      <c r="Z409" s="3">
        <v>0</v>
      </c>
      <c r="AA409" s="3">
        <v>0</v>
      </c>
      <c r="AB409" s="3">
        <v>-0.42149737074569998</v>
      </c>
      <c r="AC409" s="3">
        <v>0</v>
      </c>
      <c r="AD409" s="3">
        <v>0</v>
      </c>
      <c r="AE409" s="3">
        <v>0</v>
      </c>
      <c r="AF409" s="3">
        <v>0</v>
      </c>
      <c r="AG409" s="3">
        <v>0.35801459505830002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0.1990186106855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</row>
    <row r="410" spans="1:49" s="13" customFormat="1">
      <c r="A410">
        <v>5</v>
      </c>
      <c r="B410" t="s">
        <v>404</v>
      </c>
      <c r="C410">
        <v>802030101</v>
      </c>
      <c r="D410" t="s">
        <v>734</v>
      </c>
      <c r="E410" s="3">
        <v>1.0782569504385</v>
      </c>
      <c r="F410" s="3">
        <v>-2.4999484542000002E-3</v>
      </c>
      <c r="G410" s="3">
        <v>-0.67502271551979998</v>
      </c>
      <c r="H410" s="3">
        <v>0</v>
      </c>
      <c r="I410" s="3">
        <v>0</v>
      </c>
      <c r="J410" s="3">
        <v>0</v>
      </c>
      <c r="K410" s="3">
        <v>-4.7988916372019004</v>
      </c>
      <c r="L410" s="3">
        <v>0</v>
      </c>
      <c r="M410" s="3">
        <v>1.0782102610019</v>
      </c>
      <c r="N410" s="3">
        <v>4.4438404774027997</v>
      </c>
      <c r="O410" s="3">
        <v>-2.2285179203887999</v>
      </c>
      <c r="P410" s="3">
        <v>-4.5409442944174003</v>
      </c>
      <c r="Q410" s="3">
        <v>4.6557523137E-3</v>
      </c>
      <c r="R410" s="3">
        <v>1.1173271264E-3</v>
      </c>
      <c r="S410" s="3">
        <v>2.9815454138202</v>
      </c>
      <c r="T410" s="3">
        <v>0.1960374275107</v>
      </c>
      <c r="U410" s="3">
        <v>-19.900351189599299</v>
      </c>
      <c r="V410" s="3">
        <v>7.6917143396099993E-2</v>
      </c>
      <c r="W410" s="3">
        <v>0.59396572752800003</v>
      </c>
      <c r="X410" s="3">
        <v>-1.1680187934002999</v>
      </c>
      <c r="Y410" s="3">
        <v>1.6505498792957001</v>
      </c>
      <c r="Z410" s="3">
        <v>0</v>
      </c>
      <c r="AA410" s="3">
        <v>0</v>
      </c>
      <c r="AB410" s="3">
        <v>-0.42149737074569998</v>
      </c>
      <c r="AC410" s="3">
        <v>0</v>
      </c>
      <c r="AD410" s="3">
        <v>0</v>
      </c>
      <c r="AE410" s="3">
        <v>0</v>
      </c>
      <c r="AF410" s="3">
        <v>0</v>
      </c>
      <c r="AG410" s="3">
        <v>0.35801459505830002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0.1990186106855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</row>
    <row r="411" spans="1:49" s="13" customFormat="1">
      <c r="A411">
        <v>3</v>
      </c>
      <c r="B411" t="s">
        <v>400</v>
      </c>
      <c r="C411">
        <v>80204</v>
      </c>
      <c r="D411" t="s">
        <v>735</v>
      </c>
      <c r="E411" s="3">
        <v>0</v>
      </c>
      <c r="F411" s="3">
        <v>0</v>
      </c>
      <c r="G411" s="3">
        <v>-2.2730006252194999</v>
      </c>
      <c r="H411" s="3">
        <v>0</v>
      </c>
      <c r="I411" s="3">
        <v>2.3769030765213</v>
      </c>
      <c r="J411" s="3">
        <v>0.3338650976425</v>
      </c>
      <c r="K411" s="3">
        <v>-1.5646352943945001</v>
      </c>
      <c r="L411" s="3">
        <v>0</v>
      </c>
      <c r="M411" s="3">
        <v>0.58470711950690002</v>
      </c>
      <c r="N411" s="3">
        <v>1.5252070430733</v>
      </c>
      <c r="O411" s="3">
        <v>-3.9563421003539001</v>
      </c>
      <c r="P411" s="3">
        <v>-10.953720201835999</v>
      </c>
      <c r="Q411" s="3">
        <v>0</v>
      </c>
      <c r="R411" s="3">
        <v>-3.7102348909192</v>
      </c>
      <c r="S411" s="3">
        <v>3.1386535296954001</v>
      </c>
      <c r="T411" s="3">
        <v>-1.3917547172713001</v>
      </c>
      <c r="U411" s="3">
        <v>6.4225098100392</v>
      </c>
      <c r="V411" s="3">
        <v>-1.2476724427176</v>
      </c>
      <c r="W411" s="3">
        <v>-2.1703425772704001</v>
      </c>
      <c r="X411" s="3">
        <v>0.3559067328346</v>
      </c>
      <c r="Y411" s="3">
        <v>0.104792693435</v>
      </c>
      <c r="Z411" s="3">
        <v>-0.3346876858408</v>
      </c>
      <c r="AA411" s="3">
        <v>-0.14092114159060001</v>
      </c>
      <c r="AB411" s="3">
        <v>0.46678464398750003</v>
      </c>
      <c r="AC411" s="3">
        <v>0.60539715125939997</v>
      </c>
      <c r="AD411" s="3">
        <v>-0.48397458016110001</v>
      </c>
      <c r="AE411" s="3">
        <v>0.24322157667329999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0.1797466107715</v>
      </c>
      <c r="AS411" s="3">
        <v>0.25564739371110001</v>
      </c>
      <c r="AT411" s="3">
        <v>0</v>
      </c>
      <c r="AU411" s="3">
        <v>0</v>
      </c>
      <c r="AV411" s="3">
        <v>-1.0997940341549</v>
      </c>
      <c r="AW411" s="3">
        <v>0</v>
      </c>
    </row>
    <row r="412" spans="1:49" s="13" customFormat="1">
      <c r="A412">
        <v>4</v>
      </c>
      <c r="B412" t="s">
        <v>402</v>
      </c>
      <c r="C412">
        <v>8020401</v>
      </c>
      <c r="D412" t="s">
        <v>735</v>
      </c>
      <c r="E412" s="3">
        <v>0</v>
      </c>
      <c r="F412" s="3">
        <v>0</v>
      </c>
      <c r="G412" s="3">
        <v>-2.2730006252194999</v>
      </c>
      <c r="H412" s="3">
        <v>0</v>
      </c>
      <c r="I412" s="3">
        <v>2.3769030765213</v>
      </c>
      <c r="J412" s="3">
        <v>0.3338650976425</v>
      </c>
      <c r="K412" s="3">
        <v>-1.5646352943945001</v>
      </c>
      <c r="L412" s="3">
        <v>0</v>
      </c>
      <c r="M412" s="3">
        <v>0.58470711950690002</v>
      </c>
      <c r="N412" s="3">
        <v>1.5252070430733</v>
      </c>
      <c r="O412" s="3">
        <v>-3.9563421003539001</v>
      </c>
      <c r="P412" s="3">
        <v>-10.953720201835999</v>
      </c>
      <c r="Q412" s="3">
        <v>0</v>
      </c>
      <c r="R412" s="3">
        <v>-3.7102348909192</v>
      </c>
      <c r="S412" s="3">
        <v>3.1386535296954001</v>
      </c>
      <c r="T412" s="3">
        <v>-1.3917547172713001</v>
      </c>
      <c r="U412" s="3">
        <v>6.4225098100392</v>
      </c>
      <c r="V412" s="3">
        <v>-1.2476724427176</v>
      </c>
      <c r="W412" s="3">
        <v>-2.1703425772704001</v>
      </c>
      <c r="X412" s="3">
        <v>0.3559067328346</v>
      </c>
      <c r="Y412" s="3">
        <v>0.104792693435</v>
      </c>
      <c r="Z412" s="3">
        <v>-0.3346876858408</v>
      </c>
      <c r="AA412" s="3">
        <v>-0.14092114159060001</v>
      </c>
      <c r="AB412" s="3">
        <v>0.46678464398750003</v>
      </c>
      <c r="AC412" s="3">
        <v>0.60539715125939997</v>
      </c>
      <c r="AD412" s="3">
        <v>-0.48397458016110001</v>
      </c>
      <c r="AE412" s="3">
        <v>0.24322157667329999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0.1797466107715</v>
      </c>
      <c r="AS412" s="3">
        <v>0.25564739371110001</v>
      </c>
      <c r="AT412" s="3">
        <v>0</v>
      </c>
      <c r="AU412" s="3">
        <v>0</v>
      </c>
      <c r="AV412" s="3">
        <v>-1.0997940341549</v>
      </c>
      <c r="AW412" s="3">
        <v>0</v>
      </c>
    </row>
    <row r="413" spans="1:49" s="13" customFormat="1">
      <c r="A413">
        <v>5</v>
      </c>
      <c r="B413" t="s">
        <v>404</v>
      </c>
      <c r="C413">
        <v>802040101</v>
      </c>
      <c r="D413" t="s">
        <v>735</v>
      </c>
      <c r="E413" s="3">
        <v>0</v>
      </c>
      <c r="F413" s="3">
        <v>0</v>
      </c>
      <c r="G413" s="3">
        <v>-2.2730006252194999</v>
      </c>
      <c r="H413" s="3">
        <v>0</v>
      </c>
      <c r="I413" s="3">
        <v>2.3769030765213</v>
      </c>
      <c r="J413" s="3">
        <v>0.3338650976425</v>
      </c>
      <c r="K413" s="3">
        <v>-1.5646352943945001</v>
      </c>
      <c r="L413" s="3">
        <v>0</v>
      </c>
      <c r="M413" s="3">
        <v>0.58470711950690002</v>
      </c>
      <c r="N413" s="3">
        <v>1.5252070430733</v>
      </c>
      <c r="O413" s="3">
        <v>-3.9563421003539001</v>
      </c>
      <c r="P413" s="3">
        <v>-10.953720201835999</v>
      </c>
      <c r="Q413" s="3">
        <v>0</v>
      </c>
      <c r="R413" s="3">
        <v>-3.7102348909192</v>
      </c>
      <c r="S413" s="3">
        <v>3.1386535296954001</v>
      </c>
      <c r="T413" s="3">
        <v>-1.3917547172713001</v>
      </c>
      <c r="U413" s="3">
        <v>6.4225098100392</v>
      </c>
      <c r="V413" s="3">
        <v>-1.2476724427176</v>
      </c>
      <c r="W413" s="3">
        <v>-2.1703425772704001</v>
      </c>
      <c r="X413" s="3">
        <v>0.3559067328346</v>
      </c>
      <c r="Y413" s="3">
        <v>0.104792693435</v>
      </c>
      <c r="Z413" s="3">
        <v>-0.3346876858408</v>
      </c>
      <c r="AA413" s="3">
        <v>-0.14092114159060001</v>
      </c>
      <c r="AB413" s="3">
        <v>0.46678464398750003</v>
      </c>
      <c r="AC413" s="3">
        <v>0.60539715125939997</v>
      </c>
      <c r="AD413" s="3">
        <v>-0.48397458016110001</v>
      </c>
      <c r="AE413" s="3">
        <v>0.24322157667329999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0.1797466107715</v>
      </c>
      <c r="AS413" s="3">
        <v>0.25564739371110001</v>
      </c>
      <c r="AT413" s="3">
        <v>0</v>
      </c>
      <c r="AU413" s="3">
        <v>0</v>
      </c>
      <c r="AV413" s="3">
        <v>-1.0997940341549</v>
      </c>
      <c r="AW413" s="3">
        <v>0</v>
      </c>
    </row>
    <row r="414" spans="1:49" s="13" customFormat="1">
      <c r="A414">
        <v>3</v>
      </c>
      <c r="B414" t="s">
        <v>400</v>
      </c>
      <c r="C414">
        <v>80205</v>
      </c>
      <c r="D414" t="s">
        <v>736</v>
      </c>
      <c r="E414" s="3">
        <v>0.205444154909</v>
      </c>
      <c r="F414" s="3">
        <v>-2.5774753367999999E-3</v>
      </c>
      <c r="G414" s="3">
        <v>-1.39195720747E-2</v>
      </c>
      <c r="H414" s="3">
        <v>3.1192509162899999E-2</v>
      </c>
      <c r="I414" s="3">
        <v>0.14736250707090001</v>
      </c>
      <c r="J414" s="3">
        <v>1.3657578641679</v>
      </c>
      <c r="K414" s="3">
        <v>3.6228171966399998E-2</v>
      </c>
      <c r="L414" s="3">
        <v>1.9655698414799999E-2</v>
      </c>
      <c r="M414" s="3">
        <v>-2.3698969456087</v>
      </c>
      <c r="N414" s="3">
        <v>9.3123527975799994E-2</v>
      </c>
      <c r="O414" s="3">
        <v>0.28877811786739999</v>
      </c>
      <c r="P414" s="3">
        <v>-7.2065367376600006E-2</v>
      </c>
      <c r="Q414" s="3">
        <v>0.1036905267609</v>
      </c>
      <c r="R414" s="3">
        <v>5.72795961161E-2</v>
      </c>
      <c r="S414" s="3">
        <v>0.10676701741899999</v>
      </c>
      <c r="T414" s="3">
        <v>0.29127254723700002</v>
      </c>
      <c r="U414" s="3">
        <v>0.27946433585870001</v>
      </c>
      <c r="V414" s="3">
        <v>0.44930463292790002</v>
      </c>
      <c r="W414" s="3">
        <v>0.8880738405509</v>
      </c>
      <c r="X414" s="3">
        <v>-0.4794419572145</v>
      </c>
      <c r="Y414" s="3">
        <v>-1.5883806727342</v>
      </c>
      <c r="Z414" s="3">
        <v>-0.41441157052409999</v>
      </c>
      <c r="AA414" s="3">
        <v>-0.29440581869639998</v>
      </c>
      <c r="AB414" s="3">
        <v>0.61850573521319996</v>
      </c>
      <c r="AC414" s="3">
        <v>-0.36993570452910002</v>
      </c>
      <c r="AD414" s="3">
        <v>-4.0529036966999998E-3</v>
      </c>
      <c r="AE414" s="3">
        <v>1.8282564691176999</v>
      </c>
      <c r="AF414" s="3">
        <v>-0.35400124276459999</v>
      </c>
      <c r="AG414" s="3">
        <v>-1.34861866782E-2</v>
      </c>
      <c r="AH414" s="3">
        <v>5.9066986018700002E-2</v>
      </c>
      <c r="AI414" s="3">
        <v>1.2583000355020999</v>
      </c>
      <c r="AJ414" s="3">
        <v>-1.0275858623300001E-2</v>
      </c>
      <c r="AK414" s="3">
        <v>0.77872886787829998</v>
      </c>
      <c r="AL414" s="3">
        <v>-1.8271635194600001E-2</v>
      </c>
      <c r="AM414" s="3">
        <v>-2.8425226589799998E-2</v>
      </c>
      <c r="AN414" s="3">
        <v>-4.4193888760699997E-2</v>
      </c>
      <c r="AO414" s="3">
        <v>8.5704018546800001E-2</v>
      </c>
      <c r="AP414" s="3">
        <v>-6.2852253486000001E-2</v>
      </c>
      <c r="AQ414" s="3">
        <v>-7.22423112314E-2</v>
      </c>
      <c r="AR414" s="3">
        <v>-0.1077889931614</v>
      </c>
      <c r="AS414" s="3">
        <v>0.93330339453669997</v>
      </c>
      <c r="AT414" s="3">
        <v>0.21000889682439999</v>
      </c>
      <c r="AU414" s="3">
        <v>0.1491000431001</v>
      </c>
      <c r="AV414" s="3">
        <v>-1.88321649849E-2</v>
      </c>
      <c r="AW414" s="3">
        <v>-0.05</v>
      </c>
    </row>
    <row r="415" spans="1:49" s="13" customFormat="1">
      <c r="A415">
        <v>4</v>
      </c>
      <c r="B415" t="s">
        <v>402</v>
      </c>
      <c r="C415">
        <v>8020501</v>
      </c>
      <c r="D415" t="s">
        <v>737</v>
      </c>
      <c r="E415" s="3">
        <v>0.205444154909</v>
      </c>
      <c r="F415" s="3">
        <v>-2.5774753367999999E-3</v>
      </c>
      <c r="G415" s="3">
        <v>-1.39195720747E-2</v>
      </c>
      <c r="H415" s="3">
        <v>3.1192509162899999E-2</v>
      </c>
      <c r="I415" s="3">
        <v>0.14736250707090001</v>
      </c>
      <c r="J415" s="3">
        <v>1.3657578641679</v>
      </c>
      <c r="K415" s="3">
        <v>3.6228171966399998E-2</v>
      </c>
      <c r="L415" s="3">
        <v>1.9655698414799999E-2</v>
      </c>
      <c r="M415" s="3">
        <v>-2.3698969456087</v>
      </c>
      <c r="N415" s="3">
        <v>9.3123527975799994E-2</v>
      </c>
      <c r="O415" s="3">
        <v>0.28877811786739999</v>
      </c>
      <c r="P415" s="3">
        <v>-7.2065367376600006E-2</v>
      </c>
      <c r="Q415" s="3">
        <v>0.1036905267609</v>
      </c>
      <c r="R415" s="3">
        <v>5.72795961161E-2</v>
      </c>
      <c r="S415" s="3">
        <v>0.10676701741899999</v>
      </c>
      <c r="T415" s="3">
        <v>0.29127254723700002</v>
      </c>
      <c r="U415" s="3">
        <v>0.27946433585870001</v>
      </c>
      <c r="V415" s="3">
        <v>0.44930463292790002</v>
      </c>
      <c r="W415" s="3">
        <v>0.8880738405509</v>
      </c>
      <c r="X415" s="3">
        <v>-0.4794419572145</v>
      </c>
      <c r="Y415" s="3">
        <v>-1.5883806727342</v>
      </c>
      <c r="Z415" s="3">
        <v>-0.41441157052409999</v>
      </c>
      <c r="AA415" s="3">
        <v>-0.29440581869639998</v>
      </c>
      <c r="AB415" s="3">
        <v>0.61850573521319996</v>
      </c>
      <c r="AC415" s="3">
        <v>-0.36993570452910002</v>
      </c>
      <c r="AD415" s="3">
        <v>-4.0529036966999998E-3</v>
      </c>
      <c r="AE415" s="3">
        <v>1.8282564691176999</v>
      </c>
      <c r="AF415" s="3">
        <v>-0.35400124276459999</v>
      </c>
      <c r="AG415" s="3">
        <v>-1.34861866782E-2</v>
      </c>
      <c r="AH415" s="3">
        <v>5.9066986018700002E-2</v>
      </c>
      <c r="AI415" s="3">
        <v>1.2583000355020999</v>
      </c>
      <c r="AJ415" s="3">
        <v>-1.0275858623300001E-2</v>
      </c>
      <c r="AK415" s="3">
        <v>0.77872886787829998</v>
      </c>
      <c r="AL415" s="3">
        <v>-1.8271635194600001E-2</v>
      </c>
      <c r="AM415" s="3">
        <v>-2.8425226589799998E-2</v>
      </c>
      <c r="AN415" s="3">
        <v>-4.4193888760699997E-2</v>
      </c>
      <c r="AO415" s="3">
        <v>8.5704018546800001E-2</v>
      </c>
      <c r="AP415" s="3">
        <v>-6.2852253486000001E-2</v>
      </c>
      <c r="AQ415" s="3">
        <v>-7.22423112314E-2</v>
      </c>
      <c r="AR415" s="3">
        <v>-0.1077889931614</v>
      </c>
      <c r="AS415" s="3">
        <v>0.93330339453669997</v>
      </c>
      <c r="AT415" s="3">
        <v>0.21000889682439999</v>
      </c>
      <c r="AU415" s="3">
        <v>0.1491000431001</v>
      </c>
      <c r="AV415" s="3">
        <v>-1.88321649849E-2</v>
      </c>
      <c r="AW415" s="3">
        <v>-0.05</v>
      </c>
    </row>
    <row r="416" spans="1:49" s="13" customFormat="1">
      <c r="A416">
        <v>5</v>
      </c>
      <c r="B416" t="s">
        <v>404</v>
      </c>
      <c r="C416">
        <v>802050101</v>
      </c>
      <c r="D416" t="s">
        <v>738</v>
      </c>
      <c r="E416" s="3">
        <v>0.12053955215629999</v>
      </c>
      <c r="F416" s="3">
        <v>-1.5239801170999999E-3</v>
      </c>
      <c r="G416" s="3">
        <v>-8.22961805E-3</v>
      </c>
      <c r="H416" s="3">
        <v>1.8441958148199999E-2</v>
      </c>
      <c r="I416" s="3">
        <v>0.1237386930802</v>
      </c>
      <c r="J416" s="3">
        <v>1.4856181946042999</v>
      </c>
      <c r="K416" s="3">
        <v>2.18062290079E-2</v>
      </c>
      <c r="L416" s="3">
        <v>1.18350863897E-2</v>
      </c>
      <c r="M416" s="3">
        <v>-2.6803045217985</v>
      </c>
      <c r="N416" s="3">
        <v>5.6318148183899998E-2</v>
      </c>
      <c r="O416" s="3">
        <v>0.17493572407960001</v>
      </c>
      <c r="P416" s="3">
        <v>-4.3737371075000003E-2</v>
      </c>
      <c r="Q416" s="3">
        <v>6.2919943629799996E-2</v>
      </c>
      <c r="R416" s="3">
        <v>4.1015881949099997E-2</v>
      </c>
      <c r="S416" s="3">
        <v>6.4928481669300001E-2</v>
      </c>
      <c r="T416" s="3">
        <v>0.17744105581360001</v>
      </c>
      <c r="U416" s="3">
        <v>0.1707610186129</v>
      </c>
      <c r="V416" s="3">
        <v>0.27548447857000002</v>
      </c>
      <c r="W416" s="3">
        <v>0.94820162748869996</v>
      </c>
      <c r="X416" s="3">
        <v>-0.29443370247639999</v>
      </c>
      <c r="Y416" s="3">
        <v>-1.4623479280061</v>
      </c>
      <c r="Z416" s="3">
        <v>-0.2519212283276</v>
      </c>
      <c r="AA416" s="3">
        <v>-0.17824760228639999</v>
      </c>
      <c r="AB416" s="3">
        <v>0.94907632033510003</v>
      </c>
      <c r="AC416" s="3">
        <v>-0.22486963829260001</v>
      </c>
      <c r="AD416" s="3">
        <v>0.25262929223870001</v>
      </c>
      <c r="AE416" s="3">
        <v>2.1980895116574999</v>
      </c>
      <c r="AF416" s="3">
        <v>-0.21163003777969999</v>
      </c>
      <c r="AG416" s="3">
        <v>-8.0393806047000006E-3</v>
      </c>
      <c r="AH416" s="3">
        <v>3.5215318142100001E-2</v>
      </c>
      <c r="AI416" s="3">
        <v>1.2885791323894</v>
      </c>
      <c r="AJ416" s="3">
        <v>-8.3634357795199996E-2</v>
      </c>
      <c r="AK416" s="3">
        <v>0.89807286581659995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0.95786318996810005</v>
      </c>
      <c r="AT416" s="3">
        <v>0</v>
      </c>
      <c r="AU416" s="3">
        <v>0.13347637950419999</v>
      </c>
      <c r="AV416" s="3">
        <v>0</v>
      </c>
      <c r="AW416" s="3">
        <v>0</v>
      </c>
    </row>
    <row r="417" spans="1:49" s="13" customFormat="1">
      <c r="A417">
        <v>5</v>
      </c>
      <c r="B417" t="s">
        <v>404</v>
      </c>
      <c r="C417">
        <v>802050102</v>
      </c>
      <c r="D417" t="s">
        <v>739</v>
      </c>
      <c r="E417" s="3">
        <v>0.98781210113310003</v>
      </c>
      <c r="F417" s="3">
        <v>-1.22017188272E-2</v>
      </c>
      <c r="G417" s="3">
        <v>-6.5905902875199998E-2</v>
      </c>
      <c r="H417" s="3">
        <v>0.14775530070109999</v>
      </c>
      <c r="I417" s="3">
        <v>0.3630474691651</v>
      </c>
      <c r="J417" s="3">
        <v>0.27404471598129998</v>
      </c>
      <c r="K417" s="3">
        <v>0.16917341796429999</v>
      </c>
      <c r="L417" s="3">
        <v>9.1642086386800006E-2</v>
      </c>
      <c r="M417" s="3">
        <v>0.48503352465010002</v>
      </c>
      <c r="N417" s="3">
        <v>0.42097254529080003</v>
      </c>
      <c r="O417" s="3">
        <v>1.2991626675932</v>
      </c>
      <c r="P417" s="3">
        <v>-0.3206943491566</v>
      </c>
      <c r="Q417" s="3">
        <v>0.46251976471770001</v>
      </c>
      <c r="R417" s="3">
        <v>0.19985011750609999</v>
      </c>
      <c r="S417" s="3">
        <v>0.4729494479411</v>
      </c>
      <c r="T417" s="3">
        <v>1.2835113119545001</v>
      </c>
      <c r="U417" s="3">
        <v>1.2166545520793</v>
      </c>
      <c r="V417" s="3">
        <v>1.9324170617711001</v>
      </c>
      <c r="W417" s="3">
        <v>0.3833758110612</v>
      </c>
      <c r="X417" s="3">
        <v>-2.0410940437480001</v>
      </c>
      <c r="Y417" s="3">
        <v>-2.6711901600257</v>
      </c>
      <c r="Z417" s="3">
        <v>-1.8277852787636999</v>
      </c>
      <c r="AA417" s="3">
        <v>-1.3209918270636001</v>
      </c>
      <c r="AB417" s="3">
        <v>-2.3368517844846002</v>
      </c>
      <c r="AC417" s="3">
        <v>-1.7104865289486999</v>
      </c>
      <c r="AD417" s="3">
        <v>-2.411896725963</v>
      </c>
      <c r="AE417" s="3">
        <v>-1.7357392440727</v>
      </c>
      <c r="AF417" s="3">
        <v>-1.7809251333806999</v>
      </c>
      <c r="AG417" s="3">
        <v>-6.8949351932899999E-2</v>
      </c>
      <c r="AH417" s="3">
        <v>0.30208928320310002</v>
      </c>
      <c r="AI417" s="3">
        <v>0.95061015166130003</v>
      </c>
      <c r="AJ417" s="3">
        <v>0.73767362822360005</v>
      </c>
      <c r="AK417" s="3">
        <v>-0.4281595640086</v>
      </c>
      <c r="AL417" s="3">
        <v>-0.20550804057569999</v>
      </c>
      <c r="AM417" s="3">
        <v>-0.32030919545679998</v>
      </c>
      <c r="AN417" s="3">
        <v>-0.4994563517276</v>
      </c>
      <c r="AO417" s="3">
        <v>0.97301398093799996</v>
      </c>
      <c r="AP417" s="3">
        <v>-0.70730296164590001</v>
      </c>
      <c r="AQ417" s="3">
        <v>-0.81824978140030002</v>
      </c>
      <c r="AR417" s="3">
        <v>-1.2300508227878999</v>
      </c>
      <c r="AS417" s="3">
        <v>0.67441076211369999</v>
      </c>
      <c r="AT417" s="3">
        <v>2.4300125727078998</v>
      </c>
      <c r="AU417" s="3">
        <v>0.31033962124260001</v>
      </c>
      <c r="AV417" s="3">
        <v>-0.2128414956936</v>
      </c>
      <c r="AW417" s="3">
        <v>-0.61</v>
      </c>
    </row>
    <row r="418" spans="1:49" s="13" customFormat="1">
      <c r="A418">
        <v>1</v>
      </c>
      <c r="B418" t="s">
        <v>396</v>
      </c>
      <c r="C418">
        <v>9</v>
      </c>
      <c r="D418" t="s">
        <v>740</v>
      </c>
      <c r="E418" s="3">
        <v>8.6034991053799997E-2</v>
      </c>
      <c r="F418" s="3">
        <v>0.29422833836180001</v>
      </c>
      <c r="G418" s="3">
        <v>0.61081529772880006</v>
      </c>
      <c r="H418" s="3">
        <v>-0.29533184333989998</v>
      </c>
      <c r="I418" s="3">
        <v>0.99495819176959999</v>
      </c>
      <c r="J418" s="3">
        <v>0.3844081819597</v>
      </c>
      <c r="K418" s="3">
        <v>0.28647570843800002</v>
      </c>
      <c r="L418" s="3">
        <v>-2.3884839627827001</v>
      </c>
      <c r="M418" s="3">
        <v>0.73936996506160002</v>
      </c>
      <c r="N418" s="3">
        <v>6.4095466481099997E-2</v>
      </c>
      <c r="O418" s="3">
        <v>0.76090925723040004</v>
      </c>
      <c r="P418" s="3">
        <v>-0.29905762242630002</v>
      </c>
      <c r="Q418" s="3">
        <v>0.70126057752909998</v>
      </c>
      <c r="R418" s="3">
        <v>0.26942888525839997</v>
      </c>
      <c r="S418" s="3">
        <v>1.3204188070558001</v>
      </c>
      <c r="T418" s="3">
        <v>0.23315900102330001</v>
      </c>
      <c r="U418" s="3">
        <v>0.99781287008569997</v>
      </c>
      <c r="V418" s="3">
        <v>2.2890111919018001</v>
      </c>
      <c r="W418" s="3">
        <v>1.4913503782369</v>
      </c>
      <c r="X418" s="3">
        <v>-0.94424094674299996</v>
      </c>
      <c r="Y418" s="3">
        <v>1.5247133378386</v>
      </c>
      <c r="Z418" s="3">
        <v>-0.18659836219100001</v>
      </c>
      <c r="AA418" s="3">
        <v>1.0779779317985001</v>
      </c>
      <c r="AB418" s="3">
        <v>2.7652005190599001</v>
      </c>
      <c r="AC418" s="3">
        <v>0.53105055286379999</v>
      </c>
      <c r="AD418" s="3">
        <v>-2.4026942023286</v>
      </c>
      <c r="AE418" s="3">
        <v>-0.72749568263240005</v>
      </c>
      <c r="AF418" s="3">
        <v>-1.6864158145759001</v>
      </c>
      <c r="AG418" s="3">
        <v>-0.40151809712820002</v>
      </c>
      <c r="AH418" s="3">
        <v>2.2926602147922002</v>
      </c>
      <c r="AI418" s="3">
        <v>-2.8140088976048001</v>
      </c>
      <c r="AJ418" s="3">
        <v>-0.19460102634859999</v>
      </c>
      <c r="AK418" s="3">
        <v>0.60909297345510005</v>
      </c>
      <c r="AL418" s="3">
        <v>0.1892736135427</v>
      </c>
      <c r="AM418" s="3">
        <v>0.58746817780680005</v>
      </c>
      <c r="AN418" s="3">
        <v>2.0942230049366</v>
      </c>
      <c r="AO418" s="3">
        <v>-7.2917219319699994E-2</v>
      </c>
      <c r="AP418" s="3">
        <v>-0.79389332232120002</v>
      </c>
      <c r="AQ418" s="3">
        <v>-1.2450504634796</v>
      </c>
      <c r="AR418" s="3">
        <v>-0.65500201167320005</v>
      </c>
      <c r="AS418" s="3">
        <v>0.2940575500589</v>
      </c>
      <c r="AT418" s="3">
        <v>2.7674553204425001</v>
      </c>
      <c r="AU418" s="3">
        <v>-2.9665422590655002</v>
      </c>
      <c r="AV418" s="3">
        <v>-0.7479341233422</v>
      </c>
      <c r="AW418" s="3">
        <v>0.37</v>
      </c>
    </row>
    <row r="419" spans="1:49" s="13" customFormat="1">
      <c r="A419">
        <v>2</v>
      </c>
      <c r="B419" t="s">
        <v>398</v>
      </c>
      <c r="C419">
        <v>901</v>
      </c>
      <c r="D419" t="s">
        <v>741</v>
      </c>
      <c r="E419" s="3">
        <v>-1.1347040833793001</v>
      </c>
      <c r="F419" s="3">
        <v>0.31951143243329999</v>
      </c>
      <c r="G419" s="3">
        <v>1.3789821754584</v>
      </c>
      <c r="H419" s="3">
        <v>-2.0037728754703998</v>
      </c>
      <c r="I419" s="3">
        <v>-1.9744896812474999</v>
      </c>
      <c r="J419" s="3">
        <v>3.9328170409247001</v>
      </c>
      <c r="K419" s="3">
        <v>2.2935012477835</v>
      </c>
      <c r="L419" s="3">
        <v>-1.0462411130953</v>
      </c>
      <c r="M419" s="3">
        <v>1.7639708114970001</v>
      </c>
      <c r="N419" s="3">
        <v>-0.78438299122020005</v>
      </c>
      <c r="O419" s="3">
        <v>4.9435613034900003E-2</v>
      </c>
      <c r="P419" s="3">
        <v>-5.1004358184899998E-2</v>
      </c>
      <c r="Q419" s="3">
        <v>-0.32909574168200001</v>
      </c>
      <c r="R419" s="3">
        <v>0.4303078034658</v>
      </c>
      <c r="S419" s="3">
        <v>-4.2350062898671004</v>
      </c>
      <c r="T419" s="3">
        <v>-2.0359871693253</v>
      </c>
      <c r="U419" s="3">
        <v>-0.35737275830280002</v>
      </c>
      <c r="V419" s="3">
        <v>4.2128031391100003E-2</v>
      </c>
      <c r="W419" s="3">
        <v>-0.9975208101584</v>
      </c>
      <c r="X419" s="3">
        <v>-0.2792642709475</v>
      </c>
      <c r="Y419" s="3">
        <v>-0.5474337306282</v>
      </c>
      <c r="Z419" s="3">
        <v>-1.5156454284898</v>
      </c>
      <c r="AA419" s="3">
        <v>-3.2691753101046999</v>
      </c>
      <c r="AB419" s="3">
        <v>-2.2411248239678998</v>
      </c>
      <c r="AC419" s="3">
        <v>1.2390143156019</v>
      </c>
      <c r="AD419" s="3">
        <v>-6.4678795624707002</v>
      </c>
      <c r="AE419" s="3">
        <v>-0.8294544029841</v>
      </c>
      <c r="AF419" s="3">
        <v>-1.0404987931648999</v>
      </c>
      <c r="AG419" s="3">
        <v>-1.0637160144603</v>
      </c>
      <c r="AH419" s="3">
        <v>-2.3717119956734001</v>
      </c>
      <c r="AI419" s="3">
        <v>-1.6428263020647</v>
      </c>
      <c r="AJ419" s="3">
        <v>-1.8054235128074001</v>
      </c>
      <c r="AK419" s="3">
        <v>0.78437347385760003</v>
      </c>
      <c r="AL419" s="3">
        <v>-1.5031058810221001</v>
      </c>
      <c r="AM419" s="3">
        <v>-6.3055414020688003</v>
      </c>
      <c r="AN419" s="3">
        <v>-3.9596088981408002</v>
      </c>
      <c r="AO419" s="3">
        <v>4.8594600475616998</v>
      </c>
      <c r="AP419" s="3">
        <v>-5.3900106791385003</v>
      </c>
      <c r="AQ419" s="3">
        <v>-1.3905936185034</v>
      </c>
      <c r="AR419" s="3">
        <v>-1.1928424403916</v>
      </c>
      <c r="AS419" s="3">
        <v>-1.5512123636907</v>
      </c>
      <c r="AT419" s="3">
        <v>-6.5489175736152996</v>
      </c>
      <c r="AU419" s="3">
        <v>1.8763254246095999</v>
      </c>
      <c r="AV419" s="3">
        <v>-9.3943568203093992</v>
      </c>
      <c r="AW419" s="3">
        <v>-2.86</v>
      </c>
    </row>
    <row r="420" spans="1:49" s="13" customFormat="1">
      <c r="A420">
        <v>3</v>
      </c>
      <c r="B420" t="s">
        <v>400</v>
      </c>
      <c r="C420">
        <v>90101</v>
      </c>
      <c r="D420" t="s">
        <v>742</v>
      </c>
      <c r="E420" s="3">
        <v>-1.1347040833793001</v>
      </c>
      <c r="F420" s="3">
        <v>0.31951143243329999</v>
      </c>
      <c r="G420" s="3">
        <v>1.3789821754584</v>
      </c>
      <c r="H420" s="3">
        <v>-2.0037728754703998</v>
      </c>
      <c r="I420" s="3">
        <v>-1.9744896812474999</v>
      </c>
      <c r="J420" s="3">
        <v>3.9328170409247001</v>
      </c>
      <c r="K420" s="3">
        <v>2.2935012477835</v>
      </c>
      <c r="L420" s="3">
        <v>-1.0462411130953</v>
      </c>
      <c r="M420" s="3">
        <v>1.7639708114970001</v>
      </c>
      <c r="N420" s="3">
        <v>-0.78438299122020005</v>
      </c>
      <c r="O420" s="3">
        <v>4.9435613034900003E-2</v>
      </c>
      <c r="P420" s="3">
        <v>-5.1004358184899998E-2</v>
      </c>
      <c r="Q420" s="3">
        <v>-0.32909574168200001</v>
      </c>
      <c r="R420" s="3">
        <v>0.4303078034658</v>
      </c>
      <c r="S420" s="3">
        <v>-4.2350062898671004</v>
      </c>
      <c r="T420" s="3">
        <v>-2.0359871693253</v>
      </c>
      <c r="U420" s="3">
        <v>-0.35737275830280002</v>
      </c>
      <c r="V420" s="3">
        <v>4.2128031391100003E-2</v>
      </c>
      <c r="W420" s="3">
        <v>-0.9975208101584</v>
      </c>
      <c r="X420" s="3">
        <v>-0.2792642709475</v>
      </c>
      <c r="Y420" s="3">
        <v>-0.5474337306282</v>
      </c>
      <c r="Z420" s="3">
        <v>-1.5156454284898</v>
      </c>
      <c r="AA420" s="3">
        <v>-3.2691753101046999</v>
      </c>
      <c r="AB420" s="3">
        <v>-2.2411248239678998</v>
      </c>
      <c r="AC420" s="3">
        <v>1.2390143156019</v>
      </c>
      <c r="AD420" s="3">
        <v>-6.4678795624707002</v>
      </c>
      <c r="AE420" s="3">
        <v>-0.8294544029841</v>
      </c>
      <c r="AF420" s="3">
        <v>-1.0404987931648999</v>
      </c>
      <c r="AG420" s="3">
        <v>-1.0637160144603</v>
      </c>
      <c r="AH420" s="3">
        <v>-2.3717119956734001</v>
      </c>
      <c r="AI420" s="3">
        <v>-1.6428263020647</v>
      </c>
      <c r="AJ420" s="3">
        <v>-1.8054235128074001</v>
      </c>
      <c r="AK420" s="3">
        <v>0.78437347385760003</v>
      </c>
      <c r="AL420" s="3">
        <v>-1.5031058810221001</v>
      </c>
      <c r="AM420" s="3">
        <v>-6.3055414020688003</v>
      </c>
      <c r="AN420" s="3">
        <v>-3.9596088981408002</v>
      </c>
      <c r="AO420" s="3">
        <v>4.8594600475616998</v>
      </c>
      <c r="AP420" s="3">
        <v>-5.3900106791385003</v>
      </c>
      <c r="AQ420" s="3">
        <v>-1.3905936185034</v>
      </c>
      <c r="AR420" s="3">
        <v>-1.1928424403916</v>
      </c>
      <c r="AS420" s="3">
        <v>-1.5512123636907</v>
      </c>
      <c r="AT420" s="3">
        <v>-6.5489175736152996</v>
      </c>
      <c r="AU420" s="3">
        <v>1.8763254246095999</v>
      </c>
      <c r="AV420" s="3">
        <v>-9.3943568203093992</v>
      </c>
      <c r="AW420" s="3">
        <v>-2.86</v>
      </c>
    </row>
    <row r="421" spans="1:49" s="13" customFormat="1">
      <c r="A421">
        <v>4</v>
      </c>
      <c r="B421" t="s">
        <v>402</v>
      </c>
      <c r="C421">
        <v>9010101</v>
      </c>
      <c r="D421" t="s">
        <v>743</v>
      </c>
      <c r="E421" s="3">
        <v>-1.1347040833793001</v>
      </c>
      <c r="F421" s="3">
        <v>0.31951143243329999</v>
      </c>
      <c r="G421" s="3">
        <v>1.3789821754584</v>
      </c>
      <c r="H421" s="3">
        <v>-2.0037728754703998</v>
      </c>
      <c r="I421" s="3">
        <v>-1.9744896812474999</v>
      </c>
      <c r="J421" s="3">
        <v>3.9328170409247001</v>
      </c>
      <c r="K421" s="3">
        <v>2.2935012477835</v>
      </c>
      <c r="L421" s="3">
        <v>-1.0462411130953</v>
      </c>
      <c r="M421" s="3">
        <v>1.7639708114970001</v>
      </c>
      <c r="N421" s="3">
        <v>-0.78438299122020005</v>
      </c>
      <c r="O421" s="3">
        <v>4.9435613034900003E-2</v>
      </c>
      <c r="P421" s="3">
        <v>-5.1004358184899998E-2</v>
      </c>
      <c r="Q421" s="3">
        <v>-0.32909574168200001</v>
      </c>
      <c r="R421" s="3">
        <v>0.4303078034658</v>
      </c>
      <c r="S421" s="3">
        <v>-4.2350062898671004</v>
      </c>
      <c r="T421" s="3">
        <v>-2.0359871693253</v>
      </c>
      <c r="U421" s="3">
        <v>-0.35737275830280002</v>
      </c>
      <c r="V421" s="3">
        <v>4.2128031391100003E-2</v>
      </c>
      <c r="W421" s="3">
        <v>-0.9975208101584</v>
      </c>
      <c r="X421" s="3">
        <v>-0.2792642709475</v>
      </c>
      <c r="Y421" s="3">
        <v>-0.5474337306282</v>
      </c>
      <c r="Z421" s="3">
        <v>-1.5156454284898</v>
      </c>
      <c r="AA421" s="3">
        <v>-3.2691753101046999</v>
      </c>
      <c r="AB421" s="3">
        <v>-2.2411248239678998</v>
      </c>
      <c r="AC421" s="3">
        <v>1.2390143156019</v>
      </c>
      <c r="AD421" s="3">
        <v>-6.4678795624707002</v>
      </c>
      <c r="AE421" s="3">
        <v>-0.8294544029841</v>
      </c>
      <c r="AF421" s="3">
        <v>-1.0404987931648999</v>
      </c>
      <c r="AG421" s="3">
        <v>-1.0637160144603</v>
      </c>
      <c r="AH421" s="3">
        <v>-2.3717119956734001</v>
      </c>
      <c r="AI421" s="3">
        <v>-1.6428263020647</v>
      </c>
      <c r="AJ421" s="3">
        <v>-1.8054235128074001</v>
      </c>
      <c r="AK421" s="3">
        <v>0.78437347385760003</v>
      </c>
      <c r="AL421" s="3">
        <v>-1.5031058810221001</v>
      </c>
      <c r="AM421" s="3">
        <v>-6.3055414020688003</v>
      </c>
      <c r="AN421" s="3">
        <v>-3.9596088981408002</v>
      </c>
      <c r="AO421" s="3">
        <v>4.8594600475616998</v>
      </c>
      <c r="AP421" s="3">
        <v>-5.3900106791385003</v>
      </c>
      <c r="AQ421" s="3">
        <v>-1.3905936185034</v>
      </c>
      <c r="AR421" s="3">
        <v>-1.1928424403916</v>
      </c>
      <c r="AS421" s="3">
        <v>-1.5512123636907</v>
      </c>
      <c r="AT421" s="3">
        <v>-6.5489175736152996</v>
      </c>
      <c r="AU421" s="3">
        <v>1.8763254246095999</v>
      </c>
      <c r="AV421" s="3">
        <v>-9.3943568203093992</v>
      </c>
      <c r="AW421" s="3">
        <v>-2.86</v>
      </c>
    </row>
    <row r="422" spans="1:49" s="13" customFormat="1">
      <c r="A422">
        <v>5</v>
      </c>
      <c r="B422" t="s">
        <v>404</v>
      </c>
      <c r="C422">
        <v>901010101</v>
      </c>
      <c r="D422" t="s">
        <v>744</v>
      </c>
      <c r="E422" s="3">
        <v>-1.1347040833793001</v>
      </c>
      <c r="F422" s="3">
        <v>0.31951143243329999</v>
      </c>
      <c r="G422" s="3">
        <v>1.3789821754584</v>
      </c>
      <c r="H422" s="3">
        <v>-2.0037728754703998</v>
      </c>
      <c r="I422" s="3">
        <v>-1.9744896812474999</v>
      </c>
      <c r="J422" s="3">
        <v>3.9328170409247001</v>
      </c>
      <c r="K422" s="3">
        <v>2.2935012477835</v>
      </c>
      <c r="L422" s="3">
        <v>-1.0462411130953</v>
      </c>
      <c r="M422" s="3">
        <v>1.7639708114970001</v>
      </c>
      <c r="N422" s="3">
        <v>-0.78438299122020005</v>
      </c>
      <c r="O422" s="3">
        <v>4.9435613034900003E-2</v>
      </c>
      <c r="P422" s="3">
        <v>-5.1004358184899998E-2</v>
      </c>
      <c r="Q422" s="3">
        <v>-0.32909574168200001</v>
      </c>
      <c r="R422" s="3">
        <v>0.4303078034658</v>
      </c>
      <c r="S422" s="3">
        <v>-4.2350062898671004</v>
      </c>
      <c r="T422" s="3">
        <v>-2.0359871693253</v>
      </c>
      <c r="U422" s="3">
        <v>-0.35737275830280002</v>
      </c>
      <c r="V422" s="3">
        <v>4.2128031391100003E-2</v>
      </c>
      <c r="W422" s="3">
        <v>-0.9975208101584</v>
      </c>
      <c r="X422" s="3">
        <v>-0.2792642709475</v>
      </c>
      <c r="Y422" s="3">
        <v>-0.5474337306282</v>
      </c>
      <c r="Z422" s="3">
        <v>-1.5156454284898</v>
      </c>
      <c r="AA422" s="3">
        <v>-3.2691753101046999</v>
      </c>
      <c r="AB422" s="3">
        <v>-2.2411248239678998</v>
      </c>
      <c r="AC422" s="3">
        <v>1.2390143156019</v>
      </c>
      <c r="AD422" s="3">
        <v>-6.4678795624707002</v>
      </c>
      <c r="AE422" s="3">
        <v>-0.8294544029841</v>
      </c>
      <c r="AF422" s="3">
        <v>-1.0404987931648999</v>
      </c>
      <c r="AG422" s="3">
        <v>-1.0637160144603</v>
      </c>
      <c r="AH422" s="3">
        <v>-2.3717119956734001</v>
      </c>
      <c r="AI422" s="3">
        <v>-1.6428263020647</v>
      </c>
      <c r="AJ422" s="3">
        <v>-1.8054235128074001</v>
      </c>
      <c r="AK422" s="3">
        <v>0.78437347385760003</v>
      </c>
      <c r="AL422" s="3">
        <v>-1.5031058810221001</v>
      </c>
      <c r="AM422" s="3">
        <v>-6.3055414020688003</v>
      </c>
      <c r="AN422" s="3">
        <v>-3.9596088981408002</v>
      </c>
      <c r="AO422" s="3">
        <v>4.8594600475616998</v>
      </c>
      <c r="AP422" s="3">
        <v>-5.3900106791385003</v>
      </c>
      <c r="AQ422" s="3">
        <v>-1.3905936185034</v>
      </c>
      <c r="AR422" s="3">
        <v>-1.1928424403916</v>
      </c>
      <c r="AS422" s="3">
        <v>-1.5512123636907</v>
      </c>
      <c r="AT422" s="3">
        <v>-6.5489175736152996</v>
      </c>
      <c r="AU422" s="3">
        <v>1.8763254246095999</v>
      </c>
      <c r="AV422" s="3">
        <v>-9.3943568203093992</v>
      </c>
      <c r="AW422" s="3">
        <v>-2.86</v>
      </c>
    </row>
    <row r="423" spans="1:49" s="13" customFormat="1">
      <c r="A423">
        <v>2</v>
      </c>
      <c r="B423" t="s">
        <v>398</v>
      </c>
      <c r="C423">
        <v>902</v>
      </c>
      <c r="D423" t="s">
        <v>745</v>
      </c>
      <c r="E423" s="3">
        <v>-0.55911156827719999</v>
      </c>
      <c r="F423" s="3">
        <v>-0.3720644917964</v>
      </c>
      <c r="G423" s="3">
        <v>0.1295574957765</v>
      </c>
      <c r="H423" s="3">
        <v>0.83287297770190005</v>
      </c>
      <c r="I423" s="3">
        <v>0.23589238989969999</v>
      </c>
      <c r="J423" s="3">
        <v>0.84329008962480001</v>
      </c>
      <c r="K423" s="3">
        <v>0.69691134386279996</v>
      </c>
      <c r="L423" s="3">
        <v>-0.2225897895675</v>
      </c>
      <c r="M423" s="3">
        <v>0.6822146705705</v>
      </c>
      <c r="N423" s="3">
        <v>6.3035446810999998E-2</v>
      </c>
      <c r="O423" s="3">
        <v>0.31908127742070003</v>
      </c>
      <c r="P423" s="3">
        <v>-8.5856463506100003E-2</v>
      </c>
      <c r="Q423" s="3">
        <v>1.160608645725</v>
      </c>
      <c r="R423" s="3">
        <v>0.45495269663990001</v>
      </c>
      <c r="S423" s="3">
        <v>2.3220971800123</v>
      </c>
      <c r="T423" s="3">
        <v>1.6491115487429</v>
      </c>
      <c r="U423" s="3">
        <v>0.56949661175499999</v>
      </c>
      <c r="V423" s="3">
        <v>0.69322230356900005</v>
      </c>
      <c r="W423" s="3">
        <v>0.80915201664250003</v>
      </c>
      <c r="X423" s="3">
        <v>-0.4377216336177</v>
      </c>
      <c r="Y423" s="3">
        <v>0.13481185070839999</v>
      </c>
      <c r="Z423" s="3">
        <v>2.5464810149550998</v>
      </c>
      <c r="AA423" s="3">
        <v>1.5775333024894</v>
      </c>
      <c r="AB423" s="3">
        <v>0.96560957744880005</v>
      </c>
      <c r="AC423" s="3">
        <v>0.20832639769389999</v>
      </c>
      <c r="AD423" s="3">
        <v>0.20319791535670001</v>
      </c>
      <c r="AE423" s="3">
        <v>7.2297786859299995E-2</v>
      </c>
      <c r="AF423" s="3">
        <v>0.15525059373210001</v>
      </c>
      <c r="AG423" s="3">
        <v>0.2494964426795</v>
      </c>
      <c r="AH423" s="3">
        <v>0.40409453916299998</v>
      </c>
      <c r="AI423" s="3">
        <v>1.7033333775699998E-2</v>
      </c>
      <c r="AJ423" s="3">
        <v>0.1127878734985</v>
      </c>
      <c r="AK423" s="3">
        <v>-0.29349275907810002</v>
      </c>
      <c r="AL423" s="3">
        <v>1.3316702533111</v>
      </c>
      <c r="AM423" s="3">
        <v>0.78128279286500002</v>
      </c>
      <c r="AN423" s="3">
        <v>0.1997433466962</v>
      </c>
      <c r="AO423" s="3">
        <v>0.27681385995230001</v>
      </c>
      <c r="AP423" s="3">
        <v>-0.66805547357969997</v>
      </c>
      <c r="AQ423" s="3">
        <v>0.47962007077090002</v>
      </c>
      <c r="AR423" s="3">
        <v>0.26633659297509998</v>
      </c>
      <c r="AS423" s="3">
        <v>-0.39247685853160003</v>
      </c>
      <c r="AT423" s="3">
        <v>1.1952802442009001</v>
      </c>
      <c r="AU423" s="3">
        <v>-0.85872722700969994</v>
      </c>
      <c r="AV423" s="3">
        <v>-2.2743385637397999</v>
      </c>
      <c r="AW423" s="3">
        <v>1.02</v>
      </c>
    </row>
    <row r="424" spans="1:49" s="13" customFormat="1">
      <c r="A424">
        <v>3</v>
      </c>
      <c r="B424" t="s">
        <v>400</v>
      </c>
      <c r="C424">
        <v>90201</v>
      </c>
      <c r="D424" t="s">
        <v>746</v>
      </c>
      <c r="E424" s="3">
        <v>-0.55911156827719999</v>
      </c>
      <c r="F424" s="3">
        <v>-0.3720644917964</v>
      </c>
      <c r="G424" s="3">
        <v>0.1295574957765</v>
      </c>
      <c r="H424" s="3">
        <v>0.83287297770190005</v>
      </c>
      <c r="I424" s="3">
        <v>0.23589238989969999</v>
      </c>
      <c r="J424" s="3">
        <v>0.84329008962480001</v>
      </c>
      <c r="K424" s="3">
        <v>0.69691134386279996</v>
      </c>
      <c r="L424" s="3">
        <v>-0.2225897895675</v>
      </c>
      <c r="M424" s="3">
        <v>0.6822146705705</v>
      </c>
      <c r="N424" s="3">
        <v>6.3035446810999998E-2</v>
      </c>
      <c r="O424" s="3">
        <v>0.31908127742070003</v>
      </c>
      <c r="P424" s="3">
        <v>-8.5856463506100003E-2</v>
      </c>
      <c r="Q424" s="3">
        <v>1.160608645725</v>
      </c>
      <c r="R424" s="3">
        <v>0.45495269663990001</v>
      </c>
      <c r="S424" s="3">
        <v>2.3220971800123</v>
      </c>
      <c r="T424" s="3">
        <v>1.6491115487429</v>
      </c>
      <c r="U424" s="3">
        <v>0.56949661175499999</v>
      </c>
      <c r="V424" s="3">
        <v>0.69322230356900005</v>
      </c>
      <c r="W424" s="3">
        <v>0.80915201664250003</v>
      </c>
      <c r="X424" s="3">
        <v>-0.4377216336177</v>
      </c>
      <c r="Y424" s="3">
        <v>0.13481185070839999</v>
      </c>
      <c r="Z424" s="3">
        <v>2.5464810149550998</v>
      </c>
      <c r="AA424" s="3">
        <v>1.5775333024894</v>
      </c>
      <c r="AB424" s="3">
        <v>0.96560957744880005</v>
      </c>
      <c r="AC424" s="3">
        <v>0.20832639769389999</v>
      </c>
      <c r="AD424" s="3">
        <v>0.20319791535670001</v>
      </c>
      <c r="AE424" s="3">
        <v>7.2297786859299995E-2</v>
      </c>
      <c r="AF424" s="3">
        <v>0.15525059373210001</v>
      </c>
      <c r="AG424" s="3">
        <v>0.2494964426795</v>
      </c>
      <c r="AH424" s="3">
        <v>0.40409453916299998</v>
      </c>
      <c r="AI424" s="3">
        <v>1.7033333775699998E-2</v>
      </c>
      <c r="AJ424" s="3">
        <v>0.1127878734985</v>
      </c>
      <c r="AK424" s="3">
        <v>-0.29349275907810002</v>
      </c>
      <c r="AL424" s="3">
        <v>1.3316702533111</v>
      </c>
      <c r="AM424" s="3">
        <v>0.78128279286500002</v>
      </c>
      <c r="AN424" s="3">
        <v>0.1997433466962</v>
      </c>
      <c r="AO424" s="3">
        <v>0.27681385995230001</v>
      </c>
      <c r="AP424" s="3">
        <v>-0.66805547357969997</v>
      </c>
      <c r="AQ424" s="3">
        <v>0.47962007077090002</v>
      </c>
      <c r="AR424" s="3">
        <v>0.26633659297509998</v>
      </c>
      <c r="AS424" s="3">
        <v>-0.39247685853160003</v>
      </c>
      <c r="AT424" s="3">
        <v>1.1952802442009001</v>
      </c>
      <c r="AU424" s="3">
        <v>-0.85872722700969994</v>
      </c>
      <c r="AV424" s="3">
        <v>-2.2743385637397999</v>
      </c>
      <c r="AW424" s="3">
        <v>1.02</v>
      </c>
    </row>
    <row r="425" spans="1:49" s="13" customFormat="1">
      <c r="A425">
        <v>4</v>
      </c>
      <c r="B425" t="s">
        <v>402</v>
      </c>
      <c r="C425">
        <v>9020101</v>
      </c>
      <c r="D425" t="s">
        <v>747</v>
      </c>
      <c r="E425" s="3">
        <v>-0.55911156827719999</v>
      </c>
      <c r="F425" s="3">
        <v>-0.3720644917964</v>
      </c>
      <c r="G425" s="3">
        <v>0.1295574957765</v>
      </c>
      <c r="H425" s="3">
        <v>0.83287297770190005</v>
      </c>
      <c r="I425" s="3">
        <v>0.23589238989969999</v>
      </c>
      <c r="J425" s="3">
        <v>0.84329008962480001</v>
      </c>
      <c r="K425" s="3">
        <v>0.69691134386279996</v>
      </c>
      <c r="L425" s="3">
        <v>-0.2225897895675</v>
      </c>
      <c r="M425" s="3">
        <v>0.6822146705705</v>
      </c>
      <c r="N425" s="3">
        <v>6.3035446810999998E-2</v>
      </c>
      <c r="O425" s="3">
        <v>0.31908127742070003</v>
      </c>
      <c r="P425" s="3">
        <v>-8.5856463506100003E-2</v>
      </c>
      <c r="Q425" s="3">
        <v>1.160608645725</v>
      </c>
      <c r="R425" s="3">
        <v>0.45495269663990001</v>
      </c>
      <c r="S425" s="3">
        <v>2.3220971800123</v>
      </c>
      <c r="T425" s="3">
        <v>1.6491115487429</v>
      </c>
      <c r="U425" s="3">
        <v>0.56949661175499999</v>
      </c>
      <c r="V425" s="3">
        <v>0.69322230356900005</v>
      </c>
      <c r="W425" s="3">
        <v>0.80915201664250003</v>
      </c>
      <c r="X425" s="3">
        <v>-0.4377216336177</v>
      </c>
      <c r="Y425" s="3">
        <v>0.13481185070839999</v>
      </c>
      <c r="Z425" s="3">
        <v>2.5464810149550998</v>
      </c>
      <c r="AA425" s="3">
        <v>1.5775333024894</v>
      </c>
      <c r="AB425" s="3">
        <v>0.96560957744880005</v>
      </c>
      <c r="AC425" s="3">
        <v>0.20832639769389999</v>
      </c>
      <c r="AD425" s="3">
        <v>0.20319791535670001</v>
      </c>
      <c r="AE425" s="3">
        <v>7.2297786859299995E-2</v>
      </c>
      <c r="AF425" s="3">
        <v>0.15525059373210001</v>
      </c>
      <c r="AG425" s="3">
        <v>0.2494964426795</v>
      </c>
      <c r="AH425" s="3">
        <v>0.40409453916299998</v>
      </c>
      <c r="AI425" s="3">
        <v>1.7033333775699998E-2</v>
      </c>
      <c r="AJ425" s="3">
        <v>0.1127878734985</v>
      </c>
      <c r="AK425" s="3">
        <v>-0.29349275907810002</v>
      </c>
      <c r="AL425" s="3">
        <v>1.3316702533111</v>
      </c>
      <c r="AM425" s="3">
        <v>0.78128279286500002</v>
      </c>
      <c r="AN425" s="3">
        <v>0.1997433466962</v>
      </c>
      <c r="AO425" s="3">
        <v>0.27681385995230001</v>
      </c>
      <c r="AP425" s="3">
        <v>-0.66805547357969997</v>
      </c>
      <c r="AQ425" s="3">
        <v>0.47962007077090002</v>
      </c>
      <c r="AR425" s="3">
        <v>0.26633659297509998</v>
      </c>
      <c r="AS425" s="3">
        <v>-0.39247685853160003</v>
      </c>
      <c r="AT425" s="3">
        <v>1.1952802442009001</v>
      </c>
      <c r="AU425" s="3">
        <v>-0.85872722700969994</v>
      </c>
      <c r="AV425" s="3">
        <v>-2.2743385637397999</v>
      </c>
      <c r="AW425" s="3">
        <v>1.02</v>
      </c>
    </row>
    <row r="426" spans="1:49" s="13" customFormat="1">
      <c r="A426">
        <v>5</v>
      </c>
      <c r="B426" t="s">
        <v>404</v>
      </c>
      <c r="C426">
        <v>902010101</v>
      </c>
      <c r="D426" t="s">
        <v>748</v>
      </c>
      <c r="E426" s="3">
        <v>-0.74030679945019995</v>
      </c>
      <c r="F426" s="3">
        <v>-0.53787272222399996</v>
      </c>
      <c r="G426" s="3">
        <v>-1.18966533778E-2</v>
      </c>
      <c r="H426" s="3">
        <v>1.158426553275</v>
      </c>
      <c r="I426" s="3">
        <v>8.40542644733E-2</v>
      </c>
      <c r="J426" s="3">
        <v>1.0466223689373999</v>
      </c>
      <c r="K426" s="3">
        <v>0.71011636092910002</v>
      </c>
      <c r="L426" s="3">
        <v>-0.2897912313705</v>
      </c>
      <c r="M426" s="3">
        <v>0.82253368901540003</v>
      </c>
      <c r="N426" s="3">
        <v>-9.5568932797000003E-2</v>
      </c>
      <c r="O426" s="3">
        <v>0.2983728708765</v>
      </c>
      <c r="P426" s="3">
        <v>-0.17369330256560001</v>
      </c>
      <c r="Q426" s="3">
        <v>1.378907403243</v>
      </c>
      <c r="R426" s="3">
        <v>0.17991484423199999</v>
      </c>
      <c r="S426" s="3">
        <v>2.5339353839843999</v>
      </c>
      <c r="T426" s="3">
        <v>1.7352979887377</v>
      </c>
      <c r="U426" s="3">
        <v>0.48333949313059998</v>
      </c>
      <c r="V426" s="3">
        <v>0.63268049383909997</v>
      </c>
      <c r="W426" s="3">
        <v>0.91450020518599995</v>
      </c>
      <c r="X426" s="3">
        <v>-0.5707647816643</v>
      </c>
      <c r="Y426" s="3">
        <v>0.1401992708608</v>
      </c>
      <c r="Z426" s="3">
        <v>3.1570724822247</v>
      </c>
      <c r="AA426" s="3">
        <v>1.7964227544044999</v>
      </c>
      <c r="AB426" s="3">
        <v>1.0977915931607001</v>
      </c>
      <c r="AC426" s="3">
        <v>9.1127891260899999E-2</v>
      </c>
      <c r="AD426" s="3">
        <v>0.1196762796706</v>
      </c>
      <c r="AE426" s="3">
        <v>-3.0847339350900001E-2</v>
      </c>
      <c r="AF426" s="3">
        <v>0.16828777058479999</v>
      </c>
      <c r="AG426" s="3">
        <v>3.9167106835399999E-2</v>
      </c>
      <c r="AH426" s="3">
        <v>0.42890621895519998</v>
      </c>
      <c r="AI426" s="3">
        <v>0.28551435431549999</v>
      </c>
      <c r="AJ426" s="3">
        <v>-6.0191665226E-3</v>
      </c>
      <c r="AK426" s="3">
        <v>-0.44529584775070002</v>
      </c>
      <c r="AL426" s="3">
        <v>1.6122254820583</v>
      </c>
      <c r="AM426" s="3">
        <v>0.97791654810210005</v>
      </c>
      <c r="AN426" s="3">
        <v>0.17432579215829999</v>
      </c>
      <c r="AO426" s="3">
        <v>0.2674036330315</v>
      </c>
      <c r="AP426" s="3">
        <v>-0.91920540069870005</v>
      </c>
      <c r="AQ426" s="3">
        <v>0.36723374997030001</v>
      </c>
      <c r="AR426" s="3">
        <v>0.28340171719290003</v>
      </c>
      <c r="AS426" s="3">
        <v>-0.3398017056962</v>
      </c>
      <c r="AT426" s="3">
        <v>1.3042246373287001</v>
      </c>
      <c r="AU426" s="3">
        <v>-1.1196559290175001</v>
      </c>
      <c r="AV426" s="3">
        <v>-2.8927758019698002</v>
      </c>
      <c r="AW426" s="3">
        <v>1.27</v>
      </c>
    </row>
    <row r="427" spans="1:49" s="13" customFormat="1">
      <c r="A427">
        <v>5</v>
      </c>
      <c r="B427" t="s">
        <v>404</v>
      </c>
      <c r="C427">
        <v>902010102</v>
      </c>
      <c r="D427" t="s">
        <v>749</v>
      </c>
      <c r="E427" s="3">
        <v>-0.60187457326180005</v>
      </c>
      <c r="F427" s="3">
        <v>0.4328125133165</v>
      </c>
      <c r="G427" s="3">
        <v>0.28259324652149997</v>
      </c>
      <c r="H427" s="3">
        <v>-0.26227565647450002</v>
      </c>
      <c r="I427" s="3">
        <v>0.28748418743479998</v>
      </c>
      <c r="J427" s="3">
        <v>0.95802362686060005</v>
      </c>
      <c r="K427" s="3">
        <v>0.44176843279619998</v>
      </c>
      <c r="L427" s="3">
        <v>-0.4158406730168</v>
      </c>
      <c r="M427" s="3">
        <v>1.0528072603195</v>
      </c>
      <c r="N427" s="3">
        <v>-3.11741497322E-2</v>
      </c>
      <c r="O427" s="3">
        <v>-8.6984840419300005E-2</v>
      </c>
      <c r="P427" s="3">
        <v>0.53253167587450001</v>
      </c>
      <c r="Q427" s="3">
        <v>0.58839653819990001</v>
      </c>
      <c r="R427" s="3">
        <v>1.6260741186497001</v>
      </c>
      <c r="S427" s="3">
        <v>0.69175146949379995</v>
      </c>
      <c r="T427" s="3">
        <v>-0.1184149984438</v>
      </c>
      <c r="U427" s="3">
        <v>0.17755808819640001</v>
      </c>
      <c r="V427" s="3">
        <v>0.94347569395779995</v>
      </c>
      <c r="W427" s="3">
        <v>1.2122274458114</v>
      </c>
      <c r="X427" s="3">
        <v>-0.9156418919157</v>
      </c>
      <c r="Y427" s="3">
        <v>1.9530593130258</v>
      </c>
      <c r="Z427" s="3">
        <v>1.2950242192798</v>
      </c>
      <c r="AA427" s="3">
        <v>0.46435928384969999</v>
      </c>
      <c r="AB427" s="3">
        <v>-2.0854825669400001E-2</v>
      </c>
      <c r="AC427" s="3">
        <v>0.3611188356417</v>
      </c>
      <c r="AD427" s="3">
        <v>0.2183231891845</v>
      </c>
      <c r="AE427" s="3">
        <v>0.65097869905640005</v>
      </c>
      <c r="AF427" s="3">
        <v>-0.61385722872259996</v>
      </c>
      <c r="AG427" s="3">
        <v>-0.46618312972019998</v>
      </c>
      <c r="AH427" s="3">
        <v>0.45391423654660001</v>
      </c>
      <c r="AI427" s="3">
        <v>-2.4247239090230002</v>
      </c>
      <c r="AJ427" s="3">
        <v>3.851866048922</v>
      </c>
      <c r="AK427" s="3">
        <v>0.4910600451262</v>
      </c>
      <c r="AL427" s="3">
        <v>0.26730656772919997</v>
      </c>
      <c r="AM427" s="3">
        <v>-0.2306503080999</v>
      </c>
      <c r="AN427" s="3">
        <v>0.95708420598699995</v>
      </c>
      <c r="AO427" s="3">
        <v>0.7698539859636</v>
      </c>
      <c r="AP427" s="3">
        <v>0.54323659728009999</v>
      </c>
      <c r="AQ427" s="3">
        <v>-0.2055031939361</v>
      </c>
      <c r="AR427" s="3">
        <v>0.1044782764612</v>
      </c>
      <c r="AS427" s="3">
        <v>-2.8383908983651001</v>
      </c>
      <c r="AT427" s="3">
        <v>0.76896174987480004</v>
      </c>
      <c r="AU427" s="3">
        <v>1.3428792047261</v>
      </c>
      <c r="AV427" s="3">
        <v>9.7320286780500004E-2</v>
      </c>
      <c r="AW427" s="3">
        <v>-0.47</v>
      </c>
    </row>
    <row r="428" spans="1:49" s="13" customFormat="1">
      <c r="A428">
        <v>5</v>
      </c>
      <c r="B428" t="s">
        <v>404</v>
      </c>
      <c r="C428">
        <v>902010103</v>
      </c>
      <c r="D428" t="s">
        <v>750</v>
      </c>
      <c r="E428" s="3">
        <v>0.22501510678539999</v>
      </c>
      <c r="F428" s="3">
        <v>0.19525546495320001</v>
      </c>
      <c r="G428" s="3">
        <v>0.69970445774580003</v>
      </c>
      <c r="H428" s="3">
        <v>-0.34392893702089999</v>
      </c>
      <c r="I428" s="3">
        <v>0.87215825358700005</v>
      </c>
      <c r="J428" s="3">
        <v>-3.3080624426499998E-2</v>
      </c>
      <c r="K428" s="3">
        <v>0.68411144371620003</v>
      </c>
      <c r="L428" s="3">
        <v>9.6626341481300004E-2</v>
      </c>
      <c r="M428" s="3">
        <v>2.3904940442800001E-2</v>
      </c>
      <c r="N428" s="3">
        <v>0.75778414367869995</v>
      </c>
      <c r="O428" s="3">
        <v>0.47574978828120001</v>
      </c>
      <c r="P428" s="3">
        <v>0.1819504512299</v>
      </c>
      <c r="Q428" s="3">
        <v>0.3361067533514</v>
      </c>
      <c r="R428" s="3">
        <v>1.4291974329293</v>
      </c>
      <c r="S428" s="3">
        <v>1.7068470069224</v>
      </c>
      <c r="T428" s="3">
        <v>1.5803976789562999</v>
      </c>
      <c r="U428" s="3">
        <v>1.0006604677005</v>
      </c>
      <c r="V428" s="3">
        <v>0.90830228202969998</v>
      </c>
      <c r="W428" s="3">
        <v>0.29857360483930001</v>
      </c>
      <c r="X428" s="3">
        <v>0.20613853149959999</v>
      </c>
      <c r="Y428" s="3">
        <v>-0.1855101215263</v>
      </c>
      <c r="Z428" s="3">
        <v>0.17557853626200001</v>
      </c>
      <c r="AA428" s="3">
        <v>0.81325534597140003</v>
      </c>
      <c r="AB428" s="3">
        <v>0.55102260004360004</v>
      </c>
      <c r="AC428" s="3">
        <v>0.70048290710729999</v>
      </c>
      <c r="AD428" s="3">
        <v>0.56741693390640002</v>
      </c>
      <c r="AE428" s="3">
        <v>0.42691221323950002</v>
      </c>
      <c r="AF428" s="3">
        <v>0.22676782488819999</v>
      </c>
      <c r="AG428" s="3">
        <v>1.282556643116</v>
      </c>
      <c r="AH428" s="3">
        <v>0.28941781428340002</v>
      </c>
      <c r="AI428" s="3">
        <v>-0.74043078053260003</v>
      </c>
      <c r="AJ428" s="3">
        <v>3.08702591704E-2</v>
      </c>
      <c r="AK428" s="3">
        <v>0.2356818134426</v>
      </c>
      <c r="AL428" s="3">
        <v>0.29835130921000003</v>
      </c>
      <c r="AM428" s="3">
        <v>9.0180265764799997E-2</v>
      </c>
      <c r="AN428" s="3">
        <v>0.1861586945658</v>
      </c>
      <c r="AO428" s="3">
        <v>0.23585990795100001</v>
      </c>
      <c r="AP428" s="3">
        <v>0.23614713051540001</v>
      </c>
      <c r="AQ428" s="3">
        <v>1.0851868563663001</v>
      </c>
      <c r="AR428" s="3">
        <v>0.21940332354940001</v>
      </c>
      <c r="AS428" s="3">
        <v>-0.21393646091419999</v>
      </c>
      <c r="AT428" s="3">
        <v>0.79295221879650002</v>
      </c>
      <c r="AU428" s="3">
        <v>-8.0464851552599997E-2</v>
      </c>
      <c r="AV428" s="3">
        <v>-2.4087957850999998E-3</v>
      </c>
      <c r="AW428" s="3">
        <v>0.21</v>
      </c>
    </row>
    <row r="429" spans="1:49" s="13" customFormat="1">
      <c r="A429">
        <v>2</v>
      </c>
      <c r="B429" t="s">
        <v>398</v>
      </c>
      <c r="C429">
        <v>903</v>
      </c>
      <c r="D429" t="s">
        <v>751</v>
      </c>
      <c r="E429" s="3">
        <v>0.26135248737799999</v>
      </c>
      <c r="F429" s="3">
        <v>-0.87874448100449998</v>
      </c>
      <c r="G429" s="3">
        <v>0.2972954801896</v>
      </c>
      <c r="H429" s="3">
        <v>-1.7617663928095999</v>
      </c>
      <c r="I429" s="3">
        <v>0</v>
      </c>
      <c r="J429" s="3">
        <v>-5.8335951695000004E-3</v>
      </c>
      <c r="K429" s="3">
        <v>5.7907326509899999E-2</v>
      </c>
      <c r="L429" s="3">
        <v>-3.7844277178700002E-2</v>
      </c>
      <c r="M429" s="3">
        <v>-1.54443642517E-2</v>
      </c>
      <c r="N429" s="3">
        <v>0</v>
      </c>
      <c r="O429" s="3">
        <v>-0.27447481548590003</v>
      </c>
      <c r="P429" s="3">
        <v>8.6364308626199995E-2</v>
      </c>
      <c r="Q429" s="3">
        <v>0.55355865867080001</v>
      </c>
      <c r="R429" s="3">
        <v>0.16528579601179999</v>
      </c>
      <c r="S429" s="3">
        <v>1.9596130272199998E-2</v>
      </c>
      <c r="T429" s="3">
        <v>0.82408386810620005</v>
      </c>
      <c r="U429" s="3">
        <v>0.1519351679755</v>
      </c>
      <c r="V429" s="3">
        <v>7.1086369732699994E-2</v>
      </c>
      <c r="W429" s="3">
        <v>0.23375302673170001</v>
      </c>
      <c r="X429" s="3">
        <v>-8.4656096320699994E-2</v>
      </c>
      <c r="Y429" s="3">
        <v>0.15578286769919999</v>
      </c>
      <c r="Z429" s="3">
        <v>0.21166750354809999</v>
      </c>
      <c r="AA429" s="3">
        <v>-4.3696632487400001E-2</v>
      </c>
      <c r="AB429" s="3">
        <v>0.1073262330471</v>
      </c>
      <c r="AC429" s="3">
        <v>0.79931875409200004</v>
      </c>
      <c r="AD429" s="3">
        <v>1.3629627202900001E-2</v>
      </c>
      <c r="AE429" s="3">
        <v>-0.18541191470730001</v>
      </c>
      <c r="AF429" s="3">
        <v>0.42745316918699999</v>
      </c>
      <c r="AG429" s="3">
        <v>7.5872781774699999E-2</v>
      </c>
      <c r="AH429" s="3">
        <v>-0.25012481817589999</v>
      </c>
      <c r="AI429" s="3">
        <v>0.5347138072034</v>
      </c>
      <c r="AJ429" s="3">
        <v>0.1310081479321</v>
      </c>
      <c r="AK429" s="3">
        <v>7.2511211047899995E-2</v>
      </c>
      <c r="AL429" s="3">
        <v>-3.4624769745799998E-2</v>
      </c>
      <c r="AM429" s="3">
        <v>9.7919917528999992E-3</v>
      </c>
      <c r="AN429" s="3">
        <v>-4.6744036473000003E-2</v>
      </c>
      <c r="AO429" s="3">
        <v>1.0267835574209001</v>
      </c>
      <c r="AP429" s="3">
        <v>0.7253383684329</v>
      </c>
      <c r="AQ429" s="3">
        <v>-0.2852972136645</v>
      </c>
      <c r="AR429" s="3">
        <v>0.1178736200699</v>
      </c>
      <c r="AS429" s="3">
        <v>0.83671807155339994</v>
      </c>
      <c r="AT429" s="3">
        <v>6.9609640451800001E-2</v>
      </c>
      <c r="AU429" s="3">
        <v>0.11960436983099999</v>
      </c>
      <c r="AV429" s="3">
        <v>8.0216242524699999E-2</v>
      </c>
      <c r="AW429" s="3">
        <v>0.01</v>
      </c>
    </row>
    <row r="430" spans="1:49" s="13" customFormat="1">
      <c r="A430">
        <v>3</v>
      </c>
      <c r="B430" t="s">
        <v>400</v>
      </c>
      <c r="C430">
        <v>90301</v>
      </c>
      <c r="D430" t="s">
        <v>752</v>
      </c>
      <c r="E430" s="3">
        <v>0</v>
      </c>
      <c r="F430" s="3">
        <v>0</v>
      </c>
      <c r="G430" s="3">
        <v>1.2941575016182001</v>
      </c>
      <c r="H430" s="3">
        <v>-0.18177846364129999</v>
      </c>
      <c r="I430" s="3">
        <v>0</v>
      </c>
      <c r="J430" s="3">
        <v>-2.4746321891500001E-2</v>
      </c>
      <c r="K430" s="3">
        <v>0.24569144502699999</v>
      </c>
      <c r="L430" s="3">
        <v>-0.16026638255770001</v>
      </c>
      <c r="M430" s="3">
        <v>0.62688258758729998</v>
      </c>
      <c r="N430" s="3">
        <v>0</v>
      </c>
      <c r="O430" s="3">
        <v>0.2953624466127</v>
      </c>
      <c r="P430" s="3">
        <v>0.38679954320429999</v>
      </c>
      <c r="Q430" s="3">
        <v>0.2333991640227</v>
      </c>
      <c r="R430" s="3">
        <v>0</v>
      </c>
      <c r="S430" s="3">
        <v>-7.7080981520200001E-2</v>
      </c>
      <c r="T430" s="3">
        <v>0</v>
      </c>
      <c r="U430" s="3">
        <v>0.48233472275540001</v>
      </c>
      <c r="V430" s="3">
        <v>0</v>
      </c>
      <c r="W430" s="3">
        <v>0.80536730409000001</v>
      </c>
      <c r="X430" s="3">
        <v>0.19670081397149999</v>
      </c>
      <c r="Y430" s="3">
        <v>0.33827307296460002</v>
      </c>
      <c r="Z430" s="3">
        <v>0.39535889826780002</v>
      </c>
      <c r="AA430" s="3">
        <v>4.9562282522599997E-2</v>
      </c>
      <c r="AB430" s="3">
        <v>0</v>
      </c>
      <c r="AC430" s="3">
        <v>0.61204122579999998</v>
      </c>
      <c r="AD430" s="3">
        <v>0.1548800014633</v>
      </c>
      <c r="AE430" s="3">
        <v>0</v>
      </c>
      <c r="AF430" s="3">
        <v>0</v>
      </c>
      <c r="AG430" s="3">
        <v>0.18471677756230001</v>
      </c>
      <c r="AH430" s="3">
        <v>0.2637425331412</v>
      </c>
      <c r="AI430" s="3">
        <v>7.9587727007200001E-2</v>
      </c>
      <c r="AJ430" s="3">
        <v>0.177076324058</v>
      </c>
      <c r="AK430" s="3">
        <v>0.39858085219549999</v>
      </c>
      <c r="AL430" s="3">
        <v>9.7120325911000005E-2</v>
      </c>
      <c r="AM430" s="3">
        <v>7.1357870649600003E-2</v>
      </c>
      <c r="AN430" s="3">
        <v>0</v>
      </c>
      <c r="AO430" s="3">
        <v>1.4083590741983001</v>
      </c>
      <c r="AP430" s="3">
        <v>7.7523875710000002E-3</v>
      </c>
      <c r="AQ430" s="3">
        <v>0.2521289673621</v>
      </c>
      <c r="AR430" s="3">
        <v>0</v>
      </c>
      <c r="AS430" s="3">
        <v>0.3067969738404</v>
      </c>
      <c r="AT430" s="3">
        <v>0.2904168892074</v>
      </c>
      <c r="AU430" s="3">
        <v>0.49790019330969998</v>
      </c>
      <c r="AV430" s="3">
        <v>0.3326746432057</v>
      </c>
      <c r="AW430" s="3">
        <v>0.04</v>
      </c>
    </row>
    <row r="431" spans="1:49" s="13" customFormat="1">
      <c r="A431">
        <v>4</v>
      </c>
      <c r="B431" t="s">
        <v>402</v>
      </c>
      <c r="C431">
        <v>9030101</v>
      </c>
      <c r="D431" t="s">
        <v>752</v>
      </c>
      <c r="E431" s="3">
        <v>0</v>
      </c>
      <c r="F431" s="3">
        <v>0</v>
      </c>
      <c r="G431" s="3">
        <v>1.2941575016182001</v>
      </c>
      <c r="H431" s="3">
        <v>-0.18177846364129999</v>
      </c>
      <c r="I431" s="3">
        <v>0</v>
      </c>
      <c r="J431" s="3">
        <v>-2.4746321891500001E-2</v>
      </c>
      <c r="K431" s="3">
        <v>0.24569144502699999</v>
      </c>
      <c r="L431" s="3">
        <v>-0.16026638255770001</v>
      </c>
      <c r="M431" s="3">
        <v>0.62688258758729998</v>
      </c>
      <c r="N431" s="3">
        <v>0</v>
      </c>
      <c r="O431" s="3">
        <v>0.2953624466127</v>
      </c>
      <c r="P431" s="3">
        <v>0.38679954320429999</v>
      </c>
      <c r="Q431" s="3">
        <v>0.2333991640227</v>
      </c>
      <c r="R431" s="3">
        <v>0</v>
      </c>
      <c r="S431" s="3">
        <v>-7.7080981520200001E-2</v>
      </c>
      <c r="T431" s="3">
        <v>0</v>
      </c>
      <c r="U431" s="3">
        <v>0.48233472275540001</v>
      </c>
      <c r="V431" s="3">
        <v>0</v>
      </c>
      <c r="W431" s="3">
        <v>0.80536730409000001</v>
      </c>
      <c r="X431" s="3">
        <v>0.19670081397149999</v>
      </c>
      <c r="Y431" s="3">
        <v>0.33827307296460002</v>
      </c>
      <c r="Z431" s="3">
        <v>0.39535889826780002</v>
      </c>
      <c r="AA431" s="3">
        <v>4.9562282522599997E-2</v>
      </c>
      <c r="AB431" s="3">
        <v>0</v>
      </c>
      <c r="AC431" s="3">
        <v>0.61204122579999998</v>
      </c>
      <c r="AD431" s="3">
        <v>0.1548800014633</v>
      </c>
      <c r="AE431" s="3">
        <v>0</v>
      </c>
      <c r="AF431" s="3">
        <v>0</v>
      </c>
      <c r="AG431" s="3">
        <v>0.18471677756230001</v>
      </c>
      <c r="AH431" s="3">
        <v>0.2637425331412</v>
      </c>
      <c r="AI431" s="3">
        <v>7.9587727007200001E-2</v>
      </c>
      <c r="AJ431" s="3">
        <v>0.177076324058</v>
      </c>
      <c r="AK431" s="3">
        <v>0.39858085219549999</v>
      </c>
      <c r="AL431" s="3">
        <v>9.7120325911000005E-2</v>
      </c>
      <c r="AM431" s="3">
        <v>7.1357870649600003E-2</v>
      </c>
      <c r="AN431" s="3">
        <v>0</v>
      </c>
      <c r="AO431" s="3">
        <v>1.4083590741983001</v>
      </c>
      <c r="AP431" s="3">
        <v>7.7523875710000002E-3</v>
      </c>
      <c r="AQ431" s="3">
        <v>0.2521289673621</v>
      </c>
      <c r="AR431" s="3">
        <v>0</v>
      </c>
      <c r="AS431" s="3">
        <v>0.3067969738404</v>
      </c>
      <c r="AT431" s="3">
        <v>0.2904168892074</v>
      </c>
      <c r="AU431" s="3">
        <v>0.49790019330969998</v>
      </c>
      <c r="AV431" s="3">
        <v>0.3326746432057</v>
      </c>
      <c r="AW431" s="3">
        <v>0.04</v>
      </c>
    </row>
    <row r="432" spans="1:49" s="13" customFormat="1">
      <c r="A432">
        <v>5</v>
      </c>
      <c r="B432" t="s">
        <v>404</v>
      </c>
      <c r="C432">
        <v>903010101</v>
      </c>
      <c r="D432" t="s">
        <v>752</v>
      </c>
      <c r="E432" s="3">
        <v>0</v>
      </c>
      <c r="F432" s="3">
        <v>0</v>
      </c>
      <c r="G432" s="3">
        <v>0.86037169896419996</v>
      </c>
      <c r="H432" s="3">
        <v>-0.17187688028369999</v>
      </c>
      <c r="I432" s="3">
        <v>0</v>
      </c>
      <c r="J432" s="3">
        <v>-3.3392805649800003E-2</v>
      </c>
      <c r="K432" s="3">
        <v>0.33156589218839999</v>
      </c>
      <c r="L432" s="3">
        <v>-0.21609781410869999</v>
      </c>
      <c r="M432" s="3">
        <v>0.84574039928769995</v>
      </c>
      <c r="N432" s="3">
        <v>0</v>
      </c>
      <c r="O432" s="3">
        <v>0.39761485914450001</v>
      </c>
      <c r="P432" s="3">
        <v>0.18518833528859999</v>
      </c>
      <c r="Q432" s="3">
        <v>0.34809451817670001</v>
      </c>
      <c r="R432" s="3">
        <v>0</v>
      </c>
      <c r="S432" s="3">
        <v>-0.1037500799566</v>
      </c>
      <c r="T432" s="3">
        <v>0</v>
      </c>
      <c r="U432" s="3">
        <v>-1.8869370585799999E-2</v>
      </c>
      <c r="V432" s="3">
        <v>0</v>
      </c>
      <c r="W432" s="3">
        <v>0.61442323778270003</v>
      </c>
      <c r="X432" s="3">
        <v>0.26666030802320001</v>
      </c>
      <c r="Y432" s="3">
        <v>5.2344425198199998E-2</v>
      </c>
      <c r="Z432" s="3">
        <v>0.24532488526169999</v>
      </c>
      <c r="AA432" s="3">
        <v>6.7435604035799998E-2</v>
      </c>
      <c r="AB432" s="3">
        <v>0</v>
      </c>
      <c r="AC432" s="3">
        <v>0.60073905218529999</v>
      </c>
      <c r="AD432" s="3">
        <v>0.21071939387890001</v>
      </c>
      <c r="AE432" s="3">
        <v>0</v>
      </c>
      <c r="AF432" s="3">
        <v>0</v>
      </c>
      <c r="AG432" s="3">
        <v>0.25117328349779999</v>
      </c>
      <c r="AH432" s="3">
        <v>0.35839280576690002</v>
      </c>
      <c r="AI432" s="3">
        <v>0</v>
      </c>
      <c r="AJ432" s="3">
        <v>0.24058875755430001</v>
      </c>
      <c r="AK432" s="3">
        <v>0</v>
      </c>
      <c r="AL432" s="3">
        <v>0.13239673661330001</v>
      </c>
      <c r="AM432" s="3">
        <v>9.7242474913999996E-2</v>
      </c>
      <c r="AN432" s="3">
        <v>0</v>
      </c>
      <c r="AO432" s="3">
        <v>1.7022912895189</v>
      </c>
      <c r="AP432" s="3">
        <v>1.0531259037700001E-2</v>
      </c>
      <c r="AQ432" s="3">
        <v>0.34249599417909998</v>
      </c>
      <c r="AR432" s="3">
        <v>0</v>
      </c>
      <c r="AS432" s="3">
        <v>0.41638255631679999</v>
      </c>
      <c r="AT432" s="3">
        <v>0</v>
      </c>
      <c r="AU432" s="3">
        <v>0</v>
      </c>
      <c r="AV432" s="3">
        <v>0.7778246999699</v>
      </c>
      <c r="AW432" s="3">
        <v>0.05</v>
      </c>
    </row>
    <row r="433" spans="1:49" s="13" customFormat="1">
      <c r="A433">
        <v>5</v>
      </c>
      <c r="B433" t="s">
        <v>404</v>
      </c>
      <c r="C433">
        <v>903010102</v>
      </c>
      <c r="D433" t="s">
        <v>753</v>
      </c>
      <c r="E433" s="3">
        <v>0</v>
      </c>
      <c r="F433" s="3">
        <v>0</v>
      </c>
      <c r="G433" s="3">
        <v>2.5560455264681998</v>
      </c>
      <c r="H433" s="3">
        <v>-0.21010604078270001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0.97148161925510002</v>
      </c>
      <c r="Q433" s="3">
        <v>-9.6632588380700005E-2</v>
      </c>
      <c r="R433" s="3">
        <v>0</v>
      </c>
      <c r="S433" s="3">
        <v>0</v>
      </c>
      <c r="T433" s="3">
        <v>0</v>
      </c>
      <c r="U433" s="3">
        <v>1.9294485599729001</v>
      </c>
      <c r="V433" s="3">
        <v>0</v>
      </c>
      <c r="W433" s="3">
        <v>1.3461373445088001</v>
      </c>
      <c r="X433" s="3">
        <v>0</v>
      </c>
      <c r="Y433" s="3">
        <v>1.1443448530553</v>
      </c>
      <c r="Z433" s="3">
        <v>0.81375866737089997</v>
      </c>
      <c r="AA433" s="3">
        <v>0</v>
      </c>
      <c r="AB433" s="3">
        <v>0</v>
      </c>
      <c r="AC433" s="3">
        <v>0.64340301100029995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0.30215335930859999</v>
      </c>
      <c r="AJ433" s="3">
        <v>0</v>
      </c>
      <c r="AK433" s="3">
        <v>1.5125208155959</v>
      </c>
      <c r="AL433" s="3">
        <v>0</v>
      </c>
      <c r="AM433" s="3">
        <v>0</v>
      </c>
      <c r="AN433" s="3">
        <v>0</v>
      </c>
      <c r="AO433" s="3">
        <v>0.59726794105449998</v>
      </c>
      <c r="AP433" s="3">
        <v>0</v>
      </c>
      <c r="AQ433" s="3">
        <v>0</v>
      </c>
      <c r="AR433" s="3">
        <v>0</v>
      </c>
      <c r="AS433" s="3">
        <v>0</v>
      </c>
      <c r="AT433" s="3">
        <v>1.1068565478539001</v>
      </c>
      <c r="AU433" s="3">
        <v>1.8823075866796</v>
      </c>
      <c r="AV433" s="3">
        <v>-0.88219386711460002</v>
      </c>
      <c r="AW433" s="3">
        <v>0</v>
      </c>
    </row>
    <row r="434" spans="1:49" s="13" customFormat="1">
      <c r="A434">
        <v>3</v>
      </c>
      <c r="B434" t="s">
        <v>400</v>
      </c>
      <c r="C434">
        <v>90302</v>
      </c>
      <c r="D434" t="s">
        <v>754</v>
      </c>
      <c r="E434" s="3">
        <v>0.33867008756830003</v>
      </c>
      <c r="F434" s="3">
        <v>-1.1378317051144</v>
      </c>
      <c r="G434" s="3">
        <v>0</v>
      </c>
      <c r="H434" s="3">
        <v>-2.2390663789710001</v>
      </c>
      <c r="I434" s="3">
        <v>0</v>
      </c>
      <c r="J434" s="3">
        <v>0</v>
      </c>
      <c r="K434" s="3">
        <v>0</v>
      </c>
      <c r="L434" s="3">
        <v>0</v>
      </c>
      <c r="M434" s="3">
        <v>-0.21368830832989999</v>
      </c>
      <c r="N434" s="3">
        <v>0</v>
      </c>
      <c r="O434" s="3">
        <v>-0.45182746335390001</v>
      </c>
      <c r="P434" s="3">
        <v>-7.8431432582999998E-3</v>
      </c>
      <c r="Q434" s="3">
        <v>0.65434726745640004</v>
      </c>
      <c r="R434" s="3">
        <v>0.21710139467280001</v>
      </c>
      <c r="S434" s="3">
        <v>4.98378731528E-2</v>
      </c>
      <c r="T434" s="3">
        <v>1.0815400267413</v>
      </c>
      <c r="U434" s="3">
        <v>4.98178321407E-2</v>
      </c>
      <c r="V434" s="3">
        <v>9.3152174619899997E-2</v>
      </c>
      <c r="W434" s="3">
        <v>5.6484294443499998E-2</v>
      </c>
      <c r="X434" s="3">
        <v>-0.1725634233517</v>
      </c>
      <c r="Y434" s="3">
        <v>9.8554606478599996E-2</v>
      </c>
      <c r="Z434" s="3">
        <v>0.15392459996329999</v>
      </c>
      <c r="AA434" s="3">
        <v>-7.3082994866700002E-2</v>
      </c>
      <c r="AB434" s="3">
        <v>0.1411867872798</v>
      </c>
      <c r="AC434" s="3">
        <v>0.85831999022070005</v>
      </c>
      <c r="AD434" s="3">
        <v>-3.07622263667E-2</v>
      </c>
      <c r="AE434" s="3">
        <v>-0.24379096760169999</v>
      </c>
      <c r="AF434" s="3">
        <v>0.562370583993</v>
      </c>
      <c r="AG434" s="3">
        <v>4.1710376230799998E-2</v>
      </c>
      <c r="AH434" s="3">
        <v>-0.4116407470267</v>
      </c>
      <c r="AI434" s="3">
        <v>0.67873665384110005</v>
      </c>
      <c r="AJ434" s="3">
        <v>0.1165168115795</v>
      </c>
      <c r="AK434" s="3">
        <v>-3.01202248033E-2</v>
      </c>
      <c r="AL434" s="3">
        <v>-7.6269773035400001E-2</v>
      </c>
      <c r="AM434" s="3">
        <v>-9.7029289330999996E-3</v>
      </c>
      <c r="AN434" s="3">
        <v>-6.1557599690199999E-2</v>
      </c>
      <c r="AO434" s="3">
        <v>0.9057847060391</v>
      </c>
      <c r="AP434" s="3">
        <v>0.95402057985139999</v>
      </c>
      <c r="AQ434" s="3">
        <v>-0.45496027712819997</v>
      </c>
      <c r="AR434" s="3">
        <v>0.15535012540330001</v>
      </c>
      <c r="AS434" s="3">
        <v>1.0049388048085</v>
      </c>
      <c r="AT434" s="3">
        <v>0</v>
      </c>
      <c r="AU434" s="3">
        <v>0</v>
      </c>
      <c r="AV434" s="3">
        <v>0</v>
      </c>
      <c r="AW434" s="3">
        <v>0</v>
      </c>
    </row>
    <row r="435" spans="1:49" s="13" customFormat="1">
      <c r="A435">
        <v>4</v>
      </c>
      <c r="B435" t="s">
        <v>402</v>
      </c>
      <c r="C435">
        <v>9030201</v>
      </c>
      <c r="D435" t="s">
        <v>755</v>
      </c>
      <c r="E435" s="3">
        <v>0</v>
      </c>
      <c r="F435" s="3">
        <v>0</v>
      </c>
      <c r="G435" s="3">
        <v>0</v>
      </c>
      <c r="H435" s="3">
        <v>-7.8649788015097997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3.8274618969934999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3.5598265794194002</v>
      </c>
      <c r="AD435" s="3">
        <v>0</v>
      </c>
      <c r="AE435" s="3">
        <v>0</v>
      </c>
      <c r="AF435" s="3">
        <v>2.2252415013043998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3.3231613708933998</v>
      </c>
      <c r="AP435" s="3">
        <v>0</v>
      </c>
      <c r="AQ435" s="3">
        <v>0</v>
      </c>
      <c r="AR435" s="3">
        <v>0</v>
      </c>
      <c r="AS435" s="3">
        <v>3.4533411982758002</v>
      </c>
      <c r="AT435" s="3">
        <v>0</v>
      </c>
      <c r="AU435" s="3">
        <v>0</v>
      </c>
      <c r="AV435" s="3">
        <v>0</v>
      </c>
      <c r="AW435" s="3">
        <v>0</v>
      </c>
    </row>
    <row r="436" spans="1:49" s="13" customFormat="1">
      <c r="A436">
        <v>5</v>
      </c>
      <c r="B436" t="s">
        <v>404</v>
      </c>
      <c r="C436">
        <v>903020101</v>
      </c>
      <c r="D436" t="s">
        <v>756</v>
      </c>
      <c r="E436" s="3">
        <v>0</v>
      </c>
      <c r="F436" s="3">
        <v>0</v>
      </c>
      <c r="G436" s="3">
        <v>0</v>
      </c>
      <c r="H436" s="3">
        <v>-7.8649788015097997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3.8274618969934999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3.5598265794194002</v>
      </c>
      <c r="AD436" s="3">
        <v>0</v>
      </c>
      <c r="AE436" s="3">
        <v>0</v>
      </c>
      <c r="AF436" s="3">
        <v>2.2252415013043998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3.3231613708933998</v>
      </c>
      <c r="AP436" s="3">
        <v>0</v>
      </c>
      <c r="AQ436" s="3">
        <v>0</v>
      </c>
      <c r="AR436" s="3">
        <v>0</v>
      </c>
      <c r="AS436" s="3">
        <v>3.4533411982758002</v>
      </c>
      <c r="AT436" s="3">
        <v>0</v>
      </c>
      <c r="AU436" s="3">
        <v>0</v>
      </c>
      <c r="AV436" s="3">
        <v>0</v>
      </c>
      <c r="AW436" s="3">
        <v>0</v>
      </c>
    </row>
    <row r="437" spans="1:49" s="13" customFormat="1">
      <c r="A437">
        <v>4</v>
      </c>
      <c r="B437" t="s">
        <v>402</v>
      </c>
      <c r="C437">
        <v>9030202</v>
      </c>
      <c r="D437" t="s">
        <v>757</v>
      </c>
      <c r="E437" s="3">
        <v>0.47194964759539998</v>
      </c>
      <c r="F437" s="3">
        <v>-1.5835083864662001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-0.29204561549219998</v>
      </c>
      <c r="N437" s="3">
        <v>0</v>
      </c>
      <c r="O437" s="3">
        <v>-0.61799323178639998</v>
      </c>
      <c r="P437" s="3">
        <v>-1.07455035317E-2</v>
      </c>
      <c r="Q437" s="3">
        <v>0.89651492228969998</v>
      </c>
      <c r="R437" s="3">
        <v>0.29673461721849997</v>
      </c>
      <c r="S437" s="3">
        <v>6.8064419488699998E-2</v>
      </c>
      <c r="T437" s="3">
        <v>7.7993388993100002E-2</v>
      </c>
      <c r="U437" s="3">
        <v>6.8706783914499997E-2</v>
      </c>
      <c r="V437" s="3">
        <v>0.1284475449802</v>
      </c>
      <c r="W437" s="3">
        <v>7.7858745561000003E-2</v>
      </c>
      <c r="X437" s="3">
        <v>-0.23781304624089999</v>
      </c>
      <c r="Y437" s="3">
        <v>0.13590887404929999</v>
      </c>
      <c r="Z437" s="3">
        <v>0.21218607648009999</v>
      </c>
      <c r="AA437" s="3">
        <v>-0.10068681907599999</v>
      </c>
      <c r="AB437" s="3">
        <v>0.19456751259739999</v>
      </c>
      <c r="AC437" s="3">
        <v>-0.16109794652199999</v>
      </c>
      <c r="AD437" s="3">
        <v>-4.2803031319799997E-2</v>
      </c>
      <c r="AE437" s="3">
        <v>-0.33925533517779999</v>
      </c>
      <c r="AF437" s="3">
        <v>-9.0997774737199999E-2</v>
      </c>
      <c r="AG437" s="3">
        <v>5.8478991150500002E-2</v>
      </c>
      <c r="AH437" s="3">
        <v>-0.57703390713400005</v>
      </c>
      <c r="AI437" s="3">
        <v>0.95302905430840001</v>
      </c>
      <c r="AJ437" s="3">
        <v>0.16315929971779999</v>
      </c>
      <c r="AK437" s="3">
        <v>-4.2157919166299997E-2</v>
      </c>
      <c r="AL437" s="3">
        <v>-0.10676421466659999</v>
      </c>
      <c r="AM437" s="3">
        <v>-1.3586533480099999E-2</v>
      </c>
      <c r="AN437" s="3">
        <v>-8.6199422877299994E-2</v>
      </c>
      <c r="AO437" s="3">
        <v>-6.2738444862400003E-2</v>
      </c>
      <c r="AP437" s="3">
        <v>1.3491994042316999</v>
      </c>
      <c r="AQ437" s="3">
        <v>-0.64090723560780005</v>
      </c>
      <c r="AR437" s="3">
        <v>0.21925288158350001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</row>
    <row r="438" spans="1:49" s="13" customFormat="1">
      <c r="A438">
        <v>5</v>
      </c>
      <c r="B438" t="s">
        <v>404</v>
      </c>
      <c r="C438">
        <v>903020201</v>
      </c>
      <c r="D438" t="s">
        <v>758</v>
      </c>
      <c r="E438" s="3">
        <v>0.47194964759539998</v>
      </c>
      <c r="F438" s="3">
        <v>-1.5835083864662001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-0.29204561549219998</v>
      </c>
      <c r="N438" s="3">
        <v>0</v>
      </c>
      <c r="O438" s="3">
        <v>-0.61799323178639998</v>
      </c>
      <c r="P438" s="3">
        <v>-1.07455035317E-2</v>
      </c>
      <c r="Q438" s="3">
        <v>0.89651492228969998</v>
      </c>
      <c r="R438" s="3">
        <v>0.29673461721849997</v>
      </c>
      <c r="S438" s="3">
        <v>6.8064419488699998E-2</v>
      </c>
      <c r="T438" s="3">
        <v>7.7993388993100002E-2</v>
      </c>
      <c r="U438" s="3">
        <v>6.8706783914499997E-2</v>
      </c>
      <c r="V438" s="3">
        <v>0.1284475449802</v>
      </c>
      <c r="W438" s="3">
        <v>7.7858745561000003E-2</v>
      </c>
      <c r="X438" s="3">
        <v>-0.23781304624089999</v>
      </c>
      <c r="Y438" s="3">
        <v>0.13590887404929999</v>
      </c>
      <c r="Z438" s="3">
        <v>0.21218607648009999</v>
      </c>
      <c r="AA438" s="3">
        <v>-0.10068681907599999</v>
      </c>
      <c r="AB438" s="3">
        <v>0.19456751259739999</v>
      </c>
      <c r="AC438" s="3">
        <v>-0.16109794652199999</v>
      </c>
      <c r="AD438" s="3">
        <v>-4.2803031319799997E-2</v>
      </c>
      <c r="AE438" s="3">
        <v>-0.33925533517779999</v>
      </c>
      <c r="AF438" s="3">
        <v>-9.0997774737199999E-2</v>
      </c>
      <c r="AG438" s="3">
        <v>5.8478991150500002E-2</v>
      </c>
      <c r="AH438" s="3">
        <v>-0.57703390713400005</v>
      </c>
      <c r="AI438" s="3">
        <v>0.95302905430840001</v>
      </c>
      <c r="AJ438" s="3">
        <v>0.16315929971779999</v>
      </c>
      <c r="AK438" s="3">
        <v>-4.2157919166299997E-2</v>
      </c>
      <c r="AL438" s="3">
        <v>-0.10676421466659999</v>
      </c>
      <c r="AM438" s="3">
        <v>-1.3586533480099999E-2</v>
      </c>
      <c r="AN438" s="3">
        <v>-8.6199422877299994E-2</v>
      </c>
      <c r="AO438" s="3">
        <v>-6.2738444862400003E-2</v>
      </c>
      <c r="AP438" s="3">
        <v>1.3491994042316999</v>
      </c>
      <c r="AQ438" s="3">
        <v>-0.64090723560780005</v>
      </c>
      <c r="AR438" s="3">
        <v>0.21925288158350001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</row>
    <row r="439" spans="1:49" s="13" customFormat="1">
      <c r="A439">
        <v>2</v>
      </c>
      <c r="B439" t="s">
        <v>398</v>
      </c>
      <c r="C439">
        <v>904</v>
      </c>
      <c r="D439" t="s">
        <v>759</v>
      </c>
      <c r="E439" s="3">
        <v>0</v>
      </c>
      <c r="F439" s="3">
        <v>0</v>
      </c>
      <c r="G439" s="3">
        <v>0.1645998619107</v>
      </c>
      <c r="H439" s="3">
        <v>-0.16432937598469999</v>
      </c>
      <c r="I439" s="3">
        <v>0</v>
      </c>
      <c r="J439" s="3">
        <v>0</v>
      </c>
      <c r="K439" s="3">
        <v>0</v>
      </c>
      <c r="L439" s="3">
        <v>0</v>
      </c>
      <c r="M439" s="3">
        <v>0.60341908590159998</v>
      </c>
      <c r="N439" s="3">
        <v>0.13316019664709999</v>
      </c>
      <c r="O439" s="3">
        <v>0.27146031642739998</v>
      </c>
      <c r="P439" s="3">
        <v>1.3916929075988</v>
      </c>
      <c r="Q439" s="3">
        <v>-0.71817331840020004</v>
      </c>
      <c r="R439" s="3">
        <v>0</v>
      </c>
      <c r="S439" s="3">
        <v>9.6526774523600006E-2</v>
      </c>
      <c r="T439" s="3">
        <v>0</v>
      </c>
      <c r="U439" s="3">
        <v>0.31319699689410002</v>
      </c>
      <c r="V439" s="3">
        <v>1.4809804111659</v>
      </c>
      <c r="W439" s="3">
        <v>7.1263211496500001E-2</v>
      </c>
      <c r="X439" s="3">
        <v>0</v>
      </c>
      <c r="Y439" s="3">
        <v>0</v>
      </c>
      <c r="Z439" s="3">
        <v>0.27347124404270001</v>
      </c>
      <c r="AA439" s="3">
        <v>0.13001529810869999</v>
      </c>
      <c r="AB439" s="3">
        <v>0.9188654074664</v>
      </c>
      <c r="AC439" s="3">
        <v>7.0139167444300002E-2</v>
      </c>
      <c r="AD439" s="3">
        <v>0</v>
      </c>
      <c r="AE439" s="3">
        <v>-0.15274119210520001</v>
      </c>
      <c r="AF439" s="3">
        <v>0.6745008429339</v>
      </c>
      <c r="AG439" s="3">
        <v>1.7866576457598</v>
      </c>
      <c r="AH439" s="3">
        <v>0</v>
      </c>
      <c r="AI439" s="3">
        <v>0</v>
      </c>
      <c r="AJ439" s="3">
        <v>-1.3760378805916</v>
      </c>
      <c r="AK439" s="3">
        <v>0.61772221708620001</v>
      </c>
      <c r="AL439" s="3">
        <v>0</v>
      </c>
      <c r="AM439" s="3">
        <v>-0.34579899291639998</v>
      </c>
      <c r="AN439" s="3">
        <v>1.747077236832</v>
      </c>
      <c r="AO439" s="3">
        <v>-1.7170785483747999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</row>
    <row r="440" spans="1:49" s="13" customFormat="1">
      <c r="A440">
        <v>3</v>
      </c>
      <c r="B440" t="s">
        <v>400</v>
      </c>
      <c r="C440">
        <v>90401</v>
      </c>
      <c r="D440" t="s">
        <v>760</v>
      </c>
      <c r="E440" s="3">
        <v>0</v>
      </c>
      <c r="F440" s="3">
        <v>0</v>
      </c>
      <c r="G440" s="3">
        <v>0.1645998619107</v>
      </c>
      <c r="H440" s="3">
        <v>-0.16432937598469999</v>
      </c>
      <c r="I440" s="3">
        <v>0</v>
      </c>
      <c r="J440" s="3">
        <v>0</v>
      </c>
      <c r="K440" s="3">
        <v>0</v>
      </c>
      <c r="L440" s="3">
        <v>0</v>
      </c>
      <c r="M440" s="3">
        <v>0.60341908590159998</v>
      </c>
      <c r="N440" s="3">
        <v>0.13316019664709999</v>
      </c>
      <c r="O440" s="3">
        <v>0.27146031642739998</v>
      </c>
      <c r="P440" s="3">
        <v>1.3916929075988</v>
      </c>
      <c r="Q440" s="3">
        <v>-0.71817331840020004</v>
      </c>
      <c r="R440" s="3">
        <v>0</v>
      </c>
      <c r="S440" s="3">
        <v>9.6526774523600006E-2</v>
      </c>
      <c r="T440" s="3">
        <v>0</v>
      </c>
      <c r="U440" s="3">
        <v>0.31319699689410002</v>
      </c>
      <c r="V440" s="3">
        <v>1.4809804111659</v>
      </c>
      <c r="W440" s="3">
        <v>7.1263211496500001E-2</v>
      </c>
      <c r="X440" s="3">
        <v>0</v>
      </c>
      <c r="Y440" s="3">
        <v>0</v>
      </c>
      <c r="Z440" s="3">
        <v>0.27347124404270001</v>
      </c>
      <c r="AA440" s="3">
        <v>0.13001529810869999</v>
      </c>
      <c r="AB440" s="3">
        <v>0.9188654074664</v>
      </c>
      <c r="AC440" s="3">
        <v>7.0139167444300002E-2</v>
      </c>
      <c r="AD440" s="3">
        <v>0</v>
      </c>
      <c r="AE440" s="3">
        <v>-0.15274119210520001</v>
      </c>
      <c r="AF440" s="3">
        <v>0.6745008429339</v>
      </c>
      <c r="AG440" s="3">
        <v>1.7866576457598</v>
      </c>
      <c r="AH440" s="3">
        <v>0</v>
      </c>
      <c r="AI440" s="3">
        <v>0</v>
      </c>
      <c r="AJ440" s="3">
        <v>-1.3760378805916</v>
      </c>
      <c r="AK440" s="3">
        <v>0.61772221708620001</v>
      </c>
      <c r="AL440" s="3">
        <v>0</v>
      </c>
      <c r="AM440" s="3">
        <v>-0.34579899291639998</v>
      </c>
      <c r="AN440" s="3">
        <v>1.747077236832</v>
      </c>
      <c r="AO440" s="3">
        <v>-1.7170785483747999</v>
      </c>
      <c r="AP440" s="3">
        <v>0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</row>
    <row r="441" spans="1:49" s="13" customFormat="1">
      <c r="A441">
        <v>4</v>
      </c>
      <c r="B441" t="s">
        <v>402</v>
      </c>
      <c r="C441">
        <v>9040101</v>
      </c>
      <c r="D441" t="s">
        <v>760</v>
      </c>
      <c r="E441" s="3">
        <v>0</v>
      </c>
      <c r="F441" s="3">
        <v>0</v>
      </c>
      <c r="G441" s="3">
        <v>0.1645998619107</v>
      </c>
      <c r="H441" s="3">
        <v>-0.16432937598469999</v>
      </c>
      <c r="I441" s="3">
        <v>0</v>
      </c>
      <c r="J441" s="3">
        <v>0</v>
      </c>
      <c r="K441" s="3">
        <v>0</v>
      </c>
      <c r="L441" s="3">
        <v>0</v>
      </c>
      <c r="M441" s="3">
        <v>0.60341908590159998</v>
      </c>
      <c r="N441" s="3">
        <v>0.13316019664709999</v>
      </c>
      <c r="O441" s="3">
        <v>0.27146031642739998</v>
      </c>
      <c r="P441" s="3">
        <v>1.3916929075988</v>
      </c>
      <c r="Q441" s="3">
        <v>-0.71817331840020004</v>
      </c>
      <c r="R441" s="3">
        <v>0</v>
      </c>
      <c r="S441" s="3">
        <v>9.6526774523600006E-2</v>
      </c>
      <c r="T441" s="3">
        <v>0</v>
      </c>
      <c r="U441" s="3">
        <v>0.31319699689410002</v>
      </c>
      <c r="V441" s="3">
        <v>1.4809804111659</v>
      </c>
      <c r="W441" s="3">
        <v>7.1263211496500001E-2</v>
      </c>
      <c r="X441" s="3">
        <v>0</v>
      </c>
      <c r="Y441" s="3">
        <v>0</v>
      </c>
      <c r="Z441" s="3">
        <v>0.27347124404270001</v>
      </c>
      <c r="AA441" s="3">
        <v>0.13001529810869999</v>
      </c>
      <c r="AB441" s="3">
        <v>0.9188654074664</v>
      </c>
      <c r="AC441" s="3">
        <v>7.0139167444300002E-2</v>
      </c>
      <c r="AD441" s="3">
        <v>0</v>
      </c>
      <c r="AE441" s="3">
        <v>-0.15274119210520001</v>
      </c>
      <c r="AF441" s="3">
        <v>0.6745008429339</v>
      </c>
      <c r="AG441" s="3">
        <v>1.7866576457598</v>
      </c>
      <c r="AH441" s="3">
        <v>0</v>
      </c>
      <c r="AI441" s="3">
        <v>0</v>
      </c>
      <c r="AJ441" s="3">
        <v>-1.3760378805916</v>
      </c>
      <c r="AK441" s="3">
        <v>0.61772221708620001</v>
      </c>
      <c r="AL441" s="3">
        <v>0</v>
      </c>
      <c r="AM441" s="3">
        <v>-0.34579899291639998</v>
      </c>
      <c r="AN441" s="3">
        <v>1.747077236832</v>
      </c>
      <c r="AO441" s="3">
        <v>-1.7170785483747999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</row>
    <row r="442" spans="1:49" s="13" customFormat="1">
      <c r="A442">
        <v>5</v>
      </c>
      <c r="B442" t="s">
        <v>404</v>
      </c>
      <c r="C442">
        <v>904010101</v>
      </c>
      <c r="D442" t="s">
        <v>761</v>
      </c>
      <c r="E442" s="3">
        <v>0</v>
      </c>
      <c r="F442" s="3">
        <v>0</v>
      </c>
      <c r="G442" s="3">
        <v>0.1645998619107</v>
      </c>
      <c r="H442" s="3">
        <v>-0.16432937598469999</v>
      </c>
      <c r="I442" s="3">
        <v>0</v>
      </c>
      <c r="J442" s="3">
        <v>0</v>
      </c>
      <c r="K442" s="3">
        <v>0</v>
      </c>
      <c r="L442" s="3">
        <v>0</v>
      </c>
      <c r="M442" s="3">
        <v>0.60341908590159998</v>
      </c>
      <c r="N442" s="3">
        <v>0.13316019664709999</v>
      </c>
      <c r="O442" s="3">
        <v>0.27146031642739998</v>
      </c>
      <c r="P442" s="3">
        <v>1.3916929075988</v>
      </c>
      <c r="Q442" s="3">
        <v>-0.71817331840020004</v>
      </c>
      <c r="R442" s="3">
        <v>0</v>
      </c>
      <c r="S442" s="3">
        <v>9.6526774523600006E-2</v>
      </c>
      <c r="T442" s="3">
        <v>0</v>
      </c>
      <c r="U442" s="3">
        <v>0.31319699689410002</v>
      </c>
      <c r="V442" s="3">
        <v>1.4809804111659</v>
      </c>
      <c r="W442" s="3">
        <v>7.1263211496500001E-2</v>
      </c>
      <c r="X442" s="3">
        <v>0</v>
      </c>
      <c r="Y442" s="3">
        <v>0</v>
      </c>
      <c r="Z442" s="3">
        <v>0.27347124404270001</v>
      </c>
      <c r="AA442" s="3">
        <v>0.13001529810869999</v>
      </c>
      <c r="AB442" s="3">
        <v>0.9188654074664</v>
      </c>
      <c r="AC442" s="3">
        <v>7.0139167444300002E-2</v>
      </c>
      <c r="AD442" s="3">
        <v>0</v>
      </c>
      <c r="AE442" s="3">
        <v>-0.15274119210520001</v>
      </c>
      <c r="AF442" s="3">
        <v>0.6745008429339</v>
      </c>
      <c r="AG442" s="3">
        <v>1.7866576457598</v>
      </c>
      <c r="AH442" s="3">
        <v>0</v>
      </c>
      <c r="AI442" s="3">
        <v>0</v>
      </c>
      <c r="AJ442" s="3">
        <v>-1.3760378805916</v>
      </c>
      <c r="AK442" s="3">
        <v>0.61772221708620001</v>
      </c>
      <c r="AL442" s="3">
        <v>0</v>
      </c>
      <c r="AM442" s="3">
        <v>-0.34579899291639998</v>
      </c>
      <c r="AN442" s="3">
        <v>1.747077236832</v>
      </c>
      <c r="AO442" s="3">
        <v>-1.7170785483747999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</row>
    <row r="443" spans="1:49" s="13" customFormat="1">
      <c r="A443">
        <v>2</v>
      </c>
      <c r="B443" t="s">
        <v>398</v>
      </c>
      <c r="C443">
        <v>905</v>
      </c>
      <c r="D443" t="s">
        <v>762</v>
      </c>
      <c r="E443" s="3">
        <v>0.70459506528170002</v>
      </c>
      <c r="F443" s="3">
        <v>-0.23769637746969999</v>
      </c>
      <c r="G443" s="3">
        <v>-5.5978308870799999E-2</v>
      </c>
      <c r="H443" s="3">
        <v>0.22485585306280001</v>
      </c>
      <c r="I443" s="3">
        <v>-0.19282340584909999</v>
      </c>
      <c r="J443" s="3">
        <v>7.0653405065899996E-2</v>
      </c>
      <c r="K443" s="3">
        <v>0.13815833825990001</v>
      </c>
      <c r="L443" s="3">
        <v>-0.57100580658590006</v>
      </c>
      <c r="M443" s="3">
        <v>0.41378590763279999</v>
      </c>
      <c r="N443" s="3">
        <v>0.20713706067900001</v>
      </c>
      <c r="O443" s="3">
        <v>-0.5638415499692</v>
      </c>
      <c r="P443" s="3">
        <v>0.63306619071100001</v>
      </c>
      <c r="Q443" s="3">
        <v>0.24363892078480001</v>
      </c>
      <c r="R443" s="3">
        <v>0.90974743608719999</v>
      </c>
      <c r="S443" s="3">
        <v>0.54853714099649997</v>
      </c>
      <c r="T443" s="3">
        <v>-0.29726748630810002</v>
      </c>
      <c r="U443" s="3">
        <v>-0.1079650436772</v>
      </c>
      <c r="V443" s="3">
        <v>0.45565426194769998</v>
      </c>
      <c r="W443" s="3">
        <v>0.77598152007349996</v>
      </c>
      <c r="X443" s="3">
        <v>0.37385063643959998</v>
      </c>
      <c r="Y443" s="3">
        <v>0.8275627843326</v>
      </c>
      <c r="Z443" s="3">
        <v>-0.5408301164264</v>
      </c>
      <c r="AA443" s="3">
        <v>-0.1344335432879</v>
      </c>
      <c r="AB443" s="3">
        <v>0.3336728074584</v>
      </c>
      <c r="AC443" s="3">
        <v>1.5055939574124999</v>
      </c>
      <c r="AD443" s="3">
        <v>1.2266430509670001</v>
      </c>
      <c r="AE443" s="3">
        <v>0.16352272200340001</v>
      </c>
      <c r="AF443" s="3">
        <v>-0.28811509633830001</v>
      </c>
      <c r="AG443" s="3">
        <v>0.1473672923404</v>
      </c>
      <c r="AH443" s="3">
        <v>3.6820033366400003E-2</v>
      </c>
      <c r="AI443" s="3">
        <v>-9.1097386455999997E-3</v>
      </c>
      <c r="AJ443" s="3">
        <v>-3.7440707350999997E-2</v>
      </c>
      <c r="AK443" s="3">
        <v>0.52928652469439996</v>
      </c>
      <c r="AL443" s="3">
        <v>-0.15686058426089999</v>
      </c>
      <c r="AM443" s="3">
        <v>-0.2115810814205</v>
      </c>
      <c r="AN443" s="3">
        <v>-0.2481883043765</v>
      </c>
      <c r="AO443" s="3">
        <v>7.0146326745900003E-2</v>
      </c>
      <c r="AP443" s="3">
        <v>0.1737913301082</v>
      </c>
      <c r="AQ443" s="3">
        <v>-9.6447574490899995E-2</v>
      </c>
      <c r="AR443" s="3">
        <v>-0.81337911759680004</v>
      </c>
      <c r="AS443" s="3">
        <v>0.23954915016959999</v>
      </c>
      <c r="AT443" s="3">
        <v>1.02983489984E-2</v>
      </c>
      <c r="AU443" s="3">
        <v>-0.29451092497359999</v>
      </c>
      <c r="AV443" s="3">
        <v>1.2698079700372999</v>
      </c>
      <c r="AW443" s="3">
        <v>0.36</v>
      </c>
    </row>
    <row r="444" spans="1:49" s="13" customFormat="1">
      <c r="A444">
        <v>3</v>
      </c>
      <c r="B444" t="s">
        <v>400</v>
      </c>
      <c r="C444">
        <v>90501</v>
      </c>
      <c r="D444" t="s">
        <v>763</v>
      </c>
      <c r="E444" s="3">
        <v>-2.21216584593E-2</v>
      </c>
      <c r="F444" s="3">
        <v>0.1278853180191</v>
      </c>
      <c r="G444" s="3">
        <v>-1.58225311706E-2</v>
      </c>
      <c r="H444" s="3">
        <v>-1.4082640934E-3</v>
      </c>
      <c r="I444" s="3">
        <v>-6.1358960173500003E-2</v>
      </c>
      <c r="J444" s="3">
        <v>0.13512025079010001</v>
      </c>
      <c r="K444" s="3">
        <v>2.70619974713E-2</v>
      </c>
      <c r="L444" s="3">
        <v>-1.7953854902208</v>
      </c>
      <c r="M444" s="3">
        <v>1.8177370720681001</v>
      </c>
      <c r="N444" s="3">
        <v>0</v>
      </c>
      <c r="O444" s="3">
        <v>-2.5323977224943999</v>
      </c>
      <c r="P444" s="3">
        <v>1.4218950896394</v>
      </c>
      <c r="Q444" s="3">
        <v>8.7589205241500004E-2</v>
      </c>
      <c r="R444" s="3">
        <v>1.6720987784664001</v>
      </c>
      <c r="S444" s="3">
        <v>0.1033392115316</v>
      </c>
      <c r="T444" s="3">
        <v>-0.96456071956089995</v>
      </c>
      <c r="U444" s="3">
        <v>-0.52112863229340001</v>
      </c>
      <c r="V444" s="3">
        <v>5.0543970282799999E-2</v>
      </c>
      <c r="W444" s="3">
        <v>0.75743708231119999</v>
      </c>
      <c r="X444" s="3">
        <v>0.56237262865829996</v>
      </c>
      <c r="Y444" s="3">
        <v>-6.3671737901000003E-2</v>
      </c>
      <c r="Z444" s="3">
        <v>0.16804352952279999</v>
      </c>
      <c r="AA444" s="3">
        <v>-2.2142974166000002E-3</v>
      </c>
      <c r="AB444" s="3">
        <v>-0.7762974840561</v>
      </c>
      <c r="AC444" s="3">
        <v>1.0098865779710999</v>
      </c>
      <c r="AD444" s="3">
        <v>3.5118268791995</v>
      </c>
      <c r="AE444" s="3">
        <v>0.2185027501513</v>
      </c>
      <c r="AF444" s="3">
        <v>0.31892687703790001</v>
      </c>
      <c r="AG444" s="3">
        <v>0.90202141364120003</v>
      </c>
      <c r="AH444" s="3">
        <v>7.3159204587999998E-3</v>
      </c>
      <c r="AI444" s="3">
        <v>0</v>
      </c>
      <c r="AJ444" s="3">
        <v>0</v>
      </c>
      <c r="AK444" s="3">
        <v>-0.77373871146490003</v>
      </c>
      <c r="AL444" s="3">
        <v>0.1849973141698</v>
      </c>
      <c r="AM444" s="3">
        <v>-1.3221921302100001E-2</v>
      </c>
      <c r="AN444" s="3">
        <v>-2.1474919412E-3</v>
      </c>
      <c r="AO444" s="3">
        <v>-1.1344888781499999E-2</v>
      </c>
      <c r="AP444" s="3">
        <v>-7.3669183085999998E-3</v>
      </c>
      <c r="AQ444" s="3">
        <v>0.10051666396</v>
      </c>
      <c r="AR444" s="3">
        <v>-0.18592888492920001</v>
      </c>
      <c r="AS444" s="3">
        <v>0</v>
      </c>
      <c r="AT444" s="3">
        <v>0</v>
      </c>
      <c r="AU444" s="3">
        <v>0</v>
      </c>
      <c r="AV444" s="3">
        <v>0</v>
      </c>
      <c r="AW444" s="3">
        <v>0.32</v>
      </c>
    </row>
    <row r="445" spans="1:49" s="13" customFormat="1">
      <c r="A445">
        <v>4</v>
      </c>
      <c r="B445" t="s">
        <v>402</v>
      </c>
      <c r="C445">
        <v>9050101</v>
      </c>
      <c r="D445" t="s">
        <v>764</v>
      </c>
      <c r="E445" s="3">
        <v>0.21225341295549999</v>
      </c>
      <c r="F445" s="3">
        <v>0.16504708807689999</v>
      </c>
      <c r="G445" s="3">
        <v>-3.9669972404599997E-2</v>
      </c>
      <c r="H445" s="3">
        <v>0</v>
      </c>
      <c r="I445" s="3">
        <v>0</v>
      </c>
      <c r="J445" s="3">
        <v>3.6071416938999999E-3</v>
      </c>
      <c r="K445" s="3">
        <v>-3.607070132E-4</v>
      </c>
      <c r="L445" s="3">
        <v>-2.8361496439138998</v>
      </c>
      <c r="M445" s="3">
        <v>2.9186650189536998</v>
      </c>
      <c r="N445" s="3">
        <v>0</v>
      </c>
      <c r="O445" s="3">
        <v>-3.3341051774936998</v>
      </c>
      <c r="P445" s="3">
        <v>1.0731717786143</v>
      </c>
      <c r="Q445" s="3">
        <v>0</v>
      </c>
      <c r="R445" s="3">
        <v>2.7478699534066999</v>
      </c>
      <c r="S445" s="3">
        <v>-0.45618818363879998</v>
      </c>
      <c r="T445" s="3">
        <v>3.2750411533700001E-2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0.22232239247669999</v>
      </c>
      <c r="AA445" s="3">
        <v>0</v>
      </c>
      <c r="AB445" s="3">
        <v>0</v>
      </c>
      <c r="AC445" s="3">
        <v>1.442772190276</v>
      </c>
      <c r="AD445" s="3">
        <v>5.5476803952941003</v>
      </c>
      <c r="AE445" s="3">
        <v>0.33751093839009999</v>
      </c>
      <c r="AF445" s="3">
        <v>0</v>
      </c>
      <c r="AG445" s="3">
        <v>1.4893013646238999</v>
      </c>
      <c r="AH445" s="3">
        <v>0</v>
      </c>
      <c r="AI445" s="3">
        <v>0</v>
      </c>
      <c r="AJ445" s="3">
        <v>0</v>
      </c>
      <c r="AK445" s="3">
        <v>-0.76142932225019999</v>
      </c>
      <c r="AL445" s="3">
        <v>0</v>
      </c>
      <c r="AM445" s="3">
        <v>0</v>
      </c>
      <c r="AN445" s="3">
        <v>0</v>
      </c>
      <c r="AO445" s="3">
        <v>0</v>
      </c>
      <c r="AP445" s="3">
        <v>1.1364485208531001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</row>
    <row r="446" spans="1:49" s="13" customFormat="1">
      <c r="A446">
        <v>5</v>
      </c>
      <c r="B446" t="s">
        <v>404</v>
      </c>
      <c r="C446">
        <v>905010101</v>
      </c>
      <c r="D446" t="s">
        <v>765</v>
      </c>
      <c r="E446" s="3">
        <v>0.21225341295549999</v>
      </c>
      <c r="F446" s="3">
        <v>0.16504708807689999</v>
      </c>
      <c r="G446" s="3">
        <v>-3.9669972404599997E-2</v>
      </c>
      <c r="H446" s="3">
        <v>0</v>
      </c>
      <c r="I446" s="3">
        <v>0</v>
      </c>
      <c r="J446" s="3">
        <v>3.6071416938999999E-3</v>
      </c>
      <c r="K446" s="3">
        <v>-3.607070132E-4</v>
      </c>
      <c r="L446" s="3">
        <v>-2.8361496439138998</v>
      </c>
      <c r="M446" s="3">
        <v>2.9186650189536998</v>
      </c>
      <c r="N446" s="3">
        <v>0</v>
      </c>
      <c r="O446" s="3">
        <v>-3.3341051774936998</v>
      </c>
      <c r="P446" s="3">
        <v>1.0731717786143</v>
      </c>
      <c r="Q446" s="3">
        <v>0</v>
      </c>
      <c r="R446" s="3">
        <v>2.7478699534066999</v>
      </c>
      <c r="S446" s="3">
        <v>-0.45618818363879998</v>
      </c>
      <c r="T446" s="3">
        <v>3.2750411533700001E-2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0.22232239247669999</v>
      </c>
      <c r="AA446" s="3">
        <v>0</v>
      </c>
      <c r="AB446" s="3">
        <v>0</v>
      </c>
      <c r="AC446" s="3">
        <v>1.442772190276</v>
      </c>
      <c r="AD446" s="3">
        <v>5.5476803952941003</v>
      </c>
      <c r="AE446" s="3">
        <v>0.33751093839009999</v>
      </c>
      <c r="AF446" s="3">
        <v>0</v>
      </c>
      <c r="AG446" s="3">
        <v>1.4893013646238999</v>
      </c>
      <c r="AH446" s="3">
        <v>0</v>
      </c>
      <c r="AI446" s="3">
        <v>0</v>
      </c>
      <c r="AJ446" s="3">
        <v>0</v>
      </c>
      <c r="AK446" s="3">
        <v>-0.76142932225019999</v>
      </c>
      <c r="AL446" s="3">
        <v>0</v>
      </c>
      <c r="AM446" s="3">
        <v>0</v>
      </c>
      <c r="AN446" s="3">
        <v>0</v>
      </c>
      <c r="AO446" s="3">
        <v>0</v>
      </c>
      <c r="AP446" s="3">
        <v>1.1364485208531001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</row>
    <row r="447" spans="1:49" s="13" customFormat="1">
      <c r="A447">
        <v>4</v>
      </c>
      <c r="B447" t="s">
        <v>402</v>
      </c>
      <c r="C447">
        <v>9050102</v>
      </c>
      <c r="D447" t="s">
        <v>766</v>
      </c>
      <c r="E447" s="3">
        <v>-0.41881195801929999</v>
      </c>
      <c r="F447" s="3">
        <v>6.45887621361E-2</v>
      </c>
      <c r="G447" s="3">
        <v>2.4836896374400001E-2</v>
      </c>
      <c r="H447" s="3">
        <v>-3.8077787565000002E-3</v>
      </c>
      <c r="I447" s="3">
        <v>-0.1659113177931</v>
      </c>
      <c r="J447" s="3">
        <v>0.35958390373330001</v>
      </c>
      <c r="K447" s="3">
        <v>7.3700444225399994E-2</v>
      </c>
      <c r="L447" s="3">
        <v>-2.6643057687299999E-2</v>
      </c>
      <c r="M447" s="3">
        <v>-6.7207201139999999E-4</v>
      </c>
      <c r="N447" s="3">
        <v>0</v>
      </c>
      <c r="O447" s="3">
        <v>-1.1695551382019</v>
      </c>
      <c r="P447" s="3">
        <v>2.0017152050873999</v>
      </c>
      <c r="Q447" s="3">
        <v>0.23189750307949999</v>
      </c>
      <c r="R447" s="3">
        <v>-9.6196020407499999E-2</v>
      </c>
      <c r="S447" s="3">
        <v>1.049242910299</v>
      </c>
      <c r="T447" s="3">
        <v>-2.6254375936845</v>
      </c>
      <c r="U447" s="3">
        <v>-1.4126841619121999</v>
      </c>
      <c r="V447" s="3">
        <v>0.13825450797809999</v>
      </c>
      <c r="W447" s="3">
        <v>2.0700267052025998</v>
      </c>
      <c r="X447" s="3">
        <v>1.5171637012553001</v>
      </c>
      <c r="Y447" s="3">
        <v>-0.17015746563690001</v>
      </c>
      <c r="Z447" s="3">
        <v>7.7111883093400002E-2</v>
      </c>
      <c r="AA447" s="3">
        <v>-5.9292216882999996E-3</v>
      </c>
      <c r="AB447" s="3">
        <v>-2.0787681215232001</v>
      </c>
      <c r="AC447" s="3">
        <v>0.26817331322490001</v>
      </c>
      <c r="AD447" s="3">
        <v>-1.7301254205700001E-2</v>
      </c>
      <c r="AE447" s="3">
        <v>7.2095055909999995E-4</v>
      </c>
      <c r="AF447" s="3">
        <v>0.90452011224939999</v>
      </c>
      <c r="AG447" s="3">
        <v>-0.16663841496180001</v>
      </c>
      <c r="AH447" s="3">
        <v>2.0849349575299998E-2</v>
      </c>
      <c r="AI447" s="3">
        <v>0</v>
      </c>
      <c r="AJ447" s="3">
        <v>0</v>
      </c>
      <c r="AK447" s="3">
        <v>-0.79650461249040005</v>
      </c>
      <c r="AL447" s="3">
        <v>0.52726609561159998</v>
      </c>
      <c r="AM447" s="3">
        <v>-3.7555868507400003E-2</v>
      </c>
      <c r="AN447" s="3">
        <v>-6.1012734873999996E-3</v>
      </c>
      <c r="AO447" s="3">
        <v>-3.2233418303700002E-2</v>
      </c>
      <c r="AP447" s="3">
        <v>-2.1140712608076</v>
      </c>
      <c r="AQ447" s="3">
        <v>0.29179823750119999</v>
      </c>
      <c r="AR447" s="3">
        <v>-0.53871908754190001</v>
      </c>
      <c r="AS447" s="3">
        <v>0</v>
      </c>
      <c r="AT447" s="3">
        <v>0</v>
      </c>
      <c r="AU447" s="3">
        <v>0</v>
      </c>
      <c r="AV447" s="3">
        <v>0</v>
      </c>
      <c r="AW447" s="3">
        <v>0.94</v>
      </c>
    </row>
    <row r="448" spans="1:49" s="13" customFormat="1">
      <c r="A448">
        <v>5</v>
      </c>
      <c r="B448" t="s">
        <v>404</v>
      </c>
      <c r="C448">
        <v>905010201</v>
      </c>
      <c r="D448" t="s">
        <v>763</v>
      </c>
      <c r="E448" s="3">
        <v>-0.41881195801929999</v>
      </c>
      <c r="F448" s="3">
        <v>6.45887621361E-2</v>
      </c>
      <c r="G448" s="3">
        <v>2.4836896374400001E-2</v>
      </c>
      <c r="H448" s="3">
        <v>-3.8077787565000002E-3</v>
      </c>
      <c r="I448" s="3">
        <v>-0.1659113177931</v>
      </c>
      <c r="J448" s="3">
        <v>0.35958390373330001</v>
      </c>
      <c r="K448" s="3">
        <v>7.3700444225399994E-2</v>
      </c>
      <c r="L448" s="3">
        <v>-2.6643057687299999E-2</v>
      </c>
      <c r="M448" s="3">
        <v>-6.7207201139999999E-4</v>
      </c>
      <c r="N448" s="3">
        <v>0</v>
      </c>
      <c r="O448" s="3">
        <v>-1.1695551382019</v>
      </c>
      <c r="P448" s="3">
        <v>2.0017152050873999</v>
      </c>
      <c r="Q448" s="3">
        <v>0.23189750307949999</v>
      </c>
      <c r="R448" s="3">
        <v>-9.6196020407499999E-2</v>
      </c>
      <c r="S448" s="3">
        <v>1.049242910299</v>
      </c>
      <c r="T448" s="3">
        <v>-2.6254375936845</v>
      </c>
      <c r="U448" s="3">
        <v>-1.4126841619121999</v>
      </c>
      <c r="V448" s="3">
        <v>0.13825450797809999</v>
      </c>
      <c r="W448" s="3">
        <v>2.0700267052025998</v>
      </c>
      <c r="X448" s="3">
        <v>1.5171637012553001</v>
      </c>
      <c r="Y448" s="3">
        <v>-0.17015746563690001</v>
      </c>
      <c r="Z448" s="3">
        <v>7.7111883093400002E-2</v>
      </c>
      <c r="AA448" s="3">
        <v>-5.9292216882999996E-3</v>
      </c>
      <c r="AB448" s="3">
        <v>-2.0787681215232001</v>
      </c>
      <c r="AC448" s="3">
        <v>0.26817331322490001</v>
      </c>
      <c r="AD448" s="3">
        <v>-1.7301254205700001E-2</v>
      </c>
      <c r="AE448" s="3">
        <v>7.2095055909999995E-4</v>
      </c>
      <c r="AF448" s="3">
        <v>0.90452011224939999</v>
      </c>
      <c r="AG448" s="3">
        <v>-0.16663841496180001</v>
      </c>
      <c r="AH448" s="3">
        <v>2.0849349575299998E-2</v>
      </c>
      <c r="AI448" s="3">
        <v>0</v>
      </c>
      <c r="AJ448" s="3">
        <v>0</v>
      </c>
      <c r="AK448" s="3">
        <v>-0.79650461249040005</v>
      </c>
      <c r="AL448" s="3">
        <v>0.52726609561159998</v>
      </c>
      <c r="AM448" s="3">
        <v>-3.7555868507400003E-2</v>
      </c>
      <c r="AN448" s="3">
        <v>-6.1012734873999996E-3</v>
      </c>
      <c r="AO448" s="3">
        <v>-3.2233418303700002E-2</v>
      </c>
      <c r="AP448" s="3">
        <v>-2.1140712608076</v>
      </c>
      <c r="AQ448" s="3">
        <v>0.29179823750119999</v>
      </c>
      <c r="AR448" s="3">
        <v>-0.53871908754190001</v>
      </c>
      <c r="AS448" s="3">
        <v>0</v>
      </c>
      <c r="AT448" s="3">
        <v>0</v>
      </c>
      <c r="AU448" s="3">
        <v>0</v>
      </c>
      <c r="AV448" s="3">
        <v>0</v>
      </c>
      <c r="AW448" s="3">
        <v>0.94</v>
      </c>
    </row>
    <row r="449" spans="1:49" s="13" customFormat="1">
      <c r="A449">
        <v>3</v>
      </c>
      <c r="B449" t="s">
        <v>400</v>
      </c>
      <c r="C449">
        <v>90502</v>
      </c>
      <c r="D449" t="s">
        <v>767</v>
      </c>
      <c r="E449" s="3">
        <v>6.9610375725068998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1.5165346555490999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2.7699382167143001</v>
      </c>
      <c r="S449" s="3">
        <v>0</v>
      </c>
      <c r="T449" s="3">
        <v>0</v>
      </c>
      <c r="U449" s="3">
        <v>0</v>
      </c>
      <c r="V449" s="3">
        <v>4.8047754806962999</v>
      </c>
      <c r="W449" s="3">
        <v>0</v>
      </c>
      <c r="X449" s="3">
        <v>0</v>
      </c>
      <c r="Y449" s="3">
        <v>0</v>
      </c>
      <c r="Z449" s="3">
        <v>-8.0540722484021998</v>
      </c>
      <c r="AA449" s="3">
        <v>0</v>
      </c>
      <c r="AB449" s="3">
        <v>2.226578920968</v>
      </c>
      <c r="AC449" s="3">
        <v>5.5146689783519003</v>
      </c>
      <c r="AD449" s="3">
        <v>0</v>
      </c>
      <c r="AE449" s="3">
        <v>0.56186849536630001</v>
      </c>
      <c r="AF449" s="3">
        <v>0</v>
      </c>
      <c r="AG449" s="3">
        <v>0</v>
      </c>
      <c r="AH449" s="3">
        <v>0</v>
      </c>
      <c r="AI449" s="3">
        <v>0</v>
      </c>
      <c r="AJ449" s="3">
        <v>0.990485606307</v>
      </c>
      <c r="AK449" s="3">
        <v>0</v>
      </c>
      <c r="AL449" s="3">
        <v>0</v>
      </c>
      <c r="AM449" s="3">
        <v>0</v>
      </c>
      <c r="AN449" s="3">
        <v>0.10035893776800001</v>
      </c>
      <c r="AO449" s="3">
        <v>2.9369106256234998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</row>
    <row r="450" spans="1:49" s="13" customFormat="1">
      <c r="A450">
        <v>4</v>
      </c>
      <c r="B450" t="s">
        <v>402</v>
      </c>
      <c r="C450">
        <v>9050201</v>
      </c>
      <c r="D450" t="s">
        <v>767</v>
      </c>
      <c r="E450" s="3">
        <v>6.9610375725068998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1.5165346555490999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2.7699382167143001</v>
      </c>
      <c r="S450" s="3">
        <v>0</v>
      </c>
      <c r="T450" s="3">
        <v>0</v>
      </c>
      <c r="U450" s="3">
        <v>0</v>
      </c>
      <c r="V450" s="3">
        <v>4.8047754806962999</v>
      </c>
      <c r="W450" s="3">
        <v>0</v>
      </c>
      <c r="X450" s="3">
        <v>0</v>
      </c>
      <c r="Y450" s="3">
        <v>0</v>
      </c>
      <c r="Z450" s="3">
        <v>-8.0540722484021998</v>
      </c>
      <c r="AA450" s="3">
        <v>0</v>
      </c>
      <c r="AB450" s="3">
        <v>2.226578920968</v>
      </c>
      <c r="AC450" s="3">
        <v>5.5146689783519003</v>
      </c>
      <c r="AD450" s="3">
        <v>0</v>
      </c>
      <c r="AE450" s="3">
        <v>0.56186849536630001</v>
      </c>
      <c r="AF450" s="3">
        <v>0</v>
      </c>
      <c r="AG450" s="3">
        <v>0</v>
      </c>
      <c r="AH450" s="3">
        <v>0</v>
      </c>
      <c r="AI450" s="3">
        <v>0</v>
      </c>
      <c r="AJ450" s="3">
        <v>0.990485606307</v>
      </c>
      <c r="AK450" s="3">
        <v>0</v>
      </c>
      <c r="AL450" s="3">
        <v>0</v>
      </c>
      <c r="AM450" s="3">
        <v>0</v>
      </c>
      <c r="AN450" s="3">
        <v>0.10035893776800001</v>
      </c>
      <c r="AO450" s="3">
        <v>2.9369106256234998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</row>
    <row r="451" spans="1:49" s="13" customFormat="1">
      <c r="A451">
        <v>5</v>
      </c>
      <c r="B451" t="s">
        <v>404</v>
      </c>
      <c r="C451">
        <v>905020101</v>
      </c>
      <c r="D451" t="s">
        <v>767</v>
      </c>
      <c r="E451" s="3">
        <v>6.9610375725068998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1.5165346555490999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2.7699382167143001</v>
      </c>
      <c r="S451" s="3">
        <v>0</v>
      </c>
      <c r="T451" s="3">
        <v>0</v>
      </c>
      <c r="U451" s="3">
        <v>0</v>
      </c>
      <c r="V451" s="3">
        <v>4.8047754806962999</v>
      </c>
      <c r="W451" s="3">
        <v>0</v>
      </c>
      <c r="X451" s="3">
        <v>0</v>
      </c>
      <c r="Y451" s="3">
        <v>0</v>
      </c>
      <c r="Z451" s="3">
        <v>-8.0540722484021998</v>
      </c>
      <c r="AA451" s="3">
        <v>0</v>
      </c>
      <c r="AB451" s="3">
        <v>2.226578920968</v>
      </c>
      <c r="AC451" s="3">
        <v>5.5146689783519003</v>
      </c>
      <c r="AD451" s="3">
        <v>0</v>
      </c>
      <c r="AE451" s="3">
        <v>0.56186849536630001</v>
      </c>
      <c r="AF451" s="3">
        <v>0</v>
      </c>
      <c r="AG451" s="3">
        <v>0</v>
      </c>
      <c r="AH451" s="3">
        <v>0</v>
      </c>
      <c r="AI451" s="3">
        <v>0</v>
      </c>
      <c r="AJ451" s="3">
        <v>0.990485606307</v>
      </c>
      <c r="AK451" s="3">
        <v>0</v>
      </c>
      <c r="AL451" s="3">
        <v>0</v>
      </c>
      <c r="AM451" s="3">
        <v>0</v>
      </c>
      <c r="AN451" s="3">
        <v>0.10035893776800001</v>
      </c>
      <c r="AO451" s="3">
        <v>2.9369106256234998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</row>
    <row r="452" spans="1:49" s="13" customFormat="1">
      <c r="A452">
        <v>3</v>
      </c>
      <c r="B452" t="s">
        <v>400</v>
      </c>
      <c r="C452">
        <v>90503</v>
      </c>
      <c r="D452" t="s">
        <v>768</v>
      </c>
      <c r="E452" s="3">
        <v>0.42669904880249998</v>
      </c>
      <c r="F452" s="3">
        <v>-0.52675989427939995</v>
      </c>
      <c r="G452" s="3">
        <v>-9.1977949478000004E-2</v>
      </c>
      <c r="H452" s="3">
        <v>0.4155897286477</v>
      </c>
      <c r="I452" s="3">
        <v>-0.31157550972600001</v>
      </c>
      <c r="J452" s="3">
        <v>3.4632765098700002E-2</v>
      </c>
      <c r="K452" s="3">
        <v>3.0252503617799999E-2</v>
      </c>
      <c r="L452" s="3">
        <v>0.21719540755069999</v>
      </c>
      <c r="M452" s="3">
        <v>-0.50327809516459998</v>
      </c>
      <c r="N452" s="3">
        <v>0.38268910912409998</v>
      </c>
      <c r="O452" s="3">
        <v>0.75069397570969998</v>
      </c>
      <c r="P452" s="3">
        <v>0.1797054200671</v>
      </c>
      <c r="Q452" s="3">
        <v>0.38482757094679998</v>
      </c>
      <c r="R452" s="3">
        <v>0.13145139934960001</v>
      </c>
      <c r="S452" s="3">
        <v>0.9369029502706</v>
      </c>
      <c r="T452" s="3">
        <v>0.12576076063409999</v>
      </c>
      <c r="U452" s="3">
        <v>0.16132748230890001</v>
      </c>
      <c r="V452" s="3">
        <v>0.13516858686210001</v>
      </c>
      <c r="W452" s="3">
        <v>0.90015844666089995</v>
      </c>
      <c r="X452" s="3">
        <v>0.29862329046179997</v>
      </c>
      <c r="Y452" s="3">
        <v>1.5540522165688</v>
      </c>
      <c r="Z452" s="3">
        <v>3.31510555414E-2</v>
      </c>
      <c r="AA452" s="3">
        <v>-0.24073669337529999</v>
      </c>
      <c r="AB452" s="3">
        <v>0.83892523103530003</v>
      </c>
      <c r="AC452" s="3">
        <v>1.3111516153631999</v>
      </c>
      <c r="AD452" s="3">
        <v>-0.1195839017262</v>
      </c>
      <c r="AE452" s="3">
        <v>7.1541608778800003E-2</v>
      </c>
      <c r="AF452" s="3">
        <v>-0.74471483475459999</v>
      </c>
      <c r="AG452" s="3">
        <v>-0.35647754568899997</v>
      </c>
      <c r="AH452" s="3">
        <v>6.2667068413299998E-2</v>
      </c>
      <c r="AI452" s="3">
        <v>-1.6773384367900001E-2</v>
      </c>
      <c r="AJ452" s="3">
        <v>-0.2059484371468</v>
      </c>
      <c r="AK452" s="3">
        <v>1.5213955087585</v>
      </c>
      <c r="AL452" s="3">
        <v>-0.41389280713479998</v>
      </c>
      <c r="AM452" s="3">
        <v>-0.37828743120120001</v>
      </c>
      <c r="AN452" s="3">
        <v>-0.46769725276320001</v>
      </c>
      <c r="AO452" s="3">
        <v>-0.27362779535159998</v>
      </c>
      <c r="AP452" s="3">
        <v>0.3257427850861</v>
      </c>
      <c r="AQ452" s="3">
        <v>-0.24780721778680001</v>
      </c>
      <c r="AR452" s="3">
        <v>-1.3701559715834</v>
      </c>
      <c r="AS452" s="3">
        <v>0.4443776999297</v>
      </c>
      <c r="AT452" s="3">
        <v>1.9065082982299999E-2</v>
      </c>
      <c r="AU452" s="3">
        <v>-0.54517312215210001</v>
      </c>
      <c r="AV452" s="3">
        <v>2.3564828186861</v>
      </c>
      <c r="AW452" s="3">
        <v>0.44</v>
      </c>
    </row>
    <row r="453" spans="1:49" s="13" customFormat="1">
      <c r="A453">
        <v>4</v>
      </c>
      <c r="B453" t="s">
        <v>402</v>
      </c>
      <c r="C453">
        <v>9050301</v>
      </c>
      <c r="D453" t="s">
        <v>768</v>
      </c>
      <c r="E453" s="3">
        <v>0.42669904880249998</v>
      </c>
      <c r="F453" s="3">
        <v>-0.52675989427939995</v>
      </c>
      <c r="G453" s="3">
        <v>-9.1977949478000004E-2</v>
      </c>
      <c r="H453" s="3">
        <v>0.4155897286477</v>
      </c>
      <c r="I453" s="3">
        <v>-0.31157550972600001</v>
      </c>
      <c r="J453" s="3">
        <v>3.4632765098700002E-2</v>
      </c>
      <c r="K453" s="3">
        <v>3.0252503617799999E-2</v>
      </c>
      <c r="L453" s="3">
        <v>0.21719540755069999</v>
      </c>
      <c r="M453" s="3">
        <v>-0.50327809516459998</v>
      </c>
      <c r="N453" s="3">
        <v>0.38268910912409998</v>
      </c>
      <c r="O453" s="3">
        <v>0.75069397570969998</v>
      </c>
      <c r="P453" s="3">
        <v>0.1797054200671</v>
      </c>
      <c r="Q453" s="3">
        <v>0.38482757094679998</v>
      </c>
      <c r="R453" s="3">
        <v>0.13145139934960001</v>
      </c>
      <c r="S453" s="3">
        <v>0.9369029502706</v>
      </c>
      <c r="T453" s="3">
        <v>0.12576076063409999</v>
      </c>
      <c r="U453" s="3">
        <v>0.16132748230890001</v>
      </c>
      <c r="V453" s="3">
        <v>0.13516858686210001</v>
      </c>
      <c r="W453" s="3">
        <v>0.90015844666089995</v>
      </c>
      <c r="X453" s="3">
        <v>0.29862329046179997</v>
      </c>
      <c r="Y453" s="3">
        <v>1.5540522165688</v>
      </c>
      <c r="Z453" s="3">
        <v>3.31510555414E-2</v>
      </c>
      <c r="AA453" s="3">
        <v>-0.24073669337529999</v>
      </c>
      <c r="AB453" s="3">
        <v>0.83892523103530003</v>
      </c>
      <c r="AC453" s="3">
        <v>1.3111516153631999</v>
      </c>
      <c r="AD453" s="3">
        <v>-0.1195839017262</v>
      </c>
      <c r="AE453" s="3">
        <v>7.1541608778800003E-2</v>
      </c>
      <c r="AF453" s="3">
        <v>-0.74471483475459999</v>
      </c>
      <c r="AG453" s="3">
        <v>-0.35647754568899997</v>
      </c>
      <c r="AH453" s="3">
        <v>6.2667068413299998E-2</v>
      </c>
      <c r="AI453" s="3">
        <v>-1.6773384367900001E-2</v>
      </c>
      <c r="AJ453" s="3">
        <v>-0.2059484371468</v>
      </c>
      <c r="AK453" s="3">
        <v>1.5213955087585</v>
      </c>
      <c r="AL453" s="3">
        <v>-0.41389280713479998</v>
      </c>
      <c r="AM453" s="3">
        <v>-0.37828743120120001</v>
      </c>
      <c r="AN453" s="3">
        <v>-0.46769725276320001</v>
      </c>
      <c r="AO453" s="3">
        <v>-0.27362779535159998</v>
      </c>
      <c r="AP453" s="3">
        <v>0.3257427850861</v>
      </c>
      <c r="AQ453" s="3">
        <v>-0.24780721778680001</v>
      </c>
      <c r="AR453" s="3">
        <v>-1.3701559715834</v>
      </c>
      <c r="AS453" s="3">
        <v>0.4443776999297</v>
      </c>
      <c r="AT453" s="3">
        <v>1.9065082982299999E-2</v>
      </c>
      <c r="AU453" s="3">
        <v>-0.54517312215210001</v>
      </c>
      <c r="AV453" s="3">
        <v>2.3564828186861</v>
      </c>
      <c r="AW453" s="3">
        <v>0.44</v>
      </c>
    </row>
    <row r="454" spans="1:49" s="13" customFormat="1">
      <c r="A454">
        <v>5</v>
      </c>
      <c r="B454" t="s">
        <v>404</v>
      </c>
      <c r="C454">
        <v>905030101</v>
      </c>
      <c r="D454" t="s">
        <v>769</v>
      </c>
      <c r="E454" s="3">
        <v>0.46745947486740003</v>
      </c>
      <c r="F454" s="3">
        <v>-0.56296075516999999</v>
      </c>
      <c r="G454" s="3">
        <v>-0.19439148489450001</v>
      </c>
      <c r="H454" s="3">
        <v>0.43149485571070001</v>
      </c>
      <c r="I454" s="3">
        <v>-0.42384423436930002</v>
      </c>
      <c r="J454" s="3">
        <v>5.4237469179300002E-2</v>
      </c>
      <c r="K454" s="3">
        <v>3.60325240583E-2</v>
      </c>
      <c r="L454" s="3">
        <v>0.37647924301449998</v>
      </c>
      <c r="M454" s="3">
        <v>-0.62249580446349995</v>
      </c>
      <c r="N454" s="3">
        <v>0.3802392669436</v>
      </c>
      <c r="O454" s="3">
        <v>0.7484107843983</v>
      </c>
      <c r="P454" s="3">
        <v>-6.0788368694399998E-2</v>
      </c>
      <c r="Q454" s="3">
        <v>0.3302829358571</v>
      </c>
      <c r="R454" s="3">
        <v>-6.8307641829000003E-3</v>
      </c>
      <c r="S454" s="3">
        <v>0.84306425538259999</v>
      </c>
      <c r="T454" s="3">
        <v>0.24408327938720001</v>
      </c>
      <c r="U454" s="3">
        <v>8.6716399382600007E-2</v>
      </c>
      <c r="V454" s="3">
        <v>-9.4414029121999993E-3</v>
      </c>
      <c r="W454" s="3">
        <v>0.95215255898719997</v>
      </c>
      <c r="X454" s="3">
        <v>0.28067190826060001</v>
      </c>
      <c r="Y454" s="3">
        <v>1.7348912111739001</v>
      </c>
      <c r="Z454" s="3">
        <v>0</v>
      </c>
      <c r="AA454" s="3">
        <v>-0.41402541456649999</v>
      </c>
      <c r="AB454" s="3">
        <v>1.0410574032994999</v>
      </c>
      <c r="AC454" s="3">
        <v>1.3099266758548</v>
      </c>
      <c r="AD454" s="3">
        <v>-0.38894416714259999</v>
      </c>
      <c r="AE454" s="3">
        <v>0</v>
      </c>
      <c r="AF454" s="3">
        <v>-0.90278339814669994</v>
      </c>
      <c r="AG454" s="3">
        <v>-0.57683348174339999</v>
      </c>
      <c r="AH454" s="3">
        <v>0.1171537786826</v>
      </c>
      <c r="AI454" s="3">
        <v>0</v>
      </c>
      <c r="AJ454" s="3">
        <v>-2.92708734E-3</v>
      </c>
      <c r="AK454" s="3">
        <v>2.0371935808932999</v>
      </c>
      <c r="AL454" s="3">
        <v>-0.70231121983129996</v>
      </c>
      <c r="AM454" s="3">
        <v>-0.50510835720430003</v>
      </c>
      <c r="AN454" s="3">
        <v>-0.52550557721040003</v>
      </c>
      <c r="AO454" s="3">
        <v>-0.1462440483528</v>
      </c>
      <c r="AP454" s="3">
        <v>0.26804364495350003</v>
      </c>
      <c r="AQ454" s="3">
        <v>-0.37924998129080001</v>
      </c>
      <c r="AR454" s="3">
        <v>-1.2986029935885</v>
      </c>
      <c r="AS454" s="3">
        <v>0.62389223155770002</v>
      </c>
      <c r="AT454" s="3">
        <v>-0.1393460870281</v>
      </c>
      <c r="AU454" s="3">
        <v>-0.82180517060119995</v>
      </c>
      <c r="AV454" s="3">
        <v>3.0929341174800999</v>
      </c>
      <c r="AW454" s="3">
        <v>0.83</v>
      </c>
    </row>
    <row r="455" spans="1:49" s="13" customFormat="1">
      <c r="A455">
        <v>5</v>
      </c>
      <c r="B455" t="s">
        <v>404</v>
      </c>
      <c r="C455">
        <v>905030102</v>
      </c>
      <c r="D455" t="s">
        <v>770</v>
      </c>
      <c r="E455" s="3">
        <v>0.29216813975060002</v>
      </c>
      <c r="F455" s="3">
        <v>-0.40706912434100001</v>
      </c>
      <c r="G455" s="3">
        <v>0.2461015153179</v>
      </c>
      <c r="H455" s="3">
        <v>0.363315692834</v>
      </c>
      <c r="I455" s="3">
        <v>5.7659271128100001E-2</v>
      </c>
      <c r="J455" s="3">
        <v>-2.9533848916099999E-2</v>
      </c>
      <c r="K455" s="3">
        <v>1.1318520959E-2</v>
      </c>
      <c r="L455" s="3">
        <v>-0.30470977760029999</v>
      </c>
      <c r="M455" s="3">
        <v>-0.1099834835986</v>
      </c>
      <c r="N455" s="3">
        <v>0.39072957719930002</v>
      </c>
      <c r="O455" s="3">
        <v>0.7581867067461</v>
      </c>
      <c r="P455" s="3">
        <v>0.96885542865630003</v>
      </c>
      <c r="Q455" s="3">
        <v>0.56198371865079999</v>
      </c>
      <c r="R455" s="3">
        <v>0.57954481075469999</v>
      </c>
      <c r="S455" s="3">
        <v>1.2392077335612</v>
      </c>
      <c r="T455" s="3">
        <v>-0.2539280178626</v>
      </c>
      <c r="U455" s="3">
        <v>0.40194466973479998</v>
      </c>
      <c r="V455" s="3">
        <v>0.60006469935880002</v>
      </c>
      <c r="W455" s="3">
        <v>0.73401909100160001</v>
      </c>
      <c r="X455" s="3">
        <v>0.35610844048599999</v>
      </c>
      <c r="Y455" s="3">
        <v>0.97539245665270002</v>
      </c>
      <c r="Z455" s="3">
        <v>0.1400277307259</v>
      </c>
      <c r="AA455" s="3">
        <v>0.3171527753765</v>
      </c>
      <c r="AB455" s="3">
        <v>0.1929196198301</v>
      </c>
      <c r="AC455" s="3">
        <v>1.3150996080519</v>
      </c>
      <c r="AD455" s="3">
        <v>0.74852269013609996</v>
      </c>
      <c r="AE455" s="3">
        <v>0.29950603539519999</v>
      </c>
      <c r="AF455" s="3">
        <v>-0.242539830953</v>
      </c>
      <c r="AG455" s="3">
        <v>0.33894763573960002</v>
      </c>
      <c r="AH455" s="3">
        <v>-0.10771908349210001</v>
      </c>
      <c r="AI455" s="3">
        <v>-6.9343746800099998E-2</v>
      </c>
      <c r="AJ455" s="3">
        <v>-0.84269006513910005</v>
      </c>
      <c r="AK455" s="3">
        <v>-0.11001704024760001</v>
      </c>
      <c r="AL455" s="3">
        <v>0.51795209300379996</v>
      </c>
      <c r="AM455" s="3">
        <v>2.6481414688800001E-2</v>
      </c>
      <c r="AN455" s="3">
        <v>-0.2841734787604</v>
      </c>
      <c r="AO455" s="3">
        <v>-0.67705354671079998</v>
      </c>
      <c r="AP455" s="3">
        <v>0.50945318762939995</v>
      </c>
      <c r="AQ455" s="3">
        <v>0.1696930132435</v>
      </c>
      <c r="AR455" s="3">
        <v>-1.596183437858</v>
      </c>
      <c r="AS455" s="3">
        <v>-0.1244025010416</v>
      </c>
      <c r="AT455" s="3">
        <v>0.52474113131230005</v>
      </c>
      <c r="AU455" s="3">
        <v>0.33205090146400001</v>
      </c>
      <c r="AV455" s="3">
        <v>4.7989797511500003E-2</v>
      </c>
      <c r="AW455" s="3">
        <v>-0.81</v>
      </c>
    </row>
    <row r="456" spans="1:49" s="13" customFormat="1">
      <c r="A456">
        <v>2</v>
      </c>
      <c r="B456" t="s">
        <v>398</v>
      </c>
      <c r="C456">
        <v>906</v>
      </c>
      <c r="D456" t="s">
        <v>771</v>
      </c>
      <c r="E456" s="3">
        <v>1.02483614144E-2</v>
      </c>
      <c r="F456" s="3">
        <v>3.1677470407264998</v>
      </c>
      <c r="G456" s="3">
        <v>2.3343696385966002</v>
      </c>
      <c r="H456" s="3">
        <v>-3.1676351639999998E-4</v>
      </c>
      <c r="I456" s="3">
        <v>5.7063187545113996</v>
      </c>
      <c r="J456" s="3">
        <v>5.5977788790699999E-2</v>
      </c>
      <c r="K456" s="3">
        <v>-4.3878960501500003E-2</v>
      </c>
      <c r="L456" s="3">
        <v>-10.483974922619399</v>
      </c>
      <c r="M456" s="3">
        <v>1.8600979397002</v>
      </c>
      <c r="N456" s="3">
        <v>0.15484721090789999</v>
      </c>
      <c r="O456" s="3">
        <v>4.6740077897766996</v>
      </c>
      <c r="P456" s="3">
        <v>-3.1138821189080002</v>
      </c>
      <c r="Q456" s="3">
        <v>2.1738448688169001</v>
      </c>
      <c r="R456" s="3">
        <v>-0.57771482574340005</v>
      </c>
      <c r="S456" s="3">
        <v>5.1711552230200999</v>
      </c>
      <c r="T456" s="3">
        <v>-0.1843420317999</v>
      </c>
      <c r="U456" s="3">
        <v>4.4416123287114999</v>
      </c>
      <c r="V456" s="3">
        <v>9.1707668540151008</v>
      </c>
      <c r="W456" s="3">
        <v>5.2407624381389004</v>
      </c>
      <c r="X456" s="3">
        <v>-4.1139063309757002</v>
      </c>
      <c r="Y456" s="3">
        <v>5.8463586783267001</v>
      </c>
      <c r="Z456" s="3">
        <v>-2.1167265423699999</v>
      </c>
      <c r="AA456" s="3">
        <v>4.3820995176461004</v>
      </c>
      <c r="AB456" s="3">
        <v>10.787893261476301</v>
      </c>
      <c r="AC456" s="3">
        <v>-0.3534513167037</v>
      </c>
      <c r="AD456" s="3">
        <v>-9.9412059990673001</v>
      </c>
      <c r="AE456" s="3">
        <v>-3.0520923437734999</v>
      </c>
      <c r="AF456" s="3">
        <v>-7.8146718935130997</v>
      </c>
      <c r="AG456" s="3">
        <v>-3.04266558061</v>
      </c>
      <c r="AH456" s="3">
        <v>11.570902634791</v>
      </c>
      <c r="AI456" s="3">
        <v>-12.833613481843701</v>
      </c>
      <c r="AJ456" s="3">
        <v>-7.7996579148699993E-2</v>
      </c>
      <c r="AK456" s="3">
        <v>2.0707131575104998</v>
      </c>
      <c r="AL456" s="3">
        <v>0.2415748782146</v>
      </c>
      <c r="AM456" s="3">
        <v>3.8459868678631</v>
      </c>
      <c r="AN456" s="3">
        <v>10.0466184750255</v>
      </c>
      <c r="AO456" s="3">
        <v>-1.4914962756939001</v>
      </c>
      <c r="AP456" s="3">
        <v>-2.9672801346225999</v>
      </c>
      <c r="AQ456" s="3">
        <v>-5.5453433044571003</v>
      </c>
      <c r="AR456" s="3">
        <v>-2.2718996836226002</v>
      </c>
      <c r="AS456" s="3">
        <v>0.93445342246770002</v>
      </c>
      <c r="AT456" s="3">
        <v>13.334957301857701</v>
      </c>
      <c r="AU456" s="3">
        <v>-12.3851256936347</v>
      </c>
      <c r="AV456" s="3">
        <v>-1.7541575849666999</v>
      </c>
      <c r="AW456" s="3">
        <v>0.81</v>
      </c>
    </row>
    <row r="457" spans="1:49" s="13" customFormat="1">
      <c r="A457">
        <v>3</v>
      </c>
      <c r="B457" t="s">
        <v>400</v>
      </c>
      <c r="C457">
        <v>90601</v>
      </c>
      <c r="D457" t="s">
        <v>771</v>
      </c>
      <c r="E457" s="3">
        <v>1.02483614144E-2</v>
      </c>
      <c r="F457" s="3">
        <v>3.1677470407264998</v>
      </c>
      <c r="G457" s="3">
        <v>2.3343696385966002</v>
      </c>
      <c r="H457" s="3">
        <v>-3.1676351639999998E-4</v>
      </c>
      <c r="I457" s="3">
        <v>5.7063187545113996</v>
      </c>
      <c r="J457" s="3">
        <v>5.5977788790699999E-2</v>
      </c>
      <c r="K457" s="3">
        <v>-4.3878960501500003E-2</v>
      </c>
      <c r="L457" s="3">
        <v>-10.483974922619399</v>
      </c>
      <c r="M457" s="3">
        <v>1.8600979397002</v>
      </c>
      <c r="N457" s="3">
        <v>0.15484721090789999</v>
      </c>
      <c r="O457" s="3">
        <v>4.6740077897766996</v>
      </c>
      <c r="P457" s="3">
        <v>-3.1138821189080002</v>
      </c>
      <c r="Q457" s="3">
        <v>2.1738448688169001</v>
      </c>
      <c r="R457" s="3">
        <v>-0.57771482574340005</v>
      </c>
      <c r="S457" s="3">
        <v>5.1711552230200999</v>
      </c>
      <c r="T457" s="3">
        <v>-0.1843420317999</v>
      </c>
      <c r="U457" s="3">
        <v>4.4416123287114999</v>
      </c>
      <c r="V457" s="3">
        <v>9.1707668540151008</v>
      </c>
      <c r="W457" s="3">
        <v>5.2407624381389004</v>
      </c>
      <c r="X457" s="3">
        <v>-4.1139063309757002</v>
      </c>
      <c r="Y457" s="3">
        <v>5.8463586783267001</v>
      </c>
      <c r="Z457" s="3">
        <v>-2.1167265423699999</v>
      </c>
      <c r="AA457" s="3">
        <v>4.3820995176461004</v>
      </c>
      <c r="AB457" s="3">
        <v>10.787893261476301</v>
      </c>
      <c r="AC457" s="3">
        <v>-0.3534513167037</v>
      </c>
      <c r="AD457" s="3">
        <v>-9.9412059990673001</v>
      </c>
      <c r="AE457" s="3">
        <v>-3.0520923437734999</v>
      </c>
      <c r="AF457" s="3">
        <v>-7.8146718935130997</v>
      </c>
      <c r="AG457" s="3">
        <v>-3.04266558061</v>
      </c>
      <c r="AH457" s="3">
        <v>11.570902634791</v>
      </c>
      <c r="AI457" s="3">
        <v>-12.833613481843701</v>
      </c>
      <c r="AJ457" s="3">
        <v>-7.7996579148699993E-2</v>
      </c>
      <c r="AK457" s="3">
        <v>2.0707131575104998</v>
      </c>
      <c r="AL457" s="3">
        <v>0.2415748782146</v>
      </c>
      <c r="AM457" s="3">
        <v>3.8459868678631</v>
      </c>
      <c r="AN457" s="3">
        <v>10.0466184750255</v>
      </c>
      <c r="AO457" s="3">
        <v>-1.4914962756939001</v>
      </c>
      <c r="AP457" s="3">
        <v>-2.9672801346225999</v>
      </c>
      <c r="AQ457" s="3">
        <v>-5.5453433044571003</v>
      </c>
      <c r="AR457" s="3">
        <v>-2.2718996836226002</v>
      </c>
      <c r="AS457" s="3">
        <v>0.93445342246770002</v>
      </c>
      <c r="AT457" s="3">
        <v>13.334957301857701</v>
      </c>
      <c r="AU457" s="3">
        <v>-12.3851256936347</v>
      </c>
      <c r="AV457" s="3">
        <v>-1.7541575849666999</v>
      </c>
      <c r="AW457" s="3">
        <v>0.81</v>
      </c>
    </row>
    <row r="458" spans="1:49" s="13" customFormat="1">
      <c r="A458">
        <v>4</v>
      </c>
      <c r="B458" t="s">
        <v>402</v>
      </c>
      <c r="C458">
        <v>9060101</v>
      </c>
      <c r="D458" t="s">
        <v>771</v>
      </c>
      <c r="E458" s="3">
        <v>1.02483614144E-2</v>
      </c>
      <c r="F458" s="3">
        <v>3.1677470407264998</v>
      </c>
      <c r="G458" s="3">
        <v>2.3343696385966002</v>
      </c>
      <c r="H458" s="3">
        <v>-3.1676351639999998E-4</v>
      </c>
      <c r="I458" s="3">
        <v>5.7063187545113996</v>
      </c>
      <c r="J458" s="3">
        <v>5.5977788790699999E-2</v>
      </c>
      <c r="K458" s="3">
        <v>-4.3878960501500003E-2</v>
      </c>
      <c r="L458" s="3">
        <v>-10.483974922619399</v>
      </c>
      <c r="M458" s="3">
        <v>1.8600979397002</v>
      </c>
      <c r="N458" s="3">
        <v>0.15484721090789999</v>
      </c>
      <c r="O458" s="3">
        <v>4.6740077897766996</v>
      </c>
      <c r="P458" s="3">
        <v>-3.1138821189080002</v>
      </c>
      <c r="Q458" s="3">
        <v>2.1738448688169001</v>
      </c>
      <c r="R458" s="3">
        <v>-0.57771482574340005</v>
      </c>
      <c r="S458" s="3">
        <v>5.1711552230200999</v>
      </c>
      <c r="T458" s="3">
        <v>-0.1843420317999</v>
      </c>
      <c r="U458" s="3">
        <v>4.4416123287114999</v>
      </c>
      <c r="V458" s="3">
        <v>9.1707668540151008</v>
      </c>
      <c r="W458" s="3">
        <v>5.2407624381389004</v>
      </c>
      <c r="X458" s="3">
        <v>-4.1139063309757002</v>
      </c>
      <c r="Y458" s="3">
        <v>5.8463586783267001</v>
      </c>
      <c r="Z458" s="3">
        <v>-2.1167265423699999</v>
      </c>
      <c r="AA458" s="3">
        <v>4.3820995176461004</v>
      </c>
      <c r="AB458" s="3">
        <v>10.787893261476301</v>
      </c>
      <c r="AC458" s="3">
        <v>-0.3534513167037</v>
      </c>
      <c r="AD458" s="3">
        <v>-9.9412059990673001</v>
      </c>
      <c r="AE458" s="3">
        <v>-3.0520923437734999</v>
      </c>
      <c r="AF458" s="3">
        <v>-7.8146718935130997</v>
      </c>
      <c r="AG458" s="3">
        <v>-3.04266558061</v>
      </c>
      <c r="AH458" s="3">
        <v>11.570902634791</v>
      </c>
      <c r="AI458" s="3">
        <v>-12.833613481843701</v>
      </c>
      <c r="AJ458" s="3">
        <v>-7.7996579148699993E-2</v>
      </c>
      <c r="AK458" s="3">
        <v>2.0707131575104998</v>
      </c>
      <c r="AL458" s="3">
        <v>0.2415748782146</v>
      </c>
      <c r="AM458" s="3">
        <v>3.8459868678631</v>
      </c>
      <c r="AN458" s="3">
        <v>10.0466184750255</v>
      </c>
      <c r="AO458" s="3">
        <v>-1.4914962756939001</v>
      </c>
      <c r="AP458" s="3">
        <v>-2.9672801346225999</v>
      </c>
      <c r="AQ458" s="3">
        <v>-5.5453433044571003</v>
      </c>
      <c r="AR458" s="3">
        <v>-2.2718996836226002</v>
      </c>
      <c r="AS458" s="3">
        <v>0.93445342246770002</v>
      </c>
      <c r="AT458" s="3">
        <v>13.334957301857701</v>
      </c>
      <c r="AU458" s="3">
        <v>-12.3851256936347</v>
      </c>
      <c r="AV458" s="3">
        <v>-1.7541575849666999</v>
      </c>
      <c r="AW458" s="3">
        <v>0.81</v>
      </c>
    </row>
    <row r="459" spans="1:49" s="13" customFormat="1">
      <c r="A459">
        <v>5</v>
      </c>
      <c r="B459" t="s">
        <v>404</v>
      </c>
      <c r="C459">
        <v>906010101</v>
      </c>
      <c r="D459" t="s">
        <v>772</v>
      </c>
      <c r="E459" s="3">
        <v>0</v>
      </c>
      <c r="F459" s="3">
        <v>3.3783083268198002</v>
      </c>
      <c r="G459" s="3">
        <v>3.0868350756560998</v>
      </c>
      <c r="H459" s="3">
        <v>0</v>
      </c>
      <c r="I459" s="3">
        <v>6.0676867227007003</v>
      </c>
      <c r="J459" s="3">
        <v>5.3970098640399998E-2</v>
      </c>
      <c r="K459" s="3">
        <v>-0.54375310016779999</v>
      </c>
      <c r="L459" s="3">
        <v>-11.1108437018306</v>
      </c>
      <c r="M459" s="3">
        <v>1.9810543946643</v>
      </c>
      <c r="N459" s="3">
        <v>0.1309133932041</v>
      </c>
      <c r="O459" s="3">
        <v>4.8865769044508998</v>
      </c>
      <c r="P459" s="3">
        <v>-3.4543395686118998</v>
      </c>
      <c r="Q459" s="3">
        <v>2.3556240031261</v>
      </c>
      <c r="R459" s="3">
        <v>-0.40788299601509997</v>
      </c>
      <c r="S459" s="3">
        <v>5.4545657459673</v>
      </c>
      <c r="T459" s="3">
        <v>-0.23431801144619999</v>
      </c>
      <c r="U459" s="3">
        <v>4.6326973626176997</v>
      </c>
      <c r="V459" s="3">
        <v>9.6175115194903</v>
      </c>
      <c r="W459" s="3">
        <v>5.3682849300206001</v>
      </c>
      <c r="X459" s="3">
        <v>-4.3622023330101003</v>
      </c>
      <c r="Y459" s="3">
        <v>6.3063321285558001</v>
      </c>
      <c r="Z459" s="3">
        <v>-2.1610556414111</v>
      </c>
      <c r="AA459" s="3">
        <v>4.4744002869933999</v>
      </c>
      <c r="AB459" s="3">
        <v>11.4790043207985</v>
      </c>
      <c r="AC459" s="3">
        <v>-0.30909419707430003</v>
      </c>
      <c r="AD459" s="3">
        <v>-10.2973388563182</v>
      </c>
      <c r="AE459" s="3">
        <v>-3.1683943576616</v>
      </c>
      <c r="AF459" s="3">
        <v>-8.0417704468134001</v>
      </c>
      <c r="AG459" s="3">
        <v>-3.2303083181056</v>
      </c>
      <c r="AH459" s="3">
        <v>12.119998535042701</v>
      </c>
      <c r="AI459" s="3">
        <v>-13.6012842306338</v>
      </c>
      <c r="AJ459" s="3">
        <v>-3.0727158282999999E-3</v>
      </c>
      <c r="AK459" s="3">
        <v>2.3052331432261002</v>
      </c>
      <c r="AL459" s="3">
        <v>0.25905388668439999</v>
      </c>
      <c r="AM459" s="3">
        <v>3.9941048927514</v>
      </c>
      <c r="AN459" s="3">
        <v>10.5153432243326</v>
      </c>
      <c r="AO459" s="3">
        <v>-1.5051294124429</v>
      </c>
      <c r="AP459" s="3">
        <v>-3.0914400941742</v>
      </c>
      <c r="AQ459" s="3">
        <v>-5.7955877814313004</v>
      </c>
      <c r="AR459" s="3">
        <v>-2.2801417770207002</v>
      </c>
      <c r="AS459" s="3">
        <v>0.9208236854945</v>
      </c>
      <c r="AT459" s="3">
        <v>13.707926273709701</v>
      </c>
      <c r="AU459" s="3">
        <v>-12.9825318556593</v>
      </c>
      <c r="AV459" s="3">
        <v>-1.8632765213436</v>
      </c>
      <c r="AW459" s="3">
        <v>1.02</v>
      </c>
    </row>
    <row r="460" spans="1:49" s="13" customFormat="1">
      <c r="A460">
        <v>5</v>
      </c>
      <c r="B460" t="s">
        <v>404</v>
      </c>
      <c r="C460">
        <v>906010102</v>
      </c>
      <c r="D460" t="s">
        <v>773</v>
      </c>
      <c r="E460" s="3">
        <v>0.1667822213929</v>
      </c>
      <c r="F460" s="3">
        <v>-4.3019022444099997E-2</v>
      </c>
      <c r="G460" s="3">
        <v>-9.5324129647454008</v>
      </c>
      <c r="H460" s="3">
        <v>-6.0091160014E-3</v>
      </c>
      <c r="I460" s="3">
        <v>-0.78798176278980003</v>
      </c>
      <c r="J460" s="3">
        <v>9.4552104319300001E-2</v>
      </c>
      <c r="K460" s="3">
        <v>9.5564495719545999</v>
      </c>
      <c r="L460" s="3">
        <v>0.44542161723259999</v>
      </c>
      <c r="M460" s="3">
        <v>-6.1409299020999996E-3</v>
      </c>
      <c r="N460" s="3">
        <v>0.53146109624680005</v>
      </c>
      <c r="O460" s="3">
        <v>1.3424243386236001</v>
      </c>
      <c r="P460" s="3">
        <v>2.4086976370043001</v>
      </c>
      <c r="Q460" s="3">
        <v>-0.60599065436639998</v>
      </c>
      <c r="R460" s="3">
        <v>-3.2522336501206</v>
      </c>
      <c r="S460" s="3">
        <v>0.57677896655390004</v>
      </c>
      <c r="T460" s="3">
        <v>0.66511138617270005</v>
      </c>
      <c r="U460" s="3">
        <v>1.2227150100622</v>
      </c>
      <c r="V460" s="3">
        <v>1.3916684692476999</v>
      </c>
      <c r="W460" s="3">
        <v>2.8400820290583</v>
      </c>
      <c r="X460" s="3">
        <v>0.67531360159270004</v>
      </c>
      <c r="Y460" s="3">
        <v>-2.5818328254176</v>
      </c>
      <c r="Z460" s="3">
        <v>-1.2303674291058999</v>
      </c>
      <c r="AA460" s="3">
        <v>2.5539384723551</v>
      </c>
      <c r="AB460" s="3">
        <v>-3.1569782058314</v>
      </c>
      <c r="AC460" s="3">
        <v>-1.3837301058253</v>
      </c>
      <c r="AD460" s="3">
        <v>-1.5792007397882</v>
      </c>
      <c r="AE460" s="3">
        <v>-0.56321171858240004</v>
      </c>
      <c r="AF460" s="3">
        <v>-3.0820561484344</v>
      </c>
      <c r="AG460" s="3">
        <v>0.66760041690359995</v>
      </c>
      <c r="AH460" s="3">
        <v>1.1340121117074999</v>
      </c>
      <c r="AI460" s="3">
        <v>3.342856878509</v>
      </c>
      <c r="AJ460" s="3">
        <v>-1.3979413520526001</v>
      </c>
      <c r="AK460" s="3">
        <v>-2.1193071651420001</v>
      </c>
      <c r="AL460" s="3">
        <v>-8.4827923415000006E-2</v>
      </c>
      <c r="AM460" s="3">
        <v>1.0705128984003001</v>
      </c>
      <c r="AN460" s="3">
        <v>1.0094707114295001</v>
      </c>
      <c r="AO460" s="3">
        <v>-1.2039089314722999</v>
      </c>
      <c r="AP460" s="3">
        <v>-0.35614472768170002</v>
      </c>
      <c r="AQ460" s="3">
        <v>-0.4270643713051</v>
      </c>
      <c r="AR460" s="3">
        <v>-2.1124120870371002</v>
      </c>
      <c r="AS460" s="3">
        <v>1.1977420241346</v>
      </c>
      <c r="AT460" s="3">
        <v>6.1499493940813998</v>
      </c>
      <c r="AU460" s="3">
        <v>-5.70528243206E-2</v>
      </c>
      <c r="AV460" s="3">
        <v>0.20640138632400001</v>
      </c>
      <c r="AW460" s="3">
        <v>-3.02</v>
      </c>
    </row>
    <row r="461" spans="1:49" s="13" customFormat="1">
      <c r="A461">
        <v>1</v>
      </c>
      <c r="B461" t="s">
        <v>396</v>
      </c>
      <c r="C461">
        <v>10</v>
      </c>
      <c r="D461" t="s">
        <v>774</v>
      </c>
      <c r="E461" s="3">
        <v>0.43819780103290001</v>
      </c>
      <c r="F461" s="3">
        <v>1.33186446015E-2</v>
      </c>
      <c r="G461" s="3">
        <v>8.8065946158799993E-2</v>
      </c>
      <c r="H461" s="3">
        <v>5.1936233242600001E-2</v>
      </c>
      <c r="I461" s="3">
        <v>-0.55529149707059999</v>
      </c>
      <c r="J461" s="3">
        <v>-0.1518781315851</v>
      </c>
      <c r="K461" s="3">
        <v>0</v>
      </c>
      <c r="L461" s="3">
        <v>0.1975739495344</v>
      </c>
      <c r="M461" s="3">
        <v>0.23534107275480001</v>
      </c>
      <c r="N461" s="3">
        <v>0</v>
      </c>
      <c r="O461" s="3">
        <v>0</v>
      </c>
      <c r="P461" s="3">
        <v>0</v>
      </c>
      <c r="Q461" s="3">
        <v>-0.12873692049759999</v>
      </c>
      <c r="R461" s="3">
        <v>1.3102934725526001</v>
      </c>
      <c r="S461" s="3">
        <v>0.1061499380456</v>
      </c>
      <c r="T461" s="3">
        <v>0.3203584729574</v>
      </c>
      <c r="U461" s="3">
        <v>0.43628083974830001</v>
      </c>
      <c r="V461" s="3">
        <v>0</v>
      </c>
      <c r="W461" s="3">
        <v>0</v>
      </c>
      <c r="X461" s="3">
        <v>0.1394083527793</v>
      </c>
      <c r="Y461" s="3">
        <v>6.2660938640600003E-2</v>
      </c>
      <c r="Z461" s="3">
        <v>0</v>
      </c>
      <c r="AA461" s="3">
        <v>0</v>
      </c>
      <c r="AB461" s="3">
        <v>-5.8330413543899999E-2</v>
      </c>
      <c r="AC461" s="3">
        <v>1.1003712433755</v>
      </c>
      <c r="AD461" s="3">
        <v>1.1835233394519</v>
      </c>
      <c r="AE461" s="3">
        <v>0.2452202135281</v>
      </c>
      <c r="AF461" s="3">
        <v>7.8507452738900002E-2</v>
      </c>
      <c r="AG461" s="3">
        <v>0.22052491882270001</v>
      </c>
      <c r="AH461" s="3">
        <v>0</v>
      </c>
      <c r="AI461" s="3">
        <v>1.4218531299000001E-3</v>
      </c>
      <c r="AJ461" s="3">
        <v>0.1190519092708</v>
      </c>
      <c r="AK461" s="3">
        <v>0.36989056890499999</v>
      </c>
      <c r="AL461" s="3">
        <v>0</v>
      </c>
      <c r="AM461" s="3">
        <v>-0.1478133059249</v>
      </c>
      <c r="AN461" s="3">
        <v>0</v>
      </c>
      <c r="AO461" s="3">
        <v>-0.13091923056570001</v>
      </c>
      <c r="AP461" s="3">
        <v>1.6794240427278</v>
      </c>
      <c r="AQ461" s="3">
        <v>-5.9389658957399998E-2</v>
      </c>
      <c r="AR461" s="3">
        <v>0</v>
      </c>
      <c r="AS461" s="3">
        <v>6.5072814467500004E-2</v>
      </c>
      <c r="AT461" s="3">
        <v>-0.22019411262989999</v>
      </c>
      <c r="AU461" s="3">
        <v>3.7564236340200001E-2</v>
      </c>
      <c r="AV461" s="3">
        <v>-9.7216017278000007E-3</v>
      </c>
      <c r="AW461" s="3">
        <v>0.15</v>
      </c>
    </row>
    <row r="462" spans="1:49" s="13" customFormat="1">
      <c r="A462">
        <v>2</v>
      </c>
      <c r="B462" t="s">
        <v>398</v>
      </c>
      <c r="C462">
        <v>1001</v>
      </c>
      <c r="D462" t="s">
        <v>775</v>
      </c>
      <c r="E462" s="3">
        <v>0</v>
      </c>
      <c r="F462" s="3">
        <v>-0.51722167363990001</v>
      </c>
      <c r="G462" s="3">
        <v>8.4941472857800002E-2</v>
      </c>
      <c r="H462" s="3">
        <v>0</v>
      </c>
      <c r="I462" s="3">
        <v>0</v>
      </c>
      <c r="J462" s="3">
        <v>-0.57526426468710001</v>
      </c>
      <c r="K462" s="3">
        <v>0</v>
      </c>
      <c r="L462" s="3">
        <v>0.71895924658209998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3.2122740297551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0.49597900782600002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3.8477490436736002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0.3406535301468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4.1457970586158002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0.15503352305650001</v>
      </c>
      <c r="AW462" s="3">
        <v>0</v>
      </c>
    </row>
    <row r="463" spans="1:49" s="13" customFormat="1">
      <c r="A463">
        <v>3</v>
      </c>
      <c r="B463" t="s">
        <v>400</v>
      </c>
      <c r="C463">
        <v>100101</v>
      </c>
      <c r="D463" t="s">
        <v>775</v>
      </c>
      <c r="E463" s="3">
        <v>0</v>
      </c>
      <c r="F463" s="3">
        <v>-0.51722167363990001</v>
      </c>
      <c r="G463" s="3">
        <v>8.4941472857800002E-2</v>
      </c>
      <c r="H463" s="3">
        <v>0</v>
      </c>
      <c r="I463" s="3">
        <v>0</v>
      </c>
      <c r="J463" s="3">
        <v>-0.57526426468710001</v>
      </c>
      <c r="K463" s="3">
        <v>0</v>
      </c>
      <c r="L463" s="3">
        <v>0.71895924658209998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3.2122740297551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0.49597900782600002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3.8477490436736002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0.3406535301468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4.1457970586158002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0.15503352305650001</v>
      </c>
      <c r="AW463" s="3">
        <v>0</v>
      </c>
    </row>
    <row r="464" spans="1:49" s="13" customFormat="1">
      <c r="A464">
        <v>4</v>
      </c>
      <c r="B464" t="s">
        <v>402</v>
      </c>
      <c r="C464">
        <v>10010101</v>
      </c>
      <c r="D464" t="s">
        <v>776</v>
      </c>
      <c r="E464" s="3">
        <v>0</v>
      </c>
      <c r="F464" s="3">
        <v>-0.51320646664460001</v>
      </c>
      <c r="G464" s="3">
        <v>0.14516994252580001</v>
      </c>
      <c r="H464" s="3">
        <v>0</v>
      </c>
      <c r="I464" s="3">
        <v>0</v>
      </c>
      <c r="J464" s="3">
        <v>-0.80532300529519996</v>
      </c>
      <c r="K464" s="3">
        <v>0</v>
      </c>
      <c r="L464" s="3">
        <v>0.97169894287309999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2.6078235631001001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0.88298926606679995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4.0335495519929001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0.34638584735420003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4.3315160654945997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0.15968771062939999</v>
      </c>
      <c r="AW464" s="3">
        <v>0</v>
      </c>
    </row>
    <row r="465" spans="1:49" s="13" customFormat="1">
      <c r="A465">
        <v>5</v>
      </c>
      <c r="B465" t="s">
        <v>404</v>
      </c>
      <c r="C465">
        <v>1001010101</v>
      </c>
      <c r="D465" t="s">
        <v>776</v>
      </c>
      <c r="E465" s="3">
        <v>0</v>
      </c>
      <c r="F465" s="3">
        <v>-0.51320646664460001</v>
      </c>
      <c r="G465" s="3">
        <v>0.14516994252580001</v>
      </c>
      <c r="H465" s="3">
        <v>0</v>
      </c>
      <c r="I465" s="3">
        <v>0</v>
      </c>
      <c r="J465" s="3">
        <v>-0.80532300529519996</v>
      </c>
      <c r="K465" s="3">
        <v>0</v>
      </c>
      <c r="L465" s="3">
        <v>0.97169894287309999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2.6078235631001001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0.88298926606679995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4.0335495519929001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0.34638584735420003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4.3315160654945997</v>
      </c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0.15968771062939999</v>
      </c>
      <c r="AW465" s="3">
        <v>0</v>
      </c>
    </row>
    <row r="466" spans="1:49" s="13" customFormat="1">
      <c r="A466">
        <v>4</v>
      </c>
      <c r="B466" t="s">
        <v>402</v>
      </c>
      <c r="C466">
        <v>10010102</v>
      </c>
      <c r="D466" t="s">
        <v>777</v>
      </c>
      <c r="E466" s="3">
        <v>0</v>
      </c>
      <c r="F466" s="3">
        <v>-0.51950364825350004</v>
      </c>
      <c r="G466" s="3">
        <v>5.0709479589400003E-2</v>
      </c>
      <c r="H466" s="3">
        <v>0</v>
      </c>
      <c r="I466" s="3">
        <v>0</v>
      </c>
      <c r="J466" s="3">
        <v>-0.44438256300779999</v>
      </c>
      <c r="K466" s="3">
        <v>0</v>
      </c>
      <c r="L466" s="3">
        <v>0.57569551745860004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3.5562516033423002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0.27775825887080002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3.7423506993284001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0.33739265299409998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4.0401397607562997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0.1523782962711</v>
      </c>
      <c r="AW466" s="3">
        <v>0</v>
      </c>
    </row>
    <row r="467" spans="1:49" s="13" customFormat="1">
      <c r="A467">
        <v>5</v>
      </c>
      <c r="B467" t="s">
        <v>404</v>
      </c>
      <c r="C467">
        <v>1001010201</v>
      </c>
      <c r="D467" t="s">
        <v>777</v>
      </c>
      <c r="E467" s="3">
        <v>0</v>
      </c>
      <c r="F467" s="3">
        <v>-0.51950364825350004</v>
      </c>
      <c r="G467" s="3">
        <v>5.0709479589400003E-2</v>
      </c>
      <c r="H467" s="3">
        <v>0</v>
      </c>
      <c r="I467" s="3">
        <v>0</v>
      </c>
      <c r="J467" s="3">
        <v>-0.44438256300779999</v>
      </c>
      <c r="K467" s="3">
        <v>0</v>
      </c>
      <c r="L467" s="3">
        <v>0.57569551745860004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3.5562516033423002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0.27775825887080002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3.7423506993284001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0.33739265299409998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4.0401397607562997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0.1523782962711</v>
      </c>
      <c r="AW467" s="3">
        <v>0</v>
      </c>
    </row>
    <row r="468" spans="1:49" s="13" customFormat="1">
      <c r="A468">
        <v>2</v>
      </c>
      <c r="B468" t="s">
        <v>398</v>
      </c>
      <c r="C468">
        <v>1002</v>
      </c>
      <c r="D468" t="s">
        <v>778</v>
      </c>
      <c r="E468" s="3">
        <v>0</v>
      </c>
      <c r="F468" s="3">
        <v>-0.57195728937699997</v>
      </c>
      <c r="G468" s="3">
        <v>0.50141351694339997</v>
      </c>
      <c r="H468" s="3">
        <v>0</v>
      </c>
      <c r="I468" s="3">
        <v>0</v>
      </c>
      <c r="J468" s="3">
        <v>-0.297623604017</v>
      </c>
      <c r="K468" s="3">
        <v>0</v>
      </c>
      <c r="L468" s="3">
        <v>0.43043454592969999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3.9922517574456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0.30355820083860002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3.3146292883775001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0.35063908380789999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3.7168549108655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0.18522446464129999</v>
      </c>
      <c r="AW468" s="3">
        <v>0</v>
      </c>
    </row>
    <row r="469" spans="1:49" s="13" customFormat="1">
      <c r="A469">
        <v>3</v>
      </c>
      <c r="B469" t="s">
        <v>400</v>
      </c>
      <c r="C469">
        <v>100201</v>
      </c>
      <c r="D469" t="s">
        <v>778</v>
      </c>
      <c r="E469" s="3">
        <v>0</v>
      </c>
      <c r="F469" s="3">
        <v>-0.57195728937699997</v>
      </c>
      <c r="G469" s="3">
        <v>0.50141351694339997</v>
      </c>
      <c r="H469" s="3">
        <v>0</v>
      </c>
      <c r="I469" s="3">
        <v>0</v>
      </c>
      <c r="J469" s="3">
        <v>-0.297623604017</v>
      </c>
      <c r="K469" s="3">
        <v>0</v>
      </c>
      <c r="L469" s="3">
        <v>0.43043454592969999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3.9922517574456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0.30355820083860002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3.3146292883775001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0.35063908380789999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3.7168549108655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0.18522446464129999</v>
      </c>
      <c r="AW469" s="3">
        <v>0</v>
      </c>
    </row>
    <row r="470" spans="1:49" s="13" customFormat="1">
      <c r="A470">
        <v>4</v>
      </c>
      <c r="B470" t="s">
        <v>402</v>
      </c>
      <c r="C470">
        <v>10020101</v>
      </c>
      <c r="D470" t="s">
        <v>778</v>
      </c>
      <c r="E470" s="3">
        <v>0</v>
      </c>
      <c r="F470" s="3">
        <v>-0.57195728937699997</v>
      </c>
      <c r="G470" s="3">
        <v>0.50141351694339997</v>
      </c>
      <c r="H470" s="3">
        <v>0</v>
      </c>
      <c r="I470" s="3">
        <v>0</v>
      </c>
      <c r="J470" s="3">
        <v>-0.297623604017</v>
      </c>
      <c r="K470" s="3">
        <v>0</v>
      </c>
      <c r="L470" s="3">
        <v>0.43043454592969999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3.9922517574456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0.30355820083860002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3.3146292883775001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0.35063908380789999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3.7168549108655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0.18522446464129999</v>
      </c>
      <c r="AW470" s="3">
        <v>0</v>
      </c>
    </row>
    <row r="471" spans="1:49" s="13" customFormat="1">
      <c r="A471">
        <v>5</v>
      </c>
      <c r="B471" t="s">
        <v>404</v>
      </c>
      <c r="C471">
        <v>1002010101</v>
      </c>
      <c r="D471" t="s">
        <v>778</v>
      </c>
      <c r="E471" s="3">
        <v>0</v>
      </c>
      <c r="F471" s="3">
        <v>-0.57195728937699997</v>
      </c>
      <c r="G471" s="3">
        <v>0.50141351694339997</v>
      </c>
      <c r="H471" s="3">
        <v>0</v>
      </c>
      <c r="I471" s="3">
        <v>0</v>
      </c>
      <c r="J471" s="3">
        <v>-0.297623604017</v>
      </c>
      <c r="K471" s="3">
        <v>0</v>
      </c>
      <c r="L471" s="3">
        <v>0.43043454592969999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3.9922517574456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0.30355820083860002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3.3146292883775001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0.35063908380789999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3.7168549108655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0.18522446464129999</v>
      </c>
      <c r="AW471" s="3">
        <v>0</v>
      </c>
    </row>
    <row r="472" spans="1:49" s="13" customFormat="1">
      <c r="A472">
        <v>2</v>
      </c>
      <c r="B472" t="s">
        <v>398</v>
      </c>
      <c r="C472">
        <v>1003</v>
      </c>
      <c r="D472" t="s">
        <v>779</v>
      </c>
      <c r="E472" s="3">
        <v>0</v>
      </c>
      <c r="F472" s="3">
        <v>0</v>
      </c>
      <c r="G472" s="3">
        <v>0</v>
      </c>
      <c r="H472" s="3">
        <v>0</v>
      </c>
      <c r="I472" s="3">
        <v>1.2054571203566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0.74430704853039997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6.1735637048559999</v>
      </c>
      <c r="AD472" s="3">
        <v>0</v>
      </c>
      <c r="AE472" s="3">
        <v>0</v>
      </c>
      <c r="AF472" s="3">
        <v>0</v>
      </c>
      <c r="AG472" s="3">
        <v>3.6668062163147002</v>
      </c>
      <c r="AH472" s="3">
        <v>0</v>
      </c>
      <c r="AI472" s="3">
        <v>0</v>
      </c>
      <c r="AJ472" s="3">
        <v>0</v>
      </c>
      <c r="AK472" s="3">
        <v>-6.2303635585821997</v>
      </c>
      <c r="AL472" s="3">
        <v>0</v>
      </c>
      <c r="AM472" s="3">
        <v>0</v>
      </c>
      <c r="AN472" s="3">
        <v>0</v>
      </c>
      <c r="AO472" s="3">
        <v>1.7522479775129001</v>
      </c>
      <c r="AP472" s="3">
        <v>0</v>
      </c>
      <c r="AQ472" s="3">
        <v>0</v>
      </c>
      <c r="AR472" s="3">
        <v>0</v>
      </c>
      <c r="AS472" s="3">
        <v>-0.5340779850249</v>
      </c>
      <c r="AT472" s="3">
        <v>0</v>
      </c>
      <c r="AU472" s="3">
        <v>0</v>
      </c>
      <c r="AV472" s="3">
        <v>0</v>
      </c>
      <c r="AW472" s="3">
        <v>0</v>
      </c>
    </row>
    <row r="473" spans="1:49" s="13" customFormat="1">
      <c r="A473">
        <v>3</v>
      </c>
      <c r="B473" t="s">
        <v>400</v>
      </c>
      <c r="C473">
        <v>100301</v>
      </c>
      <c r="D473" t="s">
        <v>779</v>
      </c>
      <c r="E473" s="3">
        <v>0</v>
      </c>
      <c r="F473" s="3">
        <v>0</v>
      </c>
      <c r="G473" s="3">
        <v>0</v>
      </c>
      <c r="H473" s="3">
        <v>0</v>
      </c>
      <c r="I473" s="3">
        <v>1.2054571203566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0.74430704853039997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6.1735637048559999</v>
      </c>
      <c r="AD473" s="3">
        <v>0</v>
      </c>
      <c r="AE473" s="3">
        <v>0</v>
      </c>
      <c r="AF473" s="3">
        <v>0</v>
      </c>
      <c r="AG473" s="3">
        <v>3.6668062163147002</v>
      </c>
      <c r="AH473" s="3">
        <v>0</v>
      </c>
      <c r="AI473" s="3">
        <v>0</v>
      </c>
      <c r="AJ473" s="3">
        <v>0</v>
      </c>
      <c r="AK473" s="3">
        <v>-6.2303635585821997</v>
      </c>
      <c r="AL473" s="3">
        <v>0</v>
      </c>
      <c r="AM473" s="3">
        <v>0</v>
      </c>
      <c r="AN473" s="3">
        <v>0</v>
      </c>
      <c r="AO473" s="3">
        <v>1.7522479775129001</v>
      </c>
      <c r="AP473" s="3">
        <v>0</v>
      </c>
      <c r="AQ473" s="3">
        <v>0</v>
      </c>
      <c r="AR473" s="3">
        <v>0</v>
      </c>
      <c r="AS473" s="3">
        <v>-0.5340779850249</v>
      </c>
      <c r="AT473" s="3">
        <v>0</v>
      </c>
      <c r="AU473" s="3">
        <v>0</v>
      </c>
      <c r="AV473" s="3">
        <v>0</v>
      </c>
      <c r="AW473" s="3">
        <v>0</v>
      </c>
    </row>
    <row r="474" spans="1:49" s="13" customFormat="1">
      <c r="A474">
        <v>4</v>
      </c>
      <c r="B474" t="s">
        <v>402</v>
      </c>
      <c r="C474">
        <v>10030101</v>
      </c>
      <c r="D474" t="s">
        <v>779</v>
      </c>
      <c r="E474" s="3">
        <v>0</v>
      </c>
      <c r="F474" s="3">
        <v>0</v>
      </c>
      <c r="G474" s="3">
        <v>0</v>
      </c>
      <c r="H474" s="3">
        <v>0</v>
      </c>
      <c r="I474" s="3">
        <v>1.2054571203566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0.74430704853039997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6.1735637048559999</v>
      </c>
      <c r="AD474" s="3">
        <v>0</v>
      </c>
      <c r="AE474" s="3">
        <v>0</v>
      </c>
      <c r="AF474" s="3">
        <v>0</v>
      </c>
      <c r="AG474" s="3">
        <v>3.6668062163147002</v>
      </c>
      <c r="AH474" s="3">
        <v>0</v>
      </c>
      <c r="AI474" s="3">
        <v>0</v>
      </c>
      <c r="AJ474" s="3">
        <v>0</v>
      </c>
      <c r="AK474" s="3">
        <v>-6.2303635585821997</v>
      </c>
      <c r="AL474" s="3">
        <v>0</v>
      </c>
      <c r="AM474" s="3">
        <v>0</v>
      </c>
      <c r="AN474" s="3">
        <v>0</v>
      </c>
      <c r="AO474" s="3">
        <v>1.7522479775129001</v>
      </c>
      <c r="AP474" s="3">
        <v>0</v>
      </c>
      <c r="AQ474" s="3">
        <v>0</v>
      </c>
      <c r="AR474" s="3">
        <v>0</v>
      </c>
      <c r="AS474" s="3">
        <v>-0.5340779850249</v>
      </c>
      <c r="AT474" s="3">
        <v>0</v>
      </c>
      <c r="AU474" s="3">
        <v>0</v>
      </c>
      <c r="AV474" s="3">
        <v>0</v>
      </c>
      <c r="AW474" s="3">
        <v>0</v>
      </c>
    </row>
    <row r="475" spans="1:49" s="13" customFormat="1">
      <c r="A475">
        <v>5</v>
      </c>
      <c r="B475" t="s">
        <v>404</v>
      </c>
      <c r="C475">
        <v>1003010101</v>
      </c>
      <c r="D475" t="s">
        <v>780</v>
      </c>
      <c r="E475" s="3">
        <v>0</v>
      </c>
      <c r="F475" s="3">
        <v>0</v>
      </c>
      <c r="G475" s="3">
        <v>0</v>
      </c>
      <c r="H475" s="3">
        <v>0</v>
      </c>
      <c r="I475" s="3">
        <v>1.2054571203566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0.74430704853039997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6.1735637048559999</v>
      </c>
      <c r="AD475" s="3">
        <v>0</v>
      </c>
      <c r="AE475" s="3">
        <v>0</v>
      </c>
      <c r="AF475" s="3">
        <v>0</v>
      </c>
      <c r="AG475" s="3">
        <v>3.6668062163147002</v>
      </c>
      <c r="AH475" s="3">
        <v>0</v>
      </c>
      <c r="AI475" s="3">
        <v>0</v>
      </c>
      <c r="AJ475" s="3">
        <v>0</v>
      </c>
      <c r="AK475" s="3">
        <v>-6.2303635585821997</v>
      </c>
      <c r="AL475" s="3">
        <v>0</v>
      </c>
      <c r="AM475" s="3">
        <v>0</v>
      </c>
      <c r="AN475" s="3">
        <v>0</v>
      </c>
      <c r="AO475" s="3">
        <v>1.7522479775129001</v>
      </c>
      <c r="AP475" s="3">
        <v>0</v>
      </c>
      <c r="AQ475" s="3">
        <v>0</v>
      </c>
      <c r="AR475" s="3">
        <v>0</v>
      </c>
      <c r="AS475" s="3">
        <v>-0.5340779850249</v>
      </c>
      <c r="AT475" s="3">
        <v>0</v>
      </c>
      <c r="AU475" s="3">
        <v>0</v>
      </c>
      <c r="AV475" s="3">
        <v>0</v>
      </c>
      <c r="AW475" s="3">
        <v>0</v>
      </c>
    </row>
    <row r="476" spans="1:49" s="13" customFormat="1">
      <c r="A476">
        <v>2</v>
      </c>
      <c r="B476" t="s">
        <v>398</v>
      </c>
      <c r="C476">
        <v>1004</v>
      </c>
      <c r="D476" t="s">
        <v>781</v>
      </c>
      <c r="E476" s="3">
        <v>0.71993825998149996</v>
      </c>
      <c r="F476" s="3">
        <v>0.16393778423399999</v>
      </c>
      <c r="G476" s="3">
        <v>7.6418077830000002E-4</v>
      </c>
      <c r="H476" s="3">
        <v>0</v>
      </c>
      <c r="I476" s="3">
        <v>-0.97909529852639998</v>
      </c>
      <c r="J476" s="3">
        <v>0</v>
      </c>
      <c r="K476" s="3">
        <v>0</v>
      </c>
      <c r="L476" s="3">
        <v>0</v>
      </c>
      <c r="M476" s="3">
        <v>0.40197212841480001</v>
      </c>
      <c r="N476" s="3">
        <v>0</v>
      </c>
      <c r="O476" s="3">
        <v>0</v>
      </c>
      <c r="P476" s="3">
        <v>0</v>
      </c>
      <c r="Q476" s="3">
        <v>-0.26699005816619997</v>
      </c>
      <c r="R476" s="3">
        <v>0.21892668192619999</v>
      </c>
      <c r="S476" s="3">
        <v>0.1832322983254</v>
      </c>
      <c r="T476" s="3">
        <v>0</v>
      </c>
      <c r="U476" s="3">
        <v>1.0961245957426999</v>
      </c>
      <c r="V476" s="3">
        <v>0</v>
      </c>
      <c r="W476" s="3">
        <v>0</v>
      </c>
      <c r="X476" s="3">
        <v>0</v>
      </c>
      <c r="Y476" s="3">
        <v>0.10786861700689999</v>
      </c>
      <c r="Z476" s="3">
        <v>0</v>
      </c>
      <c r="AA476" s="3">
        <v>0</v>
      </c>
      <c r="AB476" s="3">
        <v>0</v>
      </c>
      <c r="AC476" s="3">
        <v>1.8266507100956999</v>
      </c>
      <c r="AD476" s="3">
        <v>0.1635825182499</v>
      </c>
      <c r="AE476" s="3">
        <v>0.4229569382958</v>
      </c>
      <c r="AF476" s="3">
        <v>0</v>
      </c>
      <c r="AG476" s="3">
        <v>0.25827121626369998</v>
      </c>
      <c r="AH476" s="3">
        <v>0</v>
      </c>
      <c r="AI476" s="3">
        <v>0</v>
      </c>
      <c r="AJ476" s="3">
        <v>0</v>
      </c>
      <c r="AK476" s="3">
        <v>0.70569558495910001</v>
      </c>
      <c r="AL476" s="3">
        <v>0</v>
      </c>
      <c r="AM476" s="3">
        <v>0</v>
      </c>
      <c r="AN476" s="3">
        <v>0</v>
      </c>
      <c r="AO476" s="3">
        <v>-1.85231030499E-2</v>
      </c>
      <c r="AP476" s="3">
        <v>0.27915595627380002</v>
      </c>
      <c r="AQ476" s="3">
        <v>-0.100876927344</v>
      </c>
      <c r="AR476" s="3">
        <v>0</v>
      </c>
      <c r="AS476" s="3">
        <v>0.1505205686345</v>
      </c>
      <c r="AT476" s="3">
        <v>0</v>
      </c>
      <c r="AU476" s="3">
        <v>0</v>
      </c>
      <c r="AV476" s="3">
        <v>0</v>
      </c>
      <c r="AW476" s="3">
        <v>0.02</v>
      </c>
    </row>
    <row r="477" spans="1:49" s="13" customFormat="1">
      <c r="A477">
        <v>3</v>
      </c>
      <c r="B477" t="s">
        <v>400</v>
      </c>
      <c r="C477">
        <v>100401</v>
      </c>
      <c r="D477" t="s">
        <v>781</v>
      </c>
      <c r="E477" s="3">
        <v>0.71993825998149996</v>
      </c>
      <c r="F477" s="3">
        <v>0.16393778423399999</v>
      </c>
      <c r="G477" s="3">
        <v>7.6418077830000002E-4</v>
      </c>
      <c r="H477" s="3">
        <v>0</v>
      </c>
      <c r="I477" s="3">
        <v>-0.97909529852639998</v>
      </c>
      <c r="J477" s="3">
        <v>0</v>
      </c>
      <c r="K477" s="3">
        <v>0</v>
      </c>
      <c r="L477" s="3">
        <v>0</v>
      </c>
      <c r="M477" s="3">
        <v>0.40197212841480001</v>
      </c>
      <c r="N477" s="3">
        <v>0</v>
      </c>
      <c r="O477" s="3">
        <v>0</v>
      </c>
      <c r="P477" s="3">
        <v>0</v>
      </c>
      <c r="Q477" s="3">
        <v>-0.26699005816619997</v>
      </c>
      <c r="R477" s="3">
        <v>0.21892668192619999</v>
      </c>
      <c r="S477" s="3">
        <v>0.1832322983254</v>
      </c>
      <c r="T477" s="3">
        <v>0</v>
      </c>
      <c r="U477" s="3">
        <v>1.0961245957426999</v>
      </c>
      <c r="V477" s="3">
        <v>0</v>
      </c>
      <c r="W477" s="3">
        <v>0</v>
      </c>
      <c r="X477" s="3">
        <v>0</v>
      </c>
      <c r="Y477" s="3">
        <v>0.10786861700689999</v>
      </c>
      <c r="Z477" s="3">
        <v>0</v>
      </c>
      <c r="AA477" s="3">
        <v>0</v>
      </c>
      <c r="AB477" s="3">
        <v>0</v>
      </c>
      <c r="AC477" s="3">
        <v>1.8266507100956999</v>
      </c>
      <c r="AD477" s="3">
        <v>0.1635825182499</v>
      </c>
      <c r="AE477" s="3">
        <v>0.4229569382958</v>
      </c>
      <c r="AF477" s="3">
        <v>0</v>
      </c>
      <c r="AG477" s="3">
        <v>0.25827121626369998</v>
      </c>
      <c r="AH477" s="3">
        <v>0</v>
      </c>
      <c r="AI477" s="3">
        <v>0</v>
      </c>
      <c r="AJ477" s="3">
        <v>0</v>
      </c>
      <c r="AK477" s="3">
        <v>0.70569558495910001</v>
      </c>
      <c r="AL477" s="3">
        <v>0</v>
      </c>
      <c r="AM477" s="3">
        <v>0</v>
      </c>
      <c r="AN477" s="3">
        <v>0</v>
      </c>
      <c r="AO477" s="3">
        <v>-1.85231030499E-2</v>
      </c>
      <c r="AP477" s="3">
        <v>0.27915595627380002</v>
      </c>
      <c r="AQ477" s="3">
        <v>-0.100876927344</v>
      </c>
      <c r="AR477" s="3">
        <v>0</v>
      </c>
      <c r="AS477" s="3">
        <v>0.1505205686345</v>
      </c>
      <c r="AT477" s="3">
        <v>0</v>
      </c>
      <c r="AU477" s="3">
        <v>0</v>
      </c>
      <c r="AV477" s="3">
        <v>0</v>
      </c>
      <c r="AW477" s="3">
        <v>0.02</v>
      </c>
    </row>
    <row r="478" spans="1:49" s="13" customFormat="1">
      <c r="A478">
        <v>4</v>
      </c>
      <c r="B478" t="s">
        <v>402</v>
      </c>
      <c r="C478">
        <v>10040101</v>
      </c>
      <c r="D478" t="s">
        <v>781</v>
      </c>
      <c r="E478" s="3">
        <v>0.71993825998149996</v>
      </c>
      <c r="F478" s="3">
        <v>0.16393778423399999</v>
      </c>
      <c r="G478" s="3">
        <v>7.6418077830000002E-4</v>
      </c>
      <c r="H478" s="3">
        <v>0</v>
      </c>
      <c r="I478" s="3">
        <v>-0.97909529852639998</v>
      </c>
      <c r="J478" s="3">
        <v>0</v>
      </c>
      <c r="K478" s="3">
        <v>0</v>
      </c>
      <c r="L478" s="3">
        <v>0</v>
      </c>
      <c r="M478" s="3">
        <v>0.40197212841480001</v>
      </c>
      <c r="N478" s="3">
        <v>0</v>
      </c>
      <c r="O478" s="3">
        <v>0</v>
      </c>
      <c r="P478" s="3">
        <v>0</v>
      </c>
      <c r="Q478" s="3">
        <v>-0.26699005816619997</v>
      </c>
      <c r="R478" s="3">
        <v>0.21892668192619999</v>
      </c>
      <c r="S478" s="3">
        <v>0.1832322983254</v>
      </c>
      <c r="T478" s="3">
        <v>0</v>
      </c>
      <c r="U478" s="3">
        <v>1.0961245957426999</v>
      </c>
      <c r="V478" s="3">
        <v>0</v>
      </c>
      <c r="W478" s="3">
        <v>0</v>
      </c>
      <c r="X478" s="3">
        <v>0</v>
      </c>
      <c r="Y478" s="3">
        <v>0.10786861700689999</v>
      </c>
      <c r="Z478" s="3">
        <v>0</v>
      </c>
      <c r="AA478" s="3">
        <v>0</v>
      </c>
      <c r="AB478" s="3">
        <v>0</v>
      </c>
      <c r="AC478" s="3">
        <v>1.8266507100956999</v>
      </c>
      <c r="AD478" s="3">
        <v>0.1635825182499</v>
      </c>
      <c r="AE478" s="3">
        <v>0.4229569382958</v>
      </c>
      <c r="AF478" s="3">
        <v>0</v>
      </c>
      <c r="AG478" s="3">
        <v>0.25827121626369998</v>
      </c>
      <c r="AH478" s="3">
        <v>0</v>
      </c>
      <c r="AI478" s="3">
        <v>0</v>
      </c>
      <c r="AJ478" s="3">
        <v>0</v>
      </c>
      <c r="AK478" s="3">
        <v>0.70569558495910001</v>
      </c>
      <c r="AL478" s="3">
        <v>0</v>
      </c>
      <c r="AM478" s="3">
        <v>0</v>
      </c>
      <c r="AN478" s="3">
        <v>0</v>
      </c>
      <c r="AO478" s="3">
        <v>-1.85231030499E-2</v>
      </c>
      <c r="AP478" s="3">
        <v>0.27915595627380002</v>
      </c>
      <c r="AQ478" s="3">
        <v>-0.100876927344</v>
      </c>
      <c r="AR478" s="3">
        <v>0</v>
      </c>
      <c r="AS478" s="3">
        <v>0.1505205686345</v>
      </c>
      <c r="AT478" s="3">
        <v>0</v>
      </c>
      <c r="AU478" s="3">
        <v>0</v>
      </c>
      <c r="AV478" s="3">
        <v>0</v>
      </c>
      <c r="AW478" s="3">
        <v>0.02</v>
      </c>
    </row>
    <row r="479" spans="1:49" s="13" customFormat="1">
      <c r="A479">
        <v>5</v>
      </c>
      <c r="B479" t="s">
        <v>404</v>
      </c>
      <c r="C479">
        <v>1004010101</v>
      </c>
      <c r="D479" t="s">
        <v>781</v>
      </c>
      <c r="E479" s="3">
        <v>0.71993825998149996</v>
      </c>
      <c r="F479" s="3">
        <v>0.16393778423399999</v>
      </c>
      <c r="G479" s="3">
        <v>7.6418077830000002E-4</v>
      </c>
      <c r="H479" s="3">
        <v>0</v>
      </c>
      <c r="I479" s="3">
        <v>-0.97909529852639998</v>
      </c>
      <c r="J479" s="3">
        <v>0</v>
      </c>
      <c r="K479" s="3">
        <v>0</v>
      </c>
      <c r="L479" s="3">
        <v>0</v>
      </c>
      <c r="M479" s="3">
        <v>0.40197212841480001</v>
      </c>
      <c r="N479" s="3">
        <v>0</v>
      </c>
      <c r="O479" s="3">
        <v>0</v>
      </c>
      <c r="P479" s="3">
        <v>0</v>
      </c>
      <c r="Q479" s="3">
        <v>-0.26699005816619997</v>
      </c>
      <c r="R479" s="3">
        <v>0.21892668192619999</v>
      </c>
      <c r="S479" s="3">
        <v>0.1832322983254</v>
      </c>
      <c r="T479" s="3">
        <v>0</v>
      </c>
      <c r="U479" s="3">
        <v>1.0961245957426999</v>
      </c>
      <c r="V479" s="3">
        <v>0</v>
      </c>
      <c r="W479" s="3">
        <v>0</v>
      </c>
      <c r="X479" s="3">
        <v>0</v>
      </c>
      <c r="Y479" s="3">
        <v>0.10786861700689999</v>
      </c>
      <c r="Z479" s="3">
        <v>0</v>
      </c>
      <c r="AA479" s="3">
        <v>0</v>
      </c>
      <c r="AB479" s="3">
        <v>0</v>
      </c>
      <c r="AC479" s="3">
        <v>1.8266507100956999</v>
      </c>
      <c r="AD479" s="3">
        <v>0.1635825182499</v>
      </c>
      <c r="AE479" s="3">
        <v>0.4229569382958</v>
      </c>
      <c r="AF479" s="3">
        <v>0</v>
      </c>
      <c r="AG479" s="3">
        <v>0.25827121626369998</v>
      </c>
      <c r="AH479" s="3">
        <v>0</v>
      </c>
      <c r="AI479" s="3">
        <v>0</v>
      </c>
      <c r="AJ479" s="3">
        <v>0</v>
      </c>
      <c r="AK479" s="3">
        <v>0.70569558495910001</v>
      </c>
      <c r="AL479" s="3">
        <v>0</v>
      </c>
      <c r="AM479" s="3">
        <v>0</v>
      </c>
      <c r="AN479" s="3">
        <v>0</v>
      </c>
      <c r="AO479" s="3">
        <v>-1.85231030499E-2</v>
      </c>
      <c r="AP479" s="3">
        <v>0.27915595627380002</v>
      </c>
      <c r="AQ479" s="3">
        <v>-0.100876927344</v>
      </c>
      <c r="AR479" s="3">
        <v>0</v>
      </c>
      <c r="AS479" s="3">
        <v>0.1505205686345</v>
      </c>
      <c r="AT479" s="3">
        <v>0</v>
      </c>
      <c r="AU479" s="3">
        <v>0</v>
      </c>
      <c r="AV479" s="3">
        <v>0</v>
      </c>
      <c r="AW479" s="3">
        <v>0.02</v>
      </c>
    </row>
    <row r="480" spans="1:49" s="13" customFormat="1">
      <c r="A480">
        <v>2</v>
      </c>
      <c r="B480" t="s">
        <v>398</v>
      </c>
      <c r="C480">
        <v>1005</v>
      </c>
      <c r="D480" t="s">
        <v>782</v>
      </c>
      <c r="E480" s="3">
        <v>0.25856203832989999</v>
      </c>
      <c r="F480" s="3">
        <v>1.5779589356267001</v>
      </c>
      <c r="G480" s="3">
        <v>0</v>
      </c>
      <c r="H480" s="3">
        <v>0.83198296181959996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0.23613419218080001</v>
      </c>
      <c r="R480" s="3">
        <v>-2.6202770197799999E-2</v>
      </c>
      <c r="S480" s="3">
        <v>0</v>
      </c>
      <c r="T480" s="3">
        <v>5.1327655133962002</v>
      </c>
      <c r="U480" s="3">
        <v>-3.0146640902409998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-0.92538588007879996</v>
      </c>
      <c r="AC480" s="3">
        <v>-1.0822836384431</v>
      </c>
      <c r="AD480" s="3">
        <v>-2.0371297538449</v>
      </c>
      <c r="AE480" s="3">
        <v>0</v>
      </c>
      <c r="AF480" s="3">
        <v>1.3295771727515</v>
      </c>
      <c r="AG480" s="3">
        <v>9.4132746412300003E-2</v>
      </c>
      <c r="AH480" s="3">
        <v>0</v>
      </c>
      <c r="AI480" s="3">
        <v>2.3812776919600001E-2</v>
      </c>
      <c r="AJ480" s="3">
        <v>2.1542192246999999E-2</v>
      </c>
      <c r="AK480" s="3">
        <v>1.253688031085</v>
      </c>
      <c r="AL480" s="3">
        <v>0</v>
      </c>
      <c r="AM480" s="3">
        <v>-2.4557682883005998</v>
      </c>
      <c r="AN480" s="3">
        <v>0</v>
      </c>
      <c r="AO480" s="3">
        <v>-2.5537145145392999</v>
      </c>
      <c r="AP480" s="3">
        <v>2.8367181605247</v>
      </c>
      <c r="AQ480" s="3">
        <v>-2.33684459952E-2</v>
      </c>
      <c r="AR480" s="3">
        <v>0</v>
      </c>
      <c r="AS480" s="3">
        <v>-0.2120304395267</v>
      </c>
      <c r="AT480" s="3">
        <v>-3.8039430520152999</v>
      </c>
      <c r="AU480" s="3">
        <v>0.67311342401480001</v>
      </c>
      <c r="AV480" s="3">
        <v>-1.2207910067104999</v>
      </c>
      <c r="AW480" s="3">
        <v>2.52</v>
      </c>
    </row>
    <row r="481" spans="1:49" s="13" customFormat="1">
      <c r="A481">
        <v>3</v>
      </c>
      <c r="B481" t="s">
        <v>400</v>
      </c>
      <c r="C481">
        <v>100501</v>
      </c>
      <c r="D481" t="s">
        <v>782</v>
      </c>
      <c r="E481" s="3">
        <v>0.25856203832989999</v>
      </c>
      <c r="F481" s="3">
        <v>1.5779589356267001</v>
      </c>
      <c r="G481" s="3">
        <v>0</v>
      </c>
      <c r="H481" s="3">
        <v>0.83198296181959996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0.23613419218080001</v>
      </c>
      <c r="R481" s="3">
        <v>-2.6202770197799999E-2</v>
      </c>
      <c r="S481" s="3">
        <v>0</v>
      </c>
      <c r="T481" s="3">
        <v>5.1327655133962002</v>
      </c>
      <c r="U481" s="3">
        <v>-3.0146640902409998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-0.92538588007879996</v>
      </c>
      <c r="AC481" s="3">
        <v>-1.0822836384431</v>
      </c>
      <c r="AD481" s="3">
        <v>-2.0371297538449</v>
      </c>
      <c r="AE481" s="3">
        <v>0</v>
      </c>
      <c r="AF481" s="3">
        <v>1.3295771727515</v>
      </c>
      <c r="AG481" s="3">
        <v>9.4132746412300003E-2</v>
      </c>
      <c r="AH481" s="3">
        <v>0</v>
      </c>
      <c r="AI481" s="3">
        <v>2.3812776919600001E-2</v>
      </c>
      <c r="AJ481" s="3">
        <v>2.1542192246999999E-2</v>
      </c>
      <c r="AK481" s="3">
        <v>1.253688031085</v>
      </c>
      <c r="AL481" s="3">
        <v>0</v>
      </c>
      <c r="AM481" s="3">
        <v>-2.4557682883005998</v>
      </c>
      <c r="AN481" s="3">
        <v>0</v>
      </c>
      <c r="AO481" s="3">
        <v>-2.5537145145392999</v>
      </c>
      <c r="AP481" s="3">
        <v>2.8367181605247</v>
      </c>
      <c r="AQ481" s="3">
        <v>-2.33684459952E-2</v>
      </c>
      <c r="AR481" s="3">
        <v>0</v>
      </c>
      <c r="AS481" s="3">
        <v>-0.2120304395267</v>
      </c>
      <c r="AT481" s="3">
        <v>-3.8039430520152999</v>
      </c>
      <c r="AU481" s="3">
        <v>0.67311342401480001</v>
      </c>
      <c r="AV481" s="3">
        <v>-1.2207910067104999</v>
      </c>
      <c r="AW481" s="3">
        <v>2.52</v>
      </c>
    </row>
    <row r="482" spans="1:49" s="13" customFormat="1">
      <c r="A482">
        <v>4</v>
      </c>
      <c r="B482" t="s">
        <v>402</v>
      </c>
      <c r="C482">
        <v>10050101</v>
      </c>
      <c r="D482" t="s">
        <v>782</v>
      </c>
      <c r="E482" s="3">
        <v>0.25856203832989999</v>
      </c>
      <c r="F482" s="3">
        <v>1.5779589356267001</v>
      </c>
      <c r="G482" s="3">
        <v>0</v>
      </c>
      <c r="H482" s="3">
        <v>0.83198296181959996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0.23613419218080001</v>
      </c>
      <c r="R482" s="3">
        <v>-2.6202770197799999E-2</v>
      </c>
      <c r="S482" s="3">
        <v>0</v>
      </c>
      <c r="T482" s="3">
        <v>5.1327655133962002</v>
      </c>
      <c r="U482" s="3">
        <v>-3.0146640902409998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-0.92538588007879996</v>
      </c>
      <c r="AC482" s="3">
        <v>-1.0822836384431</v>
      </c>
      <c r="AD482" s="3">
        <v>-2.0371297538449</v>
      </c>
      <c r="AE482" s="3">
        <v>0</v>
      </c>
      <c r="AF482" s="3">
        <v>1.3295771727515</v>
      </c>
      <c r="AG482" s="3">
        <v>9.4132746412300003E-2</v>
      </c>
      <c r="AH482" s="3">
        <v>0</v>
      </c>
      <c r="AI482" s="3">
        <v>2.3812776919600001E-2</v>
      </c>
      <c r="AJ482" s="3">
        <v>2.1542192246999999E-2</v>
      </c>
      <c r="AK482" s="3">
        <v>1.253688031085</v>
      </c>
      <c r="AL482" s="3">
        <v>0</v>
      </c>
      <c r="AM482" s="3">
        <v>-2.4557682883005998</v>
      </c>
      <c r="AN482" s="3">
        <v>0</v>
      </c>
      <c r="AO482" s="3">
        <v>-2.5537145145392999</v>
      </c>
      <c r="AP482" s="3">
        <v>2.8367181605247</v>
      </c>
      <c r="AQ482" s="3">
        <v>-2.33684459952E-2</v>
      </c>
      <c r="AR482" s="3">
        <v>0</v>
      </c>
      <c r="AS482" s="3">
        <v>-0.2120304395267</v>
      </c>
      <c r="AT482" s="3">
        <v>-3.8039430520152999</v>
      </c>
      <c r="AU482" s="3">
        <v>0.67311342401480001</v>
      </c>
      <c r="AV482" s="3">
        <v>-1.2207910067104999</v>
      </c>
      <c r="AW482" s="3">
        <v>2.52</v>
      </c>
    </row>
    <row r="483" spans="1:49" s="13" customFormat="1">
      <c r="A483">
        <v>5</v>
      </c>
      <c r="B483" t="s">
        <v>404</v>
      </c>
      <c r="C483">
        <v>1005010101</v>
      </c>
      <c r="D483" t="s">
        <v>783</v>
      </c>
      <c r="E483" s="3">
        <v>0.25856203832989999</v>
      </c>
      <c r="F483" s="3">
        <v>1.5779589356267001</v>
      </c>
      <c r="G483" s="3">
        <v>0</v>
      </c>
      <c r="H483" s="3">
        <v>0.83198296181959996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0.23613419218080001</v>
      </c>
      <c r="R483" s="3">
        <v>-2.6202770197799999E-2</v>
      </c>
      <c r="S483" s="3">
        <v>0</v>
      </c>
      <c r="T483" s="3">
        <v>5.1327655133962002</v>
      </c>
      <c r="U483" s="3">
        <v>-3.0146640902409998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-0.92538588007879996</v>
      </c>
      <c r="AC483" s="3">
        <v>-1.0822836384431</v>
      </c>
      <c r="AD483" s="3">
        <v>-2.0371297538449</v>
      </c>
      <c r="AE483" s="3">
        <v>0</v>
      </c>
      <c r="AF483" s="3">
        <v>1.3295771727515</v>
      </c>
      <c r="AG483" s="3">
        <v>9.4132746412300003E-2</v>
      </c>
      <c r="AH483" s="3">
        <v>0</v>
      </c>
      <c r="AI483" s="3">
        <v>2.3812776919600001E-2</v>
      </c>
      <c r="AJ483" s="3">
        <v>2.1542192246999999E-2</v>
      </c>
      <c r="AK483" s="3">
        <v>1.253688031085</v>
      </c>
      <c r="AL483" s="3">
        <v>0</v>
      </c>
      <c r="AM483" s="3">
        <v>-2.4557682883005998</v>
      </c>
      <c r="AN483" s="3">
        <v>0</v>
      </c>
      <c r="AO483" s="3">
        <v>-2.5537145145392999</v>
      </c>
      <c r="AP483" s="3">
        <v>2.8367181605247</v>
      </c>
      <c r="AQ483" s="3">
        <v>-2.33684459952E-2</v>
      </c>
      <c r="AR483" s="3">
        <v>0</v>
      </c>
      <c r="AS483" s="3">
        <v>-0.2120304395267</v>
      </c>
      <c r="AT483" s="3">
        <v>-3.8039430520152999</v>
      </c>
      <c r="AU483" s="3">
        <v>0.67311342401480001</v>
      </c>
      <c r="AV483" s="3">
        <v>-1.2207910067104999</v>
      </c>
      <c r="AW483" s="3">
        <v>2.52</v>
      </c>
    </row>
    <row r="484" spans="1:49" s="13" customFormat="1">
      <c r="A484">
        <v>1</v>
      </c>
      <c r="B484" t="s">
        <v>396</v>
      </c>
      <c r="C484">
        <v>11</v>
      </c>
      <c r="D484" t="s">
        <v>784</v>
      </c>
      <c r="E484" s="3">
        <v>0.1306917709306</v>
      </c>
      <c r="F484" s="3">
        <v>-1.95729401838E-2</v>
      </c>
      <c r="G484" s="3">
        <v>0.22541872141130001</v>
      </c>
      <c r="H484" s="3">
        <v>0.1471005887321</v>
      </c>
      <c r="I484" s="3">
        <v>1.3785212031200001E-2</v>
      </c>
      <c r="J484" s="3">
        <v>-4.7471806605900002E-2</v>
      </c>
      <c r="K484" s="3">
        <v>0.53535669731799995</v>
      </c>
      <c r="L484" s="3">
        <v>0.35302712472550002</v>
      </c>
      <c r="M484" s="3">
        <v>0.11406088233099999</v>
      </c>
      <c r="N484" s="3">
        <v>0.1756078409479</v>
      </c>
      <c r="O484" s="3">
        <v>0.60681433868169998</v>
      </c>
      <c r="P484" s="3">
        <v>0.97436114593940004</v>
      </c>
      <c r="Q484" s="3">
        <v>0.51302640868619998</v>
      </c>
      <c r="R484" s="3">
        <v>0.86740173597040005</v>
      </c>
      <c r="S484" s="3">
        <v>0.45563160760600002</v>
      </c>
      <c r="T484" s="3">
        <v>0.55899924066369999</v>
      </c>
      <c r="U484" s="3">
        <v>0.56583482744040003</v>
      </c>
      <c r="V484" s="3">
        <v>0.78082011412160002</v>
      </c>
      <c r="W484" s="3">
        <v>0.75795339246960003</v>
      </c>
      <c r="X484" s="3">
        <v>0.85870914828129996</v>
      </c>
      <c r="Y484" s="3">
        <v>0.41605991294520001</v>
      </c>
      <c r="Z484" s="3">
        <v>0.4203318304757</v>
      </c>
      <c r="AA484" s="3">
        <v>0.83037839953629999</v>
      </c>
      <c r="AB484" s="3">
        <v>0.63409386902450005</v>
      </c>
      <c r="AC484" s="3">
        <v>0.83418961882169995</v>
      </c>
      <c r="AD484" s="3">
        <v>0.44005480790219997</v>
      </c>
      <c r="AE484" s="3">
        <v>-3.11016649261E-2</v>
      </c>
      <c r="AF484" s="3">
        <v>0.20795854481779999</v>
      </c>
      <c r="AG484" s="3">
        <v>5.0587239681100002E-2</v>
      </c>
      <c r="AH484" s="3">
        <v>-2.5364784914600001E-2</v>
      </c>
      <c r="AI484" s="3">
        <v>-3.5099399020300001E-2</v>
      </c>
      <c r="AJ484" s="3">
        <v>-8.6033385459499997E-2</v>
      </c>
      <c r="AK484" s="3">
        <v>0.2338718331073</v>
      </c>
      <c r="AL484" s="3">
        <v>0.2699901283169</v>
      </c>
      <c r="AM484" s="3">
        <v>-5.08412858344E-2</v>
      </c>
      <c r="AN484" s="3">
        <v>0.30487177972590002</v>
      </c>
      <c r="AO484" s="3">
        <v>0.39444505064789998</v>
      </c>
      <c r="AP484" s="3">
        <v>0.1837586837105</v>
      </c>
      <c r="AQ484" s="3">
        <v>0.27620088157439998</v>
      </c>
      <c r="AR484" s="3">
        <v>0.2331386568744</v>
      </c>
      <c r="AS484" s="3">
        <v>0.1142399020411</v>
      </c>
      <c r="AT484" s="3">
        <v>9.6840935976700002E-2</v>
      </c>
      <c r="AU484" s="3">
        <v>0.21825517924060001</v>
      </c>
      <c r="AV484" s="3">
        <v>0.37935510016730001</v>
      </c>
      <c r="AW484" s="3">
        <v>0.28000000000000003</v>
      </c>
    </row>
    <row r="485" spans="1:49" s="13" customFormat="1">
      <c r="A485">
        <v>2</v>
      </c>
      <c r="B485" t="s">
        <v>398</v>
      </c>
      <c r="C485">
        <v>1101</v>
      </c>
      <c r="D485" t="s">
        <v>785</v>
      </c>
      <c r="E485" s="3">
        <v>8.8624063399100006E-2</v>
      </c>
      <c r="F485" s="3">
        <v>0.1268660788605</v>
      </c>
      <c r="G485" s="3">
        <v>0.11226844720570001</v>
      </c>
      <c r="H485" s="3">
        <v>0.1527559602469</v>
      </c>
      <c r="I485" s="3">
        <v>0.1697350637051</v>
      </c>
      <c r="J485" s="3">
        <v>-2.4135256961700002E-2</v>
      </c>
      <c r="K485" s="3">
        <v>0.50286939521340002</v>
      </c>
      <c r="L485" s="3">
        <v>0.37221766693120001</v>
      </c>
      <c r="M485" s="3">
        <v>0.17695926580829999</v>
      </c>
      <c r="N485" s="3">
        <v>0.18156257794280001</v>
      </c>
      <c r="O485" s="3">
        <v>0.36966413646230001</v>
      </c>
      <c r="P485" s="3">
        <v>0.8700278383333</v>
      </c>
      <c r="Q485" s="3">
        <v>0.49922310910200002</v>
      </c>
      <c r="R485" s="3">
        <v>0.97966884366109996</v>
      </c>
      <c r="S485" s="3">
        <v>0.52075070927839995</v>
      </c>
      <c r="T485" s="3">
        <v>0.8318178016619</v>
      </c>
      <c r="U485" s="3">
        <v>0.54311788983840004</v>
      </c>
      <c r="V485" s="3">
        <v>0.76550849438879998</v>
      </c>
      <c r="W485" s="3">
        <v>0.82356725177309997</v>
      </c>
      <c r="X485" s="3">
        <v>0.89990229357670004</v>
      </c>
      <c r="Y485" s="3">
        <v>0.45594992987139998</v>
      </c>
      <c r="Z485" s="3">
        <v>0.48921038347410001</v>
      </c>
      <c r="AA485" s="3">
        <v>0.81029127789809996</v>
      </c>
      <c r="AB485" s="3">
        <v>0.49909929700450001</v>
      </c>
      <c r="AC485" s="3">
        <v>0.82997848419880005</v>
      </c>
      <c r="AD485" s="3">
        <v>0.52197052404300004</v>
      </c>
      <c r="AE485" s="3">
        <v>9.1631106162999992E-3</v>
      </c>
      <c r="AF485" s="3">
        <v>0.28312263519359998</v>
      </c>
      <c r="AG485" s="3">
        <v>4.6434175276499998E-2</v>
      </c>
      <c r="AH485" s="3">
        <v>4.8178416023999998E-2</v>
      </c>
      <c r="AI485" s="3">
        <v>-4.3044031271899999E-2</v>
      </c>
      <c r="AJ485" s="3">
        <v>-5.4707235983000001E-2</v>
      </c>
      <c r="AK485" s="3">
        <v>0.30894943144909998</v>
      </c>
      <c r="AL485" s="3">
        <v>0.2723079837188</v>
      </c>
      <c r="AM485" s="3">
        <v>-0.1680575034515</v>
      </c>
      <c r="AN485" s="3">
        <v>0.26209559470869997</v>
      </c>
      <c r="AO485" s="3">
        <v>0.35921813294779997</v>
      </c>
      <c r="AP485" s="3">
        <v>0.20905350342369999</v>
      </c>
      <c r="AQ485" s="3">
        <v>0.30511200285860002</v>
      </c>
      <c r="AR485" s="3">
        <v>0.3631989822342</v>
      </c>
      <c r="AS485" s="3">
        <v>0.1279067502855</v>
      </c>
      <c r="AT485" s="3">
        <v>5.3255477065499997E-2</v>
      </c>
      <c r="AU485" s="3">
        <v>0.24634898764310001</v>
      </c>
      <c r="AV485" s="3">
        <v>0.50897999471569999</v>
      </c>
      <c r="AW485" s="3">
        <v>0.32</v>
      </c>
    </row>
    <row r="486" spans="1:49" s="13" customFormat="1">
      <c r="A486">
        <v>3</v>
      </c>
      <c r="B486" t="s">
        <v>400</v>
      </c>
      <c r="C486">
        <v>110101</v>
      </c>
      <c r="D486" t="s">
        <v>785</v>
      </c>
      <c r="E486" s="3">
        <v>8.8624063399100006E-2</v>
      </c>
      <c r="F486" s="3">
        <v>0.1268660788605</v>
      </c>
      <c r="G486" s="3">
        <v>0.11226844720570001</v>
      </c>
      <c r="H486" s="3">
        <v>0.1527559602469</v>
      </c>
      <c r="I486" s="3">
        <v>0.1697350637051</v>
      </c>
      <c r="J486" s="3">
        <v>-2.4135256961700002E-2</v>
      </c>
      <c r="K486" s="3">
        <v>0.50286939521340002</v>
      </c>
      <c r="L486" s="3">
        <v>0.37221766693120001</v>
      </c>
      <c r="M486" s="3">
        <v>0.17695926580829999</v>
      </c>
      <c r="N486" s="3">
        <v>0.18156257794280001</v>
      </c>
      <c r="O486" s="3">
        <v>0.36966413646230001</v>
      </c>
      <c r="P486" s="3">
        <v>0.8700278383333</v>
      </c>
      <c r="Q486" s="3">
        <v>0.49922310910200002</v>
      </c>
      <c r="R486" s="3">
        <v>0.97966884366109996</v>
      </c>
      <c r="S486" s="3">
        <v>0.52075070927839995</v>
      </c>
      <c r="T486" s="3">
        <v>0.8318178016619</v>
      </c>
      <c r="U486" s="3">
        <v>0.54311788983840004</v>
      </c>
      <c r="V486" s="3">
        <v>0.76550849438879998</v>
      </c>
      <c r="W486" s="3">
        <v>0.82356725177309997</v>
      </c>
      <c r="X486" s="3">
        <v>0.89990229357670004</v>
      </c>
      <c r="Y486" s="3">
        <v>0.45594992987139998</v>
      </c>
      <c r="Z486" s="3">
        <v>0.48921038347410001</v>
      </c>
      <c r="AA486" s="3">
        <v>0.81029127789809996</v>
      </c>
      <c r="AB486" s="3">
        <v>0.49909929700450001</v>
      </c>
      <c r="AC486" s="3">
        <v>0.82997848419880005</v>
      </c>
      <c r="AD486" s="3">
        <v>0.52197052404300004</v>
      </c>
      <c r="AE486" s="3">
        <v>9.1631106162999992E-3</v>
      </c>
      <c r="AF486" s="3">
        <v>0.28312263519359998</v>
      </c>
      <c r="AG486" s="3">
        <v>4.6434175276499998E-2</v>
      </c>
      <c r="AH486" s="3">
        <v>4.8178416023999998E-2</v>
      </c>
      <c r="AI486" s="3">
        <v>-4.3044031271899999E-2</v>
      </c>
      <c r="AJ486" s="3">
        <v>-5.4707235983000001E-2</v>
      </c>
      <c r="AK486" s="3">
        <v>0.30894943144909998</v>
      </c>
      <c r="AL486" s="3">
        <v>0.2723079837188</v>
      </c>
      <c r="AM486" s="3">
        <v>-0.1680575034515</v>
      </c>
      <c r="AN486" s="3">
        <v>0.26209559470869997</v>
      </c>
      <c r="AO486" s="3">
        <v>0.35921813294779997</v>
      </c>
      <c r="AP486" s="3">
        <v>0.20905350342369999</v>
      </c>
      <c r="AQ486" s="3">
        <v>0.30511200285860002</v>
      </c>
      <c r="AR486" s="3">
        <v>0.3631989822342</v>
      </c>
      <c r="AS486" s="3">
        <v>0.1279067502855</v>
      </c>
      <c r="AT486" s="3">
        <v>5.3255477065499997E-2</v>
      </c>
      <c r="AU486" s="3">
        <v>0.24634898764310001</v>
      </c>
      <c r="AV486" s="3">
        <v>0.50897999471569999</v>
      </c>
      <c r="AW486" s="3">
        <v>0.32</v>
      </c>
    </row>
    <row r="487" spans="1:49" s="13" customFormat="1">
      <c r="A487">
        <v>4</v>
      </c>
      <c r="B487" t="s">
        <v>402</v>
      </c>
      <c r="C487">
        <v>11010101</v>
      </c>
      <c r="D487" t="s">
        <v>785</v>
      </c>
      <c r="E487" s="3">
        <v>8.8624063399100006E-2</v>
      </c>
      <c r="F487" s="3">
        <v>0.1268660788605</v>
      </c>
      <c r="G487" s="3">
        <v>0.11226844720570001</v>
      </c>
      <c r="H487" s="3">
        <v>0.1527559602469</v>
      </c>
      <c r="I487" s="3">
        <v>0.1697350637051</v>
      </c>
      <c r="J487" s="3">
        <v>-2.4135256961700002E-2</v>
      </c>
      <c r="K487" s="3">
        <v>0.50286939521340002</v>
      </c>
      <c r="L487" s="3">
        <v>0.37221766693120001</v>
      </c>
      <c r="M487" s="3">
        <v>0.17695926580829999</v>
      </c>
      <c r="N487" s="3">
        <v>0.18156257794280001</v>
      </c>
      <c r="O487" s="3">
        <v>0.36966413646230001</v>
      </c>
      <c r="P487" s="3">
        <v>0.8700278383333</v>
      </c>
      <c r="Q487" s="3">
        <v>0.49922310910200002</v>
      </c>
      <c r="R487" s="3">
        <v>0.97966884366109996</v>
      </c>
      <c r="S487" s="3">
        <v>0.52075070927839995</v>
      </c>
      <c r="T487" s="3">
        <v>0.8318178016619</v>
      </c>
      <c r="U487" s="3">
        <v>0.54311788983840004</v>
      </c>
      <c r="V487" s="3">
        <v>0.76550849438879998</v>
      </c>
      <c r="W487" s="3">
        <v>0.82356725177309997</v>
      </c>
      <c r="X487" s="3">
        <v>0.89990229357670004</v>
      </c>
      <c r="Y487" s="3">
        <v>0.45594992987139998</v>
      </c>
      <c r="Z487" s="3">
        <v>0.48921038347410001</v>
      </c>
      <c r="AA487" s="3">
        <v>0.81029127789809996</v>
      </c>
      <c r="AB487" s="3">
        <v>0.49909929700450001</v>
      </c>
      <c r="AC487" s="3">
        <v>0.82997848419880005</v>
      </c>
      <c r="AD487" s="3">
        <v>0.52197052404300004</v>
      </c>
      <c r="AE487" s="3">
        <v>9.1631106162999992E-3</v>
      </c>
      <c r="AF487" s="3">
        <v>0.28312263519359998</v>
      </c>
      <c r="AG487" s="3">
        <v>4.6434175276499998E-2</v>
      </c>
      <c r="AH487" s="3">
        <v>4.8178416023999998E-2</v>
      </c>
      <c r="AI487" s="3">
        <v>-4.3044031271899999E-2</v>
      </c>
      <c r="AJ487" s="3">
        <v>-5.4707235983000001E-2</v>
      </c>
      <c r="AK487" s="3">
        <v>0.30894943144909998</v>
      </c>
      <c r="AL487" s="3">
        <v>0.2723079837188</v>
      </c>
      <c r="AM487" s="3">
        <v>-0.1680575034515</v>
      </c>
      <c r="AN487" s="3">
        <v>0.26209559470869997</v>
      </c>
      <c r="AO487" s="3">
        <v>0.35921813294779997</v>
      </c>
      <c r="AP487" s="3">
        <v>0.20905350342369999</v>
      </c>
      <c r="AQ487" s="3">
        <v>0.30511200285860002</v>
      </c>
      <c r="AR487" s="3">
        <v>0.3631989822342</v>
      </c>
      <c r="AS487" s="3">
        <v>0.1279067502855</v>
      </c>
      <c r="AT487" s="3">
        <v>5.3255477065499997E-2</v>
      </c>
      <c r="AU487" s="3">
        <v>0.24634898764310001</v>
      </c>
      <c r="AV487" s="3">
        <v>0.50897999471569999</v>
      </c>
      <c r="AW487" s="3">
        <v>0.32</v>
      </c>
    </row>
    <row r="488" spans="1:49" s="13" customFormat="1">
      <c r="A488">
        <v>5</v>
      </c>
      <c r="B488" t="s">
        <v>404</v>
      </c>
      <c r="C488">
        <v>1101010101</v>
      </c>
      <c r="D488" t="s">
        <v>786</v>
      </c>
      <c r="E488" s="3">
        <v>0.39184534859039999</v>
      </c>
      <c r="F488" s="3">
        <v>0.16980815916049999</v>
      </c>
      <c r="G488" s="3">
        <v>7.6284483737100006E-2</v>
      </c>
      <c r="H488" s="3">
        <v>-1.7330622984000001E-3</v>
      </c>
      <c r="I488" s="3">
        <v>-8.6889284958799995E-2</v>
      </c>
      <c r="J488" s="3">
        <v>-0.46692614547819999</v>
      </c>
      <c r="K488" s="3">
        <v>0.11587726506859999</v>
      </c>
      <c r="L488" s="3">
        <v>0.18664117846450001</v>
      </c>
      <c r="M488" s="3">
        <v>0.31038191933370002</v>
      </c>
      <c r="N488" s="3">
        <v>0</v>
      </c>
      <c r="O488" s="3">
        <v>7.9971393655199993E-2</v>
      </c>
      <c r="P488" s="3">
        <v>0.28171931255900001</v>
      </c>
      <c r="Q488" s="3">
        <v>0.3457538834751</v>
      </c>
      <c r="R488" s="3">
        <v>0.56963767716040004</v>
      </c>
      <c r="S488" s="3">
        <v>0.160577325879</v>
      </c>
      <c r="T488" s="3">
        <v>1.1352359725523999</v>
      </c>
      <c r="U488" s="3">
        <v>1.1723235189185</v>
      </c>
      <c r="V488" s="3">
        <v>0.75701520122270005</v>
      </c>
      <c r="W488" s="3">
        <v>0.1616246844432</v>
      </c>
      <c r="X488" s="3">
        <v>0.1500970362422</v>
      </c>
      <c r="Y488" s="3">
        <v>0.87598353639360005</v>
      </c>
      <c r="Z488" s="3">
        <v>0.47590234864289999</v>
      </c>
      <c r="AA488" s="3">
        <v>0.98916558448879999</v>
      </c>
      <c r="AB488" s="3">
        <v>0.34837148265860002</v>
      </c>
      <c r="AC488" s="3">
        <v>0.79730577032310002</v>
      </c>
      <c r="AD488" s="3">
        <v>0.33567229541339999</v>
      </c>
      <c r="AE488" s="3">
        <v>0.16811676846920001</v>
      </c>
      <c r="AF488" s="3">
        <v>7.3726189786500002E-2</v>
      </c>
      <c r="AG488" s="3">
        <v>0.11510283352389999</v>
      </c>
      <c r="AH488" s="3">
        <v>0</v>
      </c>
      <c r="AI488" s="3">
        <v>0</v>
      </c>
      <c r="AJ488" s="3">
        <v>0</v>
      </c>
      <c r="AK488" s="3">
        <v>0.41014068346970001</v>
      </c>
      <c r="AL488" s="3">
        <v>0</v>
      </c>
      <c r="AM488" s="3">
        <v>0</v>
      </c>
      <c r="AN488" s="3">
        <v>0.63137246242440004</v>
      </c>
      <c r="AO488" s="3">
        <v>3.6543889384200001E-2</v>
      </c>
      <c r="AP488" s="3">
        <v>-0.19756930962620001</v>
      </c>
      <c r="AQ488" s="3">
        <v>7.2892826857899995E-2</v>
      </c>
      <c r="AR488" s="3">
        <v>0.80853182766389997</v>
      </c>
      <c r="AS488" s="3">
        <v>0</v>
      </c>
      <c r="AT488" s="3">
        <v>0</v>
      </c>
      <c r="AU488" s="3">
        <v>0.39437516357870001</v>
      </c>
      <c r="AV488" s="3">
        <v>1.0779066848173</v>
      </c>
      <c r="AW488" s="3">
        <v>1.01</v>
      </c>
    </row>
    <row r="489" spans="1:49" s="13" customFormat="1">
      <c r="A489">
        <v>5</v>
      </c>
      <c r="B489" t="s">
        <v>404</v>
      </c>
      <c r="C489">
        <v>1101010102</v>
      </c>
      <c r="D489" t="s">
        <v>787</v>
      </c>
      <c r="E489" s="3">
        <v>0</v>
      </c>
      <c r="F489" s="3">
        <v>0</v>
      </c>
      <c r="G489" s="3">
        <v>4.7099984201799998E-2</v>
      </c>
      <c r="H489" s="3">
        <v>0</v>
      </c>
      <c r="I489" s="3">
        <v>-0.180026825512</v>
      </c>
      <c r="J489" s="3">
        <v>0.25729357912</v>
      </c>
      <c r="K489" s="3">
        <v>0.45644877287000002</v>
      </c>
      <c r="L489" s="3">
        <v>0</v>
      </c>
      <c r="M489" s="3">
        <v>0.28610767000710002</v>
      </c>
      <c r="N489" s="3">
        <v>0.3775486724255</v>
      </c>
      <c r="O489" s="3">
        <v>0.12247587061409999</v>
      </c>
      <c r="P489" s="3">
        <v>1.0267568319275</v>
      </c>
      <c r="Q489" s="3">
        <v>0.71538154653740005</v>
      </c>
      <c r="R489" s="3">
        <v>0.45712671229980001</v>
      </c>
      <c r="S489" s="3">
        <v>0.1608492829325</v>
      </c>
      <c r="T489" s="3">
        <v>0.50016840614119995</v>
      </c>
      <c r="U489" s="3">
        <v>0.1654769558509</v>
      </c>
      <c r="V489" s="3">
        <v>0.84349203655380001</v>
      </c>
      <c r="W489" s="3">
        <v>0.5837345742526</v>
      </c>
      <c r="X489" s="3">
        <v>0.4922207877616</v>
      </c>
      <c r="Y489" s="3">
        <v>0.4659196366592</v>
      </c>
      <c r="Z489" s="3">
        <v>0</v>
      </c>
      <c r="AA489" s="3">
        <v>0.13195409468829999</v>
      </c>
      <c r="AB489" s="3">
        <v>0.43967058561229999</v>
      </c>
      <c r="AC489" s="3">
        <v>0.1623483515104</v>
      </c>
      <c r="AD489" s="3">
        <v>0.82314690786309996</v>
      </c>
      <c r="AE489" s="3">
        <v>0</v>
      </c>
      <c r="AF489" s="3">
        <v>0.21817744079529999</v>
      </c>
      <c r="AG489" s="3">
        <v>0.37681262337060001</v>
      </c>
      <c r="AH489" s="3">
        <v>4.5467890355500001E-2</v>
      </c>
      <c r="AI489" s="3">
        <v>0.13025999394910001</v>
      </c>
      <c r="AJ489" s="3">
        <v>0</v>
      </c>
      <c r="AK489" s="3">
        <v>0.36757655947739998</v>
      </c>
      <c r="AL489" s="3">
        <v>0</v>
      </c>
      <c r="AM489" s="3">
        <v>-0.18865852991199999</v>
      </c>
      <c r="AN489" s="3">
        <v>0.1336256464126</v>
      </c>
      <c r="AO489" s="3">
        <v>0.64947216213619996</v>
      </c>
      <c r="AP489" s="3">
        <v>-0.14794447862390001</v>
      </c>
      <c r="AQ489" s="3">
        <v>1.4658320681664001</v>
      </c>
      <c r="AR489" s="3">
        <v>0.13276665600650001</v>
      </c>
      <c r="AS489" s="3">
        <v>0</v>
      </c>
      <c r="AT489" s="3">
        <v>0</v>
      </c>
      <c r="AU489" s="3">
        <v>5.1615881742300002E-2</v>
      </c>
      <c r="AV489" s="3">
        <v>6.2271730433099998E-2</v>
      </c>
      <c r="AW489" s="3">
        <v>-0.1</v>
      </c>
    </row>
    <row r="490" spans="1:49" s="13" customFormat="1">
      <c r="A490">
        <v>5</v>
      </c>
      <c r="B490" t="s">
        <v>404</v>
      </c>
      <c r="C490">
        <v>1101010103</v>
      </c>
      <c r="D490" t="s">
        <v>788</v>
      </c>
      <c r="E490" s="3">
        <v>0.14687568184800001</v>
      </c>
      <c r="F490" s="3">
        <v>3.5067373698400003E-2</v>
      </c>
      <c r="G490" s="3">
        <v>-5.9425631109999997E-4</v>
      </c>
      <c r="H490" s="3">
        <v>1.02458294E-5</v>
      </c>
      <c r="I490" s="3">
        <v>-8.1610874153500004E-2</v>
      </c>
      <c r="J490" s="3">
        <v>0.1125307016525</v>
      </c>
      <c r="K490" s="3">
        <v>0.43366223702809997</v>
      </c>
      <c r="L490" s="3">
        <v>0.13675442888350001</v>
      </c>
      <c r="M490" s="3">
        <v>0.36717926706269999</v>
      </c>
      <c r="N490" s="3">
        <v>0.19517982772110001</v>
      </c>
      <c r="O490" s="3">
        <v>1.2167117104099999E-2</v>
      </c>
      <c r="P490" s="3">
        <v>0.47681266254979998</v>
      </c>
      <c r="Q490" s="3">
        <v>0.86130158363999998</v>
      </c>
      <c r="R490" s="3">
        <v>0.48259259558250001</v>
      </c>
      <c r="S490" s="3">
        <v>0.27469185017890002</v>
      </c>
      <c r="T490" s="3">
        <v>0.34820885950460001</v>
      </c>
      <c r="U490" s="3">
        <v>0.1913939489008</v>
      </c>
      <c r="V490" s="3">
        <v>0.11195353938249999</v>
      </c>
      <c r="W490" s="3">
        <v>0.64996525050020004</v>
      </c>
      <c r="X490" s="3">
        <v>0.25051061529219998</v>
      </c>
      <c r="Y490" s="3">
        <v>0.47171577128570003</v>
      </c>
      <c r="Z490" s="3">
        <v>0.1798606917035</v>
      </c>
      <c r="AA490" s="3">
        <v>0.55329440594269996</v>
      </c>
      <c r="AB490" s="3">
        <v>0.2422958391958</v>
      </c>
      <c r="AC490" s="3">
        <v>0.42405306640349999</v>
      </c>
      <c r="AD490" s="3">
        <v>0.2438980730228</v>
      </c>
      <c r="AE490" s="3">
        <v>0.46278722921460003</v>
      </c>
      <c r="AF490" s="3">
        <v>0</v>
      </c>
      <c r="AG490" s="3">
        <v>0</v>
      </c>
      <c r="AH490" s="3">
        <v>0</v>
      </c>
      <c r="AI490" s="3">
        <v>6.9794204531000006E-2</v>
      </c>
      <c r="AJ490" s="3">
        <v>0</v>
      </c>
      <c r="AK490" s="3">
        <v>0.29933491294820003</v>
      </c>
      <c r="AL490" s="3">
        <v>0.3894127273238</v>
      </c>
      <c r="AM490" s="3">
        <v>-6.700749259E-3</v>
      </c>
      <c r="AN490" s="3">
        <v>0.43548388694410001</v>
      </c>
      <c r="AO490" s="3">
        <v>0.2058565000773</v>
      </c>
      <c r="AP490" s="3">
        <v>0.2620155770739</v>
      </c>
      <c r="AQ490" s="3">
        <v>0.99336923502600005</v>
      </c>
      <c r="AR490" s="3">
        <v>0.99870598757069995</v>
      </c>
      <c r="AS490" s="3">
        <v>0</v>
      </c>
      <c r="AT490" s="3">
        <v>-0.4980817356933</v>
      </c>
      <c r="AU490" s="3">
        <v>1.7453689424599999E-2</v>
      </c>
      <c r="AV490" s="3">
        <v>-0.13321177763789999</v>
      </c>
      <c r="AW490" s="3">
        <v>0.3</v>
      </c>
    </row>
    <row r="491" spans="1:49" s="13" customFormat="1">
      <c r="A491">
        <v>5</v>
      </c>
      <c r="B491" t="s">
        <v>404</v>
      </c>
      <c r="C491">
        <v>1101010104</v>
      </c>
      <c r="D491" t="s">
        <v>789</v>
      </c>
      <c r="E491" s="3">
        <v>0</v>
      </c>
      <c r="F491" s="3">
        <v>0</v>
      </c>
      <c r="G491" s="3">
        <v>0</v>
      </c>
      <c r="H491" s="3">
        <v>0.60958899999479998</v>
      </c>
      <c r="I491" s="3">
        <v>0</v>
      </c>
      <c r="J491" s="3">
        <v>0</v>
      </c>
      <c r="K491" s="3">
        <v>0.42233137857039998</v>
      </c>
      <c r="L491" s="3">
        <v>0.90499082821450005</v>
      </c>
      <c r="M491" s="3">
        <v>0.2165345596754</v>
      </c>
      <c r="N491" s="3">
        <v>0.73792300122830001</v>
      </c>
      <c r="O491" s="3">
        <v>-0.10740978113959999</v>
      </c>
      <c r="P491" s="3">
        <v>0.70887560250210002</v>
      </c>
      <c r="Q491" s="3">
        <v>0.45184665570369997</v>
      </c>
      <c r="R491" s="3">
        <v>1.8228104231674001</v>
      </c>
      <c r="S491" s="3">
        <v>0.54204474907480005</v>
      </c>
      <c r="T491" s="3">
        <v>0.47473674521420001</v>
      </c>
      <c r="U491" s="3">
        <v>1.621740482284</v>
      </c>
      <c r="V491" s="3">
        <v>1.6204321150759999</v>
      </c>
      <c r="W491" s="3">
        <v>0.85842704788890001</v>
      </c>
      <c r="X491" s="3">
        <v>1.0593151554581</v>
      </c>
      <c r="Y491" s="3">
        <v>0.32452052351150001</v>
      </c>
      <c r="Z491" s="3">
        <v>0.4682159937507</v>
      </c>
      <c r="AA491" s="3">
        <v>1.9857516035192999</v>
      </c>
      <c r="AB491" s="3">
        <v>0.28586421445819998</v>
      </c>
      <c r="AC491" s="3">
        <v>0.52515402774599995</v>
      </c>
      <c r="AD491" s="3">
        <v>0</v>
      </c>
      <c r="AE491" s="3">
        <v>0.25044655621970002</v>
      </c>
      <c r="AF491" s="3">
        <v>0</v>
      </c>
      <c r="AG491" s="3">
        <v>6.9164736172800001E-2</v>
      </c>
      <c r="AH491" s="3">
        <v>0.4181574505974</v>
      </c>
      <c r="AI491" s="3">
        <v>-1.2644218792200001E-2</v>
      </c>
      <c r="AJ491" s="3">
        <v>0</v>
      </c>
      <c r="AK491" s="3">
        <v>0</v>
      </c>
      <c r="AL491" s="3">
        <v>0</v>
      </c>
      <c r="AM491" s="3">
        <v>0</v>
      </c>
      <c r="AN491" s="3">
        <v>0.18387982719740001</v>
      </c>
      <c r="AO491" s="3">
        <v>0.146760407437</v>
      </c>
      <c r="AP491" s="3">
        <v>6.8609728557899999E-2</v>
      </c>
      <c r="AQ491" s="3">
        <v>0.40624526195900001</v>
      </c>
      <c r="AR491" s="3">
        <v>6.4455869464400004E-2</v>
      </c>
      <c r="AS491" s="3">
        <v>0.37912349057689998</v>
      </c>
      <c r="AT491" s="3">
        <v>-0.86797501272760003</v>
      </c>
      <c r="AU491" s="3">
        <v>0</v>
      </c>
      <c r="AV491" s="3">
        <v>7.2519365980100003E-2</v>
      </c>
      <c r="AW491" s="3">
        <v>0</v>
      </c>
    </row>
    <row r="492" spans="1:49" s="13" customFormat="1">
      <c r="A492">
        <v>5</v>
      </c>
      <c r="B492" t="s">
        <v>404</v>
      </c>
      <c r="C492">
        <v>1101010105</v>
      </c>
      <c r="D492" t="s">
        <v>790</v>
      </c>
      <c r="E492" s="3">
        <v>5.69994176385E-2</v>
      </c>
      <c r="F492" s="3">
        <v>-3.5613852774999998E-3</v>
      </c>
      <c r="G492" s="3">
        <v>2.7641621654700001E-2</v>
      </c>
      <c r="H492" s="3">
        <v>8.7461590880399995E-2</v>
      </c>
      <c r="I492" s="3">
        <v>9.8351299796899994E-2</v>
      </c>
      <c r="J492" s="3">
        <v>-0.2012984302877</v>
      </c>
      <c r="K492" s="3">
        <v>0.85283332408110002</v>
      </c>
      <c r="L492" s="3">
        <v>-1.8066819786700002E-2</v>
      </c>
      <c r="M492" s="3">
        <v>9.1959034670200002E-2</v>
      </c>
      <c r="N492" s="3">
        <v>0.47729114123639999</v>
      </c>
      <c r="O492" s="3">
        <v>0.50944063618239999</v>
      </c>
      <c r="P492" s="3">
        <v>1.4050159494109999</v>
      </c>
      <c r="Q492" s="3">
        <v>1.7345924628014999</v>
      </c>
      <c r="R492" s="3">
        <v>1.1036146437715999</v>
      </c>
      <c r="S492" s="3">
        <v>0.8655409708124</v>
      </c>
      <c r="T492" s="3">
        <v>0.44710916793849997</v>
      </c>
      <c r="U492" s="3">
        <v>0.10254983237030001</v>
      </c>
      <c r="V492" s="3">
        <v>0.94587971704579998</v>
      </c>
      <c r="W492" s="3">
        <v>0.76476193448530005</v>
      </c>
      <c r="X492" s="3">
        <v>0.69649285048690002</v>
      </c>
      <c r="Y492" s="3">
        <v>0.35368337165680003</v>
      </c>
      <c r="Z492" s="3">
        <v>0.25091647331380001</v>
      </c>
      <c r="AA492" s="3">
        <v>0.19175808654750001</v>
      </c>
      <c r="AB492" s="3">
        <v>2.0403148463787</v>
      </c>
      <c r="AC492" s="3">
        <v>7.7050746364500003E-2</v>
      </c>
      <c r="AD492" s="3">
        <v>0.48942869705219999</v>
      </c>
      <c r="AE492" s="3">
        <v>0.46506601696279998</v>
      </c>
      <c r="AF492" s="3">
        <v>0.1495063515659</v>
      </c>
      <c r="AG492" s="3">
        <v>0.31508858794479999</v>
      </c>
      <c r="AH492" s="3">
        <v>0</v>
      </c>
      <c r="AI492" s="3">
        <v>0</v>
      </c>
      <c r="AJ492" s="3">
        <v>0.74393779067499999</v>
      </c>
      <c r="AK492" s="3">
        <v>0.90747646334160004</v>
      </c>
      <c r="AL492" s="3">
        <v>3.1363628892999998E-2</v>
      </c>
      <c r="AM492" s="3">
        <v>8.6548065636399996E-2</v>
      </c>
      <c r="AN492" s="3">
        <v>0.3065068541391</v>
      </c>
      <c r="AO492" s="3">
        <v>-0.14633898193639999</v>
      </c>
      <c r="AP492" s="3">
        <v>0.69226446416510001</v>
      </c>
      <c r="AQ492" s="3">
        <v>7.01147023088E-2</v>
      </c>
      <c r="AR492" s="3">
        <v>0.27249597723460001</v>
      </c>
      <c r="AS492" s="3">
        <v>0.1629175938254</v>
      </c>
      <c r="AT492" s="3">
        <v>0</v>
      </c>
      <c r="AU492" s="3">
        <v>-0.42648283846649998</v>
      </c>
      <c r="AV492" s="3">
        <v>0.32622739243830001</v>
      </c>
      <c r="AW492" s="3">
        <v>0.35</v>
      </c>
    </row>
    <row r="493" spans="1:49" s="13" customFormat="1">
      <c r="A493">
        <v>5</v>
      </c>
      <c r="B493" t="s">
        <v>404</v>
      </c>
      <c r="C493">
        <v>1101010106</v>
      </c>
      <c r="D493" t="s">
        <v>791</v>
      </c>
      <c r="E493" s="3">
        <v>-0.92932451921549997</v>
      </c>
      <c r="F493" s="3">
        <v>5.81889924665E-2</v>
      </c>
      <c r="G493" s="3">
        <v>0</v>
      </c>
      <c r="H493" s="3">
        <v>2.7448597462455</v>
      </c>
      <c r="I493" s="3">
        <v>-1.6401601736822999</v>
      </c>
      <c r="J493" s="3">
        <v>0.80771106880300003</v>
      </c>
      <c r="K493" s="3">
        <v>0.89621961109839998</v>
      </c>
      <c r="L493" s="3">
        <v>0.51439650119710001</v>
      </c>
      <c r="M493" s="3">
        <v>-0.1593786384826</v>
      </c>
      <c r="N493" s="3">
        <v>0.15890826484080001</v>
      </c>
      <c r="O493" s="3">
        <v>2.3789513685085</v>
      </c>
      <c r="P493" s="3">
        <v>1.1108261806933999</v>
      </c>
      <c r="Q493" s="3">
        <v>4.8398749979296998</v>
      </c>
      <c r="R493" s="3">
        <v>1.556223019385</v>
      </c>
      <c r="S493" s="3">
        <v>0.84050458206940004</v>
      </c>
      <c r="T493" s="3">
        <v>0.37798402949909998</v>
      </c>
      <c r="U493" s="3">
        <v>0.1679310786174</v>
      </c>
      <c r="V493" s="3">
        <v>0.76054183654590002</v>
      </c>
      <c r="W493" s="3">
        <v>0.70739959968949995</v>
      </c>
      <c r="X493" s="3">
        <v>2.0991099744205002</v>
      </c>
      <c r="Y493" s="3">
        <v>0.66043185123500003</v>
      </c>
      <c r="Z493" s="3">
        <v>0.14797430535100001</v>
      </c>
      <c r="AA493" s="3">
        <v>0.30631700989339999</v>
      </c>
      <c r="AB493" s="3">
        <v>0.48545258902150001</v>
      </c>
      <c r="AC493" s="3">
        <v>2.5324258873572001</v>
      </c>
      <c r="AD493" s="3">
        <v>0.39899738458599998</v>
      </c>
      <c r="AE493" s="3">
        <v>0</v>
      </c>
      <c r="AF493" s="3">
        <v>0</v>
      </c>
      <c r="AG493" s="3">
        <v>0.2168342180302</v>
      </c>
      <c r="AH493" s="3">
        <v>0.1070708792783</v>
      </c>
      <c r="AI493" s="3">
        <v>0.1638290021296</v>
      </c>
      <c r="AJ493" s="3">
        <v>0</v>
      </c>
      <c r="AK493" s="3">
        <v>0.65897204702180001</v>
      </c>
      <c r="AL493" s="3">
        <v>-0.1169023720602</v>
      </c>
      <c r="AM493" s="3">
        <v>0</v>
      </c>
      <c r="AN493" s="3">
        <v>0.1022797432018</v>
      </c>
      <c r="AO493" s="3">
        <v>0.14828614786710001</v>
      </c>
      <c r="AP493" s="3">
        <v>0</v>
      </c>
      <c r="AQ493" s="3">
        <v>0</v>
      </c>
      <c r="AR493" s="3">
        <v>5.8895960083E-2</v>
      </c>
      <c r="AS493" s="3">
        <v>5.8895960083E-2</v>
      </c>
      <c r="AT493" s="3">
        <v>0</v>
      </c>
      <c r="AU493" s="3">
        <v>0.20287033453809999</v>
      </c>
      <c r="AV493" s="3">
        <v>0.14797430535110001</v>
      </c>
      <c r="AW493" s="3">
        <v>-0.01</v>
      </c>
    </row>
    <row r="494" spans="1:49" s="13" customFormat="1">
      <c r="A494">
        <v>5</v>
      </c>
      <c r="B494" t="s">
        <v>404</v>
      </c>
      <c r="C494">
        <v>1101010107</v>
      </c>
      <c r="D494" t="s">
        <v>792</v>
      </c>
      <c r="E494" s="3">
        <v>0</v>
      </c>
      <c r="F494" s="3">
        <v>0.60558536811090002</v>
      </c>
      <c r="G494" s="3">
        <v>8.0576931189999998E-4</v>
      </c>
      <c r="H494" s="3">
        <v>0.23981656045700001</v>
      </c>
      <c r="I494" s="3">
        <v>0.47290276286350003</v>
      </c>
      <c r="J494" s="3">
        <v>1.5568405395319</v>
      </c>
      <c r="K494" s="3">
        <v>0.50245360580929999</v>
      </c>
      <c r="L494" s="3">
        <v>0.84349307274300001</v>
      </c>
      <c r="M494" s="3">
        <v>-0.44329905827920002</v>
      </c>
      <c r="N494" s="3">
        <v>0.95099339942460004</v>
      </c>
      <c r="O494" s="3">
        <v>0.75557202407940005</v>
      </c>
      <c r="P494" s="3">
        <v>4.1052018721153001</v>
      </c>
      <c r="Q494" s="3">
        <v>1.1894513939833</v>
      </c>
      <c r="R494" s="3">
        <v>0.94165349119709996</v>
      </c>
      <c r="S494" s="3">
        <v>-3.2554441588500002E-2</v>
      </c>
      <c r="T494" s="3">
        <v>-0.75936406843699999</v>
      </c>
      <c r="U494" s="3">
        <v>0.50605902235199995</v>
      </c>
      <c r="V494" s="3">
        <v>0.47768091329860002</v>
      </c>
      <c r="W494" s="3">
        <v>2.2878728787083999</v>
      </c>
      <c r="X494" s="3">
        <v>0.65631881657500002</v>
      </c>
      <c r="Y494" s="3">
        <v>0.52562131286760005</v>
      </c>
      <c r="Z494" s="3">
        <v>-0.9341957587934</v>
      </c>
      <c r="AA494" s="3">
        <v>1.1948070070057</v>
      </c>
      <c r="AB494" s="3">
        <v>-0.42520658385889998</v>
      </c>
      <c r="AC494" s="3">
        <v>0.85912377291090003</v>
      </c>
      <c r="AD494" s="3">
        <v>0.9373561661348</v>
      </c>
      <c r="AE494" s="3">
        <v>-1.1955972625922</v>
      </c>
      <c r="AF494" s="3">
        <v>0.2528240615915</v>
      </c>
      <c r="AG494" s="3">
        <v>-1.2137814578188</v>
      </c>
      <c r="AH494" s="3">
        <v>0.73022284347389999</v>
      </c>
      <c r="AI494" s="3">
        <v>0.69470073163940005</v>
      </c>
      <c r="AJ494" s="3">
        <v>0.61816930679320004</v>
      </c>
      <c r="AK494" s="3">
        <v>-0.12793625870049999</v>
      </c>
      <c r="AL494" s="3">
        <v>0.1058295820338</v>
      </c>
      <c r="AM494" s="3">
        <v>0</v>
      </c>
      <c r="AN494" s="3">
        <v>0.14844915180170001</v>
      </c>
      <c r="AO494" s="3">
        <v>-0.96621852954999998</v>
      </c>
      <c r="AP494" s="3">
        <v>-0.47966112875569999</v>
      </c>
      <c r="AQ494" s="3">
        <v>1.6419340273780001</v>
      </c>
      <c r="AR494" s="3">
        <v>-0.9956526077515</v>
      </c>
      <c r="AS494" s="3">
        <v>-0.17599712477589999</v>
      </c>
      <c r="AT494" s="3">
        <v>0.82091195358699998</v>
      </c>
      <c r="AU494" s="3">
        <v>1.0960816907511</v>
      </c>
      <c r="AV494" s="3">
        <v>0.11717510653</v>
      </c>
      <c r="AW494" s="3">
        <v>-0.74</v>
      </c>
    </row>
    <row r="495" spans="1:49" s="13" customFormat="1">
      <c r="A495">
        <v>5</v>
      </c>
      <c r="B495" t="s">
        <v>404</v>
      </c>
      <c r="C495">
        <v>1101010108</v>
      </c>
      <c r="D495" t="s">
        <v>793</v>
      </c>
      <c r="E495" s="3">
        <v>0.13450416704090001</v>
      </c>
      <c r="F495" s="3">
        <v>0.1390851347923</v>
      </c>
      <c r="G495" s="3">
        <v>0.21008093124159999</v>
      </c>
      <c r="H495" s="3">
        <v>0.68850665536860001</v>
      </c>
      <c r="I495" s="3">
        <v>0.12846940700910001</v>
      </c>
      <c r="J495" s="3">
        <v>0.1694158516007</v>
      </c>
      <c r="K495" s="3">
        <v>0.74274877795350003</v>
      </c>
      <c r="L495" s="3">
        <v>0.61012930925380005</v>
      </c>
      <c r="M495" s="3">
        <v>-1.7377791508299999E-2</v>
      </c>
      <c r="N495" s="3">
        <v>0.16411413970290001</v>
      </c>
      <c r="O495" s="3">
        <v>0.86729531598910004</v>
      </c>
      <c r="P495" s="3">
        <v>1.0113626959233999</v>
      </c>
      <c r="Q495" s="3">
        <v>0.86329023114379999</v>
      </c>
      <c r="R495" s="3">
        <v>0.49735356508759998</v>
      </c>
      <c r="S495" s="3">
        <v>0.354415413831</v>
      </c>
      <c r="T495" s="3">
        <v>0.83738158883159997</v>
      </c>
      <c r="U495" s="3">
        <v>0.1135288950835</v>
      </c>
      <c r="V495" s="3">
        <v>0.75006106315059995</v>
      </c>
      <c r="W495" s="3">
        <v>1.4896035791780999</v>
      </c>
      <c r="X495" s="3">
        <v>2.3863295856844999</v>
      </c>
      <c r="Y495" s="3">
        <v>0.80517318005630001</v>
      </c>
      <c r="Z495" s="3">
        <v>0.120486563065</v>
      </c>
      <c r="AA495" s="3">
        <v>1.1532881143481</v>
      </c>
      <c r="AB495" s="3">
        <v>0.78922350173510003</v>
      </c>
      <c r="AC495" s="3">
        <v>1.3045334402879001</v>
      </c>
      <c r="AD495" s="3">
        <v>0.99099291392169997</v>
      </c>
      <c r="AE495" s="3">
        <v>-2.1204520999800001E-2</v>
      </c>
      <c r="AF495" s="3">
        <v>0.28920130732619997</v>
      </c>
      <c r="AG495" s="3">
        <v>0</v>
      </c>
      <c r="AH495" s="3">
        <v>0.1930276854131</v>
      </c>
      <c r="AI495" s="3">
        <v>0.36726048256409999</v>
      </c>
      <c r="AJ495" s="3">
        <v>0</v>
      </c>
      <c r="AK495" s="3">
        <v>0.41327558084069999</v>
      </c>
      <c r="AL495" s="3">
        <v>0.14307549107869999</v>
      </c>
      <c r="AM495" s="3">
        <v>0.1228804567001</v>
      </c>
      <c r="AN495" s="3">
        <v>0.1190994060767</v>
      </c>
      <c r="AO495" s="3">
        <v>1.9565265519043</v>
      </c>
      <c r="AP495" s="3">
        <v>8.2284851180499996E-2</v>
      </c>
      <c r="AQ495" s="3">
        <v>0</v>
      </c>
      <c r="AR495" s="3">
        <v>0.2080183148527</v>
      </c>
      <c r="AS495" s="3">
        <v>0.99065227112919996</v>
      </c>
      <c r="AT495" s="3">
        <v>0.20278483846260001</v>
      </c>
      <c r="AU495" s="3">
        <v>0.22511417927239999</v>
      </c>
      <c r="AV495" s="3">
        <v>1.1018756465101001</v>
      </c>
      <c r="AW495" s="3">
        <v>0.15</v>
      </c>
    </row>
    <row r="496" spans="1:49" s="13" customFormat="1">
      <c r="A496">
        <v>5</v>
      </c>
      <c r="B496" t="s">
        <v>404</v>
      </c>
      <c r="C496">
        <v>1101010109</v>
      </c>
      <c r="D496" t="s">
        <v>794</v>
      </c>
      <c r="E496" s="3">
        <v>0</v>
      </c>
      <c r="F496" s="3">
        <v>0</v>
      </c>
      <c r="G496" s="3">
        <v>-4.0989402380100001E-2</v>
      </c>
      <c r="H496" s="3">
        <v>0</v>
      </c>
      <c r="I496" s="3">
        <v>0</v>
      </c>
      <c r="J496" s="3">
        <v>0</v>
      </c>
      <c r="K496" s="3">
        <v>8.5625222386600003E-2</v>
      </c>
      <c r="L496" s="3">
        <v>0.33085879357019998</v>
      </c>
      <c r="M496" s="3">
        <v>6.8335759027200002E-2</v>
      </c>
      <c r="N496" s="3">
        <v>-0.54172794120529999</v>
      </c>
      <c r="O496" s="3">
        <v>0.26629870609669998</v>
      </c>
      <c r="P496" s="3">
        <v>0.96889443466479996</v>
      </c>
      <c r="Q496" s="3">
        <v>0.32034187058750002</v>
      </c>
      <c r="R496" s="3">
        <v>0.32651856879210001</v>
      </c>
      <c r="S496" s="3">
        <v>0.86031307002049995</v>
      </c>
      <c r="T496" s="3">
        <v>0.72855703229150004</v>
      </c>
      <c r="U496" s="3">
        <v>1.9356941329098001</v>
      </c>
      <c r="V496" s="3">
        <v>1.0237712672227</v>
      </c>
      <c r="W496" s="3">
        <v>0.76555190641290005</v>
      </c>
      <c r="X496" s="3">
        <v>2.4872175434388999</v>
      </c>
      <c r="Y496" s="3">
        <v>0</v>
      </c>
      <c r="Z496" s="3">
        <v>0.66115838625360002</v>
      </c>
      <c r="AA496" s="3">
        <v>0.2971771263895</v>
      </c>
      <c r="AB496" s="3">
        <v>0.16240981993680001</v>
      </c>
      <c r="AC496" s="3">
        <v>0.96829343924660005</v>
      </c>
      <c r="AD496" s="3">
        <v>0.41688481196459998</v>
      </c>
      <c r="AE496" s="3">
        <v>-3.7812690541399997E-2</v>
      </c>
      <c r="AF496" s="3">
        <v>0.52024710924890005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-0.70241898867179997</v>
      </c>
      <c r="AN496" s="3">
        <v>0</v>
      </c>
      <c r="AO496" s="3">
        <v>-0.2163796060938</v>
      </c>
      <c r="AP496" s="3">
        <v>0.57981675971610003</v>
      </c>
      <c r="AQ496" s="3">
        <v>-5.3766219091299999E-2</v>
      </c>
      <c r="AR496" s="3">
        <v>0.35060333089059997</v>
      </c>
      <c r="AS496" s="3">
        <v>1.5110735705681</v>
      </c>
      <c r="AT496" s="3">
        <v>8.8488149477600003E-2</v>
      </c>
      <c r="AU496" s="3">
        <v>0.64330838472060003</v>
      </c>
      <c r="AV496" s="3">
        <v>-8.89593610939E-2</v>
      </c>
      <c r="AW496" s="3">
        <v>0.45</v>
      </c>
    </row>
    <row r="497" spans="1:49" s="13" customFormat="1">
      <c r="A497">
        <v>5</v>
      </c>
      <c r="B497" t="s">
        <v>404</v>
      </c>
      <c r="C497">
        <v>1101010110</v>
      </c>
      <c r="D497" t="s">
        <v>795</v>
      </c>
      <c r="E497" s="3">
        <v>-4.9554241078400001E-2</v>
      </c>
      <c r="F497" s="3">
        <v>3.0979556888E-3</v>
      </c>
      <c r="G497" s="3">
        <v>0</v>
      </c>
      <c r="H497" s="3">
        <v>4.6479413880700003E-2</v>
      </c>
      <c r="I497" s="3">
        <v>0</v>
      </c>
      <c r="J497" s="3">
        <v>0</v>
      </c>
      <c r="K497" s="3">
        <v>1.2228939874786</v>
      </c>
      <c r="L497" s="3">
        <v>0</v>
      </c>
      <c r="M497" s="3">
        <v>0.1290190984455</v>
      </c>
      <c r="N497" s="3">
        <v>0</v>
      </c>
      <c r="O497" s="3">
        <v>0</v>
      </c>
      <c r="P497" s="3">
        <v>0.16592641645340001</v>
      </c>
      <c r="Q497" s="3">
        <v>-1.1841363902400001E-2</v>
      </c>
      <c r="R497" s="3">
        <v>2.0505398625794</v>
      </c>
      <c r="S497" s="3">
        <v>1.0523899468217</v>
      </c>
      <c r="T497" s="3">
        <v>5.2728948951300002E-2</v>
      </c>
      <c r="U497" s="3">
        <v>0.95835878852150003</v>
      </c>
      <c r="V497" s="3">
        <v>0.56769158671529996</v>
      </c>
      <c r="W497" s="3">
        <v>1.0893502078991</v>
      </c>
      <c r="X497" s="3">
        <v>0.1898947709514</v>
      </c>
      <c r="Y497" s="3">
        <v>0.92721317230980005</v>
      </c>
      <c r="Z497" s="3">
        <v>1.3052240845989</v>
      </c>
      <c r="AA497" s="3">
        <v>0.36843016664130002</v>
      </c>
      <c r="AB497" s="3">
        <v>0</v>
      </c>
      <c r="AC497" s="3">
        <v>2.3073228170896001</v>
      </c>
      <c r="AD497" s="3">
        <v>0.54975965078529998</v>
      </c>
      <c r="AE497" s="3">
        <v>0.37962263462989998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0.84485633373750002</v>
      </c>
      <c r="AM497" s="3">
        <v>-5.6071433929100002E-2</v>
      </c>
      <c r="AN497" s="3">
        <v>1.3739277979900001E-2</v>
      </c>
      <c r="AO497" s="3">
        <v>0</v>
      </c>
      <c r="AP497" s="3">
        <v>1.6317446716760999</v>
      </c>
      <c r="AQ497" s="3">
        <v>0</v>
      </c>
      <c r="AR497" s="3">
        <v>0</v>
      </c>
      <c r="AS497" s="3">
        <v>0.1813363212729</v>
      </c>
      <c r="AT497" s="3">
        <v>0</v>
      </c>
      <c r="AU497" s="3">
        <v>0.18798231207810001</v>
      </c>
      <c r="AV497" s="3">
        <v>0.89247925695810004</v>
      </c>
      <c r="AW497" s="3">
        <v>0</v>
      </c>
    </row>
    <row r="498" spans="1:49" s="13" customFormat="1">
      <c r="A498">
        <v>5</v>
      </c>
      <c r="B498" t="s">
        <v>404</v>
      </c>
      <c r="C498">
        <v>1101010111</v>
      </c>
      <c r="D498" t="s">
        <v>796</v>
      </c>
      <c r="E498" s="3">
        <v>0.26616421911170002</v>
      </c>
      <c r="F498" s="3">
        <v>-1.06318599551E-2</v>
      </c>
      <c r="G498" s="3">
        <v>3.937943004E-4</v>
      </c>
      <c r="H498" s="3">
        <v>-2.4983516866986002</v>
      </c>
      <c r="I498" s="3">
        <v>2.9168325799366999</v>
      </c>
      <c r="J498" s="3">
        <v>-1.1191509543653999</v>
      </c>
      <c r="K498" s="3">
        <v>1.8663461715056999</v>
      </c>
      <c r="L498" s="3">
        <v>1.2349662404966999</v>
      </c>
      <c r="M498" s="3">
        <v>0.14713663095179999</v>
      </c>
      <c r="N498" s="3">
        <v>0.35591387509389999</v>
      </c>
      <c r="O498" s="3">
        <v>0</v>
      </c>
      <c r="P498" s="3">
        <v>1.8258207926181</v>
      </c>
      <c r="Q498" s="3">
        <v>-3.8074775433201999</v>
      </c>
      <c r="R498" s="3">
        <v>5.6036792735593997</v>
      </c>
      <c r="S498" s="3">
        <v>1.1832814518304</v>
      </c>
      <c r="T498" s="3">
        <v>-9.0586860365899996E-2</v>
      </c>
      <c r="U498" s="3">
        <v>0</v>
      </c>
      <c r="V498" s="3">
        <v>0.67844911415459996</v>
      </c>
      <c r="W498" s="3">
        <v>0.54773077505250001</v>
      </c>
      <c r="X498" s="3">
        <v>0.1395990379249</v>
      </c>
      <c r="Y498" s="3">
        <v>-1.3982055407978</v>
      </c>
      <c r="Z498" s="3">
        <v>1.8669272999466</v>
      </c>
      <c r="AA498" s="3">
        <v>2.1395878572704001</v>
      </c>
      <c r="AB498" s="3">
        <v>0.67953932038609999</v>
      </c>
      <c r="AC498" s="3">
        <v>0</v>
      </c>
      <c r="AD498" s="3">
        <v>0.35819920758040003</v>
      </c>
      <c r="AE498" s="3">
        <v>-2.1493707353493998</v>
      </c>
      <c r="AF498" s="3">
        <v>2.0624693128234002</v>
      </c>
      <c r="AG498" s="3">
        <v>-0.49259209585239999</v>
      </c>
      <c r="AH498" s="3">
        <v>-0.30088860296999997</v>
      </c>
      <c r="AI498" s="3">
        <v>-2.2365167663548</v>
      </c>
      <c r="AJ498" s="3">
        <v>-1.2122634654616</v>
      </c>
      <c r="AK498" s="3">
        <v>8.8775792237300005E-2</v>
      </c>
      <c r="AL498" s="3">
        <v>2.3758467120299001</v>
      </c>
      <c r="AM498" s="3">
        <v>-2.0233012536397998</v>
      </c>
      <c r="AN498" s="3">
        <v>0</v>
      </c>
      <c r="AO498" s="3">
        <v>0</v>
      </c>
      <c r="AP498" s="3">
        <v>0.29318155873590002</v>
      </c>
      <c r="AQ498" s="3">
        <v>0</v>
      </c>
      <c r="AR498" s="3">
        <v>0.38448650100199999</v>
      </c>
      <c r="AS498" s="3">
        <v>-2.1324694785337002</v>
      </c>
      <c r="AT498" s="3">
        <v>3.4409600414E-3</v>
      </c>
      <c r="AU498" s="3">
        <v>-3.9954701108500003E-2</v>
      </c>
      <c r="AV498" s="3">
        <v>0.29318155873590002</v>
      </c>
      <c r="AW498" s="3">
        <v>-0.3</v>
      </c>
    </row>
    <row r="499" spans="1:49" s="13" customFormat="1">
      <c r="A499">
        <v>5</v>
      </c>
      <c r="B499" t="s">
        <v>404</v>
      </c>
      <c r="C499">
        <v>1101010112</v>
      </c>
      <c r="D499" t="s">
        <v>797</v>
      </c>
      <c r="E499" s="3">
        <v>0</v>
      </c>
      <c r="F499" s="3">
        <v>0</v>
      </c>
      <c r="G499" s="3">
        <v>0</v>
      </c>
      <c r="H499" s="3">
        <v>9.4621659003500003E-2</v>
      </c>
      <c r="I499" s="3">
        <v>0.17218376122699999</v>
      </c>
      <c r="J499" s="3">
        <v>0.16788971043770001</v>
      </c>
      <c r="K499" s="3">
        <v>0.12609062901410001</v>
      </c>
      <c r="L499" s="3">
        <v>0.2007820251138</v>
      </c>
      <c r="M499" s="3">
        <v>-1.36750235702E-2</v>
      </c>
      <c r="N499" s="3">
        <v>0.77974068424889997</v>
      </c>
      <c r="O499" s="3">
        <v>-0.41306631518940001</v>
      </c>
      <c r="P499" s="3">
        <v>1.6005653215938</v>
      </c>
      <c r="Q499" s="3">
        <v>-0.71726497840460002</v>
      </c>
      <c r="R499" s="3">
        <v>0.48000761653099999</v>
      </c>
      <c r="S499" s="3">
        <v>0.41934860335239998</v>
      </c>
      <c r="T499" s="3">
        <v>3.5511633524852</v>
      </c>
      <c r="U499" s="3">
        <v>0.17249271912270001</v>
      </c>
      <c r="V499" s="3">
        <v>1.157802565049</v>
      </c>
      <c r="W499" s="3">
        <v>1.5916045800822001</v>
      </c>
      <c r="X499" s="3">
        <v>0.53944222198070002</v>
      </c>
      <c r="Y499" s="3">
        <v>1.7760209574984001</v>
      </c>
      <c r="Z499" s="3">
        <v>0.83888182411220003</v>
      </c>
      <c r="AA499" s="3">
        <v>0.35960854420760002</v>
      </c>
      <c r="AB499" s="3">
        <v>1.2970333726636001</v>
      </c>
      <c r="AC499" s="3">
        <v>1.037051587938</v>
      </c>
      <c r="AD499" s="3">
        <v>1.3825958327435</v>
      </c>
      <c r="AE499" s="3">
        <v>0.88173791773569998</v>
      </c>
      <c r="AF499" s="3">
        <v>0</v>
      </c>
      <c r="AG499" s="3">
        <v>0.1814287504207</v>
      </c>
      <c r="AH499" s="3">
        <v>0</v>
      </c>
      <c r="AI499" s="3">
        <v>0.1091942424593</v>
      </c>
      <c r="AJ499" s="3">
        <v>0</v>
      </c>
      <c r="AK499" s="3">
        <v>0.14043461887149999</v>
      </c>
      <c r="AL499" s="3">
        <v>1.8372395272448001</v>
      </c>
      <c r="AM499" s="3">
        <v>0</v>
      </c>
      <c r="AN499" s="3">
        <v>0.60558838736569998</v>
      </c>
      <c r="AO499" s="3">
        <v>0.80971727357699996</v>
      </c>
      <c r="AP499" s="3">
        <v>0.4361026724059</v>
      </c>
      <c r="AQ499" s="3">
        <v>0.20330923905430001</v>
      </c>
      <c r="AR499" s="3">
        <v>0.1544975833195</v>
      </c>
      <c r="AS499" s="3">
        <v>0.73640135885589997</v>
      </c>
      <c r="AT499" s="3">
        <v>-0.99591102207729998</v>
      </c>
      <c r="AU499" s="3">
        <v>1.3690311645158999</v>
      </c>
      <c r="AV499" s="3">
        <v>0.78499329124810002</v>
      </c>
      <c r="AW499" s="3">
        <v>0</v>
      </c>
    </row>
    <row r="500" spans="1:49" s="13" customFormat="1">
      <c r="A500">
        <v>5</v>
      </c>
      <c r="B500" t="s">
        <v>404</v>
      </c>
      <c r="C500">
        <v>1101010113</v>
      </c>
      <c r="D500" t="s">
        <v>798</v>
      </c>
      <c r="E500" s="3">
        <v>0.25585590765560001</v>
      </c>
      <c r="F500" s="3">
        <v>1.0250984290653999</v>
      </c>
      <c r="G500" s="3">
        <v>0</v>
      </c>
      <c r="H500" s="3">
        <v>0</v>
      </c>
      <c r="I500" s="3">
        <v>0.49578568349509999</v>
      </c>
      <c r="J500" s="3">
        <v>-1.8315385988500001E-2</v>
      </c>
      <c r="K500" s="3">
        <v>7.3268522250000004E-4</v>
      </c>
      <c r="L500" s="3">
        <v>0.21395060833320001</v>
      </c>
      <c r="M500" s="3">
        <v>-8.9046893400000007E-3</v>
      </c>
      <c r="N500" s="3">
        <v>0</v>
      </c>
      <c r="O500" s="3">
        <v>0.69911926167570004</v>
      </c>
      <c r="P500" s="3">
        <v>1.4906821526026</v>
      </c>
      <c r="Q500" s="3">
        <v>0</v>
      </c>
      <c r="R500" s="3">
        <v>0</v>
      </c>
      <c r="S500" s="3">
        <v>1.5206225050486999</v>
      </c>
      <c r="T500" s="3">
        <v>2.6997022947635001</v>
      </c>
      <c r="U500" s="3">
        <v>0.51490337378079998</v>
      </c>
      <c r="V500" s="3">
        <v>0.68310962100219996</v>
      </c>
      <c r="W500" s="3">
        <v>1.0090161697988</v>
      </c>
      <c r="X500" s="3">
        <v>1.9298992378862001</v>
      </c>
      <c r="Y500" s="3">
        <v>0</v>
      </c>
      <c r="Z500" s="3">
        <v>0.31820580257140002</v>
      </c>
      <c r="AA500" s="3">
        <v>0.26716527762620002</v>
      </c>
      <c r="AB500" s="3">
        <v>0.93871846525949998</v>
      </c>
      <c r="AC500" s="3">
        <v>0.58622121561350005</v>
      </c>
      <c r="AD500" s="3">
        <v>0.1482823716528</v>
      </c>
      <c r="AE500" s="3">
        <v>0.54319977397730002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1.2937052851924999</v>
      </c>
      <c r="AL500" s="3">
        <v>0</v>
      </c>
      <c r="AM500" s="3">
        <v>0</v>
      </c>
      <c r="AN500" s="3">
        <v>0</v>
      </c>
      <c r="AO500" s="3">
        <v>1.0786120871578999</v>
      </c>
      <c r="AP500" s="3">
        <v>1.0053688544371</v>
      </c>
      <c r="AQ500" s="3">
        <v>0.69436754506209997</v>
      </c>
      <c r="AR500" s="3">
        <v>0.53296932351240001</v>
      </c>
      <c r="AS500" s="3">
        <v>-0.62672287137000005</v>
      </c>
      <c r="AT500" s="3">
        <v>0.72661137461180003</v>
      </c>
      <c r="AU500" s="3">
        <v>0.35181915469960001</v>
      </c>
      <c r="AV500" s="3">
        <v>-0.3281163104541</v>
      </c>
      <c r="AW500" s="3">
        <v>0.42</v>
      </c>
    </row>
    <row r="501" spans="1:49" s="13" customFormat="1">
      <c r="A501">
        <v>5</v>
      </c>
      <c r="B501" t="s">
        <v>404</v>
      </c>
      <c r="C501">
        <v>1101010114</v>
      </c>
      <c r="D501" t="s">
        <v>799</v>
      </c>
      <c r="E501" s="3">
        <v>0</v>
      </c>
      <c r="F501" s="3">
        <v>0.15013220121769999</v>
      </c>
      <c r="G501" s="3">
        <v>0</v>
      </c>
      <c r="H501" s="3">
        <v>0.10565015121599999</v>
      </c>
      <c r="I501" s="3">
        <v>0</v>
      </c>
      <c r="J501" s="3">
        <v>0.1500970362421</v>
      </c>
      <c r="K501" s="3">
        <v>0.63790027403060001</v>
      </c>
      <c r="L501" s="3">
        <v>0.1513566195653</v>
      </c>
      <c r="M501" s="3">
        <v>-3.4372634447000002E-3</v>
      </c>
      <c r="N501" s="3">
        <v>0.30126467051869998</v>
      </c>
      <c r="O501" s="3">
        <v>0.28977664800089997</v>
      </c>
      <c r="P501" s="3">
        <v>0.68479804956629997</v>
      </c>
      <c r="Q501" s="3">
        <v>0.18922533436860001</v>
      </c>
      <c r="R501" s="3">
        <v>0.3796210707789</v>
      </c>
      <c r="S501" s="3">
        <v>3.75544512755E-2</v>
      </c>
      <c r="T501" s="3">
        <v>0.38394888536560001</v>
      </c>
      <c r="U501" s="3">
        <v>0.24068930278770001</v>
      </c>
      <c r="V501" s="3">
        <v>0.14506381409300001</v>
      </c>
      <c r="W501" s="3">
        <v>0.51763830384090004</v>
      </c>
      <c r="X501" s="3">
        <v>0.27734814770170002</v>
      </c>
      <c r="Y501" s="3">
        <v>0</v>
      </c>
      <c r="Z501" s="3">
        <v>0.50815524628480002</v>
      </c>
      <c r="AA501" s="3">
        <v>0.50046250085400001</v>
      </c>
      <c r="AB501" s="3">
        <v>0.57474996405199996</v>
      </c>
      <c r="AC501" s="3">
        <v>1.8131396236352</v>
      </c>
      <c r="AD501" s="3">
        <v>0.99610613009490001</v>
      </c>
      <c r="AE501" s="3">
        <v>-0.16715574541219999</v>
      </c>
      <c r="AF501" s="3">
        <v>-1.3730425419999999E-2</v>
      </c>
      <c r="AG501" s="3">
        <v>0.29657420911420002</v>
      </c>
      <c r="AH501" s="3">
        <v>0</v>
      </c>
      <c r="AI501" s="3">
        <v>0</v>
      </c>
      <c r="AJ501" s="3">
        <v>0</v>
      </c>
      <c r="AK501" s="3">
        <v>3.0890423407999999E-3</v>
      </c>
      <c r="AL501" s="3">
        <v>0</v>
      </c>
      <c r="AM501" s="3">
        <v>0</v>
      </c>
      <c r="AN501" s="3">
        <v>0.1707294453938</v>
      </c>
      <c r="AO501" s="3">
        <v>0.30472826529890001</v>
      </c>
      <c r="AP501" s="3">
        <v>0.4935142875413</v>
      </c>
      <c r="AQ501" s="3">
        <v>0.52205419174040002</v>
      </c>
      <c r="AR501" s="3">
        <v>0</v>
      </c>
      <c r="AS501" s="3">
        <v>0.46768904803110001</v>
      </c>
      <c r="AT501" s="3">
        <v>0.58740560940060005</v>
      </c>
      <c r="AU501" s="3">
        <v>0</v>
      </c>
      <c r="AV501" s="3">
        <v>0</v>
      </c>
      <c r="AW501" s="3">
        <v>0.16</v>
      </c>
    </row>
    <row r="502" spans="1:49" s="13" customFormat="1">
      <c r="A502">
        <v>5</v>
      </c>
      <c r="B502" t="s">
        <v>404</v>
      </c>
      <c r="C502">
        <v>1101010115</v>
      </c>
      <c r="D502" t="s">
        <v>800</v>
      </c>
      <c r="E502" s="3">
        <v>0.16609975955360001</v>
      </c>
      <c r="F502" s="3">
        <v>0.44943291809930003</v>
      </c>
      <c r="G502" s="3">
        <v>0.43842373512209998</v>
      </c>
      <c r="H502" s="3">
        <v>0.2898490552927</v>
      </c>
      <c r="I502" s="3">
        <v>0.1834741664416</v>
      </c>
      <c r="J502" s="3">
        <v>-0.1301867463634</v>
      </c>
      <c r="K502" s="3">
        <v>0.28435518610190003</v>
      </c>
      <c r="L502" s="3">
        <v>1.0418193139994001</v>
      </c>
      <c r="M502" s="3">
        <v>0.1888153069346</v>
      </c>
      <c r="N502" s="3">
        <v>-2.72430116175E-2</v>
      </c>
      <c r="O502" s="3">
        <v>0.41779598562589998</v>
      </c>
      <c r="P502" s="3">
        <v>0.76519163240550003</v>
      </c>
      <c r="Q502" s="3">
        <v>0.70319566363289998</v>
      </c>
      <c r="R502" s="3">
        <v>0.45207119347070002</v>
      </c>
      <c r="S502" s="3">
        <v>1.4728340132768001</v>
      </c>
      <c r="T502" s="3">
        <v>1.1802189648515999</v>
      </c>
      <c r="U502" s="3">
        <v>0.32405492314950002</v>
      </c>
      <c r="V502" s="3">
        <v>0.65676828194839998</v>
      </c>
      <c r="W502" s="3">
        <v>1.2173979731388</v>
      </c>
      <c r="X502" s="3">
        <v>1.0898081541114</v>
      </c>
      <c r="Y502" s="3">
        <v>0.96041195387959999</v>
      </c>
      <c r="Z502" s="3">
        <v>0.74744038823939996</v>
      </c>
      <c r="AA502" s="3">
        <v>0.51497410282029998</v>
      </c>
      <c r="AB502" s="3">
        <v>0.5439434927065</v>
      </c>
      <c r="AC502" s="3">
        <v>0.66855739454310004</v>
      </c>
      <c r="AD502" s="3">
        <v>0.27226601478910001</v>
      </c>
      <c r="AE502" s="3">
        <v>0.49011872946020002</v>
      </c>
      <c r="AF502" s="3">
        <v>0.26672737550359998</v>
      </c>
      <c r="AG502" s="3">
        <v>0.2383673098006</v>
      </c>
      <c r="AH502" s="3">
        <v>0</v>
      </c>
      <c r="AI502" s="3">
        <v>0.63794107575589998</v>
      </c>
      <c r="AJ502" s="3">
        <v>0.19267614905950001</v>
      </c>
      <c r="AK502" s="3">
        <v>0.21438044089149999</v>
      </c>
      <c r="AL502" s="3">
        <v>0</v>
      </c>
      <c r="AM502" s="3">
        <v>-8.8211237478500001E-2</v>
      </c>
      <c r="AN502" s="3">
        <v>0.105428809818</v>
      </c>
      <c r="AO502" s="3">
        <v>0.77669425703149997</v>
      </c>
      <c r="AP502" s="3">
        <v>0.43188288156159998</v>
      </c>
      <c r="AQ502" s="3">
        <v>0.84396545292750003</v>
      </c>
      <c r="AR502" s="3">
        <v>0.62965179497659995</v>
      </c>
      <c r="AS502" s="3">
        <v>6.2420489170000003E-2</v>
      </c>
      <c r="AT502" s="3">
        <v>0.32025553711350002</v>
      </c>
      <c r="AU502" s="3">
        <v>0.1345181815433</v>
      </c>
      <c r="AV502" s="3">
        <v>0.6155960431859</v>
      </c>
      <c r="AW502" s="3">
        <v>0.59</v>
      </c>
    </row>
    <row r="503" spans="1:49" s="13" customFormat="1">
      <c r="A503">
        <v>5</v>
      </c>
      <c r="B503" t="s">
        <v>404</v>
      </c>
      <c r="C503">
        <v>1101010116</v>
      </c>
      <c r="D503" t="s">
        <v>801</v>
      </c>
      <c r="E503" s="3">
        <v>0</v>
      </c>
      <c r="F503" s="3">
        <v>0.20946210917470001</v>
      </c>
      <c r="G503" s="3">
        <v>4.8427709224199998E-2</v>
      </c>
      <c r="H503" s="3">
        <v>0.50120556567929997</v>
      </c>
      <c r="I503" s="3">
        <v>0.52399469123639997</v>
      </c>
      <c r="J503" s="3">
        <v>-0.24753048003129999</v>
      </c>
      <c r="K503" s="3">
        <v>0.72534880525349998</v>
      </c>
      <c r="L503" s="3">
        <v>7.4237895572599993E-2</v>
      </c>
      <c r="M503" s="3">
        <v>0.46430779336270001</v>
      </c>
      <c r="N503" s="3">
        <v>0.42149153320119997</v>
      </c>
      <c r="O503" s="3">
        <v>0.35645799586650001</v>
      </c>
      <c r="P503" s="3">
        <v>0.59949968212570004</v>
      </c>
      <c r="Q503" s="3">
        <v>0.94634552260560001</v>
      </c>
      <c r="R503" s="3">
        <v>6.6873850429500004E-2</v>
      </c>
      <c r="S503" s="3">
        <v>0.66072142709769999</v>
      </c>
      <c r="T503" s="3">
        <v>1.8241149105783001</v>
      </c>
      <c r="U503" s="3">
        <v>5.5993677706099997E-2</v>
      </c>
      <c r="V503" s="3">
        <v>0.77178603459799999</v>
      </c>
      <c r="W503" s="3">
        <v>1.3492960513231</v>
      </c>
      <c r="X503" s="3">
        <v>1.1086619256821999</v>
      </c>
      <c r="Y503" s="3">
        <v>0.24601035855280001</v>
      </c>
      <c r="Z503" s="3">
        <v>0.53750129211819997</v>
      </c>
      <c r="AA503" s="3">
        <v>0.60451221552080003</v>
      </c>
      <c r="AB503" s="3">
        <v>0.49098552009020002</v>
      </c>
      <c r="AC503" s="3">
        <v>0.6465728427081</v>
      </c>
      <c r="AD503" s="3">
        <v>0.4517429486583</v>
      </c>
      <c r="AE503" s="3">
        <v>0.30394140586149998</v>
      </c>
      <c r="AF503" s="3">
        <v>2.29602574156E-2</v>
      </c>
      <c r="AG503" s="3">
        <v>0.28388042911189998</v>
      </c>
      <c r="AH503" s="3">
        <v>0.1197995611159</v>
      </c>
      <c r="AI503" s="3">
        <v>8.3302061353199994E-2</v>
      </c>
      <c r="AJ503" s="3">
        <v>-8.8896805216700001E-2</v>
      </c>
      <c r="AK503" s="3">
        <v>0.16274688427619999</v>
      </c>
      <c r="AL503" s="3">
        <v>-1.8478760520999999E-3</v>
      </c>
      <c r="AM503" s="3">
        <v>0.1001056295727</v>
      </c>
      <c r="AN503" s="3">
        <v>0.1451382525447</v>
      </c>
      <c r="AO503" s="3">
        <v>4.6622158479800002E-2</v>
      </c>
      <c r="AP503" s="3">
        <v>1.1114151374154999</v>
      </c>
      <c r="AQ503" s="3">
        <v>0.31791270813740002</v>
      </c>
      <c r="AR503" s="3">
        <v>0.1762357505829</v>
      </c>
      <c r="AS503" s="3">
        <v>0.45224316078940002</v>
      </c>
      <c r="AT503" s="3">
        <v>0.43244912123180002</v>
      </c>
      <c r="AU503" s="3">
        <v>0</v>
      </c>
      <c r="AV503" s="3">
        <v>0.28751020677939998</v>
      </c>
      <c r="AW503" s="3">
        <v>0.6</v>
      </c>
    </row>
    <row r="504" spans="1:49" s="13" customFormat="1">
      <c r="A504">
        <v>5</v>
      </c>
      <c r="B504" t="s">
        <v>404</v>
      </c>
      <c r="C504">
        <v>1101010117</v>
      </c>
      <c r="D504" t="s">
        <v>802</v>
      </c>
      <c r="E504" s="3">
        <v>-6.2779588766300007E-2</v>
      </c>
      <c r="F504" s="3">
        <v>4.8231004179699999E-2</v>
      </c>
      <c r="G504" s="3">
        <v>0.20526153928230001</v>
      </c>
      <c r="H504" s="3">
        <v>0.1543848281852</v>
      </c>
      <c r="I504" s="3">
        <v>0.15230301834000001</v>
      </c>
      <c r="J504" s="3">
        <v>1.2594094333440999</v>
      </c>
      <c r="K504" s="3">
        <v>-7.6011646369100003E-2</v>
      </c>
      <c r="L504" s="3">
        <v>0.2458680515643</v>
      </c>
      <c r="M504" s="3">
        <v>0.2074108423804</v>
      </c>
      <c r="N504" s="3">
        <v>0.13021605675020001</v>
      </c>
      <c r="O504" s="3">
        <v>0.2299679039833</v>
      </c>
      <c r="P504" s="3">
        <v>0.30261450218870001</v>
      </c>
      <c r="Q504" s="3">
        <v>0.59430721570519995</v>
      </c>
      <c r="R504" s="3">
        <v>0.1243346529102</v>
      </c>
      <c r="S504" s="3">
        <v>0.43022148310859998</v>
      </c>
      <c r="T504" s="3">
        <v>0.82144635455920001</v>
      </c>
      <c r="U504" s="3">
        <v>0.37230373397619998</v>
      </c>
      <c r="V504" s="3">
        <v>1.0245863536062001</v>
      </c>
      <c r="W504" s="3">
        <v>1.0824972607796</v>
      </c>
      <c r="X504" s="3">
        <v>1.86341091087E-2</v>
      </c>
      <c r="Y504" s="3">
        <v>5.3095294416300003E-2</v>
      </c>
      <c r="Z504" s="3">
        <v>0.4167369196172</v>
      </c>
      <c r="AA504" s="3">
        <v>0.51356403800240003</v>
      </c>
      <c r="AB504" s="3">
        <v>0.14461267351339999</v>
      </c>
      <c r="AC504" s="3">
        <v>0.24624980927430001</v>
      </c>
      <c r="AD504" s="3">
        <v>0.60491311872440001</v>
      </c>
      <c r="AE504" s="3">
        <v>0.57600779301130001</v>
      </c>
      <c r="AF504" s="3">
        <v>0.30949754551539999</v>
      </c>
      <c r="AG504" s="3">
        <v>0</v>
      </c>
      <c r="AH504" s="3">
        <v>0</v>
      </c>
      <c r="AI504" s="3">
        <v>0</v>
      </c>
      <c r="AJ504" s="3">
        <v>0</v>
      </c>
      <c r="AK504" s="3">
        <v>0.38592899706419997</v>
      </c>
      <c r="AL504" s="3">
        <v>2.4334292677300001E-2</v>
      </c>
      <c r="AM504" s="3">
        <v>0</v>
      </c>
      <c r="AN504" s="3">
        <v>0.1451241649943</v>
      </c>
      <c r="AO504" s="3">
        <v>0.39926342559779998</v>
      </c>
      <c r="AP504" s="3">
        <v>0.2345402173568</v>
      </c>
      <c r="AQ504" s="3">
        <v>0.18412977472190001</v>
      </c>
      <c r="AR504" s="3">
        <v>0.1655652152298</v>
      </c>
      <c r="AS504" s="3">
        <v>0.2296172018216</v>
      </c>
      <c r="AT504" s="3">
        <v>0.30371643975860002</v>
      </c>
      <c r="AU504" s="3">
        <v>2.12399137171E-2</v>
      </c>
      <c r="AV504" s="3">
        <v>0.44211171336639998</v>
      </c>
      <c r="AW504" s="3">
        <v>0</v>
      </c>
    </row>
    <row r="505" spans="1:49" s="13" customFormat="1">
      <c r="A505">
        <v>5</v>
      </c>
      <c r="B505" t="s">
        <v>404</v>
      </c>
      <c r="C505">
        <v>1101010118</v>
      </c>
      <c r="D505" t="s">
        <v>803</v>
      </c>
      <c r="E505" s="3">
        <v>0</v>
      </c>
      <c r="F505" s="3">
        <v>0</v>
      </c>
      <c r="G505" s="3">
        <v>1.9052019423325</v>
      </c>
      <c r="H505" s="3">
        <v>0.75359598287600005</v>
      </c>
      <c r="I505" s="3">
        <v>0</v>
      </c>
      <c r="J505" s="3">
        <v>0</v>
      </c>
      <c r="K505" s="3">
        <v>0</v>
      </c>
      <c r="L505" s="3">
        <v>0.1086474858772</v>
      </c>
      <c r="M505" s="3">
        <v>0.49361603845680002</v>
      </c>
      <c r="N505" s="3">
        <v>-0.29796228486210002</v>
      </c>
      <c r="O505" s="3">
        <v>0.25418729649080002</v>
      </c>
      <c r="P505" s="3">
        <v>-8.1888513722000005E-3</v>
      </c>
      <c r="Q505" s="3">
        <v>0.35772411484470001</v>
      </c>
      <c r="R505" s="3">
        <v>0.26404401701649999</v>
      </c>
      <c r="S505" s="3">
        <v>0.69381608866849998</v>
      </c>
      <c r="T505" s="3">
        <v>0.45480502729259997</v>
      </c>
      <c r="U505" s="3">
        <v>-0.34073862674150002</v>
      </c>
      <c r="V505" s="3">
        <v>0.90232626766799995</v>
      </c>
      <c r="W505" s="3">
        <v>1.3033326430375001</v>
      </c>
      <c r="X505" s="3">
        <v>0.71937856822680002</v>
      </c>
      <c r="Y505" s="3">
        <v>0.95578862032959999</v>
      </c>
      <c r="Z505" s="3">
        <v>1.7213237388458</v>
      </c>
      <c r="AA505" s="3">
        <v>0.56305594924430002</v>
      </c>
      <c r="AB505" s="3">
        <v>0.19243565036740001</v>
      </c>
      <c r="AC505" s="3">
        <v>0.15428232463710001</v>
      </c>
      <c r="AD505" s="3">
        <v>-5.3158391085999998E-3</v>
      </c>
      <c r="AE505" s="3">
        <v>0.14145828547799999</v>
      </c>
      <c r="AF505" s="3">
        <v>0.16042008052609999</v>
      </c>
      <c r="AG505" s="3">
        <v>0</v>
      </c>
      <c r="AH505" s="3">
        <v>0</v>
      </c>
      <c r="AI505" s="3">
        <v>7.0252339942699998E-2</v>
      </c>
      <c r="AJ505" s="3">
        <v>-0.32871017270750003</v>
      </c>
      <c r="AK505" s="3">
        <v>0</v>
      </c>
      <c r="AL505" s="3">
        <v>0</v>
      </c>
      <c r="AM505" s="3">
        <v>0.1137134928547</v>
      </c>
      <c r="AN505" s="3">
        <v>0.32978433376619998</v>
      </c>
      <c r="AO505" s="3">
        <v>0.12765013639530001</v>
      </c>
      <c r="AP505" s="3">
        <v>4.9950983402700003E-2</v>
      </c>
      <c r="AQ505" s="3">
        <v>4.3705746225000001E-2</v>
      </c>
      <c r="AR505" s="3">
        <v>0.32804738535040001</v>
      </c>
      <c r="AS505" s="3">
        <v>0</v>
      </c>
      <c r="AT505" s="3">
        <v>0</v>
      </c>
      <c r="AU505" s="3">
        <v>0.22280549332640001</v>
      </c>
      <c r="AV505" s="3">
        <v>0.1787081869072</v>
      </c>
      <c r="AW505" s="3">
        <v>-0.05</v>
      </c>
    </row>
    <row r="506" spans="1:49" s="13" customFormat="1">
      <c r="A506">
        <v>5</v>
      </c>
      <c r="B506" t="s">
        <v>404</v>
      </c>
      <c r="C506">
        <v>1101010119</v>
      </c>
      <c r="D506" t="s">
        <v>804</v>
      </c>
      <c r="E506" s="3">
        <v>0</v>
      </c>
      <c r="F506" s="3">
        <v>7.0748683998600001E-2</v>
      </c>
      <c r="G506" s="3">
        <v>0</v>
      </c>
      <c r="H506" s="3">
        <v>1.1175347255421999</v>
      </c>
      <c r="I506" s="3">
        <v>-0.24092312732910001</v>
      </c>
      <c r="J506" s="3">
        <v>0</v>
      </c>
      <c r="K506" s="3">
        <v>0</v>
      </c>
      <c r="L506" s="3">
        <v>0</v>
      </c>
      <c r="M506" s="3">
        <v>0.51656220742339998</v>
      </c>
      <c r="N506" s="3">
        <v>0.5533712283337</v>
      </c>
      <c r="O506" s="3">
        <v>4.07892217367E-2</v>
      </c>
      <c r="P506" s="3">
        <v>0.50186870413859996</v>
      </c>
      <c r="Q506" s="3">
        <v>1.0792373112446001</v>
      </c>
      <c r="R506" s="3">
        <v>1.6511608921487999</v>
      </c>
      <c r="S506" s="3">
        <v>0.65587041647010003</v>
      </c>
      <c r="T506" s="3">
        <v>0.94214095243069995</v>
      </c>
      <c r="U506" s="3">
        <v>0.88764018004199996</v>
      </c>
      <c r="V506" s="3">
        <v>0.91631219459869995</v>
      </c>
      <c r="W506" s="3">
        <v>1.0844936479103999</v>
      </c>
      <c r="X506" s="3">
        <v>2.6433784290965998</v>
      </c>
      <c r="Y506" s="3">
        <v>0.4623006786703</v>
      </c>
      <c r="Z506" s="3">
        <v>-0.1044466216621</v>
      </c>
      <c r="AA506" s="3">
        <v>0.24853341482040001</v>
      </c>
      <c r="AB506" s="3">
        <v>1.1731110419274</v>
      </c>
      <c r="AC506" s="3">
        <v>1.8961219090095001</v>
      </c>
      <c r="AD506" s="3">
        <v>1.0251410119482001</v>
      </c>
      <c r="AE506" s="3">
        <v>1.9454543945552001</v>
      </c>
      <c r="AF506" s="3">
        <v>-6.6418358832899996E-2</v>
      </c>
      <c r="AG506" s="3">
        <v>0</v>
      </c>
      <c r="AH506" s="3">
        <v>0</v>
      </c>
      <c r="AI506" s="3">
        <v>0.70868701464119999</v>
      </c>
      <c r="AJ506" s="3">
        <v>-2.3536817316900001E-2</v>
      </c>
      <c r="AK506" s="3">
        <v>-0.46224657488479998</v>
      </c>
      <c r="AL506" s="3">
        <v>0.22375858766910001</v>
      </c>
      <c r="AM506" s="3">
        <v>0.76067640598240005</v>
      </c>
      <c r="AN506" s="3">
        <v>0</v>
      </c>
      <c r="AO506" s="3">
        <v>0.1215175610628</v>
      </c>
      <c r="AP506" s="3">
        <v>0.65941355878700003</v>
      </c>
      <c r="AQ506" s="3">
        <v>-0.13480720908890001</v>
      </c>
      <c r="AR506" s="3">
        <v>0</v>
      </c>
      <c r="AS506" s="3">
        <v>4.6517687343999997E-3</v>
      </c>
      <c r="AT506" s="3">
        <v>0.11839810466099999</v>
      </c>
      <c r="AU506" s="3">
        <v>0.76106443637889998</v>
      </c>
      <c r="AV506" s="3">
        <v>-3.9210501632499999E-2</v>
      </c>
      <c r="AW506" s="3">
        <v>0.28000000000000003</v>
      </c>
    </row>
    <row r="507" spans="1:49" s="13" customFormat="1">
      <c r="A507">
        <v>2</v>
      </c>
      <c r="B507" t="s">
        <v>398</v>
      </c>
      <c r="C507">
        <v>1102</v>
      </c>
      <c r="D507" t="s">
        <v>805</v>
      </c>
      <c r="E507" s="3">
        <v>0.59595717723380004</v>
      </c>
      <c r="F507" s="3">
        <v>-1.6310084127118001</v>
      </c>
      <c r="G507" s="3">
        <v>1.4927907654954999</v>
      </c>
      <c r="H507" s="3">
        <v>8.4617605004499996E-2</v>
      </c>
      <c r="I507" s="3">
        <v>-1.7103890444601</v>
      </c>
      <c r="J507" s="3">
        <v>-0.31041488587310001</v>
      </c>
      <c r="K507" s="3">
        <v>0.90245647976450005</v>
      </c>
      <c r="L507" s="3">
        <v>0.1370367254033</v>
      </c>
      <c r="M507" s="3">
        <v>-0.59552582325930004</v>
      </c>
      <c r="N507" s="3">
        <v>0.1079075580281</v>
      </c>
      <c r="O507" s="3">
        <v>3.3049936982808998</v>
      </c>
      <c r="P507" s="3">
        <v>2.1276854591525001</v>
      </c>
      <c r="Q507" s="3">
        <v>0.66373223302520001</v>
      </c>
      <c r="R507" s="3">
        <v>-0.35633876373439999</v>
      </c>
      <c r="S507" s="3">
        <v>-0.26370053280599998</v>
      </c>
      <c r="T507" s="3">
        <v>-2.4783690266049998</v>
      </c>
      <c r="U507" s="3">
        <v>0.82733378591810003</v>
      </c>
      <c r="V507" s="3">
        <v>0.95657822612879995</v>
      </c>
      <c r="W507" s="3">
        <v>6.2143517322000002E-3</v>
      </c>
      <c r="X507" s="3">
        <v>0.38290135885819998</v>
      </c>
      <c r="Y507" s="3">
        <v>-4.7068916370500001E-2</v>
      </c>
      <c r="Z507" s="3">
        <v>-0.3833825539199</v>
      </c>
      <c r="AA507" s="3">
        <v>1.066819557991</v>
      </c>
      <c r="AB507" s="3">
        <v>2.2190525532629999</v>
      </c>
      <c r="AC507" s="3">
        <v>0.88280023016870002</v>
      </c>
      <c r="AD507" s="3">
        <v>-0.50503207604870004</v>
      </c>
      <c r="AE507" s="3">
        <v>-0.5004439280852</v>
      </c>
      <c r="AF507" s="3">
        <v>-0.67267137502730001</v>
      </c>
      <c r="AG507" s="3">
        <v>9.97131702372E-2</v>
      </c>
      <c r="AH507" s="3">
        <v>-0.89483244607029999</v>
      </c>
      <c r="AI507" s="3">
        <v>5.9720085463399998E-2</v>
      </c>
      <c r="AJ507" s="3">
        <v>-0.45952817280449998</v>
      </c>
      <c r="AK507" s="3">
        <v>-0.66490226950219999</v>
      </c>
      <c r="AL507" s="3">
        <v>0.2419704286206</v>
      </c>
      <c r="AM507" s="3">
        <v>1.3665712088285999</v>
      </c>
      <c r="AN507" s="3">
        <v>0.81430277849370003</v>
      </c>
      <c r="AO507" s="3">
        <v>0.81167222832529995</v>
      </c>
      <c r="AP507" s="3">
        <v>-0.1144882478076</v>
      </c>
      <c r="AQ507" s="3">
        <v>-6.5789421873700002E-2</v>
      </c>
      <c r="AR507" s="3">
        <v>-1.3110578798956001</v>
      </c>
      <c r="AS507" s="3">
        <v>-5.0778399201400003E-2</v>
      </c>
      <c r="AT507" s="3">
        <v>0.62404783375950001</v>
      </c>
      <c r="AU507" s="3">
        <v>-0.1196380716182</v>
      </c>
      <c r="AV507" s="3">
        <v>-1.1853978319667</v>
      </c>
      <c r="AW507" s="3">
        <v>-0.3</v>
      </c>
    </row>
    <row r="508" spans="1:49" s="13" customFormat="1">
      <c r="A508">
        <v>3</v>
      </c>
      <c r="B508" t="s">
        <v>400</v>
      </c>
      <c r="C508">
        <v>110201</v>
      </c>
      <c r="D508" t="s">
        <v>805</v>
      </c>
      <c r="E508" s="3">
        <v>0.59595717723380004</v>
      </c>
      <c r="F508" s="3">
        <v>-1.6310084127118001</v>
      </c>
      <c r="G508" s="3">
        <v>1.4927907654954999</v>
      </c>
      <c r="H508" s="3">
        <v>8.4617605004499996E-2</v>
      </c>
      <c r="I508" s="3">
        <v>-1.7103890444601</v>
      </c>
      <c r="J508" s="3">
        <v>-0.31041488587310001</v>
      </c>
      <c r="K508" s="3">
        <v>0.90245647976450005</v>
      </c>
      <c r="L508" s="3">
        <v>0.1370367254033</v>
      </c>
      <c r="M508" s="3">
        <v>-0.59552582325930004</v>
      </c>
      <c r="N508" s="3">
        <v>0.1079075580281</v>
      </c>
      <c r="O508" s="3">
        <v>3.3049936982808998</v>
      </c>
      <c r="P508" s="3">
        <v>2.1276854591525001</v>
      </c>
      <c r="Q508" s="3">
        <v>0.66373223302520001</v>
      </c>
      <c r="R508" s="3">
        <v>-0.35633876373439999</v>
      </c>
      <c r="S508" s="3">
        <v>-0.26370053280599998</v>
      </c>
      <c r="T508" s="3">
        <v>-2.4783690266049998</v>
      </c>
      <c r="U508" s="3">
        <v>0.82733378591810003</v>
      </c>
      <c r="V508" s="3">
        <v>0.95657822612879995</v>
      </c>
      <c r="W508" s="3">
        <v>6.2143517322000002E-3</v>
      </c>
      <c r="X508" s="3">
        <v>0.38290135885819998</v>
      </c>
      <c r="Y508" s="3">
        <v>-4.7068916370500001E-2</v>
      </c>
      <c r="Z508" s="3">
        <v>-0.3833825539199</v>
      </c>
      <c r="AA508" s="3">
        <v>1.066819557991</v>
      </c>
      <c r="AB508" s="3">
        <v>2.2190525532629999</v>
      </c>
      <c r="AC508" s="3">
        <v>0.88280023016870002</v>
      </c>
      <c r="AD508" s="3">
        <v>-0.50503207604870004</v>
      </c>
      <c r="AE508" s="3">
        <v>-0.5004439280852</v>
      </c>
      <c r="AF508" s="3">
        <v>-0.67267137502730001</v>
      </c>
      <c r="AG508" s="3">
        <v>9.97131702372E-2</v>
      </c>
      <c r="AH508" s="3">
        <v>-0.89483244607029999</v>
      </c>
      <c r="AI508" s="3">
        <v>5.9720085463399998E-2</v>
      </c>
      <c r="AJ508" s="3">
        <v>-0.45952817280449998</v>
      </c>
      <c r="AK508" s="3">
        <v>-0.66490226950219999</v>
      </c>
      <c r="AL508" s="3">
        <v>0.2419704286206</v>
      </c>
      <c r="AM508" s="3">
        <v>1.3665712088285999</v>
      </c>
      <c r="AN508" s="3">
        <v>0.81430277849370003</v>
      </c>
      <c r="AO508" s="3">
        <v>0.81167222832529995</v>
      </c>
      <c r="AP508" s="3">
        <v>-0.1144882478076</v>
      </c>
      <c r="AQ508" s="3">
        <v>-6.5789421873700002E-2</v>
      </c>
      <c r="AR508" s="3">
        <v>-1.3110578798956001</v>
      </c>
      <c r="AS508" s="3">
        <v>-5.0778399201400003E-2</v>
      </c>
      <c r="AT508" s="3">
        <v>0.62404783375950001</v>
      </c>
      <c r="AU508" s="3">
        <v>-0.1196380716182</v>
      </c>
      <c r="AV508" s="3">
        <v>-1.1853978319667</v>
      </c>
      <c r="AW508" s="3">
        <v>-0.3</v>
      </c>
    </row>
    <row r="509" spans="1:49" s="13" customFormat="1">
      <c r="A509">
        <v>4</v>
      </c>
      <c r="B509" t="s">
        <v>402</v>
      </c>
      <c r="C509">
        <v>11020101</v>
      </c>
      <c r="D509" t="s">
        <v>806</v>
      </c>
      <c r="E509" s="3">
        <v>0.67078243462800002</v>
      </c>
      <c r="F509" s="3">
        <v>-1.7760446608731</v>
      </c>
      <c r="G509" s="3">
        <v>1.6347389922305</v>
      </c>
      <c r="H509" s="3">
        <v>0.48440598781749999</v>
      </c>
      <c r="I509" s="3">
        <v>-1.9221602866475</v>
      </c>
      <c r="J509" s="3">
        <v>-0.33853756418600001</v>
      </c>
      <c r="K509" s="3">
        <v>0.76973064230230004</v>
      </c>
      <c r="L509" s="3">
        <v>0.23727539806549999</v>
      </c>
      <c r="M509" s="3">
        <v>-0.25259871553270002</v>
      </c>
      <c r="N509" s="3">
        <v>4.9644836696599998E-2</v>
      </c>
      <c r="O509" s="3">
        <v>2.3235067547867998</v>
      </c>
      <c r="P509" s="3">
        <v>2.4218602777177001</v>
      </c>
      <c r="Q509" s="3">
        <v>0.74977220955589996</v>
      </c>
      <c r="R509" s="3">
        <v>-0.42856918535060001</v>
      </c>
      <c r="S509" s="3">
        <v>5.0286270168699999E-2</v>
      </c>
      <c r="T509" s="3">
        <v>-2.8729407803133</v>
      </c>
      <c r="U509" s="3">
        <v>1.3251155299505999</v>
      </c>
      <c r="V509" s="3">
        <v>0.71601519602149999</v>
      </c>
      <c r="W509" s="3">
        <v>-2.56651499181E-2</v>
      </c>
      <c r="X509" s="3">
        <v>0.52457517283760002</v>
      </c>
      <c r="Y509" s="3">
        <v>9.7566481979199995E-2</v>
      </c>
      <c r="Z509" s="3">
        <v>-0.14001246669799999</v>
      </c>
      <c r="AA509" s="3">
        <v>1.0222594170057999</v>
      </c>
      <c r="AB509" s="3">
        <v>2.2302174505416001</v>
      </c>
      <c r="AC509" s="3">
        <v>0.58495536626069999</v>
      </c>
      <c r="AD509" s="3">
        <v>-0.27918352272250002</v>
      </c>
      <c r="AE509" s="3">
        <v>-0.43517415012670002</v>
      </c>
      <c r="AF509" s="3">
        <v>-0.1937896766976</v>
      </c>
      <c r="AG509" s="3">
        <v>7.2043239119100003E-2</v>
      </c>
      <c r="AH509" s="3">
        <v>-1.1857122170026</v>
      </c>
      <c r="AI509" s="3">
        <v>4.1957266623100002E-2</v>
      </c>
      <c r="AJ509" s="3">
        <v>-0.23238162072910001</v>
      </c>
      <c r="AK509" s="3">
        <v>-0.43597177455519998</v>
      </c>
      <c r="AL509" s="3">
        <v>0.15755843862239999</v>
      </c>
      <c r="AM509" s="3">
        <v>1.2854950022191001</v>
      </c>
      <c r="AN509" s="3">
        <v>0.8496481620702</v>
      </c>
      <c r="AO509" s="3">
        <v>0.96096944217290003</v>
      </c>
      <c r="AP509" s="3">
        <v>-8.6621267135200006E-2</v>
      </c>
      <c r="AQ509" s="3">
        <v>-3.7631606606399998E-2</v>
      </c>
      <c r="AR509" s="3">
        <v>-1.0565954929061001</v>
      </c>
      <c r="AS509" s="3">
        <v>8.0046378477799995E-2</v>
      </c>
      <c r="AT509" s="3">
        <v>0.31428738595099998</v>
      </c>
      <c r="AU509" s="3">
        <v>-5.2833523406100001E-2</v>
      </c>
      <c r="AV509" s="3">
        <v>-1.2510653253746999</v>
      </c>
      <c r="AW509" s="3">
        <v>-0.06</v>
      </c>
    </row>
    <row r="510" spans="1:49" s="13" customFormat="1">
      <c r="A510">
        <v>5</v>
      </c>
      <c r="B510" t="s">
        <v>404</v>
      </c>
      <c r="C510">
        <v>1102010101</v>
      </c>
      <c r="D510" t="s">
        <v>807</v>
      </c>
      <c r="E510" s="3">
        <v>0.67078243462800002</v>
      </c>
      <c r="F510" s="3">
        <v>-1.7760446608731</v>
      </c>
      <c r="G510" s="3">
        <v>1.6347389922305</v>
      </c>
      <c r="H510" s="3">
        <v>0.48440598781749999</v>
      </c>
      <c r="I510" s="3">
        <v>-1.9221602866475</v>
      </c>
      <c r="J510" s="3">
        <v>-0.33853756418600001</v>
      </c>
      <c r="K510" s="3">
        <v>0.76973064230230004</v>
      </c>
      <c r="L510" s="3">
        <v>0.23727539806549999</v>
      </c>
      <c r="M510" s="3">
        <v>-0.25259871553270002</v>
      </c>
      <c r="N510" s="3">
        <v>4.9644836696599998E-2</v>
      </c>
      <c r="O510" s="3">
        <v>2.3235067547867998</v>
      </c>
      <c r="P510" s="3">
        <v>2.4218602777177001</v>
      </c>
      <c r="Q510" s="3">
        <v>0.74977220955589996</v>
      </c>
      <c r="R510" s="3">
        <v>-0.42856918535060001</v>
      </c>
      <c r="S510" s="3">
        <v>5.0286270168699999E-2</v>
      </c>
      <c r="T510" s="3">
        <v>-2.8729407803133</v>
      </c>
      <c r="U510" s="3">
        <v>1.3251155299505999</v>
      </c>
      <c r="V510" s="3">
        <v>0.71601519602149999</v>
      </c>
      <c r="W510" s="3">
        <v>-2.56651499181E-2</v>
      </c>
      <c r="X510" s="3">
        <v>0.52457517283760002</v>
      </c>
      <c r="Y510" s="3">
        <v>9.7566481979199995E-2</v>
      </c>
      <c r="Z510" s="3">
        <v>-0.14001246669799999</v>
      </c>
      <c r="AA510" s="3">
        <v>1.0222594170057999</v>
      </c>
      <c r="AB510" s="3">
        <v>2.2302174505416001</v>
      </c>
      <c r="AC510" s="3">
        <v>0.58495536626069999</v>
      </c>
      <c r="AD510" s="3">
        <v>-0.27918352272250002</v>
      </c>
      <c r="AE510" s="3">
        <v>-0.43517415012670002</v>
      </c>
      <c r="AF510" s="3">
        <v>-0.1937896766976</v>
      </c>
      <c r="AG510" s="3">
        <v>7.2043239119100003E-2</v>
      </c>
      <c r="AH510" s="3">
        <v>-1.1857122170026</v>
      </c>
      <c r="AI510" s="3">
        <v>4.1957266623100002E-2</v>
      </c>
      <c r="AJ510" s="3">
        <v>-0.23238162072910001</v>
      </c>
      <c r="AK510" s="3">
        <v>-0.43597177455519998</v>
      </c>
      <c r="AL510" s="3">
        <v>0.15755843862239999</v>
      </c>
      <c r="AM510" s="3">
        <v>1.2854950022191001</v>
      </c>
      <c r="AN510" s="3">
        <v>0.8496481620702</v>
      </c>
      <c r="AO510" s="3">
        <v>0.96096944217290003</v>
      </c>
      <c r="AP510" s="3">
        <v>-8.6621267135200006E-2</v>
      </c>
      <c r="AQ510" s="3">
        <v>-3.7631606606399998E-2</v>
      </c>
      <c r="AR510" s="3">
        <v>-1.0565954929061001</v>
      </c>
      <c r="AS510" s="3">
        <v>8.0046378477799995E-2</v>
      </c>
      <c r="AT510" s="3">
        <v>0.31428738595099998</v>
      </c>
      <c r="AU510" s="3">
        <v>-5.2833523406100001E-2</v>
      </c>
      <c r="AV510" s="3">
        <v>-1.2510653253746999</v>
      </c>
      <c r="AW510" s="3">
        <v>-0.06</v>
      </c>
    </row>
    <row r="511" spans="1:49" s="13" customFormat="1">
      <c r="A511">
        <v>4</v>
      </c>
      <c r="B511" t="s">
        <v>402</v>
      </c>
      <c r="C511">
        <v>11020102</v>
      </c>
      <c r="D511" t="s">
        <v>808</v>
      </c>
      <c r="E511" s="3">
        <v>-1.5749195039600001E-2</v>
      </c>
      <c r="F511" s="3">
        <v>-0.43717648536629999</v>
      </c>
      <c r="G511" s="3">
        <v>0.34008937164149999</v>
      </c>
      <c r="H511" s="3">
        <v>-3.2037829250771002</v>
      </c>
      <c r="I511" s="3">
        <v>9.7874839047599999E-2</v>
      </c>
      <c r="J511" s="3">
        <v>-7.5128099773699997E-2</v>
      </c>
      <c r="K511" s="3">
        <v>2.0099724266435999</v>
      </c>
      <c r="L511" s="3">
        <v>-0.68922434000480004</v>
      </c>
      <c r="M511" s="3">
        <v>-3.4486237456242002</v>
      </c>
      <c r="N511" s="3">
        <v>0.60868960135460004</v>
      </c>
      <c r="O511" s="3">
        <v>11.694232706556701</v>
      </c>
      <c r="P511" s="3">
        <v>-0.17581446176339999</v>
      </c>
      <c r="Q511" s="3">
        <v>-2.7525296331399999E-2</v>
      </c>
      <c r="R511" s="3">
        <v>0.2284827918142</v>
      </c>
      <c r="S511" s="3">
        <v>-2.7892635428502</v>
      </c>
      <c r="T511" s="3">
        <v>0.78808768947829999</v>
      </c>
      <c r="U511" s="3">
        <v>-3.1438584884890002</v>
      </c>
      <c r="V511" s="3">
        <v>2.9642872874778998</v>
      </c>
      <c r="W511" s="3">
        <v>0.26646710601669998</v>
      </c>
      <c r="X511" s="3">
        <v>-0.77030281826710001</v>
      </c>
      <c r="Y511" s="3">
        <v>-1.2397430420429001</v>
      </c>
      <c r="Z511" s="3">
        <v>-2.417404841567</v>
      </c>
      <c r="AA511" s="3">
        <v>1.4479329498250999</v>
      </c>
      <c r="AB511" s="3">
        <v>2.1239622439466999</v>
      </c>
      <c r="AC511" s="3">
        <v>3.4221543695776</v>
      </c>
      <c r="AD511" s="3">
        <v>-2.3777394340690998</v>
      </c>
      <c r="AE511" s="3">
        <v>-1.0532867877079</v>
      </c>
      <c r="AF511" s="3">
        <v>-4.7541955681912</v>
      </c>
      <c r="AG511" s="3">
        <v>0.34683660117729997</v>
      </c>
      <c r="AH511" s="3">
        <v>1.6959350963524999</v>
      </c>
      <c r="AI511" s="3">
        <v>0.21344454160529999</v>
      </c>
      <c r="AJ511" s="3">
        <v>-2.4219547527890999</v>
      </c>
      <c r="AK511" s="3">
        <v>-2.6871222963017001</v>
      </c>
      <c r="AL511" s="3">
        <v>1.0048588830873999</v>
      </c>
      <c r="AM511" s="3">
        <v>2.0931651752192</v>
      </c>
      <c r="AN511" s="3">
        <v>0.5000481723122</v>
      </c>
      <c r="AO511" s="3">
        <v>-0.52034172287909997</v>
      </c>
      <c r="AP511" s="3">
        <v>-0.36681669446979998</v>
      </c>
      <c r="AQ511" s="3">
        <v>-0.3214683237607</v>
      </c>
      <c r="AR511" s="3">
        <v>-3.6282094297216001</v>
      </c>
      <c r="AS511" s="3">
        <v>-1.2738665796502999</v>
      </c>
      <c r="AT511" s="3">
        <v>3.5597304219443999</v>
      </c>
      <c r="AU511" s="3">
        <v>-0.73292124045819995</v>
      </c>
      <c r="AV511" s="3">
        <v>-0.57842297914359997</v>
      </c>
      <c r="AW511" s="3">
        <v>-2.5499999999999998</v>
      </c>
    </row>
    <row r="512" spans="1:49" s="13" customFormat="1">
      <c r="A512">
        <v>5</v>
      </c>
      <c r="B512" t="s">
        <v>404</v>
      </c>
      <c r="C512">
        <v>1102010201</v>
      </c>
      <c r="D512" t="s">
        <v>809</v>
      </c>
      <c r="E512" s="3">
        <v>-1.5749195039600001E-2</v>
      </c>
      <c r="F512" s="3">
        <v>-0.43717648536629999</v>
      </c>
      <c r="G512" s="3">
        <v>0.34008937164149999</v>
      </c>
      <c r="H512" s="3">
        <v>-3.2037829250771002</v>
      </c>
      <c r="I512" s="3">
        <v>9.7874839047599999E-2</v>
      </c>
      <c r="J512" s="3">
        <v>-7.5128099773699997E-2</v>
      </c>
      <c r="K512" s="3">
        <v>2.0099724266435999</v>
      </c>
      <c r="L512" s="3">
        <v>-0.68922434000480004</v>
      </c>
      <c r="M512" s="3">
        <v>-3.4486237456242002</v>
      </c>
      <c r="N512" s="3">
        <v>0.60868960135460004</v>
      </c>
      <c r="O512" s="3">
        <v>11.694232706556701</v>
      </c>
      <c r="P512" s="3">
        <v>-0.17581446176339999</v>
      </c>
      <c r="Q512" s="3">
        <v>-2.7525296331399999E-2</v>
      </c>
      <c r="R512" s="3">
        <v>0.2284827918142</v>
      </c>
      <c r="S512" s="3">
        <v>-2.7892635428502</v>
      </c>
      <c r="T512" s="3">
        <v>0.78808768947829999</v>
      </c>
      <c r="U512" s="3">
        <v>-3.1438584884890002</v>
      </c>
      <c r="V512" s="3">
        <v>2.9642872874778998</v>
      </c>
      <c r="W512" s="3">
        <v>0.26646710601669998</v>
      </c>
      <c r="X512" s="3">
        <v>-0.77030281826710001</v>
      </c>
      <c r="Y512" s="3">
        <v>-1.2397430420429001</v>
      </c>
      <c r="Z512" s="3">
        <v>-2.417404841567</v>
      </c>
      <c r="AA512" s="3">
        <v>1.4479329498250999</v>
      </c>
      <c r="AB512" s="3">
        <v>2.1239622439466999</v>
      </c>
      <c r="AC512" s="3">
        <v>3.4221543695776</v>
      </c>
      <c r="AD512" s="3">
        <v>-2.3777394340690998</v>
      </c>
      <c r="AE512" s="3">
        <v>-1.0532867877079</v>
      </c>
      <c r="AF512" s="3">
        <v>-4.7541955681912</v>
      </c>
      <c r="AG512" s="3">
        <v>0.34683660117729997</v>
      </c>
      <c r="AH512" s="3">
        <v>1.6959350963524999</v>
      </c>
      <c r="AI512" s="3">
        <v>0.21344454160529999</v>
      </c>
      <c r="AJ512" s="3">
        <v>-2.4219547527890999</v>
      </c>
      <c r="AK512" s="3">
        <v>-2.6871222963017001</v>
      </c>
      <c r="AL512" s="3">
        <v>1.0048588830873999</v>
      </c>
      <c r="AM512" s="3">
        <v>2.0931651752192</v>
      </c>
      <c r="AN512" s="3">
        <v>0.5000481723122</v>
      </c>
      <c r="AO512" s="3">
        <v>-0.52034172287909997</v>
      </c>
      <c r="AP512" s="3">
        <v>-0.36681669446979998</v>
      </c>
      <c r="AQ512" s="3">
        <v>-0.3214683237607</v>
      </c>
      <c r="AR512" s="3">
        <v>-3.6282094297216001</v>
      </c>
      <c r="AS512" s="3">
        <v>-1.2738665796502999</v>
      </c>
      <c r="AT512" s="3">
        <v>3.5597304219443999</v>
      </c>
      <c r="AU512" s="3">
        <v>-0.73292124045819995</v>
      </c>
      <c r="AV512" s="3">
        <v>-0.57842297914359997</v>
      </c>
      <c r="AW512" s="3">
        <v>-2.5499999999999998</v>
      </c>
    </row>
    <row r="513" spans="1:49" s="13" customFormat="1">
      <c r="A513">
        <v>1</v>
      </c>
      <c r="B513" t="s">
        <v>396</v>
      </c>
      <c r="C513">
        <v>12</v>
      </c>
      <c r="D513" t="s">
        <v>810</v>
      </c>
      <c r="E513" s="3">
        <v>9.4471783034900003E-2</v>
      </c>
      <c r="F513" s="3">
        <v>-2.38657556769E-2</v>
      </c>
      <c r="G513" s="3">
        <v>0.18849867370289999</v>
      </c>
      <c r="H513" s="3">
        <v>0.1715200736876</v>
      </c>
      <c r="I513" s="3">
        <v>5.2776983478900003E-2</v>
      </c>
      <c r="J513" s="3">
        <v>4.1313893422699997E-2</v>
      </c>
      <c r="K513" s="3">
        <v>7.07358560395E-2</v>
      </c>
      <c r="L513" s="3">
        <v>3.9972177992299997E-2</v>
      </c>
      <c r="M513" s="3">
        <v>9.6855609406099996E-2</v>
      </c>
      <c r="N513" s="3">
        <v>0.2734614708975</v>
      </c>
      <c r="O513" s="3">
        <v>-1.45928876104E-2</v>
      </c>
      <c r="P513" s="3">
        <v>0.21803055410149999</v>
      </c>
      <c r="Q513" s="3">
        <v>0.43233222405479999</v>
      </c>
      <c r="R513" s="3">
        <v>7.3183352968599999E-2</v>
      </c>
      <c r="S513" s="3">
        <v>0.18085992387239999</v>
      </c>
      <c r="T513" s="3">
        <v>0.31360772309950002</v>
      </c>
      <c r="U513" s="3">
        <v>0.22118832680639999</v>
      </c>
      <c r="V513" s="3">
        <v>0.38949529240179998</v>
      </c>
      <c r="W513" s="3">
        <v>-6.0718486356699998E-2</v>
      </c>
      <c r="X513" s="3">
        <v>-0.65150514265960002</v>
      </c>
      <c r="Y513" s="3">
        <v>-3.4387418188299997E-2</v>
      </c>
      <c r="Z513" s="3">
        <v>-0.46391427822070003</v>
      </c>
      <c r="AA513" s="3">
        <v>-0.27827881167649998</v>
      </c>
      <c r="AB513" s="3">
        <v>-0.20345056978519999</v>
      </c>
      <c r="AC513" s="3">
        <v>-0.2253877888551</v>
      </c>
      <c r="AD513" s="3">
        <v>-9.7986989415599995E-2</v>
      </c>
      <c r="AE513" s="3">
        <v>-0.25000682603980001</v>
      </c>
      <c r="AF513" s="3">
        <v>-0.1252476423286</v>
      </c>
      <c r="AG513" s="3">
        <v>0.49403667680829999</v>
      </c>
      <c r="AH513" s="3">
        <v>0.16680269718400001</v>
      </c>
      <c r="AI513" s="3">
        <v>0.14089471937920001</v>
      </c>
      <c r="AJ513" s="3">
        <v>-1.0297449048000001E-3</v>
      </c>
      <c r="AK513" s="3">
        <v>0.1999059655812</v>
      </c>
      <c r="AL513" s="3">
        <v>-0.12608219035009999</v>
      </c>
      <c r="AM513" s="3">
        <v>-5.1774217495400003E-2</v>
      </c>
      <c r="AN513" s="3">
        <v>-0.1618794060913</v>
      </c>
      <c r="AO513" s="3">
        <v>0.21094908382960001</v>
      </c>
      <c r="AP513" s="3">
        <v>-9.1462835599999993E-3</v>
      </c>
      <c r="AQ513" s="3">
        <v>-0.1546732983204</v>
      </c>
      <c r="AR513" s="3">
        <v>-0.1359981373012</v>
      </c>
      <c r="AS513" s="3">
        <v>0.2371534437242</v>
      </c>
      <c r="AT513" s="3">
        <v>0.22762713288559999</v>
      </c>
      <c r="AU513" s="3">
        <v>0.2058892738767</v>
      </c>
      <c r="AV513" s="3">
        <v>1.68255194257E-2</v>
      </c>
      <c r="AW513" s="3">
        <v>-0.08</v>
      </c>
    </row>
    <row r="514" spans="1:49" s="13" customFormat="1">
      <c r="A514">
        <v>2</v>
      </c>
      <c r="B514" t="s">
        <v>398</v>
      </c>
      <c r="C514">
        <v>1201</v>
      </c>
      <c r="D514" t="s">
        <v>811</v>
      </c>
      <c r="E514" s="3">
        <v>7.5124480290999999E-3</v>
      </c>
      <c r="F514" s="3">
        <v>-1.40586680701E-2</v>
      </c>
      <c r="G514" s="3">
        <v>0.24441900807190001</v>
      </c>
      <c r="H514" s="3">
        <v>0.1469921388382</v>
      </c>
      <c r="I514" s="3">
        <v>5.6956484101000002E-3</v>
      </c>
      <c r="J514" s="3">
        <v>2.65665160281E-2</v>
      </c>
      <c r="K514" s="3">
        <v>4.0576406668799997E-2</v>
      </c>
      <c r="L514" s="3">
        <v>3.1601223192899999E-2</v>
      </c>
      <c r="M514" s="3">
        <v>9.3919999337100005E-2</v>
      </c>
      <c r="N514" s="3">
        <v>0.16367356524919999</v>
      </c>
      <c r="O514" s="3">
        <v>4.4640906119700001E-2</v>
      </c>
      <c r="P514" s="3">
        <v>0.2148888490742</v>
      </c>
      <c r="Q514" s="3">
        <v>0.61001252728379995</v>
      </c>
      <c r="R514" s="3">
        <v>0.10078279327880001</v>
      </c>
      <c r="S514" s="3">
        <v>0.24730667578359999</v>
      </c>
      <c r="T514" s="3">
        <v>0.34173852029980001</v>
      </c>
      <c r="U514" s="3">
        <v>0.33366859907320001</v>
      </c>
      <c r="V514" s="3">
        <v>0.51624966603569999</v>
      </c>
      <c r="W514" s="3">
        <v>-0.1150305190171</v>
      </c>
      <c r="X514" s="3">
        <v>-0.82267477211890006</v>
      </c>
      <c r="Y514" s="3">
        <v>-9.8389428645500002E-2</v>
      </c>
      <c r="Z514" s="3">
        <v>-0.57806986930509996</v>
      </c>
      <c r="AA514" s="3">
        <v>-0.34109647245789998</v>
      </c>
      <c r="AB514" s="3">
        <v>-0.301870720757</v>
      </c>
      <c r="AC514" s="3">
        <v>-0.2553594749377</v>
      </c>
      <c r="AD514" s="3">
        <v>-0.12935310641879999</v>
      </c>
      <c r="AE514" s="3">
        <v>-0.31943223668760001</v>
      </c>
      <c r="AF514" s="3">
        <v>-0.22895360423809999</v>
      </c>
      <c r="AG514" s="3">
        <v>0.58190958726139996</v>
      </c>
      <c r="AH514" s="3">
        <v>8.1121936938400002E-2</v>
      </c>
      <c r="AI514" s="3">
        <v>0.1796242254615</v>
      </c>
      <c r="AJ514" s="3">
        <v>9.4132684912999996E-3</v>
      </c>
      <c r="AK514" s="3">
        <v>0.24004057724690001</v>
      </c>
      <c r="AL514" s="3">
        <v>-0.1319864869972</v>
      </c>
      <c r="AM514" s="3">
        <v>-4.7964038037299997E-2</v>
      </c>
      <c r="AN514" s="3">
        <v>-0.22493290381299999</v>
      </c>
      <c r="AO514" s="3">
        <v>0.30066188708370001</v>
      </c>
      <c r="AP514" s="3">
        <v>-9.2287586396999997E-3</v>
      </c>
      <c r="AQ514" s="3">
        <v>-0.21380001822610001</v>
      </c>
      <c r="AR514" s="3">
        <v>-0.14294279185680001</v>
      </c>
      <c r="AS514" s="3">
        <v>0.41478101971300002</v>
      </c>
      <c r="AT514" s="3">
        <v>0.1887330529756</v>
      </c>
      <c r="AU514" s="3">
        <v>0.2171078735518</v>
      </c>
      <c r="AV514" s="3">
        <v>-0.1704011541147</v>
      </c>
      <c r="AW514" s="3">
        <v>-0.1</v>
      </c>
    </row>
    <row r="515" spans="1:49" s="13" customFormat="1">
      <c r="A515">
        <v>3</v>
      </c>
      <c r="B515" t="s">
        <v>400</v>
      </c>
      <c r="C515">
        <v>120101</v>
      </c>
      <c r="D515" t="s">
        <v>812</v>
      </c>
      <c r="E515" s="3">
        <v>4.9689897492799999E-2</v>
      </c>
      <c r="F515" s="3">
        <v>-9.29547706877E-2</v>
      </c>
      <c r="G515" s="3">
        <v>1.6172654190838001</v>
      </c>
      <c r="H515" s="3">
        <v>0.95947382603950004</v>
      </c>
      <c r="I515" s="3">
        <v>3.6878481204200002E-2</v>
      </c>
      <c r="J515" s="3">
        <v>0.1719606435796</v>
      </c>
      <c r="K515" s="3">
        <v>0.2622631237086</v>
      </c>
      <c r="L515" s="3">
        <v>0.2038009576423</v>
      </c>
      <c r="M515" s="3">
        <v>0.60466305373460005</v>
      </c>
      <c r="N515" s="3">
        <v>1.0483914776634</v>
      </c>
      <c r="O515" s="3">
        <v>0.28343846029609998</v>
      </c>
      <c r="P515" s="3">
        <v>1.3611446234294</v>
      </c>
      <c r="Q515" s="3">
        <v>3.8202333267492001</v>
      </c>
      <c r="R515" s="3">
        <v>0.61164119568399999</v>
      </c>
      <c r="S515" s="3">
        <v>1.4932599518906</v>
      </c>
      <c r="T515" s="3">
        <v>2.0381165882435002</v>
      </c>
      <c r="U515" s="3">
        <v>1.9569044215989999</v>
      </c>
      <c r="V515" s="3">
        <v>2.9795049499834998</v>
      </c>
      <c r="W515" s="3">
        <v>-0.64801175418419998</v>
      </c>
      <c r="X515" s="3">
        <v>-4.6593095260466999</v>
      </c>
      <c r="Y515" s="3">
        <v>-0.57966345346119996</v>
      </c>
      <c r="Z515" s="3">
        <v>-3.4221975451653002</v>
      </c>
      <c r="AA515" s="3">
        <v>-2.0787719169527001</v>
      </c>
      <c r="AB515" s="3">
        <v>-1.8723621698331001</v>
      </c>
      <c r="AC515" s="3">
        <v>-1.6092240248625</v>
      </c>
      <c r="AD515" s="3">
        <v>-0.82637387244530003</v>
      </c>
      <c r="AE515" s="3">
        <v>-2.0550392800338999</v>
      </c>
      <c r="AF515" s="3">
        <v>-1.4990539952147</v>
      </c>
      <c r="AG515" s="3">
        <v>1.0975087366920999</v>
      </c>
      <c r="AH515" s="3">
        <v>0.53524380785960002</v>
      </c>
      <c r="AI515" s="3">
        <v>-1.9663564684007</v>
      </c>
      <c r="AJ515" s="3">
        <v>6.3181781928699998E-2</v>
      </c>
      <c r="AK515" s="3">
        <v>1.6102846671124</v>
      </c>
      <c r="AL515" s="3">
        <v>-0.87347610850729995</v>
      </c>
      <c r="AM515" s="3">
        <v>-0.31979659410069999</v>
      </c>
      <c r="AN515" s="3">
        <v>-1.5038129299187</v>
      </c>
      <c r="AO515" s="3">
        <v>2.0362064721136002</v>
      </c>
      <c r="AP515" s="3">
        <v>-6.1437879470199998E-2</v>
      </c>
      <c r="AQ515" s="3">
        <v>-1.424057380489</v>
      </c>
      <c r="AR515" s="3">
        <v>-0.9637880937844</v>
      </c>
      <c r="AS515" s="3">
        <v>2.8198299211202</v>
      </c>
      <c r="AT515" s="3">
        <v>1.2530626035993</v>
      </c>
      <c r="AU515" s="3">
        <v>1.4263006960243001</v>
      </c>
      <c r="AV515" s="3">
        <v>-1.1061125807523999</v>
      </c>
      <c r="AW515" s="3">
        <v>-0.69</v>
      </c>
    </row>
    <row r="516" spans="1:49" s="13" customFormat="1">
      <c r="A516">
        <v>4</v>
      </c>
      <c r="B516" t="s">
        <v>402</v>
      </c>
      <c r="C516">
        <v>12010101</v>
      </c>
      <c r="D516" t="s">
        <v>812</v>
      </c>
      <c r="E516" s="3">
        <v>4.9689897492799999E-2</v>
      </c>
      <c r="F516" s="3">
        <v>-9.29547706877E-2</v>
      </c>
      <c r="G516" s="3">
        <v>1.6172654190838001</v>
      </c>
      <c r="H516" s="3">
        <v>0.95947382603950004</v>
      </c>
      <c r="I516" s="3">
        <v>3.6878481204200002E-2</v>
      </c>
      <c r="J516" s="3">
        <v>0.1719606435796</v>
      </c>
      <c r="K516" s="3">
        <v>0.2622631237086</v>
      </c>
      <c r="L516" s="3">
        <v>0.2038009576423</v>
      </c>
      <c r="M516" s="3">
        <v>0.60466305373460005</v>
      </c>
      <c r="N516" s="3">
        <v>1.0483914776634</v>
      </c>
      <c r="O516" s="3">
        <v>0.28343846029609998</v>
      </c>
      <c r="P516" s="3">
        <v>1.3611446234294</v>
      </c>
      <c r="Q516" s="3">
        <v>3.8202333267492001</v>
      </c>
      <c r="R516" s="3">
        <v>0.61164119568399999</v>
      </c>
      <c r="S516" s="3">
        <v>1.4932599518906</v>
      </c>
      <c r="T516" s="3">
        <v>2.0381165882435002</v>
      </c>
      <c r="U516" s="3">
        <v>1.9569044215989999</v>
      </c>
      <c r="V516" s="3">
        <v>2.9795049499834998</v>
      </c>
      <c r="W516" s="3">
        <v>-0.64801175418419998</v>
      </c>
      <c r="X516" s="3">
        <v>-4.6593095260466999</v>
      </c>
      <c r="Y516" s="3">
        <v>-0.57966345346119996</v>
      </c>
      <c r="Z516" s="3">
        <v>-3.4221975451653002</v>
      </c>
      <c r="AA516" s="3">
        <v>-2.0787719169527001</v>
      </c>
      <c r="AB516" s="3">
        <v>-1.8723621698331001</v>
      </c>
      <c r="AC516" s="3">
        <v>-1.6092240248625</v>
      </c>
      <c r="AD516" s="3">
        <v>-0.82637387244530003</v>
      </c>
      <c r="AE516" s="3">
        <v>-2.0550392800338999</v>
      </c>
      <c r="AF516" s="3">
        <v>-1.4990539952147</v>
      </c>
      <c r="AG516" s="3">
        <v>1.0975087366920999</v>
      </c>
      <c r="AH516" s="3">
        <v>0.53524380785960002</v>
      </c>
      <c r="AI516" s="3">
        <v>-1.9663564684007</v>
      </c>
      <c r="AJ516" s="3">
        <v>6.3181781928699998E-2</v>
      </c>
      <c r="AK516" s="3">
        <v>1.6102846671124</v>
      </c>
      <c r="AL516" s="3">
        <v>-0.87347610850729995</v>
      </c>
      <c r="AM516" s="3">
        <v>-0.31979659410069999</v>
      </c>
      <c r="AN516" s="3">
        <v>-1.5038129299187</v>
      </c>
      <c r="AO516" s="3">
        <v>2.0362064721136002</v>
      </c>
      <c r="AP516" s="3">
        <v>-6.1437879470199998E-2</v>
      </c>
      <c r="AQ516" s="3">
        <v>-1.424057380489</v>
      </c>
      <c r="AR516" s="3">
        <v>-0.9637880937844</v>
      </c>
      <c r="AS516" s="3">
        <v>2.8198299211202</v>
      </c>
      <c r="AT516" s="3">
        <v>1.2530626035993</v>
      </c>
      <c r="AU516" s="3">
        <v>1.4263006960243001</v>
      </c>
      <c r="AV516" s="3">
        <v>-1.1061125807523999</v>
      </c>
      <c r="AW516" s="3">
        <v>-0.69</v>
      </c>
    </row>
    <row r="517" spans="1:49" s="13" customFormat="1">
      <c r="A517">
        <v>5</v>
      </c>
      <c r="B517" t="s">
        <v>404</v>
      </c>
      <c r="C517">
        <v>1201010101</v>
      </c>
      <c r="D517" t="s">
        <v>813</v>
      </c>
      <c r="E517" s="3">
        <v>4.9689897492799999E-2</v>
      </c>
      <c r="F517" s="3">
        <v>-9.29547706877E-2</v>
      </c>
      <c r="G517" s="3">
        <v>1.6172654190838001</v>
      </c>
      <c r="H517" s="3">
        <v>0.95947382603950004</v>
      </c>
      <c r="I517" s="3">
        <v>3.6878481204200002E-2</v>
      </c>
      <c r="J517" s="3">
        <v>0.1719606435796</v>
      </c>
      <c r="K517" s="3">
        <v>0.2622631237086</v>
      </c>
      <c r="L517" s="3">
        <v>0.2038009576423</v>
      </c>
      <c r="M517" s="3">
        <v>0.60466305373460005</v>
      </c>
      <c r="N517" s="3">
        <v>1.0483914776634</v>
      </c>
      <c r="O517" s="3">
        <v>0.28343846029609998</v>
      </c>
      <c r="P517" s="3">
        <v>1.3611446234294</v>
      </c>
      <c r="Q517" s="3">
        <v>3.8202333267492001</v>
      </c>
      <c r="R517" s="3">
        <v>0.61164119568399999</v>
      </c>
      <c r="S517" s="3">
        <v>1.4932599518906</v>
      </c>
      <c r="T517" s="3">
        <v>2.0381165882435002</v>
      </c>
      <c r="U517" s="3">
        <v>1.9569044215989999</v>
      </c>
      <c r="V517" s="3">
        <v>2.9795049499834998</v>
      </c>
      <c r="W517" s="3">
        <v>-0.64801175418419998</v>
      </c>
      <c r="X517" s="3">
        <v>-4.6593095260466999</v>
      </c>
      <c r="Y517" s="3">
        <v>-0.57966345346119996</v>
      </c>
      <c r="Z517" s="3">
        <v>-3.4221975451653002</v>
      </c>
      <c r="AA517" s="3">
        <v>-2.0787719169527001</v>
      </c>
      <c r="AB517" s="3">
        <v>-1.8723621698331001</v>
      </c>
      <c r="AC517" s="3">
        <v>-1.6092240248625</v>
      </c>
      <c r="AD517" s="3">
        <v>-0.82637387244530003</v>
      </c>
      <c r="AE517" s="3">
        <v>-2.0550392800338999</v>
      </c>
      <c r="AF517" s="3">
        <v>-1.4990539952147</v>
      </c>
      <c r="AG517" s="3">
        <v>1.0975087366920999</v>
      </c>
      <c r="AH517" s="3">
        <v>0.53524380785960002</v>
      </c>
      <c r="AI517" s="3">
        <v>-1.9663564684007</v>
      </c>
      <c r="AJ517" s="3">
        <v>6.3181781928699998E-2</v>
      </c>
      <c r="AK517" s="3">
        <v>1.6102846671124</v>
      </c>
      <c r="AL517" s="3">
        <v>-0.87347610850729995</v>
      </c>
      <c r="AM517" s="3">
        <v>-0.31979659410069999</v>
      </c>
      <c r="AN517" s="3">
        <v>-1.5038129299187</v>
      </c>
      <c r="AO517" s="3">
        <v>2.0362064721136002</v>
      </c>
      <c r="AP517" s="3">
        <v>-6.1437879470199998E-2</v>
      </c>
      <c r="AQ517" s="3">
        <v>-1.424057380489</v>
      </c>
      <c r="AR517" s="3">
        <v>-0.9637880937844</v>
      </c>
      <c r="AS517" s="3">
        <v>2.8198299211202</v>
      </c>
      <c r="AT517" s="3">
        <v>1.2530626035993</v>
      </c>
      <c r="AU517" s="3">
        <v>1.4263006960243001</v>
      </c>
      <c r="AV517" s="3">
        <v>-1.1061125807523999</v>
      </c>
      <c r="AW517" s="3">
        <v>-0.69</v>
      </c>
    </row>
    <row r="518" spans="1:49" s="13" customFormat="1">
      <c r="A518">
        <v>3</v>
      </c>
      <c r="B518" t="s">
        <v>400</v>
      </c>
      <c r="C518">
        <v>120102</v>
      </c>
      <c r="D518" t="s">
        <v>814</v>
      </c>
      <c r="E518" s="3">
        <v>0</v>
      </c>
      <c r="F518" s="3">
        <v>9.1570270000000003E-7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0.490358811497</v>
      </c>
      <c r="AH518" s="3">
        <v>0</v>
      </c>
      <c r="AI518" s="3">
        <v>0.56502274258280005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</row>
    <row r="519" spans="1:49" s="13" customFormat="1">
      <c r="A519">
        <v>4</v>
      </c>
      <c r="B519" t="s">
        <v>402</v>
      </c>
      <c r="C519">
        <v>12010201</v>
      </c>
      <c r="D519" t="s">
        <v>815</v>
      </c>
      <c r="E519" s="3">
        <v>0</v>
      </c>
      <c r="F519" s="3">
        <v>9.1570270000000003E-7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0.490358811497</v>
      </c>
      <c r="AH519" s="3">
        <v>0</v>
      </c>
      <c r="AI519" s="3">
        <v>0.56502274258280005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</row>
    <row r="520" spans="1:49" s="13" customFormat="1">
      <c r="A520">
        <v>5</v>
      </c>
      <c r="B520" t="s">
        <v>404</v>
      </c>
      <c r="C520">
        <v>1201020101</v>
      </c>
      <c r="D520" t="s">
        <v>816</v>
      </c>
      <c r="E520" s="3">
        <v>0</v>
      </c>
      <c r="F520" s="3">
        <v>9.1570270000000003E-7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0.490358811497</v>
      </c>
      <c r="AH520" s="3">
        <v>0</v>
      </c>
      <c r="AI520" s="3">
        <v>0.56502274258280005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</row>
    <row r="521" spans="1:49" s="13" customFormat="1">
      <c r="A521">
        <v>2</v>
      </c>
      <c r="B521" t="s">
        <v>398</v>
      </c>
      <c r="C521">
        <v>1202</v>
      </c>
      <c r="D521" t="s">
        <v>817</v>
      </c>
      <c r="E521" s="3">
        <v>0.39855489069639999</v>
      </c>
      <c r="F521" s="3">
        <v>-5.80260263416E-2</v>
      </c>
      <c r="G521" s="3">
        <v>-6.3699978200999997E-3</v>
      </c>
      <c r="H521" s="3">
        <v>0.25720829291090003</v>
      </c>
      <c r="I521" s="3">
        <v>0.2170745782464</v>
      </c>
      <c r="J521" s="3">
        <v>9.2668599085600004E-2</v>
      </c>
      <c r="K521" s="3">
        <v>0.17569057057570001</v>
      </c>
      <c r="L521" s="3">
        <v>6.9063762802200002E-2</v>
      </c>
      <c r="M521" s="3">
        <v>0.1070539177028</v>
      </c>
      <c r="N521" s="3">
        <v>0.65481457501399998</v>
      </c>
      <c r="O521" s="3">
        <v>-0.21934011296129999</v>
      </c>
      <c r="P521" s="3">
        <v>0.2289188857693</v>
      </c>
      <c r="Q521" s="3">
        <v>-0.18337524833259999</v>
      </c>
      <c r="R521" s="3">
        <v>-2.32159148806E-2</v>
      </c>
      <c r="S521" s="3">
        <v>-5.1513002656599999E-2</v>
      </c>
      <c r="T521" s="3">
        <v>0.2149365480431</v>
      </c>
      <c r="U521" s="3">
        <v>-0.1738450441403</v>
      </c>
      <c r="V521" s="3">
        <v>-5.7932263730499998E-2</v>
      </c>
      <c r="W521" s="3">
        <v>0.1320978279801</v>
      </c>
      <c r="X521" s="3">
        <v>-4.5325626021900003E-2</v>
      </c>
      <c r="Y521" s="3">
        <v>0.1905063626197</v>
      </c>
      <c r="Z521" s="3">
        <v>-6.3944723430800002E-2</v>
      </c>
      <c r="AA521" s="3">
        <v>-5.9315428442099999E-2</v>
      </c>
      <c r="AB521" s="3">
        <v>0.13864507591620001</v>
      </c>
      <c r="AC521" s="3">
        <v>-0.12166838947149999</v>
      </c>
      <c r="AD521" s="3">
        <v>1.04126572037E-2</v>
      </c>
      <c r="AE521" s="3">
        <v>-1.0411573082300001E-2</v>
      </c>
      <c r="AF521" s="3">
        <v>0.23154771799490001</v>
      </c>
      <c r="AG521" s="3">
        <v>0.19310314940859999</v>
      </c>
      <c r="AH521" s="3">
        <v>0.46136754936750002</v>
      </c>
      <c r="AI521" s="3">
        <v>8.2491794978999996E-3</v>
      </c>
      <c r="AJ521" s="3">
        <v>-3.6857541704100001E-2</v>
      </c>
      <c r="AK521" s="3">
        <v>6.2148764075099998E-2</v>
      </c>
      <c r="AL521" s="3">
        <v>-0.10578037727090001</v>
      </c>
      <c r="AM521" s="3">
        <v>-6.4872011010200001E-2</v>
      </c>
      <c r="AN521" s="3">
        <v>5.4908655929400002E-2</v>
      </c>
      <c r="AO521" s="3">
        <v>-9.6635267201199998E-2</v>
      </c>
      <c r="AP521" s="3">
        <v>-8.8623895454999994E-3</v>
      </c>
      <c r="AQ521" s="3">
        <v>4.8850729042299999E-2</v>
      </c>
      <c r="AR521" s="3">
        <v>-0.11215623363509999</v>
      </c>
      <c r="AS521" s="3">
        <v>-0.37247720857790001</v>
      </c>
      <c r="AT521" s="3">
        <v>0.36216923901230003</v>
      </c>
      <c r="AU521" s="3">
        <v>0.16714904200889999</v>
      </c>
      <c r="AV521" s="3">
        <v>0.6636818584077</v>
      </c>
      <c r="AW521" s="3">
        <v>0</v>
      </c>
    </row>
    <row r="522" spans="1:49" s="13" customFormat="1">
      <c r="A522">
        <v>3</v>
      </c>
      <c r="B522" t="s">
        <v>400</v>
      </c>
      <c r="C522">
        <v>120201</v>
      </c>
      <c r="D522" t="s">
        <v>818</v>
      </c>
      <c r="E522" s="3">
        <v>0.39855489069639999</v>
      </c>
      <c r="F522" s="3">
        <v>-5.80260263416E-2</v>
      </c>
      <c r="G522" s="3">
        <v>-6.3699978200999997E-3</v>
      </c>
      <c r="H522" s="3">
        <v>0.25720829291090003</v>
      </c>
      <c r="I522" s="3">
        <v>0.2170745782464</v>
      </c>
      <c r="J522" s="3">
        <v>9.2668599085600004E-2</v>
      </c>
      <c r="K522" s="3">
        <v>0.17569057057570001</v>
      </c>
      <c r="L522" s="3">
        <v>6.9063762802200002E-2</v>
      </c>
      <c r="M522" s="3">
        <v>0.1070539177028</v>
      </c>
      <c r="N522" s="3">
        <v>0.65481457501399998</v>
      </c>
      <c r="O522" s="3">
        <v>-0.21934011296129999</v>
      </c>
      <c r="P522" s="3">
        <v>0.2289188857693</v>
      </c>
      <c r="Q522" s="3">
        <v>-0.18337524833259999</v>
      </c>
      <c r="R522" s="3">
        <v>-2.32159148806E-2</v>
      </c>
      <c r="S522" s="3">
        <v>-5.1513002656599999E-2</v>
      </c>
      <c r="T522" s="3">
        <v>0.2149365480431</v>
      </c>
      <c r="U522" s="3">
        <v>-0.1738450441403</v>
      </c>
      <c r="V522" s="3">
        <v>-5.7932263730499998E-2</v>
      </c>
      <c r="W522" s="3">
        <v>0.1320978279801</v>
      </c>
      <c r="X522" s="3">
        <v>-4.5325626021900003E-2</v>
      </c>
      <c r="Y522" s="3">
        <v>0.1905063626197</v>
      </c>
      <c r="Z522" s="3">
        <v>-6.3944723430800002E-2</v>
      </c>
      <c r="AA522" s="3">
        <v>-5.9315428442099999E-2</v>
      </c>
      <c r="AB522" s="3">
        <v>0.13864507591620001</v>
      </c>
      <c r="AC522" s="3">
        <v>-0.12166838947149999</v>
      </c>
      <c r="AD522" s="3">
        <v>1.04126572037E-2</v>
      </c>
      <c r="AE522" s="3">
        <v>-1.0411573082300001E-2</v>
      </c>
      <c r="AF522" s="3">
        <v>0.23154771799490001</v>
      </c>
      <c r="AG522" s="3">
        <v>0.19310314940859999</v>
      </c>
      <c r="AH522" s="3">
        <v>0.46136754936750002</v>
      </c>
      <c r="AI522" s="3">
        <v>8.2491794978999996E-3</v>
      </c>
      <c r="AJ522" s="3">
        <v>-3.6857541704100001E-2</v>
      </c>
      <c r="AK522" s="3">
        <v>6.2148764075099998E-2</v>
      </c>
      <c r="AL522" s="3">
        <v>-0.10578037727090001</v>
      </c>
      <c r="AM522" s="3">
        <v>-6.4872011010200001E-2</v>
      </c>
      <c r="AN522" s="3">
        <v>5.4908655929400002E-2</v>
      </c>
      <c r="AO522" s="3">
        <v>-9.6635267201199998E-2</v>
      </c>
      <c r="AP522" s="3">
        <v>-8.8623895454999994E-3</v>
      </c>
      <c r="AQ522" s="3">
        <v>4.8850729042299999E-2</v>
      </c>
      <c r="AR522" s="3">
        <v>-0.11215623363509999</v>
      </c>
      <c r="AS522" s="3">
        <v>-0.37247720857790001</v>
      </c>
      <c r="AT522" s="3">
        <v>0.36216923901230003</v>
      </c>
      <c r="AU522" s="3">
        <v>0.16714904200889999</v>
      </c>
      <c r="AV522" s="3">
        <v>0.6636818584077</v>
      </c>
      <c r="AW522" s="3">
        <v>0</v>
      </c>
    </row>
    <row r="523" spans="1:49" s="13" customFormat="1">
      <c r="A523">
        <v>4</v>
      </c>
      <c r="B523" t="s">
        <v>402</v>
      </c>
      <c r="C523">
        <v>12020101</v>
      </c>
      <c r="D523" t="s">
        <v>818</v>
      </c>
      <c r="E523" s="3">
        <v>0.39855489069639999</v>
      </c>
      <c r="F523" s="3">
        <v>-5.80260263416E-2</v>
      </c>
      <c r="G523" s="3">
        <v>-6.3699978200999997E-3</v>
      </c>
      <c r="H523" s="3">
        <v>0.25720829291090003</v>
      </c>
      <c r="I523" s="3">
        <v>0.2170745782464</v>
      </c>
      <c r="J523" s="3">
        <v>9.2668599085600004E-2</v>
      </c>
      <c r="K523" s="3">
        <v>0.17569057057570001</v>
      </c>
      <c r="L523" s="3">
        <v>6.9063762802200002E-2</v>
      </c>
      <c r="M523" s="3">
        <v>0.1070539177028</v>
      </c>
      <c r="N523" s="3">
        <v>0.65481457501399998</v>
      </c>
      <c r="O523" s="3">
        <v>-0.21934011296129999</v>
      </c>
      <c r="P523" s="3">
        <v>0.2289188857693</v>
      </c>
      <c r="Q523" s="3">
        <v>-0.18337524833259999</v>
      </c>
      <c r="R523" s="3">
        <v>-2.32159148806E-2</v>
      </c>
      <c r="S523" s="3">
        <v>-5.1513002656599999E-2</v>
      </c>
      <c r="T523" s="3">
        <v>0.2149365480431</v>
      </c>
      <c r="U523" s="3">
        <v>-0.1738450441403</v>
      </c>
      <c r="V523" s="3">
        <v>-5.7932263730499998E-2</v>
      </c>
      <c r="W523" s="3">
        <v>0.1320978279801</v>
      </c>
      <c r="X523" s="3">
        <v>-4.5325626021900003E-2</v>
      </c>
      <c r="Y523" s="3">
        <v>0.1905063626197</v>
      </c>
      <c r="Z523" s="3">
        <v>-6.3944723430800002E-2</v>
      </c>
      <c r="AA523" s="3">
        <v>-5.9315428442099999E-2</v>
      </c>
      <c r="AB523" s="3">
        <v>0.13864507591620001</v>
      </c>
      <c r="AC523" s="3">
        <v>-0.12166838947149999</v>
      </c>
      <c r="AD523" s="3">
        <v>1.04126572037E-2</v>
      </c>
      <c r="AE523" s="3">
        <v>-1.0411573082300001E-2</v>
      </c>
      <c r="AF523" s="3">
        <v>0.23154771799490001</v>
      </c>
      <c r="AG523" s="3">
        <v>0.19310314940859999</v>
      </c>
      <c r="AH523" s="3">
        <v>0.46136754936750002</v>
      </c>
      <c r="AI523" s="3">
        <v>8.2491794978999996E-3</v>
      </c>
      <c r="AJ523" s="3">
        <v>-3.6857541704100001E-2</v>
      </c>
      <c r="AK523" s="3">
        <v>6.2148764075099998E-2</v>
      </c>
      <c r="AL523" s="3">
        <v>-0.10578037727090001</v>
      </c>
      <c r="AM523" s="3">
        <v>-6.4872011010200001E-2</v>
      </c>
      <c r="AN523" s="3">
        <v>5.4908655929400002E-2</v>
      </c>
      <c r="AO523" s="3">
        <v>-9.6635267201199998E-2</v>
      </c>
      <c r="AP523" s="3">
        <v>-8.8623895454999994E-3</v>
      </c>
      <c r="AQ523" s="3">
        <v>4.8850729042299999E-2</v>
      </c>
      <c r="AR523" s="3">
        <v>-0.11215623363509999</v>
      </c>
      <c r="AS523" s="3">
        <v>-0.37247720857790001</v>
      </c>
      <c r="AT523" s="3">
        <v>0.36216923901230003</v>
      </c>
      <c r="AU523" s="3">
        <v>0.16714904200889999</v>
      </c>
      <c r="AV523" s="3">
        <v>0.6636818584077</v>
      </c>
      <c r="AW523" s="3">
        <v>0</v>
      </c>
    </row>
    <row r="524" spans="1:49" s="13" customFormat="1">
      <c r="A524">
        <v>5</v>
      </c>
      <c r="B524" t="s">
        <v>404</v>
      </c>
      <c r="C524">
        <v>1202010101</v>
      </c>
      <c r="D524" t="s">
        <v>819</v>
      </c>
      <c r="E524" s="3">
        <v>0.39855489069639999</v>
      </c>
      <c r="F524" s="3">
        <v>-5.80260263416E-2</v>
      </c>
      <c r="G524" s="3">
        <v>-6.3699978200999997E-3</v>
      </c>
      <c r="H524" s="3">
        <v>0.25720829291090003</v>
      </c>
      <c r="I524" s="3">
        <v>0.2170745782464</v>
      </c>
      <c r="J524" s="3">
        <v>9.2668599085600004E-2</v>
      </c>
      <c r="K524" s="3">
        <v>0.17569057057570001</v>
      </c>
      <c r="L524" s="3">
        <v>6.9063762802200002E-2</v>
      </c>
      <c r="M524" s="3">
        <v>0.1070539177028</v>
      </c>
      <c r="N524" s="3">
        <v>0.65481457501399998</v>
      </c>
      <c r="O524" s="3">
        <v>-0.21934011296129999</v>
      </c>
      <c r="P524" s="3">
        <v>0.2289188857693</v>
      </c>
      <c r="Q524" s="3">
        <v>-0.18337524833259999</v>
      </c>
      <c r="R524" s="3">
        <v>-2.32159148806E-2</v>
      </c>
      <c r="S524" s="3">
        <v>-5.1513002656599999E-2</v>
      </c>
      <c r="T524" s="3">
        <v>0.2149365480431</v>
      </c>
      <c r="U524" s="3">
        <v>-0.1738450441403</v>
      </c>
      <c r="V524" s="3">
        <v>-5.7932263730499998E-2</v>
      </c>
      <c r="W524" s="3">
        <v>0.1320978279801</v>
      </c>
      <c r="X524" s="3">
        <v>-4.5325626021900003E-2</v>
      </c>
      <c r="Y524" s="3">
        <v>0.1905063626197</v>
      </c>
      <c r="Z524" s="3">
        <v>-6.3944723430800002E-2</v>
      </c>
      <c r="AA524" s="3">
        <v>-5.9315428442099999E-2</v>
      </c>
      <c r="AB524" s="3">
        <v>0.13864507591620001</v>
      </c>
      <c r="AC524" s="3">
        <v>-0.12166838947149999</v>
      </c>
      <c r="AD524" s="3">
        <v>1.04126572037E-2</v>
      </c>
      <c r="AE524" s="3">
        <v>-1.0411573082300001E-2</v>
      </c>
      <c r="AF524" s="3">
        <v>0.23154771799490001</v>
      </c>
      <c r="AG524" s="3">
        <v>0.19310314940859999</v>
      </c>
      <c r="AH524" s="3">
        <v>0.46136754936750002</v>
      </c>
      <c r="AI524" s="3">
        <v>8.2491794978999996E-3</v>
      </c>
      <c r="AJ524" s="3">
        <v>-3.6857541704100001E-2</v>
      </c>
      <c r="AK524" s="3">
        <v>6.2148764075099998E-2</v>
      </c>
      <c r="AL524" s="3">
        <v>-0.10578037727090001</v>
      </c>
      <c r="AM524" s="3">
        <v>-6.4872011010200001E-2</v>
      </c>
      <c r="AN524" s="3">
        <v>5.4908655929400002E-2</v>
      </c>
      <c r="AO524" s="3">
        <v>-9.6635267201199998E-2</v>
      </c>
      <c r="AP524" s="3">
        <v>-8.8623895454999994E-3</v>
      </c>
      <c r="AQ524" s="3">
        <v>4.8850729042299999E-2</v>
      </c>
      <c r="AR524" s="3">
        <v>-0.11215623363509999</v>
      </c>
      <c r="AS524" s="3">
        <v>-0.37247720857790001</v>
      </c>
      <c r="AT524" s="3">
        <v>0.36216923901230003</v>
      </c>
      <c r="AU524" s="3">
        <v>0.16714904200889999</v>
      </c>
      <c r="AV524" s="3">
        <v>0.6636818584077</v>
      </c>
      <c r="AW524" s="3">
        <v>0</v>
      </c>
    </row>
    <row r="525" spans="1:49" s="13" customFormat="1">
      <c r="A525">
        <v>1</v>
      </c>
      <c r="B525" t="s">
        <v>396</v>
      </c>
      <c r="C525">
        <v>13</v>
      </c>
      <c r="D525" t="s">
        <v>820</v>
      </c>
      <c r="E525" s="3">
        <v>-0.21394652136219999</v>
      </c>
      <c r="F525" s="3">
        <v>-0.70210736335260004</v>
      </c>
      <c r="G525" s="3">
        <v>-1.4226834075900001E-2</v>
      </c>
      <c r="H525" s="3">
        <v>0.30903014141930002</v>
      </c>
      <c r="I525" s="3">
        <v>-0.23108529158819999</v>
      </c>
      <c r="J525" s="3">
        <v>0.51317110265919996</v>
      </c>
      <c r="K525" s="3">
        <v>-0.2165542549153</v>
      </c>
      <c r="L525" s="3">
        <v>0.30343552870450002</v>
      </c>
      <c r="M525" s="3">
        <v>0.2519498466749</v>
      </c>
      <c r="N525" s="3">
        <v>0.2151195521647</v>
      </c>
      <c r="O525" s="3">
        <v>9.6727685791300005E-2</v>
      </c>
      <c r="P525" s="3">
        <v>0.347344064565</v>
      </c>
      <c r="Q525" s="3">
        <v>0.44376471349259999</v>
      </c>
      <c r="R525" s="3">
        <v>0.7515346952741</v>
      </c>
      <c r="S525" s="3">
        <v>0.33934332164679998</v>
      </c>
      <c r="T525" s="3">
        <v>0.33379395579620003</v>
      </c>
      <c r="U525" s="3">
        <v>0.1350426724412</v>
      </c>
      <c r="V525" s="3">
        <v>0.83888916745560005</v>
      </c>
      <c r="W525" s="3">
        <v>1.6995180219587001</v>
      </c>
      <c r="X525" s="3">
        <v>5.8798967006599999E-2</v>
      </c>
      <c r="Y525" s="3">
        <v>0.48358267648440001</v>
      </c>
      <c r="Z525" s="3">
        <v>0.16830241382530001</v>
      </c>
      <c r="AA525" s="3">
        <v>0.48720678998380001</v>
      </c>
      <c r="AB525" s="3">
        <v>0.2122866586545</v>
      </c>
      <c r="AC525" s="3">
        <v>0.45919388228879998</v>
      </c>
      <c r="AD525" s="3">
        <v>-2.4185497367599999E-2</v>
      </c>
      <c r="AE525" s="3">
        <v>-0.13147210673340001</v>
      </c>
      <c r="AF525" s="3">
        <v>0.1869844729381</v>
      </c>
      <c r="AG525" s="3">
        <v>-0.2943082222285</v>
      </c>
      <c r="AH525" s="3">
        <v>-0.2207449431305</v>
      </c>
      <c r="AI525" s="3">
        <v>0.18039199519060001</v>
      </c>
      <c r="AJ525" s="3">
        <v>-0.39471499341970001</v>
      </c>
      <c r="AK525" s="3">
        <v>-0.13028859003170001</v>
      </c>
      <c r="AL525" s="3">
        <v>0.4925217496939</v>
      </c>
      <c r="AM525" s="3">
        <v>-0.30977309872780001</v>
      </c>
      <c r="AN525" s="3">
        <v>-0.111140334738</v>
      </c>
      <c r="AO525" s="3">
        <v>0.54326938295789995</v>
      </c>
      <c r="AP525" s="3">
        <v>-0.42488388682630002</v>
      </c>
      <c r="AQ525" s="3">
        <v>3.1363046590300002E-2</v>
      </c>
      <c r="AR525" s="3">
        <v>-0.41093142387499998</v>
      </c>
      <c r="AS525" s="3">
        <v>-0.77217287342950003</v>
      </c>
      <c r="AT525" s="3">
        <v>2.05893773236E-2</v>
      </c>
      <c r="AU525" s="3">
        <v>-0.23011152817710001</v>
      </c>
      <c r="AV525" s="3">
        <v>0.50279847581149995</v>
      </c>
      <c r="AW525" s="3">
        <v>-0.12</v>
      </c>
    </row>
    <row r="526" spans="1:49" s="13" customFormat="1">
      <c r="A526">
        <v>2</v>
      </c>
      <c r="B526" t="s">
        <v>398</v>
      </c>
      <c r="C526">
        <v>1301</v>
      </c>
      <c r="D526" t="s">
        <v>821</v>
      </c>
      <c r="E526" s="3">
        <v>-0.26278765259769998</v>
      </c>
      <c r="F526" s="3">
        <v>-0.89835407356499997</v>
      </c>
      <c r="G526" s="3">
        <v>0.12848213167139999</v>
      </c>
      <c r="H526" s="3">
        <v>0.39630090975839999</v>
      </c>
      <c r="I526" s="3">
        <v>-0.23213029758420001</v>
      </c>
      <c r="J526" s="3">
        <v>0.61349720593080004</v>
      </c>
      <c r="K526" s="3">
        <v>-4.0864702207499999E-2</v>
      </c>
      <c r="L526" s="3">
        <v>0.32117232478489999</v>
      </c>
      <c r="M526" s="3">
        <v>0.36217578242850001</v>
      </c>
      <c r="N526" s="3">
        <v>0.30213213923060001</v>
      </c>
      <c r="O526" s="3">
        <v>0.1095511855942</v>
      </c>
      <c r="P526" s="3">
        <v>0.39007846873919999</v>
      </c>
      <c r="Q526" s="3">
        <v>0.4476001251665</v>
      </c>
      <c r="R526" s="3">
        <v>0.99823204530739995</v>
      </c>
      <c r="S526" s="3">
        <v>0.38532306260280003</v>
      </c>
      <c r="T526" s="3">
        <v>0.4039628574545</v>
      </c>
      <c r="U526" s="3">
        <v>0.227735298818</v>
      </c>
      <c r="V526" s="3">
        <v>1.0403849729918999</v>
      </c>
      <c r="W526" s="3">
        <v>2.1097681123781</v>
      </c>
      <c r="X526" s="3">
        <v>4.0242314316100002E-2</v>
      </c>
      <c r="Y526" s="3">
        <v>0.55405006678589996</v>
      </c>
      <c r="Z526" s="3">
        <v>0.21955577063699999</v>
      </c>
      <c r="AA526" s="3">
        <v>0.60881566020919997</v>
      </c>
      <c r="AB526" s="3">
        <v>0.26662127831060001</v>
      </c>
      <c r="AC526" s="3">
        <v>0.53437253555249997</v>
      </c>
      <c r="AD526" s="3">
        <v>-0.1022363805724</v>
      </c>
      <c r="AE526" s="3">
        <v>-0.19467378727029999</v>
      </c>
      <c r="AF526" s="3">
        <v>0.26449807474499998</v>
      </c>
      <c r="AG526" s="3">
        <v>-0.2971575771637</v>
      </c>
      <c r="AH526" s="3">
        <v>-0.22655393012620001</v>
      </c>
      <c r="AI526" s="3">
        <v>-2.9630485991800001E-2</v>
      </c>
      <c r="AJ526" s="3">
        <v>-0.49189362614150001</v>
      </c>
      <c r="AK526" s="3">
        <v>-0.20951546170079999</v>
      </c>
      <c r="AL526" s="3">
        <v>0.62320239614810002</v>
      </c>
      <c r="AM526" s="3">
        <v>-0.37249667666179997</v>
      </c>
      <c r="AN526" s="3">
        <v>-0.13702335781050001</v>
      </c>
      <c r="AO526" s="3">
        <v>0.67702457045020004</v>
      </c>
      <c r="AP526" s="3">
        <v>-0.44238465454379999</v>
      </c>
      <c r="AQ526" s="3">
        <v>0.1129445275336</v>
      </c>
      <c r="AR526" s="3">
        <v>-0.4913300270748</v>
      </c>
      <c r="AS526" s="3">
        <v>-0.92501515672059997</v>
      </c>
      <c r="AT526" s="3">
        <v>5.05783216529E-2</v>
      </c>
      <c r="AU526" s="3">
        <v>-0.17371160670399999</v>
      </c>
      <c r="AV526" s="3">
        <v>0.5743628231954</v>
      </c>
      <c r="AW526" s="3">
        <v>-0.18</v>
      </c>
    </row>
    <row r="527" spans="1:49">
      <c r="A527">
        <v>3</v>
      </c>
      <c r="B527" t="s">
        <v>400</v>
      </c>
      <c r="C527">
        <v>130101</v>
      </c>
      <c r="D527" t="s">
        <v>822</v>
      </c>
      <c r="E527" s="3">
        <v>-0.38679221054500001</v>
      </c>
      <c r="F527" s="3">
        <v>-1.3373424479856999</v>
      </c>
      <c r="G527" s="3">
        <v>0.1901883257966</v>
      </c>
      <c r="H527" s="3">
        <v>0.44731849468989998</v>
      </c>
      <c r="I527" s="3">
        <v>-0.28033449010330003</v>
      </c>
      <c r="J527" s="3">
        <v>0.89993538007319995</v>
      </c>
      <c r="K527" s="3">
        <v>-6.1130126002199997E-2</v>
      </c>
      <c r="L527" s="3">
        <v>0.47386468108480001</v>
      </c>
      <c r="M527" s="3">
        <v>0.4401897232782</v>
      </c>
      <c r="N527" s="3">
        <v>0.2171761953496</v>
      </c>
      <c r="O527" s="3">
        <v>0.143200612137</v>
      </c>
      <c r="P527" s="3">
        <v>0.27769634448660002</v>
      </c>
      <c r="Q527" s="3">
        <v>0.60896623989770005</v>
      </c>
      <c r="R527" s="3">
        <v>1.4868797032259999</v>
      </c>
      <c r="S527" s="3">
        <v>0.49477123736880002</v>
      </c>
      <c r="T527" s="3">
        <v>0.59528209939840004</v>
      </c>
      <c r="U527" s="3">
        <v>0.43734112962560001</v>
      </c>
      <c r="V527" s="3">
        <v>1.4804302450502</v>
      </c>
      <c r="W527" s="3">
        <v>2.9645967181801001</v>
      </c>
      <c r="X527" s="3">
        <v>7.6653324371199996E-2</v>
      </c>
      <c r="Y527" s="3">
        <v>0.75898924393879996</v>
      </c>
      <c r="Z527" s="3">
        <v>0.35319669951990001</v>
      </c>
      <c r="AA527" s="3">
        <v>0.71330797110900002</v>
      </c>
      <c r="AB527" s="3">
        <v>0.54378674471020005</v>
      </c>
      <c r="AC527" s="3">
        <v>0.76329375310320002</v>
      </c>
      <c r="AD527" s="3">
        <v>-0.253781174479</v>
      </c>
      <c r="AE527" s="3">
        <v>-0.34069986628420001</v>
      </c>
      <c r="AF527" s="3">
        <v>0.37807461664969999</v>
      </c>
      <c r="AG527" s="3">
        <v>-0.47669196070199998</v>
      </c>
      <c r="AH527" s="3">
        <v>-0.38231683325030003</v>
      </c>
      <c r="AI527" s="3">
        <v>-4.2448600384699997E-2</v>
      </c>
      <c r="AJ527" s="3">
        <v>-0.70477661276409997</v>
      </c>
      <c r="AK527" s="3">
        <v>-0.26271082272570001</v>
      </c>
      <c r="AL527" s="3">
        <v>0.67684244685130002</v>
      </c>
      <c r="AM527" s="3">
        <v>-0.73509375264139998</v>
      </c>
      <c r="AN527" s="3">
        <v>-0.3878364679263</v>
      </c>
      <c r="AO527" s="3">
        <v>0.72326789272460001</v>
      </c>
      <c r="AP527" s="3">
        <v>-0.65737314340399999</v>
      </c>
      <c r="AQ527" s="3">
        <v>1.7534580852000001E-3</v>
      </c>
      <c r="AR527" s="3">
        <v>-0.67114194770610003</v>
      </c>
      <c r="AS527" s="3">
        <v>-1.3783112260163</v>
      </c>
      <c r="AT527" s="3">
        <v>2.7116586424699999E-2</v>
      </c>
      <c r="AU527" s="3">
        <v>-0.29758118449900001</v>
      </c>
      <c r="AV527" s="3">
        <v>0.72542433373890003</v>
      </c>
      <c r="AW527" s="3">
        <v>-0.15</v>
      </c>
    </row>
    <row r="528" spans="1:49">
      <c r="A528">
        <v>4</v>
      </c>
      <c r="B528" t="s">
        <v>402</v>
      </c>
      <c r="C528">
        <v>13010101</v>
      </c>
      <c r="D528" t="s">
        <v>822</v>
      </c>
      <c r="E528" s="3">
        <v>-0.38679221054500001</v>
      </c>
      <c r="F528" s="3">
        <v>-1.3373424479856999</v>
      </c>
      <c r="G528" s="3">
        <v>0.1901883257966</v>
      </c>
      <c r="H528" s="3">
        <v>0.44731849468989998</v>
      </c>
      <c r="I528" s="3">
        <v>-0.28033449010330003</v>
      </c>
      <c r="J528" s="3">
        <v>0.89993538007319995</v>
      </c>
      <c r="K528" s="3">
        <v>-6.1130126002199997E-2</v>
      </c>
      <c r="L528" s="3">
        <v>0.47386468108480001</v>
      </c>
      <c r="M528" s="3">
        <v>0.4401897232782</v>
      </c>
      <c r="N528" s="3">
        <v>0.2171761953496</v>
      </c>
      <c r="O528" s="3">
        <v>0.143200612137</v>
      </c>
      <c r="P528" s="3">
        <v>0.27769634448660002</v>
      </c>
      <c r="Q528" s="3">
        <v>0.60896623989770005</v>
      </c>
      <c r="R528" s="3">
        <v>1.4868797032259999</v>
      </c>
      <c r="S528" s="3">
        <v>0.49477123736880002</v>
      </c>
      <c r="T528" s="3">
        <v>0.59528209939840004</v>
      </c>
      <c r="U528" s="3">
        <v>0.43734112962560001</v>
      </c>
      <c r="V528" s="3">
        <v>1.4804302450502</v>
      </c>
      <c r="W528" s="3">
        <v>2.9645967181801001</v>
      </c>
      <c r="X528" s="3">
        <v>7.6653324371199996E-2</v>
      </c>
      <c r="Y528" s="3">
        <v>0.75898924393879996</v>
      </c>
      <c r="Z528" s="3">
        <v>0.35319669951990001</v>
      </c>
      <c r="AA528" s="3">
        <v>0.71330797110900002</v>
      </c>
      <c r="AB528" s="3">
        <v>0.54378674471020005</v>
      </c>
      <c r="AC528" s="3">
        <v>0.76329375310320002</v>
      </c>
      <c r="AD528" s="3">
        <v>-0.253781174479</v>
      </c>
      <c r="AE528" s="3">
        <v>-0.34069986628420001</v>
      </c>
      <c r="AF528" s="3">
        <v>0.37807461664969999</v>
      </c>
      <c r="AG528" s="3">
        <v>-0.47669196070199998</v>
      </c>
      <c r="AH528" s="3">
        <v>-0.38231683325030003</v>
      </c>
      <c r="AI528" s="3">
        <v>-4.2448600384699997E-2</v>
      </c>
      <c r="AJ528" s="3">
        <v>-0.70477661276409997</v>
      </c>
      <c r="AK528" s="3">
        <v>-0.26271082272570001</v>
      </c>
      <c r="AL528" s="3">
        <v>0.67684244685130002</v>
      </c>
      <c r="AM528" s="3">
        <v>-0.73509375264139998</v>
      </c>
      <c r="AN528" s="3">
        <v>-0.3878364679263</v>
      </c>
      <c r="AO528" s="3">
        <v>0.72326789272460001</v>
      </c>
      <c r="AP528" s="3">
        <v>-0.65737314340399999</v>
      </c>
      <c r="AQ528" s="3">
        <v>1.7534580852000001E-3</v>
      </c>
      <c r="AR528" s="3">
        <v>-0.67114194770610003</v>
      </c>
      <c r="AS528" s="3">
        <v>-1.3783112260163</v>
      </c>
      <c r="AT528" s="3">
        <v>2.7116586424699999E-2</v>
      </c>
      <c r="AU528" s="3">
        <v>-0.29758118449900001</v>
      </c>
      <c r="AV528" s="3">
        <v>0.72542433373890003</v>
      </c>
      <c r="AW528" s="3">
        <v>-0.15</v>
      </c>
    </row>
    <row r="529" spans="1:49">
      <c r="A529">
        <v>5</v>
      </c>
      <c r="B529" t="s">
        <v>404</v>
      </c>
      <c r="C529">
        <v>1301010101</v>
      </c>
      <c r="D529" t="s">
        <v>823</v>
      </c>
      <c r="E529" s="3">
        <v>-1.8798050809444</v>
      </c>
      <c r="F529" s="3">
        <v>-4.2349345110068004</v>
      </c>
      <c r="G529" s="3">
        <v>2.6256015579256999</v>
      </c>
      <c r="H529" s="3">
        <v>-1.4687132744075</v>
      </c>
      <c r="I529" s="3">
        <v>-3.5140232113963998</v>
      </c>
      <c r="J529" s="3">
        <v>1.4314090521328999</v>
      </c>
      <c r="K529" s="3">
        <v>2.7027500963929998</v>
      </c>
      <c r="L529" s="3">
        <v>-0.2630577959564</v>
      </c>
      <c r="M529" s="3">
        <v>2.4154565127279</v>
      </c>
      <c r="N529" s="3">
        <v>0.2940770064853</v>
      </c>
      <c r="O529" s="3">
        <v>-0.5850962379015</v>
      </c>
      <c r="P529" s="3">
        <v>2.7714541896626002</v>
      </c>
      <c r="Q529" s="3">
        <v>-2.2588594372397002</v>
      </c>
      <c r="R529" s="3">
        <v>2.9449852253244999</v>
      </c>
      <c r="S529" s="3">
        <v>-2.8092367315827</v>
      </c>
      <c r="T529" s="3">
        <v>-0.2202839760436</v>
      </c>
      <c r="U529" s="3">
        <v>-0.56499402698599999</v>
      </c>
      <c r="V529" s="3">
        <v>6.9669799837123998</v>
      </c>
      <c r="W529" s="3">
        <v>4.1277882714428999</v>
      </c>
      <c r="X529" s="3">
        <v>-3.2179055563632</v>
      </c>
      <c r="Y529" s="3">
        <v>-0.79626489397319999</v>
      </c>
      <c r="Z529" s="3">
        <v>4.4391525140552002</v>
      </c>
      <c r="AA529" s="3">
        <v>1.4541518557060999</v>
      </c>
      <c r="AB529" s="3">
        <v>-2.4641557269079</v>
      </c>
      <c r="AC529" s="3">
        <v>0.62225830230760004</v>
      </c>
      <c r="AD529" s="3">
        <v>1.204360259834</v>
      </c>
      <c r="AE529" s="3">
        <v>-6.3783044135800999</v>
      </c>
      <c r="AF529" s="3">
        <v>-0.76130872191940002</v>
      </c>
      <c r="AG529" s="3">
        <v>-0.34932921481520002</v>
      </c>
      <c r="AH529" s="3">
        <v>-3.0403456984745998</v>
      </c>
      <c r="AI529" s="3">
        <v>-4.9246608164302001</v>
      </c>
      <c r="AJ529" s="3">
        <v>-4.6154635242994004</v>
      </c>
      <c r="AK529" s="3">
        <v>0.36590523362740002</v>
      </c>
      <c r="AL529" s="3">
        <v>2.4007553983741001</v>
      </c>
      <c r="AM529" s="3">
        <v>-4.8250303237920997</v>
      </c>
      <c r="AN529" s="3">
        <v>-3.4044060654349999</v>
      </c>
      <c r="AO529" s="3">
        <v>1.4527318880680999</v>
      </c>
      <c r="AP529" s="3">
        <v>0.14119523217569999</v>
      </c>
      <c r="AQ529" s="3">
        <v>-0.43796797818069999</v>
      </c>
      <c r="AR529" s="3">
        <v>-0.43817368800020001</v>
      </c>
      <c r="AS529" s="3">
        <v>-4.0592995169512998</v>
      </c>
      <c r="AT529" s="3">
        <v>-0.75629710145630002</v>
      </c>
      <c r="AU529" s="3">
        <v>0.70569836258079999</v>
      </c>
      <c r="AV529" s="3">
        <v>-6.6941050812000004E-3</v>
      </c>
      <c r="AW529" s="3">
        <v>-1.27</v>
      </c>
    </row>
    <row r="530" spans="1:49">
      <c r="A530">
        <v>5</v>
      </c>
      <c r="B530" t="s">
        <v>404</v>
      </c>
      <c r="C530">
        <v>1301010102</v>
      </c>
      <c r="D530" t="s">
        <v>824</v>
      </c>
      <c r="E530" s="3">
        <v>-0.98030739723729998</v>
      </c>
      <c r="F530" s="3">
        <v>-4.1329294695151004</v>
      </c>
      <c r="G530" s="3">
        <v>1.2414515819545</v>
      </c>
      <c r="H530" s="3">
        <v>0.94847392321409996</v>
      </c>
      <c r="I530" s="3">
        <v>-2.2720005392723999</v>
      </c>
      <c r="J530" s="3">
        <v>3.4363755538965002</v>
      </c>
      <c r="K530" s="3">
        <v>-1.0324340366960001</v>
      </c>
      <c r="L530" s="3">
        <v>-0.46679089576670002</v>
      </c>
      <c r="M530" s="3">
        <v>1.4435824918822</v>
      </c>
      <c r="N530" s="3">
        <v>0.72640898649020003</v>
      </c>
      <c r="O530" s="3">
        <v>-1.3474511582538</v>
      </c>
      <c r="P530" s="3">
        <v>2.1093300142925999</v>
      </c>
      <c r="Q530" s="3">
        <v>0.69064114706760005</v>
      </c>
      <c r="R530" s="3">
        <v>1.4703532753188999</v>
      </c>
      <c r="S530" s="3">
        <v>-0.91570631355260002</v>
      </c>
      <c r="T530" s="3">
        <v>-2.3885001747679002</v>
      </c>
      <c r="U530" s="3">
        <v>1.2562863408623</v>
      </c>
      <c r="V530" s="3">
        <v>7.221426941562</v>
      </c>
      <c r="W530" s="3">
        <v>-0.41640440093309999</v>
      </c>
      <c r="X530" s="3">
        <v>1.0073541267691</v>
      </c>
      <c r="Y530" s="3">
        <v>-1.1726295329269001</v>
      </c>
      <c r="Z530" s="3">
        <v>1.8092809641384</v>
      </c>
      <c r="AA530" s="3">
        <v>0.7912282781419</v>
      </c>
      <c r="AB530" s="3">
        <v>-2.8343994296438</v>
      </c>
      <c r="AC530" s="3">
        <v>1.7799964909289001</v>
      </c>
      <c r="AD530" s="3">
        <v>-0.13217433833020001</v>
      </c>
      <c r="AE530" s="3">
        <v>-4.7099353246488</v>
      </c>
      <c r="AF530" s="3">
        <v>-0.93305220376840003</v>
      </c>
      <c r="AG530" s="3">
        <v>-0.96071465743679996</v>
      </c>
      <c r="AH530" s="3">
        <v>-3.0028932899207001</v>
      </c>
      <c r="AI530" s="3">
        <v>-4.3609745035601</v>
      </c>
      <c r="AJ530" s="3">
        <v>-5.2378242157557002</v>
      </c>
      <c r="AK530" s="3">
        <v>1.6933638161411</v>
      </c>
      <c r="AL530" s="3">
        <v>0.29543362031159998</v>
      </c>
      <c r="AM530" s="3">
        <v>-2.6890366594028001</v>
      </c>
      <c r="AN530" s="3">
        <v>-3.0671551905098</v>
      </c>
      <c r="AO530" s="3">
        <v>2.2936164418387999</v>
      </c>
      <c r="AP530" s="3">
        <v>-0.32849357940149998</v>
      </c>
      <c r="AQ530" s="3">
        <v>-8.4641125067799999E-2</v>
      </c>
      <c r="AR530" s="3">
        <v>-1.0893726280572</v>
      </c>
      <c r="AS530" s="3">
        <v>-1.4682367815533</v>
      </c>
      <c r="AT530" s="3">
        <v>-0.55922089964090005</v>
      </c>
      <c r="AU530" s="3">
        <v>-0.35169704205160002</v>
      </c>
      <c r="AV530" s="3">
        <v>-0.479636402332</v>
      </c>
      <c r="AW530" s="3">
        <v>-0.33</v>
      </c>
    </row>
    <row r="531" spans="1:49">
      <c r="A531">
        <v>5</v>
      </c>
      <c r="B531" t="s">
        <v>404</v>
      </c>
      <c r="C531">
        <v>1301010103</v>
      </c>
      <c r="D531" t="s">
        <v>825</v>
      </c>
      <c r="E531" s="3">
        <v>-0.63587109783929996</v>
      </c>
      <c r="F531" s="3">
        <v>-0.4283249695761</v>
      </c>
      <c r="G531" s="3">
        <v>0.106334236013</v>
      </c>
      <c r="H531" s="3">
        <v>0.14506208312759999</v>
      </c>
      <c r="I531" s="3">
        <v>4.8542515434600003E-2</v>
      </c>
      <c r="J531" s="3">
        <v>-0.19079290979040001</v>
      </c>
      <c r="K531" s="3">
        <v>-0.3589698773492</v>
      </c>
      <c r="L531" s="3">
        <v>1.2606204716458</v>
      </c>
      <c r="M531" s="3">
        <v>0.61833834434720003</v>
      </c>
      <c r="N531" s="3">
        <v>-0.55134866743559996</v>
      </c>
      <c r="O531" s="3">
        <v>7.9511887540700002E-2</v>
      </c>
      <c r="P531" s="3">
        <v>0.91936568207799996</v>
      </c>
      <c r="Q531" s="3">
        <v>1.3347724144588</v>
      </c>
      <c r="R531" s="3">
        <v>3.0978021796661999</v>
      </c>
      <c r="S531" s="3">
        <v>1.1540261586664</v>
      </c>
      <c r="T531" s="3">
        <v>0.217610078096</v>
      </c>
      <c r="U531" s="3">
        <v>1.7327569970493</v>
      </c>
      <c r="V531" s="3">
        <v>1.412032951667</v>
      </c>
      <c r="W531" s="3">
        <v>3.8257420724770999</v>
      </c>
      <c r="X531" s="3">
        <v>0.90067899133990004</v>
      </c>
      <c r="Y531" s="3">
        <v>0.29192479442989999</v>
      </c>
      <c r="Z531" s="3">
        <v>-0.45287210014450002</v>
      </c>
      <c r="AA531" s="3">
        <v>1.4477874895834999</v>
      </c>
      <c r="AB531" s="3">
        <v>0.73473238288959997</v>
      </c>
      <c r="AC531" s="3">
        <v>-1.2726547877831</v>
      </c>
      <c r="AD531" s="3">
        <v>0.33660817135810001</v>
      </c>
      <c r="AE531" s="3">
        <v>2.2779997613877998</v>
      </c>
      <c r="AF531" s="3">
        <v>-0.28298960625890002</v>
      </c>
      <c r="AG531" s="3">
        <v>0.74788429696189995</v>
      </c>
      <c r="AH531" s="3">
        <v>-0.37866564980520001</v>
      </c>
      <c r="AI531" s="3">
        <v>0.35757641474669999</v>
      </c>
      <c r="AJ531" s="3">
        <v>-1.1705549945472999</v>
      </c>
      <c r="AK531" s="3">
        <v>-0.81550526120019995</v>
      </c>
      <c r="AL531" s="3">
        <v>0.36439668301560002</v>
      </c>
      <c r="AM531" s="3">
        <v>0.6398985022218</v>
      </c>
      <c r="AN531" s="3">
        <v>-0.47333470839000003</v>
      </c>
      <c r="AO531" s="3">
        <v>-0.72837426920869996</v>
      </c>
      <c r="AP531" s="3">
        <v>-0.30441303193039998</v>
      </c>
      <c r="AQ531" s="3">
        <v>-0.79128551312740003</v>
      </c>
      <c r="AR531" s="3">
        <v>0.78160448909589997</v>
      </c>
      <c r="AS531" s="3">
        <v>0.54293738419409998</v>
      </c>
      <c r="AT531" s="3">
        <v>8.39947275992E-2</v>
      </c>
      <c r="AU531" s="3">
        <v>-0.28785673070340001</v>
      </c>
      <c r="AV531" s="3">
        <v>-0.129046039843</v>
      </c>
      <c r="AW531" s="3">
        <v>0.89</v>
      </c>
    </row>
    <row r="532" spans="1:49">
      <c r="A532">
        <v>5</v>
      </c>
      <c r="B532" t="s">
        <v>404</v>
      </c>
      <c r="C532">
        <v>1301010104</v>
      </c>
      <c r="D532" t="s">
        <v>826</v>
      </c>
      <c r="E532" s="3">
        <v>-0.93148063471800002</v>
      </c>
      <c r="F532" s="3">
        <v>-0.23785077801749999</v>
      </c>
      <c r="G532" s="3">
        <v>-0.6252240613558</v>
      </c>
      <c r="H532" s="3">
        <v>5.0089868420394996</v>
      </c>
      <c r="I532" s="3">
        <v>0.46921854335250002</v>
      </c>
      <c r="J532" s="3">
        <v>1.8133936064381</v>
      </c>
      <c r="K532" s="3">
        <v>-2.0671987946505999</v>
      </c>
      <c r="L532" s="3">
        <v>-1.319702761719</v>
      </c>
      <c r="M532" s="3">
        <v>-0.64089589332170005</v>
      </c>
      <c r="N532" s="3">
        <v>1.0950657125215999</v>
      </c>
      <c r="O532" s="3">
        <v>1.0542779026429001</v>
      </c>
      <c r="P532" s="3">
        <v>0.1232467644629</v>
      </c>
      <c r="Q532" s="3">
        <v>2.0253234317616999</v>
      </c>
      <c r="R532" s="3">
        <v>5.2276086938335</v>
      </c>
      <c r="S532" s="3">
        <v>-1.6915186226701</v>
      </c>
      <c r="T532" s="3">
        <v>0.70306394018780005</v>
      </c>
      <c r="U532" s="3">
        <v>0.92429403810510002</v>
      </c>
      <c r="V532" s="3">
        <v>-1.8916677320565001</v>
      </c>
      <c r="W532" s="3">
        <v>3.5964380181986</v>
      </c>
      <c r="X532" s="3">
        <v>1.9247981737740001</v>
      </c>
      <c r="Y532" s="3">
        <v>1.5098839737478</v>
      </c>
      <c r="Z532" s="3">
        <v>-2.1967281336881999</v>
      </c>
      <c r="AA532" s="3">
        <v>1.8994511318253999</v>
      </c>
      <c r="AB532" s="3">
        <v>0.55355428818999997</v>
      </c>
      <c r="AC532" s="3">
        <v>-0.56812999603360004</v>
      </c>
      <c r="AD532" s="3">
        <v>4.2593838299115996</v>
      </c>
      <c r="AE532" s="3">
        <v>1.1706218503100001</v>
      </c>
      <c r="AF532" s="3">
        <v>-1.4518124777465999</v>
      </c>
      <c r="AG532" s="3">
        <v>-0.62956306887260005</v>
      </c>
      <c r="AH532" s="3">
        <v>-0.51067290317909997</v>
      </c>
      <c r="AI532" s="3">
        <v>-0.56800193766689999</v>
      </c>
      <c r="AJ532" s="3">
        <v>-0.74040990134829998</v>
      </c>
      <c r="AK532" s="3">
        <v>-0.54773638407860004</v>
      </c>
      <c r="AL532" s="3">
        <v>2.1572307776758999</v>
      </c>
      <c r="AM532" s="3">
        <v>0.29979263600520001</v>
      </c>
      <c r="AN532" s="3">
        <v>1.1638929324228</v>
      </c>
      <c r="AO532" s="3">
        <v>0.3368325639718</v>
      </c>
      <c r="AP532" s="3">
        <v>-0.90210938382390005</v>
      </c>
      <c r="AQ532" s="3">
        <v>1.4449601119699999E-2</v>
      </c>
      <c r="AR532" s="3">
        <v>-1.2609024477510999</v>
      </c>
      <c r="AS532" s="3">
        <v>-1.5977446592758999</v>
      </c>
      <c r="AT532" s="3">
        <v>0.18057121681749999</v>
      </c>
      <c r="AU532" s="3">
        <v>-0.88516734974139999</v>
      </c>
      <c r="AV532" s="3">
        <v>-0.46206976631820001</v>
      </c>
      <c r="AW532" s="3">
        <v>3.19</v>
      </c>
    </row>
    <row r="533" spans="1:49">
      <c r="A533">
        <v>5</v>
      </c>
      <c r="B533" t="s">
        <v>404</v>
      </c>
      <c r="C533">
        <v>1301010105</v>
      </c>
      <c r="D533" t="s">
        <v>827</v>
      </c>
      <c r="E533" s="3">
        <v>-0.57031552753430004</v>
      </c>
      <c r="F533" s="3">
        <v>-0.38498738970680002</v>
      </c>
      <c r="G533" s="3">
        <v>0.40391709072109999</v>
      </c>
      <c r="H533" s="3">
        <v>-0.78920917763349996</v>
      </c>
      <c r="I533" s="3">
        <v>-2.0836252477718</v>
      </c>
      <c r="J533" s="3">
        <v>1.5395057856139001</v>
      </c>
      <c r="K533" s="3">
        <v>0.64465628776070005</v>
      </c>
      <c r="L533" s="3">
        <v>-1.1660198218230999</v>
      </c>
      <c r="M533" s="3">
        <v>0.32844522806670001</v>
      </c>
      <c r="N533" s="3">
        <v>0.13798021220959999</v>
      </c>
      <c r="O533" s="3">
        <v>-0.45557889734829998</v>
      </c>
      <c r="P533" s="3">
        <v>-1.0403361045641</v>
      </c>
      <c r="Q533" s="3">
        <v>0.38645501071440003</v>
      </c>
      <c r="R533" s="3">
        <v>0.91458381548159995</v>
      </c>
      <c r="S533" s="3">
        <v>-0.3230665517306</v>
      </c>
      <c r="T533" s="3">
        <v>1.21498271347</v>
      </c>
      <c r="U533" s="3">
        <v>-2.1453701835732999</v>
      </c>
      <c r="V533" s="3">
        <v>-0.17192557563559999</v>
      </c>
      <c r="W533" s="3">
        <v>3.6020304268408001</v>
      </c>
      <c r="X533" s="3">
        <v>1.3293705489342</v>
      </c>
      <c r="Y533" s="3">
        <v>1.0320730731487999</v>
      </c>
      <c r="Z533" s="3">
        <v>1.9042555187757</v>
      </c>
      <c r="AA533" s="3">
        <v>-2.0649977253339999</v>
      </c>
      <c r="AB533" s="3">
        <v>0.94788903995600005</v>
      </c>
      <c r="AC533" s="3">
        <v>0.34822026904870002</v>
      </c>
      <c r="AD533" s="3">
        <v>0.13866979414450001</v>
      </c>
      <c r="AE533" s="3">
        <v>0.94249807607530001</v>
      </c>
      <c r="AF533" s="3">
        <v>-0.59506142447190002</v>
      </c>
      <c r="AG533" s="3">
        <v>-1.2277118750246001</v>
      </c>
      <c r="AH533" s="3">
        <v>-0.14380670719970001</v>
      </c>
      <c r="AI533" s="3">
        <v>0.51765491891759996</v>
      </c>
      <c r="AJ533" s="3">
        <v>-0.17134986628820001</v>
      </c>
      <c r="AK533" s="3">
        <v>-0.53052344629399995</v>
      </c>
      <c r="AL533" s="3">
        <v>-0.98473640104460003</v>
      </c>
      <c r="AM533" s="3">
        <v>5.7009279496699997E-2</v>
      </c>
      <c r="AN533" s="3">
        <v>4.52819344195E-2</v>
      </c>
      <c r="AO533" s="3">
        <v>-2.4597515980044</v>
      </c>
      <c r="AP533" s="3">
        <v>1.0317748577210999</v>
      </c>
      <c r="AQ533" s="3">
        <v>1.5349029163414001</v>
      </c>
      <c r="AR533" s="3">
        <v>0.24768555295960001</v>
      </c>
      <c r="AS533" s="3">
        <v>-0.1233332224964</v>
      </c>
      <c r="AT533" s="3">
        <v>-1.594500021067</v>
      </c>
      <c r="AU533" s="3">
        <v>0.28276633600380002</v>
      </c>
      <c r="AV533" s="3">
        <v>-0.77335059707389997</v>
      </c>
      <c r="AW533" s="3">
        <v>0.68</v>
      </c>
    </row>
    <row r="534" spans="1:49">
      <c r="A534">
        <v>5</v>
      </c>
      <c r="B534" t="s">
        <v>404</v>
      </c>
      <c r="C534">
        <v>1301010106</v>
      </c>
      <c r="D534" t="s">
        <v>828</v>
      </c>
      <c r="E534" s="3">
        <v>-0.35034689004440001</v>
      </c>
      <c r="F534" s="3">
        <v>4.1098367863699997E-2</v>
      </c>
      <c r="G534" s="3">
        <v>0.51799440778520001</v>
      </c>
      <c r="H534" s="3">
        <v>-0.53456454272130005</v>
      </c>
      <c r="I534" s="3">
        <v>0.63783788436489997</v>
      </c>
      <c r="J534" s="3">
        <v>1.1365064700317</v>
      </c>
      <c r="K534" s="3">
        <v>1.4158306433204</v>
      </c>
      <c r="L534" s="3">
        <v>0.80645414305520002</v>
      </c>
      <c r="M534" s="3">
        <v>0.65739082173329999</v>
      </c>
      <c r="N534" s="3">
        <v>-4.9849852230135996</v>
      </c>
      <c r="O534" s="3">
        <v>6.53445246014E-2</v>
      </c>
      <c r="P534" s="3">
        <v>0.53700700283949998</v>
      </c>
      <c r="Q534" s="3">
        <v>0.24820222633860001</v>
      </c>
      <c r="R534" s="3">
        <v>0.71231305881880003</v>
      </c>
      <c r="S534" s="3">
        <v>2.0616734039739</v>
      </c>
      <c r="T534" s="3">
        <v>-0.1412179262561</v>
      </c>
      <c r="U534" s="3">
        <v>-1.6023158018624</v>
      </c>
      <c r="V534" s="3">
        <v>-0.81852085973919997</v>
      </c>
      <c r="W534" s="3">
        <v>2.2520363717434999</v>
      </c>
      <c r="X534" s="3">
        <v>-0.38000868153130002</v>
      </c>
      <c r="Y534" s="3">
        <v>1.2342240293258999</v>
      </c>
      <c r="Z534" s="3">
        <v>2.0663250850261998</v>
      </c>
      <c r="AA534" s="3">
        <v>2.1810731474866998</v>
      </c>
      <c r="AB534" s="3">
        <v>1.2378609482348999</v>
      </c>
      <c r="AC534" s="3">
        <v>0.54525483416330001</v>
      </c>
      <c r="AD534" s="3">
        <v>-2.6067961072360002</v>
      </c>
      <c r="AE534" s="3">
        <v>-3.0452671710899</v>
      </c>
      <c r="AF534" s="3">
        <v>0.71722722033609998</v>
      </c>
      <c r="AG534" s="3">
        <v>-1.6380613740323</v>
      </c>
      <c r="AH534" s="3">
        <v>0.62609280282080004</v>
      </c>
      <c r="AI534" s="3">
        <v>-0.88163560477449998</v>
      </c>
      <c r="AJ534" s="3">
        <v>-0.1115386155646</v>
      </c>
      <c r="AK534" s="3">
        <v>0.2285568377211</v>
      </c>
      <c r="AL534" s="3">
        <v>2.1810239963311999</v>
      </c>
      <c r="AM534" s="3">
        <v>0.60051492074870005</v>
      </c>
      <c r="AN534" s="3">
        <v>-4.1949528399566001</v>
      </c>
      <c r="AO534" s="3">
        <v>1.9020282779877999</v>
      </c>
      <c r="AP534" s="3">
        <v>-6.7667629703153001</v>
      </c>
      <c r="AQ534" s="3">
        <v>-1.3141585378628999</v>
      </c>
      <c r="AR534" s="3">
        <v>-2.0819874561113001</v>
      </c>
      <c r="AS534" s="3">
        <v>-0.38479805823180002</v>
      </c>
      <c r="AT534" s="3">
        <v>-1.2164188069168</v>
      </c>
      <c r="AU534" s="3">
        <v>-1.0494101877787001</v>
      </c>
      <c r="AV534" s="3">
        <v>-1.0625799435069001</v>
      </c>
      <c r="AW534" s="3">
        <v>0.48</v>
      </c>
    </row>
    <row r="535" spans="1:49">
      <c r="A535">
        <v>5</v>
      </c>
      <c r="B535" t="s">
        <v>404</v>
      </c>
      <c r="C535">
        <v>1301010107</v>
      </c>
      <c r="D535" t="s">
        <v>829</v>
      </c>
      <c r="E535" s="3">
        <v>0.3876851925698</v>
      </c>
      <c r="F535" s="3">
        <v>-3.9182316795976999</v>
      </c>
      <c r="G535" s="3">
        <v>1.5595263104227</v>
      </c>
      <c r="H535" s="3">
        <v>1.8670096582097999</v>
      </c>
      <c r="I535" s="3">
        <v>2.6895361741623001</v>
      </c>
      <c r="J535" s="3">
        <v>1.7696440573397001</v>
      </c>
      <c r="K535" s="3">
        <v>-1.5579606650658999</v>
      </c>
      <c r="L535" s="3">
        <v>-0.88974442296029999</v>
      </c>
      <c r="M535" s="3">
        <v>0.73676021987740004</v>
      </c>
      <c r="N535" s="3">
        <v>1.1666919884683999</v>
      </c>
      <c r="O535" s="3">
        <v>0.18695950290550001</v>
      </c>
      <c r="P535" s="3">
        <v>-1.2985804096167</v>
      </c>
      <c r="Q535" s="3">
        <v>0.73677051405509997</v>
      </c>
      <c r="R535" s="3">
        <v>-0.89598199505099996</v>
      </c>
      <c r="S535" s="3">
        <v>0.53574528935559995</v>
      </c>
      <c r="T535" s="3">
        <v>1.482363245203</v>
      </c>
      <c r="U535" s="3">
        <v>0.17420616111949999</v>
      </c>
      <c r="V535" s="3">
        <v>4.4380202156318997</v>
      </c>
      <c r="W535" s="3">
        <v>7.4553154614599997</v>
      </c>
      <c r="X535" s="3">
        <v>0.28456549553990002</v>
      </c>
      <c r="Y535" s="3">
        <v>3.5082129722188999</v>
      </c>
      <c r="Z535" s="3">
        <v>-2.5482569823046002</v>
      </c>
      <c r="AA535" s="3">
        <v>1.9643846576827</v>
      </c>
      <c r="AB535" s="3">
        <v>1.0621144719528</v>
      </c>
      <c r="AC535" s="3">
        <v>3.6888642688958</v>
      </c>
      <c r="AD535" s="3">
        <v>-2.0406556135202001</v>
      </c>
      <c r="AE535" s="3">
        <v>3.6329914042799998E-2</v>
      </c>
      <c r="AF535" s="3">
        <v>3.5802118840556001</v>
      </c>
      <c r="AG535" s="3">
        <v>-0.81181100523250005</v>
      </c>
      <c r="AH535" s="3">
        <v>0.19997261898099999</v>
      </c>
      <c r="AI535" s="3">
        <v>2.8351167729657001</v>
      </c>
      <c r="AJ535" s="3">
        <v>0.67645002167260004</v>
      </c>
      <c r="AK535" s="3">
        <v>-2.0801250697262001</v>
      </c>
      <c r="AL535" s="3">
        <v>0.42737877247040001</v>
      </c>
      <c r="AM535" s="3">
        <v>-8.7276109014E-2</v>
      </c>
      <c r="AN535" s="3">
        <v>-2.7561909262861</v>
      </c>
      <c r="AO535" s="3">
        <v>2.5450211426556999</v>
      </c>
      <c r="AP535" s="3">
        <v>0.41043576011330002</v>
      </c>
      <c r="AQ535" s="3">
        <v>1.0263944209492</v>
      </c>
      <c r="AR535" s="3">
        <v>-2.8852352743147001</v>
      </c>
      <c r="AS535" s="3">
        <v>-5.3671642015484</v>
      </c>
      <c r="AT535" s="3">
        <v>-0.42005104475470001</v>
      </c>
      <c r="AU535" s="3">
        <v>1.7296303584268999</v>
      </c>
      <c r="AV535" s="3">
        <v>5.6458132354656003</v>
      </c>
      <c r="AW535" s="3">
        <v>0.04</v>
      </c>
    </row>
    <row r="536" spans="1:49">
      <c r="A536">
        <v>5</v>
      </c>
      <c r="B536" t="s">
        <v>404</v>
      </c>
      <c r="C536">
        <v>1301010108</v>
      </c>
      <c r="D536" t="s">
        <v>830</v>
      </c>
      <c r="E536" s="3">
        <v>0.36995740951110001</v>
      </c>
      <c r="F536" s="3">
        <v>-1.3873227775082999</v>
      </c>
      <c r="G536" s="3">
        <v>-1.3092649366100001E-2</v>
      </c>
      <c r="H536" s="3">
        <v>-1.4976363951330001</v>
      </c>
      <c r="I536" s="3">
        <v>-1.9593711184067999</v>
      </c>
      <c r="J536" s="3">
        <v>-0.7968716959912</v>
      </c>
      <c r="K536" s="3">
        <v>1.2375028608009999</v>
      </c>
      <c r="L536" s="3">
        <v>3.9266001938357</v>
      </c>
      <c r="M536" s="3">
        <v>-1.5023192148974001</v>
      </c>
      <c r="N536" s="3">
        <v>1.9522929067821</v>
      </c>
      <c r="O536" s="3">
        <v>-0.1459605402393</v>
      </c>
      <c r="P536" s="3">
        <v>0.19812748096409999</v>
      </c>
      <c r="Q536" s="3">
        <v>0.2268342460603</v>
      </c>
      <c r="R536" s="3">
        <v>3.1925465842061</v>
      </c>
      <c r="S536" s="3">
        <v>2.8148007697633002</v>
      </c>
      <c r="T536" s="3">
        <v>0.53282336516759998</v>
      </c>
      <c r="U536" s="3">
        <v>0.77686100057319996</v>
      </c>
      <c r="V536" s="3">
        <v>0.64311692241990004</v>
      </c>
      <c r="W536" s="3">
        <v>4.8172321644545999</v>
      </c>
      <c r="X536" s="3">
        <v>0.89879544769899999</v>
      </c>
      <c r="Y536" s="3">
        <v>0.28786975741780002</v>
      </c>
      <c r="Z536" s="3">
        <v>-0.56573455179429999</v>
      </c>
      <c r="AA536" s="3">
        <v>0.1064085183947</v>
      </c>
      <c r="AB536" s="3">
        <v>1.3444427873725</v>
      </c>
      <c r="AC536" s="3">
        <v>-1.4829720270989</v>
      </c>
      <c r="AD536" s="3">
        <v>1.2171291101145001</v>
      </c>
      <c r="AE536" s="3">
        <v>1.5638527292038999</v>
      </c>
      <c r="AF536" s="3">
        <v>1.2495749733648001</v>
      </c>
      <c r="AG536" s="3">
        <v>1.1447122030415</v>
      </c>
      <c r="AH536" s="3">
        <v>0.80273364356249999</v>
      </c>
      <c r="AI536" s="3">
        <v>-0.1154468402201</v>
      </c>
      <c r="AJ536" s="3">
        <v>-1.3252810367687999</v>
      </c>
      <c r="AK536" s="3">
        <v>-0.42294531143629999</v>
      </c>
      <c r="AL536" s="3">
        <v>1.6200554098557001</v>
      </c>
      <c r="AM536" s="3">
        <v>-0.3448268133438</v>
      </c>
      <c r="AN536" s="3">
        <v>2.3321845500406999</v>
      </c>
      <c r="AO536" s="3">
        <v>0.5366763481854</v>
      </c>
      <c r="AP536" s="3">
        <v>-1.2660081368813001</v>
      </c>
      <c r="AQ536" s="3">
        <v>0.64354932891789995</v>
      </c>
      <c r="AR536" s="3">
        <v>0.55960628934709999</v>
      </c>
      <c r="AS536" s="3">
        <v>-1.9766156092695</v>
      </c>
      <c r="AT536" s="3">
        <v>1.8125052659500001</v>
      </c>
      <c r="AU536" s="3">
        <v>1.4207169541483</v>
      </c>
      <c r="AV536" s="3">
        <v>1.0197180649583</v>
      </c>
      <c r="AW536" s="3">
        <v>-0.83</v>
      </c>
    </row>
    <row r="537" spans="1:49">
      <c r="A537">
        <v>5</v>
      </c>
      <c r="B537" t="s">
        <v>404</v>
      </c>
      <c r="C537">
        <v>1301010109</v>
      </c>
      <c r="D537" t="s">
        <v>831</v>
      </c>
      <c r="E537" s="3">
        <v>-2.0483191104356999</v>
      </c>
      <c r="F537" s="3">
        <v>-2.4125166219001999</v>
      </c>
      <c r="G537" s="3">
        <v>-2.2160914326336001</v>
      </c>
      <c r="H537" s="3">
        <v>1.6180009621125999</v>
      </c>
      <c r="I537" s="3">
        <v>-4.8056986779999998E-2</v>
      </c>
      <c r="J537" s="3">
        <v>1.5490103360886001</v>
      </c>
      <c r="K537" s="3">
        <v>-0.34098722944819998</v>
      </c>
      <c r="L537" s="3">
        <v>0.2109547086454</v>
      </c>
      <c r="M537" s="3">
        <v>1.2901493329400999</v>
      </c>
      <c r="N537" s="3">
        <v>-0.61679114735179996</v>
      </c>
      <c r="O537" s="3">
        <v>0.92182646601340001</v>
      </c>
      <c r="P537" s="3">
        <v>-1.6454588061879001</v>
      </c>
      <c r="Q537" s="3">
        <v>2.4187739136238999</v>
      </c>
      <c r="R537" s="3">
        <v>2.5613696634320999</v>
      </c>
      <c r="S537" s="3">
        <v>-3.7876061012836</v>
      </c>
      <c r="T537" s="3">
        <v>2.0298034203062998</v>
      </c>
      <c r="U537" s="3">
        <v>0.4309637681115</v>
      </c>
      <c r="V537" s="3">
        <v>3.6135429103707</v>
      </c>
      <c r="W537" s="3">
        <v>7.9415949507484997</v>
      </c>
      <c r="X537" s="3">
        <v>-0.45163528851189999</v>
      </c>
      <c r="Y537" s="3">
        <v>1.3874227132293999</v>
      </c>
      <c r="Z537" s="3">
        <v>2.5992247301081002</v>
      </c>
      <c r="AA537" s="3">
        <v>-1.3080537224276001</v>
      </c>
      <c r="AB537" s="3">
        <v>-0.56631737265500004</v>
      </c>
      <c r="AC537" s="3">
        <v>0.4110243134271</v>
      </c>
      <c r="AD537" s="3">
        <v>0.25368538798219997</v>
      </c>
      <c r="AE537" s="3">
        <v>1.8468416942265999</v>
      </c>
      <c r="AF537" s="3">
        <v>-8.2834962615515</v>
      </c>
      <c r="AG537" s="3">
        <v>-1.8103259107034999</v>
      </c>
      <c r="AH537" s="3">
        <v>2.6409695408726002</v>
      </c>
      <c r="AI537" s="3">
        <v>4.4055672708506002</v>
      </c>
      <c r="AJ537" s="3">
        <v>-6.4971060424819003</v>
      </c>
      <c r="AK537" s="3">
        <v>-2.3819356791914998</v>
      </c>
      <c r="AL537" s="3">
        <v>11.2514600310794</v>
      </c>
      <c r="AM537" s="3">
        <v>1.9231734305618999</v>
      </c>
      <c r="AN537" s="3">
        <v>-4.2276614869167997</v>
      </c>
      <c r="AO537" s="3">
        <v>2.7870499944260998</v>
      </c>
      <c r="AP537" s="3">
        <v>1.7822627450785</v>
      </c>
      <c r="AQ537" s="3">
        <v>1.9063410348523999</v>
      </c>
      <c r="AR537" s="3">
        <v>-10.6184280255909</v>
      </c>
      <c r="AS537" s="3">
        <v>1.6311038051294999</v>
      </c>
      <c r="AT537" s="3">
        <v>8.8656410961202994</v>
      </c>
      <c r="AU537" s="3">
        <v>-1.0237836706086001</v>
      </c>
      <c r="AV537" s="3">
        <v>-11.7390838771354</v>
      </c>
      <c r="AW537" s="3">
        <v>-1.17</v>
      </c>
    </row>
    <row r="538" spans="1:49">
      <c r="A538">
        <v>5</v>
      </c>
      <c r="B538" t="s">
        <v>404</v>
      </c>
      <c r="C538">
        <v>1301010110</v>
      </c>
      <c r="D538" t="s">
        <v>832</v>
      </c>
      <c r="E538" s="3">
        <v>0.19849902211279999</v>
      </c>
      <c r="F538" s="3">
        <v>-0.30040257174590002</v>
      </c>
      <c r="G538" s="3">
        <v>0.44118914829130002</v>
      </c>
      <c r="H538" s="3">
        <v>-0.1097579744731</v>
      </c>
      <c r="I538" s="3">
        <v>-2.2793929916099999E-2</v>
      </c>
      <c r="J538" s="3">
        <v>1.8119521748176</v>
      </c>
      <c r="K538" s="3">
        <v>0.50564759990670005</v>
      </c>
      <c r="L538" s="3">
        <v>0.8952170586182</v>
      </c>
      <c r="M538" s="3">
        <v>0.12977077784380001</v>
      </c>
      <c r="N538" s="3">
        <v>-0.77163653335729998</v>
      </c>
      <c r="O538" s="3">
        <v>0.1574449848534</v>
      </c>
      <c r="P538" s="3">
        <v>1.2289639517027</v>
      </c>
      <c r="Q538" s="3">
        <v>0.94548746576840004</v>
      </c>
      <c r="R538" s="3">
        <v>3.9295393788898001</v>
      </c>
      <c r="S538" s="3">
        <v>-0.38815247367330002</v>
      </c>
      <c r="T538" s="3">
        <v>1.2548151287094</v>
      </c>
      <c r="U538" s="3">
        <v>0.40217884007690002</v>
      </c>
      <c r="V538" s="3">
        <v>2.0656221791011999</v>
      </c>
      <c r="W538" s="3">
        <v>-0.65544860477550004</v>
      </c>
      <c r="X538" s="3">
        <v>0.1120050509334</v>
      </c>
      <c r="Y538" s="3">
        <v>-0.28937768174739997</v>
      </c>
      <c r="Z538" s="3">
        <v>0.88527381352199996</v>
      </c>
      <c r="AA538" s="3">
        <v>-0.39840813955670001</v>
      </c>
      <c r="AB538" s="3">
        <v>0.39726851414600001</v>
      </c>
      <c r="AC538" s="3">
        <v>2.3604941034836</v>
      </c>
      <c r="AD538" s="3">
        <v>-3.7833759777622</v>
      </c>
      <c r="AE538" s="3">
        <v>1.0365956652827999</v>
      </c>
      <c r="AF538" s="3">
        <v>0.95567318853280003</v>
      </c>
      <c r="AG538" s="3">
        <v>0.27721785087099998</v>
      </c>
      <c r="AH538" s="3">
        <v>0.20106234038660001</v>
      </c>
      <c r="AI538" s="3">
        <v>-0.34434759721660002</v>
      </c>
      <c r="AJ538" s="3">
        <v>-1.1142299059805001</v>
      </c>
      <c r="AK538" s="3">
        <v>2.5807518092719999</v>
      </c>
      <c r="AL538" s="3">
        <v>-1.5131905180603</v>
      </c>
      <c r="AM538" s="3">
        <v>-0.12889766353759999</v>
      </c>
      <c r="AN538" s="3">
        <v>1.6096124191979</v>
      </c>
      <c r="AO538" s="3">
        <v>-1.2551468997219</v>
      </c>
      <c r="AP538" s="3">
        <v>-0.39121681768779998</v>
      </c>
      <c r="AQ538" s="3">
        <v>1.7268975387544001</v>
      </c>
      <c r="AR538" s="3">
        <v>-1.3009059001037999</v>
      </c>
      <c r="AS538" s="3">
        <v>-0.76015391435949997</v>
      </c>
      <c r="AT538" s="3">
        <v>1.2019055085101</v>
      </c>
      <c r="AU538" s="3">
        <v>1.2870279020708999</v>
      </c>
      <c r="AV538" s="3">
        <v>-1.2601924815776999</v>
      </c>
      <c r="AW538" s="3">
        <v>0.21</v>
      </c>
    </row>
    <row r="539" spans="1:49">
      <c r="A539">
        <v>5</v>
      </c>
      <c r="B539" t="s">
        <v>404</v>
      </c>
      <c r="C539">
        <v>1301010111</v>
      </c>
      <c r="D539" t="s">
        <v>833</v>
      </c>
      <c r="E539" s="3">
        <v>2.06061379202E-2</v>
      </c>
      <c r="F539" s="3">
        <v>0.69506143870710002</v>
      </c>
      <c r="G539" s="3">
        <v>0.7761508920079</v>
      </c>
      <c r="H539" s="3">
        <v>0.33578504386109997</v>
      </c>
      <c r="I539" s="3">
        <v>-1.1263546827573001</v>
      </c>
      <c r="J539" s="3">
        <v>0.35757575785040002</v>
      </c>
      <c r="K539" s="3">
        <v>-2.6920941715275002</v>
      </c>
      <c r="L539" s="3">
        <v>1.0370098932259</v>
      </c>
      <c r="M539" s="3">
        <v>1.4400247914547999</v>
      </c>
      <c r="N539" s="3">
        <v>-1.3975197505607</v>
      </c>
      <c r="O539" s="3">
        <v>0.58170128530749998</v>
      </c>
      <c r="P539" s="3">
        <v>0.2235814454111</v>
      </c>
      <c r="Q539" s="3">
        <v>0.18589345778800001</v>
      </c>
      <c r="R539" s="3">
        <v>1.3627204591880999</v>
      </c>
      <c r="S539" s="3">
        <v>0.8632733639886</v>
      </c>
      <c r="T539" s="3">
        <v>2.2467068436252</v>
      </c>
      <c r="U539" s="3">
        <v>0.119535151393</v>
      </c>
      <c r="V539" s="3">
        <v>0.71727773024709995</v>
      </c>
      <c r="W539" s="3">
        <v>0.1706815762102</v>
      </c>
      <c r="X539" s="3">
        <v>-0.7909665107521</v>
      </c>
      <c r="Y539" s="3">
        <v>0.1708522401044</v>
      </c>
      <c r="Z539" s="3">
        <v>0.40111594523900002</v>
      </c>
      <c r="AA539" s="3">
        <v>0.18220432171600001</v>
      </c>
      <c r="AB539" s="3">
        <v>0.49173274375769999</v>
      </c>
      <c r="AC539" s="3">
        <v>0.18528386819250001</v>
      </c>
      <c r="AD539" s="3">
        <v>-0.87006489510560003</v>
      </c>
      <c r="AE539" s="3">
        <v>0.4191999563612</v>
      </c>
      <c r="AF539" s="3">
        <v>-1.0399205247104</v>
      </c>
      <c r="AG539" s="3">
        <v>-0.29864938141550001</v>
      </c>
      <c r="AH539" s="3">
        <v>-0.1244604946585</v>
      </c>
      <c r="AI539" s="3">
        <v>-0.41119512747260001</v>
      </c>
      <c r="AJ539" s="3">
        <v>1.0229513370626999</v>
      </c>
      <c r="AK539" s="3">
        <v>4.93347834788E-2</v>
      </c>
      <c r="AL539" s="3">
        <v>0.84640884329900001</v>
      </c>
      <c r="AM539" s="3">
        <v>1.9196859939671</v>
      </c>
      <c r="AN539" s="3">
        <v>3.4111668731046998</v>
      </c>
      <c r="AO539" s="3">
        <v>-1.8335291391901001</v>
      </c>
      <c r="AP539" s="3">
        <v>-2.2573386301295999</v>
      </c>
      <c r="AQ539" s="3">
        <v>1.6157694655039001</v>
      </c>
      <c r="AR539" s="3">
        <v>2.6052053924091001</v>
      </c>
      <c r="AS539" s="3">
        <v>-0.67068487573430002</v>
      </c>
      <c r="AT539" s="3">
        <v>3.4260282241499997E-2</v>
      </c>
      <c r="AU539" s="3">
        <v>1.5766437307776999</v>
      </c>
      <c r="AV539" s="3">
        <v>-3.3356189021075999</v>
      </c>
      <c r="AW539" s="3">
        <v>-2.41</v>
      </c>
    </row>
    <row r="540" spans="1:49">
      <c r="A540">
        <v>5</v>
      </c>
      <c r="B540" t="s">
        <v>404</v>
      </c>
      <c r="C540">
        <v>1301010112</v>
      </c>
      <c r="D540" t="s">
        <v>834</v>
      </c>
      <c r="E540" s="3">
        <v>0</v>
      </c>
      <c r="F540" s="3">
        <v>-0.59255396384360004</v>
      </c>
      <c r="G540" s="3">
        <v>1.9402632306399999E-2</v>
      </c>
      <c r="H540" s="3">
        <v>0.41635780627340002</v>
      </c>
      <c r="I540" s="3">
        <v>0.29497917747899999</v>
      </c>
      <c r="J540" s="3">
        <v>0.12376759623899999</v>
      </c>
      <c r="K540" s="3">
        <v>0.51584900385169996</v>
      </c>
      <c r="L540" s="3">
        <v>0.27297926323690003</v>
      </c>
      <c r="M540" s="3">
        <v>-0.40355860764180002</v>
      </c>
      <c r="N540" s="3">
        <v>-0.49675158438459999</v>
      </c>
      <c r="O540" s="3">
        <v>1.3149628119735</v>
      </c>
      <c r="P540" s="3">
        <v>-0.56480216159310004</v>
      </c>
      <c r="Q540" s="3">
        <v>1.2272919977515</v>
      </c>
      <c r="R540" s="3">
        <v>0</v>
      </c>
      <c r="S540" s="3">
        <v>0.94780767935450005</v>
      </c>
      <c r="T540" s="3">
        <v>0.52676306136670004</v>
      </c>
      <c r="U540" s="3">
        <v>0.42462717001540001</v>
      </c>
      <c r="V540" s="3">
        <v>1.6151739606600001E-2</v>
      </c>
      <c r="W540" s="3">
        <v>0.40472572401360002</v>
      </c>
      <c r="X540" s="3">
        <v>0.13865520711910001</v>
      </c>
      <c r="Y540" s="3">
        <v>-0.26634032526259999</v>
      </c>
      <c r="Z540" s="3">
        <v>0.29831141910620002</v>
      </c>
      <c r="AA540" s="3">
        <v>0.15645252861200001</v>
      </c>
      <c r="AB540" s="3">
        <v>0.24779999405959999</v>
      </c>
      <c r="AC540" s="3">
        <v>0.6072438126627</v>
      </c>
      <c r="AD540" s="3">
        <v>0.17279626796690001</v>
      </c>
      <c r="AE540" s="3">
        <v>-3.2043244449000002E-2</v>
      </c>
      <c r="AF540" s="3">
        <v>5.2538464810000004E-4</v>
      </c>
      <c r="AG540" s="3">
        <v>-8.7563884999999999E-6</v>
      </c>
      <c r="AH540" s="3">
        <v>7.5988318464599997E-2</v>
      </c>
      <c r="AI540" s="3">
        <v>-3.8062192286E-3</v>
      </c>
      <c r="AJ540" s="3">
        <v>-1.3451491230924</v>
      </c>
      <c r="AK540" s="3">
        <v>-0.2109059682985</v>
      </c>
      <c r="AL540" s="3">
        <v>1.5794507052316</v>
      </c>
      <c r="AM540" s="3">
        <v>-1.719336007239</v>
      </c>
      <c r="AN540" s="3">
        <v>0.95833398375830003</v>
      </c>
      <c r="AO540" s="3">
        <v>0.2461989560134</v>
      </c>
      <c r="AP540" s="3">
        <v>-0.55885240087639998</v>
      </c>
      <c r="AQ540" s="3">
        <v>-0.64954598454370005</v>
      </c>
      <c r="AR540" s="3">
        <v>0</v>
      </c>
      <c r="AS540" s="3">
        <v>-1.7309517586465999</v>
      </c>
      <c r="AT540" s="3">
        <v>0.52554493645540001</v>
      </c>
      <c r="AU540" s="3">
        <v>0.98225812856700001</v>
      </c>
      <c r="AV540" s="3">
        <v>-0.2114355252192</v>
      </c>
      <c r="AW540" s="3">
        <v>0.05</v>
      </c>
    </row>
    <row r="541" spans="1:49">
      <c r="A541">
        <v>5</v>
      </c>
      <c r="B541" t="s">
        <v>404</v>
      </c>
      <c r="C541">
        <v>1301010113</v>
      </c>
      <c r="D541" t="s">
        <v>835</v>
      </c>
      <c r="E541" s="3">
        <v>0</v>
      </c>
      <c r="F541" s="3">
        <v>0</v>
      </c>
      <c r="G541" s="3">
        <v>-1.3740869014032999</v>
      </c>
      <c r="H541" s="3">
        <v>-2.0142407837378</v>
      </c>
      <c r="I541" s="3">
        <v>1.2856113932458</v>
      </c>
      <c r="J541" s="3">
        <v>-7.0942466285800004E-2</v>
      </c>
      <c r="K541" s="3">
        <v>0</v>
      </c>
      <c r="L541" s="3">
        <v>-1.7134734105925</v>
      </c>
      <c r="M541" s="3">
        <v>-1.8146327883047</v>
      </c>
      <c r="N541" s="3">
        <v>2.3371074323433998</v>
      </c>
      <c r="O541" s="3">
        <v>1.585471595355</v>
      </c>
      <c r="P541" s="3">
        <v>4.3522466847099997E-2</v>
      </c>
      <c r="Q541" s="3">
        <v>-2.0720260813E-3</v>
      </c>
      <c r="R541" s="3">
        <v>0</v>
      </c>
      <c r="S541" s="3">
        <v>2.4039156444266001</v>
      </c>
      <c r="T541" s="3">
        <v>1.4317244295477001</v>
      </c>
      <c r="U541" s="3">
        <v>4.1374626554134002</v>
      </c>
      <c r="V541" s="3">
        <v>-0.76573074449650003</v>
      </c>
      <c r="W541" s="3">
        <v>0</v>
      </c>
      <c r="X541" s="3">
        <v>0</v>
      </c>
      <c r="Y541" s="3">
        <v>0</v>
      </c>
      <c r="Z541" s="3">
        <v>0.35869671896619998</v>
      </c>
      <c r="AA541" s="3">
        <v>-0.39513004213140002</v>
      </c>
      <c r="AB541" s="3">
        <v>0.37682531419499998</v>
      </c>
      <c r="AC541" s="3">
        <v>0.28058333416129999</v>
      </c>
      <c r="AD541" s="3">
        <v>-1.4008540405E-2</v>
      </c>
      <c r="AE541" s="3">
        <v>0</v>
      </c>
      <c r="AF541" s="3">
        <v>0</v>
      </c>
      <c r="AG541" s="3">
        <v>6.367984686E-4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0.3997008868784</v>
      </c>
      <c r="AN541" s="3">
        <v>-3.46813068231E-2</v>
      </c>
      <c r="AO541" s="3">
        <v>1.7343811499000001E-3</v>
      </c>
      <c r="AP541" s="3">
        <v>-7.8834792099999996E-5</v>
      </c>
      <c r="AQ541" s="3">
        <v>-0.11236198527709999</v>
      </c>
      <c r="AR541" s="3">
        <v>-2.0069134687429</v>
      </c>
      <c r="AS541" s="3">
        <v>0.18447226298139999</v>
      </c>
      <c r="AT541" s="3">
        <v>2.1646996189916998</v>
      </c>
      <c r="AU541" s="3">
        <v>0</v>
      </c>
      <c r="AV541" s="3">
        <v>0</v>
      </c>
      <c r="AW541" s="3">
        <v>0</v>
      </c>
    </row>
    <row r="542" spans="1:49">
      <c r="A542">
        <v>5</v>
      </c>
      <c r="B542" t="s">
        <v>404</v>
      </c>
      <c r="C542">
        <v>1301010114</v>
      </c>
      <c r="D542" t="s">
        <v>836</v>
      </c>
      <c r="E542" s="3">
        <v>-0.65947694191649997</v>
      </c>
      <c r="F542" s="3">
        <v>-0.30112036328090003</v>
      </c>
      <c r="G542" s="3">
        <v>-1.4593470762117999</v>
      </c>
      <c r="H542" s="3">
        <v>0.27384115314860002</v>
      </c>
      <c r="I542" s="3">
        <v>-1.3769744123995</v>
      </c>
      <c r="J542" s="3">
        <v>1.0476158759539</v>
      </c>
      <c r="K542" s="3">
        <v>-1.0082809397342001</v>
      </c>
      <c r="L542" s="3">
        <v>-2.018840610237</v>
      </c>
      <c r="M542" s="3">
        <v>2.5432258436791999</v>
      </c>
      <c r="N542" s="3">
        <v>-2.7956041410364998</v>
      </c>
      <c r="O542" s="3">
        <v>-0.38117072174979999</v>
      </c>
      <c r="P542" s="3">
        <v>2.5597581909125</v>
      </c>
      <c r="Q542" s="3">
        <v>0.68077238432749998</v>
      </c>
      <c r="R542" s="3">
        <v>1.0561122445197999</v>
      </c>
      <c r="S542" s="3">
        <v>-7.9343299904300002E-2</v>
      </c>
      <c r="T542" s="3">
        <v>-7.8849510924799998E-2</v>
      </c>
      <c r="U542" s="3">
        <v>0.44172597192230001</v>
      </c>
      <c r="V542" s="3">
        <v>2.3896195527014998</v>
      </c>
      <c r="W542" s="3">
        <v>3.1436162541189998</v>
      </c>
      <c r="X542" s="3">
        <v>0.91811931616450004</v>
      </c>
      <c r="Y542" s="3">
        <v>0.88135607747830003</v>
      </c>
      <c r="Z542" s="3">
        <v>-2.4125623166002002</v>
      </c>
      <c r="AA542" s="3">
        <v>-1.0949347667713001</v>
      </c>
      <c r="AB542" s="3">
        <v>1.5134202782276001</v>
      </c>
      <c r="AC542" s="3">
        <v>2.3824724220458999</v>
      </c>
      <c r="AD542" s="3">
        <v>0.34794871828489998</v>
      </c>
      <c r="AE542" s="3">
        <v>-0.3732442318907</v>
      </c>
      <c r="AF542" s="3">
        <v>-1.8596885790965001</v>
      </c>
      <c r="AG542" s="3">
        <v>-1.2324598384983001</v>
      </c>
      <c r="AH542" s="3">
        <v>9.3806233628299998E-2</v>
      </c>
      <c r="AI542" s="3">
        <v>1.5898308652990001</v>
      </c>
      <c r="AJ542" s="3">
        <v>-0.57393198533949996</v>
      </c>
      <c r="AK542" s="3">
        <v>2.9148892528852999</v>
      </c>
      <c r="AL542" s="3">
        <v>-2.3681763984309998</v>
      </c>
      <c r="AM542" s="3">
        <v>-0.94199086161169998</v>
      </c>
      <c r="AN542" s="3">
        <v>0.61028974517760004</v>
      </c>
      <c r="AO542" s="3">
        <v>3.1352697587271998</v>
      </c>
      <c r="AP542" s="3">
        <v>0.67225634783020005</v>
      </c>
      <c r="AQ542" s="3">
        <v>-0.51221421877950002</v>
      </c>
      <c r="AR542" s="3">
        <v>-1.8977608939974</v>
      </c>
      <c r="AS542" s="3">
        <v>-8.5624876872199995E-2</v>
      </c>
      <c r="AT542" s="3">
        <v>0.3697825294282</v>
      </c>
      <c r="AU542" s="3">
        <v>-1.6244781410905</v>
      </c>
      <c r="AV542" s="3">
        <v>-1.1772891994653001</v>
      </c>
      <c r="AW542" s="3">
        <v>2.38</v>
      </c>
    </row>
    <row r="543" spans="1:49">
      <c r="A543">
        <v>5</v>
      </c>
      <c r="B543" t="s">
        <v>404</v>
      </c>
      <c r="C543">
        <v>1301010115</v>
      </c>
      <c r="D543" t="s">
        <v>837</v>
      </c>
      <c r="E543" s="3">
        <v>-0.28768518750080002</v>
      </c>
      <c r="F543" s="3">
        <v>-0.7686059806651</v>
      </c>
      <c r="G543" s="3">
        <v>-1.516336245835</v>
      </c>
      <c r="H543" s="3">
        <v>0.267938643571</v>
      </c>
      <c r="I543" s="3">
        <v>-0.10297086763960001</v>
      </c>
      <c r="J543" s="3">
        <v>0.41975599589340001</v>
      </c>
      <c r="K543" s="3">
        <v>-0.21085911649540001</v>
      </c>
      <c r="L543" s="3">
        <v>1.3057746080482</v>
      </c>
      <c r="M543" s="3">
        <v>1.5246369075977</v>
      </c>
      <c r="N543" s="3">
        <v>2.021329154509</v>
      </c>
      <c r="O543" s="3">
        <v>-0.31454034578520002</v>
      </c>
      <c r="P543" s="3">
        <v>0.90729160083909999</v>
      </c>
      <c r="Q543" s="3">
        <v>1.3991035209050999</v>
      </c>
      <c r="R543" s="3">
        <v>0.53044206596270005</v>
      </c>
      <c r="S543" s="3">
        <v>3.5182872846001998</v>
      </c>
      <c r="T543" s="3">
        <v>0.2368734135859</v>
      </c>
      <c r="U543" s="3">
        <v>0.40504787220049998</v>
      </c>
      <c r="V543" s="3">
        <v>0.42112907219160001</v>
      </c>
      <c r="W543" s="3">
        <v>3.3401889383921</v>
      </c>
      <c r="X543" s="3">
        <v>0.29526808457609999</v>
      </c>
      <c r="Y543" s="3">
        <v>-0.69231965839389997</v>
      </c>
      <c r="Z543" s="3">
        <v>0.1137500218312</v>
      </c>
      <c r="AA543" s="3">
        <v>-1.6963183376727999</v>
      </c>
      <c r="AB543" s="3">
        <v>1.5113417329967</v>
      </c>
      <c r="AC543" s="3">
        <v>9.5996354992999994E-2</v>
      </c>
      <c r="AD543" s="3">
        <v>-1.0953557622162999</v>
      </c>
      <c r="AE543" s="3">
        <v>-0.58078534747010002</v>
      </c>
      <c r="AF543" s="3">
        <v>-0.22416260684799999</v>
      </c>
      <c r="AG543" s="3">
        <v>-2.0327515424802001</v>
      </c>
      <c r="AH543" s="3">
        <v>-0.40425782963869999</v>
      </c>
      <c r="AI543" s="3">
        <v>0.43870348012179999</v>
      </c>
      <c r="AJ543" s="3">
        <v>0.37293539888819999</v>
      </c>
      <c r="AK543" s="3">
        <v>-6.2227375988600002E-2</v>
      </c>
      <c r="AL543" s="3">
        <v>0.75736180313659995</v>
      </c>
      <c r="AM543" s="3">
        <v>-0.99587155778540004</v>
      </c>
      <c r="AN543" s="3">
        <v>1.5326983568304</v>
      </c>
      <c r="AO543" s="3">
        <v>1.3926507034750999</v>
      </c>
      <c r="AP543" s="3">
        <v>2.1110252939980998</v>
      </c>
      <c r="AQ543" s="3">
        <v>-0.28004368385849998</v>
      </c>
      <c r="AR543" s="3">
        <v>0.44901399629830002</v>
      </c>
      <c r="AS543" s="3">
        <v>1.0480618476164001</v>
      </c>
      <c r="AT543" s="3">
        <v>-2.9701018372786998</v>
      </c>
      <c r="AU543" s="3">
        <v>-1.7370385734485001</v>
      </c>
      <c r="AV543" s="3">
        <v>0.5883569932985</v>
      </c>
      <c r="AW543" s="3">
        <v>0.18</v>
      </c>
    </row>
    <row r="544" spans="1:49">
      <c r="A544">
        <v>5</v>
      </c>
      <c r="B544" t="s">
        <v>404</v>
      </c>
      <c r="C544">
        <v>1301010116</v>
      </c>
      <c r="D544" t="s">
        <v>838</v>
      </c>
      <c r="E544" s="3">
        <v>9.2192040510000003E-2</v>
      </c>
      <c r="F544" s="3">
        <v>0.1025974420018</v>
      </c>
      <c r="G544" s="3">
        <v>-5.3255934485324001</v>
      </c>
      <c r="H544" s="3">
        <v>-3.0991014686362002</v>
      </c>
      <c r="I544" s="3">
        <v>1.3242949807682001</v>
      </c>
      <c r="J544" s="3">
        <v>-0.24432454111640001</v>
      </c>
      <c r="K544" s="3">
        <v>4.4263814757199</v>
      </c>
      <c r="L544" s="3">
        <v>3.2217027676000001E-2</v>
      </c>
      <c r="M544" s="3">
        <v>3.0515830965233</v>
      </c>
      <c r="N544" s="3">
        <v>-0.1026253764528</v>
      </c>
      <c r="O544" s="3">
        <v>-0.58541930516319995</v>
      </c>
      <c r="P544" s="3">
        <v>0.3065043367227</v>
      </c>
      <c r="Q544" s="3">
        <v>0.63276877688300004</v>
      </c>
      <c r="R544" s="3">
        <v>-1.0046252357059</v>
      </c>
      <c r="S544" s="3">
        <v>-1.8297497908903999</v>
      </c>
      <c r="T544" s="3">
        <v>1.7507221049694</v>
      </c>
      <c r="U544" s="3">
        <v>3.7715289215199999</v>
      </c>
      <c r="V544" s="3">
        <v>1.1402205219453001</v>
      </c>
      <c r="W544" s="3">
        <v>0.28287132627930001</v>
      </c>
      <c r="X544" s="3">
        <v>-0.29454558420339999</v>
      </c>
      <c r="Y544" s="3">
        <v>2.2981238148801002</v>
      </c>
      <c r="Z544" s="3">
        <v>1.2588586132435</v>
      </c>
      <c r="AA544" s="3">
        <v>0.77320188815729995</v>
      </c>
      <c r="AB544" s="3">
        <v>1.3946307413093999</v>
      </c>
      <c r="AC544" s="3">
        <v>0.59218399796059995</v>
      </c>
      <c r="AD544" s="3">
        <v>-0.93365944177710003</v>
      </c>
      <c r="AE544" s="3">
        <v>0.4213565041408</v>
      </c>
      <c r="AF544" s="3">
        <v>0.80040713160309995</v>
      </c>
      <c r="AG544" s="3">
        <v>-1.5762686049825001</v>
      </c>
      <c r="AH544" s="3">
        <v>3.3655894160000001E-3</v>
      </c>
      <c r="AI544" s="3">
        <v>-7.7579085413000001E-2</v>
      </c>
      <c r="AJ544" s="3">
        <v>0.66915796756099999</v>
      </c>
      <c r="AK544" s="3">
        <v>-0.61078566376730004</v>
      </c>
      <c r="AL544" s="3">
        <v>0.96416414542810003</v>
      </c>
      <c r="AM544" s="3">
        <v>-0.23757589760379999</v>
      </c>
      <c r="AN544" s="3">
        <v>-1.9495992751386999</v>
      </c>
      <c r="AO544" s="3">
        <v>-0.38825904631699998</v>
      </c>
      <c r="AP544" s="3">
        <v>-0.93499010672079996</v>
      </c>
      <c r="AQ544" s="3">
        <v>-2.2152540746037999</v>
      </c>
      <c r="AR544" s="3">
        <v>1.1181182337816999</v>
      </c>
      <c r="AS544" s="3">
        <v>0.35928865852780001</v>
      </c>
      <c r="AT544" s="3">
        <v>1.4296621530757001</v>
      </c>
      <c r="AU544" s="3">
        <v>-0.3330946824862</v>
      </c>
      <c r="AV544" s="3">
        <v>0.43149026305350002</v>
      </c>
      <c r="AW544" s="3">
        <v>-1.84</v>
      </c>
    </row>
    <row r="545" spans="1:49">
      <c r="A545">
        <v>5</v>
      </c>
      <c r="B545" t="s">
        <v>404</v>
      </c>
      <c r="C545">
        <v>1301010117</v>
      </c>
      <c r="D545" t="s">
        <v>839</v>
      </c>
      <c r="E545" s="3">
        <v>-0.9611069818454</v>
      </c>
      <c r="F545" s="3">
        <v>-0.67928368858620003</v>
      </c>
      <c r="G545" s="3">
        <v>-0.66177067906440001</v>
      </c>
      <c r="H545" s="3">
        <v>-5.3747832785799997E-2</v>
      </c>
      <c r="I545" s="3">
        <v>0.64939666524310002</v>
      </c>
      <c r="J545" s="3">
        <v>0.87350085560360002</v>
      </c>
      <c r="K545" s="3">
        <v>0.74273978239890004</v>
      </c>
      <c r="L545" s="3">
        <v>0.29821831834439999</v>
      </c>
      <c r="M545" s="3">
        <v>0.65517432943889997</v>
      </c>
      <c r="N545" s="3">
        <v>-0.64532898351699997</v>
      </c>
      <c r="O545" s="3">
        <v>-0.15697434377309999</v>
      </c>
      <c r="P545" s="3">
        <v>0.3014876337897</v>
      </c>
      <c r="Q545" s="3">
        <v>1.7246674099970001</v>
      </c>
      <c r="R545" s="3">
        <v>3.4087715514885999</v>
      </c>
      <c r="S545" s="3">
        <v>0.32122452309830002</v>
      </c>
      <c r="T545" s="3">
        <v>-1.5381815788265001</v>
      </c>
      <c r="U545" s="3">
        <v>-2.8732807101189999</v>
      </c>
      <c r="V545" s="3">
        <v>2.0581838024287999</v>
      </c>
      <c r="W545" s="3">
        <v>2.7366969146705999</v>
      </c>
      <c r="X545" s="3">
        <v>-2.5585091045072001</v>
      </c>
      <c r="Y545" s="3">
        <v>-1.45243326616E-2</v>
      </c>
      <c r="Z545" s="3">
        <v>4.3093344994020004</v>
      </c>
      <c r="AA545" s="3">
        <v>0.40607196357390002</v>
      </c>
      <c r="AB545" s="3">
        <v>-2.7687537617318001</v>
      </c>
      <c r="AC545" s="3">
        <v>4.1352075097491996</v>
      </c>
      <c r="AD545" s="3">
        <v>1.0724651318239999</v>
      </c>
      <c r="AE545" s="3">
        <v>1.1588102730051</v>
      </c>
      <c r="AF545" s="3">
        <v>-1.4747966453303001</v>
      </c>
      <c r="AG545" s="3">
        <v>-0.18574646216890001</v>
      </c>
      <c r="AH545" s="3">
        <v>-0.46241012503680001</v>
      </c>
      <c r="AI545" s="3">
        <v>0.32406895191610002</v>
      </c>
      <c r="AJ545" s="3">
        <v>4.6364128354728997</v>
      </c>
      <c r="AK545" s="3">
        <v>-0.40603615524460002</v>
      </c>
      <c r="AL545" s="3">
        <v>-2.3987189106076001</v>
      </c>
      <c r="AM545" s="3">
        <v>-1.2271566810250001</v>
      </c>
      <c r="AN545" s="3">
        <v>1.7509956807239</v>
      </c>
      <c r="AO545" s="3">
        <v>1.4367644727544</v>
      </c>
      <c r="AP545" s="3">
        <v>0.66597112484590004</v>
      </c>
      <c r="AQ545" s="3">
        <v>0.62977073626949998</v>
      </c>
      <c r="AR545" s="3">
        <v>-4.3354381591028002</v>
      </c>
      <c r="AS545" s="3">
        <v>2.2149686400888999</v>
      </c>
      <c r="AT545" s="3">
        <v>3.7534999712333001</v>
      </c>
      <c r="AU545" s="3">
        <v>-2.6115348868577</v>
      </c>
      <c r="AV545" s="3">
        <v>3.3524248257860001</v>
      </c>
      <c r="AW545" s="3">
        <v>1.25</v>
      </c>
    </row>
    <row r="546" spans="1:49">
      <c r="A546">
        <v>5</v>
      </c>
      <c r="B546" t="s">
        <v>404</v>
      </c>
      <c r="C546">
        <v>1301010118</v>
      </c>
      <c r="D546" t="s">
        <v>840</v>
      </c>
      <c r="E546" s="3">
        <v>5.3697414342499999E-2</v>
      </c>
      <c r="F546" s="3">
        <v>-0.52415386327559998</v>
      </c>
      <c r="G546" s="3">
        <v>0.87569040350130001</v>
      </c>
      <c r="H546" s="3">
        <v>-3.9165648003999999E-2</v>
      </c>
      <c r="I546" s="3">
        <v>-1.8171404845713</v>
      </c>
      <c r="J546" s="3">
        <v>1.1501431546131</v>
      </c>
      <c r="K546" s="3">
        <v>-0.4567083373818</v>
      </c>
      <c r="L546" s="3">
        <v>0.59914997817329996</v>
      </c>
      <c r="M546" s="3">
        <v>-0.63042356607100003</v>
      </c>
      <c r="N546" s="3">
        <v>2.2408944842713998</v>
      </c>
      <c r="O546" s="3">
        <v>-0.19088655745630001</v>
      </c>
      <c r="P546" s="3">
        <v>-0.1496097187114</v>
      </c>
      <c r="Q546" s="3">
        <v>0.63057213869020001</v>
      </c>
      <c r="R546" s="3">
        <v>0.39055732066240001</v>
      </c>
      <c r="S546" s="3">
        <v>1.0961713300705</v>
      </c>
      <c r="T546" s="3">
        <v>0.96434479907670001</v>
      </c>
      <c r="U546" s="3">
        <v>0.48019012644609999</v>
      </c>
      <c r="V546" s="3">
        <v>4.2064575653699997E-2</v>
      </c>
      <c r="W546" s="3">
        <v>0.71856956981480002</v>
      </c>
      <c r="X546" s="3">
        <v>4.6626064553899997E-2</v>
      </c>
      <c r="Y546" s="3">
        <v>-0.12699448145950001</v>
      </c>
      <c r="Z546" s="3">
        <v>1.4911120857061999</v>
      </c>
      <c r="AA546" s="3">
        <v>0.52951417665519995</v>
      </c>
      <c r="AB546" s="3">
        <v>0.57808444289460004</v>
      </c>
      <c r="AC546" s="3">
        <v>0.2392053555732</v>
      </c>
      <c r="AD546" s="3">
        <v>0.104837691124</v>
      </c>
      <c r="AE546" s="3">
        <v>-1.5868060299000001E-3</v>
      </c>
      <c r="AF546" s="3">
        <v>8.3333091262599995E-2</v>
      </c>
      <c r="AG546" s="3">
        <v>-0.60251405332359997</v>
      </c>
      <c r="AH546" s="3">
        <v>-1.2002498569702</v>
      </c>
      <c r="AI546" s="3">
        <v>-1.4531172940700001E-2</v>
      </c>
      <c r="AJ546" s="3">
        <v>0.29426482756670003</v>
      </c>
      <c r="AK546" s="3">
        <v>0.27042268154470001</v>
      </c>
      <c r="AL546" s="3">
        <v>-0.77934934408290002</v>
      </c>
      <c r="AM546" s="3">
        <v>-2.4856774484377002</v>
      </c>
      <c r="AN546" s="3">
        <v>1.3672274573694001</v>
      </c>
      <c r="AO546" s="3">
        <v>-0.67317824307630003</v>
      </c>
      <c r="AP546" s="3">
        <v>0.36942241254199998</v>
      </c>
      <c r="AQ546" s="3">
        <v>1.7131735704299999E-2</v>
      </c>
      <c r="AR546" s="3">
        <v>0.8986709183721</v>
      </c>
      <c r="AS546" s="3">
        <v>0.38417045598549998</v>
      </c>
      <c r="AT546" s="3">
        <v>-0.38949892609909997</v>
      </c>
      <c r="AU546" s="3">
        <v>-4.0752874904530998</v>
      </c>
      <c r="AV546" s="3">
        <v>1.2178140239335</v>
      </c>
      <c r="AW546" s="3">
        <v>-1.76</v>
      </c>
    </row>
    <row r="547" spans="1:49">
      <c r="A547">
        <v>5</v>
      </c>
      <c r="B547" t="s">
        <v>404</v>
      </c>
      <c r="C547">
        <v>1301010119</v>
      </c>
      <c r="D547" t="s">
        <v>841</v>
      </c>
      <c r="E547" s="3">
        <v>-3.4558100037984998</v>
      </c>
      <c r="F547" s="3">
        <v>-1.5635953895012</v>
      </c>
      <c r="G547" s="3">
        <v>-2.2041669355714002</v>
      </c>
      <c r="H547" s="3">
        <v>6.1607143802757003</v>
      </c>
      <c r="I547" s="3">
        <v>1.0204254662062</v>
      </c>
      <c r="J547" s="3">
        <v>-0.37864787703699998</v>
      </c>
      <c r="K547" s="3">
        <v>-0.71700402365799998</v>
      </c>
      <c r="L547" s="3">
        <v>2.0856688331425999</v>
      </c>
      <c r="M547" s="3">
        <v>0.32579402329860002</v>
      </c>
      <c r="N547" s="3">
        <v>-5.8379275034000002E-3</v>
      </c>
      <c r="O547" s="3">
        <v>-0.1116800931013</v>
      </c>
      <c r="P547" s="3">
        <v>-0.16236938312669999</v>
      </c>
      <c r="Q547" s="3">
        <v>1.1323047379338</v>
      </c>
      <c r="R547" s="3">
        <v>2.2124307151015001</v>
      </c>
      <c r="S547" s="3">
        <v>9.1303616187299999E-2</v>
      </c>
      <c r="T547" s="3">
        <v>0.74875246191440004</v>
      </c>
      <c r="U547" s="3">
        <v>-0.78591176896589998</v>
      </c>
      <c r="V547" s="3">
        <v>-3.4966713424799997E-2</v>
      </c>
      <c r="W547" s="3">
        <v>-0.30192346369779999</v>
      </c>
      <c r="X547" s="3">
        <v>0.41972719309829998</v>
      </c>
      <c r="Y547" s="3">
        <v>0.685402319318</v>
      </c>
      <c r="Z547" s="3">
        <v>1.6185608648626999</v>
      </c>
      <c r="AA547" s="3">
        <v>-0.16252742377070001</v>
      </c>
      <c r="AB547" s="3">
        <v>-2.5974015319595001</v>
      </c>
      <c r="AC547" s="3">
        <v>2.1140651527133998</v>
      </c>
      <c r="AD547" s="3">
        <v>2.6235836873356</v>
      </c>
      <c r="AE547" s="3">
        <v>0.21507268737810001</v>
      </c>
      <c r="AF547" s="3">
        <v>-0.15201416016829999</v>
      </c>
      <c r="AG547" s="3">
        <v>-0.73749487866639996</v>
      </c>
      <c r="AH547" s="3">
        <v>-1.4596722210780999</v>
      </c>
      <c r="AI547" s="3">
        <v>-1.6562128639494</v>
      </c>
      <c r="AJ547" s="3">
        <v>-5.3286691776998003</v>
      </c>
      <c r="AK547" s="3">
        <v>-0.36730309399330002</v>
      </c>
      <c r="AL547" s="3">
        <v>-1.0702833892565</v>
      </c>
      <c r="AM547" s="3">
        <v>-1.7649191073485999</v>
      </c>
      <c r="AN547" s="3">
        <v>-1.0343242508009001</v>
      </c>
      <c r="AO547" s="3">
        <v>8.9814847083512994</v>
      </c>
      <c r="AP547" s="3">
        <v>0.27933179499029998</v>
      </c>
      <c r="AQ547" s="3">
        <v>-0.12167575387310001</v>
      </c>
      <c r="AR547" s="3">
        <v>0.38852650428329999</v>
      </c>
      <c r="AS547" s="3">
        <v>-1.2543396598515999</v>
      </c>
      <c r="AT547" s="3">
        <v>-3.7549780699099998E-2</v>
      </c>
      <c r="AU547" s="3">
        <v>-0.1949942772936</v>
      </c>
      <c r="AV547" s="3">
        <v>0.56471598537830003</v>
      </c>
      <c r="AW547" s="3">
        <v>-1.78</v>
      </c>
    </row>
    <row r="548" spans="1:49">
      <c r="A548">
        <v>5</v>
      </c>
      <c r="B548" t="s">
        <v>404</v>
      </c>
      <c r="C548">
        <v>1301010120</v>
      </c>
      <c r="D548" t="s">
        <v>842</v>
      </c>
      <c r="E548" s="3">
        <v>-0.77776490516800001</v>
      </c>
      <c r="F548" s="3">
        <v>-1.2647554826156</v>
      </c>
      <c r="G548" s="3">
        <v>-2.1490206598619999</v>
      </c>
      <c r="H548" s="3">
        <v>0.28394314122339998</v>
      </c>
      <c r="I548" s="3">
        <v>0.69330849038679998</v>
      </c>
      <c r="J548" s="3">
        <v>-0.43566557027859998</v>
      </c>
      <c r="K548" s="3">
        <v>-1.0425505355725999</v>
      </c>
      <c r="L548" s="3">
        <v>3.0432503175732002</v>
      </c>
      <c r="M548" s="3">
        <v>3.0842552874470002</v>
      </c>
      <c r="N548" s="3">
        <v>-1.9977438955997</v>
      </c>
      <c r="O548" s="3">
        <v>3.9178412857807001</v>
      </c>
      <c r="P548" s="3">
        <v>0.42467408793599998</v>
      </c>
      <c r="Q548" s="3">
        <v>0.6780183975281</v>
      </c>
      <c r="R548" s="3">
        <v>-4.9787946293900001E-2</v>
      </c>
      <c r="S548" s="3">
        <v>1.3513239410497</v>
      </c>
      <c r="T548" s="3">
        <v>-3.0453258430856001</v>
      </c>
      <c r="U548" s="3">
        <v>3.4341237487632998</v>
      </c>
      <c r="V548" s="3">
        <v>1.0985344208768999</v>
      </c>
      <c r="W548" s="3">
        <v>-3.4737846698700003E-2</v>
      </c>
      <c r="X548" s="3">
        <v>-0.62738693328289996</v>
      </c>
      <c r="Y548" s="3">
        <v>-0.4752138687263</v>
      </c>
      <c r="Z548" s="3">
        <v>2.9451240035575998</v>
      </c>
      <c r="AA548" s="3">
        <v>-3.5163908611272001</v>
      </c>
      <c r="AB548" s="3">
        <v>7.5958436454877001</v>
      </c>
      <c r="AC548" s="3">
        <v>5.5369442573900002E-2</v>
      </c>
      <c r="AD548" s="3">
        <v>-6.6852663704189998</v>
      </c>
      <c r="AE548" s="3">
        <v>-3.0522993600344002</v>
      </c>
      <c r="AF548" s="3">
        <v>1.7141367938858001</v>
      </c>
      <c r="AG548" s="3">
        <v>-0.2496044681456</v>
      </c>
      <c r="AH548" s="3">
        <v>-0.45394685705080001</v>
      </c>
      <c r="AI548" s="3">
        <v>-2.4740570227364</v>
      </c>
      <c r="AJ548" s="3">
        <v>0.69996835811320002</v>
      </c>
      <c r="AK548" s="3">
        <v>0.62636466840289995</v>
      </c>
      <c r="AL548" s="3">
        <v>0.13914399909280001</v>
      </c>
      <c r="AM548" s="3">
        <v>0.85955592804269998</v>
      </c>
      <c r="AN548" s="3">
        <v>-3.0537448868699999E-2</v>
      </c>
      <c r="AO548" s="3">
        <v>-5.6359897869553999</v>
      </c>
      <c r="AP548" s="3">
        <v>-4.9359112904259996</v>
      </c>
      <c r="AQ548" s="3">
        <v>-6.3160668127781996</v>
      </c>
      <c r="AR548" s="3">
        <v>2.9916706991424999</v>
      </c>
      <c r="AS548" s="3">
        <v>1.6747378801570001</v>
      </c>
      <c r="AT548" s="3">
        <v>-6.0682542420100001</v>
      </c>
      <c r="AU548" s="3">
        <v>5.2693272517223004</v>
      </c>
      <c r="AV548" s="3">
        <v>-1.5473040387431001</v>
      </c>
      <c r="AW548" s="3">
        <v>0.22</v>
      </c>
    </row>
    <row r="549" spans="1:49">
      <c r="A549">
        <v>3</v>
      </c>
      <c r="B549" t="s">
        <v>400</v>
      </c>
      <c r="C549">
        <v>130102</v>
      </c>
      <c r="D549" t="s">
        <v>843</v>
      </c>
      <c r="E549" s="3">
        <v>0</v>
      </c>
      <c r="F549" s="3">
        <v>2.83418482442E-2</v>
      </c>
      <c r="G549" s="3">
        <v>0</v>
      </c>
      <c r="H549" s="3">
        <v>0.28987213524670002</v>
      </c>
      <c r="I549" s="3">
        <v>-0.1314127256416</v>
      </c>
      <c r="J549" s="3">
        <v>1.5907320058199999E-2</v>
      </c>
      <c r="K549" s="3">
        <v>1.7883231597999999E-3</v>
      </c>
      <c r="L549" s="3">
        <v>0</v>
      </c>
      <c r="M549" s="3">
        <v>0.1973040723585</v>
      </c>
      <c r="N549" s="3">
        <v>0.48211004046200001</v>
      </c>
      <c r="O549" s="3">
        <v>3.8453330942900002E-2</v>
      </c>
      <c r="P549" s="3">
        <v>0.62777922569040001</v>
      </c>
      <c r="Q549" s="3">
        <v>0.10748015642189999</v>
      </c>
      <c r="R549" s="3">
        <v>-3.6876196307499998E-2</v>
      </c>
      <c r="S549" s="3">
        <v>0.14994360968270001</v>
      </c>
      <c r="T549" s="3">
        <v>-8.9053426533999992E-3</v>
      </c>
      <c r="U549" s="3">
        <v>-0.22732865119160001</v>
      </c>
      <c r="V549" s="3">
        <v>7.8661893101799996E-2</v>
      </c>
      <c r="W549" s="3">
        <v>0.21536440000689999</v>
      </c>
      <c r="X549" s="3">
        <v>-4.2662514840399998E-2</v>
      </c>
      <c r="Y549" s="3">
        <v>8.6863674786000003E-2</v>
      </c>
      <c r="Z549" s="3">
        <v>-8.7142554012499998E-2</v>
      </c>
      <c r="AA549" s="3">
        <v>0.36795488291459999</v>
      </c>
      <c r="AB549" s="3">
        <v>-0.37445934951580001</v>
      </c>
      <c r="AC549" s="3">
        <v>0</v>
      </c>
      <c r="AD549" s="3">
        <v>0.25421595016889997</v>
      </c>
      <c r="AE549" s="3">
        <v>0.1470574334384</v>
      </c>
      <c r="AF549" s="3">
        <v>0</v>
      </c>
      <c r="AG549" s="3">
        <v>0.1225244486782</v>
      </c>
      <c r="AH549" s="3">
        <v>0.1353804008152</v>
      </c>
      <c r="AI549" s="3">
        <v>0</v>
      </c>
      <c r="AJ549" s="3">
        <v>0</v>
      </c>
      <c r="AK549" s="3">
        <v>-8.7466986352799994E-2</v>
      </c>
      <c r="AL549" s="3">
        <v>0.50034950875329998</v>
      </c>
      <c r="AM549" s="3">
        <v>0.45942511418010001</v>
      </c>
      <c r="AN549" s="3">
        <v>0.43158532110159997</v>
      </c>
      <c r="AO549" s="3">
        <v>0.57304348823880003</v>
      </c>
      <c r="AP549" s="3">
        <v>4.175285024E-2</v>
      </c>
      <c r="AQ549" s="3">
        <v>0.36158840794359998</v>
      </c>
      <c r="AR549" s="3">
        <v>-9.06788376742E-2</v>
      </c>
      <c r="AS549" s="3">
        <v>7.9136580668199993E-2</v>
      </c>
      <c r="AT549" s="3">
        <v>0.10179440992990001</v>
      </c>
      <c r="AU549" s="3">
        <v>9.6489311518699994E-2</v>
      </c>
      <c r="AV549" s="3">
        <v>0.24614449033579999</v>
      </c>
      <c r="AW549" s="3">
        <v>-0.25</v>
      </c>
    </row>
    <row r="550" spans="1:49">
      <c r="A550">
        <v>4</v>
      </c>
      <c r="B550" t="s">
        <v>402</v>
      </c>
      <c r="C550">
        <v>13010201</v>
      </c>
      <c r="D550" t="s">
        <v>844</v>
      </c>
      <c r="E550" s="3">
        <v>0</v>
      </c>
      <c r="F550" s="3">
        <v>3.535658128E-2</v>
      </c>
      <c r="G550" s="3">
        <v>0</v>
      </c>
      <c r="H550" s="3">
        <v>0.28028333776719999</v>
      </c>
      <c r="I550" s="3">
        <v>-0.2162652408481</v>
      </c>
      <c r="J550" s="3">
        <v>2.5247419839700001E-2</v>
      </c>
      <c r="K550" s="3">
        <v>2.2326865937999998E-3</v>
      </c>
      <c r="L550" s="3">
        <v>0</v>
      </c>
      <c r="M550" s="3">
        <v>1.9744674707E-2</v>
      </c>
      <c r="N550" s="3">
        <v>0.58409961030629998</v>
      </c>
      <c r="O550" s="3">
        <v>5.5660346246599997E-2</v>
      </c>
      <c r="P550" s="3">
        <v>0.35464348660189998</v>
      </c>
      <c r="Q550" s="3">
        <v>0.13463052959329999</v>
      </c>
      <c r="R550" s="3">
        <v>-4.6178903078899998E-2</v>
      </c>
      <c r="S550" s="3">
        <v>0.18778715135499999</v>
      </c>
      <c r="T550" s="3">
        <v>-1.11487062206E-2</v>
      </c>
      <c r="U550" s="3">
        <v>-0.28460187427860001</v>
      </c>
      <c r="V550" s="3">
        <v>0</v>
      </c>
      <c r="W550" s="3">
        <v>0.27662896221799999</v>
      </c>
      <c r="X550" s="3">
        <v>-0.18314577979880001</v>
      </c>
      <c r="Y550" s="3">
        <v>-7.8113768240999998E-2</v>
      </c>
      <c r="Z550" s="3">
        <v>-0.10951322527189999</v>
      </c>
      <c r="AA550" s="3">
        <v>0.38388907693360003</v>
      </c>
      <c r="AB550" s="3">
        <v>-0.46747108086259997</v>
      </c>
      <c r="AC550" s="3">
        <v>0</v>
      </c>
      <c r="AD550" s="3">
        <v>0.2342673585567</v>
      </c>
      <c r="AE550" s="3">
        <v>0.18503064060800001</v>
      </c>
      <c r="AF550" s="3">
        <v>0</v>
      </c>
      <c r="AG550" s="3">
        <v>0.15410430997960001</v>
      </c>
      <c r="AH550" s="3">
        <v>0.1702201087379</v>
      </c>
      <c r="AI550" s="3">
        <v>0</v>
      </c>
      <c r="AJ550" s="3">
        <v>0</v>
      </c>
      <c r="AK550" s="3">
        <v>0.208821244066</v>
      </c>
      <c r="AL550" s="3">
        <v>0.24977597107249999</v>
      </c>
      <c r="AM550" s="3">
        <v>0.31460664590639997</v>
      </c>
      <c r="AN550" s="3">
        <v>0.54732070272980005</v>
      </c>
      <c r="AO550" s="3">
        <v>0.69055451312369998</v>
      </c>
      <c r="AP550" s="3">
        <v>-6.9014261909000002E-3</v>
      </c>
      <c r="AQ550" s="3">
        <v>0.50693155062719997</v>
      </c>
      <c r="AR550" s="3">
        <v>-0.1159263811939</v>
      </c>
      <c r="AS550" s="3">
        <v>9.9263864846399999E-2</v>
      </c>
      <c r="AT550" s="3">
        <v>0.12765872265559999</v>
      </c>
      <c r="AU550" s="3">
        <v>0.12097442717860001</v>
      </c>
      <c r="AV550" s="3">
        <v>0.1742903937401</v>
      </c>
      <c r="AW550" s="3">
        <v>-0.46</v>
      </c>
    </row>
    <row r="551" spans="1:49">
      <c r="A551">
        <v>5</v>
      </c>
      <c r="B551" t="s">
        <v>404</v>
      </c>
      <c r="C551">
        <v>1301020101</v>
      </c>
      <c r="D551" t="s">
        <v>845</v>
      </c>
      <c r="E551" s="3">
        <v>0</v>
      </c>
      <c r="F551" s="3">
        <v>5.5965876857499999E-2</v>
      </c>
      <c r="G551" s="3">
        <v>0</v>
      </c>
      <c r="H551" s="3">
        <v>0.44356867012329998</v>
      </c>
      <c r="I551" s="3">
        <v>-0.3416990129304</v>
      </c>
      <c r="J551" s="3">
        <v>3.9941123694900001E-2</v>
      </c>
      <c r="K551" s="3">
        <v>3.5315653621000001E-3</v>
      </c>
      <c r="L551" s="3">
        <v>0</v>
      </c>
      <c r="M551" s="3">
        <v>0</v>
      </c>
      <c r="N551" s="3">
        <v>0.51061333927990005</v>
      </c>
      <c r="O551" s="3">
        <v>0.17694584455010001</v>
      </c>
      <c r="P551" s="3">
        <v>0.53331017579520001</v>
      </c>
      <c r="Q551" s="3">
        <v>0.2125112441674</v>
      </c>
      <c r="R551" s="3">
        <v>-7.0759415907999997E-3</v>
      </c>
      <c r="S551" s="3">
        <v>0.29607157966910003</v>
      </c>
      <c r="T551" s="3">
        <v>-1.9152005440200001E-2</v>
      </c>
      <c r="U551" s="3">
        <v>-0.44819654748440002</v>
      </c>
      <c r="V551" s="3">
        <v>0</v>
      </c>
      <c r="W551" s="3">
        <v>0.27662669050740002</v>
      </c>
      <c r="X551" s="3">
        <v>0</v>
      </c>
      <c r="Y551" s="3">
        <v>0</v>
      </c>
      <c r="Z551" s="3">
        <v>0</v>
      </c>
      <c r="AA551" s="3">
        <v>0</v>
      </c>
      <c r="AB551" s="3">
        <v>-0.73759332088980001</v>
      </c>
      <c r="AC551" s="3">
        <v>0</v>
      </c>
      <c r="AD551" s="3">
        <v>0.27249231380170003</v>
      </c>
      <c r="AE551" s="3">
        <v>0.2236565212536</v>
      </c>
      <c r="AF551" s="3">
        <v>0</v>
      </c>
      <c r="AG551" s="3">
        <v>0.24362634627990001</v>
      </c>
      <c r="AH551" s="3">
        <v>0.26886378782030002</v>
      </c>
      <c r="AI551" s="3">
        <v>0</v>
      </c>
      <c r="AJ551" s="3">
        <v>0</v>
      </c>
      <c r="AK551" s="3">
        <v>0.32951004794229999</v>
      </c>
      <c r="AL551" s="3">
        <v>0.25535462987489999</v>
      </c>
      <c r="AM551" s="3">
        <v>0.49580964581629999</v>
      </c>
      <c r="AN551" s="3">
        <v>0.82084355176220003</v>
      </c>
      <c r="AO551" s="3">
        <v>0.5502389673393</v>
      </c>
      <c r="AP551" s="3">
        <v>-8.1896748216000008E-3</v>
      </c>
      <c r="AQ551" s="3">
        <v>1.0720863771375999</v>
      </c>
      <c r="AR551" s="3">
        <v>-4.7035123741699998E-2</v>
      </c>
      <c r="AS551" s="3">
        <v>0</v>
      </c>
      <c r="AT551" s="3">
        <v>0.1994993216298</v>
      </c>
      <c r="AU551" s="3">
        <v>-5.7766617243999998E-3</v>
      </c>
      <c r="AV551" s="3">
        <v>0.27249231380170003</v>
      </c>
      <c r="AW551" s="3">
        <v>-0.71</v>
      </c>
    </row>
    <row r="552" spans="1:49">
      <c r="A552">
        <v>5</v>
      </c>
      <c r="B552" t="s">
        <v>404</v>
      </c>
      <c r="C552">
        <v>1301020102</v>
      </c>
      <c r="D552" t="s">
        <v>846</v>
      </c>
      <c r="E552" s="3">
        <v>0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0.74962779739730001</v>
      </c>
      <c r="O552" s="3">
        <v>-7.1101572874500002E-2</v>
      </c>
      <c r="P552" s="3">
        <v>5.9274141667999998E-3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0.35909183015629997</v>
      </c>
      <c r="X552" s="3">
        <v>-1.2857862083552001</v>
      </c>
      <c r="Y552" s="3">
        <v>0</v>
      </c>
      <c r="Z552" s="3">
        <v>0</v>
      </c>
      <c r="AA552" s="3">
        <v>1.3549868016229001</v>
      </c>
      <c r="AB552" s="3">
        <v>0</v>
      </c>
      <c r="AC552" s="3">
        <v>0</v>
      </c>
      <c r="AD552" s="3">
        <v>0.32949403508410002</v>
      </c>
      <c r="AE552" s="3">
        <v>9.6084925661700002E-2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0.18492831176300001</v>
      </c>
      <c r="AM552" s="3">
        <v>0</v>
      </c>
      <c r="AN552" s="3">
        <v>0</v>
      </c>
      <c r="AO552" s="3">
        <v>0.74650871329360002</v>
      </c>
      <c r="AP552" s="3">
        <v>0</v>
      </c>
      <c r="AQ552" s="3">
        <v>-0.94496868080300001</v>
      </c>
      <c r="AR552" s="3">
        <v>-0.46896472850179999</v>
      </c>
      <c r="AS552" s="3">
        <v>0.41788512566250002</v>
      </c>
      <c r="AT552" s="3">
        <v>0</v>
      </c>
      <c r="AU552" s="3">
        <v>0.68755059165059995</v>
      </c>
      <c r="AV552" s="3">
        <v>0</v>
      </c>
      <c r="AW552" s="3">
        <v>0</v>
      </c>
    </row>
    <row r="553" spans="1:49">
      <c r="A553">
        <v>5</v>
      </c>
      <c r="B553" t="s">
        <v>404</v>
      </c>
      <c r="C553">
        <v>1301020103</v>
      </c>
      <c r="D553" t="s">
        <v>847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0.87688112791679995</v>
      </c>
      <c r="O553" s="3">
        <v>-5.1343218011600002E-2</v>
      </c>
      <c r="P553" s="3">
        <v>2.8531742107999998E-3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-0.92213135022049997</v>
      </c>
      <c r="AA553" s="3">
        <v>0.9307137535226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1.3314939901895999</v>
      </c>
      <c r="AP553" s="3">
        <v>0</v>
      </c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</row>
    <row r="554" spans="1:49">
      <c r="A554">
        <v>5</v>
      </c>
      <c r="B554" t="s">
        <v>404</v>
      </c>
      <c r="C554">
        <v>1301020104</v>
      </c>
      <c r="D554" t="s">
        <v>848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0.34314446353319999</v>
      </c>
      <c r="N554" s="3">
        <v>0.22935418345229999</v>
      </c>
      <c r="O554" s="3">
        <v>-0.63329857474670004</v>
      </c>
      <c r="P554" s="3">
        <v>0.27862789979820002</v>
      </c>
      <c r="Q554" s="3">
        <v>0</v>
      </c>
      <c r="R554" s="3">
        <v>-0.73136328309400001</v>
      </c>
      <c r="S554" s="3">
        <v>0</v>
      </c>
      <c r="T554" s="3">
        <v>1.79052822268E-2</v>
      </c>
      <c r="U554" s="3">
        <v>-7.618557967E-4</v>
      </c>
      <c r="V554" s="3">
        <v>0</v>
      </c>
      <c r="W554" s="3">
        <v>0.60113727251390003</v>
      </c>
      <c r="X554" s="3">
        <v>1.0147788044356001</v>
      </c>
      <c r="Y554" s="3">
        <v>-1.3572457855403</v>
      </c>
      <c r="Z554" s="3">
        <v>5.6955403598999997E-2</v>
      </c>
      <c r="AA554" s="3">
        <v>0.34314446353319999</v>
      </c>
      <c r="AB554" s="3">
        <v>0</v>
      </c>
      <c r="AC554" s="3">
        <v>0</v>
      </c>
      <c r="AD554" s="3">
        <v>0</v>
      </c>
      <c r="AE554" s="3">
        <v>0.44728444663889999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0.93410053700910001</v>
      </c>
      <c r="AM554" s="3">
        <v>0</v>
      </c>
      <c r="AN554" s="3">
        <v>0.44728444663889999</v>
      </c>
      <c r="AO554" s="3">
        <v>0.72801293934639999</v>
      </c>
      <c r="AP554" s="3">
        <v>-2.9602789630100001E-2</v>
      </c>
      <c r="AQ554" s="3">
        <v>0</v>
      </c>
      <c r="AR554" s="3">
        <v>0</v>
      </c>
      <c r="AS554" s="3">
        <v>0.40598089383230002</v>
      </c>
      <c r="AT554" s="3">
        <v>0</v>
      </c>
      <c r="AU554" s="3">
        <v>-1.6535735353599999E-2</v>
      </c>
      <c r="AV554" s="3">
        <v>3.4452356550000003E-4</v>
      </c>
      <c r="AW554" s="3">
        <v>0</v>
      </c>
    </row>
    <row r="555" spans="1:49">
      <c r="A555">
        <v>4</v>
      </c>
      <c r="B555" t="s">
        <v>402</v>
      </c>
      <c r="C555">
        <v>13010202</v>
      </c>
      <c r="D555" t="s">
        <v>849</v>
      </c>
      <c r="E555" s="3">
        <v>0</v>
      </c>
      <c r="F555" s="3">
        <v>0</v>
      </c>
      <c r="G555" s="3">
        <v>0</v>
      </c>
      <c r="H555" s="3">
        <v>0.32862775547700002</v>
      </c>
      <c r="I555" s="3">
        <v>0.21137553925960001</v>
      </c>
      <c r="J555" s="3">
        <v>-2.1663915106499999E-2</v>
      </c>
      <c r="K555" s="3">
        <v>0</v>
      </c>
      <c r="L555" s="3">
        <v>0</v>
      </c>
      <c r="M555" s="3">
        <v>0.91190083776120001</v>
      </c>
      <c r="N555" s="3">
        <v>7.52767364257E-2</v>
      </c>
      <c r="O555" s="3">
        <v>-3.0533916243599999E-2</v>
      </c>
      <c r="P555" s="3">
        <v>1.7237931978729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0.38999777224960003</v>
      </c>
      <c r="W555" s="3">
        <v>-2.6172600383E-2</v>
      </c>
      <c r="X555" s="3">
        <v>0.51287364564149995</v>
      </c>
      <c r="Y555" s="3">
        <v>0.73474356246500006</v>
      </c>
      <c r="Z555" s="3">
        <v>0</v>
      </c>
      <c r="AA555" s="3">
        <v>0.30595291145120002</v>
      </c>
      <c r="AB555" s="3">
        <v>-1.22576902563E-2</v>
      </c>
      <c r="AC555" s="3">
        <v>0</v>
      </c>
      <c r="AD555" s="3">
        <v>0.3315450977728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-1.2407458118315</v>
      </c>
      <c r="AL555" s="3">
        <v>1.4900032589387</v>
      </c>
      <c r="AM555" s="3">
        <v>1.0244039302043999</v>
      </c>
      <c r="AN555" s="3">
        <v>-1.67595855404E-2</v>
      </c>
      <c r="AO555" s="3">
        <v>0.11525169717140001</v>
      </c>
      <c r="AP555" s="3">
        <v>0.23238620650899999</v>
      </c>
      <c r="AQ555" s="3">
        <v>-0.2065241366834</v>
      </c>
      <c r="AR555" s="3">
        <v>8.7134820633000005E-3</v>
      </c>
      <c r="AS555" s="3">
        <v>0</v>
      </c>
      <c r="AT555" s="3">
        <v>0</v>
      </c>
      <c r="AU555" s="3">
        <v>0</v>
      </c>
      <c r="AV555" s="3">
        <v>0.52964487269240001</v>
      </c>
      <c r="AW555" s="3">
        <v>0.54</v>
      </c>
    </row>
    <row r="556" spans="1:49">
      <c r="A556">
        <v>5</v>
      </c>
      <c r="B556" t="s">
        <v>404</v>
      </c>
      <c r="C556">
        <v>1301020201</v>
      </c>
      <c r="D556" t="s">
        <v>850</v>
      </c>
      <c r="E556" s="3">
        <v>0</v>
      </c>
      <c r="F556" s="3">
        <v>0</v>
      </c>
      <c r="G556" s="3">
        <v>0</v>
      </c>
      <c r="H556" s="3">
        <v>0</v>
      </c>
      <c r="I556" s="3">
        <v>0.31043621529420001</v>
      </c>
      <c r="J556" s="3">
        <v>-3.1785240446500003E-2</v>
      </c>
      <c r="K556" s="3">
        <v>0</v>
      </c>
      <c r="L556" s="3">
        <v>0</v>
      </c>
      <c r="M556" s="3">
        <v>1.0535507014959999</v>
      </c>
      <c r="N556" s="3">
        <v>-5.3731176602199997E-2</v>
      </c>
      <c r="O556" s="3">
        <v>-2.5325835125400001E-2</v>
      </c>
      <c r="P556" s="3">
        <v>2.1331377433170999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0.39825755465250001</v>
      </c>
      <c r="W556" s="3">
        <v>-1.8485110295599998E-2</v>
      </c>
      <c r="X556" s="3">
        <v>0.4249037875992</v>
      </c>
      <c r="Y556" s="3">
        <v>1.0743943707745001</v>
      </c>
      <c r="Z556" s="3">
        <v>0</v>
      </c>
      <c r="AA556" s="3">
        <v>0</v>
      </c>
      <c r="AB556" s="3">
        <v>0</v>
      </c>
      <c r="AC556" s="3">
        <v>0</v>
      </c>
      <c r="AD556" s="3">
        <v>0.14670243965759999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-1.5592376796889</v>
      </c>
      <c r="AL556" s="3">
        <v>1.9782921450758999</v>
      </c>
      <c r="AM556" s="3">
        <v>1.0834683225543</v>
      </c>
      <c r="AN556" s="3">
        <v>-2.44888387038E-2</v>
      </c>
      <c r="AO556" s="3">
        <v>0.16841695863610001</v>
      </c>
      <c r="AP556" s="3">
        <v>0.23638358174759999</v>
      </c>
      <c r="AQ556" s="3">
        <v>-0.18307279109140001</v>
      </c>
      <c r="AR556" s="3">
        <v>8.3294638866000005E-3</v>
      </c>
      <c r="AS556" s="3">
        <v>0</v>
      </c>
      <c r="AT556" s="3">
        <v>0</v>
      </c>
      <c r="AU556" s="3">
        <v>0</v>
      </c>
      <c r="AV556" s="3">
        <v>0.77334805516850003</v>
      </c>
      <c r="AW556" s="3">
        <v>0.79</v>
      </c>
    </row>
    <row r="557" spans="1:49">
      <c r="A557">
        <v>5</v>
      </c>
      <c r="B557" t="s">
        <v>404</v>
      </c>
      <c r="C557">
        <v>1301020202</v>
      </c>
      <c r="D557" t="s">
        <v>851</v>
      </c>
      <c r="E557" s="3">
        <v>0</v>
      </c>
      <c r="F557" s="3">
        <v>0</v>
      </c>
      <c r="G557" s="3">
        <v>0</v>
      </c>
      <c r="H557" s="3">
        <v>1.0371258150191001</v>
      </c>
      <c r="I557" s="3">
        <v>0</v>
      </c>
      <c r="J557" s="3">
        <v>0</v>
      </c>
      <c r="K557" s="3">
        <v>0</v>
      </c>
      <c r="L557" s="3">
        <v>0</v>
      </c>
      <c r="M557" s="3">
        <v>0.60880661550519999</v>
      </c>
      <c r="N557" s="3">
        <v>0.35254069951020001</v>
      </c>
      <c r="O557" s="3">
        <v>-4.1681815369699997E-2</v>
      </c>
      <c r="P557" s="3">
        <v>0.84744770983249995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0.37208937511189999</v>
      </c>
      <c r="W557" s="3">
        <v>-4.2844530841300001E-2</v>
      </c>
      <c r="X557" s="3">
        <v>0.70370117895600004</v>
      </c>
      <c r="Y557" s="3">
        <v>0</v>
      </c>
      <c r="Z557" s="3">
        <v>0</v>
      </c>
      <c r="AA557" s="3">
        <v>0.97491094756289998</v>
      </c>
      <c r="AB557" s="3">
        <v>-3.8800044976600001E-2</v>
      </c>
      <c r="AC557" s="3">
        <v>0</v>
      </c>
      <c r="AD557" s="3">
        <v>0.73195199560190005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-0.55483587117660005</v>
      </c>
      <c r="AL557" s="3">
        <v>0.44903643651179997</v>
      </c>
      <c r="AM557" s="3">
        <v>0.89656952703979997</v>
      </c>
      <c r="AN557" s="3">
        <v>0</v>
      </c>
      <c r="AO557" s="3">
        <v>0</v>
      </c>
      <c r="AP557" s="3">
        <v>0.22370609901210001</v>
      </c>
      <c r="AQ557" s="3">
        <v>-0.25745404374559999</v>
      </c>
      <c r="AR557" s="3">
        <v>9.5480864153E-3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</row>
    <row r="558" spans="1:49">
      <c r="A558">
        <v>2</v>
      </c>
      <c r="B558" t="s">
        <v>398</v>
      </c>
      <c r="C558">
        <v>1302</v>
      </c>
      <c r="D558" t="s">
        <v>852</v>
      </c>
      <c r="E558" s="3">
        <v>2.27170073409E-2</v>
      </c>
      <c r="F558" s="3">
        <v>0</v>
      </c>
      <c r="G558" s="3">
        <v>-2.2286032708497001</v>
      </c>
      <c r="H558" s="3">
        <v>1.9839467869E-2</v>
      </c>
      <c r="I558" s="3">
        <v>-0.85668477109340002</v>
      </c>
      <c r="J558" s="3">
        <v>0.99116060296270003</v>
      </c>
      <c r="K558" s="3">
        <v>-0.9706184201393</v>
      </c>
      <c r="L558" s="3">
        <v>0.90021755502620004</v>
      </c>
      <c r="M558" s="3">
        <v>-0.55486455090099995</v>
      </c>
      <c r="N558" s="3">
        <v>-0.1647644994319</v>
      </c>
      <c r="O558" s="3">
        <v>0.63620200456510001</v>
      </c>
      <c r="P558" s="3">
        <v>-0.1660822588999</v>
      </c>
      <c r="Q558" s="3">
        <v>0.67580640588539997</v>
      </c>
      <c r="R558" s="3">
        <v>-1.0611491364393999</v>
      </c>
      <c r="S558" s="3">
        <v>0.52415976853629997</v>
      </c>
      <c r="T558" s="3">
        <v>-0.30343081237789998</v>
      </c>
      <c r="U558" s="3">
        <v>-0.68728240389499995</v>
      </c>
      <c r="V558" s="3">
        <v>-1.05229151456E-2</v>
      </c>
      <c r="W558" s="3">
        <v>0.38992592396510001</v>
      </c>
      <c r="X558" s="3">
        <v>0.47277283183640001</v>
      </c>
      <c r="Y558" s="3">
        <v>0.32992589218899998</v>
      </c>
      <c r="Z558" s="3">
        <v>-9.2826067416399996E-2</v>
      </c>
      <c r="AA558" s="3">
        <v>-5.9912491165199998E-2</v>
      </c>
      <c r="AB558" s="3">
        <v>0</v>
      </c>
      <c r="AC558" s="3">
        <v>-0.68688493190669997</v>
      </c>
      <c r="AD558" s="3">
        <v>0.58556784561950004</v>
      </c>
      <c r="AE558" s="3">
        <v>0.23418603227920001</v>
      </c>
      <c r="AF558" s="3">
        <v>-0.51073117198369999</v>
      </c>
      <c r="AG558" s="3">
        <v>-1.1997587164423</v>
      </c>
      <c r="AH558" s="3">
        <v>-0.69915427451750001</v>
      </c>
      <c r="AI558" s="3">
        <v>1.4069865741250001</v>
      </c>
      <c r="AJ558" s="3">
        <v>-6.8771954087199993E-2</v>
      </c>
      <c r="AK558" s="3">
        <v>0.70517466298340004</v>
      </c>
      <c r="AL558" s="3">
        <v>-3.7853342425100002E-2</v>
      </c>
      <c r="AM558" s="3">
        <v>-0.32394636444449998</v>
      </c>
      <c r="AN558" s="3">
        <v>-4.3413634957900002E-2</v>
      </c>
      <c r="AO558" s="3">
        <v>-0.34159727709850002</v>
      </c>
      <c r="AP558" s="3">
        <v>-1.9006144310771</v>
      </c>
      <c r="AQ558" s="3">
        <v>-1.1146412521205999</v>
      </c>
      <c r="AR558" s="3">
        <v>-0.40873903992920002</v>
      </c>
      <c r="AS558" s="3">
        <v>-0.3541356855833</v>
      </c>
      <c r="AT558" s="3">
        <v>-0.37581670424519997</v>
      </c>
      <c r="AU558" s="3">
        <v>-1.7796715333269</v>
      </c>
      <c r="AV558" s="3">
        <v>0.45227337644920002</v>
      </c>
      <c r="AW558" s="3">
        <v>0.44</v>
      </c>
    </row>
    <row r="559" spans="1:49">
      <c r="A559">
        <v>3</v>
      </c>
      <c r="B559" t="s">
        <v>400</v>
      </c>
      <c r="C559">
        <v>130201</v>
      </c>
      <c r="D559" t="s">
        <v>852</v>
      </c>
      <c r="E559" s="3">
        <v>2.27170073409E-2</v>
      </c>
      <c r="F559" s="3">
        <v>0</v>
      </c>
      <c r="G559" s="3">
        <v>-2.2286032708497001</v>
      </c>
      <c r="H559" s="3">
        <v>1.9839467869E-2</v>
      </c>
      <c r="I559" s="3">
        <v>-0.85668477109340002</v>
      </c>
      <c r="J559" s="3">
        <v>0.99116060296270003</v>
      </c>
      <c r="K559" s="3">
        <v>-0.9706184201393</v>
      </c>
      <c r="L559" s="3">
        <v>0.90021755502620004</v>
      </c>
      <c r="M559" s="3">
        <v>-0.55486455090099995</v>
      </c>
      <c r="N559" s="3">
        <v>-0.1647644994319</v>
      </c>
      <c r="O559" s="3">
        <v>0.63620200456510001</v>
      </c>
      <c r="P559" s="3">
        <v>-0.1660822588999</v>
      </c>
      <c r="Q559" s="3">
        <v>0.67580640588539997</v>
      </c>
      <c r="R559" s="3">
        <v>-1.0611491364393999</v>
      </c>
      <c r="S559" s="3">
        <v>0.52415976853629997</v>
      </c>
      <c r="T559" s="3">
        <v>-0.30343081237789998</v>
      </c>
      <c r="U559" s="3">
        <v>-0.68728240389499995</v>
      </c>
      <c r="V559" s="3">
        <v>-1.05229151456E-2</v>
      </c>
      <c r="W559" s="3">
        <v>0.38992592396510001</v>
      </c>
      <c r="X559" s="3">
        <v>0.47277283183640001</v>
      </c>
      <c r="Y559" s="3">
        <v>0.32992589218899998</v>
      </c>
      <c r="Z559" s="3">
        <v>-9.2826067416399996E-2</v>
      </c>
      <c r="AA559" s="3">
        <v>-5.9912491165199998E-2</v>
      </c>
      <c r="AB559" s="3">
        <v>0</v>
      </c>
      <c r="AC559" s="3">
        <v>-0.68688493190669997</v>
      </c>
      <c r="AD559" s="3">
        <v>0.58556784561950004</v>
      </c>
      <c r="AE559" s="3">
        <v>0.23418603227920001</v>
      </c>
      <c r="AF559" s="3">
        <v>-0.51073117198369999</v>
      </c>
      <c r="AG559" s="3">
        <v>-1.1997587164423</v>
      </c>
      <c r="AH559" s="3">
        <v>-0.69915427451750001</v>
      </c>
      <c r="AI559" s="3">
        <v>1.4069865741250001</v>
      </c>
      <c r="AJ559" s="3">
        <v>-6.8771954087199993E-2</v>
      </c>
      <c r="AK559" s="3">
        <v>0.70517466298340004</v>
      </c>
      <c r="AL559" s="3">
        <v>-3.7853342425100002E-2</v>
      </c>
      <c r="AM559" s="3">
        <v>-0.32394636444449998</v>
      </c>
      <c r="AN559" s="3">
        <v>-4.3413634957900002E-2</v>
      </c>
      <c r="AO559" s="3">
        <v>-0.34159727709850002</v>
      </c>
      <c r="AP559" s="3">
        <v>-1.9006144310771</v>
      </c>
      <c r="AQ559" s="3">
        <v>-1.1146412521205999</v>
      </c>
      <c r="AR559" s="3">
        <v>-0.40873903992920002</v>
      </c>
      <c r="AS559" s="3">
        <v>-0.3541356855833</v>
      </c>
      <c r="AT559" s="3">
        <v>-0.37581670424519997</v>
      </c>
      <c r="AU559" s="3">
        <v>-1.7796715333269</v>
      </c>
      <c r="AV559" s="3">
        <v>0.45227337644920002</v>
      </c>
      <c r="AW559" s="3">
        <v>0.44</v>
      </c>
    </row>
    <row r="560" spans="1:49">
      <c r="A560">
        <v>4</v>
      </c>
      <c r="B560" t="s">
        <v>402</v>
      </c>
      <c r="C560">
        <v>13020101</v>
      </c>
      <c r="D560" t="s">
        <v>852</v>
      </c>
      <c r="E560" s="3">
        <v>2.27170073409E-2</v>
      </c>
      <c r="F560" s="3">
        <v>0</v>
      </c>
      <c r="G560" s="3">
        <v>-2.2286032708497001</v>
      </c>
      <c r="H560" s="3">
        <v>1.9839467869E-2</v>
      </c>
      <c r="I560" s="3">
        <v>-0.85668477109340002</v>
      </c>
      <c r="J560" s="3">
        <v>0.99116060296270003</v>
      </c>
      <c r="K560" s="3">
        <v>-0.9706184201393</v>
      </c>
      <c r="L560" s="3">
        <v>0.90021755502620004</v>
      </c>
      <c r="M560" s="3">
        <v>-0.55486455090099995</v>
      </c>
      <c r="N560" s="3">
        <v>-0.1647644994319</v>
      </c>
      <c r="O560" s="3">
        <v>0.63620200456510001</v>
      </c>
      <c r="P560" s="3">
        <v>-0.1660822588999</v>
      </c>
      <c r="Q560" s="3">
        <v>0.67580640588539997</v>
      </c>
      <c r="R560" s="3">
        <v>-1.0611491364393999</v>
      </c>
      <c r="S560" s="3">
        <v>0.52415976853629997</v>
      </c>
      <c r="T560" s="3">
        <v>-0.30343081237789998</v>
      </c>
      <c r="U560" s="3">
        <v>-0.68728240389499995</v>
      </c>
      <c r="V560" s="3">
        <v>-1.05229151456E-2</v>
      </c>
      <c r="W560" s="3">
        <v>0.38992592396510001</v>
      </c>
      <c r="X560" s="3">
        <v>0.47277283183640001</v>
      </c>
      <c r="Y560" s="3">
        <v>0.32992589218899998</v>
      </c>
      <c r="Z560" s="3">
        <v>-9.2826067416399996E-2</v>
      </c>
      <c r="AA560" s="3">
        <v>-5.9912491165199998E-2</v>
      </c>
      <c r="AB560" s="3">
        <v>0</v>
      </c>
      <c r="AC560" s="3">
        <v>-0.68688493190669997</v>
      </c>
      <c r="AD560" s="3">
        <v>0.58556784561950004</v>
      </c>
      <c r="AE560" s="3">
        <v>0.23418603227920001</v>
      </c>
      <c r="AF560" s="3">
        <v>-0.51073117198369999</v>
      </c>
      <c r="AG560" s="3">
        <v>-1.1997587164423</v>
      </c>
      <c r="AH560" s="3">
        <v>-0.69915427451750001</v>
      </c>
      <c r="AI560" s="3">
        <v>1.4069865741250001</v>
      </c>
      <c r="AJ560" s="3">
        <v>-6.8771954087199993E-2</v>
      </c>
      <c r="AK560" s="3">
        <v>0.70517466298340004</v>
      </c>
      <c r="AL560" s="3">
        <v>-3.7853342425100002E-2</v>
      </c>
      <c r="AM560" s="3">
        <v>-0.32394636444449998</v>
      </c>
      <c r="AN560" s="3">
        <v>-4.3413634957900002E-2</v>
      </c>
      <c r="AO560" s="3">
        <v>-0.34159727709850002</v>
      </c>
      <c r="AP560" s="3">
        <v>-1.9006144310771</v>
      </c>
      <c r="AQ560" s="3">
        <v>-1.1146412521205999</v>
      </c>
      <c r="AR560" s="3">
        <v>-0.40873903992920002</v>
      </c>
      <c r="AS560" s="3">
        <v>-0.3541356855833</v>
      </c>
      <c r="AT560" s="3">
        <v>-0.37581670424519997</v>
      </c>
      <c r="AU560" s="3">
        <v>-1.7796715333269</v>
      </c>
      <c r="AV560" s="3">
        <v>0.45227337644920002</v>
      </c>
      <c r="AW560" s="3">
        <v>0.44</v>
      </c>
    </row>
    <row r="561" spans="1:49">
      <c r="A561">
        <v>5</v>
      </c>
      <c r="B561" t="s">
        <v>404</v>
      </c>
      <c r="C561">
        <v>1302010101</v>
      </c>
      <c r="D561" t="s">
        <v>853</v>
      </c>
      <c r="E561" s="3">
        <v>0</v>
      </c>
      <c r="F561" s="3">
        <v>0</v>
      </c>
      <c r="G561" s="3">
        <v>1.4557242631E-2</v>
      </c>
      <c r="H561" s="3">
        <v>-4.6955319330000003E-4</v>
      </c>
      <c r="I561" s="3">
        <v>-5.2172563430000001E-4</v>
      </c>
      <c r="J561" s="3">
        <v>-0.1038913617941</v>
      </c>
      <c r="K561" s="3">
        <v>0</v>
      </c>
      <c r="L561" s="3">
        <v>1.9848711433900001E-2</v>
      </c>
      <c r="M561" s="3">
        <v>-0.73405093504289998</v>
      </c>
      <c r="N561" s="3">
        <v>-0.29246748582710003</v>
      </c>
      <c r="O561" s="3">
        <v>0.85028296121610003</v>
      </c>
      <c r="P561" s="3">
        <v>-0.271344470497</v>
      </c>
      <c r="Q561" s="3">
        <v>0.74948233368890005</v>
      </c>
      <c r="R561" s="3">
        <v>7.5311298431799997E-2</v>
      </c>
      <c r="S561" s="3">
        <v>0.40104306552410002</v>
      </c>
      <c r="T561" s="3">
        <v>-0.61125912889059997</v>
      </c>
      <c r="U561" s="3">
        <v>-1.3332631807002</v>
      </c>
      <c r="V561" s="3">
        <v>0.6791779447381</v>
      </c>
      <c r="W561" s="3">
        <v>0</v>
      </c>
      <c r="X561" s="3">
        <v>0.83578377081270006</v>
      </c>
      <c r="Y561" s="3">
        <v>0.26696434209749997</v>
      </c>
      <c r="Z561" s="3">
        <v>-9.1534670032200005E-2</v>
      </c>
      <c r="AA561" s="3">
        <v>0</v>
      </c>
      <c r="AB561" s="3">
        <v>0</v>
      </c>
      <c r="AC561" s="3">
        <v>-5.8307224547999997E-3</v>
      </c>
      <c r="AD561" s="3">
        <v>-0.26648442901149999</v>
      </c>
      <c r="AE561" s="3">
        <v>0.49507643335849999</v>
      </c>
      <c r="AF561" s="3">
        <v>-2.14696497151E-2</v>
      </c>
      <c r="AG561" s="3">
        <v>-2.1010811556303999</v>
      </c>
      <c r="AH561" s="3">
        <v>0.13778541606870001</v>
      </c>
      <c r="AI561" s="3">
        <v>6.2074802783499999E-2</v>
      </c>
      <c r="AJ561" s="3">
        <v>0</v>
      </c>
      <c r="AK561" s="3">
        <v>1.3549868016229001</v>
      </c>
      <c r="AL561" s="3">
        <v>-6.6756642380799994E-2</v>
      </c>
      <c r="AM561" s="3">
        <v>-0.58047475831189999</v>
      </c>
      <c r="AN561" s="3">
        <v>-7.6782304591499997E-2</v>
      </c>
      <c r="AO561" s="3">
        <v>-0.60435817162350003</v>
      </c>
      <c r="AP561" s="3">
        <v>-3.3591383447432999</v>
      </c>
      <c r="AQ561" s="3">
        <v>-0.24998829374750001</v>
      </c>
      <c r="AR561" s="3">
        <v>-0.79308554925529995</v>
      </c>
      <c r="AS561" s="3">
        <v>0.61324344393959995</v>
      </c>
      <c r="AT561" s="3">
        <v>-0.95045028083409999</v>
      </c>
      <c r="AU561" s="3">
        <v>-1.2586413366378</v>
      </c>
      <c r="AV561" s="3">
        <v>-0.23566605035570001</v>
      </c>
      <c r="AW561" s="3">
        <v>0.78</v>
      </c>
    </row>
    <row r="562" spans="1:49">
      <c r="A562">
        <v>5</v>
      </c>
      <c r="B562" t="s">
        <v>404</v>
      </c>
      <c r="C562">
        <v>1302010102</v>
      </c>
      <c r="D562" t="s">
        <v>854</v>
      </c>
      <c r="E562" s="3">
        <v>5.07849006756E-2</v>
      </c>
      <c r="F562" s="3">
        <v>0</v>
      </c>
      <c r="G562" s="3">
        <v>-4.9987230641781002</v>
      </c>
      <c r="H562" s="3">
        <v>4.6242935218900001E-2</v>
      </c>
      <c r="I562" s="3">
        <v>-1.9692503721646</v>
      </c>
      <c r="J562" s="3">
        <v>2.4427349644801999</v>
      </c>
      <c r="K562" s="3">
        <v>-2.2252623667896998</v>
      </c>
      <c r="L562" s="3">
        <v>2.0641022887817</v>
      </c>
      <c r="M562" s="3">
        <v>-0.32271733138109998</v>
      </c>
      <c r="N562" s="3">
        <v>0</v>
      </c>
      <c r="O562" s="3">
        <v>0.36079904988400002</v>
      </c>
      <c r="P562" s="3">
        <v>-3.0007974328700001E-2</v>
      </c>
      <c r="Q562" s="3">
        <v>0.58079418065690003</v>
      </c>
      <c r="R562" s="3">
        <v>-2.5291826138851001</v>
      </c>
      <c r="S562" s="3">
        <v>0.68744652313919996</v>
      </c>
      <c r="T562" s="3">
        <v>0.1036732586267</v>
      </c>
      <c r="U562" s="3">
        <v>0.16092810168300001</v>
      </c>
      <c r="V562" s="3">
        <v>-0.90263052751460005</v>
      </c>
      <c r="W562" s="3">
        <v>0.90233418427199996</v>
      </c>
      <c r="X562" s="3">
        <v>0</v>
      </c>
      <c r="Y562" s="3">
        <v>0.41261016082489999</v>
      </c>
      <c r="Z562" s="3">
        <v>-9.4519535399100005E-2</v>
      </c>
      <c r="AA562" s="3">
        <v>-0.138480806466</v>
      </c>
      <c r="AB562" s="3">
        <v>0</v>
      </c>
      <c r="AC562" s="3">
        <v>-1.5812474206770999</v>
      </c>
      <c r="AD562" s="3">
        <v>1.7223963515213001</v>
      </c>
      <c r="AE562" s="3">
        <v>-0.10709437833179999</v>
      </c>
      <c r="AF562" s="3">
        <v>-1.1546104693628001</v>
      </c>
      <c r="AG562" s="3">
        <v>0</v>
      </c>
      <c r="AH562" s="3">
        <v>-1.7898052452999</v>
      </c>
      <c r="AI562" s="3">
        <v>3.1939959505391999</v>
      </c>
      <c r="AJ562" s="3">
        <v>-0.15737720811469999</v>
      </c>
      <c r="AK562" s="3">
        <v>-0.1333579324744</v>
      </c>
      <c r="AL562" s="3">
        <v>0</v>
      </c>
      <c r="AM562" s="3">
        <v>1.1792972397200001E-2</v>
      </c>
      <c r="AN562" s="3">
        <v>0</v>
      </c>
      <c r="AO562" s="3">
        <v>0</v>
      </c>
      <c r="AP562" s="3">
        <v>-1.5947696405399999E-2</v>
      </c>
      <c r="AQ562" s="3">
        <v>-2.1945645278860999</v>
      </c>
      <c r="AR562" s="3">
        <v>8.0841306523099996E-2</v>
      </c>
      <c r="AS562" s="3">
        <v>-1.5756223857263001</v>
      </c>
      <c r="AT562" s="3">
        <v>0.3658956282204</v>
      </c>
      <c r="AU562" s="3">
        <v>-2.4433744655121998</v>
      </c>
      <c r="AV562" s="3">
        <v>1.3392320226673</v>
      </c>
      <c r="AW562" s="3">
        <v>0</v>
      </c>
    </row>
    <row r="563" spans="1:49">
      <c r="A563">
        <v>2</v>
      </c>
      <c r="B563" t="s">
        <v>398</v>
      </c>
      <c r="C563">
        <v>1303</v>
      </c>
      <c r="D563" t="s">
        <v>855</v>
      </c>
      <c r="E563" s="3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-3.6507516001004001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1.1157534563449001</v>
      </c>
      <c r="R563" s="3">
        <v>0</v>
      </c>
      <c r="S563" s="3">
        <v>0</v>
      </c>
      <c r="T563" s="3">
        <v>0.68268632667520002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1.3544311627926999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3.7357880196053999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0.66630849924979996</v>
      </c>
      <c r="AP563" s="3">
        <v>0</v>
      </c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</row>
    <row r="564" spans="1:49">
      <c r="A564">
        <v>3</v>
      </c>
      <c r="B564" t="s">
        <v>400</v>
      </c>
      <c r="C564">
        <v>130301</v>
      </c>
      <c r="D564" t="s">
        <v>855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-3.6507516001004001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1.1157534563449001</v>
      </c>
      <c r="R564" s="3">
        <v>0</v>
      </c>
      <c r="S564" s="3">
        <v>0</v>
      </c>
      <c r="T564" s="3">
        <v>0.68268632667520002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1.3544311627926999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3.7357880196053999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0.66630849924979996</v>
      </c>
      <c r="AP564" s="3">
        <v>0</v>
      </c>
      <c r="AQ564" s="3">
        <v>0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</row>
    <row r="565" spans="1:49">
      <c r="A565">
        <v>4</v>
      </c>
      <c r="B565" t="s">
        <v>402</v>
      </c>
      <c r="C565">
        <v>13030101</v>
      </c>
      <c r="D565" t="s">
        <v>856</v>
      </c>
      <c r="E565" s="3">
        <v>0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-3.6507516001004001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1.1157534563449001</v>
      </c>
      <c r="R565" s="3">
        <v>0</v>
      </c>
      <c r="S565" s="3">
        <v>0</v>
      </c>
      <c r="T565" s="3">
        <v>0.68268632667520002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1.3544311627926999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3.7357880196053999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0.66630849924979996</v>
      </c>
      <c r="AP565" s="3">
        <v>0</v>
      </c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</row>
    <row r="566" spans="1:49">
      <c r="A566">
        <v>5</v>
      </c>
      <c r="B566" t="s">
        <v>404</v>
      </c>
      <c r="C566">
        <v>1303010101</v>
      </c>
      <c r="D566" t="s">
        <v>857</v>
      </c>
      <c r="E566" s="3">
        <v>0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-3.6507516001004001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1.1157534563449001</v>
      </c>
      <c r="R566" s="3">
        <v>0</v>
      </c>
      <c r="S566" s="3">
        <v>0</v>
      </c>
      <c r="T566" s="3">
        <v>0.68268632667520002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1.3544311627926999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3.7357880196053999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0.66630849924979996</v>
      </c>
      <c r="AP566" s="3">
        <v>0</v>
      </c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</row>
    <row r="567" spans="1:49">
      <c r="A567">
        <v>2</v>
      </c>
      <c r="B567" t="s">
        <v>398</v>
      </c>
      <c r="C567">
        <v>1304</v>
      </c>
      <c r="D567" t="s">
        <v>858</v>
      </c>
      <c r="E567" s="3">
        <v>-8.0410574024799994E-2</v>
      </c>
      <c r="F567" s="3">
        <v>0</v>
      </c>
      <c r="G567" s="3">
        <v>0.14570109889380001</v>
      </c>
      <c r="H567" s="3">
        <v>-1.36419948594E-2</v>
      </c>
      <c r="I567" s="3">
        <v>0</v>
      </c>
      <c r="J567" s="3">
        <v>-0.19095740087009999</v>
      </c>
      <c r="K567" s="3">
        <v>6.8481027373700001E-2</v>
      </c>
      <c r="L567" s="3">
        <v>0</v>
      </c>
      <c r="M567" s="3">
        <v>0</v>
      </c>
      <c r="N567" s="3">
        <v>-0.1034787243783</v>
      </c>
      <c r="O567" s="3">
        <v>-0.2110584069126</v>
      </c>
      <c r="P567" s="3">
        <v>0.4161310705972</v>
      </c>
      <c r="Q567" s="3">
        <v>0.1112482361924</v>
      </c>
      <c r="R567" s="3">
        <v>0.2278745057589</v>
      </c>
      <c r="S567" s="3">
        <v>5.2178565511600002E-2</v>
      </c>
      <c r="T567" s="3">
        <v>6.7499524584400006E-2</v>
      </c>
      <c r="U567" s="3">
        <v>-5.1946845616399999E-2</v>
      </c>
      <c r="V567" s="3">
        <v>0.15031366805259999</v>
      </c>
      <c r="W567" s="3">
        <v>7.3890044802600002E-2</v>
      </c>
      <c r="X567" s="3">
        <v>1.00664926734E-2</v>
      </c>
      <c r="Y567" s="3">
        <v>0.2192349782926</v>
      </c>
      <c r="Z567" s="3">
        <v>-9.9788599317999997E-3</v>
      </c>
      <c r="AA567" s="3">
        <v>5.43254517609E-2</v>
      </c>
      <c r="AB567" s="3">
        <v>0</v>
      </c>
      <c r="AC567" s="3">
        <v>0.20853833891449999</v>
      </c>
      <c r="AD567" s="3">
        <v>0.2275161869316</v>
      </c>
      <c r="AE567" s="3">
        <v>9.6036403242600002E-2</v>
      </c>
      <c r="AF567" s="3">
        <v>3.3545841681900002E-2</v>
      </c>
      <c r="AG567" s="3">
        <v>5.6380407059500003E-2</v>
      </c>
      <c r="AH567" s="3">
        <v>-2.8177532506899999E-2</v>
      </c>
      <c r="AI567" s="3">
        <v>0</v>
      </c>
      <c r="AJ567" s="3">
        <v>0</v>
      </c>
      <c r="AK567" s="3">
        <v>-1.3725000022E-2</v>
      </c>
      <c r="AL567" s="3">
        <v>0</v>
      </c>
      <c r="AM567" s="3">
        <v>3.1041112604099998E-2</v>
      </c>
      <c r="AN567" s="3">
        <v>0</v>
      </c>
      <c r="AO567" s="3">
        <v>0</v>
      </c>
      <c r="AP567" s="3">
        <v>0.24119614424300001</v>
      </c>
      <c r="AQ567" s="3">
        <v>0</v>
      </c>
      <c r="AR567" s="3">
        <v>9.2949318276999999E-3</v>
      </c>
      <c r="AS567" s="3">
        <v>-0.1591462913477</v>
      </c>
      <c r="AT567" s="3">
        <v>0</v>
      </c>
      <c r="AU567" s="3">
        <v>0</v>
      </c>
      <c r="AV567" s="3">
        <v>0.19958431507659999</v>
      </c>
      <c r="AW567" s="3">
        <v>0</v>
      </c>
    </row>
    <row r="568" spans="1:49">
      <c r="A568">
        <v>3</v>
      </c>
      <c r="B568" t="s">
        <v>400</v>
      </c>
      <c r="C568">
        <v>130401</v>
      </c>
      <c r="D568" t="s">
        <v>858</v>
      </c>
      <c r="E568" s="3">
        <v>-8.0410574024799994E-2</v>
      </c>
      <c r="F568" s="3">
        <v>0</v>
      </c>
      <c r="G568" s="3">
        <v>0.14570109889380001</v>
      </c>
      <c r="H568" s="3">
        <v>-1.36419948594E-2</v>
      </c>
      <c r="I568" s="3">
        <v>0</v>
      </c>
      <c r="J568" s="3">
        <v>-0.19095740087009999</v>
      </c>
      <c r="K568" s="3">
        <v>6.8481027373700001E-2</v>
      </c>
      <c r="L568" s="3">
        <v>0</v>
      </c>
      <c r="M568" s="3">
        <v>0</v>
      </c>
      <c r="N568" s="3">
        <v>-0.1034787243783</v>
      </c>
      <c r="O568" s="3">
        <v>-0.2110584069126</v>
      </c>
      <c r="P568" s="3">
        <v>0.4161310705972</v>
      </c>
      <c r="Q568" s="3">
        <v>0.1112482361924</v>
      </c>
      <c r="R568" s="3">
        <v>0.2278745057589</v>
      </c>
      <c r="S568" s="3">
        <v>5.2178565511600002E-2</v>
      </c>
      <c r="T568" s="3">
        <v>6.7499524584400006E-2</v>
      </c>
      <c r="U568" s="3">
        <v>-5.1946845616399999E-2</v>
      </c>
      <c r="V568" s="3">
        <v>0.15031366805259999</v>
      </c>
      <c r="W568" s="3">
        <v>7.3890044802600002E-2</v>
      </c>
      <c r="X568" s="3">
        <v>1.00664926734E-2</v>
      </c>
      <c r="Y568" s="3">
        <v>0.2192349782926</v>
      </c>
      <c r="Z568" s="3">
        <v>-9.9788599317999997E-3</v>
      </c>
      <c r="AA568" s="3">
        <v>5.43254517609E-2</v>
      </c>
      <c r="AB568" s="3">
        <v>0</v>
      </c>
      <c r="AC568" s="3">
        <v>0.20853833891449999</v>
      </c>
      <c r="AD568" s="3">
        <v>0.2275161869316</v>
      </c>
      <c r="AE568" s="3">
        <v>9.6036403242600002E-2</v>
      </c>
      <c r="AF568" s="3">
        <v>3.3545841681900002E-2</v>
      </c>
      <c r="AG568" s="3">
        <v>5.6380407059500003E-2</v>
      </c>
      <c r="AH568" s="3">
        <v>-2.8177532506899999E-2</v>
      </c>
      <c r="AI568" s="3">
        <v>0</v>
      </c>
      <c r="AJ568" s="3">
        <v>0</v>
      </c>
      <c r="AK568" s="3">
        <v>-1.3725000022E-2</v>
      </c>
      <c r="AL568" s="3">
        <v>0</v>
      </c>
      <c r="AM568" s="3">
        <v>3.1041112604099998E-2</v>
      </c>
      <c r="AN568" s="3">
        <v>0</v>
      </c>
      <c r="AO568" s="3">
        <v>0</v>
      </c>
      <c r="AP568" s="3">
        <v>0.24119614424300001</v>
      </c>
      <c r="AQ568" s="3">
        <v>0</v>
      </c>
      <c r="AR568" s="3">
        <v>9.2949318276999999E-3</v>
      </c>
      <c r="AS568" s="3">
        <v>-0.1591462913477</v>
      </c>
      <c r="AT568" s="3">
        <v>0</v>
      </c>
      <c r="AU568" s="3">
        <v>0</v>
      </c>
      <c r="AV568" s="3">
        <v>0.19958431507659999</v>
      </c>
      <c r="AW568" s="3">
        <v>0</v>
      </c>
    </row>
    <row r="569" spans="1:49">
      <c r="A569">
        <v>4</v>
      </c>
      <c r="B569" t="s">
        <v>402</v>
      </c>
      <c r="C569">
        <v>13040101</v>
      </c>
      <c r="D569" t="s">
        <v>858</v>
      </c>
      <c r="E569" s="3">
        <v>-8.0410574024799994E-2</v>
      </c>
      <c r="F569" s="3">
        <v>0</v>
      </c>
      <c r="G569" s="3">
        <v>0.14570109889380001</v>
      </c>
      <c r="H569" s="3">
        <v>-1.36419948594E-2</v>
      </c>
      <c r="I569" s="3">
        <v>0</v>
      </c>
      <c r="J569" s="3">
        <v>-0.19095740087009999</v>
      </c>
      <c r="K569" s="3">
        <v>6.8481027373700001E-2</v>
      </c>
      <c r="L569" s="3">
        <v>0</v>
      </c>
      <c r="M569" s="3">
        <v>0</v>
      </c>
      <c r="N569" s="3">
        <v>-0.1034787243783</v>
      </c>
      <c r="O569" s="3">
        <v>-0.2110584069126</v>
      </c>
      <c r="P569" s="3">
        <v>0.4161310705972</v>
      </c>
      <c r="Q569" s="3">
        <v>0.1112482361924</v>
      </c>
      <c r="R569" s="3">
        <v>0.2278745057589</v>
      </c>
      <c r="S569" s="3">
        <v>5.2178565511600002E-2</v>
      </c>
      <c r="T569" s="3">
        <v>6.7499524584400006E-2</v>
      </c>
      <c r="U569" s="3">
        <v>-5.1946845616399999E-2</v>
      </c>
      <c r="V569" s="3">
        <v>0.15031366805259999</v>
      </c>
      <c r="W569" s="3">
        <v>7.3890044802600002E-2</v>
      </c>
      <c r="X569" s="3">
        <v>1.00664926734E-2</v>
      </c>
      <c r="Y569" s="3">
        <v>0.2192349782926</v>
      </c>
      <c r="Z569" s="3">
        <v>-9.9788599317999997E-3</v>
      </c>
      <c r="AA569" s="3">
        <v>5.43254517609E-2</v>
      </c>
      <c r="AB569" s="3">
        <v>0</v>
      </c>
      <c r="AC569" s="3">
        <v>0.20853833891449999</v>
      </c>
      <c r="AD569" s="3">
        <v>0.2275161869316</v>
      </c>
      <c r="AE569" s="3">
        <v>9.6036403242600002E-2</v>
      </c>
      <c r="AF569" s="3">
        <v>3.3545841681900002E-2</v>
      </c>
      <c r="AG569" s="3">
        <v>5.6380407059500003E-2</v>
      </c>
      <c r="AH569" s="3">
        <v>-2.8177532506899999E-2</v>
      </c>
      <c r="AI569" s="3">
        <v>0</v>
      </c>
      <c r="AJ569" s="3">
        <v>0</v>
      </c>
      <c r="AK569" s="3">
        <v>-1.3725000022E-2</v>
      </c>
      <c r="AL569" s="3">
        <v>0</v>
      </c>
      <c r="AM569" s="3">
        <v>3.1041112604099998E-2</v>
      </c>
      <c r="AN569" s="3">
        <v>0</v>
      </c>
      <c r="AO569" s="3">
        <v>0</v>
      </c>
      <c r="AP569" s="3">
        <v>0.24119614424300001</v>
      </c>
      <c r="AQ569" s="3">
        <v>0</v>
      </c>
      <c r="AR569" s="3">
        <v>9.2949318276999999E-3</v>
      </c>
      <c r="AS569" s="3">
        <v>-0.1591462913477</v>
      </c>
      <c r="AT569" s="3">
        <v>0</v>
      </c>
      <c r="AU569" s="3">
        <v>0</v>
      </c>
      <c r="AV569" s="3">
        <v>0.19958431507659999</v>
      </c>
      <c r="AW569" s="3">
        <v>0</v>
      </c>
    </row>
    <row r="570" spans="1:49">
      <c r="A570">
        <v>5</v>
      </c>
      <c r="B570" t="s">
        <v>404</v>
      </c>
      <c r="C570">
        <v>1304010101</v>
      </c>
      <c r="D570" t="s">
        <v>859</v>
      </c>
      <c r="E570" s="3">
        <v>-0.56241815365439995</v>
      </c>
      <c r="F570" s="3">
        <v>0</v>
      </c>
      <c r="G570" s="3">
        <v>1.0240215154386001</v>
      </c>
      <c r="H570" s="3">
        <v>0.65064795505569994</v>
      </c>
      <c r="I570" s="3">
        <v>0</v>
      </c>
      <c r="J570" s="3">
        <v>0.28088845721869998</v>
      </c>
      <c r="K570" s="3">
        <v>2.4241409879999999E-4</v>
      </c>
      <c r="L570" s="3">
        <v>0</v>
      </c>
      <c r="M570" s="3">
        <v>0</v>
      </c>
      <c r="N570" s="3">
        <v>9.2164057000000003E-6</v>
      </c>
      <c r="O570" s="3">
        <v>0.12321805295880001</v>
      </c>
      <c r="P570" s="3">
        <v>3.1097402683005999</v>
      </c>
      <c r="Q570" s="3">
        <v>0.7415078841835</v>
      </c>
      <c r="R570" s="3">
        <v>1.0104296145231999</v>
      </c>
      <c r="S570" s="3">
        <v>0.34388771294379999</v>
      </c>
      <c r="T570" s="3">
        <v>0.44356867012329998</v>
      </c>
      <c r="U570" s="3">
        <v>0.18296859666779999</v>
      </c>
      <c r="V570" s="3">
        <v>1.0111183220289</v>
      </c>
      <c r="W570" s="3">
        <v>0.47849848842749998</v>
      </c>
      <c r="X570" s="3">
        <v>6.1049712999999996E-6</v>
      </c>
      <c r="Y570" s="3">
        <v>1.4141511170612999</v>
      </c>
      <c r="Z570" s="3">
        <v>0.68895801347859997</v>
      </c>
      <c r="AA570" s="3">
        <v>0.34388771294379999</v>
      </c>
      <c r="AB570" s="3">
        <v>0</v>
      </c>
      <c r="AC570" s="3">
        <v>1.1063084486893999</v>
      </c>
      <c r="AD570" s="3">
        <v>0.31661397609089997</v>
      </c>
      <c r="AE570" s="3">
        <v>0.34055104358100002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0.10592901656339999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5.80784637582E-2</v>
      </c>
      <c r="AS570" s="3">
        <v>0</v>
      </c>
      <c r="AT570" s="3">
        <v>0</v>
      </c>
      <c r="AU570" s="3">
        <v>0</v>
      </c>
      <c r="AV570" s="3">
        <v>1.0889286051702001</v>
      </c>
      <c r="AW570" s="3">
        <v>0</v>
      </c>
    </row>
    <row r="571" spans="1:49">
      <c r="A571">
        <v>5</v>
      </c>
      <c r="B571" t="s">
        <v>404</v>
      </c>
      <c r="C571">
        <v>1304010102</v>
      </c>
      <c r="D571" t="s">
        <v>860</v>
      </c>
      <c r="E571" s="3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</row>
    <row r="572" spans="1:49">
      <c r="A572">
        <v>5</v>
      </c>
      <c r="B572" t="s">
        <v>404</v>
      </c>
      <c r="C572">
        <v>1304010103</v>
      </c>
      <c r="D572" t="s">
        <v>861</v>
      </c>
      <c r="E572" s="3">
        <v>0</v>
      </c>
      <c r="F572" s="3">
        <v>0</v>
      </c>
      <c r="G572" s="3">
        <v>0</v>
      </c>
      <c r="H572" s="3">
        <v>-0.61680870858150005</v>
      </c>
      <c r="I572" s="3">
        <v>0</v>
      </c>
      <c r="J572" s="3">
        <v>-1.3424579275085</v>
      </c>
      <c r="K572" s="3">
        <v>0.4014749887645</v>
      </c>
      <c r="L572" s="3">
        <v>0</v>
      </c>
      <c r="M572" s="3">
        <v>0</v>
      </c>
      <c r="N572" s="3">
        <v>-0.60495817556880005</v>
      </c>
      <c r="O572" s="3">
        <v>-1.3452369562752999</v>
      </c>
      <c r="P572" s="3">
        <v>-0.21975044066919999</v>
      </c>
      <c r="Q572" s="3">
        <v>1.8438520885000001E-3</v>
      </c>
      <c r="R572" s="3">
        <v>0.45355056388789999</v>
      </c>
      <c r="S572" s="3">
        <v>0</v>
      </c>
      <c r="T572" s="3">
        <v>0</v>
      </c>
      <c r="U572" s="3">
        <v>-0.47787267443769998</v>
      </c>
      <c r="V572" s="3">
        <v>-2.6990710628E-2</v>
      </c>
      <c r="W572" s="3">
        <v>0</v>
      </c>
      <c r="X572" s="3">
        <v>6.06146541387E-2</v>
      </c>
      <c r="Y572" s="3">
        <v>0</v>
      </c>
      <c r="Z572" s="3">
        <v>-0.71216179753760001</v>
      </c>
      <c r="AA572" s="3">
        <v>0</v>
      </c>
      <c r="AB572" s="3">
        <v>0</v>
      </c>
      <c r="AC572" s="3">
        <v>0.20218307418840001</v>
      </c>
      <c r="AD572" s="3">
        <v>1.0753166779996</v>
      </c>
      <c r="AE572" s="3">
        <v>0.25044655621970002</v>
      </c>
      <c r="AF572" s="3">
        <v>0.20188639526890001</v>
      </c>
      <c r="AG572" s="3">
        <v>0.33873988320550003</v>
      </c>
      <c r="AH572" s="3">
        <v>-0.16881740930520001</v>
      </c>
      <c r="AI572" s="3">
        <v>0</v>
      </c>
      <c r="AJ572" s="3">
        <v>0</v>
      </c>
      <c r="AK572" s="3">
        <v>-0.18421210098079999</v>
      </c>
      <c r="AL572" s="3">
        <v>0</v>
      </c>
      <c r="AM572" s="3">
        <v>0.1865537976336</v>
      </c>
      <c r="AN572" s="3">
        <v>0</v>
      </c>
      <c r="AO572" s="3">
        <v>0</v>
      </c>
      <c r="AP572" s="3">
        <v>1.4473132125585999</v>
      </c>
      <c r="AQ572" s="3">
        <v>0</v>
      </c>
      <c r="AR572" s="3">
        <v>0</v>
      </c>
      <c r="AS572" s="3">
        <v>-0.94370171614139997</v>
      </c>
      <c r="AT572" s="3">
        <v>0</v>
      </c>
      <c r="AU572" s="3">
        <v>0</v>
      </c>
      <c r="AV572" s="3">
        <v>0.1491090651484</v>
      </c>
      <c r="AW572" s="3">
        <v>0</v>
      </c>
    </row>
  </sheetData>
  <phoneticPr fontId="21" type="noConversion"/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57D6-D28F-42D9-9520-2F8A3294CB08}">
  <sheetPr>
    <tabColor theme="6" tint="-0.249977111117893"/>
  </sheetPr>
  <dimension ref="A1:AW572"/>
  <sheetViews>
    <sheetView showGridLines="0" zoomScale="80" zoomScaleNormal="80" workbookViewId="0">
      <pane xSplit="4" ySplit="12" topLeftCell="E13" activePane="bottomRight" state="frozen"/>
      <selection pane="bottomRight" activeCell="D568" sqref="D568"/>
      <selection pane="bottomLeft" activeCell="L20" sqref="L20"/>
      <selection pane="topRight" activeCell="L20" sqref="L20"/>
    </sheetView>
  </sheetViews>
  <sheetFormatPr defaultColWidth="11.42578125" defaultRowHeight="14.45"/>
  <cols>
    <col min="1" max="1" width="8.28515625" bestFit="1" customWidth="1"/>
    <col min="2" max="2" width="22.28515625" bestFit="1" customWidth="1"/>
    <col min="3" max="3" width="11" bestFit="1" customWidth="1"/>
    <col min="4" max="4" width="48.140625" bestFit="1" customWidth="1"/>
    <col min="5" max="36" width="14.5703125" bestFit="1" customWidth="1"/>
    <col min="37" max="37" width="12.7109375" bestFit="1" customWidth="1"/>
    <col min="38" max="49" width="14.5703125" bestFit="1" customWidth="1"/>
  </cols>
  <sheetData>
    <row r="1" spans="1:49" ht="2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49" ht="20.25" customHeight="1">
      <c r="A2" s="21"/>
      <c r="B2" s="21"/>
      <c r="C2" s="21"/>
      <c r="D2" s="21"/>
      <c r="E2" s="21" t="s">
        <v>0</v>
      </c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49" ht="20.25" customHeight="1">
      <c r="A3" s="21"/>
      <c r="B3" s="21"/>
      <c r="C3" s="21"/>
      <c r="D3" s="21"/>
      <c r="E3" s="21" t="s">
        <v>1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49" ht="2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49" ht="2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49" ht="24.6" customHeight="1">
      <c r="A6" s="89" t="s">
        <v>318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49" s="58" customFormat="1" ht="18">
      <c r="A7" s="54" t="s">
        <v>862</v>
      </c>
      <c r="B7" s="55"/>
      <c r="C7" s="56"/>
      <c r="D7" s="56"/>
    </row>
    <row r="8" spans="1:49" s="58" customFormat="1" ht="18">
      <c r="A8" s="54" t="s">
        <v>863</v>
      </c>
      <c r="B8" s="55"/>
      <c r="C8" s="56"/>
      <c r="D8" s="56"/>
    </row>
    <row r="9" spans="1:49" s="58" customFormat="1" ht="18">
      <c r="A9" s="54" t="s">
        <v>343</v>
      </c>
      <c r="B9" s="55"/>
      <c r="C9" s="56"/>
      <c r="D9" s="56"/>
    </row>
    <row r="10" spans="1:49" s="58" customFormat="1" ht="18">
      <c r="A10" s="54" t="s">
        <v>344</v>
      </c>
      <c r="B10" s="55"/>
      <c r="C10" s="56"/>
      <c r="D10" s="56"/>
    </row>
    <row r="11" spans="1:49" s="58" customFormat="1" ht="18">
      <c r="A11" s="54" t="s">
        <v>345</v>
      </c>
      <c r="B11" s="55"/>
      <c r="C11" s="56"/>
      <c r="D11" s="56"/>
    </row>
    <row r="12" spans="1:49" s="58" customFormat="1" ht="18">
      <c r="A12" s="54" t="s">
        <v>323</v>
      </c>
      <c r="B12" s="55"/>
      <c r="C12" s="56"/>
      <c r="D12" s="56"/>
    </row>
    <row r="13" spans="1:49">
      <c r="A13" t="s">
        <v>198</v>
      </c>
      <c r="B13" t="s">
        <v>346</v>
      </c>
      <c r="C13" t="s">
        <v>347</v>
      </c>
      <c r="D13" t="s">
        <v>348</v>
      </c>
      <c r="E13" t="s">
        <v>349</v>
      </c>
      <c r="F13" t="s">
        <v>350</v>
      </c>
      <c r="G13" t="s">
        <v>351</v>
      </c>
      <c r="H13" t="s">
        <v>352</v>
      </c>
      <c r="I13" t="s">
        <v>353</v>
      </c>
      <c r="J13" t="s">
        <v>354</v>
      </c>
      <c r="K13" t="s">
        <v>355</v>
      </c>
      <c r="L13" t="s">
        <v>356</v>
      </c>
      <c r="M13" t="s">
        <v>357</v>
      </c>
      <c r="N13" t="s">
        <v>358</v>
      </c>
      <c r="O13" t="s">
        <v>359</v>
      </c>
      <c r="P13" t="s">
        <v>360</v>
      </c>
      <c r="Q13" t="s">
        <v>361</v>
      </c>
      <c r="R13" t="s">
        <v>362</v>
      </c>
      <c r="S13" t="s">
        <v>363</v>
      </c>
      <c r="T13" t="s">
        <v>364</v>
      </c>
      <c r="U13" t="s">
        <v>365</v>
      </c>
      <c r="V13" t="s">
        <v>366</v>
      </c>
      <c r="W13" t="s">
        <v>367</v>
      </c>
      <c r="X13" t="s">
        <v>368</v>
      </c>
      <c r="Y13" t="s">
        <v>369</v>
      </c>
      <c r="Z13" t="s">
        <v>370</v>
      </c>
      <c r="AA13" t="s">
        <v>371</v>
      </c>
      <c r="AB13" t="s">
        <v>372</v>
      </c>
      <c r="AC13" t="s">
        <v>373</v>
      </c>
      <c r="AD13" t="s">
        <v>374</v>
      </c>
      <c r="AE13" t="s">
        <v>375</v>
      </c>
      <c r="AF13" t="s">
        <v>376</v>
      </c>
      <c r="AG13" t="s">
        <v>377</v>
      </c>
      <c r="AH13" t="s">
        <v>378</v>
      </c>
      <c r="AI13" t="s">
        <v>379</v>
      </c>
      <c r="AJ13" t="s">
        <v>380</v>
      </c>
      <c r="AK13" t="s">
        <v>864</v>
      </c>
      <c r="AL13" t="s">
        <v>382</v>
      </c>
      <c r="AM13" t="s">
        <v>383</v>
      </c>
      <c r="AN13" t="s">
        <v>384</v>
      </c>
      <c r="AO13" t="s">
        <v>385</v>
      </c>
      <c r="AP13" t="s">
        <v>386</v>
      </c>
      <c r="AQ13" t="s">
        <v>387</v>
      </c>
      <c r="AR13" t="s">
        <v>388</v>
      </c>
      <c r="AS13" t="s">
        <v>389</v>
      </c>
      <c r="AT13" t="s">
        <v>390</v>
      </c>
      <c r="AU13" t="s">
        <v>391</v>
      </c>
      <c r="AV13" t="s">
        <v>392</v>
      </c>
      <c r="AW13" t="s">
        <v>393</v>
      </c>
    </row>
    <row r="14" spans="1:49">
      <c r="A14">
        <v>0</v>
      </c>
      <c r="B14" t="s">
        <v>394</v>
      </c>
      <c r="C14">
        <v>0</v>
      </c>
      <c r="D14" t="s">
        <v>395</v>
      </c>
      <c r="E14" s="3">
        <v>0.17693625563400001</v>
      </c>
      <c r="F14" s="3">
        <v>-7.8755468436399995E-2</v>
      </c>
      <c r="G14" s="3">
        <v>-5.0818817714799999E-2</v>
      </c>
      <c r="H14" s="3">
        <v>0.23846188114860001</v>
      </c>
      <c r="I14" s="3">
        <v>0.2234440666193</v>
      </c>
      <c r="J14" s="3">
        <v>0.76192321158230003</v>
      </c>
      <c r="K14" s="3">
        <v>0.55491275585910005</v>
      </c>
      <c r="L14" s="3">
        <v>0.83323018044329999</v>
      </c>
      <c r="M14" s="3">
        <v>1.4674680748347</v>
      </c>
      <c r="N14" s="3">
        <v>1.9635622655625999</v>
      </c>
      <c r="O14" s="3">
        <v>2.8023796409827999</v>
      </c>
      <c r="P14" s="3">
        <v>3.2989079115378002</v>
      </c>
      <c r="Q14" s="3">
        <v>0.37009294908410001</v>
      </c>
      <c r="R14" s="3">
        <v>1.4673865492086999</v>
      </c>
      <c r="S14" s="3">
        <v>2.3625654530335001</v>
      </c>
      <c r="T14" s="3">
        <v>3.9769727923518001</v>
      </c>
      <c r="U14" s="3">
        <v>5.4774583869570996</v>
      </c>
      <c r="V14" s="3">
        <v>7.3526788657799003</v>
      </c>
      <c r="W14" s="3">
        <v>8.5187658581346</v>
      </c>
      <c r="X14" s="3">
        <v>9.4520476292411999</v>
      </c>
      <c r="Y14" s="3">
        <v>8.4084315702162993</v>
      </c>
      <c r="Z14" s="3">
        <v>7.5824661011551999</v>
      </c>
      <c r="AA14" s="3">
        <v>7.734686523882</v>
      </c>
      <c r="AB14" s="3">
        <v>7.8771537622057002</v>
      </c>
      <c r="AC14" s="3">
        <v>0.16046489750189999</v>
      </c>
      <c r="AD14" s="3">
        <v>-0.69345450938190001</v>
      </c>
      <c r="AE14" s="3">
        <v>-0.9203316826629</v>
      </c>
      <c r="AF14" s="3">
        <v>-1.2608904834471</v>
      </c>
      <c r="AG14" s="3">
        <v>-1.3648482339774</v>
      </c>
      <c r="AH14" s="3">
        <v>-1.5196098049846001</v>
      </c>
      <c r="AI14" s="3">
        <v>-1.7039296957414001</v>
      </c>
      <c r="AJ14" s="3">
        <v>-1.8660640955347001</v>
      </c>
      <c r="AK14" s="3">
        <v>-1.7536343471799001</v>
      </c>
      <c r="AL14" s="3">
        <v>-1.5486174899991001</v>
      </c>
      <c r="AM14" s="3">
        <v>-1.7748140300244</v>
      </c>
      <c r="AN14" s="3">
        <v>-1.7652922263305999</v>
      </c>
      <c r="AO14" s="3">
        <v>5.5097263897200002E-2</v>
      </c>
      <c r="AP14" s="3">
        <v>-5.26519734107E-2</v>
      </c>
      <c r="AQ14" s="3">
        <v>-0.33637425682479999</v>
      </c>
      <c r="AR14" s="3">
        <v>-1.00212552177E-2</v>
      </c>
      <c r="AS14" s="3">
        <v>7.1509571139E-2</v>
      </c>
      <c r="AT14" s="3">
        <v>0.21625595851839999</v>
      </c>
      <c r="AU14" s="3">
        <v>9.4359689819199996E-2</v>
      </c>
      <c r="AV14" s="3">
        <v>0.20960092153759999</v>
      </c>
      <c r="AW14" s="3">
        <v>-0.12</v>
      </c>
    </row>
    <row r="15" spans="1:49">
      <c r="A15">
        <v>1</v>
      </c>
      <c r="B15" t="s">
        <v>396</v>
      </c>
      <c r="C15">
        <v>1</v>
      </c>
      <c r="D15" t="s">
        <v>397</v>
      </c>
      <c r="E15" s="3">
        <v>0.33993617504489998</v>
      </c>
      <c r="F15" s="3">
        <v>-1.8621643758057</v>
      </c>
      <c r="G15" s="3">
        <v>-3.2270553876514998</v>
      </c>
      <c r="H15" s="3">
        <v>-3.8527903147338001</v>
      </c>
      <c r="I15" s="3">
        <v>-3.9245003116391</v>
      </c>
      <c r="J15" s="3">
        <v>-2.8587045134002</v>
      </c>
      <c r="K15" s="3">
        <v>-2.8238415595138</v>
      </c>
      <c r="L15" s="3">
        <v>-2.0560343397701999</v>
      </c>
      <c r="M15" s="3">
        <v>-1.2403844322969999</v>
      </c>
      <c r="N15" s="3">
        <v>-0.26360125677099999</v>
      </c>
      <c r="O15" s="3">
        <v>1.1968296808017</v>
      </c>
      <c r="P15" s="3">
        <v>3.0497027361111999</v>
      </c>
      <c r="Q15" s="3">
        <v>0.51279396684489997</v>
      </c>
      <c r="R15" s="3">
        <v>2.1973263266565</v>
      </c>
      <c r="S15" s="3">
        <v>2.8744883602845999</v>
      </c>
      <c r="T15" s="3">
        <v>4.3995980796787997</v>
      </c>
      <c r="U15" s="3">
        <v>6.2068479559379997</v>
      </c>
      <c r="V15" s="3">
        <v>9.2990722061576001</v>
      </c>
      <c r="W15" s="3">
        <v>14.178758107852699</v>
      </c>
      <c r="X15" s="3">
        <v>16.421049048743999</v>
      </c>
      <c r="Y15" s="3">
        <v>15.6934119457602</v>
      </c>
      <c r="Z15" s="3">
        <v>16.8655933086578</v>
      </c>
      <c r="AA15" s="3">
        <v>17.7975542760617</v>
      </c>
      <c r="AB15" s="3">
        <v>19.1431455808533</v>
      </c>
      <c r="AC15" s="3">
        <v>-7.0630381996899999E-2</v>
      </c>
      <c r="AD15" s="3">
        <v>-1.9592537682797</v>
      </c>
      <c r="AE15" s="3">
        <v>-3.0440745021527</v>
      </c>
      <c r="AF15" s="3">
        <v>-3.7182647495685002</v>
      </c>
      <c r="AG15" s="3">
        <v>-4.1288957056167996</v>
      </c>
      <c r="AH15" s="3">
        <v>-4.7351986779731998</v>
      </c>
      <c r="AI15" s="3">
        <v>-4.9746456673172004</v>
      </c>
      <c r="AJ15" s="3">
        <v>-4.5185159553379997</v>
      </c>
      <c r="AK15" s="3">
        <v>-5.8299597910158996</v>
      </c>
      <c r="AL15" s="3">
        <v>-5.4586410633608002</v>
      </c>
      <c r="AM15" s="3">
        <v>-6.3626016201036997</v>
      </c>
      <c r="AN15" s="3">
        <v>-5.1459767200522997</v>
      </c>
      <c r="AO15" s="3">
        <v>0.32393561969169998</v>
      </c>
      <c r="AP15" s="3">
        <v>-0.49214276704609999</v>
      </c>
      <c r="AQ15" s="3">
        <v>-0.61123012011650002</v>
      </c>
      <c r="AR15" s="3">
        <v>0.4948642657224</v>
      </c>
      <c r="AS15" s="3">
        <v>-0.36445331500790001</v>
      </c>
      <c r="AT15" s="3">
        <v>-1.0395175081490999</v>
      </c>
      <c r="AU15" s="3">
        <v>-0.54831062484229998</v>
      </c>
      <c r="AV15" s="3">
        <v>0.62280085212479996</v>
      </c>
      <c r="AW15" s="3">
        <v>-0.69</v>
      </c>
    </row>
    <row r="16" spans="1:49">
      <c r="A16">
        <v>2</v>
      </c>
      <c r="B16" t="s">
        <v>398</v>
      </c>
      <c r="C16">
        <v>101</v>
      </c>
      <c r="D16" t="s">
        <v>399</v>
      </c>
      <c r="E16" s="3">
        <v>0.399229493632</v>
      </c>
      <c r="F16" s="3">
        <v>-1.9561006586156999</v>
      </c>
      <c r="G16" s="3">
        <v>-3.4508567430205002</v>
      </c>
      <c r="H16" s="3">
        <v>-4.1627310654832002</v>
      </c>
      <c r="I16" s="3">
        <v>-4.2447591300359004</v>
      </c>
      <c r="J16" s="3">
        <v>-3.1594701114213</v>
      </c>
      <c r="K16" s="3">
        <v>-3.1438873417400002</v>
      </c>
      <c r="L16" s="3">
        <v>-2.4122063541109</v>
      </c>
      <c r="M16" s="3">
        <v>-1.5380397018053</v>
      </c>
      <c r="N16" s="3">
        <v>-0.69511110700269996</v>
      </c>
      <c r="O16" s="3">
        <v>0.75363386620740003</v>
      </c>
      <c r="P16" s="3">
        <v>2.6515862764725</v>
      </c>
      <c r="Q16" s="3">
        <v>0.28685474306719999</v>
      </c>
      <c r="R16" s="3">
        <v>1.7727093046044</v>
      </c>
      <c r="S16" s="3">
        <v>2.3538734846945002</v>
      </c>
      <c r="T16" s="3">
        <v>3.7033915377123998</v>
      </c>
      <c r="U16" s="3">
        <v>5.3800452401963996</v>
      </c>
      <c r="V16" s="3">
        <v>8.5959078688253996</v>
      </c>
      <c r="W16" s="3">
        <v>13.899256240932599</v>
      </c>
      <c r="X16" s="3">
        <v>16.2445237238144</v>
      </c>
      <c r="Y16" s="3">
        <v>15.433347179132801</v>
      </c>
      <c r="Z16" s="3">
        <v>16.655644378638598</v>
      </c>
      <c r="AA16" s="3">
        <v>17.654365356479801</v>
      </c>
      <c r="AB16" s="3">
        <v>19.0538842837944</v>
      </c>
      <c r="AC16" s="3">
        <v>-7.6086201168799994E-2</v>
      </c>
      <c r="AD16" s="3">
        <v>-2.1126152658914998</v>
      </c>
      <c r="AE16" s="3">
        <v>-3.3493215283070001</v>
      </c>
      <c r="AF16" s="3">
        <v>-4.0784680305455998</v>
      </c>
      <c r="AG16" s="3">
        <v>-4.5251398445166</v>
      </c>
      <c r="AH16" s="3">
        <v>-5.2015124096917003</v>
      </c>
      <c r="AI16" s="3">
        <v>-5.4434190056657998</v>
      </c>
      <c r="AJ16" s="3">
        <v>-4.8957463377038</v>
      </c>
      <c r="AK16" s="3">
        <v>-6.2313298015548</v>
      </c>
      <c r="AL16" s="3">
        <v>-5.9264479512008998</v>
      </c>
      <c r="AM16" s="3">
        <v>-6.9797319143032999</v>
      </c>
      <c r="AN16" s="3">
        <v>-5.5309027328336997</v>
      </c>
      <c r="AO16" s="3">
        <v>0.24404926500140001</v>
      </c>
      <c r="AP16" s="3">
        <v>-0.65400884055959996</v>
      </c>
      <c r="AQ16" s="3">
        <v>-0.79465154608499999</v>
      </c>
      <c r="AR16" s="3">
        <v>0.24118826361170001</v>
      </c>
      <c r="AS16" s="3">
        <v>-0.73168096022369999</v>
      </c>
      <c r="AT16" s="3">
        <v>-1.3999278084739</v>
      </c>
      <c r="AU16" s="3">
        <v>-0.88334786257609998</v>
      </c>
      <c r="AV16" s="3">
        <v>0.39852728841419999</v>
      </c>
      <c r="AW16" s="3">
        <v>-1.07</v>
      </c>
    </row>
    <row r="17" spans="1:49">
      <c r="A17">
        <v>3</v>
      </c>
      <c r="B17" t="s">
        <v>400</v>
      </c>
      <c r="C17">
        <v>10101</v>
      </c>
      <c r="D17" t="s">
        <v>401</v>
      </c>
      <c r="E17" s="3">
        <v>-0.67173018028120002</v>
      </c>
      <c r="F17" s="3">
        <v>-0.6599001770224</v>
      </c>
      <c r="G17" s="3">
        <v>-0.83994620020440003</v>
      </c>
      <c r="H17" s="3">
        <v>-0.55902538851990002</v>
      </c>
      <c r="I17" s="3">
        <v>-0.54198812054839995</v>
      </c>
      <c r="J17" s="3">
        <v>-0.52995927553129996</v>
      </c>
      <c r="K17" s="3">
        <v>0.26088806453399999</v>
      </c>
      <c r="L17" s="3">
        <v>0.88821528129630001</v>
      </c>
      <c r="M17" s="3">
        <v>3.9149101949527001</v>
      </c>
      <c r="N17" s="3">
        <v>5.2825941547132</v>
      </c>
      <c r="O17" s="3">
        <v>6.5906190491669996</v>
      </c>
      <c r="P17" s="3">
        <v>7.5229332768752997</v>
      </c>
      <c r="Q17" s="3">
        <v>0.38859005911700001</v>
      </c>
      <c r="R17" s="3">
        <v>0.70903536235880005</v>
      </c>
      <c r="S17" s="3">
        <v>1.9459085691502001</v>
      </c>
      <c r="T17" s="3">
        <v>5.7610297125652998</v>
      </c>
      <c r="U17" s="3">
        <v>7.8880019099496996</v>
      </c>
      <c r="V17" s="3">
        <v>8.8343273188003</v>
      </c>
      <c r="W17" s="3">
        <v>10.191271318359099</v>
      </c>
      <c r="X17" s="3">
        <v>13.178532016789401</v>
      </c>
      <c r="Y17" s="3">
        <v>13.9719483642869</v>
      </c>
      <c r="Z17" s="3">
        <v>14.571405321460301</v>
      </c>
      <c r="AA17" s="3">
        <v>14.744322411186699</v>
      </c>
      <c r="AB17" s="3">
        <v>15.358019310743799</v>
      </c>
      <c r="AC17" s="3">
        <v>2.8052239114E-2</v>
      </c>
      <c r="AD17" s="3">
        <v>-1.1335740609135001</v>
      </c>
      <c r="AE17" s="3">
        <v>-1.9546797188381</v>
      </c>
      <c r="AF17" s="3">
        <v>-1.8129230729938</v>
      </c>
      <c r="AG17" s="3">
        <v>-1.3198634366971</v>
      </c>
      <c r="AH17" s="3">
        <v>-1.3134182685327001</v>
      </c>
      <c r="AI17" s="3">
        <v>-1.2354206838852</v>
      </c>
      <c r="AJ17" s="3">
        <v>-1.0254293231731999</v>
      </c>
      <c r="AK17" s="3">
        <v>-1.1306409014653001</v>
      </c>
      <c r="AL17" s="3">
        <v>-1.2271155228913</v>
      </c>
      <c r="AM17" s="3">
        <v>-1.3401337945973999</v>
      </c>
      <c r="AN17" s="3">
        <v>-1.0167203199560999</v>
      </c>
      <c r="AO17" s="3">
        <v>-0.1099172457735</v>
      </c>
      <c r="AP17" s="3">
        <v>0.49128252332830002</v>
      </c>
      <c r="AQ17" s="3">
        <v>0.66179953519529999</v>
      </c>
      <c r="AR17" s="3">
        <v>0.78731269971039997</v>
      </c>
      <c r="AS17" s="3">
        <v>1.1117338908134</v>
      </c>
      <c r="AT17" s="3">
        <v>1.1264135748585999</v>
      </c>
      <c r="AU17" s="3">
        <v>0.87335242272119995</v>
      </c>
      <c r="AV17" s="3">
        <v>1.0016064010395</v>
      </c>
      <c r="AW17" s="3">
        <v>1.84</v>
      </c>
    </row>
    <row r="18" spans="1:49">
      <c r="A18">
        <v>4</v>
      </c>
      <c r="B18" t="s">
        <v>402</v>
      </c>
      <c r="C18">
        <v>1010101</v>
      </c>
      <c r="D18" t="s">
        <v>403</v>
      </c>
      <c r="E18" s="3">
        <v>-1.6833666915287999</v>
      </c>
      <c r="F18" s="3">
        <v>-1.9311951596846999</v>
      </c>
      <c r="G18" s="3">
        <v>-1.8917206272033</v>
      </c>
      <c r="H18" s="3">
        <v>-1.9129015467563</v>
      </c>
      <c r="I18" s="3">
        <v>-1.9815691170856</v>
      </c>
      <c r="J18" s="3">
        <v>-1.9958873853198</v>
      </c>
      <c r="K18" s="3">
        <v>-1.9575191105286001</v>
      </c>
      <c r="L18" s="3">
        <v>-1.9561949599673001</v>
      </c>
      <c r="M18" s="3">
        <v>4.7763172328173003</v>
      </c>
      <c r="N18" s="3">
        <v>6.7050132947765997</v>
      </c>
      <c r="O18" s="3">
        <v>6.7032475194353998</v>
      </c>
      <c r="P18" s="3">
        <v>6.8750502801854996</v>
      </c>
      <c r="Q18" s="3">
        <v>5.1771189430899998E-2</v>
      </c>
      <c r="R18" s="3">
        <v>3.0904014570099999E-2</v>
      </c>
      <c r="S18" s="3">
        <v>0.1504969480035</v>
      </c>
      <c r="T18" s="3">
        <v>4.4654154835993998</v>
      </c>
      <c r="U18" s="3">
        <v>4.8185848094704999</v>
      </c>
      <c r="V18" s="3">
        <v>5.0368703782853999</v>
      </c>
      <c r="W18" s="3">
        <v>5.1621004558857004</v>
      </c>
      <c r="X18" s="3">
        <v>5.1193916785443001</v>
      </c>
      <c r="Y18" s="3">
        <v>5.4340376573442999</v>
      </c>
      <c r="Z18" s="3">
        <v>5.6418351099697004</v>
      </c>
      <c r="AA18" s="3">
        <v>5.4684190684136</v>
      </c>
      <c r="AB18" s="3">
        <v>5.7317308151221003</v>
      </c>
      <c r="AC18" s="3">
        <v>2.8927906723799999E-2</v>
      </c>
      <c r="AD18" s="3">
        <v>-0.22674287783220001</v>
      </c>
      <c r="AE18" s="3">
        <v>-1.9107106247148</v>
      </c>
      <c r="AF18" s="3">
        <v>-1.8443040383203999</v>
      </c>
      <c r="AG18" s="3">
        <v>-1.8275863350560999</v>
      </c>
      <c r="AH18" s="3">
        <v>-2.1668531818069998</v>
      </c>
      <c r="AI18" s="3">
        <v>-2.4367286467397</v>
      </c>
      <c r="AJ18" s="3">
        <v>-2.7686781954670998</v>
      </c>
      <c r="AK18" s="3">
        <v>-2.4097675321100001</v>
      </c>
      <c r="AL18" s="3">
        <v>-2.3203271166472001</v>
      </c>
      <c r="AM18" s="3">
        <v>-1.6641122314125001</v>
      </c>
      <c r="AN18" s="3">
        <v>-0.3834810573536</v>
      </c>
      <c r="AO18" s="3">
        <v>1.0034510003071999</v>
      </c>
      <c r="AP18" s="3">
        <v>4.7554133911665</v>
      </c>
      <c r="AQ18" s="3">
        <v>5.6005656267181996</v>
      </c>
      <c r="AR18" s="3">
        <v>4.6989116197097998</v>
      </c>
      <c r="AS18" s="3">
        <v>4.9168162377762004</v>
      </c>
      <c r="AT18" s="3">
        <v>4.3021883481404002</v>
      </c>
      <c r="AU18" s="3">
        <v>3.7497585768846</v>
      </c>
      <c r="AV18" s="3">
        <v>3.8167270877955999</v>
      </c>
      <c r="AW18" s="3">
        <v>7.51</v>
      </c>
    </row>
    <row r="19" spans="1:49">
      <c r="A19">
        <v>5</v>
      </c>
      <c r="B19" t="s">
        <v>404</v>
      </c>
      <c r="C19">
        <v>101010101</v>
      </c>
      <c r="D19" t="s">
        <v>405</v>
      </c>
      <c r="E19" s="3">
        <v>-1.6359170905764</v>
      </c>
      <c r="F19" s="3">
        <v>-1.8976593992091</v>
      </c>
      <c r="G19" s="3">
        <v>-1.9717537089199999</v>
      </c>
      <c r="H19" s="3">
        <v>-1.9812248945552999</v>
      </c>
      <c r="I19" s="3">
        <v>-1.9754220459086</v>
      </c>
      <c r="J19" s="3">
        <v>-2.0232770324692</v>
      </c>
      <c r="K19" s="3">
        <v>-1.9683765651208001</v>
      </c>
      <c r="L19" s="3">
        <v>-1.9562399813832001</v>
      </c>
      <c r="M19" s="3">
        <v>5.0516296531945004</v>
      </c>
      <c r="N19" s="3">
        <v>6.9594227644664004</v>
      </c>
      <c r="O19" s="3">
        <v>6.9470290616351997</v>
      </c>
      <c r="P19" s="3">
        <v>7.0654555176781004</v>
      </c>
      <c r="Q19" s="3">
        <v>3.4764780454700002E-2</v>
      </c>
      <c r="R19" s="3">
        <v>7.5902492390499995E-2</v>
      </c>
      <c r="S19" s="3">
        <v>0.1965359044436</v>
      </c>
      <c r="T19" s="3">
        <v>4.6877997773926001</v>
      </c>
      <c r="U19" s="3">
        <v>4.7773561522192001</v>
      </c>
      <c r="V19" s="3">
        <v>4.8673064711303997</v>
      </c>
      <c r="W19" s="3">
        <v>4.8496280703829999</v>
      </c>
      <c r="X19" s="3">
        <v>4.8095401825663</v>
      </c>
      <c r="Y19" s="3">
        <v>4.8447327367324</v>
      </c>
      <c r="Z19" s="3">
        <v>4.9172195121850999</v>
      </c>
      <c r="AA19" s="3">
        <v>4.7035565642329997</v>
      </c>
      <c r="AB19" s="3">
        <v>4.6697888935918996</v>
      </c>
      <c r="AC19" s="3">
        <v>-6.1138485684099998E-2</v>
      </c>
      <c r="AD19" s="3">
        <v>-0.37651090771340001</v>
      </c>
      <c r="AE19" s="3">
        <v>-2.3211704641366002</v>
      </c>
      <c r="AF19" s="3">
        <v>-2.2838658369753002</v>
      </c>
      <c r="AG19" s="3">
        <v>-2.2619374760119002</v>
      </c>
      <c r="AH19" s="3">
        <v>-2.6462548492460001</v>
      </c>
      <c r="AI19" s="3">
        <v>-3.0046309152578998</v>
      </c>
      <c r="AJ19" s="3">
        <v>-3.2660718941446998</v>
      </c>
      <c r="AK19" s="3">
        <v>-2.8629687771365</v>
      </c>
      <c r="AL19" s="3">
        <v>-2.7395785864801998</v>
      </c>
      <c r="AM19" s="3">
        <v>-2.1182425961349001</v>
      </c>
      <c r="AN19" s="3">
        <v>-0.78499817716020004</v>
      </c>
      <c r="AO19" s="3">
        <v>0.91521601007940001</v>
      </c>
      <c r="AP19" s="3">
        <v>4.7113132685653998</v>
      </c>
      <c r="AQ19" s="3">
        <v>5.6324286405252</v>
      </c>
      <c r="AR19" s="3">
        <v>4.6796266592807001</v>
      </c>
      <c r="AS19" s="3">
        <v>4.7554742298696997</v>
      </c>
      <c r="AT19" s="3">
        <v>4.2804143466728002</v>
      </c>
      <c r="AU19" s="3">
        <v>3.6768189542523002</v>
      </c>
      <c r="AV19" s="3">
        <v>3.7096462436120001</v>
      </c>
      <c r="AW19" s="3">
        <v>7.52</v>
      </c>
    </row>
    <row r="20" spans="1:49">
      <c r="A20">
        <v>5</v>
      </c>
      <c r="B20" t="s">
        <v>404</v>
      </c>
      <c r="C20">
        <v>101010102</v>
      </c>
      <c r="D20" t="s">
        <v>406</v>
      </c>
      <c r="E20" s="3">
        <v>-2.7504537370137001</v>
      </c>
      <c r="F20" s="3">
        <v>-2.6853759082211002</v>
      </c>
      <c r="G20" s="3">
        <v>-9.1868510514799995E-2</v>
      </c>
      <c r="H20" s="3">
        <v>-0.37638790117839999</v>
      </c>
      <c r="I20" s="3">
        <v>-2.1198096900087</v>
      </c>
      <c r="J20" s="3">
        <v>-1.3799256687427</v>
      </c>
      <c r="K20" s="3">
        <v>-1.7133474228909</v>
      </c>
      <c r="L20" s="3">
        <v>-1.9551824800155</v>
      </c>
      <c r="M20" s="3">
        <v>-1.4151429975976</v>
      </c>
      <c r="N20" s="3">
        <v>0.98363642530060003</v>
      </c>
      <c r="O20" s="3">
        <v>1.2208805366057001</v>
      </c>
      <c r="P20" s="3">
        <v>2.5930551054575002</v>
      </c>
      <c r="Q20" s="3">
        <v>0.45089837379039999</v>
      </c>
      <c r="R20" s="3">
        <v>-1.0251752422610001</v>
      </c>
      <c r="S20" s="3">
        <v>-0.93000153233479999</v>
      </c>
      <c r="T20" s="3">
        <v>-0.75377083326320005</v>
      </c>
      <c r="U20" s="3">
        <v>5.7861893112002001</v>
      </c>
      <c r="V20" s="3">
        <v>9.0164033253397005</v>
      </c>
      <c r="W20" s="3">
        <v>12.495584179020801</v>
      </c>
      <c r="X20" s="3">
        <v>12.391365164099099</v>
      </c>
      <c r="Y20" s="3">
        <v>19.2645655496503</v>
      </c>
      <c r="Z20" s="3">
        <v>22.6479992973557</v>
      </c>
      <c r="AA20" s="3">
        <v>23.419146828948701</v>
      </c>
      <c r="AB20" s="3">
        <v>30.654681314979399</v>
      </c>
      <c r="AC20" s="3">
        <v>1.7223211798186999</v>
      </c>
      <c r="AD20" s="3">
        <v>2.5891373583481001</v>
      </c>
      <c r="AE20" s="3">
        <v>5.8065956020548004</v>
      </c>
      <c r="AF20" s="3">
        <v>6.4201659049232997</v>
      </c>
      <c r="AG20" s="3">
        <v>6.3389148491398997</v>
      </c>
      <c r="AH20" s="3">
        <v>6.8466704761055999</v>
      </c>
      <c r="AI20" s="3">
        <v>8.2407488848187995</v>
      </c>
      <c r="AJ20" s="3">
        <v>6.5831246346657997</v>
      </c>
      <c r="AK20" s="3">
        <v>6.1111459758956999</v>
      </c>
      <c r="AL20" s="3">
        <v>5.5622759250594997</v>
      </c>
      <c r="AM20" s="3">
        <v>6.8742702236774997</v>
      </c>
      <c r="AN20" s="3">
        <v>7.1656876340427003</v>
      </c>
      <c r="AO20" s="3">
        <v>2.5393317403290001</v>
      </c>
      <c r="AP20" s="3">
        <v>5.5230513629131002</v>
      </c>
      <c r="AQ20" s="3">
        <v>5.0459354386386996</v>
      </c>
      <c r="AR20" s="3">
        <v>5.0345993011920998</v>
      </c>
      <c r="AS20" s="3">
        <v>7.7252495119260001</v>
      </c>
      <c r="AT20" s="3">
        <v>4.6812020410180999</v>
      </c>
      <c r="AU20" s="3">
        <v>5.0193973142613997</v>
      </c>
      <c r="AV20" s="3">
        <v>5.6806521109889001</v>
      </c>
      <c r="AW20" s="3">
        <v>7.22</v>
      </c>
    </row>
    <row r="21" spans="1:49">
      <c r="A21">
        <v>4</v>
      </c>
      <c r="B21" t="s">
        <v>402</v>
      </c>
      <c r="C21">
        <v>1010102</v>
      </c>
      <c r="D21" t="s">
        <v>407</v>
      </c>
      <c r="E21" s="3">
        <v>-0.42278279881649999</v>
      </c>
      <c r="F21" s="3">
        <v>-0.64281805268430003</v>
      </c>
      <c r="G21" s="3">
        <v>-1.2136965113497</v>
      </c>
      <c r="H21" s="3">
        <v>1.1442117189240999</v>
      </c>
      <c r="I21" s="3">
        <v>2.0178445586525999</v>
      </c>
      <c r="J21" s="3">
        <v>2.9343227610881</v>
      </c>
      <c r="K21" s="3">
        <v>8.6773419665679992</v>
      </c>
      <c r="L21" s="3">
        <v>7.7339267520553001</v>
      </c>
      <c r="M21" s="3">
        <v>9.1701624549694003</v>
      </c>
      <c r="N21" s="3">
        <v>9.6430821558160993</v>
      </c>
      <c r="O21" s="3">
        <v>15.8784116084591</v>
      </c>
      <c r="P21" s="3">
        <v>18.195120706934102</v>
      </c>
      <c r="Q21" s="3">
        <v>-8.9479354416899998E-2</v>
      </c>
      <c r="R21" s="3">
        <v>-0.31923018033939998</v>
      </c>
      <c r="S21" s="3">
        <v>1.6931165837927</v>
      </c>
      <c r="T21" s="3">
        <v>7.1860465874559996</v>
      </c>
      <c r="U21" s="3">
        <v>12.2956322713527</v>
      </c>
      <c r="V21" s="3">
        <v>14.8169571720627</v>
      </c>
      <c r="W21" s="3">
        <v>17.471994300275899</v>
      </c>
      <c r="X21" s="3">
        <v>18.2287335029175</v>
      </c>
      <c r="Y21" s="3">
        <v>21.3287740443761</v>
      </c>
      <c r="Z21" s="3">
        <v>22.4317666898644</v>
      </c>
      <c r="AA21" s="3">
        <v>22.847616008764401</v>
      </c>
      <c r="AB21" s="3">
        <v>21.161925410006599</v>
      </c>
      <c r="AC21" s="3">
        <v>0.19927131366959999</v>
      </c>
      <c r="AD21" s="3">
        <v>0.76476793818470001</v>
      </c>
      <c r="AE21" s="3">
        <v>0.47880969724919997</v>
      </c>
      <c r="AF21" s="3">
        <v>0.72664386098080003</v>
      </c>
      <c r="AG21" s="3">
        <v>0.98159007825379996</v>
      </c>
      <c r="AH21" s="3">
        <v>0.55454895079349997</v>
      </c>
      <c r="AI21" s="3">
        <v>0.1984624172776</v>
      </c>
      <c r="AJ21" s="3">
        <v>0.61483046213530002</v>
      </c>
      <c r="AK21" s="3">
        <v>-2.2465095570899998E-2</v>
      </c>
      <c r="AL21" s="3">
        <v>-0.28030426766389999</v>
      </c>
      <c r="AM21" s="3">
        <v>-0.26066208731180002</v>
      </c>
      <c r="AN21" s="3">
        <v>-0.28679576866149997</v>
      </c>
      <c r="AO21" s="3">
        <v>9.4810535904100005E-2</v>
      </c>
      <c r="AP21" s="3">
        <v>-0.50988876944020001</v>
      </c>
      <c r="AQ21" s="3">
        <v>-0.76369823630580003</v>
      </c>
      <c r="AR21" s="3">
        <v>1.2333953576173999</v>
      </c>
      <c r="AS21" s="3">
        <v>2.0617933721800998</v>
      </c>
      <c r="AT21" s="3">
        <v>2.6334489334727</v>
      </c>
      <c r="AU21" s="3">
        <v>3.3585969991207998</v>
      </c>
      <c r="AV21" s="3">
        <v>3.2700849726192001</v>
      </c>
      <c r="AW21" s="3">
        <v>3.73</v>
      </c>
    </row>
    <row r="22" spans="1:49">
      <c r="A22">
        <v>5</v>
      </c>
      <c r="B22" t="s">
        <v>404</v>
      </c>
      <c r="C22">
        <v>101010201</v>
      </c>
      <c r="D22" t="s">
        <v>408</v>
      </c>
      <c r="E22" s="3">
        <v>-0.48036956510910001</v>
      </c>
      <c r="F22" s="3">
        <v>-0.94903662357910001</v>
      </c>
      <c r="G22" s="3">
        <v>-1.8541282126833001</v>
      </c>
      <c r="H22" s="3">
        <v>0.85867905105690001</v>
      </c>
      <c r="I22" s="3">
        <v>1.6578205522241001</v>
      </c>
      <c r="J22" s="3">
        <v>2.8072345243178001</v>
      </c>
      <c r="K22" s="3">
        <v>10.343347911599301</v>
      </c>
      <c r="L22" s="3">
        <v>8.3593603654696</v>
      </c>
      <c r="M22" s="3">
        <v>8.3353232550051999</v>
      </c>
      <c r="N22" s="3">
        <v>8.7631122880522998</v>
      </c>
      <c r="O22" s="3">
        <v>14.340597932823499</v>
      </c>
      <c r="P22" s="3">
        <v>16.768257320936101</v>
      </c>
      <c r="Q22" s="3">
        <v>-0.3987753580033</v>
      </c>
      <c r="R22" s="3">
        <v>-0.16850572667499999</v>
      </c>
      <c r="S22" s="3">
        <v>3.6362196937503</v>
      </c>
      <c r="T22" s="3">
        <v>7.7653441323652004</v>
      </c>
      <c r="U22" s="3">
        <v>11.978940063853599</v>
      </c>
      <c r="V22" s="3">
        <v>13.799532704709399</v>
      </c>
      <c r="W22" s="3">
        <v>13.6213050563981</v>
      </c>
      <c r="X22" s="3">
        <v>14.5603532893062</v>
      </c>
      <c r="Y22" s="3">
        <v>18.692713898020799</v>
      </c>
      <c r="Z22" s="3">
        <v>20.166007758407599</v>
      </c>
      <c r="AA22" s="3">
        <v>21.512773689773798</v>
      </c>
      <c r="AB22" s="3">
        <v>20.046934316457499</v>
      </c>
      <c r="AC22" s="3">
        <v>0.43965181300599998</v>
      </c>
      <c r="AD22" s="3">
        <v>0.36946972144939999</v>
      </c>
      <c r="AE22" s="3">
        <v>-0.47487243324720002</v>
      </c>
      <c r="AF22" s="3">
        <v>-0.32024165809119998</v>
      </c>
      <c r="AG22" s="3">
        <v>-0.1964592326105</v>
      </c>
      <c r="AH22" s="3">
        <v>0.34103977841549998</v>
      </c>
      <c r="AI22" s="3">
        <v>0.26156169900539999</v>
      </c>
      <c r="AJ22" s="3">
        <v>0.37181413926559997</v>
      </c>
      <c r="AK22" s="3">
        <v>2.5712791366299999E-2</v>
      </c>
      <c r="AL22" s="3">
        <v>0.26912050440539997</v>
      </c>
      <c r="AM22" s="3">
        <v>-0.2218578308086</v>
      </c>
      <c r="AN22" s="3">
        <v>-0.40769445768849999</v>
      </c>
      <c r="AO22" s="3">
        <v>5.7270809162600002E-2</v>
      </c>
      <c r="AP22" s="3">
        <v>-0.60890103540389995</v>
      </c>
      <c r="AQ22" s="3">
        <v>-0.13035560556369999</v>
      </c>
      <c r="AR22" s="3">
        <v>1.9873036386714</v>
      </c>
      <c r="AS22" s="3">
        <v>2.6991640295132999</v>
      </c>
      <c r="AT22" s="3">
        <v>3.9765390356571002</v>
      </c>
      <c r="AU22" s="3">
        <v>4.0709444418035998</v>
      </c>
      <c r="AV22" s="3">
        <v>3.5268345856823</v>
      </c>
      <c r="AW22" s="3">
        <v>4.0199999999999996</v>
      </c>
    </row>
    <row r="23" spans="1:49">
      <c r="A23">
        <v>5</v>
      </c>
      <c r="B23" t="s">
        <v>404</v>
      </c>
      <c r="C23">
        <v>101010202</v>
      </c>
      <c r="D23" t="s">
        <v>409</v>
      </c>
      <c r="E23" s="3">
        <v>-0.26347597191069999</v>
      </c>
      <c r="F23" s="3">
        <v>0.2042986029212</v>
      </c>
      <c r="G23" s="3">
        <v>0.55798036439389997</v>
      </c>
      <c r="H23" s="3">
        <v>1.9341033246587001</v>
      </c>
      <c r="I23" s="3">
        <v>3.0138074467695999</v>
      </c>
      <c r="J23" s="3">
        <v>3.2858970035813999</v>
      </c>
      <c r="K23" s="3">
        <v>4.0685379340429</v>
      </c>
      <c r="L23" s="3">
        <v>6.0037402733232001</v>
      </c>
      <c r="M23" s="3">
        <v>11.479644172474799</v>
      </c>
      <c r="N23" s="3">
        <v>12.077412409646</v>
      </c>
      <c r="O23" s="3">
        <v>20.132587225706501</v>
      </c>
      <c r="P23" s="3">
        <v>22.142365761408598</v>
      </c>
      <c r="Q23" s="3">
        <v>0.7285040170089</v>
      </c>
      <c r="R23" s="3">
        <v>-0.71784540761439997</v>
      </c>
      <c r="S23" s="3">
        <v>-3.4457342726091</v>
      </c>
      <c r="T23" s="3">
        <v>5.6540004137287001</v>
      </c>
      <c r="U23" s="3">
        <v>13.1331761018281</v>
      </c>
      <c r="V23" s="3">
        <v>17.507700946075001</v>
      </c>
      <c r="W23" s="3">
        <v>27.655765618037002</v>
      </c>
      <c r="X23" s="3">
        <v>27.9303590655134</v>
      </c>
      <c r="Y23" s="3">
        <v>28.300262006700699</v>
      </c>
      <c r="Z23" s="3">
        <v>28.423933119761301</v>
      </c>
      <c r="AA23" s="3">
        <v>26.377822696692402</v>
      </c>
      <c r="AB23" s="3">
        <v>24.110699927736601</v>
      </c>
      <c r="AC23" s="3">
        <v>-0.4156382512056</v>
      </c>
      <c r="AD23" s="3">
        <v>1.7759674952193001</v>
      </c>
      <c r="AE23" s="3">
        <v>2.9183930474455999</v>
      </c>
      <c r="AF23" s="3">
        <v>3.4046477788692999</v>
      </c>
      <c r="AG23" s="3">
        <v>3.9951198410470998</v>
      </c>
      <c r="AH23" s="3">
        <v>1.1007198450478</v>
      </c>
      <c r="AI23" s="3">
        <v>3.70501896705E-2</v>
      </c>
      <c r="AJ23" s="3">
        <v>1.2364826417668999</v>
      </c>
      <c r="AK23" s="3">
        <v>-0.1457073867507</v>
      </c>
      <c r="AL23" s="3">
        <v>-1.6857699708203999</v>
      </c>
      <c r="AM23" s="3">
        <v>-0.35992599826810001</v>
      </c>
      <c r="AN23" s="3">
        <v>2.2471249540200001E-2</v>
      </c>
      <c r="AO23" s="3">
        <v>0.19042670255499999</v>
      </c>
      <c r="AP23" s="3">
        <v>-0.25769797998499999</v>
      </c>
      <c r="AQ23" s="3">
        <v>-2.3768638020855999</v>
      </c>
      <c r="AR23" s="3">
        <v>-0.68685889295699998</v>
      </c>
      <c r="AS23" s="3">
        <v>0.43836815628460002</v>
      </c>
      <c r="AT23" s="3">
        <v>-0.78749038028340002</v>
      </c>
      <c r="AU23" s="3">
        <v>1.5442009524492999</v>
      </c>
      <c r="AV23" s="3">
        <v>2.6161267283503</v>
      </c>
      <c r="AW23" s="3">
        <v>3</v>
      </c>
    </row>
    <row r="24" spans="1:49">
      <c r="A24">
        <v>4</v>
      </c>
      <c r="B24" t="s">
        <v>402</v>
      </c>
      <c r="C24">
        <v>1010103</v>
      </c>
      <c r="D24" t="s">
        <v>410</v>
      </c>
      <c r="E24" s="3">
        <v>-0.1247585277816</v>
      </c>
      <c r="F24" s="3">
        <v>8.6592531062000006E-3</v>
      </c>
      <c r="G24" s="3">
        <v>-0.50051027040639995</v>
      </c>
      <c r="H24" s="3">
        <v>-0.66254903602549997</v>
      </c>
      <c r="I24" s="3">
        <v>-0.67296405719359997</v>
      </c>
      <c r="J24" s="3">
        <v>-0.82604599979019999</v>
      </c>
      <c r="K24" s="3">
        <v>-5.8759052354400002E-2</v>
      </c>
      <c r="L24" s="3">
        <v>1.0991025088738999</v>
      </c>
      <c r="M24" s="3">
        <v>2.8757354968872</v>
      </c>
      <c r="N24" s="3">
        <v>3.9259278447320001</v>
      </c>
      <c r="O24" s="3">
        <v>4.6776539415015002</v>
      </c>
      <c r="P24" s="3">
        <v>6.1953432827192998</v>
      </c>
      <c r="Q24" s="3">
        <v>0.7944517805486</v>
      </c>
      <c r="R24" s="3">
        <v>1.2551522050163999</v>
      </c>
      <c r="S24" s="3">
        <v>2.8483081350265</v>
      </c>
      <c r="T24" s="3">
        <v>6.5332905938038</v>
      </c>
      <c r="U24" s="3">
        <v>9.1534080614747992</v>
      </c>
      <c r="V24" s="3">
        <v>10.2772464881986</v>
      </c>
      <c r="W24" s="3">
        <v>11.9214254750033</v>
      </c>
      <c r="X24" s="3">
        <v>17.3001677576998</v>
      </c>
      <c r="Y24" s="3">
        <v>18.376383218611998</v>
      </c>
      <c r="Z24" s="3">
        <v>19.257110150644198</v>
      </c>
      <c r="AA24" s="3">
        <v>19.697567218080199</v>
      </c>
      <c r="AB24" s="3">
        <v>20.820426259985901</v>
      </c>
      <c r="AC24" s="3">
        <v>5.9280391140700002E-2</v>
      </c>
      <c r="AD24" s="3">
        <v>-1.7306924117231</v>
      </c>
      <c r="AE24" s="3">
        <v>-2.3888634295773001</v>
      </c>
      <c r="AF24" s="3">
        <v>-2.3609959989435998</v>
      </c>
      <c r="AG24" s="3">
        <v>-1.7002060244943</v>
      </c>
      <c r="AH24" s="3">
        <v>-1.5630316014179</v>
      </c>
      <c r="AI24" s="3">
        <v>-1.4668840272868</v>
      </c>
      <c r="AJ24" s="3">
        <v>-1.3262249954306</v>
      </c>
      <c r="AK24" s="3">
        <v>-1.3669647271165</v>
      </c>
      <c r="AL24" s="3">
        <v>-1.1488615514047</v>
      </c>
      <c r="AM24" s="3">
        <v>-1.4333657027739</v>
      </c>
      <c r="AN24" s="3">
        <v>-1.6555620427097999</v>
      </c>
      <c r="AO24" s="3">
        <v>-0.32423939499139998</v>
      </c>
      <c r="AP24" s="3">
        <v>-0.60803809195089997</v>
      </c>
      <c r="AQ24" s="3">
        <v>-0.35015119622719998</v>
      </c>
      <c r="AR24" s="3">
        <v>-0.40026588487019998</v>
      </c>
      <c r="AS24" s="3">
        <v>-8.5275331072200006E-2</v>
      </c>
      <c r="AT24" s="3">
        <v>0.18548929148689999</v>
      </c>
      <c r="AU24" s="3">
        <v>-0.24209708054039999</v>
      </c>
      <c r="AV24" s="3">
        <v>-0.2041804146533</v>
      </c>
      <c r="AW24" s="3">
        <v>-0.23</v>
      </c>
    </row>
    <row r="25" spans="1:49">
      <c r="A25">
        <v>5</v>
      </c>
      <c r="B25" t="s">
        <v>404</v>
      </c>
      <c r="C25">
        <v>101010301</v>
      </c>
      <c r="D25" t="s">
        <v>411</v>
      </c>
      <c r="E25" s="3">
        <v>0.32134955026579998</v>
      </c>
      <c r="F25" s="3">
        <v>1.3312120825463001</v>
      </c>
      <c r="G25" s="3">
        <v>1.1303765965798001</v>
      </c>
      <c r="H25" s="3">
        <v>1.0050410148680999</v>
      </c>
      <c r="I25" s="3">
        <v>0.99384682740889996</v>
      </c>
      <c r="J25" s="3">
        <v>0.71973969395220005</v>
      </c>
      <c r="K25" s="3">
        <v>1.0735715783705999</v>
      </c>
      <c r="L25" s="3">
        <v>2.7805076287057</v>
      </c>
      <c r="M25" s="3">
        <v>5.3050560301507996</v>
      </c>
      <c r="N25" s="3">
        <v>6.1987646847936997</v>
      </c>
      <c r="O25" s="3">
        <v>7.0723367758890996</v>
      </c>
      <c r="P25" s="3">
        <v>7.3506480229058004</v>
      </c>
      <c r="Q25" s="3">
        <v>0.78531033974940001</v>
      </c>
      <c r="R25" s="3">
        <v>1.5387827410188</v>
      </c>
      <c r="S25" s="3">
        <v>3.8899402739959998</v>
      </c>
      <c r="T25" s="3">
        <v>8.0887111983196007</v>
      </c>
      <c r="U25" s="3">
        <v>10.198078277185299</v>
      </c>
      <c r="V25" s="3">
        <v>12.2462057835767</v>
      </c>
      <c r="W25" s="3">
        <v>15.0587941141466</v>
      </c>
      <c r="X25" s="3">
        <v>16.255110965270902</v>
      </c>
      <c r="Y25" s="3">
        <v>17.8782787169995</v>
      </c>
      <c r="Z25" s="3">
        <v>18.185935624987099</v>
      </c>
      <c r="AA25" s="3">
        <v>18.541258899721999</v>
      </c>
      <c r="AB25" s="3">
        <v>19.2558358887546</v>
      </c>
      <c r="AC25" s="3">
        <v>0.2888917420346</v>
      </c>
      <c r="AD25" s="3">
        <v>-0.800445719183</v>
      </c>
      <c r="AE25" s="3">
        <v>-1.3983037310383</v>
      </c>
      <c r="AF25" s="3">
        <v>-1.4015957040014</v>
      </c>
      <c r="AG25" s="3">
        <v>-1.3508031505155</v>
      </c>
      <c r="AH25" s="3">
        <v>-1.2356650747579001</v>
      </c>
      <c r="AI25" s="3">
        <v>-1.1382502491555999</v>
      </c>
      <c r="AJ25" s="3">
        <v>-1.2397280436872999</v>
      </c>
      <c r="AK25" s="3">
        <v>-1.135241590995</v>
      </c>
      <c r="AL25" s="3">
        <v>-0.97449800357049998</v>
      </c>
      <c r="AM25" s="3">
        <v>-1.4769989343145</v>
      </c>
      <c r="AN25" s="3">
        <v>-1.8372796280654999</v>
      </c>
      <c r="AO25" s="3">
        <v>-0.2279068625258</v>
      </c>
      <c r="AP25" s="3">
        <v>0.50886490980499999</v>
      </c>
      <c r="AQ25" s="3">
        <v>0.50478008037400002</v>
      </c>
      <c r="AR25" s="3">
        <v>0.53203064457159999</v>
      </c>
      <c r="AS25" s="3">
        <v>0.34412464901509998</v>
      </c>
      <c r="AT25" s="3">
        <v>0.49172553321020002</v>
      </c>
      <c r="AU25" s="3">
        <v>0.4631583629437</v>
      </c>
      <c r="AV25" s="3">
        <v>0.46468478357240001</v>
      </c>
      <c r="AW25" s="3">
        <v>0.4</v>
      </c>
    </row>
    <row r="26" spans="1:49">
      <c r="A26">
        <v>5</v>
      </c>
      <c r="B26" t="s">
        <v>404</v>
      </c>
      <c r="C26">
        <v>101010302</v>
      </c>
      <c r="D26" t="s">
        <v>412</v>
      </c>
      <c r="E26" s="3">
        <v>-0.86076318727089995</v>
      </c>
      <c r="F26" s="3">
        <v>-2.7802091832784002</v>
      </c>
      <c r="G26" s="3">
        <v>-1.9550622887936999</v>
      </c>
      <c r="H26" s="3">
        <v>-0.17543015530030001</v>
      </c>
      <c r="I26" s="3">
        <v>-0.97554314433089995</v>
      </c>
      <c r="J26" s="3">
        <v>-1.2697890836415999</v>
      </c>
      <c r="K26" s="3">
        <v>-1.7119834870074</v>
      </c>
      <c r="L26" s="3">
        <v>-1.2214788457321</v>
      </c>
      <c r="M26" s="3">
        <v>-0.45130402301919997</v>
      </c>
      <c r="N26" s="3">
        <v>4.1233894472495001</v>
      </c>
      <c r="O26" s="3">
        <v>2.6697449273257998</v>
      </c>
      <c r="P26" s="3">
        <v>2.2679452276090002</v>
      </c>
      <c r="Q26" s="3">
        <v>1.0200987719931001</v>
      </c>
      <c r="R26" s="3">
        <v>2.0729148505983002</v>
      </c>
      <c r="S26" s="3">
        <v>6.9529040456392002</v>
      </c>
      <c r="T26" s="3">
        <v>8.2438827610297007</v>
      </c>
      <c r="U26" s="3">
        <v>14.022914703453001</v>
      </c>
      <c r="V26" s="3">
        <v>15.5613340169366</v>
      </c>
      <c r="W26" s="3">
        <v>17.759628467061098</v>
      </c>
      <c r="X26" s="3">
        <v>20.979909213970899</v>
      </c>
      <c r="Y26" s="3">
        <v>22.711224368018499</v>
      </c>
      <c r="Z26" s="3">
        <v>23.783813732092899</v>
      </c>
      <c r="AA26" s="3">
        <v>28.387948521959899</v>
      </c>
      <c r="AB26" s="3">
        <v>29.9220103613692</v>
      </c>
      <c r="AC26" s="3">
        <v>-5.9668489017699999E-2</v>
      </c>
      <c r="AD26" s="3">
        <v>-5.9085621207346</v>
      </c>
      <c r="AE26" s="3">
        <v>-8.3638745166012001</v>
      </c>
      <c r="AF26" s="3">
        <v>-8.5849330942244002</v>
      </c>
      <c r="AG26" s="3">
        <v>-8.3350747989746008</v>
      </c>
      <c r="AH26" s="3">
        <v>-9.6805060929114006</v>
      </c>
      <c r="AI26" s="3">
        <v>-9.4135032510202006</v>
      </c>
      <c r="AJ26" s="3">
        <v>-9.4878964998971007</v>
      </c>
      <c r="AK26" s="3">
        <v>-9.2853835021946995</v>
      </c>
      <c r="AL26" s="3">
        <v>-9.0731527767866993</v>
      </c>
      <c r="AM26" s="3">
        <v>-9.3520880563378999</v>
      </c>
      <c r="AN26" s="3">
        <v>-9.2770860565166995</v>
      </c>
      <c r="AO26" s="3">
        <v>-2.5773265537811998</v>
      </c>
      <c r="AP26" s="3">
        <v>-3.6722169738589998</v>
      </c>
      <c r="AQ26" s="3">
        <v>-4.8761364953867004</v>
      </c>
      <c r="AR26" s="3">
        <v>-5.1558113302521997</v>
      </c>
      <c r="AS26" s="3">
        <v>-6.1655906377117002</v>
      </c>
      <c r="AT26" s="3">
        <v>-6.1104609288673997</v>
      </c>
      <c r="AU26" s="3">
        <v>-7.9903220223045999</v>
      </c>
      <c r="AV26" s="3">
        <v>-8.0647130675818008</v>
      </c>
      <c r="AW26" s="3">
        <v>-7.46</v>
      </c>
    </row>
    <row r="27" spans="1:49">
      <c r="A27">
        <v>5</v>
      </c>
      <c r="B27" t="s">
        <v>404</v>
      </c>
      <c r="C27">
        <v>101010303</v>
      </c>
      <c r="D27" t="s">
        <v>413</v>
      </c>
      <c r="E27" s="3">
        <v>0.56065410663399995</v>
      </c>
      <c r="F27" s="3">
        <v>0.88289121981950003</v>
      </c>
      <c r="G27" s="3">
        <v>1.1769607324019999</v>
      </c>
      <c r="H27" s="3">
        <v>0.48535638336569997</v>
      </c>
      <c r="I27" s="3">
        <v>0.94876558227759999</v>
      </c>
      <c r="J27" s="3">
        <v>0.9720643554674</v>
      </c>
      <c r="K27" s="3">
        <v>2.3938259876354002</v>
      </c>
      <c r="L27" s="3">
        <v>3.5012130429983999</v>
      </c>
      <c r="M27" s="3">
        <v>6.0515167573842001</v>
      </c>
      <c r="N27" s="3">
        <v>6.7630602142346996</v>
      </c>
      <c r="O27" s="3">
        <v>7.7844331364877997</v>
      </c>
      <c r="P27" s="3">
        <v>8.2443657688773992</v>
      </c>
      <c r="Q27" s="3">
        <v>0.63965859696589999</v>
      </c>
      <c r="R27" s="3">
        <v>1.5419431560718</v>
      </c>
      <c r="S27" s="3">
        <v>3.0318083634685999</v>
      </c>
      <c r="T27" s="3">
        <v>4.9502660240993999</v>
      </c>
      <c r="U27" s="3">
        <v>5.1605609866608004</v>
      </c>
      <c r="V27" s="3">
        <v>5.8031573599171997</v>
      </c>
      <c r="W27" s="3">
        <v>7.3379065156009</v>
      </c>
      <c r="X27" s="3">
        <v>8.7088306039168</v>
      </c>
      <c r="Y27" s="3">
        <v>9.3510549969759005</v>
      </c>
      <c r="Z27" s="3">
        <v>9.9632691502705999</v>
      </c>
      <c r="AA27" s="3">
        <v>9.9834451940982003</v>
      </c>
      <c r="AB27" s="3">
        <v>10.3488191551388</v>
      </c>
      <c r="AC27" s="3">
        <v>0.49976227943090001</v>
      </c>
      <c r="AD27" s="3">
        <v>1.4100663437194001</v>
      </c>
      <c r="AE27" s="3">
        <v>2.1748936665727001</v>
      </c>
      <c r="AF27" s="3">
        <v>1.9443819252507</v>
      </c>
      <c r="AG27" s="3">
        <v>3.839716559527</v>
      </c>
      <c r="AH27" s="3">
        <v>3.0832075309612001</v>
      </c>
      <c r="AI27" s="3">
        <v>3.2490294318265001</v>
      </c>
      <c r="AJ27" s="3">
        <v>3.657886879411</v>
      </c>
      <c r="AK27" s="3">
        <v>4.0602222344617998</v>
      </c>
      <c r="AL27" s="3">
        <v>4.3442877676979004</v>
      </c>
      <c r="AM27" s="3">
        <v>3.7911886748620001</v>
      </c>
      <c r="AN27" s="3">
        <v>4.2776745685339002</v>
      </c>
      <c r="AO27" s="3">
        <v>-0.1230197290896</v>
      </c>
      <c r="AP27" s="3">
        <v>0.36391233402040002</v>
      </c>
      <c r="AQ27" s="3">
        <v>0.79463816248219998</v>
      </c>
      <c r="AR27" s="3">
        <v>0.57174800541570003</v>
      </c>
      <c r="AS27" s="3">
        <v>0.78323859302429999</v>
      </c>
      <c r="AT27" s="3">
        <v>0.8039450980135</v>
      </c>
      <c r="AU27" s="3">
        <v>0.73590005162960004</v>
      </c>
      <c r="AV27" s="3">
        <v>0.77568406807559998</v>
      </c>
      <c r="AW27" s="3">
        <v>0.6</v>
      </c>
    </row>
    <row r="28" spans="1:49">
      <c r="A28">
        <v>5</v>
      </c>
      <c r="B28" t="s">
        <v>404</v>
      </c>
      <c r="C28">
        <v>101010304</v>
      </c>
      <c r="D28" t="s">
        <v>414</v>
      </c>
      <c r="E28" s="3">
        <v>-4.0550996369099999E-2</v>
      </c>
      <c r="F28" s="3">
        <v>5.9296992526E-3</v>
      </c>
      <c r="G28" s="3">
        <v>-2.4692212510534999</v>
      </c>
      <c r="H28" s="3">
        <v>-4.1391384914213996</v>
      </c>
      <c r="I28" s="3">
        <v>-3.933490678119</v>
      </c>
      <c r="J28" s="3">
        <v>-4.2132477045201</v>
      </c>
      <c r="K28" s="3">
        <v>-2.8097559370515999</v>
      </c>
      <c r="L28" s="3">
        <v>-2.3651287622948001</v>
      </c>
      <c r="M28" s="3">
        <v>-1.0386546435838999</v>
      </c>
      <c r="N28" s="3">
        <v>-0.56227585367190003</v>
      </c>
      <c r="O28" s="3">
        <v>0.1311784602644</v>
      </c>
      <c r="P28" s="3">
        <v>4.5836596280109996</v>
      </c>
      <c r="Q28" s="3">
        <v>1.2205682866342999</v>
      </c>
      <c r="R28" s="3">
        <v>0.80931066370409999</v>
      </c>
      <c r="S28" s="3">
        <v>0.7908321873884</v>
      </c>
      <c r="T28" s="3">
        <v>9.2948949110973</v>
      </c>
      <c r="U28" s="3">
        <v>12.966120706951701</v>
      </c>
      <c r="V28" s="3">
        <v>10.875039089828499</v>
      </c>
      <c r="W28" s="3">
        <v>11.1532763462125</v>
      </c>
      <c r="X28" s="3">
        <v>23.794572732439701</v>
      </c>
      <c r="Y28" s="3">
        <v>24.109595307185899</v>
      </c>
      <c r="Z28" s="3">
        <v>27.257353480298502</v>
      </c>
      <c r="AA28" s="3">
        <v>25.335917276210001</v>
      </c>
      <c r="AB28" s="3">
        <v>27.303377116326299</v>
      </c>
      <c r="AC28" s="3">
        <v>-0.44357665561039999</v>
      </c>
      <c r="AD28" s="3">
        <v>-2.3460475699332002</v>
      </c>
      <c r="AE28" s="3">
        <v>-3.2662211969251</v>
      </c>
      <c r="AF28" s="3">
        <v>-3.2178774052859</v>
      </c>
      <c r="AG28" s="3">
        <v>-2.2845162872920999</v>
      </c>
      <c r="AH28" s="3">
        <v>-1.4465971544727001</v>
      </c>
      <c r="AI28" s="3">
        <v>-1.2340541443491</v>
      </c>
      <c r="AJ28" s="3">
        <v>-1.0175697725985999</v>
      </c>
      <c r="AK28" s="3">
        <v>-0.85231180810730001</v>
      </c>
      <c r="AL28" s="3">
        <v>-0.91886512869339998</v>
      </c>
      <c r="AM28" s="3">
        <v>-1.3001330860594</v>
      </c>
      <c r="AN28" s="3">
        <v>-1.8242767803677999</v>
      </c>
      <c r="AO28" s="3">
        <v>0.98098258904430002</v>
      </c>
      <c r="AP28" s="3">
        <v>-1.4932381716539</v>
      </c>
      <c r="AQ28" s="3">
        <v>-0.29964609832240002</v>
      </c>
      <c r="AR28" s="3">
        <v>-0.57073759172859995</v>
      </c>
      <c r="AS28" s="3">
        <v>1.8713126721661</v>
      </c>
      <c r="AT28" s="3">
        <v>2.2670384142668998</v>
      </c>
      <c r="AU28" s="3">
        <v>1.3101863538939</v>
      </c>
      <c r="AV28" s="3">
        <v>1.5987951120102</v>
      </c>
      <c r="AW28" s="3">
        <v>1.57</v>
      </c>
    </row>
    <row r="29" spans="1:49">
      <c r="A29">
        <v>5</v>
      </c>
      <c r="B29" t="s">
        <v>404</v>
      </c>
      <c r="C29">
        <v>101010305</v>
      </c>
      <c r="D29" t="s">
        <v>415</v>
      </c>
      <c r="E29" s="3">
        <v>-0.82654407452230005</v>
      </c>
      <c r="F29" s="3">
        <v>-1.6972735781906001</v>
      </c>
      <c r="G29" s="3">
        <v>-1.9746683232711</v>
      </c>
      <c r="H29" s="3">
        <v>-2.0378768139300001</v>
      </c>
      <c r="I29" s="3">
        <v>-1.9629047096250001</v>
      </c>
      <c r="J29" s="3">
        <v>-2.3611261742132998</v>
      </c>
      <c r="K29" s="3">
        <v>-2.2682923465181002</v>
      </c>
      <c r="L29" s="3">
        <v>-1.6487780707955999</v>
      </c>
      <c r="M29" s="3">
        <v>-0.2069764363088</v>
      </c>
      <c r="N29" s="3">
        <v>-1.3556593780738</v>
      </c>
      <c r="O29" s="3">
        <v>1.8237793598299998E-2</v>
      </c>
      <c r="P29" s="3">
        <v>5.0881825088796999</v>
      </c>
      <c r="Q29" s="3">
        <v>0.93776973036889999</v>
      </c>
      <c r="R29" s="3">
        <v>1.5862097384992999</v>
      </c>
      <c r="S29" s="3">
        <v>0.43248674276549998</v>
      </c>
      <c r="T29" s="3">
        <v>1.6103553175728</v>
      </c>
      <c r="U29" s="3">
        <v>3.0991607712145002</v>
      </c>
      <c r="V29" s="3">
        <v>9.7466558406987005</v>
      </c>
      <c r="W29" s="3">
        <v>7.6694680173318002</v>
      </c>
      <c r="X29" s="3">
        <v>34.976878045550102</v>
      </c>
      <c r="Y29" s="3">
        <v>34.3869714420902</v>
      </c>
      <c r="Z29" s="3">
        <v>34.173530834431901</v>
      </c>
      <c r="AA29" s="3">
        <v>35.161586717232097</v>
      </c>
      <c r="AB29" s="3">
        <v>35.518678508869797</v>
      </c>
      <c r="AC29" s="3">
        <v>0.1461541039733</v>
      </c>
      <c r="AD29" s="3">
        <v>-5.1276482039921998</v>
      </c>
      <c r="AE29" s="3">
        <v>-7.8416314068409996</v>
      </c>
      <c r="AF29" s="3">
        <v>-7.4859570266538</v>
      </c>
      <c r="AG29" s="3">
        <v>-4.2234717995422999</v>
      </c>
      <c r="AH29" s="3">
        <v>-0.97967630759650004</v>
      </c>
      <c r="AI29" s="3">
        <v>-1.1373522470246</v>
      </c>
      <c r="AJ29" s="3">
        <v>-1.6067586122354001</v>
      </c>
      <c r="AK29" s="3">
        <v>-2.7401523581845999</v>
      </c>
      <c r="AL29" s="3">
        <v>-0.91733136790089997</v>
      </c>
      <c r="AM29" s="3">
        <v>0.26325779361239998</v>
      </c>
      <c r="AN29" s="3">
        <v>-1.5443973234519</v>
      </c>
      <c r="AO29" s="3">
        <v>-0.50303465646699996</v>
      </c>
      <c r="AP29" s="3">
        <v>-1.0934555841708999</v>
      </c>
      <c r="AQ29" s="3">
        <v>-0.2843528680988</v>
      </c>
      <c r="AR29" s="3">
        <v>-0.61143221139610004</v>
      </c>
      <c r="AS29" s="3">
        <v>-0.27248744290639998</v>
      </c>
      <c r="AT29" s="3">
        <v>-0.75926659663149998</v>
      </c>
      <c r="AU29" s="3">
        <v>-1.4727067384539001</v>
      </c>
      <c r="AV29" s="3">
        <v>-1.5994849396994999</v>
      </c>
      <c r="AW29" s="3">
        <v>-1.07</v>
      </c>
    </row>
    <row r="30" spans="1:49">
      <c r="A30">
        <v>5</v>
      </c>
      <c r="B30" t="s">
        <v>404</v>
      </c>
      <c r="C30">
        <v>101010306</v>
      </c>
      <c r="D30" t="s">
        <v>416</v>
      </c>
      <c r="E30" s="3">
        <v>-0.1113820965906</v>
      </c>
      <c r="F30" s="3">
        <v>0.61006860085860004</v>
      </c>
      <c r="G30" s="3">
        <v>1.3911836176770001</v>
      </c>
      <c r="H30" s="3">
        <v>1.3565593131572</v>
      </c>
      <c r="I30" s="3">
        <v>1.4560032221429999</v>
      </c>
      <c r="J30" s="3">
        <v>1.4503981557561001</v>
      </c>
      <c r="K30" s="3">
        <v>2.5365971075201998</v>
      </c>
      <c r="L30" s="3">
        <v>3.8273443510857001</v>
      </c>
      <c r="M30" s="3">
        <v>5.9908956514428002</v>
      </c>
      <c r="N30" s="3">
        <v>7.0141389346254002</v>
      </c>
      <c r="O30" s="3">
        <v>7.4392653018940003</v>
      </c>
      <c r="P30" s="3">
        <v>7.9917896886798001</v>
      </c>
      <c r="Q30" s="3">
        <v>0.1811430573566</v>
      </c>
      <c r="R30" s="3">
        <v>0.51466404121239995</v>
      </c>
      <c r="S30" s="3">
        <v>1.8251113581295</v>
      </c>
      <c r="T30" s="3">
        <v>3.1009820783990998</v>
      </c>
      <c r="U30" s="3">
        <v>3.9881577860416</v>
      </c>
      <c r="V30" s="3">
        <v>5.2073832593093003</v>
      </c>
      <c r="W30" s="3">
        <v>7.7514971707024003</v>
      </c>
      <c r="X30" s="3">
        <v>8.9112635090358001</v>
      </c>
      <c r="Y30" s="3">
        <v>8.7562400336110997</v>
      </c>
      <c r="Z30" s="3">
        <v>8.6383167299616002</v>
      </c>
      <c r="AA30" s="3">
        <v>8.8526775750666005</v>
      </c>
      <c r="AB30" s="3">
        <v>9.7822366537359997</v>
      </c>
      <c r="AC30" s="3">
        <v>0.30397783330810002</v>
      </c>
      <c r="AD30" s="3">
        <v>0.56816645831989998</v>
      </c>
      <c r="AE30" s="3">
        <v>1.5740905026017</v>
      </c>
      <c r="AF30" s="3">
        <v>1.5889355558609</v>
      </c>
      <c r="AG30" s="3">
        <v>2.0414438502530001</v>
      </c>
      <c r="AH30" s="3">
        <v>2.1267203430038002</v>
      </c>
      <c r="AI30" s="3">
        <v>2.1376970857724999</v>
      </c>
      <c r="AJ30" s="3">
        <v>2.2718784673328001</v>
      </c>
      <c r="AK30" s="3">
        <v>2.0556084038911</v>
      </c>
      <c r="AL30" s="3">
        <v>2.3566798238518998</v>
      </c>
      <c r="AM30" s="3">
        <v>2.3136363693778002</v>
      </c>
      <c r="AN30" s="3">
        <v>2.4663777009704999</v>
      </c>
      <c r="AO30" s="3">
        <v>-8.4599118934400003E-2</v>
      </c>
      <c r="AP30" s="3">
        <v>0.72780461876760005</v>
      </c>
      <c r="AQ30" s="3">
        <v>0.7259018916769</v>
      </c>
      <c r="AR30" s="3">
        <v>0.55613204553039997</v>
      </c>
      <c r="AS30" s="3">
        <v>0.89726440280990005</v>
      </c>
      <c r="AT30" s="3">
        <v>1.0482238467434</v>
      </c>
      <c r="AU30" s="3">
        <v>1.2485496322084999</v>
      </c>
      <c r="AV30" s="3">
        <v>1.3558638132467999</v>
      </c>
      <c r="AW30" s="3">
        <v>1.1000000000000001</v>
      </c>
    </row>
    <row r="31" spans="1:49">
      <c r="A31">
        <v>5</v>
      </c>
      <c r="B31" t="s">
        <v>404</v>
      </c>
      <c r="C31">
        <v>101010307</v>
      </c>
      <c r="D31" t="s">
        <v>417</v>
      </c>
      <c r="E31" s="3">
        <v>-0.1592888221381</v>
      </c>
      <c r="F31" s="3">
        <v>-0.28988490855830001</v>
      </c>
      <c r="G31" s="3">
        <v>-0.95540865205759995</v>
      </c>
      <c r="H31" s="3">
        <v>-0.14418616590700001</v>
      </c>
      <c r="I31" s="3">
        <v>3.1788150841300003E-2</v>
      </c>
      <c r="J31" s="3">
        <v>4.9432001460999998E-2</v>
      </c>
      <c r="K31" s="3">
        <v>1.1401531079742</v>
      </c>
      <c r="L31" s="3">
        <v>3.2255173138902</v>
      </c>
      <c r="M31" s="3">
        <v>3.2913602180693999</v>
      </c>
      <c r="N31" s="3">
        <v>3.5954455444178999</v>
      </c>
      <c r="O31" s="3">
        <v>4.1859692580866001</v>
      </c>
      <c r="P31" s="3">
        <v>4.5964333810226004</v>
      </c>
      <c r="Q31" s="3">
        <v>1.0555982163398001</v>
      </c>
      <c r="R31" s="3">
        <v>2.1836924126183002</v>
      </c>
      <c r="S31" s="3">
        <v>4.3696276083400996</v>
      </c>
      <c r="T31" s="3">
        <v>5.2803603437069002</v>
      </c>
      <c r="U31" s="3">
        <v>8.3490266628928005</v>
      </c>
      <c r="V31" s="3">
        <v>8.4420370848821999</v>
      </c>
      <c r="W31" s="3">
        <v>8.8592074738362001</v>
      </c>
      <c r="X31" s="3">
        <v>10.810254208021201</v>
      </c>
      <c r="Y31" s="3">
        <v>12.679751626885</v>
      </c>
      <c r="Z31" s="3">
        <v>11.874681274039601</v>
      </c>
      <c r="AA31" s="3">
        <v>12.4843396486636</v>
      </c>
      <c r="AB31" s="3">
        <v>14.802689572307701</v>
      </c>
      <c r="AC31" s="3">
        <v>5.8449219690799997E-2</v>
      </c>
      <c r="AD31" s="3">
        <v>-0.2758802221212</v>
      </c>
      <c r="AE31" s="3">
        <v>0.1734991773788</v>
      </c>
      <c r="AF31" s="3">
        <v>0.31079467458080001</v>
      </c>
      <c r="AG31" s="3">
        <v>0.45257770183290003</v>
      </c>
      <c r="AH31" s="3">
        <v>-5.3143024590800003E-2</v>
      </c>
      <c r="AI31" s="3">
        <v>9.9679143938200002E-2</v>
      </c>
      <c r="AJ31" s="3">
        <v>0.53308866505950003</v>
      </c>
      <c r="AK31" s="3">
        <v>-0.27687687615020001</v>
      </c>
      <c r="AL31" s="3">
        <v>-0.4529289298543</v>
      </c>
      <c r="AM31" s="3">
        <v>-1.3772324107592999</v>
      </c>
      <c r="AN31" s="3">
        <v>-0.54928967436419995</v>
      </c>
      <c r="AO31" s="3">
        <v>-0.80118215298200002</v>
      </c>
      <c r="AP31" s="3">
        <v>9.6710162127499999E-2</v>
      </c>
      <c r="AQ31" s="3">
        <v>0.2480234742919</v>
      </c>
      <c r="AR31" s="3">
        <v>0.24947573449230001</v>
      </c>
      <c r="AS31" s="3">
        <v>-0.7742112332394</v>
      </c>
      <c r="AT31" s="3">
        <v>0.13228607942359999</v>
      </c>
      <c r="AU31" s="3">
        <v>0.44687458100400002</v>
      </c>
      <c r="AV31" s="3">
        <v>-0.1966345458557</v>
      </c>
      <c r="AW31" s="3">
        <v>-1.26</v>
      </c>
    </row>
    <row r="32" spans="1:49">
      <c r="A32">
        <v>5</v>
      </c>
      <c r="B32" t="s">
        <v>404</v>
      </c>
      <c r="C32">
        <v>101010308</v>
      </c>
      <c r="D32" t="s">
        <v>418</v>
      </c>
      <c r="E32" s="3">
        <v>-1.073087529823</v>
      </c>
      <c r="F32" s="3">
        <v>-1.4635737543958001</v>
      </c>
      <c r="G32" s="3">
        <v>-3.0757664592394001</v>
      </c>
      <c r="H32" s="3">
        <v>-3.0778771823675002</v>
      </c>
      <c r="I32" s="3">
        <v>-3.2430271907193</v>
      </c>
      <c r="J32" s="3">
        <v>-2.5675153729159002</v>
      </c>
      <c r="K32" s="3">
        <v>-0.46621095949000002</v>
      </c>
      <c r="L32" s="3">
        <v>0.72250654521610003</v>
      </c>
      <c r="M32" s="3">
        <v>2.5365755469123998</v>
      </c>
      <c r="N32" s="3">
        <v>3.3820716913945001</v>
      </c>
      <c r="O32" s="3">
        <v>7.2827264081476999</v>
      </c>
      <c r="P32" s="3">
        <v>9.4456877794559002</v>
      </c>
      <c r="Q32" s="3">
        <v>0.22026768581190001</v>
      </c>
      <c r="R32" s="3">
        <v>-2.63523982572E-2</v>
      </c>
      <c r="S32" s="3">
        <v>0.19167928102660001</v>
      </c>
      <c r="T32" s="3">
        <v>2.5882788088033002</v>
      </c>
      <c r="U32" s="3">
        <v>5.5703160675532004</v>
      </c>
      <c r="V32" s="3">
        <v>6.5484776128297</v>
      </c>
      <c r="W32" s="3">
        <v>8.7457368799939008</v>
      </c>
      <c r="X32" s="3">
        <v>9.8603024731787006</v>
      </c>
      <c r="Y32" s="3">
        <v>13.028649228517301</v>
      </c>
      <c r="Z32" s="3">
        <v>14.609923247369</v>
      </c>
      <c r="AA32" s="3">
        <v>15.6610895755725</v>
      </c>
      <c r="AB32" s="3">
        <v>16.299209948609199</v>
      </c>
      <c r="AC32" s="3">
        <v>-0.14465686404850001</v>
      </c>
      <c r="AD32" s="3">
        <v>-0.97518734742140001</v>
      </c>
      <c r="AE32" s="3">
        <v>-0.73388394185829997</v>
      </c>
      <c r="AF32" s="3">
        <v>-0.44702405266239997</v>
      </c>
      <c r="AG32" s="3">
        <v>4.16345239624E-2</v>
      </c>
      <c r="AH32" s="3">
        <v>-1.4296089168629</v>
      </c>
      <c r="AI32" s="3">
        <v>-1.6497229587243001</v>
      </c>
      <c r="AJ32" s="3">
        <v>1.7725307744000001E-3</v>
      </c>
      <c r="AK32" s="3">
        <v>0.1150990051864</v>
      </c>
      <c r="AL32" s="3">
        <v>-0.14463227626440001</v>
      </c>
      <c r="AM32" s="3">
        <v>-0.41149347828779997</v>
      </c>
      <c r="AN32" s="3">
        <v>7.5239594330700002E-2</v>
      </c>
      <c r="AO32" s="3">
        <v>-1.1196146950357999</v>
      </c>
      <c r="AP32" s="3">
        <v>-1.6405292515758001</v>
      </c>
      <c r="AQ32" s="3">
        <v>-0.84324118450200003</v>
      </c>
      <c r="AR32" s="3">
        <v>0.35644402969189998</v>
      </c>
      <c r="AS32" s="3">
        <v>-7.9370635724300004E-2</v>
      </c>
      <c r="AT32" s="3">
        <v>1.392108215435</v>
      </c>
      <c r="AU32" s="3">
        <v>1.1895173247384001</v>
      </c>
      <c r="AV32" s="3">
        <v>1.4717495208724001</v>
      </c>
      <c r="AW32" s="3">
        <v>1.54</v>
      </c>
    </row>
    <row r="33" spans="1:49">
      <c r="A33">
        <v>4</v>
      </c>
      <c r="B33" t="s">
        <v>402</v>
      </c>
      <c r="C33">
        <v>1010104</v>
      </c>
      <c r="D33" t="s">
        <v>419</v>
      </c>
      <c r="E33" s="3">
        <v>-1.4878249838708</v>
      </c>
      <c r="F33" s="3">
        <v>-1.9194626110832</v>
      </c>
      <c r="G33" s="3">
        <v>-2.4708030235852001</v>
      </c>
      <c r="H33" s="3">
        <v>-1.5940412690343</v>
      </c>
      <c r="I33" s="3">
        <v>-2.7104569884905998</v>
      </c>
      <c r="J33" s="3">
        <v>-2.1567857492705</v>
      </c>
      <c r="K33" s="3">
        <v>1.1030788169382999</v>
      </c>
      <c r="L33" s="3">
        <v>0.18871830420999999</v>
      </c>
      <c r="M33" s="3">
        <v>0.7458707018481</v>
      </c>
      <c r="N33" s="3">
        <v>1.4216909734168</v>
      </c>
      <c r="O33" s="3">
        <v>3.2241181147838001</v>
      </c>
      <c r="P33" s="3">
        <v>3.0146167229823999</v>
      </c>
      <c r="Q33" s="3">
        <v>-7.4130773363599994E-2</v>
      </c>
      <c r="R33" s="3">
        <v>0.26738183753759998</v>
      </c>
      <c r="S33" s="3">
        <v>2.2643678710341</v>
      </c>
      <c r="T33" s="3">
        <v>5.4126049203162001</v>
      </c>
      <c r="U33" s="3">
        <v>4.4183663546543004</v>
      </c>
      <c r="V33" s="3">
        <v>3.4706141907350001</v>
      </c>
      <c r="W33" s="3">
        <v>4.4738131517428004</v>
      </c>
      <c r="X33" s="3">
        <v>7.5966881461001003</v>
      </c>
      <c r="Y33" s="3">
        <v>8.0082806670840991</v>
      </c>
      <c r="Z33" s="3">
        <v>8.2175101382558999</v>
      </c>
      <c r="AA33" s="3">
        <v>6.7896393864992</v>
      </c>
      <c r="AB33" s="3">
        <v>8.5754696550073</v>
      </c>
      <c r="AC33" s="3">
        <v>-0.35759055394970002</v>
      </c>
      <c r="AD33" s="3">
        <v>-2.8487381152520999</v>
      </c>
      <c r="AE33" s="3">
        <v>-2.9757046437999</v>
      </c>
      <c r="AF33" s="3">
        <v>-1.1520905586279999</v>
      </c>
      <c r="AG33" s="3">
        <v>1.9296251895159</v>
      </c>
      <c r="AH33" s="3">
        <v>2.4163823604079</v>
      </c>
      <c r="AI33" s="3">
        <v>2.3874540899327998</v>
      </c>
      <c r="AJ33" s="3">
        <v>5.3049335700437998</v>
      </c>
      <c r="AK33" s="3">
        <v>4.2485549221658996</v>
      </c>
      <c r="AL33" s="3">
        <v>1.7393104806741</v>
      </c>
      <c r="AM33" s="3">
        <v>1.3559164069766001</v>
      </c>
      <c r="AN33" s="3">
        <v>3.9545923633163</v>
      </c>
      <c r="AO33" s="3">
        <v>-1.3960223734949</v>
      </c>
      <c r="AP33" s="3">
        <v>-2.1561322282673001</v>
      </c>
      <c r="AQ33" s="3">
        <v>-5.7160198345355004</v>
      </c>
      <c r="AR33" s="3">
        <v>-2.5549520657590001</v>
      </c>
      <c r="AS33" s="3">
        <v>-2.8370807103412998</v>
      </c>
      <c r="AT33" s="3">
        <v>-3.0920795137028998</v>
      </c>
      <c r="AU33" s="3">
        <v>-1.7966447898685001</v>
      </c>
      <c r="AV33" s="3">
        <v>-1.0836715897917999</v>
      </c>
      <c r="AW33" s="3">
        <v>-1.59</v>
      </c>
    </row>
    <row r="34" spans="1:49">
      <c r="A34">
        <v>5</v>
      </c>
      <c r="B34" t="s">
        <v>404</v>
      </c>
      <c r="C34">
        <v>101010401</v>
      </c>
      <c r="D34" t="s">
        <v>419</v>
      </c>
      <c r="E34" s="3">
        <v>-1.4878249838708</v>
      </c>
      <c r="F34" s="3">
        <v>-1.9194626110832</v>
      </c>
      <c r="G34" s="3">
        <v>-2.4708030235852001</v>
      </c>
      <c r="H34" s="3">
        <v>-1.5940412690343</v>
      </c>
      <c r="I34" s="3">
        <v>-2.7104569884905998</v>
      </c>
      <c r="J34" s="3">
        <v>-2.1567857492705</v>
      </c>
      <c r="K34" s="3">
        <v>1.1030788169382999</v>
      </c>
      <c r="L34" s="3">
        <v>0.18871830420999999</v>
      </c>
      <c r="M34" s="3">
        <v>0.7458707018481</v>
      </c>
      <c r="N34" s="3">
        <v>1.4216909734168</v>
      </c>
      <c r="O34" s="3">
        <v>3.2241181147838001</v>
      </c>
      <c r="P34" s="3">
        <v>3.0146167229823999</v>
      </c>
      <c r="Q34" s="3">
        <v>-7.4130773363599994E-2</v>
      </c>
      <c r="R34" s="3">
        <v>0.26738183753759998</v>
      </c>
      <c r="S34" s="3">
        <v>2.2643678710341</v>
      </c>
      <c r="T34" s="3">
        <v>5.4126049203162001</v>
      </c>
      <c r="U34" s="3">
        <v>4.4183663546543004</v>
      </c>
      <c r="V34" s="3">
        <v>3.4706141907350001</v>
      </c>
      <c r="W34" s="3">
        <v>4.4738131517428004</v>
      </c>
      <c r="X34" s="3">
        <v>7.5966881461001003</v>
      </c>
      <c r="Y34" s="3">
        <v>8.0082806670840991</v>
      </c>
      <c r="Z34" s="3">
        <v>8.2175101382558999</v>
      </c>
      <c r="AA34" s="3">
        <v>6.7896393864992</v>
      </c>
      <c r="AB34" s="3">
        <v>8.5754696550073</v>
      </c>
      <c r="AC34" s="3">
        <v>-0.35759055394970002</v>
      </c>
      <c r="AD34" s="3">
        <v>-2.8487381152520999</v>
      </c>
      <c r="AE34" s="3">
        <v>-2.9757046437999</v>
      </c>
      <c r="AF34" s="3">
        <v>-1.1520905586279999</v>
      </c>
      <c r="AG34" s="3">
        <v>1.9296251895159</v>
      </c>
      <c r="AH34" s="3">
        <v>2.4163823604079</v>
      </c>
      <c r="AI34" s="3">
        <v>2.3874540899327998</v>
      </c>
      <c r="AJ34" s="3">
        <v>5.3049335700437998</v>
      </c>
      <c r="AK34" s="3">
        <v>4.2485549221658996</v>
      </c>
      <c r="AL34" s="3">
        <v>1.7393104806741</v>
      </c>
      <c r="AM34" s="3">
        <v>1.3559164069766001</v>
      </c>
      <c r="AN34" s="3">
        <v>3.9545923633163</v>
      </c>
      <c r="AO34" s="3">
        <v>-1.3960223734949</v>
      </c>
      <c r="AP34" s="3">
        <v>-2.1561322282673001</v>
      </c>
      <c r="AQ34" s="3">
        <v>-5.7160198345355004</v>
      </c>
      <c r="AR34" s="3">
        <v>-2.5549520657590001</v>
      </c>
      <c r="AS34" s="3">
        <v>-2.8370807103412998</v>
      </c>
      <c r="AT34" s="3">
        <v>-3.0920795137028998</v>
      </c>
      <c r="AU34" s="3">
        <v>-1.7966447898685001</v>
      </c>
      <c r="AV34" s="3">
        <v>-1.0836715897917999</v>
      </c>
      <c r="AW34" s="3">
        <v>-1.59</v>
      </c>
    </row>
    <row r="35" spans="1:49">
      <c r="A35">
        <v>4</v>
      </c>
      <c r="B35" t="s">
        <v>402</v>
      </c>
      <c r="C35">
        <v>1010105</v>
      </c>
      <c r="D35" t="s">
        <v>420</v>
      </c>
      <c r="E35" s="3">
        <v>-1.0530468252748</v>
      </c>
      <c r="F35" s="3">
        <v>0.31877175579209999</v>
      </c>
      <c r="G35" s="3">
        <v>2.1079514867228002</v>
      </c>
      <c r="H35" s="3">
        <v>4.4516422501642996</v>
      </c>
      <c r="I35" s="3">
        <v>4.3457805254124002</v>
      </c>
      <c r="J35" s="3">
        <v>4.1946586604381002</v>
      </c>
      <c r="K35" s="3">
        <v>1.2814806638795</v>
      </c>
      <c r="L35" s="3">
        <v>4.2808129614102004</v>
      </c>
      <c r="M35" s="3">
        <v>5.8746812393425998</v>
      </c>
      <c r="N35" s="3">
        <v>8.5010900557249993</v>
      </c>
      <c r="O35" s="3">
        <v>16.4792105160356</v>
      </c>
      <c r="P35" s="3">
        <v>17.101861320665499</v>
      </c>
      <c r="Q35" s="3">
        <v>-3.4229939836700002E-2</v>
      </c>
      <c r="R35" s="3">
        <v>0.3882423957992</v>
      </c>
      <c r="S35" s="3">
        <v>1.7873895686479</v>
      </c>
      <c r="T35" s="3">
        <v>4.9567998283707997</v>
      </c>
      <c r="U35" s="3">
        <v>10.1291723709046</v>
      </c>
      <c r="V35" s="3">
        <v>11.9151957084082</v>
      </c>
      <c r="W35" s="3">
        <v>16.086916655311001</v>
      </c>
      <c r="X35" s="3">
        <v>16.5835351307521</v>
      </c>
      <c r="Y35" s="3">
        <v>15.6675510999364</v>
      </c>
      <c r="Z35" s="3">
        <v>15.1372994342334</v>
      </c>
      <c r="AA35" s="3">
        <v>16.587157167778201</v>
      </c>
      <c r="AB35" s="3">
        <v>15.919148622185199</v>
      </c>
      <c r="AC35" s="3">
        <v>-0.2160278306135</v>
      </c>
      <c r="AD35" s="3">
        <v>-1.4100399029556001</v>
      </c>
      <c r="AE35" s="3">
        <v>-1.877865142111</v>
      </c>
      <c r="AF35" s="3">
        <v>-1.4521794253153</v>
      </c>
      <c r="AG35" s="3">
        <v>-1.1171579330265999</v>
      </c>
      <c r="AH35" s="3">
        <v>-0.66949138477600001</v>
      </c>
      <c r="AI35" s="3">
        <v>1.2927378585077001</v>
      </c>
      <c r="AJ35" s="3">
        <v>0.81702816147070001</v>
      </c>
      <c r="AK35" s="3">
        <v>-0.36724146521689999</v>
      </c>
      <c r="AL35" s="3">
        <v>-2.0968387986124002</v>
      </c>
      <c r="AM35" s="3">
        <v>-3.8839886017072001</v>
      </c>
      <c r="AN35" s="3">
        <v>-3.2303086164455999</v>
      </c>
      <c r="AO35" s="3">
        <v>-2.1210508172855</v>
      </c>
      <c r="AP35" s="3">
        <v>-3.5748629938332002</v>
      </c>
      <c r="AQ35" s="3">
        <v>-3.8559818378678998</v>
      </c>
      <c r="AR35" s="3">
        <v>-2.8902821429875001</v>
      </c>
      <c r="AS35" s="3">
        <v>-3.0643813714524</v>
      </c>
      <c r="AT35" s="3">
        <v>-2.9076480361943</v>
      </c>
      <c r="AU35" s="3">
        <v>-2.9502513758079001</v>
      </c>
      <c r="AV35" s="3">
        <v>-1.8360910987840999</v>
      </c>
      <c r="AW35" s="3">
        <v>-2.5099999999999998</v>
      </c>
    </row>
    <row r="36" spans="1:49">
      <c r="A36">
        <v>5</v>
      </c>
      <c r="B36" t="s">
        <v>404</v>
      </c>
      <c r="C36">
        <v>101010501</v>
      </c>
      <c r="D36" t="s">
        <v>420</v>
      </c>
      <c r="E36" s="3">
        <v>-1.0530468252748</v>
      </c>
      <c r="F36" s="3">
        <v>0.31877175579209999</v>
      </c>
      <c r="G36" s="3">
        <v>2.1079514867228002</v>
      </c>
      <c r="H36" s="3">
        <v>4.4516422501642996</v>
      </c>
      <c r="I36" s="3">
        <v>4.3457805254124002</v>
      </c>
      <c r="J36" s="3">
        <v>4.1946586604381002</v>
      </c>
      <c r="K36" s="3">
        <v>1.2814806638795</v>
      </c>
      <c r="L36" s="3">
        <v>4.2808129614102004</v>
      </c>
      <c r="M36" s="3">
        <v>5.8746812393425998</v>
      </c>
      <c r="N36" s="3">
        <v>8.5010900557249993</v>
      </c>
      <c r="O36" s="3">
        <v>16.4792105160356</v>
      </c>
      <c r="P36" s="3">
        <v>17.101861320665499</v>
      </c>
      <c r="Q36" s="3">
        <v>-3.4229939836700002E-2</v>
      </c>
      <c r="R36" s="3">
        <v>0.3882423957992</v>
      </c>
      <c r="S36" s="3">
        <v>1.7873895686479</v>
      </c>
      <c r="T36" s="3">
        <v>4.9567998283707997</v>
      </c>
      <c r="U36" s="3">
        <v>10.1291723709046</v>
      </c>
      <c r="V36" s="3">
        <v>11.9151957084082</v>
      </c>
      <c r="W36" s="3">
        <v>16.086916655311001</v>
      </c>
      <c r="X36" s="3">
        <v>16.5835351307521</v>
      </c>
      <c r="Y36" s="3">
        <v>15.6675510999364</v>
      </c>
      <c r="Z36" s="3">
        <v>15.1372994342334</v>
      </c>
      <c r="AA36" s="3">
        <v>16.587157167778201</v>
      </c>
      <c r="AB36" s="3">
        <v>15.919148622185199</v>
      </c>
      <c r="AC36" s="3">
        <v>-0.2160278306135</v>
      </c>
      <c r="AD36" s="3">
        <v>-1.4100399029556001</v>
      </c>
      <c r="AE36" s="3">
        <v>-1.877865142111</v>
      </c>
      <c r="AF36" s="3">
        <v>-1.4521794253153</v>
      </c>
      <c r="AG36" s="3">
        <v>-1.1171579330265999</v>
      </c>
      <c r="AH36" s="3">
        <v>-0.66949138477600001</v>
      </c>
      <c r="AI36" s="3">
        <v>1.2927378585077001</v>
      </c>
      <c r="AJ36" s="3">
        <v>0.81702816147070001</v>
      </c>
      <c r="AK36" s="3">
        <v>-0.36724146521689999</v>
      </c>
      <c r="AL36" s="3">
        <v>-2.0968387986124002</v>
      </c>
      <c r="AM36" s="3">
        <v>-3.8839886017072001</v>
      </c>
      <c r="AN36" s="3">
        <v>-3.2303086164455999</v>
      </c>
      <c r="AO36" s="3">
        <v>-2.1210508172855</v>
      </c>
      <c r="AP36" s="3">
        <v>-3.5748629938332002</v>
      </c>
      <c r="AQ36" s="3">
        <v>-3.8559818378678998</v>
      </c>
      <c r="AR36" s="3">
        <v>-2.8902821429875001</v>
      </c>
      <c r="AS36" s="3">
        <v>-3.0643813714524</v>
      </c>
      <c r="AT36" s="3">
        <v>-2.9076480361943</v>
      </c>
      <c r="AU36" s="3">
        <v>-2.9502513758079001</v>
      </c>
      <c r="AV36" s="3">
        <v>-1.8360910987840999</v>
      </c>
      <c r="AW36" s="3">
        <v>-2.5099999999999998</v>
      </c>
    </row>
    <row r="37" spans="1:49">
      <c r="A37">
        <v>4</v>
      </c>
      <c r="B37" t="s">
        <v>402</v>
      </c>
      <c r="C37">
        <v>1010106</v>
      </c>
      <c r="D37" t="s">
        <v>421</v>
      </c>
      <c r="E37" s="3">
        <v>0.26502606689840003</v>
      </c>
      <c r="F37" s="3">
        <v>-0.16446982018770001</v>
      </c>
      <c r="G37" s="3">
        <v>0.73252605071919996</v>
      </c>
      <c r="H37" s="3">
        <v>2.4593654137085998</v>
      </c>
      <c r="I37" s="3">
        <v>3.7192026574413002</v>
      </c>
      <c r="J37" s="3">
        <v>4.2260530472755002</v>
      </c>
      <c r="K37" s="3">
        <v>5.2545705197043997</v>
      </c>
      <c r="L37" s="3">
        <v>4.8094628559113</v>
      </c>
      <c r="M37" s="3">
        <v>6.0589411838762999</v>
      </c>
      <c r="N37" s="3">
        <v>8.0630400941778007</v>
      </c>
      <c r="O37" s="3">
        <v>10.196020724112399</v>
      </c>
      <c r="P37" s="3">
        <v>9.3792949906216005</v>
      </c>
      <c r="Q37" s="3">
        <v>-0.42709592341579999</v>
      </c>
      <c r="R37" s="3">
        <v>0.81378173003800003</v>
      </c>
      <c r="S37" s="3">
        <v>2.6824284633549</v>
      </c>
      <c r="T37" s="3">
        <v>4.5955500851356996</v>
      </c>
      <c r="U37" s="3">
        <v>8.0294697690868002</v>
      </c>
      <c r="V37" s="3">
        <v>10.440734351220801</v>
      </c>
      <c r="W37" s="3">
        <v>11.509293616211201</v>
      </c>
      <c r="X37" s="3">
        <v>11.7414600121662</v>
      </c>
      <c r="Y37" s="3">
        <v>11.893090238659401</v>
      </c>
      <c r="Z37" s="3">
        <v>12.808875256067701</v>
      </c>
      <c r="AA37" s="3">
        <v>12.1890608363368</v>
      </c>
      <c r="AB37" s="3">
        <v>12.2717041496702</v>
      </c>
      <c r="AC37" s="3">
        <v>0.12976145798390001</v>
      </c>
      <c r="AD37" s="3">
        <v>0.45820913598110002</v>
      </c>
      <c r="AE37" s="3">
        <v>0.54532418522439996</v>
      </c>
      <c r="AF37" s="3">
        <v>0.18836189779660001</v>
      </c>
      <c r="AG37" s="3">
        <v>-0.84340838640070004</v>
      </c>
      <c r="AH37" s="3">
        <v>-0.93258051521590002</v>
      </c>
      <c r="AI37" s="3">
        <v>-0.70150746523980001</v>
      </c>
      <c r="AJ37" s="3">
        <v>0.82117549189179995</v>
      </c>
      <c r="AK37" s="3">
        <v>0.41731307513690002</v>
      </c>
      <c r="AL37" s="3">
        <v>0.34309695963839998</v>
      </c>
      <c r="AM37" s="3">
        <v>0.1055030487335</v>
      </c>
      <c r="AN37" s="3">
        <v>-0.74193713044889997</v>
      </c>
      <c r="AO37" s="3">
        <v>-0.2655817147408</v>
      </c>
      <c r="AP37" s="3">
        <v>-1.1984202932403001</v>
      </c>
      <c r="AQ37" s="3">
        <v>-0.52000198166129996</v>
      </c>
      <c r="AR37" s="3">
        <v>0.41579871263340001</v>
      </c>
      <c r="AS37" s="3">
        <v>1.9443287086159999</v>
      </c>
      <c r="AT37" s="3">
        <v>1.8799342111281001</v>
      </c>
      <c r="AU37" s="3">
        <v>2.0081085348704</v>
      </c>
      <c r="AV37" s="3">
        <v>2.0243469086558998</v>
      </c>
      <c r="AW37" s="3">
        <v>1.07</v>
      </c>
    </row>
    <row r="38" spans="1:49">
      <c r="A38">
        <v>5</v>
      </c>
      <c r="B38" t="s">
        <v>404</v>
      </c>
      <c r="C38">
        <v>101010601</v>
      </c>
      <c r="D38" t="s">
        <v>422</v>
      </c>
      <c r="E38" s="3">
        <v>0.1005263142938</v>
      </c>
      <c r="F38" s="3">
        <v>0.20739836631030001</v>
      </c>
      <c r="G38" s="3">
        <v>1.5014657161117999</v>
      </c>
      <c r="H38" s="3">
        <v>3.4929440713202999</v>
      </c>
      <c r="I38" s="3">
        <v>5.0178339882936998</v>
      </c>
      <c r="J38" s="3">
        <v>5.1331922531425</v>
      </c>
      <c r="K38" s="3">
        <v>6.1503056680875998</v>
      </c>
      <c r="L38" s="3">
        <v>6.0798372248007997</v>
      </c>
      <c r="M38" s="3">
        <v>7.5022375864031003</v>
      </c>
      <c r="N38" s="3">
        <v>8.8267561157074006</v>
      </c>
      <c r="O38" s="3">
        <v>11.020620894267299</v>
      </c>
      <c r="P38" s="3">
        <v>10.4670164660404</v>
      </c>
      <c r="Q38" s="3">
        <v>-1.1393952049092999</v>
      </c>
      <c r="R38" s="3">
        <v>1.0321828967038</v>
      </c>
      <c r="S38" s="3">
        <v>2.5086979735893</v>
      </c>
      <c r="T38" s="3">
        <v>4.3418350581866996</v>
      </c>
      <c r="U38" s="3">
        <v>8.5547100222373995</v>
      </c>
      <c r="V38" s="3">
        <v>10.539109136660301</v>
      </c>
      <c r="W38" s="3">
        <v>11.600081183319601</v>
      </c>
      <c r="X38" s="3">
        <v>11.504413932896099</v>
      </c>
      <c r="Y38" s="3">
        <v>11.451182164216601</v>
      </c>
      <c r="Z38" s="3">
        <v>13.1983424848555</v>
      </c>
      <c r="AA38" s="3">
        <v>12.7804858574899</v>
      </c>
      <c r="AB38" s="3">
        <v>12.786986114005799</v>
      </c>
      <c r="AC38" s="3">
        <v>0.31088482909249998</v>
      </c>
      <c r="AD38" s="3">
        <v>9.5291742414299996E-2</v>
      </c>
      <c r="AE38" s="3">
        <v>0.74979659319019998</v>
      </c>
      <c r="AF38" s="3">
        <v>-5.00211986319E-2</v>
      </c>
      <c r="AG38" s="3">
        <v>-1.0453018999226</v>
      </c>
      <c r="AH38" s="3">
        <v>-0.8715390096933</v>
      </c>
      <c r="AI38" s="3">
        <v>-0.90541368874499994</v>
      </c>
      <c r="AJ38" s="3">
        <v>1.0556477269554001</v>
      </c>
      <c r="AK38" s="3">
        <v>0.71607646015899995</v>
      </c>
      <c r="AL38" s="3">
        <v>1.2679094103185</v>
      </c>
      <c r="AM38" s="3">
        <v>0.7343842475283</v>
      </c>
      <c r="AN38" s="3">
        <v>-0.2463847273834</v>
      </c>
      <c r="AO38" s="3">
        <v>-0.28379630748579998</v>
      </c>
      <c r="AP38" s="3">
        <v>-2.0499921496731002</v>
      </c>
      <c r="AQ38" s="3">
        <v>-1.2207317815322001</v>
      </c>
      <c r="AR38" s="3">
        <v>0.71332041964360005</v>
      </c>
      <c r="AS38" s="3">
        <v>1.7559392297623999</v>
      </c>
      <c r="AT38" s="3">
        <v>1.9743580901636999</v>
      </c>
      <c r="AU38" s="3">
        <v>1.8898049819308</v>
      </c>
      <c r="AV38" s="3">
        <v>1.1228470930697001</v>
      </c>
      <c r="AW38" s="3">
        <v>0.37</v>
      </c>
    </row>
    <row r="39" spans="1:49">
      <c r="A39">
        <v>5</v>
      </c>
      <c r="B39" t="s">
        <v>404</v>
      </c>
      <c r="C39">
        <v>101010602</v>
      </c>
      <c r="D39" t="s">
        <v>423</v>
      </c>
      <c r="E39" s="3">
        <v>0.65879045735639996</v>
      </c>
      <c r="F39" s="3">
        <v>-1.0546137107925</v>
      </c>
      <c r="G39" s="3">
        <v>-1.1080910556779</v>
      </c>
      <c r="H39" s="3">
        <v>-1.4720192261400001E-2</v>
      </c>
      <c r="I39" s="3">
        <v>0.61065832028610001</v>
      </c>
      <c r="J39" s="3">
        <v>2.0546265812605999</v>
      </c>
      <c r="K39" s="3">
        <v>3.110442038475</v>
      </c>
      <c r="L39" s="3">
        <v>1.7685574375224</v>
      </c>
      <c r="M39" s="3">
        <v>2.6041108926907999</v>
      </c>
      <c r="N39" s="3">
        <v>6.2349268664133</v>
      </c>
      <c r="O39" s="3">
        <v>8.2221686165479007</v>
      </c>
      <c r="P39" s="3">
        <v>6.7756072830439003</v>
      </c>
      <c r="Q39" s="3">
        <v>1.3368865685396001</v>
      </c>
      <c r="R39" s="3">
        <v>0.2729194208506</v>
      </c>
      <c r="S39" s="3">
        <v>3.1126655143074999</v>
      </c>
      <c r="T39" s="3">
        <v>5.2238658466589998</v>
      </c>
      <c r="U39" s="3">
        <v>6.7287319546594997</v>
      </c>
      <c r="V39" s="3">
        <v>10.197112879637499</v>
      </c>
      <c r="W39" s="3">
        <v>11.2844616066509</v>
      </c>
      <c r="X39" s="3">
        <v>12.328495749086199</v>
      </c>
      <c r="Y39" s="3">
        <v>12.9874590336642</v>
      </c>
      <c r="Z39" s="3">
        <v>11.844374251192701</v>
      </c>
      <c r="AA39" s="3">
        <v>10.7244189228549</v>
      </c>
      <c r="AB39" s="3">
        <v>10.995627664512901</v>
      </c>
      <c r="AC39" s="3">
        <v>-0.32602285848279999</v>
      </c>
      <c r="AD39" s="3">
        <v>1.3714654162075</v>
      </c>
      <c r="AE39" s="3">
        <v>3.07836478516E-2</v>
      </c>
      <c r="AF39" s="3">
        <v>0.78823631487409995</v>
      </c>
      <c r="AG39" s="3">
        <v>-0.33535745682489998</v>
      </c>
      <c r="AH39" s="3">
        <v>-1.0861872016442</v>
      </c>
      <c r="AI39" s="3">
        <v>-0.18839169152829999</v>
      </c>
      <c r="AJ39" s="3">
        <v>0.23114248436330001</v>
      </c>
      <c r="AK39" s="3">
        <v>-0.33450412213629999</v>
      </c>
      <c r="AL39" s="3">
        <v>-1.9841289975265</v>
      </c>
      <c r="AM39" s="3">
        <v>-1.4770325764431</v>
      </c>
      <c r="AN39" s="3">
        <v>-1.9889601508475001</v>
      </c>
      <c r="AO39" s="3">
        <v>-0.2189310327456</v>
      </c>
      <c r="AP39" s="3">
        <v>0.98260062920119995</v>
      </c>
      <c r="AQ39" s="3">
        <v>1.2746866790214999</v>
      </c>
      <c r="AR39" s="3">
        <v>-0.3462051781339</v>
      </c>
      <c r="AS39" s="3">
        <v>2.4268263297427999</v>
      </c>
      <c r="AT39" s="3">
        <v>1.6380985349029</v>
      </c>
      <c r="AU39" s="3">
        <v>2.3111041331997</v>
      </c>
      <c r="AV39" s="3">
        <v>4.3332418592320998</v>
      </c>
      <c r="AW39" s="3">
        <v>2.84</v>
      </c>
    </row>
    <row r="40" spans="1:49">
      <c r="A40">
        <v>3</v>
      </c>
      <c r="B40" t="s">
        <v>400</v>
      </c>
      <c r="C40">
        <v>10102</v>
      </c>
      <c r="D40" t="s">
        <v>424</v>
      </c>
      <c r="E40" s="3">
        <v>-1.3268913923556001</v>
      </c>
      <c r="F40" s="3">
        <v>-0.82588301404539999</v>
      </c>
      <c r="G40" s="3">
        <v>2.6628293450000002E-4</v>
      </c>
      <c r="H40" s="3">
        <v>1.8245893007553999</v>
      </c>
      <c r="I40" s="3">
        <v>2.8978807292451001</v>
      </c>
      <c r="J40" s="3">
        <v>3.3579712077383999</v>
      </c>
      <c r="K40" s="3">
        <v>4.4971062280418996</v>
      </c>
      <c r="L40" s="3">
        <v>4.7503136432032003</v>
      </c>
      <c r="M40" s="3">
        <v>6.3118842126496002</v>
      </c>
      <c r="N40" s="3">
        <v>8.2561098198055998</v>
      </c>
      <c r="O40" s="3">
        <v>10.1494922148808</v>
      </c>
      <c r="P40" s="3">
        <v>12.845522416521799</v>
      </c>
      <c r="Q40" s="3">
        <v>1.4711247270837999</v>
      </c>
      <c r="R40" s="3">
        <v>2.1683958527826999</v>
      </c>
      <c r="S40" s="3">
        <v>2.0901723290045999</v>
      </c>
      <c r="T40" s="3">
        <v>3.0833621950004</v>
      </c>
      <c r="U40" s="3">
        <v>3.9544590953526</v>
      </c>
      <c r="V40" s="3">
        <v>5.7727109273766999</v>
      </c>
      <c r="W40" s="3">
        <v>7.8265904912913999</v>
      </c>
      <c r="X40" s="3">
        <v>9.0788423310749007</v>
      </c>
      <c r="Y40" s="3">
        <v>10.330541863362299</v>
      </c>
      <c r="Z40" s="3">
        <v>12.1676305531503</v>
      </c>
      <c r="AA40" s="3">
        <v>11.9781894963249</v>
      </c>
      <c r="AB40" s="3">
        <v>11.5867760654258</v>
      </c>
      <c r="AC40" s="3">
        <v>-0.66097991494609998</v>
      </c>
      <c r="AD40" s="3">
        <v>-1.3424572051318</v>
      </c>
      <c r="AE40" s="3">
        <v>-2.9713885812020999</v>
      </c>
      <c r="AF40" s="3">
        <v>-3.8699175013448999</v>
      </c>
      <c r="AG40" s="3">
        <v>-3.5897464217075998</v>
      </c>
      <c r="AH40" s="3">
        <v>-3.4943935898385998</v>
      </c>
      <c r="AI40" s="3">
        <v>-5.2209999180600004</v>
      </c>
      <c r="AJ40" s="3">
        <v>-5.5933558196707001</v>
      </c>
      <c r="AK40" s="3">
        <v>-7.2602754607603002</v>
      </c>
      <c r="AL40" s="3">
        <v>-6.4246560607334997</v>
      </c>
      <c r="AM40" s="3">
        <v>-7.5708361104369999</v>
      </c>
      <c r="AN40" s="3">
        <v>-7.4376055948630002</v>
      </c>
      <c r="AO40" s="3">
        <v>0.98400809215859997</v>
      </c>
      <c r="AP40" s="3">
        <v>1.1949491829104999</v>
      </c>
      <c r="AQ40" s="3">
        <v>-0.198048494114</v>
      </c>
      <c r="AR40" s="3">
        <v>-0.36290698921050002</v>
      </c>
      <c r="AS40" s="3">
        <v>-1.2317360493625999</v>
      </c>
      <c r="AT40" s="3">
        <v>-0.81828798445899997</v>
      </c>
      <c r="AU40" s="3">
        <v>-0.88513852769229995</v>
      </c>
      <c r="AV40" s="3">
        <v>-0.62992896975540003</v>
      </c>
      <c r="AW40" s="3">
        <v>-0.56000000000000005</v>
      </c>
    </row>
    <row r="41" spans="1:49">
      <c r="A41">
        <v>4</v>
      </c>
      <c r="B41" t="s">
        <v>402</v>
      </c>
      <c r="C41">
        <v>1010201</v>
      </c>
      <c r="D41" t="s">
        <v>425</v>
      </c>
      <c r="E41" s="3">
        <v>-1.5216315946298</v>
      </c>
      <c r="F41" s="3">
        <v>-0.82455321404699999</v>
      </c>
      <c r="G41" s="3">
        <v>-0.16735672666519999</v>
      </c>
      <c r="H41" s="3">
        <v>2.2672097310489998</v>
      </c>
      <c r="I41" s="3">
        <v>3.6313412897003001</v>
      </c>
      <c r="J41" s="3">
        <v>4.2105846087911001</v>
      </c>
      <c r="K41" s="3">
        <v>5.559659423766</v>
      </c>
      <c r="L41" s="3">
        <v>5.8541347994636999</v>
      </c>
      <c r="M41" s="3">
        <v>7.5630017147109996</v>
      </c>
      <c r="N41" s="3">
        <v>9.6208033176753993</v>
      </c>
      <c r="O41" s="3">
        <v>11.8902041942365</v>
      </c>
      <c r="P41" s="3">
        <v>15.263567293731899</v>
      </c>
      <c r="Q41" s="3">
        <v>1.9185152751537999</v>
      </c>
      <c r="R41" s="3">
        <v>2.5804146974097999</v>
      </c>
      <c r="S41" s="3">
        <v>2.1832204631056</v>
      </c>
      <c r="T41" s="3">
        <v>3.1486301607635001</v>
      </c>
      <c r="U41" s="3">
        <v>3.8377306870864998</v>
      </c>
      <c r="V41" s="3">
        <v>6.0552704867070002</v>
      </c>
      <c r="W41" s="3">
        <v>8.2156266419263009</v>
      </c>
      <c r="X41" s="3">
        <v>9.3472377522230996</v>
      </c>
      <c r="Y41" s="3">
        <v>10.6315752575681</v>
      </c>
      <c r="Z41" s="3">
        <v>12.436564707372099</v>
      </c>
      <c r="AA41" s="3">
        <v>11.9857024643762</v>
      </c>
      <c r="AB41" s="3">
        <v>11.400529582344801</v>
      </c>
      <c r="AC41" s="3">
        <v>-0.89099129713710001</v>
      </c>
      <c r="AD41" s="3">
        <v>-1.8646450184293999</v>
      </c>
      <c r="AE41" s="3">
        <v>-3.9793444450134001</v>
      </c>
      <c r="AF41" s="3">
        <v>-4.9423525099086998</v>
      </c>
      <c r="AG41" s="3">
        <v>-4.3513656272977004</v>
      </c>
      <c r="AH41" s="3">
        <v>-4.4021898227663003</v>
      </c>
      <c r="AI41" s="3">
        <v>-6.4004562170117998</v>
      </c>
      <c r="AJ41" s="3">
        <v>-6.5555880599906997</v>
      </c>
      <c r="AK41" s="3">
        <v>-7.8815000939541999</v>
      </c>
      <c r="AL41" s="3">
        <v>-6.7480601708379</v>
      </c>
      <c r="AM41" s="3">
        <v>-8.1391183265509994</v>
      </c>
      <c r="AN41" s="3">
        <v>-7.8402997223812996</v>
      </c>
      <c r="AO41" s="3">
        <v>1.5724171109516001</v>
      </c>
      <c r="AP41" s="3">
        <v>2.0111954473210001</v>
      </c>
      <c r="AQ41" s="3">
        <v>-9.2195016428000005E-3</v>
      </c>
      <c r="AR41" s="3">
        <v>-0.34992162076290001</v>
      </c>
      <c r="AS41" s="3">
        <v>-1.4704502089575999</v>
      </c>
      <c r="AT41" s="3">
        <v>-1.1167024934214</v>
      </c>
      <c r="AU41" s="3">
        <v>-1.1901946514702999</v>
      </c>
      <c r="AV41" s="3">
        <v>-1.0062883902668001</v>
      </c>
      <c r="AW41" s="3">
        <v>-1.21</v>
      </c>
    </row>
    <row r="42" spans="1:49">
      <c r="A42">
        <v>5</v>
      </c>
      <c r="B42" t="s">
        <v>404</v>
      </c>
      <c r="C42">
        <v>101020101</v>
      </c>
      <c r="D42" t="s">
        <v>426</v>
      </c>
      <c r="E42" s="3">
        <v>0.19498639734029999</v>
      </c>
      <c r="F42" s="3">
        <v>-0.63560807932569996</v>
      </c>
      <c r="G42" s="3">
        <v>-0.62006460357269999</v>
      </c>
      <c r="H42" s="3">
        <v>1.6530503052492</v>
      </c>
      <c r="I42" s="3">
        <v>3.0323673807125</v>
      </c>
      <c r="J42" s="3">
        <v>3.873370245796</v>
      </c>
      <c r="K42" s="3">
        <v>6.7102477578041002</v>
      </c>
      <c r="L42" s="3">
        <v>7.5064877527776996</v>
      </c>
      <c r="M42" s="3">
        <v>9.1243433981970004</v>
      </c>
      <c r="N42" s="3">
        <v>11.544059500367201</v>
      </c>
      <c r="O42" s="3">
        <v>13.8627501961339</v>
      </c>
      <c r="P42" s="3">
        <v>17.925591530715099</v>
      </c>
      <c r="Q42" s="3">
        <v>1.7541250698901001</v>
      </c>
      <c r="R42" s="3">
        <v>1.512541562994</v>
      </c>
      <c r="S42" s="3">
        <v>-0.1170227912081</v>
      </c>
      <c r="T42" s="3">
        <v>2.2516358092896001</v>
      </c>
      <c r="U42" s="3">
        <v>4.0032190595846</v>
      </c>
      <c r="V42" s="3">
        <v>6.1207745528507003</v>
      </c>
      <c r="W42" s="3">
        <v>9.8338905673241008</v>
      </c>
      <c r="X42" s="3">
        <v>12.0227741779795</v>
      </c>
      <c r="Y42" s="3">
        <v>13.386382691325799</v>
      </c>
      <c r="Z42" s="3">
        <v>13.3378583478091</v>
      </c>
      <c r="AA42" s="3">
        <v>12.156091339402399</v>
      </c>
      <c r="AB42" s="3">
        <v>10.045578631624799</v>
      </c>
      <c r="AC42" s="3">
        <v>-1.7824188876611</v>
      </c>
      <c r="AD42" s="3">
        <v>-0.87548876120810004</v>
      </c>
      <c r="AE42" s="3">
        <v>-2.3348675422265002</v>
      </c>
      <c r="AF42" s="3">
        <v>-2.8420486176805002</v>
      </c>
      <c r="AG42" s="3">
        <v>-2.8837200387493001</v>
      </c>
      <c r="AH42" s="3">
        <v>-2.6763146585014002</v>
      </c>
      <c r="AI42" s="3">
        <v>-4.8423888211768</v>
      </c>
      <c r="AJ42" s="3">
        <v>-4.0509033178182996</v>
      </c>
      <c r="AK42" s="3">
        <v>-5.1218526346501001</v>
      </c>
      <c r="AL42" s="3">
        <v>-4.5991148864828997</v>
      </c>
      <c r="AM42" s="3">
        <v>-4.7199714592991002</v>
      </c>
      <c r="AN42" s="3">
        <v>-6.1154750438254997</v>
      </c>
      <c r="AO42" s="3">
        <v>1.3663087235964</v>
      </c>
      <c r="AP42" s="3">
        <v>2.4121470347008001</v>
      </c>
      <c r="AQ42" s="3">
        <v>-0.1606616638617</v>
      </c>
      <c r="AR42" s="3">
        <v>-0.49518792659470001</v>
      </c>
      <c r="AS42" s="3">
        <v>-0.2896799100752</v>
      </c>
      <c r="AT42" s="3">
        <v>7.1949986912399996E-2</v>
      </c>
      <c r="AU42" s="3">
        <v>1.7918764635288</v>
      </c>
      <c r="AV42" s="3">
        <v>1.4263984966745</v>
      </c>
      <c r="AW42" s="3">
        <v>0.47</v>
      </c>
    </row>
    <row r="43" spans="1:49">
      <c r="A43">
        <v>5</v>
      </c>
      <c r="B43" t="s">
        <v>404</v>
      </c>
      <c r="C43">
        <v>101020102</v>
      </c>
      <c r="D43" t="s">
        <v>427</v>
      </c>
      <c r="E43" s="3">
        <v>-3.3345527451796002</v>
      </c>
      <c r="F43" s="3">
        <v>-3.0317790784500001</v>
      </c>
      <c r="G43" s="3">
        <v>-2.3968801996077</v>
      </c>
      <c r="H43" s="3">
        <v>-1.0002191386249999</v>
      </c>
      <c r="I43" s="3">
        <v>2.2990262662307002</v>
      </c>
      <c r="J43" s="3">
        <v>1.9429559786774</v>
      </c>
      <c r="K43" s="3">
        <v>3.7734635877835001</v>
      </c>
      <c r="L43" s="3">
        <v>6.6632506753126002</v>
      </c>
      <c r="M43" s="3">
        <v>6.8103650546613999</v>
      </c>
      <c r="N43" s="3">
        <v>10.746546792824599</v>
      </c>
      <c r="O43" s="3">
        <v>12.725168387188001</v>
      </c>
      <c r="P43" s="3">
        <v>12.267902390043901</v>
      </c>
      <c r="Q43" s="3">
        <v>0.15336755963090001</v>
      </c>
      <c r="R43" s="3">
        <v>3.8363422817055</v>
      </c>
      <c r="S43" s="3">
        <v>1.4831978603814</v>
      </c>
      <c r="T43" s="3">
        <v>2.4526436288012001</v>
      </c>
      <c r="U43" s="3">
        <v>6.8119189726967999</v>
      </c>
      <c r="V43" s="3">
        <v>9.7892798883643</v>
      </c>
      <c r="W43" s="3">
        <v>13.338307701665199</v>
      </c>
      <c r="X43" s="3">
        <v>14.667970120559</v>
      </c>
      <c r="Y43" s="3">
        <v>14.5707338608361</v>
      </c>
      <c r="Z43" s="3">
        <v>16.625827745102999</v>
      </c>
      <c r="AA43" s="3">
        <v>15.812350279594</v>
      </c>
      <c r="AB43" s="3">
        <v>14.218356193446199</v>
      </c>
      <c r="AC43" s="3">
        <v>-0.90763699028610001</v>
      </c>
      <c r="AD43" s="3">
        <v>0.25914268019219999</v>
      </c>
      <c r="AE43" s="3">
        <v>-1.4541162798492</v>
      </c>
      <c r="AF43" s="3">
        <v>-0.1662307489822</v>
      </c>
      <c r="AG43" s="3">
        <v>-0.7519462952514</v>
      </c>
      <c r="AH43" s="3">
        <v>-2.4043309760979001</v>
      </c>
      <c r="AI43" s="3">
        <v>-3.7933907112751002</v>
      </c>
      <c r="AJ43" s="3">
        <v>-4.1270384351410003</v>
      </c>
      <c r="AK43" s="3">
        <v>-6.4969862044726998</v>
      </c>
      <c r="AL43" s="3">
        <v>-4.2287386268459004</v>
      </c>
      <c r="AM43" s="3">
        <v>-5.7862011042384003</v>
      </c>
      <c r="AN43" s="3">
        <v>-2.7451507280163998</v>
      </c>
      <c r="AO43" s="3">
        <v>-1.1867046072662</v>
      </c>
      <c r="AP43" s="3">
        <v>0.49998272836500002</v>
      </c>
      <c r="AQ43" s="3">
        <v>-0.7440554789089</v>
      </c>
      <c r="AR43" s="3">
        <v>-1.1356595096362001</v>
      </c>
      <c r="AS43" s="3">
        <v>-2.7627887911176998</v>
      </c>
      <c r="AT43" s="3">
        <v>-2.0720033040993999</v>
      </c>
      <c r="AU43" s="3">
        <v>-3.0266555082675</v>
      </c>
      <c r="AV43" s="3">
        <v>-1.5850721769775999</v>
      </c>
      <c r="AW43" s="3">
        <v>-2.17</v>
      </c>
    </row>
    <row r="44" spans="1:49">
      <c r="A44">
        <v>5</v>
      </c>
      <c r="B44" t="s">
        <v>404</v>
      </c>
      <c r="C44">
        <v>101020103</v>
      </c>
      <c r="D44" t="s">
        <v>428</v>
      </c>
      <c r="E44" s="3">
        <v>0.35923098917309998</v>
      </c>
      <c r="F44" s="3">
        <v>0.86017716678709999</v>
      </c>
      <c r="G44" s="3">
        <v>1.0890767708464999</v>
      </c>
      <c r="H44" s="3">
        <v>2.5334062128173001</v>
      </c>
      <c r="I44" s="3">
        <v>3.3139658895316999</v>
      </c>
      <c r="J44" s="3">
        <v>6.0369503933987003</v>
      </c>
      <c r="K44" s="3">
        <v>7.7626003702119997</v>
      </c>
      <c r="L44" s="3">
        <v>7.4483401237138001</v>
      </c>
      <c r="M44" s="3">
        <v>9.0974059529764997</v>
      </c>
      <c r="N44" s="3">
        <v>10.638281142713501</v>
      </c>
      <c r="O44" s="3">
        <v>13.5061043041989</v>
      </c>
      <c r="P44" s="3">
        <v>15.979559754062</v>
      </c>
      <c r="Q44" s="3">
        <v>0.35261393528649998</v>
      </c>
      <c r="R44" s="3">
        <v>0.54389647619439996</v>
      </c>
      <c r="S44" s="3">
        <v>1.4460570212184001</v>
      </c>
      <c r="T44" s="3">
        <v>2.4690997889708002</v>
      </c>
      <c r="U44" s="3">
        <v>4.1328485331274996</v>
      </c>
      <c r="V44" s="3">
        <v>8.1923652421493998</v>
      </c>
      <c r="W44" s="3">
        <v>8.8325147091890006</v>
      </c>
      <c r="X44" s="3">
        <v>9.4003326186935006</v>
      </c>
      <c r="Y44" s="3">
        <v>12.0838879164308</v>
      </c>
      <c r="Z44" s="3">
        <v>13.067417783783</v>
      </c>
      <c r="AA44" s="3">
        <v>12.2018318728525</v>
      </c>
      <c r="AB44" s="3">
        <v>10.938338043246</v>
      </c>
      <c r="AC44" s="3">
        <v>0.82514842449519998</v>
      </c>
      <c r="AD44" s="3">
        <v>1.3260320036333</v>
      </c>
      <c r="AE44" s="3">
        <v>1.5645523680518001</v>
      </c>
      <c r="AF44" s="3">
        <v>1.0986924460836001</v>
      </c>
      <c r="AG44" s="3">
        <v>1.4538073780103999</v>
      </c>
      <c r="AH44" s="3">
        <v>0.97433383306499999</v>
      </c>
      <c r="AI44" s="3">
        <v>-0.15469906059870001</v>
      </c>
      <c r="AJ44" s="3">
        <v>0.84465494897619997</v>
      </c>
      <c r="AK44" s="3">
        <v>-1.3754456065684</v>
      </c>
      <c r="AL44" s="3">
        <v>-0.77765995431419999</v>
      </c>
      <c r="AM44" s="3">
        <v>-0.72807448488740001</v>
      </c>
      <c r="AN44" s="3">
        <v>-2.5167977204618999</v>
      </c>
      <c r="AO44" s="3">
        <v>0.66523520991060003</v>
      </c>
      <c r="AP44" s="3">
        <v>-1.4696648577606</v>
      </c>
      <c r="AQ44" s="3">
        <v>-1.0297351687680001</v>
      </c>
      <c r="AR44" s="3">
        <v>-3.2780777496539</v>
      </c>
      <c r="AS44" s="3">
        <v>-4.6414872033863999</v>
      </c>
      <c r="AT44" s="3">
        <v>-3.3317564330231</v>
      </c>
      <c r="AU44" s="3">
        <v>-1.8256371579746</v>
      </c>
      <c r="AV44" s="3">
        <v>-2.9960355688487001</v>
      </c>
      <c r="AW44" s="3">
        <v>-2.11</v>
      </c>
    </row>
    <row r="45" spans="1:49">
      <c r="A45">
        <v>5</v>
      </c>
      <c r="B45" t="s">
        <v>404</v>
      </c>
      <c r="C45">
        <v>101020104</v>
      </c>
      <c r="D45" t="s">
        <v>429</v>
      </c>
      <c r="E45" s="3">
        <v>-4.7308152159357997</v>
      </c>
      <c r="F45" s="3">
        <v>-1.9284720194427001</v>
      </c>
      <c r="G45" s="3">
        <v>0.2688402892365</v>
      </c>
      <c r="H45" s="3">
        <v>3.2083472011090999</v>
      </c>
      <c r="I45" s="3">
        <v>2.3322640412807001</v>
      </c>
      <c r="J45" s="3">
        <v>4.6932121220734997</v>
      </c>
      <c r="K45" s="3">
        <v>4.1987991431207004</v>
      </c>
      <c r="L45" s="3">
        <v>7.0964816677103002</v>
      </c>
      <c r="M45" s="3">
        <v>9.9635770113192006</v>
      </c>
      <c r="N45" s="3">
        <v>11.345958882302799</v>
      </c>
      <c r="O45" s="3">
        <v>12.767985986839401</v>
      </c>
      <c r="P45" s="3">
        <v>14.733859102340199</v>
      </c>
      <c r="Q45" s="3">
        <v>1.8810665328789</v>
      </c>
      <c r="R45" s="3">
        <v>0.16743849173120001</v>
      </c>
      <c r="S45" s="3">
        <v>3.8776836747475998</v>
      </c>
      <c r="T45" s="3">
        <v>4.5308374226421</v>
      </c>
      <c r="U45" s="3">
        <v>3.5559639291746001</v>
      </c>
      <c r="V45" s="3">
        <v>6.6484477295906004</v>
      </c>
      <c r="W45" s="3">
        <v>10.8490912637434</v>
      </c>
      <c r="X45" s="3">
        <v>12.692511485920001</v>
      </c>
      <c r="Y45" s="3">
        <v>12.830718406660701</v>
      </c>
      <c r="Z45" s="3">
        <v>16.593184977668798</v>
      </c>
      <c r="AA45" s="3">
        <v>11.9939241389798</v>
      </c>
      <c r="AB45" s="3">
        <v>15.8315590208885</v>
      </c>
      <c r="AC45" s="3">
        <v>-5.4955917261416003</v>
      </c>
      <c r="AD45" s="3">
        <v>-7.1940547817868001</v>
      </c>
      <c r="AE45" s="3">
        <v>-5.3101486865886001</v>
      </c>
      <c r="AF45" s="3">
        <v>-2.4311410345475002</v>
      </c>
      <c r="AG45" s="3">
        <v>-1.9351700621431001</v>
      </c>
      <c r="AH45" s="3">
        <v>-3.8709798259513</v>
      </c>
      <c r="AI45" s="3">
        <v>-6.0909742501124997</v>
      </c>
      <c r="AJ45" s="3">
        <v>-6.8242061196936996</v>
      </c>
      <c r="AK45" s="3">
        <v>-6.7114597014323998</v>
      </c>
      <c r="AL45" s="3">
        <v>-4.2340453758495</v>
      </c>
      <c r="AM45" s="3">
        <v>-5.7002262125448997</v>
      </c>
      <c r="AN45" s="3">
        <v>-7.6880456213350001</v>
      </c>
      <c r="AO45" s="3">
        <v>-0.80573728705909997</v>
      </c>
      <c r="AP45" s="3">
        <v>1.9581083530204999</v>
      </c>
      <c r="AQ45" s="3">
        <v>0.99873125099509996</v>
      </c>
      <c r="AR45" s="3">
        <v>-0.15882333074630001</v>
      </c>
      <c r="AS45" s="3">
        <v>-0.39038826643960001</v>
      </c>
      <c r="AT45" s="3">
        <v>-2.9014440573000999</v>
      </c>
      <c r="AU45" s="3">
        <v>-2.9022746115868001</v>
      </c>
      <c r="AV45" s="3">
        <v>-3.4942320503098001</v>
      </c>
      <c r="AW45" s="3">
        <v>-3.63</v>
      </c>
    </row>
    <row r="46" spans="1:49">
      <c r="A46">
        <v>5</v>
      </c>
      <c r="B46" t="s">
        <v>404</v>
      </c>
      <c r="C46">
        <v>101020105</v>
      </c>
      <c r="D46" t="s">
        <v>430</v>
      </c>
      <c r="E46" s="3">
        <v>-1.0806004425311</v>
      </c>
      <c r="F46" s="3">
        <v>-0.83853351683309996</v>
      </c>
      <c r="G46" s="3">
        <v>-0.66616995336439999</v>
      </c>
      <c r="H46" s="3">
        <v>2.8015080632616001</v>
      </c>
      <c r="I46" s="3">
        <v>2.7990968546700001</v>
      </c>
      <c r="J46" s="3">
        <v>3.2817177244394999</v>
      </c>
      <c r="K46" s="3">
        <v>1.3274505494955</v>
      </c>
      <c r="L46" s="3">
        <v>2.7925062228786</v>
      </c>
      <c r="M46" s="3">
        <v>6.6690730883071998</v>
      </c>
      <c r="N46" s="3">
        <v>11.8900784725499</v>
      </c>
      <c r="O46" s="3">
        <v>13.417898353291999</v>
      </c>
      <c r="P46" s="3">
        <v>16.4888520198873</v>
      </c>
      <c r="Q46" s="3">
        <v>0.43777200575800002</v>
      </c>
      <c r="R46" s="3">
        <v>-1.4127132513401</v>
      </c>
      <c r="S46" s="3">
        <v>0.22587670109050001</v>
      </c>
      <c r="T46" s="3">
        <v>-9.3189718360015004</v>
      </c>
      <c r="U46" s="3">
        <v>-10.938534369588499</v>
      </c>
      <c r="V46" s="3">
        <v>-11.1834854774725</v>
      </c>
      <c r="W46" s="3">
        <v>-6.5823275453235999</v>
      </c>
      <c r="X46" s="3">
        <v>-4.6678147743052998</v>
      </c>
      <c r="Y46" s="3">
        <v>-1.9864043809123999</v>
      </c>
      <c r="Z46" s="3">
        <v>-1.1373428423729</v>
      </c>
      <c r="AA46" s="3">
        <v>-1.8108459762317</v>
      </c>
      <c r="AB46" s="3">
        <v>-2.4307823796285</v>
      </c>
      <c r="AC46" s="3">
        <v>1.0040972711455001</v>
      </c>
      <c r="AD46" s="3">
        <v>0.37896828295500001</v>
      </c>
      <c r="AE46" s="3">
        <v>0.2600916531761</v>
      </c>
      <c r="AF46" s="3">
        <v>0.81934554880849997</v>
      </c>
      <c r="AG46" s="3">
        <v>-0.40293378279679998</v>
      </c>
      <c r="AH46" s="3">
        <v>0.2202413253321</v>
      </c>
      <c r="AI46" s="3">
        <v>-1.0261174801954001</v>
      </c>
      <c r="AJ46" s="3">
        <v>-1.6021960268108</v>
      </c>
      <c r="AK46" s="3">
        <v>-1.1920058486762</v>
      </c>
      <c r="AL46" s="3">
        <v>-2.3393040997632002</v>
      </c>
      <c r="AM46" s="3">
        <v>-3.7347545422770998</v>
      </c>
      <c r="AN46" s="3">
        <v>-3.8357085727269</v>
      </c>
      <c r="AO46" s="3">
        <v>1.8585555663297999</v>
      </c>
      <c r="AP46" s="3">
        <v>5.2862707104190001</v>
      </c>
      <c r="AQ46" s="3">
        <v>4.5896406491248003</v>
      </c>
      <c r="AR46" s="3">
        <v>2.9599655980613</v>
      </c>
      <c r="AS46" s="3">
        <v>2.3449506255634001</v>
      </c>
      <c r="AT46" s="3">
        <v>5.9323117637792997</v>
      </c>
      <c r="AU46" s="3">
        <v>3.3761945160543001</v>
      </c>
      <c r="AV46" s="3">
        <v>5.7707659665615001</v>
      </c>
      <c r="AW46" s="3">
        <v>2.44</v>
      </c>
    </row>
    <row r="47" spans="1:49">
      <c r="A47">
        <v>5</v>
      </c>
      <c r="B47" t="s">
        <v>404</v>
      </c>
      <c r="C47">
        <v>101020106</v>
      </c>
      <c r="D47" t="s">
        <v>431</v>
      </c>
      <c r="E47" s="3">
        <v>1.1915339084479</v>
      </c>
      <c r="F47" s="3">
        <v>3.1891239836448002</v>
      </c>
      <c r="G47" s="3">
        <v>4.8387255685288997</v>
      </c>
      <c r="H47" s="3">
        <v>7.7226207947469003</v>
      </c>
      <c r="I47" s="3">
        <v>5.1254707299713997</v>
      </c>
      <c r="J47" s="3">
        <v>4.9991994910082997</v>
      </c>
      <c r="K47" s="3">
        <v>7.7144332661700998</v>
      </c>
      <c r="L47" s="3">
        <v>8.1211766582508993</v>
      </c>
      <c r="M47" s="3">
        <v>7.3672140830505999</v>
      </c>
      <c r="N47" s="3">
        <v>9.4784453520494996</v>
      </c>
      <c r="O47" s="3">
        <v>10.3652606684403</v>
      </c>
      <c r="P47" s="3">
        <v>12.1651932563235</v>
      </c>
      <c r="Q47" s="3">
        <v>2.5404541425165998</v>
      </c>
      <c r="R47" s="3">
        <v>3.0517483517692998</v>
      </c>
      <c r="S47" s="3">
        <v>1.8660488190335001</v>
      </c>
      <c r="T47" s="3">
        <v>1.8834995089336</v>
      </c>
      <c r="U47" s="3">
        <v>0.78075691073219999</v>
      </c>
      <c r="V47" s="3">
        <v>2.4467936667803998</v>
      </c>
      <c r="W47" s="3">
        <v>3.1448191986523</v>
      </c>
      <c r="X47" s="3">
        <v>3.9933237130128001</v>
      </c>
      <c r="Y47" s="3">
        <v>7.3529631785373999</v>
      </c>
      <c r="Z47" s="3">
        <v>10.3274689074645</v>
      </c>
      <c r="AA47" s="3">
        <v>15.0213274428337</v>
      </c>
      <c r="AB47" s="3">
        <v>16.9271104874563</v>
      </c>
      <c r="AC47" s="3">
        <v>-1.9612486954727999</v>
      </c>
      <c r="AD47" s="3">
        <v>-4.7125745571642996</v>
      </c>
      <c r="AE47" s="3">
        <v>-8.6377500061109007</v>
      </c>
      <c r="AF47" s="3">
        <v>-10.953629082361299</v>
      </c>
      <c r="AG47" s="3">
        <v>-10.858789578156999</v>
      </c>
      <c r="AH47" s="3">
        <v>-10.501577470962999</v>
      </c>
      <c r="AI47" s="3">
        <v>-14.2701507483198</v>
      </c>
      <c r="AJ47" s="3">
        <v>-15.075624771943099</v>
      </c>
      <c r="AK47" s="3">
        <v>-17.546565212277301</v>
      </c>
      <c r="AL47" s="3">
        <v>-15.242347745490701</v>
      </c>
      <c r="AM47" s="3">
        <v>-14.9480104417165</v>
      </c>
      <c r="AN47" s="3">
        <v>-14.253798362295001</v>
      </c>
      <c r="AO47" s="3">
        <v>2.3902294728743998</v>
      </c>
      <c r="AP47" s="3">
        <v>4.010613418987</v>
      </c>
      <c r="AQ47" s="3">
        <v>2.6383369828426</v>
      </c>
      <c r="AR47" s="3">
        <v>4.6629597093991002</v>
      </c>
      <c r="AS47" s="3">
        <v>3.7823673831870002</v>
      </c>
      <c r="AT47" s="3">
        <v>4.1373801209329999</v>
      </c>
      <c r="AU47" s="3">
        <v>4.1123524874193</v>
      </c>
      <c r="AV47" s="3">
        <v>1.5623460832328999</v>
      </c>
      <c r="AW47" s="3">
        <v>0.17</v>
      </c>
    </row>
    <row r="48" spans="1:49">
      <c r="A48">
        <v>5</v>
      </c>
      <c r="B48" t="s">
        <v>404</v>
      </c>
      <c r="C48">
        <v>101020107</v>
      </c>
      <c r="D48" t="s">
        <v>432</v>
      </c>
      <c r="E48" s="3">
        <v>-0.90569838107349998</v>
      </c>
      <c r="F48" s="3">
        <v>0.22144658523569999</v>
      </c>
      <c r="G48" s="3">
        <v>2.5373628718417001</v>
      </c>
      <c r="H48" s="3">
        <v>4.1326898426048997</v>
      </c>
      <c r="I48" s="3">
        <v>3.3428094031176001</v>
      </c>
      <c r="J48" s="3">
        <v>3.4648210101644001</v>
      </c>
      <c r="K48" s="3">
        <v>2.4873882530565998</v>
      </c>
      <c r="L48" s="3">
        <v>2.8910266507279001</v>
      </c>
      <c r="M48" s="3">
        <v>1.7520723301315</v>
      </c>
      <c r="N48" s="3">
        <v>3.6686841296488</v>
      </c>
      <c r="O48" s="3">
        <v>4.9357564069773003</v>
      </c>
      <c r="P48" s="3">
        <v>9.7055832085216007</v>
      </c>
      <c r="Q48" s="3">
        <v>3.1829836288437998</v>
      </c>
      <c r="R48" s="3">
        <v>1.3494320874095</v>
      </c>
      <c r="S48" s="3">
        <v>-7.419625719E-4</v>
      </c>
      <c r="T48" s="3">
        <v>-0.60309519129550004</v>
      </c>
      <c r="U48" s="3">
        <v>-2.3757643805875999</v>
      </c>
      <c r="V48" s="3">
        <v>-1.9530578986103999</v>
      </c>
      <c r="W48" s="3">
        <v>-0.59198598550360004</v>
      </c>
      <c r="X48" s="3">
        <v>-0.55649693611840001</v>
      </c>
      <c r="Y48" s="3">
        <v>4.0403879139717001</v>
      </c>
      <c r="Z48" s="3">
        <v>8.9124831909144007</v>
      </c>
      <c r="AA48" s="3">
        <v>13.4322370353316</v>
      </c>
      <c r="AB48" s="3">
        <v>14.3942924824886</v>
      </c>
      <c r="AC48" s="3">
        <v>-0.14717564016689999</v>
      </c>
      <c r="AD48" s="3">
        <v>-4.4788409992525997</v>
      </c>
      <c r="AE48" s="3">
        <v>-6.2791007830075998</v>
      </c>
      <c r="AF48" s="3">
        <v>-11.3462048129037</v>
      </c>
      <c r="AG48" s="3">
        <v>-13.9320564518257</v>
      </c>
      <c r="AH48" s="3">
        <v>-16.873471899167601</v>
      </c>
      <c r="AI48" s="3">
        <v>-18.103336745496101</v>
      </c>
      <c r="AJ48" s="3">
        <v>-17.872141254647602</v>
      </c>
      <c r="AK48" s="3">
        <v>-18.579723893560001</v>
      </c>
      <c r="AL48" s="3">
        <v>-16.645622510606199</v>
      </c>
      <c r="AM48" s="3">
        <v>-17.467478540717899</v>
      </c>
      <c r="AN48" s="3">
        <v>-14.667492141437201</v>
      </c>
      <c r="AO48" s="3">
        <v>3.1048928201974002</v>
      </c>
      <c r="AP48" s="3">
        <v>1.5742382141560001</v>
      </c>
      <c r="AQ48" s="3">
        <v>3.2063755671429002</v>
      </c>
      <c r="AR48" s="3">
        <v>4.7248200569782997</v>
      </c>
      <c r="AS48" s="3">
        <v>5.0456962316198997</v>
      </c>
      <c r="AT48" s="3">
        <v>3.7599700440701</v>
      </c>
      <c r="AU48" s="3">
        <v>2.0019063598762998</v>
      </c>
      <c r="AV48" s="3">
        <v>0.86475843396259999</v>
      </c>
      <c r="AW48" s="3">
        <v>0.63</v>
      </c>
    </row>
    <row r="49" spans="1:49">
      <c r="A49">
        <v>5</v>
      </c>
      <c r="B49" t="s">
        <v>404</v>
      </c>
      <c r="C49">
        <v>101020108</v>
      </c>
      <c r="D49" t="s">
        <v>433</v>
      </c>
      <c r="E49" s="3">
        <v>-0.65413443351709999</v>
      </c>
      <c r="F49" s="3">
        <v>5.9494051547100003E-2</v>
      </c>
      <c r="G49" s="3">
        <v>2.6762167327815001</v>
      </c>
      <c r="H49" s="3">
        <v>4.3280979617391999</v>
      </c>
      <c r="I49" s="3">
        <v>5.5433617505759996</v>
      </c>
      <c r="J49" s="3">
        <v>5.1749814829118002</v>
      </c>
      <c r="K49" s="3">
        <v>6.5519843964344</v>
      </c>
      <c r="L49" s="3">
        <v>6.6965477161055</v>
      </c>
      <c r="M49" s="3">
        <v>7.3723348611894002</v>
      </c>
      <c r="N49" s="3">
        <v>8.9049769282816005</v>
      </c>
      <c r="O49" s="3">
        <v>9.4954802080488996</v>
      </c>
      <c r="P49" s="3">
        <v>14.0538980126586</v>
      </c>
      <c r="Q49" s="3">
        <v>3.6467104078925998</v>
      </c>
      <c r="R49" s="3">
        <v>1.7314634196105001</v>
      </c>
      <c r="S49" s="3">
        <v>1.2789475141294999</v>
      </c>
      <c r="T49" s="3">
        <v>3.0026993023692001</v>
      </c>
      <c r="U49" s="3">
        <v>3.0303833718230999</v>
      </c>
      <c r="V49" s="3">
        <v>2.9467051306682999</v>
      </c>
      <c r="W49" s="3">
        <v>3.7455154954355998</v>
      </c>
      <c r="X49" s="3">
        <v>3.3961005483359998</v>
      </c>
      <c r="Y49" s="3">
        <v>6.8905249597075002</v>
      </c>
      <c r="Z49" s="3">
        <v>8.5892240275994993</v>
      </c>
      <c r="AA49" s="3">
        <v>10.949890558501799</v>
      </c>
      <c r="AB49" s="3">
        <v>12.580304388433101</v>
      </c>
      <c r="AC49" s="3">
        <v>-0.45523396240730002</v>
      </c>
      <c r="AD49" s="3">
        <v>-1.4459448687347001</v>
      </c>
      <c r="AE49" s="3">
        <v>-2.5314877920493002</v>
      </c>
      <c r="AF49" s="3">
        <v>-5.3394346930815004</v>
      </c>
      <c r="AG49" s="3">
        <v>-6.6113556537563998</v>
      </c>
      <c r="AH49" s="3">
        <v>-8.5440359646090993</v>
      </c>
      <c r="AI49" s="3">
        <v>-12.48374379483</v>
      </c>
      <c r="AJ49" s="3">
        <v>-14.7188182488299</v>
      </c>
      <c r="AK49" s="3">
        <v>-13.3283511607289</v>
      </c>
      <c r="AL49" s="3">
        <v>-10.7990981243598</v>
      </c>
      <c r="AM49" s="3">
        <v>-11.536729708968</v>
      </c>
      <c r="AN49" s="3">
        <v>-12.0289777397743</v>
      </c>
      <c r="AO49" s="3">
        <v>1.3619411741226</v>
      </c>
      <c r="AP49" s="3">
        <v>4.8253963064939001</v>
      </c>
      <c r="AQ49" s="3">
        <v>7.6933831636871997</v>
      </c>
      <c r="AR49" s="3">
        <v>6.5442055624991999</v>
      </c>
      <c r="AS49" s="3">
        <v>6.4594261555320003</v>
      </c>
      <c r="AT49" s="3">
        <v>5.3527663642265999</v>
      </c>
      <c r="AU49" s="3">
        <v>5.1552813288305002</v>
      </c>
      <c r="AV49" s="3">
        <v>5.8366245221427002</v>
      </c>
      <c r="AW49" s="3">
        <v>4.1500000000000004</v>
      </c>
    </row>
    <row r="50" spans="1:49">
      <c r="A50">
        <v>5</v>
      </c>
      <c r="B50" t="s">
        <v>404</v>
      </c>
      <c r="C50">
        <v>101020109</v>
      </c>
      <c r="D50" t="s">
        <v>434</v>
      </c>
      <c r="E50" s="3">
        <v>-3.412872339263</v>
      </c>
      <c r="F50" s="3">
        <v>-2.9205330733638002</v>
      </c>
      <c r="G50" s="3">
        <v>-2.3703093980779002</v>
      </c>
      <c r="H50" s="3">
        <v>1.7855823775534001</v>
      </c>
      <c r="I50" s="3">
        <v>5.6949603846562997</v>
      </c>
      <c r="J50" s="3">
        <v>7.4901837942444001</v>
      </c>
      <c r="K50" s="3">
        <v>8.9074886340667998</v>
      </c>
      <c r="L50" s="3">
        <v>6.6205860417664004</v>
      </c>
      <c r="M50" s="3">
        <v>10.083219316993301</v>
      </c>
      <c r="N50" s="3">
        <v>11.732857229134201</v>
      </c>
      <c r="O50" s="3">
        <v>16.498569078735098</v>
      </c>
      <c r="P50" s="3">
        <v>23.733177705334999</v>
      </c>
      <c r="Q50" s="3">
        <v>2.6540762393345001</v>
      </c>
      <c r="R50" s="3">
        <v>5.5635485423892996</v>
      </c>
      <c r="S50" s="3">
        <v>6.9236301550780999</v>
      </c>
      <c r="T50" s="3">
        <v>8.6481084200270004</v>
      </c>
      <c r="U50" s="3">
        <v>8.5300792034795005</v>
      </c>
      <c r="V50" s="3">
        <v>10.7493917390437</v>
      </c>
      <c r="W50" s="3">
        <v>11.796917335735699</v>
      </c>
      <c r="X50" s="3">
        <v>11.384700852819</v>
      </c>
      <c r="Y50" s="3">
        <v>10.790327307268401</v>
      </c>
      <c r="Z50" s="3">
        <v>13.763364302864</v>
      </c>
      <c r="AA50" s="3">
        <v>11.1369000643848</v>
      </c>
      <c r="AB50" s="3">
        <v>10.9137423012406</v>
      </c>
      <c r="AC50" s="3">
        <v>-0.38545921888029999</v>
      </c>
      <c r="AD50" s="3">
        <v>-2.7126310899182</v>
      </c>
      <c r="AE50" s="3">
        <v>-7.3559467900854996</v>
      </c>
      <c r="AF50" s="3">
        <v>-9.3877836793790994</v>
      </c>
      <c r="AG50" s="3">
        <v>-6.0128421598938004</v>
      </c>
      <c r="AH50" s="3">
        <v>-3.4423307568642998</v>
      </c>
      <c r="AI50" s="3">
        <v>-6.1980458096608997</v>
      </c>
      <c r="AJ50" s="3">
        <v>-5.5745869784215003</v>
      </c>
      <c r="AK50" s="3">
        <v>-8.0806271780457006</v>
      </c>
      <c r="AL50" s="3">
        <v>-7.5117832983166002</v>
      </c>
      <c r="AM50" s="3">
        <v>-12.3783224928462</v>
      </c>
      <c r="AN50" s="3">
        <v>-11.748318838970301</v>
      </c>
      <c r="AO50" s="3">
        <v>3.5865726552688999</v>
      </c>
      <c r="AP50" s="3">
        <v>3.0590133400061998</v>
      </c>
      <c r="AQ50" s="3">
        <v>-0.32023628331229997</v>
      </c>
      <c r="AR50" s="3">
        <v>-1.9481946860182</v>
      </c>
      <c r="AS50" s="3">
        <v>-5.2188374445473</v>
      </c>
      <c r="AT50" s="3">
        <v>-4.0668387426016999</v>
      </c>
      <c r="AU50" s="3">
        <v>-4.8580416765181997</v>
      </c>
      <c r="AV50" s="3">
        <v>-2.7706068024079</v>
      </c>
      <c r="AW50" s="3">
        <v>-1.53</v>
      </c>
    </row>
    <row r="51" spans="1:49">
      <c r="A51">
        <v>5</v>
      </c>
      <c r="B51" t="s">
        <v>404</v>
      </c>
      <c r="C51">
        <v>101020110</v>
      </c>
      <c r="D51" t="s">
        <v>435</v>
      </c>
      <c r="E51" s="3">
        <v>-4.0862557267402</v>
      </c>
      <c r="F51" s="3">
        <v>-2.0558498116755999</v>
      </c>
      <c r="G51" s="3">
        <v>-3.9410026187588998</v>
      </c>
      <c r="H51" s="3">
        <v>-2.0339763861055</v>
      </c>
      <c r="I51" s="3">
        <v>-0.89222504196329999</v>
      </c>
      <c r="J51" s="3">
        <v>-0.43585370301819998</v>
      </c>
      <c r="K51" s="3">
        <v>-2.6647206567267001</v>
      </c>
      <c r="L51" s="3">
        <v>-3.6476306884518999</v>
      </c>
      <c r="M51" s="3">
        <v>2.3419846786413001</v>
      </c>
      <c r="N51" s="3">
        <v>2.0081942400866999</v>
      </c>
      <c r="O51" s="3">
        <v>3.8816013421674</v>
      </c>
      <c r="P51" s="3">
        <v>3.1741692962278001</v>
      </c>
      <c r="Q51" s="3">
        <v>4.6170561668588999</v>
      </c>
      <c r="R51" s="3">
        <v>4.9440456432189004</v>
      </c>
      <c r="S51" s="3">
        <v>4.9396400824312003</v>
      </c>
      <c r="T51" s="3">
        <v>4.6862358138048998</v>
      </c>
      <c r="U51" s="3">
        <v>5.2576248218712998</v>
      </c>
      <c r="V51" s="3">
        <v>6.8511253183349998</v>
      </c>
      <c r="W51" s="3">
        <v>8.5645757838343002</v>
      </c>
      <c r="X51" s="3">
        <v>9.9492312363961997</v>
      </c>
      <c r="Y51" s="3">
        <v>10.2020581280676</v>
      </c>
      <c r="Z51" s="3">
        <v>10.647764346592099</v>
      </c>
      <c r="AA51" s="3">
        <v>7.25592642276</v>
      </c>
      <c r="AB51" s="3">
        <v>5.6383651014350997</v>
      </c>
      <c r="AC51" s="3">
        <v>-0.80781136759500005</v>
      </c>
      <c r="AD51" s="3">
        <v>-3.1869427134424999</v>
      </c>
      <c r="AE51" s="3">
        <v>-3.8719431293361</v>
      </c>
      <c r="AF51" s="3">
        <v>-4.8408741511231996</v>
      </c>
      <c r="AG51" s="3">
        <v>-2.4515004156056999</v>
      </c>
      <c r="AH51" s="3">
        <v>-2.8415373670121</v>
      </c>
      <c r="AI51" s="3">
        <v>-2.7937471428954002</v>
      </c>
      <c r="AJ51" s="3">
        <v>-4.8105103305114003</v>
      </c>
      <c r="AK51" s="3">
        <v>-7.1574511447861999</v>
      </c>
      <c r="AL51" s="3">
        <v>-3.4450223011158001</v>
      </c>
      <c r="AM51" s="3">
        <v>-4.8551278369987001</v>
      </c>
      <c r="AN51" s="3">
        <v>-2.6684163539007999</v>
      </c>
      <c r="AO51" s="3">
        <v>4.7008253799004001</v>
      </c>
      <c r="AP51" s="3">
        <v>3.6742071824920002</v>
      </c>
      <c r="AQ51" s="3">
        <v>-0.64046856384899997</v>
      </c>
      <c r="AR51" s="3">
        <v>-2.7630281133608001</v>
      </c>
      <c r="AS51" s="3">
        <v>-6.9196092719047</v>
      </c>
      <c r="AT51" s="3">
        <v>-5.1473366448644997</v>
      </c>
      <c r="AU51" s="3">
        <v>-8.1614937497742996</v>
      </c>
      <c r="AV51" s="3">
        <v>-6.304193317058</v>
      </c>
      <c r="AW51" s="3">
        <v>-5.0599999999999996</v>
      </c>
    </row>
    <row r="52" spans="1:49">
      <c r="A52">
        <v>5</v>
      </c>
      <c r="B52" t="s">
        <v>404</v>
      </c>
      <c r="C52">
        <v>101020111</v>
      </c>
      <c r="D52" t="s">
        <v>436</v>
      </c>
      <c r="E52" s="3">
        <v>-1.8758441043548</v>
      </c>
      <c r="F52" s="3">
        <v>3.8272455081400002E-2</v>
      </c>
      <c r="G52" s="3">
        <v>-0.15882223411410001</v>
      </c>
      <c r="H52" s="3">
        <v>3.1305733375345999</v>
      </c>
      <c r="I52" s="3">
        <v>4.1924615539527004</v>
      </c>
      <c r="J52" s="3">
        <v>1.0182550910704999</v>
      </c>
      <c r="K52" s="3">
        <v>5.4485385723890998</v>
      </c>
      <c r="L52" s="3">
        <v>5.0452493819028001</v>
      </c>
      <c r="M52" s="3">
        <v>8.1175148646313993</v>
      </c>
      <c r="N52" s="3">
        <v>11.1968625396657</v>
      </c>
      <c r="O52" s="3">
        <v>13.4426499807968</v>
      </c>
      <c r="P52" s="3">
        <v>18.572117860429401</v>
      </c>
      <c r="Q52" s="3">
        <v>1.4975547581515001</v>
      </c>
      <c r="R52" s="3">
        <v>1.9837336183556999</v>
      </c>
      <c r="S52" s="3">
        <v>2.9123148848853</v>
      </c>
      <c r="T52" s="3">
        <v>4.3303918181569996</v>
      </c>
      <c r="U52" s="3">
        <v>3.8034545674319999</v>
      </c>
      <c r="V52" s="3">
        <v>8.8552254066560003</v>
      </c>
      <c r="W52" s="3">
        <v>9.1414235500893</v>
      </c>
      <c r="X52" s="3">
        <v>11.462812215934299</v>
      </c>
      <c r="Y52" s="3">
        <v>10.153023701448101</v>
      </c>
      <c r="Z52" s="3">
        <v>11.3536879324379</v>
      </c>
      <c r="AA52" s="3">
        <v>9.8561694813956002</v>
      </c>
      <c r="AB52" s="3">
        <v>8.6627742661673999</v>
      </c>
      <c r="AC52" s="3">
        <v>-0.91772675492940003</v>
      </c>
      <c r="AD52" s="3">
        <v>-1.7761138990259999</v>
      </c>
      <c r="AE52" s="3">
        <v>-2.6915821625559002</v>
      </c>
      <c r="AF52" s="3">
        <v>-4.0720855798909001</v>
      </c>
      <c r="AG52" s="3">
        <v>-0.91165536358529997</v>
      </c>
      <c r="AH52" s="3">
        <v>-0.18979139994899999</v>
      </c>
      <c r="AI52" s="3">
        <v>-4.2489382823663</v>
      </c>
      <c r="AJ52" s="3">
        <v>-8.6247593717077002</v>
      </c>
      <c r="AK52" s="3">
        <v>-7.4593877969001996</v>
      </c>
      <c r="AL52" s="3">
        <v>-6.4823590816310999</v>
      </c>
      <c r="AM52" s="3">
        <v>-6.3413024766478001</v>
      </c>
      <c r="AN52" s="3">
        <v>-7.3346209744645998</v>
      </c>
      <c r="AO52" s="3">
        <v>-0.65634794389460005</v>
      </c>
      <c r="AP52" s="3">
        <v>1.3967159859172</v>
      </c>
      <c r="AQ52" s="3">
        <v>-6.7279589266188999</v>
      </c>
      <c r="AR52" s="3">
        <v>-3.9817389197956001</v>
      </c>
      <c r="AS52" s="3">
        <v>-4.6463007951571997</v>
      </c>
      <c r="AT52" s="3">
        <v>-6.2848413126620004</v>
      </c>
      <c r="AU52" s="3">
        <v>-6.2345520108067003</v>
      </c>
      <c r="AV52" s="3">
        <v>-7.5509819197715</v>
      </c>
      <c r="AW52" s="3">
        <v>-6.13</v>
      </c>
    </row>
    <row r="53" spans="1:49">
      <c r="A53">
        <v>5</v>
      </c>
      <c r="B53" t="s">
        <v>404</v>
      </c>
      <c r="C53">
        <v>101020112</v>
      </c>
      <c r="D53" t="s">
        <v>437</v>
      </c>
      <c r="E53" s="3">
        <v>0.34399889964000002</v>
      </c>
      <c r="F53" s="3">
        <v>1.4387035556076999</v>
      </c>
      <c r="G53" s="3">
        <v>0.95673300791890004</v>
      </c>
      <c r="H53" s="3">
        <v>3.2498438306861002</v>
      </c>
      <c r="I53" s="3">
        <v>3.6783990925718002</v>
      </c>
      <c r="J53" s="3">
        <v>3.9215836673453</v>
      </c>
      <c r="K53" s="3">
        <v>4.3162638674591003</v>
      </c>
      <c r="L53" s="3">
        <v>5.1449094852297002</v>
      </c>
      <c r="M53" s="3">
        <v>9.0273084603594995</v>
      </c>
      <c r="N53" s="3">
        <v>8.5862209981902993</v>
      </c>
      <c r="O53" s="3">
        <v>8.9787106251178006</v>
      </c>
      <c r="P53" s="3">
        <v>13.0253071018802</v>
      </c>
      <c r="Q53" s="3">
        <v>0.29846953978450003</v>
      </c>
      <c r="R53" s="3">
        <v>0.19001172458900001</v>
      </c>
      <c r="S53" s="3">
        <v>0.54055680253430005</v>
      </c>
      <c r="T53" s="3">
        <v>1.5001153356064001</v>
      </c>
      <c r="U53" s="3">
        <v>-0.26174835129270002</v>
      </c>
      <c r="V53" s="3">
        <v>3.6720929527305999</v>
      </c>
      <c r="W53" s="3">
        <v>3.8148972977245998</v>
      </c>
      <c r="X53" s="3">
        <v>5.8568274780248997</v>
      </c>
      <c r="Y53" s="3">
        <v>6.3397324042161998</v>
      </c>
      <c r="Z53" s="3">
        <v>7.3694121579924001</v>
      </c>
      <c r="AA53" s="3">
        <v>3.8037462099033998</v>
      </c>
      <c r="AB53" s="3">
        <v>1.7254027727723</v>
      </c>
      <c r="AC53" s="3">
        <v>-0.18946414954560001</v>
      </c>
      <c r="AD53" s="3">
        <v>-0.81593397491999997</v>
      </c>
      <c r="AE53" s="3">
        <v>-5.3095768586340997</v>
      </c>
      <c r="AF53" s="3">
        <v>-3.0986538557876999</v>
      </c>
      <c r="AG53" s="3">
        <v>2.2578117183268001</v>
      </c>
      <c r="AH53" s="3">
        <v>4.4293699851588997</v>
      </c>
      <c r="AI53" s="3">
        <v>3.135476504958</v>
      </c>
      <c r="AJ53" s="3">
        <v>4.2417656777993997</v>
      </c>
      <c r="AK53" s="3">
        <v>4.8965970287392997</v>
      </c>
      <c r="AL53" s="3">
        <v>3.7802032243851</v>
      </c>
      <c r="AM53" s="3">
        <v>0.32732605773630002</v>
      </c>
      <c r="AN53" s="3">
        <v>-2.1802328515706</v>
      </c>
      <c r="AO53" s="3">
        <v>-0.51052070586440002</v>
      </c>
      <c r="AP53" s="3">
        <v>2.7483782857359</v>
      </c>
      <c r="AQ53" s="3">
        <v>1.8696118521862</v>
      </c>
      <c r="AR53" s="3">
        <v>2.6037355027519</v>
      </c>
      <c r="AS53" s="3">
        <v>3.0745760441772001</v>
      </c>
      <c r="AT53" s="3">
        <v>2.9428348082668001</v>
      </c>
      <c r="AU53" s="3">
        <v>2.7524350363541998</v>
      </c>
      <c r="AV53" s="3">
        <v>0.17088850918539999</v>
      </c>
      <c r="AW53" s="3">
        <v>-1.02</v>
      </c>
    </row>
    <row r="54" spans="1:49">
      <c r="A54">
        <v>5</v>
      </c>
      <c r="B54" t="s">
        <v>404</v>
      </c>
      <c r="C54">
        <v>101020113</v>
      </c>
      <c r="D54" t="s">
        <v>438</v>
      </c>
      <c r="E54" s="3">
        <v>-3.2380463779483999</v>
      </c>
      <c r="F54" s="3">
        <v>-0.1702539644686</v>
      </c>
      <c r="G54" s="3">
        <v>2.6106218435246</v>
      </c>
      <c r="H54" s="3">
        <v>4.6401301525446002</v>
      </c>
      <c r="I54" s="3">
        <v>7.5386786456520998</v>
      </c>
      <c r="J54" s="3">
        <v>7.7743550851030001</v>
      </c>
      <c r="K54" s="3">
        <v>6.9070658673230003</v>
      </c>
      <c r="L54" s="3">
        <v>8.4613016434274009</v>
      </c>
      <c r="M54" s="3">
        <v>9.4849115717992998</v>
      </c>
      <c r="N54" s="3">
        <v>10.479661544483699</v>
      </c>
      <c r="O54" s="3">
        <v>11.189414358982599</v>
      </c>
      <c r="P54" s="3">
        <v>10.9083532137529</v>
      </c>
      <c r="Q54" s="3">
        <v>-0.69714153838369997</v>
      </c>
      <c r="R54" s="3">
        <v>-0.18969246092440001</v>
      </c>
      <c r="S54" s="3">
        <v>-0.2139278858143</v>
      </c>
      <c r="T54" s="3">
        <v>-0.33311840841669998</v>
      </c>
      <c r="U54" s="3">
        <v>0.78713676680879996</v>
      </c>
      <c r="V54" s="3">
        <v>2.4903357864752</v>
      </c>
      <c r="W54" s="3">
        <v>6.8597184653493999</v>
      </c>
      <c r="X54" s="3">
        <v>10.656523945793399</v>
      </c>
      <c r="Y54" s="3">
        <v>13.0555068546506</v>
      </c>
      <c r="Z54" s="3">
        <v>13.4677152371069</v>
      </c>
      <c r="AA54" s="3">
        <v>14.9800819682177</v>
      </c>
      <c r="AB54" s="3">
        <v>15.461048110700901</v>
      </c>
      <c r="AC54" s="3">
        <v>1.5274657552986</v>
      </c>
      <c r="AD54" s="3">
        <v>1.1329001826322</v>
      </c>
      <c r="AE54" s="3">
        <v>-2.8389937424581002</v>
      </c>
      <c r="AF54" s="3">
        <v>1.4818148079622999</v>
      </c>
      <c r="AG54" s="3">
        <v>0.45037654192900001</v>
      </c>
      <c r="AH54" s="3">
        <v>0.45591719196640001</v>
      </c>
      <c r="AI54" s="3">
        <v>2.1420085339115</v>
      </c>
      <c r="AJ54" s="3">
        <v>1.3322160551797999</v>
      </c>
      <c r="AK54" s="3">
        <v>2.6752933618874</v>
      </c>
      <c r="AL54" s="3">
        <v>-0.98236974019159995</v>
      </c>
      <c r="AM54" s="3">
        <v>-2.2843950299341</v>
      </c>
      <c r="AN54" s="3">
        <v>-2.6351962254378001</v>
      </c>
      <c r="AO54" s="3">
        <v>0.25849914575249999</v>
      </c>
      <c r="AP54" s="3">
        <v>-2.2060983311875</v>
      </c>
      <c r="AQ54" s="3">
        <v>-6.7927709998188002</v>
      </c>
      <c r="AR54" s="3">
        <v>-6.8627285755907002</v>
      </c>
      <c r="AS54" s="3">
        <v>-7.0543786747541999</v>
      </c>
      <c r="AT54" s="3">
        <v>-6.3031186364879002</v>
      </c>
      <c r="AU54" s="3">
        <v>-4.7878885440219001</v>
      </c>
      <c r="AV54" s="3">
        <v>-2.5990281051899999</v>
      </c>
      <c r="AW54" s="3">
        <v>-4.3</v>
      </c>
    </row>
    <row r="55" spans="1:49">
      <c r="A55">
        <v>4</v>
      </c>
      <c r="B55" t="s">
        <v>402</v>
      </c>
      <c r="C55">
        <v>1010202</v>
      </c>
      <c r="D55" t="s">
        <v>439</v>
      </c>
      <c r="E55" s="3">
        <v>-0.11167136352819999</v>
      </c>
      <c r="F55" s="3">
        <v>-0.12888330752499999</v>
      </c>
      <c r="G55" s="3">
        <v>0.81440398386739998</v>
      </c>
      <c r="H55" s="3">
        <v>-0.39314199837079999</v>
      </c>
      <c r="I55" s="3">
        <v>-0.65996430292590003</v>
      </c>
      <c r="J55" s="3">
        <v>-0.42961568853499998</v>
      </c>
      <c r="K55" s="3">
        <v>-0.86798964453380001</v>
      </c>
      <c r="L55" s="3">
        <v>-0.52659432235540005</v>
      </c>
      <c r="M55" s="3">
        <v>0.26760627301470002</v>
      </c>
      <c r="N55" s="3">
        <v>2.5587587634122002</v>
      </c>
      <c r="O55" s="3">
        <v>4.2791921643661999</v>
      </c>
      <c r="P55" s="3">
        <v>5.2924114391429997</v>
      </c>
      <c r="Q55" s="3">
        <v>-0.34840455747100002</v>
      </c>
      <c r="R55" s="3">
        <v>0.76740339744529995</v>
      </c>
      <c r="S55" s="3">
        <v>1.0626740118842</v>
      </c>
      <c r="T55" s="3">
        <v>1.8664215502846999</v>
      </c>
      <c r="U55" s="3">
        <v>2.8062148214888998</v>
      </c>
      <c r="V55" s="3">
        <v>4.4789705675800997</v>
      </c>
      <c r="W55" s="3">
        <v>6.3941329479049998</v>
      </c>
      <c r="X55" s="3">
        <v>7.5750087839167</v>
      </c>
      <c r="Y55" s="3">
        <v>8.2319747689598</v>
      </c>
      <c r="Z55" s="3">
        <v>9.8745659795237994</v>
      </c>
      <c r="AA55" s="3">
        <v>10.909402908923401</v>
      </c>
      <c r="AB55" s="3">
        <v>12.786032186240501</v>
      </c>
      <c r="AC55" s="3">
        <v>0.64473055583500005</v>
      </c>
      <c r="AD55" s="3">
        <v>-0.11477207683979999</v>
      </c>
      <c r="AE55" s="3">
        <v>0.52854834368820003</v>
      </c>
      <c r="AF55" s="3">
        <v>-8.2431216392000004E-2</v>
      </c>
      <c r="AG55" s="3">
        <v>-0.1067456477992</v>
      </c>
      <c r="AH55" s="3">
        <v>-6.50931214201E-2</v>
      </c>
      <c r="AI55" s="3">
        <v>-0.40261211275350001</v>
      </c>
      <c r="AJ55" s="3">
        <v>-2.7593117351176999</v>
      </c>
      <c r="AK55" s="3">
        <v>-5.0543252687573998</v>
      </c>
      <c r="AL55" s="3">
        <v>-4.7441784922526997</v>
      </c>
      <c r="AM55" s="3">
        <v>-5.6254391249299003</v>
      </c>
      <c r="AN55" s="3">
        <v>-4.6528951455816001</v>
      </c>
      <c r="AO55" s="3">
        <v>-0.42372160710399998</v>
      </c>
      <c r="AP55" s="3">
        <v>-2.1952929512519002</v>
      </c>
      <c r="AQ55" s="3">
        <v>-0.60392681999289999</v>
      </c>
      <c r="AR55" s="3">
        <v>-0.77049478150009998</v>
      </c>
      <c r="AS55" s="3">
        <v>-7.4217157561400002E-2</v>
      </c>
      <c r="AT55" s="3">
        <v>-0.51899963082510003</v>
      </c>
      <c r="AU55" s="3">
        <v>-0.52194964070619998</v>
      </c>
      <c r="AV55" s="3">
        <v>-0.89221025945099997</v>
      </c>
      <c r="AW55" s="3">
        <v>1.19</v>
      </c>
    </row>
    <row r="56" spans="1:49">
      <c r="A56">
        <v>5</v>
      </c>
      <c r="B56" t="s">
        <v>404</v>
      </c>
      <c r="C56">
        <v>101020201</v>
      </c>
      <c r="D56" t="s">
        <v>440</v>
      </c>
      <c r="E56" s="3">
        <v>4.9556110350699997E-2</v>
      </c>
      <c r="F56" s="3">
        <v>0.27017154896700002</v>
      </c>
      <c r="G56" s="3">
        <v>0.87456763889720002</v>
      </c>
      <c r="H56" s="3">
        <v>1.9879392789331001</v>
      </c>
      <c r="I56" s="3">
        <v>2.0385502557706001</v>
      </c>
      <c r="J56" s="3">
        <v>2.21536261915</v>
      </c>
      <c r="K56" s="3">
        <v>2.1688735979232998</v>
      </c>
      <c r="L56" s="3">
        <v>2.1643638502894</v>
      </c>
      <c r="M56" s="3">
        <v>3.0076286517764999</v>
      </c>
      <c r="N56" s="3">
        <v>3.6569996404602998</v>
      </c>
      <c r="O56" s="3">
        <v>3.5426613987360001</v>
      </c>
      <c r="P56" s="3">
        <v>4.2004841642640001</v>
      </c>
      <c r="Q56" s="3">
        <v>0.46365899057530002</v>
      </c>
      <c r="R56" s="3">
        <v>-9.1463388399700002E-2</v>
      </c>
      <c r="S56" s="3">
        <v>-0.37827701838060002</v>
      </c>
      <c r="T56" s="3">
        <v>-1.1548724460333</v>
      </c>
      <c r="U56" s="3">
        <v>-0.22673229358989999</v>
      </c>
      <c r="V56" s="3">
        <v>0.47135476623610001</v>
      </c>
      <c r="W56" s="3">
        <v>1.2743073531806</v>
      </c>
      <c r="X56" s="3">
        <v>2.2240024221889998</v>
      </c>
      <c r="Y56" s="3">
        <v>3.3743692282056998</v>
      </c>
      <c r="Z56" s="3">
        <v>4.1249974597773003</v>
      </c>
      <c r="AA56" s="3">
        <v>5.2552473481059998</v>
      </c>
      <c r="AB56" s="3">
        <v>6.8507817199989001</v>
      </c>
      <c r="AC56" s="3">
        <v>0.12385080368780001</v>
      </c>
      <c r="AD56" s="3">
        <v>-2.3050018324563002</v>
      </c>
      <c r="AE56" s="3">
        <v>-3.2503862535539998</v>
      </c>
      <c r="AF56" s="3">
        <v>-4.4390145634399003</v>
      </c>
      <c r="AG56" s="3">
        <v>-4.7785635153137003</v>
      </c>
      <c r="AH56" s="3">
        <v>-2.7413982223027</v>
      </c>
      <c r="AI56" s="3">
        <v>-2.6261676915562999</v>
      </c>
      <c r="AJ56" s="3">
        <v>-3.0440793312054999</v>
      </c>
      <c r="AK56" s="3">
        <v>-4.1367912873651003</v>
      </c>
      <c r="AL56" s="3">
        <v>-5.3331322813764999</v>
      </c>
      <c r="AM56" s="3">
        <v>-5.3928434348843997</v>
      </c>
      <c r="AN56" s="3">
        <v>-5.4924377867003003</v>
      </c>
      <c r="AO56" s="3">
        <v>-0.90799247967230001</v>
      </c>
      <c r="AP56" s="3">
        <v>0.63651635567919995</v>
      </c>
      <c r="AQ56" s="3">
        <v>2.2464181101737002</v>
      </c>
      <c r="AR56" s="3">
        <v>1.593897255963</v>
      </c>
      <c r="AS56" s="3">
        <v>5.8478376797399999E-2</v>
      </c>
      <c r="AT56" s="3">
        <v>-0.78092022998379995</v>
      </c>
      <c r="AU56" s="3">
        <v>0.75928107635669995</v>
      </c>
      <c r="AV56" s="3">
        <v>0.59901674271409999</v>
      </c>
      <c r="AW56" s="3">
        <v>0.57999999999999996</v>
      </c>
    </row>
    <row r="57" spans="1:49">
      <c r="A57">
        <v>5</v>
      </c>
      <c r="B57" t="s">
        <v>404</v>
      </c>
      <c r="C57">
        <v>101020202</v>
      </c>
      <c r="D57" t="s">
        <v>441</v>
      </c>
      <c r="E57" s="3">
        <v>-0.16148932778979999</v>
      </c>
      <c r="F57" s="3">
        <v>-0.2521879782543</v>
      </c>
      <c r="G57" s="3">
        <v>0.79581390896259996</v>
      </c>
      <c r="H57" s="3">
        <v>-1.1288765423842999</v>
      </c>
      <c r="I57" s="3">
        <v>-1.4937831218302</v>
      </c>
      <c r="J57" s="3">
        <v>-1.2468922459038001</v>
      </c>
      <c r="K57" s="3">
        <v>-1.8063554257518</v>
      </c>
      <c r="L57" s="3">
        <v>-1.3580782800775</v>
      </c>
      <c r="M57" s="3">
        <v>-0.57903812112709996</v>
      </c>
      <c r="N57" s="3">
        <v>2.2194113591073998</v>
      </c>
      <c r="O57" s="3">
        <v>4.5067741172244</v>
      </c>
      <c r="P57" s="3">
        <v>5.6298079922706004</v>
      </c>
      <c r="Q57" s="3">
        <v>-0.5959301963393</v>
      </c>
      <c r="R57" s="3">
        <v>1.0291951628564</v>
      </c>
      <c r="S57" s="3">
        <v>1.5018912692063999</v>
      </c>
      <c r="T57" s="3">
        <v>2.7873442150771002</v>
      </c>
      <c r="U57" s="3">
        <v>3.7306894812858</v>
      </c>
      <c r="V57" s="3">
        <v>5.7005346483135</v>
      </c>
      <c r="W57" s="3">
        <v>7.9547104473842998</v>
      </c>
      <c r="X57" s="3">
        <v>9.2060526492170993</v>
      </c>
      <c r="Y57" s="3">
        <v>9.7126247965813999</v>
      </c>
      <c r="Z57" s="3">
        <v>11.627095845555999</v>
      </c>
      <c r="AA57" s="3">
        <v>12.6328498864649</v>
      </c>
      <c r="AB57" s="3">
        <v>14.5951598918668</v>
      </c>
      <c r="AC57" s="3">
        <v>0.79277055651109996</v>
      </c>
      <c r="AD57" s="3">
        <v>0.50771634427000001</v>
      </c>
      <c r="AE57" s="3">
        <v>1.6025649051391</v>
      </c>
      <c r="AF57" s="3">
        <v>1.1557597460780999</v>
      </c>
      <c r="AG57" s="3">
        <v>1.2210385815058</v>
      </c>
      <c r="AH57" s="3">
        <v>0.69554348868189997</v>
      </c>
      <c r="AI57" s="3">
        <v>0.22934788959310001</v>
      </c>
      <c r="AJ57" s="3">
        <v>-2.6783775176833999</v>
      </c>
      <c r="AK57" s="3">
        <v>-5.315098951485</v>
      </c>
      <c r="AL57" s="3">
        <v>-4.5767910693768998</v>
      </c>
      <c r="AM57" s="3">
        <v>-5.6915454881925003</v>
      </c>
      <c r="AN57" s="3">
        <v>-4.4142874964140999</v>
      </c>
      <c r="AO57" s="3">
        <v>-0.28763871513259998</v>
      </c>
      <c r="AP57" s="3">
        <v>-2.9910476039219001</v>
      </c>
      <c r="AQ57" s="3">
        <v>-1.4048900890742999</v>
      </c>
      <c r="AR57" s="3">
        <v>-1.4349025013073999</v>
      </c>
      <c r="AS57" s="3">
        <v>-0.1115053635844</v>
      </c>
      <c r="AT57" s="3">
        <v>-0.44539844062470002</v>
      </c>
      <c r="AU57" s="3">
        <v>-0.88198281869990003</v>
      </c>
      <c r="AV57" s="3">
        <v>-1.3112535976644</v>
      </c>
      <c r="AW57" s="3">
        <v>1.36</v>
      </c>
    </row>
    <row r="58" spans="1:49">
      <c r="A58">
        <v>4</v>
      </c>
      <c r="B58" t="s">
        <v>402</v>
      </c>
      <c r="C58">
        <v>1010203</v>
      </c>
      <c r="D58" t="s">
        <v>442</v>
      </c>
      <c r="E58" s="3">
        <v>-0.94372809598630003</v>
      </c>
      <c r="F58" s="3">
        <v>-1.1079401613522999</v>
      </c>
      <c r="G58" s="3">
        <v>0.42194041535330001</v>
      </c>
      <c r="H58" s="3">
        <v>0.73804807206360001</v>
      </c>
      <c r="I58" s="3">
        <v>1.0509807337904999</v>
      </c>
      <c r="J58" s="3">
        <v>1.0730631016983001</v>
      </c>
      <c r="K58" s="3">
        <v>1.905089155163</v>
      </c>
      <c r="L58" s="3">
        <v>1.9401287330974</v>
      </c>
      <c r="M58" s="3">
        <v>3.1517450106022</v>
      </c>
      <c r="N58" s="3">
        <v>4.4542459069006997</v>
      </c>
      <c r="O58" s="3">
        <v>4.7466487321997004</v>
      </c>
      <c r="P58" s="3">
        <v>5.1020899467021001</v>
      </c>
      <c r="Q58" s="3">
        <v>1.4893126761E-2</v>
      </c>
      <c r="R58" s="3">
        <v>0.71827097708050003</v>
      </c>
      <c r="S58" s="3">
        <v>2.0449357808831001</v>
      </c>
      <c r="T58" s="3">
        <v>3.2485865415456998</v>
      </c>
      <c r="U58" s="3">
        <v>4.9785951520953002</v>
      </c>
      <c r="V58" s="3">
        <v>4.910380087139</v>
      </c>
      <c r="W58" s="3">
        <v>6.5008623066905997</v>
      </c>
      <c r="X58" s="3">
        <v>8.3688698029615995</v>
      </c>
      <c r="Y58" s="3">
        <v>9.6977096817703003</v>
      </c>
      <c r="Z58" s="3">
        <v>11.768296224977499</v>
      </c>
      <c r="AA58" s="3">
        <v>12.365829809454199</v>
      </c>
      <c r="AB58" s="3">
        <v>12.0176409250984</v>
      </c>
      <c r="AC58" s="3">
        <v>-6.8993432037300004E-2</v>
      </c>
      <c r="AD58" s="3">
        <v>0.69554251056039995</v>
      </c>
      <c r="AE58" s="3">
        <v>0.51079910317220001</v>
      </c>
      <c r="AF58" s="3">
        <v>-0.19041386124830001</v>
      </c>
      <c r="AG58" s="3">
        <v>-1.2936474602062999</v>
      </c>
      <c r="AH58" s="3">
        <v>-0.46898814855999998</v>
      </c>
      <c r="AI58" s="3">
        <v>-1.4352499369053999</v>
      </c>
      <c r="AJ58" s="3">
        <v>-2.066460497869</v>
      </c>
      <c r="AK58" s="3">
        <v>-5.1336575266156999</v>
      </c>
      <c r="AL58" s="3">
        <v>-5.5301988107910001</v>
      </c>
      <c r="AM58" s="3">
        <v>-5.5964576556717001</v>
      </c>
      <c r="AN58" s="3">
        <v>-6.6004938516653002</v>
      </c>
      <c r="AO58" s="3">
        <v>-1.2531532086765</v>
      </c>
      <c r="AP58" s="3">
        <v>-1.3220254201098001</v>
      </c>
      <c r="AQ58" s="3">
        <v>-0.93470500082859997</v>
      </c>
      <c r="AR58" s="3">
        <v>-0.25866644842140002</v>
      </c>
      <c r="AS58" s="3">
        <v>-0.56337416116829997</v>
      </c>
      <c r="AT58" s="3">
        <v>0.4854659761397</v>
      </c>
      <c r="AU58" s="3">
        <v>0.42427989709460001</v>
      </c>
      <c r="AV58" s="3">
        <v>1.2753610190555</v>
      </c>
      <c r="AW58" s="3">
        <v>1.84</v>
      </c>
    </row>
    <row r="59" spans="1:49">
      <c r="A59">
        <v>5</v>
      </c>
      <c r="B59" t="s">
        <v>404</v>
      </c>
      <c r="C59">
        <v>101020301</v>
      </c>
      <c r="D59" t="s">
        <v>443</v>
      </c>
      <c r="E59" s="3">
        <v>-1.1686293494127999</v>
      </c>
      <c r="F59" s="3">
        <v>-0.69818242669679997</v>
      </c>
      <c r="G59" s="3">
        <v>4.8997050495E-2</v>
      </c>
      <c r="H59" s="3">
        <v>8.9879364805299997E-2</v>
      </c>
      <c r="I59" s="3">
        <v>1.3345349493923</v>
      </c>
      <c r="J59" s="3">
        <v>1.0149143786774</v>
      </c>
      <c r="K59" s="3">
        <v>1.4624621972745999</v>
      </c>
      <c r="L59" s="3">
        <v>1.643955355406</v>
      </c>
      <c r="M59" s="3">
        <v>2.3958152308030001</v>
      </c>
      <c r="N59" s="3">
        <v>5.3825744315129</v>
      </c>
      <c r="O59" s="3">
        <v>5.8462782568833997</v>
      </c>
      <c r="P59" s="3">
        <v>5.7070104815505003</v>
      </c>
      <c r="Q59" s="3">
        <v>0.85196707339190003</v>
      </c>
      <c r="R59" s="3">
        <v>1.2018174241269</v>
      </c>
      <c r="S59" s="3">
        <v>1.2634141198764</v>
      </c>
      <c r="T59" s="3">
        <v>1.3656200607966</v>
      </c>
      <c r="U59" s="3">
        <v>2.7152385293039001</v>
      </c>
      <c r="V59" s="3">
        <v>2.1933793599263001</v>
      </c>
      <c r="W59" s="3">
        <v>1.826787502807</v>
      </c>
      <c r="X59" s="3">
        <v>4.8354303695540004</v>
      </c>
      <c r="Y59" s="3">
        <v>5.9117251949769001</v>
      </c>
      <c r="Z59" s="3">
        <v>6.7957899290013</v>
      </c>
      <c r="AA59" s="3">
        <v>7.6202953941159999</v>
      </c>
      <c r="AB59" s="3">
        <v>8.3740360172551007</v>
      </c>
      <c r="AC59" s="3">
        <v>0.58872248203169997</v>
      </c>
      <c r="AD59" s="3">
        <v>3.1278193848626001</v>
      </c>
      <c r="AE59" s="3">
        <v>2.1275444079128998</v>
      </c>
      <c r="AF59" s="3">
        <v>1.352219848326</v>
      </c>
      <c r="AG59" s="3">
        <v>-0.54916777102879999</v>
      </c>
      <c r="AH59" s="3">
        <v>3.1821318402170999</v>
      </c>
      <c r="AI59" s="3">
        <v>2.0456661826801001</v>
      </c>
      <c r="AJ59" s="3">
        <v>2.1632210655017001</v>
      </c>
      <c r="AK59" s="3">
        <v>-0.36056170134120002</v>
      </c>
      <c r="AL59" s="3">
        <v>-1.9501688821906999</v>
      </c>
      <c r="AM59" s="3">
        <v>-2.8740275978317</v>
      </c>
      <c r="AN59" s="3">
        <v>-2.6923216981628002</v>
      </c>
      <c r="AO59" s="3">
        <v>0.81945295445169997</v>
      </c>
      <c r="AP59" s="3">
        <v>0.2087665713945</v>
      </c>
      <c r="AQ59" s="3">
        <v>0.68286387533030002</v>
      </c>
      <c r="AR59" s="3">
        <v>-0.3313292483952</v>
      </c>
      <c r="AS59" s="3">
        <v>-0.2225756490402</v>
      </c>
      <c r="AT59" s="3">
        <v>0.33895616114869997</v>
      </c>
      <c r="AU59" s="3">
        <v>1.47664216578E-2</v>
      </c>
      <c r="AV59" s="3">
        <v>-0.65302213906390005</v>
      </c>
      <c r="AW59" s="3">
        <v>1.21</v>
      </c>
    </row>
    <row r="60" spans="1:49">
      <c r="A60">
        <v>5</v>
      </c>
      <c r="B60" t="s">
        <v>404</v>
      </c>
      <c r="C60">
        <v>101020302</v>
      </c>
      <c r="D60" t="s">
        <v>444</v>
      </c>
      <c r="E60" s="3">
        <v>-1.4906491823585</v>
      </c>
      <c r="F60" s="3">
        <v>-1.4581711376227999</v>
      </c>
      <c r="G60" s="3">
        <v>1.2891693861772</v>
      </c>
      <c r="H60" s="3">
        <v>1.5247061099557</v>
      </c>
      <c r="I60" s="3">
        <v>1.8383982577999001</v>
      </c>
      <c r="J60" s="3">
        <v>0.73050715863140003</v>
      </c>
      <c r="K60" s="3">
        <v>1.8621627605677999</v>
      </c>
      <c r="L60" s="3">
        <v>1.9445271853802</v>
      </c>
      <c r="M60" s="3">
        <v>3.2912860145453999</v>
      </c>
      <c r="N60" s="3">
        <v>4.3392910437354999</v>
      </c>
      <c r="O60" s="3">
        <v>4.3247173387834996</v>
      </c>
      <c r="P60" s="3">
        <v>3.6209284666857</v>
      </c>
      <c r="Q60" s="3">
        <v>0.42969209439479999</v>
      </c>
      <c r="R60" s="3">
        <v>1.3972994567298</v>
      </c>
      <c r="S60" s="3">
        <v>3.8092491807335001</v>
      </c>
      <c r="T60" s="3">
        <v>4.2784764518634999</v>
      </c>
      <c r="U60" s="3">
        <v>7.0564210230051003</v>
      </c>
      <c r="V60" s="3">
        <v>7.2569616322914996</v>
      </c>
      <c r="W60" s="3">
        <v>8.8267962617176998</v>
      </c>
      <c r="X60" s="3">
        <v>10.199644867693999</v>
      </c>
      <c r="Y60" s="3">
        <v>11.452632178581901</v>
      </c>
      <c r="Z60" s="3">
        <v>14.3741974230572</v>
      </c>
      <c r="AA60" s="3">
        <v>14.3959787582091</v>
      </c>
      <c r="AB60" s="3">
        <v>14.6525870732575</v>
      </c>
      <c r="AC60" s="3">
        <v>-6.6002909750700001E-2</v>
      </c>
      <c r="AD60" s="3">
        <v>0.6268350304336</v>
      </c>
      <c r="AE60" s="3">
        <v>0.4126217864308</v>
      </c>
      <c r="AF60" s="3">
        <v>-0.86911165835049997</v>
      </c>
      <c r="AG60" s="3">
        <v>-1.4233231687779999</v>
      </c>
      <c r="AH60" s="3">
        <v>-1.8778941044102</v>
      </c>
      <c r="AI60" s="3">
        <v>-4.4233062498348001</v>
      </c>
      <c r="AJ60" s="3">
        <v>-5.0851424823158</v>
      </c>
      <c r="AK60" s="3">
        <v>-9.3250783673297004</v>
      </c>
      <c r="AL60" s="3">
        <v>-10.0864884354928</v>
      </c>
      <c r="AM60" s="3">
        <v>-9.0895034958258005</v>
      </c>
      <c r="AN60" s="3">
        <v>-11.0063482573635</v>
      </c>
      <c r="AO60" s="3">
        <v>-1.3547895820786</v>
      </c>
      <c r="AP60" s="3">
        <v>-1.2695587855382999</v>
      </c>
      <c r="AQ60" s="3">
        <v>-0.91881281613029997</v>
      </c>
      <c r="AR60" s="3">
        <v>1.3924846040012</v>
      </c>
      <c r="AS60" s="3">
        <v>1.1258943990468999</v>
      </c>
      <c r="AT60" s="3">
        <v>3.0232304740196998</v>
      </c>
      <c r="AU60" s="3">
        <v>1.8576953020108999</v>
      </c>
      <c r="AV60" s="3">
        <v>4.0919634608528002</v>
      </c>
      <c r="AW60" s="3">
        <v>4.46</v>
      </c>
    </row>
    <row r="61" spans="1:49">
      <c r="A61">
        <v>5</v>
      </c>
      <c r="B61" t="s">
        <v>404</v>
      </c>
      <c r="C61">
        <v>101020303</v>
      </c>
      <c r="D61" t="s">
        <v>445</v>
      </c>
      <c r="E61" s="3">
        <v>-0.78002603616470001</v>
      </c>
      <c r="F61" s="3">
        <v>-1.3773541218476</v>
      </c>
      <c r="G61" s="3">
        <v>-0.33467143253069997</v>
      </c>
      <c r="H61" s="3">
        <v>0.78242824463619998</v>
      </c>
      <c r="I61" s="3">
        <v>0.64576463106140003</v>
      </c>
      <c r="J61" s="3">
        <v>2.6984511665405999</v>
      </c>
      <c r="K61" s="3">
        <v>2.5168156847732002</v>
      </c>
      <c r="L61" s="3">
        <v>3.6635183357127001</v>
      </c>
      <c r="M61" s="3">
        <v>5.1212555132734998</v>
      </c>
      <c r="N61" s="3">
        <v>5.12302225007</v>
      </c>
      <c r="O61" s="3">
        <v>6.3669724377827999</v>
      </c>
      <c r="P61" s="3">
        <v>9.0809929507476994</v>
      </c>
      <c r="Q61" s="3">
        <v>-2.3669269198623</v>
      </c>
      <c r="R61" s="3">
        <v>-0.85595414224900002</v>
      </c>
      <c r="S61" s="3">
        <v>-0.19623549071980001</v>
      </c>
      <c r="T61" s="3">
        <v>1.3336782226609001</v>
      </c>
      <c r="U61" s="3">
        <v>2.7789361121515999</v>
      </c>
      <c r="V61" s="3">
        <v>2.1494215893609998</v>
      </c>
      <c r="W61" s="3">
        <v>4.8626750940464998</v>
      </c>
      <c r="X61" s="3">
        <v>5.4630433212745002</v>
      </c>
      <c r="Y61" s="3">
        <v>6.9624670380950997</v>
      </c>
      <c r="Z61" s="3">
        <v>10.152175238830599</v>
      </c>
      <c r="AA61" s="3">
        <v>12.361638406166</v>
      </c>
      <c r="AB61" s="3">
        <v>7.6016218347185003</v>
      </c>
      <c r="AC61" s="3">
        <v>0.67607432609149998</v>
      </c>
      <c r="AD61" s="3">
        <v>-0.77638672761990002</v>
      </c>
      <c r="AE61" s="3">
        <v>-1.4094295473956</v>
      </c>
      <c r="AF61" s="3">
        <v>-1.0595947153267</v>
      </c>
      <c r="AG61" s="3">
        <v>0.54477647640439997</v>
      </c>
      <c r="AH61" s="3">
        <v>-0.78534196204759998</v>
      </c>
      <c r="AI61" s="3">
        <v>1.1480615700528001</v>
      </c>
      <c r="AJ61" s="3">
        <v>0.71348852665429996</v>
      </c>
      <c r="AK61" s="3">
        <v>-0.74779384786909997</v>
      </c>
      <c r="AL61" s="3">
        <v>0.98747169969500004</v>
      </c>
      <c r="AM61" s="3">
        <v>-4.8482076454800002E-2</v>
      </c>
      <c r="AN61" s="3">
        <v>-2.0420541595216002</v>
      </c>
      <c r="AO61" s="3">
        <v>-3.5645472823979998</v>
      </c>
      <c r="AP61" s="3">
        <v>-1.5875079310111</v>
      </c>
      <c r="AQ61" s="3">
        <v>-0.90696508091990002</v>
      </c>
      <c r="AR61" s="3">
        <v>-0.26980626123349999</v>
      </c>
      <c r="AS61" s="3">
        <v>-0.77656893080059997</v>
      </c>
      <c r="AT61" s="3">
        <v>-1.7156457024100999</v>
      </c>
      <c r="AU61" s="3">
        <v>0.545504572016</v>
      </c>
      <c r="AV61" s="3">
        <v>-0.76465284173979997</v>
      </c>
      <c r="AW61" s="3">
        <v>-0.34</v>
      </c>
    </row>
    <row r="62" spans="1:49">
      <c r="A62">
        <v>5</v>
      </c>
      <c r="B62" t="s">
        <v>404</v>
      </c>
      <c r="C62">
        <v>101020304</v>
      </c>
      <c r="D62" t="s">
        <v>446</v>
      </c>
      <c r="E62" s="3">
        <v>0.2941033871896</v>
      </c>
      <c r="F62" s="3">
        <v>-0.58888139815990004</v>
      </c>
      <c r="G62" s="3">
        <v>-0.2658206171268</v>
      </c>
      <c r="H62" s="3">
        <v>-0.21423678456020001</v>
      </c>
      <c r="I62" s="3">
        <v>-0.52955676450739997</v>
      </c>
      <c r="J62" s="3">
        <v>0.3491597488705</v>
      </c>
      <c r="K62" s="3">
        <v>1.9243087160114001</v>
      </c>
      <c r="L62" s="3">
        <v>0.67026462644889995</v>
      </c>
      <c r="M62" s="3">
        <v>1.887612684819</v>
      </c>
      <c r="N62" s="3">
        <v>3.0373943446295</v>
      </c>
      <c r="O62" s="3">
        <v>2.897734450378</v>
      </c>
      <c r="P62" s="3">
        <v>3.8308249071603999</v>
      </c>
      <c r="Q62" s="3">
        <v>0.51225444110329998</v>
      </c>
      <c r="R62" s="3">
        <v>0.28596600050729998</v>
      </c>
      <c r="S62" s="3">
        <v>1.4474831348388999</v>
      </c>
      <c r="T62" s="3">
        <v>5.1129852021101003</v>
      </c>
      <c r="U62" s="3">
        <v>5.3772347436567998</v>
      </c>
      <c r="V62" s="3">
        <v>5.8123636775846004</v>
      </c>
      <c r="W62" s="3">
        <v>8.5843382900378007</v>
      </c>
      <c r="X62" s="3">
        <v>11.4116352281484</v>
      </c>
      <c r="Y62" s="3">
        <v>13.0199134837831</v>
      </c>
      <c r="Z62" s="3">
        <v>13.5890122926685</v>
      </c>
      <c r="AA62" s="3">
        <v>13.5589392341781</v>
      </c>
      <c r="AB62" s="3">
        <v>14.9821710558486</v>
      </c>
      <c r="AC62" s="3">
        <v>-1.4576091674692</v>
      </c>
      <c r="AD62" s="3">
        <v>-0.43562602539060002</v>
      </c>
      <c r="AE62" s="3">
        <v>0.72289696431859995</v>
      </c>
      <c r="AF62" s="3">
        <v>0.34823492461810002</v>
      </c>
      <c r="AG62" s="3">
        <v>-3.4937082100104999</v>
      </c>
      <c r="AH62" s="3">
        <v>-1.1836820191916999</v>
      </c>
      <c r="AI62" s="3">
        <v>-1.3321864064119999</v>
      </c>
      <c r="AJ62" s="3">
        <v>-2.8820902056525002</v>
      </c>
      <c r="AK62" s="3">
        <v>-5.5635727636964996</v>
      </c>
      <c r="AL62" s="3">
        <v>-5.8606276168858003</v>
      </c>
      <c r="AM62" s="3">
        <v>-6.3265980273098998</v>
      </c>
      <c r="AN62" s="3">
        <v>-5.8151570460892996</v>
      </c>
      <c r="AO62" s="3">
        <v>-1.1690987699971001</v>
      </c>
      <c r="AP62" s="3">
        <v>-2.8710480055423</v>
      </c>
      <c r="AQ62" s="3">
        <v>-2.7853640376194999</v>
      </c>
      <c r="AR62" s="3">
        <v>-3.3966624113691002</v>
      </c>
      <c r="AS62" s="3">
        <v>-4.0434688726549997</v>
      </c>
      <c r="AT62" s="3">
        <v>-2.2360889913722999</v>
      </c>
      <c r="AU62" s="3">
        <v>-2.0394597137445998</v>
      </c>
      <c r="AV62" s="3">
        <v>-0.1681237044012</v>
      </c>
      <c r="AW62" s="3">
        <v>-0.53</v>
      </c>
    </row>
    <row r="63" spans="1:49">
      <c r="A63">
        <v>3</v>
      </c>
      <c r="B63" t="s">
        <v>400</v>
      </c>
      <c r="C63">
        <v>10103</v>
      </c>
      <c r="D63" t="s">
        <v>447</v>
      </c>
      <c r="E63" s="3">
        <v>-0.80202879916210001</v>
      </c>
      <c r="F63" s="3">
        <v>-0.63690368564720001</v>
      </c>
      <c r="G63" s="3">
        <v>-2.3656871875205998</v>
      </c>
      <c r="H63" s="3">
        <v>-1.8494538294862</v>
      </c>
      <c r="I63" s="3">
        <v>-1.8641766183194</v>
      </c>
      <c r="J63" s="3">
        <v>-1.8890968457277999</v>
      </c>
      <c r="K63" s="3">
        <v>-1.7749866956952001</v>
      </c>
      <c r="L63" s="3">
        <v>-1.2930784219860001</v>
      </c>
      <c r="M63" s="3">
        <v>-0.5905703466201</v>
      </c>
      <c r="N63" s="3">
        <v>-0.64913895437449998</v>
      </c>
      <c r="O63" s="3">
        <v>-2.9270206181E-2</v>
      </c>
      <c r="P63" s="3">
        <v>2.0357592877349</v>
      </c>
      <c r="Q63" s="3">
        <v>1.3015140524944999</v>
      </c>
      <c r="R63" s="3">
        <v>5.8112359330367003</v>
      </c>
      <c r="S63" s="3">
        <v>5.7273047237277996</v>
      </c>
      <c r="T63" s="3">
        <v>5.0333226858803002</v>
      </c>
      <c r="U63" s="3">
        <v>5.1979691391885003</v>
      </c>
      <c r="V63" s="3">
        <v>10.622853413927601</v>
      </c>
      <c r="W63" s="3">
        <v>11.7536691645136</v>
      </c>
      <c r="X63" s="3">
        <v>10.9250223073425</v>
      </c>
      <c r="Y63" s="3">
        <v>12.112350734050899</v>
      </c>
      <c r="Z63" s="3">
        <v>11.6663065634772</v>
      </c>
      <c r="AA63" s="3">
        <v>10.9635424230248</v>
      </c>
      <c r="AB63" s="3">
        <v>9.8766185269198008</v>
      </c>
      <c r="AC63" s="3">
        <v>6.8991515886100002E-2</v>
      </c>
      <c r="AD63" s="3">
        <v>-1.4130601187292999</v>
      </c>
      <c r="AE63" s="3">
        <v>8.03754006135E-2</v>
      </c>
      <c r="AF63" s="3">
        <v>-1.1468615324828999</v>
      </c>
      <c r="AG63" s="3">
        <v>-1.9408953915106</v>
      </c>
      <c r="AH63" s="3">
        <v>-2.6904868705999001</v>
      </c>
      <c r="AI63" s="3">
        <v>-1.9246887986397001</v>
      </c>
      <c r="AJ63" s="3">
        <v>-2.7077510200928998</v>
      </c>
      <c r="AK63" s="3">
        <v>-3.5079807180134002</v>
      </c>
      <c r="AL63" s="3">
        <v>-3.7645691846245</v>
      </c>
      <c r="AM63" s="3">
        <v>-2.5019618539808</v>
      </c>
      <c r="AN63" s="3">
        <v>-2.3953290457229999</v>
      </c>
      <c r="AO63" s="3">
        <v>0.27965496553269997</v>
      </c>
      <c r="AP63" s="3">
        <v>-1.8318248454898001</v>
      </c>
      <c r="AQ63" s="3">
        <v>-2.4438499559179001</v>
      </c>
      <c r="AR63" s="3">
        <v>-2.715022809138</v>
      </c>
      <c r="AS63" s="3">
        <v>-1.8518508113189001</v>
      </c>
      <c r="AT63" s="3">
        <v>-2.7465293568539</v>
      </c>
      <c r="AU63" s="3">
        <v>-0.2217784639623</v>
      </c>
      <c r="AV63" s="3">
        <v>-1.9388769967877999</v>
      </c>
      <c r="AW63" s="3">
        <v>-1.63</v>
      </c>
    </row>
    <row r="64" spans="1:49">
      <c r="A64">
        <v>4</v>
      </c>
      <c r="B64" t="s">
        <v>402</v>
      </c>
      <c r="C64">
        <v>1010301</v>
      </c>
      <c r="D64" t="s">
        <v>448</v>
      </c>
      <c r="E64" s="3">
        <v>-1.1723008380127999</v>
      </c>
      <c r="F64" s="3">
        <v>-1.3290376740411001</v>
      </c>
      <c r="G64" s="3">
        <v>-1.6802746300128999</v>
      </c>
      <c r="H64" s="3">
        <v>-1.0067617836061</v>
      </c>
      <c r="I64" s="3">
        <v>-0.61776016455890004</v>
      </c>
      <c r="J64" s="3">
        <v>-1.2174502624062999</v>
      </c>
      <c r="K64" s="3">
        <v>1.3096593970599999</v>
      </c>
      <c r="L64" s="3">
        <v>0.1592579503764</v>
      </c>
      <c r="M64" s="3">
        <v>2.6939251811739</v>
      </c>
      <c r="N64" s="3">
        <v>2.1393511093747999</v>
      </c>
      <c r="O64" s="3">
        <v>4.5406053205324</v>
      </c>
      <c r="P64" s="3">
        <v>7.7744187039402997</v>
      </c>
      <c r="Q64" s="3">
        <v>1.7364389736426</v>
      </c>
      <c r="R64" s="3">
        <v>5.1492967275610004</v>
      </c>
      <c r="S64" s="3">
        <v>9.7073353844213006</v>
      </c>
      <c r="T64" s="3">
        <v>9.1842882374807004</v>
      </c>
      <c r="U64" s="3">
        <v>10.3280821292295</v>
      </c>
      <c r="V64" s="3">
        <v>12.860909761219901</v>
      </c>
      <c r="W64" s="3">
        <v>13.2622797419659</v>
      </c>
      <c r="X64" s="3">
        <v>8.5804743850733001</v>
      </c>
      <c r="Y64" s="3">
        <v>11.099392181431901</v>
      </c>
      <c r="Z64" s="3">
        <v>8.8636628304668008</v>
      </c>
      <c r="AA64" s="3">
        <v>8.7844649652310007</v>
      </c>
      <c r="AB64" s="3">
        <v>5.9797731506284002</v>
      </c>
      <c r="AC64" s="3">
        <v>1.1741302399861999</v>
      </c>
      <c r="AD64" s="3">
        <v>-0.55919985733010003</v>
      </c>
      <c r="AE64" s="3">
        <v>-1.1665088752716</v>
      </c>
      <c r="AF64" s="3">
        <v>-4.7241800710878001</v>
      </c>
      <c r="AG64" s="3">
        <v>-3.9287720792808001</v>
      </c>
      <c r="AH64" s="3">
        <v>-7.2919699175349004</v>
      </c>
      <c r="AI64" s="3">
        <v>-5.2283633390585003</v>
      </c>
      <c r="AJ64" s="3">
        <v>-5.8777808222486998</v>
      </c>
      <c r="AK64" s="3">
        <v>-9.4035385777018003</v>
      </c>
      <c r="AL64" s="3">
        <v>-7.4860437729304001</v>
      </c>
      <c r="AM64" s="3">
        <v>-8.6813938067317995</v>
      </c>
      <c r="AN64" s="3">
        <v>-8.4262292350839001</v>
      </c>
      <c r="AO64" s="3">
        <v>2.6824625198907999</v>
      </c>
      <c r="AP64" s="3">
        <v>-2.3767601563216001</v>
      </c>
      <c r="AQ64" s="3">
        <v>-4.1890335713667</v>
      </c>
      <c r="AR64" s="3">
        <v>-1.7278808341937999</v>
      </c>
      <c r="AS64" s="3">
        <v>-2.4931691998273</v>
      </c>
      <c r="AT64" s="3">
        <v>-2.1290858682449998</v>
      </c>
      <c r="AU64" s="3">
        <v>-0.99444282804319994</v>
      </c>
      <c r="AV64" s="3">
        <v>-4.7001951987449004</v>
      </c>
      <c r="AW64" s="3">
        <v>-2.62</v>
      </c>
    </row>
    <row r="65" spans="1:49">
      <c r="A65">
        <v>5</v>
      </c>
      <c r="B65" t="s">
        <v>404</v>
      </c>
      <c r="C65">
        <v>101030101</v>
      </c>
      <c r="D65" t="s">
        <v>449</v>
      </c>
      <c r="E65" s="3">
        <v>-1.1723008380127999</v>
      </c>
      <c r="F65" s="3">
        <v>-1.3290376740411001</v>
      </c>
      <c r="G65" s="3">
        <v>-1.6802746300128999</v>
      </c>
      <c r="H65" s="3">
        <v>-1.0067617836061</v>
      </c>
      <c r="I65" s="3">
        <v>-0.61776016455890004</v>
      </c>
      <c r="J65" s="3">
        <v>-1.2174502624062999</v>
      </c>
      <c r="K65" s="3">
        <v>1.3096593970599999</v>
      </c>
      <c r="L65" s="3">
        <v>0.1592579503764</v>
      </c>
      <c r="M65" s="3">
        <v>2.6939251811739</v>
      </c>
      <c r="N65" s="3">
        <v>2.1393511093747999</v>
      </c>
      <c r="O65" s="3">
        <v>4.5406053205324</v>
      </c>
      <c r="P65" s="3">
        <v>7.7744187039402997</v>
      </c>
      <c r="Q65" s="3">
        <v>1.7364389736426</v>
      </c>
      <c r="R65" s="3">
        <v>5.1492967275610004</v>
      </c>
      <c r="S65" s="3">
        <v>9.7073353844213006</v>
      </c>
      <c r="T65" s="3">
        <v>9.1842882374807004</v>
      </c>
      <c r="U65" s="3">
        <v>10.3280821292295</v>
      </c>
      <c r="V65" s="3">
        <v>12.860909761219901</v>
      </c>
      <c r="W65" s="3">
        <v>13.2622797419659</v>
      </c>
      <c r="X65" s="3">
        <v>8.5804743850733001</v>
      </c>
      <c r="Y65" s="3">
        <v>11.099392181431901</v>
      </c>
      <c r="Z65" s="3">
        <v>8.8636628304668008</v>
      </c>
      <c r="AA65" s="3">
        <v>8.7844649652310007</v>
      </c>
      <c r="AB65" s="3">
        <v>5.9797731506284002</v>
      </c>
      <c r="AC65" s="3">
        <v>1.1741302399861999</v>
      </c>
      <c r="AD65" s="3">
        <v>-0.55919985733010003</v>
      </c>
      <c r="AE65" s="3">
        <v>-1.1665088752716</v>
      </c>
      <c r="AF65" s="3">
        <v>-4.7241800710878001</v>
      </c>
      <c r="AG65" s="3">
        <v>-3.9287720792808001</v>
      </c>
      <c r="AH65" s="3">
        <v>-7.2919699175349004</v>
      </c>
      <c r="AI65" s="3">
        <v>-5.2283633390585003</v>
      </c>
      <c r="AJ65" s="3">
        <v>-5.8777808222486998</v>
      </c>
      <c r="AK65" s="3">
        <v>-9.4035385777018003</v>
      </c>
      <c r="AL65" s="3">
        <v>-7.4860437729304001</v>
      </c>
      <c r="AM65" s="3">
        <v>-8.6813938067317995</v>
      </c>
      <c r="AN65" s="3">
        <v>-8.4262292350839001</v>
      </c>
      <c r="AO65" s="3">
        <v>2.6824625198907999</v>
      </c>
      <c r="AP65" s="3">
        <v>-2.3767601563216001</v>
      </c>
      <c r="AQ65" s="3">
        <v>-4.1890335713667</v>
      </c>
      <c r="AR65" s="3">
        <v>-1.7278808341937999</v>
      </c>
      <c r="AS65" s="3">
        <v>-2.4931691998273</v>
      </c>
      <c r="AT65" s="3">
        <v>-2.1290858682449998</v>
      </c>
      <c r="AU65" s="3">
        <v>-0.99444282804319994</v>
      </c>
      <c r="AV65" s="3">
        <v>-4.7001951987449004</v>
      </c>
      <c r="AW65" s="3">
        <v>-2.62</v>
      </c>
    </row>
    <row r="66" spans="1:49">
      <c r="A66">
        <v>4</v>
      </c>
      <c r="B66" t="s">
        <v>402</v>
      </c>
      <c r="C66">
        <v>1010302</v>
      </c>
      <c r="D66" t="s">
        <v>450</v>
      </c>
      <c r="E66" s="3">
        <v>-0.65029508276000003</v>
      </c>
      <c r="F66" s="3">
        <v>-0.35327421518230001</v>
      </c>
      <c r="G66" s="3">
        <v>-2.6465622839553</v>
      </c>
      <c r="H66" s="3">
        <v>-2.1947804609561001</v>
      </c>
      <c r="I66" s="3">
        <v>-2.3749454068586</v>
      </c>
      <c r="J66" s="3">
        <v>-2.1643307859204999</v>
      </c>
      <c r="K66" s="3">
        <v>-3.0390432982179001</v>
      </c>
      <c r="L66" s="3">
        <v>-1.8882310992672999</v>
      </c>
      <c r="M66" s="3">
        <v>-1.9365232154484</v>
      </c>
      <c r="N66" s="3">
        <v>-1.7918338276792001</v>
      </c>
      <c r="O66" s="3">
        <v>-1.9019587281529999</v>
      </c>
      <c r="P66" s="3">
        <v>-0.3158849873474</v>
      </c>
      <c r="Q66" s="3">
        <v>1.1088213789162</v>
      </c>
      <c r="R66" s="3">
        <v>6.1045068610688</v>
      </c>
      <c r="S66" s="3">
        <v>3.9639595769195002</v>
      </c>
      <c r="T66" s="3">
        <v>3.1942451550784998</v>
      </c>
      <c r="U66" s="3">
        <v>2.9250821655008998</v>
      </c>
      <c r="V66" s="3">
        <v>9.6312867314755</v>
      </c>
      <c r="W66" s="3">
        <v>11.085282067286901</v>
      </c>
      <c r="X66" s="3">
        <v>11.963769883089199</v>
      </c>
      <c r="Y66" s="3">
        <v>12.561140127891299</v>
      </c>
      <c r="Z66" s="3">
        <v>12.9080126321373</v>
      </c>
      <c r="AA66" s="3">
        <v>11.9289786186974</v>
      </c>
      <c r="AB66" s="3">
        <v>11.6031085889207</v>
      </c>
      <c r="AC66" s="3">
        <v>-0.39596720727410001</v>
      </c>
      <c r="AD66" s="3">
        <v>-1.7722998849592999</v>
      </c>
      <c r="AE66" s="3">
        <v>0.60496992273210004</v>
      </c>
      <c r="AF66" s="3">
        <v>0.35820332840270003</v>
      </c>
      <c r="AG66" s="3">
        <v>-1.1045473508624</v>
      </c>
      <c r="AH66" s="3">
        <v>-0.75453110731920003</v>
      </c>
      <c r="AI66" s="3">
        <v>-0.53475261908829996</v>
      </c>
      <c r="AJ66" s="3">
        <v>-1.3740424303497001</v>
      </c>
      <c r="AK66" s="3">
        <v>-1.0275762267220001</v>
      </c>
      <c r="AL66" s="3">
        <v>-2.1988543697166998</v>
      </c>
      <c r="AM66" s="3">
        <v>9.7875368215899997E-2</v>
      </c>
      <c r="AN66" s="3">
        <v>0.1420172533448</v>
      </c>
      <c r="AO66" s="3">
        <v>-0.64476933619200005</v>
      </c>
      <c r="AP66" s="3">
        <v>-1.6221736633602</v>
      </c>
      <c r="AQ66" s="3">
        <v>-1.7724311641104999</v>
      </c>
      <c r="AR66" s="3">
        <v>-3.0948027167031</v>
      </c>
      <c r="AS66" s="3">
        <v>-1.6051184825458999</v>
      </c>
      <c r="AT66" s="3">
        <v>-2.9840763733747999</v>
      </c>
      <c r="AU66" s="3">
        <v>7.5486172956999997E-2</v>
      </c>
      <c r="AV66" s="3">
        <v>-0.87652406467120003</v>
      </c>
      <c r="AW66" s="3">
        <v>-1.25</v>
      </c>
    </row>
    <row r="67" spans="1:49">
      <c r="A67">
        <v>5</v>
      </c>
      <c r="B67" t="s">
        <v>404</v>
      </c>
      <c r="C67">
        <v>101030201</v>
      </c>
      <c r="D67" t="s">
        <v>451</v>
      </c>
      <c r="E67" s="3">
        <v>-0.28587269132569998</v>
      </c>
      <c r="F67" s="3">
        <v>0.27068752609980001</v>
      </c>
      <c r="G67" s="3">
        <v>-1.9055106730147999</v>
      </c>
      <c r="H67" s="3">
        <v>-2.0839873517686001</v>
      </c>
      <c r="I67" s="3">
        <v>-2.3959704729626998</v>
      </c>
      <c r="J67" s="3">
        <v>-2.1442100455337001</v>
      </c>
      <c r="K67" s="3">
        <v>-3.0484850132400001</v>
      </c>
      <c r="L67" s="3">
        <v>-1.7618575311841</v>
      </c>
      <c r="M67" s="3">
        <v>-1.8208395696243</v>
      </c>
      <c r="N67" s="3">
        <v>-1.6471604958604</v>
      </c>
      <c r="O67" s="3">
        <v>-1.7571903019260999</v>
      </c>
      <c r="P67" s="3">
        <v>9.5930555570599998E-2</v>
      </c>
      <c r="Q67" s="3">
        <v>1.0303752334492</v>
      </c>
      <c r="R67" s="3">
        <v>6.0781345992727998</v>
      </c>
      <c r="S67" s="3">
        <v>3.7533307707961998</v>
      </c>
      <c r="T67" s="3">
        <v>2.9312042459801999</v>
      </c>
      <c r="U67" s="3">
        <v>2.7937033922385002</v>
      </c>
      <c r="V67" s="3">
        <v>9.3694868750329992</v>
      </c>
      <c r="W67" s="3">
        <v>11.0438874810388</v>
      </c>
      <c r="X67" s="3">
        <v>11.941430960087899</v>
      </c>
      <c r="Y67" s="3">
        <v>12.521536436297501</v>
      </c>
      <c r="Z67" s="3">
        <v>12.993753737507999</v>
      </c>
      <c r="AA67" s="3">
        <v>11.984454287532399</v>
      </c>
      <c r="AB67" s="3">
        <v>11.4503700858976</v>
      </c>
      <c r="AC67" s="3">
        <v>-0.4575280966177</v>
      </c>
      <c r="AD67" s="3">
        <v>-1.3737645446238</v>
      </c>
      <c r="AE67" s="3">
        <v>1.3301936420296001</v>
      </c>
      <c r="AF67" s="3">
        <v>1.0343465723145</v>
      </c>
      <c r="AG67" s="3">
        <v>-0.66521103423369998</v>
      </c>
      <c r="AH67" s="3">
        <v>-0.29436415857409998</v>
      </c>
      <c r="AI67" s="3">
        <v>-0.1177592247521</v>
      </c>
      <c r="AJ67" s="3">
        <v>-1.0350858138397001</v>
      </c>
      <c r="AK67" s="3">
        <v>-0.64887473856269995</v>
      </c>
      <c r="AL67" s="3">
        <v>-1.9266456287072</v>
      </c>
      <c r="AM67" s="3">
        <v>0.52455141010640005</v>
      </c>
      <c r="AN67" s="3">
        <v>0.64412335048830005</v>
      </c>
      <c r="AO67" s="3">
        <v>-0.6982929679448</v>
      </c>
      <c r="AP67" s="3">
        <v>-1.5825771616179001</v>
      </c>
      <c r="AQ67" s="3">
        <v>-1.3553036593782</v>
      </c>
      <c r="AR67" s="3">
        <v>-3.0903211344489998</v>
      </c>
      <c r="AS67" s="3">
        <v>-1.7720433871407</v>
      </c>
      <c r="AT67" s="3">
        <v>-3.2165997855607</v>
      </c>
      <c r="AU67" s="3">
        <v>-4.4984504575099997E-2</v>
      </c>
      <c r="AV67" s="3">
        <v>-1.000187682402</v>
      </c>
      <c r="AW67" s="3">
        <v>-1.26</v>
      </c>
    </row>
    <row r="68" spans="1:49">
      <c r="A68">
        <v>5</v>
      </c>
      <c r="B68" t="s">
        <v>404</v>
      </c>
      <c r="C68">
        <v>101030202</v>
      </c>
      <c r="D68" t="s">
        <v>452</v>
      </c>
      <c r="E68" s="3">
        <v>-5.8499771495338999</v>
      </c>
      <c r="F68" s="3">
        <v>-9.2561373562979998</v>
      </c>
      <c r="G68" s="3">
        <v>-13.2200969034834</v>
      </c>
      <c r="H68" s="3">
        <v>-3.7756079745923001</v>
      </c>
      <c r="I68" s="3">
        <v>-2.0749537989237998</v>
      </c>
      <c r="J68" s="3">
        <v>-2.4514192179681</v>
      </c>
      <c r="K68" s="3">
        <v>-2.9043262296896</v>
      </c>
      <c r="L68" s="3">
        <v>-3.6913650205677002</v>
      </c>
      <c r="M68" s="3">
        <v>-3.5871302932510001</v>
      </c>
      <c r="N68" s="3">
        <v>-3.8560739695596</v>
      </c>
      <c r="O68" s="3">
        <v>-3.9675557040256</v>
      </c>
      <c r="P68" s="3">
        <v>-6.1917859848193997</v>
      </c>
      <c r="Q68" s="3">
        <v>2.3031364111041999</v>
      </c>
      <c r="R68" s="3">
        <v>6.5060152909391</v>
      </c>
      <c r="S68" s="3">
        <v>7.1707092249426996</v>
      </c>
      <c r="T68" s="3">
        <v>7.1989506756189003</v>
      </c>
      <c r="U68" s="3">
        <v>4.9252778779071003</v>
      </c>
      <c r="V68" s="3">
        <v>13.617097660908</v>
      </c>
      <c r="W68" s="3">
        <v>11.7155001144962</v>
      </c>
      <c r="X68" s="3">
        <v>12.3038721454067</v>
      </c>
      <c r="Y68" s="3">
        <v>13.164092432545701</v>
      </c>
      <c r="Z68" s="3">
        <v>11.602634395754199</v>
      </c>
      <c r="AA68" s="3">
        <v>11.0843810311931</v>
      </c>
      <c r="AB68" s="3">
        <v>13.9284986902257</v>
      </c>
      <c r="AC68" s="3">
        <v>0.52088918120600003</v>
      </c>
      <c r="AD68" s="3">
        <v>-7.7078813347663004</v>
      </c>
      <c r="AE68" s="3">
        <v>-10.1961410944179</v>
      </c>
      <c r="AF68" s="3">
        <v>-9.7119282001985994</v>
      </c>
      <c r="AG68" s="3">
        <v>-7.6477976659081</v>
      </c>
      <c r="AH68" s="3">
        <v>-7.6080221991913</v>
      </c>
      <c r="AI68" s="3">
        <v>-6.7452388811836999</v>
      </c>
      <c r="AJ68" s="3">
        <v>-6.4222888507354998</v>
      </c>
      <c r="AK68" s="3">
        <v>-6.6677624301335001</v>
      </c>
      <c r="AL68" s="3">
        <v>-6.2529920837040001</v>
      </c>
      <c r="AM68" s="3">
        <v>-6.2568192924629997</v>
      </c>
      <c r="AN68" s="3">
        <v>-7.3360940567602002</v>
      </c>
      <c r="AO68" s="3">
        <v>0.22103513252279999</v>
      </c>
      <c r="AP68" s="3">
        <v>-2.2626912633680001</v>
      </c>
      <c r="AQ68" s="3">
        <v>-8.5199340108810002</v>
      </c>
      <c r="AR68" s="3">
        <v>-3.1672973105012998</v>
      </c>
      <c r="AS68" s="3">
        <v>1.0950781148299999</v>
      </c>
      <c r="AT68" s="3">
        <v>0.77724928332529997</v>
      </c>
      <c r="AU68" s="3">
        <v>2.0242338109760998</v>
      </c>
      <c r="AV68" s="3">
        <v>1.1238729439504</v>
      </c>
      <c r="AW68" s="3">
        <v>-1.0900000000000001</v>
      </c>
    </row>
    <row r="69" spans="1:49">
      <c r="A69">
        <v>3</v>
      </c>
      <c r="B69" t="s">
        <v>400</v>
      </c>
      <c r="C69">
        <v>10104</v>
      </c>
      <c r="D69" t="s">
        <v>453</v>
      </c>
      <c r="E69" s="3">
        <v>-1.1566837619993999</v>
      </c>
      <c r="F69" s="3">
        <v>-2.7458159658893999</v>
      </c>
      <c r="G69" s="3">
        <v>-2.1277684213949</v>
      </c>
      <c r="H69" s="3">
        <v>-3.2166810961876</v>
      </c>
      <c r="I69" s="3">
        <v>-3.242180144233</v>
      </c>
      <c r="J69" s="3">
        <v>-2.8643552156791001</v>
      </c>
      <c r="K69" s="3">
        <v>-2.7210287165046001</v>
      </c>
      <c r="L69" s="3">
        <v>-2.6377297946458</v>
      </c>
      <c r="M69" s="3">
        <v>-0.72529394397059999</v>
      </c>
      <c r="N69" s="3">
        <v>0.24552092317050001</v>
      </c>
      <c r="O69" s="3">
        <v>2.5513629467993</v>
      </c>
      <c r="P69" s="3">
        <v>3.8891453304177999</v>
      </c>
      <c r="Q69" s="3">
        <v>-0.78959617522110004</v>
      </c>
      <c r="R69" s="3">
        <v>0.85820874226120003</v>
      </c>
      <c r="S69" s="3">
        <v>2.3226372392708998</v>
      </c>
      <c r="T69" s="3">
        <v>3.9257440962663002</v>
      </c>
      <c r="U69" s="3">
        <v>6.9640567925615002</v>
      </c>
      <c r="V69" s="3">
        <v>11.1674825468246</v>
      </c>
      <c r="W69" s="3">
        <v>12.4881062392763</v>
      </c>
      <c r="X69" s="3">
        <v>13.597904116845401</v>
      </c>
      <c r="Y69" s="3">
        <v>14.322435228521901</v>
      </c>
      <c r="Z69" s="3">
        <v>16.073676736856999</v>
      </c>
      <c r="AA69" s="3">
        <v>17.608135385120001</v>
      </c>
      <c r="AB69" s="3">
        <v>19.773564380203702</v>
      </c>
      <c r="AC69" s="3">
        <v>0.21441905993900001</v>
      </c>
      <c r="AD69" s="3">
        <v>0.88710323339499997</v>
      </c>
      <c r="AE69" s="3">
        <v>1.0440376241508</v>
      </c>
      <c r="AF69" s="3">
        <v>0.1595535037402</v>
      </c>
      <c r="AG69" s="3">
        <v>0.852203306725</v>
      </c>
      <c r="AH69" s="3">
        <v>0.5813067042126</v>
      </c>
      <c r="AI69" s="3">
        <v>0.18586881797650001</v>
      </c>
      <c r="AJ69" s="3">
        <v>-0.87561728221559998</v>
      </c>
      <c r="AK69" s="3">
        <v>-0.4616302455779</v>
      </c>
      <c r="AL69" s="3">
        <v>-0.38912473192949998</v>
      </c>
      <c r="AM69" s="3">
        <v>-1.3565900534144999</v>
      </c>
      <c r="AN69" s="3">
        <v>-2.1603120648402001</v>
      </c>
      <c r="AO69" s="3">
        <v>-1.6764036572404999</v>
      </c>
      <c r="AP69" s="3">
        <v>-1.929655183235</v>
      </c>
      <c r="AQ69" s="3">
        <v>-1.8082105983532999</v>
      </c>
      <c r="AR69" s="3">
        <v>-3.1474116850990002</v>
      </c>
      <c r="AS69" s="3">
        <v>-5.2548789111214003</v>
      </c>
      <c r="AT69" s="3">
        <v>-6.0988943778326998</v>
      </c>
      <c r="AU69" s="3">
        <v>-5.0585048699044002</v>
      </c>
      <c r="AV69" s="3">
        <v>-3.2288115610291999</v>
      </c>
      <c r="AW69" s="3">
        <v>-2.41</v>
      </c>
    </row>
    <row r="70" spans="1:49">
      <c r="A70">
        <v>4</v>
      </c>
      <c r="B70" t="s">
        <v>402</v>
      </c>
      <c r="C70">
        <v>1010401</v>
      </c>
      <c r="D70" t="s">
        <v>454</v>
      </c>
      <c r="E70" s="3">
        <v>0.110433882929</v>
      </c>
      <c r="F70" s="3">
        <v>-0.4832096295503</v>
      </c>
      <c r="G70" s="3">
        <v>-0.49489586329140001</v>
      </c>
      <c r="H70" s="3">
        <v>-0.5890739498841</v>
      </c>
      <c r="I70" s="3">
        <v>-0.87517870407840004</v>
      </c>
      <c r="J70" s="3">
        <v>1.2186108941895</v>
      </c>
      <c r="K70" s="3">
        <v>2.1225349856142</v>
      </c>
      <c r="L70" s="3">
        <v>1.8640069909015999</v>
      </c>
      <c r="M70" s="3">
        <v>2.6936677192139999</v>
      </c>
      <c r="N70" s="3">
        <v>4.2091618379632996</v>
      </c>
      <c r="O70" s="3">
        <v>3.7231933661826999</v>
      </c>
      <c r="P70" s="3">
        <v>4.3962819881854003</v>
      </c>
      <c r="Q70" s="3">
        <v>-4.00897701466E-2</v>
      </c>
      <c r="R70" s="3">
        <v>3.7209512317579998</v>
      </c>
      <c r="S70" s="3">
        <v>5.6807818624252997</v>
      </c>
      <c r="T70" s="3">
        <v>6.3036282216643</v>
      </c>
      <c r="U70" s="3">
        <v>9.3107082097883005</v>
      </c>
      <c r="V70" s="3">
        <v>15.145054093098899</v>
      </c>
      <c r="W70" s="3">
        <v>15.783363505526101</v>
      </c>
      <c r="X70" s="3">
        <v>16.155460458399499</v>
      </c>
      <c r="Y70" s="3">
        <v>15.878478598345099</v>
      </c>
      <c r="Z70" s="3">
        <v>16.214294317719101</v>
      </c>
      <c r="AA70" s="3">
        <v>15.7224981258762</v>
      </c>
      <c r="AB70" s="3">
        <v>15.759524935371401</v>
      </c>
      <c r="AC70" s="3">
        <v>-3.6987366770600001E-2</v>
      </c>
      <c r="AD70" s="3">
        <v>0.86305926779669995</v>
      </c>
      <c r="AE70" s="3">
        <v>1.5096422448977</v>
      </c>
      <c r="AF70" s="3">
        <v>2.1709364135437998</v>
      </c>
      <c r="AG70" s="3">
        <v>2.1278446366616</v>
      </c>
      <c r="AH70" s="3">
        <v>2.0665497804216</v>
      </c>
      <c r="AI70" s="3">
        <v>2.1010656513293999</v>
      </c>
      <c r="AJ70" s="3">
        <v>2.4321211623017001</v>
      </c>
      <c r="AK70" s="3">
        <v>2.7414570822369</v>
      </c>
      <c r="AL70" s="3">
        <v>3.5216286278447999</v>
      </c>
      <c r="AM70" s="3">
        <v>4.0962838992248001</v>
      </c>
      <c r="AN70" s="3">
        <v>4.2981995311426999</v>
      </c>
      <c r="AO70" s="3">
        <v>-0.30863193612829998</v>
      </c>
      <c r="AP70" s="3">
        <v>0.24818814154380001</v>
      </c>
      <c r="AQ70" s="3">
        <v>0.12828863866420001</v>
      </c>
      <c r="AR70" s="3">
        <v>-0.27367434460559997</v>
      </c>
      <c r="AS70" s="3">
        <v>-0.19442331984219999</v>
      </c>
      <c r="AT70" s="3">
        <v>-0.82360198439950005</v>
      </c>
      <c r="AU70" s="3">
        <v>0.82902027733140005</v>
      </c>
      <c r="AV70" s="3">
        <v>-0.86674979479150005</v>
      </c>
      <c r="AW70" s="3">
        <v>-0.86</v>
      </c>
    </row>
    <row r="71" spans="1:49">
      <c r="A71">
        <v>5</v>
      </c>
      <c r="B71" t="s">
        <v>404</v>
      </c>
      <c r="C71">
        <v>101040101</v>
      </c>
      <c r="D71" t="s">
        <v>454</v>
      </c>
      <c r="E71" s="3">
        <v>0.110433882929</v>
      </c>
      <c r="F71" s="3">
        <v>-0.4832096295503</v>
      </c>
      <c r="G71" s="3">
        <v>-0.49489586329140001</v>
      </c>
      <c r="H71" s="3">
        <v>-0.5890739498841</v>
      </c>
      <c r="I71" s="3">
        <v>-0.87517870407840004</v>
      </c>
      <c r="J71" s="3">
        <v>1.2186108941895</v>
      </c>
      <c r="K71" s="3">
        <v>2.1225349856142</v>
      </c>
      <c r="L71" s="3">
        <v>1.8640069909015999</v>
      </c>
      <c r="M71" s="3">
        <v>2.6936677192139999</v>
      </c>
      <c r="N71" s="3">
        <v>4.2091618379632996</v>
      </c>
      <c r="O71" s="3">
        <v>3.7231933661826999</v>
      </c>
      <c r="P71" s="3">
        <v>4.3962819881854003</v>
      </c>
      <c r="Q71" s="3">
        <v>-4.00897701466E-2</v>
      </c>
      <c r="R71" s="3">
        <v>3.7209512317579998</v>
      </c>
      <c r="S71" s="3">
        <v>5.6807818624252997</v>
      </c>
      <c r="T71" s="3">
        <v>6.3036282216643</v>
      </c>
      <c r="U71" s="3">
        <v>9.3107082097883005</v>
      </c>
      <c r="V71" s="3">
        <v>15.145054093098899</v>
      </c>
      <c r="W71" s="3">
        <v>15.783363505526101</v>
      </c>
      <c r="X71" s="3">
        <v>16.155460458399499</v>
      </c>
      <c r="Y71" s="3">
        <v>15.878478598345099</v>
      </c>
      <c r="Z71" s="3">
        <v>16.214294317719101</v>
      </c>
      <c r="AA71" s="3">
        <v>15.7224981258762</v>
      </c>
      <c r="AB71" s="3">
        <v>15.759524935371401</v>
      </c>
      <c r="AC71" s="3">
        <v>-3.6987366770600001E-2</v>
      </c>
      <c r="AD71" s="3">
        <v>0.86305926779669995</v>
      </c>
      <c r="AE71" s="3">
        <v>1.5096422448977</v>
      </c>
      <c r="AF71" s="3">
        <v>2.1709364135437998</v>
      </c>
      <c r="AG71" s="3">
        <v>2.1278446366616</v>
      </c>
      <c r="AH71" s="3">
        <v>2.0665497804216</v>
      </c>
      <c r="AI71" s="3">
        <v>2.1010656513293999</v>
      </c>
      <c r="AJ71" s="3">
        <v>2.4321211623017001</v>
      </c>
      <c r="AK71" s="3">
        <v>2.7414570822369</v>
      </c>
      <c r="AL71" s="3">
        <v>3.5216286278447999</v>
      </c>
      <c r="AM71" s="3">
        <v>4.0962838992248001</v>
      </c>
      <c r="AN71" s="3">
        <v>4.2981995311426999</v>
      </c>
      <c r="AO71" s="3">
        <v>-0.30863193612829998</v>
      </c>
      <c r="AP71" s="3">
        <v>0.24818814154380001</v>
      </c>
      <c r="AQ71" s="3">
        <v>0.12828863866420001</v>
      </c>
      <c r="AR71" s="3">
        <v>-0.27367434460559997</v>
      </c>
      <c r="AS71" s="3">
        <v>-0.19442331984219999</v>
      </c>
      <c r="AT71" s="3">
        <v>-0.82360198439950005</v>
      </c>
      <c r="AU71" s="3">
        <v>0.82902027733140005</v>
      </c>
      <c r="AV71" s="3">
        <v>-0.86674979479150005</v>
      </c>
      <c r="AW71" s="3">
        <v>-0.86</v>
      </c>
    </row>
    <row r="72" spans="1:49">
      <c r="A72">
        <v>4</v>
      </c>
      <c r="B72" t="s">
        <v>402</v>
      </c>
      <c r="C72">
        <v>1010402</v>
      </c>
      <c r="D72" t="s">
        <v>455</v>
      </c>
      <c r="E72" s="3">
        <v>0.24246087320910001</v>
      </c>
      <c r="F72" s="3">
        <v>0.19673438032919999</v>
      </c>
      <c r="G72" s="3">
        <v>1.2998216722500001E-2</v>
      </c>
      <c r="H72" s="3">
        <v>-0.35522382535840002</v>
      </c>
      <c r="I72" s="3">
        <v>-0.29233592418600002</v>
      </c>
      <c r="J72" s="3">
        <v>-1.4918831511301001</v>
      </c>
      <c r="K72" s="3">
        <v>-1.470078495004</v>
      </c>
      <c r="L72" s="3">
        <v>-0.29508067534299998</v>
      </c>
      <c r="M72" s="3">
        <v>2.0662446987701002</v>
      </c>
      <c r="N72" s="3">
        <v>1.1744976562806999</v>
      </c>
      <c r="O72" s="3">
        <v>0.86837470235970005</v>
      </c>
      <c r="P72" s="3">
        <v>0.76225581182479996</v>
      </c>
      <c r="Q72" s="3">
        <v>0.38129671504669999</v>
      </c>
      <c r="R72" s="3">
        <v>6.1146559090907999</v>
      </c>
      <c r="S72" s="3">
        <v>8.5748439008378003</v>
      </c>
      <c r="T72" s="3">
        <v>9.7326500585900995</v>
      </c>
      <c r="U72" s="3">
        <v>12.7801123887049</v>
      </c>
      <c r="V72" s="3">
        <v>18.178015787307601</v>
      </c>
      <c r="W72" s="3">
        <v>20.678999692348501</v>
      </c>
      <c r="X72" s="3">
        <v>21.699361424365701</v>
      </c>
      <c r="Y72" s="3">
        <v>21.978030919572401</v>
      </c>
      <c r="Z72" s="3">
        <v>22.460757739661499</v>
      </c>
      <c r="AA72" s="3">
        <v>22.3089117615744</v>
      </c>
      <c r="AB72" s="3">
        <v>23.447205084513701</v>
      </c>
      <c r="AC72" s="3">
        <v>0.15193215941050001</v>
      </c>
      <c r="AD72" s="3">
        <v>-8.6095569971000006E-3</v>
      </c>
      <c r="AE72" s="3">
        <v>1.0727955551849999</v>
      </c>
      <c r="AF72" s="3">
        <v>1.9257003684276</v>
      </c>
      <c r="AG72" s="3">
        <v>1.1246839036363001</v>
      </c>
      <c r="AH72" s="3">
        <v>0.4272504855614</v>
      </c>
      <c r="AI72" s="3">
        <v>1.1466154034231</v>
      </c>
      <c r="AJ72" s="3">
        <v>2.2917454300758999</v>
      </c>
      <c r="AK72" s="3">
        <v>3.1854632581914002</v>
      </c>
      <c r="AL72" s="3">
        <v>3.4832864347651</v>
      </c>
      <c r="AM72" s="3">
        <v>2.5352969614702001</v>
      </c>
      <c r="AN72" s="3">
        <v>3.2732067303101999</v>
      </c>
      <c r="AO72" s="3">
        <v>-0.44782515712960003</v>
      </c>
      <c r="AP72" s="3">
        <v>0.11366437280820001</v>
      </c>
      <c r="AQ72" s="3">
        <v>0.1089713849109</v>
      </c>
      <c r="AR72" s="3">
        <v>-4.733033281E-2</v>
      </c>
      <c r="AS72" s="3">
        <v>0.25543116774219998</v>
      </c>
      <c r="AT72" s="3">
        <v>0.1395974728696</v>
      </c>
      <c r="AU72" s="3">
        <v>0.25069352234249997</v>
      </c>
      <c r="AV72" s="3">
        <v>0.47990713800649998</v>
      </c>
      <c r="AW72" s="3">
        <v>0.41</v>
      </c>
    </row>
    <row r="73" spans="1:49">
      <c r="A73">
        <v>5</v>
      </c>
      <c r="B73" t="s">
        <v>404</v>
      </c>
      <c r="C73">
        <v>101040201</v>
      </c>
      <c r="D73" t="s">
        <v>456</v>
      </c>
      <c r="E73" s="3">
        <v>3.2119558500100003E-2</v>
      </c>
      <c r="F73" s="3">
        <v>-0.123087979173</v>
      </c>
      <c r="G73" s="3">
        <v>-0.53052338225259998</v>
      </c>
      <c r="H73" s="3">
        <v>-0.80561852586280003</v>
      </c>
      <c r="I73" s="3">
        <v>-0.73312885089790003</v>
      </c>
      <c r="J73" s="3">
        <v>-2.1609599785021998</v>
      </c>
      <c r="K73" s="3">
        <v>-2.7620555613871001</v>
      </c>
      <c r="L73" s="3">
        <v>-1.8368363417747999</v>
      </c>
      <c r="M73" s="3">
        <v>1.191780967408</v>
      </c>
      <c r="N73" s="3">
        <v>-5.4469769270899998E-2</v>
      </c>
      <c r="O73" s="3">
        <v>-0.74930911660139998</v>
      </c>
      <c r="P73" s="3">
        <v>-0.91396960895279999</v>
      </c>
      <c r="Q73" s="3">
        <v>0.4325882333087</v>
      </c>
      <c r="R73" s="3">
        <v>7.1209889529551997</v>
      </c>
      <c r="S73" s="3">
        <v>9.0744524122073997</v>
      </c>
      <c r="T73" s="3">
        <v>9.8836345321352006</v>
      </c>
      <c r="U73" s="3">
        <v>13.508114348941</v>
      </c>
      <c r="V73" s="3">
        <v>20.383110685585599</v>
      </c>
      <c r="W73" s="3">
        <v>20.878473457090799</v>
      </c>
      <c r="X73" s="3">
        <v>20.626894288571101</v>
      </c>
      <c r="Y73" s="3">
        <v>20.102441596875099</v>
      </c>
      <c r="Z73" s="3">
        <v>19.973769819025101</v>
      </c>
      <c r="AA73" s="3">
        <v>19.685842032026699</v>
      </c>
      <c r="AB73" s="3">
        <v>20.727117668740998</v>
      </c>
      <c r="AC73" s="3">
        <v>3.9583845767100001E-2</v>
      </c>
      <c r="AD73" s="3">
        <v>0.29695652339939999</v>
      </c>
      <c r="AE73" s="3">
        <v>1.7071885611661</v>
      </c>
      <c r="AF73" s="3">
        <v>2.3516195308615999</v>
      </c>
      <c r="AG73" s="3">
        <v>1.0762455795418999</v>
      </c>
      <c r="AH73" s="3">
        <v>7.6629461026400003E-2</v>
      </c>
      <c r="AI73" s="3">
        <v>5.2516888553000001E-3</v>
      </c>
      <c r="AJ73" s="3">
        <v>1.377237941425</v>
      </c>
      <c r="AK73" s="3">
        <v>2.2375704447881</v>
      </c>
      <c r="AL73" s="3">
        <v>2.7506165069566002</v>
      </c>
      <c r="AM73" s="3">
        <v>2.2094125935592999</v>
      </c>
      <c r="AN73" s="3">
        <v>3.0558090478537001</v>
      </c>
      <c r="AO73" s="3">
        <v>-0.74933221544289996</v>
      </c>
      <c r="AP73" s="3">
        <v>-0.20342454998260001</v>
      </c>
      <c r="AQ73" s="3">
        <v>0.33162876345690001</v>
      </c>
      <c r="AR73" s="3">
        <v>0.87401619793429997</v>
      </c>
      <c r="AS73" s="3">
        <v>1.0117475096922</v>
      </c>
      <c r="AT73" s="3">
        <v>0.51965250568179999</v>
      </c>
      <c r="AU73" s="3">
        <v>1.3843393829127999</v>
      </c>
      <c r="AV73" s="3">
        <v>1.1575134028316001</v>
      </c>
      <c r="AW73" s="3">
        <v>0.85</v>
      </c>
    </row>
    <row r="74" spans="1:49">
      <c r="A74">
        <v>5</v>
      </c>
      <c r="B74" t="s">
        <v>404</v>
      </c>
      <c r="C74">
        <v>101040202</v>
      </c>
      <c r="D74" t="s">
        <v>457</v>
      </c>
      <c r="E74" s="3">
        <v>0.94156989774129995</v>
      </c>
      <c r="F74" s="3">
        <v>1.2597243026108</v>
      </c>
      <c r="G74" s="3">
        <v>1.8194947454590999</v>
      </c>
      <c r="H74" s="3">
        <v>1.1417478949132001</v>
      </c>
      <c r="I74" s="3">
        <v>1.1727224902327</v>
      </c>
      <c r="J74" s="3">
        <v>0.73191985575090002</v>
      </c>
      <c r="K74" s="3">
        <v>2.8240509195941002</v>
      </c>
      <c r="L74" s="3">
        <v>4.8292350184970001</v>
      </c>
      <c r="M74" s="3">
        <v>4.9726898118816001</v>
      </c>
      <c r="N74" s="3">
        <v>5.2592026475368998</v>
      </c>
      <c r="O74" s="3">
        <v>6.2450519292760998</v>
      </c>
      <c r="P74" s="3">
        <v>6.3335070918560996</v>
      </c>
      <c r="Q74" s="3">
        <v>0.2224390514713</v>
      </c>
      <c r="R74" s="3">
        <v>2.9978888188621999</v>
      </c>
      <c r="S74" s="3">
        <v>7.0274800576954997</v>
      </c>
      <c r="T74" s="3">
        <v>9.2650280907436997</v>
      </c>
      <c r="U74" s="3">
        <v>10.5253791618471</v>
      </c>
      <c r="V74" s="3">
        <v>11.3485001993145</v>
      </c>
      <c r="W74" s="3">
        <v>20.061198986008598</v>
      </c>
      <c r="X74" s="3">
        <v>25.020955895079599</v>
      </c>
      <c r="Y74" s="3">
        <v>27.7870174289679</v>
      </c>
      <c r="Z74" s="3">
        <v>30.1633390591319</v>
      </c>
      <c r="AA74" s="3">
        <v>30.4329592210863</v>
      </c>
      <c r="AB74" s="3">
        <v>31.871731131546699</v>
      </c>
      <c r="AC74" s="3">
        <v>0.47048559908280002</v>
      </c>
      <c r="AD74" s="3">
        <v>-0.87501442593440004</v>
      </c>
      <c r="AE74" s="3">
        <v>-0.72596819663150003</v>
      </c>
      <c r="AF74" s="3">
        <v>0.71804526604289998</v>
      </c>
      <c r="AG74" s="3">
        <v>1.2620263723556</v>
      </c>
      <c r="AH74" s="3">
        <v>1.4214045566371001</v>
      </c>
      <c r="AI74" s="3">
        <v>4.3828485555016004</v>
      </c>
      <c r="AJ74" s="3">
        <v>4.8847483570322998</v>
      </c>
      <c r="AK74" s="3">
        <v>5.8731272413716997</v>
      </c>
      <c r="AL74" s="3">
        <v>5.5607054727468999</v>
      </c>
      <c r="AM74" s="3">
        <v>3.4593124893134002</v>
      </c>
      <c r="AN74" s="3">
        <v>3.8896181144911002</v>
      </c>
      <c r="AO74" s="3">
        <v>0.4002094031299</v>
      </c>
      <c r="AP74" s="3">
        <v>1.005525302056</v>
      </c>
      <c r="AQ74" s="3">
        <v>-0.51728643193799995</v>
      </c>
      <c r="AR74" s="3">
        <v>-2.6387578914800001</v>
      </c>
      <c r="AS74" s="3">
        <v>-1.8718238293742</v>
      </c>
      <c r="AT74" s="3">
        <v>-0.92936523874480004</v>
      </c>
      <c r="AU74" s="3">
        <v>-2.9378582622725999</v>
      </c>
      <c r="AV74" s="3">
        <v>-1.4259637694103999</v>
      </c>
      <c r="AW74" s="3">
        <v>-0.84</v>
      </c>
    </row>
    <row r="75" spans="1:49">
      <c r="A75">
        <v>4</v>
      </c>
      <c r="B75" t="s">
        <v>402</v>
      </c>
      <c r="C75">
        <v>1010403</v>
      </c>
      <c r="D75" t="s">
        <v>458</v>
      </c>
      <c r="E75" s="3">
        <v>-0.63882112079840003</v>
      </c>
      <c r="F75" s="3">
        <v>-1.5275965579634001</v>
      </c>
      <c r="G75" s="3">
        <v>-2.9996242859393001</v>
      </c>
      <c r="H75" s="3">
        <v>-1.0511739749200999</v>
      </c>
      <c r="I75" s="3">
        <v>-0.43609889661279999</v>
      </c>
      <c r="J75" s="3">
        <v>-0.322396080985</v>
      </c>
      <c r="K75" s="3">
        <v>-2.1982788676717999</v>
      </c>
      <c r="L75" s="3">
        <v>-2.2282599211186001</v>
      </c>
      <c r="M75" s="3">
        <v>0.24072076353249999</v>
      </c>
      <c r="N75" s="3">
        <v>0.57922021053799999</v>
      </c>
      <c r="O75" s="3">
        <v>1.2097359631096001</v>
      </c>
      <c r="P75" s="3">
        <v>1.1081254622437999</v>
      </c>
      <c r="Q75" s="3">
        <v>-0.27574661055049998</v>
      </c>
      <c r="R75" s="3">
        <v>3.2774432399384001</v>
      </c>
      <c r="S75" s="3">
        <v>4.7909177800167999</v>
      </c>
      <c r="T75" s="3">
        <v>5.027982859033</v>
      </c>
      <c r="U75" s="3">
        <v>8.9244007759614004</v>
      </c>
      <c r="V75" s="3">
        <v>13.233942876223701</v>
      </c>
      <c r="W75" s="3">
        <v>15.1485167600457</v>
      </c>
      <c r="X75" s="3">
        <v>15.4323125680553</v>
      </c>
      <c r="Y75" s="3">
        <v>15.333275443442201</v>
      </c>
      <c r="Z75" s="3">
        <v>17.367930469778798</v>
      </c>
      <c r="AA75" s="3">
        <v>19.742112512031198</v>
      </c>
      <c r="AB75" s="3">
        <v>18.4621573485806</v>
      </c>
      <c r="AC75" s="3">
        <v>1.2280870374612001</v>
      </c>
      <c r="AD75" s="3">
        <v>3.0661723011061</v>
      </c>
      <c r="AE75" s="3">
        <v>4.1395129437840996</v>
      </c>
      <c r="AF75" s="3">
        <v>3.4668659094077001</v>
      </c>
      <c r="AG75" s="3">
        <v>3.0069536795191998</v>
      </c>
      <c r="AH75" s="3">
        <v>3.3676528446393998</v>
      </c>
      <c r="AI75" s="3">
        <v>1.922888039969</v>
      </c>
      <c r="AJ75" s="3">
        <v>0.87214260396809995</v>
      </c>
      <c r="AK75" s="3">
        <v>0.95892942965009997</v>
      </c>
      <c r="AL75" s="3">
        <v>-0.14896725339780001</v>
      </c>
      <c r="AM75" s="3">
        <v>-1.8275028360968999</v>
      </c>
      <c r="AN75" s="3">
        <v>-2.8275551338273002</v>
      </c>
      <c r="AO75" s="3">
        <v>1.1711236689422</v>
      </c>
      <c r="AP75" s="3">
        <v>2.2122697821664001</v>
      </c>
      <c r="AQ75" s="3">
        <v>2.3186462424860999</v>
      </c>
      <c r="AR75" s="3">
        <v>0.43331495729890002</v>
      </c>
      <c r="AS75" s="3">
        <v>-2.9275223839043001</v>
      </c>
      <c r="AT75" s="3">
        <v>-3.5155666548751001</v>
      </c>
      <c r="AU75" s="3">
        <v>-2.2029321354167002</v>
      </c>
      <c r="AV75" s="3">
        <v>-0.96060151230979995</v>
      </c>
      <c r="AW75" s="3">
        <v>0.6</v>
      </c>
    </row>
    <row r="76" spans="1:49">
      <c r="A76">
        <v>5</v>
      </c>
      <c r="B76" t="s">
        <v>404</v>
      </c>
      <c r="C76">
        <v>101040301</v>
      </c>
      <c r="D76" t="s">
        <v>459</v>
      </c>
      <c r="E76" s="3">
        <v>-7.0918672075999997E-3</v>
      </c>
      <c r="F76" s="3">
        <v>-0.38752826859150002</v>
      </c>
      <c r="G76" s="3">
        <v>-2.1900160092955998</v>
      </c>
      <c r="H76" s="3">
        <v>0.71399834694919995</v>
      </c>
      <c r="I76" s="3">
        <v>1.5089487997162001</v>
      </c>
      <c r="J76" s="3">
        <v>0.56135925741659998</v>
      </c>
      <c r="K76" s="3">
        <v>-2.1048165889282</v>
      </c>
      <c r="L76" s="3">
        <v>-1.3573793986389999</v>
      </c>
      <c r="M76" s="3">
        <v>1.1478924173275999</v>
      </c>
      <c r="N76" s="3">
        <v>1.9762431748677001</v>
      </c>
      <c r="O76" s="3">
        <v>2.7504886587601001</v>
      </c>
      <c r="P76" s="3">
        <v>2.6582299778357998</v>
      </c>
      <c r="Q76" s="3">
        <v>-0.41804862629369999</v>
      </c>
      <c r="R76" s="3">
        <v>2.7678274427015999</v>
      </c>
      <c r="S76" s="3">
        <v>4.0181590126823004</v>
      </c>
      <c r="T76" s="3">
        <v>4.5561022831548001</v>
      </c>
      <c r="U76" s="3">
        <v>7.804178414171</v>
      </c>
      <c r="V76" s="3">
        <v>11.8470744860017</v>
      </c>
      <c r="W76" s="3">
        <v>14.4938729588133</v>
      </c>
      <c r="X76" s="3">
        <v>14.197015544682399</v>
      </c>
      <c r="Y76" s="3">
        <v>14.004544562828199</v>
      </c>
      <c r="Z76" s="3">
        <v>17.385322470619901</v>
      </c>
      <c r="AA76" s="3">
        <v>19.432062555931498</v>
      </c>
      <c r="AB76" s="3">
        <v>17.187638689606</v>
      </c>
      <c r="AC76" s="3">
        <v>1.6073889600693001</v>
      </c>
      <c r="AD76" s="3">
        <v>3.226965005382</v>
      </c>
      <c r="AE76" s="3">
        <v>4.7749832541734998</v>
      </c>
      <c r="AF76" s="3">
        <v>3.9057083065810998</v>
      </c>
      <c r="AG76" s="3">
        <v>3.1205322584541002</v>
      </c>
      <c r="AH76" s="3">
        <v>3.6659759273805999</v>
      </c>
      <c r="AI76" s="3">
        <v>1.4610911530356001</v>
      </c>
      <c r="AJ76" s="3">
        <v>4.4179591341400003E-2</v>
      </c>
      <c r="AK76" s="3">
        <v>1.3645632935769001</v>
      </c>
      <c r="AL76" s="3">
        <v>-0.21586915694950001</v>
      </c>
      <c r="AM76" s="3">
        <v>-2.0921577861861</v>
      </c>
      <c r="AN76" s="3">
        <v>-3.9162941051610001</v>
      </c>
      <c r="AO76" s="3">
        <v>1.3609571028109</v>
      </c>
      <c r="AP76" s="3">
        <v>2.4944847507261998</v>
      </c>
      <c r="AQ76" s="3">
        <v>2.7943173196401001</v>
      </c>
      <c r="AR76" s="3">
        <v>1.8255508766332</v>
      </c>
      <c r="AS76" s="3">
        <v>-3.5877796838548002</v>
      </c>
      <c r="AT76" s="3">
        <v>-3.6643832168189001</v>
      </c>
      <c r="AU76" s="3">
        <v>-3.6399087963379002</v>
      </c>
      <c r="AV76" s="3">
        <v>-2.9864574043664001</v>
      </c>
      <c r="AW76" s="3">
        <v>-1.04</v>
      </c>
    </row>
    <row r="77" spans="1:49">
      <c r="A77">
        <v>5</v>
      </c>
      <c r="B77" t="s">
        <v>404</v>
      </c>
      <c r="C77">
        <v>101040302</v>
      </c>
      <c r="D77" t="s">
        <v>460</v>
      </c>
      <c r="E77" s="3">
        <v>-4.6429353107665996</v>
      </c>
      <c r="F77" s="3">
        <v>-6.6645325418216004</v>
      </c>
      <c r="G77" s="3">
        <v>-0.51158652137990002</v>
      </c>
      <c r="H77" s="3">
        <v>-5.3808534241172996</v>
      </c>
      <c r="I77" s="3">
        <v>-7.3815058820379997</v>
      </c>
      <c r="J77" s="3">
        <v>-3.4334760640468001</v>
      </c>
      <c r="K77" s="3">
        <v>-1.9651739616349999</v>
      </c>
      <c r="L77" s="3">
        <v>-6.8915386168074004</v>
      </c>
      <c r="M77" s="3">
        <v>-1.9930815071846</v>
      </c>
      <c r="N77" s="3">
        <v>-2.2208696911119001</v>
      </c>
      <c r="O77" s="3">
        <v>-4.355488357494</v>
      </c>
      <c r="P77" s="3">
        <v>-3.188182222374</v>
      </c>
      <c r="Q77" s="3">
        <v>3.2875821951224999</v>
      </c>
      <c r="R77" s="3">
        <v>3.9558848531477002</v>
      </c>
      <c r="S77" s="3">
        <v>1.5687201098443999</v>
      </c>
      <c r="T77" s="3">
        <v>2.7395089818118001</v>
      </c>
      <c r="U77" s="3">
        <v>11.133049426692599</v>
      </c>
      <c r="V77" s="3">
        <v>11.2520167808847</v>
      </c>
      <c r="W77" s="3">
        <v>10.4677480035432</v>
      </c>
      <c r="X77" s="3">
        <v>15.164101445390401</v>
      </c>
      <c r="Y77" s="3">
        <v>15.644260863388199</v>
      </c>
      <c r="Z77" s="3">
        <v>11.608990214392501</v>
      </c>
      <c r="AA77" s="3">
        <v>16.775961467595099</v>
      </c>
      <c r="AB77" s="3">
        <v>19.361279530418798</v>
      </c>
      <c r="AC77" s="3">
        <v>1.0294753868105999</v>
      </c>
      <c r="AD77" s="3">
        <v>1.1011103662865001</v>
      </c>
      <c r="AE77" s="3">
        <v>0.40751369172140001</v>
      </c>
      <c r="AF77" s="3">
        <v>-1.6375615139710999</v>
      </c>
      <c r="AG77" s="3">
        <v>-0.2796027847234</v>
      </c>
      <c r="AH77" s="3">
        <v>5.21774339958E-2</v>
      </c>
      <c r="AI77" s="3">
        <v>0.61429206193819996</v>
      </c>
      <c r="AJ77" s="3">
        <v>0.19991896263030001</v>
      </c>
      <c r="AK77" s="3">
        <v>0.27045250592519998</v>
      </c>
      <c r="AL77" s="3">
        <v>0.50686808016789997</v>
      </c>
      <c r="AM77" s="3">
        <v>-3.1950001558151002</v>
      </c>
      <c r="AN77" s="3">
        <v>-4.2667363953436999</v>
      </c>
      <c r="AO77" s="3">
        <v>-1.7919990225485001</v>
      </c>
      <c r="AP77" s="3">
        <v>2.7676019890874999</v>
      </c>
      <c r="AQ77" s="3">
        <v>4.3325059904851999</v>
      </c>
      <c r="AR77" s="3">
        <v>3.4787573620873</v>
      </c>
      <c r="AS77" s="3">
        <v>3.2230345720406</v>
      </c>
      <c r="AT77" s="3">
        <v>0.34051398563099999</v>
      </c>
      <c r="AU77" s="3">
        <v>4.0154575009769999</v>
      </c>
      <c r="AV77" s="3">
        <v>4.6098461419853001</v>
      </c>
      <c r="AW77" s="3">
        <v>4.08</v>
      </c>
    </row>
    <row r="78" spans="1:49">
      <c r="A78">
        <v>5</v>
      </c>
      <c r="B78" t="s">
        <v>404</v>
      </c>
      <c r="C78">
        <v>101040303</v>
      </c>
      <c r="D78" t="s">
        <v>461</v>
      </c>
      <c r="E78" s="3">
        <v>-1.6993620080286</v>
      </c>
      <c r="F78" s="3">
        <v>-4.1313513597715001</v>
      </c>
      <c r="G78" s="3">
        <v>-4.5710831989580996</v>
      </c>
      <c r="H78" s="3">
        <v>-4.3397102435540003</v>
      </c>
      <c r="I78" s="3">
        <v>-4.9438939911068003</v>
      </c>
      <c r="J78" s="3">
        <v>-4.3069587781829997</v>
      </c>
      <c r="K78" s="3">
        <v>-6.2098675567128003</v>
      </c>
      <c r="L78" s="3">
        <v>-7.9419183974198004</v>
      </c>
      <c r="M78" s="3">
        <v>-5.0335207006777001</v>
      </c>
      <c r="N78" s="3">
        <v>-6.3301298122166996</v>
      </c>
      <c r="O78" s="3">
        <v>-4.7725828719681003</v>
      </c>
      <c r="P78" s="3">
        <v>-6.2459922802509</v>
      </c>
      <c r="Q78" s="3">
        <v>-0.93379645262080002</v>
      </c>
      <c r="R78" s="3">
        <v>5.6277512845817999</v>
      </c>
      <c r="S78" s="3">
        <v>7.6913995997492002</v>
      </c>
      <c r="T78" s="3">
        <v>6.3399849838418998</v>
      </c>
      <c r="U78" s="3">
        <v>10.341022007480699</v>
      </c>
      <c r="V78" s="3">
        <v>16.121275081725301</v>
      </c>
      <c r="W78" s="3">
        <v>19.385708369799101</v>
      </c>
      <c r="X78" s="3">
        <v>19.286567637496201</v>
      </c>
      <c r="Y78" s="3">
        <v>20.370512481009701</v>
      </c>
      <c r="Z78" s="3">
        <v>19.920592918066902</v>
      </c>
      <c r="AA78" s="3">
        <v>24.783231889059401</v>
      </c>
      <c r="AB78" s="3">
        <v>25.7617829473221</v>
      </c>
      <c r="AC78" s="3">
        <v>0.36778907426099999</v>
      </c>
      <c r="AD78" s="3">
        <v>5.1077563459495998</v>
      </c>
      <c r="AE78" s="3">
        <v>5.2961596390557997</v>
      </c>
      <c r="AF78" s="3">
        <v>7.3597150167461001</v>
      </c>
      <c r="AG78" s="3">
        <v>7.7832602034263001</v>
      </c>
      <c r="AH78" s="3">
        <v>7.3695540431250999</v>
      </c>
      <c r="AI78" s="3">
        <v>8.3336439443868002</v>
      </c>
      <c r="AJ78" s="3">
        <v>8.2106742571239</v>
      </c>
      <c r="AK78" s="3">
        <v>-7.5556688808200004E-2</v>
      </c>
      <c r="AL78" s="3">
        <v>0.27480019895699997</v>
      </c>
      <c r="AM78" s="3">
        <v>-0.63033914440869998</v>
      </c>
      <c r="AN78" s="3">
        <v>4.8288802336912999</v>
      </c>
      <c r="AO78" s="3">
        <v>0.52595563221819996</v>
      </c>
      <c r="AP78" s="3">
        <v>0.69581236372980004</v>
      </c>
      <c r="AQ78" s="3">
        <v>-1.0523569338429</v>
      </c>
      <c r="AR78" s="3">
        <v>-11.219436812634999</v>
      </c>
      <c r="AS78" s="3">
        <v>-6.3777975102801001</v>
      </c>
      <c r="AT78" s="3">
        <v>-10.0613392433026</v>
      </c>
      <c r="AU78" s="3">
        <v>-0.48197841630209998</v>
      </c>
      <c r="AV78" s="3">
        <v>5.6970320466214996</v>
      </c>
      <c r="AW78" s="3">
        <v>6.2</v>
      </c>
    </row>
    <row r="79" spans="1:49">
      <c r="A79">
        <v>5</v>
      </c>
      <c r="B79" t="s">
        <v>404</v>
      </c>
      <c r="C79">
        <v>101040304</v>
      </c>
      <c r="D79" t="s">
        <v>462</v>
      </c>
      <c r="E79" s="3">
        <v>-1.0088740922796</v>
      </c>
      <c r="F79" s="3">
        <v>-2.9885966358238001</v>
      </c>
      <c r="G79" s="3">
        <v>-8.6157040112139995</v>
      </c>
      <c r="H79" s="3">
        <v>-6.5825342672094003</v>
      </c>
      <c r="I79" s="3">
        <v>-4.1413543185836001</v>
      </c>
      <c r="J79" s="3">
        <v>-0.14672882472830001</v>
      </c>
      <c r="K79" s="3">
        <v>0.93085940160059999</v>
      </c>
      <c r="L79" s="3">
        <v>0.81115889268100005</v>
      </c>
      <c r="M79" s="3">
        <v>0.90337092143870001</v>
      </c>
      <c r="N79" s="3">
        <v>-3.36799300267E-2</v>
      </c>
      <c r="O79" s="3">
        <v>0.67361513272240003</v>
      </c>
      <c r="P79" s="3">
        <v>0.95809823765119995</v>
      </c>
      <c r="Q79" s="3">
        <v>-1.1121276164733001</v>
      </c>
      <c r="R79" s="3">
        <v>4.1484932608629004</v>
      </c>
      <c r="S79" s="3">
        <v>9.5749152778469995</v>
      </c>
      <c r="T79" s="3">
        <v>8.5815977949925006</v>
      </c>
      <c r="U79" s="3">
        <v>13.755950763834401</v>
      </c>
      <c r="V79" s="3">
        <v>21.3627890566455</v>
      </c>
      <c r="W79" s="3">
        <v>18.900847261073501</v>
      </c>
      <c r="X79" s="3">
        <v>20.502158052104999</v>
      </c>
      <c r="Y79" s="3">
        <v>19.574781597231102</v>
      </c>
      <c r="Z79" s="3">
        <v>18.812356475069102</v>
      </c>
      <c r="AA79" s="3">
        <v>19.2726028551462</v>
      </c>
      <c r="AB79" s="3">
        <v>19.8886106957697</v>
      </c>
      <c r="AC79" s="3">
        <v>-0.33686103109670001</v>
      </c>
      <c r="AD79" s="3">
        <v>1.3748344350556001</v>
      </c>
      <c r="AE79" s="3">
        <v>1.3250758374406</v>
      </c>
      <c r="AF79" s="3">
        <v>0.27436883655760003</v>
      </c>
      <c r="AG79" s="3">
        <v>-8.6374732132699999E-2</v>
      </c>
      <c r="AH79" s="3">
        <v>-0.19536465572610001</v>
      </c>
      <c r="AI79" s="3">
        <v>-0.2335874749695</v>
      </c>
      <c r="AJ79" s="3">
        <v>-0.16410088997239999</v>
      </c>
      <c r="AK79" s="3">
        <v>-0.28671841602280002</v>
      </c>
      <c r="AL79" s="3">
        <v>-0.54773299046699997</v>
      </c>
      <c r="AM79" s="3">
        <v>-0.29385168635820003</v>
      </c>
      <c r="AN79" s="3">
        <v>-1.922141929158</v>
      </c>
      <c r="AO79" s="3">
        <v>2.5317043995552</v>
      </c>
      <c r="AP79" s="3">
        <v>1.5563684044449</v>
      </c>
      <c r="AQ79" s="3">
        <v>1.3364963615412</v>
      </c>
      <c r="AR79" s="3">
        <v>1.2381638961063</v>
      </c>
      <c r="AS79" s="3">
        <v>0.8471258639807</v>
      </c>
      <c r="AT79" s="3">
        <v>1.5829286653432999</v>
      </c>
      <c r="AU79" s="3">
        <v>1.3185571612817999</v>
      </c>
      <c r="AV79" s="3">
        <v>1.793634969627</v>
      </c>
      <c r="AW79" s="3">
        <v>3.24</v>
      </c>
    </row>
    <row r="80" spans="1:49">
      <c r="A80">
        <v>4</v>
      </c>
      <c r="B80" t="s">
        <v>402</v>
      </c>
      <c r="C80">
        <v>1010404</v>
      </c>
      <c r="D80" t="s">
        <v>463</v>
      </c>
      <c r="E80" s="3">
        <v>-0.50760206715180001</v>
      </c>
      <c r="F80" s="3">
        <v>-1.0446968571810999</v>
      </c>
      <c r="G80" s="3">
        <v>-1.2339038780680001</v>
      </c>
      <c r="H80" s="3">
        <v>-1.0743936685415001</v>
      </c>
      <c r="I80" s="3">
        <v>-1.3062262188303</v>
      </c>
      <c r="J80" s="3">
        <v>-0.27553544635350002</v>
      </c>
      <c r="K80" s="3">
        <v>-0.29396530956099998</v>
      </c>
      <c r="L80" s="3">
        <v>0.51252382148450004</v>
      </c>
      <c r="M80" s="3">
        <v>1.2062043461344001</v>
      </c>
      <c r="N80" s="3">
        <v>2.0528046857884998</v>
      </c>
      <c r="O80" s="3">
        <v>1.80213623709</v>
      </c>
      <c r="P80" s="3">
        <v>1.8500677899349001</v>
      </c>
      <c r="Q80" s="3">
        <v>0.29878491650509997</v>
      </c>
      <c r="R80" s="3">
        <v>3.9659368817048</v>
      </c>
      <c r="S80" s="3">
        <v>5.8942022623165</v>
      </c>
      <c r="T80" s="3">
        <v>6.5026730518226001</v>
      </c>
      <c r="U80" s="3">
        <v>9.5912261168895991</v>
      </c>
      <c r="V80" s="3">
        <v>14.4155973252726</v>
      </c>
      <c r="W80" s="3">
        <v>15.2570203092331</v>
      </c>
      <c r="X80" s="3">
        <v>15.613115447505001</v>
      </c>
      <c r="Y80" s="3">
        <v>15.928552783419599</v>
      </c>
      <c r="Z80" s="3">
        <v>14.7012474119113</v>
      </c>
      <c r="AA80" s="3">
        <v>15.813893652232499</v>
      </c>
      <c r="AB80" s="3">
        <v>16.044449996857701</v>
      </c>
      <c r="AC80" s="3">
        <v>0.58314818808140001</v>
      </c>
      <c r="AD80" s="3">
        <v>0.84562820118399995</v>
      </c>
      <c r="AE80" s="3">
        <v>0.8769453775253</v>
      </c>
      <c r="AF80" s="3">
        <v>0.88855943019280004</v>
      </c>
      <c r="AG80" s="3">
        <v>1.3575561808526999</v>
      </c>
      <c r="AH80" s="3">
        <v>0.1176268285639</v>
      </c>
      <c r="AI80" s="3">
        <v>0.18261040105599999</v>
      </c>
      <c r="AJ80" s="3">
        <v>1.3797574048512999</v>
      </c>
      <c r="AK80" s="3">
        <v>1.6232409853034</v>
      </c>
      <c r="AL80" s="3">
        <v>1.8699795476495999</v>
      </c>
      <c r="AM80" s="3">
        <v>2.0177814101418998</v>
      </c>
      <c r="AN80" s="3">
        <v>1.9569851773344</v>
      </c>
      <c r="AO80" s="3">
        <v>-1.1415327174870999</v>
      </c>
      <c r="AP80" s="3">
        <v>-1.0795984294415</v>
      </c>
      <c r="AQ80" s="3">
        <v>3.1742060856499998E-2</v>
      </c>
      <c r="AR80" s="3">
        <v>-6.8260639800000003E-4</v>
      </c>
      <c r="AS80" s="3">
        <v>-3.9728331046332999</v>
      </c>
      <c r="AT80" s="3">
        <v>-5.1299762289478004</v>
      </c>
      <c r="AU80" s="3">
        <v>-2.7638216379795</v>
      </c>
      <c r="AV80" s="3">
        <v>-2.5790791325316</v>
      </c>
      <c r="AW80" s="3">
        <v>-2.64</v>
      </c>
    </row>
    <row r="81" spans="1:49">
      <c r="A81">
        <v>5</v>
      </c>
      <c r="B81" t="s">
        <v>404</v>
      </c>
      <c r="C81">
        <v>101040401</v>
      </c>
      <c r="D81" t="s">
        <v>464</v>
      </c>
      <c r="E81" s="3">
        <v>-0.81176166062209998</v>
      </c>
      <c r="F81" s="3">
        <v>-1.0219215992520001</v>
      </c>
      <c r="G81" s="3">
        <v>-1.2203533827693001</v>
      </c>
      <c r="H81" s="3">
        <v>-0.74526688739970004</v>
      </c>
      <c r="I81" s="3">
        <v>-0.90455019378760004</v>
      </c>
      <c r="J81" s="3">
        <v>-0.45648481203579999</v>
      </c>
      <c r="K81" s="3">
        <v>-1.448347459973</v>
      </c>
      <c r="L81" s="3">
        <v>-1.4392599702994</v>
      </c>
      <c r="M81" s="3">
        <v>-0.3478325701362</v>
      </c>
      <c r="N81" s="3">
        <v>0.4543246034549</v>
      </c>
      <c r="O81" s="3">
        <v>0.11450087905759999</v>
      </c>
      <c r="P81" s="3">
        <v>7.7144154902399995E-2</v>
      </c>
      <c r="Q81" s="3">
        <v>7.0200257269000003E-3</v>
      </c>
      <c r="R81" s="3">
        <v>3.4240472260041002</v>
      </c>
      <c r="S81" s="3">
        <v>4.7437115860199999</v>
      </c>
      <c r="T81" s="3">
        <v>5.6705466413163998</v>
      </c>
      <c r="U81" s="3">
        <v>8.9648381324651005</v>
      </c>
      <c r="V81" s="3">
        <v>13.025313656856801</v>
      </c>
      <c r="W81" s="3">
        <v>14.0410058295505</v>
      </c>
      <c r="X81" s="3">
        <v>13.5932825137801</v>
      </c>
      <c r="Y81" s="3">
        <v>14.2251030518793</v>
      </c>
      <c r="Z81" s="3">
        <v>13.367843537076199</v>
      </c>
      <c r="AA81" s="3">
        <v>14.004862685653601</v>
      </c>
      <c r="AB81" s="3">
        <v>13.315157540645799</v>
      </c>
      <c r="AC81" s="3">
        <v>0.81991071728660003</v>
      </c>
      <c r="AD81" s="3">
        <v>0.93918186499919998</v>
      </c>
      <c r="AE81" s="3">
        <v>0.84229488259200003</v>
      </c>
      <c r="AF81" s="3">
        <v>0.53013794506099998</v>
      </c>
      <c r="AG81" s="3">
        <v>1.018027802537</v>
      </c>
      <c r="AH81" s="3">
        <v>1.1204307979513</v>
      </c>
      <c r="AI81" s="3">
        <v>0.96100102416809996</v>
      </c>
      <c r="AJ81" s="3">
        <v>1.3073892416429</v>
      </c>
      <c r="AK81" s="3">
        <v>1.6119469994535001</v>
      </c>
      <c r="AL81" s="3">
        <v>2.1185134785350002</v>
      </c>
      <c r="AM81" s="3">
        <v>2.1959374633721001</v>
      </c>
      <c r="AN81" s="3">
        <v>1.9188251689897</v>
      </c>
      <c r="AO81" s="3">
        <v>-0.63281908989769997</v>
      </c>
      <c r="AP81" s="3">
        <v>-0.63154396858759998</v>
      </c>
      <c r="AQ81" s="3">
        <v>-7.2420269387600003E-2</v>
      </c>
      <c r="AR81" s="3">
        <v>-0.26864690508560002</v>
      </c>
      <c r="AS81" s="3">
        <v>-0.36910364281660002</v>
      </c>
      <c r="AT81" s="3">
        <v>-1.4098496904278</v>
      </c>
      <c r="AU81" s="3">
        <v>-2.4356123746584002</v>
      </c>
      <c r="AV81" s="3">
        <v>-1.3568270876637001</v>
      </c>
      <c r="AW81" s="3">
        <v>-1.43</v>
      </c>
    </row>
    <row r="82" spans="1:49">
      <c r="A82">
        <v>5</v>
      </c>
      <c r="B82" t="s">
        <v>404</v>
      </c>
      <c r="C82">
        <v>101040402</v>
      </c>
      <c r="D82" t="s">
        <v>465</v>
      </c>
      <c r="E82" s="3">
        <v>-0.18516253622600001</v>
      </c>
      <c r="F82" s="3">
        <v>-1.0688409040599001</v>
      </c>
      <c r="G82" s="3">
        <v>-1.2482687557234</v>
      </c>
      <c r="H82" s="3">
        <v>-1.4233009106759</v>
      </c>
      <c r="I82" s="3">
        <v>-1.7320429015172001</v>
      </c>
      <c r="J82" s="3">
        <v>-8.3711055985800004E-2</v>
      </c>
      <c r="K82" s="3">
        <v>0.92979500271820004</v>
      </c>
      <c r="L82" s="3">
        <v>2.5816094719188998</v>
      </c>
      <c r="M82" s="3">
        <v>2.8536386045990998</v>
      </c>
      <c r="N82" s="3">
        <v>3.7473531366896999</v>
      </c>
      <c r="O82" s="3">
        <v>3.5911981798980999</v>
      </c>
      <c r="P82" s="3">
        <v>3.7295438200173998</v>
      </c>
      <c r="Q82" s="3">
        <v>0.59719412974219999</v>
      </c>
      <c r="R82" s="3">
        <v>4.5201669173600996</v>
      </c>
      <c r="S82" s="3">
        <v>7.0708929074266003</v>
      </c>
      <c r="T82" s="3">
        <v>7.3537493647082002</v>
      </c>
      <c r="U82" s="3">
        <v>10.2318787502983</v>
      </c>
      <c r="V82" s="3">
        <v>15.837541735930801</v>
      </c>
      <c r="W82" s="3">
        <v>16.500726922455499</v>
      </c>
      <c r="X82" s="3">
        <v>17.678945763879302</v>
      </c>
      <c r="Y82" s="3">
        <v>17.670794945669201</v>
      </c>
      <c r="Z82" s="3">
        <v>16.065016713130301</v>
      </c>
      <c r="AA82" s="3">
        <v>17.664121436728902</v>
      </c>
      <c r="AB82" s="3">
        <v>18.835896261622</v>
      </c>
      <c r="AC82" s="3">
        <v>0.35224361783820002</v>
      </c>
      <c r="AD82" s="3">
        <v>0.75438923439960004</v>
      </c>
      <c r="AE82" s="3">
        <v>0.910738552772</v>
      </c>
      <c r="AF82" s="3">
        <v>1.2381128805135999</v>
      </c>
      <c r="AG82" s="3">
        <v>1.6886839760472001</v>
      </c>
      <c r="AH82" s="3">
        <v>-0.86036584775619995</v>
      </c>
      <c r="AI82" s="3">
        <v>-0.57652134548550005</v>
      </c>
      <c r="AJ82" s="3">
        <v>1.4503350409367</v>
      </c>
      <c r="AK82" s="3">
        <v>1.6342555362872999</v>
      </c>
      <c r="AL82" s="3">
        <v>1.6275948227752</v>
      </c>
      <c r="AM82" s="3">
        <v>1.8440332792809</v>
      </c>
      <c r="AN82" s="3">
        <v>1.9942010339014</v>
      </c>
      <c r="AO82" s="3">
        <v>-1.6372931461079001</v>
      </c>
      <c r="AP82" s="3">
        <v>-1.5162442346874001</v>
      </c>
      <c r="AQ82" s="3">
        <v>0.13325214174960001</v>
      </c>
      <c r="AR82" s="3">
        <v>0.26045861012869997</v>
      </c>
      <c r="AS82" s="3">
        <v>-7.4848020508737996</v>
      </c>
      <c r="AT82" s="3">
        <v>-8.7553784734274007</v>
      </c>
      <c r="AU82" s="3">
        <v>-3.0836738224636999</v>
      </c>
      <c r="AV82" s="3">
        <v>-3.7702093967583998</v>
      </c>
      <c r="AW82" s="3">
        <v>-3.81</v>
      </c>
    </row>
    <row r="83" spans="1:49">
      <c r="A83">
        <v>4</v>
      </c>
      <c r="B83" t="s">
        <v>402</v>
      </c>
      <c r="C83">
        <v>1010405</v>
      </c>
      <c r="D83" t="s">
        <v>466</v>
      </c>
      <c r="E83" s="3">
        <v>-0.52656977166209995</v>
      </c>
      <c r="F83" s="3">
        <v>-0.15512613268620001</v>
      </c>
      <c r="G83" s="3">
        <v>-0.1358565338479</v>
      </c>
      <c r="H83" s="3">
        <v>0.26165841254139999</v>
      </c>
      <c r="I83" s="3">
        <v>0.29983572624429999</v>
      </c>
      <c r="J83" s="3">
        <v>2.9131951552262998</v>
      </c>
      <c r="K83" s="3">
        <v>2.8821036193751</v>
      </c>
      <c r="L83" s="3">
        <v>4.0553387571031001</v>
      </c>
      <c r="M83" s="3">
        <v>4.4016547671634996</v>
      </c>
      <c r="N83" s="3">
        <v>4.5803438300490997</v>
      </c>
      <c r="O83" s="3">
        <v>4.6495506397588997</v>
      </c>
      <c r="P83" s="3">
        <v>5.0159335905482001</v>
      </c>
      <c r="Q83" s="3">
        <v>5.0969727005E-2</v>
      </c>
      <c r="R83" s="3">
        <v>5.4956232164707997</v>
      </c>
      <c r="S83" s="3">
        <v>7.2873999019460998</v>
      </c>
      <c r="T83" s="3">
        <v>8.0249871908794006</v>
      </c>
      <c r="U83" s="3">
        <v>10.8077963766404</v>
      </c>
      <c r="V83" s="3">
        <v>16.323993121381498</v>
      </c>
      <c r="W83" s="3">
        <v>17.900788088892199</v>
      </c>
      <c r="X83" s="3">
        <v>18.302099635801401</v>
      </c>
      <c r="Y83" s="3">
        <v>18.902508925364799</v>
      </c>
      <c r="Z83" s="3">
        <v>19.185372349876999</v>
      </c>
      <c r="AA83" s="3">
        <v>19.282774640988301</v>
      </c>
      <c r="AB83" s="3">
        <v>19.093279695798898</v>
      </c>
      <c r="AC83" s="3">
        <v>8.5887353960000001E-4</v>
      </c>
      <c r="AD83" s="3">
        <v>0.73978580801219995</v>
      </c>
      <c r="AE83" s="3">
        <v>1.2350930338145001</v>
      </c>
      <c r="AF83" s="3">
        <v>1.5497301922294</v>
      </c>
      <c r="AG83" s="3">
        <v>1.7496538755611999</v>
      </c>
      <c r="AH83" s="3">
        <v>1.7630733236035001</v>
      </c>
      <c r="AI83" s="3">
        <v>1.8078269332293999</v>
      </c>
      <c r="AJ83" s="3">
        <v>1.7007120702966001</v>
      </c>
      <c r="AK83" s="3">
        <v>1.7166777436661</v>
      </c>
      <c r="AL83" s="3">
        <v>1.7950507103707001</v>
      </c>
      <c r="AM83" s="3">
        <v>1.7941795679376999</v>
      </c>
      <c r="AN83" s="3">
        <v>1.8912172700140999</v>
      </c>
      <c r="AO83" s="3">
        <v>-3.5934280428000002E-2</v>
      </c>
      <c r="AP83" s="3">
        <v>0.36774407697369998</v>
      </c>
      <c r="AQ83" s="3">
        <v>1.0013495382808</v>
      </c>
      <c r="AR83" s="3">
        <v>0.43547264394719998</v>
      </c>
      <c r="AS83" s="3">
        <v>-0.24129987842930001</v>
      </c>
      <c r="AT83" s="3">
        <v>0.33939350978869998</v>
      </c>
      <c r="AU83" s="3">
        <v>-3.6943452435176001</v>
      </c>
      <c r="AV83" s="3">
        <v>-5.2622844245850002</v>
      </c>
      <c r="AW83" s="3">
        <v>-0.36</v>
      </c>
    </row>
    <row r="84" spans="1:49">
      <c r="A84">
        <v>5</v>
      </c>
      <c r="B84" t="s">
        <v>404</v>
      </c>
      <c r="C84">
        <v>101040501</v>
      </c>
      <c r="D84" t="s">
        <v>467</v>
      </c>
      <c r="E84" s="3">
        <v>-0.52656977166209995</v>
      </c>
      <c r="F84" s="3">
        <v>-0.15512613268620001</v>
      </c>
      <c r="G84" s="3">
        <v>-0.1358565338479</v>
      </c>
      <c r="H84" s="3">
        <v>0.26165841254139999</v>
      </c>
      <c r="I84" s="3">
        <v>0.29983572624429999</v>
      </c>
      <c r="J84" s="3">
        <v>2.9131951552262998</v>
      </c>
      <c r="K84" s="3">
        <v>2.8821036193751</v>
      </c>
      <c r="L84" s="3">
        <v>4.0553387571031001</v>
      </c>
      <c r="M84" s="3">
        <v>4.4016547671634996</v>
      </c>
      <c r="N84" s="3">
        <v>4.5803438300490997</v>
      </c>
      <c r="O84" s="3">
        <v>4.6495506397588997</v>
      </c>
      <c r="P84" s="3">
        <v>5.0159335905482001</v>
      </c>
      <c r="Q84" s="3">
        <v>5.0969727005E-2</v>
      </c>
      <c r="R84" s="3">
        <v>5.4956232164707997</v>
      </c>
      <c r="S84" s="3">
        <v>7.2873999019460998</v>
      </c>
      <c r="T84" s="3">
        <v>8.0249871908794006</v>
      </c>
      <c r="U84" s="3">
        <v>10.8077963766404</v>
      </c>
      <c r="V84" s="3">
        <v>16.323993121381498</v>
      </c>
      <c r="W84" s="3">
        <v>17.900788088892199</v>
      </c>
      <c r="X84" s="3">
        <v>18.302099635801401</v>
      </c>
      <c r="Y84" s="3">
        <v>18.902508925364799</v>
      </c>
      <c r="Z84" s="3">
        <v>19.185372349876999</v>
      </c>
      <c r="AA84" s="3">
        <v>19.282774640988301</v>
      </c>
      <c r="AB84" s="3">
        <v>19.093279695798898</v>
      </c>
      <c r="AC84" s="3">
        <v>8.5887353960000001E-4</v>
      </c>
      <c r="AD84" s="3">
        <v>0.73978580801219995</v>
      </c>
      <c r="AE84" s="3">
        <v>1.2350930338145001</v>
      </c>
      <c r="AF84" s="3">
        <v>1.5497301922294</v>
      </c>
      <c r="AG84" s="3">
        <v>1.7496538755611999</v>
      </c>
      <c r="AH84" s="3">
        <v>1.7630733236035001</v>
      </c>
      <c r="AI84" s="3">
        <v>1.8078269332293999</v>
      </c>
      <c r="AJ84" s="3">
        <v>1.7007120702966001</v>
      </c>
      <c r="AK84" s="3">
        <v>1.7166777436661</v>
      </c>
      <c r="AL84" s="3">
        <v>1.7950507103707001</v>
      </c>
      <c r="AM84" s="3">
        <v>1.7941795679376999</v>
      </c>
      <c r="AN84" s="3">
        <v>1.8912172700140999</v>
      </c>
      <c r="AO84" s="3">
        <v>-3.5934280428000002E-2</v>
      </c>
      <c r="AP84" s="3">
        <v>0.36774407697369998</v>
      </c>
      <c r="AQ84" s="3">
        <v>1.0013495382808</v>
      </c>
      <c r="AR84" s="3">
        <v>0.43547264394719998</v>
      </c>
      <c r="AS84" s="3">
        <v>-0.24129987842930001</v>
      </c>
      <c r="AT84" s="3">
        <v>0.33939350978869998</v>
      </c>
      <c r="AU84" s="3">
        <v>-3.6943452435176001</v>
      </c>
      <c r="AV84" s="3">
        <v>-5.2622844245850002</v>
      </c>
      <c r="AW84" s="3">
        <v>-0.36</v>
      </c>
    </row>
    <row r="85" spans="1:49">
      <c r="A85">
        <v>4</v>
      </c>
      <c r="B85" t="s">
        <v>402</v>
      </c>
      <c r="C85">
        <v>1010406</v>
      </c>
      <c r="D85" t="s">
        <v>468</v>
      </c>
      <c r="E85" s="3">
        <v>-5.1117461074756001</v>
      </c>
      <c r="F85" s="3">
        <v>-11.1619978615772</v>
      </c>
      <c r="G85" s="3">
        <v>-5.3885708638586003</v>
      </c>
      <c r="H85" s="3">
        <v>-13.5298913084641</v>
      </c>
      <c r="I85" s="3">
        <v>-13.714368880740199</v>
      </c>
      <c r="J85" s="3">
        <v>-15.013546269473901</v>
      </c>
      <c r="K85" s="3">
        <v>-13.3832512663384</v>
      </c>
      <c r="L85" s="3">
        <v>-13.599424003123399</v>
      </c>
      <c r="M85" s="3">
        <v>-9.7218672129886006</v>
      </c>
      <c r="N85" s="3">
        <v>-7.2598522617013996</v>
      </c>
      <c r="O85" s="3">
        <v>5.1516341059607003</v>
      </c>
      <c r="P85" s="3">
        <v>11.5507100378685</v>
      </c>
      <c r="Q85" s="3">
        <v>-5.1912810070174</v>
      </c>
      <c r="R85" s="3">
        <v>-11.9052617600974</v>
      </c>
      <c r="S85" s="3">
        <v>-11.4682926069997</v>
      </c>
      <c r="T85" s="3">
        <v>-5.6544770096340002</v>
      </c>
      <c r="U85" s="3">
        <v>-3.1589213295752998</v>
      </c>
      <c r="V85" s="3">
        <v>-1.3873240765818</v>
      </c>
      <c r="W85" s="3">
        <v>2.1673846133599999E-2</v>
      </c>
      <c r="X85" s="3">
        <v>4.1572690066084004</v>
      </c>
      <c r="Y85" s="3">
        <v>7.6417438282239996</v>
      </c>
      <c r="Z85" s="3">
        <v>12.427343920872101</v>
      </c>
      <c r="AA85" s="3">
        <v>16.8640020810276</v>
      </c>
      <c r="AB85" s="3">
        <v>28.128788613587901</v>
      </c>
      <c r="AC85" s="3">
        <v>-0.86519751360649999</v>
      </c>
      <c r="AD85" s="3">
        <v>-2.4172644002313</v>
      </c>
      <c r="AE85" s="3">
        <v>-4.3526436830725999</v>
      </c>
      <c r="AF85" s="3">
        <v>-9.0822608502080993</v>
      </c>
      <c r="AG85" s="3">
        <v>-5.3840691659306001</v>
      </c>
      <c r="AH85" s="3">
        <v>-5.8127949510957002</v>
      </c>
      <c r="AI85" s="3">
        <v>-6.4972518508185999</v>
      </c>
      <c r="AJ85" s="3">
        <v>-12.066180743114501</v>
      </c>
      <c r="AK85" s="3">
        <v>-11.2329475879929</v>
      </c>
      <c r="AL85" s="3">
        <v>-10.976507725820399</v>
      </c>
      <c r="AM85" s="3">
        <v>-13.993491376342201</v>
      </c>
      <c r="AN85" s="3">
        <v>-17.393791689780102</v>
      </c>
      <c r="AO85" s="3">
        <v>-9.3298998568205995</v>
      </c>
      <c r="AP85" s="3">
        <v>-13.496642915017</v>
      </c>
      <c r="AQ85" s="3">
        <v>-13.9784515668743</v>
      </c>
      <c r="AR85" s="3">
        <v>-18.839333567416201</v>
      </c>
      <c r="AS85" s="3">
        <v>-22.8983776718289</v>
      </c>
      <c r="AT85" s="3">
        <v>-24.993914038878199</v>
      </c>
      <c r="AU85" s="3">
        <v>-25.107225713199998</v>
      </c>
      <c r="AV85" s="3">
        <v>-14.9117484136302</v>
      </c>
      <c r="AW85" s="3">
        <v>-12.98</v>
      </c>
    </row>
    <row r="86" spans="1:49">
      <c r="A86">
        <v>5</v>
      </c>
      <c r="B86" t="s">
        <v>404</v>
      </c>
      <c r="C86">
        <v>101040601</v>
      </c>
      <c r="D86" t="s">
        <v>468</v>
      </c>
      <c r="E86" s="3">
        <v>-5.1117461074756001</v>
      </c>
      <c r="F86" s="3">
        <v>-11.1619978615772</v>
      </c>
      <c r="G86" s="3">
        <v>-5.3885708638586003</v>
      </c>
      <c r="H86" s="3">
        <v>-13.5298913084641</v>
      </c>
      <c r="I86" s="3">
        <v>-13.714368880740199</v>
      </c>
      <c r="J86" s="3">
        <v>-15.013546269473901</v>
      </c>
      <c r="K86" s="3">
        <v>-13.3832512663384</v>
      </c>
      <c r="L86" s="3">
        <v>-13.599424003123399</v>
      </c>
      <c r="M86" s="3">
        <v>-9.7218672129886006</v>
      </c>
      <c r="N86" s="3">
        <v>-7.2598522617013996</v>
      </c>
      <c r="O86" s="3">
        <v>5.1516341059607003</v>
      </c>
      <c r="P86" s="3">
        <v>11.5507100378685</v>
      </c>
      <c r="Q86" s="3">
        <v>-5.1912810070174</v>
      </c>
      <c r="R86" s="3">
        <v>-11.9052617600974</v>
      </c>
      <c r="S86" s="3">
        <v>-11.4682926069997</v>
      </c>
      <c r="T86" s="3">
        <v>-5.6544770096340002</v>
      </c>
      <c r="U86" s="3">
        <v>-3.1589213295752998</v>
      </c>
      <c r="V86" s="3">
        <v>-1.3873240765818</v>
      </c>
      <c r="W86" s="3">
        <v>2.1673846133599999E-2</v>
      </c>
      <c r="X86" s="3">
        <v>4.1572690066084004</v>
      </c>
      <c r="Y86" s="3">
        <v>7.6417438282239996</v>
      </c>
      <c r="Z86" s="3">
        <v>12.427343920872101</v>
      </c>
      <c r="AA86" s="3">
        <v>16.8640020810276</v>
      </c>
      <c r="AB86" s="3">
        <v>28.128788613587901</v>
      </c>
      <c r="AC86" s="3">
        <v>-0.86519751360649999</v>
      </c>
      <c r="AD86" s="3">
        <v>-2.4172644002313</v>
      </c>
      <c r="AE86" s="3">
        <v>-4.3526436830725999</v>
      </c>
      <c r="AF86" s="3">
        <v>-9.0822608502080993</v>
      </c>
      <c r="AG86" s="3">
        <v>-5.3840691659306001</v>
      </c>
      <c r="AH86" s="3">
        <v>-5.8127949510957002</v>
      </c>
      <c r="AI86" s="3">
        <v>-6.4972518508185999</v>
      </c>
      <c r="AJ86" s="3">
        <v>-12.066180743114501</v>
      </c>
      <c r="AK86" s="3">
        <v>-11.2329475879929</v>
      </c>
      <c r="AL86" s="3">
        <v>-10.976507725820399</v>
      </c>
      <c r="AM86" s="3">
        <v>-13.993491376342201</v>
      </c>
      <c r="AN86" s="3">
        <v>-17.393791689780102</v>
      </c>
      <c r="AO86" s="3">
        <v>-9.3298998568205995</v>
      </c>
      <c r="AP86" s="3">
        <v>-13.496642915017</v>
      </c>
      <c r="AQ86" s="3">
        <v>-13.9784515668743</v>
      </c>
      <c r="AR86" s="3">
        <v>-18.839333567416201</v>
      </c>
      <c r="AS86" s="3">
        <v>-22.8983776718289</v>
      </c>
      <c r="AT86" s="3">
        <v>-24.993914038878199</v>
      </c>
      <c r="AU86" s="3">
        <v>-25.107225713199998</v>
      </c>
      <c r="AV86" s="3">
        <v>-14.9117484136302</v>
      </c>
      <c r="AW86" s="3">
        <v>-12.98</v>
      </c>
    </row>
    <row r="87" spans="1:49">
      <c r="A87">
        <v>4</v>
      </c>
      <c r="B87" t="s">
        <v>402</v>
      </c>
      <c r="C87">
        <v>1010407</v>
      </c>
      <c r="D87" t="s">
        <v>469</v>
      </c>
      <c r="E87" s="3">
        <v>0.1138405167663</v>
      </c>
      <c r="F87" s="3">
        <v>0.26531355734759998</v>
      </c>
      <c r="G87" s="3">
        <v>-1.0591767147469999</v>
      </c>
      <c r="H87" s="3">
        <v>-1.1907288432314</v>
      </c>
      <c r="I87" s="3">
        <v>-2.1823415966463999</v>
      </c>
      <c r="J87" s="3">
        <v>-2.5351823370985</v>
      </c>
      <c r="K87" s="3">
        <v>-0.78709041374489996</v>
      </c>
      <c r="L87" s="3">
        <v>-2.1516341253792</v>
      </c>
      <c r="M87" s="3">
        <v>-1.8361682633430001</v>
      </c>
      <c r="N87" s="3">
        <v>-1.9671921767649001</v>
      </c>
      <c r="O87" s="3">
        <v>-2.2300818066007002</v>
      </c>
      <c r="P87" s="3">
        <v>-2.6903403452885</v>
      </c>
      <c r="Q87" s="3">
        <v>6.3434889240550998</v>
      </c>
      <c r="R87" s="3">
        <v>6.8376867325355999</v>
      </c>
      <c r="S87" s="3">
        <v>5.9526596834365</v>
      </c>
      <c r="T87" s="3">
        <v>5.8202934345425996</v>
      </c>
      <c r="U87" s="3">
        <v>6.5714760080029997</v>
      </c>
      <c r="V87" s="3">
        <v>6.6238796796735002</v>
      </c>
      <c r="W87" s="3">
        <v>7.1244418090429003</v>
      </c>
      <c r="X87" s="3">
        <v>5.9236218693116998</v>
      </c>
      <c r="Y87" s="3">
        <v>6.5763375463619003</v>
      </c>
      <c r="Z87" s="3">
        <v>14.669610410587399</v>
      </c>
      <c r="AA87" s="3">
        <v>15.331673029698999</v>
      </c>
      <c r="AB87" s="3">
        <v>16.289953629477299</v>
      </c>
      <c r="AC87" s="3">
        <v>0.44023385178329999</v>
      </c>
      <c r="AD87" s="3">
        <v>8.3043524173559007</v>
      </c>
      <c r="AE87" s="3">
        <v>9.4158569981617006</v>
      </c>
      <c r="AF87" s="3">
        <v>10.769700563925699</v>
      </c>
      <c r="AG87" s="3">
        <v>11.1720868171004</v>
      </c>
      <c r="AH87" s="3">
        <v>11.106340928845601</v>
      </c>
      <c r="AI87" s="3">
        <v>11.4043659986243</v>
      </c>
      <c r="AJ87" s="3">
        <v>12.362304798692399</v>
      </c>
      <c r="AK87" s="3">
        <v>12.723057132609799</v>
      </c>
      <c r="AL87" s="3">
        <v>13.3863455937552</v>
      </c>
      <c r="AM87" s="3">
        <v>13.929532940148199</v>
      </c>
      <c r="AN87" s="3">
        <v>15.4786861540695</v>
      </c>
      <c r="AO87" s="3">
        <v>1.1773597362702</v>
      </c>
      <c r="AP87" s="3">
        <v>2.1204536201345001</v>
      </c>
      <c r="AQ87" s="3">
        <v>2.9148857453605999</v>
      </c>
      <c r="AR87" s="3">
        <v>5.8406224333117001</v>
      </c>
      <c r="AS87" s="3">
        <v>5.7977750598083997</v>
      </c>
      <c r="AT87" s="3">
        <v>6.2313732693392998</v>
      </c>
      <c r="AU87" s="3">
        <v>6.6922341613791998</v>
      </c>
      <c r="AV87" s="3">
        <v>8.3830145747645002</v>
      </c>
      <c r="AW87" s="3">
        <v>8.75</v>
      </c>
    </row>
    <row r="88" spans="1:49">
      <c r="A88">
        <v>5</v>
      </c>
      <c r="B88" t="s">
        <v>404</v>
      </c>
      <c r="C88">
        <v>101040701</v>
      </c>
      <c r="D88" t="s">
        <v>470</v>
      </c>
      <c r="E88" s="3">
        <v>0.1138405167663</v>
      </c>
      <c r="F88" s="3">
        <v>0.26531355734759998</v>
      </c>
      <c r="G88" s="3">
        <v>-1.0591767147469999</v>
      </c>
      <c r="H88" s="3">
        <v>-1.1907288432314</v>
      </c>
      <c r="I88" s="3">
        <v>-2.1823415966463999</v>
      </c>
      <c r="J88" s="3">
        <v>-2.5351823370985</v>
      </c>
      <c r="K88" s="3">
        <v>-0.78709041374489996</v>
      </c>
      <c r="L88" s="3">
        <v>-2.1516341253792</v>
      </c>
      <c r="M88" s="3">
        <v>-1.8361682633430001</v>
      </c>
      <c r="N88" s="3">
        <v>-1.9671921767649001</v>
      </c>
      <c r="O88" s="3">
        <v>-2.2300818066007002</v>
      </c>
      <c r="P88" s="3">
        <v>-2.6903403452885</v>
      </c>
      <c r="Q88" s="3">
        <v>6.3434889240550998</v>
      </c>
      <c r="R88" s="3">
        <v>6.8376867325355999</v>
      </c>
      <c r="S88" s="3">
        <v>5.9526596834365</v>
      </c>
      <c r="T88" s="3">
        <v>5.8202934345425996</v>
      </c>
      <c r="U88" s="3">
        <v>6.5714760080029997</v>
      </c>
      <c r="V88" s="3">
        <v>6.6238796796735002</v>
      </c>
      <c r="W88" s="3">
        <v>7.1244418090429003</v>
      </c>
      <c r="X88" s="3">
        <v>5.9236218693116998</v>
      </c>
      <c r="Y88" s="3">
        <v>6.5763375463619003</v>
      </c>
      <c r="Z88" s="3">
        <v>14.669610410587399</v>
      </c>
      <c r="AA88" s="3">
        <v>15.331673029698999</v>
      </c>
      <c r="AB88" s="3">
        <v>16.289953629477299</v>
      </c>
      <c r="AC88" s="3">
        <v>0.44023385178329999</v>
      </c>
      <c r="AD88" s="3">
        <v>8.3043524173559007</v>
      </c>
      <c r="AE88" s="3">
        <v>9.4158569981617006</v>
      </c>
      <c r="AF88" s="3">
        <v>10.769700563925699</v>
      </c>
      <c r="AG88" s="3">
        <v>11.1720868171004</v>
      </c>
      <c r="AH88" s="3">
        <v>11.106340928845601</v>
      </c>
      <c r="AI88" s="3">
        <v>11.4043659986243</v>
      </c>
      <c r="AJ88" s="3">
        <v>12.362304798692399</v>
      </c>
      <c r="AK88" s="3">
        <v>12.723057132609799</v>
      </c>
      <c r="AL88" s="3">
        <v>13.3863455937552</v>
      </c>
      <c r="AM88" s="3">
        <v>13.929532940148199</v>
      </c>
      <c r="AN88" s="3">
        <v>15.4786861540695</v>
      </c>
      <c r="AO88" s="3">
        <v>1.1773597362702</v>
      </c>
      <c r="AP88" s="3">
        <v>2.1204536201345001</v>
      </c>
      <c r="AQ88" s="3">
        <v>2.9148857453605999</v>
      </c>
      <c r="AR88" s="3">
        <v>5.8406224333117001</v>
      </c>
      <c r="AS88" s="3">
        <v>5.7977750598083997</v>
      </c>
      <c r="AT88" s="3">
        <v>6.2313732693392998</v>
      </c>
      <c r="AU88" s="3">
        <v>6.6922341613791998</v>
      </c>
      <c r="AV88" s="3">
        <v>8.3830145747645002</v>
      </c>
      <c r="AW88" s="3">
        <v>8.75</v>
      </c>
    </row>
    <row r="89" spans="1:49">
      <c r="A89">
        <v>3</v>
      </c>
      <c r="B89" t="s">
        <v>400</v>
      </c>
      <c r="C89">
        <v>10105</v>
      </c>
      <c r="D89" t="s">
        <v>471</v>
      </c>
      <c r="E89" s="3">
        <v>-1.6127056343613</v>
      </c>
      <c r="F89" s="3">
        <v>0.8664642828329</v>
      </c>
      <c r="G89" s="3">
        <v>2.2868478257158</v>
      </c>
      <c r="H89" s="3">
        <v>6.7155839680425</v>
      </c>
      <c r="I89" s="3">
        <v>8.8891785416789997</v>
      </c>
      <c r="J89" s="3">
        <v>21.7935142956653</v>
      </c>
      <c r="K89" s="3">
        <v>36.9836336480355</v>
      </c>
      <c r="L89" s="3">
        <v>40.848209868430999</v>
      </c>
      <c r="M89" s="3">
        <v>42.082948385564599</v>
      </c>
      <c r="N89" s="3">
        <v>40.301471413700398</v>
      </c>
      <c r="O89" s="3">
        <v>39.739697515048597</v>
      </c>
      <c r="P89" s="3">
        <v>42.288169925992101</v>
      </c>
      <c r="Q89" s="3">
        <v>0.12096428943820001</v>
      </c>
      <c r="R89" s="3">
        <v>-6.0781179143999997E-2</v>
      </c>
      <c r="S89" s="3">
        <v>3.2374816522683001</v>
      </c>
      <c r="T89" s="3">
        <v>10.951072727266499</v>
      </c>
      <c r="U89" s="3">
        <v>15.2444801112878</v>
      </c>
      <c r="V89" s="3">
        <v>33.176920996648199</v>
      </c>
      <c r="W89" s="3">
        <v>43.342245819682297</v>
      </c>
      <c r="X89" s="3">
        <v>42.8596152089318</v>
      </c>
      <c r="Y89" s="3">
        <v>40.717675091142297</v>
      </c>
      <c r="Z89" s="3">
        <v>38.574345257256297</v>
      </c>
      <c r="AA89" s="3">
        <v>38.379878346815502</v>
      </c>
      <c r="AB89" s="3">
        <v>36.796042298118401</v>
      </c>
      <c r="AC89" s="3">
        <v>-0.28763874991589999</v>
      </c>
      <c r="AD89" s="3">
        <v>1.3248700495651</v>
      </c>
      <c r="AE89" s="3">
        <v>-2.7836812897149001</v>
      </c>
      <c r="AF89" s="3">
        <v>-5.5755574542847999</v>
      </c>
      <c r="AG89" s="3">
        <v>-8.5991991530228002</v>
      </c>
      <c r="AH89" s="3">
        <v>-14.328206387806899</v>
      </c>
      <c r="AI89" s="3">
        <v>-13.2999007827077</v>
      </c>
      <c r="AJ89" s="3">
        <v>-15.8077594623021</v>
      </c>
      <c r="AK89" s="3">
        <v>-15.6309735296543</v>
      </c>
      <c r="AL89" s="3">
        <v>-15.423102612190601</v>
      </c>
      <c r="AM89" s="3">
        <v>-18.5917400332409</v>
      </c>
      <c r="AN89" s="3">
        <v>-21.398520727600602</v>
      </c>
      <c r="AO89" s="3">
        <v>-3.5797019683804998</v>
      </c>
      <c r="AP89" s="3">
        <v>-5.6750123165071003</v>
      </c>
      <c r="AQ89" s="3">
        <v>-7.1994039446547999</v>
      </c>
      <c r="AR89" s="3">
        <v>-8.8767571496097002</v>
      </c>
      <c r="AS89" s="3">
        <v>-10.7988077430504</v>
      </c>
      <c r="AT89" s="3">
        <v>-11.540355658561101</v>
      </c>
      <c r="AU89" s="3">
        <v>-15.5474789942452</v>
      </c>
      <c r="AV89" s="3">
        <v>-16.957679391786598</v>
      </c>
      <c r="AW89" s="3">
        <v>-16.55</v>
      </c>
    </row>
    <row r="90" spans="1:49">
      <c r="A90">
        <v>4</v>
      </c>
      <c r="B90" t="s">
        <v>402</v>
      </c>
      <c r="C90">
        <v>1010501</v>
      </c>
      <c r="D90" t="s">
        <v>472</v>
      </c>
      <c r="E90" s="3">
        <v>-1.7037414852163999</v>
      </c>
      <c r="F90" s="3">
        <v>1.9164282392328</v>
      </c>
      <c r="G90" s="3">
        <v>3.706015101038</v>
      </c>
      <c r="H90" s="3">
        <v>10.858356326520701</v>
      </c>
      <c r="I90" s="3">
        <v>14.156900048431501</v>
      </c>
      <c r="J90" s="3">
        <v>29.420180093159999</v>
      </c>
      <c r="K90" s="3">
        <v>53.486234181842903</v>
      </c>
      <c r="L90" s="3">
        <v>59.572489031245098</v>
      </c>
      <c r="M90" s="3">
        <v>60.198338117370099</v>
      </c>
      <c r="N90" s="3">
        <v>57.416188995130703</v>
      </c>
      <c r="O90" s="3">
        <v>56.983430116592402</v>
      </c>
      <c r="P90" s="3">
        <v>61.065982430416597</v>
      </c>
      <c r="Q90" s="3">
        <v>9.3573765759199998E-2</v>
      </c>
      <c r="R90" s="3">
        <v>-0.40722840168590002</v>
      </c>
      <c r="S90" s="3">
        <v>3.0090748251413002</v>
      </c>
      <c r="T90" s="3">
        <v>12.964870632271699</v>
      </c>
      <c r="U90" s="3">
        <v>18.2494906107049</v>
      </c>
      <c r="V90" s="3">
        <v>42.545618951498398</v>
      </c>
      <c r="W90" s="3">
        <v>57.081090852598003</v>
      </c>
      <c r="X90" s="3">
        <v>56.493156014839002</v>
      </c>
      <c r="Y90" s="3">
        <v>53.288256028216999</v>
      </c>
      <c r="Z90" s="3">
        <v>50.326357970075897</v>
      </c>
      <c r="AA90" s="3">
        <v>49.8587383654475</v>
      </c>
      <c r="AB90" s="3">
        <v>47.634712396278502</v>
      </c>
      <c r="AC90" s="3">
        <v>-0.39571366243049999</v>
      </c>
      <c r="AD90" s="3">
        <v>1.0466936464075001</v>
      </c>
      <c r="AE90" s="3">
        <v>-4.1339058736301997</v>
      </c>
      <c r="AF90" s="3">
        <v>-7.7742309177660003</v>
      </c>
      <c r="AG90" s="3">
        <v>-12.0094211232303</v>
      </c>
      <c r="AH90" s="3">
        <v>-19.302485044522498</v>
      </c>
      <c r="AI90" s="3">
        <v>-17.839411306218601</v>
      </c>
      <c r="AJ90" s="3">
        <v>-20.960914828559801</v>
      </c>
      <c r="AK90" s="3">
        <v>-20.543193145257099</v>
      </c>
      <c r="AL90" s="3">
        <v>-20.427530150308002</v>
      </c>
      <c r="AM90" s="3">
        <v>-24.650162073012801</v>
      </c>
      <c r="AN90" s="3">
        <v>-28.4366563049721</v>
      </c>
      <c r="AO90" s="3">
        <v>-5.3389693294385001</v>
      </c>
      <c r="AP90" s="3">
        <v>-7.9710850498327996</v>
      </c>
      <c r="AQ90" s="3">
        <v>-9.5775017791813006</v>
      </c>
      <c r="AR90" s="3">
        <v>-12.3974561284377</v>
      </c>
      <c r="AS90" s="3">
        <v>-14.886414398091199</v>
      </c>
      <c r="AT90" s="3">
        <v>-15.7895239728396</v>
      </c>
      <c r="AU90" s="3">
        <v>-21.384496787731401</v>
      </c>
      <c r="AV90" s="3">
        <v>-23.536820846261001</v>
      </c>
      <c r="AW90" s="3">
        <v>-23.41</v>
      </c>
    </row>
    <row r="91" spans="1:49">
      <c r="A91">
        <v>5</v>
      </c>
      <c r="B91" t="s">
        <v>404</v>
      </c>
      <c r="C91">
        <v>101050101</v>
      </c>
      <c r="D91" t="s">
        <v>473</v>
      </c>
      <c r="E91" s="3">
        <v>-1.7037414852163999</v>
      </c>
      <c r="F91" s="3">
        <v>1.9164282392328</v>
      </c>
      <c r="G91" s="3">
        <v>3.706015101038</v>
      </c>
      <c r="H91" s="3">
        <v>10.858356326520701</v>
      </c>
      <c r="I91" s="3">
        <v>14.156900048431501</v>
      </c>
      <c r="J91" s="3">
        <v>29.420180093159999</v>
      </c>
      <c r="K91" s="3">
        <v>53.486234181842903</v>
      </c>
      <c r="L91" s="3">
        <v>59.572489031245098</v>
      </c>
      <c r="M91" s="3">
        <v>60.198338117370099</v>
      </c>
      <c r="N91" s="3">
        <v>57.416188995130703</v>
      </c>
      <c r="O91" s="3">
        <v>56.983430116592402</v>
      </c>
      <c r="P91" s="3">
        <v>61.065982430416597</v>
      </c>
      <c r="Q91" s="3">
        <v>9.3573765759199998E-2</v>
      </c>
      <c r="R91" s="3">
        <v>-0.40722840168590002</v>
      </c>
      <c r="S91" s="3">
        <v>3.0090748251413002</v>
      </c>
      <c r="T91" s="3">
        <v>12.964870632271699</v>
      </c>
      <c r="U91" s="3">
        <v>18.2494906107049</v>
      </c>
      <c r="V91" s="3">
        <v>42.545618951498398</v>
      </c>
      <c r="W91" s="3">
        <v>57.081090852598003</v>
      </c>
      <c r="X91" s="3">
        <v>56.493156014839002</v>
      </c>
      <c r="Y91" s="3">
        <v>53.288256028216999</v>
      </c>
      <c r="Z91" s="3">
        <v>50.326357970075897</v>
      </c>
      <c r="AA91" s="3">
        <v>49.8587383654475</v>
      </c>
      <c r="AB91" s="3">
        <v>47.634712396278502</v>
      </c>
      <c r="AC91" s="3">
        <v>-0.39571366243049999</v>
      </c>
      <c r="AD91" s="3">
        <v>1.0466936464075001</v>
      </c>
      <c r="AE91" s="3">
        <v>-4.1339058736301997</v>
      </c>
      <c r="AF91" s="3">
        <v>-7.7742309177660003</v>
      </c>
      <c r="AG91" s="3">
        <v>-12.0094211232303</v>
      </c>
      <c r="AH91" s="3">
        <v>-19.302485044522498</v>
      </c>
      <c r="AI91" s="3">
        <v>-17.839411306218601</v>
      </c>
      <c r="AJ91" s="3">
        <v>-20.960914828559801</v>
      </c>
      <c r="AK91" s="3">
        <v>-20.543193145257099</v>
      </c>
      <c r="AL91" s="3">
        <v>-20.427530150308002</v>
      </c>
      <c r="AM91" s="3">
        <v>-24.650162073012801</v>
      </c>
      <c r="AN91" s="3">
        <v>-28.4366563049721</v>
      </c>
      <c r="AO91" s="3">
        <v>-5.3389693294385001</v>
      </c>
      <c r="AP91" s="3">
        <v>-7.9710850498327996</v>
      </c>
      <c r="AQ91" s="3">
        <v>-9.5775017791813006</v>
      </c>
      <c r="AR91" s="3">
        <v>-12.3974561284377</v>
      </c>
      <c r="AS91" s="3">
        <v>-14.886414398091199</v>
      </c>
      <c r="AT91" s="3">
        <v>-15.7895239728396</v>
      </c>
      <c r="AU91" s="3">
        <v>-21.384496787731401</v>
      </c>
      <c r="AV91" s="3">
        <v>-23.536820846261001</v>
      </c>
      <c r="AW91" s="3">
        <v>-23.41</v>
      </c>
    </row>
    <row r="92" spans="1:49">
      <c r="A92">
        <v>4</v>
      </c>
      <c r="B92" t="s">
        <v>402</v>
      </c>
      <c r="C92">
        <v>1010502</v>
      </c>
      <c r="D92" t="s">
        <v>474</v>
      </c>
      <c r="E92" s="3">
        <v>-2.3017260667608999</v>
      </c>
      <c r="F92" s="3">
        <v>-2.4422943531421999</v>
      </c>
      <c r="G92" s="3">
        <v>-2.0343608633698</v>
      </c>
      <c r="H92" s="3">
        <v>-1.2850052837296</v>
      </c>
      <c r="I92" s="3">
        <v>-1.0961506079834</v>
      </c>
      <c r="J92" s="3">
        <v>7.1600199998383998</v>
      </c>
      <c r="K92" s="3">
        <v>4.8538704319099004</v>
      </c>
      <c r="L92" s="3">
        <v>5.1563896726980003</v>
      </c>
      <c r="M92" s="3">
        <v>10.5828312127783</v>
      </c>
      <c r="N92" s="3">
        <v>11.2839836929704</v>
      </c>
      <c r="O92" s="3">
        <v>10.9776666020789</v>
      </c>
      <c r="P92" s="3">
        <v>10.3974118295625</v>
      </c>
      <c r="Q92" s="3">
        <v>0.29772597448690002</v>
      </c>
      <c r="R92" s="3">
        <v>4.5826695601988003</v>
      </c>
      <c r="S92" s="3">
        <v>10.136681434730701</v>
      </c>
      <c r="T92" s="3">
        <v>8.8636560317632007</v>
      </c>
      <c r="U92" s="3">
        <v>12.9699926213253</v>
      </c>
      <c r="V92" s="3">
        <v>21.298637501006201</v>
      </c>
      <c r="W92" s="3">
        <v>20.8034347180179</v>
      </c>
      <c r="X92" s="3">
        <v>20.013289815399101</v>
      </c>
      <c r="Y92" s="3">
        <v>20.148092122770802</v>
      </c>
      <c r="Z92" s="3">
        <v>19.83857792045</v>
      </c>
      <c r="AA92" s="3">
        <v>19.032910095320201</v>
      </c>
      <c r="AB92" s="3">
        <v>18.609428089206101</v>
      </c>
      <c r="AC92" s="3">
        <v>-3.7797011053799998E-2</v>
      </c>
      <c r="AD92" s="3">
        <v>7.3117566707049999</v>
      </c>
      <c r="AE92" s="3">
        <v>4.3855666748253004</v>
      </c>
      <c r="AF92" s="3">
        <v>5.0050310073270996</v>
      </c>
      <c r="AG92" s="3">
        <v>8.4254289144765995</v>
      </c>
      <c r="AH92" s="3">
        <v>7.9941527528957002</v>
      </c>
      <c r="AI92" s="3">
        <v>8.1388330828355002</v>
      </c>
      <c r="AJ92" s="3">
        <v>7.3687532775387004</v>
      </c>
      <c r="AK92" s="3">
        <v>7.8128152995370002</v>
      </c>
      <c r="AL92" s="3">
        <v>9.4696207633701999</v>
      </c>
      <c r="AM92" s="3">
        <v>10.0119773724048</v>
      </c>
      <c r="AN92" s="3">
        <v>10.792983364766499</v>
      </c>
      <c r="AO92" s="3">
        <v>-0.20981746104740001</v>
      </c>
      <c r="AP92" s="3">
        <v>-2.4268671468024001</v>
      </c>
      <c r="AQ92" s="3">
        <v>-5.3383143188390001</v>
      </c>
      <c r="AR92" s="3">
        <v>-2.5238356306501002</v>
      </c>
      <c r="AS92" s="3">
        <v>-1.7239792378294001</v>
      </c>
      <c r="AT92" s="3">
        <v>-1.065050279164</v>
      </c>
      <c r="AU92" s="3">
        <v>-2.8411872663916</v>
      </c>
      <c r="AV92" s="3">
        <v>-2.8970245911678001</v>
      </c>
      <c r="AW92" s="3">
        <v>1.1200000000000001</v>
      </c>
    </row>
    <row r="93" spans="1:49">
      <c r="A93">
        <v>5</v>
      </c>
      <c r="B93" t="s">
        <v>404</v>
      </c>
      <c r="C93">
        <v>101050201</v>
      </c>
      <c r="D93" t="s">
        <v>474</v>
      </c>
      <c r="E93" s="3">
        <v>-2.3017260667607999</v>
      </c>
      <c r="F93" s="3">
        <v>-2.4422943531421999</v>
      </c>
      <c r="G93" s="3">
        <v>-2.0343608633698</v>
      </c>
      <c r="H93" s="3">
        <v>-1.2850052837296</v>
      </c>
      <c r="I93" s="3">
        <v>-1.0961506079834</v>
      </c>
      <c r="J93" s="3">
        <v>7.1600199998383998</v>
      </c>
      <c r="K93" s="3">
        <v>4.8538704319099004</v>
      </c>
      <c r="L93" s="3">
        <v>5.1563896726980003</v>
      </c>
      <c r="M93" s="3">
        <v>10.5828312127783</v>
      </c>
      <c r="N93" s="3">
        <v>11.2839836929704</v>
      </c>
      <c r="O93" s="3">
        <v>10.9776666020789</v>
      </c>
      <c r="P93" s="3">
        <v>10.3974118295625</v>
      </c>
      <c r="Q93" s="3">
        <v>0.29772597448690002</v>
      </c>
      <c r="R93" s="3">
        <v>4.5826695601988003</v>
      </c>
      <c r="S93" s="3">
        <v>10.136681434730701</v>
      </c>
      <c r="T93" s="3">
        <v>8.8636560317632007</v>
      </c>
      <c r="U93" s="3">
        <v>12.9699926213253</v>
      </c>
      <c r="V93" s="3">
        <v>21.298637501006201</v>
      </c>
      <c r="W93" s="3">
        <v>20.8034347180179</v>
      </c>
      <c r="X93" s="3">
        <v>20.013289815399101</v>
      </c>
      <c r="Y93" s="3">
        <v>20.148092122770802</v>
      </c>
      <c r="Z93" s="3">
        <v>19.83857792045</v>
      </c>
      <c r="AA93" s="3">
        <v>19.032910095320201</v>
      </c>
      <c r="AB93" s="3">
        <v>18.609428089206101</v>
      </c>
      <c r="AC93" s="3">
        <v>-3.7797011053799998E-2</v>
      </c>
      <c r="AD93" s="3">
        <v>7.3117566707049999</v>
      </c>
      <c r="AE93" s="3">
        <v>4.3855666748253004</v>
      </c>
      <c r="AF93" s="3">
        <v>5.0050310073270996</v>
      </c>
      <c r="AG93" s="3">
        <v>8.4254289144765995</v>
      </c>
      <c r="AH93" s="3">
        <v>7.9941527528957002</v>
      </c>
      <c r="AI93" s="3">
        <v>8.1388330828355002</v>
      </c>
      <c r="AJ93" s="3">
        <v>7.3687532775387004</v>
      </c>
      <c r="AK93" s="3">
        <v>7.8128152995370002</v>
      </c>
      <c r="AL93" s="3">
        <v>9.4696207633701999</v>
      </c>
      <c r="AM93" s="3">
        <v>10.0119773724048</v>
      </c>
      <c r="AN93" s="3">
        <v>10.792983364766499</v>
      </c>
      <c r="AO93" s="3">
        <v>-0.20981746104740001</v>
      </c>
      <c r="AP93" s="3">
        <v>-2.4268671468024001</v>
      </c>
      <c r="AQ93" s="3">
        <v>-5.3383143188390001</v>
      </c>
      <c r="AR93" s="3">
        <v>-2.5238356306501002</v>
      </c>
      <c r="AS93" s="3">
        <v>-1.7239792378294001</v>
      </c>
      <c r="AT93" s="3">
        <v>-1.065050279164</v>
      </c>
      <c r="AU93" s="3">
        <v>-2.8411872663916</v>
      </c>
      <c r="AV93" s="3">
        <v>-2.8970245911678001</v>
      </c>
      <c r="AW93" s="3">
        <v>1.1200000000000001</v>
      </c>
    </row>
    <row r="94" spans="1:49">
      <c r="A94">
        <v>4</v>
      </c>
      <c r="B94" t="s">
        <v>402</v>
      </c>
      <c r="C94">
        <v>1010503</v>
      </c>
      <c r="D94" t="s">
        <v>475</v>
      </c>
      <c r="E94" s="3">
        <v>-1.0455470608985999</v>
      </c>
      <c r="F94" s="3">
        <v>-4.42305725336E-2</v>
      </c>
      <c r="G94" s="3">
        <v>0.98037180962750003</v>
      </c>
      <c r="H94" s="3">
        <v>0.59375965577099998</v>
      </c>
      <c r="I94" s="3">
        <v>1.0110658505622001</v>
      </c>
      <c r="J94" s="3">
        <v>10.475851590234599</v>
      </c>
      <c r="K94" s="3">
        <v>12.727445455911599</v>
      </c>
      <c r="L94" s="3">
        <v>12.9445939699687</v>
      </c>
      <c r="M94" s="3">
        <v>13.5704303438045</v>
      </c>
      <c r="N94" s="3">
        <v>12.9924619438683</v>
      </c>
      <c r="O94" s="3">
        <v>11.9876070817431</v>
      </c>
      <c r="P94" s="3">
        <v>12.352236823415</v>
      </c>
      <c r="Q94" s="3">
        <v>0.13003713649179999</v>
      </c>
      <c r="R94" s="3">
        <v>-1.1295222961105</v>
      </c>
      <c r="S94" s="3">
        <v>0.64638738414079999</v>
      </c>
      <c r="T94" s="3">
        <v>4.9220083427954</v>
      </c>
      <c r="U94" s="3">
        <v>5.8347598393632003</v>
      </c>
      <c r="V94" s="3">
        <v>6.1934180606681002</v>
      </c>
      <c r="W94" s="3">
        <v>6.2885570009966996</v>
      </c>
      <c r="X94" s="3">
        <v>6.3260071096074997</v>
      </c>
      <c r="Y94" s="3">
        <v>6.7889062723344002</v>
      </c>
      <c r="Z94" s="3">
        <v>6.6119351521834</v>
      </c>
      <c r="AA94" s="3">
        <v>7.6748654403702998</v>
      </c>
      <c r="AB94" s="3">
        <v>7.7634975364981997</v>
      </c>
      <c r="AC94" s="3">
        <v>9.5909132269899999E-2</v>
      </c>
      <c r="AD94" s="3">
        <v>-0.57902363551059999</v>
      </c>
      <c r="AE94" s="3">
        <v>-0.18184316006330001</v>
      </c>
      <c r="AF94" s="3">
        <v>-0.74710202955149996</v>
      </c>
      <c r="AG94" s="3">
        <v>-1.4421437784993001</v>
      </c>
      <c r="AH94" s="3">
        <v>-2.5304717589544001</v>
      </c>
      <c r="AI94" s="3">
        <v>-3.1108241373897001</v>
      </c>
      <c r="AJ94" s="3">
        <v>-3.6136013552431998</v>
      </c>
      <c r="AK94" s="3">
        <v>-4.7378153287418003</v>
      </c>
      <c r="AL94" s="3">
        <v>-4.8712864671820002</v>
      </c>
      <c r="AM94" s="3">
        <v>-4.9888864497130001</v>
      </c>
      <c r="AN94" s="3">
        <v>-5.0344916642260999</v>
      </c>
      <c r="AO94" s="3">
        <v>0.65626841916750001</v>
      </c>
      <c r="AP94" s="3">
        <v>0.57934454375019995</v>
      </c>
      <c r="AQ94" s="3">
        <v>0.22712215637149999</v>
      </c>
      <c r="AR94" s="3">
        <v>-0.1528140341807</v>
      </c>
      <c r="AS94" s="3">
        <v>-1.7424856959835999</v>
      </c>
      <c r="AT94" s="3">
        <v>-2.7836569414224002</v>
      </c>
      <c r="AU94" s="3">
        <v>-2.4559411145568002</v>
      </c>
      <c r="AV94" s="3">
        <v>-2.0368512397402001</v>
      </c>
      <c r="AW94" s="3">
        <v>-2.92</v>
      </c>
    </row>
    <row r="95" spans="1:49">
      <c r="A95">
        <v>5</v>
      </c>
      <c r="B95" t="s">
        <v>404</v>
      </c>
      <c r="C95">
        <v>101050301</v>
      </c>
      <c r="D95" t="s">
        <v>475</v>
      </c>
      <c r="E95" s="3">
        <v>-1.0455470608985999</v>
      </c>
      <c r="F95" s="3">
        <v>-4.42305725336E-2</v>
      </c>
      <c r="G95" s="3">
        <v>0.98037180962750003</v>
      </c>
      <c r="H95" s="3">
        <v>0.59375965577099998</v>
      </c>
      <c r="I95" s="3">
        <v>1.0110658505622001</v>
      </c>
      <c r="J95" s="3">
        <v>10.475851590234599</v>
      </c>
      <c r="K95" s="3">
        <v>12.727445455911599</v>
      </c>
      <c r="L95" s="3">
        <v>12.9445939699687</v>
      </c>
      <c r="M95" s="3">
        <v>13.5704303438045</v>
      </c>
      <c r="N95" s="3">
        <v>12.9924619438683</v>
      </c>
      <c r="O95" s="3">
        <v>11.9876070817431</v>
      </c>
      <c r="P95" s="3">
        <v>12.352236823415</v>
      </c>
      <c r="Q95" s="3">
        <v>0.13003713649179999</v>
      </c>
      <c r="R95" s="3">
        <v>-1.1295222961105</v>
      </c>
      <c r="S95" s="3">
        <v>0.64638738414079999</v>
      </c>
      <c r="T95" s="3">
        <v>4.9220083427954</v>
      </c>
      <c r="U95" s="3">
        <v>5.8347598393632003</v>
      </c>
      <c r="V95" s="3">
        <v>6.1934180606681002</v>
      </c>
      <c r="W95" s="3">
        <v>6.2885570009966996</v>
      </c>
      <c r="X95" s="3">
        <v>6.3260071096074997</v>
      </c>
      <c r="Y95" s="3">
        <v>6.7889062723344002</v>
      </c>
      <c r="Z95" s="3">
        <v>6.6119351521834</v>
      </c>
      <c r="AA95" s="3">
        <v>7.6748654403702998</v>
      </c>
      <c r="AB95" s="3">
        <v>7.7634975364981997</v>
      </c>
      <c r="AC95" s="3">
        <v>9.5909132269899999E-2</v>
      </c>
      <c r="AD95" s="3">
        <v>-0.57902363551059999</v>
      </c>
      <c r="AE95" s="3">
        <v>-0.18184316006330001</v>
      </c>
      <c r="AF95" s="3">
        <v>-0.74710202955149996</v>
      </c>
      <c r="AG95" s="3">
        <v>-1.4421437784993001</v>
      </c>
      <c r="AH95" s="3">
        <v>-2.5304717589544001</v>
      </c>
      <c r="AI95" s="3">
        <v>-3.1108241373897001</v>
      </c>
      <c r="AJ95" s="3">
        <v>-3.6136013552431998</v>
      </c>
      <c r="AK95" s="3">
        <v>-4.7378153287418003</v>
      </c>
      <c r="AL95" s="3">
        <v>-4.8712864671820002</v>
      </c>
      <c r="AM95" s="3">
        <v>-4.9888864497130001</v>
      </c>
      <c r="AN95" s="3">
        <v>-5.0344916642260999</v>
      </c>
      <c r="AO95" s="3">
        <v>0.65626841916750001</v>
      </c>
      <c r="AP95" s="3">
        <v>0.57934454375019995</v>
      </c>
      <c r="AQ95" s="3">
        <v>0.22712215637149999</v>
      </c>
      <c r="AR95" s="3">
        <v>-0.1528140341807</v>
      </c>
      <c r="AS95" s="3">
        <v>-1.7424856959835999</v>
      </c>
      <c r="AT95" s="3">
        <v>-2.7836569414224002</v>
      </c>
      <c r="AU95" s="3">
        <v>-2.4559411145568002</v>
      </c>
      <c r="AV95" s="3">
        <v>-2.0368512397402001</v>
      </c>
      <c r="AW95" s="3">
        <v>-2.92</v>
      </c>
    </row>
    <row r="96" spans="1:49">
      <c r="A96">
        <v>3</v>
      </c>
      <c r="B96" t="s">
        <v>400</v>
      </c>
      <c r="C96">
        <v>10106</v>
      </c>
      <c r="D96" t="s">
        <v>476</v>
      </c>
      <c r="E96" s="3">
        <v>1.8708746844635999</v>
      </c>
      <c r="F96" s="3">
        <v>-0.92029482792929995</v>
      </c>
      <c r="G96" s="3">
        <v>-3.6383518596658</v>
      </c>
      <c r="H96" s="3">
        <v>-4.7510481567468998</v>
      </c>
      <c r="I96" s="3">
        <v>-4.0682732791551004</v>
      </c>
      <c r="J96" s="3">
        <v>-4.2817314151717998</v>
      </c>
      <c r="K96" s="3">
        <v>-5.2322447787927002</v>
      </c>
      <c r="L96" s="3">
        <v>-4.6247621796098004</v>
      </c>
      <c r="M96" s="3">
        <v>-5.8673594801837003</v>
      </c>
      <c r="N96" s="3">
        <v>-7.6831482840899996</v>
      </c>
      <c r="O96" s="3">
        <v>-6.2004822204929999</v>
      </c>
      <c r="P96" s="3">
        <v>-4.9198199142806001</v>
      </c>
      <c r="Q96" s="3">
        <v>-0.85999857083139997</v>
      </c>
      <c r="R96" s="3">
        <v>3.7159170353058002</v>
      </c>
      <c r="S96" s="3">
        <v>4.1926162218284997</v>
      </c>
      <c r="T96" s="3">
        <v>4.1932364195184997</v>
      </c>
      <c r="U96" s="3">
        <v>3.0884412023419001</v>
      </c>
      <c r="V96" s="3">
        <v>3.7607197886789998</v>
      </c>
      <c r="W96" s="3">
        <v>8.5933492665079996</v>
      </c>
      <c r="X96" s="3">
        <v>11.9584792600907</v>
      </c>
      <c r="Y96" s="3">
        <v>11.077503463821699</v>
      </c>
      <c r="Z96" s="3">
        <v>12.020201094232</v>
      </c>
      <c r="AA96" s="3">
        <v>11.3879832580515</v>
      </c>
      <c r="AB96" s="3">
        <v>12.7377034813841</v>
      </c>
      <c r="AC96" s="3">
        <v>1.5516701560420001</v>
      </c>
      <c r="AD96" s="3">
        <v>-8.1622417415451007</v>
      </c>
      <c r="AE96" s="3">
        <v>-12.0910966209163</v>
      </c>
      <c r="AF96" s="3">
        <v>-9.7112594975953996</v>
      </c>
      <c r="AG96" s="3">
        <v>-11.041910895638599</v>
      </c>
      <c r="AH96" s="3">
        <v>-13.630952721880901</v>
      </c>
      <c r="AI96" s="3">
        <v>-14.2006820827147</v>
      </c>
      <c r="AJ96" s="3">
        <v>-13.982615178471899</v>
      </c>
      <c r="AK96" s="3">
        <v>-14.087419709835</v>
      </c>
      <c r="AL96" s="3">
        <v>-12.767057096388299</v>
      </c>
      <c r="AM96" s="3">
        <v>-12.520041862999401</v>
      </c>
      <c r="AN96" s="3">
        <v>-11.6006701175278</v>
      </c>
      <c r="AO96" s="3">
        <v>2.1567517605513</v>
      </c>
      <c r="AP96" s="3">
        <v>0.26705025452980002</v>
      </c>
      <c r="AQ96" s="3">
        <v>-0.4367671306732</v>
      </c>
      <c r="AR96" s="3">
        <v>4.0631319376714998</v>
      </c>
      <c r="AS96" s="3">
        <v>6.5593290198347001</v>
      </c>
      <c r="AT96" s="3">
        <v>0.87561002850369996</v>
      </c>
      <c r="AU96" s="3">
        <v>2.8201995854792998</v>
      </c>
      <c r="AV96" s="3">
        <v>5.0091732602460004</v>
      </c>
      <c r="AW96" s="3">
        <v>7.75</v>
      </c>
    </row>
    <row r="97" spans="1:49">
      <c r="A97">
        <v>4</v>
      </c>
      <c r="B97" t="s">
        <v>402</v>
      </c>
      <c r="C97">
        <v>1010601</v>
      </c>
      <c r="D97" t="s">
        <v>477</v>
      </c>
      <c r="E97" s="3">
        <v>3.0963276119244001</v>
      </c>
      <c r="F97" s="3">
        <v>1.5994180467675001</v>
      </c>
      <c r="G97" s="3">
        <v>-3.42814115194E-2</v>
      </c>
      <c r="H97" s="3">
        <v>-0.42340140787719999</v>
      </c>
      <c r="I97" s="3">
        <v>2.0195400921401001</v>
      </c>
      <c r="J97" s="3">
        <v>3.2930730431940001</v>
      </c>
      <c r="K97" s="3">
        <v>1.2361740083934001</v>
      </c>
      <c r="L97" s="3">
        <v>-1.4362484487428</v>
      </c>
      <c r="M97" s="3">
        <v>-5.4673094521595997</v>
      </c>
      <c r="N97" s="3">
        <v>-4.1018218423014998</v>
      </c>
      <c r="O97" s="3">
        <v>-3.4409225263151</v>
      </c>
      <c r="P97" s="3">
        <v>-2.6821220910550001</v>
      </c>
      <c r="Q97" s="3">
        <v>1.2493059468115</v>
      </c>
      <c r="R97" s="3">
        <v>6.1408954142774004</v>
      </c>
      <c r="S97" s="3">
        <v>4.9961764905913997</v>
      </c>
      <c r="T97" s="3">
        <v>3.1170046969773</v>
      </c>
      <c r="U97" s="3">
        <v>2.4117275041569002</v>
      </c>
      <c r="V97" s="3">
        <v>2.6810904859532001</v>
      </c>
      <c r="W97" s="3">
        <v>9.1959725739987999</v>
      </c>
      <c r="X97" s="3">
        <v>12.069957221063801</v>
      </c>
      <c r="Y97" s="3">
        <v>9.6125581834590008</v>
      </c>
      <c r="Z97" s="3">
        <v>13.3357578525753</v>
      </c>
      <c r="AA97" s="3">
        <v>12.6225851550318</v>
      </c>
      <c r="AB97" s="3">
        <v>17.771846997332101</v>
      </c>
      <c r="AC97" s="3">
        <v>3.4198022976477001</v>
      </c>
      <c r="AD97" s="3">
        <v>-11.214599983093301</v>
      </c>
      <c r="AE97" s="3">
        <v>-19.493743496953101</v>
      </c>
      <c r="AF97" s="3">
        <v>-18.433688900863899</v>
      </c>
      <c r="AG97" s="3">
        <v>-19.886862822928698</v>
      </c>
      <c r="AH97" s="3">
        <v>-22.3606663033252</v>
      </c>
      <c r="AI97" s="3">
        <v>-22.326876916915499</v>
      </c>
      <c r="AJ97" s="3">
        <v>-23.350040541896501</v>
      </c>
      <c r="AK97" s="3">
        <v>-23.459643941187601</v>
      </c>
      <c r="AL97" s="3">
        <v>-21.2793564275546</v>
      </c>
      <c r="AM97" s="3">
        <v>-21.765916417276301</v>
      </c>
      <c r="AN97" s="3">
        <v>-20.624717704762201</v>
      </c>
      <c r="AO97" s="3">
        <v>5.2669416190582998</v>
      </c>
      <c r="AP97" s="3">
        <v>1.6021660621749001</v>
      </c>
      <c r="AQ97" s="3">
        <v>1.1825423064795999</v>
      </c>
      <c r="AR97" s="3">
        <v>6.2738558755962002</v>
      </c>
      <c r="AS97" s="3">
        <v>14.426950698316199</v>
      </c>
      <c r="AT97" s="3">
        <v>6.0061357490164999</v>
      </c>
      <c r="AU97" s="3">
        <v>7.0497945371873998</v>
      </c>
      <c r="AV97" s="3">
        <v>10.9685612424423</v>
      </c>
      <c r="AW97" s="3">
        <v>19.66</v>
      </c>
    </row>
    <row r="98" spans="1:49">
      <c r="A98">
        <v>5</v>
      </c>
      <c r="B98" t="s">
        <v>404</v>
      </c>
      <c r="C98">
        <v>101060101</v>
      </c>
      <c r="D98" t="s">
        <v>478</v>
      </c>
      <c r="E98" s="3">
        <v>4.4493045507476001</v>
      </c>
      <c r="F98" s="3">
        <v>4.0094530603763996</v>
      </c>
      <c r="G98" s="3">
        <v>-2.4314322559858002</v>
      </c>
      <c r="H98" s="3">
        <v>-6.1791113558389004</v>
      </c>
      <c r="I98" s="3">
        <v>0.80737476819050003</v>
      </c>
      <c r="J98" s="3">
        <v>1.3522642985071001</v>
      </c>
      <c r="K98" s="3">
        <v>1.509187460081</v>
      </c>
      <c r="L98" s="3">
        <v>2.6812160504695002</v>
      </c>
      <c r="M98" s="3">
        <v>-9.1450503740757991</v>
      </c>
      <c r="N98" s="3">
        <v>-3.1102680826120999</v>
      </c>
      <c r="O98" s="3">
        <v>0.18764759626809999</v>
      </c>
      <c r="P98" s="3">
        <v>4.3853411878530997</v>
      </c>
      <c r="Q98" s="3">
        <v>0.342003537814</v>
      </c>
      <c r="R98" s="3">
        <v>-2.3089262454203001</v>
      </c>
      <c r="S98" s="3">
        <v>-5.8745348662083003</v>
      </c>
      <c r="T98" s="3">
        <v>-15.0939280638607</v>
      </c>
      <c r="U98" s="3">
        <v>-17.7649232815372</v>
      </c>
      <c r="V98" s="3">
        <v>-5.8524416761591</v>
      </c>
      <c r="W98" s="3">
        <v>18.803601568240101</v>
      </c>
      <c r="X98" s="3">
        <v>24.395265504871301</v>
      </c>
      <c r="Y98" s="3">
        <v>19.795628129729199</v>
      </c>
      <c r="Z98" s="3">
        <v>33.693666304707698</v>
      </c>
      <c r="AA98" s="3">
        <v>44.797408800109203</v>
      </c>
      <c r="AB98" s="3">
        <v>62.8954889144918</v>
      </c>
      <c r="AC98" s="3">
        <v>6.3664901311120996</v>
      </c>
      <c r="AD98" s="3">
        <v>-29.005998888487699</v>
      </c>
      <c r="AE98" s="3">
        <v>-46.021167531179302</v>
      </c>
      <c r="AF98" s="3">
        <v>-43.732827238852899</v>
      </c>
      <c r="AG98" s="3">
        <v>-46.134744878671597</v>
      </c>
      <c r="AH98" s="3">
        <v>-49.112237926470698</v>
      </c>
      <c r="AI98" s="3">
        <v>-50.186197928372103</v>
      </c>
      <c r="AJ98" s="3">
        <v>-50.630241233141803</v>
      </c>
      <c r="AK98" s="3">
        <v>-50.998695863360297</v>
      </c>
      <c r="AL98" s="3">
        <v>-44.528276458009501</v>
      </c>
      <c r="AM98" s="3">
        <v>-45.730165897458001</v>
      </c>
      <c r="AN98" s="3">
        <v>-46.0851081604755</v>
      </c>
      <c r="AO98" s="3">
        <v>8.4483481074982993</v>
      </c>
      <c r="AP98" s="3">
        <v>-0.2219512645649</v>
      </c>
      <c r="AQ98" s="3">
        <v>-4.9691158995434996</v>
      </c>
      <c r="AR98" s="3">
        <v>0.90507471824079999</v>
      </c>
      <c r="AS98" s="3">
        <v>25.6607886093642</v>
      </c>
      <c r="AT98" s="3">
        <v>14.1526184664881</v>
      </c>
      <c r="AU98" s="3">
        <v>17.955800239976</v>
      </c>
      <c r="AV98" s="3">
        <v>34.897268320474403</v>
      </c>
      <c r="AW98" s="3">
        <v>57.09</v>
      </c>
    </row>
    <row r="99" spans="1:49">
      <c r="A99">
        <v>5</v>
      </c>
      <c r="B99" t="s">
        <v>404</v>
      </c>
      <c r="C99">
        <v>101060102</v>
      </c>
      <c r="D99" t="s">
        <v>479</v>
      </c>
      <c r="E99" s="3">
        <v>1.1116160908998001</v>
      </c>
      <c r="F99" s="3">
        <v>2.1928254446322</v>
      </c>
      <c r="G99" s="3">
        <v>5.0929014883521004</v>
      </c>
      <c r="H99" s="3">
        <v>8.9473899870306006</v>
      </c>
      <c r="I99" s="3">
        <v>13.471063244959501</v>
      </c>
      <c r="J99" s="3">
        <v>16.595304261191998</v>
      </c>
      <c r="K99" s="3">
        <v>5.3234506954696004</v>
      </c>
      <c r="L99" s="3">
        <v>-3.1568672148729999</v>
      </c>
      <c r="M99" s="3">
        <v>-3.0410159529939</v>
      </c>
      <c r="N99" s="3">
        <v>-3.9585372419921998</v>
      </c>
      <c r="O99" s="3">
        <v>-4.7647329897121997</v>
      </c>
      <c r="P99" s="3">
        <v>-4.2325099042460996</v>
      </c>
      <c r="Q99" s="3">
        <v>2.1917005528500999</v>
      </c>
      <c r="R99" s="3">
        <v>21.548472128338702</v>
      </c>
      <c r="S99" s="3">
        <v>21.318735036688</v>
      </c>
      <c r="T99" s="3">
        <v>26.2512174928573</v>
      </c>
      <c r="U99" s="3">
        <v>26.175096238618199</v>
      </c>
      <c r="V99" s="3">
        <v>14.3854341141398</v>
      </c>
      <c r="W99" s="3">
        <v>8.3246411020506006</v>
      </c>
      <c r="X99" s="3">
        <v>5.3416328218463001</v>
      </c>
      <c r="Y99" s="3">
        <v>3.6803143998104</v>
      </c>
      <c r="Z99" s="3">
        <v>1.3053479978938001</v>
      </c>
      <c r="AA99" s="3">
        <v>-7.2798649815590997</v>
      </c>
      <c r="AB99" s="3">
        <v>-7.3077830633402003</v>
      </c>
      <c r="AC99" s="3">
        <v>0.72055886101809996</v>
      </c>
      <c r="AD99" s="3">
        <v>-0.92389026748960001</v>
      </c>
      <c r="AE99" s="3">
        <v>-4.9390450797118</v>
      </c>
      <c r="AF99" s="3">
        <v>-4.8000078276993001</v>
      </c>
      <c r="AG99" s="3">
        <v>-5.3156435984229997</v>
      </c>
      <c r="AH99" s="3">
        <v>-6.4873832377499001</v>
      </c>
      <c r="AI99" s="3">
        <v>-5.6564557042135997</v>
      </c>
      <c r="AJ99" s="3">
        <v>-8.8798822912731996</v>
      </c>
      <c r="AK99" s="3">
        <v>-10.188774689606401</v>
      </c>
      <c r="AL99" s="3">
        <v>-8.6342581535398999</v>
      </c>
      <c r="AM99" s="3">
        <v>-7.7169425209298002</v>
      </c>
      <c r="AN99" s="3">
        <v>-5.2959723346496004</v>
      </c>
      <c r="AO99" s="3">
        <v>8.0494527627199997</v>
      </c>
      <c r="AP99" s="3">
        <v>5.8034010932114999</v>
      </c>
      <c r="AQ99" s="3">
        <v>9.2178595658961004</v>
      </c>
      <c r="AR99" s="3">
        <v>19.476892373131101</v>
      </c>
      <c r="AS99" s="3">
        <v>25.260154928100601</v>
      </c>
      <c r="AT99" s="3">
        <v>8.1602734064938005</v>
      </c>
      <c r="AU99" s="3">
        <v>5.2598143692999004</v>
      </c>
      <c r="AV99" s="3">
        <v>-9.5588735652999995E-2</v>
      </c>
      <c r="AW99" s="3">
        <v>6.37</v>
      </c>
    </row>
    <row r="100" spans="1:49">
      <c r="A100">
        <v>5</v>
      </c>
      <c r="B100" t="s">
        <v>404</v>
      </c>
      <c r="C100">
        <v>101060103</v>
      </c>
      <c r="D100" t="s">
        <v>480</v>
      </c>
      <c r="E100" s="3">
        <v>8.4731355576085008</v>
      </c>
      <c r="F100" s="3">
        <v>3.8537567617548998</v>
      </c>
      <c r="G100" s="3">
        <v>-0.50965767679939999</v>
      </c>
      <c r="H100" s="3">
        <v>-2.6802185605835001</v>
      </c>
      <c r="I100" s="3">
        <v>-4.1900889245588999</v>
      </c>
      <c r="J100" s="3">
        <v>-3.1767151148852002</v>
      </c>
      <c r="K100" s="3">
        <v>2.9416142476000999</v>
      </c>
      <c r="L100" s="3">
        <v>3.5623138204132001</v>
      </c>
      <c r="M100" s="3">
        <v>0.89156383878699996</v>
      </c>
      <c r="N100" s="3">
        <v>0.62357937216479997</v>
      </c>
      <c r="O100" s="3">
        <v>2.9565649723899998E-2</v>
      </c>
      <c r="P100" s="3">
        <v>-4.1448565878999998E-2</v>
      </c>
      <c r="Q100" s="3">
        <v>0.67362238999570001</v>
      </c>
      <c r="R100" s="3">
        <v>-1.884117245199</v>
      </c>
      <c r="S100" s="3">
        <v>-1.3516410405137</v>
      </c>
      <c r="T100" s="3">
        <v>-3.5074330918659999</v>
      </c>
      <c r="U100" s="3">
        <v>-3.16389631408</v>
      </c>
      <c r="V100" s="3">
        <v>-1.2809132937745999</v>
      </c>
      <c r="W100" s="3">
        <v>1.3413269285313001</v>
      </c>
      <c r="X100" s="3">
        <v>6.5269546616777996</v>
      </c>
      <c r="Y100" s="3">
        <v>3.9524647855774</v>
      </c>
      <c r="Z100" s="3">
        <v>5.073085797339</v>
      </c>
      <c r="AA100" s="3">
        <v>0.37650459981829998</v>
      </c>
      <c r="AB100" s="3">
        <v>-1.2074070810374999</v>
      </c>
      <c r="AC100" s="3">
        <v>3.9511583690330001</v>
      </c>
      <c r="AD100" s="3">
        <v>2.0592769431646998</v>
      </c>
      <c r="AE100" s="3">
        <v>-0.40996370776919999</v>
      </c>
      <c r="AF100" s="3">
        <v>-3.8299496872200002E-2</v>
      </c>
      <c r="AG100" s="3">
        <v>-1.8112819500374999</v>
      </c>
      <c r="AH100" s="3">
        <v>-3.5888579538763001</v>
      </c>
      <c r="AI100" s="3">
        <v>-1.3153030284739</v>
      </c>
      <c r="AJ100" s="3">
        <v>-1.5372139991725</v>
      </c>
      <c r="AK100" s="3">
        <v>-1.4958251324969001</v>
      </c>
      <c r="AL100" s="3">
        <v>-4.6569455012610002</v>
      </c>
      <c r="AM100" s="3">
        <v>-5.0238082311107002</v>
      </c>
      <c r="AN100" s="3">
        <v>-2.2762048114628999</v>
      </c>
      <c r="AO100" s="3">
        <v>2.3630264815742001</v>
      </c>
      <c r="AP100" s="3">
        <v>0.38939265384729999</v>
      </c>
      <c r="AQ100" s="3">
        <v>1.0463741528655</v>
      </c>
      <c r="AR100" s="3">
        <v>1.9440924556754999</v>
      </c>
      <c r="AS100" s="3">
        <v>3.2626868513845002</v>
      </c>
      <c r="AT100" s="3">
        <v>3.9071739075030001</v>
      </c>
      <c r="AU100" s="3">
        <v>4.4492314065988001</v>
      </c>
      <c r="AV100" s="3">
        <v>6.0488187833962996</v>
      </c>
      <c r="AW100" s="3">
        <v>9.68</v>
      </c>
    </row>
    <row r="101" spans="1:49">
      <c r="A101">
        <v>5</v>
      </c>
      <c r="B101" t="s">
        <v>404</v>
      </c>
      <c r="C101">
        <v>101060104</v>
      </c>
      <c r="D101" t="s">
        <v>481</v>
      </c>
      <c r="E101" s="3">
        <v>-1.6497831262913001</v>
      </c>
      <c r="F101" s="3">
        <v>-4.6869261463936001</v>
      </c>
      <c r="G101" s="3">
        <v>-3.6864050748656001</v>
      </c>
      <c r="H101" s="3">
        <v>-3.8750859223985001</v>
      </c>
      <c r="I101" s="3">
        <v>-5.7370724001594997</v>
      </c>
      <c r="J101" s="3">
        <v>-5.8566690355156998</v>
      </c>
      <c r="K101" s="3">
        <v>-6.6654292810199998</v>
      </c>
      <c r="L101" s="3">
        <v>-9.5983538705472</v>
      </c>
      <c r="M101" s="3">
        <v>-11.151209115799199</v>
      </c>
      <c r="N101" s="3">
        <v>-10.6636918197319</v>
      </c>
      <c r="O101" s="3">
        <v>-9.8899597379206998</v>
      </c>
      <c r="P101" s="3">
        <v>-12.2153527730881</v>
      </c>
      <c r="Q101" s="3">
        <v>1.8722123203365999</v>
      </c>
      <c r="R101" s="3">
        <v>5.1204720579577998</v>
      </c>
      <c r="S101" s="3">
        <v>4.1106063690415002</v>
      </c>
      <c r="T101" s="3">
        <v>3.1028250254751999</v>
      </c>
      <c r="U101" s="3">
        <v>3.0668707655676002</v>
      </c>
      <c r="V101" s="3">
        <v>2.4162989750263999</v>
      </c>
      <c r="W101" s="3">
        <v>5.9323993511664996</v>
      </c>
      <c r="X101" s="3">
        <v>10.8414624548851</v>
      </c>
      <c r="Y101" s="3">
        <v>10.5003211593059</v>
      </c>
      <c r="Z101" s="3">
        <v>11.6029446901402</v>
      </c>
      <c r="AA101" s="3">
        <v>10.236023251687399</v>
      </c>
      <c r="AB101" s="3">
        <v>12.333803514746601</v>
      </c>
      <c r="AC101" s="3">
        <v>-0.1151095076394</v>
      </c>
      <c r="AD101" s="3">
        <v>-0.20528773311000001</v>
      </c>
      <c r="AE101" s="3">
        <v>-1.3176754856590001</v>
      </c>
      <c r="AF101" s="3">
        <v>-1.0002894155552999</v>
      </c>
      <c r="AG101" s="3">
        <v>-1.2400234904609999</v>
      </c>
      <c r="AH101" s="3">
        <v>-5.0213936353955004</v>
      </c>
      <c r="AI101" s="3">
        <v>-6.0328796125468003</v>
      </c>
      <c r="AJ101" s="3">
        <v>-6.4066033990625</v>
      </c>
      <c r="AK101" s="3">
        <v>-4.6133005209129001</v>
      </c>
      <c r="AL101" s="3">
        <v>-5.0986771515295999</v>
      </c>
      <c r="AM101" s="3">
        <v>-5.9387657576243997</v>
      </c>
      <c r="AN101" s="3">
        <v>-4.9250616741083997</v>
      </c>
      <c r="AO101" s="3">
        <v>1.1300189916722001</v>
      </c>
      <c r="AP101" s="3">
        <v>-7.8731909116199997E-2</v>
      </c>
      <c r="AQ101" s="3">
        <v>-1.2122882106946</v>
      </c>
      <c r="AR101" s="3">
        <v>1.1249370232107001</v>
      </c>
      <c r="AS101" s="3">
        <v>-0.42830870283950001</v>
      </c>
      <c r="AT101" s="3">
        <v>-4.3124683517889002</v>
      </c>
      <c r="AU101" s="3">
        <v>-1.1412142239820999</v>
      </c>
      <c r="AV101" s="3">
        <v>1.0625023772708999</v>
      </c>
      <c r="AW101" s="3">
        <v>1.69</v>
      </c>
    </row>
    <row r="102" spans="1:49">
      <c r="A102">
        <v>4</v>
      </c>
      <c r="B102" t="s">
        <v>402</v>
      </c>
      <c r="C102">
        <v>1010602</v>
      </c>
      <c r="D102" t="s">
        <v>482</v>
      </c>
      <c r="E102" s="3">
        <v>-1.0344834763841999</v>
      </c>
      <c r="F102" s="3">
        <v>-0.43516447724259999</v>
      </c>
      <c r="G102" s="3">
        <v>5.0909692303904999</v>
      </c>
      <c r="H102" s="3">
        <v>10.5921864390832</v>
      </c>
      <c r="I102" s="3">
        <v>5.4661157642978999</v>
      </c>
      <c r="J102" s="3">
        <v>-3.2879771595043001</v>
      </c>
      <c r="K102" s="3">
        <v>-2.7817421017561998</v>
      </c>
      <c r="L102" s="3">
        <v>-11.6568082978117</v>
      </c>
      <c r="M102" s="3">
        <v>-15.9855361139313</v>
      </c>
      <c r="N102" s="3">
        <v>-18.284437479749201</v>
      </c>
      <c r="O102" s="3">
        <v>-14.781570024012501</v>
      </c>
      <c r="P102" s="3">
        <v>-11.347129063543299</v>
      </c>
      <c r="Q102" s="3">
        <v>4.9658532409685003</v>
      </c>
      <c r="R102" s="3">
        <v>16.172466358988899</v>
      </c>
      <c r="S102" s="3">
        <v>24.785938497959901</v>
      </c>
      <c r="T102" s="3">
        <v>30.912968566433701</v>
      </c>
      <c r="U102" s="3">
        <v>20.708690523500099</v>
      </c>
      <c r="V102" s="3">
        <v>12.7506666473018</v>
      </c>
      <c r="W102" s="3">
        <v>7.2514504028916997</v>
      </c>
      <c r="X102" s="3">
        <v>3.6834385878200999</v>
      </c>
      <c r="Y102" s="3">
        <v>1.1835695235915999</v>
      </c>
      <c r="Z102" s="3">
        <v>1.5571419723055</v>
      </c>
      <c r="AA102" s="3">
        <v>2.8756149953180001</v>
      </c>
      <c r="AB102" s="3">
        <v>4.3051256292584004</v>
      </c>
      <c r="AC102" s="3">
        <v>1.9152847400077999</v>
      </c>
      <c r="AD102" s="3">
        <v>6.5821730198630002</v>
      </c>
      <c r="AE102" s="3">
        <v>11.094820147867701</v>
      </c>
      <c r="AF102" s="3">
        <v>30.196851186742201</v>
      </c>
      <c r="AG102" s="3">
        <v>27.119446740012801</v>
      </c>
      <c r="AH102" s="3">
        <v>19.517494336745798</v>
      </c>
      <c r="AI102" s="3">
        <v>12.9864657086574</v>
      </c>
      <c r="AJ102" s="3">
        <v>11.718682355218</v>
      </c>
      <c r="AK102" s="3">
        <v>6.5118168191943999</v>
      </c>
      <c r="AL102" s="3">
        <v>1.4429883566652999</v>
      </c>
      <c r="AM102" s="3">
        <v>0.1995915082319</v>
      </c>
      <c r="AN102" s="3">
        <v>-2.0862601266238001</v>
      </c>
      <c r="AO102" s="3">
        <v>11.8002871154929</v>
      </c>
      <c r="AP102" s="3">
        <v>16.334326981900698</v>
      </c>
      <c r="AQ102" s="3">
        <v>27.0136665558482</v>
      </c>
      <c r="AR102" s="3">
        <v>42.016853785546097</v>
      </c>
      <c r="AS102" s="3">
        <v>43.085498168493601</v>
      </c>
      <c r="AT102" s="3">
        <v>26.436584748556399</v>
      </c>
      <c r="AU102" s="3">
        <v>31.7582177738682</v>
      </c>
      <c r="AV102" s="3">
        <v>33.730104402651897</v>
      </c>
      <c r="AW102" s="3">
        <v>34.53</v>
      </c>
    </row>
    <row r="103" spans="1:49">
      <c r="A103">
        <v>5</v>
      </c>
      <c r="B103" t="s">
        <v>404</v>
      </c>
      <c r="C103">
        <v>101060201</v>
      </c>
      <c r="D103" t="s">
        <v>483</v>
      </c>
      <c r="E103" s="3">
        <v>6.8295611979478998</v>
      </c>
      <c r="F103" s="3">
        <v>8.4376068317888997</v>
      </c>
      <c r="G103" s="3">
        <v>30.059597001836</v>
      </c>
      <c r="H103" s="3">
        <v>45.155516774885101</v>
      </c>
      <c r="I103" s="3">
        <v>31.768356029951601</v>
      </c>
      <c r="J103" s="3">
        <v>12.665170162332799</v>
      </c>
      <c r="K103" s="3">
        <v>1.2602597382117</v>
      </c>
      <c r="L103" s="3">
        <v>-18.4319171389361</v>
      </c>
      <c r="M103" s="3">
        <v>-26.247357517377001</v>
      </c>
      <c r="N103" s="3">
        <v>-26.973606286043399</v>
      </c>
      <c r="O103" s="3">
        <v>-22.478048456711502</v>
      </c>
      <c r="P103" s="3">
        <v>-17.394143006429001</v>
      </c>
      <c r="Q103" s="3">
        <v>15.930164898362699</v>
      </c>
      <c r="R103" s="3">
        <v>43.001292104287401</v>
      </c>
      <c r="S103" s="3">
        <v>74.069693127846904</v>
      </c>
      <c r="T103" s="3">
        <v>91.338586951700904</v>
      </c>
      <c r="U103" s="3">
        <v>68.953539147464795</v>
      </c>
      <c r="V103" s="3">
        <v>42.725726645427201</v>
      </c>
      <c r="W103" s="3">
        <v>23.893082373709401</v>
      </c>
      <c r="X103" s="3">
        <v>11.997129584730599</v>
      </c>
      <c r="Y103" s="3">
        <v>3.1308968886781998</v>
      </c>
      <c r="Z103" s="3">
        <v>7.5076156130538996</v>
      </c>
      <c r="AA103" s="3">
        <v>11.7517239188914</v>
      </c>
      <c r="AB103" s="3">
        <v>15.2747956082139</v>
      </c>
      <c r="AC103" s="3">
        <v>10.441365275505399</v>
      </c>
      <c r="AD103" s="3">
        <v>19.2997083630977</v>
      </c>
      <c r="AE103" s="3">
        <v>37.0685048479776</v>
      </c>
      <c r="AF103" s="3">
        <v>79.934188219197196</v>
      </c>
      <c r="AG103" s="3">
        <v>71.545053135075307</v>
      </c>
      <c r="AH103" s="3">
        <v>47.2384034852954</v>
      </c>
      <c r="AI103" s="3">
        <v>23.758577768188601</v>
      </c>
      <c r="AJ103" s="3">
        <v>7.2997510998964996</v>
      </c>
      <c r="AK103" s="3">
        <v>-4.5845305092988999</v>
      </c>
      <c r="AL103" s="3">
        <v>-9.5876157508825006</v>
      </c>
      <c r="AM103" s="3">
        <v>-13.8661415163923</v>
      </c>
      <c r="AN103" s="3">
        <v>-13.9040703320692</v>
      </c>
      <c r="AO103" s="3">
        <v>16.003724602373701</v>
      </c>
      <c r="AP103" s="3">
        <v>30.186663185912501</v>
      </c>
      <c r="AQ103" s="3">
        <v>61.719426088072503</v>
      </c>
      <c r="AR103" s="3">
        <v>100.22840562012171</v>
      </c>
      <c r="AS103" s="3">
        <v>96.912602141469506</v>
      </c>
      <c r="AT103" s="3">
        <v>56.487605965299203</v>
      </c>
      <c r="AU103" s="3">
        <v>52.244819774934001</v>
      </c>
      <c r="AV103" s="3">
        <v>49.855160469869503</v>
      </c>
      <c r="AW103" s="3">
        <v>42.19</v>
      </c>
    </row>
    <row r="104" spans="1:49">
      <c r="A104">
        <v>5</v>
      </c>
      <c r="B104" t="s">
        <v>404</v>
      </c>
      <c r="C104">
        <v>101060202</v>
      </c>
      <c r="D104" t="s">
        <v>484</v>
      </c>
      <c r="E104" s="3">
        <v>-6.4526550989298999</v>
      </c>
      <c r="F104" s="3">
        <v>-6.5483288488599003</v>
      </c>
      <c r="G104" s="3">
        <v>-12.1119226716251</v>
      </c>
      <c r="H104" s="3">
        <v>-13.2212662257219</v>
      </c>
      <c r="I104" s="3">
        <v>-12.6556088339733</v>
      </c>
      <c r="J104" s="3">
        <v>-14.279380907704899</v>
      </c>
      <c r="K104" s="3">
        <v>-5.5666016205575</v>
      </c>
      <c r="L104" s="3">
        <v>-6.9888919795772999</v>
      </c>
      <c r="M104" s="3">
        <v>-8.9153436333035998</v>
      </c>
      <c r="N104" s="3">
        <v>-12.297771610029599</v>
      </c>
      <c r="O104" s="3">
        <v>-9.4788482358598998</v>
      </c>
      <c r="P104" s="3">
        <v>-7.1808557648397002</v>
      </c>
      <c r="Q104" s="3">
        <v>-1.7571208598817001</v>
      </c>
      <c r="R104" s="3">
        <v>-0.27813321150289999</v>
      </c>
      <c r="S104" s="3">
        <v>-5.4333234422954</v>
      </c>
      <c r="T104" s="3">
        <v>-6.1381368860503001</v>
      </c>
      <c r="U104" s="3">
        <v>-8.8735466413490993</v>
      </c>
      <c r="V104" s="3">
        <v>-5.6291056845916003</v>
      </c>
      <c r="W104" s="3">
        <v>-2.9526795262532</v>
      </c>
      <c r="X104" s="3">
        <v>-1.4142575559234001</v>
      </c>
      <c r="Y104" s="3">
        <v>-1.0470909628399999E-2</v>
      </c>
      <c r="Z104" s="3">
        <v>-2.0915029608730999</v>
      </c>
      <c r="AA104" s="3">
        <v>-2.5669382879304998</v>
      </c>
      <c r="AB104" s="3">
        <v>-2.4211340273299</v>
      </c>
      <c r="AC104" s="3">
        <v>-4.2607266933560997</v>
      </c>
      <c r="AD104" s="3">
        <v>-2.6299899848163002</v>
      </c>
      <c r="AE104" s="3">
        <v>-7.7196600821277999</v>
      </c>
      <c r="AF104" s="3">
        <v>-5.8312347430829004</v>
      </c>
      <c r="AG104" s="3">
        <v>-5.0609967694876001</v>
      </c>
      <c r="AH104" s="3">
        <v>-0.5626176363805</v>
      </c>
      <c r="AI104" s="3">
        <v>5.1835031440702997</v>
      </c>
      <c r="AJ104" s="3">
        <v>14.919610359884199</v>
      </c>
      <c r="AK104" s="3">
        <v>14.5496447149114</v>
      </c>
      <c r="AL104" s="3">
        <v>9.4331940322385002</v>
      </c>
      <c r="AM104" s="3">
        <v>10.3883444313421</v>
      </c>
      <c r="AN104" s="3">
        <v>6.4741716734608001</v>
      </c>
      <c r="AO104" s="3">
        <v>9.3382102717019997</v>
      </c>
      <c r="AP104" s="3">
        <v>8.2206066502079</v>
      </c>
      <c r="AQ104" s="3">
        <v>6.6854834540047001</v>
      </c>
      <c r="AR104" s="3">
        <v>7.9206374720266002</v>
      </c>
      <c r="AS104" s="3">
        <v>11.557381793784799</v>
      </c>
      <c r="AT104" s="3">
        <v>8.8348186461857008</v>
      </c>
      <c r="AU104" s="3">
        <v>19.758613033174399</v>
      </c>
      <c r="AV104" s="3">
        <v>24.285185268767599</v>
      </c>
      <c r="AW104" s="3">
        <v>30.04</v>
      </c>
    </row>
    <row r="105" spans="1:49">
      <c r="A105">
        <v>4</v>
      </c>
      <c r="B105" t="s">
        <v>402</v>
      </c>
      <c r="C105">
        <v>1010603</v>
      </c>
      <c r="D105" t="s">
        <v>485</v>
      </c>
      <c r="E105" s="3">
        <v>-0.46862037613559998</v>
      </c>
      <c r="F105" s="3">
        <v>-0.41985039377630001</v>
      </c>
      <c r="G105" s="3">
        <v>0.52736892883099995</v>
      </c>
      <c r="H105" s="3">
        <v>-0.44987965164139998</v>
      </c>
      <c r="I105" s="3">
        <v>-1.3993767635715</v>
      </c>
      <c r="J105" s="3">
        <v>-2.389390619197</v>
      </c>
      <c r="K105" s="3">
        <v>-1.4161342296345001</v>
      </c>
      <c r="L105" s="3">
        <v>-1.5592190836799</v>
      </c>
      <c r="M105" s="3">
        <v>-1.9662234435290999</v>
      </c>
      <c r="N105" s="3">
        <v>-0.76413549113440005</v>
      </c>
      <c r="O105" s="3">
        <v>2.9838473442606999</v>
      </c>
      <c r="P105" s="3">
        <v>6.8095714994982997</v>
      </c>
      <c r="Q105" s="3">
        <v>-2.8984397043507002</v>
      </c>
      <c r="R105" s="3">
        <v>0.15665002118990001</v>
      </c>
      <c r="S105" s="3">
        <v>2.7796989102684</v>
      </c>
      <c r="T105" s="3">
        <v>5.3827230239653998</v>
      </c>
      <c r="U105" s="3">
        <v>7.4396078027734998</v>
      </c>
      <c r="V105" s="3">
        <v>9.7809841522519996</v>
      </c>
      <c r="W105" s="3">
        <v>10.5832965134079</v>
      </c>
      <c r="X105" s="3">
        <v>13.397926416378599</v>
      </c>
      <c r="Y105" s="3">
        <v>20.368689313533601</v>
      </c>
      <c r="Z105" s="3">
        <v>19.213802798908901</v>
      </c>
      <c r="AA105" s="3">
        <v>19.324284141440099</v>
      </c>
      <c r="AB105" s="3">
        <v>14.5927215586504</v>
      </c>
      <c r="AC105" s="3">
        <v>-2.4287339065362001</v>
      </c>
      <c r="AD105" s="3">
        <v>-10.4796417572358</v>
      </c>
      <c r="AE105" s="3">
        <v>-9.7270523021956006</v>
      </c>
      <c r="AF105" s="3">
        <v>-9.7567599059201005</v>
      </c>
      <c r="AG105" s="3">
        <v>-12.0432261917523</v>
      </c>
      <c r="AH105" s="3">
        <v>-14.335382837301999</v>
      </c>
      <c r="AI105" s="3">
        <v>-14.5278578259223</v>
      </c>
      <c r="AJ105" s="3">
        <v>-13.4047343884722</v>
      </c>
      <c r="AK105" s="3">
        <v>-11.3542244715042</v>
      </c>
      <c r="AL105" s="3">
        <v>-10.7848665917926</v>
      </c>
      <c r="AM105" s="3">
        <v>-10.495723718274</v>
      </c>
      <c r="AN105" s="3">
        <v>-9.5317680067237003</v>
      </c>
      <c r="AO105" s="3">
        <v>-3.2480644260384</v>
      </c>
      <c r="AP105" s="3">
        <v>-2.6019091312299998</v>
      </c>
      <c r="AQ105" s="3">
        <v>-7.6504288398569997</v>
      </c>
      <c r="AR105" s="3">
        <v>-9.0999519501657993</v>
      </c>
      <c r="AS105" s="3">
        <v>-10.390225671069301</v>
      </c>
      <c r="AT105" s="3">
        <v>-14.8823240886277</v>
      </c>
      <c r="AU105" s="3">
        <v>-17.872012299929899</v>
      </c>
      <c r="AV105" s="3">
        <v>-17.947864968334699</v>
      </c>
      <c r="AW105" s="3">
        <v>-21.29</v>
      </c>
    </row>
    <row r="106" spans="1:49">
      <c r="A106">
        <v>5</v>
      </c>
      <c r="B106" t="s">
        <v>404</v>
      </c>
      <c r="C106">
        <v>101060301</v>
      </c>
      <c r="D106" t="s">
        <v>486</v>
      </c>
      <c r="E106" s="3">
        <v>-0.46862037613559998</v>
      </c>
      <c r="F106" s="3">
        <v>-0.41985039377630001</v>
      </c>
      <c r="G106" s="3">
        <v>0.52736892883099995</v>
      </c>
      <c r="H106" s="3">
        <v>-0.44987965164139998</v>
      </c>
      <c r="I106" s="3">
        <v>-1.3993767635715</v>
      </c>
      <c r="J106" s="3">
        <v>-2.389390619197</v>
      </c>
      <c r="K106" s="3">
        <v>-1.4161342296345001</v>
      </c>
      <c r="L106" s="3">
        <v>-1.5592190836799</v>
      </c>
      <c r="M106" s="3">
        <v>-1.9662234435290999</v>
      </c>
      <c r="N106" s="3">
        <v>-0.76413549113440005</v>
      </c>
      <c r="O106" s="3">
        <v>2.9838473442606999</v>
      </c>
      <c r="P106" s="3">
        <v>6.8095714994982997</v>
      </c>
      <c r="Q106" s="3">
        <v>-2.8984397043507002</v>
      </c>
      <c r="R106" s="3">
        <v>0.15665002118990001</v>
      </c>
      <c r="S106" s="3">
        <v>2.7796989102684</v>
      </c>
      <c r="T106" s="3">
        <v>5.3827230239653998</v>
      </c>
      <c r="U106" s="3">
        <v>7.4396078027734998</v>
      </c>
      <c r="V106" s="3">
        <v>9.7809841522519996</v>
      </c>
      <c r="W106" s="3">
        <v>10.5832965134079</v>
      </c>
      <c r="X106" s="3">
        <v>13.397926416378599</v>
      </c>
      <c r="Y106" s="3">
        <v>20.368689313533601</v>
      </c>
      <c r="Z106" s="3">
        <v>19.213802798908901</v>
      </c>
      <c r="AA106" s="3">
        <v>19.324284141440099</v>
      </c>
      <c r="AB106" s="3">
        <v>14.5927215586504</v>
      </c>
      <c r="AC106" s="3">
        <v>-2.4287339065362001</v>
      </c>
      <c r="AD106" s="3">
        <v>-10.4796417572358</v>
      </c>
      <c r="AE106" s="3">
        <v>-9.7270523021956006</v>
      </c>
      <c r="AF106" s="3">
        <v>-9.7567599059201005</v>
      </c>
      <c r="AG106" s="3">
        <v>-12.0432261917523</v>
      </c>
      <c r="AH106" s="3">
        <v>-14.335382837301999</v>
      </c>
      <c r="AI106" s="3">
        <v>-14.5278578259223</v>
      </c>
      <c r="AJ106" s="3">
        <v>-13.4047343884722</v>
      </c>
      <c r="AK106" s="3">
        <v>-11.3542244715042</v>
      </c>
      <c r="AL106" s="3">
        <v>-10.7848665917926</v>
      </c>
      <c r="AM106" s="3">
        <v>-10.495723718274</v>
      </c>
      <c r="AN106" s="3">
        <v>-9.5317680067237003</v>
      </c>
      <c r="AO106" s="3">
        <v>-3.2480644260384</v>
      </c>
      <c r="AP106" s="3">
        <v>-2.6019091312299998</v>
      </c>
      <c r="AQ106" s="3">
        <v>-7.6504288398569997</v>
      </c>
      <c r="AR106" s="3">
        <v>-9.0999519501657993</v>
      </c>
      <c r="AS106" s="3">
        <v>-10.390225671069301</v>
      </c>
      <c r="AT106" s="3">
        <v>-14.8823240886277</v>
      </c>
      <c r="AU106" s="3">
        <v>-17.872012299929899</v>
      </c>
      <c r="AV106" s="3">
        <v>-17.947864968334699</v>
      </c>
      <c r="AW106" s="3">
        <v>-21.29</v>
      </c>
    </row>
    <row r="107" spans="1:49">
      <c r="A107">
        <v>4</v>
      </c>
      <c r="B107" t="s">
        <v>402</v>
      </c>
      <c r="C107">
        <v>1010604</v>
      </c>
      <c r="D107" t="s">
        <v>487</v>
      </c>
      <c r="E107" s="3">
        <v>2.6247946558441999</v>
      </c>
      <c r="F107" s="3">
        <v>-3.2523065327471001</v>
      </c>
      <c r="G107" s="3">
        <v>-10.979104206737</v>
      </c>
      <c r="H107" s="3">
        <v>-19.1973980335639</v>
      </c>
      <c r="I107" s="3">
        <v>-20.595822787291901</v>
      </c>
      <c r="J107" s="3">
        <v>-21.5980148883604</v>
      </c>
      <c r="K107" s="3">
        <v>-21.542361035206401</v>
      </c>
      <c r="L107" s="3">
        <v>-22.567488611570099</v>
      </c>
      <c r="M107" s="3">
        <v>-23.553985857292801</v>
      </c>
      <c r="N107" s="3">
        <v>-24.8754495251398</v>
      </c>
      <c r="O107" s="3">
        <v>-22.223688516419799</v>
      </c>
      <c r="P107" s="3">
        <v>-20.923486197400301</v>
      </c>
      <c r="Q107" s="3">
        <v>-1.0596022864174</v>
      </c>
      <c r="R107" s="3">
        <v>-2.8501406347153999</v>
      </c>
      <c r="S107" s="3">
        <v>-1.2970610050492</v>
      </c>
      <c r="T107" s="3">
        <v>-0.26303361234439998</v>
      </c>
      <c r="U107" s="3">
        <v>-0.77150655363309995</v>
      </c>
      <c r="V107" s="3">
        <v>-1.4749894419066001</v>
      </c>
      <c r="W107" s="3">
        <v>1.7349693209546</v>
      </c>
      <c r="X107" s="3">
        <v>0.98978442829369995</v>
      </c>
      <c r="Y107" s="3">
        <v>0.36611876556270001</v>
      </c>
      <c r="Z107" s="3">
        <v>0.86037834548449998</v>
      </c>
      <c r="AA107" s="3">
        <v>1.9560772996419999</v>
      </c>
      <c r="AB107" s="3">
        <v>-7.9109575152731999</v>
      </c>
      <c r="AC107" s="3">
        <v>-1.1498961331993001</v>
      </c>
      <c r="AD107" s="3">
        <v>-0.31422429493870002</v>
      </c>
      <c r="AE107" s="3">
        <v>0.42192581498949999</v>
      </c>
      <c r="AF107" s="3">
        <v>2.1149814885399999E-2</v>
      </c>
      <c r="AG107" s="3">
        <v>-2.9224554422993001</v>
      </c>
      <c r="AH107" s="3">
        <v>-5.3056615625922001</v>
      </c>
      <c r="AI107" s="3">
        <v>-7.9626268996274003</v>
      </c>
      <c r="AJ107" s="3">
        <v>-7.5388874724379997</v>
      </c>
      <c r="AK107" s="3">
        <v>-7.1532147685525</v>
      </c>
      <c r="AL107" s="3">
        <v>-9.8355663310780006</v>
      </c>
      <c r="AM107" s="3">
        <v>-5.7305538232968001</v>
      </c>
      <c r="AN107" s="3">
        <v>1.9507105507139</v>
      </c>
      <c r="AO107" s="3">
        <v>2.0915137991422998</v>
      </c>
      <c r="AP107" s="3">
        <v>0.92060034578950001</v>
      </c>
      <c r="AQ107" s="3">
        <v>0.13948438827090001</v>
      </c>
      <c r="AR107" s="3">
        <v>-0.25646031730259999</v>
      </c>
      <c r="AS107" s="3">
        <v>0.43650956123349999</v>
      </c>
      <c r="AT107" s="3">
        <v>-1.1264860518944</v>
      </c>
      <c r="AU107" s="3">
        <v>1.2342097010787001</v>
      </c>
      <c r="AV107" s="3">
        <v>0.26603298148839999</v>
      </c>
      <c r="AW107" s="3">
        <v>-1.7</v>
      </c>
    </row>
    <row r="108" spans="1:49">
      <c r="A108">
        <v>5</v>
      </c>
      <c r="B108" t="s">
        <v>404</v>
      </c>
      <c r="C108">
        <v>101060401</v>
      </c>
      <c r="D108" t="s">
        <v>488</v>
      </c>
      <c r="E108" s="3">
        <v>2.6247946558441999</v>
      </c>
      <c r="F108" s="3">
        <v>-3.2523065327471001</v>
      </c>
      <c r="G108" s="3">
        <v>-10.979104206737</v>
      </c>
      <c r="H108" s="3">
        <v>-19.1973980335639</v>
      </c>
      <c r="I108" s="3">
        <v>-20.595822787291901</v>
      </c>
      <c r="J108" s="3">
        <v>-21.5980148883604</v>
      </c>
      <c r="K108" s="3">
        <v>-21.542361035206401</v>
      </c>
      <c r="L108" s="3">
        <v>-22.567488611570099</v>
      </c>
      <c r="M108" s="3">
        <v>-23.553985857292801</v>
      </c>
      <c r="N108" s="3">
        <v>-24.8754495251398</v>
      </c>
      <c r="O108" s="3">
        <v>-22.223688516419799</v>
      </c>
      <c r="P108" s="3">
        <v>-20.923486197400301</v>
      </c>
      <c r="Q108" s="3">
        <v>-1.0596022864174</v>
      </c>
      <c r="R108" s="3">
        <v>-2.8501406347153999</v>
      </c>
      <c r="S108" s="3">
        <v>-1.2970610050492</v>
      </c>
      <c r="T108" s="3">
        <v>-0.26303361234439998</v>
      </c>
      <c r="U108" s="3">
        <v>-0.77150655363309995</v>
      </c>
      <c r="V108" s="3">
        <v>-1.4749894419066001</v>
      </c>
      <c r="W108" s="3">
        <v>1.7349693209546</v>
      </c>
      <c r="X108" s="3">
        <v>0.98978442829369995</v>
      </c>
      <c r="Y108" s="3">
        <v>0.36611876556270001</v>
      </c>
      <c r="Z108" s="3">
        <v>0.86037834548449998</v>
      </c>
      <c r="AA108" s="3">
        <v>1.9560772996419999</v>
      </c>
      <c r="AB108" s="3">
        <v>-7.9109575152731999</v>
      </c>
      <c r="AC108" s="3">
        <v>-1.1498961331993001</v>
      </c>
      <c r="AD108" s="3">
        <v>-0.31422429493870002</v>
      </c>
      <c r="AE108" s="3">
        <v>0.42192581498949999</v>
      </c>
      <c r="AF108" s="3">
        <v>2.1149814885399999E-2</v>
      </c>
      <c r="AG108" s="3">
        <v>-2.9224554422993001</v>
      </c>
      <c r="AH108" s="3">
        <v>-5.3056615625922001</v>
      </c>
      <c r="AI108" s="3">
        <v>-7.9626268996274003</v>
      </c>
      <c r="AJ108" s="3">
        <v>-7.5388874724379997</v>
      </c>
      <c r="AK108" s="3">
        <v>-7.1532147685525</v>
      </c>
      <c r="AL108" s="3">
        <v>-9.8355663310780006</v>
      </c>
      <c r="AM108" s="3">
        <v>-5.7305538232968001</v>
      </c>
      <c r="AN108" s="3">
        <v>1.9507105507139</v>
      </c>
      <c r="AO108" s="3">
        <v>2.0915137991422998</v>
      </c>
      <c r="AP108" s="3">
        <v>0.92060034578950001</v>
      </c>
      <c r="AQ108" s="3">
        <v>0.13948438827090001</v>
      </c>
      <c r="AR108" s="3">
        <v>-0.25646031730259999</v>
      </c>
      <c r="AS108" s="3">
        <v>0.43650956123349999</v>
      </c>
      <c r="AT108" s="3">
        <v>-1.1264860518944</v>
      </c>
      <c r="AU108" s="3">
        <v>1.2342097010787001</v>
      </c>
      <c r="AV108" s="3">
        <v>0.26603298148839999</v>
      </c>
      <c r="AW108" s="3">
        <v>-1.7</v>
      </c>
    </row>
    <row r="109" spans="1:49">
      <c r="A109">
        <v>4</v>
      </c>
      <c r="B109" t="s">
        <v>402</v>
      </c>
      <c r="C109">
        <v>1010605</v>
      </c>
      <c r="D109" t="s">
        <v>489</v>
      </c>
      <c r="E109" s="3">
        <v>4.1402581823490996</v>
      </c>
      <c r="F109" s="3">
        <v>-7.6017028908983999</v>
      </c>
      <c r="G109" s="3">
        <v>-22.476174165147999</v>
      </c>
      <c r="H109" s="3">
        <v>-27.967049425275601</v>
      </c>
      <c r="I109" s="3">
        <v>-24.109016467292602</v>
      </c>
      <c r="J109" s="3">
        <v>-19.916724819851702</v>
      </c>
      <c r="K109" s="3">
        <v>-22.441797756028699</v>
      </c>
      <c r="L109" s="3">
        <v>-3.1836885829677</v>
      </c>
      <c r="M109" s="3">
        <v>4.2266441359652998</v>
      </c>
      <c r="N109" s="3">
        <v>-9.2885767085383009</v>
      </c>
      <c r="O109" s="3">
        <v>-9.9412860227073008</v>
      </c>
      <c r="P109" s="3">
        <v>-12.0113761660763</v>
      </c>
      <c r="Q109" s="3">
        <v>-9.3089737194968993</v>
      </c>
      <c r="R109" s="3">
        <v>-4.0961098918246002</v>
      </c>
      <c r="S109" s="3">
        <v>-7.3514024726466998</v>
      </c>
      <c r="T109" s="3">
        <v>-10.812129221014001</v>
      </c>
      <c r="U109" s="3">
        <v>-11.3867648665057</v>
      </c>
      <c r="V109" s="3">
        <v>-5.1059924431125001</v>
      </c>
      <c r="W109" s="3">
        <v>11.759732333087401</v>
      </c>
      <c r="X109" s="3">
        <v>26.6889332183523</v>
      </c>
      <c r="Y109" s="3">
        <v>20.9273157752306</v>
      </c>
      <c r="Z109" s="3">
        <v>17.560712886521099</v>
      </c>
      <c r="AA109" s="3">
        <v>12.123748917341</v>
      </c>
      <c r="AB109" s="3">
        <v>15.1460281842889</v>
      </c>
      <c r="AC109" s="3">
        <v>2.7641949030215001</v>
      </c>
      <c r="AD109" s="3">
        <v>-14.6396022724288</v>
      </c>
      <c r="AE109" s="3">
        <v>-21.9644188206568</v>
      </c>
      <c r="AF109" s="3">
        <v>-23.126584283657099</v>
      </c>
      <c r="AG109" s="3">
        <v>-21.715691784505999</v>
      </c>
      <c r="AH109" s="3">
        <v>-22.7248273194554</v>
      </c>
      <c r="AI109" s="3">
        <v>-20.774381945779002</v>
      </c>
      <c r="AJ109" s="3">
        <v>-16.664921959032299</v>
      </c>
      <c r="AK109" s="3">
        <v>-15.811067514959699</v>
      </c>
      <c r="AL109" s="3">
        <v>-8.7253533814013</v>
      </c>
      <c r="AM109" s="3">
        <v>-7.1831229162590002</v>
      </c>
      <c r="AN109" s="3">
        <v>-7.0684457749559</v>
      </c>
      <c r="AO109" s="3">
        <v>-5.0649344025129999</v>
      </c>
      <c r="AP109" s="3">
        <v>-11.667553924098</v>
      </c>
      <c r="AQ109" s="3">
        <v>-16.6386442635023</v>
      </c>
      <c r="AR109" s="3">
        <v>-10.729583632907399</v>
      </c>
      <c r="AS109" s="3">
        <v>-14.9649072221731</v>
      </c>
      <c r="AT109" s="3">
        <v>-10.9467727886619</v>
      </c>
      <c r="AU109" s="3">
        <v>-0.88129052356079995</v>
      </c>
      <c r="AV109" s="3">
        <v>0.67772962954500005</v>
      </c>
      <c r="AW109" s="3">
        <v>0.79</v>
      </c>
    </row>
    <row r="110" spans="1:49">
      <c r="A110">
        <v>5</v>
      </c>
      <c r="B110" t="s">
        <v>404</v>
      </c>
      <c r="C110">
        <v>101060501</v>
      </c>
      <c r="D110" t="s">
        <v>490</v>
      </c>
      <c r="E110" s="3">
        <v>9.9527759599770995</v>
      </c>
      <c r="F110" s="3">
        <v>-10.0580295107242</v>
      </c>
      <c r="G110" s="3">
        <v>-34.483674680857703</v>
      </c>
      <c r="H110" s="3">
        <v>-42.0494149554385</v>
      </c>
      <c r="I110" s="3">
        <v>-33.726474484201901</v>
      </c>
      <c r="J110" s="3">
        <v>-27.7309870217709</v>
      </c>
      <c r="K110" s="3">
        <v>-26.470435442368601</v>
      </c>
      <c r="L110" s="3">
        <v>-4.1397387108109003</v>
      </c>
      <c r="M110" s="3">
        <v>7.5649141442327004</v>
      </c>
      <c r="N110" s="3">
        <v>-12.229573112290501</v>
      </c>
      <c r="O110" s="3">
        <v>-15.7331334574921</v>
      </c>
      <c r="P110" s="3">
        <v>-18.8212150948541</v>
      </c>
      <c r="Q110" s="3">
        <v>-10.041520218428801</v>
      </c>
      <c r="R110" s="3">
        <v>-9.1797375904065994</v>
      </c>
      <c r="S110" s="3">
        <v>-14.892355916621201</v>
      </c>
      <c r="T110" s="3">
        <v>-17.894090603454298</v>
      </c>
      <c r="U110" s="3">
        <v>-17.785144728992101</v>
      </c>
      <c r="V110" s="3">
        <v>-2.4142811920627998</v>
      </c>
      <c r="W110" s="3">
        <v>23.85597642394</v>
      </c>
      <c r="X110" s="3">
        <v>45.847292134370797</v>
      </c>
      <c r="Y110" s="3">
        <v>39.2095566214497</v>
      </c>
      <c r="Z110" s="3">
        <v>32.626013878269603</v>
      </c>
      <c r="AA110" s="3">
        <v>27.525193123749599</v>
      </c>
      <c r="AB110" s="3">
        <v>33.209485386721099</v>
      </c>
      <c r="AC110" s="3">
        <v>6.8591057827541002</v>
      </c>
      <c r="AD110" s="3">
        <v>-23.5066666140427</v>
      </c>
      <c r="AE110" s="3">
        <v>-33.624275830344899</v>
      </c>
      <c r="AF110" s="3">
        <v>-35.351367937291599</v>
      </c>
      <c r="AG110" s="3">
        <v>-32.499880361830698</v>
      </c>
      <c r="AH110" s="3">
        <v>-32.807798218980501</v>
      </c>
      <c r="AI110" s="3">
        <v>-31.168488314221101</v>
      </c>
      <c r="AJ110" s="3">
        <v>-24.9623355979057</v>
      </c>
      <c r="AK110" s="3">
        <v>-22.647472849364501</v>
      </c>
      <c r="AL110" s="3">
        <v>-13.676602217573601</v>
      </c>
      <c r="AM110" s="3">
        <v>-11.487271687566601</v>
      </c>
      <c r="AN110" s="3">
        <v>-10.0535788542087</v>
      </c>
      <c r="AO110" s="3">
        <v>-4.0457056091887997</v>
      </c>
      <c r="AP110" s="3">
        <v>-21.548618143537499</v>
      </c>
      <c r="AQ110" s="3">
        <v>-29.508361307929299</v>
      </c>
      <c r="AR110" s="3">
        <v>-23.185822942680399</v>
      </c>
      <c r="AS110" s="3">
        <v>-24.3809513648999</v>
      </c>
      <c r="AT110" s="3">
        <v>-17.588645761338601</v>
      </c>
      <c r="AU110" s="3">
        <v>-1.4306401312540999</v>
      </c>
      <c r="AV110" s="3">
        <v>1.9390753049750999</v>
      </c>
      <c r="AW110" s="3">
        <v>-0.33</v>
      </c>
    </row>
    <row r="111" spans="1:49">
      <c r="A111">
        <v>5</v>
      </c>
      <c r="B111" t="s">
        <v>404</v>
      </c>
      <c r="C111">
        <v>101060502</v>
      </c>
      <c r="D111" t="s">
        <v>491</v>
      </c>
      <c r="E111" s="3">
        <v>-4.9829291381510004</v>
      </c>
      <c r="F111" s="3">
        <v>-3.7463120378580999</v>
      </c>
      <c r="G111" s="3">
        <v>-3.6294917726293998</v>
      </c>
      <c r="H111" s="3">
        <v>-5.8637090893670996</v>
      </c>
      <c r="I111" s="3">
        <v>-9.0136869746203008</v>
      </c>
      <c r="J111" s="3">
        <v>-7.6516478657636</v>
      </c>
      <c r="K111" s="3">
        <v>-16.1185454813658</v>
      </c>
      <c r="L111" s="3">
        <v>-1.6830954256146999</v>
      </c>
      <c r="M111" s="3">
        <v>-1.013023728631</v>
      </c>
      <c r="N111" s="3">
        <v>-4.6724598850129002</v>
      </c>
      <c r="O111" s="3">
        <v>-0.85054237239480002</v>
      </c>
      <c r="P111" s="3">
        <v>-1.3228176882342</v>
      </c>
      <c r="Q111" s="3">
        <v>-8.3630779099591006</v>
      </c>
      <c r="R111" s="3">
        <v>2.4680906665708</v>
      </c>
      <c r="S111" s="3">
        <v>2.3858036609926998</v>
      </c>
      <c r="T111" s="3">
        <v>-1.6675935434472999</v>
      </c>
      <c r="U111" s="3">
        <v>-3.1248992940377001</v>
      </c>
      <c r="V111" s="3">
        <v>-8.5816467484244008</v>
      </c>
      <c r="W111" s="3">
        <v>-3.8594626441157001</v>
      </c>
      <c r="X111" s="3">
        <v>1.9508292990689999</v>
      </c>
      <c r="Y111" s="3">
        <v>-2.6795064955950001</v>
      </c>
      <c r="Z111" s="3">
        <v>-1.8922571273952999</v>
      </c>
      <c r="AA111" s="3">
        <v>-7.7632637936808999</v>
      </c>
      <c r="AB111" s="3">
        <v>-8.1782911571593999</v>
      </c>
      <c r="AC111" s="3">
        <v>-4.9066347495398999</v>
      </c>
      <c r="AD111" s="3">
        <v>1.9707079591001999</v>
      </c>
      <c r="AE111" s="3">
        <v>-0.12248391134769999</v>
      </c>
      <c r="AF111" s="3">
        <v>-0.22639531725619999</v>
      </c>
      <c r="AG111" s="3">
        <v>-1.5141108594632999</v>
      </c>
      <c r="AH111" s="3">
        <v>-3.836808890336</v>
      </c>
      <c r="AI111" s="3">
        <v>-1.3035261238496001</v>
      </c>
      <c r="AJ111" s="3">
        <v>-1.1217151713928999</v>
      </c>
      <c r="AK111" s="3">
        <v>-3.0047080369955999</v>
      </c>
      <c r="AL111" s="3">
        <v>0.54961926274119999</v>
      </c>
      <c r="AM111" s="3">
        <v>0.87966355057099999</v>
      </c>
      <c r="AN111" s="3">
        <v>-1.4765176442342001</v>
      </c>
      <c r="AO111" s="3">
        <v>-6.8079998832289998</v>
      </c>
      <c r="AP111" s="3">
        <v>5.2308520731139998</v>
      </c>
      <c r="AQ111" s="3">
        <v>5.3708983177625003</v>
      </c>
      <c r="AR111" s="3">
        <v>10.5728372784824</v>
      </c>
      <c r="AS111" s="3">
        <v>1.1382303830284</v>
      </c>
      <c r="AT111" s="3">
        <v>0.41203063388740002</v>
      </c>
      <c r="AU111" s="3">
        <v>5.8196610522099998E-2</v>
      </c>
      <c r="AV111" s="3">
        <v>-1.4793994865993001</v>
      </c>
      <c r="AW111" s="3">
        <v>2.71</v>
      </c>
    </row>
    <row r="112" spans="1:49">
      <c r="A112">
        <v>4</v>
      </c>
      <c r="B112" t="s">
        <v>402</v>
      </c>
      <c r="C112">
        <v>1010606</v>
      </c>
      <c r="D112" t="s">
        <v>492</v>
      </c>
      <c r="E112" s="3">
        <v>-0.15859379183059999</v>
      </c>
      <c r="F112" s="3">
        <v>-0.26545850915960001</v>
      </c>
      <c r="G112" s="3">
        <v>-0.69408380165299999</v>
      </c>
      <c r="H112" s="3">
        <v>-1.0249127181162001</v>
      </c>
      <c r="I112" s="3">
        <v>-0.81194247984269996</v>
      </c>
      <c r="J112" s="3">
        <v>-1.0776033057345999</v>
      </c>
      <c r="K112" s="3">
        <v>-0.49078634546130001</v>
      </c>
      <c r="L112" s="3">
        <v>-1.2480360984057</v>
      </c>
      <c r="M112" s="3">
        <v>-2.1264121565976999</v>
      </c>
      <c r="N112" s="3">
        <v>-3.2250788742705998</v>
      </c>
      <c r="O112" s="3">
        <v>-2.5111440238451999</v>
      </c>
      <c r="P112" s="3">
        <v>-0.7539340013636</v>
      </c>
      <c r="Q112" s="3">
        <v>-0.456060929615</v>
      </c>
      <c r="R112" s="3">
        <v>-0.1890803792055</v>
      </c>
      <c r="S112" s="3">
        <v>-2.6988659295017001</v>
      </c>
      <c r="T112" s="3">
        <v>-2.7214054116991999</v>
      </c>
      <c r="U112" s="3">
        <v>-0.91366099971110004</v>
      </c>
      <c r="V112" s="3">
        <v>2.00354032632</v>
      </c>
      <c r="W112" s="3">
        <v>2.3601636511997</v>
      </c>
      <c r="X112" s="3">
        <v>2.259714837228</v>
      </c>
      <c r="Y112" s="3">
        <v>2.4267124038861998</v>
      </c>
      <c r="Z112" s="3">
        <v>2.7040136867135001</v>
      </c>
      <c r="AA112" s="3">
        <v>5.2492154182434998</v>
      </c>
      <c r="AB112" s="3">
        <v>6.7155128785024001</v>
      </c>
      <c r="AC112" s="3">
        <v>-0.37804345630390002</v>
      </c>
      <c r="AD112" s="3">
        <v>1.1051951184062001</v>
      </c>
      <c r="AE112" s="3">
        <v>1.716468942456</v>
      </c>
      <c r="AF112" s="3">
        <v>1.8824454186657</v>
      </c>
      <c r="AG112" s="3">
        <v>2.0328652156981</v>
      </c>
      <c r="AH112" s="3">
        <v>2.2870036611178</v>
      </c>
      <c r="AI112" s="3">
        <v>2.6150223918447999</v>
      </c>
      <c r="AJ112" s="3">
        <v>2.1581344781460001</v>
      </c>
      <c r="AK112" s="3">
        <v>1.9865553712143</v>
      </c>
      <c r="AL112" s="3">
        <v>1.0540746436977999</v>
      </c>
      <c r="AM112" s="3">
        <v>2.4763847121220999</v>
      </c>
      <c r="AN112" s="3">
        <v>3.6402039566095001</v>
      </c>
      <c r="AO112" s="3">
        <v>-0.60804008759009998</v>
      </c>
      <c r="AP112" s="3">
        <v>-1.3200115006308</v>
      </c>
      <c r="AQ112" s="3">
        <v>-2.1015833687191998</v>
      </c>
      <c r="AR112" s="3">
        <v>-1.0959701380871001</v>
      </c>
      <c r="AS112" s="3">
        <v>-0.40705762971109999</v>
      </c>
      <c r="AT112" s="3">
        <v>-0.94414483280189998</v>
      </c>
      <c r="AU112" s="3">
        <v>-3.5923418885172</v>
      </c>
      <c r="AV112" s="3">
        <v>-0.52753279301050005</v>
      </c>
      <c r="AW112" s="3">
        <v>-0.47</v>
      </c>
    </row>
    <row r="113" spans="1:49">
      <c r="A113">
        <v>5</v>
      </c>
      <c r="B113" t="s">
        <v>404</v>
      </c>
      <c r="C113">
        <v>101060601</v>
      </c>
      <c r="D113" t="s">
        <v>493</v>
      </c>
      <c r="E113" s="3">
        <v>-0.15859379183059999</v>
      </c>
      <c r="F113" s="3">
        <v>-0.26545850915960001</v>
      </c>
      <c r="G113" s="3">
        <v>-0.69408380165299999</v>
      </c>
      <c r="H113" s="3">
        <v>-1.0249127181162001</v>
      </c>
      <c r="I113" s="3">
        <v>-0.81194247984269996</v>
      </c>
      <c r="J113" s="3">
        <v>-1.0776033057345999</v>
      </c>
      <c r="K113" s="3">
        <v>-0.49078634546130001</v>
      </c>
      <c r="L113" s="3">
        <v>-1.2480360984057</v>
      </c>
      <c r="M113" s="3">
        <v>-2.1264121565976999</v>
      </c>
      <c r="N113" s="3">
        <v>-3.2250788742705998</v>
      </c>
      <c r="O113" s="3">
        <v>-2.5111440238451999</v>
      </c>
      <c r="P113" s="3">
        <v>-0.7539340013636</v>
      </c>
      <c r="Q113" s="3">
        <v>-0.456060929615</v>
      </c>
      <c r="R113" s="3">
        <v>-0.1890803792055</v>
      </c>
      <c r="S113" s="3">
        <v>-2.6988659295017001</v>
      </c>
      <c r="T113" s="3">
        <v>-2.7214054116991999</v>
      </c>
      <c r="U113" s="3">
        <v>-0.91366099971110004</v>
      </c>
      <c r="V113" s="3">
        <v>2.00354032632</v>
      </c>
      <c r="W113" s="3">
        <v>2.3601636511997</v>
      </c>
      <c r="X113" s="3">
        <v>2.259714837228</v>
      </c>
      <c r="Y113" s="3">
        <v>2.4267124038861998</v>
      </c>
      <c r="Z113" s="3">
        <v>2.7040136867135001</v>
      </c>
      <c r="AA113" s="3">
        <v>5.2492154182434998</v>
      </c>
      <c r="AB113" s="3">
        <v>6.7155128785024001</v>
      </c>
      <c r="AC113" s="3">
        <v>-0.37804345630390002</v>
      </c>
      <c r="AD113" s="3">
        <v>1.1051951184062001</v>
      </c>
      <c r="AE113" s="3">
        <v>1.716468942456</v>
      </c>
      <c r="AF113" s="3">
        <v>1.8824454186657</v>
      </c>
      <c r="AG113" s="3">
        <v>2.0328652156981</v>
      </c>
      <c r="AH113" s="3">
        <v>2.2870036611178</v>
      </c>
      <c r="AI113" s="3">
        <v>2.6150223918447999</v>
      </c>
      <c r="AJ113" s="3">
        <v>2.1581344781460001</v>
      </c>
      <c r="AK113" s="3">
        <v>1.9865553712143</v>
      </c>
      <c r="AL113" s="3">
        <v>1.0540746436977999</v>
      </c>
      <c r="AM113" s="3">
        <v>2.4763847121220999</v>
      </c>
      <c r="AN113" s="3">
        <v>3.6402039566095001</v>
      </c>
      <c r="AO113" s="3">
        <v>-0.60804008759009998</v>
      </c>
      <c r="AP113" s="3">
        <v>-1.3200115006308</v>
      </c>
      <c r="AQ113" s="3">
        <v>-2.1015833687191998</v>
      </c>
      <c r="AR113" s="3">
        <v>-1.0959701380871001</v>
      </c>
      <c r="AS113" s="3">
        <v>-0.40705762971109999</v>
      </c>
      <c r="AT113" s="3">
        <v>-0.94414483280189998</v>
      </c>
      <c r="AU113" s="3">
        <v>-3.5923418885172</v>
      </c>
      <c r="AV113" s="3">
        <v>-0.52753279301050005</v>
      </c>
      <c r="AW113" s="3">
        <v>-0.47</v>
      </c>
    </row>
    <row r="114" spans="1:49">
      <c r="A114">
        <v>3</v>
      </c>
      <c r="B114" t="s">
        <v>400</v>
      </c>
      <c r="C114">
        <v>10107</v>
      </c>
      <c r="D114" t="s">
        <v>494</v>
      </c>
      <c r="E114" s="3">
        <v>5.5463739798498004</v>
      </c>
      <c r="F114" s="3">
        <v>-6.4035906155843998</v>
      </c>
      <c r="G114" s="3">
        <v>-14.080522440479699</v>
      </c>
      <c r="H114" s="3">
        <v>-20.024769867106698</v>
      </c>
      <c r="I114" s="3">
        <v>-22.246623612998501</v>
      </c>
      <c r="J114" s="3">
        <v>-19.193454271016801</v>
      </c>
      <c r="K114" s="3">
        <v>-24.135000262859101</v>
      </c>
      <c r="L114" s="3">
        <v>-22.342704264885299</v>
      </c>
      <c r="M114" s="3">
        <v>-24.944536223801901</v>
      </c>
      <c r="N114" s="3">
        <v>-23.751661508043501</v>
      </c>
      <c r="O114" s="3">
        <v>-22.037838000548799</v>
      </c>
      <c r="P114" s="3">
        <v>-18.3701201197606</v>
      </c>
      <c r="Q114" s="3">
        <v>-1.4231428976877001</v>
      </c>
      <c r="R114" s="3">
        <v>0.26495560663079998</v>
      </c>
      <c r="S114" s="3">
        <v>-0.78604533227460005</v>
      </c>
      <c r="T114" s="3">
        <v>-3.2742228719490001</v>
      </c>
      <c r="U114" s="3">
        <v>-0.97090426750579994</v>
      </c>
      <c r="V114" s="3">
        <v>4.5055581150580002</v>
      </c>
      <c r="W114" s="3">
        <v>29.515312171919302</v>
      </c>
      <c r="X114" s="3">
        <v>36.383692362915703</v>
      </c>
      <c r="Y114" s="3">
        <v>27.169628560064702</v>
      </c>
      <c r="Z114" s="3">
        <v>29.641240497788299</v>
      </c>
      <c r="AA114" s="3">
        <v>34.882684910701798</v>
      </c>
      <c r="AB114" s="3">
        <v>41.659828021803897</v>
      </c>
      <c r="AC114" s="3">
        <v>-0.85849207135700001</v>
      </c>
      <c r="AD114" s="3">
        <v>-8.2738284616869002</v>
      </c>
      <c r="AE114" s="3">
        <v>-10.7048529938758</v>
      </c>
      <c r="AF114" s="3">
        <v>-13.4342255049029</v>
      </c>
      <c r="AG114" s="3">
        <v>-16.1257740350045</v>
      </c>
      <c r="AH114" s="3">
        <v>-17.092124488082799</v>
      </c>
      <c r="AI114" s="3">
        <v>-16.735494764821699</v>
      </c>
      <c r="AJ114" s="3">
        <v>-11.9140129141292</v>
      </c>
      <c r="AK114" s="3">
        <v>-18.038834659145198</v>
      </c>
      <c r="AL114" s="3">
        <v>-17.536937414852702</v>
      </c>
      <c r="AM114" s="3">
        <v>-20.811965957913401</v>
      </c>
      <c r="AN114" s="3">
        <v>-11.6124886460555</v>
      </c>
      <c r="AO114" s="3">
        <v>2.2572651337063001</v>
      </c>
      <c r="AP114" s="3">
        <v>-2.1693551915192</v>
      </c>
      <c r="AQ114" s="3">
        <v>-1.1557883980698</v>
      </c>
      <c r="AR114" s="3">
        <v>5.6266968392930998</v>
      </c>
      <c r="AS114" s="3">
        <v>1.2781879721381999</v>
      </c>
      <c r="AT114" s="3">
        <v>-0.1792146101123</v>
      </c>
      <c r="AU114" s="3">
        <v>2.3644988933740998</v>
      </c>
      <c r="AV114" s="3">
        <v>7.0857243090960997</v>
      </c>
      <c r="AW114" s="3">
        <v>-6.14</v>
      </c>
    </row>
    <row r="115" spans="1:49">
      <c r="A115">
        <v>4</v>
      </c>
      <c r="B115" t="s">
        <v>402</v>
      </c>
      <c r="C115">
        <v>1010701</v>
      </c>
      <c r="D115" t="s">
        <v>495</v>
      </c>
      <c r="E115" s="3">
        <v>0.27604035858879999</v>
      </c>
      <c r="F115" s="3">
        <v>-4.3182475439922001</v>
      </c>
      <c r="G115" s="3">
        <v>-9.2801252410834998</v>
      </c>
      <c r="H115" s="3">
        <v>-14.962046889966301</v>
      </c>
      <c r="I115" s="3">
        <v>-13.2493240908814</v>
      </c>
      <c r="J115" s="3">
        <v>-16.825065652789</v>
      </c>
      <c r="K115" s="3">
        <v>-20.202020008478101</v>
      </c>
      <c r="L115" s="3">
        <v>-17.8871090609154</v>
      </c>
      <c r="M115" s="3">
        <v>-22.974597676247999</v>
      </c>
      <c r="N115" s="3">
        <v>-18.404941011855399</v>
      </c>
      <c r="O115" s="3">
        <v>-16.706059424498601</v>
      </c>
      <c r="P115" s="3">
        <v>-11.846416677012</v>
      </c>
      <c r="Q115" s="3">
        <v>1.9650969798007001</v>
      </c>
      <c r="R115" s="3">
        <v>6.8519164205287</v>
      </c>
      <c r="S115" s="3">
        <v>5.4307121084643004</v>
      </c>
      <c r="T115" s="3">
        <v>0.28411598502919999</v>
      </c>
      <c r="U115" s="3">
        <v>-8.5712470232077003</v>
      </c>
      <c r="V115" s="3">
        <v>0.28973674763270002</v>
      </c>
      <c r="W115" s="3">
        <v>27.934089938923702</v>
      </c>
      <c r="X115" s="3">
        <v>27.265588596916899</v>
      </c>
      <c r="Y115" s="3">
        <v>20.354051130186502</v>
      </c>
      <c r="Z115" s="3">
        <v>31.577187705998899</v>
      </c>
      <c r="AA115" s="3">
        <v>31.692847145407899</v>
      </c>
      <c r="AB115" s="3">
        <v>24.409680608709099</v>
      </c>
      <c r="AC115" s="3">
        <v>-5.7947274215458</v>
      </c>
      <c r="AD115" s="3">
        <v>-14.7397449060736</v>
      </c>
      <c r="AE115" s="3">
        <v>-18.286084867991001</v>
      </c>
      <c r="AF115" s="3">
        <v>-19.274459729855302</v>
      </c>
      <c r="AG115" s="3">
        <v>-22.827359884066901</v>
      </c>
      <c r="AH115" s="3">
        <v>-19.774831612561901</v>
      </c>
      <c r="AI115" s="3">
        <v>-19.5168029233804</v>
      </c>
      <c r="AJ115" s="3">
        <v>-20.976760417780199</v>
      </c>
      <c r="AK115" s="3">
        <v>-19.239635204480599</v>
      </c>
      <c r="AL115" s="3">
        <v>-16.688624993684801</v>
      </c>
      <c r="AM115" s="3">
        <v>-10.401638721588199</v>
      </c>
      <c r="AN115" s="3">
        <v>5.1765834534641</v>
      </c>
      <c r="AO115" s="3">
        <v>6.4394867359274004</v>
      </c>
      <c r="AP115" s="3">
        <v>-1.8139468952619999</v>
      </c>
      <c r="AQ115" s="3">
        <v>-2.4282429238144001</v>
      </c>
      <c r="AR115" s="3">
        <v>-4.9291780825520002</v>
      </c>
      <c r="AS115" s="3">
        <v>-15.247784062795301</v>
      </c>
      <c r="AT115" s="3">
        <v>-22.203030113803202</v>
      </c>
      <c r="AU115" s="3">
        <v>-16.280269142369999</v>
      </c>
      <c r="AV115" s="3">
        <v>-13.425305238206001</v>
      </c>
      <c r="AW115" s="3">
        <v>-17.260000000000002</v>
      </c>
    </row>
    <row r="116" spans="1:49">
      <c r="A116">
        <v>5</v>
      </c>
      <c r="B116" t="s">
        <v>404</v>
      </c>
      <c r="C116">
        <v>101070101</v>
      </c>
      <c r="D116" t="s">
        <v>496</v>
      </c>
      <c r="E116" s="3">
        <v>3.5390543716858001</v>
      </c>
      <c r="F116" s="3">
        <v>2.9658199475478</v>
      </c>
      <c r="G116" s="3">
        <v>-3.9154164355105001</v>
      </c>
      <c r="H116" s="3">
        <v>-9.1437165928849993</v>
      </c>
      <c r="I116" s="3">
        <v>-9.4256639535076001</v>
      </c>
      <c r="J116" s="3">
        <v>-10.7182308649327</v>
      </c>
      <c r="K116" s="3">
        <v>-9.6397994586407005</v>
      </c>
      <c r="L116" s="3">
        <v>-9.5435433777668006</v>
      </c>
      <c r="M116" s="3">
        <v>-17.8643562126449</v>
      </c>
      <c r="N116" s="3">
        <v>-18.817868513644999</v>
      </c>
      <c r="O116" s="3">
        <v>-15.5440706264837</v>
      </c>
      <c r="P116" s="3">
        <v>-11.2027840459034</v>
      </c>
      <c r="Q116" s="3">
        <v>3.6413827451898002</v>
      </c>
      <c r="R116" s="3">
        <v>7.2481293944824001</v>
      </c>
      <c r="S116" s="3">
        <v>2.7552339848714</v>
      </c>
      <c r="T116" s="3">
        <v>0.63963380485190002</v>
      </c>
      <c r="U116" s="3">
        <v>-2.0415691172036001</v>
      </c>
      <c r="V116" s="3">
        <v>5.1035075389508</v>
      </c>
      <c r="W116" s="3">
        <v>40.805917456213798</v>
      </c>
      <c r="X116" s="3">
        <v>27.091267811289601</v>
      </c>
      <c r="Y116" s="3">
        <v>16.993102835706299</v>
      </c>
      <c r="Z116" s="3">
        <v>15.326157547140699</v>
      </c>
      <c r="AA116" s="3">
        <v>13.0187882211925</v>
      </c>
      <c r="AB116" s="3">
        <v>17.5656690876772</v>
      </c>
      <c r="AC116" s="3">
        <v>-1.8617479048000001E-3</v>
      </c>
      <c r="AD116" s="3">
        <v>0.82216437306830004</v>
      </c>
      <c r="AE116" s="3">
        <v>-1.8941040286569999</v>
      </c>
      <c r="AF116" s="3">
        <v>4.3931160687000002E-2</v>
      </c>
      <c r="AG116" s="3">
        <v>-6.7255236638255997</v>
      </c>
      <c r="AH116" s="3">
        <v>-6.1372738174780004</v>
      </c>
      <c r="AI116" s="3">
        <v>-6.6682238990037002</v>
      </c>
      <c r="AJ116" s="3">
        <v>-9.1497258175125005</v>
      </c>
      <c r="AK116" s="3">
        <v>-9.3369730104386992</v>
      </c>
      <c r="AL116" s="3">
        <v>-7.4657651463284997</v>
      </c>
      <c r="AM116" s="3">
        <v>-7.2463505230632004</v>
      </c>
      <c r="AN116" s="3">
        <v>5.8848633176770004</v>
      </c>
      <c r="AO116" s="3">
        <v>12.565916542180799</v>
      </c>
      <c r="AP116" s="3">
        <v>-1.8538620330208999</v>
      </c>
      <c r="AQ116" s="3">
        <v>-5.4360406033136996</v>
      </c>
      <c r="AR116" s="3">
        <v>-4.2497835798911998</v>
      </c>
      <c r="AS116" s="3">
        <v>-6.7368075282967999</v>
      </c>
      <c r="AT116" s="3">
        <v>-12.2638928138265</v>
      </c>
      <c r="AU116" s="3">
        <v>-4.5961984067861001</v>
      </c>
      <c r="AV116" s="3">
        <v>-1.4399340928369</v>
      </c>
      <c r="AW116" s="3">
        <v>-4.78</v>
      </c>
    </row>
    <row r="117" spans="1:49">
      <c r="A117">
        <v>5</v>
      </c>
      <c r="B117" t="s">
        <v>404</v>
      </c>
      <c r="C117">
        <v>101070102</v>
      </c>
      <c r="D117" t="s">
        <v>497</v>
      </c>
      <c r="E117" s="3">
        <v>13.994281526161499</v>
      </c>
      <c r="F117" s="3">
        <v>4.6334592145332998</v>
      </c>
      <c r="G117" s="3">
        <v>10.784295188293999</v>
      </c>
      <c r="H117" s="3">
        <v>4.9355433124964003</v>
      </c>
      <c r="I117" s="3">
        <v>-10.610967316437099</v>
      </c>
      <c r="J117" s="3">
        <v>-11.2765508069063</v>
      </c>
      <c r="K117" s="3">
        <v>-7.5628398064843996</v>
      </c>
      <c r="L117" s="3">
        <v>-7.2792499003923004</v>
      </c>
      <c r="M117" s="3">
        <v>-15.291065347083901</v>
      </c>
      <c r="N117" s="3">
        <v>8.7756766437774996</v>
      </c>
      <c r="O117" s="3">
        <v>17.086375320856899</v>
      </c>
      <c r="P117" s="3">
        <v>28.1703882331275</v>
      </c>
      <c r="Q117" s="3">
        <v>1.4518768107671001</v>
      </c>
      <c r="R117" s="3">
        <v>9.6770539070548001</v>
      </c>
      <c r="S117" s="3">
        <v>8.5976071589764</v>
      </c>
      <c r="T117" s="3">
        <v>-5.6468531738751002</v>
      </c>
      <c r="U117" s="3">
        <v>-24.348624244636</v>
      </c>
      <c r="V117" s="3">
        <v>-33.165285918867703</v>
      </c>
      <c r="W117" s="3">
        <v>-18.884300112211999</v>
      </c>
      <c r="X117" s="3">
        <v>14.1034038302108</v>
      </c>
      <c r="Y117" s="3">
        <v>23.6954968855682</v>
      </c>
      <c r="Z117" s="3">
        <v>42.474284826673603</v>
      </c>
      <c r="AA117" s="3">
        <v>51.958579653218798</v>
      </c>
      <c r="AB117" s="3">
        <v>26.7670548085901</v>
      </c>
      <c r="AC117" s="3">
        <v>-11.7722985895366</v>
      </c>
      <c r="AD117" s="3">
        <v>-29.340325353158899</v>
      </c>
      <c r="AE117" s="3">
        <v>-39.890172523222702</v>
      </c>
      <c r="AF117" s="3">
        <v>-46.872011115846703</v>
      </c>
      <c r="AG117" s="3">
        <v>-46.536413956223498</v>
      </c>
      <c r="AH117" s="3">
        <v>-36.651751088840498</v>
      </c>
      <c r="AI117" s="3">
        <v>-38.614481316806703</v>
      </c>
      <c r="AJ117" s="3">
        <v>-34.852311005659203</v>
      </c>
      <c r="AK117" s="3">
        <v>-29.538647290860901</v>
      </c>
      <c r="AL117" s="3">
        <v>-35.085508662236599</v>
      </c>
      <c r="AM117" s="3">
        <v>-36.426893576044101</v>
      </c>
      <c r="AN117" s="3">
        <v>-16.331973297042101</v>
      </c>
      <c r="AO117" s="3">
        <v>27.5320443770573</v>
      </c>
      <c r="AP117" s="3">
        <v>43.800424449917699</v>
      </c>
      <c r="AQ117" s="3">
        <v>51.048539391973598</v>
      </c>
      <c r="AR117" s="3">
        <v>44.702395152314303</v>
      </c>
      <c r="AS117" s="3">
        <v>6.2300372198777003</v>
      </c>
      <c r="AT117" s="3">
        <v>-21.7514265126391</v>
      </c>
      <c r="AU117" s="3">
        <v>-17.603345978851301</v>
      </c>
      <c r="AV117" s="3">
        <v>-15.081240017568801</v>
      </c>
      <c r="AW117" s="3">
        <v>-18.05</v>
      </c>
    </row>
    <row r="118" spans="1:49">
      <c r="A118">
        <v>5</v>
      </c>
      <c r="B118" t="s">
        <v>404</v>
      </c>
      <c r="C118">
        <v>101070103</v>
      </c>
      <c r="D118" t="s">
        <v>498</v>
      </c>
      <c r="E118" s="3">
        <v>-2.1994484164440999</v>
      </c>
      <c r="F118" s="3">
        <v>-7.8366297929007001</v>
      </c>
      <c r="G118" s="3">
        <v>-15.988170287520299</v>
      </c>
      <c r="H118" s="3">
        <v>-17.8680947833594</v>
      </c>
      <c r="I118" s="3">
        <v>-2.9141668840618999</v>
      </c>
      <c r="J118" s="3">
        <v>-13.463241450398501</v>
      </c>
      <c r="K118" s="3">
        <v>-25.161120954245298</v>
      </c>
      <c r="L118" s="3">
        <v>-18.8814396162125</v>
      </c>
      <c r="M118" s="3">
        <v>-19.904182128737101</v>
      </c>
      <c r="N118" s="3">
        <v>-17.5697131471081</v>
      </c>
      <c r="O118" s="3">
        <v>-21.433562577758899</v>
      </c>
      <c r="P118" s="3">
        <v>-19.201705850238501</v>
      </c>
      <c r="Q118" s="3">
        <v>0.29914887835080001</v>
      </c>
      <c r="R118" s="3">
        <v>4.9845696634446996</v>
      </c>
      <c r="S118" s="3">
        <v>4.8588015033317999</v>
      </c>
      <c r="T118" s="3">
        <v>2.1427116892621001</v>
      </c>
      <c r="U118" s="3">
        <v>-7.7347360844100002E-2</v>
      </c>
      <c r="V118" s="3">
        <v>28.672611950167401</v>
      </c>
      <c r="W118" s="3">
        <v>62.746204659892904</v>
      </c>
      <c r="X118" s="3">
        <v>34.812224247463</v>
      </c>
      <c r="Y118" s="3">
        <v>7.6722714071083002</v>
      </c>
      <c r="Z118" s="3">
        <v>32.705482736938698</v>
      </c>
      <c r="AA118" s="3">
        <v>25.978565241322102</v>
      </c>
      <c r="AB118" s="3">
        <v>20.223330283756699</v>
      </c>
      <c r="AC118" s="3">
        <v>-5.9970469458036</v>
      </c>
      <c r="AD118" s="3">
        <v>-8.4211062225862001</v>
      </c>
      <c r="AE118" s="3">
        <v>-5.0931295433523998</v>
      </c>
      <c r="AF118" s="3">
        <v>-5.7494244412878999</v>
      </c>
      <c r="AG118" s="3">
        <v>-10.046179298294099</v>
      </c>
      <c r="AH118" s="3">
        <v>-8.3709068126596993</v>
      </c>
      <c r="AI118" s="3">
        <v>-5.5596336337777998</v>
      </c>
      <c r="AJ118" s="3">
        <v>-11.825223133943799</v>
      </c>
      <c r="AK118" s="3">
        <v>-11.2658729680075</v>
      </c>
      <c r="AL118" s="3">
        <v>-1.2892097962772999</v>
      </c>
      <c r="AM118" s="3">
        <v>17.19523632724</v>
      </c>
      <c r="AN118" s="3">
        <v>26.4590108680245</v>
      </c>
      <c r="AO118" s="3">
        <v>-10.6669535654804</v>
      </c>
      <c r="AP118" s="3">
        <v>-26.754139226344801</v>
      </c>
      <c r="AQ118" s="3">
        <v>-25.242897403800399</v>
      </c>
      <c r="AR118" s="3">
        <v>-27.6642516643413</v>
      </c>
      <c r="AS118" s="3">
        <v>-31.206939172840201</v>
      </c>
      <c r="AT118" s="3">
        <v>-29.9588554838497</v>
      </c>
      <c r="AU118" s="3">
        <v>-23.195038444398701</v>
      </c>
      <c r="AV118" s="3">
        <v>-19.613032711792101</v>
      </c>
      <c r="AW118" s="3">
        <v>-25.36</v>
      </c>
    </row>
    <row r="119" spans="1:49">
      <c r="A119">
        <v>5</v>
      </c>
      <c r="B119" t="s">
        <v>404</v>
      </c>
      <c r="C119">
        <v>101070104</v>
      </c>
      <c r="D119" t="s">
        <v>499</v>
      </c>
      <c r="E119" s="3">
        <v>-15.1325980372108</v>
      </c>
      <c r="F119" s="3">
        <v>-19.750759245868799</v>
      </c>
      <c r="G119" s="3">
        <v>-26.447403353061301</v>
      </c>
      <c r="H119" s="3">
        <v>-40.708943605755898</v>
      </c>
      <c r="I119" s="3">
        <v>-44.573766986674798</v>
      </c>
      <c r="J119" s="3">
        <v>-40.845925684327</v>
      </c>
      <c r="K119" s="3">
        <v>-42.513155066406703</v>
      </c>
      <c r="L119" s="3">
        <v>-42.278681283454901</v>
      </c>
      <c r="M119" s="3">
        <v>-46.860801240491803</v>
      </c>
      <c r="N119" s="3">
        <v>-48.439665128509603</v>
      </c>
      <c r="O119" s="3">
        <v>-45.051600387479603</v>
      </c>
      <c r="P119" s="3">
        <v>-40.4176431085438</v>
      </c>
      <c r="Q119" s="3">
        <v>3.328581268642</v>
      </c>
      <c r="R119" s="3">
        <v>4.5728623725822999</v>
      </c>
      <c r="S119" s="3">
        <v>7.0027848022062997</v>
      </c>
      <c r="T119" s="3">
        <v>7.6942109151959999</v>
      </c>
      <c r="U119" s="3">
        <v>-13.9995877581479</v>
      </c>
      <c r="V119" s="3">
        <v>-16.162007172904499</v>
      </c>
      <c r="W119" s="3">
        <v>2.2179785351907002</v>
      </c>
      <c r="X119" s="3">
        <v>36.629068367722503</v>
      </c>
      <c r="Y119" s="3">
        <v>57.651850332520098</v>
      </c>
      <c r="Z119" s="3">
        <v>47.266367924761802</v>
      </c>
      <c r="AA119" s="3">
        <v>51.765586212963399</v>
      </c>
      <c r="AB119" s="3">
        <v>49.339962930787202</v>
      </c>
      <c r="AC119" s="3">
        <v>-5.9988183508250996</v>
      </c>
      <c r="AD119" s="3">
        <v>-33.766574415297697</v>
      </c>
      <c r="AE119" s="3">
        <v>-41.078567833370798</v>
      </c>
      <c r="AF119" s="3">
        <v>-37.357932517600702</v>
      </c>
      <c r="AG119" s="3">
        <v>-39.957550506428497</v>
      </c>
      <c r="AH119" s="3">
        <v>-41.852253856492901</v>
      </c>
      <c r="AI119" s="3">
        <v>-41.400160910638803</v>
      </c>
      <c r="AJ119" s="3">
        <v>-39.925029938660103</v>
      </c>
      <c r="AK119" s="3">
        <v>-38.387053782032197</v>
      </c>
      <c r="AL119" s="3">
        <v>-35.509895458953501</v>
      </c>
      <c r="AM119" s="3">
        <v>-29.220082496793399</v>
      </c>
      <c r="AN119" s="3">
        <v>-2.8594398594018999</v>
      </c>
      <c r="AO119" s="3">
        <v>7.5255913947485</v>
      </c>
      <c r="AP119" s="3">
        <v>-4.3947637194873002</v>
      </c>
      <c r="AQ119" s="3">
        <v>-17.641333374604301</v>
      </c>
      <c r="AR119" s="3">
        <v>-22.469436244469101</v>
      </c>
      <c r="AS119" s="3">
        <v>-23.743018434271999</v>
      </c>
      <c r="AT119" s="3">
        <v>-23.011166399344301</v>
      </c>
      <c r="AU119" s="3">
        <v>-20.648350422289699</v>
      </c>
      <c r="AV119" s="3">
        <v>-20.089420295702201</v>
      </c>
      <c r="AW119" s="3">
        <v>-20.83</v>
      </c>
    </row>
    <row r="120" spans="1:49">
      <c r="A120">
        <v>4</v>
      </c>
      <c r="B120" t="s">
        <v>402</v>
      </c>
      <c r="C120">
        <v>1010702</v>
      </c>
      <c r="D120" t="s">
        <v>500</v>
      </c>
      <c r="E120" s="3">
        <v>1.7636344407055</v>
      </c>
      <c r="F120" s="3">
        <v>-35.116768577409601</v>
      </c>
      <c r="G120" s="3">
        <v>-38.034993809057298</v>
      </c>
      <c r="H120" s="3">
        <v>-39.643059155337703</v>
      </c>
      <c r="I120" s="3">
        <v>-36.102753914024099</v>
      </c>
      <c r="J120" s="3">
        <v>-31.344159964836201</v>
      </c>
      <c r="K120" s="3">
        <v>-42.927851671603499</v>
      </c>
      <c r="L120" s="3">
        <v>-39.7035169644249</v>
      </c>
      <c r="M120" s="3">
        <v>-38.125859945600801</v>
      </c>
      <c r="N120" s="3">
        <v>-35.635875185836298</v>
      </c>
      <c r="O120" s="3">
        <v>-34.208782637332803</v>
      </c>
      <c r="P120" s="3">
        <v>-35.646795708391998</v>
      </c>
      <c r="Q120" s="3">
        <v>-19.132848603047801</v>
      </c>
      <c r="R120" s="3">
        <v>-10.0750472492516</v>
      </c>
      <c r="S120" s="3">
        <v>-6.9804151556476999</v>
      </c>
      <c r="T120" s="3">
        <v>-10.000456233380801</v>
      </c>
      <c r="U120" s="3">
        <v>5.2421721473443004</v>
      </c>
      <c r="V120" s="3">
        <v>15.068204319696701</v>
      </c>
      <c r="W120" s="3">
        <v>66.399577640737107</v>
      </c>
      <c r="X120" s="3">
        <v>83.2342123837484</v>
      </c>
      <c r="Y120" s="3">
        <v>26.917078597066901</v>
      </c>
      <c r="Z120" s="3">
        <v>16.465857071652501</v>
      </c>
      <c r="AA120" s="3">
        <v>34.497170830695197</v>
      </c>
      <c r="AB120" s="3">
        <v>57.862577351437302</v>
      </c>
      <c r="AC120" s="3">
        <v>-9.1683042557852996</v>
      </c>
      <c r="AD120" s="3">
        <v>-32.540025842266701</v>
      </c>
      <c r="AE120" s="3">
        <v>-25.5097639660403</v>
      </c>
      <c r="AF120" s="3">
        <v>-30.102080219880001</v>
      </c>
      <c r="AG120" s="3">
        <v>-35.559243144241599</v>
      </c>
      <c r="AH120" s="3">
        <v>-42.756391425779398</v>
      </c>
      <c r="AI120" s="3">
        <v>-39.565277896700998</v>
      </c>
      <c r="AJ120" s="3">
        <v>-14.063059592068701</v>
      </c>
      <c r="AK120" s="3">
        <v>-20.364208483578199</v>
      </c>
      <c r="AL120" s="3">
        <v>-5.2349801521697996</v>
      </c>
      <c r="AM120" s="3">
        <v>-12.9423569147544</v>
      </c>
      <c r="AN120" s="3">
        <v>12.041263860718001</v>
      </c>
      <c r="AO120" s="3">
        <v>-5.7109668981316002</v>
      </c>
      <c r="AP120" s="3">
        <v>-20.828409650359301</v>
      </c>
      <c r="AQ120" s="3">
        <v>-23.337137684139702</v>
      </c>
      <c r="AR120" s="3">
        <v>-18.3282392286652</v>
      </c>
      <c r="AS120" s="3">
        <v>-26.968479614090899</v>
      </c>
      <c r="AT120" s="3">
        <v>-28.001939299912099</v>
      </c>
      <c r="AU120" s="3">
        <v>-27.074610450098799</v>
      </c>
      <c r="AV120" s="3">
        <v>-14.6467311530308</v>
      </c>
      <c r="AW120" s="3">
        <v>-35.35</v>
      </c>
    </row>
    <row r="121" spans="1:49">
      <c r="A121">
        <v>5</v>
      </c>
      <c r="B121" t="s">
        <v>404</v>
      </c>
      <c r="C121">
        <v>101070201</v>
      </c>
      <c r="D121" t="s">
        <v>501</v>
      </c>
      <c r="E121" s="3">
        <v>3.0625360036321001</v>
      </c>
      <c r="F121" s="3">
        <v>-48.7075249335373</v>
      </c>
      <c r="G121" s="3">
        <v>-53.190145039592601</v>
      </c>
      <c r="H121" s="3">
        <v>-54.6654579914156</v>
      </c>
      <c r="I121" s="3">
        <v>-49.2282206247462</v>
      </c>
      <c r="J121" s="3">
        <v>-41.472342759528203</v>
      </c>
      <c r="K121" s="3">
        <v>-58.445562789242899</v>
      </c>
      <c r="L121" s="3">
        <v>-54.364142698094597</v>
      </c>
      <c r="M121" s="3">
        <v>-47.9707918782657</v>
      </c>
      <c r="N121" s="3">
        <v>-43.293834231368898</v>
      </c>
      <c r="O121" s="3">
        <v>-41.973250069947802</v>
      </c>
      <c r="P121" s="3">
        <v>-43.641875404744198</v>
      </c>
      <c r="Q121" s="3">
        <v>-34.1413175122293</v>
      </c>
      <c r="R121" s="3">
        <v>-23.2039438022151</v>
      </c>
      <c r="S121" s="3">
        <v>-23.232493535063899</v>
      </c>
      <c r="T121" s="3">
        <v>-22.5536432342277</v>
      </c>
      <c r="U121" s="3">
        <v>2.4492427367718999</v>
      </c>
      <c r="V121" s="3">
        <v>16.0104333085607</v>
      </c>
      <c r="W121" s="3">
        <v>81.169658765506199</v>
      </c>
      <c r="X121" s="3">
        <v>96.454755248516904</v>
      </c>
      <c r="Y121" s="3">
        <v>7.6632062076047003</v>
      </c>
      <c r="Z121" s="3">
        <v>-10.2642498005661</v>
      </c>
      <c r="AA121" s="3">
        <v>18.993461578829901</v>
      </c>
      <c r="AB121" s="3">
        <v>59.636617710509697</v>
      </c>
      <c r="AC121" s="3">
        <v>-11.130078188362001</v>
      </c>
      <c r="AD121" s="3">
        <v>-43.453548264838197</v>
      </c>
      <c r="AE121" s="3">
        <v>-28.166980512163999</v>
      </c>
      <c r="AF121" s="3">
        <v>-38.257395108261001</v>
      </c>
      <c r="AG121" s="3">
        <v>-46.598330645898201</v>
      </c>
      <c r="AH121" s="3">
        <v>-55.744702689500699</v>
      </c>
      <c r="AI121" s="3">
        <v>-52.948659102385598</v>
      </c>
      <c r="AJ121" s="3">
        <v>-11.7161815241351</v>
      </c>
      <c r="AK121" s="3">
        <v>-20.508726227117599</v>
      </c>
      <c r="AL121" s="3">
        <v>5.8793961364543001</v>
      </c>
      <c r="AM121" s="3">
        <v>-9.3116573200045991</v>
      </c>
      <c r="AN121" s="3">
        <v>26.579132526903798</v>
      </c>
      <c r="AO121" s="3">
        <v>-12.365227409512</v>
      </c>
      <c r="AP121" s="3">
        <v>-33.343926381834102</v>
      </c>
      <c r="AQ121" s="3">
        <v>-38.055005584221803</v>
      </c>
      <c r="AR121" s="3">
        <v>-29.210345831049398</v>
      </c>
      <c r="AS121" s="3">
        <v>-37.306255629153497</v>
      </c>
      <c r="AT121" s="3">
        <v>-34.381679645395799</v>
      </c>
      <c r="AU121" s="3">
        <v>-35.322989298293201</v>
      </c>
      <c r="AV121" s="3">
        <v>-19.362005375615901</v>
      </c>
      <c r="AW121" s="3">
        <v>-47.35</v>
      </c>
    </row>
    <row r="122" spans="1:49">
      <c r="A122">
        <v>5</v>
      </c>
      <c r="B122" t="s">
        <v>404</v>
      </c>
      <c r="C122">
        <v>101070202</v>
      </c>
      <c r="D122" t="s">
        <v>502</v>
      </c>
      <c r="E122" s="3">
        <v>-9.5514938224246997</v>
      </c>
      <c r="F122" s="3">
        <v>-13.5126559026846</v>
      </c>
      <c r="G122" s="3">
        <v>-8.9275376861261009</v>
      </c>
      <c r="H122" s="3">
        <v>-9.4779726077582005</v>
      </c>
      <c r="I122" s="3">
        <v>-10.3971656247854</v>
      </c>
      <c r="J122" s="3">
        <v>-10.1372551768258</v>
      </c>
      <c r="K122" s="3">
        <v>-13.5606854819974</v>
      </c>
      <c r="L122" s="3">
        <v>-17.982949655106999</v>
      </c>
      <c r="M122" s="3">
        <v>-24.034103291912398</v>
      </c>
      <c r="N122" s="3">
        <v>-24.011919093033601</v>
      </c>
      <c r="O122" s="3">
        <v>-23.753597247259101</v>
      </c>
      <c r="P122" s="3">
        <v>-15.7050057418096</v>
      </c>
      <c r="Q122" s="3">
        <v>9.6718792187815001</v>
      </c>
      <c r="R122" s="3">
        <v>23.761228943082099</v>
      </c>
      <c r="S122" s="3">
        <v>11.8168608041205</v>
      </c>
      <c r="T122" s="3">
        <v>0.27126832943360002</v>
      </c>
      <c r="U122" s="3">
        <v>8.0811760313793002</v>
      </c>
      <c r="V122" s="3">
        <v>7.8728403188436999</v>
      </c>
      <c r="W122" s="3">
        <v>29.822148364851898</v>
      </c>
      <c r="X122" s="3">
        <v>26.482679706347199</v>
      </c>
      <c r="Y122" s="3">
        <v>15.9084648078331</v>
      </c>
      <c r="Z122" s="3">
        <v>15.479280117695</v>
      </c>
      <c r="AA122" s="3">
        <v>30.5759514763702</v>
      </c>
      <c r="AB122" s="3">
        <v>20.020889165416602</v>
      </c>
      <c r="AC122" s="3">
        <v>-11.2934068534899</v>
      </c>
      <c r="AD122" s="3">
        <v>1.5508625378200001</v>
      </c>
      <c r="AE122" s="3">
        <v>0.23118869438020001</v>
      </c>
      <c r="AF122" s="3">
        <v>1.7802734140650001</v>
      </c>
      <c r="AG122" s="3">
        <v>-15.532948473176299</v>
      </c>
      <c r="AH122" s="3">
        <v>-7.8849490421363999</v>
      </c>
      <c r="AI122" s="3">
        <v>-8.8523292137394005</v>
      </c>
      <c r="AJ122" s="3">
        <v>-5.8410950431066997</v>
      </c>
      <c r="AK122" s="3">
        <v>-14.201799307887701</v>
      </c>
      <c r="AL122" s="3">
        <v>-24.5653865566372</v>
      </c>
      <c r="AM122" s="3">
        <v>-20.636836118902199</v>
      </c>
      <c r="AN122" s="3">
        <v>-19.2317580757564</v>
      </c>
      <c r="AO122" s="3">
        <v>9.0810744905485006</v>
      </c>
      <c r="AP122" s="3">
        <v>10.8439357724295</v>
      </c>
      <c r="AQ122" s="3">
        <v>15.919262403085</v>
      </c>
      <c r="AR122" s="3">
        <v>14.3844816360739</v>
      </c>
      <c r="AS122" s="3">
        <v>13.165343342159799</v>
      </c>
      <c r="AT122" s="3">
        <v>3.7501370124764</v>
      </c>
      <c r="AU122" s="3">
        <v>6.6226914867072999</v>
      </c>
      <c r="AV122" s="3">
        <v>16.7197052800148</v>
      </c>
      <c r="AW122" s="3">
        <v>8.67</v>
      </c>
    </row>
    <row r="123" spans="1:49">
      <c r="A123">
        <v>5</v>
      </c>
      <c r="B123" t="s">
        <v>404</v>
      </c>
      <c r="C123">
        <v>101070203</v>
      </c>
      <c r="D123" t="s">
        <v>503</v>
      </c>
      <c r="E123" s="3">
        <v>-1.60604980392</v>
      </c>
      <c r="F123" s="3">
        <v>-8.0107013556817002</v>
      </c>
      <c r="G123" s="3">
        <v>-12.123753959751101</v>
      </c>
      <c r="H123" s="3">
        <v>-11.446338369016599</v>
      </c>
      <c r="I123" s="3">
        <v>-9.0957224986568992</v>
      </c>
      <c r="J123" s="3">
        <v>-12.1318585859638</v>
      </c>
      <c r="K123" s="3">
        <v>-9.4202869836262</v>
      </c>
      <c r="L123" s="3">
        <v>-14.1301199433217</v>
      </c>
      <c r="M123" s="3">
        <v>-24.043754770842799</v>
      </c>
      <c r="N123" s="3">
        <v>-24.634152597834898</v>
      </c>
      <c r="O123" s="3">
        <v>-19.589211219506002</v>
      </c>
      <c r="P123" s="3">
        <v>-26.642578514925699</v>
      </c>
      <c r="Q123" s="3">
        <v>2.3188910593476</v>
      </c>
      <c r="R123" s="3">
        <v>10.2745590610419</v>
      </c>
      <c r="S123" s="3">
        <v>26.813013293222902</v>
      </c>
      <c r="T123" s="3">
        <v>16.232749872580499</v>
      </c>
      <c r="U123" s="3">
        <v>19.310316651965199</v>
      </c>
      <c r="V123" s="3">
        <v>29.3647381451947</v>
      </c>
      <c r="W123" s="3">
        <v>76.139855636338993</v>
      </c>
      <c r="X123" s="3">
        <v>98.315256173078595</v>
      </c>
      <c r="Y123" s="3">
        <v>86.911575294734007</v>
      </c>
      <c r="Z123" s="3">
        <v>86.072817157908901</v>
      </c>
      <c r="AA123" s="3">
        <v>89.526583033823599</v>
      </c>
      <c r="AB123" s="3">
        <v>89.7040042029776</v>
      </c>
      <c r="AC123" s="3">
        <v>-5.8901162266181002</v>
      </c>
      <c r="AD123" s="3">
        <v>-23.834985371313099</v>
      </c>
      <c r="AE123" s="3">
        <v>-33.0096734333165</v>
      </c>
      <c r="AF123" s="3">
        <v>-27.8703476558671</v>
      </c>
      <c r="AG123" s="3">
        <v>-23.191146897137301</v>
      </c>
      <c r="AH123" s="3">
        <v>-33.359812685034001</v>
      </c>
      <c r="AI123" s="3">
        <v>-32.581991850839401</v>
      </c>
      <c r="AJ123" s="3">
        <v>-26.342263000570298</v>
      </c>
      <c r="AK123" s="3">
        <v>-26.536205840115802</v>
      </c>
      <c r="AL123" s="3">
        <v>-26.7509969856049</v>
      </c>
      <c r="AM123" s="3">
        <v>-19.883337999009299</v>
      </c>
      <c r="AN123" s="3">
        <v>-5.1572832489779996</v>
      </c>
      <c r="AO123" s="3">
        <v>12.018194446229399</v>
      </c>
      <c r="AP123" s="3">
        <v>6.8950917457254004</v>
      </c>
      <c r="AQ123" s="3">
        <v>5.8494162820876001</v>
      </c>
      <c r="AR123" s="3">
        <v>0.84283844931350005</v>
      </c>
      <c r="AS123" s="3">
        <v>-14.8956435404275</v>
      </c>
      <c r="AT123" s="3">
        <v>-30.410573971388299</v>
      </c>
      <c r="AU123" s="3">
        <v>-24.1377087012959</v>
      </c>
      <c r="AV123" s="3">
        <v>-16.8939945657424</v>
      </c>
      <c r="AW123" s="3">
        <v>-20.05</v>
      </c>
    </row>
    <row r="124" spans="1:49">
      <c r="A124">
        <v>5</v>
      </c>
      <c r="B124" t="s">
        <v>404</v>
      </c>
      <c r="C124">
        <v>101070204</v>
      </c>
      <c r="D124" t="s">
        <v>504</v>
      </c>
      <c r="E124" s="3">
        <v>5.0516164290781003</v>
      </c>
      <c r="F124" s="3">
        <v>2.9285929689241001</v>
      </c>
      <c r="G124" s="3">
        <v>9.4291763474248995</v>
      </c>
      <c r="H124" s="3">
        <v>1.9640000400265001</v>
      </c>
      <c r="I124" s="3">
        <v>-3.7655220645765</v>
      </c>
      <c r="J124" s="3">
        <v>-4.1821487903273997</v>
      </c>
      <c r="K124" s="3">
        <v>-7.0205596941000996</v>
      </c>
      <c r="L124" s="3">
        <v>9.0812825705445004</v>
      </c>
      <c r="M124" s="3">
        <v>0.66483972381239997</v>
      </c>
      <c r="N124" s="3">
        <v>-5.9433901112748</v>
      </c>
      <c r="O124" s="3">
        <v>-9.7475353090253005</v>
      </c>
      <c r="P124" s="3">
        <v>-4.6625073112070003</v>
      </c>
      <c r="Q124" s="3">
        <v>1.1807158569612</v>
      </c>
      <c r="R124" s="3">
        <v>0.90833424689289999</v>
      </c>
      <c r="S124" s="3">
        <v>6.4159217802448998</v>
      </c>
      <c r="T124" s="3">
        <v>2.3836818932224002</v>
      </c>
      <c r="U124" s="3">
        <v>-4.0503199711902997</v>
      </c>
      <c r="V124" s="3">
        <v>-5.7312602598466</v>
      </c>
      <c r="W124" s="3">
        <v>6.6501296960048002</v>
      </c>
      <c r="X124" s="3">
        <v>33.236730382090698</v>
      </c>
      <c r="Y124" s="3">
        <v>31.7015820000498</v>
      </c>
      <c r="Z124" s="3">
        <v>35.167778061705199</v>
      </c>
      <c r="AA124" s="3">
        <v>26.162375290338101</v>
      </c>
      <c r="AB124" s="3">
        <v>24.3880170811751</v>
      </c>
      <c r="AC124" s="3">
        <v>-4.1582872046072001</v>
      </c>
      <c r="AD124" s="3">
        <v>-7.0995707938396002</v>
      </c>
      <c r="AE124" s="3">
        <v>-7.1711808427000001</v>
      </c>
      <c r="AF124" s="3">
        <v>-5.0192286620553999</v>
      </c>
      <c r="AG124" s="3">
        <v>-10.2840808185861</v>
      </c>
      <c r="AH124" s="3">
        <v>-7.5008223793669</v>
      </c>
      <c r="AI124" s="3">
        <v>5.2792449102991998</v>
      </c>
      <c r="AJ124" s="3">
        <v>-4.7196517434344996</v>
      </c>
      <c r="AK124" s="3">
        <v>-9.2160687252389994</v>
      </c>
      <c r="AL124" s="3">
        <v>-11.358665942280201</v>
      </c>
      <c r="AM124" s="3">
        <v>-14.436464344599701</v>
      </c>
      <c r="AN124" s="3">
        <v>-16.7861590339053</v>
      </c>
      <c r="AO124" s="3">
        <v>0.17350803357729999</v>
      </c>
      <c r="AP124" s="3">
        <v>2.3095704904639001</v>
      </c>
      <c r="AQ124" s="3">
        <v>11.3665780107691</v>
      </c>
      <c r="AR124" s="3">
        <v>11.503916126386301</v>
      </c>
      <c r="AS124" s="3">
        <v>12.173189886111</v>
      </c>
      <c r="AT124" s="3">
        <v>17.2076638771955</v>
      </c>
      <c r="AU124" s="3">
        <v>19.959603830654</v>
      </c>
      <c r="AV124" s="3">
        <v>16.054335299393099</v>
      </c>
      <c r="AW124" s="3">
        <v>8.14</v>
      </c>
    </row>
    <row r="125" spans="1:49">
      <c r="A125">
        <v>4</v>
      </c>
      <c r="B125" t="s">
        <v>402</v>
      </c>
      <c r="C125">
        <v>1010703</v>
      </c>
      <c r="D125" t="s">
        <v>505</v>
      </c>
      <c r="E125" s="3">
        <v>2.2859891395490002</v>
      </c>
      <c r="F125" s="3">
        <v>-13.791085455754599</v>
      </c>
      <c r="G125" s="3">
        <v>-10.8344446959737</v>
      </c>
      <c r="H125" s="3">
        <v>-7.3928608279954</v>
      </c>
      <c r="I125" s="3">
        <v>-7.2413209162824996</v>
      </c>
      <c r="J125" s="3">
        <v>-11.0872797231379</v>
      </c>
      <c r="K125" s="3">
        <v>-22.871157560281102</v>
      </c>
      <c r="L125" s="3">
        <v>-15.431635632687501</v>
      </c>
      <c r="M125" s="3">
        <v>-0.12249978049220001</v>
      </c>
      <c r="N125" s="3">
        <v>-1.8749332908023999</v>
      </c>
      <c r="O125" s="3">
        <v>-31.541913921272499</v>
      </c>
      <c r="P125" s="3">
        <v>-31.5291935755004</v>
      </c>
      <c r="Q125" s="3">
        <v>15.4681974092329</v>
      </c>
      <c r="R125" s="3">
        <v>50.122949104060098</v>
      </c>
      <c r="S125" s="3">
        <v>48.116210891671898</v>
      </c>
      <c r="T125" s="3">
        <v>30.950529623006599</v>
      </c>
      <c r="U125" s="3">
        <v>30.948192846378401</v>
      </c>
      <c r="V125" s="3">
        <v>65.787680477048895</v>
      </c>
      <c r="W125" s="3">
        <v>81.078023699868893</v>
      </c>
      <c r="X125" s="3">
        <v>89.847708198677694</v>
      </c>
      <c r="Y125" s="3">
        <v>46.918125811785202</v>
      </c>
      <c r="Z125" s="3">
        <v>48.277665687848099</v>
      </c>
      <c r="AA125" s="3">
        <v>55.9633748838651</v>
      </c>
      <c r="AB125" s="3">
        <v>62.317326387219403</v>
      </c>
      <c r="AC125" s="3">
        <v>-23.780516863138999</v>
      </c>
      <c r="AD125" s="3">
        <v>-23.450877198931298</v>
      </c>
      <c r="AE125" s="3">
        <v>-15.178138734747799</v>
      </c>
      <c r="AF125" s="3">
        <v>-17.145596773002499</v>
      </c>
      <c r="AG125" s="3">
        <v>-24.4297072035409</v>
      </c>
      <c r="AH125" s="3">
        <v>-15.048416286237</v>
      </c>
      <c r="AI125" s="3">
        <v>-20.111907722262</v>
      </c>
      <c r="AJ125" s="3">
        <v>-33.228501653401601</v>
      </c>
      <c r="AK125" s="3">
        <v>-32.050221467772197</v>
      </c>
      <c r="AL125" s="3">
        <v>-28.850295058093401</v>
      </c>
      <c r="AM125" s="3">
        <v>-29.437341782255899</v>
      </c>
      <c r="AN125" s="3">
        <v>-15.2545515862407</v>
      </c>
      <c r="AO125" s="3">
        <v>19.969777687304401</v>
      </c>
      <c r="AP125" s="3">
        <v>5.4822104732446002</v>
      </c>
      <c r="AQ125" s="3">
        <v>14.301914664693999</v>
      </c>
      <c r="AR125" s="3">
        <v>4.8356236640999999</v>
      </c>
      <c r="AS125" s="3">
        <v>3.7783944316869</v>
      </c>
      <c r="AT125" s="3">
        <v>-7.7371059839180001</v>
      </c>
      <c r="AU125" s="3">
        <v>-16.723837978919001</v>
      </c>
      <c r="AV125" s="3">
        <v>-7.8298340502897998</v>
      </c>
      <c r="AW125" s="3">
        <v>1.92</v>
      </c>
    </row>
    <row r="126" spans="1:49">
      <c r="A126">
        <v>5</v>
      </c>
      <c r="B126" t="s">
        <v>404</v>
      </c>
      <c r="C126">
        <v>101070301</v>
      </c>
      <c r="D126" t="s">
        <v>506</v>
      </c>
      <c r="E126" s="3">
        <v>2.2859891395490002</v>
      </c>
      <c r="F126" s="3">
        <v>-13.791085455754599</v>
      </c>
      <c r="G126" s="3">
        <v>-10.8344446959737</v>
      </c>
      <c r="H126" s="3">
        <v>-7.3928608279954</v>
      </c>
      <c r="I126" s="3">
        <v>-7.2413209162824996</v>
      </c>
      <c r="J126" s="3">
        <v>-11.0872797231379</v>
      </c>
      <c r="K126" s="3">
        <v>-22.871157560281102</v>
      </c>
      <c r="L126" s="3">
        <v>-15.431635632687501</v>
      </c>
      <c r="M126" s="3">
        <v>-0.12249978049220001</v>
      </c>
      <c r="N126" s="3">
        <v>-1.8749332908023999</v>
      </c>
      <c r="O126" s="3">
        <v>-31.541913921272499</v>
      </c>
      <c r="P126" s="3">
        <v>-31.5291935755004</v>
      </c>
      <c r="Q126" s="3">
        <v>15.4681974092329</v>
      </c>
      <c r="R126" s="3">
        <v>50.122949104060098</v>
      </c>
      <c r="S126" s="3">
        <v>48.116210891671898</v>
      </c>
      <c r="T126" s="3">
        <v>30.950529623006599</v>
      </c>
      <c r="U126" s="3">
        <v>30.948192846378401</v>
      </c>
      <c r="V126" s="3">
        <v>65.787680477048895</v>
      </c>
      <c r="W126" s="3">
        <v>81.078023699868893</v>
      </c>
      <c r="X126" s="3">
        <v>89.847708198677694</v>
      </c>
      <c r="Y126" s="3">
        <v>46.918125811785202</v>
      </c>
      <c r="Z126" s="3">
        <v>48.277665687848099</v>
      </c>
      <c r="AA126" s="3">
        <v>55.9633748838651</v>
      </c>
      <c r="AB126" s="3">
        <v>62.317326387219403</v>
      </c>
      <c r="AC126" s="3">
        <v>-23.780516863138999</v>
      </c>
      <c r="AD126" s="3">
        <v>-23.450877198931298</v>
      </c>
      <c r="AE126" s="3">
        <v>-15.178138734747799</v>
      </c>
      <c r="AF126" s="3">
        <v>-17.145596773002499</v>
      </c>
      <c r="AG126" s="3">
        <v>-24.4297072035409</v>
      </c>
      <c r="AH126" s="3">
        <v>-15.048416286237</v>
      </c>
      <c r="AI126" s="3">
        <v>-20.111907722262</v>
      </c>
      <c r="AJ126" s="3">
        <v>-33.228501653401601</v>
      </c>
      <c r="AK126" s="3">
        <v>-32.050221467772197</v>
      </c>
      <c r="AL126" s="3">
        <v>-28.850295058093401</v>
      </c>
      <c r="AM126" s="3">
        <v>-29.437341782255899</v>
      </c>
      <c r="AN126" s="3">
        <v>-15.2545515862407</v>
      </c>
      <c r="AO126" s="3">
        <v>19.969777687304401</v>
      </c>
      <c r="AP126" s="3">
        <v>5.4822104732446002</v>
      </c>
      <c r="AQ126" s="3">
        <v>14.301914664693999</v>
      </c>
      <c r="AR126" s="3">
        <v>4.8356236640999999</v>
      </c>
      <c r="AS126" s="3">
        <v>3.7783944316869</v>
      </c>
      <c r="AT126" s="3">
        <v>-7.7371059839180001</v>
      </c>
      <c r="AU126" s="3">
        <v>-16.723837978919001</v>
      </c>
      <c r="AV126" s="3">
        <v>-7.8298340502897998</v>
      </c>
      <c r="AW126" s="3">
        <v>1.92</v>
      </c>
    </row>
    <row r="127" spans="1:49">
      <c r="A127">
        <v>4</v>
      </c>
      <c r="B127" t="s">
        <v>402</v>
      </c>
      <c r="C127">
        <v>1010704</v>
      </c>
      <c r="D127" t="s">
        <v>507</v>
      </c>
      <c r="E127" s="3">
        <v>11.935753984132401</v>
      </c>
      <c r="F127" s="3">
        <v>7.1933119379021999</v>
      </c>
      <c r="G127" s="3">
        <v>-12.207052033394801</v>
      </c>
      <c r="H127" s="3">
        <v>-25.396362252458999</v>
      </c>
      <c r="I127" s="3">
        <v>-35.594999590025502</v>
      </c>
      <c r="J127" s="3">
        <v>-26.830113440774699</v>
      </c>
      <c r="K127" s="3">
        <v>-29.354523677281001</v>
      </c>
      <c r="L127" s="3">
        <v>-35.3628391382112</v>
      </c>
      <c r="M127" s="3">
        <v>-46.113633152329797</v>
      </c>
      <c r="N127" s="3">
        <v>-47.458546819066399</v>
      </c>
      <c r="O127" s="3">
        <v>-45.208411266381503</v>
      </c>
      <c r="P127" s="3">
        <v>-37.728056892783101</v>
      </c>
      <c r="Q127" s="3">
        <v>3.2969818548681999</v>
      </c>
      <c r="R127" s="3">
        <v>-5.1481410562976002</v>
      </c>
      <c r="S127" s="3">
        <v>-9.5664653211632995</v>
      </c>
      <c r="T127" s="3">
        <v>-19.0908116427624</v>
      </c>
      <c r="U127" s="3">
        <v>-22.138511590423899</v>
      </c>
      <c r="V127" s="3">
        <v>-14.2866067722836</v>
      </c>
      <c r="W127" s="3">
        <v>22.211155138788801</v>
      </c>
      <c r="X127" s="3">
        <v>27.2610267968094</v>
      </c>
      <c r="Y127" s="3">
        <v>23.108330519815301</v>
      </c>
      <c r="Z127" s="3">
        <v>20.4577040798684</v>
      </c>
      <c r="AA127" s="3">
        <v>32.600373143532401</v>
      </c>
      <c r="AB127" s="3">
        <v>59.081100669629002</v>
      </c>
      <c r="AC127" s="3">
        <v>4.2265843243876997</v>
      </c>
      <c r="AD127" s="3">
        <v>-3.6554356401238999</v>
      </c>
      <c r="AE127" s="3">
        <v>-21.188558404804599</v>
      </c>
      <c r="AF127" s="3">
        <v>-32.142212722970598</v>
      </c>
      <c r="AG127" s="3">
        <v>-37.265382755484801</v>
      </c>
      <c r="AH127" s="3">
        <v>-40.281865375404998</v>
      </c>
      <c r="AI127" s="3">
        <v>-43.1928949630828</v>
      </c>
      <c r="AJ127" s="3">
        <v>-35.916384952226103</v>
      </c>
      <c r="AK127" s="3">
        <v>-41.012679210504103</v>
      </c>
      <c r="AL127" s="3">
        <v>-44.074150944395001</v>
      </c>
      <c r="AM127" s="3">
        <v>-44.821480354433</v>
      </c>
      <c r="AN127" s="3">
        <v>-35.431419194527201</v>
      </c>
      <c r="AO127" s="3">
        <v>21.753843033867501</v>
      </c>
      <c r="AP127" s="3">
        <v>22.908467656226399</v>
      </c>
      <c r="AQ127" s="3">
        <v>17.552788951060801</v>
      </c>
      <c r="AR127" s="3">
        <v>32.567301166780297</v>
      </c>
      <c r="AS127" s="3">
        <v>29.027666013078299</v>
      </c>
      <c r="AT127" s="3">
        <v>35.381584188342899</v>
      </c>
      <c r="AU127" s="3">
        <v>61.781339722063898</v>
      </c>
      <c r="AV127" s="3">
        <v>82.252210876954905</v>
      </c>
      <c r="AW127" s="3">
        <v>21.69</v>
      </c>
    </row>
    <row r="128" spans="1:49">
      <c r="A128">
        <v>5</v>
      </c>
      <c r="B128" t="s">
        <v>404</v>
      </c>
      <c r="C128">
        <v>101070401</v>
      </c>
      <c r="D128" t="s">
        <v>508</v>
      </c>
      <c r="E128" s="3">
        <v>14.8597140356637</v>
      </c>
      <c r="F128" s="3">
        <v>7.4045108939504001</v>
      </c>
      <c r="G128" s="3">
        <v>-18.974518824875201</v>
      </c>
      <c r="H128" s="3">
        <v>-36.553243571477999</v>
      </c>
      <c r="I128" s="3">
        <v>-46.730317120364099</v>
      </c>
      <c r="J128" s="3">
        <v>-34.490032873150199</v>
      </c>
      <c r="K128" s="3">
        <v>-37.297463139408201</v>
      </c>
      <c r="L128" s="3">
        <v>-46.572043277181002</v>
      </c>
      <c r="M128" s="3">
        <v>-57.329958552398203</v>
      </c>
      <c r="N128" s="3">
        <v>-58.320894949273701</v>
      </c>
      <c r="O128" s="3">
        <v>-55.356198432551103</v>
      </c>
      <c r="P128" s="3">
        <v>-48.810391059020098</v>
      </c>
      <c r="Q128" s="3">
        <v>4.6602532561143999</v>
      </c>
      <c r="R128" s="3">
        <v>-8.1248784300553005</v>
      </c>
      <c r="S128" s="3">
        <v>-17.8848946631059</v>
      </c>
      <c r="T128" s="3">
        <v>-31.042874237996401</v>
      </c>
      <c r="U128" s="3">
        <v>-31.830251068510101</v>
      </c>
      <c r="V128" s="3">
        <v>-19.184460006296302</v>
      </c>
      <c r="W128" s="3">
        <v>35.138849199421898</v>
      </c>
      <c r="X128" s="3">
        <v>41.245664596477901</v>
      </c>
      <c r="Y128" s="3">
        <v>36.0274091953859</v>
      </c>
      <c r="Z128" s="3">
        <v>24.481522600249701</v>
      </c>
      <c r="AA128" s="3">
        <v>24.374113074693</v>
      </c>
      <c r="AB128" s="3">
        <v>62.256939156217697</v>
      </c>
      <c r="AC128" s="3">
        <v>16.094724661076299</v>
      </c>
      <c r="AD128" s="3">
        <v>11.283554573204</v>
      </c>
      <c r="AE128" s="3">
        <v>-11.6783612958702</v>
      </c>
      <c r="AF128" s="3">
        <v>-27.161900768337102</v>
      </c>
      <c r="AG128" s="3">
        <v>-33.5228938499747</v>
      </c>
      <c r="AH128" s="3">
        <v>-37.112938382750997</v>
      </c>
      <c r="AI128" s="3">
        <v>-41.773473078825702</v>
      </c>
      <c r="AJ128" s="3">
        <v>-30.944149817288501</v>
      </c>
      <c r="AK128" s="3">
        <v>-40.447784757716299</v>
      </c>
      <c r="AL128" s="3">
        <v>-45.814127115693204</v>
      </c>
      <c r="AM128" s="3">
        <v>-46.8709838242888</v>
      </c>
      <c r="AN128" s="3">
        <v>-34.019850093846003</v>
      </c>
      <c r="AO128" s="3">
        <v>31.527619162957599</v>
      </c>
      <c r="AP128" s="3">
        <v>33.526370636253802</v>
      </c>
      <c r="AQ128" s="3">
        <v>25.507858560956699</v>
      </c>
      <c r="AR128" s="3">
        <v>43.334183426594898</v>
      </c>
      <c r="AS128" s="3">
        <v>40.140266452278397</v>
      </c>
      <c r="AT128" s="3">
        <v>49.617619098443797</v>
      </c>
      <c r="AU128" s="3">
        <v>83.735299157990895</v>
      </c>
      <c r="AV128" s="3">
        <v>95.574256365391506</v>
      </c>
      <c r="AW128" s="3">
        <v>9.16</v>
      </c>
    </row>
    <row r="129" spans="1:49">
      <c r="A129">
        <v>5</v>
      </c>
      <c r="B129" t="s">
        <v>404</v>
      </c>
      <c r="C129">
        <v>101070402</v>
      </c>
      <c r="D129" t="s">
        <v>509</v>
      </c>
      <c r="E129" s="3">
        <v>6.8593127413241</v>
      </c>
      <c r="F129" s="3">
        <v>7.0888207804977998</v>
      </c>
      <c r="G129" s="3">
        <v>2.6962762819205999</v>
      </c>
      <c r="H129" s="3">
        <v>2.5658707830257002</v>
      </c>
      <c r="I129" s="3">
        <v>4.1510251755888996</v>
      </c>
      <c r="J129" s="3">
        <v>5.2588206422169996</v>
      </c>
      <c r="K129" s="3">
        <v>5.2320755330219004</v>
      </c>
      <c r="L129" s="3">
        <v>28.213978656298799</v>
      </c>
      <c r="M129" s="3">
        <v>32.075495230097701</v>
      </c>
      <c r="N129" s="3">
        <v>27.0739100798179</v>
      </c>
      <c r="O129" s="3">
        <v>19.036514113326099</v>
      </c>
      <c r="P129" s="3">
        <v>12.4370624818777</v>
      </c>
      <c r="Q129" s="3">
        <v>-12.6825548216661</v>
      </c>
      <c r="R129" s="3">
        <v>-6.1812171974431003</v>
      </c>
      <c r="S129" s="3">
        <v>-5.7709985782326996</v>
      </c>
      <c r="T129" s="3">
        <v>-5.2771975522002998</v>
      </c>
      <c r="U129" s="3">
        <v>-2.6672981304843</v>
      </c>
      <c r="V129" s="3">
        <v>2.4596603876027001</v>
      </c>
      <c r="W129" s="3">
        <v>11.251516196484101</v>
      </c>
      <c r="X129" s="3">
        <v>3.4876840784651999</v>
      </c>
      <c r="Y129" s="3">
        <v>-3.9084178592112</v>
      </c>
      <c r="Z129" s="3">
        <v>-6.7894281233907998</v>
      </c>
      <c r="AA129" s="3">
        <v>-7.9826854833745999</v>
      </c>
      <c r="AB129" s="3">
        <v>-8.3499684537771</v>
      </c>
      <c r="AC129" s="3">
        <v>3.5398446710311999</v>
      </c>
      <c r="AD129" s="3">
        <v>4.5940170236719</v>
      </c>
      <c r="AE129" s="3">
        <v>1.3893671843380999</v>
      </c>
      <c r="AF129" s="3">
        <v>4.0315342813366</v>
      </c>
      <c r="AG129" s="3">
        <v>2.7380758368440001</v>
      </c>
      <c r="AH129" s="3">
        <v>0.29618894696050002</v>
      </c>
      <c r="AI129" s="3">
        <v>-1.2503457761890999</v>
      </c>
      <c r="AJ129" s="3">
        <v>-0.59302738132279997</v>
      </c>
      <c r="AK129" s="3">
        <v>3.5213070708446002</v>
      </c>
      <c r="AL129" s="3">
        <v>3.18027584371</v>
      </c>
      <c r="AM129" s="3">
        <v>3.4067297018982998</v>
      </c>
      <c r="AN129" s="3">
        <v>3.1021394115633001</v>
      </c>
      <c r="AO129" s="3">
        <v>7.7425662446374002</v>
      </c>
      <c r="AP129" s="3">
        <v>5.5848077781866996</v>
      </c>
      <c r="AQ129" s="3">
        <v>6.4834029238111999</v>
      </c>
      <c r="AR129" s="3">
        <v>2.5945234078314998</v>
      </c>
      <c r="AS129" s="3">
        <v>5.3890217452959996</v>
      </c>
      <c r="AT129" s="3">
        <v>-3.2185507944702998</v>
      </c>
      <c r="AU129" s="3">
        <v>2.4924524713648002</v>
      </c>
      <c r="AV129" s="3">
        <v>14.0681548579786</v>
      </c>
      <c r="AW129" s="3">
        <v>25.76</v>
      </c>
    </row>
    <row r="130" spans="1:49">
      <c r="A130">
        <v>5</v>
      </c>
      <c r="B130" t="s">
        <v>404</v>
      </c>
      <c r="C130">
        <v>101070403</v>
      </c>
      <c r="D130" t="s">
        <v>510</v>
      </c>
      <c r="E130" s="3">
        <v>-0.80693979625909995</v>
      </c>
      <c r="F130" s="3">
        <v>6.1258243065649003</v>
      </c>
      <c r="G130" s="3">
        <v>15.5164529005279</v>
      </c>
      <c r="H130" s="3">
        <v>18.405639811947601</v>
      </c>
      <c r="I130" s="3">
        <v>1.4816450594856001</v>
      </c>
      <c r="J130" s="3">
        <v>-3.9887351540949001</v>
      </c>
      <c r="K130" s="3">
        <v>-6.4052148941627003</v>
      </c>
      <c r="L130" s="3">
        <v>-11.260647686957901</v>
      </c>
      <c r="M130" s="3">
        <v>-30.170572183145602</v>
      </c>
      <c r="N130" s="3">
        <v>-31.351587069627801</v>
      </c>
      <c r="O130" s="3">
        <v>-27.1404418971524</v>
      </c>
      <c r="P130" s="3">
        <v>-6.7787403450259998</v>
      </c>
      <c r="Q130" s="3">
        <v>10.1173348446096</v>
      </c>
      <c r="R130" s="3">
        <v>4.2663826058365997</v>
      </c>
      <c r="S130" s="3">
        <v>12.220884671556799</v>
      </c>
      <c r="T130" s="3">
        <v>6.5570510224826997</v>
      </c>
      <c r="U130" s="3">
        <v>-6.9365762118719001</v>
      </c>
      <c r="V130" s="3">
        <v>-11.2768930454756</v>
      </c>
      <c r="W130" s="3">
        <v>-8.2242590452336</v>
      </c>
      <c r="X130" s="3">
        <v>2.4008352650226001</v>
      </c>
      <c r="Y130" s="3">
        <v>3.5624792051599998</v>
      </c>
      <c r="Z130" s="3">
        <v>27.112010765554299</v>
      </c>
      <c r="AA130" s="3">
        <v>84.144642838397601</v>
      </c>
      <c r="AB130" s="3">
        <v>95.406889920085504</v>
      </c>
      <c r="AC130" s="3">
        <v>-24.409067580291101</v>
      </c>
      <c r="AD130" s="3">
        <v>-42.592712211635003</v>
      </c>
      <c r="AE130" s="3">
        <v>-51.474500215312702</v>
      </c>
      <c r="AF130" s="3">
        <v>-55.7297249974511</v>
      </c>
      <c r="AG130" s="3">
        <v>-59.058855956534103</v>
      </c>
      <c r="AH130" s="3">
        <v>-60.8632502217202</v>
      </c>
      <c r="AI130" s="3">
        <v>-59.953930841187301</v>
      </c>
      <c r="AJ130" s="3">
        <v>-59.214396061850501</v>
      </c>
      <c r="AK130" s="3">
        <v>-56.518579107766797</v>
      </c>
      <c r="AL130" s="3">
        <v>-54.839808001593497</v>
      </c>
      <c r="AM130" s="3">
        <v>-55.143643985008403</v>
      </c>
      <c r="AN130" s="3">
        <v>-51.091544928963202</v>
      </c>
      <c r="AO130" s="3">
        <v>-0.92887243487490001</v>
      </c>
      <c r="AP130" s="3">
        <v>-0.32689500671880001</v>
      </c>
      <c r="AQ130" s="3">
        <v>-1.1330081591383001</v>
      </c>
      <c r="AR130" s="3">
        <v>17.305309506181299</v>
      </c>
      <c r="AS130" s="3">
        <v>8.3943889879642999</v>
      </c>
      <c r="AT130" s="3">
        <v>14.5130091547065</v>
      </c>
      <c r="AU130" s="3">
        <v>29.4399068526006</v>
      </c>
      <c r="AV130" s="3">
        <v>84.172349196757395</v>
      </c>
      <c r="AW130" s="3">
        <v>60.06</v>
      </c>
    </row>
    <row r="131" spans="1:49">
      <c r="A131">
        <v>4</v>
      </c>
      <c r="B131" t="s">
        <v>402</v>
      </c>
      <c r="C131">
        <v>1010705</v>
      </c>
      <c r="D131" t="s">
        <v>511</v>
      </c>
      <c r="E131" s="3">
        <v>13.873242934948401</v>
      </c>
      <c r="F131" s="3">
        <v>11.9221527389131</v>
      </c>
      <c r="G131" s="3">
        <v>-3.4692353181372</v>
      </c>
      <c r="H131" s="3">
        <v>-18.2055072663054</v>
      </c>
      <c r="I131" s="3">
        <v>-25.475876097956</v>
      </c>
      <c r="J131" s="3">
        <v>-25.4710450554199</v>
      </c>
      <c r="K131" s="3">
        <v>-30.497566015663001</v>
      </c>
      <c r="L131" s="3">
        <v>-22.539052534519801</v>
      </c>
      <c r="M131" s="3">
        <v>-28.488736866558501</v>
      </c>
      <c r="N131" s="3">
        <v>-26.281544571259101</v>
      </c>
      <c r="O131" s="3">
        <v>-20.058427083116701</v>
      </c>
      <c r="P131" s="3">
        <v>-11.229046207584499</v>
      </c>
      <c r="Q131" s="3">
        <v>6.987490940482</v>
      </c>
      <c r="R131" s="3">
        <v>2.5654996872338001</v>
      </c>
      <c r="S131" s="3">
        <v>-4.0516319217529997</v>
      </c>
      <c r="T131" s="3">
        <v>-6.0516069820896998</v>
      </c>
      <c r="U131" s="3">
        <v>-6.1330669454848001</v>
      </c>
      <c r="V131" s="3">
        <v>-5.9552709505857999</v>
      </c>
      <c r="W131" s="3">
        <v>20.1288723489725</v>
      </c>
      <c r="X131" s="3">
        <v>32.376958392067799</v>
      </c>
      <c r="Y131" s="3">
        <v>47.433276501591202</v>
      </c>
      <c r="Z131" s="3">
        <v>62.268855558961498</v>
      </c>
      <c r="AA131" s="3">
        <v>58.682354963202798</v>
      </c>
      <c r="AB131" s="3">
        <v>50.283964499059699</v>
      </c>
      <c r="AC131" s="3">
        <v>5.4386489787887999</v>
      </c>
      <c r="AD131" s="3">
        <v>3.5549189081571</v>
      </c>
      <c r="AE131" s="3">
        <v>-3.9632264331978999</v>
      </c>
      <c r="AF131" s="3">
        <v>-2.9701589737003999</v>
      </c>
      <c r="AG131" s="3">
        <v>-2.4159113003899</v>
      </c>
      <c r="AH131" s="3">
        <v>1.9593438096303999</v>
      </c>
      <c r="AI131" s="3">
        <v>2.4995559798971998</v>
      </c>
      <c r="AJ131" s="3">
        <v>-6.6805010744189</v>
      </c>
      <c r="AK131" s="3">
        <v>-24.509461651362098</v>
      </c>
      <c r="AL131" s="3">
        <v>-36.1330116262925</v>
      </c>
      <c r="AM131" s="3">
        <v>-45.218058135127798</v>
      </c>
      <c r="AN131" s="3">
        <v>-44.814767100954803</v>
      </c>
      <c r="AO131" s="3">
        <v>6.6211374446668003</v>
      </c>
      <c r="AP131" s="3">
        <v>18.149612924598198</v>
      </c>
      <c r="AQ131" s="3">
        <v>30.984573103146499</v>
      </c>
      <c r="AR131" s="3">
        <v>58.0554627938685</v>
      </c>
      <c r="AS131" s="3">
        <v>58.660151837262298</v>
      </c>
      <c r="AT131" s="3">
        <v>51.551420411855901</v>
      </c>
      <c r="AU131" s="3">
        <v>43.202268694670202</v>
      </c>
      <c r="AV131" s="3">
        <v>29.293593655752499</v>
      </c>
      <c r="AW131" s="3">
        <v>31.56</v>
      </c>
    </row>
    <row r="132" spans="1:49">
      <c r="A132">
        <v>5</v>
      </c>
      <c r="B132" t="s">
        <v>404</v>
      </c>
      <c r="C132">
        <v>101070501</v>
      </c>
      <c r="D132" t="s">
        <v>512</v>
      </c>
      <c r="E132" s="3">
        <v>19.4274662674216</v>
      </c>
      <c r="F132" s="3">
        <v>17.5641359439946</v>
      </c>
      <c r="G132" s="3">
        <v>-4.3266160401046996</v>
      </c>
      <c r="H132" s="3">
        <v>-25.174350114034102</v>
      </c>
      <c r="I132" s="3">
        <v>-34.997685456302399</v>
      </c>
      <c r="J132" s="3">
        <v>-34.511433119023899</v>
      </c>
      <c r="K132" s="3">
        <v>-41.009011467967397</v>
      </c>
      <c r="L132" s="3">
        <v>-30.958564996216101</v>
      </c>
      <c r="M132" s="3">
        <v>-37.4315560336657</v>
      </c>
      <c r="N132" s="3">
        <v>-33.377564713616401</v>
      </c>
      <c r="O132" s="3">
        <v>-27.7984927546891</v>
      </c>
      <c r="P132" s="3">
        <v>-20.996627099104199</v>
      </c>
      <c r="Q132" s="3">
        <v>6.1299567994439998</v>
      </c>
      <c r="R132" s="3">
        <v>-4.7359694614760999</v>
      </c>
      <c r="S132" s="3">
        <v>-12.026314007386899</v>
      </c>
      <c r="T132" s="3">
        <v>-12.656879654149799</v>
      </c>
      <c r="U132" s="3">
        <v>-10.0469791810613</v>
      </c>
      <c r="V132" s="3">
        <v>-7.9564007713548</v>
      </c>
      <c r="W132" s="3">
        <v>29.650452904305801</v>
      </c>
      <c r="X132" s="3">
        <v>48.7137298520448</v>
      </c>
      <c r="Y132" s="3">
        <v>73.243445412991903</v>
      </c>
      <c r="Z132" s="3">
        <v>97.620869376283395</v>
      </c>
      <c r="AA132" s="3">
        <v>87.865739767355393</v>
      </c>
      <c r="AB132" s="3">
        <v>71.373470504636003</v>
      </c>
      <c r="AC132" s="3">
        <v>7.3242732398466996</v>
      </c>
      <c r="AD132" s="3">
        <v>4.4318671820109001</v>
      </c>
      <c r="AE132" s="3">
        <v>-5.0117311499374999</v>
      </c>
      <c r="AF132" s="3">
        <v>-2.3257728633516002</v>
      </c>
      <c r="AG132" s="3">
        <v>-0.68251268844849999</v>
      </c>
      <c r="AH132" s="3">
        <v>7.4707362373655002</v>
      </c>
      <c r="AI132" s="3">
        <v>8.3569400439817993</v>
      </c>
      <c r="AJ132" s="3">
        <v>-4.9001827974849004</v>
      </c>
      <c r="AK132" s="3">
        <v>-28.982954100011</v>
      </c>
      <c r="AL132" s="3">
        <v>-44.806034116267</v>
      </c>
      <c r="AM132" s="3">
        <v>-56.834552388353302</v>
      </c>
      <c r="AN132" s="3">
        <v>-56.630685138582201</v>
      </c>
      <c r="AO132" s="3">
        <v>10.5264037733552</v>
      </c>
      <c r="AP132" s="3">
        <v>36.686979058328198</v>
      </c>
      <c r="AQ132" s="3">
        <v>61.199999893371903</v>
      </c>
      <c r="AR132" s="3">
        <v>108.9785145607335</v>
      </c>
      <c r="AS132" s="3">
        <v>113.10214070896581</v>
      </c>
      <c r="AT132" s="3">
        <v>104.7280029319523</v>
      </c>
      <c r="AU132" s="3">
        <v>85.275081671010696</v>
      </c>
      <c r="AV132" s="3">
        <v>60.944788129348197</v>
      </c>
      <c r="AW132" s="3">
        <v>59.55</v>
      </c>
    </row>
    <row r="133" spans="1:49">
      <c r="A133">
        <v>5</v>
      </c>
      <c r="B133" t="s">
        <v>404</v>
      </c>
      <c r="C133">
        <v>101070502</v>
      </c>
      <c r="D133" t="s">
        <v>513</v>
      </c>
      <c r="E133" s="3">
        <v>1.8119570504539999</v>
      </c>
      <c r="F133" s="3">
        <v>-3.0504793313834999</v>
      </c>
      <c r="G133" s="3">
        <v>-3.6680796944563001</v>
      </c>
      <c r="H133" s="3">
        <v>-1.0093651470833001</v>
      </c>
      <c r="I133" s="3">
        <v>-1.3619755656987</v>
      </c>
      <c r="J133" s="3">
        <v>-3.8259108891117002</v>
      </c>
      <c r="K133" s="3">
        <v>-7.2545160136306004</v>
      </c>
      <c r="L133" s="3">
        <v>-10.1945526496167</v>
      </c>
      <c r="M133" s="3">
        <v>-15.303363292207701</v>
      </c>
      <c r="N133" s="3">
        <v>-15.424744520957899</v>
      </c>
      <c r="O133" s="3">
        <v>-11.1234509935344</v>
      </c>
      <c r="P133" s="3">
        <v>4.2036553022809997</v>
      </c>
      <c r="Q133" s="3">
        <v>3.5405104494005002</v>
      </c>
      <c r="R133" s="3">
        <v>20.837391927096999</v>
      </c>
      <c r="S133" s="3">
        <v>16.940103541023301</v>
      </c>
      <c r="T133" s="3">
        <v>10.5161641743413</v>
      </c>
      <c r="U133" s="3">
        <v>2.1176976907150999</v>
      </c>
      <c r="V133" s="3">
        <v>6.8752532767985004</v>
      </c>
      <c r="W133" s="3">
        <v>17.9824890012822</v>
      </c>
      <c r="X133" s="3">
        <v>23.9802051898772</v>
      </c>
      <c r="Y133" s="3">
        <v>21.934209591156801</v>
      </c>
      <c r="Z133" s="3">
        <v>20.5992415434912</v>
      </c>
      <c r="AA133" s="3">
        <v>14.183087549147499</v>
      </c>
      <c r="AB133" s="3">
        <v>15.849068177145501</v>
      </c>
      <c r="AC133" s="3">
        <v>3.5731395628775999</v>
      </c>
      <c r="AD133" s="3">
        <v>4.7676266294021996</v>
      </c>
      <c r="AE133" s="3">
        <v>1.3638444253379001</v>
      </c>
      <c r="AF133" s="3">
        <v>-0.80196725097459998</v>
      </c>
      <c r="AG133" s="3">
        <v>-2.1788677496417002</v>
      </c>
      <c r="AH133" s="3">
        <v>-4.8109557569410999</v>
      </c>
      <c r="AI133" s="3">
        <v>-4.3437218972201004</v>
      </c>
      <c r="AJ133" s="3">
        <v>-7.6845640289104997</v>
      </c>
      <c r="AK133" s="3">
        <v>-12.400021309285099</v>
      </c>
      <c r="AL133" s="3">
        <v>-12.999470973642699</v>
      </c>
      <c r="AM133" s="3">
        <v>-18.591503952028798</v>
      </c>
      <c r="AN133" s="3">
        <v>-19.2745934394298</v>
      </c>
      <c r="AO133" s="3">
        <v>3.9908472727944</v>
      </c>
      <c r="AP133" s="3">
        <v>0.75455010153309998</v>
      </c>
      <c r="AQ133" s="3">
        <v>-3.8696482462234001</v>
      </c>
      <c r="AR133" s="3">
        <v>2.0271504555145001</v>
      </c>
      <c r="AS133" s="3">
        <v>-1.2593343268099999</v>
      </c>
      <c r="AT133" s="3">
        <v>-8.1769989992533993</v>
      </c>
      <c r="AU133" s="3">
        <v>-5.5548137116480003</v>
      </c>
      <c r="AV133" s="3">
        <v>-6.2622293231372002</v>
      </c>
      <c r="AW133" s="3">
        <v>-5.78</v>
      </c>
    </row>
    <row r="134" spans="1:49">
      <c r="A134">
        <v>5</v>
      </c>
      <c r="B134" t="s">
        <v>404</v>
      </c>
      <c r="C134">
        <v>101070503</v>
      </c>
      <c r="D134" t="s">
        <v>514</v>
      </c>
      <c r="E134" s="3">
        <v>0.6587541752603</v>
      </c>
      <c r="F134" s="3">
        <v>-0.36218489359889999</v>
      </c>
      <c r="G134" s="3">
        <v>-0.56674330721239996</v>
      </c>
      <c r="H134" s="3">
        <v>-2.4889560711580998</v>
      </c>
      <c r="I134" s="3">
        <v>-4.2604755233322997</v>
      </c>
      <c r="J134" s="3">
        <v>-4.8052065454694004</v>
      </c>
      <c r="K134" s="3">
        <v>-5.6634792752534002</v>
      </c>
      <c r="L134" s="3">
        <v>-2.1429831493900001E-2</v>
      </c>
      <c r="M134" s="3">
        <v>-4.602368321838</v>
      </c>
      <c r="N134" s="3">
        <v>-7.4930819616365003</v>
      </c>
      <c r="O134" s="3">
        <v>1.6522952629798</v>
      </c>
      <c r="P134" s="3">
        <v>14.4285588311994</v>
      </c>
      <c r="Q134" s="3">
        <v>10.2483096810709</v>
      </c>
      <c r="R134" s="3">
        <v>12.176217098433201</v>
      </c>
      <c r="S134" s="3">
        <v>6.0506180220012</v>
      </c>
      <c r="T134" s="3">
        <v>2.6281999303966002</v>
      </c>
      <c r="U134" s="3">
        <v>-0.39279513055050003</v>
      </c>
      <c r="V134" s="3">
        <v>-6.3033064616201999</v>
      </c>
      <c r="W134" s="3">
        <v>-0.66917683786019999</v>
      </c>
      <c r="X134" s="3">
        <v>-1.5105222575599999</v>
      </c>
      <c r="Y134" s="3">
        <v>-1.4415689779565</v>
      </c>
      <c r="Z134" s="3">
        <v>-2.1039422808118999</v>
      </c>
      <c r="AA134" s="3">
        <v>9.3925019800113994</v>
      </c>
      <c r="AB134" s="3">
        <v>15.5325483287337</v>
      </c>
      <c r="AC134" s="3">
        <v>-0.19814544938299999</v>
      </c>
      <c r="AD134" s="3">
        <v>0.13821508615059999</v>
      </c>
      <c r="AE134" s="3">
        <v>-2.4686377853482</v>
      </c>
      <c r="AF134" s="3">
        <v>-5.9689384354773001</v>
      </c>
      <c r="AG134" s="3">
        <v>-8.3437846585438997</v>
      </c>
      <c r="AH134" s="3">
        <v>-14.0124556705905</v>
      </c>
      <c r="AI134" s="3">
        <v>-14.6094829863098</v>
      </c>
      <c r="AJ134" s="3">
        <v>-12.2919635876087</v>
      </c>
      <c r="AK134" s="3">
        <v>-14.0737073567166</v>
      </c>
      <c r="AL134" s="3">
        <v>-15.769206180414299</v>
      </c>
      <c r="AM134" s="3">
        <v>-16.277245087967898</v>
      </c>
      <c r="AN134" s="3">
        <v>-14.7871196055165</v>
      </c>
      <c r="AO134" s="3">
        <v>0.88034298539080003</v>
      </c>
      <c r="AP134" s="3">
        <v>-7.3226609275531001</v>
      </c>
      <c r="AQ134" s="3">
        <v>-8.1805282000742991</v>
      </c>
      <c r="AR134" s="3">
        <v>-8.9330773034636994</v>
      </c>
      <c r="AS134" s="3">
        <v>-12.9504568297791</v>
      </c>
      <c r="AT134" s="3">
        <v>-17.959584199856899</v>
      </c>
      <c r="AU134" s="3">
        <v>-11.250817148384201</v>
      </c>
      <c r="AV134" s="3">
        <v>-12.078220504700299</v>
      </c>
      <c r="AW134" s="3">
        <v>-2.88</v>
      </c>
    </row>
    <row r="135" spans="1:49">
      <c r="A135">
        <v>4</v>
      </c>
      <c r="B135" t="s">
        <v>402</v>
      </c>
      <c r="C135">
        <v>1010706</v>
      </c>
      <c r="D135" t="s">
        <v>515</v>
      </c>
      <c r="E135" s="3">
        <v>1.1355234468012001</v>
      </c>
      <c r="F135" s="3">
        <v>-0.50262632466159995</v>
      </c>
      <c r="G135" s="3">
        <v>-0.1073304484001</v>
      </c>
      <c r="H135" s="3">
        <v>1.6000278359132001</v>
      </c>
      <c r="I135" s="3">
        <v>1.4255185946922</v>
      </c>
      <c r="J135" s="3">
        <v>3.9485598539399001</v>
      </c>
      <c r="K135" s="3">
        <v>3.4642452965152999</v>
      </c>
      <c r="L135" s="3">
        <v>4.2250645400455999</v>
      </c>
      <c r="M135" s="3">
        <v>6.4138884110895997</v>
      </c>
      <c r="N135" s="3">
        <v>6.2190661881276998</v>
      </c>
      <c r="O135" s="3">
        <v>5.7969296170978</v>
      </c>
      <c r="P135" s="3">
        <v>8.4825138954969006</v>
      </c>
      <c r="Q135" s="3">
        <v>1.4650865277488001</v>
      </c>
      <c r="R135" s="3">
        <v>5.7198467821924002</v>
      </c>
      <c r="S135" s="3">
        <v>8.2310267213131993</v>
      </c>
      <c r="T135" s="3">
        <v>10.3763234336024</v>
      </c>
      <c r="U135" s="3">
        <v>11.6520115030736</v>
      </c>
      <c r="V135" s="3">
        <v>15.7659915174844</v>
      </c>
      <c r="W135" s="3">
        <v>18.741795113450699</v>
      </c>
      <c r="X135" s="3">
        <v>18.559823102748801</v>
      </c>
      <c r="Y135" s="3">
        <v>24.620894288323001</v>
      </c>
      <c r="Z135" s="3">
        <v>27.299191671726799</v>
      </c>
      <c r="AA135" s="3">
        <v>28.863456861307</v>
      </c>
      <c r="AB135" s="3">
        <v>29.905013998563899</v>
      </c>
      <c r="AC135" s="3">
        <v>2.2800290611902998</v>
      </c>
      <c r="AD135" s="3">
        <v>5.1281025401202998</v>
      </c>
      <c r="AE135" s="3">
        <v>6.8217946774257996</v>
      </c>
      <c r="AF135" s="3">
        <v>6.6483382049494004</v>
      </c>
      <c r="AG135" s="3">
        <v>4.7409766310852</v>
      </c>
      <c r="AH135" s="3">
        <v>4.5706831934826999</v>
      </c>
      <c r="AI135" s="3">
        <v>4.2525533279832999</v>
      </c>
      <c r="AJ135" s="3">
        <v>4.6967754141154003</v>
      </c>
      <c r="AK135" s="3">
        <v>4.2626009166187</v>
      </c>
      <c r="AL135" s="3">
        <v>1.6135757339836001</v>
      </c>
      <c r="AM135" s="3">
        <v>1.2630333410148999</v>
      </c>
      <c r="AN135" s="3">
        <v>2.0430066437221002</v>
      </c>
      <c r="AO135" s="3">
        <v>-1.3714471923903999</v>
      </c>
      <c r="AP135" s="3">
        <v>-4.0820270222978001</v>
      </c>
      <c r="AQ135" s="3">
        <v>-0.5756116586469</v>
      </c>
      <c r="AR135" s="3">
        <v>-0.39136359295680001</v>
      </c>
      <c r="AS135" s="3">
        <v>-1.7136657582359001</v>
      </c>
      <c r="AT135" s="3">
        <v>-0.8814460249196</v>
      </c>
      <c r="AU135" s="3">
        <v>-3.1574550531845</v>
      </c>
      <c r="AV135" s="3">
        <v>-1.9083798455544001</v>
      </c>
      <c r="AW135" s="3">
        <v>-1.84</v>
      </c>
    </row>
    <row r="136" spans="1:49">
      <c r="A136">
        <v>5</v>
      </c>
      <c r="B136" t="s">
        <v>404</v>
      </c>
      <c r="C136">
        <v>101070601</v>
      </c>
      <c r="D136" t="s">
        <v>516</v>
      </c>
      <c r="E136" s="3">
        <v>1.1355234468012001</v>
      </c>
      <c r="F136" s="3">
        <v>-0.50262632466159995</v>
      </c>
      <c r="G136" s="3">
        <v>-0.1073304484001</v>
      </c>
      <c r="H136" s="3">
        <v>1.6000278359132001</v>
      </c>
      <c r="I136" s="3">
        <v>1.4255185946922</v>
      </c>
      <c r="J136" s="3">
        <v>3.9485598539399001</v>
      </c>
      <c r="K136" s="3">
        <v>3.4642452965152999</v>
      </c>
      <c r="L136" s="3">
        <v>4.2250645400455999</v>
      </c>
      <c r="M136" s="3">
        <v>6.4138884110895997</v>
      </c>
      <c r="N136" s="3">
        <v>6.2190661881276998</v>
      </c>
      <c r="O136" s="3">
        <v>5.7969296170978</v>
      </c>
      <c r="P136" s="3">
        <v>8.4825138954969006</v>
      </c>
      <c r="Q136" s="3">
        <v>1.4650865277488001</v>
      </c>
      <c r="R136" s="3">
        <v>5.7198467821924002</v>
      </c>
      <c r="S136" s="3">
        <v>8.2310267213131993</v>
      </c>
      <c r="T136" s="3">
        <v>10.3763234336024</v>
      </c>
      <c r="U136" s="3">
        <v>11.6520115030736</v>
      </c>
      <c r="V136" s="3">
        <v>15.7659915174844</v>
      </c>
      <c r="W136" s="3">
        <v>18.741795113450699</v>
      </c>
      <c r="X136" s="3">
        <v>18.559823102748801</v>
      </c>
      <c r="Y136" s="3">
        <v>24.620894288323001</v>
      </c>
      <c r="Z136" s="3">
        <v>27.299191671726799</v>
      </c>
      <c r="AA136" s="3">
        <v>28.863456861307</v>
      </c>
      <c r="AB136" s="3">
        <v>29.905013998563899</v>
      </c>
      <c r="AC136" s="3">
        <v>2.2800290611902998</v>
      </c>
      <c r="AD136" s="3">
        <v>5.1281025401202998</v>
      </c>
      <c r="AE136" s="3">
        <v>6.8217946774257996</v>
      </c>
      <c r="AF136" s="3">
        <v>6.6483382049494004</v>
      </c>
      <c r="AG136" s="3">
        <v>4.7409766310852</v>
      </c>
      <c r="AH136" s="3">
        <v>4.5706831934826999</v>
      </c>
      <c r="AI136" s="3">
        <v>4.2525533279832999</v>
      </c>
      <c r="AJ136" s="3">
        <v>4.6967754141154003</v>
      </c>
      <c r="AK136" s="3">
        <v>4.2626009166187</v>
      </c>
      <c r="AL136" s="3">
        <v>1.6135757339836001</v>
      </c>
      <c r="AM136" s="3">
        <v>1.2630333410148999</v>
      </c>
      <c r="AN136" s="3">
        <v>2.0430066437221002</v>
      </c>
      <c r="AO136" s="3">
        <v>-1.3714471923903999</v>
      </c>
      <c r="AP136" s="3">
        <v>-4.0820270222978001</v>
      </c>
      <c r="AQ136" s="3">
        <v>-0.5756116586469</v>
      </c>
      <c r="AR136" s="3">
        <v>-0.39136359295680001</v>
      </c>
      <c r="AS136" s="3">
        <v>-1.7136657582359001</v>
      </c>
      <c r="AT136" s="3">
        <v>-0.8814460249196</v>
      </c>
      <c r="AU136" s="3">
        <v>-3.1574550531845</v>
      </c>
      <c r="AV136" s="3">
        <v>-1.9083798455544001</v>
      </c>
      <c r="AW136" s="3">
        <v>-1.84</v>
      </c>
    </row>
    <row r="137" spans="1:49">
      <c r="A137">
        <v>4</v>
      </c>
      <c r="B137" t="s">
        <v>402</v>
      </c>
      <c r="C137">
        <v>1010707</v>
      </c>
      <c r="D137" t="s">
        <v>517</v>
      </c>
      <c r="E137" s="3">
        <v>0.36986164019489998</v>
      </c>
      <c r="F137" s="3">
        <v>-0.16188762429920001</v>
      </c>
      <c r="G137" s="3">
        <v>-0.13490267779529999</v>
      </c>
      <c r="H137" s="3">
        <v>-0.37768221907650001</v>
      </c>
      <c r="I137" s="3">
        <v>-0.57211851102610001</v>
      </c>
      <c r="J137" s="3">
        <v>1.0736648535404001</v>
      </c>
      <c r="K137" s="3">
        <v>1.7901540839464001</v>
      </c>
      <c r="L137" s="3">
        <v>3.4072749165470002</v>
      </c>
      <c r="M137" s="3">
        <v>4.2884278336354997</v>
      </c>
      <c r="N137" s="3">
        <v>4.2250971883007002</v>
      </c>
      <c r="O137" s="3">
        <v>4.9020001358140002</v>
      </c>
      <c r="P137" s="3">
        <v>6.3034031139898996</v>
      </c>
      <c r="Q137" s="3">
        <v>0.15201568758340001</v>
      </c>
      <c r="R137" s="3">
        <v>1.6203656392568</v>
      </c>
      <c r="S137" s="3">
        <v>1.5481208106783</v>
      </c>
      <c r="T137" s="3">
        <v>3.4183801276676999</v>
      </c>
      <c r="U137" s="3">
        <v>5.3667678995576003</v>
      </c>
      <c r="V137" s="3">
        <v>6.4941141535603997</v>
      </c>
      <c r="W137" s="3">
        <v>7.7908510235749997</v>
      </c>
      <c r="X137" s="3">
        <v>9.0044269156342995</v>
      </c>
      <c r="Y137" s="3">
        <v>10.5139101834769</v>
      </c>
      <c r="Z137" s="3">
        <v>13.069843364752</v>
      </c>
      <c r="AA137" s="3">
        <v>13.476489956998099</v>
      </c>
      <c r="AB137" s="3">
        <v>15.206505272088201</v>
      </c>
      <c r="AC137" s="3">
        <v>-0.81186712269859995</v>
      </c>
      <c r="AD137" s="3">
        <v>-0.5443720624042</v>
      </c>
      <c r="AE137" s="3">
        <v>2.1512836217136999</v>
      </c>
      <c r="AF137" s="3">
        <v>2.6102780978206002</v>
      </c>
      <c r="AG137" s="3">
        <v>2.8928483203934001</v>
      </c>
      <c r="AH137" s="3">
        <v>1.9221432949766999</v>
      </c>
      <c r="AI137" s="3">
        <v>2.5408338244383999</v>
      </c>
      <c r="AJ137" s="3">
        <v>1.8381500736686001</v>
      </c>
      <c r="AK137" s="3">
        <v>0.5939245012405</v>
      </c>
      <c r="AL137" s="3">
        <v>1.6297951506432999</v>
      </c>
      <c r="AM137" s="3">
        <v>2.0450507660795001</v>
      </c>
      <c r="AN137" s="3">
        <v>2.3314328349953</v>
      </c>
      <c r="AO137" s="3">
        <v>-1.6903140689636</v>
      </c>
      <c r="AP137" s="3">
        <v>-1.9538550963334</v>
      </c>
      <c r="AQ137" s="3">
        <v>-2.2071456196853001</v>
      </c>
      <c r="AR137" s="3">
        <v>-9.2218566336099997E-2</v>
      </c>
      <c r="AS137" s="3">
        <v>-0.59160164384140002</v>
      </c>
      <c r="AT137" s="3">
        <v>-2.1180862283859998</v>
      </c>
      <c r="AU137" s="3">
        <v>-1.1057452889531001</v>
      </c>
      <c r="AV137" s="3">
        <v>-2.4703433139737001</v>
      </c>
      <c r="AW137" s="3">
        <v>-2.13</v>
      </c>
    </row>
    <row r="138" spans="1:49">
      <c r="A138">
        <v>5</v>
      </c>
      <c r="B138" t="s">
        <v>404</v>
      </c>
      <c r="C138">
        <v>101070701</v>
      </c>
      <c r="D138" t="s">
        <v>518</v>
      </c>
      <c r="E138" s="3">
        <v>2.327471695456</v>
      </c>
      <c r="F138" s="3">
        <v>0.96761143757050005</v>
      </c>
      <c r="G138" s="3">
        <v>0.93043544500359998</v>
      </c>
      <c r="H138" s="3">
        <v>2.2636252227237001</v>
      </c>
      <c r="I138" s="3">
        <v>2.7014474868968001</v>
      </c>
      <c r="J138" s="3">
        <v>2.9642283674584</v>
      </c>
      <c r="K138" s="3">
        <v>3.2358244620466001</v>
      </c>
      <c r="L138" s="3">
        <v>2.6881876287515998</v>
      </c>
      <c r="M138" s="3">
        <v>4.8357047059728</v>
      </c>
      <c r="N138" s="3">
        <v>5.2306747057707002</v>
      </c>
      <c r="O138" s="3">
        <v>8.0666648271566004</v>
      </c>
      <c r="P138" s="3">
        <v>9.4515206743985996</v>
      </c>
      <c r="Q138" s="3">
        <v>0.23573223259170001</v>
      </c>
      <c r="R138" s="3">
        <v>-0.70871467153589995</v>
      </c>
      <c r="S138" s="3">
        <v>-0.48016237435190001</v>
      </c>
      <c r="T138" s="3">
        <v>2.5682955252805</v>
      </c>
      <c r="U138" s="3">
        <v>9.5276742079401</v>
      </c>
      <c r="V138" s="3">
        <v>9.5959770952172008</v>
      </c>
      <c r="W138" s="3">
        <v>10.6490764719503</v>
      </c>
      <c r="X138" s="3">
        <v>13.697613334033999</v>
      </c>
      <c r="Y138" s="3">
        <v>13.7208664264764</v>
      </c>
      <c r="Z138" s="3">
        <v>14.648352659225401</v>
      </c>
      <c r="AA138" s="3">
        <v>14.8846642330485</v>
      </c>
      <c r="AB138" s="3">
        <v>18.031503847005599</v>
      </c>
      <c r="AC138" s="3">
        <v>2.3290101107021002</v>
      </c>
      <c r="AD138" s="3">
        <v>2.6377125499503</v>
      </c>
      <c r="AE138" s="3">
        <v>3.4828782650097998</v>
      </c>
      <c r="AF138" s="3">
        <v>3.3104821336646002</v>
      </c>
      <c r="AG138" s="3">
        <v>3.3681135028927001</v>
      </c>
      <c r="AH138" s="3">
        <v>1.5120761532605</v>
      </c>
      <c r="AI138" s="3">
        <v>2.6826858411283001</v>
      </c>
      <c r="AJ138" s="3">
        <v>2.488139863557</v>
      </c>
      <c r="AK138" s="3">
        <v>1.8281274926152999</v>
      </c>
      <c r="AL138" s="3">
        <v>2.5425473813782999</v>
      </c>
      <c r="AM138" s="3">
        <v>2.3913123218139001</v>
      </c>
      <c r="AN138" s="3">
        <v>2.7126323966638002</v>
      </c>
      <c r="AO138" s="3">
        <v>-3.5676508607564998</v>
      </c>
      <c r="AP138" s="3">
        <v>-2.1466870025748999</v>
      </c>
      <c r="AQ138" s="3">
        <v>-3.8836994569112</v>
      </c>
      <c r="AR138" s="3">
        <v>-3.3908197352361999</v>
      </c>
      <c r="AS138" s="3">
        <v>-2.9551943720981</v>
      </c>
      <c r="AT138" s="3">
        <v>-7.4685692387516003</v>
      </c>
      <c r="AU138" s="3">
        <v>-7.0202451341494001</v>
      </c>
      <c r="AV138" s="3">
        <v>-8.7945633415511004</v>
      </c>
      <c r="AW138" s="3">
        <v>-8.7200000000000006</v>
      </c>
    </row>
    <row r="139" spans="1:49">
      <c r="A139">
        <v>5</v>
      </c>
      <c r="B139" t="s">
        <v>404</v>
      </c>
      <c r="C139">
        <v>101070702</v>
      </c>
      <c r="D139" t="s">
        <v>519</v>
      </c>
      <c r="E139" s="3">
        <v>-0.47191120940350001</v>
      </c>
      <c r="F139" s="3">
        <v>-0.62604442072190003</v>
      </c>
      <c r="G139" s="3">
        <v>-0.42556357087609997</v>
      </c>
      <c r="H139" s="3">
        <v>-0.78895741909200001</v>
      </c>
      <c r="I139" s="3">
        <v>-1.2318936386648001</v>
      </c>
      <c r="J139" s="3">
        <v>1.0211075274889001</v>
      </c>
      <c r="K139" s="3">
        <v>0.82043619828879999</v>
      </c>
      <c r="L139" s="3">
        <v>2.5127815572964001</v>
      </c>
      <c r="M139" s="3">
        <v>3.6661462625736001</v>
      </c>
      <c r="N139" s="3">
        <v>4.2964082953625997</v>
      </c>
      <c r="O139" s="3">
        <v>4.2942077501735998</v>
      </c>
      <c r="P139" s="3">
        <v>4.7037010021204004</v>
      </c>
      <c r="Q139" s="3">
        <v>0.44828081174220002</v>
      </c>
      <c r="R139" s="3">
        <v>1.1203456858937</v>
      </c>
      <c r="S139" s="3">
        <v>0.50785545114999997</v>
      </c>
      <c r="T139" s="3">
        <v>0.58231360945209998</v>
      </c>
      <c r="U139" s="3">
        <v>1.731199221507</v>
      </c>
      <c r="V139" s="3">
        <v>4.9103176411209999</v>
      </c>
      <c r="W139" s="3">
        <v>7.9764899952543997</v>
      </c>
      <c r="X139" s="3">
        <v>9.6589030986514999</v>
      </c>
      <c r="Y139" s="3">
        <v>11.178303444061401</v>
      </c>
      <c r="Z139" s="3">
        <v>16.648348884325198</v>
      </c>
      <c r="AA139" s="3">
        <v>17.7862384615689</v>
      </c>
      <c r="AB139" s="3">
        <v>18.245763311843401</v>
      </c>
      <c r="AC139" s="3">
        <v>-2.1993856626091999</v>
      </c>
      <c r="AD139" s="3">
        <v>-2.5718491096260001</v>
      </c>
      <c r="AE139" s="3">
        <v>0.81791474078110005</v>
      </c>
      <c r="AF139" s="3">
        <v>1.0898349571064001</v>
      </c>
      <c r="AG139" s="3">
        <v>1.3172574987743</v>
      </c>
      <c r="AH139" s="3">
        <v>1.3458599543689</v>
      </c>
      <c r="AI139" s="3">
        <v>1.6172871952654999</v>
      </c>
      <c r="AJ139" s="3">
        <v>0.2481891278866</v>
      </c>
      <c r="AK139" s="3">
        <v>-2.7046222901866002</v>
      </c>
      <c r="AL139" s="3">
        <v>0.382942299614</v>
      </c>
      <c r="AM139" s="3">
        <v>1.936806381979</v>
      </c>
      <c r="AN139" s="3">
        <v>1.5688665653369001</v>
      </c>
      <c r="AO139" s="3">
        <v>-1.9212763957529</v>
      </c>
      <c r="AP139" s="3">
        <v>-4.3451093765322</v>
      </c>
      <c r="AQ139" s="3">
        <v>-2.1723057432445998</v>
      </c>
      <c r="AR139" s="3">
        <v>0.65291914545240004</v>
      </c>
      <c r="AS139" s="3">
        <v>-2.0796171755646999</v>
      </c>
      <c r="AT139" s="3">
        <v>-1.8041992849780999</v>
      </c>
      <c r="AU139" s="3">
        <v>-0.2002861961821</v>
      </c>
      <c r="AV139" s="3">
        <v>-2.7891533694598998</v>
      </c>
      <c r="AW139" s="3">
        <v>-3.84</v>
      </c>
    </row>
    <row r="140" spans="1:49">
      <c r="A140">
        <v>5</v>
      </c>
      <c r="B140" t="s">
        <v>404</v>
      </c>
      <c r="C140">
        <v>101070703</v>
      </c>
      <c r="D140" t="s">
        <v>520</v>
      </c>
      <c r="E140" s="3">
        <v>-0.28750613437700001</v>
      </c>
      <c r="F140" s="3">
        <v>-0.55638074001500004</v>
      </c>
      <c r="G140" s="3">
        <v>-0.61090906571930004</v>
      </c>
      <c r="H140" s="3">
        <v>-1.7763654012411001</v>
      </c>
      <c r="I140" s="3">
        <v>-2.1996228530289001</v>
      </c>
      <c r="J140" s="3">
        <v>-9.8273389835999994E-2</v>
      </c>
      <c r="K140" s="3">
        <v>1.5505558394304</v>
      </c>
      <c r="L140" s="3">
        <v>4.4989581453970002</v>
      </c>
      <c r="M140" s="3">
        <v>4.3779685395102996</v>
      </c>
      <c r="N140" s="3">
        <v>3.5316366673505</v>
      </c>
      <c r="O140" s="3">
        <v>3.3074237322953999</v>
      </c>
      <c r="P140" s="3">
        <v>5.4200268053386997</v>
      </c>
      <c r="Q140" s="3">
        <v>-0.1114101896071</v>
      </c>
      <c r="R140" s="3">
        <v>3.5176111748590002</v>
      </c>
      <c r="S140" s="3">
        <v>3.6246425853200002</v>
      </c>
      <c r="T140" s="3">
        <v>5.9724136466111002</v>
      </c>
      <c r="U140" s="3">
        <v>5.1544753626536997</v>
      </c>
      <c r="V140" s="3">
        <v>5.5456210310645</v>
      </c>
      <c r="W140" s="3">
        <v>5.7628116916692997</v>
      </c>
      <c r="X140" s="3">
        <v>5.429103638041</v>
      </c>
      <c r="Y140" s="3">
        <v>7.9184584160703997</v>
      </c>
      <c r="Z140" s="3">
        <v>9.5113044062360004</v>
      </c>
      <c r="AA140" s="3">
        <v>9.5180593422618003</v>
      </c>
      <c r="AB140" s="3">
        <v>11.198620809764</v>
      </c>
      <c r="AC140" s="3">
        <v>-1.9904202812691001</v>
      </c>
      <c r="AD140" s="3">
        <v>-1.2745635297618001</v>
      </c>
      <c r="AE140" s="3">
        <v>2.2074833472337998</v>
      </c>
      <c r="AF140" s="3">
        <v>3.2510258464336999</v>
      </c>
      <c r="AG140" s="3">
        <v>3.7332684352544998</v>
      </c>
      <c r="AH140" s="3">
        <v>2.6410535593183999</v>
      </c>
      <c r="AI140" s="3">
        <v>3.1298175273095001</v>
      </c>
      <c r="AJ140" s="3">
        <v>2.5661475918990999</v>
      </c>
      <c r="AK140" s="3">
        <v>2.1847708470346001</v>
      </c>
      <c r="AL140" s="3">
        <v>1.9166468147022999</v>
      </c>
      <c r="AM140" s="3">
        <v>1.8817616168703999</v>
      </c>
      <c r="AN140" s="3">
        <v>2.6316388763446001</v>
      </c>
      <c r="AO140" s="3">
        <v>-0.1956466428152</v>
      </c>
      <c r="AP140" s="3">
        <v>-5.2459425163799998E-2</v>
      </c>
      <c r="AQ140" s="3">
        <v>-1.0503308870985999</v>
      </c>
      <c r="AR140" s="3">
        <v>1.6842971032158001</v>
      </c>
      <c r="AS140" s="3">
        <v>2.1740811147513002</v>
      </c>
      <c r="AT140" s="3">
        <v>1.4240763404654</v>
      </c>
      <c r="AU140" s="3">
        <v>2.3975011586304</v>
      </c>
      <c r="AV140" s="3">
        <v>2.2257315606827999</v>
      </c>
      <c r="AW140" s="3">
        <v>3.77</v>
      </c>
    </row>
    <row r="141" spans="1:49">
      <c r="A141">
        <v>3</v>
      </c>
      <c r="B141" t="s">
        <v>400</v>
      </c>
      <c r="C141">
        <v>10108</v>
      </c>
      <c r="D141" t="s">
        <v>521</v>
      </c>
      <c r="E141" s="3">
        <v>-0.55325494082519999</v>
      </c>
      <c r="F141" s="3">
        <v>-7.2251415368000005E-2</v>
      </c>
      <c r="G141" s="3">
        <v>-1.0789647428078</v>
      </c>
      <c r="H141" s="3">
        <v>-1.4194693946685</v>
      </c>
      <c r="I141" s="3">
        <v>-1.1327848027977001</v>
      </c>
      <c r="J141" s="3">
        <v>-0.90098770062730005</v>
      </c>
      <c r="K141" s="3">
        <v>-0.46749448835169999</v>
      </c>
      <c r="L141" s="3">
        <v>0.26847541397699998</v>
      </c>
      <c r="M141" s="3">
        <v>0.78832898173379995</v>
      </c>
      <c r="N141" s="3">
        <v>0.99376577968510005</v>
      </c>
      <c r="O141" s="3">
        <v>0.77274051695900003</v>
      </c>
      <c r="P141" s="3">
        <v>1.688649162011</v>
      </c>
      <c r="Q141" s="3">
        <v>2.2595436472808998</v>
      </c>
      <c r="R141" s="3">
        <v>5.1586960680658001</v>
      </c>
      <c r="S141" s="3">
        <v>5.8393777128042004</v>
      </c>
      <c r="T141" s="3">
        <v>5.5716218901471004</v>
      </c>
      <c r="U141" s="3">
        <v>7.2106511705734997</v>
      </c>
      <c r="V141" s="3">
        <v>9.6275203788765005</v>
      </c>
      <c r="W141" s="3">
        <v>9.5107338260456995</v>
      </c>
      <c r="X141" s="3">
        <v>9.8367663280710005</v>
      </c>
      <c r="Y141" s="3">
        <v>9.0608066950630004</v>
      </c>
      <c r="Z141" s="3">
        <v>9.9345168445236993</v>
      </c>
      <c r="AA141" s="3">
        <v>9.7267347747245001</v>
      </c>
      <c r="AB141" s="3">
        <v>9.9619178765307002</v>
      </c>
      <c r="AC141" s="3">
        <v>0.56018077863680005</v>
      </c>
      <c r="AD141" s="3">
        <v>1.8987135006056</v>
      </c>
      <c r="AE141" s="3">
        <v>2.2605214404192</v>
      </c>
      <c r="AF141" s="3">
        <v>2.4563103437569</v>
      </c>
      <c r="AG141" s="3">
        <v>2.6116223843980002</v>
      </c>
      <c r="AH141" s="3">
        <v>2.1167212090293002</v>
      </c>
      <c r="AI141" s="3">
        <v>1.9899504633398</v>
      </c>
      <c r="AJ141" s="3">
        <v>2.4133820526724001</v>
      </c>
      <c r="AK141" s="3">
        <v>2.0021732986727998</v>
      </c>
      <c r="AL141" s="3">
        <v>1.2514335442455999</v>
      </c>
      <c r="AM141" s="3">
        <v>1.1527204358898999</v>
      </c>
      <c r="AN141" s="3">
        <v>1.3903404962515</v>
      </c>
      <c r="AO141" s="3">
        <v>0.40814466680830003</v>
      </c>
      <c r="AP141" s="3">
        <v>0.69463570416749998</v>
      </c>
      <c r="AQ141" s="3">
        <v>0.5809209340332</v>
      </c>
      <c r="AR141" s="3">
        <v>0.77904878221999996</v>
      </c>
      <c r="AS141" s="3">
        <v>0.90506461359449997</v>
      </c>
      <c r="AT141" s="3">
        <v>0.42927491022710002</v>
      </c>
      <c r="AU141" s="3">
        <v>-1.009238463807</v>
      </c>
      <c r="AV141" s="3">
        <v>1.4795390893017999</v>
      </c>
      <c r="AW141" s="3">
        <v>1.5</v>
      </c>
    </row>
    <row r="142" spans="1:49">
      <c r="A142">
        <v>4</v>
      </c>
      <c r="B142" t="s">
        <v>402</v>
      </c>
      <c r="C142">
        <v>1010801</v>
      </c>
      <c r="D142" t="s">
        <v>522</v>
      </c>
      <c r="E142" s="3">
        <v>2.1671020332999998E-2</v>
      </c>
      <c r="F142" s="3">
        <v>-9.1144354521400003E-2</v>
      </c>
      <c r="G142" s="3">
        <v>-0.20087859448779999</v>
      </c>
      <c r="H142" s="3">
        <v>-0.25997495582419999</v>
      </c>
      <c r="I142" s="3">
        <v>-0.16690778621909999</v>
      </c>
      <c r="J142" s="3">
        <v>-0.40419976558949999</v>
      </c>
      <c r="K142" s="3">
        <v>-0.14614213521059999</v>
      </c>
      <c r="L142" s="3">
        <v>0.3419041086663</v>
      </c>
      <c r="M142" s="3">
        <v>0.3183603904465</v>
      </c>
      <c r="N142" s="3">
        <v>8.7458126029999993E-3</v>
      </c>
      <c r="O142" s="3">
        <v>-1.2675296585564999</v>
      </c>
      <c r="P142" s="3">
        <v>-0.75112693365979999</v>
      </c>
      <c r="Q142" s="3">
        <v>4.9727727904187002</v>
      </c>
      <c r="R142" s="3">
        <v>6.6699108023592002</v>
      </c>
      <c r="S142" s="3">
        <v>7.2275632634817999</v>
      </c>
      <c r="T142" s="3">
        <v>7.7039226615498002</v>
      </c>
      <c r="U142" s="3">
        <v>8.4709902664541001</v>
      </c>
      <c r="V142" s="3">
        <v>8.4494065026929999</v>
      </c>
      <c r="W142" s="3">
        <v>8.7384802248787992</v>
      </c>
      <c r="X142" s="3">
        <v>9.1557359074861999</v>
      </c>
      <c r="Y142" s="3">
        <v>9.1628253768212993</v>
      </c>
      <c r="Z142" s="3">
        <v>9.2263069190658999</v>
      </c>
      <c r="AA142" s="3">
        <v>8.7800677196779002</v>
      </c>
      <c r="AB142" s="3">
        <v>8.8266774894793993</v>
      </c>
      <c r="AC142" s="3">
        <v>1.0641396046461999</v>
      </c>
      <c r="AD142" s="3">
        <v>4.1108415428734002</v>
      </c>
      <c r="AE142" s="3">
        <v>5.2109171890623003</v>
      </c>
      <c r="AF142" s="3">
        <v>5.0737111368601999</v>
      </c>
      <c r="AG142" s="3">
        <v>4.5021984018027004</v>
      </c>
      <c r="AH142" s="3">
        <v>4.0463819688878004</v>
      </c>
      <c r="AI142" s="3">
        <v>3.9002902670795998</v>
      </c>
      <c r="AJ142" s="3">
        <v>4.0381273750334996</v>
      </c>
      <c r="AK142" s="3">
        <v>3.5878650473363001</v>
      </c>
      <c r="AL142" s="3">
        <v>3.6928057763413</v>
      </c>
      <c r="AM142" s="3">
        <v>3.6354160682024999</v>
      </c>
      <c r="AN142" s="3">
        <v>3.8376701952348999</v>
      </c>
      <c r="AO142" s="3">
        <v>9.5318528091399998E-2</v>
      </c>
      <c r="AP142" s="3">
        <v>-0.28855713556719997</v>
      </c>
      <c r="AQ142" s="3">
        <v>7.6378591245400002E-2</v>
      </c>
      <c r="AR142" s="3">
        <v>0.1449463980388</v>
      </c>
      <c r="AS142" s="3">
        <v>-0.1708546047176</v>
      </c>
      <c r="AT142" s="3">
        <v>-0.50178593131649996</v>
      </c>
      <c r="AU142" s="3">
        <v>-1.0366754089903001</v>
      </c>
      <c r="AV142" s="3">
        <v>-0.65810024544169998</v>
      </c>
      <c r="AW142" s="3">
        <v>-1.44</v>
      </c>
    </row>
    <row r="143" spans="1:49">
      <c r="A143">
        <v>5</v>
      </c>
      <c r="B143" t="s">
        <v>404</v>
      </c>
      <c r="C143">
        <v>101080101</v>
      </c>
      <c r="D143" t="s">
        <v>523</v>
      </c>
      <c r="E143" s="3">
        <v>2.1671020332999998E-2</v>
      </c>
      <c r="F143" s="3">
        <v>-9.1144354521400003E-2</v>
      </c>
      <c r="G143" s="3">
        <v>-0.20087859448779999</v>
      </c>
      <c r="H143" s="3">
        <v>-0.25997495582419999</v>
      </c>
      <c r="I143" s="3">
        <v>-0.16690778621909999</v>
      </c>
      <c r="J143" s="3">
        <v>-0.40419976558949999</v>
      </c>
      <c r="K143" s="3">
        <v>-0.14614213521059999</v>
      </c>
      <c r="L143" s="3">
        <v>0.3419041086663</v>
      </c>
      <c r="M143" s="3">
        <v>0.3183603904465</v>
      </c>
      <c r="N143" s="3">
        <v>8.7458126029999993E-3</v>
      </c>
      <c r="O143" s="3">
        <v>-1.2675296585564999</v>
      </c>
      <c r="P143" s="3">
        <v>-0.75112693365979999</v>
      </c>
      <c r="Q143" s="3">
        <v>4.9727727904187002</v>
      </c>
      <c r="R143" s="3">
        <v>6.6699108023592002</v>
      </c>
      <c r="S143" s="3">
        <v>7.2275632634817999</v>
      </c>
      <c r="T143" s="3">
        <v>7.7039226615498002</v>
      </c>
      <c r="U143" s="3">
        <v>8.4709902664541001</v>
      </c>
      <c r="V143" s="3">
        <v>8.4494065026929999</v>
      </c>
      <c r="W143" s="3">
        <v>8.7384802248787992</v>
      </c>
      <c r="X143" s="3">
        <v>9.1557359074861999</v>
      </c>
      <c r="Y143" s="3">
        <v>9.1628253768212993</v>
      </c>
      <c r="Z143" s="3">
        <v>9.2263069190658999</v>
      </c>
      <c r="AA143" s="3">
        <v>8.7800677196779002</v>
      </c>
      <c r="AB143" s="3">
        <v>8.8266774894793993</v>
      </c>
      <c r="AC143" s="3">
        <v>1.0641396046461999</v>
      </c>
      <c r="AD143" s="3">
        <v>4.1108415428734002</v>
      </c>
      <c r="AE143" s="3">
        <v>5.2109171890623003</v>
      </c>
      <c r="AF143" s="3">
        <v>5.0737111368601999</v>
      </c>
      <c r="AG143" s="3">
        <v>4.5021984018027004</v>
      </c>
      <c r="AH143" s="3">
        <v>4.0463819688878004</v>
      </c>
      <c r="AI143" s="3">
        <v>3.9002902670795998</v>
      </c>
      <c r="AJ143" s="3">
        <v>4.0381273750334996</v>
      </c>
      <c r="AK143" s="3">
        <v>3.5878650473363001</v>
      </c>
      <c r="AL143" s="3">
        <v>3.6928057763413</v>
      </c>
      <c r="AM143" s="3">
        <v>3.6354160682024999</v>
      </c>
      <c r="AN143" s="3">
        <v>3.8376701952348999</v>
      </c>
      <c r="AO143" s="3">
        <v>9.5318528091399998E-2</v>
      </c>
      <c r="AP143" s="3">
        <v>-0.28855713556719997</v>
      </c>
      <c r="AQ143" s="3">
        <v>7.6378591245400002E-2</v>
      </c>
      <c r="AR143" s="3">
        <v>0.1449463980388</v>
      </c>
      <c r="AS143" s="3">
        <v>-0.1708546047176</v>
      </c>
      <c r="AT143" s="3">
        <v>-0.50178593131649996</v>
      </c>
      <c r="AU143" s="3">
        <v>-1.0366754089903001</v>
      </c>
      <c r="AV143" s="3">
        <v>-0.65810024544169998</v>
      </c>
      <c r="AW143" s="3">
        <v>-1.44</v>
      </c>
    </row>
    <row r="144" spans="1:49">
      <c r="A144">
        <v>4</v>
      </c>
      <c r="B144" t="s">
        <v>402</v>
      </c>
      <c r="C144">
        <v>1010802</v>
      </c>
      <c r="D144" t="s">
        <v>524</v>
      </c>
      <c r="E144" s="3">
        <v>-0.25082825026900002</v>
      </c>
      <c r="F144" s="3">
        <v>-3.3910503591299997E-2</v>
      </c>
      <c r="G144" s="3">
        <v>-0.1514180140794</v>
      </c>
      <c r="H144" s="3">
        <v>0.8053184128634</v>
      </c>
      <c r="I144" s="3">
        <v>1.1778850458837</v>
      </c>
      <c r="J144" s="3">
        <v>-1.3799069300724001</v>
      </c>
      <c r="K144" s="3">
        <v>0.77537152147279997</v>
      </c>
      <c r="L144" s="3">
        <v>0.79747325019210002</v>
      </c>
      <c r="M144" s="3">
        <v>0.15456994923879999</v>
      </c>
      <c r="N144" s="3">
        <v>2.0466678979405999</v>
      </c>
      <c r="O144" s="3">
        <v>2.1007853342623002</v>
      </c>
      <c r="P144" s="3">
        <v>2.1093016009594998</v>
      </c>
      <c r="Q144" s="3">
        <v>9.0375816766100001E-2</v>
      </c>
      <c r="R144" s="3">
        <v>1.0923662678449</v>
      </c>
      <c r="S144" s="3">
        <v>2.0907755321035002</v>
      </c>
      <c r="T144" s="3">
        <v>4.4580162426337004</v>
      </c>
      <c r="U144" s="3">
        <v>4.6227626286349999</v>
      </c>
      <c r="V144" s="3">
        <v>6.2532530088623997</v>
      </c>
      <c r="W144" s="3">
        <v>5.5990149139356999</v>
      </c>
      <c r="X144" s="3">
        <v>4.8306954412853997</v>
      </c>
      <c r="Y144" s="3">
        <v>0.1851410603649</v>
      </c>
      <c r="Z144" s="3">
        <v>1.1088049367515</v>
      </c>
      <c r="AA144" s="3">
        <v>0.93445448107789997</v>
      </c>
      <c r="AB144" s="3">
        <v>3.4200624999636999</v>
      </c>
      <c r="AC144" s="3">
        <v>2.8687974224000001E-2</v>
      </c>
      <c r="AD144" s="3">
        <v>0.55873664008750001</v>
      </c>
      <c r="AE144" s="3">
        <v>1.6386942564631</v>
      </c>
      <c r="AF144" s="3">
        <v>4.5758970453331003</v>
      </c>
      <c r="AG144" s="3">
        <v>5.2628862197266999</v>
      </c>
      <c r="AH144" s="3">
        <v>3.5377855315279998</v>
      </c>
      <c r="AI144" s="3">
        <v>2.2967699551398</v>
      </c>
      <c r="AJ144" s="3">
        <v>1.1188753582447999</v>
      </c>
      <c r="AK144" s="3">
        <v>1.7717015429155001</v>
      </c>
      <c r="AL144" s="3">
        <v>1.8215738691956</v>
      </c>
      <c r="AM144" s="3">
        <v>2.5470201384759998</v>
      </c>
      <c r="AN144" s="3">
        <v>3.6924033587699001</v>
      </c>
      <c r="AO144" s="3">
        <v>0.98928969709369996</v>
      </c>
      <c r="AP144" s="3">
        <v>2.7074740230004002</v>
      </c>
      <c r="AQ144" s="3">
        <v>3.9153135547431002</v>
      </c>
      <c r="AR144" s="3">
        <v>2.4808007572049999</v>
      </c>
      <c r="AS144" s="3">
        <v>1.3504418444923001</v>
      </c>
      <c r="AT144" s="3">
        <v>1.0407505199736</v>
      </c>
      <c r="AU144" s="3">
        <v>-0.51115150717710001</v>
      </c>
      <c r="AV144" s="3">
        <v>0.1092186676477</v>
      </c>
      <c r="AW144" s="3">
        <v>0.19</v>
      </c>
    </row>
    <row r="145" spans="1:49">
      <c r="A145">
        <v>5</v>
      </c>
      <c r="B145" t="s">
        <v>404</v>
      </c>
      <c r="C145">
        <v>101080201</v>
      </c>
      <c r="D145" t="s">
        <v>525</v>
      </c>
      <c r="E145" s="3">
        <v>-0.25082825026900002</v>
      </c>
      <c r="F145" s="3">
        <v>-3.3910503591299997E-2</v>
      </c>
      <c r="G145" s="3">
        <v>-0.1514180140794</v>
      </c>
      <c r="H145" s="3">
        <v>0.8053184128634</v>
      </c>
      <c r="I145" s="3">
        <v>1.1778850458837</v>
      </c>
      <c r="J145" s="3">
        <v>-1.3799069300724001</v>
      </c>
      <c r="K145" s="3">
        <v>0.77537152147279997</v>
      </c>
      <c r="L145" s="3">
        <v>0.79747325019210002</v>
      </c>
      <c r="M145" s="3">
        <v>0.15456994923879999</v>
      </c>
      <c r="N145" s="3">
        <v>2.0466678979405999</v>
      </c>
      <c r="O145" s="3">
        <v>2.1007853342623002</v>
      </c>
      <c r="P145" s="3">
        <v>2.1093016009594998</v>
      </c>
      <c r="Q145" s="3">
        <v>9.0375816766100001E-2</v>
      </c>
      <c r="R145" s="3">
        <v>1.0923662678449</v>
      </c>
      <c r="S145" s="3">
        <v>2.0907755321035002</v>
      </c>
      <c r="T145" s="3">
        <v>4.4580162426337004</v>
      </c>
      <c r="U145" s="3">
        <v>4.6227626286349999</v>
      </c>
      <c r="V145" s="3">
        <v>6.2532530088623997</v>
      </c>
      <c r="W145" s="3">
        <v>5.5990149139356999</v>
      </c>
      <c r="X145" s="3">
        <v>4.8306954412853997</v>
      </c>
      <c r="Y145" s="3">
        <v>0.1851410603649</v>
      </c>
      <c r="Z145" s="3">
        <v>1.1088049367515</v>
      </c>
      <c r="AA145" s="3">
        <v>0.93445448107789997</v>
      </c>
      <c r="AB145" s="3">
        <v>3.4200624999636999</v>
      </c>
      <c r="AC145" s="3">
        <v>2.8687974224000001E-2</v>
      </c>
      <c r="AD145" s="3">
        <v>0.55873664008750001</v>
      </c>
      <c r="AE145" s="3">
        <v>1.6386942564631</v>
      </c>
      <c r="AF145" s="3">
        <v>4.5758970453331003</v>
      </c>
      <c r="AG145" s="3">
        <v>5.2628862197266999</v>
      </c>
      <c r="AH145" s="3">
        <v>3.5377855315279998</v>
      </c>
      <c r="AI145" s="3">
        <v>2.2967699551398</v>
      </c>
      <c r="AJ145" s="3">
        <v>1.1188753582447999</v>
      </c>
      <c r="AK145" s="3">
        <v>1.7717015429155001</v>
      </c>
      <c r="AL145" s="3">
        <v>1.8215738691956</v>
      </c>
      <c r="AM145" s="3">
        <v>2.5470201384759998</v>
      </c>
      <c r="AN145" s="3">
        <v>3.6924033587699001</v>
      </c>
      <c r="AO145" s="3">
        <v>0.98928969709369996</v>
      </c>
      <c r="AP145" s="3">
        <v>2.7074740230004002</v>
      </c>
      <c r="AQ145" s="3">
        <v>3.9153135547431002</v>
      </c>
      <c r="AR145" s="3">
        <v>2.4808007572049999</v>
      </c>
      <c r="AS145" s="3">
        <v>1.3504418444923001</v>
      </c>
      <c r="AT145" s="3">
        <v>1.0407505199736</v>
      </c>
      <c r="AU145" s="3">
        <v>-0.51115150717710001</v>
      </c>
      <c r="AV145" s="3">
        <v>0.1092186676477</v>
      </c>
      <c r="AW145" s="3">
        <v>0.19</v>
      </c>
    </row>
    <row r="146" spans="1:49">
      <c r="A146">
        <v>4</v>
      </c>
      <c r="B146" t="s">
        <v>402</v>
      </c>
      <c r="C146">
        <v>1010803</v>
      </c>
      <c r="D146" t="s">
        <v>526</v>
      </c>
      <c r="E146" s="3">
        <v>-1.4341100566017999</v>
      </c>
      <c r="F146" s="3">
        <v>1.521636930773</v>
      </c>
      <c r="G146" s="3">
        <v>-3.8624090395391999</v>
      </c>
      <c r="H146" s="3">
        <v>1.0497463846657</v>
      </c>
      <c r="I146" s="3">
        <v>1.6951398706223</v>
      </c>
      <c r="J146" s="3">
        <v>2.6049031401892</v>
      </c>
      <c r="K146" s="3">
        <v>1.3083901625736001</v>
      </c>
      <c r="L146" s="3">
        <v>0.90955859359129998</v>
      </c>
      <c r="M146" s="3">
        <v>1.8896580515323</v>
      </c>
      <c r="N146" s="3">
        <v>2.0330413163120999</v>
      </c>
      <c r="O146" s="3">
        <v>2.1842338101518002</v>
      </c>
      <c r="P146" s="3">
        <v>6.325873901574</v>
      </c>
      <c r="Q146" s="3">
        <v>1.1317500644528</v>
      </c>
      <c r="R146" s="3">
        <v>3.1953028928849001</v>
      </c>
      <c r="S146" s="3">
        <v>2.3672655559754001</v>
      </c>
      <c r="T146" s="3">
        <v>3.0411885140509001</v>
      </c>
      <c r="U146" s="3">
        <v>5.8426798742516999</v>
      </c>
      <c r="V146" s="3">
        <v>11.6489543454833</v>
      </c>
      <c r="W146" s="3">
        <v>12.9783385106727</v>
      </c>
      <c r="X146" s="3">
        <v>13.2139793628668</v>
      </c>
      <c r="Y146" s="3">
        <v>12.794384024695299</v>
      </c>
      <c r="Z146" s="3">
        <v>14.1758074882757</v>
      </c>
      <c r="AA146" s="3">
        <v>14.302328887270299</v>
      </c>
      <c r="AB146" s="3">
        <v>12.0839433775632</v>
      </c>
      <c r="AC146" s="3">
        <v>0.28888935050280001</v>
      </c>
      <c r="AD146" s="3">
        <v>1.3929607612309001</v>
      </c>
      <c r="AE146" s="3">
        <v>1.9015608027305999</v>
      </c>
      <c r="AF146" s="3">
        <v>2.3246459625361</v>
      </c>
      <c r="AG146" s="3">
        <v>1.3275415368273</v>
      </c>
      <c r="AH146" s="3">
        <v>-1.6670650849109001</v>
      </c>
      <c r="AI146" s="3">
        <v>-2.4024701050053001</v>
      </c>
      <c r="AJ146" s="3">
        <v>0.32143978676290003</v>
      </c>
      <c r="AK146" s="3">
        <v>6.9910178314300006E-2</v>
      </c>
      <c r="AL146" s="3">
        <v>-1.3917336954873001</v>
      </c>
      <c r="AM146" s="3">
        <v>-1.8873832352882001</v>
      </c>
      <c r="AN146" s="3">
        <v>0.32039564250789998</v>
      </c>
      <c r="AO146" s="3">
        <v>-1.7534796326007001</v>
      </c>
      <c r="AP146" s="3">
        <v>-1.4578593478151001</v>
      </c>
      <c r="AQ146" s="3">
        <v>-1.6289548524593001</v>
      </c>
      <c r="AR146" s="3">
        <v>0.73710745234770003</v>
      </c>
      <c r="AS146" s="3">
        <v>-1.2709110647765001</v>
      </c>
      <c r="AT146" s="3">
        <v>-0.1438937826535</v>
      </c>
      <c r="AU146" s="3">
        <v>-4.2221087847270002</v>
      </c>
      <c r="AV146" s="3">
        <v>5.0786022711183998</v>
      </c>
      <c r="AW146" s="3">
        <v>4.32</v>
      </c>
    </row>
    <row r="147" spans="1:49">
      <c r="A147">
        <v>5</v>
      </c>
      <c r="B147" t="s">
        <v>404</v>
      </c>
      <c r="C147">
        <v>101080301</v>
      </c>
      <c r="D147" t="s">
        <v>526</v>
      </c>
      <c r="E147" s="3">
        <v>-1.4341100566017999</v>
      </c>
      <c r="F147" s="3">
        <v>1.521636930773</v>
      </c>
      <c r="G147" s="3">
        <v>-3.8624090395391999</v>
      </c>
      <c r="H147" s="3">
        <v>1.0497463846657</v>
      </c>
      <c r="I147" s="3">
        <v>1.6951398706223</v>
      </c>
      <c r="J147" s="3">
        <v>2.6049031401892</v>
      </c>
      <c r="K147" s="3">
        <v>1.3083901625736001</v>
      </c>
      <c r="L147" s="3">
        <v>0.90955859359129998</v>
      </c>
      <c r="M147" s="3">
        <v>1.8896580515323</v>
      </c>
      <c r="N147" s="3">
        <v>2.0330413163120999</v>
      </c>
      <c r="O147" s="3">
        <v>2.1842338101518002</v>
      </c>
      <c r="P147" s="3">
        <v>6.325873901574</v>
      </c>
      <c r="Q147" s="3">
        <v>1.1317500644528</v>
      </c>
      <c r="R147" s="3">
        <v>3.1953028928849001</v>
      </c>
      <c r="S147" s="3">
        <v>2.3672655559754001</v>
      </c>
      <c r="T147" s="3">
        <v>3.0411885140509001</v>
      </c>
      <c r="U147" s="3">
        <v>5.8426798742516999</v>
      </c>
      <c r="V147" s="3">
        <v>11.6489543454833</v>
      </c>
      <c r="W147" s="3">
        <v>12.9783385106727</v>
      </c>
      <c r="X147" s="3">
        <v>13.2139793628668</v>
      </c>
      <c r="Y147" s="3">
        <v>12.794384024695299</v>
      </c>
      <c r="Z147" s="3">
        <v>14.1758074882757</v>
      </c>
      <c r="AA147" s="3">
        <v>14.302328887270299</v>
      </c>
      <c r="AB147" s="3">
        <v>12.0839433775632</v>
      </c>
      <c r="AC147" s="3">
        <v>0.28888935050280001</v>
      </c>
      <c r="AD147" s="3">
        <v>1.3929607612309001</v>
      </c>
      <c r="AE147" s="3">
        <v>1.9015608027305999</v>
      </c>
      <c r="AF147" s="3">
        <v>2.3246459625361</v>
      </c>
      <c r="AG147" s="3">
        <v>1.3275415368273</v>
      </c>
      <c r="AH147" s="3">
        <v>-1.6670650849109001</v>
      </c>
      <c r="AI147" s="3">
        <v>-2.4024701050053001</v>
      </c>
      <c r="AJ147" s="3">
        <v>0.32143978676290003</v>
      </c>
      <c r="AK147" s="3">
        <v>6.9910178314300006E-2</v>
      </c>
      <c r="AL147" s="3">
        <v>-1.3917336954873001</v>
      </c>
      <c r="AM147" s="3">
        <v>-1.8873832352882001</v>
      </c>
      <c r="AN147" s="3">
        <v>0.32039564250789998</v>
      </c>
      <c r="AO147" s="3">
        <v>-1.7534796326007001</v>
      </c>
      <c r="AP147" s="3">
        <v>-1.4578593478151001</v>
      </c>
      <c r="AQ147" s="3">
        <v>-1.6289548524593001</v>
      </c>
      <c r="AR147" s="3">
        <v>0.73710745234770003</v>
      </c>
      <c r="AS147" s="3">
        <v>-1.2709110647765001</v>
      </c>
      <c r="AT147" s="3">
        <v>-0.1438937826535</v>
      </c>
      <c r="AU147" s="3">
        <v>-4.2221087847270002</v>
      </c>
      <c r="AV147" s="3">
        <v>5.0786022711183998</v>
      </c>
      <c r="AW147" s="3">
        <v>4.32</v>
      </c>
    </row>
    <row r="148" spans="1:49">
      <c r="A148">
        <v>4</v>
      </c>
      <c r="B148" t="s">
        <v>402</v>
      </c>
      <c r="C148">
        <v>1010804</v>
      </c>
      <c r="D148" t="s">
        <v>527</v>
      </c>
      <c r="E148" s="3">
        <v>0.4009365989682</v>
      </c>
      <c r="F148" s="3">
        <v>0.63027898115210002</v>
      </c>
      <c r="G148" s="3">
        <v>0.43281469387049998</v>
      </c>
      <c r="H148" s="3">
        <v>-3.2719444776231001</v>
      </c>
      <c r="I148" s="3">
        <v>-3.1943306327958001</v>
      </c>
      <c r="J148" s="3">
        <v>1.4087495193435999</v>
      </c>
      <c r="K148" s="3">
        <v>3.2950213735526002</v>
      </c>
      <c r="L148" s="3">
        <v>3.1881255944664</v>
      </c>
      <c r="M148" s="3">
        <v>4.2009565431666998</v>
      </c>
      <c r="N148" s="3">
        <v>4.4166155660418003</v>
      </c>
      <c r="O148" s="3">
        <v>5.4936017191630997</v>
      </c>
      <c r="P148" s="3">
        <v>5.3594846781726</v>
      </c>
      <c r="Q148" s="3">
        <v>0.13891507056079999</v>
      </c>
      <c r="R148" s="3">
        <v>2.6797860092574002</v>
      </c>
      <c r="S148" s="3">
        <v>6.8001171112458003</v>
      </c>
      <c r="T148" s="3">
        <v>6.5249452745180001</v>
      </c>
      <c r="U148" s="3">
        <v>7.8198098995578</v>
      </c>
      <c r="V148" s="3">
        <v>11.008193844698299</v>
      </c>
      <c r="W148" s="3">
        <v>10.6959226268332</v>
      </c>
      <c r="X148" s="3">
        <v>10.218815892282899</v>
      </c>
      <c r="Y148" s="3">
        <v>9.9879781447280997</v>
      </c>
      <c r="Z148" s="3">
        <v>11.400990076500801</v>
      </c>
      <c r="AA148" s="3">
        <v>11.2295871807959</v>
      </c>
      <c r="AB148" s="3">
        <v>12.323371758845401</v>
      </c>
      <c r="AC148" s="3">
        <v>-0.29275719746790002</v>
      </c>
      <c r="AD148" s="3">
        <v>-1.5460315027755001</v>
      </c>
      <c r="AE148" s="3">
        <v>-1.7228984298537999</v>
      </c>
      <c r="AF148" s="3">
        <v>-1.3010150731021</v>
      </c>
      <c r="AG148" s="3">
        <v>0.24360357901839999</v>
      </c>
      <c r="AH148" s="3">
        <v>0.98966925989069998</v>
      </c>
      <c r="AI148" s="3">
        <v>1.2171528675361001</v>
      </c>
      <c r="AJ148" s="3">
        <v>1.4816134154711</v>
      </c>
      <c r="AK148" s="3">
        <v>0.66769536068330004</v>
      </c>
      <c r="AL148" s="3">
        <v>-0.4041858606116</v>
      </c>
      <c r="AM148" s="3">
        <v>0.36567938738080003</v>
      </c>
      <c r="AN148" s="3">
        <v>-0.65396763830079996</v>
      </c>
      <c r="AO148" s="3">
        <v>0.74011719603960002</v>
      </c>
      <c r="AP148" s="3">
        <v>1.3758029672083001</v>
      </c>
      <c r="AQ148" s="3">
        <v>1.1305698633343999</v>
      </c>
      <c r="AR148" s="3">
        <v>0.2247225181568</v>
      </c>
      <c r="AS148" s="3">
        <v>0.90845340558010002</v>
      </c>
      <c r="AT148" s="3">
        <v>0.71005730297580005</v>
      </c>
      <c r="AU148" s="3">
        <v>1.1782533482838999</v>
      </c>
      <c r="AV148" s="3">
        <v>1.9948790824450999</v>
      </c>
      <c r="AW148" s="3">
        <v>2.4</v>
      </c>
    </row>
    <row r="149" spans="1:49">
      <c r="A149">
        <v>5</v>
      </c>
      <c r="B149" t="s">
        <v>404</v>
      </c>
      <c r="C149">
        <v>101080401</v>
      </c>
      <c r="D149" t="s">
        <v>527</v>
      </c>
      <c r="E149" s="3">
        <v>0.4009365989682</v>
      </c>
      <c r="F149" s="3">
        <v>0.63027898115210002</v>
      </c>
      <c r="G149" s="3">
        <v>0.43281469387049998</v>
      </c>
      <c r="H149" s="3">
        <v>-3.2719444776231001</v>
      </c>
      <c r="I149" s="3">
        <v>-3.1943306327958001</v>
      </c>
      <c r="J149" s="3">
        <v>1.4087495193435999</v>
      </c>
      <c r="K149" s="3">
        <v>3.2950213735526002</v>
      </c>
      <c r="L149" s="3">
        <v>3.1881255944664</v>
      </c>
      <c r="M149" s="3">
        <v>4.2009565431666998</v>
      </c>
      <c r="N149" s="3">
        <v>4.4166155660418003</v>
      </c>
      <c r="O149" s="3">
        <v>5.4936017191630997</v>
      </c>
      <c r="P149" s="3">
        <v>5.3594846781726</v>
      </c>
      <c r="Q149" s="3">
        <v>0.13891507056079999</v>
      </c>
      <c r="R149" s="3">
        <v>2.6797860092574002</v>
      </c>
      <c r="S149" s="3">
        <v>6.8001171112458003</v>
      </c>
      <c r="T149" s="3">
        <v>6.5249452745180001</v>
      </c>
      <c r="U149" s="3">
        <v>7.8198098995578</v>
      </c>
      <c r="V149" s="3">
        <v>11.008193844698299</v>
      </c>
      <c r="W149" s="3">
        <v>10.6959226268332</v>
      </c>
      <c r="X149" s="3">
        <v>10.218815892282899</v>
      </c>
      <c r="Y149" s="3">
        <v>9.9879781447280997</v>
      </c>
      <c r="Z149" s="3">
        <v>11.400990076500801</v>
      </c>
      <c r="AA149" s="3">
        <v>11.2295871807959</v>
      </c>
      <c r="AB149" s="3">
        <v>12.323371758845401</v>
      </c>
      <c r="AC149" s="3">
        <v>-0.29275719746790002</v>
      </c>
      <c r="AD149" s="3">
        <v>-1.5460315027755001</v>
      </c>
      <c r="AE149" s="3">
        <v>-1.7228984298537999</v>
      </c>
      <c r="AF149" s="3">
        <v>-1.3010150731021</v>
      </c>
      <c r="AG149" s="3">
        <v>0.24360357901839999</v>
      </c>
      <c r="AH149" s="3">
        <v>0.98966925989069998</v>
      </c>
      <c r="AI149" s="3">
        <v>1.2171528675361001</v>
      </c>
      <c r="AJ149" s="3">
        <v>1.4816134154711</v>
      </c>
      <c r="AK149" s="3">
        <v>0.66769536068330004</v>
      </c>
      <c r="AL149" s="3">
        <v>-0.4041858606116</v>
      </c>
      <c r="AM149" s="3">
        <v>0.36567938738080003</v>
      </c>
      <c r="AN149" s="3">
        <v>-0.65396763830079996</v>
      </c>
      <c r="AO149" s="3">
        <v>0.74011719603960002</v>
      </c>
      <c r="AP149" s="3">
        <v>1.3758029672083001</v>
      </c>
      <c r="AQ149" s="3">
        <v>1.1305698633343999</v>
      </c>
      <c r="AR149" s="3">
        <v>0.2247225181568</v>
      </c>
      <c r="AS149" s="3">
        <v>0.90845340558010002</v>
      </c>
      <c r="AT149" s="3">
        <v>0.71005730297580005</v>
      </c>
      <c r="AU149" s="3">
        <v>1.1782533482838999</v>
      </c>
      <c r="AV149" s="3">
        <v>1.9948790824450999</v>
      </c>
      <c r="AW149" s="3">
        <v>2.4</v>
      </c>
    </row>
    <row r="150" spans="1:49">
      <c r="A150">
        <v>4</v>
      </c>
      <c r="B150" t="s">
        <v>402</v>
      </c>
      <c r="C150">
        <v>1010805</v>
      </c>
      <c r="D150" t="s">
        <v>528</v>
      </c>
      <c r="E150" s="3">
        <v>-3.0606840116549998</v>
      </c>
      <c r="F150" s="3">
        <v>-2.7934193046323998</v>
      </c>
      <c r="G150" s="3">
        <v>-3.734843750764</v>
      </c>
      <c r="H150" s="3">
        <v>-5.1828535123983999</v>
      </c>
      <c r="I150" s="3">
        <v>-4.3738503260973003</v>
      </c>
      <c r="J150" s="3">
        <v>-9.5156189404822999</v>
      </c>
      <c r="K150" s="3">
        <v>-9.8959698160517995</v>
      </c>
      <c r="L150" s="3">
        <v>-5.6102596889646001</v>
      </c>
      <c r="M150" s="3">
        <v>-4.2910498841948996</v>
      </c>
      <c r="N150" s="3">
        <v>-3.1855036644111001</v>
      </c>
      <c r="O150" s="3">
        <v>-2.8990823690704999</v>
      </c>
      <c r="P150" s="3">
        <v>-1.9593907870848</v>
      </c>
      <c r="Q150" s="3">
        <v>5.8636733519999999E-4</v>
      </c>
      <c r="R150" s="3">
        <v>8.8409382158874994</v>
      </c>
      <c r="S150" s="3">
        <v>5.3249216920297</v>
      </c>
      <c r="T150" s="3">
        <v>0.71447463456600002</v>
      </c>
      <c r="U150" s="3">
        <v>4.9205584580200004</v>
      </c>
      <c r="V150" s="3">
        <v>9.9133904900287995</v>
      </c>
      <c r="W150" s="3">
        <v>7.5673446429737998</v>
      </c>
      <c r="X150" s="3">
        <v>9.5929622669642995</v>
      </c>
      <c r="Y150" s="3">
        <v>6.7203908630133</v>
      </c>
      <c r="Z150" s="3">
        <v>8.4962508016434999</v>
      </c>
      <c r="AA150" s="3">
        <v>8.5605359156083001</v>
      </c>
      <c r="AB150" s="3">
        <v>9.5899148261494993</v>
      </c>
      <c r="AC150" s="3">
        <v>1.1157599220693999</v>
      </c>
      <c r="AD150" s="3">
        <v>2.6404480064086</v>
      </c>
      <c r="AE150" s="3">
        <v>1.3332228498016001</v>
      </c>
      <c r="AF150" s="3">
        <v>0.78345516915299995</v>
      </c>
      <c r="AG150" s="3">
        <v>1.6661191622631</v>
      </c>
      <c r="AH150" s="3">
        <v>2.0810184670105998</v>
      </c>
      <c r="AI150" s="3">
        <v>2.4864629480358</v>
      </c>
      <c r="AJ150" s="3">
        <v>2.105590315338</v>
      </c>
      <c r="AK150" s="3">
        <v>1.9453289982626001</v>
      </c>
      <c r="AL150" s="3">
        <v>-0.2923982019379</v>
      </c>
      <c r="AM150" s="3">
        <v>-1.9678149592828</v>
      </c>
      <c r="AN150" s="3">
        <v>-1.9034248736596999</v>
      </c>
      <c r="AO150" s="3">
        <v>3.0153014617998002</v>
      </c>
      <c r="AP150" s="3">
        <v>4.1720088790235001</v>
      </c>
      <c r="AQ150" s="3">
        <v>2.3081797498642</v>
      </c>
      <c r="AR150" s="3">
        <v>3.1398511327807999</v>
      </c>
      <c r="AS150" s="3">
        <v>6.594986944305</v>
      </c>
      <c r="AT150" s="3">
        <v>3.2525336378439</v>
      </c>
      <c r="AU150" s="3">
        <v>-1.4723315513677</v>
      </c>
      <c r="AV150" s="3">
        <v>3.7305942765554998</v>
      </c>
      <c r="AW150" s="3">
        <v>6.46</v>
      </c>
    </row>
    <row r="151" spans="1:49">
      <c r="A151">
        <v>5</v>
      </c>
      <c r="B151" t="s">
        <v>404</v>
      </c>
      <c r="C151">
        <v>101080501</v>
      </c>
      <c r="D151" t="s">
        <v>529</v>
      </c>
      <c r="E151" s="3">
        <v>-3.0606840116549998</v>
      </c>
      <c r="F151" s="3">
        <v>-2.7934193046323998</v>
      </c>
      <c r="G151" s="3">
        <v>-3.734843750764</v>
      </c>
      <c r="H151" s="3">
        <v>-5.1828535123983999</v>
      </c>
      <c r="I151" s="3">
        <v>-4.3738503260973003</v>
      </c>
      <c r="J151" s="3">
        <v>-9.5156189404822999</v>
      </c>
      <c r="K151" s="3">
        <v>-9.8959698160517995</v>
      </c>
      <c r="L151" s="3">
        <v>-5.6102596889646001</v>
      </c>
      <c r="M151" s="3">
        <v>-4.2910498841948996</v>
      </c>
      <c r="N151" s="3">
        <v>-3.1855036644111001</v>
      </c>
      <c r="O151" s="3">
        <v>-2.8990823690704999</v>
      </c>
      <c r="P151" s="3">
        <v>-1.9593907870848</v>
      </c>
      <c r="Q151" s="3">
        <v>5.8636733519999999E-4</v>
      </c>
      <c r="R151" s="3">
        <v>8.8409382158874994</v>
      </c>
      <c r="S151" s="3">
        <v>5.3249216920297</v>
      </c>
      <c r="T151" s="3">
        <v>0.71447463456600002</v>
      </c>
      <c r="U151" s="3">
        <v>4.9205584580200004</v>
      </c>
      <c r="V151" s="3">
        <v>9.9133904900287995</v>
      </c>
      <c r="W151" s="3">
        <v>7.5673446429737998</v>
      </c>
      <c r="X151" s="3">
        <v>9.5929622669642995</v>
      </c>
      <c r="Y151" s="3">
        <v>6.7203908630133</v>
      </c>
      <c r="Z151" s="3">
        <v>8.4962508016434999</v>
      </c>
      <c r="AA151" s="3">
        <v>8.5605359156083001</v>
      </c>
      <c r="AB151" s="3">
        <v>9.5899148261494993</v>
      </c>
      <c r="AC151" s="3">
        <v>1.1157599220693999</v>
      </c>
      <c r="AD151" s="3">
        <v>2.6404480064086</v>
      </c>
      <c r="AE151" s="3">
        <v>1.3332228498016001</v>
      </c>
      <c r="AF151" s="3">
        <v>0.78345516915299995</v>
      </c>
      <c r="AG151" s="3">
        <v>1.6661191622631</v>
      </c>
      <c r="AH151" s="3">
        <v>2.0810184670105998</v>
      </c>
      <c r="AI151" s="3">
        <v>2.4864629480358</v>
      </c>
      <c r="AJ151" s="3">
        <v>2.105590315338</v>
      </c>
      <c r="AK151" s="3">
        <v>1.9453289982626001</v>
      </c>
      <c r="AL151" s="3">
        <v>-0.2923982019379</v>
      </c>
      <c r="AM151" s="3">
        <v>-1.9678149592828</v>
      </c>
      <c r="AN151" s="3">
        <v>-1.9034248736596999</v>
      </c>
      <c r="AO151" s="3">
        <v>3.0153014617998002</v>
      </c>
      <c r="AP151" s="3">
        <v>4.1720088790235001</v>
      </c>
      <c r="AQ151" s="3">
        <v>2.3081797498642</v>
      </c>
      <c r="AR151" s="3">
        <v>3.1398511327807999</v>
      </c>
      <c r="AS151" s="3">
        <v>6.594986944305</v>
      </c>
      <c r="AT151" s="3">
        <v>3.2525336378439</v>
      </c>
      <c r="AU151" s="3">
        <v>-1.4723315513677</v>
      </c>
      <c r="AV151" s="3">
        <v>3.7305942765554998</v>
      </c>
      <c r="AW151" s="3">
        <v>6.46</v>
      </c>
    </row>
    <row r="152" spans="1:49">
      <c r="A152">
        <v>3</v>
      </c>
      <c r="B152" t="s">
        <v>400</v>
      </c>
      <c r="C152">
        <v>10109</v>
      </c>
      <c r="D152" t="s">
        <v>530</v>
      </c>
      <c r="E152" s="3">
        <v>-0.4691989915459</v>
      </c>
      <c r="F152" s="3">
        <v>-0.59736888916450004</v>
      </c>
      <c r="G152" s="3">
        <v>-1.5937846379667</v>
      </c>
      <c r="H152" s="3">
        <v>-0.7421174180365</v>
      </c>
      <c r="I152" s="3">
        <v>-1.2003516926460001</v>
      </c>
      <c r="J152" s="3">
        <v>-0.6825697388916</v>
      </c>
      <c r="K152" s="3">
        <v>0.5861684151123</v>
      </c>
      <c r="L152" s="3">
        <v>0.44774053804050001</v>
      </c>
      <c r="M152" s="3">
        <v>1.7499456382256</v>
      </c>
      <c r="N152" s="3">
        <v>1.7798729272458</v>
      </c>
      <c r="O152" s="3">
        <v>2.4731875796643998</v>
      </c>
      <c r="P152" s="3">
        <v>2.7789673182898</v>
      </c>
      <c r="Q152" s="3">
        <v>1.6330876502992999</v>
      </c>
      <c r="R152" s="3">
        <v>3.2087765290884001</v>
      </c>
      <c r="S152" s="3">
        <v>3.6840521950684</v>
      </c>
      <c r="T152" s="3">
        <v>5.3549960919980002</v>
      </c>
      <c r="U152" s="3">
        <v>5.5891682392986004</v>
      </c>
      <c r="V152" s="3">
        <v>6.1258996922493996</v>
      </c>
      <c r="W152" s="3">
        <v>7.4498521807979001</v>
      </c>
      <c r="X152" s="3">
        <v>8.7240067850648</v>
      </c>
      <c r="Y152" s="3">
        <v>9.7935299862066998</v>
      </c>
      <c r="Z152" s="3">
        <v>11.4072487695771</v>
      </c>
      <c r="AA152" s="3">
        <v>13.824553655455899</v>
      </c>
      <c r="AB152" s="3">
        <v>15.039389972230801</v>
      </c>
      <c r="AC152" s="3">
        <v>0.6104387267925</v>
      </c>
      <c r="AD152" s="3">
        <v>1.6800337047303999</v>
      </c>
      <c r="AE152" s="3">
        <v>1.9061091584337</v>
      </c>
      <c r="AF152" s="3">
        <v>2.2758632540057002</v>
      </c>
      <c r="AG152" s="3">
        <v>1.9799986936248</v>
      </c>
      <c r="AH152" s="3">
        <v>2.1529196028980002</v>
      </c>
      <c r="AI152" s="3">
        <v>2.8758802934929002</v>
      </c>
      <c r="AJ152" s="3">
        <v>3.9670917605642999</v>
      </c>
      <c r="AK152" s="3">
        <v>4.2418220863284004</v>
      </c>
      <c r="AL152" s="3">
        <v>4.7097745625240997</v>
      </c>
      <c r="AM152" s="3">
        <v>4.07496610906</v>
      </c>
      <c r="AN152" s="3">
        <v>4.1547615900253998</v>
      </c>
      <c r="AO152" s="3">
        <v>-0.42067749043719999</v>
      </c>
      <c r="AP152" s="3">
        <v>-1.6835887780904999</v>
      </c>
      <c r="AQ152" s="3">
        <v>-0.92994506763039997</v>
      </c>
      <c r="AR152" s="3">
        <v>-1.1690330973070999</v>
      </c>
      <c r="AS152" s="3">
        <v>-1.1273636303101999</v>
      </c>
      <c r="AT152" s="3">
        <v>8.0311985357699997E-2</v>
      </c>
      <c r="AU152" s="3">
        <v>0.50376445485069998</v>
      </c>
      <c r="AV152" s="3">
        <v>1.1154116430331</v>
      </c>
      <c r="AW152" s="3">
        <v>1.69</v>
      </c>
    </row>
    <row r="153" spans="1:49">
      <c r="A153">
        <v>4</v>
      </c>
      <c r="B153" t="s">
        <v>402</v>
      </c>
      <c r="C153">
        <v>1010901</v>
      </c>
      <c r="D153" t="s">
        <v>531</v>
      </c>
      <c r="E153" s="3">
        <v>-0.5936278619166</v>
      </c>
      <c r="F153" s="3">
        <v>-0.49447647855420002</v>
      </c>
      <c r="G153" s="3">
        <v>-1.7805109207205001</v>
      </c>
      <c r="H153" s="3">
        <v>-0.91030890375630003</v>
      </c>
      <c r="I153" s="3">
        <v>-1.2972713524167001</v>
      </c>
      <c r="J153" s="3">
        <v>-1.6571563460003</v>
      </c>
      <c r="K153" s="3">
        <v>-0.95989106392120005</v>
      </c>
      <c r="L153" s="3">
        <v>-2.0412766925927999</v>
      </c>
      <c r="M153" s="3">
        <v>-0.33778973615800001</v>
      </c>
      <c r="N153" s="3">
        <v>0.42663105901670001</v>
      </c>
      <c r="O153" s="3">
        <v>0.13794046337220001</v>
      </c>
      <c r="P153" s="3">
        <v>0.53194864062989999</v>
      </c>
      <c r="Q153" s="3">
        <v>1.8029659024067</v>
      </c>
      <c r="R153" s="3">
        <v>3.7034211489637001</v>
      </c>
      <c r="S153" s="3">
        <v>5.8242518797625999</v>
      </c>
      <c r="T153" s="3">
        <v>5.9297979242496002</v>
      </c>
      <c r="U153" s="3">
        <v>7.0295578280175999</v>
      </c>
      <c r="V153" s="3">
        <v>6.6913573039548</v>
      </c>
      <c r="W153" s="3">
        <v>8.2510342994058998</v>
      </c>
      <c r="X153" s="3">
        <v>9.3912194798142998</v>
      </c>
      <c r="Y153" s="3">
        <v>10.088928656744001</v>
      </c>
      <c r="Z153" s="3">
        <v>10.6004976179367</v>
      </c>
      <c r="AA153" s="3">
        <v>13.512796367899</v>
      </c>
      <c r="AB153" s="3">
        <v>15.702798575813301</v>
      </c>
      <c r="AC153" s="3">
        <v>0.44835394650179999</v>
      </c>
      <c r="AD153" s="3">
        <v>10.7419109791254</v>
      </c>
      <c r="AE153" s="3">
        <v>12.0679965243172</v>
      </c>
      <c r="AF153" s="3">
        <v>12.9520661434851</v>
      </c>
      <c r="AG153" s="3">
        <v>13.2063162402542</v>
      </c>
      <c r="AH153" s="3">
        <v>13.156163064991301</v>
      </c>
      <c r="AI153" s="3">
        <v>13.026792482265099</v>
      </c>
      <c r="AJ153" s="3">
        <v>10.934888165094399</v>
      </c>
      <c r="AK153" s="3">
        <v>9.5475418447507998</v>
      </c>
      <c r="AL153" s="3">
        <v>10.1714596345897</v>
      </c>
      <c r="AM153" s="3">
        <v>10.317005727974299</v>
      </c>
      <c r="AN153" s="3">
        <v>10.598168043758699</v>
      </c>
      <c r="AO153" s="3">
        <v>-0.45481803931460002</v>
      </c>
      <c r="AP153" s="3">
        <v>-2.0388255745324999</v>
      </c>
      <c r="AQ153" s="3">
        <v>-1.3034050518982001</v>
      </c>
      <c r="AR153" s="3">
        <v>-0.9646637430642</v>
      </c>
      <c r="AS153" s="3">
        <v>-0.64137071661400002</v>
      </c>
      <c r="AT153" s="3">
        <v>-0.73304075803650004</v>
      </c>
      <c r="AU153" s="3">
        <v>5.3136873424999998E-3</v>
      </c>
      <c r="AV153" s="3">
        <v>-0.9539314028186</v>
      </c>
      <c r="AW153" s="3">
        <v>-0.75</v>
      </c>
    </row>
    <row r="154" spans="1:49">
      <c r="A154">
        <v>5</v>
      </c>
      <c r="B154" t="s">
        <v>404</v>
      </c>
      <c r="C154">
        <v>101090101</v>
      </c>
      <c r="D154" t="s">
        <v>532</v>
      </c>
      <c r="E154" s="3">
        <v>0.1773663358034</v>
      </c>
      <c r="F154" s="3">
        <v>0.32803593956159999</v>
      </c>
      <c r="G154" s="3">
        <v>-0.29621651687790002</v>
      </c>
      <c r="H154" s="3">
        <v>-0.28433759953510002</v>
      </c>
      <c r="I154" s="3">
        <v>-0.4716465483133</v>
      </c>
      <c r="J154" s="3">
        <v>-1.5519285097062001</v>
      </c>
      <c r="K154" s="3">
        <v>-0.81703838927880001</v>
      </c>
      <c r="L154" s="3">
        <v>0.50532459144899999</v>
      </c>
      <c r="M154" s="3">
        <v>2.2703780192000001E-3</v>
      </c>
      <c r="N154" s="3">
        <v>-0.47144361351649999</v>
      </c>
      <c r="O154" s="3">
        <v>-0.40937309416149997</v>
      </c>
      <c r="P154" s="3">
        <v>0.1066378692554</v>
      </c>
      <c r="Q154" s="3">
        <v>2.3714744074182001</v>
      </c>
      <c r="R154" s="3">
        <v>3.8438873480137001</v>
      </c>
      <c r="S154" s="3">
        <v>5.2001876157554001</v>
      </c>
      <c r="T154" s="3">
        <v>5.5155631079141996</v>
      </c>
      <c r="U154" s="3">
        <v>5.9361133971284001</v>
      </c>
      <c r="V154" s="3">
        <v>6.0110016633415002</v>
      </c>
      <c r="W154" s="3">
        <v>8.7317029907203008</v>
      </c>
      <c r="X154" s="3">
        <v>9.3606657014122003</v>
      </c>
      <c r="Y154" s="3">
        <v>9.8913400754064007</v>
      </c>
      <c r="Z154" s="3">
        <v>10.755327424466801</v>
      </c>
      <c r="AA154" s="3">
        <v>13.9001848006101</v>
      </c>
      <c r="AB154" s="3">
        <v>14.6554348126456</v>
      </c>
      <c r="AC154" s="3">
        <v>0.39231919386210001</v>
      </c>
      <c r="AD154" s="3">
        <v>8.6859017403726995</v>
      </c>
      <c r="AE154" s="3">
        <v>10.5945007976485</v>
      </c>
      <c r="AF154" s="3">
        <v>11.2970308883909</v>
      </c>
      <c r="AG154" s="3">
        <v>11.302780209974101</v>
      </c>
      <c r="AH154" s="3">
        <v>11.5484992478465</v>
      </c>
      <c r="AI154" s="3">
        <v>10.8580924787302</v>
      </c>
      <c r="AJ154" s="3">
        <v>7.7691826960558004</v>
      </c>
      <c r="AK154" s="3">
        <v>5.6193241515515</v>
      </c>
      <c r="AL154" s="3">
        <v>6.2823719487796996</v>
      </c>
      <c r="AM154" s="3">
        <v>6.8041416887338997</v>
      </c>
      <c r="AN154" s="3">
        <v>6.8253267214216002</v>
      </c>
      <c r="AO154" s="3">
        <v>-7.9487371743300006E-2</v>
      </c>
      <c r="AP154" s="3">
        <v>-0.26685344166870001</v>
      </c>
      <c r="AQ154" s="3">
        <v>4.7616918562999998E-3</v>
      </c>
      <c r="AR154" s="3">
        <v>0.2337089120684</v>
      </c>
      <c r="AS154" s="3">
        <v>0.44677939990179999</v>
      </c>
      <c r="AT154" s="3">
        <v>0.34915578693690003</v>
      </c>
      <c r="AU154" s="3">
        <v>1.5323936054659999</v>
      </c>
      <c r="AV154" s="3">
        <v>0.65148371510000003</v>
      </c>
      <c r="AW154" s="3">
        <v>1.27</v>
      </c>
    </row>
    <row r="155" spans="1:49">
      <c r="A155">
        <v>5</v>
      </c>
      <c r="B155" t="s">
        <v>404</v>
      </c>
      <c r="C155">
        <v>101090102</v>
      </c>
      <c r="D155" t="s">
        <v>533</v>
      </c>
      <c r="E155" s="3">
        <v>-1.7882273250026</v>
      </c>
      <c r="F155" s="3">
        <v>-1.7688996791028999</v>
      </c>
      <c r="G155" s="3">
        <v>-4.0803172008916002</v>
      </c>
      <c r="H155" s="3">
        <v>-1.8802059355903999</v>
      </c>
      <c r="I155" s="3">
        <v>-2.5765169688028</v>
      </c>
      <c r="J155" s="3">
        <v>-1.8201992289563</v>
      </c>
      <c r="K155" s="3">
        <v>-1.1812308988158999</v>
      </c>
      <c r="L155" s="3">
        <v>-5.9870502608076004</v>
      </c>
      <c r="M155" s="3">
        <v>-0.86468816290929995</v>
      </c>
      <c r="N155" s="3">
        <v>1.8181324798989</v>
      </c>
      <c r="O155" s="3">
        <v>0.98596303462229995</v>
      </c>
      <c r="P155" s="3">
        <v>1.1909367635382999</v>
      </c>
      <c r="Q155" s="3">
        <v>0.93154207439939996</v>
      </c>
      <c r="R155" s="3">
        <v>3.4881111020554001</v>
      </c>
      <c r="S155" s="3">
        <v>6.7808329424374003</v>
      </c>
      <c r="T155" s="3">
        <v>6.5647472454343001</v>
      </c>
      <c r="U155" s="3">
        <v>8.7056163623737994</v>
      </c>
      <c r="V155" s="3">
        <v>7.7342231740749998</v>
      </c>
      <c r="W155" s="3">
        <v>7.5142534996533996</v>
      </c>
      <c r="X155" s="3">
        <v>9.4380530633060999</v>
      </c>
      <c r="Y155" s="3">
        <v>10.3917972970577</v>
      </c>
      <c r="Z155" s="3">
        <v>10.3631706799812</v>
      </c>
      <c r="AA155" s="3">
        <v>12.918997844247899</v>
      </c>
      <c r="AB155" s="3">
        <v>17.308223528597701</v>
      </c>
      <c r="AC155" s="3">
        <v>0.53230305945419998</v>
      </c>
      <c r="AD155" s="3">
        <v>13.8221450068349</v>
      </c>
      <c r="AE155" s="3">
        <v>14.2755311946006</v>
      </c>
      <c r="AF155" s="3">
        <v>15.431576358571601</v>
      </c>
      <c r="AG155" s="3">
        <v>16.0581207666757</v>
      </c>
      <c r="AH155" s="3">
        <v>15.5647032122578</v>
      </c>
      <c r="AI155" s="3">
        <v>16.275855482990998</v>
      </c>
      <c r="AJ155" s="3">
        <v>15.677626438660599</v>
      </c>
      <c r="AK155" s="3">
        <v>15.432646628707399</v>
      </c>
      <c r="AL155" s="3">
        <v>15.9979413452677</v>
      </c>
      <c r="AM155" s="3">
        <v>15.5798436298843</v>
      </c>
      <c r="AN155" s="3">
        <v>16.250493920105999</v>
      </c>
      <c r="AO155" s="3">
        <v>-0.97153429757459997</v>
      </c>
      <c r="AP155" s="3">
        <v>-4.4782926614056002</v>
      </c>
      <c r="AQ155" s="3">
        <v>-3.1043530783061</v>
      </c>
      <c r="AR155" s="3">
        <v>-2.6144586782022001</v>
      </c>
      <c r="AS155" s="3">
        <v>-2.1394227150543998</v>
      </c>
      <c r="AT155" s="3">
        <v>-2.2228964978802002</v>
      </c>
      <c r="AU155" s="3">
        <v>-2.0970112477942999</v>
      </c>
      <c r="AV155" s="3">
        <v>-3.1641001003370999</v>
      </c>
      <c r="AW155" s="3">
        <v>-3.54</v>
      </c>
    </row>
    <row r="156" spans="1:49">
      <c r="A156">
        <v>4</v>
      </c>
      <c r="B156" t="s">
        <v>402</v>
      </c>
      <c r="C156">
        <v>1010902</v>
      </c>
      <c r="D156" t="s">
        <v>534</v>
      </c>
      <c r="E156" s="3">
        <v>-0.44201772758480001</v>
      </c>
      <c r="F156" s="3">
        <v>-0.76060746681580005</v>
      </c>
      <c r="G156" s="3">
        <v>-1.5498585913845999</v>
      </c>
      <c r="H156" s="3">
        <v>-0.78813220741959999</v>
      </c>
      <c r="I156" s="3">
        <v>-1.4035173199037001</v>
      </c>
      <c r="J156" s="3">
        <v>-0.69336306471950004</v>
      </c>
      <c r="K156" s="3">
        <v>0.4141298283414</v>
      </c>
      <c r="L156" s="3">
        <v>1.0695951177699999E-2</v>
      </c>
      <c r="M156" s="3">
        <v>1.030713760082</v>
      </c>
      <c r="N156" s="3">
        <v>0.88905363668979998</v>
      </c>
      <c r="O156" s="3">
        <v>2.0666579720693998</v>
      </c>
      <c r="P156" s="3">
        <v>2.4354526783324002</v>
      </c>
      <c r="Q156" s="3">
        <v>1.6323316976027</v>
      </c>
      <c r="R156" s="3">
        <v>3.1582229262799002</v>
      </c>
      <c r="S156" s="3">
        <v>3.1326543801600999</v>
      </c>
      <c r="T156" s="3">
        <v>5.1562484067851004</v>
      </c>
      <c r="U156" s="3">
        <v>5.1441740853551998</v>
      </c>
      <c r="V156" s="3">
        <v>5.9155725843370002</v>
      </c>
      <c r="W156" s="3">
        <v>7.1768515899008003</v>
      </c>
      <c r="X156" s="3">
        <v>8.5147961115741992</v>
      </c>
      <c r="Y156" s="3">
        <v>9.6682339161285</v>
      </c>
      <c r="Z156" s="3">
        <v>11.2498591563633</v>
      </c>
      <c r="AA156" s="3">
        <v>13.4172800483959</v>
      </c>
      <c r="AB156" s="3">
        <v>14.400076845226099</v>
      </c>
      <c r="AC156" s="3">
        <v>0.89095024169460002</v>
      </c>
      <c r="AD156" s="3">
        <v>0.14919284548459999</v>
      </c>
      <c r="AE156" s="3">
        <v>1.8943776962E-3</v>
      </c>
      <c r="AF156" s="3">
        <v>9.6935177298299993E-2</v>
      </c>
      <c r="AG156" s="3">
        <v>-0.34814880164009998</v>
      </c>
      <c r="AH156" s="3">
        <v>-0.16578810420160001</v>
      </c>
      <c r="AI156" s="3">
        <v>0.74132438023750002</v>
      </c>
      <c r="AJ156" s="3">
        <v>2.4223936897823002</v>
      </c>
      <c r="AK156" s="3">
        <v>2.7965285451566002</v>
      </c>
      <c r="AL156" s="3">
        <v>3.3231760215605002</v>
      </c>
      <c r="AM156" s="3">
        <v>2.5421911687394001</v>
      </c>
      <c r="AN156" s="3">
        <v>2.7275538593343001</v>
      </c>
      <c r="AO156" s="3">
        <v>-0.50284213632490005</v>
      </c>
      <c r="AP156" s="3">
        <v>-1.7672074466956</v>
      </c>
      <c r="AQ156" s="3">
        <v>-0.98340666916039998</v>
      </c>
      <c r="AR156" s="3">
        <v>-1.278825967665</v>
      </c>
      <c r="AS156" s="3">
        <v>-1.2849079286209</v>
      </c>
      <c r="AT156" s="3">
        <v>1.6480391322699999E-2</v>
      </c>
      <c r="AU156" s="3">
        <v>0.52185741157090004</v>
      </c>
      <c r="AV156" s="3">
        <v>1.2903214846247</v>
      </c>
      <c r="AW156" s="3">
        <v>2.0299999999999998</v>
      </c>
    </row>
    <row r="157" spans="1:49">
      <c r="A157">
        <v>5</v>
      </c>
      <c r="B157" t="s">
        <v>404</v>
      </c>
      <c r="C157">
        <v>101090201</v>
      </c>
      <c r="D157" t="s">
        <v>535</v>
      </c>
      <c r="E157" s="3">
        <v>-0.3134320647162</v>
      </c>
      <c r="F157" s="3">
        <v>-0.87074136108569999</v>
      </c>
      <c r="G157" s="3">
        <v>-3.0953858901818001</v>
      </c>
      <c r="H157" s="3">
        <v>-4.3072064431954997</v>
      </c>
      <c r="I157" s="3">
        <v>-4.6763202885402997</v>
      </c>
      <c r="J157" s="3">
        <v>-2.9585413208540001</v>
      </c>
      <c r="K157" s="3">
        <v>-3.5391154834054999</v>
      </c>
      <c r="L157" s="3">
        <v>-3.4387552610648999</v>
      </c>
      <c r="M157" s="3">
        <v>1.2866060592651001</v>
      </c>
      <c r="N157" s="3">
        <v>1.6866767365126001</v>
      </c>
      <c r="O157" s="3">
        <v>3.0850822822135999</v>
      </c>
      <c r="P157" s="3">
        <v>3.4023796726715001</v>
      </c>
      <c r="Q157" s="3">
        <v>1.3819823387440999</v>
      </c>
      <c r="R157" s="3">
        <v>0.62643121954470005</v>
      </c>
      <c r="S157" s="3">
        <v>1.0852088917199001</v>
      </c>
      <c r="T157" s="3">
        <v>1.1358473321741001</v>
      </c>
      <c r="U157" s="3">
        <v>1.7057745478124999</v>
      </c>
      <c r="V157" s="3">
        <v>6.1175939237821</v>
      </c>
      <c r="W157" s="3">
        <v>10.023570621257001</v>
      </c>
      <c r="X157" s="3">
        <v>11.7025688916261</v>
      </c>
      <c r="Y157" s="3">
        <v>11.9158389793384</v>
      </c>
      <c r="Z157" s="3">
        <v>14.6230242750892</v>
      </c>
      <c r="AA157" s="3">
        <v>11.7286283657039</v>
      </c>
      <c r="AB157" s="3">
        <v>10.1608550219993</v>
      </c>
      <c r="AC157" s="3">
        <v>3.9407049854078</v>
      </c>
      <c r="AD157" s="3">
        <v>8.0202392994531007</v>
      </c>
      <c r="AE157" s="3">
        <v>9.1387208953457009</v>
      </c>
      <c r="AF157" s="3">
        <v>10.5761469695389</v>
      </c>
      <c r="AG157" s="3">
        <v>22.7916236619076</v>
      </c>
      <c r="AH157" s="3">
        <v>25.365873269439799</v>
      </c>
      <c r="AI157" s="3">
        <v>26.516748275884598</v>
      </c>
      <c r="AJ157" s="3">
        <v>26.168923410583702</v>
      </c>
      <c r="AK157" s="3">
        <v>26.864196879986</v>
      </c>
      <c r="AL157" s="3">
        <v>28.217756357414601</v>
      </c>
      <c r="AM157" s="3">
        <v>27.3278387688582</v>
      </c>
      <c r="AN157" s="3">
        <v>27.994930783609501</v>
      </c>
      <c r="AO157" s="3">
        <v>0.96551334558120006</v>
      </c>
      <c r="AP157" s="3">
        <v>0.97614942061209997</v>
      </c>
      <c r="AQ157" s="3">
        <v>1.5496031060761</v>
      </c>
      <c r="AR157" s="3">
        <v>0.94493918453269998</v>
      </c>
      <c r="AS157" s="3">
        <v>0.40639942438490001</v>
      </c>
      <c r="AT157" s="3">
        <v>6.9657694066416997</v>
      </c>
      <c r="AU157" s="3">
        <v>9.0196060683593</v>
      </c>
      <c r="AV157" s="3">
        <v>8.6716037348513009</v>
      </c>
      <c r="AW157" s="3">
        <v>9.35</v>
      </c>
    </row>
    <row r="158" spans="1:49">
      <c r="A158">
        <v>5</v>
      </c>
      <c r="B158" t="s">
        <v>404</v>
      </c>
      <c r="C158">
        <v>101090202</v>
      </c>
      <c r="D158" t="s">
        <v>536</v>
      </c>
      <c r="E158" s="3">
        <v>-3.3078718142279002</v>
      </c>
      <c r="F158" s="3">
        <v>-3.0068871359689999</v>
      </c>
      <c r="G158" s="3">
        <v>-3.8793924836429001</v>
      </c>
      <c r="H158" s="3">
        <v>-4.2562473253138</v>
      </c>
      <c r="I158" s="3">
        <v>-4.5309937128525002</v>
      </c>
      <c r="J158" s="3">
        <v>-2.6182058382765998</v>
      </c>
      <c r="K158" s="3">
        <v>-6.8272771280043001</v>
      </c>
      <c r="L158" s="3">
        <v>-4.8746539561094</v>
      </c>
      <c r="M158" s="3">
        <v>-5.5637623581727</v>
      </c>
      <c r="N158" s="3">
        <v>-4.5189308385554003</v>
      </c>
      <c r="O158" s="3">
        <v>-4.7573082972140002</v>
      </c>
      <c r="P158" s="3">
        <v>-2.2645704923597001</v>
      </c>
      <c r="Q158" s="3">
        <v>1.2201355224337</v>
      </c>
      <c r="R158" s="3">
        <v>1.5080402769903001</v>
      </c>
      <c r="S158" s="3">
        <v>1.4542664487339001</v>
      </c>
      <c r="T158" s="3">
        <v>0.99987620332229998</v>
      </c>
      <c r="U158" s="3">
        <v>2.1922619117508999</v>
      </c>
      <c r="V158" s="3">
        <v>1.5575221519071001</v>
      </c>
      <c r="W158" s="3">
        <v>1.5665719515597001</v>
      </c>
      <c r="X158" s="3">
        <v>1.8134227515918</v>
      </c>
      <c r="Y158" s="3">
        <v>4.6780920237272001</v>
      </c>
      <c r="Z158" s="3">
        <v>10.3738704571374</v>
      </c>
      <c r="AA158" s="3">
        <v>13.967454291260101</v>
      </c>
      <c r="AB158" s="3">
        <v>15.376009616001401</v>
      </c>
      <c r="AC158" s="3">
        <v>1.3663792434455999</v>
      </c>
      <c r="AD158" s="3">
        <v>-3.8555343634985002</v>
      </c>
      <c r="AE158" s="3">
        <v>-5.490409264587</v>
      </c>
      <c r="AF158" s="3">
        <v>-3.8721982627468998</v>
      </c>
      <c r="AG158" s="3">
        <v>-5.1886383697546004</v>
      </c>
      <c r="AH158" s="3">
        <v>-5.9378909455672</v>
      </c>
      <c r="AI158" s="3">
        <v>-6.3595869033888004</v>
      </c>
      <c r="AJ158" s="3">
        <v>-6.1196362339404002</v>
      </c>
      <c r="AK158" s="3">
        <v>-5.1071927676522</v>
      </c>
      <c r="AL158" s="3">
        <v>-4.8351187882645004</v>
      </c>
      <c r="AM158" s="3">
        <v>-5.2072070515854003</v>
      </c>
      <c r="AN158" s="3">
        <v>-3.5256897383982002</v>
      </c>
      <c r="AO158" s="3">
        <v>-2.5706160847447999</v>
      </c>
      <c r="AP158" s="3">
        <v>-3.2878148940805998</v>
      </c>
      <c r="AQ158" s="3">
        <v>-2.1552713329790998</v>
      </c>
      <c r="AR158" s="3">
        <v>-0.80003516405380004</v>
      </c>
      <c r="AS158" s="3">
        <v>-2.4755574120318</v>
      </c>
      <c r="AT158" s="3">
        <v>-3.7908155995285999</v>
      </c>
      <c r="AU158" s="3">
        <v>-3.4063581942096999</v>
      </c>
      <c r="AV158" s="3">
        <v>-1.3351353987050001</v>
      </c>
      <c r="AW158" s="3">
        <v>-1.39</v>
      </c>
    </row>
    <row r="159" spans="1:49">
      <c r="A159">
        <v>5</v>
      </c>
      <c r="B159" t="s">
        <v>404</v>
      </c>
      <c r="C159">
        <v>101090203</v>
      </c>
      <c r="D159" t="s">
        <v>537</v>
      </c>
      <c r="E159" s="3">
        <v>0.48925746311579998</v>
      </c>
      <c r="F159" s="3">
        <v>-0.66736196505159995</v>
      </c>
      <c r="G159" s="3">
        <v>-2.5132804888179998</v>
      </c>
      <c r="H159" s="3">
        <v>-2.4362736565902998</v>
      </c>
      <c r="I159" s="3">
        <v>-3.4376558155944998</v>
      </c>
      <c r="J159" s="3">
        <v>-4.2535938664737998</v>
      </c>
      <c r="K159" s="3">
        <v>-1.1392655028281</v>
      </c>
      <c r="L159" s="3">
        <v>-3.3021587015325999</v>
      </c>
      <c r="M159" s="3">
        <v>-5.3107149613178004</v>
      </c>
      <c r="N159" s="3">
        <v>-7.7563288652546003</v>
      </c>
      <c r="O159" s="3">
        <v>-7.9075841678548997</v>
      </c>
      <c r="P159" s="3">
        <v>-7.5057177279873999</v>
      </c>
      <c r="Q159" s="3">
        <v>1.5616506367417999</v>
      </c>
      <c r="R159" s="3">
        <v>4.8259910649005997</v>
      </c>
      <c r="S159" s="3">
        <v>5.9786447979749999</v>
      </c>
      <c r="T159" s="3">
        <v>7.0111197666102001</v>
      </c>
      <c r="U159" s="3">
        <v>4.3527784063824004</v>
      </c>
      <c r="V159" s="3">
        <v>5.5080734324645997</v>
      </c>
      <c r="W159" s="3">
        <v>2.7943494676394001</v>
      </c>
      <c r="X159" s="3">
        <v>5.3822828658069</v>
      </c>
      <c r="Y159" s="3">
        <v>6.9855734549662003</v>
      </c>
      <c r="Z159" s="3">
        <v>9.5975120758638006</v>
      </c>
      <c r="AA159" s="3">
        <v>11.082732882138</v>
      </c>
      <c r="AB159" s="3">
        <v>11.9247347826433</v>
      </c>
      <c r="AC159" s="3">
        <v>0.22589381576529999</v>
      </c>
      <c r="AD159" s="3">
        <v>-0.19518787850780001</v>
      </c>
      <c r="AE159" s="3">
        <v>1.0002096185547</v>
      </c>
      <c r="AF159" s="3">
        <v>-1.3410555854491999</v>
      </c>
      <c r="AG159" s="3">
        <v>-2.3833458775793002</v>
      </c>
      <c r="AH159" s="3">
        <v>-2.5125577428872998</v>
      </c>
      <c r="AI159" s="3">
        <v>-1.2055608396988999</v>
      </c>
      <c r="AJ159" s="3">
        <v>1.4897897876546</v>
      </c>
      <c r="AK159" s="3">
        <v>1.4609270706422</v>
      </c>
      <c r="AL159" s="3">
        <v>2.7653208527986002</v>
      </c>
      <c r="AM159" s="3">
        <v>2.6031609768717998</v>
      </c>
      <c r="AN159" s="3">
        <v>3.8124517398979001</v>
      </c>
      <c r="AO159" s="3">
        <v>0.89698001550319995</v>
      </c>
      <c r="AP159" s="3">
        <v>0.1782259911181</v>
      </c>
      <c r="AQ159" s="3">
        <v>0.398454735251</v>
      </c>
      <c r="AR159" s="3">
        <v>0.6562739899201</v>
      </c>
      <c r="AS159" s="3">
        <v>3.5371186713727001</v>
      </c>
      <c r="AT159" s="3">
        <v>5.9014435471624997</v>
      </c>
      <c r="AU159" s="3">
        <v>6.5764092034003001</v>
      </c>
      <c r="AV159" s="3">
        <v>7.5372851485358998</v>
      </c>
      <c r="AW159" s="3">
        <v>7.13</v>
      </c>
    </row>
    <row r="160" spans="1:49">
      <c r="A160">
        <v>5</v>
      </c>
      <c r="B160" t="s">
        <v>404</v>
      </c>
      <c r="C160">
        <v>101090204</v>
      </c>
      <c r="D160" t="s">
        <v>538</v>
      </c>
      <c r="E160" s="3">
        <v>-1.4654470361394001</v>
      </c>
      <c r="F160" s="3">
        <v>-1.9073895894481001</v>
      </c>
      <c r="G160" s="3">
        <v>-1.1472047897932001</v>
      </c>
      <c r="H160" s="3">
        <v>-1.1364908469335</v>
      </c>
      <c r="I160" s="3">
        <v>-1.7230915823380999</v>
      </c>
      <c r="J160" s="3">
        <v>-2.062621573211</v>
      </c>
      <c r="K160" s="3">
        <v>-2.4996052086627998</v>
      </c>
      <c r="L160" s="3">
        <v>-2.4671787119121</v>
      </c>
      <c r="M160" s="3">
        <v>-1.7365387314812</v>
      </c>
      <c r="N160" s="3">
        <v>-3.0050097422153002</v>
      </c>
      <c r="O160" s="3">
        <v>-3.4386098606253999</v>
      </c>
      <c r="P160" s="3">
        <v>-3.6339748948551001</v>
      </c>
      <c r="Q160" s="3">
        <v>0.1215779417068</v>
      </c>
      <c r="R160" s="3">
        <v>1.8873862849320999</v>
      </c>
      <c r="S160" s="3">
        <v>2.1929458568486999</v>
      </c>
      <c r="T160" s="3">
        <v>8.8710960621225006</v>
      </c>
      <c r="U160" s="3">
        <v>6.8147881040152001</v>
      </c>
      <c r="V160" s="3">
        <v>8.5944522295148005</v>
      </c>
      <c r="W160" s="3">
        <v>11.0712500255802</v>
      </c>
      <c r="X160" s="3">
        <v>11.5761818936718</v>
      </c>
      <c r="Y160" s="3">
        <v>10.6918983737602</v>
      </c>
      <c r="Z160" s="3">
        <v>9.8272767211994001</v>
      </c>
      <c r="AA160" s="3">
        <v>11.267717520828599</v>
      </c>
      <c r="AB160" s="3">
        <v>13.150794311728401</v>
      </c>
      <c r="AC160" s="3">
        <v>1.6061229143699001</v>
      </c>
      <c r="AD160" s="3">
        <v>-4.3682298489829998</v>
      </c>
      <c r="AE160" s="3">
        <v>-5.2200656887571002</v>
      </c>
      <c r="AF160" s="3">
        <v>-5.9566838153457002</v>
      </c>
      <c r="AG160" s="3">
        <v>-5.6686991875307999</v>
      </c>
      <c r="AH160" s="3">
        <v>-5.9069584583017001</v>
      </c>
      <c r="AI160" s="3">
        <v>-6.8651126013733004</v>
      </c>
      <c r="AJ160" s="3">
        <v>-8.5266402304122</v>
      </c>
      <c r="AK160" s="3">
        <v>-9.8463025489136999</v>
      </c>
      <c r="AL160" s="3">
        <v>-9.4717301790464994</v>
      </c>
      <c r="AM160" s="3">
        <v>-10.0033069949853</v>
      </c>
      <c r="AN160" s="3">
        <v>-10.891940439767501</v>
      </c>
      <c r="AO160" s="3">
        <v>-3.9962405630128002</v>
      </c>
      <c r="AP160" s="3">
        <v>-3.6952968287119998</v>
      </c>
      <c r="AQ160" s="3">
        <v>2.0169056409669999</v>
      </c>
      <c r="AR160" s="3">
        <v>0.55031833480479997</v>
      </c>
      <c r="AS160" s="3">
        <v>-1.131242264665</v>
      </c>
      <c r="AT160" s="3">
        <v>0.78676796882540001</v>
      </c>
      <c r="AU160" s="3">
        <v>2.7268458491924998</v>
      </c>
      <c r="AV160" s="3">
        <v>5.3994258718842003</v>
      </c>
      <c r="AW160" s="3">
        <v>4.26</v>
      </c>
    </row>
    <row r="161" spans="1:49">
      <c r="A161">
        <v>5</v>
      </c>
      <c r="B161" t="s">
        <v>404</v>
      </c>
      <c r="C161">
        <v>101090205</v>
      </c>
      <c r="D161" t="s">
        <v>539</v>
      </c>
      <c r="E161" s="3">
        <v>1.2289711883657</v>
      </c>
      <c r="F161" s="3">
        <v>0.61303227716620001</v>
      </c>
      <c r="G161" s="3">
        <v>-1.591675669899</v>
      </c>
      <c r="H161" s="3">
        <v>-1.3993360926039999</v>
      </c>
      <c r="I161" s="3">
        <v>-2.9213845586356002</v>
      </c>
      <c r="J161" s="3">
        <v>-0.42720135713980001</v>
      </c>
      <c r="K161" s="3">
        <v>-2.1034218413387</v>
      </c>
      <c r="L161" s="3">
        <v>-5.6262943158344996</v>
      </c>
      <c r="M161" s="3">
        <v>-2.9576811303244002</v>
      </c>
      <c r="N161" s="3">
        <v>-1.6845202962323</v>
      </c>
      <c r="O161" s="3">
        <v>1.4927502161807999</v>
      </c>
      <c r="P161" s="3">
        <v>4.2098828316386996</v>
      </c>
      <c r="Q161" s="3">
        <v>1.3696281232187999</v>
      </c>
      <c r="R161" s="3">
        <v>2.2078925412664998</v>
      </c>
      <c r="S161" s="3">
        <v>1.4438139466705</v>
      </c>
      <c r="T161" s="3">
        <v>2.6719121161413999</v>
      </c>
      <c r="U161" s="3">
        <v>4.3108452850462999</v>
      </c>
      <c r="V161" s="3">
        <v>7.2846506286246999</v>
      </c>
      <c r="W161" s="3">
        <v>10.3208880402759</v>
      </c>
      <c r="X161" s="3">
        <v>11.3336316454346</v>
      </c>
      <c r="Y161" s="3">
        <v>11.217496528969599</v>
      </c>
      <c r="Z161" s="3">
        <v>13.9241932512709</v>
      </c>
      <c r="AA161" s="3">
        <v>16.944686421637901</v>
      </c>
      <c r="AB161" s="3">
        <v>17.377328870369201</v>
      </c>
      <c r="AC161" s="3">
        <v>0.20266224698640001</v>
      </c>
      <c r="AD161" s="3">
        <v>-5.7735128125386002</v>
      </c>
      <c r="AE161" s="3">
        <v>-0.80883221688499995</v>
      </c>
      <c r="AF161" s="3">
        <v>-0.6537689963951</v>
      </c>
      <c r="AG161" s="3">
        <v>-2.5863195502524001</v>
      </c>
      <c r="AH161" s="3">
        <v>-2.9648454287614001</v>
      </c>
      <c r="AI161" s="3">
        <v>-3.6548188735159002</v>
      </c>
      <c r="AJ161" s="3">
        <v>-4.2591055373522</v>
      </c>
      <c r="AK161" s="3">
        <v>-3.8113199220846998</v>
      </c>
      <c r="AL161" s="3">
        <v>-4.2889557836531997</v>
      </c>
      <c r="AM161" s="3">
        <v>-5.4395419626065999</v>
      </c>
      <c r="AN161" s="3">
        <v>-4.5407240433401999</v>
      </c>
      <c r="AO161" s="3">
        <v>0.56992472358769997</v>
      </c>
      <c r="AP161" s="3">
        <v>-0.27973889279679998</v>
      </c>
      <c r="AQ161" s="3">
        <v>-0.48454770702979999</v>
      </c>
      <c r="AR161" s="3">
        <v>-2.0296111687721998</v>
      </c>
      <c r="AS161" s="3">
        <v>-2.2928941757713002</v>
      </c>
      <c r="AT161" s="3">
        <v>-1.1288588669074999</v>
      </c>
      <c r="AU161" s="3">
        <v>0.36496073255200001</v>
      </c>
      <c r="AV161" s="3">
        <v>1.9655943592194001</v>
      </c>
      <c r="AW161" s="3">
        <v>1.75</v>
      </c>
    </row>
    <row r="162" spans="1:49">
      <c r="A162">
        <v>5</v>
      </c>
      <c r="B162" t="s">
        <v>404</v>
      </c>
      <c r="C162">
        <v>101090206</v>
      </c>
      <c r="D162" t="s">
        <v>540</v>
      </c>
      <c r="E162" s="3">
        <v>-0.22638936299920001</v>
      </c>
      <c r="F162" s="3">
        <v>7.8182316364500001E-2</v>
      </c>
      <c r="G162" s="3">
        <v>0.41066262985800001</v>
      </c>
      <c r="H162" s="3">
        <v>3.5766843698183002</v>
      </c>
      <c r="I162" s="3">
        <v>3.5986005242071002</v>
      </c>
      <c r="J162" s="3">
        <v>3.9688132778187</v>
      </c>
      <c r="K162" s="3">
        <v>9.5777035751788002</v>
      </c>
      <c r="L162" s="3">
        <v>10.970193781301999</v>
      </c>
      <c r="M162" s="3">
        <v>12.9826182224708</v>
      </c>
      <c r="N162" s="3">
        <v>13.4675413116833</v>
      </c>
      <c r="O162" s="3">
        <v>15.8458063769398</v>
      </c>
      <c r="P162" s="3">
        <v>13.942490924794001</v>
      </c>
      <c r="Q162" s="3">
        <v>2.8801423313066001</v>
      </c>
      <c r="R162" s="3">
        <v>4.7886981054094999</v>
      </c>
      <c r="S162" s="3">
        <v>4.2831486014214999</v>
      </c>
      <c r="T162" s="3">
        <v>6.3383282975129003</v>
      </c>
      <c r="U162" s="3">
        <v>7.2419226278098998</v>
      </c>
      <c r="V162" s="3">
        <v>5.5928930701570003</v>
      </c>
      <c r="W162" s="3">
        <v>7.197788851206</v>
      </c>
      <c r="X162" s="3">
        <v>8.8580615657114006</v>
      </c>
      <c r="Y162" s="3">
        <v>11.1698532595082</v>
      </c>
      <c r="Z162" s="3">
        <v>10.828840116157</v>
      </c>
      <c r="AA162" s="3">
        <v>13.8561607881869</v>
      </c>
      <c r="AB162" s="3">
        <v>15.2078332948377</v>
      </c>
      <c r="AC162" s="3">
        <v>0.41898247257139998</v>
      </c>
      <c r="AD162" s="3">
        <v>6.3524724860179003</v>
      </c>
      <c r="AE162" s="3">
        <v>2.9261740938387999</v>
      </c>
      <c r="AF162" s="3">
        <v>3.8110138903373998</v>
      </c>
      <c r="AG162" s="3">
        <v>1.7206489285533999</v>
      </c>
      <c r="AH162" s="3">
        <v>2.4907707113452999</v>
      </c>
      <c r="AI162" s="3">
        <v>5.6770388321123004</v>
      </c>
      <c r="AJ162" s="3">
        <v>11.0882808000301</v>
      </c>
      <c r="AK162" s="3">
        <v>12.194802542503499</v>
      </c>
      <c r="AL162" s="3">
        <v>12.93477431328</v>
      </c>
      <c r="AM162" s="3">
        <v>11.776722472385799</v>
      </c>
      <c r="AN162" s="3">
        <v>10.794236266577601</v>
      </c>
      <c r="AO162" s="3">
        <v>4.2786205554599999E-2</v>
      </c>
      <c r="AP162" s="3">
        <v>-2.9255222638133001</v>
      </c>
      <c r="AQ162" s="3">
        <v>-3.4833649243154001</v>
      </c>
      <c r="AR162" s="3">
        <v>-3.3888614161919999</v>
      </c>
      <c r="AS162" s="3">
        <v>-3.2680348439784002</v>
      </c>
      <c r="AT162" s="3">
        <v>-3.1387394775420998</v>
      </c>
      <c r="AU162" s="3">
        <v>-4.2364519505531</v>
      </c>
      <c r="AV162" s="3">
        <v>-5.0070763034279002</v>
      </c>
      <c r="AW162" s="3">
        <v>-2.06</v>
      </c>
    </row>
    <row r="163" spans="1:49">
      <c r="A163">
        <v>4</v>
      </c>
      <c r="B163" t="s">
        <v>402</v>
      </c>
      <c r="C163">
        <v>1010903</v>
      </c>
      <c r="D163" t="s">
        <v>541</v>
      </c>
      <c r="E163" s="3">
        <v>-0.46215647708829999</v>
      </c>
      <c r="F163" s="3">
        <v>0.49972759960559998</v>
      </c>
      <c r="G163" s="3">
        <v>-1.6077880455152</v>
      </c>
      <c r="H163" s="3">
        <v>-8.4175706567400005E-2</v>
      </c>
      <c r="I163" s="3">
        <v>0.56289899479549999</v>
      </c>
      <c r="J163" s="3">
        <v>1.1252821570497999</v>
      </c>
      <c r="K163" s="3">
        <v>4.6679237900970003</v>
      </c>
      <c r="L163" s="3">
        <v>8.2732685149135001</v>
      </c>
      <c r="M163" s="3">
        <v>11.076958105338599</v>
      </c>
      <c r="N163" s="3">
        <v>11.152589092880399</v>
      </c>
      <c r="O163" s="3">
        <v>9.7877205535775005</v>
      </c>
      <c r="P163" s="3">
        <v>9.4437482490061999</v>
      </c>
      <c r="Q163" s="3">
        <v>1.3627091428342</v>
      </c>
      <c r="R163" s="3">
        <v>2.7760976683682999</v>
      </c>
      <c r="S163" s="3">
        <v>4.2516029992725004</v>
      </c>
      <c r="T163" s="3">
        <v>5.8789215929146001</v>
      </c>
      <c r="U163" s="3">
        <v>6.5130521416325999</v>
      </c>
      <c r="V163" s="3">
        <v>6.7499214599821</v>
      </c>
      <c r="W163" s="3">
        <v>8.1506250148361996</v>
      </c>
      <c r="X163" s="3">
        <v>9.1745667804111992</v>
      </c>
      <c r="Y163" s="3">
        <v>10.232606175355899</v>
      </c>
      <c r="Z163" s="3">
        <v>13.871838133557899</v>
      </c>
      <c r="AA163" s="3">
        <v>17.317709581573499</v>
      </c>
      <c r="AB163" s="3">
        <v>18.650335230886402</v>
      </c>
      <c r="AC163" s="3">
        <v>-1.1163101773398001</v>
      </c>
      <c r="AD163" s="3">
        <v>-1.8485064731767</v>
      </c>
      <c r="AE163" s="3">
        <v>-0.72462717270020005</v>
      </c>
      <c r="AF163" s="3">
        <v>0.77298363641029999</v>
      </c>
      <c r="AG163" s="3">
        <v>0.66091762077810001</v>
      </c>
      <c r="AH163" s="3">
        <v>1.1204146086241999</v>
      </c>
      <c r="AI163" s="3">
        <v>1.8912497226230001</v>
      </c>
      <c r="AJ163" s="3">
        <v>3.8533209402469</v>
      </c>
      <c r="AK163" s="3">
        <v>6.0577109843230996</v>
      </c>
      <c r="AL163" s="3">
        <v>5.8636048259933</v>
      </c>
      <c r="AM163" s="3">
        <v>5.0264041606714001</v>
      </c>
      <c r="AN163" s="3">
        <v>4.0408007959176002</v>
      </c>
      <c r="AO163" s="3">
        <v>0.21045119994299999</v>
      </c>
      <c r="AP163" s="3">
        <v>-0.50167440337610003</v>
      </c>
      <c r="AQ163" s="3">
        <v>7.2105494514000001E-2</v>
      </c>
      <c r="AR163" s="3">
        <v>-0.74659590513240004</v>
      </c>
      <c r="AS163" s="3">
        <v>-0.845715592563</v>
      </c>
      <c r="AT163" s="3">
        <v>1.8954158464644999</v>
      </c>
      <c r="AU163" s="3">
        <v>1.2166939940327</v>
      </c>
      <c r="AV163" s="3">
        <v>3.3784317519511999</v>
      </c>
      <c r="AW163" s="3">
        <v>3.39</v>
      </c>
    </row>
    <row r="164" spans="1:49">
      <c r="A164">
        <v>5</v>
      </c>
      <c r="B164" t="s">
        <v>404</v>
      </c>
      <c r="C164">
        <v>101090301</v>
      </c>
      <c r="D164" t="s">
        <v>542</v>
      </c>
      <c r="E164" s="3">
        <v>-0.46215647708829999</v>
      </c>
      <c r="F164" s="3">
        <v>0.49972759960559998</v>
      </c>
      <c r="G164" s="3">
        <v>-1.6077880455152</v>
      </c>
      <c r="H164" s="3">
        <v>-8.4175706567400005E-2</v>
      </c>
      <c r="I164" s="3">
        <v>0.56289899479549999</v>
      </c>
      <c r="J164" s="3">
        <v>1.1252821570497999</v>
      </c>
      <c r="K164" s="3">
        <v>4.6679237900970003</v>
      </c>
      <c r="L164" s="3">
        <v>8.2732685149135001</v>
      </c>
      <c r="M164" s="3">
        <v>11.076958105338599</v>
      </c>
      <c r="N164" s="3">
        <v>11.152589092880399</v>
      </c>
      <c r="O164" s="3">
        <v>9.7877205535775005</v>
      </c>
      <c r="P164" s="3">
        <v>9.4437482490061999</v>
      </c>
      <c r="Q164" s="3">
        <v>1.3627091428342</v>
      </c>
      <c r="R164" s="3">
        <v>2.7760976683682999</v>
      </c>
      <c r="S164" s="3">
        <v>4.2516029992725004</v>
      </c>
      <c r="T164" s="3">
        <v>5.8789215929146001</v>
      </c>
      <c r="U164" s="3">
        <v>6.5130521416325999</v>
      </c>
      <c r="V164" s="3">
        <v>6.7499214599821</v>
      </c>
      <c r="W164" s="3">
        <v>8.1506250148361996</v>
      </c>
      <c r="X164" s="3">
        <v>9.1745667804111992</v>
      </c>
      <c r="Y164" s="3">
        <v>10.232606175355899</v>
      </c>
      <c r="Z164" s="3">
        <v>13.871838133557899</v>
      </c>
      <c r="AA164" s="3">
        <v>17.317709581573499</v>
      </c>
      <c r="AB164" s="3">
        <v>18.650335230886402</v>
      </c>
      <c r="AC164" s="3">
        <v>-1.1163101773398001</v>
      </c>
      <c r="AD164" s="3">
        <v>-1.8485064731767</v>
      </c>
      <c r="AE164" s="3">
        <v>-0.72462717270020005</v>
      </c>
      <c r="AF164" s="3">
        <v>0.77298363641029999</v>
      </c>
      <c r="AG164" s="3">
        <v>0.66091762077810001</v>
      </c>
      <c r="AH164" s="3">
        <v>1.1204146086241999</v>
      </c>
      <c r="AI164" s="3">
        <v>1.8912497226230001</v>
      </c>
      <c r="AJ164" s="3">
        <v>3.8533209402469</v>
      </c>
      <c r="AK164" s="3">
        <v>6.0577109843230996</v>
      </c>
      <c r="AL164" s="3">
        <v>5.8636048259933</v>
      </c>
      <c r="AM164" s="3">
        <v>5.0264041606714001</v>
      </c>
      <c r="AN164" s="3">
        <v>4.0408007959176002</v>
      </c>
      <c r="AO164" s="3">
        <v>0.21045119994299999</v>
      </c>
      <c r="AP164" s="3">
        <v>-0.50167440337610003</v>
      </c>
      <c r="AQ164" s="3">
        <v>7.2105494514000001E-2</v>
      </c>
      <c r="AR164" s="3">
        <v>-0.74659590513240004</v>
      </c>
      <c r="AS164" s="3">
        <v>-0.845715592563</v>
      </c>
      <c r="AT164" s="3">
        <v>1.8954158464644999</v>
      </c>
      <c r="AU164" s="3">
        <v>1.2166939940327</v>
      </c>
      <c r="AV164" s="3">
        <v>3.3784317519511999</v>
      </c>
      <c r="AW164" s="3">
        <v>3.39</v>
      </c>
    </row>
    <row r="165" spans="1:49">
      <c r="A165">
        <v>2</v>
      </c>
      <c r="B165" t="s">
        <v>398</v>
      </c>
      <c r="C165">
        <v>102</v>
      </c>
      <c r="D165" t="s">
        <v>543</v>
      </c>
      <c r="E165" s="3">
        <v>-0.30950811797790001</v>
      </c>
      <c r="F165" s="3">
        <v>-0.83327302291060001</v>
      </c>
      <c r="G165" s="3">
        <v>-0.77574187579660003</v>
      </c>
      <c r="H165" s="3">
        <v>-0.45798535953640002</v>
      </c>
      <c r="I165" s="3">
        <v>-0.41668076545069999</v>
      </c>
      <c r="J165" s="3">
        <v>0.4356042860912</v>
      </c>
      <c r="K165" s="3">
        <v>0.68164458506159997</v>
      </c>
      <c r="L165" s="3">
        <v>1.8451452123312999</v>
      </c>
      <c r="M165" s="3">
        <v>2.0198566990288001</v>
      </c>
      <c r="N165" s="3">
        <v>4.462759424233</v>
      </c>
      <c r="O165" s="3">
        <v>6.0511876310534003</v>
      </c>
      <c r="P165" s="3">
        <v>7.4103030336172004</v>
      </c>
      <c r="Q165" s="3">
        <v>2.8778830431658999</v>
      </c>
      <c r="R165" s="3">
        <v>6.6421370314291002</v>
      </c>
      <c r="S165" s="3">
        <v>8.3241864456410006</v>
      </c>
      <c r="T165" s="3">
        <v>11.687356529656901</v>
      </c>
      <c r="U165" s="3">
        <v>14.8616624612613</v>
      </c>
      <c r="V165" s="3">
        <v>16.659663542519901</v>
      </c>
      <c r="W165" s="3">
        <v>17.104530805532502</v>
      </c>
      <c r="X165" s="3">
        <v>18.268882774577499</v>
      </c>
      <c r="Y165" s="3">
        <v>18.415720752536298</v>
      </c>
      <c r="Z165" s="3">
        <v>19.0632990131881</v>
      </c>
      <c r="AA165" s="3">
        <v>19.296428813607701</v>
      </c>
      <c r="AB165" s="3">
        <v>20.0775159618895</v>
      </c>
      <c r="AC165" s="3">
        <v>-1.40067514436E-2</v>
      </c>
      <c r="AD165" s="3">
        <v>-0.36757990443130001</v>
      </c>
      <c r="AE165" s="3">
        <v>0.1239547692952</v>
      </c>
      <c r="AF165" s="3">
        <v>2.0132155338400001E-2</v>
      </c>
      <c r="AG165" s="3">
        <v>-1.6446039883900001E-2</v>
      </c>
      <c r="AH165" s="3">
        <v>0.10447353890079999</v>
      </c>
      <c r="AI165" s="3">
        <v>-0.10944623761860001</v>
      </c>
      <c r="AJ165" s="3">
        <v>-0.60340199511070003</v>
      </c>
      <c r="AK165" s="3">
        <v>-1.6643108800708</v>
      </c>
      <c r="AL165" s="3">
        <v>-0.60347201312069998</v>
      </c>
      <c r="AM165" s="3">
        <v>4.2331659519299999E-2</v>
      </c>
      <c r="AN165" s="3">
        <v>-1.1509930794356</v>
      </c>
      <c r="AO165" s="3">
        <v>1.1163052160878999</v>
      </c>
      <c r="AP165" s="3">
        <v>1.1133598977996</v>
      </c>
      <c r="AQ165" s="3">
        <v>1.2080738377166</v>
      </c>
      <c r="AR165" s="3">
        <v>3.0110030003902999</v>
      </c>
      <c r="AS165" s="3">
        <v>3.2779712536565002</v>
      </c>
      <c r="AT165" s="3">
        <v>2.5352877926106001</v>
      </c>
      <c r="AU165" s="3">
        <v>2.7748266226862999</v>
      </c>
      <c r="AV165" s="3">
        <v>2.8473053228638001</v>
      </c>
      <c r="AW165" s="3">
        <v>3.1</v>
      </c>
    </row>
    <row r="166" spans="1:49">
      <c r="A166">
        <v>3</v>
      </c>
      <c r="B166" t="s">
        <v>400</v>
      </c>
      <c r="C166">
        <v>10201</v>
      </c>
      <c r="D166" t="s">
        <v>544</v>
      </c>
      <c r="E166" s="3">
        <v>-0.34596396864739998</v>
      </c>
      <c r="F166" s="3">
        <v>-0.74584704122209999</v>
      </c>
      <c r="G166" s="3">
        <v>-0.52312572775389998</v>
      </c>
      <c r="H166" s="3">
        <v>0.29158178810309998</v>
      </c>
      <c r="I166" s="3">
        <v>-2.8711899340499999E-2</v>
      </c>
      <c r="J166" s="3">
        <v>0.79251295146739997</v>
      </c>
      <c r="K166" s="3">
        <v>-0.1823388547858</v>
      </c>
      <c r="L166" s="3">
        <v>0.50048249121569999</v>
      </c>
      <c r="M166" s="3">
        <v>0.49352895157400001</v>
      </c>
      <c r="N166" s="3">
        <v>2.9585179614761001</v>
      </c>
      <c r="O166" s="3">
        <v>3.7122258345743</v>
      </c>
      <c r="P166" s="3">
        <v>3.9356645633588001</v>
      </c>
      <c r="Q166" s="3">
        <v>0.98486072967890004</v>
      </c>
      <c r="R166" s="3">
        <v>2.6046088074464002</v>
      </c>
      <c r="S166" s="3">
        <v>3.7463371133144001</v>
      </c>
      <c r="T166" s="3">
        <v>3.6644901256033999</v>
      </c>
      <c r="U166" s="3">
        <v>6.9291200573804996</v>
      </c>
      <c r="V166" s="3">
        <v>8.5245863418740004</v>
      </c>
      <c r="W166" s="3">
        <v>9.3546325132987</v>
      </c>
      <c r="X166" s="3">
        <v>9.0506341567058008</v>
      </c>
      <c r="Y166" s="3">
        <v>9.0611765604524006</v>
      </c>
      <c r="Z166" s="3">
        <v>9.1399154296545007</v>
      </c>
      <c r="AA166" s="3">
        <v>8.7838593269261001</v>
      </c>
      <c r="AB166" s="3">
        <v>9.8656329658094997</v>
      </c>
      <c r="AC166" s="3">
        <v>0.22522940857349999</v>
      </c>
      <c r="AD166" s="3">
        <v>0.58960838751660005</v>
      </c>
      <c r="AE166" s="3">
        <v>1.0135347032308999</v>
      </c>
      <c r="AF166" s="3">
        <v>1.1267536877501001</v>
      </c>
      <c r="AG166" s="3">
        <v>1.4486408333269001</v>
      </c>
      <c r="AH166" s="3">
        <v>2.2880829822302</v>
      </c>
      <c r="AI166" s="3">
        <v>2.2740760217178</v>
      </c>
      <c r="AJ166" s="3">
        <v>2.3896619773948</v>
      </c>
      <c r="AK166" s="3">
        <v>1.0840431340465</v>
      </c>
      <c r="AL166" s="3">
        <v>2.0863304915121001</v>
      </c>
      <c r="AM166" s="3">
        <v>2.7522279342388001</v>
      </c>
      <c r="AN166" s="3">
        <v>4.6353702741036003</v>
      </c>
      <c r="AO166" s="3">
        <v>0.80701949574779996</v>
      </c>
      <c r="AP166" s="3">
        <v>-0.20679216226989999</v>
      </c>
      <c r="AQ166" s="3">
        <v>0.28750294730859999</v>
      </c>
      <c r="AR166" s="3">
        <v>2.6169700525627002</v>
      </c>
      <c r="AS166" s="3">
        <v>3.3460944594123001</v>
      </c>
      <c r="AT166" s="3">
        <v>2.1843104918876</v>
      </c>
      <c r="AU166" s="3">
        <v>2.4549806439341002</v>
      </c>
      <c r="AV166" s="3">
        <v>3.585195114292</v>
      </c>
      <c r="AW166" s="3">
        <v>4.03</v>
      </c>
    </row>
    <row r="167" spans="1:49">
      <c r="A167">
        <v>4</v>
      </c>
      <c r="B167" t="s">
        <v>402</v>
      </c>
      <c r="C167">
        <v>1020101</v>
      </c>
      <c r="D167" t="s">
        <v>544</v>
      </c>
      <c r="E167" s="3">
        <v>-0.34596396864739998</v>
      </c>
      <c r="F167" s="3">
        <v>-0.74584704122209999</v>
      </c>
      <c r="G167" s="3">
        <v>-0.52312572775389998</v>
      </c>
      <c r="H167" s="3">
        <v>0.29158178810309998</v>
      </c>
      <c r="I167" s="3">
        <v>-2.8711899340499999E-2</v>
      </c>
      <c r="J167" s="3">
        <v>0.79251295146739997</v>
      </c>
      <c r="K167" s="3">
        <v>-0.1823388547858</v>
      </c>
      <c r="L167" s="3">
        <v>0.50048249121569999</v>
      </c>
      <c r="M167" s="3">
        <v>0.49352895157400001</v>
      </c>
      <c r="N167" s="3">
        <v>2.9585179614761001</v>
      </c>
      <c r="O167" s="3">
        <v>3.7122258345743</v>
      </c>
      <c r="P167" s="3">
        <v>3.9356645633588001</v>
      </c>
      <c r="Q167" s="3">
        <v>0.98486072967890004</v>
      </c>
      <c r="R167" s="3">
        <v>2.6046088074464002</v>
      </c>
      <c r="S167" s="3">
        <v>3.7463371133144001</v>
      </c>
      <c r="T167" s="3">
        <v>3.6644901256033999</v>
      </c>
      <c r="U167" s="3">
        <v>6.9291200573804996</v>
      </c>
      <c r="V167" s="3">
        <v>8.5245863418740004</v>
      </c>
      <c r="W167" s="3">
        <v>9.3546325132987</v>
      </c>
      <c r="X167" s="3">
        <v>9.0506341567058008</v>
      </c>
      <c r="Y167" s="3">
        <v>9.0611765604524006</v>
      </c>
      <c r="Z167" s="3">
        <v>9.1399154296545007</v>
      </c>
      <c r="AA167" s="3">
        <v>8.7838593269261001</v>
      </c>
      <c r="AB167" s="3">
        <v>9.8656329658094997</v>
      </c>
      <c r="AC167" s="3">
        <v>0.22522940857349999</v>
      </c>
      <c r="AD167" s="3">
        <v>0.58960838751660005</v>
      </c>
      <c r="AE167" s="3">
        <v>1.0135347032308999</v>
      </c>
      <c r="AF167" s="3">
        <v>1.1267536877501001</v>
      </c>
      <c r="AG167" s="3">
        <v>1.4486408333269001</v>
      </c>
      <c r="AH167" s="3">
        <v>2.2880829822302</v>
      </c>
      <c r="AI167" s="3">
        <v>2.2740760217178</v>
      </c>
      <c r="AJ167" s="3">
        <v>2.3896619773948</v>
      </c>
      <c r="AK167" s="3">
        <v>1.0840431340465</v>
      </c>
      <c r="AL167" s="3">
        <v>2.0863304915121001</v>
      </c>
      <c r="AM167" s="3">
        <v>2.7522279342388001</v>
      </c>
      <c r="AN167" s="3">
        <v>4.6353702741036003</v>
      </c>
      <c r="AO167" s="3">
        <v>0.80701949574779996</v>
      </c>
      <c r="AP167" s="3">
        <v>-0.20679216226989999</v>
      </c>
      <c r="AQ167" s="3">
        <v>0.28750294730859999</v>
      </c>
      <c r="AR167" s="3">
        <v>2.6169700525627002</v>
      </c>
      <c r="AS167" s="3">
        <v>3.3460944594123001</v>
      </c>
      <c r="AT167" s="3">
        <v>2.1843104918876</v>
      </c>
      <c r="AU167" s="3">
        <v>2.4549806439341002</v>
      </c>
      <c r="AV167" s="3">
        <v>3.585195114292</v>
      </c>
      <c r="AW167" s="3">
        <v>4.03</v>
      </c>
    </row>
    <row r="168" spans="1:49">
      <c r="A168">
        <v>5</v>
      </c>
      <c r="B168" t="s">
        <v>404</v>
      </c>
      <c r="C168">
        <v>102010101</v>
      </c>
      <c r="D168" t="s">
        <v>545</v>
      </c>
      <c r="E168" s="3">
        <v>-0.78382936215410004</v>
      </c>
      <c r="F168" s="3">
        <v>-1.3339575577674001</v>
      </c>
      <c r="G168" s="3">
        <v>-1.3195139346561999</v>
      </c>
      <c r="H168" s="3">
        <v>-0.54402579028489995</v>
      </c>
      <c r="I168" s="3">
        <v>-1.0848762027126</v>
      </c>
      <c r="J168" s="3">
        <v>-2.2230034049300001E-2</v>
      </c>
      <c r="K168" s="3">
        <v>-1.3939443761518999</v>
      </c>
      <c r="L168" s="3">
        <v>0.21892433257640001</v>
      </c>
      <c r="M168" s="3">
        <v>6.9148785169900001E-2</v>
      </c>
      <c r="N168" s="3">
        <v>2.5484011456581999</v>
      </c>
      <c r="O168" s="3">
        <v>3.5874014950611999</v>
      </c>
      <c r="P168" s="3">
        <v>3.8379138583376999</v>
      </c>
      <c r="Q168" s="3">
        <v>0.83216410948660002</v>
      </c>
      <c r="R168" s="3">
        <v>3.0012654554610001</v>
      </c>
      <c r="S168" s="3">
        <v>4.6460699719800997</v>
      </c>
      <c r="T168" s="3">
        <v>4.4302795026022004</v>
      </c>
      <c r="U168" s="3">
        <v>7.4860695587880999</v>
      </c>
      <c r="V168" s="3">
        <v>9.2360132914144994</v>
      </c>
      <c r="W168" s="3">
        <v>9.9671007551838997</v>
      </c>
      <c r="X168" s="3">
        <v>9.6376158462218005</v>
      </c>
      <c r="Y168" s="3">
        <v>10.0733311048606</v>
      </c>
      <c r="Z168" s="3">
        <v>9.8130147001996004</v>
      </c>
      <c r="AA168" s="3">
        <v>9.0315615737701993</v>
      </c>
      <c r="AB168" s="3">
        <v>10.486745648825201</v>
      </c>
      <c r="AC168" s="3">
        <v>-3.5887845449999998E-3</v>
      </c>
      <c r="AD168" s="3">
        <v>0.2616032516904</v>
      </c>
      <c r="AE168" s="3">
        <v>0.89547522188759998</v>
      </c>
      <c r="AF168" s="3">
        <v>0.9682285308302</v>
      </c>
      <c r="AG168" s="3">
        <v>1.3403446379084001</v>
      </c>
      <c r="AH168" s="3">
        <v>1.7590058956375001</v>
      </c>
      <c r="AI168" s="3">
        <v>1.6861629798735001</v>
      </c>
      <c r="AJ168" s="3">
        <v>1.52696897043</v>
      </c>
      <c r="AK168" s="3">
        <v>0.27927094301549998</v>
      </c>
      <c r="AL168" s="3">
        <v>1.7402880083181</v>
      </c>
      <c r="AM168" s="3">
        <v>2.4675704836905998</v>
      </c>
      <c r="AN168" s="3">
        <v>4.9241763414608002</v>
      </c>
      <c r="AO168" s="3">
        <v>-0.67195067929920005</v>
      </c>
      <c r="AP168" s="3">
        <v>-2.2976394516141001</v>
      </c>
      <c r="AQ168" s="3">
        <v>-1.2185026993498</v>
      </c>
      <c r="AR168" s="3">
        <v>1.8907581779434</v>
      </c>
      <c r="AS168" s="3">
        <v>2.5670524440479001</v>
      </c>
      <c r="AT168" s="3">
        <v>1.3954637529131</v>
      </c>
      <c r="AU168" s="3">
        <v>2.0596381754608002</v>
      </c>
      <c r="AV168" s="3">
        <v>1.7642369182566</v>
      </c>
      <c r="AW168" s="3">
        <v>1.84</v>
      </c>
    </row>
    <row r="169" spans="1:49">
      <c r="A169">
        <v>5</v>
      </c>
      <c r="B169" t="s">
        <v>404</v>
      </c>
      <c r="C169">
        <v>102010102</v>
      </c>
      <c r="D169" t="s">
        <v>546</v>
      </c>
      <c r="E169" s="3">
        <v>1.1971189893522001</v>
      </c>
      <c r="F169" s="3">
        <v>1.3267152780639999</v>
      </c>
      <c r="G169" s="3">
        <v>2.2834287253876</v>
      </c>
      <c r="H169" s="3">
        <v>3.2363493648678001</v>
      </c>
      <c r="I169" s="3">
        <v>3.6933203999670998</v>
      </c>
      <c r="J169" s="3">
        <v>3.6637515438394002</v>
      </c>
      <c r="K169" s="3">
        <v>4.0874843821346998</v>
      </c>
      <c r="L169" s="3">
        <v>1.4927225785231</v>
      </c>
      <c r="M169" s="3">
        <v>1.9890885737826001</v>
      </c>
      <c r="N169" s="3">
        <v>4.4038120602157997</v>
      </c>
      <c r="O169" s="3">
        <v>4.1521197241178998</v>
      </c>
      <c r="P169" s="3">
        <v>4.2801481633126999</v>
      </c>
      <c r="Q169" s="3">
        <v>1.5206973511241999</v>
      </c>
      <c r="R169" s="3">
        <v>1.2126778146163999</v>
      </c>
      <c r="S169" s="3">
        <v>0.58903202965409995</v>
      </c>
      <c r="T169" s="3">
        <v>0.97721393053710004</v>
      </c>
      <c r="U169" s="3">
        <v>4.9746960578569999</v>
      </c>
      <c r="V169" s="3">
        <v>6.0280765136480001</v>
      </c>
      <c r="W169" s="3">
        <v>7.2053844614356999</v>
      </c>
      <c r="X169" s="3">
        <v>6.9908224531821999</v>
      </c>
      <c r="Y169" s="3">
        <v>5.5093659783106004</v>
      </c>
      <c r="Z169" s="3">
        <v>6.7779034966329004</v>
      </c>
      <c r="AA169" s="3">
        <v>7.9146329163729998</v>
      </c>
      <c r="AB169" s="3">
        <v>7.6860502010770997</v>
      </c>
      <c r="AC169" s="3">
        <v>1.0490720239953</v>
      </c>
      <c r="AD169" s="3">
        <v>1.7705660958527001</v>
      </c>
      <c r="AE169" s="3">
        <v>1.4385989455432999</v>
      </c>
      <c r="AF169" s="3">
        <v>1.6975115374958001</v>
      </c>
      <c r="AG169" s="3">
        <v>1.8385531023557</v>
      </c>
      <c r="AH169" s="3">
        <v>4.1929850568334999</v>
      </c>
      <c r="AI169" s="3">
        <v>4.3908125077140001</v>
      </c>
      <c r="AJ169" s="3">
        <v>5.4957229661557996</v>
      </c>
      <c r="AK169" s="3">
        <v>3.9815646013823001</v>
      </c>
      <c r="AL169" s="3">
        <v>3.3322303061918999</v>
      </c>
      <c r="AM169" s="3">
        <v>3.7771155769689</v>
      </c>
      <c r="AN169" s="3">
        <v>3.5955458500114998</v>
      </c>
      <c r="AO169" s="3">
        <v>6.2002328731044001</v>
      </c>
      <c r="AP169" s="3">
        <v>7.4176926050062004</v>
      </c>
      <c r="AQ169" s="3">
        <v>5.7793038889161998</v>
      </c>
      <c r="AR169" s="3">
        <v>5.2651746364505003</v>
      </c>
      <c r="AS169" s="3">
        <v>6.186949460868</v>
      </c>
      <c r="AT169" s="3">
        <v>5.0609194033462996</v>
      </c>
      <c r="AU169" s="3">
        <v>3.8966366864838999</v>
      </c>
      <c r="AV169" s="3">
        <v>10.225502179411899</v>
      </c>
      <c r="AW169" s="3">
        <v>12.04</v>
      </c>
    </row>
    <row r="170" spans="1:49">
      <c r="A170">
        <v>3</v>
      </c>
      <c r="B170" t="s">
        <v>400</v>
      </c>
      <c r="C170">
        <v>10202</v>
      </c>
      <c r="D170" t="s">
        <v>547</v>
      </c>
      <c r="E170" s="3">
        <v>-9.6080095749800004E-2</v>
      </c>
      <c r="F170" s="3">
        <v>-0.2706374664542</v>
      </c>
      <c r="G170" s="3">
        <v>-2.9001360687399998E-2</v>
      </c>
      <c r="H170" s="3">
        <v>-0.4882910469492</v>
      </c>
      <c r="I170" s="3">
        <v>-0.45614774020409998</v>
      </c>
      <c r="J170" s="3">
        <v>1.0951692415168</v>
      </c>
      <c r="K170" s="3">
        <v>3.2910291261986</v>
      </c>
      <c r="L170" s="3">
        <v>6.2841052910261999</v>
      </c>
      <c r="M170" s="3">
        <v>7.0267472721967001</v>
      </c>
      <c r="N170" s="3">
        <v>11.092588940271799</v>
      </c>
      <c r="O170" s="3">
        <v>15.0049995495991</v>
      </c>
      <c r="P170" s="3">
        <v>18.089381436247699</v>
      </c>
      <c r="Q170" s="3">
        <v>5.1804519783316003</v>
      </c>
      <c r="R170" s="3">
        <v>13.802802185653499</v>
      </c>
      <c r="S170" s="3">
        <v>17.349643040215</v>
      </c>
      <c r="T170" s="3">
        <v>26.523138386040898</v>
      </c>
      <c r="U170" s="3">
        <v>31.8242736446132</v>
      </c>
      <c r="V170" s="3">
        <v>34.842748829516097</v>
      </c>
      <c r="W170" s="3">
        <v>35.367984164457503</v>
      </c>
      <c r="X170" s="3">
        <v>38.893560992470398</v>
      </c>
      <c r="Y170" s="3">
        <v>38.552415990339199</v>
      </c>
      <c r="Z170" s="3">
        <v>39.565888647787403</v>
      </c>
      <c r="AA170" s="3">
        <v>39.437844078358999</v>
      </c>
      <c r="AB170" s="3">
        <v>40.993494474509603</v>
      </c>
      <c r="AC170" s="3">
        <v>-0.78436370040790004</v>
      </c>
      <c r="AD170" s="3">
        <v>-0.59320030894499998</v>
      </c>
      <c r="AE170" s="3">
        <v>-0.75470777670959999</v>
      </c>
      <c r="AF170" s="3">
        <v>-0.76619809039279996</v>
      </c>
      <c r="AG170" s="3">
        <v>-0.86278028080290003</v>
      </c>
      <c r="AH170" s="3">
        <v>-1.1299791801862999</v>
      </c>
      <c r="AI170" s="3">
        <v>-1.5998004130100001</v>
      </c>
      <c r="AJ170" s="3">
        <v>-2.7626859764529001</v>
      </c>
      <c r="AK170" s="3">
        <v>-4.2158550124014003</v>
      </c>
      <c r="AL170" s="3">
        <v>-2.9033382615762999</v>
      </c>
      <c r="AM170" s="3">
        <v>-1.8865218196197</v>
      </c>
      <c r="AN170" s="3">
        <v>-6.2172419653809001</v>
      </c>
      <c r="AO170" s="3">
        <v>1.9115680692221999</v>
      </c>
      <c r="AP170" s="3">
        <v>2.8435940335362</v>
      </c>
      <c r="AQ170" s="3">
        <v>2.7768805959252001</v>
      </c>
      <c r="AR170" s="3">
        <v>4.5637939301078996</v>
      </c>
      <c r="AS170" s="3">
        <v>4.6301999795765001</v>
      </c>
      <c r="AT170" s="3">
        <v>4.1314755842473003</v>
      </c>
      <c r="AU170" s="3">
        <v>4.8450728860865002</v>
      </c>
      <c r="AV170" s="3">
        <v>4.1838965383654996</v>
      </c>
      <c r="AW170" s="3">
        <v>4.2</v>
      </c>
    </row>
    <row r="171" spans="1:49">
      <c r="A171">
        <v>4</v>
      </c>
      <c r="B171" t="s">
        <v>402</v>
      </c>
      <c r="C171">
        <v>1020201</v>
      </c>
      <c r="D171" t="s">
        <v>547</v>
      </c>
      <c r="E171" s="3">
        <v>-9.6080095749800004E-2</v>
      </c>
      <c r="F171" s="3">
        <v>-0.2706374664542</v>
      </c>
      <c r="G171" s="3">
        <v>-2.9001360687399998E-2</v>
      </c>
      <c r="H171" s="3">
        <v>-0.4882910469492</v>
      </c>
      <c r="I171" s="3">
        <v>-0.45614774020409998</v>
      </c>
      <c r="J171" s="3">
        <v>1.0951692415168</v>
      </c>
      <c r="K171" s="3">
        <v>3.2910291261986</v>
      </c>
      <c r="L171" s="3">
        <v>6.2841052910261999</v>
      </c>
      <c r="M171" s="3">
        <v>7.0267472721967001</v>
      </c>
      <c r="N171" s="3">
        <v>11.092588940271799</v>
      </c>
      <c r="O171" s="3">
        <v>15.0049995495991</v>
      </c>
      <c r="P171" s="3">
        <v>18.089381436247699</v>
      </c>
      <c r="Q171" s="3">
        <v>5.1804519783316003</v>
      </c>
      <c r="R171" s="3">
        <v>13.802802185653499</v>
      </c>
      <c r="S171" s="3">
        <v>17.349643040215</v>
      </c>
      <c r="T171" s="3">
        <v>26.523138386040898</v>
      </c>
      <c r="U171" s="3">
        <v>31.8242736446132</v>
      </c>
      <c r="V171" s="3">
        <v>34.842748829516097</v>
      </c>
      <c r="W171" s="3">
        <v>35.367984164457503</v>
      </c>
      <c r="X171" s="3">
        <v>38.893560992470398</v>
      </c>
      <c r="Y171" s="3">
        <v>38.552415990339199</v>
      </c>
      <c r="Z171" s="3">
        <v>39.565888647787403</v>
      </c>
      <c r="AA171" s="3">
        <v>39.437844078358999</v>
      </c>
      <c r="AB171" s="3">
        <v>40.993494474509603</v>
      </c>
      <c r="AC171" s="3">
        <v>-0.78436370040790004</v>
      </c>
      <c r="AD171" s="3">
        <v>-0.59320030894499998</v>
      </c>
      <c r="AE171" s="3">
        <v>-0.75470777670959999</v>
      </c>
      <c r="AF171" s="3">
        <v>-0.76619809039279996</v>
      </c>
      <c r="AG171" s="3">
        <v>-0.86278028080290003</v>
      </c>
      <c r="AH171" s="3">
        <v>-1.1299791801862999</v>
      </c>
      <c r="AI171" s="3">
        <v>-1.5998004130100001</v>
      </c>
      <c r="AJ171" s="3">
        <v>-2.7626859764529001</v>
      </c>
      <c r="AK171" s="3">
        <v>-4.2158550124014003</v>
      </c>
      <c r="AL171" s="3">
        <v>-2.9033382615762999</v>
      </c>
      <c r="AM171" s="3">
        <v>-1.8865218196197</v>
      </c>
      <c r="AN171" s="3">
        <v>-6.2172419653809001</v>
      </c>
      <c r="AO171" s="3">
        <v>1.9115680692221999</v>
      </c>
      <c r="AP171" s="3">
        <v>2.8435940335362</v>
      </c>
      <c r="AQ171" s="3">
        <v>2.7768805959252001</v>
      </c>
      <c r="AR171" s="3">
        <v>4.5637939301078996</v>
      </c>
      <c r="AS171" s="3">
        <v>4.6301999795765001</v>
      </c>
      <c r="AT171" s="3">
        <v>4.1314755842473003</v>
      </c>
      <c r="AU171" s="3">
        <v>4.8450728860865002</v>
      </c>
      <c r="AV171" s="3">
        <v>4.1838965383654996</v>
      </c>
      <c r="AW171" s="3">
        <v>4.2</v>
      </c>
    </row>
    <row r="172" spans="1:49">
      <c r="A172">
        <v>5</v>
      </c>
      <c r="B172" t="s">
        <v>404</v>
      </c>
      <c r="C172">
        <v>102020101</v>
      </c>
      <c r="D172" t="s">
        <v>547</v>
      </c>
      <c r="E172" s="3">
        <v>-9.6080095749800004E-2</v>
      </c>
      <c r="F172" s="3">
        <v>-0.2706374664542</v>
      </c>
      <c r="G172" s="3">
        <v>-2.9001360687399998E-2</v>
      </c>
      <c r="H172" s="3">
        <v>-0.4882910469492</v>
      </c>
      <c r="I172" s="3">
        <v>-0.45614774020409998</v>
      </c>
      <c r="J172" s="3">
        <v>1.0951692415168</v>
      </c>
      <c r="K172" s="3">
        <v>3.2910291261986</v>
      </c>
      <c r="L172" s="3">
        <v>6.2841052910261999</v>
      </c>
      <c r="M172" s="3">
        <v>7.0267472721967001</v>
      </c>
      <c r="N172" s="3">
        <v>11.092588940271799</v>
      </c>
      <c r="O172" s="3">
        <v>15.0049995495991</v>
      </c>
      <c r="P172" s="3">
        <v>18.089381436247699</v>
      </c>
      <c r="Q172" s="3">
        <v>5.1804519783316003</v>
      </c>
      <c r="R172" s="3">
        <v>13.802802185653499</v>
      </c>
      <c r="S172" s="3">
        <v>17.349643040215</v>
      </c>
      <c r="T172" s="3">
        <v>26.523138386040898</v>
      </c>
      <c r="U172" s="3">
        <v>31.8242736446132</v>
      </c>
      <c r="V172" s="3">
        <v>34.842748829516097</v>
      </c>
      <c r="W172" s="3">
        <v>35.367984164457503</v>
      </c>
      <c r="X172" s="3">
        <v>38.893560992470398</v>
      </c>
      <c r="Y172" s="3">
        <v>38.552415990339199</v>
      </c>
      <c r="Z172" s="3">
        <v>39.565888647787403</v>
      </c>
      <c r="AA172" s="3">
        <v>39.437844078358999</v>
      </c>
      <c r="AB172" s="3">
        <v>40.993494474509603</v>
      </c>
      <c r="AC172" s="3">
        <v>-0.78436370040790004</v>
      </c>
      <c r="AD172" s="3">
        <v>-0.59320030894499998</v>
      </c>
      <c r="AE172" s="3">
        <v>-0.75470777670959999</v>
      </c>
      <c r="AF172" s="3">
        <v>-0.76619809039279996</v>
      </c>
      <c r="AG172" s="3">
        <v>-0.86278028080290003</v>
      </c>
      <c r="AH172" s="3">
        <v>-1.1299791801862999</v>
      </c>
      <c r="AI172" s="3">
        <v>-1.5998004130100001</v>
      </c>
      <c r="AJ172" s="3">
        <v>-2.7626859764529001</v>
      </c>
      <c r="AK172" s="3">
        <v>-4.2158550124014003</v>
      </c>
      <c r="AL172" s="3">
        <v>-2.9033382615762999</v>
      </c>
      <c r="AM172" s="3">
        <v>-1.8865218196197</v>
      </c>
      <c r="AN172" s="3">
        <v>-6.2172419653809001</v>
      </c>
      <c r="AO172" s="3">
        <v>1.9115680692221999</v>
      </c>
      <c r="AP172" s="3">
        <v>2.8435940335362</v>
      </c>
      <c r="AQ172" s="3">
        <v>2.7768805959252001</v>
      </c>
      <c r="AR172" s="3">
        <v>4.5637939301078996</v>
      </c>
      <c r="AS172" s="3">
        <v>4.6301999795765001</v>
      </c>
      <c r="AT172" s="3">
        <v>4.1314755842473003</v>
      </c>
      <c r="AU172" s="3">
        <v>4.8450728860865002</v>
      </c>
      <c r="AV172" s="3">
        <v>4.1838965383654996</v>
      </c>
      <c r="AW172" s="3">
        <v>4.2</v>
      </c>
    </row>
    <row r="173" spans="1:49">
      <c r="A173">
        <v>3</v>
      </c>
      <c r="B173" t="s">
        <v>400</v>
      </c>
      <c r="C173">
        <v>10203</v>
      </c>
      <c r="D173" t="s">
        <v>548</v>
      </c>
      <c r="E173" s="3">
        <v>-0.89235842354329997</v>
      </c>
      <c r="F173" s="3">
        <v>-3.7187511872795</v>
      </c>
      <c r="G173" s="3">
        <v>-4.6224360307117003</v>
      </c>
      <c r="H173" s="3">
        <v>-2.6150133168126999</v>
      </c>
      <c r="I173" s="3">
        <v>-1.8151755721308001</v>
      </c>
      <c r="J173" s="3">
        <v>-1.4451874747722</v>
      </c>
      <c r="K173" s="3">
        <v>-1.4566032249698</v>
      </c>
      <c r="L173" s="3">
        <v>-2.3904245572064</v>
      </c>
      <c r="M173" s="3">
        <v>-4.7719981325888003</v>
      </c>
      <c r="N173" s="3">
        <v>-3.0030775201070998</v>
      </c>
      <c r="O173" s="3">
        <v>-3.2546915843898998</v>
      </c>
      <c r="P173" s="3">
        <v>-3.6240235458975998</v>
      </c>
      <c r="Q173" s="3">
        <v>-0.42889537447350001</v>
      </c>
      <c r="R173" s="3">
        <v>0.3899577351206</v>
      </c>
      <c r="S173" s="3">
        <v>0.69988718103589997</v>
      </c>
      <c r="T173" s="3">
        <v>0.69093399568689995</v>
      </c>
      <c r="U173" s="3">
        <v>0.27010438011810001</v>
      </c>
      <c r="V173" s="3">
        <v>1.6875768736346</v>
      </c>
      <c r="W173" s="3">
        <v>1.2480036808785999</v>
      </c>
      <c r="X173" s="3">
        <v>1.5363836651513001</v>
      </c>
      <c r="Y173" s="3">
        <v>2.2367083361972999</v>
      </c>
      <c r="Z173" s="3">
        <v>2.5852598482448998</v>
      </c>
      <c r="AA173" s="3">
        <v>2.7311399218457999</v>
      </c>
      <c r="AB173" s="3">
        <v>2.2976324938064998</v>
      </c>
      <c r="AC173" s="3">
        <v>-0.36812473386619998</v>
      </c>
      <c r="AD173" s="3">
        <v>-8.0518401305754992</v>
      </c>
      <c r="AE173" s="3">
        <v>-8.9203669421920999</v>
      </c>
      <c r="AF173" s="3">
        <v>-7.7010817827693998</v>
      </c>
      <c r="AG173" s="3">
        <v>-6.3387970164159002</v>
      </c>
      <c r="AH173" s="3">
        <v>-5.5757968697206</v>
      </c>
      <c r="AI173" s="3">
        <v>-5.6435818311374</v>
      </c>
      <c r="AJ173" s="3">
        <v>-6.1623025966747997</v>
      </c>
      <c r="AK173" s="3">
        <v>-5.3528616260722002</v>
      </c>
      <c r="AL173" s="3">
        <v>-5.9294164333586004</v>
      </c>
      <c r="AM173" s="3">
        <v>-5.9621838844366</v>
      </c>
      <c r="AN173" s="3">
        <v>-6.2604572494520996</v>
      </c>
      <c r="AO173" s="3">
        <v>-0.53748718423870001</v>
      </c>
      <c r="AP173" s="3">
        <v>-2.0928756908770998</v>
      </c>
      <c r="AQ173" s="3">
        <v>-1.9417578857416</v>
      </c>
      <c r="AR173" s="3">
        <v>-1.2803279612086</v>
      </c>
      <c r="AS173" s="3">
        <v>-0.123572667112</v>
      </c>
      <c r="AT173" s="3">
        <v>-0.94324216485110002</v>
      </c>
      <c r="AU173" s="3">
        <v>-1.0374874104498</v>
      </c>
      <c r="AV173" s="3">
        <v>-1.4264632394725001</v>
      </c>
      <c r="AW173" s="3">
        <v>-0.7</v>
      </c>
    </row>
    <row r="174" spans="1:49">
      <c r="A174">
        <v>4</v>
      </c>
      <c r="B174" t="s">
        <v>402</v>
      </c>
      <c r="C174">
        <v>1020301</v>
      </c>
      <c r="D174" t="s">
        <v>548</v>
      </c>
      <c r="E174" s="3">
        <v>-0.89235842354329997</v>
      </c>
      <c r="F174" s="3">
        <v>-3.7187511872795</v>
      </c>
      <c r="G174" s="3">
        <v>-4.6224360307117003</v>
      </c>
      <c r="H174" s="3">
        <v>-2.6150133168126999</v>
      </c>
      <c r="I174" s="3">
        <v>-1.8151755721308001</v>
      </c>
      <c r="J174" s="3">
        <v>-1.4451874747722</v>
      </c>
      <c r="K174" s="3">
        <v>-1.4566032249698</v>
      </c>
      <c r="L174" s="3">
        <v>-2.3904245572064</v>
      </c>
      <c r="M174" s="3">
        <v>-4.7719981325888003</v>
      </c>
      <c r="N174" s="3">
        <v>-3.0030775201070998</v>
      </c>
      <c r="O174" s="3">
        <v>-3.2546915843898998</v>
      </c>
      <c r="P174" s="3">
        <v>-3.6240235458975998</v>
      </c>
      <c r="Q174" s="3">
        <v>-0.42889537447350001</v>
      </c>
      <c r="R174" s="3">
        <v>0.3899577351206</v>
      </c>
      <c r="S174" s="3">
        <v>0.69988718103589997</v>
      </c>
      <c r="T174" s="3">
        <v>0.69093399568689995</v>
      </c>
      <c r="U174" s="3">
        <v>0.27010438011810001</v>
      </c>
      <c r="V174" s="3">
        <v>1.6875768736346</v>
      </c>
      <c r="W174" s="3">
        <v>1.2480036808785999</v>
      </c>
      <c r="X174" s="3">
        <v>1.5363836651513001</v>
      </c>
      <c r="Y174" s="3">
        <v>2.2367083361972999</v>
      </c>
      <c r="Z174" s="3">
        <v>2.5852598482448998</v>
      </c>
      <c r="AA174" s="3">
        <v>2.7311399218457999</v>
      </c>
      <c r="AB174" s="3">
        <v>2.2976324938064998</v>
      </c>
      <c r="AC174" s="3">
        <v>-0.36812473386619998</v>
      </c>
      <c r="AD174" s="3">
        <v>-8.0518401305754992</v>
      </c>
      <c r="AE174" s="3">
        <v>-8.9203669421920999</v>
      </c>
      <c r="AF174" s="3">
        <v>-7.7010817827693998</v>
      </c>
      <c r="AG174" s="3">
        <v>-6.3387970164159002</v>
      </c>
      <c r="AH174" s="3">
        <v>-5.5757968697206</v>
      </c>
      <c r="AI174" s="3">
        <v>-5.6435818311374</v>
      </c>
      <c r="AJ174" s="3">
        <v>-6.1623025966747997</v>
      </c>
      <c r="AK174" s="3">
        <v>-5.3528616260722002</v>
      </c>
      <c r="AL174" s="3">
        <v>-5.9294164333586004</v>
      </c>
      <c r="AM174" s="3">
        <v>-5.9621838844366</v>
      </c>
      <c r="AN174" s="3">
        <v>-6.2604572494520996</v>
      </c>
      <c r="AO174" s="3">
        <v>-0.53748718423870001</v>
      </c>
      <c r="AP174" s="3">
        <v>-2.0928756908770998</v>
      </c>
      <c r="AQ174" s="3">
        <v>-1.9417578857416</v>
      </c>
      <c r="AR174" s="3">
        <v>-1.2803279612086</v>
      </c>
      <c r="AS174" s="3">
        <v>-0.123572667112</v>
      </c>
      <c r="AT174" s="3">
        <v>-0.94324216485110002</v>
      </c>
      <c r="AU174" s="3">
        <v>-1.0374874104498</v>
      </c>
      <c r="AV174" s="3">
        <v>-1.4264632394725001</v>
      </c>
      <c r="AW174" s="3">
        <v>-0.7</v>
      </c>
    </row>
    <row r="175" spans="1:49">
      <c r="A175">
        <v>5</v>
      </c>
      <c r="B175" t="s">
        <v>404</v>
      </c>
      <c r="C175">
        <v>102030101</v>
      </c>
      <c r="D175" t="s">
        <v>548</v>
      </c>
      <c r="E175" s="3">
        <v>-0.89235842354329997</v>
      </c>
      <c r="F175" s="3">
        <v>-3.7187511872795</v>
      </c>
      <c r="G175" s="3">
        <v>-4.6224360307117003</v>
      </c>
      <c r="H175" s="3">
        <v>-2.6150133168126999</v>
      </c>
      <c r="I175" s="3">
        <v>-1.8151755721308001</v>
      </c>
      <c r="J175" s="3">
        <v>-1.4451874747722</v>
      </c>
      <c r="K175" s="3">
        <v>-1.4566032249698</v>
      </c>
      <c r="L175" s="3">
        <v>-2.3904245572064</v>
      </c>
      <c r="M175" s="3">
        <v>-4.7719981325888003</v>
      </c>
      <c r="N175" s="3">
        <v>-3.0030775201070998</v>
      </c>
      <c r="O175" s="3">
        <v>-3.2546915843898998</v>
      </c>
      <c r="P175" s="3">
        <v>-3.6240235458975998</v>
      </c>
      <c r="Q175" s="3">
        <v>-0.42889537447350001</v>
      </c>
      <c r="R175" s="3">
        <v>0.3899577351206</v>
      </c>
      <c r="S175" s="3">
        <v>0.69988718103589997</v>
      </c>
      <c r="T175" s="3">
        <v>0.69093399568689995</v>
      </c>
      <c r="U175" s="3">
        <v>0.27010438011810001</v>
      </c>
      <c r="V175" s="3">
        <v>1.6875768736346</v>
      </c>
      <c r="W175" s="3">
        <v>1.2480036808785999</v>
      </c>
      <c r="X175" s="3">
        <v>1.5363836651513001</v>
      </c>
      <c r="Y175" s="3">
        <v>2.2367083361972999</v>
      </c>
      <c r="Z175" s="3">
        <v>2.5852598482448998</v>
      </c>
      <c r="AA175" s="3">
        <v>2.7311399218457999</v>
      </c>
      <c r="AB175" s="3">
        <v>2.2976324938064998</v>
      </c>
      <c r="AC175" s="3">
        <v>-0.36812473386619998</v>
      </c>
      <c r="AD175" s="3">
        <v>-8.0518401305754992</v>
      </c>
      <c r="AE175" s="3">
        <v>-8.9203669421920999</v>
      </c>
      <c r="AF175" s="3">
        <v>-7.7010817827693998</v>
      </c>
      <c r="AG175" s="3">
        <v>-6.3387970164159002</v>
      </c>
      <c r="AH175" s="3">
        <v>-5.5757968697206</v>
      </c>
      <c r="AI175" s="3">
        <v>-5.6435818311374</v>
      </c>
      <c r="AJ175" s="3">
        <v>-6.1623025966747997</v>
      </c>
      <c r="AK175" s="3">
        <v>-5.3528616260722002</v>
      </c>
      <c r="AL175" s="3">
        <v>-5.9294164333586004</v>
      </c>
      <c r="AM175" s="3">
        <v>-5.9621838844366</v>
      </c>
      <c r="AN175" s="3">
        <v>-6.2604572494520996</v>
      </c>
      <c r="AO175" s="3">
        <v>-0.53748718423870001</v>
      </c>
      <c r="AP175" s="3">
        <v>-2.0928756908770998</v>
      </c>
      <c r="AQ175" s="3">
        <v>-1.9417578857416</v>
      </c>
      <c r="AR175" s="3">
        <v>-1.2803279612086</v>
      </c>
      <c r="AS175" s="3">
        <v>-0.123572667112</v>
      </c>
      <c r="AT175" s="3">
        <v>-0.94324216485110002</v>
      </c>
      <c r="AU175" s="3">
        <v>-1.0374874104498</v>
      </c>
      <c r="AV175" s="3">
        <v>-1.4264632394725001</v>
      </c>
      <c r="AW175" s="3">
        <v>-0.7</v>
      </c>
    </row>
    <row r="176" spans="1:49">
      <c r="A176">
        <v>3</v>
      </c>
      <c r="B176" t="s">
        <v>400</v>
      </c>
      <c r="C176">
        <v>10204</v>
      </c>
      <c r="D176" t="s">
        <v>549</v>
      </c>
      <c r="E176" s="3">
        <v>-0.4526207974659</v>
      </c>
      <c r="F176" s="3">
        <v>-1.2815737637135001</v>
      </c>
      <c r="G176" s="3">
        <v>-1.5673561752720999</v>
      </c>
      <c r="H176" s="3">
        <v>-1.1965151686208</v>
      </c>
      <c r="I176" s="3">
        <v>-0.7265231516599</v>
      </c>
      <c r="J176" s="3">
        <v>-0.67958005299729995</v>
      </c>
      <c r="K176" s="3">
        <v>-1.1849065572594</v>
      </c>
      <c r="L176" s="3">
        <v>-1.4253871819391</v>
      </c>
      <c r="M176" s="3">
        <v>-1.3616412890034</v>
      </c>
      <c r="N176" s="3">
        <v>-0.99075031952470005</v>
      </c>
      <c r="O176" s="3">
        <v>-0.97899424670620006</v>
      </c>
      <c r="P176" s="3">
        <v>1.46344992835E-2</v>
      </c>
      <c r="Q176" s="3">
        <v>2.6282935931099001</v>
      </c>
      <c r="R176" s="3">
        <v>2.4982408475154001</v>
      </c>
      <c r="S176" s="3">
        <v>2.2908639644395001</v>
      </c>
      <c r="T176" s="3">
        <v>2.3086304734651999</v>
      </c>
      <c r="U176" s="3">
        <v>2.5426208558668</v>
      </c>
      <c r="V176" s="3">
        <v>2.8024868739499</v>
      </c>
      <c r="W176" s="3">
        <v>2.6629945567030999</v>
      </c>
      <c r="X176" s="3">
        <v>2.5019676045804999</v>
      </c>
      <c r="Y176" s="3">
        <v>3.5366100369542002</v>
      </c>
      <c r="Z176" s="3">
        <v>4.5187687194814004</v>
      </c>
      <c r="AA176" s="3">
        <v>6.2184828877412004</v>
      </c>
      <c r="AB176" s="3">
        <v>5.5097760016155002</v>
      </c>
      <c r="AC176" s="3">
        <v>1.2580283616532999</v>
      </c>
      <c r="AD176" s="3">
        <v>-0.36268861740730002</v>
      </c>
      <c r="AE176" s="3">
        <v>1.777973358214</v>
      </c>
      <c r="AF176" s="3">
        <v>0.95979035853270001</v>
      </c>
      <c r="AG176" s="3">
        <v>0.2920922620982</v>
      </c>
      <c r="AH176" s="3">
        <v>-1.0764102763000001E-3</v>
      </c>
      <c r="AI176" s="3">
        <v>-1.8332540241599998E-2</v>
      </c>
      <c r="AJ176" s="3">
        <v>-8.0030822054500003E-2</v>
      </c>
      <c r="AK176" s="3">
        <v>-0.19415258728490001</v>
      </c>
      <c r="AL176" s="3">
        <v>0.65877433873909996</v>
      </c>
      <c r="AM176" s="3">
        <v>0.59406992717090001</v>
      </c>
      <c r="AN176" s="3">
        <v>0.947213393791</v>
      </c>
      <c r="AO176" s="3">
        <v>0.29534803062010001</v>
      </c>
      <c r="AP176" s="3">
        <v>0.33598663375080001</v>
      </c>
      <c r="AQ176" s="3">
        <v>8.1950731560900006E-2</v>
      </c>
      <c r="AR176" s="3">
        <v>1.1991487642287999</v>
      </c>
      <c r="AS176" s="3">
        <v>0.98529800909919996</v>
      </c>
      <c r="AT176" s="3">
        <v>0.4665104859741</v>
      </c>
      <c r="AU176" s="3">
        <v>-0.21808531357130001</v>
      </c>
      <c r="AV176" s="3">
        <v>-0.40004939428059999</v>
      </c>
      <c r="AW176" s="3">
        <v>-0.06</v>
      </c>
    </row>
    <row r="177" spans="1:49">
      <c r="A177">
        <v>4</v>
      </c>
      <c r="B177" t="s">
        <v>402</v>
      </c>
      <c r="C177">
        <v>1020401</v>
      </c>
      <c r="D177" t="s">
        <v>549</v>
      </c>
      <c r="E177" s="3">
        <v>-0.4526207974659</v>
      </c>
      <c r="F177" s="3">
        <v>-1.2815737637135001</v>
      </c>
      <c r="G177" s="3">
        <v>-1.5673561752720999</v>
      </c>
      <c r="H177" s="3">
        <v>-1.1965151686208</v>
      </c>
      <c r="I177" s="3">
        <v>-0.7265231516599</v>
      </c>
      <c r="J177" s="3">
        <v>-0.67958005299729995</v>
      </c>
      <c r="K177" s="3">
        <v>-1.1849065572594</v>
      </c>
      <c r="L177" s="3">
        <v>-1.4253871819391</v>
      </c>
      <c r="M177" s="3">
        <v>-1.3616412890034</v>
      </c>
      <c r="N177" s="3">
        <v>-0.99075031952470005</v>
      </c>
      <c r="O177" s="3">
        <v>-0.97899424670620006</v>
      </c>
      <c r="P177" s="3">
        <v>1.46344992835E-2</v>
      </c>
      <c r="Q177" s="3">
        <v>2.6282935931099001</v>
      </c>
      <c r="R177" s="3">
        <v>2.4982408475154001</v>
      </c>
      <c r="S177" s="3">
        <v>2.2908639644395001</v>
      </c>
      <c r="T177" s="3">
        <v>2.3086304734651999</v>
      </c>
      <c r="U177" s="3">
        <v>2.5426208558668</v>
      </c>
      <c r="V177" s="3">
        <v>2.8024868739499</v>
      </c>
      <c r="W177" s="3">
        <v>2.6629945567030999</v>
      </c>
      <c r="X177" s="3">
        <v>2.5019676045804999</v>
      </c>
      <c r="Y177" s="3">
        <v>3.5366100369542002</v>
      </c>
      <c r="Z177" s="3">
        <v>4.5187687194814004</v>
      </c>
      <c r="AA177" s="3">
        <v>6.2184828877412004</v>
      </c>
      <c r="AB177" s="3">
        <v>5.5097760016155002</v>
      </c>
      <c r="AC177" s="3">
        <v>1.2580283616532999</v>
      </c>
      <c r="AD177" s="3">
        <v>-0.36268861740730002</v>
      </c>
      <c r="AE177" s="3">
        <v>1.777973358214</v>
      </c>
      <c r="AF177" s="3">
        <v>0.95979035853270001</v>
      </c>
      <c r="AG177" s="3">
        <v>0.2920922620982</v>
      </c>
      <c r="AH177" s="3">
        <v>-1.0764102763000001E-3</v>
      </c>
      <c r="AI177" s="3">
        <v>-1.8332540241599998E-2</v>
      </c>
      <c r="AJ177" s="3">
        <v>-8.0030822054500003E-2</v>
      </c>
      <c r="AK177" s="3">
        <v>-0.19415258728490001</v>
      </c>
      <c r="AL177" s="3">
        <v>0.65877433873909996</v>
      </c>
      <c r="AM177" s="3">
        <v>0.59406992717090001</v>
      </c>
      <c r="AN177" s="3">
        <v>0.947213393791</v>
      </c>
      <c r="AO177" s="3">
        <v>0.29534803062010001</v>
      </c>
      <c r="AP177" s="3">
        <v>0.33598663375080001</v>
      </c>
      <c r="AQ177" s="3">
        <v>8.1950731560900006E-2</v>
      </c>
      <c r="AR177" s="3">
        <v>1.1991487642287999</v>
      </c>
      <c r="AS177" s="3">
        <v>0.98529800909919996</v>
      </c>
      <c r="AT177" s="3">
        <v>0.4665104859741</v>
      </c>
      <c r="AU177" s="3">
        <v>-0.21808531357130001</v>
      </c>
      <c r="AV177" s="3">
        <v>-0.40004939428059999</v>
      </c>
      <c r="AW177" s="3">
        <v>-0.06</v>
      </c>
    </row>
    <row r="178" spans="1:49">
      <c r="A178">
        <v>5</v>
      </c>
      <c r="B178" t="s">
        <v>404</v>
      </c>
      <c r="C178">
        <v>102040101</v>
      </c>
      <c r="D178" t="s">
        <v>549</v>
      </c>
      <c r="E178" s="3">
        <v>-0.4526207974659</v>
      </c>
      <c r="F178" s="3">
        <v>-1.2815737637135001</v>
      </c>
      <c r="G178" s="3">
        <v>-1.5673561752720999</v>
      </c>
      <c r="H178" s="3">
        <v>-1.1965151686208</v>
      </c>
      <c r="I178" s="3">
        <v>-0.7265231516599</v>
      </c>
      <c r="J178" s="3">
        <v>-0.67958005299729995</v>
      </c>
      <c r="K178" s="3">
        <v>-1.1849065572594</v>
      </c>
      <c r="L178" s="3">
        <v>-1.4253871819391</v>
      </c>
      <c r="M178" s="3">
        <v>-1.3616412890034</v>
      </c>
      <c r="N178" s="3">
        <v>-0.99075031952470005</v>
      </c>
      <c r="O178" s="3">
        <v>-0.97899424670620006</v>
      </c>
      <c r="P178" s="3">
        <v>1.46344992835E-2</v>
      </c>
      <c r="Q178" s="3">
        <v>2.6282935931099001</v>
      </c>
      <c r="R178" s="3">
        <v>2.4982408475154001</v>
      </c>
      <c r="S178" s="3">
        <v>2.2908639644395001</v>
      </c>
      <c r="T178" s="3">
        <v>2.3086304734651999</v>
      </c>
      <c r="U178" s="3">
        <v>2.5426208558668</v>
      </c>
      <c r="V178" s="3">
        <v>2.8024868739499</v>
      </c>
      <c r="W178" s="3">
        <v>2.6629945567030999</v>
      </c>
      <c r="X178" s="3">
        <v>2.5019676045804999</v>
      </c>
      <c r="Y178" s="3">
        <v>3.5366100369542002</v>
      </c>
      <c r="Z178" s="3">
        <v>4.5187687194814004</v>
      </c>
      <c r="AA178" s="3">
        <v>6.2184828877412004</v>
      </c>
      <c r="AB178" s="3">
        <v>5.5097760016155002</v>
      </c>
      <c r="AC178" s="3">
        <v>1.2580283616532999</v>
      </c>
      <c r="AD178" s="3">
        <v>-0.36268861740730002</v>
      </c>
      <c r="AE178" s="3">
        <v>1.777973358214</v>
      </c>
      <c r="AF178" s="3">
        <v>0.95979035853270001</v>
      </c>
      <c r="AG178" s="3">
        <v>0.2920922620982</v>
      </c>
      <c r="AH178" s="3">
        <v>-1.0764102763000001E-3</v>
      </c>
      <c r="AI178" s="3">
        <v>-1.8332540241599998E-2</v>
      </c>
      <c r="AJ178" s="3">
        <v>-8.0030822054500003E-2</v>
      </c>
      <c r="AK178" s="3">
        <v>-0.19415258728490001</v>
      </c>
      <c r="AL178" s="3">
        <v>0.65877433873909996</v>
      </c>
      <c r="AM178" s="3">
        <v>0.59406992717090001</v>
      </c>
      <c r="AN178" s="3">
        <v>0.947213393791</v>
      </c>
      <c r="AO178" s="3">
        <v>0.29534803062010001</v>
      </c>
      <c r="AP178" s="3">
        <v>0.33598663375080001</v>
      </c>
      <c r="AQ178" s="3">
        <v>8.1950731560900006E-2</v>
      </c>
      <c r="AR178" s="3">
        <v>1.1991487642287999</v>
      </c>
      <c r="AS178" s="3">
        <v>0.98529800909919996</v>
      </c>
      <c r="AT178" s="3">
        <v>0.4665104859741</v>
      </c>
      <c r="AU178" s="3">
        <v>-0.21808531357130001</v>
      </c>
      <c r="AV178" s="3">
        <v>-0.40004939428059999</v>
      </c>
      <c r="AW178" s="3">
        <v>-0.06</v>
      </c>
    </row>
    <row r="179" spans="1:49">
      <c r="A179">
        <v>1</v>
      </c>
      <c r="B179" t="s">
        <v>396</v>
      </c>
      <c r="C179">
        <v>2</v>
      </c>
      <c r="D179" t="s">
        <v>550</v>
      </c>
      <c r="E179" s="3">
        <v>-0.6345105720002</v>
      </c>
      <c r="F179" s="3">
        <v>-0.84435144292359998</v>
      </c>
      <c r="G179" s="3">
        <v>-0.44956921163969998</v>
      </c>
      <c r="H179" s="3">
        <v>-0.52339701651409998</v>
      </c>
      <c r="I179" s="3">
        <v>-1.0680448653649</v>
      </c>
      <c r="J179" s="3">
        <v>-1.0073633917116001</v>
      </c>
      <c r="K179" s="3">
        <v>-0.97051718519520003</v>
      </c>
      <c r="L179" s="3">
        <v>-1.4253576037467</v>
      </c>
      <c r="M179" s="3">
        <v>-1.4416096771507001</v>
      </c>
      <c r="N179" s="3">
        <v>0.97792310869340004</v>
      </c>
      <c r="O179" s="3">
        <v>1.9936904874457</v>
      </c>
      <c r="P179" s="3">
        <v>2.2298327572821002</v>
      </c>
      <c r="Q179" s="3">
        <v>0.21920604281850001</v>
      </c>
      <c r="R179" s="3">
        <v>2.4783715605899999</v>
      </c>
      <c r="S179" s="3">
        <v>2.8234587036035999</v>
      </c>
      <c r="T179" s="3">
        <v>2.7958586275305</v>
      </c>
      <c r="U179" s="3">
        <v>3.1987397077462001</v>
      </c>
      <c r="V179" s="3">
        <v>3.9494784076794001</v>
      </c>
      <c r="W179" s="3">
        <v>6.2776058650435997</v>
      </c>
      <c r="X179" s="3">
        <v>6.2972871039768004</v>
      </c>
      <c r="Y179" s="3">
        <v>7.9180804014637998</v>
      </c>
      <c r="Z179" s="3">
        <v>10.253103125939599</v>
      </c>
      <c r="AA179" s="3">
        <v>10.9118202262919</v>
      </c>
      <c r="AB179" s="3">
        <v>12.324321300601</v>
      </c>
      <c r="AC179" s="3">
        <v>-0.32467366721680002</v>
      </c>
      <c r="AD179" s="3">
        <v>-0.49613301125839998</v>
      </c>
      <c r="AE179" s="3">
        <v>-2.2637357616689</v>
      </c>
      <c r="AF179" s="3">
        <v>-2.7652569709181001</v>
      </c>
      <c r="AG179" s="3">
        <v>-2.5356913926048001</v>
      </c>
      <c r="AH179" s="3">
        <v>-2.9318564506664</v>
      </c>
      <c r="AI179" s="3">
        <v>-3.5583202674980998</v>
      </c>
      <c r="AJ179" s="3">
        <v>-2.8857603085110002</v>
      </c>
      <c r="AK179" s="3">
        <v>-2.5209799139858999</v>
      </c>
      <c r="AL179" s="3">
        <v>-2.2489491323731001</v>
      </c>
      <c r="AM179" s="3">
        <v>-2.4564356023889999</v>
      </c>
      <c r="AN179" s="3">
        <v>-4.0063876193426999</v>
      </c>
      <c r="AO179" s="3">
        <v>0.63071894139240003</v>
      </c>
      <c r="AP179" s="3">
        <v>1.2099141496515999</v>
      </c>
      <c r="AQ179" s="3">
        <v>1.5745675636009999</v>
      </c>
      <c r="AR179" s="3">
        <v>1.5957371790734001</v>
      </c>
      <c r="AS179" s="3">
        <v>0.61366497103310003</v>
      </c>
      <c r="AT179" s="3">
        <v>1.1442245776399</v>
      </c>
      <c r="AU179" s="3">
        <v>1.2755013169363001</v>
      </c>
      <c r="AV179" s="3">
        <v>1.3618522723508</v>
      </c>
      <c r="AW179" s="3">
        <v>1.29</v>
      </c>
    </row>
    <row r="180" spans="1:49">
      <c r="A180">
        <v>2</v>
      </c>
      <c r="B180" t="s">
        <v>398</v>
      </c>
      <c r="C180">
        <v>201</v>
      </c>
      <c r="D180" t="s">
        <v>551</v>
      </c>
      <c r="E180" s="3">
        <v>-0.79365354144190003</v>
      </c>
      <c r="F180" s="3">
        <v>-1.0887417142152001</v>
      </c>
      <c r="G180" s="3">
        <v>-0.65582174224209999</v>
      </c>
      <c r="H180" s="3">
        <v>-0.74816645859690001</v>
      </c>
      <c r="I180" s="3">
        <v>-1.4441097900291999</v>
      </c>
      <c r="J180" s="3">
        <v>-1.3794607311609</v>
      </c>
      <c r="K180" s="3">
        <v>-1.3052708938705</v>
      </c>
      <c r="L180" s="3">
        <v>-1.8746893517084999</v>
      </c>
      <c r="M180" s="3">
        <v>-1.9143057687125999</v>
      </c>
      <c r="N180" s="3">
        <v>1.1056237925237</v>
      </c>
      <c r="O180" s="3">
        <v>2.3691208476841998</v>
      </c>
      <c r="P180" s="3">
        <v>2.6650133931707001</v>
      </c>
      <c r="Q180" s="3">
        <v>0.17610114875319999</v>
      </c>
      <c r="R180" s="3">
        <v>2.7541031363887001</v>
      </c>
      <c r="S180" s="3">
        <v>2.9541043490834999</v>
      </c>
      <c r="T180" s="3">
        <v>2.8753233169776</v>
      </c>
      <c r="U180" s="3">
        <v>3.3324147877263002</v>
      </c>
      <c r="V180" s="3">
        <v>4.2681333098033001</v>
      </c>
      <c r="W180" s="3">
        <v>7.1116959086701996</v>
      </c>
      <c r="X180" s="3">
        <v>7.1572683448015999</v>
      </c>
      <c r="Y180" s="3">
        <v>9.1759828805968002</v>
      </c>
      <c r="Z180" s="3">
        <v>12.0842774315553</v>
      </c>
      <c r="AA180" s="3">
        <v>12.9313250819568</v>
      </c>
      <c r="AB180" s="3">
        <v>14.690193988704101</v>
      </c>
      <c r="AC180" s="3">
        <v>-0.44658491115600002</v>
      </c>
      <c r="AD180" s="3">
        <v>-1.2101574373816</v>
      </c>
      <c r="AE180" s="3">
        <v>-3.4978959998248</v>
      </c>
      <c r="AF180" s="3">
        <v>-4.1673113244067999</v>
      </c>
      <c r="AG180" s="3">
        <v>-3.9746511315183999</v>
      </c>
      <c r="AH180" s="3">
        <v>-4.4714187538432997</v>
      </c>
      <c r="AI180" s="3">
        <v>-5.2397950567229001</v>
      </c>
      <c r="AJ180" s="3">
        <v>-4.4343570443268998</v>
      </c>
      <c r="AK180" s="3">
        <v>-4.0128722284283</v>
      </c>
      <c r="AL180" s="3">
        <v>-3.8469938202006002</v>
      </c>
      <c r="AM180" s="3">
        <v>-4.1290496090693001</v>
      </c>
      <c r="AN180" s="3">
        <v>-6.0250269262540996</v>
      </c>
      <c r="AO180" s="3">
        <v>0.74980968782750002</v>
      </c>
      <c r="AP180" s="3">
        <v>1.0004342398531001</v>
      </c>
      <c r="AQ180" s="3">
        <v>1.2093023149919</v>
      </c>
      <c r="AR180" s="3">
        <v>1.3286039601246</v>
      </c>
      <c r="AS180" s="3">
        <v>0.1066826389577</v>
      </c>
      <c r="AT180" s="3">
        <v>0.68650814515000003</v>
      </c>
      <c r="AU180" s="3">
        <v>1.0205800283233999</v>
      </c>
      <c r="AV180" s="3">
        <v>1.0984003432072</v>
      </c>
      <c r="AW180" s="3">
        <v>1.01</v>
      </c>
    </row>
    <row r="181" spans="1:49">
      <c r="A181">
        <v>3</v>
      </c>
      <c r="B181" t="s">
        <v>400</v>
      </c>
      <c r="C181">
        <v>20101</v>
      </c>
      <c r="D181" t="s">
        <v>552</v>
      </c>
      <c r="E181" s="3">
        <v>-0.88955129676419997</v>
      </c>
      <c r="F181" s="3">
        <v>-1.4453302385738001</v>
      </c>
      <c r="G181" s="3">
        <v>-0.59363856704359996</v>
      </c>
      <c r="H181" s="3">
        <v>-2.7538706585028998</v>
      </c>
      <c r="I181" s="3">
        <v>-4.9127475114464003</v>
      </c>
      <c r="J181" s="3">
        <v>-2.8215906265509001</v>
      </c>
      <c r="K181" s="3">
        <v>-2.5790546265929999</v>
      </c>
      <c r="L181" s="3">
        <v>-3.5680883834601</v>
      </c>
      <c r="M181" s="3">
        <v>-4.3290844139519997</v>
      </c>
      <c r="N181" s="3">
        <v>-1.4019899880794999</v>
      </c>
      <c r="O181" s="3">
        <v>-0.841793461104</v>
      </c>
      <c r="P181" s="3">
        <v>-0.66982522079520002</v>
      </c>
      <c r="Q181" s="3">
        <v>-0.33849737075059999</v>
      </c>
      <c r="R181" s="3">
        <v>-2.2972516817336999</v>
      </c>
      <c r="S181" s="3">
        <v>-3.2638814306305002</v>
      </c>
      <c r="T181" s="3">
        <v>-3.1498828247773001</v>
      </c>
      <c r="U181" s="3">
        <v>-2.4265221122225999</v>
      </c>
      <c r="V181" s="3">
        <v>-0.69840190795250001</v>
      </c>
      <c r="W181" s="3">
        <v>-0.64642519542800003</v>
      </c>
      <c r="X181" s="3">
        <v>0.65520674395690004</v>
      </c>
      <c r="Y181" s="3">
        <v>3.1346675678275999</v>
      </c>
      <c r="Z181" s="3">
        <v>5.5061724006301001</v>
      </c>
      <c r="AA181" s="3">
        <v>4.5943618522543002</v>
      </c>
      <c r="AB181" s="3">
        <v>11.1585908074776</v>
      </c>
      <c r="AC181" s="3">
        <v>1.4689491354990001</v>
      </c>
      <c r="AD181" s="3">
        <v>2.2970207156798002</v>
      </c>
      <c r="AE181" s="3">
        <v>-4.4618271164385996</v>
      </c>
      <c r="AF181" s="3">
        <v>-6.7257246430695998</v>
      </c>
      <c r="AG181" s="3">
        <v>-5.7915992914859</v>
      </c>
      <c r="AH181" s="3">
        <v>-7.1650223379269002</v>
      </c>
      <c r="AI181" s="3">
        <v>-8.2280781324669992</v>
      </c>
      <c r="AJ181" s="3">
        <v>-7.4428474916456002</v>
      </c>
      <c r="AK181" s="3">
        <v>-7.7792441379347999</v>
      </c>
      <c r="AL181" s="3">
        <v>-6.9282945070590998</v>
      </c>
      <c r="AM181" s="3">
        <v>-6.4004852035267996</v>
      </c>
      <c r="AN181" s="3">
        <v>-9.0677456583434992</v>
      </c>
      <c r="AO181" s="3">
        <v>-0.56138864815</v>
      </c>
      <c r="AP181" s="3">
        <v>-0.26488823961160002</v>
      </c>
      <c r="AQ181" s="3">
        <v>-0.64655965470590004</v>
      </c>
      <c r="AR181" s="3">
        <v>0.89492127960580004</v>
      </c>
      <c r="AS181" s="3">
        <v>-2.1958473459482</v>
      </c>
      <c r="AT181" s="3">
        <v>-1.0369971268753</v>
      </c>
      <c r="AU181" s="3">
        <v>0.48095381750029997</v>
      </c>
      <c r="AV181" s="3">
        <v>0.87239636657920006</v>
      </c>
      <c r="AW181" s="3">
        <v>0.03</v>
      </c>
    </row>
    <row r="182" spans="1:49">
      <c r="A182">
        <v>4</v>
      </c>
      <c r="B182" t="s">
        <v>402</v>
      </c>
      <c r="C182">
        <v>2010101</v>
      </c>
      <c r="D182" t="s">
        <v>552</v>
      </c>
      <c r="E182" s="3">
        <v>-0.88955129676419997</v>
      </c>
      <c r="F182" s="3">
        <v>-1.4453302385738001</v>
      </c>
      <c r="G182" s="3">
        <v>-0.59363856704359996</v>
      </c>
      <c r="H182" s="3">
        <v>-2.7538706585028998</v>
      </c>
      <c r="I182" s="3">
        <v>-4.9127475114464003</v>
      </c>
      <c r="J182" s="3">
        <v>-2.8215906265509001</v>
      </c>
      <c r="K182" s="3">
        <v>-2.5790546265929999</v>
      </c>
      <c r="L182" s="3">
        <v>-3.5680883834601</v>
      </c>
      <c r="M182" s="3">
        <v>-4.3290844139519997</v>
      </c>
      <c r="N182" s="3">
        <v>-1.4019899880794999</v>
      </c>
      <c r="O182" s="3">
        <v>-0.841793461104</v>
      </c>
      <c r="P182" s="3">
        <v>-0.66982522079520002</v>
      </c>
      <c r="Q182" s="3">
        <v>-0.33849737075059999</v>
      </c>
      <c r="R182" s="3">
        <v>-2.2972516817336999</v>
      </c>
      <c r="S182" s="3">
        <v>-3.2638814306305002</v>
      </c>
      <c r="T182" s="3">
        <v>-3.1498828247773001</v>
      </c>
      <c r="U182" s="3">
        <v>-2.4265221122225999</v>
      </c>
      <c r="V182" s="3">
        <v>-0.69840190795250001</v>
      </c>
      <c r="W182" s="3">
        <v>-0.64642519542800003</v>
      </c>
      <c r="X182" s="3">
        <v>0.65520674395690004</v>
      </c>
      <c r="Y182" s="3">
        <v>3.1346675678275999</v>
      </c>
      <c r="Z182" s="3">
        <v>5.5061724006301001</v>
      </c>
      <c r="AA182" s="3">
        <v>4.5943618522543002</v>
      </c>
      <c r="AB182" s="3">
        <v>11.1585908074776</v>
      </c>
      <c r="AC182" s="3">
        <v>1.4689491354990001</v>
      </c>
      <c r="AD182" s="3">
        <v>2.2970207156798002</v>
      </c>
      <c r="AE182" s="3">
        <v>-4.4618271164385996</v>
      </c>
      <c r="AF182" s="3">
        <v>-6.7257246430695998</v>
      </c>
      <c r="AG182" s="3">
        <v>-5.7915992914859</v>
      </c>
      <c r="AH182" s="3">
        <v>-7.1650223379269002</v>
      </c>
      <c r="AI182" s="3">
        <v>-8.2280781324669992</v>
      </c>
      <c r="AJ182" s="3">
        <v>-7.4428474916456002</v>
      </c>
      <c r="AK182" s="3">
        <v>-7.7792441379347999</v>
      </c>
      <c r="AL182" s="3">
        <v>-6.9282945070590998</v>
      </c>
      <c r="AM182" s="3">
        <v>-6.4004852035267996</v>
      </c>
      <c r="AN182" s="3">
        <v>-9.0677456583434992</v>
      </c>
      <c r="AO182" s="3">
        <v>-0.56138864815</v>
      </c>
      <c r="AP182" s="3">
        <v>-0.26488823961160002</v>
      </c>
      <c r="AQ182" s="3">
        <v>-0.64655965470590004</v>
      </c>
      <c r="AR182" s="3">
        <v>0.89492127960580004</v>
      </c>
      <c r="AS182" s="3">
        <v>-2.1958473459482</v>
      </c>
      <c r="AT182" s="3">
        <v>-1.0369971268753</v>
      </c>
      <c r="AU182" s="3">
        <v>0.48095381750029997</v>
      </c>
      <c r="AV182" s="3">
        <v>0.87239636657920006</v>
      </c>
      <c r="AW182" s="3">
        <v>0.03</v>
      </c>
    </row>
    <row r="183" spans="1:49">
      <c r="A183">
        <v>5</v>
      </c>
      <c r="B183" t="s">
        <v>404</v>
      </c>
      <c r="C183">
        <v>201010101</v>
      </c>
      <c r="D183" t="s">
        <v>552</v>
      </c>
      <c r="E183" s="3">
        <v>-0.88955129676419997</v>
      </c>
      <c r="F183" s="3">
        <v>-1.4453302385738001</v>
      </c>
      <c r="G183" s="3">
        <v>-0.59363856704359996</v>
      </c>
      <c r="H183" s="3">
        <v>-2.7538706585028998</v>
      </c>
      <c r="I183" s="3">
        <v>-4.9127475114464003</v>
      </c>
      <c r="J183" s="3">
        <v>-2.8215906265509001</v>
      </c>
      <c r="K183" s="3">
        <v>-2.5790546265929999</v>
      </c>
      <c r="L183" s="3">
        <v>-3.5680883834601</v>
      </c>
      <c r="M183" s="3">
        <v>-4.3290844139519997</v>
      </c>
      <c r="N183" s="3">
        <v>-1.4019899880794999</v>
      </c>
      <c r="O183" s="3">
        <v>-0.841793461104</v>
      </c>
      <c r="P183" s="3">
        <v>-0.66982522079520002</v>
      </c>
      <c r="Q183" s="3">
        <v>-0.33849737075059999</v>
      </c>
      <c r="R183" s="3">
        <v>-2.2972516817336999</v>
      </c>
      <c r="S183" s="3">
        <v>-3.2638814306305002</v>
      </c>
      <c r="T183" s="3">
        <v>-3.1498828247773001</v>
      </c>
      <c r="U183" s="3">
        <v>-2.4265221122225999</v>
      </c>
      <c r="V183" s="3">
        <v>-0.69840190795250001</v>
      </c>
      <c r="W183" s="3">
        <v>-0.64642519542800003</v>
      </c>
      <c r="X183" s="3">
        <v>0.65520674395690004</v>
      </c>
      <c r="Y183" s="3">
        <v>3.1346675678275999</v>
      </c>
      <c r="Z183" s="3">
        <v>5.5061724006301001</v>
      </c>
      <c r="AA183" s="3">
        <v>4.5943618522543002</v>
      </c>
      <c r="AB183" s="3">
        <v>11.1585908074776</v>
      </c>
      <c r="AC183" s="3">
        <v>1.4689491354990001</v>
      </c>
      <c r="AD183" s="3">
        <v>2.2970207156798002</v>
      </c>
      <c r="AE183" s="3">
        <v>-4.4618271164385996</v>
      </c>
      <c r="AF183" s="3">
        <v>-6.7257246430695998</v>
      </c>
      <c r="AG183" s="3">
        <v>-5.7915992914859</v>
      </c>
      <c r="AH183" s="3">
        <v>-7.1650223379269002</v>
      </c>
      <c r="AI183" s="3">
        <v>-8.2280781324669992</v>
      </c>
      <c r="AJ183" s="3">
        <v>-7.4428474916456002</v>
      </c>
      <c r="AK183" s="3">
        <v>-7.7792441379347999</v>
      </c>
      <c r="AL183" s="3">
        <v>-6.9282945070590998</v>
      </c>
      <c r="AM183" s="3">
        <v>-6.4004852035267996</v>
      </c>
      <c r="AN183" s="3">
        <v>-9.0677456583434992</v>
      </c>
      <c r="AO183" s="3">
        <v>-0.56138864815</v>
      </c>
      <c r="AP183" s="3">
        <v>-0.26488823961160002</v>
      </c>
      <c r="AQ183" s="3">
        <v>-0.64655965470590004</v>
      </c>
      <c r="AR183" s="3">
        <v>0.89492127960580004</v>
      </c>
      <c r="AS183" s="3">
        <v>-2.1958473459482</v>
      </c>
      <c r="AT183" s="3">
        <v>-1.0369971268753</v>
      </c>
      <c r="AU183" s="3">
        <v>0.48095381750029997</v>
      </c>
      <c r="AV183" s="3">
        <v>0.87239636657920006</v>
      </c>
      <c r="AW183" s="3">
        <v>0.03</v>
      </c>
    </row>
    <row r="184" spans="1:49">
      <c r="A184">
        <v>3</v>
      </c>
      <c r="B184" t="s">
        <v>400</v>
      </c>
      <c r="C184">
        <v>20102</v>
      </c>
      <c r="D184" t="s">
        <v>553</v>
      </c>
      <c r="E184" s="3">
        <v>-0.75163705035929995</v>
      </c>
      <c r="F184" s="3">
        <v>-0.9325065812501</v>
      </c>
      <c r="G184" s="3">
        <v>-0.68306658042870005</v>
      </c>
      <c r="H184" s="3">
        <v>0.1306096122947</v>
      </c>
      <c r="I184" s="3">
        <v>7.5633663823999997E-2</v>
      </c>
      <c r="J184" s="3">
        <v>-0.74760821609640005</v>
      </c>
      <c r="K184" s="3">
        <v>-0.74717730067760002</v>
      </c>
      <c r="L184" s="3">
        <v>-1.1327461740236</v>
      </c>
      <c r="M184" s="3">
        <v>-0.85629846632189999</v>
      </c>
      <c r="N184" s="3">
        <v>2.2043057345245001</v>
      </c>
      <c r="O184" s="3">
        <v>3.7759457725054002</v>
      </c>
      <c r="P184" s="3">
        <v>4.1261343173706004</v>
      </c>
      <c r="Q184" s="3">
        <v>0.39118179127500002</v>
      </c>
      <c r="R184" s="3">
        <v>4.8653580248313002</v>
      </c>
      <c r="S184" s="3">
        <v>5.5529621498838004</v>
      </c>
      <c r="T184" s="3">
        <v>5.3936072979437997</v>
      </c>
      <c r="U184" s="3">
        <v>5.7394093703733997</v>
      </c>
      <c r="V184" s="3">
        <v>6.3439371554350998</v>
      </c>
      <c r="W184" s="3">
        <v>10.3542658123708</v>
      </c>
      <c r="X184" s="3">
        <v>9.8748579487804999</v>
      </c>
      <c r="Y184" s="3">
        <v>11.7009998207943</v>
      </c>
      <c r="Z184" s="3">
        <v>14.8336500064938</v>
      </c>
      <c r="AA184" s="3">
        <v>16.415826766599501</v>
      </c>
      <c r="AB184" s="3">
        <v>16.166256302452901</v>
      </c>
      <c r="AC184" s="3">
        <v>-1.2126853431227</v>
      </c>
      <c r="AD184" s="3">
        <v>-2.6128214634983</v>
      </c>
      <c r="AE184" s="3">
        <v>-3.1123805107560001</v>
      </c>
      <c r="AF184" s="3">
        <v>-3.1440971706309</v>
      </c>
      <c r="AG184" s="3">
        <v>-3.2479792289003999</v>
      </c>
      <c r="AH184" s="3">
        <v>-3.3941364821358002</v>
      </c>
      <c r="AI184" s="3">
        <v>-4.0446584006221</v>
      </c>
      <c r="AJ184" s="3">
        <v>-3.2311386336264998</v>
      </c>
      <c r="AK184" s="3">
        <v>-2.5065460151934</v>
      </c>
      <c r="AL184" s="3">
        <v>-2.6146556159572998</v>
      </c>
      <c r="AM184" s="3">
        <v>-3.2206095877931</v>
      </c>
      <c r="AN184" s="3">
        <v>-4.8081192241553001</v>
      </c>
      <c r="AO184" s="3">
        <v>1.2507457200506</v>
      </c>
      <c r="AP184" s="3">
        <v>1.4838436562273001</v>
      </c>
      <c r="AQ184" s="3">
        <v>1.918324059411</v>
      </c>
      <c r="AR184" s="3">
        <v>1.4942900163541999</v>
      </c>
      <c r="AS184" s="3">
        <v>0.98635141450849995</v>
      </c>
      <c r="AT184" s="3">
        <v>1.3449637493055999</v>
      </c>
      <c r="AU184" s="3">
        <v>1.2267412211163</v>
      </c>
      <c r="AV184" s="3">
        <v>1.1847439055899001</v>
      </c>
      <c r="AW184" s="3">
        <v>1.39</v>
      </c>
    </row>
    <row r="185" spans="1:49">
      <c r="A185">
        <v>4</v>
      </c>
      <c r="B185" t="s">
        <v>402</v>
      </c>
      <c r="C185">
        <v>2010201</v>
      </c>
      <c r="D185" t="s">
        <v>553</v>
      </c>
      <c r="E185" s="3">
        <v>-0.75163705035929995</v>
      </c>
      <c r="F185" s="3">
        <v>-0.9325065812501</v>
      </c>
      <c r="G185" s="3">
        <v>-0.68306658042870005</v>
      </c>
      <c r="H185" s="3">
        <v>0.1306096122947</v>
      </c>
      <c r="I185" s="3">
        <v>7.5633663823999997E-2</v>
      </c>
      <c r="J185" s="3">
        <v>-0.74760821609640005</v>
      </c>
      <c r="K185" s="3">
        <v>-0.74717730067760002</v>
      </c>
      <c r="L185" s="3">
        <v>-1.1327461740236</v>
      </c>
      <c r="M185" s="3">
        <v>-0.85629846632189999</v>
      </c>
      <c r="N185" s="3">
        <v>2.2043057345245001</v>
      </c>
      <c r="O185" s="3">
        <v>3.7759457725054002</v>
      </c>
      <c r="P185" s="3">
        <v>4.1261343173706004</v>
      </c>
      <c r="Q185" s="3">
        <v>0.39118179127500002</v>
      </c>
      <c r="R185" s="3">
        <v>4.8653580248313002</v>
      </c>
      <c r="S185" s="3">
        <v>5.5529621498838004</v>
      </c>
      <c r="T185" s="3">
        <v>5.3936072979437997</v>
      </c>
      <c r="U185" s="3">
        <v>5.7394093703733997</v>
      </c>
      <c r="V185" s="3">
        <v>6.3439371554350998</v>
      </c>
      <c r="W185" s="3">
        <v>10.3542658123708</v>
      </c>
      <c r="X185" s="3">
        <v>9.8748579487804999</v>
      </c>
      <c r="Y185" s="3">
        <v>11.7009998207943</v>
      </c>
      <c r="Z185" s="3">
        <v>14.8336500064938</v>
      </c>
      <c r="AA185" s="3">
        <v>16.415826766599501</v>
      </c>
      <c r="AB185" s="3">
        <v>16.166256302452901</v>
      </c>
      <c r="AC185" s="3">
        <v>-1.2126853431227</v>
      </c>
      <c r="AD185" s="3">
        <v>-2.6128214634983</v>
      </c>
      <c r="AE185" s="3">
        <v>-3.1123805107560001</v>
      </c>
      <c r="AF185" s="3">
        <v>-3.1440971706309</v>
      </c>
      <c r="AG185" s="3">
        <v>-3.2479792289003999</v>
      </c>
      <c r="AH185" s="3">
        <v>-3.3941364821358002</v>
      </c>
      <c r="AI185" s="3">
        <v>-4.0446584006221</v>
      </c>
      <c r="AJ185" s="3">
        <v>-3.2311386336264998</v>
      </c>
      <c r="AK185" s="3">
        <v>-2.5065460151934</v>
      </c>
      <c r="AL185" s="3">
        <v>-2.6146556159572998</v>
      </c>
      <c r="AM185" s="3">
        <v>-3.2206095877931</v>
      </c>
      <c r="AN185" s="3">
        <v>-4.8081192241553001</v>
      </c>
      <c r="AO185" s="3">
        <v>1.2507457200506</v>
      </c>
      <c r="AP185" s="3">
        <v>1.4838436562273001</v>
      </c>
      <c r="AQ185" s="3">
        <v>1.918324059411</v>
      </c>
      <c r="AR185" s="3">
        <v>1.4942900163541999</v>
      </c>
      <c r="AS185" s="3">
        <v>0.98635141450849995</v>
      </c>
      <c r="AT185" s="3">
        <v>1.3449637493055999</v>
      </c>
      <c r="AU185" s="3">
        <v>1.2267412211163</v>
      </c>
      <c r="AV185" s="3">
        <v>1.1847439055899001</v>
      </c>
      <c r="AW185" s="3">
        <v>1.39</v>
      </c>
    </row>
    <row r="186" spans="1:49">
      <c r="A186">
        <v>5</v>
      </c>
      <c r="B186" t="s">
        <v>404</v>
      </c>
      <c r="C186">
        <v>201020101</v>
      </c>
      <c r="D186" t="s">
        <v>553</v>
      </c>
      <c r="E186" s="3">
        <v>-0.75163705035929995</v>
      </c>
      <c r="F186" s="3">
        <v>-0.9325065812501</v>
      </c>
      <c r="G186" s="3">
        <v>-0.68306658042870005</v>
      </c>
      <c r="H186" s="3">
        <v>0.1306096122947</v>
      </c>
      <c r="I186" s="3">
        <v>7.5633663823999997E-2</v>
      </c>
      <c r="J186" s="3">
        <v>-0.74760821609640005</v>
      </c>
      <c r="K186" s="3">
        <v>-0.74717730067760002</v>
      </c>
      <c r="L186" s="3">
        <v>-1.1327461740236</v>
      </c>
      <c r="M186" s="3">
        <v>-0.85629846632189999</v>
      </c>
      <c r="N186" s="3">
        <v>2.2043057345245001</v>
      </c>
      <c r="O186" s="3">
        <v>3.7759457725054002</v>
      </c>
      <c r="P186" s="3">
        <v>4.1261343173706004</v>
      </c>
      <c r="Q186" s="3">
        <v>0.39118179127500002</v>
      </c>
      <c r="R186" s="3">
        <v>4.8653580248313002</v>
      </c>
      <c r="S186" s="3">
        <v>5.5529621498838004</v>
      </c>
      <c r="T186" s="3">
        <v>5.3936072979437997</v>
      </c>
      <c r="U186" s="3">
        <v>5.7394093703733997</v>
      </c>
      <c r="V186" s="3">
        <v>6.3439371554350998</v>
      </c>
      <c r="W186" s="3">
        <v>10.3542658123708</v>
      </c>
      <c r="X186" s="3">
        <v>9.8748579487804999</v>
      </c>
      <c r="Y186" s="3">
        <v>11.7009998207943</v>
      </c>
      <c r="Z186" s="3">
        <v>14.8336500064938</v>
      </c>
      <c r="AA186" s="3">
        <v>16.415826766599501</v>
      </c>
      <c r="AB186" s="3">
        <v>16.166256302452901</v>
      </c>
      <c r="AC186" s="3">
        <v>-1.2126853431227</v>
      </c>
      <c r="AD186" s="3">
        <v>-2.6128214634983</v>
      </c>
      <c r="AE186" s="3">
        <v>-3.1123805107560001</v>
      </c>
      <c r="AF186" s="3">
        <v>-3.1440971706309</v>
      </c>
      <c r="AG186" s="3">
        <v>-3.2479792289003999</v>
      </c>
      <c r="AH186" s="3">
        <v>-3.3941364821358002</v>
      </c>
      <c r="AI186" s="3">
        <v>-4.0446584006221</v>
      </c>
      <c r="AJ186" s="3">
        <v>-3.2311386336264998</v>
      </c>
      <c r="AK186" s="3">
        <v>-2.5065460151934</v>
      </c>
      <c r="AL186" s="3">
        <v>-2.6146556159572998</v>
      </c>
      <c r="AM186" s="3">
        <v>-3.2206095877931</v>
      </c>
      <c r="AN186" s="3">
        <v>-4.8081192241553001</v>
      </c>
      <c r="AO186" s="3">
        <v>1.2507457200506</v>
      </c>
      <c r="AP186" s="3">
        <v>1.4838436562273001</v>
      </c>
      <c r="AQ186" s="3">
        <v>1.918324059411</v>
      </c>
      <c r="AR186" s="3">
        <v>1.4942900163541999</v>
      </c>
      <c r="AS186" s="3">
        <v>0.98635141450849995</v>
      </c>
      <c r="AT186" s="3">
        <v>1.3449637493055999</v>
      </c>
      <c r="AU186" s="3">
        <v>1.2267412211163</v>
      </c>
      <c r="AV186" s="3">
        <v>1.1847439055899001</v>
      </c>
      <c r="AW186" s="3">
        <v>1.39</v>
      </c>
    </row>
    <row r="187" spans="1:49">
      <c r="A187">
        <v>2</v>
      </c>
      <c r="B187" t="s">
        <v>398</v>
      </c>
      <c r="C187">
        <v>202</v>
      </c>
      <c r="D187" t="s">
        <v>554</v>
      </c>
      <c r="E187" s="3">
        <v>0</v>
      </c>
      <c r="F187" s="3">
        <v>0.13004416734179999</v>
      </c>
      <c r="G187" s="3">
        <v>0.37276941650220002</v>
      </c>
      <c r="H187" s="3">
        <v>0.37276941650220002</v>
      </c>
      <c r="I187" s="3">
        <v>0.43134383710340002</v>
      </c>
      <c r="J187" s="3">
        <v>0.47620636020500001</v>
      </c>
      <c r="K187" s="3">
        <v>0.36416173851740002</v>
      </c>
      <c r="L187" s="3">
        <v>0.36614940041080002</v>
      </c>
      <c r="M187" s="3">
        <v>0.44305207379930001</v>
      </c>
      <c r="N187" s="3">
        <v>0.46877442165880001</v>
      </c>
      <c r="O187" s="3">
        <v>0.49683182345940002</v>
      </c>
      <c r="P187" s="3">
        <v>0.49474690856409997</v>
      </c>
      <c r="Q187" s="3">
        <v>0.3947787860252</v>
      </c>
      <c r="R187" s="3">
        <v>1.3552752115233999</v>
      </c>
      <c r="S187" s="3">
        <v>2.291319259527</v>
      </c>
      <c r="T187" s="3">
        <v>2.4721869466967998</v>
      </c>
      <c r="U187" s="3">
        <v>2.6542609194465001</v>
      </c>
      <c r="V187" s="3">
        <v>2.6515488682319002</v>
      </c>
      <c r="W187" s="3">
        <v>2.8802311535095999</v>
      </c>
      <c r="X187" s="3">
        <v>2.7944536361790999</v>
      </c>
      <c r="Y187" s="3">
        <v>2.7944536361790999</v>
      </c>
      <c r="Z187" s="3">
        <v>2.7944536361790999</v>
      </c>
      <c r="AA187" s="3">
        <v>2.6860719645989999</v>
      </c>
      <c r="AB187" s="3">
        <v>2.6877645490984001</v>
      </c>
      <c r="AC187" s="3">
        <v>0.2299288839542</v>
      </c>
      <c r="AD187" s="3">
        <v>2.7521298686115001</v>
      </c>
      <c r="AE187" s="3">
        <v>3.3507456800640001</v>
      </c>
      <c r="AF187" s="3">
        <v>3.6130137791796</v>
      </c>
      <c r="AG187" s="3">
        <v>4.0104705236172</v>
      </c>
      <c r="AH187" s="3">
        <v>4.0719698859316997</v>
      </c>
      <c r="AI187" s="3">
        <v>4.0910989140428002</v>
      </c>
      <c r="AJ187" s="3">
        <v>4.1591657595645</v>
      </c>
      <c r="AK187" s="3">
        <v>4.2659845769598999</v>
      </c>
      <c r="AL187" s="3">
        <v>5.0209271490683998</v>
      </c>
      <c r="AM187" s="3">
        <v>5.1526738222685999</v>
      </c>
      <c r="AN187" s="3">
        <v>5.1768712281004001</v>
      </c>
      <c r="AO187" s="3">
        <v>0.14664903957129999</v>
      </c>
      <c r="AP187" s="3">
        <v>2.0613902080783002</v>
      </c>
      <c r="AQ187" s="3">
        <v>3.0592665710860998</v>
      </c>
      <c r="AR187" s="3">
        <v>2.6815574878763</v>
      </c>
      <c r="AS187" s="3">
        <v>2.6744034839659001</v>
      </c>
      <c r="AT187" s="3">
        <v>3.004711266738</v>
      </c>
      <c r="AU187" s="3">
        <v>2.3116836135871002</v>
      </c>
      <c r="AV187" s="3">
        <v>2.4327091885479</v>
      </c>
      <c r="AW187" s="3">
        <v>2.4300000000000002</v>
      </c>
    </row>
    <row r="188" spans="1:49">
      <c r="A188">
        <v>3</v>
      </c>
      <c r="B188" t="s">
        <v>400</v>
      </c>
      <c r="C188">
        <v>20201</v>
      </c>
      <c r="D188" t="s">
        <v>554</v>
      </c>
      <c r="E188" s="3">
        <v>0</v>
      </c>
      <c r="F188" s="3">
        <v>0.13004416734179999</v>
      </c>
      <c r="G188" s="3">
        <v>0.37276941650220002</v>
      </c>
      <c r="H188" s="3">
        <v>0.37276941650220002</v>
      </c>
      <c r="I188" s="3">
        <v>0.43134383710340002</v>
      </c>
      <c r="J188" s="3">
        <v>0.47620636020500001</v>
      </c>
      <c r="K188" s="3">
        <v>0.36416173851740002</v>
      </c>
      <c r="L188" s="3">
        <v>0.36614940041080002</v>
      </c>
      <c r="M188" s="3">
        <v>0.44305207379930001</v>
      </c>
      <c r="N188" s="3">
        <v>0.46877442165880001</v>
      </c>
      <c r="O188" s="3">
        <v>0.49683182345940002</v>
      </c>
      <c r="P188" s="3">
        <v>0.49474690856409997</v>
      </c>
      <c r="Q188" s="3">
        <v>0.3947787860252</v>
      </c>
      <c r="R188" s="3">
        <v>1.3552752115233999</v>
      </c>
      <c r="S188" s="3">
        <v>2.291319259527</v>
      </c>
      <c r="T188" s="3">
        <v>2.4721869466967998</v>
      </c>
      <c r="U188" s="3">
        <v>2.6542609194465001</v>
      </c>
      <c r="V188" s="3">
        <v>2.6515488682319002</v>
      </c>
      <c r="W188" s="3">
        <v>2.8802311535095999</v>
      </c>
      <c r="X188" s="3">
        <v>2.7944536361790999</v>
      </c>
      <c r="Y188" s="3">
        <v>2.7944536361790999</v>
      </c>
      <c r="Z188" s="3">
        <v>2.7944536361790999</v>
      </c>
      <c r="AA188" s="3">
        <v>2.6860719645989999</v>
      </c>
      <c r="AB188" s="3">
        <v>2.6877645490984001</v>
      </c>
      <c r="AC188" s="3">
        <v>0.2299288839542</v>
      </c>
      <c r="AD188" s="3">
        <v>2.7521298686115001</v>
      </c>
      <c r="AE188" s="3">
        <v>3.3507456800640001</v>
      </c>
      <c r="AF188" s="3">
        <v>3.6130137791796</v>
      </c>
      <c r="AG188" s="3">
        <v>4.0104705236172</v>
      </c>
      <c r="AH188" s="3">
        <v>4.0719698859316997</v>
      </c>
      <c r="AI188" s="3">
        <v>4.0910989140428002</v>
      </c>
      <c r="AJ188" s="3">
        <v>4.1591657595645</v>
      </c>
      <c r="AK188" s="3">
        <v>4.2659845769598999</v>
      </c>
      <c r="AL188" s="3">
        <v>5.0209271490683998</v>
      </c>
      <c r="AM188" s="3">
        <v>5.1526738222685999</v>
      </c>
      <c r="AN188" s="3">
        <v>5.1768712281004001</v>
      </c>
      <c r="AO188" s="3">
        <v>0.14664903957129999</v>
      </c>
      <c r="AP188" s="3">
        <v>2.0613902080783002</v>
      </c>
      <c r="AQ188" s="3">
        <v>3.0592665710860998</v>
      </c>
      <c r="AR188" s="3">
        <v>2.6815574878763</v>
      </c>
      <c r="AS188" s="3">
        <v>2.6744034839659001</v>
      </c>
      <c r="AT188" s="3">
        <v>3.004711266738</v>
      </c>
      <c r="AU188" s="3">
        <v>2.3116836135871002</v>
      </c>
      <c r="AV188" s="3">
        <v>2.4327091885479</v>
      </c>
      <c r="AW188" s="3">
        <v>2.4300000000000002</v>
      </c>
    </row>
    <row r="189" spans="1:49">
      <c r="A189">
        <v>4</v>
      </c>
      <c r="B189" t="s">
        <v>402</v>
      </c>
      <c r="C189">
        <v>2020101</v>
      </c>
      <c r="D189" t="s">
        <v>555</v>
      </c>
      <c r="E189" s="3">
        <v>0</v>
      </c>
      <c r="F189" s="3">
        <v>0.13004416734179999</v>
      </c>
      <c r="G189" s="3">
        <v>0.37276941650220002</v>
      </c>
      <c r="H189" s="3">
        <v>0.37276941650220002</v>
      </c>
      <c r="I189" s="3">
        <v>0.43134383710340002</v>
      </c>
      <c r="J189" s="3">
        <v>0.47620636020500001</v>
      </c>
      <c r="K189" s="3">
        <v>0.36416173851740002</v>
      </c>
      <c r="L189" s="3">
        <v>0.36614940041080002</v>
      </c>
      <c r="M189" s="3">
        <v>0.44305207379930001</v>
      </c>
      <c r="N189" s="3">
        <v>0.46877442165880001</v>
      </c>
      <c r="O189" s="3">
        <v>0.49683182345940002</v>
      </c>
      <c r="P189" s="3">
        <v>0.49474690856409997</v>
      </c>
      <c r="Q189" s="3">
        <v>0.3947787860252</v>
      </c>
      <c r="R189" s="3">
        <v>1.3552752115233999</v>
      </c>
      <c r="S189" s="3">
        <v>2.291319259527</v>
      </c>
      <c r="T189" s="3">
        <v>2.4721869466967998</v>
      </c>
      <c r="U189" s="3">
        <v>2.6542609194465001</v>
      </c>
      <c r="V189" s="3">
        <v>2.6515488682319002</v>
      </c>
      <c r="W189" s="3">
        <v>2.8802311535095999</v>
      </c>
      <c r="X189" s="3">
        <v>2.7944536361790999</v>
      </c>
      <c r="Y189" s="3">
        <v>2.7944536361790999</v>
      </c>
      <c r="Z189" s="3">
        <v>2.7944536361790999</v>
      </c>
      <c r="AA189" s="3">
        <v>2.6860719645989999</v>
      </c>
      <c r="AB189" s="3">
        <v>2.6877645490984001</v>
      </c>
      <c r="AC189" s="3">
        <v>0.2299288839542</v>
      </c>
      <c r="AD189" s="3">
        <v>2.7521298686115001</v>
      </c>
      <c r="AE189" s="3">
        <v>3.3507456800640001</v>
      </c>
      <c r="AF189" s="3">
        <v>3.6130137791796</v>
      </c>
      <c r="AG189" s="3">
        <v>4.0104705236172</v>
      </c>
      <c r="AH189" s="3">
        <v>4.0719698859316997</v>
      </c>
      <c r="AI189" s="3">
        <v>4.0910989140428002</v>
      </c>
      <c r="AJ189" s="3">
        <v>4.1591657595645</v>
      </c>
      <c r="AK189" s="3">
        <v>4.2659845769598999</v>
      </c>
      <c r="AL189" s="3">
        <v>5.0209271490683998</v>
      </c>
      <c r="AM189" s="3">
        <v>5.1526738222685999</v>
      </c>
      <c r="AN189" s="3">
        <v>5.1768712281004001</v>
      </c>
      <c r="AO189" s="3">
        <v>0.14664903957129999</v>
      </c>
      <c r="AP189" s="3">
        <v>2.0613902080783002</v>
      </c>
      <c r="AQ189" s="3">
        <v>3.0592665710860998</v>
      </c>
      <c r="AR189" s="3">
        <v>2.6815574878763</v>
      </c>
      <c r="AS189" s="3">
        <v>2.6744034839659001</v>
      </c>
      <c r="AT189" s="3">
        <v>3.004711266738</v>
      </c>
      <c r="AU189" s="3">
        <v>2.3116836135871002</v>
      </c>
      <c r="AV189" s="3">
        <v>2.4327091885479</v>
      </c>
      <c r="AW189" s="3">
        <v>2.4300000000000002</v>
      </c>
    </row>
    <row r="190" spans="1:49">
      <c r="A190">
        <v>5</v>
      </c>
      <c r="B190" t="s">
        <v>404</v>
      </c>
      <c r="C190">
        <v>202010101</v>
      </c>
      <c r="D190" t="s">
        <v>555</v>
      </c>
      <c r="E190" s="3">
        <v>0</v>
      </c>
      <c r="F190" s="3">
        <v>0.13004416734179999</v>
      </c>
      <c r="G190" s="3">
        <v>0.37276941650220002</v>
      </c>
      <c r="H190" s="3">
        <v>0.37276941650220002</v>
      </c>
      <c r="I190" s="3">
        <v>0.43134383710340002</v>
      </c>
      <c r="J190" s="3">
        <v>0.47620636020500001</v>
      </c>
      <c r="K190" s="3">
        <v>0.36416173851740002</v>
      </c>
      <c r="L190" s="3">
        <v>0.36614940041080002</v>
      </c>
      <c r="M190" s="3">
        <v>0.44305207379930001</v>
      </c>
      <c r="N190" s="3">
        <v>0.46877442165880001</v>
      </c>
      <c r="O190" s="3">
        <v>0.49683182345940002</v>
      </c>
      <c r="P190" s="3">
        <v>0.49474690856409997</v>
      </c>
      <c r="Q190" s="3">
        <v>0.3947787860252</v>
      </c>
      <c r="R190" s="3">
        <v>1.3552752115233999</v>
      </c>
      <c r="S190" s="3">
        <v>2.291319259527</v>
      </c>
      <c r="T190" s="3">
        <v>2.4721869466967998</v>
      </c>
      <c r="U190" s="3">
        <v>2.6542609194465001</v>
      </c>
      <c r="V190" s="3">
        <v>2.6515488682319002</v>
      </c>
      <c r="W190" s="3">
        <v>2.8802311535095999</v>
      </c>
      <c r="X190" s="3">
        <v>2.7944536361790999</v>
      </c>
      <c r="Y190" s="3">
        <v>2.7944536361790999</v>
      </c>
      <c r="Z190" s="3">
        <v>2.7944536361790999</v>
      </c>
      <c r="AA190" s="3">
        <v>2.6860719645989999</v>
      </c>
      <c r="AB190" s="3">
        <v>2.6877645490984001</v>
      </c>
      <c r="AC190" s="3">
        <v>0.2299288839542</v>
      </c>
      <c r="AD190" s="3">
        <v>2.7521298686115001</v>
      </c>
      <c r="AE190" s="3">
        <v>3.3507456800640001</v>
      </c>
      <c r="AF190" s="3">
        <v>3.6130137791796</v>
      </c>
      <c r="AG190" s="3">
        <v>4.0104705236172</v>
      </c>
      <c r="AH190" s="3">
        <v>4.0719698859316997</v>
      </c>
      <c r="AI190" s="3">
        <v>4.0910989140428002</v>
      </c>
      <c r="AJ190" s="3">
        <v>4.1591657595645</v>
      </c>
      <c r="AK190" s="3">
        <v>4.2659845769598999</v>
      </c>
      <c r="AL190" s="3">
        <v>5.0209271490683998</v>
      </c>
      <c r="AM190" s="3">
        <v>5.1526738222685999</v>
      </c>
      <c r="AN190" s="3">
        <v>5.1768712281004001</v>
      </c>
      <c r="AO190" s="3">
        <v>0.14664903957129999</v>
      </c>
      <c r="AP190" s="3">
        <v>2.0613902080783002</v>
      </c>
      <c r="AQ190" s="3">
        <v>3.0592665710860998</v>
      </c>
      <c r="AR190" s="3">
        <v>2.6815574878763</v>
      </c>
      <c r="AS190" s="3">
        <v>2.6744034839659001</v>
      </c>
      <c r="AT190" s="3">
        <v>3.004711266738</v>
      </c>
      <c r="AU190" s="3">
        <v>2.3116836135871002</v>
      </c>
      <c r="AV190" s="3">
        <v>2.4327091885479</v>
      </c>
      <c r="AW190" s="3">
        <v>2.4300000000000002</v>
      </c>
    </row>
    <row r="191" spans="1:49">
      <c r="A191">
        <v>1</v>
      </c>
      <c r="B191" t="s">
        <v>396</v>
      </c>
      <c r="C191">
        <v>3</v>
      </c>
      <c r="D191" t="s">
        <v>556</v>
      </c>
      <c r="E191" s="3">
        <v>-0.15771715276500001</v>
      </c>
      <c r="F191" s="3">
        <v>-0.46596998164219999</v>
      </c>
      <c r="G191" s="3">
        <v>-0.41994091358570002</v>
      </c>
      <c r="H191" s="3">
        <v>-1.0134884923506</v>
      </c>
      <c r="I191" s="3">
        <v>-1.2322859466620999</v>
      </c>
      <c r="J191" s="3">
        <v>-1.5484736162176</v>
      </c>
      <c r="K191" s="3">
        <v>-2.0281922071334</v>
      </c>
      <c r="L191" s="3">
        <v>-1.8633944886785001</v>
      </c>
      <c r="M191" s="3">
        <v>-1.7460005535306999</v>
      </c>
      <c r="N191" s="3">
        <v>-1.5858895284856001</v>
      </c>
      <c r="O191" s="3">
        <v>-0.86070690750209999</v>
      </c>
      <c r="P191" s="3">
        <v>-0.58501818591760002</v>
      </c>
      <c r="Q191" s="3">
        <v>-5.6600520457999997E-3</v>
      </c>
      <c r="R191" s="3">
        <v>0.11390036053490001</v>
      </c>
      <c r="S191" s="3">
        <v>-0.35025896905569998</v>
      </c>
      <c r="T191" s="3">
        <v>0.18797698597250001</v>
      </c>
      <c r="U191" s="3">
        <v>8.9375261186199997E-2</v>
      </c>
      <c r="V191" s="3">
        <v>0.14213894044729999</v>
      </c>
      <c r="W191" s="3">
        <v>0.2131691540798</v>
      </c>
      <c r="X191" s="3">
        <v>0.42589027888999997</v>
      </c>
      <c r="Y191" s="3">
        <v>0.12568440033180001</v>
      </c>
      <c r="Z191" s="3">
        <v>0.1229371173144</v>
      </c>
      <c r="AA191" s="3">
        <v>-0.1152411672051</v>
      </c>
      <c r="AB191" s="3">
        <v>2.5051828957800001E-2</v>
      </c>
      <c r="AC191" s="3">
        <v>-0.18998841658730001</v>
      </c>
      <c r="AD191" s="3">
        <v>-0.48547502491490002</v>
      </c>
      <c r="AE191" s="3">
        <v>-0.71546453332180004</v>
      </c>
      <c r="AF191" s="3">
        <v>-0.74273442224319997</v>
      </c>
      <c r="AG191" s="3">
        <v>-0.54378655843580004</v>
      </c>
      <c r="AH191" s="3">
        <v>-0.75792527926620001</v>
      </c>
      <c r="AI191" s="3">
        <v>-0.72793380572379995</v>
      </c>
      <c r="AJ191" s="3">
        <v>-0.8256256626024</v>
      </c>
      <c r="AK191" s="3">
        <v>-1.1552979681238</v>
      </c>
      <c r="AL191" s="3">
        <v>-1.4386221263081</v>
      </c>
      <c r="AM191" s="3">
        <v>-1.4139891436448999</v>
      </c>
      <c r="AN191" s="3">
        <v>-1.5309036247237999</v>
      </c>
      <c r="AO191" s="3">
        <v>-5.9764593821400001E-2</v>
      </c>
      <c r="AP191" s="3">
        <v>-1.4740315567205</v>
      </c>
      <c r="AQ191" s="3">
        <v>-1.9947178924586</v>
      </c>
      <c r="AR191" s="3">
        <v>-1.8800289978593001</v>
      </c>
      <c r="AS191" s="3">
        <v>-2.2572403519308</v>
      </c>
      <c r="AT191" s="3">
        <v>-2.8717019628874998</v>
      </c>
      <c r="AU191" s="3">
        <v>-3.1286011336831998</v>
      </c>
      <c r="AV191" s="3">
        <v>-3.2150682144268998</v>
      </c>
      <c r="AW191" s="3">
        <v>-3.42</v>
      </c>
    </row>
    <row r="192" spans="1:49">
      <c r="A192">
        <v>2</v>
      </c>
      <c r="B192" t="s">
        <v>398</v>
      </c>
      <c r="C192">
        <v>301</v>
      </c>
      <c r="D192" t="s">
        <v>557</v>
      </c>
      <c r="E192" s="3">
        <v>-0.1487470339983</v>
      </c>
      <c r="F192" s="3">
        <v>-0.1180816604924</v>
      </c>
      <c r="G192" s="3">
        <v>-0.14617499753429999</v>
      </c>
      <c r="H192" s="3">
        <v>-0.56786749601660003</v>
      </c>
      <c r="I192" s="3">
        <v>-0.86627414167420003</v>
      </c>
      <c r="J192" s="3">
        <v>-1.3176545283304999</v>
      </c>
      <c r="K192" s="3">
        <v>-1.7979841978486999</v>
      </c>
      <c r="L192" s="3">
        <v>-1.7931038583553001</v>
      </c>
      <c r="M192" s="3">
        <v>-1.5769856412481</v>
      </c>
      <c r="N192" s="3">
        <v>-1.4312469324792001</v>
      </c>
      <c r="O192" s="3">
        <v>-0.61810140596209995</v>
      </c>
      <c r="P192" s="3">
        <v>-0.16378211155149999</v>
      </c>
      <c r="Q192" s="3">
        <v>-5.2674983086099997E-2</v>
      </c>
      <c r="R192" s="3">
        <v>7.3552462373400004E-2</v>
      </c>
      <c r="S192" s="3">
        <v>-0.1484290023589</v>
      </c>
      <c r="T192" s="3">
        <v>0.2163085633564</v>
      </c>
      <c r="U192" s="3">
        <v>0.45658306725120001</v>
      </c>
      <c r="V192" s="3">
        <v>0.7387314966952</v>
      </c>
      <c r="W192" s="3">
        <v>0.87239609243869998</v>
      </c>
      <c r="X192" s="3">
        <v>0.97666944129730004</v>
      </c>
      <c r="Y192" s="3">
        <v>1.0122313399589999</v>
      </c>
      <c r="Z192" s="3">
        <v>0.99101750037119996</v>
      </c>
      <c r="AA192" s="3">
        <v>0.61968481738070003</v>
      </c>
      <c r="AB192" s="3">
        <v>0.6742255935507</v>
      </c>
      <c r="AC192" s="3">
        <v>9.7778834844699999E-2</v>
      </c>
      <c r="AD192" s="3">
        <v>9.0816149999000007E-2</v>
      </c>
      <c r="AE192" s="3">
        <v>-7.9029065857200001E-2</v>
      </c>
      <c r="AF192" s="3">
        <v>-7.3803707170799995E-2</v>
      </c>
      <c r="AG192" s="3">
        <v>6.5155484514799994E-2</v>
      </c>
      <c r="AH192" s="3">
        <v>-0.31776157246539999</v>
      </c>
      <c r="AI192" s="3">
        <v>-0.2138935969579</v>
      </c>
      <c r="AJ192" s="3">
        <v>-0.1056242341226</v>
      </c>
      <c r="AK192" s="3">
        <v>-0.25768281219919997</v>
      </c>
      <c r="AL192" s="3">
        <v>-0.43139018025280002</v>
      </c>
      <c r="AM192" s="3">
        <v>-0.53362293181929998</v>
      </c>
      <c r="AN192" s="3">
        <v>-0.54039738186420005</v>
      </c>
      <c r="AO192" s="3">
        <v>-4.9870157207900001E-2</v>
      </c>
      <c r="AP192" s="3">
        <v>-1.1396411455383</v>
      </c>
      <c r="AQ192" s="3">
        <v>-1.5450766457281999</v>
      </c>
      <c r="AR192" s="3">
        <v>-1.4272729176776</v>
      </c>
      <c r="AS192" s="3">
        <v>-1.7080323735131999</v>
      </c>
      <c r="AT192" s="3">
        <v>-1.9625813652070001</v>
      </c>
      <c r="AU192" s="3">
        <v>-2.2466835529212998</v>
      </c>
      <c r="AV192" s="3">
        <v>-2.1934110086855001</v>
      </c>
      <c r="AW192" s="3">
        <v>-2.36</v>
      </c>
    </row>
    <row r="193" spans="1:49">
      <c r="A193">
        <v>3</v>
      </c>
      <c r="B193" t="s">
        <v>400</v>
      </c>
      <c r="C193">
        <v>30101</v>
      </c>
      <c r="D193" t="s">
        <v>558</v>
      </c>
      <c r="E193" s="3">
        <v>-0.1487470339983</v>
      </c>
      <c r="F193" s="3">
        <v>-0.1180816604924</v>
      </c>
      <c r="G193" s="3">
        <v>-0.14617499753429999</v>
      </c>
      <c r="H193" s="3">
        <v>-0.56786749601660003</v>
      </c>
      <c r="I193" s="3">
        <v>-0.86627414167420003</v>
      </c>
      <c r="J193" s="3">
        <v>-1.3176545283304999</v>
      </c>
      <c r="K193" s="3">
        <v>-1.7979841978486999</v>
      </c>
      <c r="L193" s="3">
        <v>-1.7931038583553001</v>
      </c>
      <c r="M193" s="3">
        <v>-1.5769856412481</v>
      </c>
      <c r="N193" s="3">
        <v>-1.4312469324792001</v>
      </c>
      <c r="O193" s="3">
        <v>-0.61810140596209995</v>
      </c>
      <c r="P193" s="3">
        <v>-0.16378211155149999</v>
      </c>
      <c r="Q193" s="3">
        <v>-5.2674983086099997E-2</v>
      </c>
      <c r="R193" s="3">
        <v>7.3552462373400004E-2</v>
      </c>
      <c r="S193" s="3">
        <v>-0.1484290023589</v>
      </c>
      <c r="T193" s="3">
        <v>0.2163085633564</v>
      </c>
      <c r="U193" s="3">
        <v>0.45658306725120001</v>
      </c>
      <c r="V193" s="3">
        <v>0.7387314966952</v>
      </c>
      <c r="W193" s="3">
        <v>0.87239609243869998</v>
      </c>
      <c r="X193" s="3">
        <v>0.97666944129730004</v>
      </c>
      <c r="Y193" s="3">
        <v>1.0122313399589999</v>
      </c>
      <c r="Z193" s="3">
        <v>0.99101750037119996</v>
      </c>
      <c r="AA193" s="3">
        <v>0.61968481738070003</v>
      </c>
      <c r="AB193" s="3">
        <v>0.6742255935507</v>
      </c>
      <c r="AC193" s="3">
        <v>9.7778834844699999E-2</v>
      </c>
      <c r="AD193" s="3">
        <v>9.0816149999000007E-2</v>
      </c>
      <c r="AE193" s="3">
        <v>-7.9029065857200001E-2</v>
      </c>
      <c r="AF193" s="3">
        <v>-7.3803707170799995E-2</v>
      </c>
      <c r="AG193" s="3">
        <v>6.5155484514799994E-2</v>
      </c>
      <c r="AH193" s="3">
        <v>-0.31776157246539999</v>
      </c>
      <c r="AI193" s="3">
        <v>-0.2138935969579</v>
      </c>
      <c r="AJ193" s="3">
        <v>-0.1056242341226</v>
      </c>
      <c r="AK193" s="3">
        <v>-0.25768281219919997</v>
      </c>
      <c r="AL193" s="3">
        <v>-0.43139018025280002</v>
      </c>
      <c r="AM193" s="3">
        <v>-0.53362293181929998</v>
      </c>
      <c r="AN193" s="3">
        <v>-0.54039738186420005</v>
      </c>
      <c r="AO193" s="3">
        <v>-4.9870157207900001E-2</v>
      </c>
      <c r="AP193" s="3">
        <v>-1.1396411455383</v>
      </c>
      <c r="AQ193" s="3">
        <v>-1.5450766457281999</v>
      </c>
      <c r="AR193" s="3">
        <v>-1.4272729176776</v>
      </c>
      <c r="AS193" s="3">
        <v>-1.7080323735131999</v>
      </c>
      <c r="AT193" s="3">
        <v>-1.9625813652070001</v>
      </c>
      <c r="AU193" s="3">
        <v>-2.2466835529212998</v>
      </c>
      <c r="AV193" s="3">
        <v>-2.1934110086855001</v>
      </c>
      <c r="AW193" s="3">
        <v>-2.36</v>
      </c>
    </row>
    <row r="194" spans="1:49">
      <c r="A194">
        <v>4</v>
      </c>
      <c r="B194" t="s">
        <v>402</v>
      </c>
      <c r="C194">
        <v>3010101</v>
      </c>
      <c r="D194" t="s">
        <v>559</v>
      </c>
      <c r="E194" s="3">
        <v>-6.1313255995400003E-2</v>
      </c>
      <c r="F194" s="3">
        <v>-3.6086664288299999E-2</v>
      </c>
      <c r="G194" s="3">
        <v>2.6438492108900001E-2</v>
      </c>
      <c r="H194" s="3">
        <v>-0.31290104890640003</v>
      </c>
      <c r="I194" s="3">
        <v>-0.34935181938460003</v>
      </c>
      <c r="J194" s="3">
        <v>-0.82233651468470004</v>
      </c>
      <c r="K194" s="3">
        <v>-0.93915866525220004</v>
      </c>
      <c r="L194" s="3">
        <v>-0.95873958950079996</v>
      </c>
      <c r="M194" s="3">
        <v>-0.74264780679700004</v>
      </c>
      <c r="N194" s="3">
        <v>-0.63936715355609997</v>
      </c>
      <c r="O194" s="3">
        <v>0.56429795024700002</v>
      </c>
      <c r="P194" s="3">
        <v>1.2028941269586999</v>
      </c>
      <c r="Q194" s="3">
        <v>0.23784497860279999</v>
      </c>
      <c r="R194" s="3">
        <v>0.20365653140189999</v>
      </c>
      <c r="S194" s="3">
        <v>0.27660546081749998</v>
      </c>
      <c r="T194" s="3">
        <v>0.65008119197619996</v>
      </c>
      <c r="U194" s="3">
        <v>0.8966044230886</v>
      </c>
      <c r="V194" s="3">
        <v>1.3396882299785999</v>
      </c>
      <c r="W194" s="3">
        <v>1.2998974535167001</v>
      </c>
      <c r="X194" s="3">
        <v>1.3651954988296</v>
      </c>
      <c r="Y194" s="3">
        <v>1.3513685565314999</v>
      </c>
      <c r="Z194" s="3">
        <v>1.5458142477839001</v>
      </c>
      <c r="AA194" s="3">
        <v>1.6895164747647</v>
      </c>
      <c r="AB194" s="3">
        <v>1.7356144625815999</v>
      </c>
      <c r="AC194" s="3">
        <v>0.21444975313</v>
      </c>
      <c r="AD194" s="3">
        <v>0.1914024536949</v>
      </c>
      <c r="AE194" s="3">
        <v>-9.7334036626699996E-2</v>
      </c>
      <c r="AF194" s="3">
        <v>-0.17724446605060001</v>
      </c>
      <c r="AG194" s="3">
        <v>0.1158933851204</v>
      </c>
      <c r="AH194" s="3">
        <v>-0.29457723966679999</v>
      </c>
      <c r="AI194" s="3">
        <v>-0.14781174889000001</v>
      </c>
      <c r="AJ194" s="3">
        <v>-3.8259871677599998E-2</v>
      </c>
      <c r="AK194" s="3">
        <v>-0.14506242686740001</v>
      </c>
      <c r="AL194" s="3">
        <v>-0.22357068390779999</v>
      </c>
      <c r="AM194" s="3">
        <v>-0.13440984583080001</v>
      </c>
      <c r="AN194" s="3">
        <v>-0.18138344613349999</v>
      </c>
      <c r="AO194" s="3">
        <v>-0.1749552750209</v>
      </c>
      <c r="AP194" s="3">
        <v>-1.0265374293642</v>
      </c>
      <c r="AQ194" s="3">
        <v>-1.8286676635203001</v>
      </c>
      <c r="AR194" s="3">
        <v>-1.6293828610643999</v>
      </c>
      <c r="AS194" s="3">
        <v>-1.6460200992830001</v>
      </c>
      <c r="AT194" s="3">
        <v>-1.9076799254223</v>
      </c>
      <c r="AU194" s="3">
        <v>-2.1467963117297999</v>
      </c>
      <c r="AV194" s="3">
        <v>-2.0435670554162</v>
      </c>
      <c r="AW194" s="3">
        <v>-2.1</v>
      </c>
    </row>
    <row r="195" spans="1:49">
      <c r="A195">
        <v>5</v>
      </c>
      <c r="B195" t="s">
        <v>404</v>
      </c>
      <c r="C195">
        <v>301010101</v>
      </c>
      <c r="D195" t="s">
        <v>560</v>
      </c>
      <c r="E195" s="3">
        <v>0</v>
      </c>
      <c r="F195" s="3">
        <v>0.1435451677447</v>
      </c>
      <c r="G195" s="3">
        <v>0.22527500993790001</v>
      </c>
      <c r="H195" s="3">
        <v>-0.31349234414749999</v>
      </c>
      <c r="I195" s="3">
        <v>-0.76091705099950002</v>
      </c>
      <c r="J195" s="3">
        <v>-0.50313157897570004</v>
      </c>
      <c r="K195" s="3">
        <v>-0.86094987130559997</v>
      </c>
      <c r="L195" s="3">
        <v>-0.96220874194689998</v>
      </c>
      <c r="M195" s="3">
        <v>-0.68659346231539997</v>
      </c>
      <c r="N195" s="3">
        <v>-0.64199485710490001</v>
      </c>
      <c r="O195" s="3">
        <v>1.3464895279814</v>
      </c>
      <c r="P195" s="3">
        <v>1.1774373602418999</v>
      </c>
      <c r="Q195" s="3">
        <v>0.1835494659602</v>
      </c>
      <c r="R195" s="3">
        <v>0.1664147562345</v>
      </c>
      <c r="S195" s="3">
        <v>0.30079403474319999</v>
      </c>
      <c r="T195" s="3">
        <v>0.86656214522499997</v>
      </c>
      <c r="U195" s="3">
        <v>1.2307081574630001</v>
      </c>
      <c r="V195" s="3">
        <v>1.6402279683609</v>
      </c>
      <c r="W195" s="3">
        <v>1.3776728448219999</v>
      </c>
      <c r="X195" s="3">
        <v>1.3788470237735999</v>
      </c>
      <c r="Y195" s="3">
        <v>1.3788214979994999</v>
      </c>
      <c r="Z195" s="3">
        <v>1.5437680223432</v>
      </c>
      <c r="AA195" s="3">
        <v>1.7477411965778999</v>
      </c>
      <c r="AB195" s="3">
        <v>1.7477411965778999</v>
      </c>
      <c r="AC195" s="3">
        <v>0.14361348984899999</v>
      </c>
      <c r="AD195" s="3">
        <v>5.7098441785200002E-2</v>
      </c>
      <c r="AE195" s="3">
        <v>5.65156400148E-2</v>
      </c>
      <c r="AF195" s="3">
        <v>0.28359092104520001</v>
      </c>
      <c r="AG195" s="3">
        <v>0.36841723487470002</v>
      </c>
      <c r="AH195" s="3">
        <v>0.1080319548856</v>
      </c>
      <c r="AI195" s="3">
        <v>0.40446798534119999</v>
      </c>
      <c r="AJ195" s="3">
        <v>0.29972349768090001</v>
      </c>
      <c r="AK195" s="3">
        <v>0.30758355829790002</v>
      </c>
      <c r="AL195" s="3">
        <v>0.1983359643001</v>
      </c>
      <c r="AM195" s="3">
        <v>0.2046368741772</v>
      </c>
      <c r="AN195" s="3">
        <v>3.5781008681600002E-2</v>
      </c>
      <c r="AO195" s="3">
        <v>-0.2560993729987</v>
      </c>
      <c r="AP195" s="3">
        <v>-1.0589766783022001</v>
      </c>
      <c r="AQ195" s="3">
        <v>-1.8586057439301999</v>
      </c>
      <c r="AR195" s="3">
        <v>-1.8398841441224001</v>
      </c>
      <c r="AS195" s="3">
        <v>-1.8321379790748</v>
      </c>
      <c r="AT195" s="3">
        <v>-2.1170659087144998</v>
      </c>
      <c r="AU195" s="3">
        <v>-2.1143199177306</v>
      </c>
      <c r="AV195" s="3">
        <v>-2.0925867620192999</v>
      </c>
      <c r="AW195" s="3">
        <v>-2.09</v>
      </c>
    </row>
    <row r="196" spans="1:49">
      <c r="A196">
        <v>5</v>
      </c>
      <c r="B196" t="s">
        <v>404</v>
      </c>
      <c r="C196">
        <v>301010102</v>
      </c>
      <c r="D196" t="s">
        <v>561</v>
      </c>
      <c r="E196" s="3">
        <v>0</v>
      </c>
      <c r="F196" s="3">
        <v>0</v>
      </c>
      <c r="G196" s="3">
        <v>7.9001142290000004E-4</v>
      </c>
      <c r="H196" s="3">
        <v>0.28198833872520002</v>
      </c>
      <c r="I196" s="3">
        <v>0.28198833872520002</v>
      </c>
      <c r="J196" s="3">
        <v>-0.98734105338449996</v>
      </c>
      <c r="K196" s="3">
        <v>-0.94061662661209999</v>
      </c>
      <c r="L196" s="3">
        <v>-0.94248602696270001</v>
      </c>
      <c r="M196" s="3">
        <v>-0.94241125162600003</v>
      </c>
      <c r="N196" s="3">
        <v>-0.94241125162600003</v>
      </c>
      <c r="O196" s="3">
        <v>0.6057868614884</v>
      </c>
      <c r="P196" s="3">
        <v>0.46430570828880002</v>
      </c>
      <c r="Q196" s="3">
        <v>-1.9266524015000001E-2</v>
      </c>
      <c r="R196" s="3">
        <v>-1.7333248428900001E-2</v>
      </c>
      <c r="S196" s="3">
        <v>-2.4975819735300001E-2</v>
      </c>
      <c r="T196" s="3">
        <v>-2.4094014399899999E-2</v>
      </c>
      <c r="U196" s="3">
        <v>2.32788582066E-2</v>
      </c>
      <c r="V196" s="3">
        <v>0.7577863644774</v>
      </c>
      <c r="W196" s="3">
        <v>0.73268820099429999</v>
      </c>
      <c r="X196" s="3">
        <v>1.2850999817366</v>
      </c>
      <c r="Y196" s="3">
        <v>1.2653189237819</v>
      </c>
      <c r="Z196" s="3">
        <v>1.2666375407803001</v>
      </c>
      <c r="AA196" s="3">
        <v>1.5095226142128999</v>
      </c>
      <c r="AB196" s="3">
        <v>1.5095226142128999</v>
      </c>
      <c r="AC196" s="3">
        <v>0.35219042677020002</v>
      </c>
      <c r="AD196" s="3">
        <v>0.3310064664481</v>
      </c>
      <c r="AE196" s="3">
        <v>0.3310064664481</v>
      </c>
      <c r="AF196" s="3">
        <v>0.33179097782029998</v>
      </c>
      <c r="AG196" s="3">
        <v>0.33179097782029998</v>
      </c>
      <c r="AH196" s="3">
        <v>-0.73155838038340004</v>
      </c>
      <c r="AI196" s="3">
        <v>0.33179097782029998</v>
      </c>
      <c r="AJ196" s="3">
        <v>0.33179097782029998</v>
      </c>
      <c r="AK196" s="3">
        <v>0.33179097782029998</v>
      </c>
      <c r="AL196" s="3">
        <v>0.33179097782029998</v>
      </c>
      <c r="AM196" s="3">
        <v>0.33179097782029998</v>
      </c>
      <c r="AN196" s="3">
        <v>0.33179097782029998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-0.2842867315232</v>
      </c>
      <c r="AV196" s="3">
        <v>-1.17632440708E-2</v>
      </c>
      <c r="AW196" s="3">
        <v>-0.01</v>
      </c>
    </row>
    <row r="197" spans="1:49">
      <c r="A197">
        <v>5</v>
      </c>
      <c r="B197" t="s">
        <v>404</v>
      </c>
      <c r="C197">
        <v>301010103</v>
      </c>
      <c r="D197" t="s">
        <v>562</v>
      </c>
      <c r="E197" s="3">
        <v>0</v>
      </c>
      <c r="F197" s="3">
        <v>-0.26355724867739999</v>
      </c>
      <c r="G197" s="3">
        <v>-0.24893341939489999</v>
      </c>
      <c r="H197" s="3">
        <v>-0.24910547690929999</v>
      </c>
      <c r="I197" s="3">
        <v>0.16522663225680001</v>
      </c>
      <c r="J197" s="3">
        <v>-0.86399742173780003</v>
      </c>
      <c r="K197" s="3">
        <v>-0.77092697657919995</v>
      </c>
      <c r="L197" s="3">
        <v>-0.77683247795819999</v>
      </c>
      <c r="M197" s="3">
        <v>-0.3244495334352</v>
      </c>
      <c r="N197" s="3">
        <v>-0.2174082162323</v>
      </c>
      <c r="O197" s="3">
        <v>-0.58322968415999998</v>
      </c>
      <c r="P197" s="3">
        <v>1.4137319035771001</v>
      </c>
      <c r="Q197" s="3">
        <v>0.25119824888870002</v>
      </c>
      <c r="R197" s="3">
        <v>3.5381863189999998E-4</v>
      </c>
      <c r="S197" s="3">
        <v>3.6355468098999998E-2</v>
      </c>
      <c r="T197" s="3">
        <v>0.1700229441086</v>
      </c>
      <c r="U197" s="3">
        <v>0.28429811228669999</v>
      </c>
      <c r="V197" s="3">
        <v>0.80514753688810003</v>
      </c>
      <c r="W197" s="3">
        <v>0.84638269264849997</v>
      </c>
      <c r="X197" s="3">
        <v>0.88717966442100005</v>
      </c>
      <c r="Y197" s="3">
        <v>0.77957544081800001</v>
      </c>
      <c r="Z197" s="3">
        <v>0.78207656066630005</v>
      </c>
      <c r="AA197" s="3">
        <v>0.88911810060030005</v>
      </c>
      <c r="AB197" s="3">
        <v>0.9975013987029</v>
      </c>
      <c r="AC197" s="3">
        <v>0.33685759050890002</v>
      </c>
      <c r="AD197" s="3">
        <v>0.32862806655990001</v>
      </c>
      <c r="AE197" s="3">
        <v>0.31949801150899998</v>
      </c>
      <c r="AF197" s="3">
        <v>-0.26032591679869999</v>
      </c>
      <c r="AG197" s="3">
        <v>-0.1968623078641</v>
      </c>
      <c r="AH197" s="3">
        <v>-0.84104031823710002</v>
      </c>
      <c r="AI197" s="3">
        <v>-0.47452662871739998</v>
      </c>
      <c r="AJ197" s="3">
        <v>-0.21546896043649999</v>
      </c>
      <c r="AK197" s="3">
        <v>-0.55206962616540001</v>
      </c>
      <c r="AL197" s="3">
        <v>-0.60825905363999999</v>
      </c>
      <c r="AM197" s="3">
        <v>-0.22617868159390001</v>
      </c>
      <c r="AN197" s="3">
        <v>-0.16614199139229999</v>
      </c>
      <c r="AO197" s="3">
        <v>-0.35609679142270001</v>
      </c>
      <c r="AP197" s="3">
        <v>-1.279142369681</v>
      </c>
      <c r="AQ197" s="3">
        <v>-1.953273556314</v>
      </c>
      <c r="AR197" s="3">
        <v>-1.5523609416457</v>
      </c>
      <c r="AS197" s="3">
        <v>-1.5539327708057</v>
      </c>
      <c r="AT197" s="3">
        <v>-1.5538939605113999</v>
      </c>
      <c r="AU197" s="3">
        <v>-1.5538944517811</v>
      </c>
      <c r="AV197" s="3">
        <v>-1.8637903048683</v>
      </c>
      <c r="AW197" s="3">
        <v>-1.95</v>
      </c>
    </row>
    <row r="198" spans="1:49">
      <c r="A198">
        <v>5</v>
      </c>
      <c r="B198" t="s">
        <v>404</v>
      </c>
      <c r="C198">
        <v>301010104</v>
      </c>
      <c r="D198" t="s">
        <v>563</v>
      </c>
      <c r="E198" s="3">
        <v>-0.3642232431013</v>
      </c>
      <c r="F198" s="3">
        <v>0.13799936392699999</v>
      </c>
      <c r="G198" s="3">
        <v>0.31248814170599998</v>
      </c>
      <c r="H198" s="3">
        <v>0.22582321207860001</v>
      </c>
      <c r="I198" s="3">
        <v>0.31437143355269997</v>
      </c>
      <c r="J198" s="3">
        <v>-0.14291657761859999</v>
      </c>
      <c r="K198" s="3">
        <v>-0.2244099706944</v>
      </c>
      <c r="L198" s="3">
        <v>-0.2204841040327</v>
      </c>
      <c r="M198" s="3">
        <v>-0.21953852160160001</v>
      </c>
      <c r="N198" s="3">
        <v>-0.1888671162933</v>
      </c>
      <c r="O198" s="3">
        <v>1.4776776902749</v>
      </c>
      <c r="P198" s="3">
        <v>1.8672126128415001</v>
      </c>
      <c r="Q198" s="3">
        <v>0.52213384646450001</v>
      </c>
      <c r="R198" s="3">
        <v>0.89046772475909997</v>
      </c>
      <c r="S198" s="3">
        <v>0.94556678993419996</v>
      </c>
      <c r="T198" s="3">
        <v>1.4181398450975999</v>
      </c>
      <c r="U198" s="3">
        <v>1.7222213596622999</v>
      </c>
      <c r="V198" s="3">
        <v>1.4426816612397</v>
      </c>
      <c r="W198" s="3">
        <v>1.4426816612397</v>
      </c>
      <c r="X198" s="3">
        <v>1.4447081938465001</v>
      </c>
      <c r="Y198" s="3">
        <v>1.5488192010715001</v>
      </c>
      <c r="Z198" s="3">
        <v>1.6419064738833999</v>
      </c>
      <c r="AA198" s="3">
        <v>1.7507494642863</v>
      </c>
      <c r="AB198" s="3">
        <v>1.7507494642863</v>
      </c>
      <c r="AC198" s="3">
        <v>9.5235781273100006E-2</v>
      </c>
      <c r="AD198" s="3">
        <v>9.0644025577700002E-2</v>
      </c>
      <c r="AE198" s="3">
        <v>8.9760004840800003E-2</v>
      </c>
      <c r="AF198" s="3">
        <v>-2.7163089885500001E-2</v>
      </c>
      <c r="AG198" s="3">
        <v>-2.4413527972700001E-2</v>
      </c>
      <c r="AH198" s="3">
        <v>-0.3457940908478</v>
      </c>
      <c r="AI198" s="3">
        <v>-0.26419706312149999</v>
      </c>
      <c r="AJ198" s="3">
        <v>-2.81631504184E-2</v>
      </c>
      <c r="AK198" s="3">
        <v>-2.81631504184E-2</v>
      </c>
      <c r="AL198" s="3">
        <v>-8.9648335080100006E-2</v>
      </c>
      <c r="AM198" s="3">
        <v>-8.9648335080100006E-2</v>
      </c>
      <c r="AN198" s="3">
        <v>-8.8949852260000004E-2</v>
      </c>
      <c r="AO198" s="3">
        <v>-2.2796968600000001E-5</v>
      </c>
      <c r="AP198" s="3">
        <v>-1.3852674400131999</v>
      </c>
      <c r="AQ198" s="3">
        <v>-1.9772110103516001</v>
      </c>
      <c r="AR198" s="3">
        <v>-1.9698336901480999</v>
      </c>
      <c r="AS198" s="3">
        <v>-2.1657405056722001</v>
      </c>
      <c r="AT198" s="3">
        <v>-2.7776369950632001</v>
      </c>
      <c r="AU198" s="3">
        <v>-2.9070803320151</v>
      </c>
      <c r="AV198" s="3">
        <v>-2.6228814748919</v>
      </c>
      <c r="AW198" s="3">
        <v>-2.62</v>
      </c>
    </row>
    <row r="199" spans="1:49">
      <c r="A199">
        <v>5</v>
      </c>
      <c r="B199" t="s">
        <v>404</v>
      </c>
      <c r="C199">
        <v>301010105</v>
      </c>
      <c r="D199" t="s">
        <v>564</v>
      </c>
      <c r="E199" s="3">
        <v>-9.2094709294199995E-2</v>
      </c>
      <c r="F199" s="3">
        <v>-0.38931708239259999</v>
      </c>
      <c r="G199" s="3">
        <v>-0.58402454172090001</v>
      </c>
      <c r="H199" s="3">
        <v>-1.3071502225610001</v>
      </c>
      <c r="I199" s="3">
        <v>-1.8237923188139</v>
      </c>
      <c r="J199" s="3">
        <v>-1.5005509622519999</v>
      </c>
      <c r="K199" s="3">
        <v>-1.4350920457034999</v>
      </c>
      <c r="L199" s="3">
        <v>-1.175156398113</v>
      </c>
      <c r="M199" s="3">
        <v>-1.4794655563876</v>
      </c>
      <c r="N199" s="3">
        <v>-0.86420323892039996</v>
      </c>
      <c r="O199" s="3">
        <v>-0.35344317885580001</v>
      </c>
      <c r="P199" s="3">
        <v>0.38269286344969999</v>
      </c>
      <c r="Q199" s="3">
        <v>0.2491664948233</v>
      </c>
      <c r="R199" s="3">
        <v>0.14529503439489999</v>
      </c>
      <c r="S199" s="3">
        <v>0.25477635219689998</v>
      </c>
      <c r="T199" s="3">
        <v>0.86977158054519998</v>
      </c>
      <c r="U199" s="3">
        <v>1.4216947337664001</v>
      </c>
      <c r="V199" s="3">
        <v>2.3444053828829001</v>
      </c>
      <c r="W199" s="3">
        <v>2.9622909492654999</v>
      </c>
      <c r="X199" s="3">
        <v>2.8650934508647001</v>
      </c>
      <c r="Y199" s="3">
        <v>2.9371473083003998</v>
      </c>
      <c r="Z199" s="3">
        <v>2.9997405250007998</v>
      </c>
      <c r="AA199" s="3">
        <v>3.1621935127641998</v>
      </c>
      <c r="AB199" s="3">
        <v>3.3554534649958998</v>
      </c>
      <c r="AC199" s="3">
        <v>0.42932600728359999</v>
      </c>
      <c r="AD199" s="3">
        <v>0.60200962538010006</v>
      </c>
      <c r="AE199" s="3">
        <v>0.13126650100330001</v>
      </c>
      <c r="AF199" s="3">
        <v>0.51232902025210003</v>
      </c>
      <c r="AG199" s="3">
        <v>0.53588533793350002</v>
      </c>
      <c r="AH199" s="3">
        <v>0.26344520872819999</v>
      </c>
      <c r="AI199" s="3">
        <v>8.1274978613200002E-2</v>
      </c>
      <c r="AJ199" s="3">
        <v>0.53985983804259996</v>
      </c>
      <c r="AK199" s="3">
        <v>0.44987624379050001</v>
      </c>
      <c r="AL199" s="3">
        <v>-0.15448333267200001</v>
      </c>
      <c r="AM199" s="3">
        <v>-1.0218292403647999</v>
      </c>
      <c r="AN199" s="3">
        <v>-1.1269187309746</v>
      </c>
      <c r="AO199" s="3">
        <v>0.36702152897410001</v>
      </c>
      <c r="AP199" s="3">
        <v>0.69798491951980002</v>
      </c>
      <c r="AQ199" s="3">
        <v>0.33988918410629998</v>
      </c>
      <c r="AR199" s="3">
        <v>0.16338033847960001</v>
      </c>
      <c r="AS199" s="3">
        <v>0.33454948341320001</v>
      </c>
      <c r="AT199" s="3">
        <v>0.2917972893786</v>
      </c>
      <c r="AU199" s="3">
        <v>0.48267309824549998</v>
      </c>
      <c r="AV199" s="3">
        <v>0.30586393567089998</v>
      </c>
      <c r="AW199" s="3">
        <v>-0.22</v>
      </c>
    </row>
    <row r="200" spans="1:49">
      <c r="A200">
        <v>5</v>
      </c>
      <c r="B200" t="s">
        <v>404</v>
      </c>
      <c r="C200">
        <v>301010106</v>
      </c>
      <c r="D200" t="s">
        <v>565</v>
      </c>
      <c r="E200" s="3">
        <v>0</v>
      </c>
      <c r="F200" s="3">
        <v>0</v>
      </c>
      <c r="G200" s="3">
        <v>0.2123353975933</v>
      </c>
      <c r="H200" s="3">
        <v>-1.2228141827973</v>
      </c>
      <c r="I200" s="3">
        <v>-1.0744314373496</v>
      </c>
      <c r="J200" s="3">
        <v>-2.8246769531949001</v>
      </c>
      <c r="K200" s="3">
        <v>-3.0351431512648999</v>
      </c>
      <c r="L200" s="3">
        <v>-3.0351431512648999</v>
      </c>
      <c r="M200" s="3">
        <v>-3.0351431512648999</v>
      </c>
      <c r="N200" s="3">
        <v>-2.9013283368462002</v>
      </c>
      <c r="O200" s="3">
        <v>0.59459068351790001</v>
      </c>
      <c r="P200" s="3">
        <v>0.31911943452370001</v>
      </c>
      <c r="Q200" s="3">
        <v>1.71401337459E-2</v>
      </c>
      <c r="R200" s="3">
        <v>1.52355293714E-2</v>
      </c>
      <c r="S200" s="3">
        <v>1.52355293714E-2</v>
      </c>
      <c r="T200" s="3">
        <v>0.33445504083349997</v>
      </c>
      <c r="U200" s="3">
        <v>0.33445504083349997</v>
      </c>
      <c r="V200" s="3">
        <v>1.4850846826613</v>
      </c>
      <c r="W200" s="3">
        <v>1.4850846826613</v>
      </c>
      <c r="X200" s="3">
        <v>1.8897997937041</v>
      </c>
      <c r="Y200" s="3">
        <v>1.8897997937041</v>
      </c>
      <c r="Z200" s="3">
        <v>3.4956922448415</v>
      </c>
      <c r="AA200" s="3">
        <v>3.4956922448415</v>
      </c>
      <c r="AB200" s="3">
        <v>3.4956922448415</v>
      </c>
      <c r="AC200" s="3">
        <v>0</v>
      </c>
      <c r="AD200" s="3">
        <v>0</v>
      </c>
      <c r="AE200" s="3">
        <v>-3.4063671075154001</v>
      </c>
      <c r="AF200" s="3">
        <v>-3.2388379857656</v>
      </c>
      <c r="AG200" s="3">
        <v>0</v>
      </c>
      <c r="AH200" s="3">
        <v>0</v>
      </c>
      <c r="AI200" s="3">
        <v>-1.661755179314</v>
      </c>
      <c r="AJ200" s="3">
        <v>-1.661755179314</v>
      </c>
      <c r="AK200" s="3">
        <v>-1.661755179314</v>
      </c>
      <c r="AL200" s="3">
        <v>-1.3164582736674</v>
      </c>
      <c r="AM200" s="3">
        <v>-0.96501194489529996</v>
      </c>
      <c r="AN200" s="3">
        <v>-0.96501194489529996</v>
      </c>
      <c r="AO200" s="3">
        <v>0</v>
      </c>
      <c r="AP200" s="3">
        <v>-1.3123743199290001</v>
      </c>
      <c r="AQ200" s="3">
        <v>-4.0391090413955997</v>
      </c>
      <c r="AR200" s="3">
        <v>-2.9651319978664001</v>
      </c>
      <c r="AS200" s="3">
        <v>-2.9651319978664001</v>
      </c>
      <c r="AT200" s="3">
        <v>-3.8554671897650001</v>
      </c>
      <c r="AU200" s="3">
        <v>-6.7939924111718</v>
      </c>
      <c r="AV200" s="3">
        <v>-4.8392645926905997</v>
      </c>
      <c r="AW200" s="3">
        <v>-4.84</v>
      </c>
    </row>
    <row r="201" spans="1:49">
      <c r="A201">
        <v>4</v>
      </c>
      <c r="B201" t="s">
        <v>402</v>
      </c>
      <c r="C201">
        <v>3010102</v>
      </c>
      <c r="D201" t="s">
        <v>566</v>
      </c>
      <c r="E201" s="3">
        <v>-0.23502773700560001</v>
      </c>
      <c r="F201" s="3">
        <v>-0.19667766927149999</v>
      </c>
      <c r="G201" s="3">
        <v>-0.30054879824039998</v>
      </c>
      <c r="H201" s="3">
        <v>-0.83398656579039998</v>
      </c>
      <c r="I201" s="3">
        <v>-1.3749568678974999</v>
      </c>
      <c r="J201" s="3">
        <v>-1.4773017440569001</v>
      </c>
      <c r="K201" s="3">
        <v>-1.6810864723037</v>
      </c>
      <c r="L201" s="3">
        <v>-1.7024228934648</v>
      </c>
      <c r="M201" s="3">
        <v>-1.5028194904609</v>
      </c>
      <c r="N201" s="3">
        <v>-1.3072265061595001</v>
      </c>
      <c r="O201" s="3">
        <v>-0.96032009756199999</v>
      </c>
      <c r="P201" s="3">
        <v>-0.60474078211780002</v>
      </c>
      <c r="Q201" s="3">
        <v>-0.29636805777820002</v>
      </c>
      <c r="R201" s="3">
        <v>-2.5552234073500001E-2</v>
      </c>
      <c r="S201" s="3">
        <v>-0.51131919475999998</v>
      </c>
      <c r="T201" s="3">
        <v>-0.1164771959262</v>
      </c>
      <c r="U201" s="3">
        <v>0.1432265003165</v>
      </c>
      <c r="V201" s="3">
        <v>0.32265923572479999</v>
      </c>
      <c r="W201" s="3">
        <v>0.46344702593760001</v>
      </c>
      <c r="X201" s="3">
        <v>0.62593177973479996</v>
      </c>
      <c r="Y201" s="3">
        <v>0.66082702777260005</v>
      </c>
      <c r="Z201" s="3">
        <v>0.4611946014055</v>
      </c>
      <c r="AA201" s="3">
        <v>-0.1553945521115</v>
      </c>
      <c r="AB201" s="3">
        <v>-0.17163266251830001</v>
      </c>
      <c r="AC201" s="3">
        <v>1.0653685878E-2</v>
      </c>
      <c r="AD201" s="3">
        <v>1.6372112075999999E-2</v>
      </c>
      <c r="AE201" s="3">
        <v>-7.1904624725899993E-2</v>
      </c>
      <c r="AF201" s="3">
        <v>2.7280689985199998E-2</v>
      </c>
      <c r="AG201" s="3">
        <v>5.1084706878500002E-2</v>
      </c>
      <c r="AH201" s="3">
        <v>-0.20870594099869999</v>
      </c>
      <c r="AI201" s="3">
        <v>-0.27644758800140001</v>
      </c>
      <c r="AJ201" s="3">
        <v>-0.15109329052699999</v>
      </c>
      <c r="AK201" s="3">
        <v>-0.35679068179860002</v>
      </c>
      <c r="AL201" s="3">
        <v>-0.62763919136379998</v>
      </c>
      <c r="AM201" s="3">
        <v>-0.90007842353540002</v>
      </c>
      <c r="AN201" s="3">
        <v>-0.87406777750389997</v>
      </c>
      <c r="AO201" s="3">
        <v>8.5770645395299994E-2</v>
      </c>
      <c r="AP201" s="3">
        <v>-0.99197522615830003</v>
      </c>
      <c r="AQ201" s="3">
        <v>-1.1066476763785</v>
      </c>
      <c r="AR201" s="3">
        <v>-1.0449944155159001</v>
      </c>
      <c r="AS201" s="3">
        <v>-1.5763223858619999</v>
      </c>
      <c r="AT201" s="3">
        <v>-1.8512434984506001</v>
      </c>
      <c r="AU201" s="3">
        <v>-2.2024691533245999</v>
      </c>
      <c r="AV201" s="3">
        <v>-2.1855839159083001</v>
      </c>
      <c r="AW201" s="3">
        <v>-2.21</v>
      </c>
    </row>
    <row r="202" spans="1:49">
      <c r="A202">
        <v>5</v>
      </c>
      <c r="B202" t="s">
        <v>404</v>
      </c>
      <c r="C202">
        <v>301010201</v>
      </c>
      <c r="D202" t="s">
        <v>567</v>
      </c>
      <c r="E202" s="3">
        <v>-0.80178842404460005</v>
      </c>
      <c r="F202" s="3">
        <v>-0.73896001533449995</v>
      </c>
      <c r="G202" s="3">
        <v>-0.72500358852919999</v>
      </c>
      <c r="H202" s="3">
        <v>-1.4378454448085001</v>
      </c>
      <c r="I202" s="3">
        <v>-1.9081418642221999</v>
      </c>
      <c r="J202" s="3">
        <v>-2.2181735356705001</v>
      </c>
      <c r="K202" s="3">
        <v>-2.0623068721141</v>
      </c>
      <c r="L202" s="3">
        <v>-1.9252858610518</v>
      </c>
      <c r="M202" s="3">
        <v>-1.8633139971882999</v>
      </c>
      <c r="N202" s="3">
        <v>-1.8511033529192999</v>
      </c>
      <c r="O202" s="3">
        <v>-1.8191895397660001</v>
      </c>
      <c r="P202" s="3">
        <v>-1.1789042512553001</v>
      </c>
      <c r="Q202" s="3">
        <v>-0.24969548344930001</v>
      </c>
      <c r="R202" s="3">
        <v>-2.959021718E-2</v>
      </c>
      <c r="S202" s="3">
        <v>-1.2756177496362</v>
      </c>
      <c r="T202" s="3">
        <v>-1.1053790907234999</v>
      </c>
      <c r="U202" s="3">
        <v>-0.68958983817300001</v>
      </c>
      <c r="V202" s="3">
        <v>-0.61053299231540004</v>
      </c>
      <c r="W202" s="3">
        <v>-0.54377434542809999</v>
      </c>
      <c r="X202" s="3">
        <v>-0.3340118472345</v>
      </c>
      <c r="Y202" s="3">
        <v>5.5170176037200001E-2</v>
      </c>
      <c r="Z202" s="3">
        <v>0.40515663547940001</v>
      </c>
      <c r="AA202" s="3">
        <v>-1.270868185853</v>
      </c>
      <c r="AB202" s="3">
        <v>-1.2234213402078999</v>
      </c>
      <c r="AC202" s="3">
        <v>-2.0229711317E-3</v>
      </c>
      <c r="AD202" s="3">
        <v>-0.11025205752929999</v>
      </c>
      <c r="AE202" s="3">
        <v>0.10012861177439999</v>
      </c>
      <c r="AF202" s="3">
        <v>-0.35675020149749997</v>
      </c>
      <c r="AG202" s="3">
        <v>-0.27665492791759999</v>
      </c>
      <c r="AH202" s="3">
        <v>-0.63109977200680001</v>
      </c>
      <c r="AI202" s="3">
        <v>-0.46275407252509998</v>
      </c>
      <c r="AJ202" s="3">
        <v>-0.31194483053790001</v>
      </c>
      <c r="AK202" s="3">
        <v>-0.92193397185089998</v>
      </c>
      <c r="AL202" s="3">
        <v>-1.1647909228797999</v>
      </c>
      <c r="AM202" s="3">
        <v>-1.1568810716208</v>
      </c>
      <c r="AN202" s="3">
        <v>-1.0519739270163</v>
      </c>
      <c r="AO202" s="3">
        <v>2.63921175823E-2</v>
      </c>
      <c r="AP202" s="3">
        <v>-0.8147255399094</v>
      </c>
      <c r="AQ202" s="3">
        <v>-0.84443193912100001</v>
      </c>
      <c r="AR202" s="3">
        <v>-0.73705856757050003</v>
      </c>
      <c r="AS202" s="3">
        <v>-1.3706022867412</v>
      </c>
      <c r="AT202" s="3">
        <v>-1.7385722750742001</v>
      </c>
      <c r="AU202" s="3">
        <v>-1.5699656628158001</v>
      </c>
      <c r="AV202" s="3">
        <v>-1.9725634129473999</v>
      </c>
      <c r="AW202" s="3">
        <v>-1.97</v>
      </c>
    </row>
    <row r="203" spans="1:49">
      <c r="A203">
        <v>5</v>
      </c>
      <c r="B203" t="s">
        <v>404</v>
      </c>
      <c r="C203">
        <v>301010202</v>
      </c>
      <c r="D203" t="s">
        <v>568</v>
      </c>
      <c r="E203" s="3">
        <v>3.9879680285899999E-2</v>
      </c>
      <c r="F203" s="3">
        <v>3.7632515036300003E-2</v>
      </c>
      <c r="G203" s="3">
        <v>3.7152149303299999E-2</v>
      </c>
      <c r="H203" s="3">
        <v>-0.88301385905569996</v>
      </c>
      <c r="I203" s="3">
        <v>-1.6881565288616001</v>
      </c>
      <c r="J203" s="3">
        <v>-1.1884260123738</v>
      </c>
      <c r="K203" s="3">
        <v>-2.0881446721259</v>
      </c>
      <c r="L203" s="3">
        <v>-2.0425945874468998</v>
      </c>
      <c r="M203" s="3">
        <v>-2.0181963549916002</v>
      </c>
      <c r="N203" s="3">
        <v>-1.4989524296329999</v>
      </c>
      <c r="O203" s="3">
        <v>-1.0547450215039</v>
      </c>
      <c r="P203" s="3">
        <v>-0.69620408939940004</v>
      </c>
      <c r="Q203" s="3">
        <v>-0.52179073021919997</v>
      </c>
      <c r="R203" s="3">
        <v>-0.27054845603240002</v>
      </c>
      <c r="S203" s="3">
        <v>-0.56610803920289998</v>
      </c>
      <c r="T203" s="3">
        <v>1.95176419585E-2</v>
      </c>
      <c r="U203" s="3">
        <v>0.1606879790288</v>
      </c>
      <c r="V203" s="3">
        <v>0.38360249214730002</v>
      </c>
      <c r="W203" s="3">
        <v>0.38649734823530002</v>
      </c>
      <c r="X203" s="3">
        <v>0.48337746390949998</v>
      </c>
      <c r="Y203" s="3">
        <v>0.1640450444415</v>
      </c>
      <c r="Z203" s="3">
        <v>-0.7996224714972</v>
      </c>
      <c r="AA203" s="3">
        <v>-0.7996224714972</v>
      </c>
      <c r="AB203" s="3">
        <v>-0.90537252019470005</v>
      </c>
      <c r="AC203" s="3">
        <v>2.3054475554399999E-2</v>
      </c>
      <c r="AD203" s="3">
        <v>2.5410187341399999E-2</v>
      </c>
      <c r="AE203" s="3">
        <v>-0.35605604439159999</v>
      </c>
      <c r="AF203" s="3">
        <v>0.16960785774170001</v>
      </c>
      <c r="AG203" s="3">
        <v>0.28147280224030002</v>
      </c>
      <c r="AH203" s="3">
        <v>0.2698056599659</v>
      </c>
      <c r="AI203" s="3">
        <v>-0.2131306141889</v>
      </c>
      <c r="AJ203" s="3">
        <v>0.28789298200419999</v>
      </c>
      <c r="AK203" s="3">
        <v>0.28756177527310001</v>
      </c>
      <c r="AL203" s="3">
        <v>-0.31159735927620003</v>
      </c>
      <c r="AM203" s="3">
        <v>-0.84918437245919998</v>
      </c>
      <c r="AN203" s="3">
        <v>-0.83280216076159996</v>
      </c>
      <c r="AO203" s="3">
        <v>1.6275893522600001E-2</v>
      </c>
      <c r="AP203" s="3">
        <v>-1.1676382756665</v>
      </c>
      <c r="AQ203" s="3">
        <v>-1.2098866732311</v>
      </c>
      <c r="AR203" s="3">
        <v>-1.1067668768617001</v>
      </c>
      <c r="AS203" s="3">
        <v>-1.7734680224362001</v>
      </c>
      <c r="AT203" s="3">
        <v>-2.0417768879729001</v>
      </c>
      <c r="AU203" s="3">
        <v>-3.0786928196271002</v>
      </c>
      <c r="AV203" s="3">
        <v>-2.5853192421513</v>
      </c>
      <c r="AW203" s="3">
        <v>-2.58</v>
      </c>
    </row>
    <row r="204" spans="1:49">
      <c r="A204">
        <v>5</v>
      </c>
      <c r="B204" t="s">
        <v>404</v>
      </c>
      <c r="C204">
        <v>301010203</v>
      </c>
      <c r="D204" t="s">
        <v>569</v>
      </c>
      <c r="E204" s="3">
        <v>0</v>
      </c>
      <c r="F204" s="3">
        <v>0</v>
      </c>
      <c r="G204" s="3">
        <v>0</v>
      </c>
      <c r="H204" s="3">
        <v>0</v>
      </c>
      <c r="I204" s="3">
        <v>-1.0758250620548999</v>
      </c>
      <c r="J204" s="3">
        <v>-2.0961357523997002</v>
      </c>
      <c r="K204" s="3">
        <v>-1.2246370721618001</v>
      </c>
      <c r="L204" s="3">
        <v>-1.2635345702898999</v>
      </c>
      <c r="M204" s="3">
        <v>-1.2821135225953</v>
      </c>
      <c r="N204" s="3">
        <v>-1.5583652597266</v>
      </c>
      <c r="O204" s="3">
        <v>-0.69804540890080002</v>
      </c>
      <c r="P204" s="3">
        <v>-0.70142574309920003</v>
      </c>
      <c r="Q204" s="3">
        <v>-0.32219937966290002</v>
      </c>
      <c r="R204" s="3">
        <v>-0.2008769446649</v>
      </c>
      <c r="S204" s="3">
        <v>-0.62092193512719995</v>
      </c>
      <c r="T204" s="3">
        <v>2.3017884379E-2</v>
      </c>
      <c r="U204" s="3">
        <v>2.3017884379E-2</v>
      </c>
      <c r="V204" s="3">
        <v>1.8535069028699998E-2</v>
      </c>
      <c r="W204" s="3">
        <v>0.30304026312370003</v>
      </c>
      <c r="X204" s="3">
        <v>0.25111272696890002</v>
      </c>
      <c r="Y204" s="3">
        <v>0.25111272696890002</v>
      </c>
      <c r="Z204" s="3">
        <v>0.27892987109349998</v>
      </c>
      <c r="AA204" s="3">
        <v>0.37793629369440002</v>
      </c>
      <c r="AB204" s="3">
        <v>0.37793629369440002</v>
      </c>
      <c r="AC204" s="3">
        <v>-2.4312385803E-3</v>
      </c>
      <c r="AD204" s="3">
        <v>-4.2472356189000001E-3</v>
      </c>
      <c r="AE204" s="3">
        <v>0.1496056137757</v>
      </c>
      <c r="AF204" s="3">
        <v>0.14116446976640001</v>
      </c>
      <c r="AG204" s="3">
        <v>0.13644694269900001</v>
      </c>
      <c r="AH204" s="3">
        <v>-0.31969737037290002</v>
      </c>
      <c r="AI204" s="3">
        <v>0.1590113963334</v>
      </c>
      <c r="AJ204" s="3">
        <v>0.1590113963334</v>
      </c>
      <c r="AK204" s="3">
        <v>0.1412405131718</v>
      </c>
      <c r="AL204" s="3">
        <v>0.1412405131718</v>
      </c>
      <c r="AM204" s="3">
        <v>-0.15361650538739999</v>
      </c>
      <c r="AN204" s="3">
        <v>-0.15361650538739999</v>
      </c>
      <c r="AO204" s="3">
        <v>6.252589938E-3</v>
      </c>
      <c r="AP204" s="3">
        <v>-0.71584674123549996</v>
      </c>
      <c r="AQ204" s="3">
        <v>-2.2545789937778999</v>
      </c>
      <c r="AR204" s="3">
        <v>-2.2206454086787999</v>
      </c>
      <c r="AS204" s="3">
        <v>-2.2206454086787999</v>
      </c>
      <c r="AT204" s="3">
        <v>-2.1901643957443002</v>
      </c>
      <c r="AU204" s="3">
        <v>-2.1907741091120001</v>
      </c>
      <c r="AV204" s="3">
        <v>-2.4729783273271999</v>
      </c>
      <c r="AW204" s="3">
        <v>-2.74</v>
      </c>
    </row>
    <row r="205" spans="1:49">
      <c r="A205">
        <v>5</v>
      </c>
      <c r="B205" t="s">
        <v>404</v>
      </c>
      <c r="C205">
        <v>301010204</v>
      </c>
      <c r="D205" t="s">
        <v>570</v>
      </c>
      <c r="E205" s="3">
        <v>0.15228268647179999</v>
      </c>
      <c r="F205" s="3">
        <v>0.27278840717640002</v>
      </c>
      <c r="G205" s="3">
        <v>0.13348756256569999</v>
      </c>
      <c r="H205" s="3">
        <v>0.50979757176740004</v>
      </c>
      <c r="I205" s="3">
        <v>0.50383361984120001</v>
      </c>
      <c r="J205" s="3">
        <v>0.22906505639739999</v>
      </c>
      <c r="K205" s="3">
        <v>0.39590493491849998</v>
      </c>
      <c r="L205" s="3">
        <v>0.63027540287079997</v>
      </c>
      <c r="M205" s="3">
        <v>0.83367688635939996</v>
      </c>
      <c r="N205" s="3">
        <v>0.91176401246060002</v>
      </c>
      <c r="O205" s="3">
        <v>0.85925946542340004</v>
      </c>
      <c r="P205" s="3">
        <v>0.54138317908309996</v>
      </c>
      <c r="Q205" s="3">
        <v>-3.0525791591099999E-2</v>
      </c>
      <c r="R205" s="3">
        <v>0.59101683744839995</v>
      </c>
      <c r="S205" s="3">
        <v>0.84379638787379996</v>
      </c>
      <c r="T205" s="3">
        <v>1.3299080210020999</v>
      </c>
      <c r="U205" s="3">
        <v>1.5773685854715001</v>
      </c>
      <c r="V205" s="3">
        <v>2.0294374271679998</v>
      </c>
      <c r="W205" s="3">
        <v>2.6026008703944998</v>
      </c>
      <c r="X205" s="3">
        <v>3.0077653598457998</v>
      </c>
      <c r="Y205" s="3">
        <v>3.1779009106516001</v>
      </c>
      <c r="Z205" s="3">
        <v>3.3894671380777002</v>
      </c>
      <c r="AA205" s="3">
        <v>3.0178420883652999</v>
      </c>
      <c r="AB205" s="3">
        <v>3.0725627063627998</v>
      </c>
      <c r="AC205" s="3">
        <v>3.0331444936099999E-2</v>
      </c>
      <c r="AD205" s="3">
        <v>0.29559918704970001</v>
      </c>
      <c r="AE205" s="3">
        <v>0.13759033000599999</v>
      </c>
      <c r="AF205" s="3">
        <v>0.47882004811790002</v>
      </c>
      <c r="AG205" s="3">
        <v>0.18652682059619999</v>
      </c>
      <c r="AH205" s="3">
        <v>-3.9049636343299998E-2</v>
      </c>
      <c r="AI205" s="3">
        <v>-0.386106844073</v>
      </c>
      <c r="AJ205" s="3">
        <v>0.20635717862319999</v>
      </c>
      <c r="AK205" s="3">
        <v>0.1225143261907</v>
      </c>
      <c r="AL205" s="3">
        <v>0.36919092794769998</v>
      </c>
      <c r="AM205" s="3">
        <v>-0.3162798916524</v>
      </c>
      <c r="AN205" s="3">
        <v>-0.41549739331649999</v>
      </c>
      <c r="AO205" s="3">
        <v>0.45298252337779998</v>
      </c>
      <c r="AP205" s="3">
        <v>-1.0236010405352001</v>
      </c>
      <c r="AQ205" s="3">
        <v>-0.70079853342620002</v>
      </c>
      <c r="AR205" s="3">
        <v>-0.83171090433640005</v>
      </c>
      <c r="AS205" s="3">
        <v>-1.2579912169181999</v>
      </c>
      <c r="AT205" s="3">
        <v>-1.1223538418404</v>
      </c>
      <c r="AU205" s="3">
        <v>-1.2083333180192</v>
      </c>
      <c r="AV205" s="3">
        <v>-1.3303028461488</v>
      </c>
      <c r="AW205" s="3">
        <v>-1.39</v>
      </c>
    </row>
    <row r="206" spans="1:49">
      <c r="A206">
        <v>5</v>
      </c>
      <c r="B206" t="s">
        <v>404</v>
      </c>
      <c r="C206">
        <v>301010205</v>
      </c>
      <c r="D206" t="s">
        <v>571</v>
      </c>
      <c r="E206" s="3">
        <v>0</v>
      </c>
      <c r="F206" s="3">
        <v>0</v>
      </c>
      <c r="G206" s="3">
        <v>-1.4741581925160001</v>
      </c>
      <c r="H206" s="3">
        <v>-1.3731934826853001</v>
      </c>
      <c r="I206" s="3">
        <v>-1.3280865530903001</v>
      </c>
      <c r="J206" s="3">
        <v>-2.6246378843191001</v>
      </c>
      <c r="K206" s="3">
        <v>-2.5731044361117998</v>
      </c>
      <c r="L206" s="3">
        <v>-4.5438919484835001</v>
      </c>
      <c r="M206" s="3">
        <v>-2.1880367024374001</v>
      </c>
      <c r="N206" s="3">
        <v>-2.1880367024374001</v>
      </c>
      <c r="O206" s="3">
        <v>-0.2704245088974</v>
      </c>
      <c r="P206" s="3">
        <v>0.5284006591707</v>
      </c>
      <c r="Q206" s="3">
        <v>0.2428692817966</v>
      </c>
      <c r="R206" s="3">
        <v>0.22260766553460001</v>
      </c>
      <c r="S206" s="3">
        <v>0.88745371205580004</v>
      </c>
      <c r="T206" s="3">
        <v>0.81962610559750004</v>
      </c>
      <c r="U206" s="3">
        <v>1.2835453569487001</v>
      </c>
      <c r="V206" s="3">
        <v>1.2835453569487001</v>
      </c>
      <c r="W206" s="3">
        <v>1.4775404385148001</v>
      </c>
      <c r="X206" s="3">
        <v>1.4338657631428</v>
      </c>
      <c r="Y206" s="3">
        <v>1.4338657631428</v>
      </c>
      <c r="Z206" s="3">
        <v>1.7203849587240001</v>
      </c>
      <c r="AA206" s="3">
        <v>1.7079107897823</v>
      </c>
      <c r="AB206" s="3">
        <v>1.7079107897823</v>
      </c>
      <c r="AC206" s="3">
        <v>-3.1736942653300002E-2</v>
      </c>
      <c r="AD206" s="3">
        <v>-2.8714810692099999E-2</v>
      </c>
      <c r="AE206" s="3">
        <v>-2.8714810692099999E-2</v>
      </c>
      <c r="AF206" s="3">
        <v>-2.48435246051E-2</v>
      </c>
      <c r="AG206" s="3">
        <v>-2.5130291678399998E-2</v>
      </c>
      <c r="AH206" s="3">
        <v>-1.1689755028202999</v>
      </c>
      <c r="AI206" s="3">
        <v>0.13187091752839999</v>
      </c>
      <c r="AJ206" s="3">
        <v>-3.2412051146337002</v>
      </c>
      <c r="AK206" s="3">
        <v>-3.0324148144010001</v>
      </c>
      <c r="AL206" s="3">
        <v>-3.0324148144010001</v>
      </c>
      <c r="AM206" s="3">
        <v>-2.1273487502138999</v>
      </c>
      <c r="AN206" s="3">
        <v>-2.1273487502138999</v>
      </c>
      <c r="AO206" s="3">
        <v>0</v>
      </c>
      <c r="AP206" s="3">
        <v>-1.1045695876818999</v>
      </c>
      <c r="AQ206" s="3">
        <v>-1.6218143799803999</v>
      </c>
      <c r="AR206" s="3">
        <v>-1.5471042861029001</v>
      </c>
      <c r="AS206" s="3">
        <v>-1.5471042861029001</v>
      </c>
      <c r="AT206" s="3">
        <v>-2.7539665531066002</v>
      </c>
      <c r="AU206" s="3">
        <v>-2.7539665531066002</v>
      </c>
      <c r="AV206" s="3">
        <v>-2.7125979346295002</v>
      </c>
      <c r="AW206" s="3">
        <v>-2.71</v>
      </c>
    </row>
    <row r="207" spans="1:49">
      <c r="A207">
        <v>4</v>
      </c>
      <c r="B207" t="s">
        <v>402</v>
      </c>
      <c r="C207">
        <v>3010103</v>
      </c>
      <c r="D207" t="s">
        <v>572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-3.5158983043012002</v>
      </c>
      <c r="K207" s="3">
        <v>-9.2469519600881007</v>
      </c>
      <c r="L207" s="3">
        <v>-8.8184534978651001</v>
      </c>
      <c r="M207" s="3">
        <v>-8.4495591667669991</v>
      </c>
      <c r="N207" s="3">
        <v>-8.4495591667669991</v>
      </c>
      <c r="O207" s="3">
        <v>-6.2248869863106</v>
      </c>
      <c r="P207" s="3">
        <v>-6.2248869863106</v>
      </c>
      <c r="Q207" s="3">
        <v>8.6225487267999994E-3</v>
      </c>
      <c r="R207" s="3">
        <v>2.7944191334999999E-3</v>
      </c>
      <c r="S207" s="3">
        <v>3.5714834551000001E-3</v>
      </c>
      <c r="T207" s="3">
        <v>3.5714834551000001E-3</v>
      </c>
      <c r="U207" s="3">
        <v>3.5714834551000001E-3</v>
      </c>
      <c r="V207" s="3">
        <v>3.5714834551000001E-3</v>
      </c>
      <c r="W207" s="3">
        <v>1.4556937877353</v>
      </c>
      <c r="X207" s="3">
        <v>1.3018511182465</v>
      </c>
      <c r="Y207" s="3">
        <v>1.7392143499527</v>
      </c>
      <c r="Z207" s="3">
        <v>1.7392143499527</v>
      </c>
      <c r="AA207" s="3">
        <v>-0.35236831937020002</v>
      </c>
      <c r="AB207" s="3">
        <v>0.46285854613529998</v>
      </c>
      <c r="AC207" s="3">
        <v>0</v>
      </c>
      <c r="AD207" s="3">
        <v>0</v>
      </c>
      <c r="AE207" s="3">
        <v>0</v>
      </c>
      <c r="AF207" s="3">
        <v>-0.21908638231079999</v>
      </c>
      <c r="AG207" s="3">
        <v>-0.2091383313188</v>
      </c>
      <c r="AH207" s="3">
        <v>-1.5668668513291999</v>
      </c>
      <c r="AI207" s="3">
        <v>-0.1407624360011</v>
      </c>
      <c r="AJ207" s="3">
        <v>-0.2091383313188</v>
      </c>
      <c r="AK207" s="3">
        <v>-0.2060313520109</v>
      </c>
      <c r="AL207" s="3">
        <v>-0.2060313520109</v>
      </c>
      <c r="AM207" s="3">
        <v>-0.20319446033319999</v>
      </c>
      <c r="AN207" s="3">
        <v>-0.20319446033319999</v>
      </c>
      <c r="AO207" s="3">
        <v>-0.34690090313369998</v>
      </c>
      <c r="AP207" s="3">
        <v>-3.4837658308472998</v>
      </c>
      <c r="AQ207" s="3">
        <v>-3.4837658308472998</v>
      </c>
      <c r="AR207" s="3">
        <v>-3.4837658308472998</v>
      </c>
      <c r="AS207" s="3">
        <v>-3.4837658308472998</v>
      </c>
      <c r="AT207" s="3">
        <v>-3.4837658308472998</v>
      </c>
      <c r="AU207" s="3">
        <v>-3.4837658308472998</v>
      </c>
      <c r="AV207" s="3">
        <v>-3.4837658308472998</v>
      </c>
      <c r="AW207" s="3">
        <v>-5.89</v>
      </c>
    </row>
    <row r="208" spans="1:49">
      <c r="A208">
        <v>5</v>
      </c>
      <c r="B208" t="s">
        <v>404</v>
      </c>
      <c r="C208">
        <v>301010301</v>
      </c>
      <c r="D208" t="s">
        <v>573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-3.5158983043012002</v>
      </c>
      <c r="K208" s="3">
        <v>-9.2469519600881007</v>
      </c>
      <c r="L208" s="3">
        <v>-8.8184534978651001</v>
      </c>
      <c r="M208" s="3">
        <v>-8.4495591667669991</v>
      </c>
      <c r="N208" s="3">
        <v>-8.4495591667669991</v>
      </c>
      <c r="O208" s="3">
        <v>-6.2248869863106</v>
      </c>
      <c r="P208" s="3">
        <v>-6.2248869863106</v>
      </c>
      <c r="Q208" s="3">
        <v>8.6225487267999994E-3</v>
      </c>
      <c r="R208" s="3">
        <v>2.7944191334999999E-3</v>
      </c>
      <c r="S208" s="3">
        <v>3.5714834551000001E-3</v>
      </c>
      <c r="T208" s="3">
        <v>3.5714834551000001E-3</v>
      </c>
      <c r="U208" s="3">
        <v>3.5714834551000001E-3</v>
      </c>
      <c r="V208" s="3">
        <v>3.5714834551000001E-3</v>
      </c>
      <c r="W208" s="3">
        <v>1.4556937877353</v>
      </c>
      <c r="X208" s="3">
        <v>1.3018511182465</v>
      </c>
      <c r="Y208" s="3">
        <v>1.7392143499527</v>
      </c>
      <c r="Z208" s="3">
        <v>1.7392143499527</v>
      </c>
      <c r="AA208" s="3">
        <v>-0.35236831937020002</v>
      </c>
      <c r="AB208" s="3">
        <v>0.46285854613529998</v>
      </c>
      <c r="AC208" s="3">
        <v>0</v>
      </c>
      <c r="AD208" s="3">
        <v>0</v>
      </c>
      <c r="AE208" s="3">
        <v>0</v>
      </c>
      <c r="AF208" s="3">
        <v>-0.21908638231079999</v>
      </c>
      <c r="AG208" s="3">
        <v>-0.2091383313188</v>
      </c>
      <c r="AH208" s="3">
        <v>-1.5668668513291999</v>
      </c>
      <c r="AI208" s="3">
        <v>-0.1407624360011</v>
      </c>
      <c r="AJ208" s="3">
        <v>-0.2091383313188</v>
      </c>
      <c r="AK208" s="3">
        <v>-0.2060313520109</v>
      </c>
      <c r="AL208" s="3">
        <v>-0.2060313520109</v>
      </c>
      <c r="AM208" s="3">
        <v>-0.20319446033319999</v>
      </c>
      <c r="AN208" s="3">
        <v>-0.20319446033319999</v>
      </c>
      <c r="AO208" s="3">
        <v>-0.34690090313369998</v>
      </c>
      <c r="AP208" s="3">
        <v>-3.4837658308472998</v>
      </c>
      <c r="AQ208" s="3">
        <v>-3.4837658308472998</v>
      </c>
      <c r="AR208" s="3">
        <v>-3.4837658308472998</v>
      </c>
      <c r="AS208" s="3">
        <v>-3.4837658308472998</v>
      </c>
      <c r="AT208" s="3">
        <v>-3.4837658308472998</v>
      </c>
      <c r="AU208" s="3">
        <v>-3.4837658308472998</v>
      </c>
      <c r="AV208" s="3">
        <v>-3.4837658308472998</v>
      </c>
      <c r="AW208" s="3">
        <v>-5.89</v>
      </c>
    </row>
    <row r="209" spans="1:49">
      <c r="A209">
        <v>2</v>
      </c>
      <c r="B209" t="s">
        <v>398</v>
      </c>
      <c r="C209">
        <v>302</v>
      </c>
      <c r="D209" t="s">
        <v>574</v>
      </c>
      <c r="E209" s="3">
        <v>-0.18297417516889999</v>
      </c>
      <c r="F209" s="3">
        <v>-1.4455136588146</v>
      </c>
      <c r="G209" s="3">
        <v>-1.1907792999019999</v>
      </c>
      <c r="H209" s="3">
        <v>-2.2682165267141001</v>
      </c>
      <c r="I209" s="3">
        <v>-2.2628596323824999</v>
      </c>
      <c r="J209" s="3">
        <v>-2.1983872935815998</v>
      </c>
      <c r="K209" s="3">
        <v>-2.6763852800826</v>
      </c>
      <c r="L209" s="3">
        <v>-2.0613107115339999</v>
      </c>
      <c r="M209" s="3">
        <v>-2.2218931851863002</v>
      </c>
      <c r="N209" s="3">
        <v>-2.0213142551305001</v>
      </c>
      <c r="O209" s="3">
        <v>-1.5438074045101999</v>
      </c>
      <c r="P209" s="3">
        <v>-1.7710859788190001</v>
      </c>
      <c r="Q209" s="3">
        <v>0.128885249748</v>
      </c>
      <c r="R209" s="3">
        <v>0.22936623519970001</v>
      </c>
      <c r="S209" s="3">
        <v>-0.92784726237729998</v>
      </c>
      <c r="T209" s="3">
        <v>0.1068988998186</v>
      </c>
      <c r="U209" s="3">
        <v>-0.96148419972879995</v>
      </c>
      <c r="V209" s="3">
        <v>-1.5651639046709001</v>
      </c>
      <c r="W209" s="3">
        <v>-1.673378064205</v>
      </c>
      <c r="X209" s="3">
        <v>-1.1503057717684999</v>
      </c>
      <c r="Y209" s="3">
        <v>-2.4113973927700001</v>
      </c>
      <c r="Z209" s="3">
        <v>-2.3612978806974998</v>
      </c>
      <c r="AA209" s="3">
        <v>-2.2184206509156001</v>
      </c>
      <c r="AB209" s="3">
        <v>-1.8327256502592</v>
      </c>
      <c r="AC209" s="3">
        <v>-1.0345390018945</v>
      </c>
      <c r="AD209" s="3">
        <v>-2.1767969062580002</v>
      </c>
      <c r="AE209" s="3">
        <v>-2.5833002369426001</v>
      </c>
      <c r="AF209" s="3">
        <v>-2.7059384495708998</v>
      </c>
      <c r="AG209" s="3">
        <v>-2.3309334844078999</v>
      </c>
      <c r="AH209" s="3">
        <v>-2.0497349426652001</v>
      </c>
      <c r="AI209" s="3">
        <v>-2.2365591167149002</v>
      </c>
      <c r="AJ209" s="3">
        <v>-2.9387140172318</v>
      </c>
      <c r="AK209" s="3">
        <v>-3.7896540372884</v>
      </c>
      <c r="AL209" s="3">
        <v>-4.3946858387283996</v>
      </c>
      <c r="AM209" s="3">
        <v>-3.9977223369881001</v>
      </c>
      <c r="AN209" s="3">
        <v>-4.4378800891918004</v>
      </c>
      <c r="AO209" s="3">
        <v>-8.9987506299500003E-2</v>
      </c>
      <c r="AP209" s="3">
        <v>-2.4954390936560999</v>
      </c>
      <c r="AQ209" s="3">
        <v>-3.3681632514444</v>
      </c>
      <c r="AR209" s="3">
        <v>-3.2629887276432998</v>
      </c>
      <c r="AS209" s="3">
        <v>-3.9348158736615</v>
      </c>
      <c r="AT209" s="3">
        <v>-5.6486435240143997</v>
      </c>
      <c r="AU209" s="3">
        <v>-5.8224501013058001</v>
      </c>
      <c r="AV209" s="3">
        <v>-6.33575689213</v>
      </c>
      <c r="AW209" s="3">
        <v>-6.65</v>
      </c>
    </row>
    <row r="210" spans="1:49">
      <c r="A210">
        <v>3</v>
      </c>
      <c r="B210" t="s">
        <v>400</v>
      </c>
      <c r="C210">
        <v>30201</v>
      </c>
      <c r="D210" t="s">
        <v>574</v>
      </c>
      <c r="E210" s="3">
        <v>-0.18297417516889999</v>
      </c>
      <c r="F210" s="3">
        <v>-1.4455136588146</v>
      </c>
      <c r="G210" s="3">
        <v>-1.1907792999019999</v>
      </c>
      <c r="H210" s="3">
        <v>-2.2682165267141001</v>
      </c>
      <c r="I210" s="3">
        <v>-2.2628596323824999</v>
      </c>
      <c r="J210" s="3">
        <v>-2.1983872935815998</v>
      </c>
      <c r="K210" s="3">
        <v>-2.6763852800826</v>
      </c>
      <c r="L210" s="3">
        <v>-2.0613107115339999</v>
      </c>
      <c r="M210" s="3">
        <v>-2.2218931851863002</v>
      </c>
      <c r="N210" s="3">
        <v>-2.0213142551305001</v>
      </c>
      <c r="O210" s="3">
        <v>-1.5438074045101999</v>
      </c>
      <c r="P210" s="3">
        <v>-1.7710859788190001</v>
      </c>
      <c r="Q210" s="3">
        <v>0.128885249748</v>
      </c>
      <c r="R210" s="3">
        <v>0.22936623519970001</v>
      </c>
      <c r="S210" s="3">
        <v>-0.92784726237729998</v>
      </c>
      <c r="T210" s="3">
        <v>0.1068988998186</v>
      </c>
      <c r="U210" s="3">
        <v>-0.96148419972879995</v>
      </c>
      <c r="V210" s="3">
        <v>-1.5651639046709001</v>
      </c>
      <c r="W210" s="3">
        <v>-1.673378064205</v>
      </c>
      <c r="X210" s="3">
        <v>-1.1503057717684999</v>
      </c>
      <c r="Y210" s="3">
        <v>-2.4113973927700001</v>
      </c>
      <c r="Z210" s="3">
        <v>-2.3612978806974998</v>
      </c>
      <c r="AA210" s="3">
        <v>-2.2184206509156001</v>
      </c>
      <c r="AB210" s="3">
        <v>-1.8327256502592</v>
      </c>
      <c r="AC210" s="3">
        <v>-1.0345390018945</v>
      </c>
      <c r="AD210" s="3">
        <v>-2.1767969062580002</v>
      </c>
      <c r="AE210" s="3">
        <v>-2.5833002369426001</v>
      </c>
      <c r="AF210" s="3">
        <v>-2.7059384495708998</v>
      </c>
      <c r="AG210" s="3">
        <v>-2.3309334844078999</v>
      </c>
      <c r="AH210" s="3">
        <v>-2.0497349426652001</v>
      </c>
      <c r="AI210" s="3">
        <v>-2.2365591167149002</v>
      </c>
      <c r="AJ210" s="3">
        <v>-2.9387140172318</v>
      </c>
      <c r="AK210" s="3">
        <v>-3.7896540372884</v>
      </c>
      <c r="AL210" s="3">
        <v>-4.3946858387283996</v>
      </c>
      <c r="AM210" s="3">
        <v>-3.9977223369881001</v>
      </c>
      <c r="AN210" s="3">
        <v>-4.4378800891918004</v>
      </c>
      <c r="AO210" s="3">
        <v>-8.9987506299500003E-2</v>
      </c>
      <c r="AP210" s="3">
        <v>-2.4954390936560999</v>
      </c>
      <c r="AQ210" s="3">
        <v>-3.3681632514444</v>
      </c>
      <c r="AR210" s="3">
        <v>-3.2629887276432998</v>
      </c>
      <c r="AS210" s="3">
        <v>-3.9348158736615</v>
      </c>
      <c r="AT210" s="3">
        <v>-5.6486435240143997</v>
      </c>
      <c r="AU210" s="3">
        <v>-5.8224501013058001</v>
      </c>
      <c r="AV210" s="3">
        <v>-6.33575689213</v>
      </c>
      <c r="AW210" s="3">
        <v>-6.65</v>
      </c>
    </row>
    <row r="211" spans="1:49">
      <c r="A211">
        <v>4</v>
      </c>
      <c r="B211" t="s">
        <v>402</v>
      </c>
      <c r="C211">
        <v>3020101</v>
      </c>
      <c r="D211" t="s">
        <v>575</v>
      </c>
      <c r="E211" s="3">
        <v>-8.0685917895600007E-2</v>
      </c>
      <c r="F211" s="3">
        <v>-1.8779609781927</v>
      </c>
      <c r="G211" s="3">
        <v>-1.0987544885553999</v>
      </c>
      <c r="H211" s="3">
        <v>-2.3860834734565999</v>
      </c>
      <c r="I211" s="3">
        <v>-2.3267708152372002</v>
      </c>
      <c r="J211" s="3">
        <v>-1.5888522770733</v>
      </c>
      <c r="K211" s="3">
        <v>-1.9998317104472001</v>
      </c>
      <c r="L211" s="3">
        <v>-1.0038206948509001</v>
      </c>
      <c r="M211" s="3">
        <v>-0.77982335419729998</v>
      </c>
      <c r="N211" s="3">
        <v>-0.56718292955810001</v>
      </c>
      <c r="O211" s="3">
        <v>0.75010796024600002</v>
      </c>
      <c r="P211" s="3">
        <v>0.86992399202610005</v>
      </c>
      <c r="Q211" s="3">
        <v>-2.3205420276700001E-2</v>
      </c>
      <c r="R211" s="3">
        <v>1.2311397949E-3</v>
      </c>
      <c r="S211" s="3">
        <v>-0.94186257843279997</v>
      </c>
      <c r="T211" s="3">
        <v>-0.38089645570460001</v>
      </c>
      <c r="U211" s="3">
        <v>-1.5647309508281999</v>
      </c>
      <c r="V211" s="3">
        <v>-1.6250629259389999</v>
      </c>
      <c r="W211" s="3">
        <v>-1.7768870638605001</v>
      </c>
      <c r="X211" s="3">
        <v>-1.2150254540931</v>
      </c>
      <c r="Y211" s="3">
        <v>-2.7818857783656998</v>
      </c>
      <c r="Z211" s="3">
        <v>-2.9157930533666998</v>
      </c>
      <c r="AA211" s="3">
        <v>-2.5504037385657998</v>
      </c>
      <c r="AB211" s="3">
        <v>-2.1516611795878</v>
      </c>
      <c r="AC211" s="3">
        <v>-1.0988581760677001</v>
      </c>
      <c r="AD211" s="3">
        <v>-2.3577264890726002</v>
      </c>
      <c r="AE211" s="3">
        <v>-3.1326809463213001</v>
      </c>
      <c r="AF211" s="3">
        <v>-2.9335136154530002</v>
      </c>
      <c r="AG211" s="3">
        <v>-2.5108638681116</v>
      </c>
      <c r="AH211" s="3">
        <v>-2.2211747128456998</v>
      </c>
      <c r="AI211" s="3">
        <v>-2.1614360441302001</v>
      </c>
      <c r="AJ211" s="3">
        <v>-3.1357469382137002</v>
      </c>
      <c r="AK211" s="3">
        <v>-3.4322014462784001</v>
      </c>
      <c r="AL211" s="3">
        <v>-3.9390896575091001</v>
      </c>
      <c r="AM211" s="3">
        <v>-3.9447109767529001</v>
      </c>
      <c r="AN211" s="3">
        <v>-4.6697049732123004</v>
      </c>
      <c r="AO211" s="3">
        <v>-0.35079850800930001</v>
      </c>
      <c r="AP211" s="3">
        <v>-1.9903791209074999</v>
      </c>
      <c r="AQ211" s="3">
        <v>-3.4647363182056998</v>
      </c>
      <c r="AR211" s="3">
        <v>-3.2380981407920002</v>
      </c>
      <c r="AS211" s="3">
        <v>-3.3084926702375999</v>
      </c>
      <c r="AT211" s="3">
        <v>-6.3133885906374996</v>
      </c>
      <c r="AU211" s="3">
        <v>-6.4019789691720002</v>
      </c>
      <c r="AV211" s="3">
        <v>-7.3118533668948</v>
      </c>
      <c r="AW211" s="3">
        <v>-7.55</v>
      </c>
    </row>
    <row r="212" spans="1:49">
      <c r="A212">
        <v>5</v>
      </c>
      <c r="B212" t="s">
        <v>404</v>
      </c>
      <c r="C212">
        <v>302010101</v>
      </c>
      <c r="D212" t="s">
        <v>576</v>
      </c>
      <c r="E212" s="3">
        <v>-0.18207962196060001</v>
      </c>
      <c r="F212" s="3">
        <v>-0.63919209243599995</v>
      </c>
      <c r="G212" s="3">
        <v>-0.77878757266270005</v>
      </c>
      <c r="H212" s="3">
        <v>-3.7163224217025999</v>
      </c>
      <c r="I212" s="3">
        <v>-3.5816415678115998</v>
      </c>
      <c r="J212" s="3">
        <v>-3.6573142698277001</v>
      </c>
      <c r="K212" s="3">
        <v>-4.5000291330945004</v>
      </c>
      <c r="L212" s="3">
        <v>-2.6534973722867998</v>
      </c>
      <c r="M212" s="3">
        <v>-2.7940485154178001</v>
      </c>
      <c r="N212" s="3">
        <v>-2.5644193524635002</v>
      </c>
      <c r="O212" s="3">
        <v>-1.1155296613999</v>
      </c>
      <c r="P212" s="3">
        <v>-1.3436417030682</v>
      </c>
      <c r="Q212" s="3">
        <v>0.12864670675010001</v>
      </c>
      <c r="R212" s="3">
        <v>0.18289044973579999</v>
      </c>
      <c r="S212" s="3">
        <v>-0.2982255830501</v>
      </c>
      <c r="T212" s="3">
        <v>0.1168261215531</v>
      </c>
      <c r="U212" s="3">
        <v>-2.0008947405000001E-2</v>
      </c>
      <c r="V212" s="3">
        <v>-0.33586354304389998</v>
      </c>
      <c r="W212" s="3">
        <v>-0.88655320820450001</v>
      </c>
      <c r="X212" s="3">
        <v>-0.20340917625390001</v>
      </c>
      <c r="Y212" s="3">
        <v>-2.4268433136762</v>
      </c>
      <c r="Z212" s="3">
        <v>-2.6133643289955999</v>
      </c>
      <c r="AA212" s="3">
        <v>-2.4095826148046999</v>
      </c>
      <c r="AB212" s="3">
        <v>-2.1592153488302999</v>
      </c>
      <c r="AC212" s="3">
        <v>-1.2671336582546999</v>
      </c>
      <c r="AD212" s="3">
        <v>-1.3333985920382001</v>
      </c>
      <c r="AE212" s="3">
        <v>-1.7311174235111999</v>
      </c>
      <c r="AF212" s="3">
        <v>-1.3909080580613999</v>
      </c>
      <c r="AG212" s="3">
        <v>-0.42257910550599997</v>
      </c>
      <c r="AH212" s="3">
        <v>-0.23968854350169999</v>
      </c>
      <c r="AI212" s="3">
        <v>-0.1018440942779</v>
      </c>
      <c r="AJ212" s="3">
        <v>-0.26178812411359997</v>
      </c>
      <c r="AK212" s="3">
        <v>-0.33392547992130001</v>
      </c>
      <c r="AL212" s="3">
        <v>-0.68447709772690002</v>
      </c>
      <c r="AM212" s="3">
        <v>-0.69744805392209996</v>
      </c>
      <c r="AN212" s="3">
        <v>-0.89549073381690003</v>
      </c>
      <c r="AO212" s="3">
        <v>0.1194927547451</v>
      </c>
      <c r="AP212" s="3">
        <v>-0.83590310840530002</v>
      </c>
      <c r="AQ212" s="3">
        <v>-1.9565968069601001</v>
      </c>
      <c r="AR212" s="3">
        <v>-1.5068691138618</v>
      </c>
      <c r="AS212" s="3">
        <v>-1.6631155694611</v>
      </c>
      <c r="AT212" s="3">
        <v>-4.9017307771666001</v>
      </c>
      <c r="AU212" s="3">
        <v>-4.6499116125977</v>
      </c>
      <c r="AV212" s="3">
        <v>-4.6641833148637</v>
      </c>
      <c r="AW212" s="3">
        <v>-5.56</v>
      </c>
    </row>
    <row r="213" spans="1:49">
      <c r="A213">
        <v>5</v>
      </c>
      <c r="B213" t="s">
        <v>404</v>
      </c>
      <c r="C213">
        <v>302010102</v>
      </c>
      <c r="D213" t="s">
        <v>577</v>
      </c>
      <c r="E213" s="3">
        <v>0</v>
      </c>
      <c r="F213" s="3">
        <v>-2.8637342619421999</v>
      </c>
      <c r="G213" s="3">
        <v>-1.3533740878991001</v>
      </c>
      <c r="H213" s="3">
        <v>-1.3275211933885001</v>
      </c>
      <c r="I213" s="3">
        <v>-1.328184172749</v>
      </c>
      <c r="J213" s="3">
        <v>5.7164663094599999E-2</v>
      </c>
      <c r="K213" s="3">
        <v>-1.0253305884999999E-2</v>
      </c>
      <c r="L213" s="3">
        <v>0.3089400744411</v>
      </c>
      <c r="M213" s="3">
        <v>0.8230336227717</v>
      </c>
      <c r="N213" s="3">
        <v>1.0221549442528</v>
      </c>
      <c r="O213" s="3">
        <v>2.2347236506482</v>
      </c>
      <c r="P213" s="3">
        <v>2.6314098907580998</v>
      </c>
      <c r="Q213" s="3">
        <v>-0.13936430137280001</v>
      </c>
      <c r="R213" s="3">
        <v>-0.1377286666732</v>
      </c>
      <c r="S213" s="3">
        <v>-1.4342109878988001</v>
      </c>
      <c r="T213" s="3">
        <v>-0.76162801872240005</v>
      </c>
      <c r="U213" s="3">
        <v>-2.7463619430000001</v>
      </c>
      <c r="V213" s="3">
        <v>-2.6112325684647999</v>
      </c>
      <c r="W213" s="3">
        <v>-2.4579455811158</v>
      </c>
      <c r="X213" s="3">
        <v>-1.9888586379483999</v>
      </c>
      <c r="Y213" s="3">
        <v>-3.0534745683775002</v>
      </c>
      <c r="Z213" s="3">
        <v>-3.1471351025173</v>
      </c>
      <c r="AA213" s="3">
        <v>-2.6581244830233999</v>
      </c>
      <c r="AB213" s="3">
        <v>-2.1458826378973002</v>
      </c>
      <c r="AC213" s="3">
        <v>-0.97015383155049995</v>
      </c>
      <c r="AD213" s="3">
        <v>-3.1411766319279999</v>
      </c>
      <c r="AE213" s="3">
        <v>-4.2046571615015997</v>
      </c>
      <c r="AF213" s="3">
        <v>-4.1133648601638004</v>
      </c>
      <c r="AG213" s="3">
        <v>-4.1080740976902002</v>
      </c>
      <c r="AH213" s="3">
        <v>-3.7367007733319002</v>
      </c>
      <c r="AI213" s="3">
        <v>-3.7367007733319002</v>
      </c>
      <c r="AJ213" s="3">
        <v>-5.3338745592479997</v>
      </c>
      <c r="AK213" s="3">
        <v>-5.8018964975170997</v>
      </c>
      <c r="AL213" s="3">
        <v>-6.4283576763561001</v>
      </c>
      <c r="AM213" s="3">
        <v>-6.4283576763561001</v>
      </c>
      <c r="AN213" s="3">
        <v>-7.5563867609309003</v>
      </c>
      <c r="AO213" s="3">
        <v>-0.73641515782860001</v>
      </c>
      <c r="AP213" s="3">
        <v>-2.9369949896151</v>
      </c>
      <c r="AQ213" s="3">
        <v>-4.7013395720712001</v>
      </c>
      <c r="AR213" s="3">
        <v>-4.6576242734375999</v>
      </c>
      <c r="AS213" s="3">
        <v>-4.6576242734375999</v>
      </c>
      <c r="AT213" s="3">
        <v>-7.47088140378</v>
      </c>
      <c r="AU213" s="3">
        <v>-7.8385915490929996</v>
      </c>
      <c r="AV213" s="3">
        <v>-9.4828179077016994</v>
      </c>
      <c r="AW213" s="3">
        <v>-9.18</v>
      </c>
    </row>
    <row r="214" spans="1:49">
      <c r="A214">
        <v>4</v>
      </c>
      <c r="B214" t="s">
        <v>402</v>
      </c>
      <c r="C214">
        <v>3020102</v>
      </c>
      <c r="D214" t="s">
        <v>578</v>
      </c>
      <c r="E214" s="3">
        <v>-0.36349855320410002</v>
      </c>
      <c r="F214" s="3">
        <v>-1.3177126438453</v>
      </c>
      <c r="G214" s="3">
        <v>-1.6142186589137999</v>
      </c>
      <c r="H214" s="3">
        <v>-2.8374784118559999</v>
      </c>
      <c r="I214" s="3">
        <v>-2.8796499515412002</v>
      </c>
      <c r="J214" s="3">
        <v>-2.9511851603035</v>
      </c>
      <c r="K214" s="3">
        <v>-3.0749529494093002</v>
      </c>
      <c r="L214" s="3">
        <v>-3.1514191333718999</v>
      </c>
      <c r="M214" s="3">
        <v>-3.8082094539112998</v>
      </c>
      <c r="N214" s="3">
        <v>-3.4966791938927</v>
      </c>
      <c r="O214" s="3">
        <v>-3.6880201734814002</v>
      </c>
      <c r="P214" s="3">
        <v>-3.9210227868449001</v>
      </c>
      <c r="Q214" s="3">
        <v>0.46148071182189998</v>
      </c>
      <c r="R214" s="3">
        <v>0.21376695940779999</v>
      </c>
      <c r="S214" s="3">
        <v>-1.1390452608699</v>
      </c>
      <c r="T214" s="3">
        <v>0.52417732279170004</v>
      </c>
      <c r="U214" s="3">
        <v>-0.64999077662610005</v>
      </c>
      <c r="V214" s="3">
        <v>-1.8282206576063</v>
      </c>
      <c r="W214" s="3">
        <v>-2.1533839770315</v>
      </c>
      <c r="X214" s="3">
        <v>-1.4640144281186001</v>
      </c>
      <c r="Y214" s="3">
        <v>-2.8278444219019998</v>
      </c>
      <c r="Z214" s="3">
        <v>-2.5821706794117998</v>
      </c>
      <c r="AA214" s="3">
        <v>-2.8033392305967002</v>
      </c>
      <c r="AB214" s="3">
        <v>-2.3478647648513999</v>
      </c>
      <c r="AC214" s="3">
        <v>-1.1174112061704999</v>
      </c>
      <c r="AD214" s="3">
        <v>-2.0539622087090001</v>
      </c>
      <c r="AE214" s="3">
        <v>-2.2560371095315999</v>
      </c>
      <c r="AF214" s="3">
        <v>-2.7275582789535999</v>
      </c>
      <c r="AG214" s="3">
        <v>-2.3958869716144</v>
      </c>
      <c r="AH214" s="3">
        <v>-2.1324296235806002</v>
      </c>
      <c r="AI214" s="3">
        <v>-2.6160091569031998</v>
      </c>
      <c r="AJ214" s="3">
        <v>-3.1708349096432</v>
      </c>
      <c r="AK214" s="3">
        <v>-4.6554421174381</v>
      </c>
      <c r="AL214" s="3">
        <v>-5.4390778597549998</v>
      </c>
      <c r="AM214" s="3">
        <v>-4.6518838157989997</v>
      </c>
      <c r="AN214" s="3">
        <v>-5.1323413050240001</v>
      </c>
      <c r="AO214" s="3">
        <v>0</v>
      </c>
      <c r="AP214" s="3">
        <v>-2.6510803174764002</v>
      </c>
      <c r="AQ214" s="3">
        <v>-3.692353618576</v>
      </c>
      <c r="AR214" s="3">
        <v>-3.6497632446143999</v>
      </c>
      <c r="AS214" s="3">
        <v>-4.6829061954034001</v>
      </c>
      <c r="AT214" s="3">
        <v>-5.5507614374875001</v>
      </c>
      <c r="AU214" s="3">
        <v>-6.0701811864274999</v>
      </c>
      <c r="AV214" s="3">
        <v>-6.3763721009888004</v>
      </c>
      <c r="AW214" s="3">
        <v>-6.46</v>
      </c>
    </row>
    <row r="215" spans="1:49">
      <c r="A215">
        <v>5</v>
      </c>
      <c r="B215" t="s">
        <v>404</v>
      </c>
      <c r="C215">
        <v>302010201</v>
      </c>
      <c r="D215" t="s">
        <v>579</v>
      </c>
      <c r="E215" s="3">
        <v>-0.83447985203649999</v>
      </c>
      <c r="F215" s="3">
        <v>-1.9033865208209999</v>
      </c>
      <c r="G215" s="3">
        <v>-3.5209475615326999</v>
      </c>
      <c r="H215" s="3">
        <v>-5.2055313594435999</v>
      </c>
      <c r="I215" s="3">
        <v>-5.6021273559373004</v>
      </c>
      <c r="J215" s="3">
        <v>-5.2498038199514001</v>
      </c>
      <c r="K215" s="3">
        <v>-5.7819140864826997</v>
      </c>
      <c r="L215" s="3">
        <v>-6.1914513511565996</v>
      </c>
      <c r="M215" s="3">
        <v>-5.4756351040417997</v>
      </c>
      <c r="N215" s="3">
        <v>-5.5269454857750997</v>
      </c>
      <c r="O215" s="3">
        <v>-5.1148890475922997</v>
      </c>
      <c r="P215" s="3">
        <v>-5.14946017796</v>
      </c>
      <c r="Q215" s="3">
        <v>-5.0031001106000004E-3</v>
      </c>
      <c r="R215" s="3">
        <v>-1.28482248094E-2</v>
      </c>
      <c r="S215" s="3">
        <v>0.1670669670877</v>
      </c>
      <c r="T215" s="3">
        <v>0.80738989233150005</v>
      </c>
      <c r="U215" s="3">
        <v>3.5267749637299999E-2</v>
      </c>
      <c r="V215" s="3">
        <v>1.0271065598199999E-2</v>
      </c>
      <c r="W215" s="3">
        <v>0.45917162248209997</v>
      </c>
      <c r="X215" s="3">
        <v>0.60971722793149996</v>
      </c>
      <c r="Y215" s="3">
        <v>-0.5981694072721</v>
      </c>
      <c r="Z215" s="3">
        <v>-0.52752038894529996</v>
      </c>
      <c r="AA215" s="3">
        <v>-0.77296253940329995</v>
      </c>
      <c r="AB215" s="3">
        <v>-0.18702572860969999</v>
      </c>
      <c r="AC215" s="3">
        <v>0.62062976586380003</v>
      </c>
      <c r="AD215" s="3">
        <v>0.45786862705159997</v>
      </c>
      <c r="AE215" s="3">
        <v>0.54244814239829997</v>
      </c>
      <c r="AF215" s="3">
        <v>6.1748428250000002E-4</v>
      </c>
      <c r="AG215" s="3">
        <v>-4.4838932779999998E-3</v>
      </c>
      <c r="AH215" s="3">
        <v>0.1519113274528</v>
      </c>
      <c r="AI215" s="3">
        <v>0.1491654447479</v>
      </c>
      <c r="AJ215" s="3">
        <v>-0.46725688098180002</v>
      </c>
      <c r="AK215" s="3">
        <v>-1.72457359418</v>
      </c>
      <c r="AL215" s="3">
        <v>-3.3764927149831001</v>
      </c>
      <c r="AM215" s="3">
        <v>-2.5090100750721001</v>
      </c>
      <c r="AN215" s="3">
        <v>-3.2676289358005999</v>
      </c>
      <c r="AO215" s="3">
        <v>0</v>
      </c>
      <c r="AP215" s="3">
        <v>-2.5414762945614</v>
      </c>
      <c r="AQ215" s="3">
        <v>-4.0162915555556999</v>
      </c>
      <c r="AR215" s="3">
        <v>-3.9198478469609999</v>
      </c>
      <c r="AS215" s="3">
        <v>-3.9198478469609999</v>
      </c>
      <c r="AT215" s="3">
        <v>-5.2388264269366003</v>
      </c>
      <c r="AU215" s="3">
        <v>-5.2136330119428997</v>
      </c>
      <c r="AV215" s="3">
        <v>-5.4508221213965999</v>
      </c>
      <c r="AW215" s="3">
        <v>-5.64</v>
      </c>
    </row>
    <row r="216" spans="1:49">
      <c r="A216">
        <v>5</v>
      </c>
      <c r="B216" t="s">
        <v>404</v>
      </c>
      <c r="C216">
        <v>302010202</v>
      </c>
      <c r="D216" t="s">
        <v>580</v>
      </c>
      <c r="E216" s="3">
        <v>-1.20562100662E-2</v>
      </c>
      <c r="F216" s="3">
        <v>-1.1612722116291001</v>
      </c>
      <c r="G216" s="3">
        <v>-0.13845252378959999</v>
      </c>
      <c r="H216" s="3">
        <v>-1.3966448218306</v>
      </c>
      <c r="I216" s="3">
        <v>-1.2415224714866999</v>
      </c>
      <c r="J216" s="3">
        <v>-1.3373844500537999</v>
      </c>
      <c r="K216" s="3">
        <v>-0.97455032361549998</v>
      </c>
      <c r="L216" s="3">
        <v>-1.0233608086752</v>
      </c>
      <c r="M216" s="3">
        <v>-3.3051933456999998</v>
      </c>
      <c r="N216" s="3">
        <v>-2.4301469676208001</v>
      </c>
      <c r="O216" s="3">
        <v>-3.1869660403090001</v>
      </c>
      <c r="P216" s="3">
        <v>-3.0074871405209</v>
      </c>
      <c r="Q216" s="3">
        <v>0.98529637750889998</v>
      </c>
      <c r="R216" s="3">
        <v>0.4116578402387</v>
      </c>
      <c r="S216" s="3">
        <v>-1.9381378033376</v>
      </c>
      <c r="T216" s="3">
        <v>1.1464360545136001</v>
      </c>
      <c r="U216" s="3">
        <v>-0.75011700209330001</v>
      </c>
      <c r="V216" s="3">
        <v>-3.4848874214190002</v>
      </c>
      <c r="W216" s="3">
        <v>-4.9375087521753001</v>
      </c>
      <c r="X216" s="3">
        <v>-3.6203078932809998</v>
      </c>
      <c r="Y216" s="3">
        <v>-5.3558558462952996</v>
      </c>
      <c r="Z216" s="3">
        <v>-4.5081521595101997</v>
      </c>
      <c r="AA216" s="3">
        <v>-4.5073654848412001</v>
      </c>
      <c r="AB216" s="3">
        <v>-4.1389547054275004</v>
      </c>
      <c r="AC216" s="3">
        <v>-2.6233691430467001</v>
      </c>
      <c r="AD216" s="3">
        <v>-4.2358830548597002</v>
      </c>
      <c r="AE216" s="3">
        <v>-4.5112537886314996</v>
      </c>
      <c r="AF216" s="3">
        <v>-5.3441469704364</v>
      </c>
      <c r="AG216" s="3">
        <v>-5.0341922956548002</v>
      </c>
      <c r="AH216" s="3">
        <v>-4.5877543022121001</v>
      </c>
      <c r="AI216" s="3">
        <v>-5.2763506553162003</v>
      </c>
      <c r="AJ216" s="3">
        <v>-6.0156698328721996</v>
      </c>
      <c r="AK216" s="3">
        <v>-6.7348833467195002</v>
      </c>
      <c r="AL216" s="3">
        <v>-7.1243934045481003</v>
      </c>
      <c r="AM216" s="3">
        <v>-6.4403450253025003</v>
      </c>
      <c r="AN216" s="3">
        <v>-6.7868303188096997</v>
      </c>
      <c r="AO216" s="3">
        <v>0</v>
      </c>
      <c r="AP216" s="3">
        <v>-3.3801399868764999</v>
      </c>
      <c r="AQ216" s="3">
        <v>-3.8182476627230999</v>
      </c>
      <c r="AR216" s="3">
        <v>-3.8182476627230999</v>
      </c>
      <c r="AS216" s="3">
        <v>-5.8558807381418001</v>
      </c>
      <c r="AT216" s="3">
        <v>-6.4302449116054996</v>
      </c>
      <c r="AU216" s="3">
        <v>-7.3507564699036001</v>
      </c>
      <c r="AV216" s="3">
        <v>-7.8184039848135001</v>
      </c>
      <c r="AW216" s="3">
        <v>-7.82</v>
      </c>
    </row>
    <row r="217" spans="1:49">
      <c r="A217">
        <v>5</v>
      </c>
      <c r="B217" t="s">
        <v>404</v>
      </c>
      <c r="C217">
        <v>302010203</v>
      </c>
      <c r="D217" t="s">
        <v>581</v>
      </c>
      <c r="E217" s="3">
        <v>0</v>
      </c>
      <c r="F217" s="3">
        <v>0.1010688718478</v>
      </c>
      <c r="G217" s="3">
        <v>-0.32517215429969998</v>
      </c>
      <c r="H217" s="3">
        <v>0.11405302854429999</v>
      </c>
      <c r="I217" s="3">
        <v>0.57687556678649998</v>
      </c>
      <c r="J217" s="3">
        <v>-0.82772465308200005</v>
      </c>
      <c r="K217" s="3">
        <v>-1.2630815030247999</v>
      </c>
      <c r="L217" s="3">
        <v>-0.32143950649820002</v>
      </c>
      <c r="M217" s="3">
        <v>3.2535084022599997E-2</v>
      </c>
      <c r="N217" s="3">
        <v>-0.38463890150410002</v>
      </c>
      <c r="O217" s="3">
        <v>-0.6446537507001</v>
      </c>
      <c r="P217" s="3">
        <v>-2.9621974189531</v>
      </c>
      <c r="Q217" s="3">
        <v>0.1817199872386</v>
      </c>
      <c r="R217" s="3">
        <v>0.27270377645510002</v>
      </c>
      <c r="S217" s="3">
        <v>-2.6547133701079999</v>
      </c>
      <c r="T217" s="3">
        <v>-2.5442265780039999</v>
      </c>
      <c r="U217" s="3">
        <v>-2.5442265780039999</v>
      </c>
      <c r="V217" s="3">
        <v>-2.1299997469620999</v>
      </c>
      <c r="W217" s="3">
        <v>-1.1015106124736</v>
      </c>
      <c r="X217" s="3">
        <v>-0.81375484928560005</v>
      </c>
      <c r="Y217" s="3">
        <v>-1.4069553731963</v>
      </c>
      <c r="Z217" s="3">
        <v>-2.6627412900159002</v>
      </c>
      <c r="AA217" s="3">
        <v>-3.5689944681684</v>
      </c>
      <c r="AB217" s="3">
        <v>-3.2399610063208</v>
      </c>
      <c r="AC217" s="3">
        <v>-1.8373690528744999</v>
      </c>
      <c r="AD217" s="3">
        <v>-3.0756913265568002</v>
      </c>
      <c r="AE217" s="3">
        <v>-3.9938736617820001</v>
      </c>
      <c r="AF217" s="3">
        <v>-2.9954355914292998</v>
      </c>
      <c r="AG217" s="3">
        <v>-1.4545538996762</v>
      </c>
      <c r="AH217" s="3">
        <v>-1.4545538996762</v>
      </c>
      <c r="AI217" s="3">
        <v>-2.8593119488687</v>
      </c>
      <c r="AJ217" s="3">
        <v>-2.5770434896943</v>
      </c>
      <c r="AK217" s="3">
        <v>-7.4392190248454</v>
      </c>
      <c r="AL217" s="3">
        <v>-6.6409776090598003</v>
      </c>
      <c r="AM217" s="3">
        <v>-5.7724757083384004</v>
      </c>
      <c r="AN217" s="3">
        <v>-5.7724757083384004</v>
      </c>
      <c r="AO217" s="3">
        <v>0</v>
      </c>
      <c r="AP217" s="3">
        <v>-0.56960486511950004</v>
      </c>
      <c r="AQ217" s="3">
        <v>-2.1465567202478</v>
      </c>
      <c r="AR217" s="3">
        <v>-2.1465567202478</v>
      </c>
      <c r="AS217" s="3">
        <v>-3.3641889510065002</v>
      </c>
      <c r="AT217" s="3">
        <v>-3.6616741063372</v>
      </c>
      <c r="AU217" s="3">
        <v>-4.7117800480526997</v>
      </c>
      <c r="AV217" s="3">
        <v>-4.7117800480526997</v>
      </c>
      <c r="AW217" s="3">
        <v>-4.71</v>
      </c>
    </row>
    <row r="218" spans="1:49">
      <c r="A218">
        <v>4</v>
      </c>
      <c r="B218" t="s">
        <v>402</v>
      </c>
      <c r="C218">
        <v>3020103</v>
      </c>
      <c r="D218" t="s">
        <v>582</v>
      </c>
      <c r="E218" s="3">
        <v>8.8663995271399995E-2</v>
      </c>
      <c r="F218" s="3">
        <v>-0.62371059569739995</v>
      </c>
      <c r="G218" s="3">
        <v>-0.1370225011897</v>
      </c>
      <c r="H218" s="3">
        <v>-0.17110248000549999</v>
      </c>
      <c r="I218" s="3">
        <v>-0.17035113945329999</v>
      </c>
      <c r="J218" s="3">
        <v>-1.5810589270602999</v>
      </c>
      <c r="K218" s="3">
        <v>-3.3461945127989998</v>
      </c>
      <c r="L218" s="3">
        <v>-1.6598371523427999</v>
      </c>
      <c r="M218" s="3">
        <v>-1.3650703078630999</v>
      </c>
      <c r="N218" s="3">
        <v>-1.5424932431517</v>
      </c>
      <c r="O218" s="3">
        <v>-1.3565069174011</v>
      </c>
      <c r="P218" s="3">
        <v>-2.5437005968188</v>
      </c>
      <c r="Q218" s="3">
        <v>-0.44442252438379998</v>
      </c>
      <c r="R218" s="3">
        <v>0.94214931174750005</v>
      </c>
      <c r="S218" s="3">
        <v>-0.2413781988524</v>
      </c>
      <c r="T218" s="3">
        <v>0.2534272938703</v>
      </c>
      <c r="U218" s="3">
        <v>-0.154999271779</v>
      </c>
      <c r="V218" s="3">
        <v>-0.58640038945869999</v>
      </c>
      <c r="W218" s="3">
        <v>9.5714523929799997E-2</v>
      </c>
      <c r="X218" s="3">
        <v>-2.6509079664E-3</v>
      </c>
      <c r="Y218" s="3">
        <v>-5.8254184719100002E-2</v>
      </c>
      <c r="Z218" s="3">
        <v>-6.9556247964000006E-2</v>
      </c>
      <c r="AA218" s="3">
        <v>0.53746460188</v>
      </c>
      <c r="AB218" s="3">
        <v>0.67181294885440002</v>
      </c>
      <c r="AC218" s="3">
        <v>-0.60655145542349997</v>
      </c>
      <c r="AD218" s="3">
        <v>-2.0283436237929</v>
      </c>
      <c r="AE218" s="3">
        <v>-1.9969737329209001</v>
      </c>
      <c r="AF218" s="3">
        <v>-1.9969737329209001</v>
      </c>
      <c r="AG218" s="3">
        <v>-1.6284822485924999</v>
      </c>
      <c r="AH218" s="3">
        <v>-1.3187365680222001</v>
      </c>
      <c r="AI218" s="3">
        <v>-1.3242832882813</v>
      </c>
      <c r="AJ218" s="3">
        <v>-1.6921164065581</v>
      </c>
      <c r="AK218" s="3">
        <v>-2.2352989833691002</v>
      </c>
      <c r="AL218" s="3">
        <v>-2.5888345578381999</v>
      </c>
      <c r="AM218" s="3">
        <v>-2.2082166900223998</v>
      </c>
      <c r="AN218" s="3">
        <v>-1.7217649354839999</v>
      </c>
      <c r="AO218" s="3">
        <v>0.36930835822710001</v>
      </c>
      <c r="AP218" s="3">
        <v>-3.4381588400510998</v>
      </c>
      <c r="AQ218" s="3">
        <v>-2.1747929024719999</v>
      </c>
      <c r="AR218" s="3">
        <v>-2.2243397588078002</v>
      </c>
      <c r="AS218" s="3">
        <v>-3.5150754614333</v>
      </c>
      <c r="AT218" s="3">
        <v>-4.1016885152578002</v>
      </c>
      <c r="AU218" s="3">
        <v>-3.5204734694426998</v>
      </c>
      <c r="AV218" s="3">
        <v>-3.5365990541865</v>
      </c>
      <c r="AW218" s="3">
        <v>-4.75</v>
      </c>
    </row>
    <row r="219" spans="1:49">
      <c r="A219">
        <v>5</v>
      </c>
      <c r="B219" t="s">
        <v>404</v>
      </c>
      <c r="C219">
        <v>302010301</v>
      </c>
      <c r="D219" t="s">
        <v>583</v>
      </c>
      <c r="E219" s="3">
        <v>0.1778968631975</v>
      </c>
      <c r="F219" s="3">
        <v>0.1630600448475</v>
      </c>
      <c r="G219" s="3">
        <v>0.16347214901730001</v>
      </c>
      <c r="H219" s="3">
        <v>0.1971182083794</v>
      </c>
      <c r="I219" s="3">
        <v>0.19419201547619999</v>
      </c>
      <c r="J219" s="3">
        <v>0.59206326254300001</v>
      </c>
      <c r="K219" s="3">
        <v>-2.2889826147708998</v>
      </c>
      <c r="L219" s="3">
        <v>-2.1774578264990998</v>
      </c>
      <c r="M219" s="3">
        <v>-1.7046954873394</v>
      </c>
      <c r="N219" s="3">
        <v>-2.0868396924180002</v>
      </c>
      <c r="O219" s="3">
        <v>-2.8816840041532998</v>
      </c>
      <c r="P219" s="3">
        <v>-2.2531511102151001</v>
      </c>
      <c r="Q219" s="3">
        <v>-1.7179903822599998E-2</v>
      </c>
      <c r="R219" s="3">
        <v>0.28101913984459997</v>
      </c>
      <c r="S219" s="3">
        <v>0.22954213389530001</v>
      </c>
      <c r="T219" s="3">
        <v>0.2207038551186</v>
      </c>
      <c r="U219" s="3">
        <v>4.4817613647499997E-2</v>
      </c>
      <c r="V219" s="3">
        <v>5.0877514821000003E-2</v>
      </c>
      <c r="W219" s="3">
        <v>0.94169987210049999</v>
      </c>
      <c r="X219" s="3">
        <v>0.79969974716070003</v>
      </c>
      <c r="Y219" s="3">
        <v>1.1058279272814</v>
      </c>
      <c r="Z219" s="3">
        <v>1.0665580466885001</v>
      </c>
      <c r="AA219" s="3">
        <v>2.2808741444637999</v>
      </c>
      <c r="AB219" s="3">
        <v>2.8420001969400999</v>
      </c>
      <c r="AC219" s="3">
        <v>0</v>
      </c>
      <c r="AD219" s="3">
        <v>-0.92545584895419997</v>
      </c>
      <c r="AE219" s="3">
        <v>-0.86402613022800001</v>
      </c>
      <c r="AF219" s="3">
        <v>-0.86402613022800001</v>
      </c>
      <c r="AG219" s="3">
        <v>-0.25226058448220001</v>
      </c>
      <c r="AH219" s="3">
        <v>0.1929588468989</v>
      </c>
      <c r="AI219" s="3">
        <v>0.1929588468989</v>
      </c>
      <c r="AJ219" s="3">
        <v>-0.2349503402559</v>
      </c>
      <c r="AK219" s="3">
        <v>-0.99257307797369998</v>
      </c>
      <c r="AL219" s="3">
        <v>-0.67485736679590003</v>
      </c>
      <c r="AM219" s="3">
        <v>-0.656661630336</v>
      </c>
      <c r="AN219" s="3">
        <v>-0.95428390376350003</v>
      </c>
      <c r="AO219" s="3">
        <v>0.80162913184670004</v>
      </c>
      <c r="AP219" s="3">
        <v>-1.7165222298999001</v>
      </c>
      <c r="AQ219" s="3">
        <v>-2.5019918220797002</v>
      </c>
      <c r="AR219" s="3">
        <v>-2.4664252224057002</v>
      </c>
      <c r="AS219" s="3">
        <v>-3.7338751633379998</v>
      </c>
      <c r="AT219" s="3">
        <v>-3.5840616910228</v>
      </c>
      <c r="AU219" s="3">
        <v>-3.5456028871721998</v>
      </c>
      <c r="AV219" s="3">
        <v>-3.5469766800007001</v>
      </c>
      <c r="AW219" s="3">
        <v>-4.0199999999999996</v>
      </c>
    </row>
    <row r="220" spans="1:49">
      <c r="A220">
        <v>5</v>
      </c>
      <c r="B220" t="s">
        <v>404</v>
      </c>
      <c r="C220">
        <v>302010302</v>
      </c>
      <c r="D220" t="s">
        <v>584</v>
      </c>
      <c r="E220" s="3">
        <v>0</v>
      </c>
      <c r="F220" s="3">
        <v>-1.4054654577148</v>
      </c>
      <c r="G220" s="3">
        <v>-0.43560145381420001</v>
      </c>
      <c r="H220" s="3">
        <v>-0.53697570735540001</v>
      </c>
      <c r="I220" s="3">
        <v>-0.53257027816439995</v>
      </c>
      <c r="J220" s="3">
        <v>-3.7403271431487002</v>
      </c>
      <c r="K220" s="3">
        <v>-4.3966665295149001</v>
      </c>
      <c r="L220" s="3">
        <v>-1.1455163860999</v>
      </c>
      <c r="M220" s="3">
        <v>-1.0276102888476</v>
      </c>
      <c r="N220" s="3">
        <v>-1.0016170825452999</v>
      </c>
      <c r="O220" s="3">
        <v>0.15894694114669999</v>
      </c>
      <c r="P220" s="3">
        <v>-2.8323977877202999</v>
      </c>
      <c r="Q220" s="3">
        <v>-0.87147210118530005</v>
      </c>
      <c r="R220" s="3">
        <v>1.6029807609858</v>
      </c>
      <c r="S220" s="3">
        <v>-0.71208575266100005</v>
      </c>
      <c r="T220" s="3">
        <v>0.28613594698189998</v>
      </c>
      <c r="U220" s="3">
        <v>-0.35472587266709998</v>
      </c>
      <c r="V220" s="3">
        <v>-1.2233903483960999</v>
      </c>
      <c r="W220" s="3">
        <v>-0.74988857728250002</v>
      </c>
      <c r="X220" s="3">
        <v>-0.80463903187670005</v>
      </c>
      <c r="Y220" s="3">
        <v>-1.2218103220704</v>
      </c>
      <c r="Z220" s="3">
        <v>-1.2051572048446999</v>
      </c>
      <c r="AA220" s="3">
        <v>-1.2051572048446999</v>
      </c>
      <c r="AB220" s="3">
        <v>-1.497393729678</v>
      </c>
      <c r="AC220" s="3">
        <v>-1.2395375476009001</v>
      </c>
      <c r="AD220" s="3">
        <v>-3.1792972922132998</v>
      </c>
      <c r="AE220" s="3">
        <v>-3.1792972922132998</v>
      </c>
      <c r="AF220" s="3">
        <v>-3.1792972922132998</v>
      </c>
      <c r="AG220" s="3">
        <v>-3.0646822038408001</v>
      </c>
      <c r="AH220" s="3">
        <v>-2.8963144712608999</v>
      </c>
      <c r="AI220" s="3">
        <v>-2.9076496481295999</v>
      </c>
      <c r="AJ220" s="3">
        <v>-3.2127884710874999</v>
      </c>
      <c r="AK220" s="3">
        <v>-3.5321851872849002</v>
      </c>
      <c r="AL220" s="3">
        <v>-4.5862264226859999</v>
      </c>
      <c r="AM220" s="3">
        <v>-3.8273913952304</v>
      </c>
      <c r="AN220" s="3">
        <v>-2.5226942131983998</v>
      </c>
      <c r="AO220" s="3">
        <v>-8.9112956617799999E-2</v>
      </c>
      <c r="AP220" s="3">
        <v>-5.2637359732127997</v>
      </c>
      <c r="AQ220" s="3">
        <v>-1.8278399728531001</v>
      </c>
      <c r="AR220" s="3">
        <v>-1.9676388475879001</v>
      </c>
      <c r="AS220" s="3">
        <v>-3.2830661453065999</v>
      </c>
      <c r="AT220" s="3">
        <v>-4.650566070639</v>
      </c>
      <c r="AU220" s="3">
        <v>-3.4938269111003999</v>
      </c>
      <c r="AV220" s="3">
        <v>-3.5255948990288002</v>
      </c>
      <c r="AW220" s="3">
        <v>-5.52</v>
      </c>
    </row>
    <row r="221" spans="1:49">
      <c r="A221">
        <v>1</v>
      </c>
      <c r="B221" t="s">
        <v>396</v>
      </c>
      <c r="C221">
        <v>4</v>
      </c>
      <c r="D221" t="s">
        <v>585</v>
      </c>
      <c r="E221" s="3">
        <v>-1.0343907842561</v>
      </c>
      <c r="F221" s="3">
        <v>-0.73500482627910002</v>
      </c>
      <c r="G221" s="3">
        <v>-0.56640151583660003</v>
      </c>
      <c r="H221" s="3">
        <v>-0.2104994300535</v>
      </c>
      <c r="I221" s="3">
        <v>7.9121054078700001E-2</v>
      </c>
      <c r="J221" s="3">
        <v>2.6888195701200001E-2</v>
      </c>
      <c r="K221" s="3">
        <v>-1.3958482077312</v>
      </c>
      <c r="L221" s="3">
        <v>-1.079515812975</v>
      </c>
      <c r="M221" s="3">
        <v>-0.74551536739049995</v>
      </c>
      <c r="N221" s="3">
        <v>-1.1618895169354</v>
      </c>
      <c r="O221" s="3">
        <v>-0.75541974009610002</v>
      </c>
      <c r="P221" s="3">
        <v>-0.46417530030420001</v>
      </c>
      <c r="Q221" s="3">
        <v>3.9724298818123001</v>
      </c>
      <c r="R221" s="3">
        <v>4.1869251964537</v>
      </c>
      <c r="S221" s="3">
        <v>4.5644043573360999</v>
      </c>
      <c r="T221" s="3">
        <v>5.4395173049338004</v>
      </c>
      <c r="U221" s="3">
        <v>5.368971026224</v>
      </c>
      <c r="V221" s="3">
        <v>5.3010837165117</v>
      </c>
      <c r="W221" s="3">
        <v>4.0751340706228003</v>
      </c>
      <c r="X221" s="3">
        <v>3.6011751538960999</v>
      </c>
      <c r="Y221" s="3">
        <v>3.4769344701563001</v>
      </c>
      <c r="Z221" s="3">
        <v>0.71274367571980002</v>
      </c>
      <c r="AA221" s="3">
        <v>0.61376199439269996</v>
      </c>
      <c r="AB221" s="3">
        <v>0.40016602204259999</v>
      </c>
      <c r="AC221" s="3">
        <v>3.4251330261511002</v>
      </c>
      <c r="AD221" s="3">
        <v>3.9892335265343002</v>
      </c>
      <c r="AE221" s="3">
        <v>4.3252599683690001</v>
      </c>
      <c r="AF221" s="3">
        <v>6.5697196549578996</v>
      </c>
      <c r="AG221" s="3">
        <v>6.5352341721076996</v>
      </c>
      <c r="AH221" s="3">
        <v>6.6090071682238998</v>
      </c>
      <c r="AI221" s="3">
        <v>7.2829149163639002</v>
      </c>
      <c r="AJ221" s="3">
        <v>6.9356714591733004</v>
      </c>
      <c r="AK221" s="3">
        <v>6.4352135586446</v>
      </c>
      <c r="AL221" s="3">
        <v>4.2015766274336004</v>
      </c>
      <c r="AM221" s="3">
        <v>4.5556223858907003</v>
      </c>
      <c r="AN221" s="3">
        <v>4.5354210508919</v>
      </c>
      <c r="AO221" s="3">
        <v>2.5848488253642001</v>
      </c>
      <c r="AP221" s="3">
        <v>2.9717799943243999</v>
      </c>
      <c r="AQ221" s="3">
        <v>3.2874711930271001</v>
      </c>
      <c r="AR221" s="3">
        <v>3.7235032909913999</v>
      </c>
      <c r="AS221" s="3">
        <v>4.1333518488646996</v>
      </c>
      <c r="AT221" s="3">
        <v>4.2477770006673001</v>
      </c>
      <c r="AU221" s="3">
        <v>4.5027580446290996</v>
      </c>
      <c r="AV221" s="3">
        <v>4.5900641067818997</v>
      </c>
      <c r="AW221" s="3">
        <v>4.62</v>
      </c>
    </row>
    <row r="222" spans="1:49">
      <c r="A222">
        <v>2</v>
      </c>
      <c r="B222" t="s">
        <v>398</v>
      </c>
      <c r="C222">
        <v>401</v>
      </c>
      <c r="D222" t="s">
        <v>586</v>
      </c>
      <c r="E222" s="3">
        <v>0.40399268397440002</v>
      </c>
      <c r="F222" s="3">
        <v>0.50364977285120005</v>
      </c>
      <c r="G222" s="3">
        <v>0.63460048128049995</v>
      </c>
      <c r="H222" s="3">
        <v>0.70151819284990002</v>
      </c>
      <c r="I222" s="3">
        <v>0.73092063896890003</v>
      </c>
      <c r="J222" s="3">
        <v>0.73092063896890003</v>
      </c>
      <c r="K222" s="3">
        <v>0.96580533974259997</v>
      </c>
      <c r="L222" s="3">
        <v>1.001483267814</v>
      </c>
      <c r="M222" s="3">
        <v>1.4040052041118001</v>
      </c>
      <c r="N222" s="3">
        <v>1.4852046332294</v>
      </c>
      <c r="O222" s="3">
        <v>1.5526879602335</v>
      </c>
      <c r="P222" s="3">
        <v>2.0764614325988999</v>
      </c>
      <c r="Q222" s="3">
        <v>0.60520207721599995</v>
      </c>
      <c r="R222" s="3">
        <v>0.93153876815559999</v>
      </c>
      <c r="S222" s="3">
        <v>1.1519000418616001</v>
      </c>
      <c r="T222" s="3">
        <v>1.1519000418616001</v>
      </c>
      <c r="U222" s="3">
        <v>1.4578876799336999</v>
      </c>
      <c r="V222" s="3">
        <v>1.4578876799336999</v>
      </c>
      <c r="W222" s="3">
        <v>2.0904749611745999</v>
      </c>
      <c r="X222" s="3">
        <v>2.3822150915727001</v>
      </c>
      <c r="Y222" s="3">
        <v>2.4938320554822</v>
      </c>
      <c r="Z222" s="3">
        <v>3.4369240253928002</v>
      </c>
      <c r="AA222" s="3">
        <v>3.6985937843086001</v>
      </c>
      <c r="AB222" s="3">
        <v>3.7954814045030001</v>
      </c>
      <c r="AC222" s="3">
        <v>0.98193000557129995</v>
      </c>
      <c r="AD222" s="3">
        <v>2.4769811434220999</v>
      </c>
      <c r="AE222" s="3">
        <v>2.9052704124853999</v>
      </c>
      <c r="AF222" s="3">
        <v>3.5824688515026999</v>
      </c>
      <c r="AG222" s="3">
        <v>3.6522940493805001</v>
      </c>
      <c r="AH222" s="3">
        <v>3.9960844899680001</v>
      </c>
      <c r="AI222" s="3">
        <v>4.1341414284668998</v>
      </c>
      <c r="AJ222" s="3">
        <v>4.2920787661512998</v>
      </c>
      <c r="AK222" s="3">
        <v>4.4090299729503997</v>
      </c>
      <c r="AL222" s="3">
        <v>4.4090299729503997</v>
      </c>
      <c r="AM222" s="3">
        <v>5.1417870442678</v>
      </c>
      <c r="AN222" s="3">
        <v>5.1417870442678</v>
      </c>
      <c r="AO222" s="3">
        <v>0.36913916326259999</v>
      </c>
      <c r="AP222" s="3">
        <v>0.92653590974169997</v>
      </c>
      <c r="AQ222" s="3">
        <v>1.4049141227499</v>
      </c>
      <c r="AR222" s="3">
        <v>2.0651995981356999</v>
      </c>
      <c r="AS222" s="3">
        <v>2.8772117440353</v>
      </c>
      <c r="AT222" s="3">
        <v>3.2786136921347002</v>
      </c>
      <c r="AU222" s="3">
        <v>3.5688099804896001</v>
      </c>
      <c r="AV222" s="3">
        <v>3.5688099804896001</v>
      </c>
      <c r="AW222" s="3">
        <v>3.57</v>
      </c>
    </row>
    <row r="223" spans="1:49">
      <c r="A223">
        <v>3</v>
      </c>
      <c r="B223" t="s">
        <v>400</v>
      </c>
      <c r="C223">
        <v>40101</v>
      </c>
      <c r="D223" t="s">
        <v>586</v>
      </c>
      <c r="E223" s="3">
        <v>0.40399268397440002</v>
      </c>
      <c r="F223" s="3">
        <v>0.50364977285120005</v>
      </c>
      <c r="G223" s="3">
        <v>0.63460048128049995</v>
      </c>
      <c r="H223" s="3">
        <v>0.70151819284990002</v>
      </c>
      <c r="I223" s="3">
        <v>0.73092063896890003</v>
      </c>
      <c r="J223" s="3">
        <v>0.73092063896890003</v>
      </c>
      <c r="K223" s="3">
        <v>0.96580533974259997</v>
      </c>
      <c r="L223" s="3">
        <v>1.001483267814</v>
      </c>
      <c r="M223" s="3">
        <v>1.4040052041118001</v>
      </c>
      <c r="N223" s="3">
        <v>1.4852046332294</v>
      </c>
      <c r="O223" s="3">
        <v>1.5526879602335</v>
      </c>
      <c r="P223" s="3">
        <v>2.0764614325988999</v>
      </c>
      <c r="Q223" s="3">
        <v>0.60520207721599995</v>
      </c>
      <c r="R223" s="3">
        <v>0.93153876815559999</v>
      </c>
      <c r="S223" s="3">
        <v>1.1519000418616001</v>
      </c>
      <c r="T223" s="3">
        <v>1.1519000418616001</v>
      </c>
      <c r="U223" s="3">
        <v>1.4578876799336999</v>
      </c>
      <c r="V223" s="3">
        <v>1.4578876799336999</v>
      </c>
      <c r="W223" s="3">
        <v>2.0904749611745999</v>
      </c>
      <c r="X223" s="3">
        <v>2.3822150915727001</v>
      </c>
      <c r="Y223" s="3">
        <v>2.4938320554822</v>
      </c>
      <c r="Z223" s="3">
        <v>3.4369240253928002</v>
      </c>
      <c r="AA223" s="3">
        <v>3.6985937843086001</v>
      </c>
      <c r="AB223" s="3">
        <v>3.7954814045030001</v>
      </c>
      <c r="AC223" s="3">
        <v>0.98193000557129995</v>
      </c>
      <c r="AD223" s="3">
        <v>2.4769811434220999</v>
      </c>
      <c r="AE223" s="3">
        <v>2.9052704124853999</v>
      </c>
      <c r="AF223" s="3">
        <v>3.5824688515026999</v>
      </c>
      <c r="AG223" s="3">
        <v>3.6522940493805001</v>
      </c>
      <c r="AH223" s="3">
        <v>3.9960844899680001</v>
      </c>
      <c r="AI223" s="3">
        <v>4.1341414284668998</v>
      </c>
      <c r="AJ223" s="3">
        <v>4.2920787661512998</v>
      </c>
      <c r="AK223" s="3">
        <v>4.4090299729503997</v>
      </c>
      <c r="AL223" s="3">
        <v>4.4090299729503997</v>
      </c>
      <c r="AM223" s="3">
        <v>5.1417870442678</v>
      </c>
      <c r="AN223" s="3">
        <v>5.1417870442678</v>
      </c>
      <c r="AO223" s="3">
        <v>0.36913916326259999</v>
      </c>
      <c r="AP223" s="3">
        <v>0.92653590974169997</v>
      </c>
      <c r="AQ223" s="3">
        <v>1.4049141227499</v>
      </c>
      <c r="AR223" s="3">
        <v>2.0651995981356999</v>
      </c>
      <c r="AS223" s="3">
        <v>2.8772117440353</v>
      </c>
      <c r="AT223" s="3">
        <v>3.2786136921347002</v>
      </c>
      <c r="AU223" s="3">
        <v>3.5688099804896001</v>
      </c>
      <c r="AV223" s="3">
        <v>3.5688099804896001</v>
      </c>
      <c r="AW223" s="3">
        <v>3.57</v>
      </c>
    </row>
    <row r="224" spans="1:49">
      <c r="A224">
        <v>4</v>
      </c>
      <c r="B224" t="s">
        <v>402</v>
      </c>
      <c r="C224">
        <v>4010101</v>
      </c>
      <c r="D224" t="s">
        <v>586</v>
      </c>
      <c r="E224" s="3">
        <v>0.40399268397440002</v>
      </c>
      <c r="F224" s="3">
        <v>0.50364977285120005</v>
      </c>
      <c r="G224" s="3">
        <v>0.63460048128049995</v>
      </c>
      <c r="H224" s="3">
        <v>0.70151819284990002</v>
      </c>
      <c r="I224" s="3">
        <v>0.73092063896890003</v>
      </c>
      <c r="J224" s="3">
        <v>0.73092063896890003</v>
      </c>
      <c r="K224" s="3">
        <v>0.96580533974259997</v>
      </c>
      <c r="L224" s="3">
        <v>1.001483267814</v>
      </c>
      <c r="M224" s="3">
        <v>1.4040052041118001</v>
      </c>
      <c r="N224" s="3">
        <v>1.4852046332294</v>
      </c>
      <c r="O224" s="3">
        <v>1.5526879602335</v>
      </c>
      <c r="P224" s="3">
        <v>2.0764614325988999</v>
      </c>
      <c r="Q224" s="3">
        <v>0.60520207721599995</v>
      </c>
      <c r="R224" s="3">
        <v>0.93153876815559999</v>
      </c>
      <c r="S224" s="3">
        <v>1.1519000418616001</v>
      </c>
      <c r="T224" s="3">
        <v>1.1519000418616001</v>
      </c>
      <c r="U224" s="3">
        <v>1.4578876799336999</v>
      </c>
      <c r="V224" s="3">
        <v>1.4578876799336999</v>
      </c>
      <c r="W224" s="3">
        <v>2.0904749611745999</v>
      </c>
      <c r="X224" s="3">
        <v>2.3822150915727001</v>
      </c>
      <c r="Y224" s="3">
        <v>2.4938320554822</v>
      </c>
      <c r="Z224" s="3">
        <v>3.4369240253928002</v>
      </c>
      <c r="AA224" s="3">
        <v>3.6985937843086001</v>
      </c>
      <c r="AB224" s="3">
        <v>3.7954814045030001</v>
      </c>
      <c r="AC224" s="3">
        <v>0.98193000557129995</v>
      </c>
      <c r="AD224" s="3">
        <v>2.4769811434220999</v>
      </c>
      <c r="AE224" s="3">
        <v>2.9052704124853999</v>
      </c>
      <c r="AF224" s="3">
        <v>3.5824688515026999</v>
      </c>
      <c r="AG224" s="3">
        <v>3.6522940493805001</v>
      </c>
      <c r="AH224" s="3">
        <v>3.9960844899680001</v>
      </c>
      <c r="AI224" s="3">
        <v>4.1341414284668998</v>
      </c>
      <c r="AJ224" s="3">
        <v>4.2920787661512998</v>
      </c>
      <c r="AK224" s="3">
        <v>4.4090299729503997</v>
      </c>
      <c r="AL224" s="3">
        <v>4.4090299729503997</v>
      </c>
      <c r="AM224" s="3">
        <v>5.1417870442678</v>
      </c>
      <c r="AN224" s="3">
        <v>5.1417870442678</v>
      </c>
      <c r="AO224" s="3">
        <v>0.36913916326259999</v>
      </c>
      <c r="AP224" s="3">
        <v>0.92653590974169997</v>
      </c>
      <c r="AQ224" s="3">
        <v>1.4049141227499</v>
      </c>
      <c r="AR224" s="3">
        <v>2.0651995981356999</v>
      </c>
      <c r="AS224" s="3">
        <v>2.8772117440353</v>
      </c>
      <c r="AT224" s="3">
        <v>3.2786136921347002</v>
      </c>
      <c r="AU224" s="3">
        <v>3.5688099804896001</v>
      </c>
      <c r="AV224" s="3">
        <v>3.5688099804896001</v>
      </c>
      <c r="AW224" s="3">
        <v>3.57</v>
      </c>
    </row>
    <row r="225" spans="1:49">
      <c r="A225">
        <v>5</v>
      </c>
      <c r="B225" t="s">
        <v>404</v>
      </c>
      <c r="C225">
        <v>401010101</v>
      </c>
      <c r="D225" t="s">
        <v>586</v>
      </c>
      <c r="E225" s="3">
        <v>0.40399268397440002</v>
      </c>
      <c r="F225" s="3">
        <v>0.50364977285120005</v>
      </c>
      <c r="G225" s="3">
        <v>0.63460048128049995</v>
      </c>
      <c r="H225" s="3">
        <v>0.70151819284990002</v>
      </c>
      <c r="I225" s="3">
        <v>0.73092063896890003</v>
      </c>
      <c r="J225" s="3">
        <v>0.73092063896890003</v>
      </c>
      <c r="K225" s="3">
        <v>0.96580533974259997</v>
      </c>
      <c r="L225" s="3">
        <v>1.001483267814</v>
      </c>
      <c r="M225" s="3">
        <v>1.4040052041118001</v>
      </c>
      <c r="N225" s="3">
        <v>1.4852046332294</v>
      </c>
      <c r="O225" s="3">
        <v>1.5526879602335</v>
      </c>
      <c r="P225" s="3">
        <v>2.0764614325988999</v>
      </c>
      <c r="Q225" s="3">
        <v>0.60520207721599995</v>
      </c>
      <c r="R225" s="3">
        <v>0.93153876815559999</v>
      </c>
      <c r="S225" s="3">
        <v>1.1519000418616001</v>
      </c>
      <c r="T225" s="3">
        <v>1.1519000418616001</v>
      </c>
      <c r="U225" s="3">
        <v>1.4578876799336999</v>
      </c>
      <c r="V225" s="3">
        <v>1.4578876799336999</v>
      </c>
      <c r="W225" s="3">
        <v>2.0904749611745999</v>
      </c>
      <c r="X225" s="3">
        <v>2.3822150915727001</v>
      </c>
      <c r="Y225" s="3">
        <v>2.4938320554822</v>
      </c>
      <c r="Z225" s="3">
        <v>3.4369240253928002</v>
      </c>
      <c r="AA225" s="3">
        <v>3.6985937843086001</v>
      </c>
      <c r="AB225" s="3">
        <v>3.7954814045030001</v>
      </c>
      <c r="AC225" s="3">
        <v>0.98193000557129995</v>
      </c>
      <c r="AD225" s="3">
        <v>2.4769811434220999</v>
      </c>
      <c r="AE225" s="3">
        <v>2.9052704124853999</v>
      </c>
      <c r="AF225" s="3">
        <v>3.5824688515026999</v>
      </c>
      <c r="AG225" s="3">
        <v>3.6522940493805001</v>
      </c>
      <c r="AH225" s="3">
        <v>3.9960844899680001</v>
      </c>
      <c r="AI225" s="3">
        <v>4.1341414284668998</v>
      </c>
      <c r="AJ225" s="3">
        <v>4.2920787661512998</v>
      </c>
      <c r="AK225" s="3">
        <v>4.4090299729503997</v>
      </c>
      <c r="AL225" s="3">
        <v>4.4090299729503997</v>
      </c>
      <c r="AM225" s="3">
        <v>5.1417870442678</v>
      </c>
      <c r="AN225" s="3">
        <v>5.1417870442678</v>
      </c>
      <c r="AO225" s="3">
        <v>0.36913916326259999</v>
      </c>
      <c r="AP225" s="3">
        <v>0.92653590974169997</v>
      </c>
      <c r="AQ225" s="3">
        <v>1.4049141227499</v>
      </c>
      <c r="AR225" s="3">
        <v>2.0651995981356999</v>
      </c>
      <c r="AS225" s="3">
        <v>2.8772117440353</v>
      </c>
      <c r="AT225" s="3">
        <v>3.2786136921347002</v>
      </c>
      <c r="AU225" s="3">
        <v>3.5688099804896001</v>
      </c>
      <c r="AV225" s="3">
        <v>3.5688099804896001</v>
      </c>
      <c r="AW225" s="3">
        <v>3.57</v>
      </c>
    </row>
    <row r="226" spans="1:49">
      <c r="A226">
        <v>2</v>
      </c>
      <c r="B226" t="s">
        <v>398</v>
      </c>
      <c r="C226">
        <v>402</v>
      </c>
      <c r="D226" t="s">
        <v>587</v>
      </c>
      <c r="E226" s="3">
        <v>-1.2242047373455001</v>
      </c>
      <c r="F226" s="3">
        <v>-1.5457625489025999</v>
      </c>
      <c r="G226" s="3">
        <v>-1.3681529922778</v>
      </c>
      <c r="H226" s="3">
        <v>-0.72357384411540004</v>
      </c>
      <c r="I226" s="3">
        <v>-3.5328387357699997E-2</v>
      </c>
      <c r="J226" s="3">
        <v>0.47920158018089998</v>
      </c>
      <c r="K226" s="3">
        <v>0.53902973639480001</v>
      </c>
      <c r="L226" s="3">
        <v>0.26950349091530001</v>
      </c>
      <c r="M226" s="3">
        <v>0.86986654958109999</v>
      </c>
      <c r="N226" s="3">
        <v>1.6578384945397</v>
      </c>
      <c r="O226" s="3">
        <v>1.481684138623</v>
      </c>
      <c r="P226" s="3">
        <v>1.5783771655925001</v>
      </c>
      <c r="Q226" s="3">
        <v>0.12461362461809999</v>
      </c>
      <c r="R226" s="3">
        <v>0.88088281833659998</v>
      </c>
      <c r="S226" s="3">
        <v>1.1819166254342</v>
      </c>
      <c r="T226" s="3">
        <v>1.5748723470064001</v>
      </c>
      <c r="U226" s="3">
        <v>-0.76754126294629998</v>
      </c>
      <c r="V226" s="3">
        <v>0.2693978482812</v>
      </c>
      <c r="W226" s="3">
        <v>0.59732757302109996</v>
      </c>
      <c r="X226" s="3">
        <v>0.58394897794709999</v>
      </c>
      <c r="Y226" s="3">
        <v>0.89984157152599997</v>
      </c>
      <c r="Z226" s="3">
        <v>1.4459732403265999</v>
      </c>
      <c r="AA226" s="3">
        <v>1.4108931557101001</v>
      </c>
      <c r="AB226" s="3">
        <v>1.1741211920004</v>
      </c>
      <c r="AC226" s="3">
        <v>-0.36946232539399998</v>
      </c>
      <c r="AD226" s="3">
        <v>-0.44212693742269998</v>
      </c>
      <c r="AE226" s="3">
        <v>-0.45528075751269997</v>
      </c>
      <c r="AF226" s="3">
        <v>-0.89910113138110004</v>
      </c>
      <c r="AG226" s="3">
        <v>-0.77002386155000002</v>
      </c>
      <c r="AH226" s="3">
        <v>-0.30261828645170002</v>
      </c>
      <c r="AI226" s="3">
        <v>6.2745400445699998E-2</v>
      </c>
      <c r="AJ226" s="3">
        <v>-0.35404385579309999</v>
      </c>
      <c r="AK226" s="3">
        <v>-0.3077287342974</v>
      </c>
      <c r="AL226" s="3">
        <v>-0.41748107520740002</v>
      </c>
      <c r="AM226" s="3">
        <v>-0.4177956984931</v>
      </c>
      <c r="AN226" s="3">
        <v>-0.46170071098400001</v>
      </c>
      <c r="AO226" s="3">
        <v>4.1785956044123997</v>
      </c>
      <c r="AP226" s="3">
        <v>4.2104508563485004</v>
      </c>
      <c r="AQ226" s="3">
        <v>4.3683114993059</v>
      </c>
      <c r="AR226" s="3">
        <v>4.8849194886472</v>
      </c>
      <c r="AS226" s="3">
        <v>5.0113163720773999</v>
      </c>
      <c r="AT226" s="3">
        <v>4.7006026597848001</v>
      </c>
      <c r="AU226" s="3">
        <v>4.0194686499861003</v>
      </c>
      <c r="AV226" s="3">
        <v>3.655688460935</v>
      </c>
      <c r="AW226" s="3">
        <v>3.32</v>
      </c>
    </row>
    <row r="227" spans="1:49">
      <c r="A227">
        <v>3</v>
      </c>
      <c r="B227" t="s">
        <v>400</v>
      </c>
      <c r="C227">
        <v>40201</v>
      </c>
      <c r="D227" t="s">
        <v>588</v>
      </c>
      <c r="E227" s="3">
        <v>-3.7354492950415001</v>
      </c>
      <c r="F227" s="3">
        <v>-4.7166274132543</v>
      </c>
      <c r="G227" s="3">
        <v>-4.1746825303049997</v>
      </c>
      <c r="H227" s="3">
        <v>-2.2078605999941998</v>
      </c>
      <c r="I227" s="3">
        <v>-1.3549399550779</v>
      </c>
      <c r="J227" s="3">
        <v>0.21505936438830001</v>
      </c>
      <c r="K227" s="3">
        <v>0.39761464875800001</v>
      </c>
      <c r="L227" s="3">
        <v>-0.42479813315519999</v>
      </c>
      <c r="M227" s="3">
        <v>1.4071060376494</v>
      </c>
      <c r="N227" s="3">
        <v>3.8114663186678999</v>
      </c>
      <c r="O227" s="3">
        <v>3.2739617293176</v>
      </c>
      <c r="P227" s="3">
        <v>3.5690037990060999</v>
      </c>
      <c r="Q227" s="3">
        <v>0.37292868486780001</v>
      </c>
      <c r="R227" s="3">
        <v>2.6362002708108001</v>
      </c>
      <c r="S227" s="3">
        <v>3.5370980829538001</v>
      </c>
      <c r="T227" s="3">
        <v>4.7130887573792002</v>
      </c>
      <c r="U227" s="3">
        <v>5.7053475282523003</v>
      </c>
      <c r="V227" s="3">
        <v>8.8085743240641996</v>
      </c>
      <c r="W227" s="3">
        <v>9.7899630072929007</v>
      </c>
      <c r="X227" s="3">
        <v>9.7499251552393993</v>
      </c>
      <c r="Y227" s="3">
        <v>10.6952905584518</v>
      </c>
      <c r="Z227" s="3">
        <v>12.329687805419701</v>
      </c>
      <c r="AA227" s="3">
        <v>12.224704342646699</v>
      </c>
      <c r="AB227" s="3">
        <v>11.516121655076001</v>
      </c>
      <c r="AC227" s="3">
        <v>-1.0031415155848999</v>
      </c>
      <c r="AD227" s="3">
        <v>-1.2004360271757</v>
      </c>
      <c r="AE227" s="3">
        <v>-1.2361504752098</v>
      </c>
      <c r="AF227" s="3">
        <v>-1.2575821163548999</v>
      </c>
      <c r="AG227" s="3">
        <v>-0.90711940558250004</v>
      </c>
      <c r="AH227" s="3">
        <v>-0.82165066814620002</v>
      </c>
      <c r="AI227" s="3">
        <v>0.17036247479889999</v>
      </c>
      <c r="AJ227" s="3">
        <v>-0.96127822966809995</v>
      </c>
      <c r="AK227" s="3">
        <v>-0.83552624366469996</v>
      </c>
      <c r="AL227" s="3">
        <v>-1.13351908903</v>
      </c>
      <c r="AM227" s="3">
        <v>-1.1343733349381999</v>
      </c>
      <c r="AN227" s="3">
        <v>-1.2535815403348001</v>
      </c>
      <c r="AO227" s="3">
        <v>0.1100419139715</v>
      </c>
      <c r="AP227" s="3">
        <v>0.19722695024049999</v>
      </c>
      <c r="AQ227" s="3">
        <v>-0.89283703668860004</v>
      </c>
      <c r="AR227" s="3">
        <v>0.52107381160379995</v>
      </c>
      <c r="AS227" s="3">
        <v>-0.35585989062309997</v>
      </c>
      <c r="AT227" s="3">
        <v>-1.2062561244943999</v>
      </c>
      <c r="AU227" s="3">
        <v>-3.0704602898680999</v>
      </c>
      <c r="AV227" s="3">
        <v>-3.8617277140720998</v>
      </c>
      <c r="AW227" s="3">
        <v>-4.79</v>
      </c>
    </row>
    <row r="228" spans="1:49">
      <c r="A228">
        <v>4</v>
      </c>
      <c r="B228" t="s">
        <v>402</v>
      </c>
      <c r="C228">
        <v>4020101</v>
      </c>
      <c r="D228" t="s">
        <v>588</v>
      </c>
      <c r="E228" s="3">
        <v>-3.7354492950415001</v>
      </c>
      <c r="F228" s="3">
        <v>-4.7166274132543</v>
      </c>
      <c r="G228" s="3">
        <v>-4.1746825303049997</v>
      </c>
      <c r="H228" s="3">
        <v>-2.2078605999941998</v>
      </c>
      <c r="I228" s="3">
        <v>-1.3549399550779</v>
      </c>
      <c r="J228" s="3">
        <v>0.21505936438830001</v>
      </c>
      <c r="K228" s="3">
        <v>0.39761464875800001</v>
      </c>
      <c r="L228" s="3">
        <v>-0.42479813315519999</v>
      </c>
      <c r="M228" s="3">
        <v>1.4071060376494</v>
      </c>
      <c r="N228" s="3">
        <v>3.8114663186678999</v>
      </c>
      <c r="O228" s="3">
        <v>3.2739617293176</v>
      </c>
      <c r="P228" s="3">
        <v>3.5690037990060999</v>
      </c>
      <c r="Q228" s="3">
        <v>0.37292868486780001</v>
      </c>
      <c r="R228" s="3">
        <v>2.6362002708108001</v>
      </c>
      <c r="S228" s="3">
        <v>3.5370980829538001</v>
      </c>
      <c r="T228" s="3">
        <v>4.7130887573792002</v>
      </c>
      <c r="U228" s="3">
        <v>5.7053475282523003</v>
      </c>
      <c r="V228" s="3">
        <v>8.8085743240641996</v>
      </c>
      <c r="W228" s="3">
        <v>9.7899630072929007</v>
      </c>
      <c r="X228" s="3">
        <v>9.7499251552393993</v>
      </c>
      <c r="Y228" s="3">
        <v>10.6952905584518</v>
      </c>
      <c r="Z228" s="3">
        <v>12.329687805419701</v>
      </c>
      <c r="AA228" s="3">
        <v>12.224704342646699</v>
      </c>
      <c r="AB228" s="3">
        <v>11.516121655076001</v>
      </c>
      <c r="AC228" s="3">
        <v>-1.0031415155848999</v>
      </c>
      <c r="AD228" s="3">
        <v>-1.2004360271757</v>
      </c>
      <c r="AE228" s="3">
        <v>-1.2361504752098</v>
      </c>
      <c r="AF228" s="3">
        <v>-1.2575821163548999</v>
      </c>
      <c r="AG228" s="3">
        <v>-0.90711940558250004</v>
      </c>
      <c r="AH228" s="3">
        <v>-0.82165066814620002</v>
      </c>
      <c r="AI228" s="3">
        <v>0.17036247479889999</v>
      </c>
      <c r="AJ228" s="3">
        <v>-0.96127822966809995</v>
      </c>
      <c r="AK228" s="3">
        <v>-0.83552624366469996</v>
      </c>
      <c r="AL228" s="3">
        <v>-1.13351908903</v>
      </c>
      <c r="AM228" s="3">
        <v>-1.1343733349381999</v>
      </c>
      <c r="AN228" s="3">
        <v>-1.2535815403348001</v>
      </c>
      <c r="AO228" s="3">
        <v>0.1100419139715</v>
      </c>
      <c r="AP228" s="3">
        <v>0.19722695024049999</v>
      </c>
      <c r="AQ228" s="3">
        <v>-0.89283703668860004</v>
      </c>
      <c r="AR228" s="3">
        <v>0.52107381160379995</v>
      </c>
      <c r="AS228" s="3">
        <v>-0.35585989062309997</v>
      </c>
      <c r="AT228" s="3">
        <v>-1.2062561244943999</v>
      </c>
      <c r="AU228" s="3">
        <v>-3.0704602898680999</v>
      </c>
      <c r="AV228" s="3">
        <v>-3.8617277140720998</v>
      </c>
      <c r="AW228" s="3">
        <v>-4.79</v>
      </c>
    </row>
    <row r="229" spans="1:49">
      <c r="A229">
        <v>5</v>
      </c>
      <c r="B229" t="s">
        <v>404</v>
      </c>
      <c r="C229">
        <v>402010101</v>
      </c>
      <c r="D229" t="s">
        <v>589</v>
      </c>
      <c r="E229" s="3">
        <v>-3.7354492950415001</v>
      </c>
      <c r="F229" s="3">
        <v>-4.7166274132543</v>
      </c>
      <c r="G229" s="3">
        <v>-4.1746825303049997</v>
      </c>
      <c r="H229" s="3">
        <v>-2.2078605999941998</v>
      </c>
      <c r="I229" s="3">
        <v>-1.3549399550779</v>
      </c>
      <c r="J229" s="3">
        <v>0.21505936438830001</v>
      </c>
      <c r="K229" s="3">
        <v>0.39761464875800001</v>
      </c>
      <c r="L229" s="3">
        <v>-0.42479813315519999</v>
      </c>
      <c r="M229" s="3">
        <v>1.4071060376494</v>
      </c>
      <c r="N229" s="3">
        <v>3.8114663186678999</v>
      </c>
      <c r="O229" s="3">
        <v>3.2739617293176</v>
      </c>
      <c r="P229" s="3">
        <v>3.5690037990060999</v>
      </c>
      <c r="Q229" s="3">
        <v>0.37292868486780001</v>
      </c>
      <c r="R229" s="3">
        <v>2.6362002708108001</v>
      </c>
      <c r="S229" s="3">
        <v>3.5370980829538001</v>
      </c>
      <c r="T229" s="3">
        <v>4.7130887573792002</v>
      </c>
      <c r="U229" s="3">
        <v>5.7053475282523003</v>
      </c>
      <c r="V229" s="3">
        <v>8.8085743240641996</v>
      </c>
      <c r="W229" s="3">
        <v>9.7899630072929007</v>
      </c>
      <c r="X229" s="3">
        <v>9.7499251552393993</v>
      </c>
      <c r="Y229" s="3">
        <v>10.6952905584518</v>
      </c>
      <c r="Z229" s="3">
        <v>12.329687805419701</v>
      </c>
      <c r="AA229" s="3">
        <v>12.224704342646699</v>
      </c>
      <c r="AB229" s="3">
        <v>11.516121655076001</v>
      </c>
      <c r="AC229" s="3">
        <v>-1.0031415155848999</v>
      </c>
      <c r="AD229" s="3">
        <v>-1.2004360271757</v>
      </c>
      <c r="AE229" s="3">
        <v>-1.2361504752098</v>
      </c>
      <c r="AF229" s="3">
        <v>-1.2575821163548999</v>
      </c>
      <c r="AG229" s="3">
        <v>-0.90711940558250004</v>
      </c>
      <c r="AH229" s="3">
        <v>-0.82165066814620002</v>
      </c>
      <c r="AI229" s="3">
        <v>0.17036247479889999</v>
      </c>
      <c r="AJ229" s="3">
        <v>-0.96127822966809995</v>
      </c>
      <c r="AK229" s="3">
        <v>-0.83552624366469996</v>
      </c>
      <c r="AL229" s="3">
        <v>-1.13351908903</v>
      </c>
      <c r="AM229" s="3">
        <v>-1.1343733349381999</v>
      </c>
      <c r="AN229" s="3">
        <v>-1.2535815403348001</v>
      </c>
      <c r="AO229" s="3">
        <v>0.1100419139715</v>
      </c>
      <c r="AP229" s="3">
        <v>0.19722695024049999</v>
      </c>
      <c r="AQ229" s="3">
        <v>-0.89283703668860004</v>
      </c>
      <c r="AR229" s="3">
        <v>0.52107381160379995</v>
      </c>
      <c r="AS229" s="3">
        <v>-0.35585989062309997</v>
      </c>
      <c r="AT229" s="3">
        <v>-1.2062561244943999</v>
      </c>
      <c r="AU229" s="3">
        <v>-3.0704602898680999</v>
      </c>
      <c r="AV229" s="3">
        <v>-3.8617277140720998</v>
      </c>
      <c r="AW229" s="3">
        <v>-4.79</v>
      </c>
    </row>
    <row r="230" spans="1:49">
      <c r="A230">
        <v>3</v>
      </c>
      <c r="B230" t="s">
        <v>400</v>
      </c>
      <c r="C230">
        <v>40202</v>
      </c>
      <c r="D230" t="s">
        <v>590</v>
      </c>
      <c r="E230" s="3">
        <v>0</v>
      </c>
      <c r="F230" s="3">
        <v>0</v>
      </c>
      <c r="G230" s="3">
        <v>0</v>
      </c>
      <c r="H230" s="3">
        <v>0</v>
      </c>
      <c r="I230" s="3">
        <v>0.60796807204460002</v>
      </c>
      <c r="J230" s="3">
        <v>0.60796807204460002</v>
      </c>
      <c r="K230" s="3">
        <v>0.60796807204460002</v>
      </c>
      <c r="L230" s="3">
        <v>0.60796807204460002</v>
      </c>
      <c r="M230" s="3">
        <v>0.60796807204460002</v>
      </c>
      <c r="N230" s="3">
        <v>0.60796807204460002</v>
      </c>
      <c r="O230" s="3">
        <v>0.60796807204460002</v>
      </c>
      <c r="P230" s="3">
        <v>0.60796807204460002</v>
      </c>
      <c r="Q230" s="3">
        <v>0</v>
      </c>
      <c r="R230" s="3">
        <v>0</v>
      </c>
      <c r="S230" s="3">
        <v>0</v>
      </c>
      <c r="T230" s="3">
        <v>0</v>
      </c>
      <c r="U230" s="3">
        <v>-4.0158747841185001</v>
      </c>
      <c r="V230" s="3">
        <v>-4.0158747841185001</v>
      </c>
      <c r="W230" s="3">
        <v>-4.0158747841185001</v>
      </c>
      <c r="X230" s="3">
        <v>-4.0158747841185001</v>
      </c>
      <c r="Y230" s="3">
        <v>-4.0158747841185001</v>
      </c>
      <c r="Z230" s="3">
        <v>-4.0158747841185001</v>
      </c>
      <c r="AA230" s="3">
        <v>-4.0158747841185001</v>
      </c>
      <c r="AB230" s="3">
        <v>-4.0158747841185001</v>
      </c>
      <c r="AC230" s="3">
        <v>0</v>
      </c>
      <c r="AD230" s="3">
        <v>0</v>
      </c>
      <c r="AE230" s="3">
        <v>0</v>
      </c>
      <c r="AF230" s="3">
        <v>-0.69009124062210003</v>
      </c>
      <c r="AG230" s="3">
        <v>-0.69009124062210003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6.5210013156821001</v>
      </c>
      <c r="AP230" s="3">
        <v>6.5210013156821001</v>
      </c>
      <c r="AQ230" s="3">
        <v>7.3973349106243003</v>
      </c>
      <c r="AR230" s="3">
        <v>7.3973349106243003</v>
      </c>
      <c r="AS230" s="3">
        <v>8.1013835772071001</v>
      </c>
      <c r="AT230" s="3">
        <v>8.1013835772071001</v>
      </c>
      <c r="AU230" s="3">
        <v>8.1013835772071001</v>
      </c>
      <c r="AV230" s="3">
        <v>7.9837224312621</v>
      </c>
      <c r="AW230" s="3">
        <v>7.98</v>
      </c>
    </row>
    <row r="231" spans="1:49">
      <c r="A231">
        <v>4</v>
      </c>
      <c r="B231" t="s">
        <v>402</v>
      </c>
      <c r="C231">
        <v>4020201</v>
      </c>
      <c r="D231" t="s">
        <v>590</v>
      </c>
      <c r="E231" s="3">
        <v>0</v>
      </c>
      <c r="F231" s="3">
        <v>0</v>
      </c>
      <c r="G231" s="3">
        <v>0</v>
      </c>
      <c r="H231" s="3">
        <v>0</v>
      </c>
      <c r="I231" s="3">
        <v>0.60796807204460002</v>
      </c>
      <c r="J231" s="3">
        <v>0.60796807204460002</v>
      </c>
      <c r="K231" s="3">
        <v>0.60796807204460002</v>
      </c>
      <c r="L231" s="3">
        <v>0.60796807204460002</v>
      </c>
      <c r="M231" s="3">
        <v>0.60796807204460002</v>
      </c>
      <c r="N231" s="3">
        <v>0.60796807204460002</v>
      </c>
      <c r="O231" s="3">
        <v>0.60796807204460002</v>
      </c>
      <c r="P231" s="3">
        <v>0.60796807204460002</v>
      </c>
      <c r="Q231" s="3">
        <v>0</v>
      </c>
      <c r="R231" s="3">
        <v>0</v>
      </c>
      <c r="S231" s="3">
        <v>0</v>
      </c>
      <c r="T231" s="3">
        <v>0</v>
      </c>
      <c r="U231" s="3">
        <v>-4.0158747841185001</v>
      </c>
      <c r="V231" s="3">
        <v>-4.0158747841185001</v>
      </c>
      <c r="W231" s="3">
        <v>-4.0158747841185001</v>
      </c>
      <c r="X231" s="3">
        <v>-4.0158747841185001</v>
      </c>
      <c r="Y231" s="3">
        <v>-4.0158747841185001</v>
      </c>
      <c r="Z231" s="3">
        <v>-4.0158747841185001</v>
      </c>
      <c r="AA231" s="3">
        <v>-4.0158747841185001</v>
      </c>
      <c r="AB231" s="3">
        <v>-4.0158747841185001</v>
      </c>
      <c r="AC231" s="3">
        <v>0</v>
      </c>
      <c r="AD231" s="3">
        <v>0</v>
      </c>
      <c r="AE231" s="3">
        <v>0</v>
      </c>
      <c r="AF231" s="3">
        <v>-0.69009124062210003</v>
      </c>
      <c r="AG231" s="3">
        <v>-0.69009124062210003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6.5210013156821001</v>
      </c>
      <c r="AP231" s="3">
        <v>6.5210013156821001</v>
      </c>
      <c r="AQ231" s="3">
        <v>7.3973349106243003</v>
      </c>
      <c r="AR231" s="3">
        <v>7.3973349106243003</v>
      </c>
      <c r="AS231" s="3">
        <v>8.1013835772071001</v>
      </c>
      <c r="AT231" s="3">
        <v>8.1013835772071001</v>
      </c>
      <c r="AU231" s="3">
        <v>8.1013835772071001</v>
      </c>
      <c r="AV231" s="3">
        <v>7.9837224312621</v>
      </c>
      <c r="AW231" s="3">
        <v>7.98</v>
      </c>
    </row>
    <row r="232" spans="1:49">
      <c r="A232">
        <v>5</v>
      </c>
      <c r="B232" t="s">
        <v>404</v>
      </c>
      <c r="C232">
        <v>402020101</v>
      </c>
      <c r="D232" t="s">
        <v>591</v>
      </c>
      <c r="E232" s="3">
        <v>0</v>
      </c>
      <c r="F232" s="3">
        <v>0</v>
      </c>
      <c r="G232" s="3">
        <v>0</v>
      </c>
      <c r="H232" s="3">
        <v>0</v>
      </c>
      <c r="I232" s="3">
        <v>0.60796807204460002</v>
      </c>
      <c r="J232" s="3">
        <v>0.60796807204460002</v>
      </c>
      <c r="K232" s="3">
        <v>0.60796807204460002</v>
      </c>
      <c r="L232" s="3">
        <v>0.60796807204460002</v>
      </c>
      <c r="M232" s="3">
        <v>0.60796807204460002</v>
      </c>
      <c r="N232" s="3">
        <v>0.60796807204460002</v>
      </c>
      <c r="O232" s="3">
        <v>0.60796807204460002</v>
      </c>
      <c r="P232" s="3">
        <v>0.60796807204460002</v>
      </c>
      <c r="Q232" s="3">
        <v>0</v>
      </c>
      <c r="R232" s="3">
        <v>0</v>
      </c>
      <c r="S232" s="3">
        <v>0</v>
      </c>
      <c r="T232" s="3">
        <v>0</v>
      </c>
      <c r="U232" s="3">
        <v>-4.0158747841185001</v>
      </c>
      <c r="V232" s="3">
        <v>-4.0158747841185001</v>
      </c>
      <c r="W232" s="3">
        <v>-4.0158747841185001</v>
      </c>
      <c r="X232" s="3">
        <v>-4.0158747841185001</v>
      </c>
      <c r="Y232" s="3">
        <v>-4.0158747841185001</v>
      </c>
      <c r="Z232" s="3">
        <v>-4.0158747841185001</v>
      </c>
      <c r="AA232" s="3">
        <v>-4.0158747841185001</v>
      </c>
      <c r="AB232" s="3">
        <v>-4.0158747841185001</v>
      </c>
      <c r="AC232" s="3">
        <v>0</v>
      </c>
      <c r="AD232" s="3">
        <v>0</v>
      </c>
      <c r="AE232" s="3">
        <v>0</v>
      </c>
      <c r="AF232" s="3">
        <v>-0.69009124062210003</v>
      </c>
      <c r="AG232" s="3">
        <v>-0.69009124062210003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6.5210013156821001</v>
      </c>
      <c r="AP232" s="3">
        <v>6.5210013156821001</v>
      </c>
      <c r="AQ232" s="3">
        <v>7.3973349106243003</v>
      </c>
      <c r="AR232" s="3">
        <v>7.3973349106243003</v>
      </c>
      <c r="AS232" s="3">
        <v>8.1013835772071001</v>
      </c>
      <c r="AT232" s="3">
        <v>8.1013835772071001</v>
      </c>
      <c r="AU232" s="3">
        <v>8.1013835772071001</v>
      </c>
      <c r="AV232" s="3">
        <v>7.9837224312621</v>
      </c>
      <c r="AW232" s="3">
        <v>7.98</v>
      </c>
    </row>
    <row r="233" spans="1:49">
      <c r="A233">
        <v>2</v>
      </c>
      <c r="B233" t="s">
        <v>398</v>
      </c>
      <c r="C233">
        <v>403</v>
      </c>
      <c r="D233" t="s">
        <v>592</v>
      </c>
      <c r="E233" s="3">
        <v>0.2506019999563</v>
      </c>
      <c r="F233" s="3">
        <v>0.2726723310409</v>
      </c>
      <c r="G233" s="3">
        <v>0.26999562646780001</v>
      </c>
      <c r="H233" s="3">
        <v>0.29285271826519998</v>
      </c>
      <c r="I233" s="3">
        <v>0.31011156964890002</v>
      </c>
      <c r="J233" s="3">
        <v>0.37463505486780002</v>
      </c>
      <c r="K233" s="3">
        <v>-0.58280432172749996</v>
      </c>
      <c r="L233" s="3">
        <v>-0.36469959248779998</v>
      </c>
      <c r="M233" s="3">
        <v>-0.1079231230516</v>
      </c>
      <c r="N233" s="3">
        <v>0.94844442776860005</v>
      </c>
      <c r="O233" s="3">
        <v>0.95509883823990005</v>
      </c>
      <c r="P233" s="3">
        <v>1.0591746761941001</v>
      </c>
      <c r="Q233" s="3">
        <v>0.59228735009110001</v>
      </c>
      <c r="R233" s="3">
        <v>0.61845061550049996</v>
      </c>
      <c r="S233" s="3">
        <v>0.65892964717320002</v>
      </c>
      <c r="T233" s="3">
        <v>0.8104370538922</v>
      </c>
      <c r="U233" s="3">
        <v>0.69259616807940005</v>
      </c>
      <c r="V233" s="3">
        <v>0.77715881262029995</v>
      </c>
      <c r="W233" s="3">
        <v>0.70557301580980003</v>
      </c>
      <c r="X233" s="3">
        <v>-1.1674678202780999</v>
      </c>
      <c r="Y233" s="3">
        <v>-1.0624932245998999</v>
      </c>
      <c r="Z233" s="3">
        <v>0.53719877729940002</v>
      </c>
      <c r="AA233" s="3">
        <v>0.49162457520480002</v>
      </c>
      <c r="AB233" s="3">
        <v>0.45433773268420002</v>
      </c>
      <c r="AC233" s="3">
        <v>0.80160903367000003</v>
      </c>
      <c r="AD233" s="3">
        <v>0.85764564403489996</v>
      </c>
      <c r="AE233" s="3">
        <v>0.88492354498540005</v>
      </c>
      <c r="AF233" s="3">
        <v>0.92530576976970003</v>
      </c>
      <c r="AG233" s="3">
        <v>0.97552122965940002</v>
      </c>
      <c r="AH233" s="3">
        <v>1.0049117005749999</v>
      </c>
      <c r="AI233" s="3">
        <v>0.99428383370539997</v>
      </c>
      <c r="AJ233" s="3">
        <v>-0.31144726902089998</v>
      </c>
      <c r="AK233" s="3">
        <v>-2.9400184227096</v>
      </c>
      <c r="AL233" s="3">
        <v>-2.9493893374734999</v>
      </c>
      <c r="AM233" s="3">
        <v>-2.9518439605389002</v>
      </c>
      <c r="AN233" s="3">
        <v>-2.9398712350793001</v>
      </c>
      <c r="AO233" s="3">
        <v>0.71337800702599996</v>
      </c>
      <c r="AP233" s="3">
        <v>1.0094835542820999</v>
      </c>
      <c r="AQ233" s="3">
        <v>0.96930072160979996</v>
      </c>
      <c r="AR233" s="3">
        <v>1.1722036972094001</v>
      </c>
      <c r="AS233" s="3">
        <v>1.2263880224228001</v>
      </c>
      <c r="AT233" s="3">
        <v>1.2905526877932001</v>
      </c>
      <c r="AU233" s="3">
        <v>1.3918528796515</v>
      </c>
      <c r="AV233" s="3">
        <v>1.4970212292174001</v>
      </c>
      <c r="AW233" s="3">
        <v>1.61</v>
      </c>
    </row>
    <row r="234" spans="1:49">
      <c r="A234">
        <v>3</v>
      </c>
      <c r="B234" t="s">
        <v>400</v>
      </c>
      <c r="C234">
        <v>40301</v>
      </c>
      <c r="D234" t="s">
        <v>593</v>
      </c>
      <c r="E234" s="3">
        <v>-9.7372756922799994E-2</v>
      </c>
      <c r="F234" s="3">
        <v>-9.7372756922799994E-2</v>
      </c>
      <c r="G234" s="3">
        <v>-9.7372756922799994E-2</v>
      </c>
      <c r="H234" s="3">
        <v>-9.7372756922799994E-2</v>
      </c>
      <c r="I234" s="3">
        <v>-9.7372756922799994E-2</v>
      </c>
      <c r="J234" s="3">
        <v>-9.7372756922799994E-2</v>
      </c>
      <c r="K234" s="3">
        <v>-1.6756878596108999</v>
      </c>
      <c r="L234" s="3">
        <v>-1.3243401344381001</v>
      </c>
      <c r="M234" s="3">
        <v>-1.3243401344381001</v>
      </c>
      <c r="N234" s="3">
        <v>-0.14148285089000001</v>
      </c>
      <c r="O234" s="3">
        <v>-0.14148285089000001</v>
      </c>
      <c r="P234" s="3">
        <v>-0.14148285089000001</v>
      </c>
      <c r="Q234" s="3">
        <v>0.19653756008209999</v>
      </c>
      <c r="R234" s="3">
        <v>0.19653756008209999</v>
      </c>
      <c r="S234" s="3">
        <v>0.19653756008209999</v>
      </c>
      <c r="T234" s="3">
        <v>0.32226444455280001</v>
      </c>
      <c r="U234" s="3">
        <v>0.32226444455280001</v>
      </c>
      <c r="V234" s="3">
        <v>0.32226444455280001</v>
      </c>
      <c r="W234" s="3">
        <v>0.32226444455280001</v>
      </c>
      <c r="X234" s="3">
        <v>-2.1458020428848998</v>
      </c>
      <c r="Y234" s="3">
        <v>-2.0014731154639001</v>
      </c>
      <c r="Z234" s="3">
        <v>0.32226444455280001</v>
      </c>
      <c r="AA234" s="3">
        <v>0.32226444455280001</v>
      </c>
      <c r="AB234" s="3">
        <v>0.32226444455280001</v>
      </c>
      <c r="AC234" s="3">
        <v>-8.1634724569899994E-2</v>
      </c>
      <c r="AD234" s="3">
        <v>-8.1634724569899994E-2</v>
      </c>
      <c r="AE234" s="3">
        <v>-8.1634724569899994E-2</v>
      </c>
      <c r="AF234" s="3">
        <v>-8.1634724569899994E-2</v>
      </c>
      <c r="AG234" s="3">
        <v>-0.1241414952351</v>
      </c>
      <c r="AH234" s="3">
        <v>-0.16398889686750001</v>
      </c>
      <c r="AI234" s="3">
        <v>-0.16398889686750001</v>
      </c>
      <c r="AJ234" s="3">
        <v>-2.4538363518279001</v>
      </c>
      <c r="AK234" s="3">
        <v>-6.6333231436844997</v>
      </c>
      <c r="AL234" s="3">
        <v>-6.6333231436844997</v>
      </c>
      <c r="AM234" s="3">
        <v>-6.6333231436844997</v>
      </c>
      <c r="AN234" s="3">
        <v>-6.6333231436844997</v>
      </c>
      <c r="AO234" s="3">
        <v>0.18283229724219999</v>
      </c>
      <c r="AP234" s="3">
        <v>0.21591501050100001</v>
      </c>
      <c r="AQ234" s="3">
        <v>0.21591501050100001</v>
      </c>
      <c r="AR234" s="3">
        <v>0.21591501050100001</v>
      </c>
      <c r="AS234" s="3">
        <v>0.21591501050100001</v>
      </c>
      <c r="AT234" s="3">
        <v>0.21591501050100001</v>
      </c>
      <c r="AU234" s="3">
        <v>0.21591501050100001</v>
      </c>
      <c r="AV234" s="3">
        <v>0.21591501050100001</v>
      </c>
      <c r="AW234" s="3">
        <v>0.22</v>
      </c>
    </row>
    <row r="235" spans="1:49">
      <c r="A235">
        <v>4</v>
      </c>
      <c r="B235" t="s">
        <v>402</v>
      </c>
      <c r="C235">
        <v>4030101</v>
      </c>
      <c r="D235" t="s">
        <v>593</v>
      </c>
      <c r="E235" s="3">
        <v>-9.7372756922799994E-2</v>
      </c>
      <c r="F235" s="3">
        <v>-9.7372756922799994E-2</v>
      </c>
      <c r="G235" s="3">
        <v>-9.7372756922799994E-2</v>
      </c>
      <c r="H235" s="3">
        <v>-9.7372756922799994E-2</v>
      </c>
      <c r="I235" s="3">
        <v>-9.7372756922799994E-2</v>
      </c>
      <c r="J235" s="3">
        <v>-9.7372756922799994E-2</v>
      </c>
      <c r="K235" s="3">
        <v>-1.6756878596108999</v>
      </c>
      <c r="L235" s="3">
        <v>-1.3243401344381001</v>
      </c>
      <c r="M235" s="3">
        <v>-1.3243401344381001</v>
      </c>
      <c r="N235" s="3">
        <v>-0.14148285089000001</v>
      </c>
      <c r="O235" s="3">
        <v>-0.14148285089000001</v>
      </c>
      <c r="P235" s="3">
        <v>-0.14148285089000001</v>
      </c>
      <c r="Q235" s="3">
        <v>0.19653756008209999</v>
      </c>
      <c r="R235" s="3">
        <v>0.19653756008209999</v>
      </c>
      <c r="S235" s="3">
        <v>0.19653756008209999</v>
      </c>
      <c r="T235" s="3">
        <v>0.32226444455280001</v>
      </c>
      <c r="U235" s="3">
        <v>0.32226444455280001</v>
      </c>
      <c r="V235" s="3">
        <v>0.32226444455280001</v>
      </c>
      <c r="W235" s="3">
        <v>0.32226444455280001</v>
      </c>
      <c r="X235" s="3">
        <v>-2.1458020428848998</v>
      </c>
      <c r="Y235" s="3">
        <v>-2.0014731154639001</v>
      </c>
      <c r="Z235" s="3">
        <v>0.32226444455280001</v>
      </c>
      <c r="AA235" s="3">
        <v>0.32226444455280001</v>
      </c>
      <c r="AB235" s="3">
        <v>0.32226444455280001</v>
      </c>
      <c r="AC235" s="3">
        <v>-8.1634724569899994E-2</v>
      </c>
      <c r="AD235" s="3">
        <v>-8.1634724569899994E-2</v>
      </c>
      <c r="AE235" s="3">
        <v>-8.1634724569899994E-2</v>
      </c>
      <c r="AF235" s="3">
        <v>-8.1634724569899994E-2</v>
      </c>
      <c r="AG235" s="3">
        <v>-0.1241414952351</v>
      </c>
      <c r="AH235" s="3">
        <v>-0.16398889686750001</v>
      </c>
      <c r="AI235" s="3">
        <v>-0.16398889686750001</v>
      </c>
      <c r="AJ235" s="3">
        <v>-2.4538363518279001</v>
      </c>
      <c r="AK235" s="3">
        <v>-6.6333231436844997</v>
      </c>
      <c r="AL235" s="3">
        <v>-6.6333231436844997</v>
      </c>
      <c r="AM235" s="3">
        <v>-6.6333231436844997</v>
      </c>
      <c r="AN235" s="3">
        <v>-6.6333231436844997</v>
      </c>
      <c r="AO235" s="3">
        <v>0.18283229724219999</v>
      </c>
      <c r="AP235" s="3">
        <v>0.21591501050100001</v>
      </c>
      <c r="AQ235" s="3">
        <v>0.21591501050100001</v>
      </c>
      <c r="AR235" s="3">
        <v>0.21591501050100001</v>
      </c>
      <c r="AS235" s="3">
        <v>0.21591501050100001</v>
      </c>
      <c r="AT235" s="3">
        <v>0.21591501050100001</v>
      </c>
      <c r="AU235" s="3">
        <v>0.21591501050100001</v>
      </c>
      <c r="AV235" s="3">
        <v>0.21591501050100001</v>
      </c>
      <c r="AW235" s="3">
        <v>0.22</v>
      </c>
    </row>
    <row r="236" spans="1:49">
      <c r="A236">
        <v>5</v>
      </c>
      <c r="B236" t="s">
        <v>404</v>
      </c>
      <c r="C236">
        <v>403010101</v>
      </c>
      <c r="D236" t="s">
        <v>593</v>
      </c>
      <c r="E236" s="3">
        <v>-9.7372756922799994E-2</v>
      </c>
      <c r="F236" s="3">
        <v>-9.7372756922799994E-2</v>
      </c>
      <c r="G236" s="3">
        <v>-9.7372756922799994E-2</v>
      </c>
      <c r="H236" s="3">
        <v>-9.7372756922799994E-2</v>
      </c>
      <c r="I236" s="3">
        <v>-9.7372756922799994E-2</v>
      </c>
      <c r="J236" s="3">
        <v>-9.7372756922799994E-2</v>
      </c>
      <c r="K236" s="3">
        <v>-1.6756878596108999</v>
      </c>
      <c r="L236" s="3">
        <v>-1.3243401344381001</v>
      </c>
      <c r="M236" s="3">
        <v>-1.3243401344381001</v>
      </c>
      <c r="N236" s="3">
        <v>-0.14148285089000001</v>
      </c>
      <c r="O236" s="3">
        <v>-0.14148285089000001</v>
      </c>
      <c r="P236" s="3">
        <v>-0.14148285089000001</v>
      </c>
      <c r="Q236" s="3">
        <v>0.19653756008209999</v>
      </c>
      <c r="R236" s="3">
        <v>0.19653756008209999</v>
      </c>
      <c r="S236" s="3">
        <v>0.19653756008209999</v>
      </c>
      <c r="T236" s="3">
        <v>0.32226444455280001</v>
      </c>
      <c r="U236" s="3">
        <v>0.32226444455280001</v>
      </c>
      <c r="V236" s="3">
        <v>0.32226444455280001</v>
      </c>
      <c r="W236" s="3">
        <v>0.32226444455280001</v>
      </c>
      <c r="X236" s="3">
        <v>-2.1458020428848998</v>
      </c>
      <c r="Y236" s="3">
        <v>-2.0014731154639001</v>
      </c>
      <c r="Z236" s="3">
        <v>0.32226444455280001</v>
      </c>
      <c r="AA236" s="3">
        <v>0.32226444455280001</v>
      </c>
      <c r="AB236" s="3">
        <v>0.32226444455280001</v>
      </c>
      <c r="AC236" s="3">
        <v>-8.1634724569899994E-2</v>
      </c>
      <c r="AD236" s="3">
        <v>-8.1634724569899994E-2</v>
      </c>
      <c r="AE236" s="3">
        <v>-8.1634724569899994E-2</v>
      </c>
      <c r="AF236" s="3">
        <v>-8.1634724569899994E-2</v>
      </c>
      <c r="AG236" s="3">
        <v>-0.1241414952351</v>
      </c>
      <c r="AH236" s="3">
        <v>-0.16398889686750001</v>
      </c>
      <c r="AI236" s="3">
        <v>-0.16398889686750001</v>
      </c>
      <c r="AJ236" s="3">
        <v>-2.4538363518279001</v>
      </c>
      <c r="AK236" s="3">
        <v>-6.6333231436844997</v>
      </c>
      <c r="AL236" s="3">
        <v>-6.6333231436844997</v>
      </c>
      <c r="AM236" s="3">
        <v>-6.6333231436844997</v>
      </c>
      <c r="AN236" s="3">
        <v>-6.6333231436844997</v>
      </c>
      <c r="AO236" s="3">
        <v>0.18283229724219999</v>
      </c>
      <c r="AP236" s="3">
        <v>0.21591501050100001</v>
      </c>
      <c r="AQ236" s="3">
        <v>0.21591501050100001</v>
      </c>
      <c r="AR236" s="3">
        <v>0.21591501050100001</v>
      </c>
      <c r="AS236" s="3">
        <v>0.21591501050100001</v>
      </c>
      <c r="AT236" s="3">
        <v>0.21591501050100001</v>
      </c>
      <c r="AU236" s="3">
        <v>0.21591501050100001</v>
      </c>
      <c r="AV236" s="3">
        <v>0.21591501050100001</v>
      </c>
      <c r="AW236" s="3">
        <v>0.22</v>
      </c>
    </row>
    <row r="237" spans="1:49">
      <c r="A237">
        <v>3</v>
      </c>
      <c r="B237" t="s">
        <v>400</v>
      </c>
      <c r="C237">
        <v>40302</v>
      </c>
      <c r="D237" t="s">
        <v>594</v>
      </c>
      <c r="E237" s="3">
        <v>1.1622332277327001</v>
      </c>
      <c r="F237" s="3">
        <v>1.1622332277327001</v>
      </c>
      <c r="G237" s="3">
        <v>1.1759422071131</v>
      </c>
      <c r="H237" s="3">
        <v>1.1759422071131</v>
      </c>
      <c r="I237" s="3">
        <v>1.1759422071131</v>
      </c>
      <c r="J237" s="3">
        <v>1.1759422071131</v>
      </c>
      <c r="K237" s="3">
        <v>1.3853550660334999</v>
      </c>
      <c r="L237" s="3">
        <v>1.3853550660334999</v>
      </c>
      <c r="M237" s="3">
        <v>2.3733012410723999</v>
      </c>
      <c r="N237" s="3">
        <v>3.4539763399078001</v>
      </c>
      <c r="O237" s="3">
        <v>3.4539763399078001</v>
      </c>
      <c r="P237" s="3">
        <v>3.7993210007820002</v>
      </c>
      <c r="Q237" s="3">
        <v>1.9252505528429</v>
      </c>
      <c r="R237" s="3">
        <v>1.9354386211031001</v>
      </c>
      <c r="S237" s="3">
        <v>1.9537771439716001</v>
      </c>
      <c r="T237" s="3">
        <v>2.0607766289453</v>
      </c>
      <c r="U237" s="3">
        <v>1.395788519291</v>
      </c>
      <c r="V237" s="3">
        <v>1.4275868615644001</v>
      </c>
      <c r="W237" s="3">
        <v>1.4906098163431001</v>
      </c>
      <c r="X237" s="3">
        <v>1.3795108584799001</v>
      </c>
      <c r="Y237" s="3">
        <v>1.3795108584799001</v>
      </c>
      <c r="Z237" s="3">
        <v>1.5451998704593</v>
      </c>
      <c r="AA237" s="3">
        <v>1.6879577521747999</v>
      </c>
      <c r="AB237" s="3">
        <v>1.8006619518908</v>
      </c>
      <c r="AC237" s="3">
        <v>3.6228997473828</v>
      </c>
      <c r="AD237" s="3">
        <v>3.7819555385117001</v>
      </c>
      <c r="AE237" s="3">
        <v>3.9789305525549001</v>
      </c>
      <c r="AF237" s="3">
        <v>3.9806558522972999</v>
      </c>
      <c r="AG237" s="3">
        <v>3.9806558522972999</v>
      </c>
      <c r="AH237" s="3">
        <v>4.0031263136129001</v>
      </c>
      <c r="AI237" s="3">
        <v>4.0031263136129001</v>
      </c>
      <c r="AJ237" s="3">
        <v>4.0651929044113002</v>
      </c>
      <c r="AK237" s="3">
        <v>3.2290227218729002</v>
      </c>
      <c r="AL237" s="3">
        <v>3.2290227218729002</v>
      </c>
      <c r="AM237" s="3">
        <v>3.2290227218729002</v>
      </c>
      <c r="AN237" s="3">
        <v>3.3308382566676</v>
      </c>
      <c r="AO237" s="3">
        <v>1.9216745963676001</v>
      </c>
      <c r="AP237" s="3">
        <v>2.0270041378379999</v>
      </c>
      <c r="AQ237" s="3">
        <v>2.0270041378379999</v>
      </c>
      <c r="AR237" s="3">
        <v>2.4288893285716999</v>
      </c>
      <c r="AS237" s="3">
        <v>2.5494135448294002</v>
      </c>
      <c r="AT237" s="3">
        <v>2.6422452931359</v>
      </c>
      <c r="AU237" s="3">
        <v>3.0135722863601</v>
      </c>
      <c r="AV237" s="3">
        <v>3.2124236167981</v>
      </c>
      <c r="AW237" s="3">
        <v>3.61</v>
      </c>
    </row>
    <row r="238" spans="1:49">
      <c r="A238">
        <v>4</v>
      </c>
      <c r="B238" t="s">
        <v>402</v>
      </c>
      <c r="C238">
        <v>4030201</v>
      </c>
      <c r="D238" t="s">
        <v>594</v>
      </c>
      <c r="E238" s="3">
        <v>1.1622332277327001</v>
      </c>
      <c r="F238" s="3">
        <v>1.1622332277327001</v>
      </c>
      <c r="G238" s="3">
        <v>1.1759422071131</v>
      </c>
      <c r="H238" s="3">
        <v>1.1759422071131</v>
      </c>
      <c r="I238" s="3">
        <v>1.1759422071131</v>
      </c>
      <c r="J238" s="3">
        <v>1.1759422071131</v>
      </c>
      <c r="K238" s="3">
        <v>1.3853550660334999</v>
      </c>
      <c r="L238" s="3">
        <v>1.3853550660334999</v>
      </c>
      <c r="M238" s="3">
        <v>2.3733012410723999</v>
      </c>
      <c r="N238" s="3">
        <v>3.4539763399078001</v>
      </c>
      <c r="O238" s="3">
        <v>3.4539763399078001</v>
      </c>
      <c r="P238" s="3">
        <v>3.7993210007820002</v>
      </c>
      <c r="Q238" s="3">
        <v>1.9252505528429</v>
      </c>
      <c r="R238" s="3">
        <v>1.9354386211031001</v>
      </c>
      <c r="S238" s="3">
        <v>1.9537771439716001</v>
      </c>
      <c r="T238" s="3">
        <v>2.0607766289453</v>
      </c>
      <c r="U238" s="3">
        <v>1.395788519291</v>
      </c>
      <c r="V238" s="3">
        <v>1.4275868615644001</v>
      </c>
      <c r="W238" s="3">
        <v>1.4906098163431001</v>
      </c>
      <c r="X238" s="3">
        <v>1.3795108584799001</v>
      </c>
      <c r="Y238" s="3">
        <v>1.3795108584799001</v>
      </c>
      <c r="Z238" s="3">
        <v>1.5451998704593</v>
      </c>
      <c r="AA238" s="3">
        <v>1.6879577521747999</v>
      </c>
      <c r="AB238" s="3">
        <v>1.8006619518908</v>
      </c>
      <c r="AC238" s="3">
        <v>3.6228997473828</v>
      </c>
      <c r="AD238" s="3">
        <v>3.7819555385117001</v>
      </c>
      <c r="AE238" s="3">
        <v>3.9789305525549001</v>
      </c>
      <c r="AF238" s="3">
        <v>3.9806558522972999</v>
      </c>
      <c r="AG238" s="3">
        <v>3.9806558522972999</v>
      </c>
      <c r="AH238" s="3">
        <v>4.0031263136129001</v>
      </c>
      <c r="AI238" s="3">
        <v>4.0031263136129001</v>
      </c>
      <c r="AJ238" s="3">
        <v>4.0651929044113002</v>
      </c>
      <c r="AK238" s="3">
        <v>3.2290227218729002</v>
      </c>
      <c r="AL238" s="3">
        <v>3.2290227218729002</v>
      </c>
      <c r="AM238" s="3">
        <v>3.2290227218729002</v>
      </c>
      <c r="AN238" s="3">
        <v>3.3308382566676</v>
      </c>
      <c r="AO238" s="3">
        <v>1.9216745963676001</v>
      </c>
      <c r="AP238" s="3">
        <v>2.0270041378379999</v>
      </c>
      <c r="AQ238" s="3">
        <v>2.0270041378379999</v>
      </c>
      <c r="AR238" s="3">
        <v>2.4288893285716999</v>
      </c>
      <c r="AS238" s="3">
        <v>2.5494135448294002</v>
      </c>
      <c r="AT238" s="3">
        <v>2.6422452931359</v>
      </c>
      <c r="AU238" s="3">
        <v>3.0135722863601</v>
      </c>
      <c r="AV238" s="3">
        <v>3.2124236167981</v>
      </c>
      <c r="AW238" s="3">
        <v>3.61</v>
      </c>
    </row>
    <row r="239" spans="1:49">
      <c r="A239">
        <v>5</v>
      </c>
      <c r="B239" t="s">
        <v>404</v>
      </c>
      <c r="C239">
        <v>403020101</v>
      </c>
      <c r="D239" t="s">
        <v>594</v>
      </c>
      <c r="E239" s="3">
        <v>1.1622332277327001</v>
      </c>
      <c r="F239" s="3">
        <v>1.1622332277327001</v>
      </c>
      <c r="G239" s="3">
        <v>1.1759422071131</v>
      </c>
      <c r="H239" s="3">
        <v>1.1759422071131</v>
      </c>
      <c r="I239" s="3">
        <v>1.1759422071131</v>
      </c>
      <c r="J239" s="3">
        <v>1.1759422071131</v>
      </c>
      <c r="K239" s="3">
        <v>1.3853550660334999</v>
      </c>
      <c r="L239" s="3">
        <v>1.3853550660334999</v>
      </c>
      <c r="M239" s="3">
        <v>2.3733012410723999</v>
      </c>
      <c r="N239" s="3">
        <v>3.4539763399078001</v>
      </c>
      <c r="O239" s="3">
        <v>3.4539763399078001</v>
      </c>
      <c r="P239" s="3">
        <v>3.7993210007820002</v>
      </c>
      <c r="Q239" s="3">
        <v>1.9252505528429</v>
      </c>
      <c r="R239" s="3">
        <v>1.9354386211031001</v>
      </c>
      <c r="S239" s="3">
        <v>1.9537771439716001</v>
      </c>
      <c r="T239" s="3">
        <v>2.0607766289453</v>
      </c>
      <c r="U239" s="3">
        <v>1.395788519291</v>
      </c>
      <c r="V239" s="3">
        <v>1.4275868615644001</v>
      </c>
      <c r="W239" s="3">
        <v>1.4906098163431001</v>
      </c>
      <c r="X239" s="3">
        <v>1.3795108584799001</v>
      </c>
      <c r="Y239" s="3">
        <v>1.3795108584799001</v>
      </c>
      <c r="Z239" s="3">
        <v>1.5451998704593</v>
      </c>
      <c r="AA239" s="3">
        <v>1.6879577521747999</v>
      </c>
      <c r="AB239" s="3">
        <v>1.8006619518908</v>
      </c>
      <c r="AC239" s="3">
        <v>3.6228997473828</v>
      </c>
      <c r="AD239" s="3">
        <v>3.7819555385117001</v>
      </c>
      <c r="AE239" s="3">
        <v>3.9789305525549001</v>
      </c>
      <c r="AF239" s="3">
        <v>3.9806558522972999</v>
      </c>
      <c r="AG239" s="3">
        <v>3.9806558522972999</v>
      </c>
      <c r="AH239" s="3">
        <v>4.0031263136129001</v>
      </c>
      <c r="AI239" s="3">
        <v>4.0031263136129001</v>
      </c>
      <c r="AJ239" s="3">
        <v>4.0651929044113002</v>
      </c>
      <c r="AK239" s="3">
        <v>3.2290227218729002</v>
      </c>
      <c r="AL239" s="3">
        <v>3.2290227218729002</v>
      </c>
      <c r="AM239" s="3">
        <v>3.2290227218729002</v>
      </c>
      <c r="AN239" s="3">
        <v>3.3308382566676</v>
      </c>
      <c r="AO239" s="3">
        <v>1.9216745963676001</v>
      </c>
      <c r="AP239" s="3">
        <v>2.0270041378379999</v>
      </c>
      <c r="AQ239" s="3">
        <v>2.0270041378379999</v>
      </c>
      <c r="AR239" s="3">
        <v>2.4288893285716999</v>
      </c>
      <c r="AS239" s="3">
        <v>2.5494135448294002</v>
      </c>
      <c r="AT239" s="3">
        <v>2.6422452931359</v>
      </c>
      <c r="AU239" s="3">
        <v>3.0135722863601</v>
      </c>
      <c r="AV239" s="3">
        <v>3.2124236167981</v>
      </c>
      <c r="AW239" s="3">
        <v>3.61</v>
      </c>
    </row>
    <row r="240" spans="1:49">
      <c r="A240">
        <v>3</v>
      </c>
      <c r="B240" t="s">
        <v>400</v>
      </c>
      <c r="C240">
        <v>40303</v>
      </c>
      <c r="D240" t="s">
        <v>595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-0.7437153908734</v>
      </c>
      <c r="L240" s="3">
        <v>-0.7437153908734</v>
      </c>
      <c r="M240" s="3">
        <v>-0.7437153908734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-2.6446379487335001</v>
      </c>
      <c r="Y240" s="3">
        <v>-2.526533418703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0.91540444474460003</v>
      </c>
      <c r="AP240" s="3">
        <v>1.6692060256759</v>
      </c>
      <c r="AQ240" s="3">
        <v>1.6692060256759</v>
      </c>
      <c r="AR240" s="3">
        <v>1.6692060256759</v>
      </c>
      <c r="AS240" s="3">
        <v>1.6692060256759</v>
      </c>
      <c r="AT240" s="3">
        <v>1.6692060256759</v>
      </c>
      <c r="AU240" s="3">
        <v>1.6692060256759</v>
      </c>
      <c r="AV240" s="3">
        <v>1.6692060256759</v>
      </c>
      <c r="AW240" s="3">
        <v>1.67</v>
      </c>
    </row>
    <row r="241" spans="1:49">
      <c r="A241">
        <v>4</v>
      </c>
      <c r="B241" t="s">
        <v>402</v>
      </c>
      <c r="C241">
        <v>4030301</v>
      </c>
      <c r="D241" t="s">
        <v>595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-0.7437153908734</v>
      </c>
      <c r="L241" s="3">
        <v>-0.7437153908734</v>
      </c>
      <c r="M241" s="3">
        <v>-0.7437153908734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-2.6446379487335001</v>
      </c>
      <c r="Y241" s="3">
        <v>-2.526533418703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0.91540444474460003</v>
      </c>
      <c r="AP241" s="3">
        <v>1.6692060256759</v>
      </c>
      <c r="AQ241" s="3">
        <v>1.6692060256759</v>
      </c>
      <c r="AR241" s="3">
        <v>1.6692060256759</v>
      </c>
      <c r="AS241" s="3">
        <v>1.6692060256759</v>
      </c>
      <c r="AT241" s="3">
        <v>1.6692060256759</v>
      </c>
      <c r="AU241" s="3">
        <v>1.6692060256759</v>
      </c>
      <c r="AV241" s="3">
        <v>1.6692060256759</v>
      </c>
      <c r="AW241" s="3">
        <v>1.67</v>
      </c>
    </row>
    <row r="242" spans="1:49">
      <c r="A242">
        <v>5</v>
      </c>
      <c r="B242" t="s">
        <v>404</v>
      </c>
      <c r="C242">
        <v>403030101</v>
      </c>
      <c r="D242" t="s">
        <v>595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-0.7437153908734</v>
      </c>
      <c r="L242" s="3">
        <v>-0.7437153908734</v>
      </c>
      <c r="M242" s="3">
        <v>-0.7437153908734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-2.6446379487335001</v>
      </c>
      <c r="Y242" s="3">
        <v>-2.526533418703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0.91540444474460003</v>
      </c>
      <c r="AP242" s="3">
        <v>1.6692060256759</v>
      </c>
      <c r="AQ242" s="3">
        <v>1.6692060256759</v>
      </c>
      <c r="AR242" s="3">
        <v>1.6692060256759</v>
      </c>
      <c r="AS242" s="3">
        <v>1.6692060256759</v>
      </c>
      <c r="AT242" s="3">
        <v>1.6692060256759</v>
      </c>
      <c r="AU242" s="3">
        <v>1.6692060256759</v>
      </c>
      <c r="AV242" s="3">
        <v>1.6692060256759</v>
      </c>
      <c r="AW242" s="3">
        <v>1.67</v>
      </c>
    </row>
    <row r="243" spans="1:49">
      <c r="A243">
        <v>3</v>
      </c>
      <c r="B243" t="s">
        <v>400</v>
      </c>
      <c r="C243">
        <v>40304</v>
      </c>
      <c r="D243" t="s">
        <v>596</v>
      </c>
      <c r="E243" s="3">
        <v>0.40401232842099999</v>
      </c>
      <c r="F243" s="3">
        <v>0.75849346747199997</v>
      </c>
      <c r="G243" s="3">
        <v>0.66200272890930001</v>
      </c>
      <c r="H243" s="3">
        <v>1.02912037226</v>
      </c>
      <c r="I243" s="3">
        <v>1.3063222535442001</v>
      </c>
      <c r="J243" s="3">
        <v>2.3426618738392002</v>
      </c>
      <c r="K243" s="3">
        <v>2.2856832397416</v>
      </c>
      <c r="L243" s="3">
        <v>2.4887085886841001</v>
      </c>
      <c r="M243" s="3">
        <v>2.7574656702481999</v>
      </c>
      <c r="N243" s="3">
        <v>3.083184228216</v>
      </c>
      <c r="O243" s="3">
        <v>3.1900635946620999</v>
      </c>
      <c r="P243" s="3">
        <v>3.513969781668</v>
      </c>
      <c r="Q243" s="3">
        <v>-2.7377210949199999E-2</v>
      </c>
      <c r="R243" s="3">
        <v>0.34300862766860002</v>
      </c>
      <c r="S243" s="3">
        <v>0.90597876630980001</v>
      </c>
      <c r="T243" s="3">
        <v>1.7237888466619999</v>
      </c>
      <c r="U243" s="3">
        <v>2.4782369669447002</v>
      </c>
      <c r="V243" s="3">
        <v>3.6797905608821</v>
      </c>
      <c r="W243" s="3">
        <v>2.3106626219703998</v>
      </c>
      <c r="X243" s="3">
        <v>0.25085399589559998</v>
      </c>
      <c r="Y243" s="3">
        <v>0.38762964882439999</v>
      </c>
      <c r="Z243" s="3">
        <v>-0.54316058100389997</v>
      </c>
      <c r="AA243" s="3">
        <v>-1.8164344043748</v>
      </c>
      <c r="AB243" s="3">
        <v>-2.8421507134574999</v>
      </c>
      <c r="AC243" s="3">
        <v>-1.0948350511919001</v>
      </c>
      <c r="AD243" s="3">
        <v>-0.83850411076739995</v>
      </c>
      <c r="AE243" s="3">
        <v>-1.2039035899313999</v>
      </c>
      <c r="AF243" s="3">
        <v>-0.55627807476129998</v>
      </c>
      <c r="AG243" s="3">
        <v>0.65553568049010003</v>
      </c>
      <c r="AH243" s="3">
        <v>1.41270763138</v>
      </c>
      <c r="AI243" s="3">
        <v>1.2404025936980001</v>
      </c>
      <c r="AJ243" s="3">
        <v>1.2404025936980001</v>
      </c>
      <c r="AK243" s="3">
        <v>1.1561592583422</v>
      </c>
      <c r="AL243" s="3">
        <v>1.0042326449109</v>
      </c>
      <c r="AM243" s="3">
        <v>0.96443689615249995</v>
      </c>
      <c r="AN243" s="3">
        <v>0.74107766185500001</v>
      </c>
      <c r="AO243" s="3">
        <v>-0.1200928465518</v>
      </c>
      <c r="AP243" s="3">
        <v>2.4610790189128999</v>
      </c>
      <c r="AQ243" s="3">
        <v>1.8334157862584</v>
      </c>
      <c r="AR243" s="3">
        <v>3.3126119930312998</v>
      </c>
      <c r="AS243" s="3">
        <v>3.6520993074500998</v>
      </c>
      <c r="AT243" s="3">
        <v>4.2639459988541004</v>
      </c>
      <c r="AU243" s="3">
        <v>4.2846049113313001</v>
      </c>
      <c r="AV243" s="3">
        <v>5.0910561920742001</v>
      </c>
      <c r="AW243" s="3">
        <v>5.12</v>
      </c>
    </row>
    <row r="244" spans="1:49">
      <c r="A244">
        <v>4</v>
      </c>
      <c r="B244" t="s">
        <v>402</v>
      </c>
      <c r="C244">
        <v>4030401</v>
      </c>
      <c r="D244" t="s">
        <v>597</v>
      </c>
      <c r="E244" s="3">
        <v>0.40401232842099999</v>
      </c>
      <c r="F244" s="3">
        <v>0.75849346747199997</v>
      </c>
      <c r="G244" s="3">
        <v>0.66200272890930001</v>
      </c>
      <c r="H244" s="3">
        <v>1.02912037226</v>
      </c>
      <c r="I244" s="3">
        <v>1.3063222535442001</v>
      </c>
      <c r="J244" s="3">
        <v>2.3426618738392002</v>
      </c>
      <c r="K244" s="3">
        <v>2.2856832397416</v>
      </c>
      <c r="L244" s="3">
        <v>2.4887085886841001</v>
      </c>
      <c r="M244" s="3">
        <v>2.7574656702481999</v>
      </c>
      <c r="N244" s="3">
        <v>3.083184228216</v>
      </c>
      <c r="O244" s="3">
        <v>3.1900635946620999</v>
      </c>
      <c r="P244" s="3">
        <v>3.513969781668</v>
      </c>
      <c r="Q244" s="3">
        <v>-2.7377210949199999E-2</v>
      </c>
      <c r="R244" s="3">
        <v>0.34300862766860002</v>
      </c>
      <c r="S244" s="3">
        <v>0.90597876630980001</v>
      </c>
      <c r="T244" s="3">
        <v>1.7237888466619999</v>
      </c>
      <c r="U244" s="3">
        <v>2.4782369669447002</v>
      </c>
      <c r="V244" s="3">
        <v>3.6797905608821</v>
      </c>
      <c r="W244" s="3">
        <v>2.3106626219703998</v>
      </c>
      <c r="X244" s="3">
        <v>0.25085399589559998</v>
      </c>
      <c r="Y244" s="3">
        <v>0.38762964882439999</v>
      </c>
      <c r="Z244" s="3">
        <v>-0.54316058100389997</v>
      </c>
      <c r="AA244" s="3">
        <v>-1.8164344043748</v>
      </c>
      <c r="AB244" s="3">
        <v>-2.8421507134574999</v>
      </c>
      <c r="AC244" s="3">
        <v>-1.0948350511919001</v>
      </c>
      <c r="AD244" s="3">
        <v>-0.83850411076739995</v>
      </c>
      <c r="AE244" s="3">
        <v>-1.2039035899313999</v>
      </c>
      <c r="AF244" s="3">
        <v>-0.55627807476129998</v>
      </c>
      <c r="AG244" s="3">
        <v>0.65553568049010003</v>
      </c>
      <c r="AH244" s="3">
        <v>1.41270763138</v>
      </c>
      <c r="AI244" s="3">
        <v>1.2404025936980001</v>
      </c>
      <c r="AJ244" s="3">
        <v>1.2404025936980001</v>
      </c>
      <c r="AK244" s="3">
        <v>1.1561592583422</v>
      </c>
      <c r="AL244" s="3">
        <v>1.0042326449109</v>
      </c>
      <c r="AM244" s="3">
        <v>0.96443689615249995</v>
      </c>
      <c r="AN244" s="3">
        <v>0.74107766185500001</v>
      </c>
      <c r="AO244" s="3">
        <v>-0.1200928465518</v>
      </c>
      <c r="AP244" s="3">
        <v>2.4610790189128999</v>
      </c>
      <c r="AQ244" s="3">
        <v>1.8334157862584</v>
      </c>
      <c r="AR244" s="3">
        <v>3.3126119930312998</v>
      </c>
      <c r="AS244" s="3">
        <v>3.6520993074500998</v>
      </c>
      <c r="AT244" s="3">
        <v>4.2639459988541004</v>
      </c>
      <c r="AU244" s="3">
        <v>4.2846049113313001</v>
      </c>
      <c r="AV244" s="3">
        <v>5.0910561920742001</v>
      </c>
      <c r="AW244" s="3">
        <v>5.12</v>
      </c>
    </row>
    <row r="245" spans="1:49">
      <c r="A245">
        <v>5</v>
      </c>
      <c r="B245" t="s">
        <v>404</v>
      </c>
      <c r="C245">
        <v>403040101</v>
      </c>
      <c r="D245" t="s">
        <v>597</v>
      </c>
      <c r="E245" s="3">
        <v>0.40401232842099999</v>
      </c>
      <c r="F245" s="3">
        <v>0.75849346747199997</v>
      </c>
      <c r="G245" s="3">
        <v>0.66200272890930001</v>
      </c>
      <c r="H245" s="3">
        <v>1.02912037226</v>
      </c>
      <c r="I245" s="3">
        <v>1.3063222535442001</v>
      </c>
      <c r="J245" s="3">
        <v>2.3426618738392002</v>
      </c>
      <c r="K245" s="3">
        <v>2.2856832397416</v>
      </c>
      <c r="L245" s="3">
        <v>2.4887085886841001</v>
      </c>
      <c r="M245" s="3">
        <v>2.7574656702481999</v>
      </c>
      <c r="N245" s="3">
        <v>3.083184228216</v>
      </c>
      <c r="O245" s="3">
        <v>3.1900635946620999</v>
      </c>
      <c r="P245" s="3">
        <v>3.513969781668</v>
      </c>
      <c r="Q245" s="3">
        <v>-2.7377210949199999E-2</v>
      </c>
      <c r="R245" s="3">
        <v>0.34300862766860002</v>
      </c>
      <c r="S245" s="3">
        <v>0.90597876630980001</v>
      </c>
      <c r="T245" s="3">
        <v>1.7237888466619999</v>
      </c>
      <c r="U245" s="3">
        <v>2.4782369669447002</v>
      </c>
      <c r="V245" s="3">
        <v>3.6797905608821</v>
      </c>
      <c r="W245" s="3">
        <v>2.3106626219703998</v>
      </c>
      <c r="X245" s="3">
        <v>0.25085399589559998</v>
      </c>
      <c r="Y245" s="3">
        <v>0.38762964882439999</v>
      </c>
      <c r="Z245" s="3">
        <v>-0.54316058100389997</v>
      </c>
      <c r="AA245" s="3">
        <v>-1.8164344043748</v>
      </c>
      <c r="AB245" s="3">
        <v>-2.8421507134574999</v>
      </c>
      <c r="AC245" s="3">
        <v>-1.0948350511919001</v>
      </c>
      <c r="AD245" s="3">
        <v>-0.83850411076739995</v>
      </c>
      <c r="AE245" s="3">
        <v>-1.2039035899313999</v>
      </c>
      <c r="AF245" s="3">
        <v>-0.55627807476129998</v>
      </c>
      <c r="AG245" s="3">
        <v>0.65553568049010003</v>
      </c>
      <c r="AH245" s="3">
        <v>1.41270763138</v>
      </c>
      <c r="AI245" s="3">
        <v>1.2404025936980001</v>
      </c>
      <c r="AJ245" s="3">
        <v>1.2404025936980001</v>
      </c>
      <c r="AK245" s="3">
        <v>1.1561592583422</v>
      </c>
      <c r="AL245" s="3">
        <v>1.0042326449109</v>
      </c>
      <c r="AM245" s="3">
        <v>0.96443689615249995</v>
      </c>
      <c r="AN245" s="3">
        <v>0.74107766185500001</v>
      </c>
      <c r="AO245" s="3">
        <v>-0.1200928465518</v>
      </c>
      <c r="AP245" s="3">
        <v>2.4610790189128999</v>
      </c>
      <c r="AQ245" s="3">
        <v>1.8334157862584</v>
      </c>
      <c r="AR245" s="3">
        <v>3.3126119930312998</v>
      </c>
      <c r="AS245" s="3">
        <v>3.6520993074500998</v>
      </c>
      <c r="AT245" s="3">
        <v>4.2639459988541004</v>
      </c>
      <c r="AU245" s="3">
        <v>4.2846049113313001</v>
      </c>
      <c r="AV245" s="3">
        <v>5.0910561920742001</v>
      </c>
      <c r="AW245" s="3">
        <v>5.12</v>
      </c>
    </row>
    <row r="246" spans="1:49">
      <c r="A246">
        <v>2</v>
      </c>
      <c r="B246" t="s">
        <v>398</v>
      </c>
      <c r="C246">
        <v>404</v>
      </c>
      <c r="D246" t="s">
        <v>598</v>
      </c>
      <c r="E246" s="3">
        <v>-4.2201144596661004</v>
      </c>
      <c r="F246" s="3">
        <v>-3.3143989593561001</v>
      </c>
      <c r="G246" s="3">
        <v>-2.9547450596771001</v>
      </c>
      <c r="H246" s="3">
        <v>-1.9333230170402</v>
      </c>
      <c r="I246" s="3">
        <v>-1.0845484821275</v>
      </c>
      <c r="J246" s="3">
        <v>-1.3839931213031</v>
      </c>
      <c r="K246" s="3">
        <v>-5.9063985875388996</v>
      </c>
      <c r="L246" s="3">
        <v>-5.0053578220341004</v>
      </c>
      <c r="M246" s="3">
        <v>-4.7509898160514998</v>
      </c>
      <c r="N246" s="3">
        <v>-7.2468442313147001</v>
      </c>
      <c r="O246" s="3">
        <v>-5.9297742253218999</v>
      </c>
      <c r="P246" s="3">
        <v>-5.8212853974297003</v>
      </c>
      <c r="Q246" s="3">
        <v>12.9608749944613</v>
      </c>
      <c r="R246" s="3">
        <v>13.070889977053101</v>
      </c>
      <c r="S246" s="3">
        <v>14.004183664572601</v>
      </c>
      <c r="T246" s="3">
        <v>17.0102730045597</v>
      </c>
      <c r="U246" s="3">
        <v>16.6816194167445</v>
      </c>
      <c r="V246" s="3">
        <v>16.213791367045001</v>
      </c>
      <c r="W246" s="3">
        <v>10.708553494363199</v>
      </c>
      <c r="X246" s="3">
        <v>10.0786423274442</v>
      </c>
      <c r="Y246" s="3">
        <v>9.3066544296756</v>
      </c>
      <c r="Z246" s="3">
        <v>-3.7624854365023999</v>
      </c>
      <c r="AA246" s="3">
        <v>-4.5138231667284998</v>
      </c>
      <c r="AB246" s="3">
        <v>-5.3877273104513002</v>
      </c>
      <c r="AC246" s="3">
        <v>10.803023054652799</v>
      </c>
      <c r="AD246" s="3">
        <v>10.226182199306599</v>
      </c>
      <c r="AE246" s="3">
        <v>10.7245068255265</v>
      </c>
      <c r="AF246" s="3">
        <v>18.207495288063399</v>
      </c>
      <c r="AG246" s="3">
        <v>17.8822341054974</v>
      </c>
      <c r="AH246" s="3">
        <v>17.443989644220501</v>
      </c>
      <c r="AI246" s="3">
        <v>19.753304151262</v>
      </c>
      <c r="AJ246" s="3">
        <v>19.356002766909199</v>
      </c>
      <c r="AK246" s="3">
        <v>19.5540739652753</v>
      </c>
      <c r="AL246" s="3">
        <v>10.9381327880262</v>
      </c>
      <c r="AM246" s="3">
        <v>10.976865342912401</v>
      </c>
      <c r="AN246" s="3">
        <v>10.8947373235484</v>
      </c>
      <c r="AO246" s="3">
        <v>7.6541616724962998</v>
      </c>
      <c r="AP246" s="3">
        <v>7.8672012541853</v>
      </c>
      <c r="AQ246" s="3">
        <v>8.2029706304413992</v>
      </c>
      <c r="AR246" s="3">
        <v>8.4237800717318994</v>
      </c>
      <c r="AS246" s="3">
        <v>8.4577621480210006</v>
      </c>
      <c r="AT246" s="3">
        <v>8.1751759094586998</v>
      </c>
      <c r="AU246" s="3">
        <v>8.6189887430740999</v>
      </c>
      <c r="AV246" s="3">
        <v>8.9051179267558993</v>
      </c>
      <c r="AW246" s="3">
        <v>8.9600000000000009</v>
      </c>
    </row>
    <row r="247" spans="1:49">
      <c r="A247">
        <v>3</v>
      </c>
      <c r="B247" t="s">
        <v>400</v>
      </c>
      <c r="C247">
        <v>40401</v>
      </c>
      <c r="D247" t="s">
        <v>599</v>
      </c>
      <c r="E247" s="3">
        <v>-4.9244761376195996</v>
      </c>
      <c r="F247" s="3">
        <v>-4.9244761376195996</v>
      </c>
      <c r="G247" s="3">
        <v>-4.9244761376195996</v>
      </c>
      <c r="H247" s="3">
        <v>-4.3678489416900002</v>
      </c>
      <c r="I247" s="3">
        <v>-3.2633564730567999</v>
      </c>
      <c r="J247" s="3">
        <v>-3.2633564730567999</v>
      </c>
      <c r="K247" s="3">
        <v>-8.8825993042015998</v>
      </c>
      <c r="L247" s="3">
        <v>-8.8825993042015998</v>
      </c>
      <c r="M247" s="3">
        <v>-8.8825993042015998</v>
      </c>
      <c r="N247" s="3">
        <v>-12.1275998478036</v>
      </c>
      <c r="O247" s="3">
        <v>-12.1275998478036</v>
      </c>
      <c r="P247" s="3">
        <v>-12.1275998478036</v>
      </c>
      <c r="Q247" s="3">
        <v>18.2842582613494</v>
      </c>
      <c r="R247" s="3">
        <v>18.2842582613494</v>
      </c>
      <c r="S247" s="3">
        <v>18.2842582613494</v>
      </c>
      <c r="T247" s="3">
        <v>20.011602199918499</v>
      </c>
      <c r="U247" s="3">
        <v>20.011602199918499</v>
      </c>
      <c r="V247" s="3">
        <v>20.011602199918499</v>
      </c>
      <c r="W247" s="3">
        <v>13.895083986757101</v>
      </c>
      <c r="X247" s="3">
        <v>13.895083986757101</v>
      </c>
      <c r="Y247" s="3">
        <v>13.895083986757101</v>
      </c>
      <c r="Z247" s="3">
        <v>-1.065048192366</v>
      </c>
      <c r="AA247" s="3">
        <v>-1.065048192366</v>
      </c>
      <c r="AB247" s="3">
        <v>-1.065048192366</v>
      </c>
      <c r="AC247" s="3">
        <v>12.605016297926801</v>
      </c>
      <c r="AD247" s="3">
        <v>12.605016297926801</v>
      </c>
      <c r="AE247" s="3">
        <v>12.605016297926801</v>
      </c>
      <c r="AF247" s="3">
        <v>20.887765579949502</v>
      </c>
      <c r="AG247" s="3">
        <v>20.887765579949502</v>
      </c>
      <c r="AH247" s="3">
        <v>20.887765579949502</v>
      </c>
      <c r="AI247" s="3">
        <v>24.304394435475601</v>
      </c>
      <c r="AJ247" s="3">
        <v>24.304394435475601</v>
      </c>
      <c r="AK247" s="3">
        <v>24.304394435475601</v>
      </c>
      <c r="AL247" s="3">
        <v>14.3409611286163</v>
      </c>
      <c r="AM247" s="3">
        <v>14.3409611286163</v>
      </c>
      <c r="AN247" s="3">
        <v>14.3409611286163</v>
      </c>
      <c r="AO247" s="3">
        <v>8.1102076862649994</v>
      </c>
      <c r="AP247" s="3">
        <v>8.1102076862649994</v>
      </c>
      <c r="AQ247" s="3">
        <v>8.1102076862649994</v>
      </c>
      <c r="AR247" s="3">
        <v>8.1102076862649994</v>
      </c>
      <c r="AS247" s="3">
        <v>8.1102076862649994</v>
      </c>
      <c r="AT247" s="3">
        <v>8.1102076862649994</v>
      </c>
      <c r="AU247" s="3">
        <v>8.7739902911210006</v>
      </c>
      <c r="AV247" s="3">
        <v>8.7739902911210006</v>
      </c>
      <c r="AW247" s="3">
        <v>8.77</v>
      </c>
    </row>
    <row r="248" spans="1:49">
      <c r="A248">
        <v>4</v>
      </c>
      <c r="B248" t="s">
        <v>402</v>
      </c>
      <c r="C248">
        <v>4040101</v>
      </c>
      <c r="D248" t="s">
        <v>599</v>
      </c>
      <c r="E248" s="3">
        <v>-4.9244761376195996</v>
      </c>
      <c r="F248" s="3">
        <v>-4.9244761376195996</v>
      </c>
      <c r="G248" s="3">
        <v>-4.9244761376195996</v>
      </c>
      <c r="H248" s="3">
        <v>-4.3678489416900002</v>
      </c>
      <c r="I248" s="3">
        <v>-3.2633564730567999</v>
      </c>
      <c r="J248" s="3">
        <v>-3.2633564730567999</v>
      </c>
      <c r="K248" s="3">
        <v>-8.8825993042015998</v>
      </c>
      <c r="L248" s="3">
        <v>-8.8825993042015998</v>
      </c>
      <c r="M248" s="3">
        <v>-8.8825993042015998</v>
      </c>
      <c r="N248" s="3">
        <v>-12.1275998478036</v>
      </c>
      <c r="O248" s="3">
        <v>-12.1275998478036</v>
      </c>
      <c r="P248" s="3">
        <v>-12.1275998478036</v>
      </c>
      <c r="Q248" s="3">
        <v>18.2842582613494</v>
      </c>
      <c r="R248" s="3">
        <v>18.2842582613494</v>
      </c>
      <c r="S248" s="3">
        <v>18.2842582613494</v>
      </c>
      <c r="T248" s="3">
        <v>20.011602199918499</v>
      </c>
      <c r="U248" s="3">
        <v>20.011602199918499</v>
      </c>
      <c r="V248" s="3">
        <v>20.011602199918499</v>
      </c>
      <c r="W248" s="3">
        <v>13.895083986757101</v>
      </c>
      <c r="X248" s="3">
        <v>13.895083986757101</v>
      </c>
      <c r="Y248" s="3">
        <v>13.895083986757101</v>
      </c>
      <c r="Z248" s="3">
        <v>-1.065048192366</v>
      </c>
      <c r="AA248" s="3">
        <v>-1.065048192366</v>
      </c>
      <c r="AB248" s="3">
        <v>-1.065048192366</v>
      </c>
      <c r="AC248" s="3">
        <v>12.605016297926801</v>
      </c>
      <c r="AD248" s="3">
        <v>12.605016297926801</v>
      </c>
      <c r="AE248" s="3">
        <v>12.605016297926801</v>
      </c>
      <c r="AF248" s="3">
        <v>20.887765579949502</v>
      </c>
      <c r="AG248" s="3">
        <v>20.887765579949502</v>
      </c>
      <c r="AH248" s="3">
        <v>20.887765579949502</v>
      </c>
      <c r="AI248" s="3">
        <v>24.304394435475601</v>
      </c>
      <c r="AJ248" s="3">
        <v>24.304394435475601</v>
      </c>
      <c r="AK248" s="3">
        <v>24.304394435475601</v>
      </c>
      <c r="AL248" s="3">
        <v>14.3409611286163</v>
      </c>
      <c r="AM248" s="3">
        <v>14.3409611286163</v>
      </c>
      <c r="AN248" s="3">
        <v>14.3409611286163</v>
      </c>
      <c r="AO248" s="3">
        <v>8.1102076862649994</v>
      </c>
      <c r="AP248" s="3">
        <v>8.1102076862649994</v>
      </c>
      <c r="AQ248" s="3">
        <v>8.1102076862649994</v>
      </c>
      <c r="AR248" s="3">
        <v>8.1102076862649994</v>
      </c>
      <c r="AS248" s="3">
        <v>8.1102076862649994</v>
      </c>
      <c r="AT248" s="3">
        <v>8.1102076862649994</v>
      </c>
      <c r="AU248" s="3">
        <v>8.7739902911210006</v>
      </c>
      <c r="AV248" s="3">
        <v>8.7739902911210006</v>
      </c>
      <c r="AW248" s="3">
        <v>8.77</v>
      </c>
    </row>
    <row r="249" spans="1:49">
      <c r="A249">
        <v>5</v>
      </c>
      <c r="B249" t="s">
        <v>404</v>
      </c>
      <c r="C249">
        <v>404010101</v>
      </c>
      <c r="D249" t="s">
        <v>599</v>
      </c>
      <c r="E249" s="3">
        <v>-4.9244761376195996</v>
      </c>
      <c r="F249" s="3">
        <v>-4.9244761376195996</v>
      </c>
      <c r="G249" s="3">
        <v>-4.9244761376195996</v>
      </c>
      <c r="H249" s="3">
        <v>-4.3678489416900002</v>
      </c>
      <c r="I249" s="3">
        <v>-3.2633564730567999</v>
      </c>
      <c r="J249" s="3">
        <v>-3.2633564730567999</v>
      </c>
      <c r="K249" s="3">
        <v>-8.8825993042015998</v>
      </c>
      <c r="L249" s="3">
        <v>-8.8825993042015998</v>
      </c>
      <c r="M249" s="3">
        <v>-8.8825993042015998</v>
      </c>
      <c r="N249" s="3">
        <v>-12.1275998478036</v>
      </c>
      <c r="O249" s="3">
        <v>-12.1275998478036</v>
      </c>
      <c r="P249" s="3">
        <v>-12.1275998478036</v>
      </c>
      <c r="Q249" s="3">
        <v>18.2842582613494</v>
      </c>
      <c r="R249" s="3">
        <v>18.2842582613494</v>
      </c>
      <c r="S249" s="3">
        <v>18.2842582613494</v>
      </c>
      <c r="T249" s="3">
        <v>20.011602199918499</v>
      </c>
      <c r="U249" s="3">
        <v>20.011602199918499</v>
      </c>
      <c r="V249" s="3">
        <v>20.011602199918499</v>
      </c>
      <c r="W249" s="3">
        <v>13.895083986757101</v>
      </c>
      <c r="X249" s="3">
        <v>13.895083986757101</v>
      </c>
      <c r="Y249" s="3">
        <v>13.895083986757101</v>
      </c>
      <c r="Z249" s="3">
        <v>-1.065048192366</v>
      </c>
      <c r="AA249" s="3">
        <v>-1.065048192366</v>
      </c>
      <c r="AB249" s="3">
        <v>-1.065048192366</v>
      </c>
      <c r="AC249" s="3">
        <v>12.605016297926801</v>
      </c>
      <c r="AD249" s="3">
        <v>12.605016297926801</v>
      </c>
      <c r="AE249" s="3">
        <v>12.605016297926801</v>
      </c>
      <c r="AF249" s="3">
        <v>20.887765579949502</v>
      </c>
      <c r="AG249" s="3">
        <v>20.887765579949502</v>
      </c>
      <c r="AH249" s="3">
        <v>20.887765579949502</v>
      </c>
      <c r="AI249" s="3">
        <v>24.304394435475601</v>
      </c>
      <c r="AJ249" s="3">
        <v>24.304394435475601</v>
      </c>
      <c r="AK249" s="3">
        <v>24.304394435475601</v>
      </c>
      <c r="AL249" s="3">
        <v>14.3409611286163</v>
      </c>
      <c r="AM249" s="3">
        <v>14.3409611286163</v>
      </c>
      <c r="AN249" s="3">
        <v>14.3409611286163</v>
      </c>
      <c r="AO249" s="3">
        <v>8.1102076862649994</v>
      </c>
      <c r="AP249" s="3">
        <v>8.1102076862649994</v>
      </c>
      <c r="AQ249" s="3">
        <v>8.1102076862649994</v>
      </c>
      <c r="AR249" s="3">
        <v>8.1102076862649994</v>
      </c>
      <c r="AS249" s="3">
        <v>8.1102076862649994</v>
      </c>
      <c r="AT249" s="3">
        <v>8.1102076862649994</v>
      </c>
      <c r="AU249" s="3">
        <v>8.7739902911210006</v>
      </c>
      <c r="AV249" s="3">
        <v>8.7739902911210006</v>
      </c>
      <c r="AW249" s="3">
        <v>8.77</v>
      </c>
    </row>
    <row r="250" spans="1:49">
      <c r="A250">
        <v>3</v>
      </c>
      <c r="B250" t="s">
        <v>400</v>
      </c>
      <c r="C250">
        <v>40402</v>
      </c>
      <c r="D250" t="s">
        <v>600</v>
      </c>
      <c r="E250" s="3">
        <v>2.3548129909683002</v>
      </c>
      <c r="F250" s="3">
        <v>11.715011311462</v>
      </c>
      <c r="G250" s="3">
        <v>15.4318868938952</v>
      </c>
      <c r="H250" s="3">
        <v>20.791978248311</v>
      </c>
      <c r="I250" s="3">
        <v>19.2537307252895</v>
      </c>
      <c r="J250" s="3">
        <v>16.159093162243</v>
      </c>
      <c r="K250" s="3">
        <v>21.875214755536501</v>
      </c>
      <c r="L250" s="3">
        <v>31.187101608623301</v>
      </c>
      <c r="M250" s="3">
        <v>33.815890650624603</v>
      </c>
      <c r="N250" s="3">
        <v>38.313008167143501</v>
      </c>
      <c r="O250" s="3">
        <v>51.924386634052503</v>
      </c>
      <c r="P250" s="3">
        <v>53.0455741860833</v>
      </c>
      <c r="Q250" s="3">
        <v>-15.5699739671008</v>
      </c>
      <c r="R250" s="3">
        <v>-14.870330040946101</v>
      </c>
      <c r="S250" s="3">
        <v>-8.9350179188298995</v>
      </c>
      <c r="T250" s="3">
        <v>0.92454975984459997</v>
      </c>
      <c r="U250" s="3">
        <v>-1.1655336188623999</v>
      </c>
      <c r="V250" s="3">
        <v>-4.1407015982226998</v>
      </c>
      <c r="W250" s="3">
        <v>-6.3697622367992004</v>
      </c>
      <c r="X250" s="3">
        <v>-10.375703169291301</v>
      </c>
      <c r="Y250" s="3">
        <v>-15.285185778062299</v>
      </c>
      <c r="Z250" s="3">
        <v>-18.219489701899899</v>
      </c>
      <c r="AA250" s="3">
        <v>-22.997646886126599</v>
      </c>
      <c r="AB250" s="3">
        <v>-28.555269237126701</v>
      </c>
      <c r="AC250" s="3">
        <v>-2.5709258726741</v>
      </c>
      <c r="AD250" s="3">
        <v>-7.4289371305124003</v>
      </c>
      <c r="AE250" s="3">
        <v>-3.2321701681900001</v>
      </c>
      <c r="AF250" s="3">
        <v>-1.6848090415515999</v>
      </c>
      <c r="AG250" s="3">
        <v>-4.4240784119488001</v>
      </c>
      <c r="AH250" s="3">
        <v>-8.1148650593171006</v>
      </c>
      <c r="AI250" s="3">
        <v>-14.0237642433675</v>
      </c>
      <c r="AJ250" s="3">
        <v>-17.369738406003201</v>
      </c>
      <c r="AK250" s="3">
        <v>-15.701631678475</v>
      </c>
      <c r="AL250" s="3">
        <v>-14.3168189746272</v>
      </c>
      <c r="AM250" s="3">
        <v>-13.990622960704201</v>
      </c>
      <c r="AN250" s="3">
        <v>-14.682284861826799</v>
      </c>
      <c r="AO250" s="3">
        <v>3.1181121392703002</v>
      </c>
      <c r="AP250" s="3">
        <v>5.4501442478159001</v>
      </c>
      <c r="AQ250" s="3">
        <v>9.1256347847767003</v>
      </c>
      <c r="AR250" s="3">
        <v>11.542719454569401</v>
      </c>
      <c r="AS250" s="3">
        <v>11.914703347857801</v>
      </c>
      <c r="AT250" s="3">
        <v>8.8213806116035993</v>
      </c>
      <c r="AU250" s="3">
        <v>7.0772699725111998</v>
      </c>
      <c r="AV250" s="3">
        <v>10.2093754631818</v>
      </c>
      <c r="AW250" s="3">
        <v>10.83</v>
      </c>
    </row>
    <row r="251" spans="1:49">
      <c r="A251">
        <v>4</v>
      </c>
      <c r="B251" t="s">
        <v>402</v>
      </c>
      <c r="C251">
        <v>4040201</v>
      </c>
      <c r="D251" t="s">
        <v>601</v>
      </c>
      <c r="E251" s="3">
        <v>2.3548129909683002</v>
      </c>
      <c r="F251" s="3">
        <v>11.715011311462</v>
      </c>
      <c r="G251" s="3">
        <v>15.4318868938952</v>
      </c>
      <c r="H251" s="3">
        <v>20.791978248311</v>
      </c>
      <c r="I251" s="3">
        <v>19.2537307252895</v>
      </c>
      <c r="J251" s="3">
        <v>16.159093162243</v>
      </c>
      <c r="K251" s="3">
        <v>21.875214755536501</v>
      </c>
      <c r="L251" s="3">
        <v>31.187101608623301</v>
      </c>
      <c r="M251" s="3">
        <v>33.815890650624603</v>
      </c>
      <c r="N251" s="3">
        <v>38.313008167143501</v>
      </c>
      <c r="O251" s="3">
        <v>51.924386634052503</v>
      </c>
      <c r="P251" s="3">
        <v>53.0455741860833</v>
      </c>
      <c r="Q251" s="3">
        <v>-15.5699739671008</v>
      </c>
      <c r="R251" s="3">
        <v>-14.870330040946101</v>
      </c>
      <c r="S251" s="3">
        <v>-8.9350179188298995</v>
      </c>
      <c r="T251" s="3">
        <v>0.92454975984459997</v>
      </c>
      <c r="U251" s="3">
        <v>-1.1655336188623999</v>
      </c>
      <c r="V251" s="3">
        <v>-4.1407015982226998</v>
      </c>
      <c r="W251" s="3">
        <v>-6.3697622367992004</v>
      </c>
      <c r="X251" s="3">
        <v>-10.375703169291301</v>
      </c>
      <c r="Y251" s="3">
        <v>-15.285185778062299</v>
      </c>
      <c r="Z251" s="3">
        <v>-18.219489701899899</v>
      </c>
      <c r="AA251" s="3">
        <v>-22.997646886126599</v>
      </c>
      <c r="AB251" s="3">
        <v>-28.555269237126701</v>
      </c>
      <c r="AC251" s="3">
        <v>-2.5709258726741</v>
      </c>
      <c r="AD251" s="3">
        <v>-7.4289371305124003</v>
      </c>
      <c r="AE251" s="3">
        <v>-3.2321701681900001</v>
      </c>
      <c r="AF251" s="3">
        <v>-1.6848090415515999</v>
      </c>
      <c r="AG251" s="3">
        <v>-4.4240784119488001</v>
      </c>
      <c r="AH251" s="3">
        <v>-8.1148650593171006</v>
      </c>
      <c r="AI251" s="3">
        <v>-14.0237642433675</v>
      </c>
      <c r="AJ251" s="3">
        <v>-17.369738406003201</v>
      </c>
      <c r="AK251" s="3">
        <v>-15.701631678475</v>
      </c>
      <c r="AL251" s="3">
        <v>-14.3168189746272</v>
      </c>
      <c r="AM251" s="3">
        <v>-13.990622960704201</v>
      </c>
      <c r="AN251" s="3">
        <v>-14.682284861826799</v>
      </c>
      <c r="AO251" s="3">
        <v>3.1181121392703002</v>
      </c>
      <c r="AP251" s="3">
        <v>5.4501442478159001</v>
      </c>
      <c r="AQ251" s="3">
        <v>9.1256347847767003</v>
      </c>
      <c r="AR251" s="3">
        <v>11.542719454569401</v>
      </c>
      <c r="AS251" s="3">
        <v>11.914703347857801</v>
      </c>
      <c r="AT251" s="3">
        <v>8.8213806116035993</v>
      </c>
      <c r="AU251" s="3">
        <v>7.0772699725111998</v>
      </c>
      <c r="AV251" s="3">
        <v>10.2093754631818</v>
      </c>
      <c r="AW251" s="3">
        <v>10.83</v>
      </c>
    </row>
    <row r="252" spans="1:49">
      <c r="A252">
        <v>5</v>
      </c>
      <c r="B252" t="s">
        <v>404</v>
      </c>
      <c r="C252">
        <v>404020101</v>
      </c>
      <c r="D252" t="s">
        <v>602</v>
      </c>
      <c r="E252" s="3">
        <v>2.3548129909683002</v>
      </c>
      <c r="F252" s="3">
        <v>11.715011311462</v>
      </c>
      <c r="G252" s="3">
        <v>15.4318868938952</v>
      </c>
      <c r="H252" s="3">
        <v>20.791978248311</v>
      </c>
      <c r="I252" s="3">
        <v>19.2537307252895</v>
      </c>
      <c r="J252" s="3">
        <v>16.159093162243</v>
      </c>
      <c r="K252" s="3">
        <v>21.875214755536501</v>
      </c>
      <c r="L252" s="3">
        <v>31.187101608623301</v>
      </c>
      <c r="M252" s="3">
        <v>33.815890650624603</v>
      </c>
      <c r="N252" s="3">
        <v>38.313008167143501</v>
      </c>
      <c r="O252" s="3">
        <v>51.924386634052503</v>
      </c>
      <c r="P252" s="3">
        <v>53.0455741860833</v>
      </c>
      <c r="Q252" s="3">
        <v>-15.5699739671008</v>
      </c>
      <c r="R252" s="3">
        <v>-14.870330040946101</v>
      </c>
      <c r="S252" s="3">
        <v>-8.9350179188298995</v>
      </c>
      <c r="T252" s="3">
        <v>0.92454975984459997</v>
      </c>
      <c r="U252" s="3">
        <v>-1.1655336188623999</v>
      </c>
      <c r="V252" s="3">
        <v>-4.1407015982226998</v>
      </c>
      <c r="W252" s="3">
        <v>-6.3697622367992004</v>
      </c>
      <c r="X252" s="3">
        <v>-10.375703169291301</v>
      </c>
      <c r="Y252" s="3">
        <v>-15.285185778062299</v>
      </c>
      <c r="Z252" s="3">
        <v>-18.219489701899899</v>
      </c>
      <c r="AA252" s="3">
        <v>-22.997646886126599</v>
      </c>
      <c r="AB252" s="3">
        <v>-28.555269237126701</v>
      </c>
      <c r="AC252" s="3">
        <v>-2.5709258726741</v>
      </c>
      <c r="AD252" s="3">
        <v>-7.4289371305124003</v>
      </c>
      <c r="AE252" s="3">
        <v>-3.2321701681900001</v>
      </c>
      <c r="AF252" s="3">
        <v>-1.6848090415515999</v>
      </c>
      <c r="AG252" s="3">
        <v>-4.4240784119488001</v>
      </c>
      <c r="AH252" s="3">
        <v>-8.1148650593171006</v>
      </c>
      <c r="AI252" s="3">
        <v>-14.0237642433675</v>
      </c>
      <c r="AJ252" s="3">
        <v>-17.369738406003201</v>
      </c>
      <c r="AK252" s="3">
        <v>-15.701631678475</v>
      </c>
      <c r="AL252" s="3">
        <v>-14.3168189746272</v>
      </c>
      <c r="AM252" s="3">
        <v>-13.990622960704201</v>
      </c>
      <c r="AN252" s="3">
        <v>-14.682284861826799</v>
      </c>
      <c r="AO252" s="3">
        <v>3.1181121392703002</v>
      </c>
      <c r="AP252" s="3">
        <v>5.4501442478159001</v>
      </c>
      <c r="AQ252" s="3">
        <v>9.1256347847767003</v>
      </c>
      <c r="AR252" s="3">
        <v>11.542719454569401</v>
      </c>
      <c r="AS252" s="3">
        <v>11.914703347857801</v>
      </c>
      <c r="AT252" s="3">
        <v>8.8213806116035993</v>
      </c>
      <c r="AU252" s="3">
        <v>7.0772699725111998</v>
      </c>
      <c r="AV252" s="3">
        <v>10.2093754631818</v>
      </c>
      <c r="AW252" s="3">
        <v>10.83</v>
      </c>
    </row>
    <row r="253" spans="1:49">
      <c r="A253">
        <v>1</v>
      </c>
      <c r="B253" t="s">
        <v>396</v>
      </c>
      <c r="C253">
        <v>5</v>
      </c>
      <c r="D253" t="s">
        <v>603</v>
      </c>
      <c r="E253" s="3">
        <v>0.1687270906344</v>
      </c>
      <c r="F253" s="3">
        <v>0.45501810679940002</v>
      </c>
      <c r="G253" s="3">
        <v>0.91423874748190004</v>
      </c>
      <c r="H253" s="3">
        <v>1.3936061563519999</v>
      </c>
      <c r="I253" s="3">
        <v>1.3688004593165</v>
      </c>
      <c r="J253" s="3">
        <v>1.8029286721016</v>
      </c>
      <c r="K253" s="3">
        <v>1.9989674415126999</v>
      </c>
      <c r="L253" s="3">
        <v>2.2479913238483999</v>
      </c>
      <c r="M253" s="3">
        <v>2.4381705219504002</v>
      </c>
      <c r="N253" s="3">
        <v>3.5913302788022001</v>
      </c>
      <c r="O253" s="3">
        <v>4.0044091167908</v>
      </c>
      <c r="P253" s="3">
        <v>4.7948750859875</v>
      </c>
      <c r="Q253" s="3">
        <v>0.45040864438040001</v>
      </c>
      <c r="R253" s="3">
        <v>1.1942600575539</v>
      </c>
      <c r="S253" s="3">
        <v>1.5849713169499</v>
      </c>
      <c r="T253" s="3">
        <v>2.3154849701667</v>
      </c>
      <c r="U253" s="3">
        <v>2.9561202018066002</v>
      </c>
      <c r="V253" s="3">
        <v>3.9593557892217999</v>
      </c>
      <c r="W253" s="3">
        <v>5.2088170427404004</v>
      </c>
      <c r="X253" s="3">
        <v>5.3180899968331001</v>
      </c>
      <c r="Y253" s="3">
        <v>5.5545065267215996</v>
      </c>
      <c r="Z253" s="3">
        <v>6.4121648556324002</v>
      </c>
      <c r="AA253" s="3">
        <v>6.3312380760574998</v>
      </c>
      <c r="AB253" s="3">
        <v>5.7283631513454996</v>
      </c>
      <c r="AC253" s="3">
        <v>0.66979867839109997</v>
      </c>
      <c r="AD253" s="3">
        <v>0.71149805590159998</v>
      </c>
      <c r="AE253" s="3">
        <v>0.36016381694439997</v>
      </c>
      <c r="AF253" s="3">
        <v>0.73139490964230003</v>
      </c>
      <c r="AG253" s="3">
        <v>0.92849398421939999</v>
      </c>
      <c r="AH253" s="3">
        <v>0.83561583080589996</v>
      </c>
      <c r="AI253" s="3">
        <v>0.78828440157659996</v>
      </c>
      <c r="AJ253" s="3">
        <v>0.51137717706579999</v>
      </c>
      <c r="AK253" s="3">
        <v>0.39276375692710003</v>
      </c>
      <c r="AL253" s="3">
        <v>0.26237923578319999</v>
      </c>
      <c r="AM253" s="3">
        <v>7.6589213735899997E-2</v>
      </c>
      <c r="AN253" s="3">
        <v>-9.1913311812099996E-2</v>
      </c>
      <c r="AO253" s="3">
        <v>-0.2371911950826</v>
      </c>
      <c r="AP253" s="3">
        <v>-0.58649468687670003</v>
      </c>
      <c r="AQ253" s="3">
        <v>-0.78014837662080005</v>
      </c>
      <c r="AR253" s="3">
        <v>-0.93770450605150002</v>
      </c>
      <c r="AS253" s="3">
        <v>-1.0865174161940001</v>
      </c>
      <c r="AT253" s="3">
        <v>-0.73467539134490001</v>
      </c>
      <c r="AU253" s="3">
        <v>-1.1557679130928</v>
      </c>
      <c r="AV253" s="3">
        <v>-1.6518728280054</v>
      </c>
      <c r="AW253" s="3">
        <v>-1.63</v>
      </c>
    </row>
    <row r="254" spans="1:49">
      <c r="A254">
        <v>2</v>
      </c>
      <c r="B254" t="s">
        <v>398</v>
      </c>
      <c r="C254">
        <v>501</v>
      </c>
      <c r="D254" t="s">
        <v>604</v>
      </c>
      <c r="E254" s="3">
        <v>2.1119241199425001</v>
      </c>
      <c r="F254" s="3">
        <v>3.0859287006788998</v>
      </c>
      <c r="G254" s="3">
        <v>3.0359471551816002</v>
      </c>
      <c r="H254" s="3">
        <v>3.9450979084648998</v>
      </c>
      <c r="I254" s="3">
        <v>4.0878860810028996</v>
      </c>
      <c r="J254" s="3">
        <v>4.7572590350667001</v>
      </c>
      <c r="K254" s="3">
        <v>5.5994614875366002</v>
      </c>
      <c r="L254" s="3">
        <v>6.2959052812795004</v>
      </c>
      <c r="M254" s="3">
        <v>7.6702651618404003</v>
      </c>
      <c r="N254" s="3">
        <v>9.7508414117851991</v>
      </c>
      <c r="O254" s="3">
        <v>10.366537628025901</v>
      </c>
      <c r="P254" s="3">
        <v>11.9657388167224</v>
      </c>
      <c r="Q254" s="3">
        <v>0.89282072382419997</v>
      </c>
      <c r="R254" s="3">
        <v>1.9776195332226001</v>
      </c>
      <c r="S254" s="3">
        <v>2.3313784477502</v>
      </c>
      <c r="T254" s="3">
        <v>3.2466979960840998</v>
      </c>
      <c r="U254" s="3">
        <v>4.0781895505244998</v>
      </c>
      <c r="V254" s="3">
        <v>5.2936493187303002</v>
      </c>
      <c r="W254" s="3">
        <v>5.9236586833268001</v>
      </c>
      <c r="X254" s="3">
        <v>6.8738700342058001</v>
      </c>
      <c r="Y254" s="3">
        <v>7.4276045451073003</v>
      </c>
      <c r="Z254" s="3">
        <v>7.894074711509</v>
      </c>
      <c r="AA254" s="3">
        <v>8.1306356084428995</v>
      </c>
      <c r="AB254" s="3">
        <v>6.7352483399269998</v>
      </c>
      <c r="AC254" s="3">
        <v>0.41821369133289998</v>
      </c>
      <c r="AD254" s="3">
        <v>0.10922226758380001</v>
      </c>
      <c r="AE254" s="3">
        <v>0.39400049305880003</v>
      </c>
      <c r="AF254" s="3">
        <v>-0.43550684996689998</v>
      </c>
      <c r="AG254" s="3">
        <v>6.3076829392599995E-2</v>
      </c>
      <c r="AH254" s="3">
        <v>-0.2986770524938</v>
      </c>
      <c r="AI254" s="3">
        <v>-0.34122722683649997</v>
      </c>
      <c r="AJ254" s="3">
        <v>-0.46437311752679999</v>
      </c>
      <c r="AK254" s="3">
        <v>-0.88062261296989996</v>
      </c>
      <c r="AL254" s="3">
        <v>-0.9215408422643</v>
      </c>
      <c r="AM254" s="3">
        <v>-0.67472345658069999</v>
      </c>
      <c r="AN254" s="3">
        <v>-0.53032781257140005</v>
      </c>
      <c r="AO254" s="3">
        <v>9.5252511921200003E-2</v>
      </c>
      <c r="AP254" s="3">
        <v>-0.812774227076</v>
      </c>
      <c r="AQ254" s="3">
        <v>-1.0851711131545001</v>
      </c>
      <c r="AR254" s="3">
        <v>-1.5370940386187999</v>
      </c>
      <c r="AS254" s="3">
        <v>-1.4860878725001001</v>
      </c>
      <c r="AT254" s="3">
        <v>-1.0945142085668</v>
      </c>
      <c r="AU254" s="3">
        <v>-0.79985804111400005</v>
      </c>
      <c r="AV254" s="3">
        <v>-0.98545623571319996</v>
      </c>
      <c r="AW254" s="3">
        <v>-2.94</v>
      </c>
    </row>
    <row r="255" spans="1:49">
      <c r="A255">
        <v>3</v>
      </c>
      <c r="B255" t="s">
        <v>400</v>
      </c>
      <c r="C255">
        <v>50101</v>
      </c>
      <c r="D255" t="s">
        <v>604</v>
      </c>
      <c r="E255" s="3">
        <v>2.1119241199425001</v>
      </c>
      <c r="F255" s="3">
        <v>3.0859287006788998</v>
      </c>
      <c r="G255" s="3">
        <v>3.0359471551816002</v>
      </c>
      <c r="H255" s="3">
        <v>3.9450979084648998</v>
      </c>
      <c r="I255" s="3">
        <v>4.0878860810028996</v>
      </c>
      <c r="J255" s="3">
        <v>4.7572590350667001</v>
      </c>
      <c r="K255" s="3">
        <v>5.5994614875366002</v>
      </c>
      <c r="L255" s="3">
        <v>6.2959052812795004</v>
      </c>
      <c r="M255" s="3">
        <v>7.6702651618404003</v>
      </c>
      <c r="N255" s="3">
        <v>9.7508414117851991</v>
      </c>
      <c r="O255" s="3">
        <v>10.366537628025901</v>
      </c>
      <c r="P255" s="3">
        <v>11.9657388167224</v>
      </c>
      <c r="Q255" s="3">
        <v>0.89282072382419997</v>
      </c>
      <c r="R255" s="3">
        <v>1.9776195332226001</v>
      </c>
      <c r="S255" s="3">
        <v>2.3313784477502</v>
      </c>
      <c r="T255" s="3">
        <v>3.2466979960840998</v>
      </c>
      <c r="U255" s="3">
        <v>4.0781895505244998</v>
      </c>
      <c r="V255" s="3">
        <v>5.2936493187303002</v>
      </c>
      <c r="W255" s="3">
        <v>5.9236586833268001</v>
      </c>
      <c r="X255" s="3">
        <v>6.8738700342058001</v>
      </c>
      <c r="Y255" s="3">
        <v>7.4276045451073003</v>
      </c>
      <c r="Z255" s="3">
        <v>7.894074711509</v>
      </c>
      <c r="AA255" s="3">
        <v>8.1306356084428995</v>
      </c>
      <c r="AB255" s="3">
        <v>6.7352483399269998</v>
      </c>
      <c r="AC255" s="3">
        <v>0.41821369133289998</v>
      </c>
      <c r="AD255" s="3">
        <v>0.10922226758380001</v>
      </c>
      <c r="AE255" s="3">
        <v>0.39400049305880003</v>
      </c>
      <c r="AF255" s="3">
        <v>-0.43550684996689998</v>
      </c>
      <c r="AG255" s="3">
        <v>6.3076829392599995E-2</v>
      </c>
      <c r="AH255" s="3">
        <v>-0.2986770524938</v>
      </c>
      <c r="AI255" s="3">
        <v>-0.34122722683649997</v>
      </c>
      <c r="AJ255" s="3">
        <v>-0.46437311752679999</v>
      </c>
      <c r="AK255" s="3">
        <v>-0.88062261296989996</v>
      </c>
      <c r="AL255" s="3">
        <v>-0.9215408422643</v>
      </c>
      <c r="AM255" s="3">
        <v>-0.67472345658069999</v>
      </c>
      <c r="AN255" s="3">
        <v>-0.53032781257140005</v>
      </c>
      <c r="AO255" s="3">
        <v>9.5252511921200003E-2</v>
      </c>
      <c r="AP255" s="3">
        <v>-0.812774227076</v>
      </c>
      <c r="AQ255" s="3">
        <v>-1.0851711131545001</v>
      </c>
      <c r="AR255" s="3">
        <v>-1.5370940386187999</v>
      </c>
      <c r="AS255" s="3">
        <v>-1.4860878725001001</v>
      </c>
      <c r="AT255" s="3">
        <v>-1.0945142085668</v>
      </c>
      <c r="AU255" s="3">
        <v>-0.79985804111400005</v>
      </c>
      <c r="AV255" s="3">
        <v>-0.98545623571319996</v>
      </c>
      <c r="AW255" s="3">
        <v>-2.94</v>
      </c>
    </row>
    <row r="256" spans="1:49">
      <c r="A256">
        <v>4</v>
      </c>
      <c r="B256" t="s">
        <v>402</v>
      </c>
      <c r="C256">
        <v>5010101</v>
      </c>
      <c r="D256" t="s">
        <v>604</v>
      </c>
      <c r="E256" s="3">
        <v>2.1119241199425001</v>
      </c>
      <c r="F256" s="3">
        <v>3.0859287006788998</v>
      </c>
      <c r="G256" s="3">
        <v>3.0359471551816002</v>
      </c>
      <c r="H256" s="3">
        <v>3.9450979084648998</v>
      </c>
      <c r="I256" s="3">
        <v>4.0878860810028996</v>
      </c>
      <c r="J256" s="3">
        <v>4.7572590350667001</v>
      </c>
      <c r="K256" s="3">
        <v>5.5994614875366002</v>
      </c>
      <c r="L256" s="3">
        <v>6.2959052812795004</v>
      </c>
      <c r="M256" s="3">
        <v>7.6702651618404003</v>
      </c>
      <c r="N256" s="3">
        <v>9.7508414117851991</v>
      </c>
      <c r="O256" s="3">
        <v>10.366537628025901</v>
      </c>
      <c r="P256" s="3">
        <v>11.9657388167224</v>
      </c>
      <c r="Q256" s="3">
        <v>0.89282072382419997</v>
      </c>
      <c r="R256" s="3">
        <v>1.9776195332226001</v>
      </c>
      <c r="S256" s="3">
        <v>2.3313784477502</v>
      </c>
      <c r="T256" s="3">
        <v>3.2466979960840998</v>
      </c>
      <c r="U256" s="3">
        <v>4.0781895505244998</v>
      </c>
      <c r="V256" s="3">
        <v>5.2936493187303002</v>
      </c>
      <c r="W256" s="3">
        <v>5.9236586833268001</v>
      </c>
      <c r="X256" s="3">
        <v>6.8738700342058001</v>
      </c>
      <c r="Y256" s="3">
        <v>7.4276045451073003</v>
      </c>
      <c r="Z256" s="3">
        <v>7.894074711509</v>
      </c>
      <c r="AA256" s="3">
        <v>8.1306356084428995</v>
      </c>
      <c r="AB256" s="3">
        <v>6.7352483399269998</v>
      </c>
      <c r="AC256" s="3">
        <v>0.41821369133289998</v>
      </c>
      <c r="AD256" s="3">
        <v>0.10922226758380001</v>
      </c>
      <c r="AE256" s="3">
        <v>0.39400049305880003</v>
      </c>
      <c r="AF256" s="3">
        <v>-0.43550684996689998</v>
      </c>
      <c r="AG256" s="3">
        <v>6.3076829392599995E-2</v>
      </c>
      <c r="AH256" s="3">
        <v>-0.2986770524938</v>
      </c>
      <c r="AI256" s="3">
        <v>-0.34122722683649997</v>
      </c>
      <c r="AJ256" s="3">
        <v>-0.46437311752679999</v>
      </c>
      <c r="AK256" s="3">
        <v>-0.88062261296989996</v>
      </c>
      <c r="AL256" s="3">
        <v>-0.9215408422643</v>
      </c>
      <c r="AM256" s="3">
        <v>-0.67472345658069999</v>
      </c>
      <c r="AN256" s="3">
        <v>-0.53032781257140005</v>
      </c>
      <c r="AO256" s="3">
        <v>9.5252511921200003E-2</v>
      </c>
      <c r="AP256" s="3">
        <v>-0.812774227076</v>
      </c>
      <c r="AQ256" s="3">
        <v>-1.0851711131545001</v>
      </c>
      <c r="AR256" s="3">
        <v>-1.5370940386187999</v>
      </c>
      <c r="AS256" s="3">
        <v>-1.4860878725001001</v>
      </c>
      <c r="AT256" s="3">
        <v>-1.0945142085668</v>
      </c>
      <c r="AU256" s="3">
        <v>-0.79985804111400005</v>
      </c>
      <c r="AV256" s="3">
        <v>-0.98545623571319996</v>
      </c>
      <c r="AW256" s="3">
        <v>-2.94</v>
      </c>
    </row>
    <row r="257" spans="1:49">
      <c r="A257">
        <v>5</v>
      </c>
      <c r="B257" t="s">
        <v>404</v>
      </c>
      <c r="C257">
        <v>501010101</v>
      </c>
      <c r="D257" t="s">
        <v>605</v>
      </c>
      <c r="E257" s="3">
        <v>1.6906289000335999</v>
      </c>
      <c r="F257" s="3">
        <v>3.1441203152269002</v>
      </c>
      <c r="G257" s="3">
        <v>2.9831221569269002</v>
      </c>
      <c r="H257" s="3">
        <v>4.0042869625993998</v>
      </c>
      <c r="I257" s="3">
        <v>4.0793097175778001</v>
      </c>
      <c r="J257" s="3">
        <v>3.5219524898800998</v>
      </c>
      <c r="K257" s="3">
        <v>4.8847064558652002</v>
      </c>
      <c r="L257" s="3">
        <v>4.8798465262204003</v>
      </c>
      <c r="M257" s="3">
        <v>5.0046244396797004</v>
      </c>
      <c r="N257" s="3">
        <v>7.3392670648484</v>
      </c>
      <c r="O257" s="3">
        <v>6.6490445987557001</v>
      </c>
      <c r="P257" s="3">
        <v>8.3891720935364003</v>
      </c>
      <c r="Q257" s="3">
        <v>0.94064777338079997</v>
      </c>
      <c r="R257" s="3">
        <v>2.2764252540355998</v>
      </c>
      <c r="S257" s="3">
        <v>1.9627149222432001</v>
      </c>
      <c r="T257" s="3">
        <v>3.6643244653756</v>
      </c>
      <c r="U257" s="3">
        <v>4.0183297230959001</v>
      </c>
      <c r="V257" s="3">
        <v>4.7743670064124002</v>
      </c>
      <c r="W257" s="3">
        <v>5.8330124488052002</v>
      </c>
      <c r="X257" s="3">
        <v>5.5445063237790002</v>
      </c>
      <c r="Y257" s="3">
        <v>4.9346896004409997</v>
      </c>
      <c r="Z257" s="3">
        <v>5.9578877279458</v>
      </c>
      <c r="AA257" s="3">
        <v>6.0108974976519001</v>
      </c>
      <c r="AB257" s="3">
        <v>5.6276975291094997</v>
      </c>
      <c r="AC257" s="3">
        <v>0.18584436120719999</v>
      </c>
      <c r="AD257" s="3">
        <v>-8.4424060342999999E-2</v>
      </c>
      <c r="AE257" s="3">
        <v>7.7180206264900006E-2</v>
      </c>
      <c r="AF257" s="3">
        <v>-0.20807337799889999</v>
      </c>
      <c r="AG257" s="3">
        <v>-0.46616951371030002</v>
      </c>
      <c r="AH257" s="3">
        <v>-0.74650159556579998</v>
      </c>
      <c r="AI257" s="3">
        <v>-0.88683121024919997</v>
      </c>
      <c r="AJ257" s="3">
        <v>-0.89896614860330004</v>
      </c>
      <c r="AK257" s="3">
        <v>-1.3516005871268999</v>
      </c>
      <c r="AL257" s="3">
        <v>-0.60005558167799999</v>
      </c>
      <c r="AM257" s="3">
        <v>-0.21082384901920001</v>
      </c>
      <c r="AN257" s="3">
        <v>-0.61641813556299996</v>
      </c>
      <c r="AO257" s="3">
        <v>0.48087631824959998</v>
      </c>
      <c r="AP257" s="3">
        <v>-0.84266936518879998</v>
      </c>
      <c r="AQ257" s="3">
        <v>6.0274695707600003E-2</v>
      </c>
      <c r="AR257" s="3">
        <v>0.1228473172629</v>
      </c>
      <c r="AS257" s="3">
        <v>-1.3817223029929999</v>
      </c>
      <c r="AT257" s="3">
        <v>0.57943924526979995</v>
      </c>
      <c r="AU257" s="3">
        <v>0.64610905386899997</v>
      </c>
      <c r="AV257" s="3">
        <v>0.1563122588983</v>
      </c>
      <c r="AW257" s="3">
        <v>-1.39</v>
      </c>
    </row>
    <row r="258" spans="1:49">
      <c r="A258">
        <v>5</v>
      </c>
      <c r="B258" t="s">
        <v>404</v>
      </c>
      <c r="C258">
        <v>501010102</v>
      </c>
      <c r="D258" t="s">
        <v>606</v>
      </c>
      <c r="E258" s="3">
        <v>0.70566169563519998</v>
      </c>
      <c r="F258" s="3">
        <v>1.4480534987567999</v>
      </c>
      <c r="G258" s="3">
        <v>1.3991457081023</v>
      </c>
      <c r="H258" s="3">
        <v>2.1234551918934002</v>
      </c>
      <c r="I258" s="3">
        <v>2.4438177378059001</v>
      </c>
      <c r="J258" s="3">
        <v>3.7858850723252999</v>
      </c>
      <c r="K258" s="3">
        <v>4.4242870729985002</v>
      </c>
      <c r="L258" s="3">
        <v>5.1341325372654998</v>
      </c>
      <c r="M258" s="3">
        <v>6.8710375427640002</v>
      </c>
      <c r="N258" s="3">
        <v>7.4696994956651999</v>
      </c>
      <c r="O258" s="3">
        <v>8.6586280971124001</v>
      </c>
      <c r="P258" s="3">
        <v>10.0815103378369</v>
      </c>
      <c r="Q258" s="3">
        <v>-0.1165449528825</v>
      </c>
      <c r="R258" s="3">
        <v>0.93567839566260003</v>
      </c>
      <c r="S258" s="3">
        <v>1.5348810376383999</v>
      </c>
      <c r="T258" s="3">
        <v>0.46130212535170001</v>
      </c>
      <c r="U258" s="3">
        <v>1.1928346263764</v>
      </c>
      <c r="V258" s="3">
        <v>2.6862491454425999</v>
      </c>
      <c r="W258" s="3">
        <v>3.3294017893418002</v>
      </c>
      <c r="X258" s="3">
        <v>5.2473805967693998</v>
      </c>
      <c r="Y258" s="3">
        <v>7.4432926086705997</v>
      </c>
      <c r="Z258" s="3">
        <v>7.8112780482556001</v>
      </c>
      <c r="AA258" s="3">
        <v>7.9882041200996996</v>
      </c>
      <c r="AB258" s="3">
        <v>7.318954209967</v>
      </c>
      <c r="AC258" s="3">
        <v>0.4079006578023</v>
      </c>
      <c r="AD258" s="3">
        <v>0.33508942228249999</v>
      </c>
      <c r="AE258" s="3">
        <v>1.1504908411707</v>
      </c>
      <c r="AF258" s="3">
        <v>-6.4429489848300006E-2</v>
      </c>
      <c r="AG258" s="3">
        <v>0.50485619894290001</v>
      </c>
      <c r="AH258" s="3">
        <v>0.48591811342719998</v>
      </c>
      <c r="AI258" s="3">
        <v>0.38128226343990002</v>
      </c>
      <c r="AJ258" s="3">
        <v>0.99006202926319997</v>
      </c>
      <c r="AK258" s="3">
        <v>0.17930255830069999</v>
      </c>
      <c r="AL258" s="3">
        <v>-0.31940780685879999</v>
      </c>
      <c r="AM258" s="3">
        <v>0.17120024959899999</v>
      </c>
      <c r="AN258" s="3">
        <v>1.0464652267692001</v>
      </c>
      <c r="AO258" s="3">
        <v>0.2051056583592</v>
      </c>
      <c r="AP258" s="3">
        <v>-0.54821771129639996</v>
      </c>
      <c r="AQ258" s="3">
        <v>-1.1073934520004001</v>
      </c>
      <c r="AR258" s="3">
        <v>-2.6170801697988</v>
      </c>
      <c r="AS258" s="3">
        <v>-1.101200261302</v>
      </c>
      <c r="AT258" s="3">
        <v>-1.9511647656786</v>
      </c>
      <c r="AU258" s="3">
        <v>-1.9445137261673</v>
      </c>
      <c r="AV258" s="3">
        <v>-1.3376228332997</v>
      </c>
      <c r="AW258" s="3">
        <v>-3.73</v>
      </c>
    </row>
    <row r="259" spans="1:49">
      <c r="A259">
        <v>5</v>
      </c>
      <c r="B259" t="s">
        <v>404</v>
      </c>
      <c r="C259">
        <v>501010103</v>
      </c>
      <c r="D259" t="s">
        <v>607</v>
      </c>
      <c r="E259" s="3">
        <v>4.8545600165774996</v>
      </c>
      <c r="F259" s="3">
        <v>5.4965483189578999</v>
      </c>
      <c r="G259" s="3">
        <v>5.6034511708013</v>
      </c>
      <c r="H259" s="3">
        <v>6.6340844632972997</v>
      </c>
      <c r="I259" s="3">
        <v>6.6032720819803998</v>
      </c>
      <c r="J259" s="3">
        <v>8.0000816047908998</v>
      </c>
      <c r="K259" s="3">
        <v>8.4092870004241007</v>
      </c>
      <c r="L259" s="3">
        <v>10.086709104573099</v>
      </c>
      <c r="M259" s="3">
        <v>12.6933462238059</v>
      </c>
      <c r="N259" s="3">
        <v>16.667400166782699</v>
      </c>
      <c r="O259" s="3">
        <v>18.275038874050299</v>
      </c>
      <c r="P259" s="3">
        <v>19.941463687855101</v>
      </c>
      <c r="Q259" s="3">
        <v>2.2415603430347</v>
      </c>
      <c r="R259" s="3">
        <v>3.0480264560517001</v>
      </c>
      <c r="S259" s="3">
        <v>3.9200854060271002</v>
      </c>
      <c r="T259" s="3">
        <v>6.6000285679760999</v>
      </c>
      <c r="U259" s="3">
        <v>8.1873282151516005</v>
      </c>
      <c r="V259" s="3">
        <v>9.6072032265636</v>
      </c>
      <c r="W259" s="3">
        <v>9.6657522561697</v>
      </c>
      <c r="X259" s="3">
        <v>10.8620279486807</v>
      </c>
      <c r="Y259" s="3">
        <v>10.6224374437328</v>
      </c>
      <c r="Z259" s="3">
        <v>10.5081480037787</v>
      </c>
      <c r="AA259" s="3">
        <v>11.064887423419499</v>
      </c>
      <c r="AB259" s="3">
        <v>7.3487353681804999</v>
      </c>
      <c r="AC259" s="3">
        <v>0.72765350634299997</v>
      </c>
      <c r="AD259" s="3">
        <v>3.9557888985399997E-2</v>
      </c>
      <c r="AE259" s="3">
        <v>-0.2605427300034</v>
      </c>
      <c r="AF259" s="3">
        <v>-1.2426598373433999</v>
      </c>
      <c r="AG259" s="3">
        <v>0.1178894689137</v>
      </c>
      <c r="AH259" s="3">
        <v>-0.82614973172170003</v>
      </c>
      <c r="AI259" s="3">
        <v>-0.65781976457000002</v>
      </c>
      <c r="AJ259" s="3">
        <v>-1.9443976772558</v>
      </c>
      <c r="AK259" s="3">
        <v>-1.7633282009514999</v>
      </c>
      <c r="AL259" s="3">
        <v>-2.1708885734307</v>
      </c>
      <c r="AM259" s="3">
        <v>-2.4454610135830999</v>
      </c>
      <c r="AN259" s="3">
        <v>-2.6237677177241001</v>
      </c>
      <c r="AO259" s="3">
        <v>-0.56370288285250003</v>
      </c>
      <c r="AP259" s="3">
        <v>-1.1575445162414</v>
      </c>
      <c r="AQ259" s="3">
        <v>-2.5372771367152001</v>
      </c>
      <c r="AR259" s="3">
        <v>-2.1225376586537998</v>
      </c>
      <c r="AS259" s="3">
        <v>-2.1792751125757999</v>
      </c>
      <c r="AT259" s="3">
        <v>-2.0218698693792998</v>
      </c>
      <c r="AU259" s="3">
        <v>-1.0142770852389</v>
      </c>
      <c r="AV259" s="3">
        <v>-1.9544990696497</v>
      </c>
      <c r="AW259" s="3">
        <v>-3.79</v>
      </c>
    </row>
    <row r="260" spans="1:49">
      <c r="A260">
        <v>2</v>
      </c>
      <c r="B260" t="s">
        <v>398</v>
      </c>
      <c r="C260">
        <v>502</v>
      </c>
      <c r="D260" t="s">
        <v>608</v>
      </c>
      <c r="E260" s="3">
        <v>-2.3076016180000001E-4</v>
      </c>
      <c r="F260" s="3">
        <v>0.55815661244670001</v>
      </c>
      <c r="G260" s="3">
        <v>0.32766648923809999</v>
      </c>
      <c r="H260" s="3">
        <v>0.34252086408299998</v>
      </c>
      <c r="I260" s="3">
        <v>0.34153050400700002</v>
      </c>
      <c r="J260" s="3">
        <v>0.34207353491159997</v>
      </c>
      <c r="K260" s="3">
        <v>0.34206999031169999</v>
      </c>
      <c r="L260" s="3">
        <v>1.2204664038424</v>
      </c>
      <c r="M260" s="3">
        <v>2.0793187033587999</v>
      </c>
      <c r="N260" s="3">
        <v>3.4383462078624998</v>
      </c>
      <c r="O260" s="3">
        <v>3.8457158510918998</v>
      </c>
      <c r="P260" s="3">
        <v>3.8832970472839001</v>
      </c>
      <c r="Q260" s="3">
        <v>0.1379020493917</v>
      </c>
      <c r="R260" s="3">
        <v>0.82092605447419997</v>
      </c>
      <c r="S260" s="3">
        <v>1.0600979111219</v>
      </c>
      <c r="T260" s="3">
        <v>-0.8026045590534</v>
      </c>
      <c r="U260" s="3">
        <v>1.1148542243880999</v>
      </c>
      <c r="V260" s="3">
        <v>0.38275934009770002</v>
      </c>
      <c r="W260" s="3">
        <v>1.0663613416646001</v>
      </c>
      <c r="X260" s="3">
        <v>-1.4063019323045001</v>
      </c>
      <c r="Y260" s="3">
        <v>-1.3123277226412</v>
      </c>
      <c r="Z260" s="3">
        <v>-2.1724286746700998</v>
      </c>
      <c r="AA260" s="3">
        <v>-4.3513864477644004</v>
      </c>
      <c r="AB260" s="3">
        <v>-3.5576149365241001</v>
      </c>
      <c r="AC260" s="3">
        <v>1.1499449363008001</v>
      </c>
      <c r="AD260" s="3">
        <v>1.1151270357987999</v>
      </c>
      <c r="AE260" s="3">
        <v>0.63767180905520005</v>
      </c>
      <c r="AF260" s="3">
        <v>0.19740212141810001</v>
      </c>
      <c r="AG260" s="3">
        <v>1.1783490353335</v>
      </c>
      <c r="AH260" s="3">
        <v>1.1454965992055</v>
      </c>
      <c r="AI260" s="3">
        <v>1.1137493840177</v>
      </c>
      <c r="AJ260" s="3">
        <v>0.94088859885599996</v>
      </c>
      <c r="AK260" s="3">
        <v>0.94088859885599996</v>
      </c>
      <c r="AL260" s="3">
        <v>-1.0252859315739</v>
      </c>
      <c r="AM260" s="3">
        <v>1.0998597227474001</v>
      </c>
      <c r="AN260" s="3">
        <v>-0.87844593528579995</v>
      </c>
      <c r="AO260" s="3">
        <v>-0.92306738561229995</v>
      </c>
      <c r="AP260" s="3">
        <v>0.27995780144970001</v>
      </c>
      <c r="AQ260" s="3">
        <v>0.18792162065590001</v>
      </c>
      <c r="AR260" s="3">
        <v>-1.7708247458904001</v>
      </c>
      <c r="AS260" s="3">
        <v>-3.5412865508002001</v>
      </c>
      <c r="AT260" s="3">
        <v>-1.5682748752825</v>
      </c>
      <c r="AU260" s="3">
        <v>-2.6775454096644999</v>
      </c>
      <c r="AV260" s="3">
        <v>-3.1633685035897998</v>
      </c>
      <c r="AW260" s="3">
        <v>-3.93</v>
      </c>
    </row>
    <row r="261" spans="1:49">
      <c r="A261">
        <v>3</v>
      </c>
      <c r="B261" t="s">
        <v>400</v>
      </c>
      <c r="C261">
        <v>50201</v>
      </c>
      <c r="D261" t="s">
        <v>608</v>
      </c>
      <c r="E261" s="3">
        <v>-2.3076016180000001E-4</v>
      </c>
      <c r="F261" s="3">
        <v>0.55815661244670001</v>
      </c>
      <c r="G261" s="3">
        <v>0.32766648923809999</v>
      </c>
      <c r="H261" s="3">
        <v>0.34252086408299998</v>
      </c>
      <c r="I261" s="3">
        <v>0.34153050400700002</v>
      </c>
      <c r="J261" s="3">
        <v>0.34207353491159997</v>
      </c>
      <c r="K261" s="3">
        <v>0.34206999031169999</v>
      </c>
      <c r="L261" s="3">
        <v>1.2204664038424</v>
      </c>
      <c r="M261" s="3">
        <v>2.0793187033587999</v>
      </c>
      <c r="N261" s="3">
        <v>3.4383462078624998</v>
      </c>
      <c r="O261" s="3">
        <v>3.8457158510918998</v>
      </c>
      <c r="P261" s="3">
        <v>3.8832970472839001</v>
      </c>
      <c r="Q261" s="3">
        <v>0.1379020493917</v>
      </c>
      <c r="R261" s="3">
        <v>0.82092605447419997</v>
      </c>
      <c r="S261" s="3">
        <v>1.0600979111219</v>
      </c>
      <c r="T261" s="3">
        <v>-0.8026045590534</v>
      </c>
      <c r="U261" s="3">
        <v>1.1148542243880999</v>
      </c>
      <c r="V261" s="3">
        <v>0.38275934009770002</v>
      </c>
      <c r="W261" s="3">
        <v>1.0663613416646001</v>
      </c>
      <c r="X261" s="3">
        <v>-1.4063019323045001</v>
      </c>
      <c r="Y261" s="3">
        <v>-1.3123277226412</v>
      </c>
      <c r="Z261" s="3">
        <v>-2.1724286746700998</v>
      </c>
      <c r="AA261" s="3">
        <v>-4.3513864477644004</v>
      </c>
      <c r="AB261" s="3">
        <v>-3.5576149365241001</v>
      </c>
      <c r="AC261" s="3">
        <v>1.1499449363008001</v>
      </c>
      <c r="AD261" s="3">
        <v>1.1151270357987999</v>
      </c>
      <c r="AE261" s="3">
        <v>0.63767180905520005</v>
      </c>
      <c r="AF261" s="3">
        <v>0.19740212141810001</v>
      </c>
      <c r="AG261" s="3">
        <v>1.1783490353335</v>
      </c>
      <c r="AH261" s="3">
        <v>1.1454965992055</v>
      </c>
      <c r="AI261" s="3">
        <v>1.1137493840177</v>
      </c>
      <c r="AJ261" s="3">
        <v>0.94088859885599996</v>
      </c>
      <c r="AK261" s="3">
        <v>0.94088859885599996</v>
      </c>
      <c r="AL261" s="3">
        <v>-1.0252859315739</v>
      </c>
      <c r="AM261" s="3">
        <v>1.0998597227474001</v>
      </c>
      <c r="AN261" s="3">
        <v>-0.87844593528579995</v>
      </c>
      <c r="AO261" s="3">
        <v>-0.92306738561229995</v>
      </c>
      <c r="AP261" s="3">
        <v>0.27995780144970001</v>
      </c>
      <c r="AQ261" s="3">
        <v>0.18792162065590001</v>
      </c>
      <c r="AR261" s="3">
        <v>-1.7708247458904001</v>
      </c>
      <c r="AS261" s="3">
        <v>-3.5412865508002001</v>
      </c>
      <c r="AT261" s="3">
        <v>-1.5682748752825</v>
      </c>
      <c r="AU261" s="3">
        <v>-2.6775454096644999</v>
      </c>
      <c r="AV261" s="3">
        <v>-3.1633685035897998</v>
      </c>
      <c r="AW261" s="3">
        <v>-3.93</v>
      </c>
    </row>
    <row r="262" spans="1:49">
      <c r="A262">
        <v>4</v>
      </c>
      <c r="B262" t="s">
        <v>402</v>
      </c>
      <c r="C262">
        <v>5020101</v>
      </c>
      <c r="D262" t="s">
        <v>609</v>
      </c>
      <c r="E262" s="3">
        <v>-2.3076016180000001E-4</v>
      </c>
      <c r="F262" s="3">
        <v>0.55815661244670001</v>
      </c>
      <c r="G262" s="3">
        <v>0.32766648923809999</v>
      </c>
      <c r="H262" s="3">
        <v>0.34252086408299998</v>
      </c>
      <c r="I262" s="3">
        <v>0.34153050400700002</v>
      </c>
      <c r="J262" s="3">
        <v>0.34207353491159997</v>
      </c>
      <c r="K262" s="3">
        <v>0.34206999031169999</v>
      </c>
      <c r="L262" s="3">
        <v>1.2204664038424</v>
      </c>
      <c r="M262" s="3">
        <v>2.0793187033587999</v>
      </c>
      <c r="N262" s="3">
        <v>3.4383462078624998</v>
      </c>
      <c r="O262" s="3">
        <v>3.8457158510918998</v>
      </c>
      <c r="P262" s="3">
        <v>3.8832970472839001</v>
      </c>
      <c r="Q262" s="3">
        <v>0.1379020493917</v>
      </c>
      <c r="R262" s="3">
        <v>0.82092605447419997</v>
      </c>
      <c r="S262" s="3">
        <v>1.0600979111219</v>
      </c>
      <c r="T262" s="3">
        <v>-0.8026045590534</v>
      </c>
      <c r="U262" s="3">
        <v>1.1148542243880999</v>
      </c>
      <c r="V262" s="3">
        <v>0.38275934009770002</v>
      </c>
      <c r="W262" s="3">
        <v>1.0663613416646001</v>
      </c>
      <c r="X262" s="3">
        <v>-1.4063019323045001</v>
      </c>
      <c r="Y262" s="3">
        <v>-1.3123277226412</v>
      </c>
      <c r="Z262" s="3">
        <v>-2.1724286746700998</v>
      </c>
      <c r="AA262" s="3">
        <v>-4.3513864477644004</v>
      </c>
      <c r="AB262" s="3">
        <v>-3.5576149365241001</v>
      </c>
      <c r="AC262" s="3">
        <v>1.1499449363008001</v>
      </c>
      <c r="AD262" s="3">
        <v>1.1151270357987999</v>
      </c>
      <c r="AE262" s="3">
        <v>0.63767180905520005</v>
      </c>
      <c r="AF262" s="3">
        <v>0.19740212141810001</v>
      </c>
      <c r="AG262" s="3">
        <v>1.1783490353335</v>
      </c>
      <c r="AH262" s="3">
        <v>1.1454965992055</v>
      </c>
      <c r="AI262" s="3">
        <v>1.1137493840177</v>
      </c>
      <c r="AJ262" s="3">
        <v>0.94088859885599996</v>
      </c>
      <c r="AK262" s="3">
        <v>0.94088859885599996</v>
      </c>
      <c r="AL262" s="3">
        <v>-1.0252859315739</v>
      </c>
      <c r="AM262" s="3">
        <v>1.0998597227474001</v>
      </c>
      <c r="AN262" s="3">
        <v>-0.87844593528579995</v>
      </c>
      <c r="AO262" s="3">
        <v>-0.92306738561229995</v>
      </c>
      <c r="AP262" s="3">
        <v>0.27995780144970001</v>
      </c>
      <c r="AQ262" s="3">
        <v>0.18792162065590001</v>
      </c>
      <c r="AR262" s="3">
        <v>-1.7708247458904001</v>
      </c>
      <c r="AS262" s="3">
        <v>-3.5412865508002001</v>
      </c>
      <c r="AT262" s="3">
        <v>-1.5682748752825</v>
      </c>
      <c r="AU262" s="3">
        <v>-2.6775454096644999</v>
      </c>
      <c r="AV262" s="3">
        <v>-3.1633685035897998</v>
      </c>
      <c r="AW262" s="3">
        <v>-3.93</v>
      </c>
    </row>
    <row r="263" spans="1:49">
      <c r="A263">
        <v>5</v>
      </c>
      <c r="B263" t="s">
        <v>404</v>
      </c>
      <c r="C263">
        <v>502010101</v>
      </c>
      <c r="D263" t="s">
        <v>610</v>
      </c>
      <c r="E263" s="3">
        <v>-2.3076016180000001E-4</v>
      </c>
      <c r="F263" s="3">
        <v>0.55815661244670001</v>
      </c>
      <c r="G263" s="3">
        <v>0.32766648923809999</v>
      </c>
      <c r="H263" s="3">
        <v>0.34252086408299998</v>
      </c>
      <c r="I263" s="3">
        <v>0.34153050400700002</v>
      </c>
      <c r="J263" s="3">
        <v>0.34207353491159997</v>
      </c>
      <c r="K263" s="3">
        <v>0.34206999031169999</v>
      </c>
      <c r="L263" s="3">
        <v>1.2204664038424</v>
      </c>
      <c r="M263" s="3">
        <v>2.0793187033587999</v>
      </c>
      <c r="N263" s="3">
        <v>3.4383462078624998</v>
      </c>
      <c r="O263" s="3">
        <v>3.8457158510918998</v>
      </c>
      <c r="P263" s="3">
        <v>3.8832970472839001</v>
      </c>
      <c r="Q263" s="3">
        <v>0.1379020493917</v>
      </c>
      <c r="R263" s="3">
        <v>0.82092605447419997</v>
      </c>
      <c r="S263" s="3">
        <v>1.0600979111219</v>
      </c>
      <c r="T263" s="3">
        <v>-0.8026045590534</v>
      </c>
      <c r="U263" s="3">
        <v>1.1148542243880999</v>
      </c>
      <c r="V263" s="3">
        <v>0.38275934009770002</v>
      </c>
      <c r="W263" s="3">
        <v>1.0663613416646001</v>
      </c>
      <c r="X263" s="3">
        <v>-1.4063019323045001</v>
      </c>
      <c r="Y263" s="3">
        <v>-1.3123277226412</v>
      </c>
      <c r="Z263" s="3">
        <v>-2.1724286746700998</v>
      </c>
      <c r="AA263" s="3">
        <v>-4.3513864477644004</v>
      </c>
      <c r="AB263" s="3">
        <v>-3.5576149365241001</v>
      </c>
      <c r="AC263" s="3">
        <v>1.1499449363008001</v>
      </c>
      <c r="AD263" s="3">
        <v>1.1151270357987999</v>
      </c>
      <c r="AE263" s="3">
        <v>0.63767180905520005</v>
      </c>
      <c r="AF263" s="3">
        <v>0.19740212141810001</v>
      </c>
      <c r="AG263" s="3">
        <v>1.1783490353335</v>
      </c>
      <c r="AH263" s="3">
        <v>1.1454965992055</v>
      </c>
      <c r="AI263" s="3">
        <v>1.1137493840177</v>
      </c>
      <c r="AJ263" s="3">
        <v>0.94088859885599996</v>
      </c>
      <c r="AK263" s="3">
        <v>0.94088859885599996</v>
      </c>
      <c r="AL263" s="3">
        <v>-1.0252859315739</v>
      </c>
      <c r="AM263" s="3">
        <v>1.0998597227474001</v>
      </c>
      <c r="AN263" s="3">
        <v>-0.87844593528579995</v>
      </c>
      <c r="AO263" s="3">
        <v>-0.92306738561229995</v>
      </c>
      <c r="AP263" s="3">
        <v>0.27995780144970001</v>
      </c>
      <c r="AQ263" s="3">
        <v>0.18792162065590001</v>
      </c>
      <c r="AR263" s="3">
        <v>-1.7708247458904001</v>
      </c>
      <c r="AS263" s="3">
        <v>-3.5412865508002001</v>
      </c>
      <c r="AT263" s="3">
        <v>-1.5682748752825</v>
      </c>
      <c r="AU263" s="3">
        <v>-2.6775454096644999</v>
      </c>
      <c r="AV263" s="3">
        <v>-3.1633685035897998</v>
      </c>
      <c r="AW263" s="3">
        <v>-3.93</v>
      </c>
    </row>
    <row r="264" spans="1:49">
      <c r="A264">
        <v>2</v>
      </c>
      <c r="B264" t="s">
        <v>398</v>
      </c>
      <c r="C264">
        <v>503</v>
      </c>
      <c r="D264" t="s">
        <v>611</v>
      </c>
      <c r="E264" s="3">
        <v>0.61712017466019997</v>
      </c>
      <c r="F264" s="3">
        <v>1.4706309898907</v>
      </c>
      <c r="G264" s="3">
        <v>4.0198078750619004</v>
      </c>
      <c r="H264" s="3">
        <v>4.2817725546460998</v>
      </c>
      <c r="I264" s="3">
        <v>5.5654849237763004</v>
      </c>
      <c r="J264" s="3">
        <v>5.8403260277994002</v>
      </c>
      <c r="K264" s="3">
        <v>5.2736003703702998</v>
      </c>
      <c r="L264" s="3">
        <v>6.9310808217810003</v>
      </c>
      <c r="M264" s="3">
        <v>7.7367142400455</v>
      </c>
      <c r="N264" s="3">
        <v>13.364072124151701</v>
      </c>
      <c r="O264" s="3">
        <v>16.147247597276301</v>
      </c>
      <c r="P264" s="3">
        <v>16.515406263622801</v>
      </c>
      <c r="Q264" s="3">
        <v>1.5305154434934001</v>
      </c>
      <c r="R264" s="3">
        <v>1.6323206624479001</v>
      </c>
      <c r="S264" s="3">
        <v>2.3582235061021</v>
      </c>
      <c r="T264" s="3">
        <v>3.5890156092902998</v>
      </c>
      <c r="U264" s="3">
        <v>5.5376005146205003</v>
      </c>
      <c r="V264" s="3">
        <v>8.3111139064460993</v>
      </c>
      <c r="W264" s="3">
        <v>8.5977864920452003</v>
      </c>
      <c r="X264" s="3">
        <v>9.5104376461331999</v>
      </c>
      <c r="Y264" s="3">
        <v>10.3772750134781</v>
      </c>
      <c r="Z264" s="3">
        <v>10.479794408557799</v>
      </c>
      <c r="AA264" s="3">
        <v>8.6192891482549001</v>
      </c>
      <c r="AB264" s="3">
        <v>7.4180932479025996</v>
      </c>
      <c r="AC264" s="3">
        <v>1.2029004310982001</v>
      </c>
      <c r="AD264" s="3">
        <v>0.30084199479009999</v>
      </c>
      <c r="AE264" s="3">
        <v>-1.2880880234308001</v>
      </c>
      <c r="AF264" s="3">
        <v>-0.60930167904220001</v>
      </c>
      <c r="AG264" s="3">
        <v>-0.61905454003089999</v>
      </c>
      <c r="AH264" s="3">
        <v>-1.5848908269713</v>
      </c>
      <c r="AI264" s="3">
        <v>-1.6082178988914</v>
      </c>
      <c r="AJ264" s="3">
        <v>-2.5843349650116001</v>
      </c>
      <c r="AK264" s="3">
        <v>-1.7917347678214</v>
      </c>
      <c r="AL264" s="3">
        <v>-3.1940620466887002</v>
      </c>
      <c r="AM264" s="3">
        <v>-4.9056474527610003</v>
      </c>
      <c r="AN264" s="3">
        <v>-4.9645127443682</v>
      </c>
      <c r="AO264" s="3">
        <v>-0.7288091552889</v>
      </c>
      <c r="AP264" s="3">
        <v>-2.6542090648110999</v>
      </c>
      <c r="AQ264" s="3">
        <v>-3.3638031937516</v>
      </c>
      <c r="AR264" s="3">
        <v>-4.5184451623138999</v>
      </c>
      <c r="AS264" s="3">
        <v>-5.1479279334383996</v>
      </c>
      <c r="AT264" s="3">
        <v>-4.1636018336755001</v>
      </c>
      <c r="AU264" s="3">
        <v>-6.3519651948006999</v>
      </c>
      <c r="AV264" s="3">
        <v>-12.6846893745968</v>
      </c>
      <c r="AW264" s="3">
        <v>-11.77</v>
      </c>
    </row>
    <row r="265" spans="1:49">
      <c r="A265">
        <v>3</v>
      </c>
      <c r="B265" t="s">
        <v>400</v>
      </c>
      <c r="C265">
        <v>50301</v>
      </c>
      <c r="D265" t="s">
        <v>612</v>
      </c>
      <c r="E265" s="3">
        <v>0.61712017466019997</v>
      </c>
      <c r="F265" s="3">
        <v>1.4706309898907</v>
      </c>
      <c r="G265" s="3">
        <v>4.0198078750619004</v>
      </c>
      <c r="H265" s="3">
        <v>4.2817725546460998</v>
      </c>
      <c r="I265" s="3">
        <v>5.5654849237763004</v>
      </c>
      <c r="J265" s="3">
        <v>5.8403260277994002</v>
      </c>
      <c r="K265" s="3">
        <v>5.2736003703702998</v>
      </c>
      <c r="L265" s="3">
        <v>6.9310808217810003</v>
      </c>
      <c r="M265" s="3">
        <v>7.7367142400455</v>
      </c>
      <c r="N265" s="3">
        <v>13.364072124151701</v>
      </c>
      <c r="O265" s="3">
        <v>16.147247597276301</v>
      </c>
      <c r="P265" s="3">
        <v>16.515406263622801</v>
      </c>
      <c r="Q265" s="3">
        <v>1.5305154434934001</v>
      </c>
      <c r="R265" s="3">
        <v>1.6323206624479001</v>
      </c>
      <c r="S265" s="3">
        <v>2.3582235061021</v>
      </c>
      <c r="T265" s="3">
        <v>3.5890156092902998</v>
      </c>
      <c r="U265" s="3">
        <v>5.5376005146205003</v>
      </c>
      <c r="V265" s="3">
        <v>8.3111139064460993</v>
      </c>
      <c r="W265" s="3">
        <v>8.5977864920452003</v>
      </c>
      <c r="X265" s="3">
        <v>9.5104376461331999</v>
      </c>
      <c r="Y265" s="3">
        <v>10.3772750134781</v>
      </c>
      <c r="Z265" s="3">
        <v>10.479794408557799</v>
      </c>
      <c r="AA265" s="3">
        <v>8.6192891482549001</v>
      </c>
      <c r="AB265" s="3">
        <v>7.4180932479025996</v>
      </c>
      <c r="AC265" s="3">
        <v>1.2029004310982001</v>
      </c>
      <c r="AD265" s="3">
        <v>0.30084199479009999</v>
      </c>
      <c r="AE265" s="3">
        <v>-1.2880880234308001</v>
      </c>
      <c r="AF265" s="3">
        <v>-0.60930167904220001</v>
      </c>
      <c r="AG265" s="3">
        <v>-0.61905454003089999</v>
      </c>
      <c r="AH265" s="3">
        <v>-1.5848908269713</v>
      </c>
      <c r="AI265" s="3">
        <v>-1.6082178988914</v>
      </c>
      <c r="AJ265" s="3">
        <v>-2.5843349650116001</v>
      </c>
      <c r="AK265" s="3">
        <v>-1.7917347678214</v>
      </c>
      <c r="AL265" s="3">
        <v>-3.1940620466887002</v>
      </c>
      <c r="AM265" s="3">
        <v>-4.9056474527610003</v>
      </c>
      <c r="AN265" s="3">
        <v>-4.9645127443682</v>
      </c>
      <c r="AO265" s="3">
        <v>-0.7288091552889</v>
      </c>
      <c r="AP265" s="3">
        <v>-2.6542090648110999</v>
      </c>
      <c r="AQ265" s="3">
        <v>-3.3638031937516</v>
      </c>
      <c r="AR265" s="3">
        <v>-4.5184451623138999</v>
      </c>
      <c r="AS265" s="3">
        <v>-5.1479279334383996</v>
      </c>
      <c r="AT265" s="3">
        <v>-4.1636018336755001</v>
      </c>
      <c r="AU265" s="3">
        <v>-6.3519651948006999</v>
      </c>
      <c r="AV265" s="3">
        <v>-12.6846893745968</v>
      </c>
      <c r="AW265" s="3">
        <v>-11.77</v>
      </c>
    </row>
    <row r="266" spans="1:49">
      <c r="A266">
        <v>4</v>
      </c>
      <c r="B266" t="s">
        <v>402</v>
      </c>
      <c r="C266">
        <v>5030101</v>
      </c>
      <c r="D266" t="s">
        <v>613</v>
      </c>
      <c r="E266" s="3">
        <v>0.4633657262691</v>
      </c>
      <c r="F266" s="3">
        <v>1.995068897768</v>
      </c>
      <c r="G266" s="3">
        <v>4.2270926262619</v>
      </c>
      <c r="H266" s="3">
        <v>4.2773390219595004</v>
      </c>
      <c r="I266" s="3">
        <v>5.8795552414258001</v>
      </c>
      <c r="J266" s="3">
        <v>6.2438487935414004</v>
      </c>
      <c r="K266" s="3">
        <v>5.8339645256460999</v>
      </c>
      <c r="L266" s="3">
        <v>7.0089579327143001</v>
      </c>
      <c r="M266" s="3">
        <v>8.1919356671296004</v>
      </c>
      <c r="N266" s="3">
        <v>13.500639963671601</v>
      </c>
      <c r="O266" s="3">
        <v>17.186663030248699</v>
      </c>
      <c r="P266" s="3">
        <v>17.616768880461201</v>
      </c>
      <c r="Q266" s="3">
        <v>1.8698731427393001</v>
      </c>
      <c r="R266" s="3">
        <v>1.5643780863642001</v>
      </c>
      <c r="S266" s="3">
        <v>2.7508824414951998</v>
      </c>
      <c r="T266" s="3">
        <v>3.2333789321808002</v>
      </c>
      <c r="U266" s="3">
        <v>4.7384069385004999</v>
      </c>
      <c r="V266" s="3">
        <v>7.3595553374587999</v>
      </c>
      <c r="W266" s="3">
        <v>7.1485425115253003</v>
      </c>
      <c r="X266" s="3">
        <v>7.9804854264134004</v>
      </c>
      <c r="Y266" s="3">
        <v>9.0779202508420003</v>
      </c>
      <c r="Z266" s="3">
        <v>9.3646044364207004</v>
      </c>
      <c r="AA266" s="3">
        <v>7.9665861846287003</v>
      </c>
      <c r="AB266" s="3">
        <v>6.4189253098804002</v>
      </c>
      <c r="AC266" s="3">
        <v>2.0063214390109998</v>
      </c>
      <c r="AD266" s="3">
        <v>0.45598978759339998</v>
      </c>
      <c r="AE266" s="3">
        <v>-1.6398038113741</v>
      </c>
      <c r="AF266" s="3">
        <v>-1.1302879752018999</v>
      </c>
      <c r="AG266" s="3">
        <v>-0.77708671299880006</v>
      </c>
      <c r="AH266" s="3">
        <v>-1.3431516199786</v>
      </c>
      <c r="AI266" s="3">
        <v>-1.4995884623846001</v>
      </c>
      <c r="AJ266" s="3">
        <v>-2.5175120672585001</v>
      </c>
      <c r="AK266" s="3">
        <v>-1.4064110197249</v>
      </c>
      <c r="AL266" s="3">
        <v>-2.4493272078730999</v>
      </c>
      <c r="AM266" s="3">
        <v>-3.9963277873542</v>
      </c>
      <c r="AN266" s="3">
        <v>-5.0604520081527999</v>
      </c>
      <c r="AO266" s="3">
        <v>-0.10438723716419999</v>
      </c>
      <c r="AP266" s="3">
        <v>-0.78853158887179997</v>
      </c>
      <c r="AQ266" s="3">
        <v>-2.5346145539694001</v>
      </c>
      <c r="AR266" s="3">
        <v>-3.0664976415265</v>
      </c>
      <c r="AS266" s="3">
        <v>-4.0368850914471004</v>
      </c>
      <c r="AT266" s="3">
        <v>-2.8830555366357</v>
      </c>
      <c r="AU266" s="3">
        <v>-4.6475137119544998</v>
      </c>
      <c r="AV266" s="3">
        <v>-11.9339921670803</v>
      </c>
      <c r="AW266" s="3">
        <v>-11.07</v>
      </c>
    </row>
    <row r="267" spans="1:49">
      <c r="A267">
        <v>5</v>
      </c>
      <c r="B267" t="s">
        <v>404</v>
      </c>
      <c r="C267">
        <v>503010101</v>
      </c>
      <c r="D267" t="s">
        <v>614</v>
      </c>
      <c r="E267" s="3">
        <v>0.24464266240669999</v>
      </c>
      <c r="F267" s="3">
        <v>2.3388247003928</v>
      </c>
      <c r="G267" s="3">
        <v>5.1304936252886</v>
      </c>
      <c r="H267" s="3">
        <v>4.4542945180664004</v>
      </c>
      <c r="I267" s="3">
        <v>7.4351524348789999</v>
      </c>
      <c r="J267" s="3">
        <v>7.7020878005256996</v>
      </c>
      <c r="K267" s="3">
        <v>7.8606060921446996</v>
      </c>
      <c r="L267" s="3">
        <v>9.4641944689337993</v>
      </c>
      <c r="M267" s="3">
        <v>10.548648229765799</v>
      </c>
      <c r="N267" s="3">
        <v>16.138732006076101</v>
      </c>
      <c r="O267" s="3">
        <v>21.326781582939901</v>
      </c>
      <c r="P267" s="3">
        <v>23.754971740665098</v>
      </c>
      <c r="Q267" s="3">
        <v>1.2538281414656001</v>
      </c>
      <c r="R267" s="3">
        <v>0.90299723137090004</v>
      </c>
      <c r="S267" s="3">
        <v>2.1970505622109</v>
      </c>
      <c r="T267" s="3">
        <v>2.4675008626980999</v>
      </c>
      <c r="U267" s="3">
        <v>3.2573167081908001</v>
      </c>
      <c r="V267" s="3">
        <v>5.5935735557767003</v>
      </c>
      <c r="W267" s="3">
        <v>7.9509152015801003</v>
      </c>
      <c r="X267" s="3">
        <v>8.6150482243692998</v>
      </c>
      <c r="Y267" s="3">
        <v>8.2293346761586008</v>
      </c>
      <c r="Z267" s="3">
        <v>9.7197981412851</v>
      </c>
      <c r="AA267" s="3">
        <v>9.1918955803713995</v>
      </c>
      <c r="AB267" s="3">
        <v>4.8280292190349998</v>
      </c>
      <c r="AC267" s="3">
        <v>3.3271147986053</v>
      </c>
      <c r="AD267" s="3">
        <v>-0.44520647258590001</v>
      </c>
      <c r="AE267" s="3">
        <v>-3.4346870394109001</v>
      </c>
      <c r="AF267" s="3">
        <v>-3.8395621469390999</v>
      </c>
      <c r="AG267" s="3">
        <v>-3.9477842310157998</v>
      </c>
      <c r="AH267" s="3">
        <v>-3.6730477737743001</v>
      </c>
      <c r="AI267" s="3">
        <v>-3.8471782926757001</v>
      </c>
      <c r="AJ267" s="3">
        <v>-4.2216831473173002</v>
      </c>
      <c r="AK267" s="3">
        <v>-3.9778492042433999</v>
      </c>
      <c r="AL267" s="3">
        <v>-5.0569754853458999</v>
      </c>
      <c r="AM267" s="3">
        <v>-5.7056213698754004</v>
      </c>
      <c r="AN267" s="3">
        <v>-7.6285956863577997</v>
      </c>
      <c r="AO267" s="3">
        <v>1.2910129504195</v>
      </c>
      <c r="AP267" s="3">
        <v>-0.45474320185959999</v>
      </c>
      <c r="AQ267" s="3">
        <v>-3.3545709005347999</v>
      </c>
      <c r="AR267" s="3">
        <v>-3.4346996972378001</v>
      </c>
      <c r="AS267" s="3">
        <v>-5.4605305917078004</v>
      </c>
      <c r="AT267" s="3">
        <v>-4.3459376614379996</v>
      </c>
      <c r="AU267" s="3">
        <v>-5.9914173923103</v>
      </c>
      <c r="AV267" s="3">
        <v>-11.3176290083357</v>
      </c>
      <c r="AW267" s="3">
        <v>-10.73</v>
      </c>
    </row>
    <row r="268" spans="1:49">
      <c r="A268">
        <v>5</v>
      </c>
      <c r="B268" t="s">
        <v>404</v>
      </c>
      <c r="C268">
        <v>503010102</v>
      </c>
      <c r="D268" t="s">
        <v>615</v>
      </c>
      <c r="E268" s="3">
        <v>0.56893664758119999</v>
      </c>
      <c r="F268" s="3">
        <v>1.8291485044239</v>
      </c>
      <c r="G268" s="3">
        <v>3.7910486439888</v>
      </c>
      <c r="H268" s="3">
        <v>4.1919280258561997</v>
      </c>
      <c r="I268" s="3">
        <v>5.1287161392143998</v>
      </c>
      <c r="J268" s="3">
        <v>5.5400015049105997</v>
      </c>
      <c r="K268" s="3">
        <v>4.8557667372352</v>
      </c>
      <c r="L268" s="3">
        <v>5.8238904844506996</v>
      </c>
      <c r="M268" s="3">
        <v>7.0544227221671996</v>
      </c>
      <c r="N268" s="3">
        <v>12.2273137652146</v>
      </c>
      <c r="O268" s="3">
        <v>15.1883546569538</v>
      </c>
      <c r="P268" s="3">
        <v>14.6540464326813</v>
      </c>
      <c r="Q268" s="3">
        <v>2.1908217071144001</v>
      </c>
      <c r="R268" s="3">
        <v>1.9089458297538</v>
      </c>
      <c r="S268" s="3">
        <v>3.0394190681927999</v>
      </c>
      <c r="T268" s="3">
        <v>3.6323878785704999</v>
      </c>
      <c r="U268" s="3">
        <v>5.5100287877890999</v>
      </c>
      <c r="V268" s="3">
        <v>8.2796006529334001</v>
      </c>
      <c r="W268" s="3">
        <v>6.7305205124271001</v>
      </c>
      <c r="X268" s="3">
        <v>7.6498894170492999</v>
      </c>
      <c r="Y268" s="3">
        <v>9.5200183465668999</v>
      </c>
      <c r="Z268" s="3">
        <v>9.1795547900222001</v>
      </c>
      <c r="AA268" s="3">
        <v>7.3282216322569003</v>
      </c>
      <c r="AB268" s="3">
        <v>7.2477540729919001</v>
      </c>
      <c r="AC268" s="3">
        <v>1.3337365726735999</v>
      </c>
      <c r="AD268" s="3">
        <v>0.91490409223729996</v>
      </c>
      <c r="AE268" s="3">
        <v>-0.72579914345910002</v>
      </c>
      <c r="AF268" s="3">
        <v>0.24935009871210001</v>
      </c>
      <c r="AG268" s="3">
        <v>0.83752101565199999</v>
      </c>
      <c r="AH268" s="3">
        <v>-0.1567034282176</v>
      </c>
      <c r="AI268" s="3">
        <v>-0.3041301563962</v>
      </c>
      <c r="AJ268" s="3">
        <v>-1.6497005585382001</v>
      </c>
      <c r="AK268" s="3">
        <v>-9.6962880039799998E-2</v>
      </c>
      <c r="AL268" s="3">
        <v>-1.1214398775661001</v>
      </c>
      <c r="AM268" s="3">
        <v>-3.1259077573166998</v>
      </c>
      <c r="AN268" s="3">
        <v>-3.7526815230928001</v>
      </c>
      <c r="AO268" s="3">
        <v>-0.7863488025673</v>
      </c>
      <c r="AP268" s="3">
        <v>-0.95166102868820002</v>
      </c>
      <c r="AQ268" s="3">
        <v>-2.1338845564808002</v>
      </c>
      <c r="AR268" s="3">
        <v>-2.8865495144360001</v>
      </c>
      <c r="AS268" s="3">
        <v>-3.3411194447346002</v>
      </c>
      <c r="AT268" s="3">
        <v>-2.1681141221889999</v>
      </c>
      <c r="AU268" s="3">
        <v>-3.9907195780842999</v>
      </c>
      <c r="AV268" s="3">
        <v>-12.2352218704546</v>
      </c>
      <c r="AW268" s="3">
        <v>-11.24</v>
      </c>
    </row>
    <row r="269" spans="1:49">
      <c r="A269">
        <v>4</v>
      </c>
      <c r="B269" t="s">
        <v>402</v>
      </c>
      <c r="C269">
        <v>5030102</v>
      </c>
      <c r="D269" t="s">
        <v>616</v>
      </c>
      <c r="E269" s="3">
        <v>0.96187671067299996</v>
      </c>
      <c r="F269" s="3">
        <v>0.2947079621966</v>
      </c>
      <c r="G269" s="3">
        <v>3.5550228002902</v>
      </c>
      <c r="H269" s="3">
        <v>4.2917136613088003</v>
      </c>
      <c r="I269" s="3">
        <v>4.8612594791778001</v>
      </c>
      <c r="J269" s="3">
        <v>4.9355254683670999</v>
      </c>
      <c r="K269" s="3">
        <v>4.0171215686178003</v>
      </c>
      <c r="L269" s="3">
        <v>6.7564605536781999</v>
      </c>
      <c r="M269" s="3">
        <v>6.7159921473680004</v>
      </c>
      <c r="N269" s="3">
        <v>13.057852331643099</v>
      </c>
      <c r="O269" s="3">
        <v>13.816614123582101</v>
      </c>
      <c r="P269" s="3">
        <v>14.045871465454001</v>
      </c>
      <c r="Q269" s="3">
        <v>0.7457638576908</v>
      </c>
      <c r="R269" s="3">
        <v>1.7894352481597999</v>
      </c>
      <c r="S269" s="3">
        <v>1.4502148682725999</v>
      </c>
      <c r="T269" s="3">
        <v>4.4114117032979001</v>
      </c>
      <c r="U269" s="3">
        <v>7.3857048234868996</v>
      </c>
      <c r="V269" s="3">
        <v>10.5115563825004</v>
      </c>
      <c r="W269" s="3">
        <v>11.949107279683201</v>
      </c>
      <c r="X269" s="3">
        <v>13.048393122891699</v>
      </c>
      <c r="Y269" s="3">
        <v>13.381982768052801</v>
      </c>
      <c r="Z269" s="3">
        <v>13.058628190877499</v>
      </c>
      <c r="AA269" s="3">
        <v>10.1286395678916</v>
      </c>
      <c r="AB269" s="3">
        <v>9.7286305529007002</v>
      </c>
      <c r="AC269" s="3">
        <v>-0.59894108155979997</v>
      </c>
      <c r="AD269" s="3">
        <v>-4.7109740249199998E-2</v>
      </c>
      <c r="AE269" s="3">
        <v>-0.4992909903287</v>
      </c>
      <c r="AF269" s="3">
        <v>0.55912026499599998</v>
      </c>
      <c r="AG269" s="3">
        <v>-0.26463397250190002</v>
      </c>
      <c r="AH269" s="3">
        <v>-2.1270421201369998</v>
      </c>
      <c r="AI269" s="3">
        <v>-1.8518423825268999</v>
      </c>
      <c r="AJ269" s="3">
        <v>-2.7341994445083002</v>
      </c>
      <c r="AK269" s="3">
        <v>-2.6559047587669</v>
      </c>
      <c r="AL269" s="3">
        <v>-4.8642874145650001</v>
      </c>
      <c r="AM269" s="3">
        <v>-6.9449890996303996</v>
      </c>
      <c r="AN269" s="3">
        <v>-4.7493486567002003</v>
      </c>
      <c r="AO269" s="3">
        <v>-2.1246334384973</v>
      </c>
      <c r="AP269" s="3">
        <v>-6.8247191797857001</v>
      </c>
      <c r="AQ269" s="3">
        <v>-5.2173602281433</v>
      </c>
      <c r="AR269" s="3">
        <v>-7.7641089493021003</v>
      </c>
      <c r="AS269" s="3">
        <v>-7.6315380270648996</v>
      </c>
      <c r="AT269" s="3">
        <v>-7.0261176507828997</v>
      </c>
      <c r="AU269" s="3">
        <v>-10.162072912435001</v>
      </c>
      <c r="AV269" s="3">
        <v>-14.362787726324999</v>
      </c>
      <c r="AW269" s="3">
        <v>-13.35</v>
      </c>
    </row>
    <row r="270" spans="1:49">
      <c r="A270">
        <v>5</v>
      </c>
      <c r="B270" t="s">
        <v>404</v>
      </c>
      <c r="C270">
        <v>503010201</v>
      </c>
      <c r="D270" t="s">
        <v>617</v>
      </c>
      <c r="E270" s="3">
        <v>0.96187671067299996</v>
      </c>
      <c r="F270" s="3">
        <v>0.2947079621966</v>
      </c>
      <c r="G270" s="3">
        <v>3.5550228002902</v>
      </c>
      <c r="H270" s="3">
        <v>4.2917136613088003</v>
      </c>
      <c r="I270" s="3">
        <v>4.8612594791778001</v>
      </c>
      <c r="J270" s="3">
        <v>4.9355254683670999</v>
      </c>
      <c r="K270" s="3">
        <v>4.0171215686178003</v>
      </c>
      <c r="L270" s="3">
        <v>6.7564605536781999</v>
      </c>
      <c r="M270" s="3">
        <v>6.7159921473680004</v>
      </c>
      <c r="N270" s="3">
        <v>13.057852331643099</v>
      </c>
      <c r="O270" s="3">
        <v>13.816614123582101</v>
      </c>
      <c r="P270" s="3">
        <v>14.045871465454001</v>
      </c>
      <c r="Q270" s="3">
        <v>0.7457638576908</v>
      </c>
      <c r="R270" s="3">
        <v>1.7894352481597999</v>
      </c>
      <c r="S270" s="3">
        <v>1.4502148682725999</v>
      </c>
      <c r="T270" s="3">
        <v>4.4114117032979001</v>
      </c>
      <c r="U270" s="3">
        <v>7.3857048234868996</v>
      </c>
      <c r="V270" s="3">
        <v>10.5115563825004</v>
      </c>
      <c r="W270" s="3">
        <v>11.949107279683201</v>
      </c>
      <c r="X270" s="3">
        <v>13.048393122891699</v>
      </c>
      <c r="Y270" s="3">
        <v>13.381982768052801</v>
      </c>
      <c r="Z270" s="3">
        <v>13.058628190877499</v>
      </c>
      <c r="AA270" s="3">
        <v>10.1286395678916</v>
      </c>
      <c r="AB270" s="3">
        <v>9.7286305529007002</v>
      </c>
      <c r="AC270" s="3">
        <v>-0.59894108155979997</v>
      </c>
      <c r="AD270" s="3">
        <v>-4.7109740249199998E-2</v>
      </c>
      <c r="AE270" s="3">
        <v>-0.4992909903287</v>
      </c>
      <c r="AF270" s="3">
        <v>0.55912026499599998</v>
      </c>
      <c r="AG270" s="3">
        <v>-0.26463397250190002</v>
      </c>
      <c r="AH270" s="3">
        <v>-2.1270421201369998</v>
      </c>
      <c r="AI270" s="3">
        <v>-1.8518423825268999</v>
      </c>
      <c r="AJ270" s="3">
        <v>-2.7341994445083002</v>
      </c>
      <c r="AK270" s="3">
        <v>-2.6559047587669</v>
      </c>
      <c r="AL270" s="3">
        <v>-4.8642874145650001</v>
      </c>
      <c r="AM270" s="3">
        <v>-6.9449890996303996</v>
      </c>
      <c r="AN270" s="3">
        <v>-4.7493486567002003</v>
      </c>
      <c r="AO270" s="3">
        <v>-2.1246334384973</v>
      </c>
      <c r="AP270" s="3">
        <v>-6.8247191797857001</v>
      </c>
      <c r="AQ270" s="3">
        <v>-5.2173602281433</v>
      </c>
      <c r="AR270" s="3">
        <v>-7.7641089493021003</v>
      </c>
      <c r="AS270" s="3">
        <v>-7.6315380270648996</v>
      </c>
      <c r="AT270" s="3">
        <v>-7.0261176507828997</v>
      </c>
      <c r="AU270" s="3">
        <v>-10.162072912435001</v>
      </c>
      <c r="AV270" s="3">
        <v>-14.362787726324999</v>
      </c>
      <c r="AW270" s="3">
        <v>-13.35</v>
      </c>
    </row>
    <row r="271" spans="1:49">
      <c r="A271">
        <v>2</v>
      </c>
      <c r="B271" t="s">
        <v>398</v>
      </c>
      <c r="C271">
        <v>504</v>
      </c>
      <c r="D271" t="s">
        <v>618</v>
      </c>
      <c r="E271" s="3">
        <v>-2.1615927309653999</v>
      </c>
      <c r="F271" s="3">
        <v>0.18541987620309999</v>
      </c>
      <c r="G271" s="3">
        <v>1.6743602602704</v>
      </c>
      <c r="H271" s="3">
        <v>0.94199880939540004</v>
      </c>
      <c r="I271" s="3">
        <v>-0.10172143766989999</v>
      </c>
      <c r="J271" s="3">
        <v>8.1164299071400006E-2</v>
      </c>
      <c r="K271" s="3">
        <v>1.834388788929</v>
      </c>
      <c r="L271" s="3">
        <v>0.91328853538349997</v>
      </c>
      <c r="M271" s="3">
        <v>0.95320253913910002</v>
      </c>
      <c r="N271" s="3">
        <v>0.94448330775650002</v>
      </c>
      <c r="O271" s="3">
        <v>-4.9242043362396002</v>
      </c>
      <c r="P271" s="3">
        <v>-4.5625741360276004</v>
      </c>
      <c r="Q271" s="3">
        <v>-1.9207960033881</v>
      </c>
      <c r="R271" s="3">
        <v>-4.2231814231787004</v>
      </c>
      <c r="S271" s="3">
        <v>-2.9413534791617999</v>
      </c>
      <c r="T271" s="3">
        <v>-1.1805177554863999</v>
      </c>
      <c r="U271" s="3">
        <v>1.0385531702540001</v>
      </c>
      <c r="V271" s="3">
        <v>0.80022943721390005</v>
      </c>
      <c r="W271" s="3">
        <v>-0.8315985776907</v>
      </c>
      <c r="X271" s="3">
        <v>4.9273056576700003E-2</v>
      </c>
      <c r="Y271" s="3">
        <v>9.0299013765999997E-2</v>
      </c>
      <c r="Z271" s="3">
        <v>2.3811203444730999</v>
      </c>
      <c r="AA271" s="3">
        <v>0.60631310004070005</v>
      </c>
      <c r="AB271" s="3">
        <v>1.1742380032483</v>
      </c>
      <c r="AC271" s="3">
        <v>-0.12664198345380001</v>
      </c>
      <c r="AD271" s="3">
        <v>-0.1291853596127</v>
      </c>
      <c r="AE271" s="3">
        <v>-9.51847686325E-2</v>
      </c>
      <c r="AF271" s="3">
        <v>-9.51847686325E-2</v>
      </c>
      <c r="AG271" s="3">
        <v>-6.11045217302E-2</v>
      </c>
      <c r="AH271" s="3">
        <v>-1.2229150408091001</v>
      </c>
      <c r="AI271" s="3">
        <v>-3.9263297277781</v>
      </c>
      <c r="AJ271" s="3">
        <v>-8.5331644793786996</v>
      </c>
      <c r="AK271" s="3">
        <v>-7.9316528408759002</v>
      </c>
      <c r="AL271" s="3">
        <v>-9.2957530722399007</v>
      </c>
      <c r="AM271" s="3">
        <v>-9.7296152049687006</v>
      </c>
      <c r="AN271" s="3">
        <v>-10.4579343468159</v>
      </c>
      <c r="AO271" s="3">
        <v>-1.1764196917086001</v>
      </c>
      <c r="AP271" s="3">
        <v>-3.2218148498497001</v>
      </c>
      <c r="AQ271" s="3">
        <v>-2.4539779873235998</v>
      </c>
      <c r="AR271" s="3">
        <v>-2.4860924848354</v>
      </c>
      <c r="AS271" s="3">
        <v>-3.8036940831559001</v>
      </c>
      <c r="AT271" s="3">
        <v>-4.8520892187364</v>
      </c>
      <c r="AU271" s="3">
        <v>-4.2853891997657003</v>
      </c>
      <c r="AV271" s="3">
        <v>-5.1002221437818998</v>
      </c>
      <c r="AW271" s="3">
        <v>-2.66</v>
      </c>
    </row>
    <row r="272" spans="1:49">
      <c r="A272">
        <v>3</v>
      </c>
      <c r="B272" t="s">
        <v>400</v>
      </c>
      <c r="C272">
        <v>50401</v>
      </c>
      <c r="D272" t="s">
        <v>618</v>
      </c>
      <c r="E272" s="3">
        <v>-2.1615927309653999</v>
      </c>
      <c r="F272" s="3">
        <v>0.18541987620309999</v>
      </c>
      <c r="G272" s="3">
        <v>1.6743602602704</v>
      </c>
      <c r="H272" s="3">
        <v>0.94199880939540004</v>
      </c>
      <c r="I272" s="3">
        <v>-0.10172143766989999</v>
      </c>
      <c r="J272" s="3">
        <v>8.1164299071400006E-2</v>
      </c>
      <c r="K272" s="3">
        <v>1.834388788929</v>
      </c>
      <c r="L272" s="3">
        <v>0.91328853538349997</v>
      </c>
      <c r="M272" s="3">
        <v>0.95320253913910002</v>
      </c>
      <c r="N272" s="3">
        <v>0.94448330775650002</v>
      </c>
      <c r="O272" s="3">
        <v>-4.9242043362396002</v>
      </c>
      <c r="P272" s="3">
        <v>-4.5625741360276004</v>
      </c>
      <c r="Q272" s="3">
        <v>-1.9207960033881</v>
      </c>
      <c r="R272" s="3">
        <v>-4.2231814231787004</v>
      </c>
      <c r="S272" s="3">
        <v>-2.9413534791617999</v>
      </c>
      <c r="T272" s="3">
        <v>-1.1805177554863999</v>
      </c>
      <c r="U272" s="3">
        <v>1.0385531702540001</v>
      </c>
      <c r="V272" s="3">
        <v>0.80022943721390005</v>
      </c>
      <c r="W272" s="3">
        <v>-0.8315985776907</v>
      </c>
      <c r="X272" s="3">
        <v>4.9273056576700003E-2</v>
      </c>
      <c r="Y272" s="3">
        <v>9.0299013765999997E-2</v>
      </c>
      <c r="Z272" s="3">
        <v>2.3811203444730999</v>
      </c>
      <c r="AA272" s="3">
        <v>0.60631310004070005</v>
      </c>
      <c r="AB272" s="3">
        <v>1.1742380032483</v>
      </c>
      <c r="AC272" s="3">
        <v>-0.12664198345380001</v>
      </c>
      <c r="AD272" s="3">
        <v>-0.1291853596127</v>
      </c>
      <c r="AE272" s="3">
        <v>-9.51847686325E-2</v>
      </c>
      <c r="AF272" s="3">
        <v>-9.51847686325E-2</v>
      </c>
      <c r="AG272" s="3">
        <v>-6.11045217302E-2</v>
      </c>
      <c r="AH272" s="3">
        <v>-1.2229150408091001</v>
      </c>
      <c r="AI272" s="3">
        <v>-3.9263297277781</v>
      </c>
      <c r="AJ272" s="3">
        <v>-8.5331644793786996</v>
      </c>
      <c r="AK272" s="3">
        <v>-7.9316528408759002</v>
      </c>
      <c r="AL272" s="3">
        <v>-9.2957530722399007</v>
      </c>
      <c r="AM272" s="3">
        <v>-9.7296152049687006</v>
      </c>
      <c r="AN272" s="3">
        <v>-10.4579343468159</v>
      </c>
      <c r="AO272" s="3">
        <v>-1.1764196917086001</v>
      </c>
      <c r="AP272" s="3">
        <v>-3.2218148498497001</v>
      </c>
      <c r="AQ272" s="3">
        <v>-2.4539779873235998</v>
      </c>
      <c r="AR272" s="3">
        <v>-2.4860924848354</v>
      </c>
      <c r="AS272" s="3">
        <v>-3.8036940831559001</v>
      </c>
      <c r="AT272" s="3">
        <v>-4.8520892187364</v>
      </c>
      <c r="AU272" s="3">
        <v>-4.2853891997657003</v>
      </c>
      <c r="AV272" s="3">
        <v>-5.1002221437818998</v>
      </c>
      <c r="AW272" s="3">
        <v>-2.66</v>
      </c>
    </row>
    <row r="273" spans="1:49">
      <c r="A273">
        <v>4</v>
      </c>
      <c r="B273" t="s">
        <v>402</v>
      </c>
      <c r="C273">
        <v>5040101</v>
      </c>
      <c r="D273" t="s">
        <v>619</v>
      </c>
      <c r="E273" s="3">
        <v>-2.1615927309653999</v>
      </c>
      <c r="F273" s="3">
        <v>0.18541987620309999</v>
      </c>
      <c r="G273" s="3">
        <v>1.6743602602704</v>
      </c>
      <c r="H273" s="3">
        <v>0.94199880939540004</v>
      </c>
      <c r="I273" s="3">
        <v>-0.10172143766989999</v>
      </c>
      <c r="J273" s="3">
        <v>8.1164299071400006E-2</v>
      </c>
      <c r="K273" s="3">
        <v>1.834388788929</v>
      </c>
      <c r="L273" s="3">
        <v>0.91328853538349997</v>
      </c>
      <c r="M273" s="3">
        <v>0.95320253913910002</v>
      </c>
      <c r="N273" s="3">
        <v>0.94448330775650002</v>
      </c>
      <c r="O273" s="3">
        <v>-4.9242043362396002</v>
      </c>
      <c r="P273" s="3">
        <v>-4.5625741360276004</v>
      </c>
      <c r="Q273" s="3">
        <v>-1.9207960033881</v>
      </c>
      <c r="R273" s="3">
        <v>-4.2231814231787004</v>
      </c>
      <c r="S273" s="3">
        <v>-2.9413534791617999</v>
      </c>
      <c r="T273" s="3">
        <v>-1.1805177554863999</v>
      </c>
      <c r="U273" s="3">
        <v>1.0385531702540001</v>
      </c>
      <c r="V273" s="3">
        <v>0.80022943721390005</v>
      </c>
      <c r="W273" s="3">
        <v>-0.8315985776907</v>
      </c>
      <c r="X273" s="3">
        <v>4.9273056576700003E-2</v>
      </c>
      <c r="Y273" s="3">
        <v>9.0299013765999997E-2</v>
      </c>
      <c r="Z273" s="3">
        <v>2.3811203444730999</v>
      </c>
      <c r="AA273" s="3">
        <v>0.60631310004070005</v>
      </c>
      <c r="AB273" s="3">
        <v>1.1742380032483</v>
      </c>
      <c r="AC273" s="3">
        <v>-0.12664198345380001</v>
      </c>
      <c r="AD273" s="3">
        <v>-0.1291853596127</v>
      </c>
      <c r="AE273" s="3">
        <v>-9.51847686325E-2</v>
      </c>
      <c r="AF273" s="3">
        <v>-9.51847686325E-2</v>
      </c>
      <c r="AG273" s="3">
        <v>-6.11045217302E-2</v>
      </c>
      <c r="AH273" s="3">
        <v>-1.2229150408091001</v>
      </c>
      <c r="AI273" s="3">
        <v>-3.9263297277781</v>
      </c>
      <c r="AJ273" s="3">
        <v>-8.5331644793786996</v>
      </c>
      <c r="AK273" s="3">
        <v>-7.9316528408759002</v>
      </c>
      <c r="AL273" s="3">
        <v>-9.2957530722399007</v>
      </c>
      <c r="AM273" s="3">
        <v>-9.7296152049687006</v>
      </c>
      <c r="AN273" s="3">
        <v>-10.4579343468159</v>
      </c>
      <c r="AO273" s="3">
        <v>-1.1764196917086001</v>
      </c>
      <c r="AP273" s="3">
        <v>-3.2218148498497001</v>
      </c>
      <c r="AQ273" s="3">
        <v>-2.4539779873235998</v>
      </c>
      <c r="AR273" s="3">
        <v>-2.4860924848354</v>
      </c>
      <c r="AS273" s="3">
        <v>-3.8036940831559001</v>
      </c>
      <c r="AT273" s="3">
        <v>-4.8520892187364</v>
      </c>
      <c r="AU273" s="3">
        <v>-4.2853891997657003</v>
      </c>
      <c r="AV273" s="3">
        <v>-5.1002221437818998</v>
      </c>
      <c r="AW273" s="3">
        <v>-2.66</v>
      </c>
    </row>
    <row r="274" spans="1:49">
      <c r="A274">
        <v>5</v>
      </c>
      <c r="B274" t="s">
        <v>404</v>
      </c>
      <c r="C274">
        <v>504010101</v>
      </c>
      <c r="D274" t="s">
        <v>620</v>
      </c>
      <c r="E274" s="3">
        <v>-2.1615927309653999</v>
      </c>
      <c r="F274" s="3">
        <v>0.18541987620309999</v>
      </c>
      <c r="G274" s="3">
        <v>1.6743602602704</v>
      </c>
      <c r="H274" s="3">
        <v>0.94199880939540004</v>
      </c>
      <c r="I274" s="3">
        <v>-0.10172143766989999</v>
      </c>
      <c r="J274" s="3">
        <v>8.1164299071400006E-2</v>
      </c>
      <c r="K274" s="3">
        <v>1.834388788929</v>
      </c>
      <c r="L274" s="3">
        <v>0.91328853538349997</v>
      </c>
      <c r="M274" s="3">
        <v>0.95320253913910002</v>
      </c>
      <c r="N274" s="3">
        <v>0.94448330775650002</v>
      </c>
      <c r="O274" s="3">
        <v>-4.9242043362396002</v>
      </c>
      <c r="P274" s="3">
        <v>-4.5625741360276004</v>
      </c>
      <c r="Q274" s="3">
        <v>-1.9207960033881</v>
      </c>
      <c r="R274" s="3">
        <v>-4.2231814231787004</v>
      </c>
      <c r="S274" s="3">
        <v>-2.9413534791617999</v>
      </c>
      <c r="T274" s="3">
        <v>-1.1805177554863999</v>
      </c>
      <c r="U274" s="3">
        <v>1.0385531702540001</v>
      </c>
      <c r="V274" s="3">
        <v>0.80022943721390005</v>
      </c>
      <c r="W274" s="3">
        <v>-0.8315985776907</v>
      </c>
      <c r="X274" s="3">
        <v>4.9273056576700003E-2</v>
      </c>
      <c r="Y274" s="3">
        <v>9.0299013765999997E-2</v>
      </c>
      <c r="Z274" s="3">
        <v>2.3811203444730999</v>
      </c>
      <c r="AA274" s="3">
        <v>0.60631310004070005</v>
      </c>
      <c r="AB274" s="3">
        <v>1.1742380032483</v>
      </c>
      <c r="AC274" s="3">
        <v>-0.12664198345380001</v>
      </c>
      <c r="AD274" s="3">
        <v>-0.1291853596127</v>
      </c>
      <c r="AE274" s="3">
        <v>-9.51847686325E-2</v>
      </c>
      <c r="AF274" s="3">
        <v>-9.51847686325E-2</v>
      </c>
      <c r="AG274" s="3">
        <v>-6.11045217302E-2</v>
      </c>
      <c r="AH274" s="3">
        <v>-1.2229150408091001</v>
      </c>
      <c r="AI274" s="3">
        <v>-3.9263297277781</v>
      </c>
      <c r="AJ274" s="3">
        <v>-8.5331644793786996</v>
      </c>
      <c r="AK274" s="3">
        <v>-7.9316528408759002</v>
      </c>
      <c r="AL274" s="3">
        <v>-9.2957530722399007</v>
      </c>
      <c r="AM274" s="3">
        <v>-9.7296152049687006</v>
      </c>
      <c r="AN274" s="3">
        <v>-10.4579343468159</v>
      </c>
      <c r="AO274" s="3">
        <v>-1.1764196917086001</v>
      </c>
      <c r="AP274" s="3">
        <v>-3.2218148498497001</v>
      </c>
      <c r="AQ274" s="3">
        <v>-2.4539779873235998</v>
      </c>
      <c r="AR274" s="3">
        <v>-2.4860924848354</v>
      </c>
      <c r="AS274" s="3">
        <v>-3.8036940831559001</v>
      </c>
      <c r="AT274" s="3">
        <v>-4.8520892187364</v>
      </c>
      <c r="AU274" s="3">
        <v>-4.2853891997657003</v>
      </c>
      <c r="AV274" s="3">
        <v>-5.1002221437818998</v>
      </c>
      <c r="AW274" s="3">
        <v>-2.66</v>
      </c>
    </row>
    <row r="275" spans="1:49">
      <c r="A275">
        <v>2</v>
      </c>
      <c r="B275" t="s">
        <v>398</v>
      </c>
      <c r="C275">
        <v>505</v>
      </c>
      <c r="D275" t="s">
        <v>621</v>
      </c>
      <c r="E275" s="3">
        <v>-9.7274755571000009E-3</v>
      </c>
      <c r="F275" s="3">
        <v>-2.1646339405199999E-2</v>
      </c>
      <c r="G275" s="3">
        <v>7.5703080451700003E-2</v>
      </c>
      <c r="H275" s="3">
        <v>0.6266138796338</v>
      </c>
      <c r="I275" s="3">
        <v>0.38714937317010001</v>
      </c>
      <c r="J275" s="3">
        <v>0.85409852916410001</v>
      </c>
      <c r="K275" s="3">
        <v>1.0502140533133999</v>
      </c>
      <c r="L275" s="3">
        <v>1.0188719780069999</v>
      </c>
      <c r="M275" s="3">
        <v>0.94239316571459997</v>
      </c>
      <c r="N275" s="3">
        <v>1.1999955722440001</v>
      </c>
      <c r="O275" s="3">
        <v>1.4611166317058999</v>
      </c>
      <c r="P275" s="3">
        <v>2.2907291517010999</v>
      </c>
      <c r="Q275" s="3">
        <v>0.28814821638429999</v>
      </c>
      <c r="R275" s="3">
        <v>1.2734536100792</v>
      </c>
      <c r="S275" s="3">
        <v>1.5607907278819999</v>
      </c>
      <c r="T275" s="3">
        <v>2.2134571273243</v>
      </c>
      <c r="U275" s="3">
        <v>2.4264353105474998</v>
      </c>
      <c r="V275" s="3">
        <v>3.1497368991279</v>
      </c>
      <c r="W275" s="3">
        <v>4.8391828579803997</v>
      </c>
      <c r="X275" s="3">
        <v>4.7367836344681002</v>
      </c>
      <c r="Y275" s="3">
        <v>4.8137773785954998</v>
      </c>
      <c r="Z275" s="3">
        <v>5.8805970953462996</v>
      </c>
      <c r="AA275" s="3">
        <v>6.3033159537644003</v>
      </c>
      <c r="AB275" s="3">
        <v>5.8168024641512002</v>
      </c>
      <c r="AC275" s="3">
        <v>0.60376862762429995</v>
      </c>
      <c r="AD275" s="3">
        <v>0.89902087925359997</v>
      </c>
      <c r="AE275" s="3">
        <v>0.72540899901029998</v>
      </c>
      <c r="AF275" s="3">
        <v>1.2237978250385</v>
      </c>
      <c r="AG275" s="3">
        <v>1.4082034403404999</v>
      </c>
      <c r="AH275" s="3">
        <v>1.5845932188423</v>
      </c>
      <c r="AI275" s="3">
        <v>1.6503520020335001</v>
      </c>
      <c r="AJ275" s="3">
        <v>1.6976557379996</v>
      </c>
      <c r="AK275" s="3">
        <v>1.3809864230541999</v>
      </c>
      <c r="AL275" s="3">
        <v>1.6367598456656001</v>
      </c>
      <c r="AM275" s="3">
        <v>1.6589665632695001</v>
      </c>
      <c r="AN275" s="3">
        <v>1.5169996740605001</v>
      </c>
      <c r="AO275" s="3">
        <v>-0.1164274443332</v>
      </c>
      <c r="AP275" s="3">
        <v>-6.3063343536800001E-2</v>
      </c>
      <c r="AQ275" s="3">
        <v>-0.18367865839190001</v>
      </c>
      <c r="AR275" s="3">
        <v>-4.5143894021399997E-2</v>
      </c>
      <c r="AS275" s="3">
        <v>-1.7923266491300001E-2</v>
      </c>
      <c r="AT275" s="3">
        <v>0.1998087840534</v>
      </c>
      <c r="AU275" s="3">
        <v>3.6534006241399998E-2</v>
      </c>
      <c r="AV275" s="3">
        <v>0.70434999005370003</v>
      </c>
      <c r="AW275" s="3">
        <v>0.71</v>
      </c>
    </row>
    <row r="276" spans="1:49">
      <c r="A276">
        <v>3</v>
      </c>
      <c r="B276" t="s">
        <v>400</v>
      </c>
      <c r="C276">
        <v>50501</v>
      </c>
      <c r="D276" t="s">
        <v>622</v>
      </c>
      <c r="E276" s="3">
        <v>-0.43108323982590002</v>
      </c>
      <c r="F276" s="3">
        <v>-0.45980926522670001</v>
      </c>
      <c r="G276" s="3">
        <v>-0.47267026074559998</v>
      </c>
      <c r="H276" s="3">
        <v>-0.141036766333</v>
      </c>
      <c r="I276" s="3">
        <v>-0.71817764007170004</v>
      </c>
      <c r="J276" s="3">
        <v>0.40723108066829999</v>
      </c>
      <c r="K276" s="3">
        <v>0.87989522047239999</v>
      </c>
      <c r="L276" s="3">
        <v>0.80435670750319999</v>
      </c>
      <c r="M276" s="3">
        <v>0.62003273732190001</v>
      </c>
      <c r="N276" s="3">
        <v>1.2408883295644</v>
      </c>
      <c r="O276" s="3">
        <v>1.8702243369539999</v>
      </c>
      <c r="P276" s="3">
        <v>3.8696993394308001</v>
      </c>
      <c r="Q276" s="3">
        <v>-0.1032027562483</v>
      </c>
      <c r="R276" s="3">
        <v>1.7090393033603</v>
      </c>
      <c r="S276" s="3">
        <v>2.2932770198485999</v>
      </c>
      <c r="T276" s="3">
        <v>2.2675332621908999</v>
      </c>
      <c r="U276" s="3">
        <v>2.7730356359278998</v>
      </c>
      <c r="V276" s="3">
        <v>4.4897873915385</v>
      </c>
      <c r="W276" s="3">
        <v>7.8903852122222</v>
      </c>
      <c r="X276" s="3">
        <v>7.6473413014757003</v>
      </c>
      <c r="Y276" s="3">
        <v>7.8300854672408002</v>
      </c>
      <c r="Z276" s="3">
        <v>10.3621753320596</v>
      </c>
      <c r="AA276" s="3">
        <v>11.365495874661001</v>
      </c>
      <c r="AB276" s="3">
        <v>10.210759177537399</v>
      </c>
      <c r="AC276" s="3">
        <v>5.9605350486599998E-2</v>
      </c>
      <c r="AD276" s="3">
        <v>0.32801059674850003</v>
      </c>
      <c r="AE276" s="3">
        <v>-0.29015573539549999</v>
      </c>
      <c r="AF276" s="3">
        <v>0.84560543818659994</v>
      </c>
      <c r="AG276" s="3">
        <v>1.2658410596784</v>
      </c>
      <c r="AH276" s="3">
        <v>1.6678096660688</v>
      </c>
      <c r="AI276" s="3">
        <v>1.8176650979528</v>
      </c>
      <c r="AJ276" s="3">
        <v>1.75911110139</v>
      </c>
      <c r="AK276" s="3">
        <v>1.0374642786752</v>
      </c>
      <c r="AL276" s="3">
        <v>1.6203375444168999</v>
      </c>
      <c r="AM276" s="3">
        <v>1.6709436702569</v>
      </c>
      <c r="AN276" s="3">
        <v>1.3474202036839</v>
      </c>
      <c r="AO276" s="3">
        <v>-0.55526057114339999</v>
      </c>
      <c r="AP276" s="3">
        <v>-0.74977873661219996</v>
      </c>
      <c r="AQ276" s="3">
        <v>-1.0251047533438999</v>
      </c>
      <c r="AR276" s="3">
        <v>-1.327545540804</v>
      </c>
      <c r="AS276" s="3">
        <v>-2.2361204088190001</v>
      </c>
      <c r="AT276" s="3">
        <v>-1.7391080827859999</v>
      </c>
      <c r="AU276" s="3">
        <v>-2.1118119493037999</v>
      </c>
      <c r="AV276" s="3">
        <v>-0.78997320523290004</v>
      </c>
      <c r="AW276" s="3">
        <v>-0.77</v>
      </c>
    </row>
    <row r="277" spans="1:49">
      <c r="A277">
        <v>4</v>
      </c>
      <c r="B277" t="s">
        <v>402</v>
      </c>
      <c r="C277">
        <v>5050101</v>
      </c>
      <c r="D277" t="s">
        <v>623</v>
      </c>
      <c r="E277" s="3">
        <v>-0.27684258004239998</v>
      </c>
      <c r="F277" s="3">
        <v>-0.22383277308739999</v>
      </c>
      <c r="G277" s="3">
        <v>-0.39664611375820003</v>
      </c>
      <c r="H277" s="3">
        <v>-0.38834024675470002</v>
      </c>
      <c r="I277" s="3">
        <v>-1.2872866136206</v>
      </c>
      <c r="J277" s="3">
        <v>-0.28254510083759998</v>
      </c>
      <c r="K277" s="3">
        <v>0.25244006077710002</v>
      </c>
      <c r="L277" s="3">
        <v>8.0184360453899997E-2</v>
      </c>
      <c r="M277" s="3">
        <v>-0.2110921054588</v>
      </c>
      <c r="N277" s="3">
        <v>0.1105571032705</v>
      </c>
      <c r="O277" s="3">
        <v>1.0103195495535999</v>
      </c>
      <c r="P277" s="3">
        <v>3.3898405409532</v>
      </c>
      <c r="Q277" s="3">
        <v>-0.67124987213169995</v>
      </c>
      <c r="R277" s="3">
        <v>1.4023059107286</v>
      </c>
      <c r="S277" s="3">
        <v>1.9250316904183999</v>
      </c>
      <c r="T277" s="3">
        <v>1.885666428615</v>
      </c>
      <c r="U277" s="3">
        <v>2.416017451608</v>
      </c>
      <c r="V277" s="3">
        <v>3.8151835326169001</v>
      </c>
      <c r="W277" s="3">
        <v>7.4469545612215002</v>
      </c>
      <c r="X277" s="3">
        <v>6.9471617872740996</v>
      </c>
      <c r="Y277" s="3">
        <v>6.8072829998957003</v>
      </c>
      <c r="Z277" s="3">
        <v>8.5128324622457008</v>
      </c>
      <c r="AA277" s="3">
        <v>9.4409947883927003</v>
      </c>
      <c r="AB277" s="3">
        <v>8.1055139429553993</v>
      </c>
      <c r="AC277" s="3">
        <v>0.15812917827030001</v>
      </c>
      <c r="AD277" s="3">
        <v>1.4815434147313999</v>
      </c>
      <c r="AE277" s="3">
        <v>0.79371449657280002</v>
      </c>
      <c r="AF277" s="3">
        <v>1.5971307024718999</v>
      </c>
      <c r="AG277" s="3">
        <v>1.9332162965993001</v>
      </c>
      <c r="AH277" s="3">
        <v>2.7003128021754002</v>
      </c>
      <c r="AI277" s="3">
        <v>2.7372799598205</v>
      </c>
      <c r="AJ277" s="3">
        <v>2.9211430100503999</v>
      </c>
      <c r="AK277" s="3">
        <v>1.9268863919001999</v>
      </c>
      <c r="AL277" s="3">
        <v>2.6757508569716002</v>
      </c>
      <c r="AM277" s="3">
        <v>2.6293555637058001</v>
      </c>
      <c r="AN277" s="3">
        <v>2.3537853010221998</v>
      </c>
      <c r="AO277" s="3">
        <v>-0.46153096808560001</v>
      </c>
      <c r="AP277" s="3">
        <v>-1.1895998020534999</v>
      </c>
      <c r="AQ277" s="3">
        <v>-1.3276151975945001</v>
      </c>
      <c r="AR277" s="3">
        <v>-1.7811773369177999</v>
      </c>
      <c r="AS277" s="3">
        <v>-2.9970865729742</v>
      </c>
      <c r="AT277" s="3">
        <v>-2.1057610430842999</v>
      </c>
      <c r="AU277" s="3">
        <v>-2.5751215189941998</v>
      </c>
      <c r="AV277" s="3">
        <v>-1.0558556780582999</v>
      </c>
      <c r="AW277" s="3">
        <v>-0.99</v>
      </c>
    </row>
    <row r="278" spans="1:49">
      <c r="A278">
        <v>5</v>
      </c>
      <c r="B278" t="s">
        <v>404</v>
      </c>
      <c r="C278">
        <v>505010101</v>
      </c>
      <c r="D278" t="s">
        <v>624</v>
      </c>
      <c r="E278" s="3">
        <v>0.72641564247269996</v>
      </c>
      <c r="F278" s="3">
        <v>0.74676919022270005</v>
      </c>
      <c r="G278" s="3">
        <v>-0.3716106739392</v>
      </c>
      <c r="H278" s="3">
        <v>-0.53998559487700004</v>
      </c>
      <c r="I278" s="3">
        <v>-1.2763610003243</v>
      </c>
      <c r="J278" s="3">
        <v>-0.46808797113579997</v>
      </c>
      <c r="K278" s="3">
        <v>-0.25351326653040002</v>
      </c>
      <c r="L278" s="3">
        <v>-0.37196094142300001</v>
      </c>
      <c r="M278" s="3">
        <v>0.21374475699459999</v>
      </c>
      <c r="N278" s="3">
        <v>0.40924933500069999</v>
      </c>
      <c r="O278" s="3">
        <v>2.7547115848178998</v>
      </c>
      <c r="P278" s="3">
        <v>2.9558643315331001</v>
      </c>
      <c r="Q278" s="3">
        <v>-3.27750240131E-2</v>
      </c>
      <c r="R278" s="3">
        <v>1.7943160493990999</v>
      </c>
      <c r="S278" s="3">
        <v>3.1233469365070001</v>
      </c>
      <c r="T278" s="3">
        <v>3.7129901405256001</v>
      </c>
      <c r="U278" s="3">
        <v>5.4628917686601</v>
      </c>
      <c r="V278" s="3">
        <v>9.0456726094804996</v>
      </c>
      <c r="W278" s="3">
        <v>11.2989402854641</v>
      </c>
      <c r="X278" s="3">
        <v>10.387013199685001</v>
      </c>
      <c r="Y278" s="3">
        <v>9.3786985748294001</v>
      </c>
      <c r="Z278" s="3">
        <v>9.1220816993400007</v>
      </c>
      <c r="AA278" s="3">
        <v>10.4503364490377</v>
      </c>
      <c r="AB278" s="3">
        <v>9.0251280097103006</v>
      </c>
      <c r="AC278" s="3">
        <v>0.20398420518900001</v>
      </c>
      <c r="AD278" s="3">
        <v>0.89453067758100002</v>
      </c>
      <c r="AE278" s="3">
        <v>0.84038943776240005</v>
      </c>
      <c r="AF278" s="3">
        <v>-6.8814930968499999E-2</v>
      </c>
      <c r="AG278" s="3">
        <v>-0.429786891452</v>
      </c>
      <c r="AH278" s="3">
        <v>0.75247633942460002</v>
      </c>
      <c r="AI278" s="3">
        <v>1.0952985171776</v>
      </c>
      <c r="AJ278" s="3">
        <v>1.9695764762296999</v>
      </c>
      <c r="AK278" s="3">
        <v>0.8327449619142</v>
      </c>
      <c r="AL278" s="3">
        <v>2.1214661153595</v>
      </c>
      <c r="AM278" s="3">
        <v>2.1748344116907998</v>
      </c>
      <c r="AN278" s="3">
        <v>1.1938854777350001</v>
      </c>
      <c r="AO278" s="3">
        <v>-0.43530348620929998</v>
      </c>
      <c r="AP278" s="3">
        <v>-1.9261864649895</v>
      </c>
      <c r="AQ278" s="3">
        <v>-2.6863985053007</v>
      </c>
      <c r="AR278" s="3">
        <v>-3.2953634809665</v>
      </c>
      <c r="AS278" s="3">
        <v>-5.2235888417603</v>
      </c>
      <c r="AT278" s="3">
        <v>-4.7104360207873999</v>
      </c>
      <c r="AU278" s="3">
        <v>-4.9658923886872</v>
      </c>
      <c r="AV278" s="3">
        <v>-4.3328716627818</v>
      </c>
      <c r="AW278" s="3">
        <v>-5.03</v>
      </c>
    </row>
    <row r="279" spans="1:49">
      <c r="A279">
        <v>5</v>
      </c>
      <c r="B279" t="s">
        <v>404</v>
      </c>
      <c r="C279">
        <v>505010102</v>
      </c>
      <c r="D279" t="s">
        <v>625</v>
      </c>
      <c r="E279" s="3">
        <v>-0.29734768411070001</v>
      </c>
      <c r="F279" s="3">
        <v>1.0700421718544</v>
      </c>
      <c r="G279" s="3">
        <v>0.53046319638520001</v>
      </c>
      <c r="H279" s="3">
        <v>1.7108478196488</v>
      </c>
      <c r="I279" s="3">
        <v>0.40991346177519999</v>
      </c>
      <c r="J279" s="3">
        <v>0.21472977124430001</v>
      </c>
      <c r="K279" s="3">
        <v>1.0337779688266</v>
      </c>
      <c r="L279" s="3">
        <v>0.90949258497609997</v>
      </c>
      <c r="M279" s="3">
        <v>0.91085419300699999</v>
      </c>
      <c r="N279" s="3">
        <v>1.4840186229878001</v>
      </c>
      <c r="O279" s="3">
        <v>0.64558531984419998</v>
      </c>
      <c r="P279" s="3">
        <v>7.2075721475694001</v>
      </c>
      <c r="Q279" s="3">
        <v>-4.2845445379075997</v>
      </c>
      <c r="R279" s="3">
        <v>2.2290248568967002</v>
      </c>
      <c r="S279" s="3">
        <v>1.4175709127311</v>
      </c>
      <c r="T279" s="3">
        <v>0.40452775935329999</v>
      </c>
      <c r="U279" s="3">
        <v>0.50134921619710004</v>
      </c>
      <c r="V279" s="3">
        <v>-1.7726284624000001E-3</v>
      </c>
      <c r="W279" s="3">
        <v>8.6624289992205998</v>
      </c>
      <c r="X279" s="3">
        <v>4.3690655719624996</v>
      </c>
      <c r="Y279" s="3">
        <v>3.5866745475028998</v>
      </c>
      <c r="Z279" s="3">
        <v>7.7297101293762998</v>
      </c>
      <c r="AA279" s="3">
        <v>7.7658892735956</v>
      </c>
      <c r="AB279" s="3">
        <v>6.3895167045846</v>
      </c>
      <c r="AC279" s="3">
        <v>-0.48964626858069998</v>
      </c>
      <c r="AD279" s="3">
        <v>5.5039865781915003</v>
      </c>
      <c r="AE279" s="3">
        <v>4.8970633768907001</v>
      </c>
      <c r="AF279" s="3">
        <v>5.9721023958097001</v>
      </c>
      <c r="AG279" s="3">
        <v>6.0668916718360002</v>
      </c>
      <c r="AH279" s="3">
        <v>7.1061806956432996</v>
      </c>
      <c r="AI279" s="3">
        <v>6.4730192186439997</v>
      </c>
      <c r="AJ279" s="3">
        <v>6.4280836165109001</v>
      </c>
      <c r="AK279" s="3">
        <v>5.306035742563</v>
      </c>
      <c r="AL279" s="3">
        <v>5.4858723810612</v>
      </c>
      <c r="AM279" s="3">
        <v>6.0553007379072996</v>
      </c>
      <c r="AN279" s="3">
        <v>6.7828830734701002</v>
      </c>
      <c r="AO279" s="3">
        <v>-0.49369804205399997</v>
      </c>
      <c r="AP279" s="3">
        <v>-0.82289255748809997</v>
      </c>
      <c r="AQ279" s="3">
        <v>-1.3769790996714</v>
      </c>
      <c r="AR279" s="3">
        <v>-3.2827007462158</v>
      </c>
      <c r="AS279" s="3">
        <v>-3.4183243705908</v>
      </c>
      <c r="AT279" s="3">
        <v>-3.1561241942671998</v>
      </c>
      <c r="AU279" s="3">
        <v>-2.4479496106154999</v>
      </c>
      <c r="AV279" s="3">
        <v>-1.9986750826822</v>
      </c>
      <c r="AW279" s="3">
        <v>-2.5099999999999998</v>
      </c>
    </row>
    <row r="280" spans="1:49">
      <c r="A280">
        <v>5</v>
      </c>
      <c r="B280" t="s">
        <v>404</v>
      </c>
      <c r="C280">
        <v>505010103</v>
      </c>
      <c r="D280" t="s">
        <v>626</v>
      </c>
      <c r="E280" s="3">
        <v>-9.87450949882E-2</v>
      </c>
      <c r="F280" s="3">
        <v>-0.1152791248774</v>
      </c>
      <c r="G280" s="3">
        <v>-0.3788940671505</v>
      </c>
      <c r="H280" s="3">
        <v>-4.9013696941299999E-2</v>
      </c>
      <c r="I280" s="3">
        <v>-9.3027675854699995E-2</v>
      </c>
      <c r="J280" s="3">
        <v>1.3268989364903001</v>
      </c>
      <c r="K280" s="3">
        <v>0.71772510202520001</v>
      </c>
      <c r="L280" s="3">
        <v>-0.372852361626</v>
      </c>
      <c r="M280" s="3">
        <v>0.21435389752520001</v>
      </c>
      <c r="N280" s="3">
        <v>2.1653807234034002</v>
      </c>
      <c r="O280" s="3">
        <v>1.1122036262124</v>
      </c>
      <c r="P280" s="3">
        <v>7.7370888312300004</v>
      </c>
      <c r="Q280" s="3">
        <v>-2.9603378553889002</v>
      </c>
      <c r="R280" s="3">
        <v>-2.1225932355960002</v>
      </c>
      <c r="S280" s="3">
        <v>-2.1043556086550002</v>
      </c>
      <c r="T280" s="3">
        <v>-1.5756830900342</v>
      </c>
      <c r="U280" s="3">
        <v>-1.2265723481557</v>
      </c>
      <c r="V280" s="3">
        <v>-1.1104862963563</v>
      </c>
      <c r="W280" s="3">
        <v>6.9094338628953</v>
      </c>
      <c r="X280" s="3">
        <v>9.2598217889054002</v>
      </c>
      <c r="Y280" s="3">
        <v>8.9291441268815994</v>
      </c>
      <c r="Z280" s="3">
        <v>7.2778912572097001</v>
      </c>
      <c r="AA280" s="3">
        <v>6.6913696039571997</v>
      </c>
      <c r="AB280" s="3">
        <v>5.1608836525272004</v>
      </c>
      <c r="AC280" s="3">
        <v>1.3293691751347001</v>
      </c>
      <c r="AD280" s="3">
        <v>0.90616520998899996</v>
      </c>
      <c r="AE280" s="3">
        <v>1.2288814553595</v>
      </c>
      <c r="AF280" s="3">
        <v>2.1261474781823</v>
      </c>
      <c r="AG280" s="3">
        <v>1.6066478750716999</v>
      </c>
      <c r="AH280" s="3">
        <v>1.2874304762282001</v>
      </c>
      <c r="AI280" s="3">
        <v>0.87005301663650003</v>
      </c>
      <c r="AJ280" s="3">
        <v>1.2493169132027999</v>
      </c>
      <c r="AK280" s="3">
        <v>0.84652542406190001</v>
      </c>
      <c r="AL280" s="3">
        <v>0.47742874929189999</v>
      </c>
      <c r="AM280" s="3">
        <v>-2.4600995724428998</v>
      </c>
      <c r="AN280" s="3">
        <v>0.89077801891959996</v>
      </c>
      <c r="AO280" s="3">
        <v>-2.3855104752253999</v>
      </c>
      <c r="AP280" s="3">
        <v>-3.9810968460229001</v>
      </c>
      <c r="AQ280" s="3">
        <v>-5.1540753588430004</v>
      </c>
      <c r="AR280" s="3">
        <v>-4.7131727046289997</v>
      </c>
      <c r="AS280" s="3">
        <v>-6.3103017131982</v>
      </c>
      <c r="AT280" s="3">
        <v>-2.7137976298090001</v>
      </c>
      <c r="AU280" s="3">
        <v>-4.5517441042466</v>
      </c>
      <c r="AV280" s="3">
        <v>-3.7505738899832002</v>
      </c>
      <c r="AW280" s="3">
        <v>-1.38</v>
      </c>
    </row>
    <row r="281" spans="1:49">
      <c r="A281">
        <v>5</v>
      </c>
      <c r="B281" t="s">
        <v>404</v>
      </c>
      <c r="C281">
        <v>505010104</v>
      </c>
      <c r="D281" t="s">
        <v>627</v>
      </c>
      <c r="E281" s="3">
        <v>-1.7066975442293999</v>
      </c>
      <c r="F281" s="3">
        <v>-2.2263442695264</v>
      </c>
      <c r="G281" s="3">
        <v>1.7679607803712001</v>
      </c>
      <c r="H281" s="3">
        <v>-4.4200914928999996E-3</v>
      </c>
      <c r="I281" s="3">
        <v>-4.8104689778463001</v>
      </c>
      <c r="J281" s="3">
        <v>-1.8214417959350999</v>
      </c>
      <c r="K281" s="3">
        <v>2.4618233833141998</v>
      </c>
      <c r="L281" s="3">
        <v>3.6931960588655</v>
      </c>
      <c r="M281" s="3">
        <v>2.9245552984038001</v>
      </c>
      <c r="N281" s="3">
        <v>-2.6650903607409999</v>
      </c>
      <c r="O281" s="3">
        <v>-3.9956250826205002</v>
      </c>
      <c r="P281" s="3">
        <v>1.1014502128567001</v>
      </c>
      <c r="Q281" s="3">
        <v>1.196200272784</v>
      </c>
      <c r="R281" s="3">
        <v>2.6268349706295999</v>
      </c>
      <c r="S281" s="3">
        <v>0.1187548423691</v>
      </c>
      <c r="T281" s="3">
        <v>-1.9210578835464001</v>
      </c>
      <c r="U281" s="3">
        <v>-0.23577877609260001</v>
      </c>
      <c r="V281" s="3">
        <v>-0.53655910596370004</v>
      </c>
      <c r="W281" s="3">
        <v>-1.3144946159508</v>
      </c>
      <c r="X281" s="3">
        <v>0.88418698772750004</v>
      </c>
      <c r="Y281" s="3">
        <v>2.6041185105556002</v>
      </c>
      <c r="Z281" s="3">
        <v>6.4530165150518002</v>
      </c>
      <c r="AA281" s="3">
        <v>8.8675804485240004</v>
      </c>
      <c r="AB281" s="3">
        <v>4.0828821119971002</v>
      </c>
      <c r="AC281" s="3">
        <v>1.5422287482538</v>
      </c>
      <c r="AD281" s="3">
        <v>3.7851742943720001</v>
      </c>
      <c r="AE281" s="3">
        <v>1.6476560027614</v>
      </c>
      <c r="AF281" s="3">
        <v>3.8041351443018998</v>
      </c>
      <c r="AG281" s="3">
        <v>5.5703479437786001</v>
      </c>
      <c r="AH281" s="3">
        <v>6.2994792988453998</v>
      </c>
      <c r="AI281" s="3">
        <v>6.0521236118003996</v>
      </c>
      <c r="AJ281" s="3">
        <v>2.5600346397207998</v>
      </c>
      <c r="AK281" s="3">
        <v>1.0971380179109</v>
      </c>
      <c r="AL281" s="3">
        <v>1.6608052329964</v>
      </c>
      <c r="AM281" s="3">
        <v>1.9866369944110001</v>
      </c>
      <c r="AN281" s="3">
        <v>4.2513073101184</v>
      </c>
      <c r="AO281" s="3">
        <v>-1.4616235333304</v>
      </c>
      <c r="AP281" s="3">
        <v>-2.3466132893750999</v>
      </c>
      <c r="AQ281" s="3">
        <v>-0.902613379223</v>
      </c>
      <c r="AR281" s="3">
        <v>-1.2690638029459</v>
      </c>
      <c r="AS281" s="3">
        <v>-2.4251196235016002</v>
      </c>
      <c r="AT281" s="3">
        <v>-0.868046196677</v>
      </c>
      <c r="AU281" s="3">
        <v>-3.3738879795627001</v>
      </c>
      <c r="AV281" s="3">
        <v>-2.0720114615438998</v>
      </c>
      <c r="AW281" s="3">
        <v>-0.3</v>
      </c>
    </row>
    <row r="282" spans="1:49">
      <c r="A282">
        <v>5</v>
      </c>
      <c r="B282" t="s">
        <v>404</v>
      </c>
      <c r="C282">
        <v>505010105</v>
      </c>
      <c r="D282" t="s">
        <v>628</v>
      </c>
      <c r="E282" s="3">
        <v>-1.0978665833999</v>
      </c>
      <c r="F282" s="3">
        <v>-2.0586828517599999E-2</v>
      </c>
      <c r="G282" s="3">
        <v>-0.88900068709010005</v>
      </c>
      <c r="H282" s="3">
        <v>0.79323430351360003</v>
      </c>
      <c r="I282" s="3">
        <v>1.0528938276716</v>
      </c>
      <c r="J282" s="3">
        <v>0.52221446789720005</v>
      </c>
      <c r="K282" s="3">
        <v>0.90809914539570002</v>
      </c>
      <c r="L282" s="3">
        <v>1.4845859799239001</v>
      </c>
      <c r="M282" s="3">
        <v>2.1020624655216</v>
      </c>
      <c r="N282" s="3">
        <v>3.2032108180704002</v>
      </c>
      <c r="O282" s="3">
        <v>1.6551251052767</v>
      </c>
      <c r="P282" s="3">
        <v>2.1128436977220999</v>
      </c>
      <c r="Q282" s="3">
        <v>-0.85610487950659997</v>
      </c>
      <c r="R282" s="3">
        <v>-0.29181193623500001</v>
      </c>
      <c r="S282" s="3">
        <v>1.2878926513391999</v>
      </c>
      <c r="T282" s="3">
        <v>-0.83417009703970002</v>
      </c>
      <c r="U282" s="3">
        <v>-5.0139412385759998</v>
      </c>
      <c r="V282" s="3">
        <v>-4.0268491929441002</v>
      </c>
      <c r="W282" s="3">
        <v>-0.74895876913420001</v>
      </c>
      <c r="X282" s="3">
        <v>1.2158158784973001</v>
      </c>
      <c r="Y282" s="3">
        <v>-0.86969336675590003</v>
      </c>
      <c r="Z282" s="3">
        <v>2.1088627444549002</v>
      </c>
      <c r="AA282" s="3">
        <v>2.9909009055995002</v>
      </c>
      <c r="AB282" s="3">
        <v>2.9741394414689002</v>
      </c>
      <c r="AC282" s="3">
        <v>-0.3521558162981</v>
      </c>
      <c r="AD282" s="3">
        <v>1.8144261236700002E-2</v>
      </c>
      <c r="AE282" s="3">
        <v>-3.340025620299</v>
      </c>
      <c r="AF282" s="3">
        <v>-1.1590071440365</v>
      </c>
      <c r="AG282" s="3">
        <v>0.63940643496969995</v>
      </c>
      <c r="AH282" s="3">
        <v>1.8265242417211001</v>
      </c>
      <c r="AI282" s="3">
        <v>2.0451702928850999</v>
      </c>
      <c r="AJ282" s="3">
        <v>2.3380277624897001</v>
      </c>
      <c r="AK282" s="3">
        <v>2.6924021535713001</v>
      </c>
      <c r="AL282" s="3">
        <v>3.0113066640895001</v>
      </c>
      <c r="AM282" s="3">
        <v>3.3943754071551999</v>
      </c>
      <c r="AN282" s="3">
        <v>-0.2232402300935</v>
      </c>
      <c r="AO282" s="3">
        <v>1.9697638370662001</v>
      </c>
      <c r="AP282" s="3">
        <v>2.6661528498562999</v>
      </c>
      <c r="AQ282" s="3">
        <v>1.7580239308579</v>
      </c>
      <c r="AR282" s="3">
        <v>0.75294749738889999</v>
      </c>
      <c r="AS282" s="3">
        <v>-0.37370615193899998</v>
      </c>
      <c r="AT282" s="3">
        <v>0.70067368797730001</v>
      </c>
      <c r="AU282" s="3">
        <v>-0.89466476160340003</v>
      </c>
      <c r="AV282" s="3">
        <v>5.1543415470480998</v>
      </c>
      <c r="AW282" s="3">
        <v>7.16</v>
      </c>
    </row>
    <row r="283" spans="1:49">
      <c r="A283">
        <v>5</v>
      </c>
      <c r="B283" t="s">
        <v>404</v>
      </c>
      <c r="C283">
        <v>505010106</v>
      </c>
      <c r="D283" t="s">
        <v>629</v>
      </c>
      <c r="E283" s="3">
        <v>1.40577036096E-2</v>
      </c>
      <c r="F283" s="3">
        <v>-1.5484134578154001</v>
      </c>
      <c r="G283" s="3">
        <v>-1.7232577776132001</v>
      </c>
      <c r="H283" s="3">
        <v>-1.4725943426784001</v>
      </c>
      <c r="I283" s="3">
        <v>-1.8584472313006</v>
      </c>
      <c r="J283" s="3">
        <v>-1.4396617537512999</v>
      </c>
      <c r="K283" s="3">
        <v>-1.9900143609475001</v>
      </c>
      <c r="L283" s="3">
        <v>-1.3228474543011</v>
      </c>
      <c r="M283" s="3">
        <v>-3.0827918277504001</v>
      </c>
      <c r="N283" s="3">
        <v>-4.2828786205128004</v>
      </c>
      <c r="O283" s="3">
        <v>-4.2331652761788003</v>
      </c>
      <c r="P283" s="3">
        <v>1.1549174666941999</v>
      </c>
      <c r="Q283" s="3">
        <v>-7.8498795683399999E-2</v>
      </c>
      <c r="R283" s="3">
        <v>5.6825628299005997</v>
      </c>
      <c r="S283" s="3">
        <v>6.7974026825500999</v>
      </c>
      <c r="T283" s="3">
        <v>8.3682866080841993</v>
      </c>
      <c r="U283" s="3">
        <v>9.5284293604506001</v>
      </c>
      <c r="V283" s="3">
        <v>9.1823667989072995</v>
      </c>
      <c r="W283" s="3">
        <v>16.464747743718299</v>
      </c>
      <c r="X283" s="3">
        <v>18.270462078879302</v>
      </c>
      <c r="Y283" s="3">
        <v>23.198858882217898</v>
      </c>
      <c r="Z283" s="3">
        <v>24.037793765482899</v>
      </c>
      <c r="AA283" s="3">
        <v>24.2670108776598</v>
      </c>
      <c r="AB283" s="3">
        <v>24.864113104251601</v>
      </c>
      <c r="AC283" s="3">
        <v>0.60290146074749995</v>
      </c>
      <c r="AD283" s="3">
        <v>3.3772763057252</v>
      </c>
      <c r="AE283" s="3">
        <v>0.54700560653679997</v>
      </c>
      <c r="AF283" s="3">
        <v>4.6203906760497002</v>
      </c>
      <c r="AG283" s="3">
        <v>6.2187425448100004</v>
      </c>
      <c r="AH283" s="3">
        <v>6.0441059478497996</v>
      </c>
      <c r="AI283" s="3">
        <v>6.1358914708862002</v>
      </c>
      <c r="AJ283" s="3">
        <v>6.5152199825863999</v>
      </c>
      <c r="AK283" s="3">
        <v>5.2947344997563999</v>
      </c>
      <c r="AL283" s="3">
        <v>5.2839985335598998</v>
      </c>
      <c r="AM283" s="3">
        <v>4.8671891119091999</v>
      </c>
      <c r="AN283" s="3">
        <v>4.6714402170001001</v>
      </c>
      <c r="AO283" s="3">
        <v>0.17403885587000001</v>
      </c>
      <c r="AP283" s="3">
        <v>0.28044297362319998</v>
      </c>
      <c r="AQ283" s="3">
        <v>0.75161159102789998</v>
      </c>
      <c r="AR283" s="3">
        <v>0.87866936073099999</v>
      </c>
      <c r="AS283" s="3">
        <v>1.3475601562916999</v>
      </c>
      <c r="AT283" s="3">
        <v>2.7659099656319999</v>
      </c>
      <c r="AU283" s="3">
        <v>3.1694514938284999</v>
      </c>
      <c r="AV283" s="3">
        <v>5.7707123462308001</v>
      </c>
      <c r="AW283" s="3">
        <v>2.2400000000000002</v>
      </c>
    </row>
    <row r="284" spans="1:49">
      <c r="A284">
        <v>5</v>
      </c>
      <c r="B284" t="s">
        <v>404</v>
      </c>
      <c r="C284">
        <v>505010107</v>
      </c>
      <c r="D284" t="s">
        <v>630</v>
      </c>
      <c r="E284" s="3">
        <v>-4.5822410130579003</v>
      </c>
      <c r="F284" s="3">
        <v>-5.3790900538011002</v>
      </c>
      <c r="G284" s="3">
        <v>-3.5401558094077998</v>
      </c>
      <c r="H284" s="3">
        <v>-6.2591432902979003</v>
      </c>
      <c r="I284" s="3">
        <v>-6.9567521312888001</v>
      </c>
      <c r="J284" s="3">
        <v>-1.7027670454613999</v>
      </c>
      <c r="K284" s="3">
        <v>-0.81354805386319995</v>
      </c>
      <c r="L284" s="3">
        <v>-6.9137572378482002</v>
      </c>
      <c r="M284" s="3">
        <v>-15.4735382237014</v>
      </c>
      <c r="N284" s="3">
        <v>-6.8690339165561003</v>
      </c>
      <c r="O284" s="3">
        <v>1.4223535128539999</v>
      </c>
      <c r="P284" s="3">
        <v>2.3282303887258</v>
      </c>
      <c r="Q284" s="3">
        <v>-0.26642597166760001</v>
      </c>
      <c r="R284" s="3">
        <v>-0.61049111405059997</v>
      </c>
      <c r="S284" s="3">
        <v>-0.52908097993949998</v>
      </c>
      <c r="T284" s="3">
        <v>-0.41095073575500002</v>
      </c>
      <c r="U284" s="3">
        <v>-1.306878864477</v>
      </c>
      <c r="V284" s="3">
        <v>-3.1247149336171001</v>
      </c>
      <c r="W284" s="3">
        <v>-2.1547409060509999</v>
      </c>
      <c r="X284" s="3">
        <v>-8.3512764385043994</v>
      </c>
      <c r="Y284" s="3">
        <v>-6.5537074328128</v>
      </c>
      <c r="Z284" s="3">
        <v>5.3301457178909004</v>
      </c>
      <c r="AA284" s="3">
        <v>5.9429233755639004</v>
      </c>
      <c r="AB284" s="3">
        <v>5.5943487572748003</v>
      </c>
      <c r="AC284" s="3">
        <v>-0.61870528265470004</v>
      </c>
      <c r="AD284" s="3">
        <v>6.0548947652299998E-2</v>
      </c>
      <c r="AE284" s="3">
        <v>1.9372681349384</v>
      </c>
      <c r="AF284" s="3">
        <v>4.6529393994832997</v>
      </c>
      <c r="AG284" s="3">
        <v>5.5012649059205998</v>
      </c>
      <c r="AH284" s="3">
        <v>5.6749270073274998</v>
      </c>
      <c r="AI284" s="3">
        <v>6.1645838651122</v>
      </c>
      <c r="AJ284" s="3">
        <v>4.6396268129417999</v>
      </c>
      <c r="AK284" s="3">
        <v>6.8995393648299999E-2</v>
      </c>
      <c r="AL284" s="3">
        <v>4.0698976032276004</v>
      </c>
      <c r="AM284" s="3">
        <v>4.9275456141216001</v>
      </c>
      <c r="AN284" s="3">
        <v>4.9570651725022001</v>
      </c>
      <c r="AO284" s="3">
        <v>-2.0759835217915001</v>
      </c>
      <c r="AP284" s="3">
        <v>-0.67358516740590002</v>
      </c>
      <c r="AQ284" s="3">
        <v>3.6895416197222999</v>
      </c>
      <c r="AR284" s="3">
        <v>4.4288568748388997</v>
      </c>
      <c r="AS284" s="3">
        <v>4.2223655627583998</v>
      </c>
      <c r="AT284" s="3">
        <v>3.3945799139952002</v>
      </c>
      <c r="AU284" s="3">
        <v>3.7037140797651</v>
      </c>
      <c r="AV284" s="3">
        <v>5.1054746306006997</v>
      </c>
      <c r="AW284" s="3">
        <v>5.79</v>
      </c>
    </row>
    <row r="285" spans="1:49">
      <c r="A285">
        <v>5</v>
      </c>
      <c r="B285" t="s">
        <v>404</v>
      </c>
      <c r="C285">
        <v>505010108</v>
      </c>
      <c r="D285" t="s">
        <v>631</v>
      </c>
      <c r="E285" s="3">
        <v>-7.7500720948800006E-2</v>
      </c>
      <c r="F285" s="3">
        <v>-0.32864094304050001</v>
      </c>
      <c r="G285" s="3">
        <v>2.1235683714299999E-2</v>
      </c>
      <c r="H285" s="3">
        <v>0.1505092203085</v>
      </c>
      <c r="I285" s="3">
        <v>0.4719984797358</v>
      </c>
      <c r="J285" s="3">
        <v>1.2453198739464999</v>
      </c>
      <c r="K285" s="3">
        <v>0.7106135466322</v>
      </c>
      <c r="L285" s="3">
        <v>2.1496228529437</v>
      </c>
      <c r="M285" s="3">
        <v>1.7069475824024001</v>
      </c>
      <c r="N285" s="3">
        <v>2.3252669408118001</v>
      </c>
      <c r="O285" s="3">
        <v>2.5956980032709001</v>
      </c>
      <c r="P285" s="3">
        <v>3.0496260016330998</v>
      </c>
      <c r="Q285" s="3">
        <v>1.8389024153336999</v>
      </c>
      <c r="R285" s="3">
        <v>1.4135352714419001</v>
      </c>
      <c r="S285" s="3">
        <v>1.5313976904779001</v>
      </c>
      <c r="T285" s="3">
        <v>3.4952434818595002</v>
      </c>
      <c r="U285" s="3">
        <v>5.4664137016951004</v>
      </c>
      <c r="V285" s="3">
        <v>5.4286820500559996</v>
      </c>
      <c r="W285" s="3">
        <v>7.4630774313131001</v>
      </c>
      <c r="X285" s="3">
        <v>3.1864445096127998</v>
      </c>
      <c r="Y285" s="3">
        <v>3.7361917391379</v>
      </c>
      <c r="Z285" s="3">
        <v>7.3977458620860004</v>
      </c>
      <c r="AA285" s="3">
        <v>8.7065118114213007</v>
      </c>
      <c r="AB285" s="3">
        <v>7.7621191915022996</v>
      </c>
      <c r="AC285" s="3">
        <v>-2.6190173648700998</v>
      </c>
      <c r="AD285" s="3">
        <v>-3.0566350517692</v>
      </c>
      <c r="AE285" s="3">
        <v>-0.99910236830559995</v>
      </c>
      <c r="AF285" s="3">
        <v>7.9061522514999993E-3</v>
      </c>
      <c r="AG285" s="3">
        <v>-0.44110395169200001</v>
      </c>
      <c r="AH285" s="3">
        <v>-0.1972579914708</v>
      </c>
      <c r="AI285" s="3">
        <v>-0.95944992575550003</v>
      </c>
      <c r="AJ285" s="3">
        <v>1.271729330266</v>
      </c>
      <c r="AK285" s="3">
        <v>2.1644621181257002</v>
      </c>
      <c r="AL285" s="3">
        <v>1.1755881876340999</v>
      </c>
      <c r="AM285" s="3">
        <v>3.0005571579932999</v>
      </c>
      <c r="AN285" s="3">
        <v>2.3091754889699998</v>
      </c>
      <c r="AO285" s="3">
        <v>-0.1071940931508</v>
      </c>
      <c r="AP285" s="3">
        <v>-0.36614425107740001</v>
      </c>
      <c r="AQ285" s="3">
        <v>0.77364965410069997</v>
      </c>
      <c r="AR285" s="3">
        <v>1.7341318396476999</v>
      </c>
      <c r="AS285" s="3">
        <v>0.5472273159737</v>
      </c>
      <c r="AT285" s="3">
        <v>-0.38136015562929998</v>
      </c>
      <c r="AU285" s="3">
        <v>1.7221110113196001</v>
      </c>
      <c r="AV285" s="3">
        <v>2.1559276472994999</v>
      </c>
      <c r="AW285" s="3">
        <v>3.16</v>
      </c>
    </row>
    <row r="286" spans="1:49">
      <c r="A286">
        <v>4</v>
      </c>
      <c r="B286" t="s">
        <v>402</v>
      </c>
      <c r="C286">
        <v>5050102</v>
      </c>
      <c r="D286" t="s">
        <v>632</v>
      </c>
      <c r="E286" s="3">
        <v>-0.95215499057639996</v>
      </c>
      <c r="F286" s="3">
        <v>-1.2570094591801999</v>
      </c>
      <c r="G286" s="3">
        <v>-0.72950289764980003</v>
      </c>
      <c r="H286" s="3">
        <v>0.69442943104230004</v>
      </c>
      <c r="I286" s="3">
        <v>1.2044451601096999</v>
      </c>
      <c r="J286" s="3">
        <v>2.7375043239725998</v>
      </c>
      <c r="K286" s="3">
        <v>2.9996291417263001</v>
      </c>
      <c r="L286" s="3">
        <v>3.2508306350106002</v>
      </c>
      <c r="M286" s="3">
        <v>3.4278246485313</v>
      </c>
      <c r="N286" s="3">
        <v>5.0594901939453001</v>
      </c>
      <c r="O286" s="3">
        <v>4.7752436339289002</v>
      </c>
      <c r="P286" s="3">
        <v>5.4908079666019001</v>
      </c>
      <c r="Q286" s="3">
        <v>1.7776130277746001</v>
      </c>
      <c r="R286" s="3">
        <v>2.7246399291141001</v>
      </c>
      <c r="S286" s="3">
        <v>3.5125449443199002</v>
      </c>
      <c r="T286" s="3">
        <v>3.5319022694470998</v>
      </c>
      <c r="U286" s="3">
        <v>3.9551302500477998</v>
      </c>
      <c r="V286" s="3">
        <v>6.7234147621296998</v>
      </c>
      <c r="W286" s="3">
        <v>9.3585932960265001</v>
      </c>
      <c r="X286" s="3">
        <v>9.9656501972298006</v>
      </c>
      <c r="Y286" s="3">
        <v>11.216605653209101</v>
      </c>
      <c r="Z286" s="3">
        <v>16.4853879360126</v>
      </c>
      <c r="AA286" s="3">
        <v>17.7375588923456</v>
      </c>
      <c r="AB286" s="3">
        <v>17.1812698195697</v>
      </c>
      <c r="AC286" s="3">
        <v>-0.2413435936495</v>
      </c>
      <c r="AD286" s="3">
        <v>-3.1955480327452999</v>
      </c>
      <c r="AE286" s="3">
        <v>-3.6009244015021</v>
      </c>
      <c r="AF286" s="3">
        <v>-1.4499888344458001</v>
      </c>
      <c r="AG286" s="3">
        <v>-0.77271019651820005</v>
      </c>
      <c r="AH286" s="3">
        <v>-1.4860540805818001</v>
      </c>
      <c r="AI286" s="3">
        <v>-0.99137234929630003</v>
      </c>
      <c r="AJ286" s="3">
        <v>-1.7904086831159001</v>
      </c>
      <c r="AK286" s="3">
        <v>-1.6793469931505001</v>
      </c>
      <c r="AL286" s="3">
        <v>-1.603507176046</v>
      </c>
      <c r="AM286" s="3">
        <v>-1.2566024256371</v>
      </c>
      <c r="AN286" s="3">
        <v>-1.7266028044765001</v>
      </c>
      <c r="AO286" s="3">
        <v>-0.85345276114250002</v>
      </c>
      <c r="AP286" s="3">
        <v>0.64947189961189999</v>
      </c>
      <c r="AQ286" s="3">
        <v>-6.2695344514499998E-2</v>
      </c>
      <c r="AR286" s="3">
        <v>0.1156426764018</v>
      </c>
      <c r="AS286" s="3">
        <v>0.1848240911241</v>
      </c>
      <c r="AT286" s="3">
        <v>-0.57263510483500002</v>
      </c>
      <c r="AU286" s="3">
        <v>-0.6378347774566</v>
      </c>
      <c r="AV286" s="3">
        <v>5.5907650629699997E-2</v>
      </c>
      <c r="AW286" s="3">
        <v>-0.05</v>
      </c>
    </row>
    <row r="287" spans="1:49">
      <c r="A287">
        <v>5</v>
      </c>
      <c r="B287" t="s">
        <v>404</v>
      </c>
      <c r="C287">
        <v>505010201</v>
      </c>
      <c r="D287" t="s">
        <v>633</v>
      </c>
      <c r="E287" s="3">
        <v>-1.9148484311764</v>
      </c>
      <c r="F287" s="3">
        <v>-1.6284479105939</v>
      </c>
      <c r="G287" s="3">
        <v>-0.54510799722290004</v>
      </c>
      <c r="H287" s="3">
        <v>3.8736961734943001</v>
      </c>
      <c r="I287" s="3">
        <v>5.4325244055799002</v>
      </c>
      <c r="J287" s="3">
        <v>5.9798736344411001</v>
      </c>
      <c r="K287" s="3">
        <v>6.7716498799856</v>
      </c>
      <c r="L287" s="3">
        <v>7.7942002394173997</v>
      </c>
      <c r="M287" s="3">
        <v>7.9995433700767</v>
      </c>
      <c r="N287" s="3">
        <v>8.6271543532736992</v>
      </c>
      <c r="O287" s="3">
        <v>8.5545016955048006</v>
      </c>
      <c r="P287" s="3">
        <v>11.089047172919001</v>
      </c>
      <c r="Q287" s="3">
        <v>1.2603885280247</v>
      </c>
      <c r="R287" s="3">
        <v>1.7843104566882999</v>
      </c>
      <c r="S287" s="3">
        <v>3.1251340706127002</v>
      </c>
      <c r="T287" s="3">
        <v>3.6249537669580998</v>
      </c>
      <c r="U287" s="3">
        <v>3.0252689813128999</v>
      </c>
      <c r="V287" s="3">
        <v>4.5263663415551996</v>
      </c>
      <c r="W287" s="3">
        <v>7.7284150979854997</v>
      </c>
      <c r="X287" s="3">
        <v>8.3508081312729008</v>
      </c>
      <c r="Y287" s="3">
        <v>8.3915761196678993</v>
      </c>
      <c r="Z287" s="3">
        <v>8.2086360353318994</v>
      </c>
      <c r="AA287" s="3">
        <v>8.4632269042940003</v>
      </c>
      <c r="AB287" s="3">
        <v>9.0333824976830002</v>
      </c>
      <c r="AC287" s="3">
        <v>-0.97316813414320003</v>
      </c>
      <c r="AD287" s="3">
        <v>-8.2078952638440992</v>
      </c>
      <c r="AE287" s="3">
        <v>-7.8551896608616998</v>
      </c>
      <c r="AF287" s="3">
        <v>-7.3799362932271002</v>
      </c>
      <c r="AG287" s="3">
        <v>-7.0823111661029996</v>
      </c>
      <c r="AH287" s="3">
        <v>-7.4940171650526004</v>
      </c>
      <c r="AI287" s="3">
        <v>-7.4170352398477997</v>
      </c>
      <c r="AJ287" s="3">
        <v>-8.7285130922705996</v>
      </c>
      <c r="AK287" s="3">
        <v>-9.6039139184251994</v>
      </c>
      <c r="AL287" s="3">
        <v>-9.7015899973433992</v>
      </c>
      <c r="AM287" s="3">
        <v>-9.9524053922554003</v>
      </c>
      <c r="AN287" s="3">
        <v>-10.438716973884601</v>
      </c>
      <c r="AO287" s="3">
        <v>-0.40041962648040003</v>
      </c>
      <c r="AP287" s="3">
        <v>0.79929157003939999</v>
      </c>
      <c r="AQ287" s="3">
        <v>-1.0175355343154999</v>
      </c>
      <c r="AR287" s="3">
        <v>0.2578111534077</v>
      </c>
      <c r="AS287" s="3">
        <v>-9.0954307066200002E-2</v>
      </c>
      <c r="AT287" s="3">
        <v>-0.36438082685619999</v>
      </c>
      <c r="AU287" s="3">
        <v>-1.0591815278867001</v>
      </c>
      <c r="AV287" s="3">
        <v>3.4348111543100003E-2</v>
      </c>
      <c r="AW287" s="3">
        <v>2.0099999999999998</v>
      </c>
    </row>
    <row r="288" spans="1:49">
      <c r="A288">
        <v>5</v>
      </c>
      <c r="B288" t="s">
        <v>404</v>
      </c>
      <c r="C288">
        <v>505010202</v>
      </c>
      <c r="D288" t="s">
        <v>634</v>
      </c>
      <c r="E288" s="3">
        <v>-1.0368117294421999</v>
      </c>
      <c r="F288" s="3">
        <v>-0.63138163244510004</v>
      </c>
      <c r="G288" s="3">
        <v>-1.07612403127</v>
      </c>
      <c r="H288" s="3">
        <v>-1.4196149063534</v>
      </c>
      <c r="I288" s="3">
        <v>-0.1631484647865</v>
      </c>
      <c r="J288" s="3">
        <v>1.8412802348493</v>
      </c>
      <c r="K288" s="3">
        <v>2.7952079623924999</v>
      </c>
      <c r="L288" s="3">
        <v>2.6688771807478</v>
      </c>
      <c r="M288" s="3">
        <v>2.7786509084905999</v>
      </c>
      <c r="N288" s="3">
        <v>2.7005215043148998</v>
      </c>
      <c r="O288" s="3">
        <v>2.9393411042111999</v>
      </c>
      <c r="P288" s="3">
        <v>2.4751716994490001</v>
      </c>
      <c r="Q288" s="3">
        <v>2.5838291902142001</v>
      </c>
      <c r="R288" s="3">
        <v>4.6325305069531</v>
      </c>
      <c r="S288" s="3">
        <v>5.2434594745872003</v>
      </c>
      <c r="T288" s="3">
        <v>5.3416340003642997</v>
      </c>
      <c r="U288" s="3">
        <v>6.3593280577559002</v>
      </c>
      <c r="V288" s="3">
        <v>12.1750336143532</v>
      </c>
      <c r="W288" s="3">
        <v>15.3345178476639</v>
      </c>
      <c r="X288" s="3">
        <v>15.9902190465001</v>
      </c>
      <c r="Y288" s="3">
        <v>18.2241465676945</v>
      </c>
      <c r="Z288" s="3">
        <v>21.132039390706499</v>
      </c>
      <c r="AA288" s="3">
        <v>22.9977409479941</v>
      </c>
      <c r="AB288" s="3">
        <v>20.901537462716401</v>
      </c>
      <c r="AC288" s="3">
        <v>1.1380931257079001</v>
      </c>
      <c r="AD288" s="3">
        <v>9.2620694205800005E-2</v>
      </c>
      <c r="AE288" s="3">
        <v>0.71099224934899996</v>
      </c>
      <c r="AF288" s="3">
        <v>2.2137580764899001</v>
      </c>
      <c r="AG288" s="3">
        <v>2.6315188025433001</v>
      </c>
      <c r="AH288" s="3">
        <v>2.4760093042067002</v>
      </c>
      <c r="AI288" s="3">
        <v>1.9797959473942</v>
      </c>
      <c r="AJ288" s="3">
        <v>0.63324529519740003</v>
      </c>
      <c r="AK288" s="3">
        <v>0.55954827007959995</v>
      </c>
      <c r="AL288" s="3">
        <v>0.6932510227791</v>
      </c>
      <c r="AM288" s="3">
        <v>0.83996489347269998</v>
      </c>
      <c r="AN288" s="3">
        <v>0.12492495435709999</v>
      </c>
      <c r="AO288" s="3">
        <v>-1.0152581126358</v>
      </c>
      <c r="AP288" s="3">
        <v>-1.0163365990963</v>
      </c>
      <c r="AQ288" s="3">
        <v>-1.8550840218582001</v>
      </c>
      <c r="AR288" s="3">
        <v>-1.7373422334734001</v>
      </c>
      <c r="AS288" s="3">
        <v>-9.2537040948200006E-2</v>
      </c>
      <c r="AT288" s="3">
        <v>-0.97091494383639998</v>
      </c>
      <c r="AU288" s="3">
        <v>-1.0778409085739</v>
      </c>
      <c r="AV288" s="3">
        <v>-1.460300195728</v>
      </c>
      <c r="AW288" s="3">
        <v>-1.24</v>
      </c>
    </row>
    <row r="289" spans="1:49">
      <c r="A289">
        <v>5</v>
      </c>
      <c r="B289" t="s">
        <v>404</v>
      </c>
      <c r="C289">
        <v>505010203</v>
      </c>
      <c r="D289" t="s">
        <v>635</v>
      </c>
      <c r="E289" s="3">
        <v>0.65241416312919998</v>
      </c>
      <c r="F289" s="3">
        <v>-1.7289055215300999</v>
      </c>
      <c r="G289" s="3">
        <v>-0.43551158451049998</v>
      </c>
      <c r="H289" s="3">
        <v>-0.63764669839940002</v>
      </c>
      <c r="I289" s="3">
        <v>-2.9599844288126</v>
      </c>
      <c r="J289" s="3">
        <v>-0.70885445278280002</v>
      </c>
      <c r="K289" s="3">
        <v>-2.3988653921447001</v>
      </c>
      <c r="L289" s="3">
        <v>-2.6952064860687002</v>
      </c>
      <c r="M289" s="3">
        <v>-2.4499270760758001</v>
      </c>
      <c r="N289" s="3">
        <v>3.5425725302089002</v>
      </c>
      <c r="O289" s="3">
        <v>2.0696077943928999</v>
      </c>
      <c r="P289" s="3">
        <v>1.9736645166514</v>
      </c>
      <c r="Q289" s="3">
        <v>1.2919205726</v>
      </c>
      <c r="R289" s="3">
        <v>1.105228060557</v>
      </c>
      <c r="S289" s="3">
        <v>1.2717081150086</v>
      </c>
      <c r="T289" s="3">
        <v>0.36368547240679999</v>
      </c>
      <c r="U289" s="3">
        <v>1.4917937884221</v>
      </c>
      <c r="V289" s="3">
        <v>1.2844201685186001</v>
      </c>
      <c r="W289" s="3">
        <v>2.1071006771012</v>
      </c>
      <c r="X289" s="3">
        <v>2.6077309651413998</v>
      </c>
      <c r="Y289" s="3">
        <v>4.2268353128324998</v>
      </c>
      <c r="Z289" s="3">
        <v>22.460937845514799</v>
      </c>
      <c r="AA289" s="3">
        <v>24.344262398762201</v>
      </c>
      <c r="AB289" s="3">
        <v>24.4861483280371</v>
      </c>
      <c r="AC289" s="3">
        <v>-1.4104951505042</v>
      </c>
      <c r="AD289" s="3">
        <v>-1.2398003502335</v>
      </c>
      <c r="AE289" s="3">
        <v>-4.4012861519469997</v>
      </c>
      <c r="AF289" s="3">
        <v>1.2299638113819999</v>
      </c>
      <c r="AG289" s="3">
        <v>2.8779999210381999</v>
      </c>
      <c r="AH289" s="3">
        <v>0.82459455044160002</v>
      </c>
      <c r="AI289" s="3">
        <v>3.5282533294549001</v>
      </c>
      <c r="AJ289" s="3">
        <v>4.3585227519982004</v>
      </c>
      <c r="AK289" s="3">
        <v>6.2000740515004997</v>
      </c>
      <c r="AL289" s="3">
        <v>6.4341422129563997</v>
      </c>
      <c r="AM289" s="3">
        <v>7.9723205974682001</v>
      </c>
      <c r="AN289" s="3">
        <v>7.9223442524407002</v>
      </c>
      <c r="AO289" s="3">
        <v>-1.1562649557544</v>
      </c>
      <c r="AP289" s="3">
        <v>2.9688049485774002</v>
      </c>
      <c r="AQ289" s="3">
        <v>3.7770166004700001</v>
      </c>
      <c r="AR289" s="3">
        <v>2.7250743573610001</v>
      </c>
      <c r="AS289" s="3">
        <v>0.93318370362229996</v>
      </c>
      <c r="AT289" s="3">
        <v>-0.22577883432070001</v>
      </c>
      <c r="AU289" s="3">
        <v>0.52991514104369997</v>
      </c>
      <c r="AV289" s="3">
        <v>2.3571499010010002</v>
      </c>
      <c r="AW289" s="3">
        <v>-0.73</v>
      </c>
    </row>
    <row r="290" spans="1:49">
      <c r="A290">
        <v>3</v>
      </c>
      <c r="B290" t="s">
        <v>400</v>
      </c>
      <c r="C290">
        <v>50502</v>
      </c>
      <c r="D290" t="s">
        <v>636</v>
      </c>
      <c r="E290" s="3">
        <v>0.28907860006649999</v>
      </c>
      <c r="F290" s="3">
        <v>0.28907860006649999</v>
      </c>
      <c r="G290" s="3">
        <v>0.46458416374259998</v>
      </c>
      <c r="H290" s="3">
        <v>1.1709963146747</v>
      </c>
      <c r="I290" s="3">
        <v>1.1709963146747</v>
      </c>
      <c r="J290" s="3">
        <v>1.1709963146747</v>
      </c>
      <c r="K290" s="3">
        <v>1.1709963146747</v>
      </c>
      <c r="L290" s="3">
        <v>1.1709963146747</v>
      </c>
      <c r="M290" s="3">
        <v>1.1709963146747</v>
      </c>
      <c r="N290" s="3">
        <v>1.1709963146747</v>
      </c>
      <c r="O290" s="3">
        <v>1.1709963146747</v>
      </c>
      <c r="P290" s="3">
        <v>1.1709963146747</v>
      </c>
      <c r="Q290" s="3">
        <v>0.57307924724199999</v>
      </c>
      <c r="R290" s="3">
        <v>0.95631659166680005</v>
      </c>
      <c r="S290" s="3">
        <v>1.0274891933151</v>
      </c>
      <c r="T290" s="3">
        <v>2.1740858980956999</v>
      </c>
      <c r="U290" s="3">
        <v>2.1740858980956999</v>
      </c>
      <c r="V290" s="3">
        <v>2.1740858980956999</v>
      </c>
      <c r="W290" s="3">
        <v>2.6176929603029002</v>
      </c>
      <c r="X290" s="3">
        <v>2.6176929603029002</v>
      </c>
      <c r="Y290" s="3">
        <v>2.6176929603029002</v>
      </c>
      <c r="Z290" s="3">
        <v>2.6176929603029002</v>
      </c>
      <c r="AA290" s="3">
        <v>2.6176929603029002</v>
      </c>
      <c r="AB290" s="3">
        <v>2.6176929603029002</v>
      </c>
      <c r="AC290" s="3">
        <v>1.0292732763607</v>
      </c>
      <c r="AD290" s="3">
        <v>1.3455183550853</v>
      </c>
      <c r="AE290" s="3">
        <v>1.5195227029992</v>
      </c>
      <c r="AF290" s="3">
        <v>1.5195227029992</v>
      </c>
      <c r="AG290" s="3">
        <v>1.5195227029992</v>
      </c>
      <c r="AH290" s="3">
        <v>1.5195227029992</v>
      </c>
      <c r="AI290" s="3">
        <v>1.5195227029992</v>
      </c>
      <c r="AJ290" s="3">
        <v>1.6496011486676001</v>
      </c>
      <c r="AK290" s="3">
        <v>1.6496011486676001</v>
      </c>
      <c r="AL290" s="3">
        <v>1.6496011486676001</v>
      </c>
      <c r="AM290" s="3">
        <v>1.6496011486676001</v>
      </c>
      <c r="AN290" s="3">
        <v>1.6496011486676001</v>
      </c>
      <c r="AO290" s="3">
        <v>0.22569495002590001</v>
      </c>
      <c r="AP290" s="3">
        <v>0.47231263463959999</v>
      </c>
      <c r="AQ290" s="3">
        <v>0.47231263463959999</v>
      </c>
      <c r="AR290" s="3">
        <v>0.95464006740490004</v>
      </c>
      <c r="AS290" s="3">
        <v>1.7114241121125</v>
      </c>
      <c r="AT290" s="3">
        <v>1.7114241121125</v>
      </c>
      <c r="AU290" s="3">
        <v>1.7114241121125</v>
      </c>
      <c r="AV290" s="3">
        <v>1.8693518968923</v>
      </c>
      <c r="AW290" s="3">
        <v>1.87</v>
      </c>
    </row>
    <row r="291" spans="1:49">
      <c r="A291">
        <v>4</v>
      </c>
      <c r="B291" t="s">
        <v>402</v>
      </c>
      <c r="C291">
        <v>5050201</v>
      </c>
      <c r="D291" t="s">
        <v>636</v>
      </c>
      <c r="E291" s="3">
        <v>0.28907860006649999</v>
      </c>
      <c r="F291" s="3">
        <v>0.28907860006649999</v>
      </c>
      <c r="G291" s="3">
        <v>0.46458416374259998</v>
      </c>
      <c r="H291" s="3">
        <v>1.1709963146747</v>
      </c>
      <c r="I291" s="3">
        <v>1.1709963146747</v>
      </c>
      <c r="J291" s="3">
        <v>1.1709963146747</v>
      </c>
      <c r="K291" s="3">
        <v>1.1709963146747</v>
      </c>
      <c r="L291" s="3">
        <v>1.1709963146747</v>
      </c>
      <c r="M291" s="3">
        <v>1.1709963146747</v>
      </c>
      <c r="N291" s="3">
        <v>1.1709963146747</v>
      </c>
      <c r="O291" s="3">
        <v>1.1709963146747</v>
      </c>
      <c r="P291" s="3">
        <v>1.1709963146747</v>
      </c>
      <c r="Q291" s="3">
        <v>0.57307924724199999</v>
      </c>
      <c r="R291" s="3">
        <v>0.95631659166680005</v>
      </c>
      <c r="S291" s="3">
        <v>1.0274891933151</v>
      </c>
      <c r="T291" s="3">
        <v>2.1740858980956999</v>
      </c>
      <c r="U291" s="3">
        <v>2.1740858980956999</v>
      </c>
      <c r="V291" s="3">
        <v>2.1740858980956999</v>
      </c>
      <c r="W291" s="3">
        <v>2.6176929603029002</v>
      </c>
      <c r="X291" s="3">
        <v>2.6176929603029002</v>
      </c>
      <c r="Y291" s="3">
        <v>2.6176929603029002</v>
      </c>
      <c r="Z291" s="3">
        <v>2.6176929603029002</v>
      </c>
      <c r="AA291" s="3">
        <v>2.6176929603029002</v>
      </c>
      <c r="AB291" s="3">
        <v>2.6176929603029002</v>
      </c>
      <c r="AC291" s="3">
        <v>1.0292732763607</v>
      </c>
      <c r="AD291" s="3">
        <v>1.3455183550853</v>
      </c>
      <c r="AE291" s="3">
        <v>1.5195227029992</v>
      </c>
      <c r="AF291" s="3">
        <v>1.5195227029992</v>
      </c>
      <c r="AG291" s="3">
        <v>1.5195227029992</v>
      </c>
      <c r="AH291" s="3">
        <v>1.5195227029992</v>
      </c>
      <c r="AI291" s="3">
        <v>1.5195227029992</v>
      </c>
      <c r="AJ291" s="3">
        <v>1.6496011486676001</v>
      </c>
      <c r="AK291" s="3">
        <v>1.6496011486676001</v>
      </c>
      <c r="AL291" s="3">
        <v>1.6496011486676001</v>
      </c>
      <c r="AM291" s="3">
        <v>1.6496011486676001</v>
      </c>
      <c r="AN291" s="3">
        <v>1.6496011486676001</v>
      </c>
      <c r="AO291" s="3">
        <v>0.22569495002590001</v>
      </c>
      <c r="AP291" s="3">
        <v>0.47231263463959999</v>
      </c>
      <c r="AQ291" s="3">
        <v>0.47231263463959999</v>
      </c>
      <c r="AR291" s="3">
        <v>0.95464006740490004</v>
      </c>
      <c r="AS291" s="3">
        <v>1.7114241121125</v>
      </c>
      <c r="AT291" s="3">
        <v>1.7114241121125</v>
      </c>
      <c r="AU291" s="3">
        <v>1.7114241121125</v>
      </c>
      <c r="AV291" s="3">
        <v>1.8693518968923</v>
      </c>
      <c r="AW291" s="3">
        <v>1.87</v>
      </c>
    </row>
    <row r="292" spans="1:49">
      <c r="A292">
        <v>5</v>
      </c>
      <c r="B292" t="s">
        <v>404</v>
      </c>
      <c r="C292">
        <v>505020101</v>
      </c>
      <c r="D292" t="s">
        <v>636</v>
      </c>
      <c r="E292" s="3">
        <v>0.28907860006649999</v>
      </c>
      <c r="F292" s="3">
        <v>0.28907860006649999</v>
      </c>
      <c r="G292" s="3">
        <v>0.46458416374259998</v>
      </c>
      <c r="H292" s="3">
        <v>1.1709963146747</v>
      </c>
      <c r="I292" s="3">
        <v>1.1709963146747</v>
      </c>
      <c r="J292" s="3">
        <v>1.1709963146747</v>
      </c>
      <c r="K292" s="3">
        <v>1.1709963146747</v>
      </c>
      <c r="L292" s="3">
        <v>1.1709963146747</v>
      </c>
      <c r="M292" s="3">
        <v>1.1709963146747</v>
      </c>
      <c r="N292" s="3">
        <v>1.1709963146747</v>
      </c>
      <c r="O292" s="3">
        <v>1.1709963146747</v>
      </c>
      <c r="P292" s="3">
        <v>1.1709963146747</v>
      </c>
      <c r="Q292" s="3">
        <v>0.57307924724199999</v>
      </c>
      <c r="R292" s="3">
        <v>0.95631659166680005</v>
      </c>
      <c r="S292" s="3">
        <v>1.0274891933151</v>
      </c>
      <c r="T292" s="3">
        <v>2.1740858980956999</v>
      </c>
      <c r="U292" s="3">
        <v>2.1740858980956999</v>
      </c>
      <c r="V292" s="3">
        <v>2.1740858980956999</v>
      </c>
      <c r="W292" s="3">
        <v>2.6176929603029002</v>
      </c>
      <c r="X292" s="3">
        <v>2.6176929603029002</v>
      </c>
      <c r="Y292" s="3">
        <v>2.6176929603029002</v>
      </c>
      <c r="Z292" s="3">
        <v>2.6176929603029002</v>
      </c>
      <c r="AA292" s="3">
        <v>2.6176929603029002</v>
      </c>
      <c r="AB292" s="3">
        <v>2.6176929603029002</v>
      </c>
      <c r="AC292" s="3">
        <v>1.0292732763607</v>
      </c>
      <c r="AD292" s="3">
        <v>1.3455183550853</v>
      </c>
      <c r="AE292" s="3">
        <v>1.5195227029992</v>
      </c>
      <c r="AF292" s="3">
        <v>1.5195227029992</v>
      </c>
      <c r="AG292" s="3">
        <v>1.5195227029992</v>
      </c>
      <c r="AH292" s="3">
        <v>1.5195227029992</v>
      </c>
      <c r="AI292" s="3">
        <v>1.5195227029992</v>
      </c>
      <c r="AJ292" s="3">
        <v>1.6496011486676001</v>
      </c>
      <c r="AK292" s="3">
        <v>1.6496011486676001</v>
      </c>
      <c r="AL292" s="3">
        <v>1.6496011486676001</v>
      </c>
      <c r="AM292" s="3">
        <v>1.6496011486676001</v>
      </c>
      <c r="AN292" s="3">
        <v>1.6496011486676001</v>
      </c>
      <c r="AO292" s="3">
        <v>0.22569495002590001</v>
      </c>
      <c r="AP292" s="3">
        <v>0.47231263463959999</v>
      </c>
      <c r="AQ292" s="3">
        <v>0.47231263463959999</v>
      </c>
      <c r="AR292" s="3">
        <v>0.95464006740490004</v>
      </c>
      <c r="AS292" s="3">
        <v>1.7114241121125</v>
      </c>
      <c r="AT292" s="3">
        <v>1.7114241121125</v>
      </c>
      <c r="AU292" s="3">
        <v>1.7114241121125</v>
      </c>
      <c r="AV292" s="3">
        <v>1.8693518968923</v>
      </c>
      <c r="AW292" s="3">
        <v>1.87</v>
      </c>
    </row>
    <row r="293" spans="1:49">
      <c r="A293">
        <v>1</v>
      </c>
      <c r="B293" t="s">
        <v>396</v>
      </c>
      <c r="C293">
        <v>6</v>
      </c>
      <c r="D293" t="s">
        <v>637</v>
      </c>
      <c r="E293" s="3">
        <v>-2.7138503996700002E-2</v>
      </c>
      <c r="F293" s="3">
        <v>-0.28254066166489999</v>
      </c>
      <c r="G293" s="3">
        <v>-0.1940038143733</v>
      </c>
      <c r="H293" s="3">
        <v>0.13126232247069999</v>
      </c>
      <c r="I293" s="3">
        <v>0.43236398022360001</v>
      </c>
      <c r="J293" s="3">
        <v>0.37526604696069998</v>
      </c>
      <c r="K293" s="3">
        <v>0.71917943775299997</v>
      </c>
      <c r="L293" s="3">
        <v>1.3793592264364001</v>
      </c>
      <c r="M293" s="3">
        <v>1.4887720831755</v>
      </c>
      <c r="N293" s="3">
        <v>1.7734238708706</v>
      </c>
      <c r="O293" s="3">
        <v>2.0907791288800999</v>
      </c>
      <c r="P293" s="3">
        <v>2.1618395359512999</v>
      </c>
      <c r="Q293" s="3">
        <v>3.9374571432800001E-2</v>
      </c>
      <c r="R293" s="3">
        <v>0.37773192434969999</v>
      </c>
      <c r="S293" s="3">
        <v>0.9303819200722</v>
      </c>
      <c r="T293" s="3">
        <v>1.4620533187814</v>
      </c>
      <c r="U293" s="3">
        <v>1.9424674750288</v>
      </c>
      <c r="V293" s="3">
        <v>2.5969854237565002</v>
      </c>
      <c r="W293" s="3">
        <v>2.9452983120127998</v>
      </c>
      <c r="X293" s="3">
        <v>3.0651140354114998</v>
      </c>
      <c r="Y293" s="3">
        <v>3.4049767001959999</v>
      </c>
      <c r="Z293" s="3">
        <v>3.6248983837463</v>
      </c>
      <c r="AA293" s="3">
        <v>3.9283672492838999</v>
      </c>
      <c r="AB293" s="3">
        <v>3.8001390092582001</v>
      </c>
      <c r="AC293" s="3">
        <v>0.20498737652740001</v>
      </c>
      <c r="AD293" s="3">
        <v>0.32499600515650001</v>
      </c>
      <c r="AE293" s="3">
        <v>3.3637331626000001E-3</v>
      </c>
      <c r="AF293" s="3">
        <v>5.3718060345799998E-2</v>
      </c>
      <c r="AG293" s="3">
        <v>0.1993534153906</v>
      </c>
      <c r="AH293" s="3">
        <v>0.30445516146450002</v>
      </c>
      <c r="AI293" s="3">
        <v>0.52754876533850004</v>
      </c>
      <c r="AJ293" s="3">
        <v>0.26089128943579998</v>
      </c>
      <c r="AK293" s="3">
        <v>0.38906304731579999</v>
      </c>
      <c r="AL293" s="3">
        <v>0.60539860624249997</v>
      </c>
      <c r="AM293" s="3">
        <v>0.37965851027210001</v>
      </c>
      <c r="AN293" s="3">
        <v>0.31867864412199998</v>
      </c>
      <c r="AO293" s="3">
        <v>0.27629143989260002</v>
      </c>
      <c r="AP293" s="3">
        <v>0.44059025314860001</v>
      </c>
      <c r="AQ293" s="3">
        <v>0.56192642586880004</v>
      </c>
      <c r="AR293" s="3">
        <v>0.42843024470270002</v>
      </c>
      <c r="AS293" s="3">
        <v>0.51690708720050005</v>
      </c>
      <c r="AT293" s="3">
        <v>1.1558384747676</v>
      </c>
      <c r="AU293" s="3">
        <v>1.3702071126436</v>
      </c>
      <c r="AV293" s="3">
        <v>1.3196910622077</v>
      </c>
      <c r="AW293" s="3">
        <v>1.52</v>
      </c>
    </row>
    <row r="294" spans="1:49">
      <c r="A294">
        <v>2</v>
      </c>
      <c r="B294" t="s">
        <v>398</v>
      </c>
      <c r="C294">
        <v>601</v>
      </c>
      <c r="D294" t="s">
        <v>638</v>
      </c>
      <c r="E294" s="3">
        <v>1.19252390631E-2</v>
      </c>
      <c r="F294" s="3">
        <v>-0.54987566618640005</v>
      </c>
      <c r="G294" s="3">
        <v>-0.44967166800890002</v>
      </c>
      <c r="H294" s="3">
        <v>2.8475597699099998E-2</v>
      </c>
      <c r="I294" s="3">
        <v>0.48135754095240002</v>
      </c>
      <c r="J294" s="3">
        <v>0.27810899306780001</v>
      </c>
      <c r="K294" s="3">
        <v>0.79010797863229998</v>
      </c>
      <c r="L294" s="3">
        <v>1.7453786136074001</v>
      </c>
      <c r="M294" s="3">
        <v>2.1758504015818998</v>
      </c>
      <c r="N294" s="3">
        <v>2.5660889465250998</v>
      </c>
      <c r="O294" s="3">
        <v>2.6599715902299002</v>
      </c>
      <c r="P294" s="3">
        <v>2.7777084300902999</v>
      </c>
      <c r="Q294" s="3">
        <v>4.1754107299899999E-2</v>
      </c>
      <c r="R294" s="3">
        <v>0.41568687688220002</v>
      </c>
      <c r="S294" s="3">
        <v>1.2450464076882</v>
      </c>
      <c r="T294" s="3">
        <v>1.7920116425301</v>
      </c>
      <c r="U294" s="3">
        <v>2.2672356220893999</v>
      </c>
      <c r="V294" s="3">
        <v>2.9298446846942001</v>
      </c>
      <c r="W294" s="3">
        <v>3.4790608608308999</v>
      </c>
      <c r="X294" s="3">
        <v>4.0221683791371996</v>
      </c>
      <c r="Y294" s="3">
        <v>4.7228400727697002</v>
      </c>
      <c r="Z294" s="3">
        <v>5.2515823165407998</v>
      </c>
      <c r="AA294" s="3">
        <v>5.6996006683046998</v>
      </c>
      <c r="AB294" s="3">
        <v>5.7555478575108996</v>
      </c>
      <c r="AC294" s="3">
        <v>0.27850070085650003</v>
      </c>
      <c r="AD294" s="3">
        <v>0.37836541195930001</v>
      </c>
      <c r="AE294" s="3">
        <v>0.12652546749070001</v>
      </c>
      <c r="AF294" s="3">
        <v>0.5215641335508</v>
      </c>
      <c r="AG294" s="3">
        <v>0.69108717211350001</v>
      </c>
      <c r="AH294" s="3">
        <v>0.6885318183029</v>
      </c>
      <c r="AI294" s="3">
        <v>0.90839673827040002</v>
      </c>
      <c r="AJ294" s="3">
        <v>0.61047653872329999</v>
      </c>
      <c r="AK294" s="3">
        <v>0.88164536199450005</v>
      </c>
      <c r="AL294" s="3">
        <v>1.0930001551848001</v>
      </c>
      <c r="AM294" s="3">
        <v>0.82050988262830005</v>
      </c>
      <c r="AN294" s="3">
        <v>0.44185630519140001</v>
      </c>
      <c r="AO294" s="3">
        <v>0.52649537604039998</v>
      </c>
      <c r="AP294" s="3">
        <v>0.60320789323169999</v>
      </c>
      <c r="AQ294" s="3">
        <v>0.84265818405360005</v>
      </c>
      <c r="AR294" s="3">
        <v>0.77243806724660002</v>
      </c>
      <c r="AS294" s="3">
        <v>0.61844652968839997</v>
      </c>
      <c r="AT294" s="3">
        <v>1.3529746182929001</v>
      </c>
      <c r="AU294" s="3">
        <v>1.4489268907399</v>
      </c>
      <c r="AV294" s="3">
        <v>1.3870858150403</v>
      </c>
      <c r="AW294" s="3">
        <v>1.78</v>
      </c>
    </row>
    <row r="295" spans="1:49">
      <c r="A295">
        <v>3</v>
      </c>
      <c r="B295" t="s">
        <v>400</v>
      </c>
      <c r="C295">
        <v>60101</v>
      </c>
      <c r="D295" t="s">
        <v>639</v>
      </c>
      <c r="E295" s="3">
        <v>1.5630936661599999E-2</v>
      </c>
      <c r="F295" s="3">
        <v>-0.76821806934470005</v>
      </c>
      <c r="G295" s="3">
        <v>-0.66012240871969996</v>
      </c>
      <c r="H295" s="3">
        <v>-3.30124803434E-2</v>
      </c>
      <c r="I295" s="3">
        <v>0.56059985167769999</v>
      </c>
      <c r="J295" s="3">
        <v>0.1202282778249</v>
      </c>
      <c r="K295" s="3">
        <v>0.72416017833510005</v>
      </c>
      <c r="L295" s="3">
        <v>1.8994213875271999</v>
      </c>
      <c r="M295" s="3">
        <v>2.5082390823398999</v>
      </c>
      <c r="N295" s="3">
        <v>2.9996034362070998</v>
      </c>
      <c r="O295" s="3">
        <v>3.0666606566211998</v>
      </c>
      <c r="P295" s="3">
        <v>3.2082707980689</v>
      </c>
      <c r="Q295" s="3">
        <v>-2.5729172998999999E-3</v>
      </c>
      <c r="R295" s="3">
        <v>0.3105295753915</v>
      </c>
      <c r="S295" s="3">
        <v>1.0172037994131999</v>
      </c>
      <c r="T295" s="3">
        <v>1.4820478026702999</v>
      </c>
      <c r="U295" s="3">
        <v>1.7886690558642</v>
      </c>
      <c r="V295" s="3">
        <v>2.6724787308933999</v>
      </c>
      <c r="W295" s="3">
        <v>3.2714763137545999</v>
      </c>
      <c r="X295" s="3">
        <v>3.9803814984010999</v>
      </c>
      <c r="Y295" s="3">
        <v>4.5287381351486999</v>
      </c>
      <c r="Z295" s="3">
        <v>5.2188926723567999</v>
      </c>
      <c r="AA295" s="3">
        <v>5.8036802543306996</v>
      </c>
      <c r="AB295" s="3">
        <v>5.7775822771348002</v>
      </c>
      <c r="AC295" s="3">
        <v>0.1873014865574</v>
      </c>
      <c r="AD295" s="3">
        <v>0.16405342556069999</v>
      </c>
      <c r="AE295" s="3">
        <v>-8.9322165387600003E-2</v>
      </c>
      <c r="AF295" s="3">
        <v>0.20913367542149999</v>
      </c>
      <c r="AG295" s="3">
        <v>0.49032195849979998</v>
      </c>
      <c r="AH295" s="3">
        <v>0.39953589384400001</v>
      </c>
      <c r="AI295" s="3">
        <v>0.63558437697619996</v>
      </c>
      <c r="AJ295" s="3">
        <v>0.1903413261253</v>
      </c>
      <c r="AK295" s="3">
        <v>0.60067372247679995</v>
      </c>
      <c r="AL295" s="3">
        <v>0.8571264232086</v>
      </c>
      <c r="AM295" s="3">
        <v>0.50152551275290003</v>
      </c>
      <c r="AN295" s="3">
        <v>7.3810590056000002E-3</v>
      </c>
      <c r="AO295" s="3">
        <v>0.65490555552630003</v>
      </c>
      <c r="AP295" s="3">
        <v>0.68576597339720002</v>
      </c>
      <c r="AQ295" s="3">
        <v>0.94209132780430005</v>
      </c>
      <c r="AR295" s="3">
        <v>0.76835438851170001</v>
      </c>
      <c r="AS295" s="3">
        <v>0.56468211420500003</v>
      </c>
      <c r="AT295" s="3">
        <v>1.4145670192248001</v>
      </c>
      <c r="AU295" s="3">
        <v>1.5423123033055</v>
      </c>
      <c r="AV295" s="3">
        <v>1.4682839715486999</v>
      </c>
      <c r="AW295" s="3">
        <v>1.97</v>
      </c>
    </row>
    <row r="296" spans="1:49">
      <c r="A296">
        <v>4</v>
      </c>
      <c r="B296" t="s">
        <v>402</v>
      </c>
      <c r="C296">
        <v>6010101</v>
      </c>
      <c r="D296" t="s">
        <v>640</v>
      </c>
      <c r="E296" s="3">
        <v>9.7344601647000005E-3</v>
      </c>
      <c r="F296" s="3">
        <v>-0.80662509377949998</v>
      </c>
      <c r="G296" s="3">
        <v>-0.72452712384520002</v>
      </c>
      <c r="H296" s="3">
        <v>-9.21631377035E-2</v>
      </c>
      <c r="I296" s="3">
        <v>0.50562441751529996</v>
      </c>
      <c r="J296" s="3">
        <v>6.1937549394299997E-2</v>
      </c>
      <c r="K296" s="3">
        <v>0.68459892106940001</v>
      </c>
      <c r="L296" s="3">
        <v>1.8315519852752999</v>
      </c>
      <c r="M296" s="3">
        <v>2.4589502067350999</v>
      </c>
      <c r="N296" s="3">
        <v>2.9575859934449999</v>
      </c>
      <c r="O296" s="3">
        <v>3.0508758580832001</v>
      </c>
      <c r="P296" s="3">
        <v>3.2032913667376</v>
      </c>
      <c r="Q296" s="3">
        <v>-7.9018099925999997E-3</v>
      </c>
      <c r="R296" s="3">
        <v>0.26386283936650001</v>
      </c>
      <c r="S296" s="3">
        <v>0.99272759138040001</v>
      </c>
      <c r="T296" s="3">
        <v>1.4706561040621</v>
      </c>
      <c r="U296" s="3">
        <v>1.8028562861521</v>
      </c>
      <c r="V296" s="3">
        <v>2.6975807414036002</v>
      </c>
      <c r="W296" s="3">
        <v>3.3038466572773002</v>
      </c>
      <c r="X296" s="3">
        <v>4.0351263073365997</v>
      </c>
      <c r="Y296" s="3">
        <v>4.5984145613326</v>
      </c>
      <c r="Z296" s="3">
        <v>5.3089255661037997</v>
      </c>
      <c r="AA296" s="3">
        <v>5.9126877780797003</v>
      </c>
      <c r="AB296" s="3">
        <v>5.8696270830312001</v>
      </c>
      <c r="AC296" s="3">
        <v>0.20749899501149999</v>
      </c>
      <c r="AD296" s="3">
        <v>0.16697345819350001</v>
      </c>
      <c r="AE296" s="3">
        <v>-0.11115000741599999</v>
      </c>
      <c r="AF296" s="3">
        <v>0.16306826505890001</v>
      </c>
      <c r="AG296" s="3">
        <v>0.44746595605939998</v>
      </c>
      <c r="AH296" s="3">
        <v>0.35083158821549998</v>
      </c>
      <c r="AI296" s="3">
        <v>0.58331408521350003</v>
      </c>
      <c r="AJ296" s="3">
        <v>0.1325664690735</v>
      </c>
      <c r="AK296" s="3">
        <v>0.56178659875790005</v>
      </c>
      <c r="AL296" s="3">
        <v>0.82430545535900002</v>
      </c>
      <c r="AM296" s="3">
        <v>0.45816026295899998</v>
      </c>
      <c r="AN296" s="3">
        <v>-5.0498310019099997E-2</v>
      </c>
      <c r="AO296" s="3">
        <v>0.65742866118609999</v>
      </c>
      <c r="AP296" s="3">
        <v>0.65927882260549997</v>
      </c>
      <c r="AQ296" s="3">
        <v>0.93654882711919996</v>
      </c>
      <c r="AR296" s="3">
        <v>0.74510325784340004</v>
      </c>
      <c r="AS296" s="3">
        <v>0.54872381512890001</v>
      </c>
      <c r="AT296" s="3">
        <v>1.3978756845328999</v>
      </c>
      <c r="AU296" s="3">
        <v>1.5359800776154</v>
      </c>
      <c r="AV296" s="3">
        <v>1.4422056508400001</v>
      </c>
      <c r="AW296" s="3">
        <v>1.97</v>
      </c>
    </row>
    <row r="297" spans="1:49">
      <c r="A297">
        <v>5</v>
      </c>
      <c r="B297" t="s">
        <v>404</v>
      </c>
      <c r="C297">
        <v>601010101</v>
      </c>
      <c r="D297" t="s">
        <v>641</v>
      </c>
      <c r="E297" s="3">
        <v>-2.3133060739837998</v>
      </c>
      <c r="F297" s="3">
        <v>-1.5948178528818</v>
      </c>
      <c r="G297" s="3">
        <v>-3.0377166372665001</v>
      </c>
      <c r="H297" s="3">
        <v>-1.1619100165173999</v>
      </c>
      <c r="I297" s="3">
        <v>0.31146753030590002</v>
      </c>
      <c r="J297" s="3">
        <v>-0.20215546416079999</v>
      </c>
      <c r="K297" s="3">
        <v>-0.33749606530120002</v>
      </c>
      <c r="L297" s="3">
        <v>2.6695780053989999</v>
      </c>
      <c r="M297" s="3">
        <v>2.6682155246486001</v>
      </c>
      <c r="N297" s="3">
        <v>2.2629498229042002</v>
      </c>
      <c r="O297" s="3">
        <v>1.6620992350210999</v>
      </c>
      <c r="P297" s="3">
        <v>1.6531709774595</v>
      </c>
      <c r="Q297" s="3">
        <v>1.1020150333489001</v>
      </c>
      <c r="R297" s="3">
        <v>1.1606577578296999</v>
      </c>
      <c r="S297" s="3">
        <v>2.8090963455892002</v>
      </c>
      <c r="T297" s="3">
        <v>1.6452863046893</v>
      </c>
      <c r="U297" s="3">
        <v>3.1586061279575999</v>
      </c>
      <c r="V297" s="3">
        <v>4.2156676798863</v>
      </c>
      <c r="W297" s="3">
        <v>3.6028427861740999</v>
      </c>
      <c r="X297" s="3">
        <v>3.8282520253152001</v>
      </c>
      <c r="Y297" s="3">
        <v>3.1909943798836999</v>
      </c>
      <c r="Z297" s="3">
        <v>3.4759419468677</v>
      </c>
      <c r="AA297" s="3">
        <v>5.2981069646370003</v>
      </c>
      <c r="AB297" s="3">
        <v>5.6135277808139996</v>
      </c>
      <c r="AC297" s="3">
        <v>0.53279184698290005</v>
      </c>
      <c r="AD297" s="3">
        <v>9.2923346211500002E-2</v>
      </c>
      <c r="AE297" s="3">
        <v>1.1380129312164</v>
      </c>
      <c r="AF297" s="3">
        <v>2.3636047320299999E-2</v>
      </c>
      <c r="AG297" s="3">
        <v>1.1400586661459</v>
      </c>
      <c r="AH297" s="3">
        <v>0.95357735720070003</v>
      </c>
      <c r="AI297" s="3">
        <v>0.66578308044699996</v>
      </c>
      <c r="AJ297" s="3">
        <v>-1.0447260474038</v>
      </c>
      <c r="AK297" s="3">
        <v>0.2235569068621</v>
      </c>
      <c r="AL297" s="3">
        <v>2.0842662948552002</v>
      </c>
      <c r="AM297" s="3">
        <v>1.2321393589058001</v>
      </c>
      <c r="AN297" s="3">
        <v>-0.42063906263689999</v>
      </c>
      <c r="AO297" s="3">
        <v>1.5559949095546</v>
      </c>
      <c r="AP297" s="3">
        <v>1.3711609844841</v>
      </c>
      <c r="AQ297" s="3">
        <v>2.6112300220360001</v>
      </c>
      <c r="AR297" s="3">
        <v>0.50190681611580001</v>
      </c>
      <c r="AS297" s="3">
        <v>0.37670817119319999</v>
      </c>
      <c r="AT297" s="3">
        <v>1.7175793241366</v>
      </c>
      <c r="AU297" s="3">
        <v>1.1067205037581</v>
      </c>
      <c r="AV297" s="3">
        <v>0.67959381534649999</v>
      </c>
      <c r="AW297" s="3">
        <v>0.42</v>
      </c>
    </row>
    <row r="298" spans="1:49">
      <c r="A298">
        <v>5</v>
      </c>
      <c r="B298" t="s">
        <v>404</v>
      </c>
      <c r="C298">
        <v>601010102</v>
      </c>
      <c r="D298" t="s">
        <v>642</v>
      </c>
      <c r="E298" s="3">
        <v>0.5320262824716</v>
      </c>
      <c r="F298" s="3">
        <v>-3.5366272527865998</v>
      </c>
      <c r="G298" s="3">
        <v>-1.7665249694195</v>
      </c>
      <c r="H298" s="3">
        <v>-2.3279790887902001</v>
      </c>
      <c r="I298" s="3">
        <v>-2.3143238744522998</v>
      </c>
      <c r="J298" s="3">
        <v>-2.4642986340480002</v>
      </c>
      <c r="K298" s="3">
        <v>-1.1496282260508</v>
      </c>
      <c r="L298" s="3">
        <v>-1.6584724717571999</v>
      </c>
      <c r="M298" s="3">
        <v>-3.3385916389529999</v>
      </c>
      <c r="N298" s="3">
        <v>-0.91893040885989996</v>
      </c>
      <c r="O298" s="3">
        <v>-1.3159894690814999</v>
      </c>
      <c r="P298" s="3">
        <v>-3.0868404280595998</v>
      </c>
      <c r="Q298" s="3">
        <v>1.8956446647480001</v>
      </c>
      <c r="R298" s="3">
        <v>1.4742148669490001</v>
      </c>
      <c r="S298" s="3">
        <v>2.035435005299</v>
      </c>
      <c r="T298" s="3">
        <v>4.0753548214727999</v>
      </c>
      <c r="U298" s="3">
        <v>4.1833159747834001</v>
      </c>
      <c r="V298" s="3">
        <v>6.1831203088212003</v>
      </c>
      <c r="W298" s="3">
        <v>7.5505625914439003</v>
      </c>
      <c r="X298" s="3">
        <v>9.6041945367321002</v>
      </c>
      <c r="Y298" s="3">
        <v>8.7324166535829999</v>
      </c>
      <c r="Z298" s="3">
        <v>10.4754309374197</v>
      </c>
      <c r="AA298" s="3">
        <v>10.728805565359201</v>
      </c>
      <c r="AB298" s="3">
        <v>10.4670342491836</v>
      </c>
      <c r="AC298" s="3">
        <v>-0.16759957877609999</v>
      </c>
      <c r="AD298" s="3">
        <v>0.73627469482279995</v>
      </c>
      <c r="AE298" s="3">
        <v>-1.6941694289461999</v>
      </c>
      <c r="AF298" s="3">
        <v>-0.80069370749129998</v>
      </c>
      <c r="AG298" s="3">
        <v>-0.80166579703679997</v>
      </c>
      <c r="AH298" s="3">
        <v>-1.1531456594298</v>
      </c>
      <c r="AI298" s="3">
        <v>-0.6871653376829</v>
      </c>
      <c r="AJ298" s="3">
        <v>-0.47693514326789999</v>
      </c>
      <c r="AK298" s="3">
        <v>-0.66523882259410005</v>
      </c>
      <c r="AL298" s="3">
        <v>-0.20309761781409999</v>
      </c>
      <c r="AM298" s="3">
        <v>-1.1185535358226999</v>
      </c>
      <c r="AN298" s="3">
        <v>-3.1963527644281</v>
      </c>
      <c r="AO298" s="3">
        <v>2.9583472516630001</v>
      </c>
      <c r="AP298" s="3">
        <v>2.3479223525394999</v>
      </c>
      <c r="AQ298" s="3">
        <v>2.4866490718568999</v>
      </c>
      <c r="AR298" s="3">
        <v>3.1940455640821002</v>
      </c>
      <c r="AS298" s="3">
        <v>-1.2214466206799999E-2</v>
      </c>
      <c r="AT298" s="3">
        <v>1.3405965909371</v>
      </c>
      <c r="AU298" s="3">
        <v>1.6983454762371999</v>
      </c>
      <c r="AV298" s="3">
        <v>-0.38475139417199999</v>
      </c>
      <c r="AW298" s="3">
        <v>2.3199999999999998</v>
      </c>
    </row>
    <row r="299" spans="1:49">
      <c r="A299">
        <v>5</v>
      </c>
      <c r="B299" t="s">
        <v>404</v>
      </c>
      <c r="C299">
        <v>601010103</v>
      </c>
      <c r="D299" t="s">
        <v>643</v>
      </c>
      <c r="E299" s="3">
        <v>0.55576866342300002</v>
      </c>
      <c r="F299" s="3">
        <v>-0.62691974106369996</v>
      </c>
      <c r="G299" s="3">
        <v>-1.7706653296859001</v>
      </c>
      <c r="H299" s="3">
        <v>-0.56934173975320002</v>
      </c>
      <c r="I299" s="3">
        <v>3.4496337748100001E-2</v>
      </c>
      <c r="J299" s="3">
        <v>-2.6517664200889999</v>
      </c>
      <c r="K299" s="3">
        <v>-3.964580448215</v>
      </c>
      <c r="L299" s="3">
        <v>-4.1438451622921999</v>
      </c>
      <c r="M299" s="3">
        <v>-2.8060181583038002</v>
      </c>
      <c r="N299" s="3">
        <v>-1.4425620766853999</v>
      </c>
      <c r="O299" s="3">
        <v>-0.40284117417870002</v>
      </c>
      <c r="P299" s="3">
        <v>-1.6730224412921</v>
      </c>
      <c r="Q299" s="3">
        <v>0.2445351777593</v>
      </c>
      <c r="R299" s="3">
        <v>1.6740804366977999</v>
      </c>
      <c r="S299" s="3">
        <v>1.2587906873793999</v>
      </c>
      <c r="T299" s="3">
        <v>2.4125506002266</v>
      </c>
      <c r="U299" s="3">
        <v>2.3250998673501</v>
      </c>
      <c r="V299" s="3">
        <v>2.5176346646184</v>
      </c>
      <c r="W299" s="3">
        <v>4.6151412842847996</v>
      </c>
      <c r="X299" s="3">
        <v>5.7565807055278002</v>
      </c>
      <c r="Y299" s="3">
        <v>8.9014415056754999</v>
      </c>
      <c r="Z299" s="3">
        <v>9.5533902388468004</v>
      </c>
      <c r="AA299" s="3">
        <v>9.6659313573617993</v>
      </c>
      <c r="AB299" s="3">
        <v>10.197740622487901</v>
      </c>
      <c r="AC299" s="3">
        <v>0.1883586026072</v>
      </c>
      <c r="AD299" s="3">
        <v>2.1281298749133999</v>
      </c>
      <c r="AE299" s="3">
        <v>0.31120621154729999</v>
      </c>
      <c r="AF299" s="3">
        <v>0.46434886805659997</v>
      </c>
      <c r="AG299" s="3">
        <v>1.5651366937994</v>
      </c>
      <c r="AH299" s="3">
        <v>0.44336061137080002</v>
      </c>
      <c r="AI299" s="3">
        <v>0.532556830446</v>
      </c>
      <c r="AJ299" s="3">
        <v>1.1708333039425001</v>
      </c>
      <c r="AK299" s="3">
        <v>1.2124851138362001</v>
      </c>
      <c r="AL299" s="3">
        <v>0.52325643550239997</v>
      </c>
      <c r="AM299" s="3">
        <v>0.42581885006980003</v>
      </c>
      <c r="AN299" s="3">
        <v>-0.57337969664190003</v>
      </c>
      <c r="AO299" s="3">
        <v>-0.3177519206444</v>
      </c>
      <c r="AP299" s="3">
        <v>-0.75975894738390004</v>
      </c>
      <c r="AQ299" s="3">
        <v>0.39533655387790001</v>
      </c>
      <c r="AR299" s="3">
        <v>1.4941609109159999</v>
      </c>
      <c r="AS299" s="3">
        <v>1.3702646708587001</v>
      </c>
      <c r="AT299" s="3">
        <v>2.6247976132192998</v>
      </c>
      <c r="AU299" s="3">
        <v>3.2406283677396002</v>
      </c>
      <c r="AV299" s="3">
        <v>3.8364835273350999</v>
      </c>
      <c r="AW299" s="3">
        <v>5.59</v>
      </c>
    </row>
    <row r="300" spans="1:49">
      <c r="A300">
        <v>5</v>
      </c>
      <c r="B300" t="s">
        <v>404</v>
      </c>
      <c r="C300">
        <v>601010104</v>
      </c>
      <c r="D300" t="s">
        <v>644</v>
      </c>
      <c r="E300" s="3">
        <v>-0.44500172811950001</v>
      </c>
      <c r="F300" s="3">
        <v>-0.27360179639310001</v>
      </c>
      <c r="G300" s="3">
        <v>-0.1298299393505</v>
      </c>
      <c r="H300" s="3">
        <v>-0.3174957440501</v>
      </c>
      <c r="I300" s="3">
        <v>-4.51394476665E-2</v>
      </c>
      <c r="J300" s="3">
        <v>-0.58598870432570005</v>
      </c>
      <c r="K300" s="3">
        <v>0.3231143876691</v>
      </c>
      <c r="L300" s="3">
        <v>0.1612046672902</v>
      </c>
      <c r="M300" s="3">
        <v>0.2188942982846</v>
      </c>
      <c r="N300" s="3">
        <v>0.50714682397470001</v>
      </c>
      <c r="O300" s="3">
        <v>1.2504618081181</v>
      </c>
      <c r="P300" s="3">
        <v>0.62136106104319999</v>
      </c>
      <c r="Q300" s="3">
        <v>0.43644788147590002</v>
      </c>
      <c r="R300" s="3">
        <v>1.1756161261885001</v>
      </c>
      <c r="S300" s="3">
        <v>1.9922217890008</v>
      </c>
      <c r="T300" s="3">
        <v>2.5982528827641</v>
      </c>
      <c r="U300" s="3">
        <v>2.6060631164189001</v>
      </c>
      <c r="V300" s="3">
        <v>3.3018021002281999</v>
      </c>
      <c r="W300" s="3">
        <v>2.9268670353992001</v>
      </c>
      <c r="X300" s="3">
        <v>3.3859301618141999</v>
      </c>
      <c r="Y300" s="3">
        <v>4.4248678299158</v>
      </c>
      <c r="Z300" s="3">
        <v>4.7224592794565003</v>
      </c>
      <c r="AA300" s="3">
        <v>5.6201821069975004</v>
      </c>
      <c r="AB300" s="3">
        <v>4.3415406370256999</v>
      </c>
      <c r="AC300" s="3">
        <v>0.85114249338049996</v>
      </c>
      <c r="AD300" s="3">
        <v>1.3059291563774</v>
      </c>
      <c r="AE300" s="3">
        <v>1.4454575671919001</v>
      </c>
      <c r="AF300" s="3">
        <v>1.5318558944088001</v>
      </c>
      <c r="AG300" s="3">
        <v>1.1077688415613001</v>
      </c>
      <c r="AH300" s="3">
        <v>1.305930393735</v>
      </c>
      <c r="AI300" s="3">
        <v>0.64042252421570001</v>
      </c>
      <c r="AJ300" s="3">
        <v>0.43882105882569999</v>
      </c>
      <c r="AK300" s="3">
        <v>0.54502051575980004</v>
      </c>
      <c r="AL300" s="3">
        <v>-7.9602606607100002E-2</v>
      </c>
      <c r="AM300" s="3">
        <v>-0.30677039143410001</v>
      </c>
      <c r="AN300" s="3">
        <v>-0.65558946188459999</v>
      </c>
      <c r="AO300" s="3">
        <v>-0.32780087623819998</v>
      </c>
      <c r="AP300" s="3">
        <v>1.5382817474149</v>
      </c>
      <c r="AQ300" s="3">
        <v>1.1097144267287</v>
      </c>
      <c r="AR300" s="3">
        <v>-0.73065994947659996</v>
      </c>
      <c r="AS300" s="3">
        <v>-0.14334667288360001</v>
      </c>
      <c r="AT300" s="3">
        <v>-0.1074750899981</v>
      </c>
      <c r="AU300" s="3">
        <v>-1.4411681028214001</v>
      </c>
      <c r="AV300" s="3">
        <v>-0.94750645134300004</v>
      </c>
      <c r="AW300" s="3">
        <v>-0.42</v>
      </c>
    </row>
    <row r="301" spans="1:49">
      <c r="A301">
        <v>5</v>
      </c>
      <c r="B301" t="s">
        <v>404</v>
      </c>
      <c r="C301">
        <v>601010105</v>
      </c>
      <c r="D301" t="s">
        <v>645</v>
      </c>
      <c r="E301" s="3">
        <v>1.6459726603805001</v>
      </c>
      <c r="F301" s="3">
        <v>1.6039885072790001</v>
      </c>
      <c r="G301" s="3">
        <v>-0.1821356417951</v>
      </c>
      <c r="H301" s="3">
        <v>0.1688883112599</v>
      </c>
      <c r="I301" s="3">
        <v>0.4316706256324</v>
      </c>
      <c r="J301" s="3">
        <v>0.64613450574410003</v>
      </c>
      <c r="K301" s="3">
        <v>0.3664633625932</v>
      </c>
      <c r="L301" s="3">
        <v>0.27748481974279998</v>
      </c>
      <c r="M301" s="3">
        <v>1.4449534064977001</v>
      </c>
      <c r="N301" s="3">
        <v>1.4149471472096999</v>
      </c>
      <c r="O301" s="3">
        <v>1.3785974073617999</v>
      </c>
      <c r="P301" s="3">
        <v>1.5771918645584</v>
      </c>
      <c r="Q301" s="3">
        <v>0.53205554316689996</v>
      </c>
      <c r="R301" s="3">
        <v>0.83413641228729996</v>
      </c>
      <c r="S301" s="3">
        <v>0.92295117504229995</v>
      </c>
      <c r="T301" s="3">
        <v>0.96852743410840003</v>
      </c>
      <c r="U301" s="3">
        <v>0.4909524190813</v>
      </c>
      <c r="V301" s="3">
        <v>1.0384570685368999</v>
      </c>
      <c r="W301" s="3">
        <v>3.1603606827832</v>
      </c>
      <c r="X301" s="3">
        <v>3.7216716231769</v>
      </c>
      <c r="Y301" s="3">
        <v>5.1757711784140996</v>
      </c>
      <c r="Z301" s="3">
        <v>5.5642017954116998</v>
      </c>
      <c r="AA301" s="3">
        <v>6.8811273519959997</v>
      </c>
      <c r="AB301" s="3">
        <v>7.0294400060714004</v>
      </c>
      <c r="AC301" s="3">
        <v>-0.6324633001369</v>
      </c>
      <c r="AD301" s="3">
        <v>-0.93351825899100005</v>
      </c>
      <c r="AE301" s="3">
        <v>-0.75396011451040001</v>
      </c>
      <c r="AF301" s="3">
        <v>-0.28237442036310001</v>
      </c>
      <c r="AG301" s="3">
        <v>-0.57295098326030003</v>
      </c>
      <c r="AH301" s="3">
        <v>-1.1967101780552001</v>
      </c>
      <c r="AI301" s="3">
        <v>-0.3656190100965</v>
      </c>
      <c r="AJ301" s="3">
        <v>3.5981874107000003E-2</v>
      </c>
      <c r="AK301" s="3">
        <v>1.3211754334161001</v>
      </c>
      <c r="AL301" s="3">
        <v>1.915401961543</v>
      </c>
      <c r="AM301" s="3">
        <v>1.8330058751342</v>
      </c>
      <c r="AN301" s="3">
        <v>2.1729585690444999</v>
      </c>
      <c r="AO301" s="3">
        <v>0.13619751059640001</v>
      </c>
      <c r="AP301" s="3">
        <v>0.2237906559765</v>
      </c>
      <c r="AQ301" s="3">
        <v>0.20402965821819999</v>
      </c>
      <c r="AR301" s="3">
        <v>7.7914530031900006E-2</v>
      </c>
      <c r="AS301" s="3">
        <v>-0.19039463270740001</v>
      </c>
      <c r="AT301" s="3">
        <v>0.17971673189349999</v>
      </c>
      <c r="AU301" s="3">
        <v>0.25675130496490001</v>
      </c>
      <c r="AV301" s="3">
        <v>0.74636167617030003</v>
      </c>
      <c r="AW301" s="3">
        <v>1.48</v>
      </c>
    </row>
    <row r="302" spans="1:49">
      <c r="A302">
        <v>5</v>
      </c>
      <c r="B302" t="s">
        <v>404</v>
      </c>
      <c r="C302">
        <v>601010106</v>
      </c>
      <c r="D302" t="s">
        <v>646</v>
      </c>
      <c r="E302" s="3">
        <v>-9.2574886212300006E-2</v>
      </c>
      <c r="F302" s="3">
        <v>0.68773712762119998</v>
      </c>
      <c r="G302" s="3">
        <v>0.95945292972209995</v>
      </c>
      <c r="H302" s="3">
        <v>2.2412242838492</v>
      </c>
      <c r="I302" s="3">
        <v>1.8643900744538</v>
      </c>
      <c r="J302" s="3">
        <v>1.4863835288914999</v>
      </c>
      <c r="K302" s="3">
        <v>1.9992767954824999</v>
      </c>
      <c r="L302" s="3">
        <v>2.9565463391615001</v>
      </c>
      <c r="M302" s="3">
        <v>3.0903818419091</v>
      </c>
      <c r="N302" s="3">
        <v>2.6675507219512</v>
      </c>
      <c r="O302" s="3">
        <v>4.5186485138470998</v>
      </c>
      <c r="P302" s="3">
        <v>4.3730774436016997</v>
      </c>
      <c r="Q302" s="3">
        <v>-1.0894176717135</v>
      </c>
      <c r="R302" s="3">
        <v>-0.71960120024450003</v>
      </c>
      <c r="S302" s="3">
        <v>-0.65065110453149999</v>
      </c>
      <c r="T302" s="3">
        <v>0.31010504026320002</v>
      </c>
      <c r="U302" s="3">
        <v>0.74662743099990003</v>
      </c>
      <c r="V302" s="3">
        <v>1.846608640298</v>
      </c>
      <c r="W302" s="3">
        <v>2.0438265377598999</v>
      </c>
      <c r="X302" s="3">
        <v>2.1857779765298</v>
      </c>
      <c r="Y302" s="3">
        <v>2.8523458307126002</v>
      </c>
      <c r="Z302" s="3">
        <v>4.1274515062716004</v>
      </c>
      <c r="AA302" s="3">
        <v>5.8658955918817002</v>
      </c>
      <c r="AB302" s="3">
        <v>4.8813378415418001</v>
      </c>
      <c r="AC302" s="3">
        <v>0.64098805708609996</v>
      </c>
      <c r="AD302" s="3">
        <v>6.7178250217399996E-2</v>
      </c>
      <c r="AE302" s="3">
        <v>-1.40200428344E-2</v>
      </c>
      <c r="AF302" s="3">
        <v>-3.1940864828499997E-2</v>
      </c>
      <c r="AG302" s="3">
        <v>8.7608159577799993E-2</v>
      </c>
      <c r="AH302" s="3">
        <v>-0.44487365182139998</v>
      </c>
      <c r="AI302" s="3">
        <v>-4.16891408824E-2</v>
      </c>
      <c r="AJ302" s="3">
        <v>-0.88351595713740005</v>
      </c>
      <c r="AK302" s="3">
        <v>-1.1401104012845</v>
      </c>
      <c r="AL302" s="3">
        <v>-1.3563271977936999</v>
      </c>
      <c r="AM302" s="3">
        <v>-1.8575303558095999</v>
      </c>
      <c r="AN302" s="3">
        <v>-2.0285586556619002</v>
      </c>
      <c r="AO302" s="3">
        <v>0.50743571912130003</v>
      </c>
      <c r="AP302" s="3">
        <v>0.55314028012039995</v>
      </c>
      <c r="AQ302" s="3">
        <v>0.63411788163909999</v>
      </c>
      <c r="AR302" s="3">
        <v>0.5719125737295</v>
      </c>
      <c r="AS302" s="3">
        <v>0.89024716574759999</v>
      </c>
      <c r="AT302" s="3">
        <v>1.3332139061232999</v>
      </c>
      <c r="AU302" s="3">
        <v>2.0561996725654001</v>
      </c>
      <c r="AV302" s="3">
        <v>1.9073056450734001</v>
      </c>
      <c r="AW302" s="3">
        <v>2.2799999999999998</v>
      </c>
    </row>
    <row r="303" spans="1:49">
      <c r="A303">
        <v>5</v>
      </c>
      <c r="B303" t="s">
        <v>404</v>
      </c>
      <c r="C303">
        <v>601010107</v>
      </c>
      <c r="D303" t="s">
        <v>647</v>
      </c>
      <c r="E303" s="3">
        <v>1.0482057039082</v>
      </c>
      <c r="F303" s="3">
        <v>3.5133066863322</v>
      </c>
      <c r="G303" s="3">
        <v>4.7869111616154996</v>
      </c>
      <c r="H303" s="3">
        <v>4.8303807968024</v>
      </c>
      <c r="I303" s="3">
        <v>5.6400906468498002</v>
      </c>
      <c r="J303" s="3">
        <v>5.1343036063292997</v>
      </c>
      <c r="K303" s="3">
        <v>3.6133893940464001</v>
      </c>
      <c r="L303" s="3">
        <v>6.3678024464062002</v>
      </c>
      <c r="M303" s="3">
        <v>8.4024746513923994</v>
      </c>
      <c r="N303" s="3">
        <v>11.2374289191395</v>
      </c>
      <c r="O303" s="3">
        <v>10.1920681393515</v>
      </c>
      <c r="P303" s="3">
        <v>10.9249483733449</v>
      </c>
      <c r="Q303" s="3">
        <v>0.2038318746743</v>
      </c>
      <c r="R303" s="3">
        <v>0.91928649124530004</v>
      </c>
      <c r="S303" s="3">
        <v>1.3723338807211001</v>
      </c>
      <c r="T303" s="3">
        <v>1.9527367528598001</v>
      </c>
      <c r="U303" s="3">
        <v>1.8906978309291</v>
      </c>
      <c r="V303" s="3">
        <v>3.2154211699977999</v>
      </c>
      <c r="W303" s="3">
        <v>3.4814723936440002</v>
      </c>
      <c r="X303" s="3">
        <v>3.6916682723387999</v>
      </c>
      <c r="Y303" s="3">
        <v>3.7980132896801999</v>
      </c>
      <c r="Z303" s="3">
        <v>5.1162699665545004</v>
      </c>
      <c r="AA303" s="3">
        <v>6.0387476326304004</v>
      </c>
      <c r="AB303" s="3">
        <v>6.7987204385339002</v>
      </c>
      <c r="AC303" s="3">
        <v>-0.8398141994692</v>
      </c>
      <c r="AD303" s="3">
        <v>-0.65920639523159996</v>
      </c>
      <c r="AE303" s="3">
        <v>-0.99727133980170002</v>
      </c>
      <c r="AF303" s="3">
        <v>-0.71382082731800001</v>
      </c>
      <c r="AG303" s="3">
        <v>0.64990939833009997</v>
      </c>
      <c r="AH303" s="3">
        <v>1.8319123898528</v>
      </c>
      <c r="AI303" s="3">
        <v>2.4062312440617002</v>
      </c>
      <c r="AJ303" s="3">
        <v>4.2057611727386996</v>
      </c>
      <c r="AK303" s="3">
        <v>4.0790745181477996</v>
      </c>
      <c r="AL303" s="3">
        <v>3.4838248388302002</v>
      </c>
      <c r="AM303" s="3">
        <v>3.5284619713229999</v>
      </c>
      <c r="AN303" s="3">
        <v>5.3260111498707001</v>
      </c>
      <c r="AO303" s="3">
        <v>-0.67964996337990002</v>
      </c>
      <c r="AP303" s="3">
        <v>0.84005833283380005</v>
      </c>
      <c r="AQ303" s="3">
        <v>1.1226538465006</v>
      </c>
      <c r="AR303" s="3">
        <v>2.1457805092057001</v>
      </c>
      <c r="AS303" s="3">
        <v>2.1323057113475001</v>
      </c>
      <c r="AT303" s="3">
        <v>2.4180495524111998</v>
      </c>
      <c r="AU303" s="3">
        <v>2.0501793128207</v>
      </c>
      <c r="AV303" s="3">
        <v>2.7577404089113</v>
      </c>
      <c r="AW303" s="3">
        <v>2.93</v>
      </c>
    </row>
    <row r="304" spans="1:49">
      <c r="A304">
        <v>5</v>
      </c>
      <c r="B304" t="s">
        <v>404</v>
      </c>
      <c r="C304">
        <v>601010108</v>
      </c>
      <c r="D304" t="s">
        <v>648</v>
      </c>
      <c r="E304" s="3">
        <v>0.77856696000040004</v>
      </c>
      <c r="F304" s="3">
        <v>-1.3384313804482</v>
      </c>
      <c r="G304" s="3">
        <v>-0.48424502291709998</v>
      </c>
      <c r="H304" s="3">
        <v>0.62133884275789997</v>
      </c>
      <c r="I304" s="3">
        <v>0.73334998935100004</v>
      </c>
      <c r="J304" s="3">
        <v>0.19661981424880001</v>
      </c>
      <c r="K304" s="3">
        <v>1.0444034037856</v>
      </c>
      <c r="L304" s="3">
        <v>1.7926265055602999</v>
      </c>
      <c r="M304" s="3">
        <v>2.7667181020756</v>
      </c>
      <c r="N304" s="3">
        <v>3.1347531431091999</v>
      </c>
      <c r="O304" s="3">
        <v>3.7763284764071998</v>
      </c>
      <c r="P304" s="3">
        <v>4.7539616720620002</v>
      </c>
      <c r="Q304" s="3">
        <v>-1.2006487200239999</v>
      </c>
      <c r="R304" s="3">
        <v>-1.2389032026996001</v>
      </c>
      <c r="S304" s="3">
        <v>-1.7130603401638</v>
      </c>
      <c r="T304" s="3">
        <v>0.65012484804460002</v>
      </c>
      <c r="U304" s="3">
        <v>0.30641305842569999</v>
      </c>
      <c r="V304" s="3">
        <v>0.96661445372559995</v>
      </c>
      <c r="W304" s="3">
        <v>2.4780721551199001</v>
      </c>
      <c r="X304" s="3">
        <v>2.8020529259101998</v>
      </c>
      <c r="Y304" s="3">
        <v>3.2559929350504002</v>
      </c>
      <c r="Z304" s="3">
        <v>3.8524022427501001</v>
      </c>
      <c r="AA304" s="3">
        <v>2.9049206250884998</v>
      </c>
      <c r="AB304" s="3">
        <v>3.1327483863385002</v>
      </c>
      <c r="AC304" s="3">
        <v>0.31366630575190002</v>
      </c>
      <c r="AD304" s="3">
        <v>0.18734262744230001</v>
      </c>
      <c r="AE304" s="3">
        <v>0.2258080803943</v>
      </c>
      <c r="AF304" s="3">
        <v>1.0336612117182999</v>
      </c>
      <c r="AG304" s="3">
        <v>1.4554687539415001</v>
      </c>
      <c r="AH304" s="3">
        <v>1.7012064282098001</v>
      </c>
      <c r="AI304" s="3">
        <v>2.2149906169856002</v>
      </c>
      <c r="AJ304" s="3">
        <v>2.6647795022104002</v>
      </c>
      <c r="AK304" s="3">
        <v>3.4501413823110001</v>
      </c>
      <c r="AL304" s="3">
        <v>3.7970122823604</v>
      </c>
      <c r="AM304" s="3">
        <v>2.7706062063577002</v>
      </c>
      <c r="AN304" s="3">
        <v>1.9582464929725001</v>
      </c>
      <c r="AO304" s="3">
        <v>-0.35826284484400001</v>
      </c>
      <c r="AP304" s="3">
        <v>-1.0261283150973</v>
      </c>
      <c r="AQ304" s="3">
        <v>-0.63251021745239999</v>
      </c>
      <c r="AR304" s="3">
        <v>-0.3732043245085</v>
      </c>
      <c r="AS304" s="3">
        <v>6.27113814041E-2</v>
      </c>
      <c r="AT304" s="3">
        <v>-0.32388337619009999</v>
      </c>
      <c r="AU304" s="3">
        <v>-0.47343016255879999</v>
      </c>
      <c r="AV304" s="3">
        <v>5.4258017748000003E-3</v>
      </c>
      <c r="AW304" s="3">
        <v>0.42</v>
      </c>
    </row>
    <row r="305" spans="1:49">
      <c r="A305">
        <v>5</v>
      </c>
      <c r="B305" t="s">
        <v>404</v>
      </c>
      <c r="C305">
        <v>601010109</v>
      </c>
      <c r="D305" t="s">
        <v>649</v>
      </c>
      <c r="E305" s="3">
        <v>1.0540517140501</v>
      </c>
      <c r="F305" s="3">
        <v>0.93308573918649995</v>
      </c>
      <c r="G305" s="3">
        <v>2.9994323867421002</v>
      </c>
      <c r="H305" s="3">
        <v>3.4810205442384001</v>
      </c>
      <c r="I305" s="3">
        <v>3.2284034833102</v>
      </c>
      <c r="J305" s="3">
        <v>3.2518936588373002</v>
      </c>
      <c r="K305" s="3">
        <v>8.2333175931117992</v>
      </c>
      <c r="L305" s="3">
        <v>11.9255858758836</v>
      </c>
      <c r="M305" s="3">
        <v>18.739382316495099</v>
      </c>
      <c r="N305" s="3">
        <v>20.164879569500702</v>
      </c>
      <c r="O305" s="3">
        <v>21.390538987089599</v>
      </c>
      <c r="P305" s="3">
        <v>21.653545776480701</v>
      </c>
      <c r="Q305" s="3">
        <v>-2.3737538730283001</v>
      </c>
      <c r="R305" s="3">
        <v>-1.4084242431520999</v>
      </c>
      <c r="S305" s="3">
        <v>-0.93287480721990002</v>
      </c>
      <c r="T305" s="3">
        <v>-8.1564838286599994E-2</v>
      </c>
      <c r="U305" s="3">
        <v>0.46205757762819999</v>
      </c>
      <c r="V305" s="3">
        <v>0.813111286007</v>
      </c>
      <c r="W305" s="3">
        <v>0.34726277981289999</v>
      </c>
      <c r="X305" s="3">
        <v>2.5616080584022001</v>
      </c>
      <c r="Y305" s="3">
        <v>2.4712046978397</v>
      </c>
      <c r="Z305" s="3">
        <v>3.3702025529759001</v>
      </c>
      <c r="AA305" s="3">
        <v>3.6903780656577001</v>
      </c>
      <c r="AB305" s="3">
        <v>4.1915710020728003</v>
      </c>
      <c r="AC305" s="3">
        <v>-0.29896737869750001</v>
      </c>
      <c r="AD305" s="3">
        <v>-0.72239716713930002</v>
      </c>
      <c r="AE305" s="3">
        <v>-0.71253061384320004</v>
      </c>
      <c r="AF305" s="3">
        <v>-0.49876376955169999</v>
      </c>
      <c r="AG305" s="3">
        <v>-0.19935021273209999</v>
      </c>
      <c r="AH305" s="3">
        <v>0.26367303189250002</v>
      </c>
      <c r="AI305" s="3">
        <v>0.56182696729839998</v>
      </c>
      <c r="AJ305" s="3">
        <v>-0.45961381861560002</v>
      </c>
      <c r="AK305" s="3">
        <v>-0.2449068147048</v>
      </c>
      <c r="AL305" s="3">
        <v>-0.13887896630970001</v>
      </c>
      <c r="AM305" s="3">
        <v>4.6362052343800003E-2</v>
      </c>
      <c r="AN305" s="3">
        <v>0.88675930344419995</v>
      </c>
      <c r="AO305" s="3">
        <v>-5.4934511856100002E-2</v>
      </c>
      <c r="AP305" s="3">
        <v>0.20596458793770001</v>
      </c>
      <c r="AQ305" s="3">
        <v>0.30790106324819999</v>
      </c>
      <c r="AR305" s="3">
        <v>-0.25655372296119999</v>
      </c>
      <c r="AS305" s="3">
        <v>7.5765995742700001E-2</v>
      </c>
      <c r="AT305" s="3">
        <v>2.0422550554484</v>
      </c>
      <c r="AU305" s="3">
        <v>2.3438374584663002</v>
      </c>
      <c r="AV305" s="3">
        <v>1.4409232184856999</v>
      </c>
      <c r="AW305" s="3">
        <v>2.75</v>
      </c>
    </row>
    <row r="306" spans="1:49">
      <c r="A306">
        <v>5</v>
      </c>
      <c r="B306" t="s">
        <v>404</v>
      </c>
      <c r="C306">
        <v>601010110</v>
      </c>
      <c r="D306" t="s">
        <v>650</v>
      </c>
      <c r="E306" s="3">
        <v>-0.49126666439209998</v>
      </c>
      <c r="F306" s="3">
        <v>-2.2631127581900001</v>
      </c>
      <c r="G306" s="3">
        <v>-2.9221383847990001</v>
      </c>
      <c r="H306" s="3">
        <v>-2.7325345749698999</v>
      </c>
      <c r="I306" s="3">
        <v>2.2571626628850998</v>
      </c>
      <c r="J306" s="3">
        <v>1.0686328603304001</v>
      </c>
      <c r="K306" s="3">
        <v>2.2608855191152002</v>
      </c>
      <c r="L306" s="3">
        <v>1.2768117739422999</v>
      </c>
      <c r="M306" s="3">
        <v>2.0669497037823001</v>
      </c>
      <c r="N306" s="3">
        <v>1.5166062318288001</v>
      </c>
      <c r="O306" s="3">
        <v>1.8547601484031999</v>
      </c>
      <c r="P306" s="3">
        <v>4.4087308550094004</v>
      </c>
      <c r="Q306" s="3">
        <v>4.0342804518500003E-2</v>
      </c>
      <c r="R306" s="3">
        <v>-0.80547003140840001</v>
      </c>
      <c r="S306" s="3">
        <v>1.8729575000681999</v>
      </c>
      <c r="T306" s="3">
        <v>3.3973149148156998</v>
      </c>
      <c r="U306" s="3">
        <v>3.9963896359294</v>
      </c>
      <c r="V306" s="3">
        <v>5.1783391607925999</v>
      </c>
      <c r="W306" s="3">
        <v>6.7585344606896998</v>
      </c>
      <c r="X306" s="3">
        <v>6.0038911380934996</v>
      </c>
      <c r="Y306" s="3">
        <v>8.5255852390989997</v>
      </c>
      <c r="Z306" s="3">
        <v>8.9648264602866998</v>
      </c>
      <c r="AA306" s="3">
        <v>4.4948331058782998</v>
      </c>
      <c r="AB306" s="3">
        <v>2.9576252908648999</v>
      </c>
      <c r="AC306" s="3">
        <v>0.70280327619479999</v>
      </c>
      <c r="AD306" s="3">
        <v>-0.30832386791850003</v>
      </c>
      <c r="AE306" s="3">
        <v>-1.3708888531326999</v>
      </c>
      <c r="AF306" s="3">
        <v>0.17161723363350001</v>
      </c>
      <c r="AG306" s="3">
        <v>0.27786438176689998</v>
      </c>
      <c r="AH306" s="3">
        <v>-0.14404368614929999</v>
      </c>
      <c r="AI306" s="3">
        <v>-1.3226982121199</v>
      </c>
      <c r="AJ306" s="3">
        <v>-3.2109621824555998</v>
      </c>
      <c r="AK306" s="3">
        <v>-3.9334110998875</v>
      </c>
      <c r="AL306" s="3">
        <v>-3.7691025348594001</v>
      </c>
      <c r="AM306" s="3">
        <v>-3.1913591376014998</v>
      </c>
      <c r="AN306" s="3">
        <v>-3.4422766752968998</v>
      </c>
      <c r="AO306" s="3">
        <v>-7.2238297360700005E-2</v>
      </c>
      <c r="AP306" s="3">
        <v>0.1142243192647</v>
      </c>
      <c r="AQ306" s="3">
        <v>1.361956802076</v>
      </c>
      <c r="AR306" s="3">
        <v>2.1214966182511001</v>
      </c>
      <c r="AS306" s="3">
        <v>2.3416970811970002</v>
      </c>
      <c r="AT306" s="3">
        <v>3.3575545907917999</v>
      </c>
      <c r="AU306" s="3">
        <v>3.5953180851881998</v>
      </c>
      <c r="AV306" s="3">
        <v>3.1106401976884999</v>
      </c>
      <c r="AW306" s="3">
        <v>3.16</v>
      </c>
    </row>
    <row r="307" spans="1:49">
      <c r="A307">
        <v>5</v>
      </c>
      <c r="B307" t="s">
        <v>404</v>
      </c>
      <c r="C307">
        <v>601010111</v>
      </c>
      <c r="D307" t="s">
        <v>651</v>
      </c>
      <c r="E307" s="3">
        <v>0.81365874065150001</v>
      </c>
      <c r="F307" s="3">
        <v>-2.4118917444310002</v>
      </c>
      <c r="G307" s="3">
        <v>-2.2420590153381998</v>
      </c>
      <c r="H307" s="3">
        <v>-1.7999111213235</v>
      </c>
      <c r="I307" s="3">
        <v>-4.0514670551459</v>
      </c>
      <c r="J307" s="3">
        <v>-3.6719850991711001</v>
      </c>
      <c r="K307" s="3">
        <v>-1.870812905537</v>
      </c>
      <c r="L307" s="3">
        <v>-0.94481458002149998</v>
      </c>
      <c r="M307" s="3">
        <v>1.1636669977208001</v>
      </c>
      <c r="N307" s="3">
        <v>0.60080252917669996</v>
      </c>
      <c r="O307" s="3">
        <v>1.4363003053387</v>
      </c>
      <c r="P307" s="3">
        <v>1.5888681491029999</v>
      </c>
      <c r="Q307" s="3">
        <v>-0.59600269463480005</v>
      </c>
      <c r="R307" s="3">
        <v>2.0729304305635998</v>
      </c>
      <c r="S307" s="3">
        <v>3.2666766387506998</v>
      </c>
      <c r="T307" s="3">
        <v>2.0172930002612</v>
      </c>
      <c r="U307" s="3">
        <v>2.6583341036090999</v>
      </c>
      <c r="V307" s="3">
        <v>2.3803853017113998</v>
      </c>
      <c r="W307" s="3">
        <v>4.9329756774417</v>
      </c>
      <c r="X307" s="3">
        <v>6.9662661217794</v>
      </c>
      <c r="Y307" s="3">
        <v>6.9524333674885996</v>
      </c>
      <c r="Z307" s="3">
        <v>8.2836488521615994</v>
      </c>
      <c r="AA307" s="3">
        <v>9.7124196412339998</v>
      </c>
      <c r="AB307" s="3">
        <v>9.6460646275578998</v>
      </c>
      <c r="AC307" s="3">
        <v>8.9068336585999996E-2</v>
      </c>
      <c r="AD307" s="3">
        <v>0.4968464529735</v>
      </c>
      <c r="AE307" s="3">
        <v>-0.45638537619640002</v>
      </c>
      <c r="AF307" s="3">
        <v>9.3428577548000005E-2</v>
      </c>
      <c r="AG307" s="3">
        <v>0.34215113724610002</v>
      </c>
      <c r="AH307" s="3">
        <v>-8.1152356848200005E-2</v>
      </c>
      <c r="AI307" s="3">
        <v>0.41134562133620001</v>
      </c>
      <c r="AJ307" s="3">
        <v>0.27210092849200002</v>
      </c>
      <c r="AK307" s="3">
        <v>1.4515245520549001</v>
      </c>
      <c r="AL307" s="3">
        <v>1.4283006015704001</v>
      </c>
      <c r="AM307" s="3">
        <v>0.69517064713309995</v>
      </c>
      <c r="AN307" s="3">
        <v>7.3287118222600006E-2</v>
      </c>
      <c r="AO307" s="3">
        <v>0.41039235554539999</v>
      </c>
      <c r="AP307" s="3">
        <v>0.55569664952340003</v>
      </c>
      <c r="AQ307" s="3">
        <v>1.3684782929754999</v>
      </c>
      <c r="AR307" s="3">
        <v>1.5722716090016</v>
      </c>
      <c r="AS307" s="3">
        <v>-0.62440872740260001</v>
      </c>
      <c r="AT307" s="3">
        <v>0.81304421968789997</v>
      </c>
      <c r="AU307" s="3">
        <v>1.6478536676785001</v>
      </c>
      <c r="AV307" s="3">
        <v>3.9393445174319002</v>
      </c>
      <c r="AW307" s="3">
        <v>3.73</v>
      </c>
    </row>
    <row r="308" spans="1:49">
      <c r="A308">
        <v>5</v>
      </c>
      <c r="B308" t="s">
        <v>404</v>
      </c>
      <c r="C308">
        <v>601010112</v>
      </c>
      <c r="D308" t="s">
        <v>652</v>
      </c>
      <c r="E308" s="3">
        <v>0.89243071790829998</v>
      </c>
      <c r="F308" s="3">
        <v>-0.45762213190520001</v>
      </c>
      <c r="G308" s="3">
        <v>-0.93451456548430001</v>
      </c>
      <c r="H308" s="3">
        <v>-1.3076585253866999</v>
      </c>
      <c r="I308" s="3">
        <v>-0.51696058613450002</v>
      </c>
      <c r="J308" s="3">
        <v>0.19750218293589999</v>
      </c>
      <c r="K308" s="3">
        <v>6.9146863350999996E-2</v>
      </c>
      <c r="L308" s="3">
        <v>2.1207116512403998</v>
      </c>
      <c r="M308" s="3">
        <v>1.0150923451070999</v>
      </c>
      <c r="N308" s="3">
        <v>2.2671796664401</v>
      </c>
      <c r="O308" s="3">
        <v>0.98226088944709999</v>
      </c>
      <c r="P308" s="3">
        <v>2.6608031419178002</v>
      </c>
      <c r="Q308" s="3">
        <v>0.17636331048959999</v>
      </c>
      <c r="R308" s="3">
        <v>-2.69402433852E-2</v>
      </c>
      <c r="S308" s="3">
        <v>0.53007521734060004</v>
      </c>
      <c r="T308" s="3">
        <v>-0.28957059087730003</v>
      </c>
      <c r="U308" s="3">
        <v>-0.67745360074310002</v>
      </c>
      <c r="V308" s="3">
        <v>0.90322694467919995</v>
      </c>
      <c r="W308" s="3">
        <v>0.97726429295609996</v>
      </c>
      <c r="X308" s="3">
        <v>3.1157918796118</v>
      </c>
      <c r="Y308" s="3">
        <v>3.8574946648639998</v>
      </c>
      <c r="Z308" s="3">
        <v>4.2386866457096</v>
      </c>
      <c r="AA308" s="3">
        <v>4.6870895457325998</v>
      </c>
      <c r="AB308" s="3">
        <v>5.0007314399993001</v>
      </c>
      <c r="AC308" s="3">
        <v>0.19788744758490001</v>
      </c>
      <c r="AD308" s="3">
        <v>0.100659682165</v>
      </c>
      <c r="AE308" s="3">
        <v>-0.84061857347479996</v>
      </c>
      <c r="AF308" s="3">
        <v>0.36973866258869997</v>
      </c>
      <c r="AG308" s="3">
        <v>-1.2006864017308001</v>
      </c>
      <c r="AH308" s="3">
        <v>-1.4244680976046999</v>
      </c>
      <c r="AI308" s="3">
        <v>-1.4599024731346</v>
      </c>
      <c r="AJ308" s="3">
        <v>-2.9078057767149001</v>
      </c>
      <c r="AK308" s="3">
        <v>-1.7427452376653001</v>
      </c>
      <c r="AL308" s="3">
        <v>-1.8375175751018</v>
      </c>
      <c r="AM308" s="3">
        <v>-1.1094189395247001</v>
      </c>
      <c r="AN308" s="3">
        <v>-0.93477531673000003</v>
      </c>
      <c r="AO308" s="3">
        <v>0.98168994474519999</v>
      </c>
      <c r="AP308" s="3">
        <v>0.84710175477180005</v>
      </c>
      <c r="AQ308" s="3">
        <v>-1.0559040090134999</v>
      </c>
      <c r="AR308" s="3">
        <v>-0.77874164218599995</v>
      </c>
      <c r="AS308" s="3">
        <v>1.43752783654E-2</v>
      </c>
      <c r="AT308" s="3">
        <v>-0.64485611583879998</v>
      </c>
      <c r="AU308" s="3">
        <v>0.31637687862609998</v>
      </c>
      <c r="AV308" s="3">
        <v>-5.0957469529800001E-2</v>
      </c>
      <c r="AW308" s="3">
        <v>0.06</v>
      </c>
    </row>
    <row r="309" spans="1:49">
      <c r="A309">
        <v>5</v>
      </c>
      <c r="B309" t="s">
        <v>404</v>
      </c>
      <c r="C309">
        <v>601010113</v>
      </c>
      <c r="D309" t="s">
        <v>653</v>
      </c>
      <c r="E309" s="3">
        <v>-0.20617467855720001</v>
      </c>
      <c r="F309" s="3">
        <v>-1.0911217628769001</v>
      </c>
      <c r="G309" s="3">
        <v>0.20633236265730001</v>
      </c>
      <c r="H309" s="3">
        <v>0.4276560671704</v>
      </c>
      <c r="I309" s="3">
        <v>0.3830943352617</v>
      </c>
      <c r="J309" s="3">
        <v>-1.5786304938469</v>
      </c>
      <c r="K309" s="3">
        <v>-0.91019094864240002</v>
      </c>
      <c r="L309" s="3">
        <v>0.681468940839</v>
      </c>
      <c r="M309" s="3">
        <v>0.50849476862239995</v>
      </c>
      <c r="N309" s="3">
        <v>0.1701655141207</v>
      </c>
      <c r="O309" s="3">
        <v>0.72538675080799997</v>
      </c>
      <c r="P309" s="3">
        <v>0.15036821137440001</v>
      </c>
      <c r="Q309" s="3">
        <v>-0.84418730946700005</v>
      </c>
      <c r="R309" s="3">
        <v>0.74344017775729998</v>
      </c>
      <c r="S309" s="3">
        <v>0.87158251550690002</v>
      </c>
      <c r="T309" s="3">
        <v>1.8526722099026001</v>
      </c>
      <c r="U309" s="3">
        <v>1.5004267309118</v>
      </c>
      <c r="V309" s="3">
        <v>2.2254486979368999</v>
      </c>
      <c r="W309" s="3">
        <v>2.9705872812452001</v>
      </c>
      <c r="X309" s="3">
        <v>1.1928052094163999</v>
      </c>
      <c r="Y309" s="3">
        <v>2.2827561578953</v>
      </c>
      <c r="Z309" s="3">
        <v>3.0483099291986999</v>
      </c>
      <c r="AA309" s="3">
        <v>4.3039879584887997</v>
      </c>
      <c r="AB309" s="3">
        <v>4.3200278520320996</v>
      </c>
      <c r="AC309" s="3">
        <v>0.3450894717861</v>
      </c>
      <c r="AD309" s="3">
        <v>0.34086691946429998</v>
      </c>
      <c r="AE309" s="3">
        <v>0.52293381153789997</v>
      </c>
      <c r="AF309" s="3">
        <v>0.97831792528179995</v>
      </c>
      <c r="AG309" s="3">
        <v>1.3377785216975</v>
      </c>
      <c r="AH309" s="3">
        <v>2.0388471554406999</v>
      </c>
      <c r="AI309" s="3">
        <v>2.8887227933022999</v>
      </c>
      <c r="AJ309" s="3">
        <v>2.9829372537702001</v>
      </c>
      <c r="AK309" s="3">
        <v>2.9151090838437002</v>
      </c>
      <c r="AL309" s="3">
        <v>2.7680972163908</v>
      </c>
      <c r="AM309" s="3">
        <v>2.2866211575027999</v>
      </c>
      <c r="AN309" s="3">
        <v>1.5365323150943</v>
      </c>
      <c r="AO309" s="3">
        <v>0.95469887756369998</v>
      </c>
      <c r="AP309" s="3">
        <v>0.68113007492169997</v>
      </c>
      <c r="AQ309" s="3">
        <v>0.91414596936519998</v>
      </c>
      <c r="AR309" s="3">
        <v>0.89172368607600005</v>
      </c>
      <c r="AS309" s="3">
        <v>2.2318105224689999</v>
      </c>
      <c r="AT309" s="3">
        <v>3.8968413094971002</v>
      </c>
      <c r="AU309" s="3">
        <v>4.5053882137704999</v>
      </c>
      <c r="AV309" s="3">
        <v>6.0679613490374003</v>
      </c>
      <c r="AW309" s="3">
        <v>7.45</v>
      </c>
    </row>
    <row r="310" spans="1:49">
      <c r="A310">
        <v>5</v>
      </c>
      <c r="B310" t="s">
        <v>404</v>
      </c>
      <c r="C310">
        <v>601010114</v>
      </c>
      <c r="D310" t="s">
        <v>654</v>
      </c>
      <c r="E310" s="3">
        <v>3.9181831493699998E-2</v>
      </c>
      <c r="F310" s="3">
        <v>-0.44199249457239997</v>
      </c>
      <c r="G310" s="3">
        <v>0.55408311965440005</v>
      </c>
      <c r="H310" s="3">
        <v>1.4153623286010999</v>
      </c>
      <c r="I310" s="3">
        <v>1.3969108379665001</v>
      </c>
      <c r="J310" s="3">
        <v>1.4554680075535</v>
      </c>
      <c r="K310" s="3">
        <v>-0.2362831897961</v>
      </c>
      <c r="L310" s="3">
        <v>0.35946217549609999</v>
      </c>
      <c r="M310" s="3">
        <v>-4.1139805758399997E-2</v>
      </c>
      <c r="N310" s="3">
        <v>-0.13756259315540001</v>
      </c>
      <c r="O310" s="3">
        <v>-0.28158583352490002</v>
      </c>
      <c r="P310" s="3">
        <v>0.1021092125951</v>
      </c>
      <c r="Q310" s="3">
        <v>-0.37034045794289999</v>
      </c>
      <c r="R310" s="3">
        <v>0.1618953623246</v>
      </c>
      <c r="S310" s="3">
        <v>3.2448659871565999</v>
      </c>
      <c r="T310" s="3">
        <v>5.2922043407938002</v>
      </c>
      <c r="U310" s="3">
        <v>4.8591276544615001</v>
      </c>
      <c r="V310" s="3">
        <v>5.1496727504072997</v>
      </c>
      <c r="W310" s="3">
        <v>5.4132376890984002</v>
      </c>
      <c r="X310" s="3">
        <v>5.4592580352426996</v>
      </c>
      <c r="Y310" s="3">
        <v>6.1873405269321999</v>
      </c>
      <c r="Z310" s="3">
        <v>7.7664915780066002</v>
      </c>
      <c r="AA310" s="3">
        <v>9.5353705444768995</v>
      </c>
      <c r="AB310" s="3">
        <v>10.2046556513701</v>
      </c>
      <c r="AC310" s="3">
        <v>0.1222503033092</v>
      </c>
      <c r="AD310" s="3">
        <v>0.2147364217504</v>
      </c>
      <c r="AE310" s="3">
        <v>0.43260024797340002</v>
      </c>
      <c r="AF310" s="3">
        <v>1.0999982391655001</v>
      </c>
      <c r="AG310" s="3">
        <v>4.0733252192640004</v>
      </c>
      <c r="AH310" s="3">
        <v>4.0168382619695002</v>
      </c>
      <c r="AI310" s="3">
        <v>6.4987974434867999</v>
      </c>
      <c r="AJ310" s="3">
        <v>7.1779779912285004</v>
      </c>
      <c r="AK310" s="3">
        <v>7.0705100773042</v>
      </c>
      <c r="AL310" s="3">
        <v>5.4931855020166003</v>
      </c>
      <c r="AM310" s="3">
        <v>4.4875250854921003</v>
      </c>
      <c r="AN310" s="3">
        <v>4.3807903739439</v>
      </c>
      <c r="AO310" s="3">
        <v>0.27885941032930001</v>
      </c>
      <c r="AP310" s="3">
        <v>0.3062734175315</v>
      </c>
      <c r="AQ310" s="3">
        <v>0.41567674064010002</v>
      </c>
      <c r="AR310" s="3">
        <v>1.2646868166276</v>
      </c>
      <c r="AS310" s="3">
        <v>1.391088271314</v>
      </c>
      <c r="AT310" s="3">
        <v>2.4042833047032999</v>
      </c>
      <c r="AU310" s="3">
        <v>2.4235445566443001</v>
      </c>
      <c r="AV310" s="3">
        <v>3.2703520523208001</v>
      </c>
      <c r="AW310" s="3">
        <v>2.77</v>
      </c>
    </row>
    <row r="311" spans="1:49">
      <c r="A311">
        <v>5</v>
      </c>
      <c r="B311" t="s">
        <v>404</v>
      </c>
      <c r="C311">
        <v>601010115</v>
      </c>
      <c r="D311" t="s">
        <v>655</v>
      </c>
      <c r="E311" s="3">
        <v>0.27554841184970003</v>
      </c>
      <c r="F311" s="3">
        <v>-2.4712240446756999</v>
      </c>
      <c r="G311" s="3">
        <v>-4.5769801528013998</v>
      </c>
      <c r="H311" s="3">
        <v>-3.7961055866649001</v>
      </c>
      <c r="I311" s="3">
        <v>-3.6061080812758002</v>
      </c>
      <c r="J311" s="3">
        <v>-2.8726916872084001</v>
      </c>
      <c r="K311" s="3">
        <v>-2.5791312927684</v>
      </c>
      <c r="L311" s="3">
        <v>-2.058457265436</v>
      </c>
      <c r="M311" s="3">
        <v>-2.9590828558958</v>
      </c>
      <c r="N311" s="3">
        <v>-2.2943885714154999</v>
      </c>
      <c r="O311" s="3">
        <v>-2.5341750618308998</v>
      </c>
      <c r="P311" s="3">
        <v>-2.3758167801429</v>
      </c>
      <c r="Q311" s="3">
        <v>-0.3997872046882</v>
      </c>
      <c r="R311" s="3">
        <v>-2.0521001612781</v>
      </c>
      <c r="S311" s="3">
        <v>-3.0718029424030999</v>
      </c>
      <c r="T311" s="3">
        <v>-3.2679617212315</v>
      </c>
      <c r="U311" s="3">
        <v>-2.9275004963442002</v>
      </c>
      <c r="V311" s="3">
        <v>-3.2854203659825001</v>
      </c>
      <c r="W311" s="3">
        <v>-2.9164532154581999</v>
      </c>
      <c r="X311" s="3">
        <v>-2.0429500999739001</v>
      </c>
      <c r="Y311" s="3">
        <v>-2.0005902718858</v>
      </c>
      <c r="Z311" s="3">
        <v>-4.0152113111540997</v>
      </c>
      <c r="AA311" s="3">
        <v>-3.8619742176963001</v>
      </c>
      <c r="AB311" s="3">
        <v>-4.6903158447997999</v>
      </c>
      <c r="AC311" s="3">
        <v>0.1791629970569</v>
      </c>
      <c r="AD311" s="3">
        <v>0.51593487911750002</v>
      </c>
      <c r="AE311" s="3">
        <v>1.1097731776843001</v>
      </c>
      <c r="AF311" s="3">
        <v>0.96921347912370004</v>
      </c>
      <c r="AG311" s="3">
        <v>1.0419218480107999</v>
      </c>
      <c r="AH311" s="3">
        <v>1.0287910138756999</v>
      </c>
      <c r="AI311" s="3">
        <v>1.0223170904482</v>
      </c>
      <c r="AJ311" s="3">
        <v>1.0449625057397001</v>
      </c>
      <c r="AK311" s="3">
        <v>0.98088374895160002</v>
      </c>
      <c r="AL311" s="3">
        <v>1.0580417650337</v>
      </c>
      <c r="AM311" s="3">
        <v>1.0242869021775001</v>
      </c>
      <c r="AN311" s="3">
        <v>0.36371660704690001</v>
      </c>
      <c r="AO311" s="3">
        <v>0.79887548615670001</v>
      </c>
      <c r="AP311" s="3">
        <v>0.66023376796730004</v>
      </c>
      <c r="AQ311" s="3">
        <v>0.77994760790859996</v>
      </c>
      <c r="AR311" s="3">
        <v>0.75958096865140001</v>
      </c>
      <c r="AS311" s="3">
        <v>1.16860213876E-2</v>
      </c>
      <c r="AT311" s="3">
        <v>-0.51762744090729995</v>
      </c>
      <c r="AU311" s="3">
        <v>1.2747530168083001</v>
      </c>
      <c r="AV311" s="3">
        <v>1.6345975513312001</v>
      </c>
      <c r="AW311" s="3">
        <v>1.46</v>
      </c>
    </row>
    <row r="312" spans="1:49">
      <c r="A312">
        <v>5</v>
      </c>
      <c r="B312" t="s">
        <v>404</v>
      </c>
      <c r="C312">
        <v>601010116</v>
      </c>
      <c r="D312" t="s">
        <v>656</v>
      </c>
      <c r="E312" s="3">
        <v>0.48571234522250001</v>
      </c>
      <c r="F312" s="3">
        <v>-6.4801099157399997E-2</v>
      </c>
      <c r="G312" s="3">
        <v>1.3467342990713</v>
      </c>
      <c r="H312" s="3">
        <v>1.7657985655206001</v>
      </c>
      <c r="I312" s="3">
        <v>2.4081506950058</v>
      </c>
      <c r="J312" s="3">
        <v>0.76839517977030003</v>
      </c>
      <c r="K312" s="3">
        <v>0.91601449368249999</v>
      </c>
      <c r="L312" s="3">
        <v>-0.78204211143199998</v>
      </c>
      <c r="M312" s="3">
        <v>-1.7173286823414999</v>
      </c>
      <c r="N312" s="3">
        <v>-1.5276657895293</v>
      </c>
      <c r="O312" s="3">
        <v>-2.1371815974236998</v>
      </c>
      <c r="P312" s="3">
        <v>-2.0828447652994999</v>
      </c>
      <c r="Q312" s="3">
        <v>0.1918805319588</v>
      </c>
      <c r="R312" s="3">
        <v>-0.44890206660120002</v>
      </c>
      <c r="S312" s="3">
        <v>-4.2089003611E-2</v>
      </c>
      <c r="T312" s="3">
        <v>0.14483816920180001</v>
      </c>
      <c r="U312" s="3">
        <v>0.58823186134850003</v>
      </c>
      <c r="V312" s="3">
        <v>1.5857084618441</v>
      </c>
      <c r="W312" s="3">
        <v>2.7314221207872</v>
      </c>
      <c r="X312" s="3">
        <v>3.0357689975455</v>
      </c>
      <c r="Y312" s="3">
        <v>6.7321434459576999</v>
      </c>
      <c r="Z312" s="3">
        <v>7.6651354972558003</v>
      </c>
      <c r="AA312" s="3">
        <v>9.7156586147706001</v>
      </c>
      <c r="AB312" s="3">
        <v>9.5041405052530994</v>
      </c>
      <c r="AC312" s="3">
        <v>0.92340290452569995</v>
      </c>
      <c r="AD312" s="3">
        <v>0.65597757119889999</v>
      </c>
      <c r="AE312" s="3">
        <v>0.1918774576999</v>
      </c>
      <c r="AF312" s="3">
        <v>0.71438903249920005</v>
      </c>
      <c r="AG312" s="3">
        <v>-0.56739714711410005</v>
      </c>
      <c r="AH312" s="3">
        <v>-0.63724684656359998</v>
      </c>
      <c r="AI312" s="3">
        <v>0.1725774530758</v>
      </c>
      <c r="AJ312" s="3">
        <v>0.54484649493589998</v>
      </c>
      <c r="AK312" s="3">
        <v>0.48854329618039999</v>
      </c>
      <c r="AL312" s="3">
        <v>-0.29610352166409998</v>
      </c>
      <c r="AM312" s="3">
        <v>-0.80374151055679999</v>
      </c>
      <c r="AN312" s="3">
        <v>-0.67830727260620005</v>
      </c>
      <c r="AO312" s="3">
        <v>0.3288874541879</v>
      </c>
      <c r="AP312" s="3">
        <v>-2.2180656819299999E-2</v>
      </c>
      <c r="AQ312" s="3">
        <v>-0.51085642115219998</v>
      </c>
      <c r="AR312" s="3">
        <v>0.51218967610889998</v>
      </c>
      <c r="AS312" s="3">
        <v>0.89318572084540004</v>
      </c>
      <c r="AT312" s="3">
        <v>2.4434935631469998</v>
      </c>
      <c r="AU312" s="3">
        <v>2.5628588920380002</v>
      </c>
      <c r="AV312" s="3">
        <v>1.9183088275896001</v>
      </c>
      <c r="AW312" s="3">
        <v>1.32</v>
      </c>
    </row>
    <row r="313" spans="1:49">
      <c r="A313">
        <v>4</v>
      </c>
      <c r="B313" t="s">
        <v>402</v>
      </c>
      <c r="C313">
        <v>6010102</v>
      </c>
      <c r="D313" t="s">
        <v>657</v>
      </c>
      <c r="E313" s="3">
        <v>0.20896902828860001</v>
      </c>
      <c r="F313" s="3">
        <v>0.49110023933930003</v>
      </c>
      <c r="G313" s="3">
        <v>1.4516276712945</v>
      </c>
      <c r="H313" s="3">
        <v>1.9064636149962999</v>
      </c>
      <c r="I313" s="3">
        <v>2.3631755988864001</v>
      </c>
      <c r="J313" s="3">
        <v>2.0315083787849999</v>
      </c>
      <c r="K313" s="3">
        <v>2.0213243383437001</v>
      </c>
      <c r="L313" s="3">
        <v>4.1247742263168004</v>
      </c>
      <c r="M313" s="3">
        <v>4.1243596846816999</v>
      </c>
      <c r="N313" s="3">
        <v>4.3773028475325999</v>
      </c>
      <c r="O313" s="3">
        <v>3.5842244640340999</v>
      </c>
      <c r="P313" s="3">
        <v>3.3715401253491</v>
      </c>
      <c r="Q313" s="3">
        <v>0.17187042212449999</v>
      </c>
      <c r="R313" s="3">
        <v>1.8381830189202</v>
      </c>
      <c r="S313" s="3">
        <v>1.8184418261260999</v>
      </c>
      <c r="T313" s="3">
        <v>1.854959411426</v>
      </c>
      <c r="U313" s="3">
        <v>1.3242446488985</v>
      </c>
      <c r="V313" s="3">
        <v>1.8507548208508999</v>
      </c>
      <c r="W313" s="3">
        <v>2.2118207440080999</v>
      </c>
      <c r="X313" s="3">
        <v>2.1882892500623998</v>
      </c>
      <c r="Y313" s="3">
        <v>2.2478536881304998</v>
      </c>
      <c r="Z313" s="3">
        <v>2.2716314777917002</v>
      </c>
      <c r="AA313" s="3">
        <v>2.2352772930326998</v>
      </c>
      <c r="AB313" s="3">
        <v>2.7644603692451999</v>
      </c>
      <c r="AC313" s="3">
        <v>-0.49384991220110003</v>
      </c>
      <c r="AD313" s="3">
        <v>6.5576709151299997E-2</v>
      </c>
      <c r="AE313" s="3">
        <v>0.64681146036250003</v>
      </c>
      <c r="AF313" s="3">
        <v>1.7626678043521</v>
      </c>
      <c r="AG313" s="3">
        <v>1.9356203265484999</v>
      </c>
      <c r="AH313" s="3">
        <v>2.0420655147472</v>
      </c>
      <c r="AI313" s="3">
        <v>2.3983751899350998</v>
      </c>
      <c r="AJ313" s="3">
        <v>2.1387709942286999</v>
      </c>
      <c r="AK313" s="3">
        <v>1.9121235369395999</v>
      </c>
      <c r="AL313" s="3">
        <v>1.9639980064097</v>
      </c>
      <c r="AM313" s="3">
        <v>1.9639980064097</v>
      </c>
      <c r="AN313" s="3">
        <v>1.9593353438572001</v>
      </c>
      <c r="AO313" s="3">
        <v>0.5714923272804</v>
      </c>
      <c r="AP313" s="3">
        <v>1.5614244088642</v>
      </c>
      <c r="AQ313" s="3">
        <v>1.1253249838763999</v>
      </c>
      <c r="AR313" s="3">
        <v>1.5370308257806</v>
      </c>
      <c r="AS313" s="3">
        <v>1.0922594029692001</v>
      </c>
      <c r="AT313" s="3">
        <v>1.9663782780948</v>
      </c>
      <c r="AU313" s="3">
        <v>1.7516540661993001</v>
      </c>
      <c r="AV313" s="3">
        <v>2.3304265889644999</v>
      </c>
      <c r="AW313" s="3">
        <v>1.82</v>
      </c>
    </row>
    <row r="314" spans="1:49">
      <c r="A314">
        <v>5</v>
      </c>
      <c r="B314" t="s">
        <v>404</v>
      </c>
      <c r="C314">
        <v>601010201</v>
      </c>
      <c r="D314" t="s">
        <v>658</v>
      </c>
      <c r="E314" s="3">
        <v>0.20896902828860001</v>
      </c>
      <c r="F314" s="3">
        <v>0.49110023933930003</v>
      </c>
      <c r="G314" s="3">
        <v>1.4516276712945</v>
      </c>
      <c r="H314" s="3">
        <v>1.9064636149962999</v>
      </c>
      <c r="I314" s="3">
        <v>2.3631755988864001</v>
      </c>
      <c r="J314" s="3">
        <v>2.0315083787849999</v>
      </c>
      <c r="K314" s="3">
        <v>2.0213243383437001</v>
      </c>
      <c r="L314" s="3">
        <v>4.1247742263168004</v>
      </c>
      <c r="M314" s="3">
        <v>4.1243596846816999</v>
      </c>
      <c r="N314" s="3">
        <v>4.3773028475325999</v>
      </c>
      <c r="O314" s="3">
        <v>3.5842244640340999</v>
      </c>
      <c r="P314" s="3">
        <v>3.3715401253491</v>
      </c>
      <c r="Q314" s="3">
        <v>0.17187042212449999</v>
      </c>
      <c r="R314" s="3">
        <v>1.8381830189202</v>
      </c>
      <c r="S314" s="3">
        <v>1.8184418261260999</v>
      </c>
      <c r="T314" s="3">
        <v>1.854959411426</v>
      </c>
      <c r="U314" s="3">
        <v>1.3242446488985</v>
      </c>
      <c r="V314" s="3">
        <v>1.8507548208508999</v>
      </c>
      <c r="W314" s="3">
        <v>2.2118207440080999</v>
      </c>
      <c r="X314" s="3">
        <v>2.1882892500623998</v>
      </c>
      <c r="Y314" s="3">
        <v>2.2478536881304998</v>
      </c>
      <c r="Z314" s="3">
        <v>2.2716314777917002</v>
      </c>
      <c r="AA314" s="3">
        <v>2.2352772930326998</v>
      </c>
      <c r="AB314" s="3">
        <v>2.7644603692451999</v>
      </c>
      <c r="AC314" s="3">
        <v>-0.49384991220110003</v>
      </c>
      <c r="AD314" s="3">
        <v>6.5576709151299997E-2</v>
      </c>
      <c r="AE314" s="3">
        <v>0.64681146036250003</v>
      </c>
      <c r="AF314" s="3">
        <v>1.7626678043521</v>
      </c>
      <c r="AG314" s="3">
        <v>1.9356203265484999</v>
      </c>
      <c r="AH314" s="3">
        <v>2.0420655147472</v>
      </c>
      <c r="AI314" s="3">
        <v>2.3983751899350998</v>
      </c>
      <c r="AJ314" s="3">
        <v>2.1387709942286999</v>
      </c>
      <c r="AK314" s="3">
        <v>1.9121235369395999</v>
      </c>
      <c r="AL314" s="3">
        <v>1.9639980064097</v>
      </c>
      <c r="AM314" s="3">
        <v>1.9639980064097</v>
      </c>
      <c r="AN314" s="3">
        <v>1.9593353438572001</v>
      </c>
      <c r="AO314" s="3">
        <v>0.5714923272804</v>
      </c>
      <c r="AP314" s="3">
        <v>1.5614244088642</v>
      </c>
      <c r="AQ314" s="3">
        <v>1.1253249838763999</v>
      </c>
      <c r="AR314" s="3">
        <v>1.5370308257806</v>
      </c>
      <c r="AS314" s="3">
        <v>1.0922594029692001</v>
      </c>
      <c r="AT314" s="3">
        <v>1.9663782780948</v>
      </c>
      <c r="AU314" s="3">
        <v>1.7516540661993001</v>
      </c>
      <c r="AV314" s="3">
        <v>2.3304265889644999</v>
      </c>
      <c r="AW314" s="3">
        <v>1.82</v>
      </c>
    </row>
    <row r="315" spans="1:49">
      <c r="A315">
        <v>3</v>
      </c>
      <c r="B315" t="s">
        <v>400</v>
      </c>
      <c r="C315">
        <v>60102</v>
      </c>
      <c r="D315" t="s">
        <v>659</v>
      </c>
      <c r="E315" s="3">
        <v>0</v>
      </c>
      <c r="F315" s="3">
        <v>0.15276811034810001</v>
      </c>
      <c r="G315" s="3">
        <v>0.2275760909631</v>
      </c>
      <c r="H315" s="3">
        <v>0.22634928023940001</v>
      </c>
      <c r="I315" s="3">
        <v>0.22634928023940001</v>
      </c>
      <c r="J315" s="3">
        <v>0.78618209474449996</v>
      </c>
      <c r="K315" s="3">
        <v>1.0023334134755</v>
      </c>
      <c r="L315" s="3">
        <v>1.2496563221548</v>
      </c>
      <c r="M315" s="3">
        <v>1.1061963419634999</v>
      </c>
      <c r="N315" s="3">
        <v>1.1710037326292999</v>
      </c>
      <c r="O315" s="3">
        <v>1.3512127905144</v>
      </c>
      <c r="P315" s="3">
        <v>1.3921233861683999</v>
      </c>
      <c r="Q315" s="3">
        <v>0.1869572386567</v>
      </c>
      <c r="R315" s="3">
        <v>0.76015325150070001</v>
      </c>
      <c r="S315" s="3">
        <v>1.9913960775974</v>
      </c>
      <c r="T315" s="3">
        <v>2.8073678628378</v>
      </c>
      <c r="U315" s="3">
        <v>3.8348879652397998</v>
      </c>
      <c r="V315" s="3">
        <v>3.7729047080995</v>
      </c>
      <c r="W315" s="3">
        <v>4.1590506983843003</v>
      </c>
      <c r="X315" s="3">
        <v>4.1590506983843003</v>
      </c>
      <c r="Y315" s="3">
        <v>5.3586645929019996</v>
      </c>
      <c r="Z315" s="3">
        <v>5.3586645929019996</v>
      </c>
      <c r="AA315" s="3">
        <v>5.3586645929019996</v>
      </c>
      <c r="AB315" s="3">
        <v>5.6833691639057999</v>
      </c>
      <c r="AC315" s="3">
        <v>0.57751054351279996</v>
      </c>
      <c r="AD315" s="3">
        <v>1.0810183221278999</v>
      </c>
      <c r="AE315" s="3">
        <v>0.83421321722240005</v>
      </c>
      <c r="AF315" s="3">
        <v>1.5459126747547001</v>
      </c>
      <c r="AG315" s="3">
        <v>1.3493250242134001</v>
      </c>
      <c r="AH315" s="3">
        <v>1.6360468442255001</v>
      </c>
      <c r="AI315" s="3">
        <v>1.8028516066831</v>
      </c>
      <c r="AJ315" s="3">
        <v>1.9879507283716999</v>
      </c>
      <c r="AK315" s="3">
        <v>1.8028516066831</v>
      </c>
      <c r="AL315" s="3">
        <v>1.8663463734274</v>
      </c>
      <c r="AM315" s="3">
        <v>1.8663463734274</v>
      </c>
      <c r="AN315" s="3">
        <v>1.8663463734274</v>
      </c>
      <c r="AO315" s="3">
        <v>0.1131670536523</v>
      </c>
      <c r="AP315" s="3">
        <v>0.33746889254669998</v>
      </c>
      <c r="AQ315" s="3">
        <v>0.52260151361819995</v>
      </c>
      <c r="AR315" s="3">
        <v>0.78558266440710001</v>
      </c>
      <c r="AS315" s="3">
        <v>0.7915041155036</v>
      </c>
      <c r="AT315" s="3">
        <v>1.1547202131437999</v>
      </c>
      <c r="AU315" s="3">
        <v>1.148336734525</v>
      </c>
      <c r="AV315" s="3">
        <v>1.1257241539556</v>
      </c>
      <c r="AW315" s="3">
        <v>1.18</v>
      </c>
    </row>
    <row r="316" spans="1:49">
      <c r="A316">
        <v>4</v>
      </c>
      <c r="B316" t="s">
        <v>402</v>
      </c>
      <c r="C316">
        <v>6010201</v>
      </c>
      <c r="D316" t="s">
        <v>660</v>
      </c>
      <c r="E316" s="3">
        <v>0</v>
      </c>
      <c r="F316" s="3">
        <v>0.15276811034810001</v>
      </c>
      <c r="G316" s="3">
        <v>0.2275760909631</v>
      </c>
      <c r="H316" s="3">
        <v>0.22634928023940001</v>
      </c>
      <c r="I316" s="3">
        <v>0.22634928023940001</v>
      </c>
      <c r="J316" s="3">
        <v>0.78618209474449996</v>
      </c>
      <c r="K316" s="3">
        <v>1.0023334134755</v>
      </c>
      <c r="L316" s="3">
        <v>1.2496563221548</v>
      </c>
      <c r="M316" s="3">
        <v>1.1061963419634999</v>
      </c>
      <c r="N316" s="3">
        <v>1.1710037326292999</v>
      </c>
      <c r="O316" s="3">
        <v>1.3512127905144</v>
      </c>
      <c r="P316" s="3">
        <v>1.3921233861683999</v>
      </c>
      <c r="Q316" s="3">
        <v>0.1869572386567</v>
      </c>
      <c r="R316" s="3">
        <v>0.76015325150070001</v>
      </c>
      <c r="S316" s="3">
        <v>1.9913960775974</v>
      </c>
      <c r="T316" s="3">
        <v>2.8073678628378</v>
      </c>
      <c r="U316" s="3">
        <v>3.8348879652397998</v>
      </c>
      <c r="V316" s="3">
        <v>3.7729047080995</v>
      </c>
      <c r="W316" s="3">
        <v>4.1590506983843003</v>
      </c>
      <c r="X316" s="3">
        <v>4.1590506983843003</v>
      </c>
      <c r="Y316" s="3">
        <v>5.3586645929019996</v>
      </c>
      <c r="Z316" s="3">
        <v>5.3586645929019996</v>
      </c>
      <c r="AA316" s="3">
        <v>5.3586645929019996</v>
      </c>
      <c r="AB316" s="3">
        <v>5.6833691639057999</v>
      </c>
      <c r="AC316" s="3">
        <v>0.57751054351279996</v>
      </c>
      <c r="AD316" s="3">
        <v>1.0810183221278999</v>
      </c>
      <c r="AE316" s="3">
        <v>0.83421321722240005</v>
      </c>
      <c r="AF316" s="3">
        <v>1.5459126747547001</v>
      </c>
      <c r="AG316" s="3">
        <v>1.3493250242134001</v>
      </c>
      <c r="AH316" s="3">
        <v>1.6360468442255001</v>
      </c>
      <c r="AI316" s="3">
        <v>1.8028516066831</v>
      </c>
      <c r="AJ316" s="3">
        <v>1.9879507283716999</v>
      </c>
      <c r="AK316" s="3">
        <v>1.8028516066831</v>
      </c>
      <c r="AL316" s="3">
        <v>1.8663463734274</v>
      </c>
      <c r="AM316" s="3">
        <v>1.8663463734274</v>
      </c>
      <c r="AN316" s="3">
        <v>1.8663463734274</v>
      </c>
      <c r="AO316" s="3">
        <v>0.1131670536523</v>
      </c>
      <c r="AP316" s="3">
        <v>0.33746889254669998</v>
      </c>
      <c r="AQ316" s="3">
        <v>0.52260151361819995</v>
      </c>
      <c r="AR316" s="3">
        <v>0.78558266440710001</v>
      </c>
      <c r="AS316" s="3">
        <v>0.7915041155036</v>
      </c>
      <c r="AT316" s="3">
        <v>1.1547202131437999</v>
      </c>
      <c r="AU316" s="3">
        <v>1.148336734525</v>
      </c>
      <c r="AV316" s="3">
        <v>1.1257241539556</v>
      </c>
      <c r="AW316" s="3">
        <v>1.18</v>
      </c>
    </row>
    <row r="317" spans="1:49">
      <c r="A317">
        <v>5</v>
      </c>
      <c r="B317" t="s">
        <v>404</v>
      </c>
      <c r="C317">
        <v>601020101</v>
      </c>
      <c r="D317" t="s">
        <v>661</v>
      </c>
      <c r="E317" s="3">
        <v>0</v>
      </c>
      <c r="F317" s="3">
        <v>0.15276811034810001</v>
      </c>
      <c r="G317" s="3">
        <v>0.2275760909631</v>
      </c>
      <c r="H317" s="3">
        <v>0.22634928023940001</v>
      </c>
      <c r="I317" s="3">
        <v>0.22634928023940001</v>
      </c>
      <c r="J317" s="3">
        <v>0.78618209474449996</v>
      </c>
      <c r="K317" s="3">
        <v>1.0023334134755</v>
      </c>
      <c r="L317" s="3">
        <v>1.2496563221548</v>
      </c>
      <c r="M317" s="3">
        <v>1.1061963419634999</v>
      </c>
      <c r="N317" s="3">
        <v>1.1710037326292999</v>
      </c>
      <c r="O317" s="3">
        <v>1.3512127905144</v>
      </c>
      <c r="P317" s="3">
        <v>1.3921233861683999</v>
      </c>
      <c r="Q317" s="3">
        <v>0.1869572386567</v>
      </c>
      <c r="R317" s="3">
        <v>0.76015325150070001</v>
      </c>
      <c r="S317" s="3">
        <v>1.9913960775974</v>
      </c>
      <c r="T317" s="3">
        <v>2.8073678628378</v>
      </c>
      <c r="U317" s="3">
        <v>3.8348879652397998</v>
      </c>
      <c r="V317" s="3">
        <v>3.7729047080995</v>
      </c>
      <c r="W317" s="3">
        <v>4.1590506983843003</v>
      </c>
      <c r="X317" s="3">
        <v>4.1590506983843003</v>
      </c>
      <c r="Y317" s="3">
        <v>5.3586645929019996</v>
      </c>
      <c r="Z317" s="3">
        <v>5.3586645929019996</v>
      </c>
      <c r="AA317" s="3">
        <v>5.3586645929019996</v>
      </c>
      <c r="AB317" s="3">
        <v>5.6833691639057999</v>
      </c>
      <c r="AC317" s="3">
        <v>0.57751054351279996</v>
      </c>
      <c r="AD317" s="3">
        <v>1.0810183221278999</v>
      </c>
      <c r="AE317" s="3">
        <v>0.83421321722240005</v>
      </c>
      <c r="AF317" s="3">
        <v>1.5459126747547001</v>
      </c>
      <c r="AG317" s="3">
        <v>1.3493250242134001</v>
      </c>
      <c r="AH317" s="3">
        <v>1.6360468442255001</v>
      </c>
      <c r="AI317" s="3">
        <v>1.8028516066831</v>
      </c>
      <c r="AJ317" s="3">
        <v>1.9879507283716999</v>
      </c>
      <c r="AK317" s="3">
        <v>1.8028516066831</v>
      </c>
      <c r="AL317" s="3">
        <v>1.8663463734274</v>
      </c>
      <c r="AM317" s="3">
        <v>1.8663463734274</v>
      </c>
      <c r="AN317" s="3">
        <v>1.8663463734274</v>
      </c>
      <c r="AO317" s="3">
        <v>0.1131670536523</v>
      </c>
      <c r="AP317" s="3">
        <v>0.33746889254669998</v>
      </c>
      <c r="AQ317" s="3">
        <v>0.52260151361819995</v>
      </c>
      <c r="AR317" s="3">
        <v>0.78558266440710001</v>
      </c>
      <c r="AS317" s="3">
        <v>0.7915041155036</v>
      </c>
      <c r="AT317" s="3">
        <v>1.1547202131437999</v>
      </c>
      <c r="AU317" s="3">
        <v>1.148336734525</v>
      </c>
      <c r="AV317" s="3">
        <v>1.1257241539556</v>
      </c>
      <c r="AW317" s="3">
        <v>1.18</v>
      </c>
    </row>
    <row r="318" spans="1:49">
      <c r="A318">
        <v>2</v>
      </c>
      <c r="B318" t="s">
        <v>398</v>
      </c>
      <c r="C318">
        <v>602</v>
      </c>
      <c r="D318" t="s">
        <v>662</v>
      </c>
      <c r="E318" s="3">
        <v>-6.4267516282000003E-3</v>
      </c>
      <c r="F318" s="3">
        <v>0.18775367822899999</v>
      </c>
      <c r="G318" s="3">
        <v>0.3546719791465</v>
      </c>
      <c r="H318" s="3">
        <v>0.51931311604709995</v>
      </c>
      <c r="I318" s="3">
        <v>0.63332641727890004</v>
      </c>
      <c r="J318" s="3">
        <v>0.81171133882519997</v>
      </c>
      <c r="K318" s="3">
        <v>0.9204257163624</v>
      </c>
      <c r="L318" s="3">
        <v>1.4430166482404001</v>
      </c>
      <c r="M318" s="3">
        <v>1.2906319811128</v>
      </c>
      <c r="N318" s="3">
        <v>1.3602229773661001</v>
      </c>
      <c r="O318" s="3">
        <v>2.1479022220276001</v>
      </c>
      <c r="P318" s="3">
        <v>2.1070553264040002</v>
      </c>
      <c r="Q318" s="3">
        <v>-0.1237220000237</v>
      </c>
      <c r="R318" s="3">
        <v>0.30799408166929998</v>
      </c>
      <c r="S318" s="3">
        <v>0.38321431264740002</v>
      </c>
      <c r="T318" s="3">
        <v>1.1381395271554</v>
      </c>
      <c r="U318" s="3">
        <v>1.6892261769593999</v>
      </c>
      <c r="V318" s="3">
        <v>2.5169303799188998</v>
      </c>
      <c r="W318" s="3">
        <v>2.5995106968980002</v>
      </c>
      <c r="X318" s="3">
        <v>2.0953884347847</v>
      </c>
      <c r="Y318" s="3">
        <v>1.6533841035525001</v>
      </c>
      <c r="Z318" s="3">
        <v>1.2907751401209</v>
      </c>
      <c r="AA318" s="3">
        <v>1.3455298713706001</v>
      </c>
      <c r="AB318" s="3">
        <v>0.84405532651240001</v>
      </c>
      <c r="AC318" s="3">
        <v>-0.1106908177839</v>
      </c>
      <c r="AD318" s="3">
        <v>-1.8146537607499999E-2</v>
      </c>
      <c r="AE318" s="3">
        <v>-0.37588609819649998</v>
      </c>
      <c r="AF318" s="3">
        <v>-0.91806677213679999</v>
      </c>
      <c r="AG318" s="3">
        <v>-0.93001264821230001</v>
      </c>
      <c r="AH318" s="3">
        <v>-0.63161330951509997</v>
      </c>
      <c r="AI318" s="3">
        <v>-0.33138510484110001</v>
      </c>
      <c r="AJ318" s="3">
        <v>-0.6249557277426</v>
      </c>
      <c r="AK318" s="3">
        <v>-0.67957162372629998</v>
      </c>
      <c r="AL318" s="3">
        <v>-0.39697411264600002</v>
      </c>
      <c r="AM318" s="3">
        <v>-0.64690926677219995</v>
      </c>
      <c r="AN318" s="3">
        <v>-0.1183242197787</v>
      </c>
      <c r="AO318" s="3">
        <v>-0.2100131676376</v>
      </c>
      <c r="AP318" s="3">
        <v>8.9914524200000005E-3</v>
      </c>
      <c r="AQ318" s="3">
        <v>0.1741987194762</v>
      </c>
      <c r="AR318" s="3">
        <v>3.9150223060099999E-2</v>
      </c>
      <c r="AS318" s="3">
        <v>0.5520354794433</v>
      </c>
      <c r="AT318" s="3">
        <v>1.1448509872667001</v>
      </c>
      <c r="AU318" s="3">
        <v>1.6153534441035</v>
      </c>
      <c r="AV318" s="3">
        <v>1.579755403092</v>
      </c>
      <c r="AW318" s="3">
        <v>1.58</v>
      </c>
    </row>
    <row r="319" spans="1:49">
      <c r="A319">
        <v>3</v>
      </c>
      <c r="B319" t="s">
        <v>400</v>
      </c>
      <c r="C319">
        <v>60201</v>
      </c>
      <c r="D319" t="s">
        <v>663</v>
      </c>
      <c r="E319" s="3">
        <v>-0.41575678746310002</v>
      </c>
      <c r="F319" s="3">
        <v>0.33429009308390001</v>
      </c>
      <c r="G319" s="3">
        <v>0.33429009308390001</v>
      </c>
      <c r="H319" s="3">
        <v>0.33429009308390001</v>
      </c>
      <c r="I319" s="3">
        <v>0.33429009308390001</v>
      </c>
      <c r="J319" s="3">
        <v>0.33429009308390001</v>
      </c>
      <c r="K319" s="3">
        <v>0.33429009308390001</v>
      </c>
      <c r="L319" s="3">
        <v>0.24541208678769999</v>
      </c>
      <c r="M319" s="3">
        <v>0.85731065842069998</v>
      </c>
      <c r="N319" s="3">
        <v>0.27264551666890002</v>
      </c>
      <c r="O319" s="3">
        <v>0.27264551666890002</v>
      </c>
      <c r="P319" s="3">
        <v>0.51670821144979995</v>
      </c>
      <c r="Q319" s="3">
        <v>0</v>
      </c>
      <c r="R319" s="3">
        <v>0.88452096673729996</v>
      </c>
      <c r="S319" s="3">
        <v>0.88452096673729996</v>
      </c>
      <c r="T319" s="3">
        <v>0.88452096673729996</v>
      </c>
      <c r="U319" s="3">
        <v>0.88452096673729996</v>
      </c>
      <c r="V319" s="3">
        <v>0.88452096673729996</v>
      </c>
      <c r="W319" s="3">
        <v>1.0176404014925999</v>
      </c>
      <c r="X319" s="3">
        <v>1.1614711982168999</v>
      </c>
      <c r="Y319" s="3">
        <v>1.1614711982168999</v>
      </c>
      <c r="Z319" s="3">
        <v>1.5838127948753999</v>
      </c>
      <c r="AA319" s="3">
        <v>1.8458250196907999</v>
      </c>
      <c r="AB319" s="3">
        <v>1.8458250196907999</v>
      </c>
      <c r="AC319" s="3">
        <v>0.29981690745169998</v>
      </c>
      <c r="AD319" s="3">
        <v>0.87378497084569995</v>
      </c>
      <c r="AE319" s="3">
        <v>0.87378497084569995</v>
      </c>
      <c r="AF319" s="3">
        <v>0.87378497084569995</v>
      </c>
      <c r="AG319" s="3">
        <v>0.95902535341579997</v>
      </c>
      <c r="AH319" s="3">
        <v>0.95902535341579997</v>
      </c>
      <c r="AI319" s="3">
        <v>0.95902535341579997</v>
      </c>
      <c r="AJ319" s="3">
        <v>1.1967259233961001</v>
      </c>
      <c r="AK319" s="3">
        <v>1.5692926870899</v>
      </c>
      <c r="AL319" s="3">
        <v>1.5692926870899</v>
      </c>
      <c r="AM319" s="3">
        <v>1.5692926870899</v>
      </c>
      <c r="AN319" s="3">
        <v>1.8084300864428</v>
      </c>
      <c r="AO319" s="3">
        <v>0.49397702775590002</v>
      </c>
      <c r="AP319" s="3">
        <v>0.71161262118390001</v>
      </c>
      <c r="AQ319" s="3">
        <v>1.7836405619433</v>
      </c>
      <c r="AR319" s="3">
        <v>1.7836405619433</v>
      </c>
      <c r="AS319" s="3">
        <v>1.7836405619433</v>
      </c>
      <c r="AT319" s="3">
        <v>1.7836405619433</v>
      </c>
      <c r="AU319" s="3">
        <v>1.867041977677</v>
      </c>
      <c r="AV319" s="3">
        <v>1.147265272019</v>
      </c>
      <c r="AW319" s="3">
        <v>1.1499999999999999</v>
      </c>
    </row>
    <row r="320" spans="1:49">
      <c r="A320">
        <v>4</v>
      </c>
      <c r="B320" t="s">
        <v>402</v>
      </c>
      <c r="C320">
        <v>6020101</v>
      </c>
      <c r="D320" t="s">
        <v>663</v>
      </c>
      <c r="E320" s="3">
        <v>-0.41575678746310002</v>
      </c>
      <c r="F320" s="3">
        <v>0.33429009308390001</v>
      </c>
      <c r="G320" s="3">
        <v>0.33429009308390001</v>
      </c>
      <c r="H320" s="3">
        <v>0.33429009308390001</v>
      </c>
      <c r="I320" s="3">
        <v>0.33429009308390001</v>
      </c>
      <c r="J320" s="3">
        <v>0.33429009308390001</v>
      </c>
      <c r="K320" s="3">
        <v>0.33429009308390001</v>
      </c>
      <c r="L320" s="3">
        <v>0.24541208678769999</v>
      </c>
      <c r="M320" s="3">
        <v>0.85731065842069998</v>
      </c>
      <c r="N320" s="3">
        <v>0.27264551666890002</v>
      </c>
      <c r="O320" s="3">
        <v>0.27264551666890002</v>
      </c>
      <c r="P320" s="3">
        <v>0.51670821144979995</v>
      </c>
      <c r="Q320" s="3">
        <v>0</v>
      </c>
      <c r="R320" s="3">
        <v>0.88452096673729996</v>
      </c>
      <c r="S320" s="3">
        <v>0.88452096673729996</v>
      </c>
      <c r="T320" s="3">
        <v>0.88452096673729996</v>
      </c>
      <c r="U320" s="3">
        <v>0.88452096673729996</v>
      </c>
      <c r="V320" s="3">
        <v>0.88452096673729996</v>
      </c>
      <c r="W320" s="3">
        <v>1.0176404014925999</v>
      </c>
      <c r="X320" s="3">
        <v>1.1614711982168999</v>
      </c>
      <c r="Y320" s="3">
        <v>1.1614711982168999</v>
      </c>
      <c r="Z320" s="3">
        <v>1.5838127948753999</v>
      </c>
      <c r="AA320" s="3">
        <v>1.8458250196907999</v>
      </c>
      <c r="AB320" s="3">
        <v>1.8458250196907999</v>
      </c>
      <c r="AC320" s="3">
        <v>0.29981690745169998</v>
      </c>
      <c r="AD320" s="3">
        <v>0.87378497084569995</v>
      </c>
      <c r="AE320" s="3">
        <v>0.87378497084569995</v>
      </c>
      <c r="AF320" s="3">
        <v>0.87378497084569995</v>
      </c>
      <c r="AG320" s="3">
        <v>0.95902535341579997</v>
      </c>
      <c r="AH320" s="3">
        <v>0.95902535341579997</v>
      </c>
      <c r="AI320" s="3">
        <v>0.95902535341579997</v>
      </c>
      <c r="AJ320" s="3">
        <v>1.1967259233961001</v>
      </c>
      <c r="AK320" s="3">
        <v>1.5692926870899</v>
      </c>
      <c r="AL320" s="3">
        <v>1.5692926870899</v>
      </c>
      <c r="AM320" s="3">
        <v>1.5692926870899</v>
      </c>
      <c r="AN320" s="3">
        <v>1.8084300864428</v>
      </c>
      <c r="AO320" s="3">
        <v>0.49397702775590002</v>
      </c>
      <c r="AP320" s="3">
        <v>0.71161262118390001</v>
      </c>
      <c r="AQ320" s="3">
        <v>1.7836405619433</v>
      </c>
      <c r="AR320" s="3">
        <v>1.7836405619433</v>
      </c>
      <c r="AS320" s="3">
        <v>1.7836405619433</v>
      </c>
      <c r="AT320" s="3">
        <v>1.7836405619433</v>
      </c>
      <c r="AU320" s="3">
        <v>1.867041977677</v>
      </c>
      <c r="AV320" s="3">
        <v>1.147265272019</v>
      </c>
      <c r="AW320" s="3">
        <v>1.1499999999999999</v>
      </c>
    </row>
    <row r="321" spans="1:49">
      <c r="A321">
        <v>5</v>
      </c>
      <c r="B321" t="s">
        <v>404</v>
      </c>
      <c r="C321">
        <v>602010101</v>
      </c>
      <c r="D321" t="s">
        <v>664</v>
      </c>
      <c r="E321" s="3">
        <v>-0.41575678746310002</v>
      </c>
      <c r="F321" s="3">
        <v>0.33429009308390001</v>
      </c>
      <c r="G321" s="3">
        <v>0.33429009308390001</v>
      </c>
      <c r="H321" s="3">
        <v>0.33429009308390001</v>
      </c>
      <c r="I321" s="3">
        <v>0.33429009308390001</v>
      </c>
      <c r="J321" s="3">
        <v>0.33429009308390001</v>
      </c>
      <c r="K321" s="3">
        <v>0.33429009308390001</v>
      </c>
      <c r="L321" s="3">
        <v>0.24541208678769999</v>
      </c>
      <c r="M321" s="3">
        <v>0.85731065842069998</v>
      </c>
      <c r="N321" s="3">
        <v>0.27264551666890002</v>
      </c>
      <c r="O321" s="3">
        <v>0.27264551666890002</v>
      </c>
      <c r="P321" s="3">
        <v>0.51670821144979995</v>
      </c>
      <c r="Q321" s="3">
        <v>0</v>
      </c>
      <c r="R321" s="3">
        <v>0.88452096673729996</v>
      </c>
      <c r="S321" s="3">
        <v>0.88452096673729996</v>
      </c>
      <c r="T321" s="3">
        <v>0.88452096673729996</v>
      </c>
      <c r="U321" s="3">
        <v>0.88452096673729996</v>
      </c>
      <c r="V321" s="3">
        <v>0.88452096673729996</v>
      </c>
      <c r="W321" s="3">
        <v>1.0176404014925999</v>
      </c>
      <c r="X321" s="3">
        <v>1.1614711982168999</v>
      </c>
      <c r="Y321" s="3">
        <v>1.1614711982168999</v>
      </c>
      <c r="Z321" s="3">
        <v>1.5838127948753999</v>
      </c>
      <c r="AA321" s="3">
        <v>1.8458250196907999</v>
      </c>
      <c r="AB321" s="3">
        <v>1.8458250196907999</v>
      </c>
      <c r="AC321" s="3">
        <v>0.29981690745169998</v>
      </c>
      <c r="AD321" s="3">
        <v>0.87378497084569995</v>
      </c>
      <c r="AE321" s="3">
        <v>0.87378497084569995</v>
      </c>
      <c r="AF321" s="3">
        <v>0.87378497084569995</v>
      </c>
      <c r="AG321" s="3">
        <v>0.95902535341579997</v>
      </c>
      <c r="AH321" s="3">
        <v>0.95902535341579997</v>
      </c>
      <c r="AI321" s="3">
        <v>0.95902535341579997</v>
      </c>
      <c r="AJ321" s="3">
        <v>1.1967259233961001</v>
      </c>
      <c r="AK321" s="3">
        <v>1.5692926870899</v>
      </c>
      <c r="AL321" s="3">
        <v>1.5692926870899</v>
      </c>
      <c r="AM321" s="3">
        <v>1.5692926870899</v>
      </c>
      <c r="AN321" s="3">
        <v>1.8084300864428</v>
      </c>
      <c r="AO321" s="3">
        <v>0.49397702775590002</v>
      </c>
      <c r="AP321" s="3">
        <v>0.71161262118390001</v>
      </c>
      <c r="AQ321" s="3">
        <v>1.7836405619433</v>
      </c>
      <c r="AR321" s="3">
        <v>1.7836405619433</v>
      </c>
      <c r="AS321" s="3">
        <v>1.7836405619433</v>
      </c>
      <c r="AT321" s="3">
        <v>1.7836405619433</v>
      </c>
      <c r="AU321" s="3">
        <v>1.867041977677</v>
      </c>
      <c r="AV321" s="3">
        <v>1.147265272019</v>
      </c>
      <c r="AW321" s="3">
        <v>1.1499999999999999</v>
      </c>
    </row>
    <row r="322" spans="1:49">
      <c r="A322">
        <v>3</v>
      </c>
      <c r="B322" t="s">
        <v>400</v>
      </c>
      <c r="C322">
        <v>60202</v>
      </c>
      <c r="D322" t="s">
        <v>665</v>
      </c>
      <c r="E322" s="3">
        <v>-0.2263808533295</v>
      </c>
      <c r="F322" s="3">
        <v>4.7976725698899998E-2</v>
      </c>
      <c r="G322" s="3">
        <v>0.3582353840027</v>
      </c>
      <c r="H322" s="3">
        <v>0.46531977993259999</v>
      </c>
      <c r="I322" s="3">
        <v>0.53658213916819997</v>
      </c>
      <c r="J322" s="3">
        <v>0.70175317766409995</v>
      </c>
      <c r="K322" s="3">
        <v>0.75586811696330003</v>
      </c>
      <c r="L322" s="3">
        <v>0.90556206828600005</v>
      </c>
      <c r="M322" s="3">
        <v>0.93009614754970005</v>
      </c>
      <c r="N322" s="3">
        <v>0.93255383896300004</v>
      </c>
      <c r="O322" s="3">
        <v>1.2417353712653001</v>
      </c>
      <c r="P322" s="3">
        <v>1.4705517326302</v>
      </c>
      <c r="Q322" s="3">
        <v>0.74486776231910001</v>
      </c>
      <c r="R322" s="3">
        <v>0.90272765319250003</v>
      </c>
      <c r="S322" s="3">
        <v>0.96508546134740003</v>
      </c>
      <c r="T322" s="3">
        <v>2.0031264459023999</v>
      </c>
      <c r="U322" s="3">
        <v>2.2027909542841999</v>
      </c>
      <c r="V322" s="3">
        <v>2.2818260281817002</v>
      </c>
      <c r="W322" s="3">
        <v>2.8425713584771</v>
      </c>
      <c r="X322" s="3">
        <v>2.7902243416394001</v>
      </c>
      <c r="Y322" s="3">
        <v>2.9392318200503</v>
      </c>
      <c r="Z322" s="3">
        <v>2.9456450346639</v>
      </c>
      <c r="AA322" s="3">
        <v>3.0017531912031998</v>
      </c>
      <c r="AB322" s="3">
        <v>3.0052818602987998</v>
      </c>
      <c r="AC322" s="3">
        <v>0.56954619124460004</v>
      </c>
      <c r="AD322" s="3">
        <v>1.2204011972041999</v>
      </c>
      <c r="AE322" s="3">
        <v>1.7526202179235</v>
      </c>
      <c r="AF322" s="3">
        <v>1.6604617709483001</v>
      </c>
      <c r="AG322" s="3">
        <v>1.1094901085002999</v>
      </c>
      <c r="AH322" s="3">
        <v>1.8334486314687</v>
      </c>
      <c r="AI322" s="3">
        <v>2.0848647285532</v>
      </c>
      <c r="AJ322" s="3">
        <v>1.9385252386967999</v>
      </c>
      <c r="AK322" s="3">
        <v>1.9558468061128</v>
      </c>
      <c r="AL322" s="3">
        <v>2.1086635570918002</v>
      </c>
      <c r="AM322" s="3">
        <v>1.3977738770549</v>
      </c>
      <c r="AN322" s="3">
        <v>1.8651473566323</v>
      </c>
      <c r="AO322" s="3">
        <v>-3.8464810518100002E-2</v>
      </c>
      <c r="AP322" s="3">
        <v>0.16392710098140001</v>
      </c>
      <c r="AQ322" s="3">
        <v>0.1648637230419</v>
      </c>
      <c r="AR322" s="3">
        <v>-9.2825714063200004E-2</v>
      </c>
      <c r="AS322" s="3">
        <v>0.47056195078009999</v>
      </c>
      <c r="AT322" s="3">
        <v>0.74482111169440002</v>
      </c>
      <c r="AU322" s="3">
        <v>1.0638802426969001</v>
      </c>
      <c r="AV322" s="3">
        <v>1.2757383062239001</v>
      </c>
      <c r="AW322" s="3">
        <v>1.24</v>
      </c>
    </row>
    <row r="323" spans="1:49">
      <c r="A323">
        <v>4</v>
      </c>
      <c r="B323" t="s">
        <v>402</v>
      </c>
      <c r="C323">
        <v>6020201</v>
      </c>
      <c r="D323" t="s">
        <v>665</v>
      </c>
      <c r="E323" s="3">
        <v>-0.2263808533295</v>
      </c>
      <c r="F323" s="3">
        <v>4.7976725698899998E-2</v>
      </c>
      <c r="G323" s="3">
        <v>0.3582353840027</v>
      </c>
      <c r="H323" s="3">
        <v>0.46531977993259999</v>
      </c>
      <c r="I323" s="3">
        <v>0.53658213916819997</v>
      </c>
      <c r="J323" s="3">
        <v>0.70175317766409995</v>
      </c>
      <c r="K323" s="3">
        <v>0.75586811696330003</v>
      </c>
      <c r="L323" s="3">
        <v>0.90556206828600005</v>
      </c>
      <c r="M323" s="3">
        <v>0.93009614754970005</v>
      </c>
      <c r="N323" s="3">
        <v>0.93255383896300004</v>
      </c>
      <c r="O323" s="3">
        <v>1.2417353712653001</v>
      </c>
      <c r="P323" s="3">
        <v>1.4705517326302</v>
      </c>
      <c r="Q323" s="3">
        <v>0.74486776231910001</v>
      </c>
      <c r="R323" s="3">
        <v>0.90272765319250003</v>
      </c>
      <c r="S323" s="3">
        <v>0.96508546134740003</v>
      </c>
      <c r="T323" s="3">
        <v>2.0031264459023999</v>
      </c>
      <c r="U323" s="3">
        <v>2.2027909542841999</v>
      </c>
      <c r="V323" s="3">
        <v>2.2818260281817002</v>
      </c>
      <c r="W323" s="3">
        <v>2.8425713584771</v>
      </c>
      <c r="X323" s="3">
        <v>2.7902243416394001</v>
      </c>
      <c r="Y323" s="3">
        <v>2.9392318200503</v>
      </c>
      <c r="Z323" s="3">
        <v>2.9456450346639</v>
      </c>
      <c r="AA323" s="3">
        <v>3.0017531912031998</v>
      </c>
      <c r="AB323" s="3">
        <v>3.0052818602987998</v>
      </c>
      <c r="AC323" s="3">
        <v>0.56954619124460004</v>
      </c>
      <c r="AD323" s="3">
        <v>1.2204011972041999</v>
      </c>
      <c r="AE323" s="3">
        <v>1.7526202179235</v>
      </c>
      <c r="AF323" s="3">
        <v>1.6604617709483001</v>
      </c>
      <c r="AG323" s="3">
        <v>1.1094901085002999</v>
      </c>
      <c r="AH323" s="3">
        <v>1.8334486314687</v>
      </c>
      <c r="AI323" s="3">
        <v>2.0848647285532</v>
      </c>
      <c r="AJ323" s="3">
        <v>1.9385252386967999</v>
      </c>
      <c r="AK323" s="3">
        <v>1.9558468061128</v>
      </c>
      <c r="AL323" s="3">
        <v>2.1086635570918002</v>
      </c>
      <c r="AM323" s="3">
        <v>1.3977738770549</v>
      </c>
      <c r="AN323" s="3">
        <v>1.8651473566323</v>
      </c>
      <c r="AO323" s="3">
        <v>-3.8464810518100002E-2</v>
      </c>
      <c r="AP323" s="3">
        <v>0.16392710098140001</v>
      </c>
      <c r="AQ323" s="3">
        <v>0.1648637230419</v>
      </c>
      <c r="AR323" s="3">
        <v>-9.2825714063200004E-2</v>
      </c>
      <c r="AS323" s="3">
        <v>0.47056195078009999</v>
      </c>
      <c r="AT323" s="3">
        <v>0.74482111169440002</v>
      </c>
      <c r="AU323" s="3">
        <v>1.0638802426969001</v>
      </c>
      <c r="AV323" s="3">
        <v>1.2757383062239001</v>
      </c>
      <c r="AW323" s="3">
        <v>1.24</v>
      </c>
    </row>
    <row r="324" spans="1:49">
      <c r="A324">
        <v>5</v>
      </c>
      <c r="B324" t="s">
        <v>404</v>
      </c>
      <c r="C324">
        <v>602020101</v>
      </c>
      <c r="D324" t="s">
        <v>666</v>
      </c>
      <c r="E324" s="3">
        <v>-0.89981674443909998</v>
      </c>
      <c r="F324" s="3">
        <v>-0.55384894294069997</v>
      </c>
      <c r="G324" s="3">
        <v>0.79729851410620001</v>
      </c>
      <c r="H324" s="3">
        <v>1.2304792488887999</v>
      </c>
      <c r="I324" s="3">
        <v>1.2586416922010999</v>
      </c>
      <c r="J324" s="3">
        <v>1.3076886346115</v>
      </c>
      <c r="K324" s="3">
        <v>1.3076886346115</v>
      </c>
      <c r="L324" s="3">
        <v>1.3836073388236001</v>
      </c>
      <c r="M324" s="3">
        <v>1.3836073388236001</v>
      </c>
      <c r="N324" s="3">
        <v>1.3836073388236001</v>
      </c>
      <c r="O324" s="3">
        <v>1.3836073388236001</v>
      </c>
      <c r="P324" s="3">
        <v>1.3836073388236001</v>
      </c>
      <c r="Q324" s="3">
        <v>0.82764180347649996</v>
      </c>
      <c r="R324" s="3">
        <v>0.8993298864682</v>
      </c>
      <c r="S324" s="3">
        <v>0.8993298864682</v>
      </c>
      <c r="T324" s="3">
        <v>0.8993298864682</v>
      </c>
      <c r="U324" s="3">
        <v>1.4740112644590999</v>
      </c>
      <c r="V324" s="3">
        <v>1.4740112644590999</v>
      </c>
      <c r="W324" s="3">
        <v>1.9197994652793</v>
      </c>
      <c r="X324" s="3">
        <v>1.9197994652793</v>
      </c>
      <c r="Y324" s="3">
        <v>1.9197994652793</v>
      </c>
      <c r="Z324" s="3">
        <v>1.9197994652793</v>
      </c>
      <c r="AA324" s="3">
        <v>1.9197994652793</v>
      </c>
      <c r="AB324" s="3">
        <v>2.2044724126941002</v>
      </c>
      <c r="AC324" s="3">
        <v>0.99521538696559997</v>
      </c>
      <c r="AD324" s="3">
        <v>1.5610385819248001</v>
      </c>
      <c r="AE324" s="3">
        <v>0.61945101203090003</v>
      </c>
      <c r="AF324" s="3">
        <v>0.66017981972899997</v>
      </c>
      <c r="AG324" s="3">
        <v>0.66017981972899997</v>
      </c>
      <c r="AH324" s="3">
        <v>0.66017981972899997</v>
      </c>
      <c r="AI324" s="3">
        <v>0.66017981972899997</v>
      </c>
      <c r="AJ324" s="3">
        <v>0.66017981972899997</v>
      </c>
      <c r="AK324" s="3">
        <v>0.70861079413109995</v>
      </c>
      <c r="AL324" s="3">
        <v>1.4200416377877001</v>
      </c>
      <c r="AM324" s="3">
        <v>1.4200416377877001</v>
      </c>
      <c r="AN324" s="3">
        <v>1.4200416377877001</v>
      </c>
      <c r="AO324" s="3">
        <v>0</v>
      </c>
      <c r="AP324" s="3">
        <v>0.97858955902209999</v>
      </c>
      <c r="AQ324" s="3">
        <v>0.97858955902209999</v>
      </c>
      <c r="AR324" s="3">
        <v>0.97858955902209999</v>
      </c>
      <c r="AS324" s="3">
        <v>0.97858955902209999</v>
      </c>
      <c r="AT324" s="3">
        <v>0.97858955902209999</v>
      </c>
      <c r="AU324" s="3">
        <v>1.4774465236851</v>
      </c>
      <c r="AV324" s="3">
        <v>1.4774465236851</v>
      </c>
      <c r="AW324" s="3">
        <v>1.52</v>
      </c>
    </row>
    <row r="325" spans="1:49">
      <c r="A325">
        <v>5</v>
      </c>
      <c r="B325" t="s">
        <v>404</v>
      </c>
      <c r="C325">
        <v>602020102</v>
      </c>
      <c r="D325" t="s">
        <v>667</v>
      </c>
      <c r="E325" s="3">
        <v>-2.2429769833300001E-2</v>
      </c>
      <c r="F325" s="3">
        <v>0.2302405444458</v>
      </c>
      <c r="G325" s="3">
        <v>0.22526444751120001</v>
      </c>
      <c r="H325" s="3">
        <v>0.23359007143150001</v>
      </c>
      <c r="I325" s="3">
        <v>0.31790530573249998</v>
      </c>
      <c r="J325" s="3">
        <v>0.51824470327979999</v>
      </c>
      <c r="K325" s="3">
        <v>0.58874843422059997</v>
      </c>
      <c r="L325" s="3">
        <v>0.76078533129670001</v>
      </c>
      <c r="M325" s="3">
        <v>0.79274959376639997</v>
      </c>
      <c r="N325" s="3">
        <v>0.79595160076070004</v>
      </c>
      <c r="O325" s="3">
        <v>1.1987692301919</v>
      </c>
      <c r="P325" s="3">
        <v>1.4968829744823999</v>
      </c>
      <c r="Q325" s="3">
        <v>0.71982749553089997</v>
      </c>
      <c r="R325" s="3">
        <v>0.90375552357400002</v>
      </c>
      <c r="S325" s="3">
        <v>0.98497741194889998</v>
      </c>
      <c r="T325" s="3">
        <v>2.3370398315688998</v>
      </c>
      <c r="U325" s="3">
        <v>2.4232566656098999</v>
      </c>
      <c r="V325" s="3">
        <v>2.5262009181381</v>
      </c>
      <c r="W325" s="3">
        <v>3.1217223346438998</v>
      </c>
      <c r="X325" s="3">
        <v>3.0535396373336998</v>
      </c>
      <c r="Y325" s="3">
        <v>3.2476238929646</v>
      </c>
      <c r="Z325" s="3">
        <v>3.2559771917235998</v>
      </c>
      <c r="AA325" s="3">
        <v>3.3290588243562</v>
      </c>
      <c r="AB325" s="3">
        <v>3.2475375473978998</v>
      </c>
      <c r="AC325" s="3">
        <v>0.44207641775680001</v>
      </c>
      <c r="AD325" s="3">
        <v>1.1183948253355001</v>
      </c>
      <c r="AE325" s="3">
        <v>2.0919560764973002</v>
      </c>
      <c r="AF325" s="3">
        <v>1.9600035630899</v>
      </c>
      <c r="AG325" s="3">
        <v>1.2440393812949999</v>
      </c>
      <c r="AH325" s="3">
        <v>2.1847926121374002</v>
      </c>
      <c r="AI325" s="3">
        <v>2.5114971098595</v>
      </c>
      <c r="AJ325" s="3">
        <v>2.3213351827399999</v>
      </c>
      <c r="AK325" s="3">
        <v>2.3293408092757999</v>
      </c>
      <c r="AL325" s="3">
        <v>2.3148764589291</v>
      </c>
      <c r="AM325" s="3">
        <v>1.3911056322177999</v>
      </c>
      <c r="AN325" s="3">
        <v>1.9984375400178001</v>
      </c>
      <c r="AO325" s="3">
        <v>-4.9918063511300001E-2</v>
      </c>
      <c r="AP325" s="3">
        <v>-7.8646178604100003E-2</v>
      </c>
      <c r="AQ325" s="3">
        <v>-7.7430668664800001E-2</v>
      </c>
      <c r="AR325" s="3">
        <v>-0.41184951837040001</v>
      </c>
      <c r="AS325" s="3">
        <v>0.319292032994</v>
      </c>
      <c r="AT325" s="3">
        <v>0.67521439498339997</v>
      </c>
      <c r="AU325" s="3">
        <v>0.94073705852879996</v>
      </c>
      <c r="AV325" s="3">
        <v>1.2156778193977</v>
      </c>
      <c r="AW325" s="3">
        <v>1.1599999999999999</v>
      </c>
    </row>
    <row r="326" spans="1:49">
      <c r="A326">
        <v>3</v>
      </c>
      <c r="B326" t="s">
        <v>400</v>
      </c>
      <c r="C326">
        <v>60203</v>
      </c>
      <c r="D326" t="s">
        <v>668</v>
      </c>
      <c r="E326" s="3">
        <v>0.2067442462936</v>
      </c>
      <c r="F326" s="3">
        <v>0.26170144349199997</v>
      </c>
      <c r="G326" s="3">
        <v>0.3553049957678</v>
      </c>
      <c r="H326" s="3">
        <v>0.58443082838579996</v>
      </c>
      <c r="I326" s="3">
        <v>0.74508893690730005</v>
      </c>
      <c r="J326" s="3">
        <v>0.95954597916390005</v>
      </c>
      <c r="K326" s="3">
        <v>1.1222509950904</v>
      </c>
      <c r="L326" s="3">
        <v>1.9937610957497001</v>
      </c>
      <c r="M326" s="3">
        <v>1.604101299858</v>
      </c>
      <c r="N326" s="3">
        <v>1.8188303576002001</v>
      </c>
      <c r="O326" s="3">
        <v>3.0547003749575001</v>
      </c>
      <c r="P326" s="3">
        <v>2.785322841208</v>
      </c>
      <c r="Q326" s="3">
        <v>-0.73165834999510004</v>
      </c>
      <c r="R326" s="3">
        <v>-0.18102561283919999</v>
      </c>
      <c r="S326" s="3">
        <v>-8.5945819212999999E-2</v>
      </c>
      <c r="T326" s="3">
        <v>0.58847250080250002</v>
      </c>
      <c r="U326" s="3">
        <v>1.4596458368531999</v>
      </c>
      <c r="V326" s="3">
        <v>2.9180263057431999</v>
      </c>
      <c r="W326" s="3">
        <v>2.6685326257181998</v>
      </c>
      <c r="X326" s="3">
        <v>1.7618696659744</v>
      </c>
      <c r="Y326" s="3">
        <v>0.85327331740540002</v>
      </c>
      <c r="Z326" s="3">
        <v>0.1240323604874</v>
      </c>
      <c r="AA326" s="3">
        <v>0.14720676469810001</v>
      </c>
      <c r="AB326" s="3">
        <v>-0.77127176461629998</v>
      </c>
      <c r="AC326" s="3">
        <v>-0.65236915525609995</v>
      </c>
      <c r="AD326" s="3">
        <v>-1.0263527431587001</v>
      </c>
      <c r="AE326" s="3">
        <v>-2.065543893664</v>
      </c>
      <c r="AF326" s="3">
        <v>-3.0071695966893</v>
      </c>
      <c r="AG326" s="3">
        <v>-2.6540341324794001</v>
      </c>
      <c r="AH326" s="3">
        <v>-2.6102065502463998</v>
      </c>
      <c r="AI326" s="3">
        <v>-2.2299946096926</v>
      </c>
      <c r="AJ326" s="3">
        <v>-2.7079843069553999</v>
      </c>
      <c r="AK326" s="3">
        <v>-2.8781567392411</v>
      </c>
      <c r="AL326" s="3">
        <v>-2.4611959396589</v>
      </c>
      <c r="AM326" s="3">
        <v>-2.4242582445559999</v>
      </c>
      <c r="AN326" s="3">
        <v>-1.808588800841</v>
      </c>
      <c r="AO326" s="3">
        <v>-0.44625432039539997</v>
      </c>
      <c r="AP326" s="3">
        <v>-0.21488961076659999</v>
      </c>
      <c r="AQ326" s="3">
        <v>-7.2358847645400001E-2</v>
      </c>
      <c r="AR326" s="3">
        <v>-0.1390131943057</v>
      </c>
      <c r="AS326" s="3">
        <v>0.41769865501469999</v>
      </c>
      <c r="AT326" s="3">
        <v>1.3367213206847</v>
      </c>
      <c r="AU326" s="3">
        <v>1.9788780289818</v>
      </c>
      <c r="AV326" s="3">
        <v>1.8700930242535001</v>
      </c>
      <c r="AW326" s="3">
        <v>1.89</v>
      </c>
    </row>
    <row r="327" spans="1:49">
      <c r="A327">
        <v>4</v>
      </c>
      <c r="B327" t="s">
        <v>402</v>
      </c>
      <c r="C327">
        <v>6020301</v>
      </c>
      <c r="D327" t="s">
        <v>669</v>
      </c>
      <c r="E327" s="3">
        <v>0.2067442462936</v>
      </c>
      <c r="F327" s="3">
        <v>0.26170144349199997</v>
      </c>
      <c r="G327" s="3">
        <v>0.3553049957678</v>
      </c>
      <c r="H327" s="3">
        <v>0.58443082838579996</v>
      </c>
      <c r="I327" s="3">
        <v>0.74508893690730005</v>
      </c>
      <c r="J327" s="3">
        <v>0.95954597916390005</v>
      </c>
      <c r="K327" s="3">
        <v>1.1222509950904</v>
      </c>
      <c r="L327" s="3">
        <v>1.9937610957497001</v>
      </c>
      <c r="M327" s="3">
        <v>1.604101299858</v>
      </c>
      <c r="N327" s="3">
        <v>1.8188303576002001</v>
      </c>
      <c r="O327" s="3">
        <v>3.0547003749575001</v>
      </c>
      <c r="P327" s="3">
        <v>2.785322841208</v>
      </c>
      <c r="Q327" s="3">
        <v>-0.73165834999510004</v>
      </c>
      <c r="R327" s="3">
        <v>-0.18102561283919999</v>
      </c>
      <c r="S327" s="3">
        <v>-8.5945819212999999E-2</v>
      </c>
      <c r="T327" s="3">
        <v>0.58847250080250002</v>
      </c>
      <c r="U327" s="3">
        <v>1.4596458368531999</v>
      </c>
      <c r="V327" s="3">
        <v>2.9180263057431999</v>
      </c>
      <c r="W327" s="3">
        <v>2.6685326257181998</v>
      </c>
      <c r="X327" s="3">
        <v>1.7618696659744</v>
      </c>
      <c r="Y327" s="3">
        <v>0.85327331740540002</v>
      </c>
      <c r="Z327" s="3">
        <v>0.1240323604874</v>
      </c>
      <c r="AA327" s="3">
        <v>0.14720676469810001</v>
      </c>
      <c r="AB327" s="3">
        <v>-0.77127176461629998</v>
      </c>
      <c r="AC327" s="3">
        <v>-0.65236915525609995</v>
      </c>
      <c r="AD327" s="3">
        <v>-1.0263527431587001</v>
      </c>
      <c r="AE327" s="3">
        <v>-2.065543893664</v>
      </c>
      <c r="AF327" s="3">
        <v>-3.0071695966893</v>
      </c>
      <c r="AG327" s="3">
        <v>-2.6540341324794001</v>
      </c>
      <c r="AH327" s="3">
        <v>-2.6102065502463998</v>
      </c>
      <c r="AI327" s="3">
        <v>-2.2299946096926</v>
      </c>
      <c r="AJ327" s="3">
        <v>-2.7079843069553999</v>
      </c>
      <c r="AK327" s="3">
        <v>-2.8781567392411</v>
      </c>
      <c r="AL327" s="3">
        <v>-2.4611959396589</v>
      </c>
      <c r="AM327" s="3">
        <v>-2.4242582445559999</v>
      </c>
      <c r="AN327" s="3">
        <v>-1.808588800841</v>
      </c>
      <c r="AO327" s="3">
        <v>-0.44625432039539997</v>
      </c>
      <c r="AP327" s="3">
        <v>-0.21488961076659999</v>
      </c>
      <c r="AQ327" s="3">
        <v>-7.2358847645400001E-2</v>
      </c>
      <c r="AR327" s="3">
        <v>-0.1390131943057</v>
      </c>
      <c r="AS327" s="3">
        <v>0.41769865501469999</v>
      </c>
      <c r="AT327" s="3">
        <v>1.3367213206847</v>
      </c>
      <c r="AU327" s="3">
        <v>1.9788780289818</v>
      </c>
      <c r="AV327" s="3">
        <v>1.8700930242535001</v>
      </c>
      <c r="AW327" s="3">
        <v>1.89</v>
      </c>
    </row>
    <row r="328" spans="1:49">
      <c r="A328">
        <v>5</v>
      </c>
      <c r="B328" t="s">
        <v>404</v>
      </c>
      <c r="C328">
        <v>602030101</v>
      </c>
      <c r="D328" t="s">
        <v>670</v>
      </c>
      <c r="E328" s="3">
        <v>0.2410057037368</v>
      </c>
      <c r="F328" s="3">
        <v>0.2410057037368</v>
      </c>
      <c r="G328" s="3">
        <v>0.67709670009279999</v>
      </c>
      <c r="H328" s="3">
        <v>0.83576358136469997</v>
      </c>
      <c r="I328" s="3">
        <v>0.84709112130990005</v>
      </c>
      <c r="J328" s="3">
        <v>1.1171225982829001</v>
      </c>
      <c r="K328" s="3">
        <v>1.1202600762070001</v>
      </c>
      <c r="L328" s="3">
        <v>1.1251326780799999</v>
      </c>
      <c r="M328" s="3">
        <v>-1.2232294812935001</v>
      </c>
      <c r="N328" s="3">
        <v>-1.1808154731327001</v>
      </c>
      <c r="O328" s="3">
        <v>0.56463789885960003</v>
      </c>
      <c r="P328" s="3">
        <v>0.6293760762699</v>
      </c>
      <c r="Q328" s="3">
        <v>-3.0985880581260998</v>
      </c>
      <c r="R328" s="3">
        <v>-2.4853026040575998</v>
      </c>
      <c r="S328" s="3">
        <v>-2.7969625735786998</v>
      </c>
      <c r="T328" s="3">
        <v>-3.5546767486322999</v>
      </c>
      <c r="U328" s="3">
        <v>-3.2478658781538998</v>
      </c>
      <c r="V328" s="3">
        <v>-2.7757701667749002</v>
      </c>
      <c r="W328" s="3">
        <v>-2.7639054389648998</v>
      </c>
      <c r="X328" s="3">
        <v>-2.7963210636581999</v>
      </c>
      <c r="Y328" s="3">
        <v>-1.7677287206675001</v>
      </c>
      <c r="Z328" s="3">
        <v>-1.5935760910850001</v>
      </c>
      <c r="AA328" s="3">
        <v>-1.2565852283079999</v>
      </c>
      <c r="AB328" s="3">
        <v>-1.0556939477892999</v>
      </c>
      <c r="AC328" s="3">
        <v>0.32145496682500002</v>
      </c>
      <c r="AD328" s="3">
        <v>0.233966814351</v>
      </c>
      <c r="AE328" s="3">
        <v>0.40108384872160002</v>
      </c>
      <c r="AF328" s="3">
        <v>0.24827626886029999</v>
      </c>
      <c r="AG328" s="3">
        <v>-3.7576384481400001E-2</v>
      </c>
      <c r="AH328" s="3">
        <v>2.7920180623400001E-2</v>
      </c>
      <c r="AI328" s="3">
        <v>-4.1478825047599997E-2</v>
      </c>
      <c r="AJ328" s="3">
        <v>-5.7588146018399997E-2</v>
      </c>
      <c r="AK328" s="3">
        <v>-0.24357540113849999</v>
      </c>
      <c r="AL328" s="3">
        <v>0.21314229626600001</v>
      </c>
      <c r="AM328" s="3">
        <v>0.29034003296990002</v>
      </c>
      <c r="AN328" s="3">
        <v>0.69166833329510002</v>
      </c>
      <c r="AO328" s="3">
        <v>-0.1263054579273</v>
      </c>
      <c r="AP328" s="3">
        <v>0.95230839082359997</v>
      </c>
      <c r="AQ328" s="3">
        <v>0.94281793214239995</v>
      </c>
      <c r="AR328" s="3">
        <v>1.0115792134446999</v>
      </c>
      <c r="AS328" s="3">
        <v>1.3829985793613</v>
      </c>
      <c r="AT328" s="3">
        <v>1.3829985793613</v>
      </c>
      <c r="AU328" s="3">
        <v>1.7968784473666</v>
      </c>
      <c r="AV328" s="3">
        <v>1.5880917245790001</v>
      </c>
      <c r="AW328" s="3">
        <v>1.75</v>
      </c>
    </row>
    <row r="329" spans="1:49">
      <c r="A329">
        <v>5</v>
      </c>
      <c r="B329" t="s">
        <v>404</v>
      </c>
      <c r="C329">
        <v>602030102</v>
      </c>
      <c r="D329" t="s">
        <v>671</v>
      </c>
      <c r="E329" s="3">
        <v>0</v>
      </c>
      <c r="F329" s="3">
        <v>0</v>
      </c>
      <c r="G329" s="3">
        <v>0.32278418906579998</v>
      </c>
      <c r="H329" s="3">
        <v>0.71503272941649998</v>
      </c>
      <c r="I329" s="3">
        <v>0.71503272941649998</v>
      </c>
      <c r="J329" s="3">
        <v>0.71503272941649998</v>
      </c>
      <c r="K329" s="3">
        <v>0.71503272941649998</v>
      </c>
      <c r="L329" s="3">
        <v>0.71503272941649998</v>
      </c>
      <c r="M329" s="3">
        <v>1.1088149085978001</v>
      </c>
      <c r="N329" s="3">
        <v>1.1088149085978001</v>
      </c>
      <c r="O329" s="3">
        <v>1.1801712028210001</v>
      </c>
      <c r="P329" s="3">
        <v>1.1801712028210001</v>
      </c>
      <c r="Q329" s="3">
        <v>0.62063685072550001</v>
      </c>
      <c r="R329" s="3">
        <v>1.3023920561336999</v>
      </c>
      <c r="S329" s="3">
        <v>1.2309495668876</v>
      </c>
      <c r="T329" s="3">
        <v>1.2985287962376999</v>
      </c>
      <c r="U329" s="3">
        <v>1.5992783883474</v>
      </c>
      <c r="V329" s="3">
        <v>0.91552516691700003</v>
      </c>
      <c r="W329" s="3">
        <v>1.2151376429534</v>
      </c>
      <c r="X329" s="3">
        <v>1.2151376429534</v>
      </c>
      <c r="Y329" s="3">
        <v>1.2151376429534</v>
      </c>
      <c r="Z329" s="3">
        <v>1.3622715144126001</v>
      </c>
      <c r="AA329" s="3">
        <v>1.7207132865835</v>
      </c>
      <c r="AB329" s="3">
        <v>1.7207132865835</v>
      </c>
      <c r="AC329" s="3">
        <v>0.43054982078929999</v>
      </c>
      <c r="AD329" s="3">
        <v>1.1729358401421</v>
      </c>
      <c r="AE329" s="3">
        <v>1.1729358401421</v>
      </c>
      <c r="AF329" s="3">
        <v>1.4317927734372999</v>
      </c>
      <c r="AG329" s="3">
        <v>1.4317927734372999</v>
      </c>
      <c r="AH329" s="3">
        <v>1.4317927734372999</v>
      </c>
      <c r="AI329" s="3">
        <v>1.4317927734372999</v>
      </c>
      <c r="AJ329" s="3">
        <v>1.6745367716088999</v>
      </c>
      <c r="AK329" s="3">
        <v>1.236511946139</v>
      </c>
      <c r="AL329" s="3">
        <v>1.7207251703685</v>
      </c>
      <c r="AM329" s="3">
        <v>1.7207251703685</v>
      </c>
      <c r="AN329" s="3">
        <v>1.7207251703685</v>
      </c>
      <c r="AO329" s="3">
        <v>0.29689433369230001</v>
      </c>
      <c r="AP329" s="3">
        <v>0.44269337820580001</v>
      </c>
      <c r="AQ329" s="3">
        <v>0.44269337820580001</v>
      </c>
      <c r="AR329" s="3">
        <v>0.44269337820580001</v>
      </c>
      <c r="AS329" s="3">
        <v>1.2340102873351</v>
      </c>
      <c r="AT329" s="3">
        <v>1.4930234832114999</v>
      </c>
      <c r="AU329" s="3">
        <v>1.7943505190261999</v>
      </c>
      <c r="AV329" s="3">
        <v>1.7943505190261999</v>
      </c>
      <c r="AW329" s="3">
        <v>2.5499999999999998</v>
      </c>
    </row>
    <row r="330" spans="1:49">
      <c r="A330">
        <v>5</v>
      </c>
      <c r="B330" t="s">
        <v>404</v>
      </c>
      <c r="C330">
        <v>602030103</v>
      </c>
      <c r="D330" t="s">
        <v>672</v>
      </c>
      <c r="E330" s="3">
        <v>0.21405369020430001</v>
      </c>
      <c r="F330" s="3">
        <v>0.96009462029339998</v>
      </c>
      <c r="G330" s="3">
        <v>0.29591318018169999</v>
      </c>
      <c r="H330" s="3">
        <v>0.60079054623890005</v>
      </c>
      <c r="I330" s="3">
        <v>0.64269218349299995</v>
      </c>
      <c r="J330" s="3">
        <v>1.1466075739796</v>
      </c>
      <c r="K330" s="3">
        <v>1.4310572178965</v>
      </c>
      <c r="L330" s="3">
        <v>1.4325390875851001</v>
      </c>
      <c r="M330" s="3">
        <v>1.3721789422974</v>
      </c>
      <c r="N330" s="3">
        <v>1.7823809494930001</v>
      </c>
      <c r="O330" s="3">
        <v>1.9054050065096999</v>
      </c>
      <c r="P330" s="3">
        <v>1.9201502257147001</v>
      </c>
      <c r="Q330" s="3">
        <v>7.3461407485099994E-2</v>
      </c>
      <c r="R330" s="3">
        <v>0.2238271209653</v>
      </c>
      <c r="S330" s="3">
        <v>0.2514272264031</v>
      </c>
      <c r="T330" s="3">
        <v>0.30869607404209998</v>
      </c>
      <c r="U330" s="3">
        <v>0.45553821919800003</v>
      </c>
      <c r="V330" s="3">
        <v>0.94877517052890004</v>
      </c>
      <c r="W330" s="3">
        <v>1.4231786171097001</v>
      </c>
      <c r="X330" s="3">
        <v>1.2633709662512</v>
      </c>
      <c r="Y330" s="3">
        <v>1.6943283523251</v>
      </c>
      <c r="Z330" s="3">
        <v>2.7775247451662999</v>
      </c>
      <c r="AA330" s="3">
        <v>2.7508242388438999</v>
      </c>
      <c r="AB330" s="3">
        <v>2.7071481923527001</v>
      </c>
      <c r="AC330" s="3">
        <v>0.13605124491160001</v>
      </c>
      <c r="AD330" s="3">
        <v>0.97405850130369998</v>
      </c>
      <c r="AE330" s="3">
        <v>0.79131600203700003</v>
      </c>
      <c r="AF330" s="3">
        <v>0.59152237619089998</v>
      </c>
      <c r="AG330" s="3">
        <v>0.7335805409267</v>
      </c>
      <c r="AH330" s="3">
        <v>0.94072529015200002</v>
      </c>
      <c r="AI330" s="3">
        <v>1.577871325896</v>
      </c>
      <c r="AJ330" s="3">
        <v>1.4951605600063</v>
      </c>
      <c r="AK330" s="3">
        <v>1.5074999807867</v>
      </c>
      <c r="AL330" s="3">
        <v>1.4901109337578999</v>
      </c>
      <c r="AM330" s="3">
        <v>1.4933303348507001</v>
      </c>
      <c r="AN330" s="3">
        <v>2.0833284230470999</v>
      </c>
      <c r="AO330" s="3">
        <v>6.3726577631399994E-2</v>
      </c>
      <c r="AP330" s="3">
        <v>-3.39250768679E-2</v>
      </c>
      <c r="AQ330" s="3">
        <v>-0.1043844156087</v>
      </c>
      <c r="AR330" s="3">
        <v>-0.12428971089010001</v>
      </c>
      <c r="AS330" s="3">
        <v>-9.2411849430399998E-2</v>
      </c>
      <c r="AT330" s="3">
        <v>2.64933120758E-2</v>
      </c>
      <c r="AU330" s="3">
        <v>1.6724354704249</v>
      </c>
      <c r="AV330" s="3">
        <v>2.8641643276873001</v>
      </c>
      <c r="AW330" s="3">
        <v>2.83</v>
      </c>
    </row>
    <row r="331" spans="1:49">
      <c r="A331">
        <v>5</v>
      </c>
      <c r="B331" t="s">
        <v>404</v>
      </c>
      <c r="C331">
        <v>602030104</v>
      </c>
      <c r="D331" t="s">
        <v>673</v>
      </c>
      <c r="E331" s="3">
        <v>0</v>
      </c>
      <c r="F331" s="3">
        <v>0.2247266584364</v>
      </c>
      <c r="G331" s="3">
        <v>0.2247266584364</v>
      </c>
      <c r="H331" s="3">
        <v>0.2247266584364</v>
      </c>
      <c r="I331" s="3">
        <v>0.2247266584364</v>
      </c>
      <c r="J331" s="3">
        <v>0.2247266584364</v>
      </c>
      <c r="K331" s="3">
        <v>0.2247266584364</v>
      </c>
      <c r="L331" s="3">
        <v>2.7407329631588002</v>
      </c>
      <c r="M331" s="3">
        <v>3.8345408792687001</v>
      </c>
      <c r="N331" s="3">
        <v>3.8345408792687001</v>
      </c>
      <c r="O331" s="3">
        <v>3.8345408792687001</v>
      </c>
      <c r="P331" s="3">
        <v>3.8345408792687001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0.54358502631850003</v>
      </c>
      <c r="Z331" s="3">
        <v>0.54358502631850003</v>
      </c>
      <c r="AA331" s="3">
        <v>1.5203474741892999</v>
      </c>
      <c r="AB331" s="3">
        <v>1.5203474741892999</v>
      </c>
      <c r="AC331" s="3">
        <v>0</v>
      </c>
      <c r="AD331" s="3">
        <v>0.60255595787430005</v>
      </c>
      <c r="AE331" s="3">
        <v>0.60255595787430005</v>
      </c>
      <c r="AF331" s="3">
        <v>0</v>
      </c>
      <c r="AG331" s="3">
        <v>0</v>
      </c>
      <c r="AH331" s="3">
        <v>0.60255500610489998</v>
      </c>
      <c r="AI331" s="3">
        <v>1.2087416950679</v>
      </c>
      <c r="AJ331" s="3">
        <v>1.2087416950679</v>
      </c>
      <c r="AK331" s="3">
        <v>1.5589709969648999</v>
      </c>
      <c r="AL331" s="3">
        <v>1.2087416950679</v>
      </c>
      <c r="AM331" s="3">
        <v>1.5589728625762</v>
      </c>
      <c r="AN331" s="3">
        <v>1.5589728625762</v>
      </c>
      <c r="AO331" s="3">
        <v>0</v>
      </c>
      <c r="AP331" s="3">
        <v>0</v>
      </c>
      <c r="AQ331" s="3">
        <v>0.97148161925520005</v>
      </c>
      <c r="AR331" s="3">
        <v>0.97148161925520005</v>
      </c>
      <c r="AS331" s="3">
        <v>0.97148161925520005</v>
      </c>
      <c r="AT331" s="3">
        <v>0.97148161925520005</v>
      </c>
      <c r="AU331" s="3">
        <v>2.5301011875152</v>
      </c>
      <c r="AV331" s="3">
        <v>2.5301011875152</v>
      </c>
      <c r="AW331" s="3">
        <v>2.67</v>
      </c>
    </row>
    <row r="332" spans="1:49">
      <c r="A332">
        <v>5</v>
      </c>
      <c r="B332" t="s">
        <v>404</v>
      </c>
      <c r="C332">
        <v>602030105</v>
      </c>
      <c r="D332" t="s">
        <v>674</v>
      </c>
      <c r="E332" s="3">
        <v>0.32104826248009999</v>
      </c>
      <c r="F332" s="3">
        <v>0.1759446532832</v>
      </c>
      <c r="G332" s="3">
        <v>8.8028211835700004E-2</v>
      </c>
      <c r="H332" s="3">
        <v>0.3896123819915</v>
      </c>
      <c r="I332" s="3">
        <v>0.86746039899000005</v>
      </c>
      <c r="J332" s="3">
        <v>1.089788012983</v>
      </c>
      <c r="K332" s="3">
        <v>1.506109870607</v>
      </c>
      <c r="L332" s="3">
        <v>3.3209832813292</v>
      </c>
      <c r="M332" s="3">
        <v>4.0966268114495996</v>
      </c>
      <c r="N332" s="3">
        <v>4.5939447968018001</v>
      </c>
      <c r="O332" s="3">
        <v>6.5244697202893001</v>
      </c>
      <c r="P332" s="3">
        <v>5.6064255083208003</v>
      </c>
      <c r="Q332" s="3">
        <v>0.69194456680969996</v>
      </c>
      <c r="R332" s="3">
        <v>1.4485561391721999</v>
      </c>
      <c r="S332" s="3">
        <v>2.0750519857523999</v>
      </c>
      <c r="T332" s="3">
        <v>4.8646706427295001</v>
      </c>
      <c r="U332" s="3">
        <v>7.0522544527838003</v>
      </c>
      <c r="V332" s="3">
        <v>11.114212795014501</v>
      </c>
      <c r="W332" s="3">
        <v>10.087294408367599</v>
      </c>
      <c r="X332" s="3">
        <v>7.4049572406620996</v>
      </c>
      <c r="Y332" s="3">
        <v>3.2572030100931002</v>
      </c>
      <c r="Z332" s="3">
        <v>0.47120612062200001</v>
      </c>
      <c r="AA332" s="3">
        <v>-0.27275286575949997</v>
      </c>
      <c r="AB332" s="3">
        <v>-3.2653633830421001</v>
      </c>
      <c r="AC332" s="3">
        <v>-2.5859951213097001</v>
      </c>
      <c r="AD332" s="3">
        <v>-4.4451049196293004</v>
      </c>
      <c r="AE332" s="3">
        <v>-7.8108766255282003</v>
      </c>
      <c r="AF332" s="3">
        <v>-10.4055626893099</v>
      </c>
      <c r="AG332" s="3">
        <v>-9.0479324603443008</v>
      </c>
      <c r="AH332" s="3">
        <v>-9.2713333289730997</v>
      </c>
      <c r="AI332" s="3">
        <v>-8.4422275549943997</v>
      </c>
      <c r="AJ332" s="3">
        <v>-9.9865332752987008</v>
      </c>
      <c r="AK332" s="3">
        <v>-10.2907225387869</v>
      </c>
      <c r="AL332" s="3">
        <v>-9.5142013107849994</v>
      </c>
      <c r="AM332" s="3">
        <v>-9.6111752298056992</v>
      </c>
      <c r="AN332" s="3">
        <v>-8.2970845487843992</v>
      </c>
      <c r="AO332" s="3">
        <v>-1.4984898074863</v>
      </c>
      <c r="AP332" s="3">
        <v>-1.9903380321244</v>
      </c>
      <c r="AQ332" s="3">
        <v>-1.8780040460506</v>
      </c>
      <c r="AR332" s="3">
        <v>-2.1730724642321002</v>
      </c>
      <c r="AS332" s="3">
        <v>-1.083777553927</v>
      </c>
      <c r="AT332" s="3">
        <v>1.8407535475178001</v>
      </c>
      <c r="AU332" s="3">
        <v>2.149453674973</v>
      </c>
      <c r="AV332" s="3">
        <v>1.5950907984586</v>
      </c>
      <c r="AW332" s="3">
        <v>1.1200000000000001</v>
      </c>
    </row>
    <row r="333" spans="1:49">
      <c r="A333">
        <v>2</v>
      </c>
      <c r="B333" t="s">
        <v>398</v>
      </c>
      <c r="C333">
        <v>603</v>
      </c>
      <c r="D333" t="s">
        <v>675</v>
      </c>
      <c r="E333" s="3">
        <v>0.19791131038650001</v>
      </c>
      <c r="F333" s="3">
        <v>0.1550683883542</v>
      </c>
      <c r="G333" s="3">
        <v>0.15887407496770001</v>
      </c>
      <c r="H333" s="3">
        <v>0.16800206994960001</v>
      </c>
      <c r="I333" s="3">
        <v>0.3511107833978</v>
      </c>
      <c r="J333" s="3">
        <v>0.37052966505680002</v>
      </c>
      <c r="K333" s="3">
        <v>0.39201784631519998</v>
      </c>
      <c r="L333" s="3">
        <v>0.41233695750569999</v>
      </c>
      <c r="M333" s="3">
        <v>0.48178245629909999</v>
      </c>
      <c r="N333" s="3">
        <v>0.54792394578540005</v>
      </c>
      <c r="O333" s="3">
        <v>0.7989121461716</v>
      </c>
      <c r="P333" s="3">
        <v>0.65933400530469999</v>
      </c>
      <c r="Q333" s="3">
        <v>1.51156290466E-2</v>
      </c>
      <c r="R333" s="3">
        <v>0.2200930933976</v>
      </c>
      <c r="S333" s="3">
        <v>0.29280729136560002</v>
      </c>
      <c r="T333" s="3">
        <v>0.33814008054099998</v>
      </c>
      <c r="U333" s="3">
        <v>0.52802376717779997</v>
      </c>
      <c r="V333" s="3">
        <v>0.8562879069296</v>
      </c>
      <c r="W333" s="3">
        <v>1.2023110789163001</v>
      </c>
      <c r="X333" s="3">
        <v>2.0401084447312998</v>
      </c>
      <c r="Y333" s="3">
        <v>1.7136093201661999</v>
      </c>
      <c r="Z333" s="3">
        <v>1.5158060872726</v>
      </c>
      <c r="AA333" s="3">
        <v>1.6616629717372</v>
      </c>
      <c r="AB333" s="3">
        <v>1.2567275849405</v>
      </c>
      <c r="AC333" s="3">
        <v>-7.5459865072000001E-3</v>
      </c>
      <c r="AD333" s="3">
        <v>0.1190282636116</v>
      </c>
      <c r="AE333" s="3">
        <v>-1.3812352710702001</v>
      </c>
      <c r="AF333" s="3">
        <v>-1.7848861868182999</v>
      </c>
      <c r="AG333" s="3">
        <v>-1.5812325174277</v>
      </c>
      <c r="AH333" s="3">
        <v>-1.5670593050091</v>
      </c>
      <c r="AI333" s="3">
        <v>-1.5025105863729999</v>
      </c>
      <c r="AJ333" s="3">
        <v>-1.5325032030350001</v>
      </c>
      <c r="AK333" s="3">
        <v>-1.5759816406786999</v>
      </c>
      <c r="AL333" s="3">
        <v>-1.3821337341129001</v>
      </c>
      <c r="AM333" s="3">
        <v>-1.4157941138626</v>
      </c>
      <c r="AN333" s="3">
        <v>-1.4563603656126001</v>
      </c>
      <c r="AO333" s="3">
        <v>-0.2111922678433</v>
      </c>
      <c r="AP333" s="3">
        <v>-1.1293454556914</v>
      </c>
      <c r="AQ333" s="3">
        <v>-1.2512291844787999</v>
      </c>
      <c r="AR333" s="3">
        <v>-1.3475854604077</v>
      </c>
      <c r="AS333" s="3">
        <v>-0.91483716802229997</v>
      </c>
      <c r="AT333" s="3">
        <v>0.24768109030470001</v>
      </c>
      <c r="AU333" s="3">
        <v>0.36425712244719999</v>
      </c>
      <c r="AV333" s="3">
        <v>0.40638471555220002</v>
      </c>
      <c r="AW333" s="3">
        <v>0.22</v>
      </c>
    </row>
    <row r="334" spans="1:49">
      <c r="A334">
        <v>3</v>
      </c>
      <c r="B334" t="s">
        <v>400</v>
      </c>
      <c r="C334">
        <v>60301</v>
      </c>
      <c r="D334" t="s">
        <v>676</v>
      </c>
      <c r="E334" s="3">
        <v>0.19791131038650001</v>
      </c>
      <c r="F334" s="3">
        <v>0.1550683883542</v>
      </c>
      <c r="G334" s="3">
        <v>0.15887407496770001</v>
      </c>
      <c r="H334" s="3">
        <v>0.16800206994960001</v>
      </c>
      <c r="I334" s="3">
        <v>0.3511107833978</v>
      </c>
      <c r="J334" s="3">
        <v>0.37052966505680002</v>
      </c>
      <c r="K334" s="3">
        <v>0.39201784631519998</v>
      </c>
      <c r="L334" s="3">
        <v>0.41233695750569999</v>
      </c>
      <c r="M334" s="3">
        <v>0.48178245629909999</v>
      </c>
      <c r="N334" s="3">
        <v>0.54792394578540005</v>
      </c>
      <c r="O334" s="3">
        <v>0.7989121461716</v>
      </c>
      <c r="P334" s="3">
        <v>0.65933400530469999</v>
      </c>
      <c r="Q334" s="3">
        <v>1.51156290466E-2</v>
      </c>
      <c r="R334" s="3">
        <v>0.2200930933976</v>
      </c>
      <c r="S334" s="3">
        <v>0.29280729136560002</v>
      </c>
      <c r="T334" s="3">
        <v>0.33814008054099998</v>
      </c>
      <c r="U334" s="3">
        <v>0.52802376717779997</v>
      </c>
      <c r="V334" s="3">
        <v>0.8562879069296</v>
      </c>
      <c r="W334" s="3">
        <v>1.2023110789163001</v>
      </c>
      <c r="X334" s="3">
        <v>2.0401084447312998</v>
      </c>
      <c r="Y334" s="3">
        <v>1.7136093201661999</v>
      </c>
      <c r="Z334" s="3">
        <v>1.5158060872726</v>
      </c>
      <c r="AA334" s="3">
        <v>1.6616629717372</v>
      </c>
      <c r="AB334" s="3">
        <v>1.2567275849405</v>
      </c>
      <c r="AC334" s="3">
        <v>-7.5459865072000001E-3</v>
      </c>
      <c r="AD334" s="3">
        <v>0.1190282636116</v>
      </c>
      <c r="AE334" s="3">
        <v>-1.3812352710702001</v>
      </c>
      <c r="AF334" s="3">
        <v>-1.7848861868182999</v>
      </c>
      <c r="AG334" s="3">
        <v>-1.5812325174277</v>
      </c>
      <c r="AH334" s="3">
        <v>-1.5670593050091</v>
      </c>
      <c r="AI334" s="3">
        <v>-1.5025105863729999</v>
      </c>
      <c r="AJ334" s="3">
        <v>-1.5325032030350001</v>
      </c>
      <c r="AK334" s="3">
        <v>-1.5759816406786999</v>
      </c>
      <c r="AL334" s="3">
        <v>-1.3821337341129001</v>
      </c>
      <c r="AM334" s="3">
        <v>-1.4157941138626</v>
      </c>
      <c r="AN334" s="3">
        <v>-1.4563603656126001</v>
      </c>
      <c r="AO334" s="3">
        <v>-0.2111922678433</v>
      </c>
      <c r="AP334" s="3">
        <v>-1.1293454556914</v>
      </c>
      <c r="AQ334" s="3">
        <v>-1.2512291844787999</v>
      </c>
      <c r="AR334" s="3">
        <v>-1.3475854604077</v>
      </c>
      <c r="AS334" s="3">
        <v>-0.91483716802229997</v>
      </c>
      <c r="AT334" s="3">
        <v>0.24768109030470001</v>
      </c>
      <c r="AU334" s="3">
        <v>0.36425712244719999</v>
      </c>
      <c r="AV334" s="3">
        <v>0.40638471555220002</v>
      </c>
      <c r="AW334" s="3">
        <v>0.22</v>
      </c>
    </row>
    <row r="335" spans="1:49">
      <c r="A335">
        <v>4</v>
      </c>
      <c r="B335" t="s">
        <v>402</v>
      </c>
      <c r="C335">
        <v>6030101</v>
      </c>
      <c r="D335" t="s">
        <v>676</v>
      </c>
      <c r="E335" s="3">
        <v>0.19791131038650001</v>
      </c>
      <c r="F335" s="3">
        <v>0.1550683883542</v>
      </c>
      <c r="G335" s="3">
        <v>0.15887407496770001</v>
      </c>
      <c r="H335" s="3">
        <v>0.16800206994960001</v>
      </c>
      <c r="I335" s="3">
        <v>0.3511107833978</v>
      </c>
      <c r="J335" s="3">
        <v>0.37052966505680002</v>
      </c>
      <c r="K335" s="3">
        <v>0.39201784631519998</v>
      </c>
      <c r="L335" s="3">
        <v>0.41233695750569999</v>
      </c>
      <c r="M335" s="3">
        <v>0.48178245629909999</v>
      </c>
      <c r="N335" s="3">
        <v>0.54792394578540005</v>
      </c>
      <c r="O335" s="3">
        <v>0.7989121461716</v>
      </c>
      <c r="P335" s="3">
        <v>0.65933400530469999</v>
      </c>
      <c r="Q335" s="3">
        <v>1.51156290466E-2</v>
      </c>
      <c r="R335" s="3">
        <v>0.2200930933976</v>
      </c>
      <c r="S335" s="3">
        <v>0.29280729136560002</v>
      </c>
      <c r="T335" s="3">
        <v>0.33814008054099998</v>
      </c>
      <c r="U335" s="3">
        <v>0.52802376717779997</v>
      </c>
      <c r="V335" s="3">
        <v>0.8562879069296</v>
      </c>
      <c r="W335" s="3">
        <v>1.2023110789163001</v>
      </c>
      <c r="X335" s="3">
        <v>2.0401084447312998</v>
      </c>
      <c r="Y335" s="3">
        <v>1.7136093201661999</v>
      </c>
      <c r="Z335" s="3">
        <v>1.5158060872726</v>
      </c>
      <c r="AA335" s="3">
        <v>1.6616629717372</v>
      </c>
      <c r="AB335" s="3">
        <v>1.2567275849405</v>
      </c>
      <c r="AC335" s="3">
        <v>-7.5459865072000001E-3</v>
      </c>
      <c r="AD335" s="3">
        <v>0.1190282636116</v>
      </c>
      <c r="AE335" s="3">
        <v>-1.3812352710702001</v>
      </c>
      <c r="AF335" s="3">
        <v>-1.7848861868182999</v>
      </c>
      <c r="AG335" s="3">
        <v>-1.5812325174277</v>
      </c>
      <c r="AH335" s="3">
        <v>-1.5670593050091</v>
      </c>
      <c r="AI335" s="3">
        <v>-1.5025105863729999</v>
      </c>
      <c r="AJ335" s="3">
        <v>-1.5325032030350001</v>
      </c>
      <c r="AK335" s="3">
        <v>-1.5759816406786999</v>
      </c>
      <c r="AL335" s="3">
        <v>-1.3821337341129001</v>
      </c>
      <c r="AM335" s="3">
        <v>-1.4157941138626</v>
      </c>
      <c r="AN335" s="3">
        <v>-1.4563603656126001</v>
      </c>
      <c r="AO335" s="3">
        <v>-0.2111922678433</v>
      </c>
      <c r="AP335" s="3">
        <v>-1.1293454556914</v>
      </c>
      <c r="AQ335" s="3">
        <v>-1.2512291844787999</v>
      </c>
      <c r="AR335" s="3">
        <v>-1.3475854604077</v>
      </c>
      <c r="AS335" s="3">
        <v>-0.91483716802229997</v>
      </c>
      <c r="AT335" s="3">
        <v>0.24768109030470001</v>
      </c>
      <c r="AU335" s="3">
        <v>0.36425712244719999</v>
      </c>
      <c r="AV335" s="3">
        <v>0.40638471555220002</v>
      </c>
      <c r="AW335" s="3">
        <v>0.22</v>
      </c>
    </row>
    <row r="336" spans="1:49">
      <c r="A336">
        <v>5</v>
      </c>
      <c r="B336" t="s">
        <v>404</v>
      </c>
      <c r="C336">
        <v>603010101</v>
      </c>
      <c r="D336" t="s">
        <v>677</v>
      </c>
      <c r="E336" s="3">
        <v>0.19791131038650001</v>
      </c>
      <c r="F336" s="3">
        <v>0.1550683883542</v>
      </c>
      <c r="G336" s="3">
        <v>0.15887407496770001</v>
      </c>
      <c r="H336" s="3">
        <v>0.16800206994960001</v>
      </c>
      <c r="I336" s="3">
        <v>0.3511107833978</v>
      </c>
      <c r="J336" s="3">
        <v>0.37052966505680002</v>
      </c>
      <c r="K336" s="3">
        <v>0.39201784631519998</v>
      </c>
      <c r="L336" s="3">
        <v>0.41233695750569999</v>
      </c>
      <c r="M336" s="3">
        <v>0.48178245629909999</v>
      </c>
      <c r="N336" s="3">
        <v>0.54792394578540005</v>
      </c>
      <c r="O336" s="3">
        <v>0.7989121461716</v>
      </c>
      <c r="P336" s="3">
        <v>0.65933400530469999</v>
      </c>
      <c r="Q336" s="3">
        <v>1.51156290466E-2</v>
      </c>
      <c r="R336" s="3">
        <v>0.2200930933976</v>
      </c>
      <c r="S336" s="3">
        <v>0.29280729136560002</v>
      </c>
      <c r="T336" s="3">
        <v>0.33814008054099998</v>
      </c>
      <c r="U336" s="3">
        <v>0.52802376717779997</v>
      </c>
      <c r="V336" s="3">
        <v>0.8562879069296</v>
      </c>
      <c r="W336" s="3">
        <v>1.2023110789163001</v>
      </c>
      <c r="X336" s="3">
        <v>2.0401084447312998</v>
      </c>
      <c r="Y336" s="3">
        <v>1.7136093201661999</v>
      </c>
      <c r="Z336" s="3">
        <v>1.5158060872726</v>
      </c>
      <c r="AA336" s="3">
        <v>1.6616629717372</v>
      </c>
      <c r="AB336" s="3">
        <v>1.2567275849405</v>
      </c>
      <c r="AC336" s="3">
        <v>-7.5459865072000001E-3</v>
      </c>
      <c r="AD336" s="3">
        <v>0.1190282636116</v>
      </c>
      <c r="AE336" s="3">
        <v>-1.3812352710702001</v>
      </c>
      <c r="AF336" s="3">
        <v>-1.7848861868182999</v>
      </c>
      <c r="AG336" s="3">
        <v>-1.5812325174277</v>
      </c>
      <c r="AH336" s="3">
        <v>-1.5670593050091</v>
      </c>
      <c r="AI336" s="3">
        <v>-1.5025105863729999</v>
      </c>
      <c r="AJ336" s="3">
        <v>-1.5325032030350001</v>
      </c>
      <c r="AK336" s="3">
        <v>-1.5759816406786999</v>
      </c>
      <c r="AL336" s="3">
        <v>-1.3821337341129001</v>
      </c>
      <c r="AM336" s="3">
        <v>-1.4157941138626</v>
      </c>
      <c r="AN336" s="3">
        <v>-1.4563603656126001</v>
      </c>
      <c r="AO336" s="3">
        <v>-0.2111922678433</v>
      </c>
      <c r="AP336" s="3">
        <v>-1.1293454556914</v>
      </c>
      <c r="AQ336" s="3">
        <v>-1.2512291844787999</v>
      </c>
      <c r="AR336" s="3">
        <v>-1.3475854604077</v>
      </c>
      <c r="AS336" s="3">
        <v>-0.91483716802229997</v>
      </c>
      <c r="AT336" s="3">
        <v>0.24768109030470001</v>
      </c>
      <c r="AU336" s="3">
        <v>0.36425712244719999</v>
      </c>
      <c r="AV336" s="3">
        <v>0.40638471555220002</v>
      </c>
      <c r="AW336" s="3">
        <v>0.22</v>
      </c>
    </row>
    <row r="337" spans="1:49">
      <c r="A337">
        <v>2</v>
      </c>
      <c r="B337" t="s">
        <v>398</v>
      </c>
      <c r="C337">
        <v>604</v>
      </c>
      <c r="D337" t="s">
        <v>678</v>
      </c>
      <c r="E337" s="3">
        <v>-0.42765878322310003</v>
      </c>
      <c r="F337" s="3">
        <v>-0.40836012871369998</v>
      </c>
      <c r="G337" s="3">
        <v>-0.67556988723040001</v>
      </c>
      <c r="H337" s="3">
        <v>-0.67556988723040001</v>
      </c>
      <c r="I337" s="3">
        <v>-0.64354237121140001</v>
      </c>
      <c r="J337" s="3">
        <v>-0.64354237121140001</v>
      </c>
      <c r="K337" s="3">
        <v>-0.43958241970360001</v>
      </c>
      <c r="L337" s="3">
        <v>-1.0595285996632999</v>
      </c>
      <c r="M337" s="3">
        <v>-2.0875760282655</v>
      </c>
      <c r="N337" s="3">
        <v>-1.6289194197781001</v>
      </c>
      <c r="O337" s="3">
        <v>-1.597763510244</v>
      </c>
      <c r="P337" s="3">
        <v>-1.3551237865700001</v>
      </c>
      <c r="Q337" s="3">
        <v>0.67558971150559999</v>
      </c>
      <c r="R337" s="3">
        <v>0.4318269648777</v>
      </c>
      <c r="S337" s="3">
        <v>1.0751383891134001</v>
      </c>
      <c r="T337" s="3">
        <v>0.74691101288820005</v>
      </c>
      <c r="U337" s="3">
        <v>1.0620330114833001</v>
      </c>
      <c r="V337" s="3">
        <v>1.0620330114833001</v>
      </c>
      <c r="W337" s="3">
        <v>1.0620330114833001</v>
      </c>
      <c r="X337" s="3">
        <v>0.50641887434590005</v>
      </c>
      <c r="Y337" s="3">
        <v>1.6068117001469999</v>
      </c>
      <c r="Z337" s="3">
        <v>2.0929692788523999</v>
      </c>
      <c r="AA337" s="3">
        <v>2.4159042195103999</v>
      </c>
      <c r="AB337" s="3">
        <v>2.5562789911825998</v>
      </c>
      <c r="AC337" s="3">
        <v>0.96270996340720005</v>
      </c>
      <c r="AD337" s="3">
        <v>1.3329229698384999</v>
      </c>
      <c r="AE337" s="3">
        <v>0.9643149534912</v>
      </c>
      <c r="AF337" s="3">
        <v>0.9643149534912</v>
      </c>
      <c r="AG337" s="3">
        <v>1.5365646900881</v>
      </c>
      <c r="AH337" s="3">
        <v>1.6874429798587001</v>
      </c>
      <c r="AI337" s="3">
        <v>1.6755396918464001</v>
      </c>
      <c r="AJ337" s="3">
        <v>1.6755396918464001</v>
      </c>
      <c r="AK337" s="3">
        <v>1.5327665868825</v>
      </c>
      <c r="AL337" s="3">
        <v>1.5327665868825</v>
      </c>
      <c r="AM337" s="3">
        <v>1.6864329940495</v>
      </c>
      <c r="AN337" s="3">
        <v>1.6087332305265001</v>
      </c>
      <c r="AO337" s="3">
        <v>0.48535298997210002</v>
      </c>
      <c r="AP337" s="3">
        <v>1.3432768263296999</v>
      </c>
      <c r="AQ337" s="3">
        <v>0.51939283438469996</v>
      </c>
      <c r="AR337" s="3">
        <v>-6.7849719926500004E-2</v>
      </c>
      <c r="AS337" s="3">
        <v>3.0675319965299999E-2</v>
      </c>
      <c r="AT337" s="3">
        <v>3.0746936733899999E-2</v>
      </c>
      <c r="AU337" s="3">
        <v>0.1317046874153</v>
      </c>
      <c r="AV337" s="3">
        <v>8.0628333775099995E-2</v>
      </c>
      <c r="AW337" s="3">
        <v>-0.21</v>
      </c>
    </row>
    <row r="338" spans="1:49">
      <c r="A338">
        <v>3</v>
      </c>
      <c r="B338" t="s">
        <v>400</v>
      </c>
      <c r="C338">
        <v>60401</v>
      </c>
      <c r="D338" t="s">
        <v>679</v>
      </c>
      <c r="E338" s="3">
        <v>-0.42765878322310003</v>
      </c>
      <c r="F338" s="3">
        <v>-0.40836012871369998</v>
      </c>
      <c r="G338" s="3">
        <v>-0.67556988723040001</v>
      </c>
      <c r="H338" s="3">
        <v>-0.67556988723040001</v>
      </c>
      <c r="I338" s="3">
        <v>-0.64354237121140001</v>
      </c>
      <c r="J338" s="3">
        <v>-0.64354237121140001</v>
      </c>
      <c r="K338" s="3">
        <v>-0.43958241970360001</v>
      </c>
      <c r="L338" s="3">
        <v>-1.0595285996632999</v>
      </c>
      <c r="M338" s="3">
        <v>-2.0875760282655</v>
      </c>
      <c r="N338" s="3">
        <v>-1.6289194197781001</v>
      </c>
      <c r="O338" s="3">
        <v>-1.597763510244</v>
      </c>
      <c r="P338" s="3">
        <v>-1.3551237865700001</v>
      </c>
      <c r="Q338" s="3">
        <v>0.67558971150559999</v>
      </c>
      <c r="R338" s="3">
        <v>0.4318269648777</v>
      </c>
      <c r="S338" s="3">
        <v>1.0751383891134001</v>
      </c>
      <c r="T338" s="3">
        <v>0.74691101288820005</v>
      </c>
      <c r="U338" s="3">
        <v>1.0620330114833001</v>
      </c>
      <c r="V338" s="3">
        <v>1.0620330114833001</v>
      </c>
      <c r="W338" s="3">
        <v>1.0620330114833001</v>
      </c>
      <c r="X338" s="3">
        <v>0.50641887434590005</v>
      </c>
      <c r="Y338" s="3">
        <v>1.6068117001469999</v>
      </c>
      <c r="Z338" s="3">
        <v>2.0929692788523999</v>
      </c>
      <c r="AA338" s="3">
        <v>2.4159042195103999</v>
      </c>
      <c r="AB338" s="3">
        <v>2.5562789911825998</v>
      </c>
      <c r="AC338" s="3">
        <v>0.96270996340720005</v>
      </c>
      <c r="AD338" s="3">
        <v>1.3329229698384999</v>
      </c>
      <c r="AE338" s="3">
        <v>0.9643149534912</v>
      </c>
      <c r="AF338" s="3">
        <v>0.9643149534912</v>
      </c>
      <c r="AG338" s="3">
        <v>1.5365646900881</v>
      </c>
      <c r="AH338" s="3">
        <v>1.6874429798587001</v>
      </c>
      <c r="AI338" s="3">
        <v>1.6755396918464001</v>
      </c>
      <c r="AJ338" s="3">
        <v>1.6755396918464001</v>
      </c>
      <c r="AK338" s="3">
        <v>1.5327665868825</v>
      </c>
      <c r="AL338" s="3">
        <v>1.5327665868825</v>
      </c>
      <c r="AM338" s="3">
        <v>1.6864329940495</v>
      </c>
      <c r="AN338" s="3">
        <v>1.6087332305265001</v>
      </c>
      <c r="AO338" s="3">
        <v>0.48535298997210002</v>
      </c>
      <c r="AP338" s="3">
        <v>1.3432768263296999</v>
      </c>
      <c r="AQ338" s="3">
        <v>0.51939283438469996</v>
      </c>
      <c r="AR338" s="3">
        <v>-6.7849719926500004E-2</v>
      </c>
      <c r="AS338" s="3">
        <v>3.0675319965299999E-2</v>
      </c>
      <c r="AT338" s="3">
        <v>3.0746936733899999E-2</v>
      </c>
      <c r="AU338" s="3">
        <v>0.1317046874153</v>
      </c>
      <c r="AV338" s="3">
        <v>8.0628333775099995E-2</v>
      </c>
      <c r="AW338" s="3">
        <v>-0.21</v>
      </c>
    </row>
    <row r="339" spans="1:49">
      <c r="A339">
        <v>4</v>
      </c>
      <c r="B339" t="s">
        <v>402</v>
      </c>
      <c r="C339">
        <v>6040101</v>
      </c>
      <c r="D339" t="s">
        <v>679</v>
      </c>
      <c r="E339" s="3">
        <v>-0.42765878322310003</v>
      </c>
      <c r="F339" s="3">
        <v>-0.40836012871369998</v>
      </c>
      <c r="G339" s="3">
        <v>-0.67556988723040001</v>
      </c>
      <c r="H339" s="3">
        <v>-0.67556988723040001</v>
      </c>
      <c r="I339" s="3">
        <v>-0.64354237121140001</v>
      </c>
      <c r="J339" s="3">
        <v>-0.64354237121140001</v>
      </c>
      <c r="K339" s="3">
        <v>-0.43958241970360001</v>
      </c>
      <c r="L339" s="3">
        <v>-1.0595285996632999</v>
      </c>
      <c r="M339" s="3">
        <v>-2.0875760282655</v>
      </c>
      <c r="N339" s="3">
        <v>-1.6289194197781001</v>
      </c>
      <c r="O339" s="3">
        <v>-1.597763510244</v>
      </c>
      <c r="P339" s="3">
        <v>-1.3551237865700001</v>
      </c>
      <c r="Q339" s="3">
        <v>0.67558971150559999</v>
      </c>
      <c r="R339" s="3">
        <v>0.4318269648777</v>
      </c>
      <c r="S339" s="3">
        <v>1.0751383891134001</v>
      </c>
      <c r="T339" s="3">
        <v>0.74691101288820005</v>
      </c>
      <c r="U339" s="3">
        <v>1.0620330114833001</v>
      </c>
      <c r="V339" s="3">
        <v>1.0620330114833001</v>
      </c>
      <c r="W339" s="3">
        <v>1.0620330114833001</v>
      </c>
      <c r="X339" s="3">
        <v>0.50641887434590005</v>
      </c>
      <c r="Y339" s="3">
        <v>1.6068117001469999</v>
      </c>
      <c r="Z339" s="3">
        <v>2.0929692788523999</v>
      </c>
      <c r="AA339" s="3">
        <v>2.4159042195103999</v>
      </c>
      <c r="AB339" s="3">
        <v>2.5562789911825998</v>
      </c>
      <c r="AC339" s="3">
        <v>0.96270996340720005</v>
      </c>
      <c r="AD339" s="3">
        <v>1.3329229698384999</v>
      </c>
      <c r="AE339" s="3">
        <v>0.9643149534912</v>
      </c>
      <c r="AF339" s="3">
        <v>0.9643149534912</v>
      </c>
      <c r="AG339" s="3">
        <v>1.5365646900881</v>
      </c>
      <c r="AH339" s="3">
        <v>1.6874429798587001</v>
      </c>
      <c r="AI339" s="3">
        <v>1.6755396918464001</v>
      </c>
      <c r="AJ339" s="3">
        <v>1.6755396918464001</v>
      </c>
      <c r="AK339" s="3">
        <v>1.5327665868825</v>
      </c>
      <c r="AL339" s="3">
        <v>1.5327665868825</v>
      </c>
      <c r="AM339" s="3">
        <v>1.6864329940495</v>
      </c>
      <c r="AN339" s="3">
        <v>1.6087332305265001</v>
      </c>
      <c r="AO339" s="3">
        <v>0.48535298997210002</v>
      </c>
      <c r="AP339" s="3">
        <v>1.3432768263296999</v>
      </c>
      <c r="AQ339" s="3">
        <v>0.51939283438469996</v>
      </c>
      <c r="AR339" s="3">
        <v>-6.7849719926500004E-2</v>
      </c>
      <c r="AS339" s="3">
        <v>3.0675319965299999E-2</v>
      </c>
      <c r="AT339" s="3">
        <v>3.0746936733899999E-2</v>
      </c>
      <c r="AU339" s="3">
        <v>0.1317046874153</v>
      </c>
      <c r="AV339" s="3">
        <v>8.0628333775099995E-2</v>
      </c>
      <c r="AW339" s="3">
        <v>-0.21</v>
      </c>
    </row>
    <row r="340" spans="1:49">
      <c r="A340">
        <v>5</v>
      </c>
      <c r="B340" t="s">
        <v>404</v>
      </c>
      <c r="C340">
        <v>604010101</v>
      </c>
      <c r="D340" t="s">
        <v>680</v>
      </c>
      <c r="E340" s="3">
        <v>0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0.66878418688170005</v>
      </c>
      <c r="R340" s="3">
        <v>0.66878418688170005</v>
      </c>
      <c r="S340" s="3">
        <v>0.66878418688170005</v>
      </c>
      <c r="T340" s="3">
        <v>0.66878418688170005</v>
      </c>
      <c r="U340" s="3">
        <v>0.87333203503360002</v>
      </c>
      <c r="V340" s="3">
        <v>0.87333203503360002</v>
      </c>
      <c r="W340" s="3">
        <v>0.87333203503360002</v>
      </c>
      <c r="X340" s="3">
        <v>-0.10059816995739999</v>
      </c>
      <c r="Y340" s="3">
        <v>2.359877973883</v>
      </c>
      <c r="Z340" s="3">
        <v>2.92249260038</v>
      </c>
      <c r="AA340" s="3">
        <v>2.92249260038</v>
      </c>
      <c r="AB340" s="3">
        <v>2.92249260038</v>
      </c>
      <c r="AC340" s="3">
        <v>0</v>
      </c>
      <c r="AD340" s="3">
        <v>0.30926044375560002</v>
      </c>
      <c r="AE340" s="3">
        <v>-0.51201368803570002</v>
      </c>
      <c r="AF340" s="3">
        <v>-0.51201368803570002</v>
      </c>
      <c r="AG340" s="3">
        <v>0.76298274380700004</v>
      </c>
      <c r="AH340" s="3">
        <v>0.76298274380700004</v>
      </c>
      <c r="AI340" s="3">
        <v>0.97695929164130002</v>
      </c>
      <c r="AJ340" s="3">
        <v>0.97695929164130002</v>
      </c>
      <c r="AK340" s="3">
        <v>0.76618072600370002</v>
      </c>
      <c r="AL340" s="3">
        <v>0.76618072600370002</v>
      </c>
      <c r="AM340" s="3">
        <v>0.76618072600370002</v>
      </c>
      <c r="AN340" s="3">
        <v>5.6672479785700003E-2</v>
      </c>
      <c r="AO340" s="3">
        <v>0.70910637804929999</v>
      </c>
      <c r="AP340" s="3">
        <v>1.0341230888499999</v>
      </c>
      <c r="AQ340" s="3">
        <v>-0.15306761179200001</v>
      </c>
      <c r="AR340" s="3">
        <v>-1.9196516608301</v>
      </c>
      <c r="AS340" s="3">
        <v>-1.9196516608301</v>
      </c>
      <c r="AT340" s="3">
        <v>-1.9194896205183001</v>
      </c>
      <c r="AU340" s="3">
        <v>-1.9194896205183001</v>
      </c>
      <c r="AV340" s="3">
        <v>-1.9194896205183001</v>
      </c>
      <c r="AW340" s="3">
        <v>-2.58</v>
      </c>
    </row>
    <row r="341" spans="1:49">
      <c r="A341">
        <v>5</v>
      </c>
      <c r="B341" t="s">
        <v>404</v>
      </c>
      <c r="C341">
        <v>604010102</v>
      </c>
      <c r="D341" t="s">
        <v>681</v>
      </c>
      <c r="E341" s="3">
        <v>-0.79110565530090005</v>
      </c>
      <c r="F341" s="3">
        <v>-0.79110565530090005</v>
      </c>
      <c r="G341" s="3">
        <v>-1.9398030824865</v>
      </c>
      <c r="H341" s="3">
        <v>-1.9398030824865</v>
      </c>
      <c r="I341" s="3">
        <v>-1.9398030824865</v>
      </c>
      <c r="J341" s="3">
        <v>-1.9398030824865</v>
      </c>
      <c r="K341" s="3">
        <v>-1.9398030824865</v>
      </c>
      <c r="L341" s="3">
        <v>-3.1580683169584001</v>
      </c>
      <c r="M341" s="3">
        <v>-6.3117752412117003</v>
      </c>
      <c r="N341" s="3">
        <v>-5.5493791919311004</v>
      </c>
      <c r="O341" s="3">
        <v>-5.3385363501839</v>
      </c>
      <c r="P341" s="3">
        <v>-4.7656266653349997</v>
      </c>
      <c r="Q341" s="3">
        <v>-3.1760306452699998E-2</v>
      </c>
      <c r="R341" s="3">
        <v>-0.74838213687510002</v>
      </c>
      <c r="S341" s="3">
        <v>0.71821497916590005</v>
      </c>
      <c r="T341" s="3">
        <v>-0.22023928712070001</v>
      </c>
      <c r="U341" s="3">
        <v>0.71821497916590005</v>
      </c>
      <c r="V341" s="3">
        <v>0.71821497916590005</v>
      </c>
      <c r="W341" s="3">
        <v>0.71821497916590005</v>
      </c>
      <c r="X341" s="3">
        <v>-0.22023928712070001</v>
      </c>
      <c r="Y341" s="3">
        <v>-0.22023928712070001</v>
      </c>
      <c r="Z341" s="3">
        <v>0.76394642025100001</v>
      </c>
      <c r="AA341" s="3">
        <v>1.5072528770347999</v>
      </c>
      <c r="AB341" s="3">
        <v>1.1890044652167999</v>
      </c>
      <c r="AC341" s="3">
        <v>1.2579925972596</v>
      </c>
      <c r="AD341" s="3">
        <v>2.212886794648</v>
      </c>
      <c r="AE341" s="3">
        <v>2.212886794648</v>
      </c>
      <c r="AF341" s="3">
        <v>2.212886794648</v>
      </c>
      <c r="AG341" s="3">
        <v>2.212886794648</v>
      </c>
      <c r="AH341" s="3">
        <v>2.212886794648</v>
      </c>
      <c r="AI341" s="3">
        <v>1.753821007849</v>
      </c>
      <c r="AJ341" s="3">
        <v>1.753821007849</v>
      </c>
      <c r="AK341" s="3">
        <v>1.753821007849</v>
      </c>
      <c r="AL341" s="3">
        <v>1.753821007849</v>
      </c>
      <c r="AM341" s="3">
        <v>0.97922836262930002</v>
      </c>
      <c r="AN341" s="3">
        <v>0.97922836262930002</v>
      </c>
      <c r="AO341" s="3">
        <v>0.73584939232290003</v>
      </c>
      <c r="AP341" s="3">
        <v>3.0562380779698999</v>
      </c>
      <c r="AQ341" s="3">
        <v>1.7759047306642</v>
      </c>
      <c r="AR341" s="3">
        <v>2.6041149767050999</v>
      </c>
      <c r="AS341" s="3">
        <v>2.6041149767050999</v>
      </c>
      <c r="AT341" s="3">
        <v>2.6041149767050999</v>
      </c>
      <c r="AU341" s="3">
        <v>2.6041149767050999</v>
      </c>
      <c r="AV341" s="3">
        <v>2.6041149767050999</v>
      </c>
      <c r="AW341" s="3">
        <v>2.6</v>
      </c>
    </row>
    <row r="342" spans="1:49">
      <c r="A342">
        <v>5</v>
      </c>
      <c r="B342" t="s">
        <v>404</v>
      </c>
      <c r="C342">
        <v>604010103</v>
      </c>
      <c r="D342" t="s">
        <v>682</v>
      </c>
      <c r="E342" s="3">
        <v>-0.74483135497719999</v>
      </c>
      <c r="F342" s="3">
        <v>-0.68297454028890003</v>
      </c>
      <c r="G342" s="3">
        <v>-0.63060404969960004</v>
      </c>
      <c r="H342" s="3">
        <v>-0.63060404969960004</v>
      </c>
      <c r="I342" s="3">
        <v>-0.52794818204060001</v>
      </c>
      <c r="J342" s="3">
        <v>-0.52794818204060001</v>
      </c>
      <c r="K342" s="3">
        <v>0.1257923633479</v>
      </c>
      <c r="L342" s="3">
        <v>-0.89740035725459999</v>
      </c>
      <c r="M342" s="3">
        <v>-1.6973467185877</v>
      </c>
      <c r="N342" s="3">
        <v>-0.83044505067020002</v>
      </c>
      <c r="O342" s="3">
        <v>-0.89740035725459999</v>
      </c>
      <c r="P342" s="3">
        <v>-0.57296423428480003</v>
      </c>
      <c r="Q342" s="3">
        <v>1.2213196859612001</v>
      </c>
      <c r="R342" s="3">
        <v>0.98922566000550005</v>
      </c>
      <c r="S342" s="3">
        <v>1.9235406429132</v>
      </c>
      <c r="T342" s="3">
        <v>1.5909582812761001</v>
      </c>
      <c r="U342" s="3">
        <v>1.5909582812761001</v>
      </c>
      <c r="V342" s="3">
        <v>1.5909582812761001</v>
      </c>
      <c r="W342" s="3">
        <v>1.5909582812761001</v>
      </c>
      <c r="X342" s="3">
        <v>1.9203989756002999</v>
      </c>
      <c r="Y342" s="3">
        <v>1.9203989756002999</v>
      </c>
      <c r="Z342" s="3">
        <v>1.9203989756002999</v>
      </c>
      <c r="AA342" s="3">
        <v>2.3840401583267998</v>
      </c>
      <c r="AB342" s="3">
        <v>3.0716137204736</v>
      </c>
      <c r="AC342" s="3">
        <v>2.1102035686162002</v>
      </c>
      <c r="AD342" s="3">
        <v>2.1319815868036001</v>
      </c>
      <c r="AE342" s="3">
        <v>2.1319815868036001</v>
      </c>
      <c r="AF342" s="3">
        <v>2.1319815868036001</v>
      </c>
      <c r="AG342" s="3">
        <v>2.1319815868036001</v>
      </c>
      <c r="AH342" s="3">
        <v>2.6093794748674002</v>
      </c>
      <c r="AI342" s="3">
        <v>2.6093794748674002</v>
      </c>
      <c r="AJ342" s="3">
        <v>2.6093794748674002</v>
      </c>
      <c r="AK342" s="3">
        <v>2.4569619407499999</v>
      </c>
      <c r="AL342" s="3">
        <v>2.4569619407499999</v>
      </c>
      <c r="AM342" s="3">
        <v>3.5194696991684</v>
      </c>
      <c r="AN342" s="3">
        <v>4.2812170878856</v>
      </c>
      <c r="AO342" s="3">
        <v>0</v>
      </c>
      <c r="AP342" s="3">
        <v>0.53046204401959995</v>
      </c>
      <c r="AQ342" s="3">
        <v>0.53046204401959995</v>
      </c>
      <c r="AR342" s="3">
        <v>0.53046204401959995</v>
      </c>
      <c r="AS342" s="3">
        <v>0.83421835227170005</v>
      </c>
      <c r="AT342" s="3">
        <v>0.83421835227170005</v>
      </c>
      <c r="AU342" s="3">
        <v>1.1454747970304</v>
      </c>
      <c r="AV342" s="3">
        <v>0.98800452716020004</v>
      </c>
      <c r="AW342" s="3">
        <v>0.99</v>
      </c>
    </row>
    <row r="343" spans="1:49">
      <c r="A343">
        <v>1</v>
      </c>
      <c r="B343" t="s">
        <v>396</v>
      </c>
      <c r="C343">
        <v>7</v>
      </c>
      <c r="D343" t="s">
        <v>683</v>
      </c>
      <c r="E343" s="3">
        <v>1.3444022568828</v>
      </c>
      <c r="F343" s="3">
        <v>3.2682496777307999</v>
      </c>
      <c r="G343" s="3">
        <v>5.2725008765231998</v>
      </c>
      <c r="H343" s="3">
        <v>7.6570495535365</v>
      </c>
      <c r="I343" s="3">
        <v>8.6105180555732002</v>
      </c>
      <c r="J343" s="3">
        <v>9.9908851161067993</v>
      </c>
      <c r="K343" s="3">
        <v>9.7481615799677996</v>
      </c>
      <c r="L343" s="3">
        <v>10.1880479920505</v>
      </c>
      <c r="M343" s="3">
        <v>10.8352054625161</v>
      </c>
      <c r="N343" s="3">
        <v>11.6644942702607</v>
      </c>
      <c r="O343" s="3">
        <v>13.7049875033308</v>
      </c>
      <c r="P343" s="3">
        <v>14.261505406462</v>
      </c>
      <c r="Q343" s="3">
        <v>-2.1663515890373</v>
      </c>
      <c r="R343" s="3">
        <v>0.61431307853280004</v>
      </c>
      <c r="S343" s="3">
        <v>4.5965099805424998</v>
      </c>
      <c r="T343" s="3">
        <v>10.4736338432034</v>
      </c>
      <c r="U343" s="3">
        <v>14.4935771794907</v>
      </c>
      <c r="V343" s="3">
        <v>19.510554921535999</v>
      </c>
      <c r="W343" s="3">
        <v>18.3045897280556</v>
      </c>
      <c r="X343" s="3">
        <v>20.8390602821265</v>
      </c>
      <c r="Y343" s="3">
        <v>14.6767436764517</v>
      </c>
      <c r="Z343" s="3">
        <v>10.4694866651702</v>
      </c>
      <c r="AA343" s="3">
        <v>10.0967053972324</v>
      </c>
      <c r="AB343" s="3">
        <v>8.0528001904158</v>
      </c>
      <c r="AC343" s="3">
        <v>-3.3307473387519</v>
      </c>
      <c r="AD343" s="3">
        <v>-6.1901953159906</v>
      </c>
      <c r="AE343" s="3">
        <v>-5.5322471854044997</v>
      </c>
      <c r="AF343" s="3">
        <v>-7.7886296034397997</v>
      </c>
      <c r="AG343" s="3">
        <v>-6.9486840723706003</v>
      </c>
      <c r="AH343" s="3">
        <v>-6.6029928037566998</v>
      </c>
      <c r="AI343" s="3">
        <v>-7.9817068501622002</v>
      </c>
      <c r="AJ343" s="3">
        <v>-8.6586918148279004</v>
      </c>
      <c r="AK343" s="3">
        <v>-7.4302978383453002</v>
      </c>
      <c r="AL343" s="3">
        <v>-5.5699566336119002</v>
      </c>
      <c r="AM343" s="3">
        <v>-4.5738563289908001</v>
      </c>
      <c r="AN343" s="3">
        <v>-6.4245689679306004</v>
      </c>
      <c r="AO343" s="3">
        <v>-3.8248272213268999</v>
      </c>
      <c r="AP343" s="3">
        <v>-3.7038560551408999</v>
      </c>
      <c r="AQ343" s="3">
        <v>-5.1180182365876998</v>
      </c>
      <c r="AR343" s="3">
        <v>-4.8117261361401003</v>
      </c>
      <c r="AS343" s="3">
        <v>-2.9264383853564002</v>
      </c>
      <c r="AT343" s="3">
        <v>-2.1963070643173999</v>
      </c>
      <c r="AU343" s="3">
        <v>-2.8305440549931</v>
      </c>
      <c r="AV343" s="3">
        <v>-3.7440211968975001</v>
      </c>
      <c r="AW343" s="3">
        <v>-3.96</v>
      </c>
    </row>
    <row r="344" spans="1:49">
      <c r="A344">
        <v>2</v>
      </c>
      <c r="B344" t="s">
        <v>398</v>
      </c>
      <c r="C344">
        <v>701</v>
      </c>
      <c r="D344" t="s">
        <v>684</v>
      </c>
      <c r="E344" s="3">
        <v>1.3894297683311001</v>
      </c>
      <c r="F344" s="3">
        <v>1.4254119862753001</v>
      </c>
      <c r="G344" s="3">
        <v>1.2029687004794001</v>
      </c>
      <c r="H344" s="3">
        <v>0.83764822715120002</v>
      </c>
      <c r="I344" s="3">
        <v>0.93542173236970005</v>
      </c>
      <c r="J344" s="3">
        <v>1.12018719034</v>
      </c>
      <c r="K344" s="3">
        <v>1.9878601635249</v>
      </c>
      <c r="L344" s="3">
        <v>2.1212586978502999</v>
      </c>
      <c r="M344" s="3">
        <v>5.5424418385400998</v>
      </c>
      <c r="N344" s="3">
        <v>6.5398461385733002</v>
      </c>
      <c r="O344" s="3">
        <v>7.4534568411112998</v>
      </c>
      <c r="P344" s="3">
        <v>8.4581091241627995</v>
      </c>
      <c r="Q344" s="3">
        <v>0.51468492931260001</v>
      </c>
      <c r="R344" s="3">
        <v>0.40976749581189997</v>
      </c>
      <c r="S344" s="3">
        <v>2.2680566905580002</v>
      </c>
      <c r="T344" s="3">
        <v>4.2337116928540999</v>
      </c>
      <c r="U344" s="3">
        <v>6.0545434498341999</v>
      </c>
      <c r="V344" s="3">
        <v>8.6016757064548006</v>
      </c>
      <c r="W344" s="3">
        <v>5.6491989939042</v>
      </c>
      <c r="X344" s="3">
        <v>2.7740425991711999</v>
      </c>
      <c r="Y344" s="3">
        <v>0.49610681758570002</v>
      </c>
      <c r="Z344" s="3">
        <v>-0.39593241809079999</v>
      </c>
      <c r="AA344" s="3">
        <v>-2.9567613856417001</v>
      </c>
      <c r="AB344" s="3">
        <v>-4.2282714148235003</v>
      </c>
      <c r="AC344" s="3">
        <v>-5.6859572356342003</v>
      </c>
      <c r="AD344" s="3">
        <v>-5.6608840883168998</v>
      </c>
      <c r="AE344" s="3">
        <v>-8.3537201378650003</v>
      </c>
      <c r="AF344" s="3">
        <v>-9.0661274862988002</v>
      </c>
      <c r="AG344" s="3">
        <v>-8.4846417433168995</v>
      </c>
      <c r="AH344" s="3">
        <v>-8.0749964409473005</v>
      </c>
      <c r="AI344" s="3">
        <v>-8.7245799205630004</v>
      </c>
      <c r="AJ344" s="3">
        <v>-9.2129715346421008</v>
      </c>
      <c r="AK344" s="3">
        <v>-8.1384895545786993</v>
      </c>
      <c r="AL344" s="3">
        <v>-8.3252557669681</v>
      </c>
      <c r="AM344" s="3">
        <v>-7.8216313895495002</v>
      </c>
      <c r="AN344" s="3">
        <v>-9.9966764290322008</v>
      </c>
      <c r="AO344" s="3">
        <v>-1.6194431901252999</v>
      </c>
      <c r="AP344" s="3">
        <v>-2.5070736847799999</v>
      </c>
      <c r="AQ344" s="3">
        <v>-4.4276136011581002</v>
      </c>
      <c r="AR344" s="3">
        <v>-5.2431647317085996</v>
      </c>
      <c r="AS344" s="3">
        <v>-3.3110042463323999</v>
      </c>
      <c r="AT344" s="3">
        <v>-0.68941044756619996</v>
      </c>
      <c r="AU344" s="3">
        <v>-0.40307588286009999</v>
      </c>
      <c r="AV344" s="3">
        <v>-1.1248961563375</v>
      </c>
      <c r="AW344" s="3">
        <v>-1.41</v>
      </c>
    </row>
    <row r="345" spans="1:49">
      <c r="A345">
        <v>3</v>
      </c>
      <c r="B345" t="s">
        <v>400</v>
      </c>
      <c r="C345">
        <v>70101</v>
      </c>
      <c r="D345" t="s">
        <v>685</v>
      </c>
      <c r="E345" s="3">
        <v>1.4668760246325001</v>
      </c>
      <c r="F345" s="3">
        <v>1.3673239159666</v>
      </c>
      <c r="G345" s="3">
        <v>1.0471597737038001</v>
      </c>
      <c r="H345" s="3">
        <v>0.67043498644340005</v>
      </c>
      <c r="I345" s="3">
        <v>0.79192812147589997</v>
      </c>
      <c r="J345" s="3">
        <v>0.95829136561520001</v>
      </c>
      <c r="K345" s="3">
        <v>1.8729246099862</v>
      </c>
      <c r="L345" s="3">
        <v>1.9860773855063001</v>
      </c>
      <c r="M345" s="3">
        <v>5.6905113271068997</v>
      </c>
      <c r="N345" s="3">
        <v>6.5911481784205002</v>
      </c>
      <c r="O345" s="3">
        <v>7.4967754287778003</v>
      </c>
      <c r="P345" s="3">
        <v>8.3058059319319</v>
      </c>
      <c r="Q345" s="3">
        <v>0.48352005320000002</v>
      </c>
      <c r="R345" s="3">
        <v>0.31626191853140001</v>
      </c>
      <c r="S345" s="3">
        <v>2.2393093832556001</v>
      </c>
      <c r="T345" s="3">
        <v>4.3390363882856002</v>
      </c>
      <c r="U345" s="3">
        <v>6.3080796527786003</v>
      </c>
      <c r="V345" s="3">
        <v>9.0819530133212005</v>
      </c>
      <c r="W345" s="3">
        <v>5.8856158315640004</v>
      </c>
      <c r="X345" s="3">
        <v>2.9273330886346001</v>
      </c>
      <c r="Y345" s="3">
        <v>0.44388313650610001</v>
      </c>
      <c r="Z345" s="3">
        <v>-0.56495015357</v>
      </c>
      <c r="AA345" s="3">
        <v>-3.3988161177518998</v>
      </c>
      <c r="AB345" s="3">
        <v>-4.6393072185964002</v>
      </c>
      <c r="AC345" s="3">
        <v>-6.0394483272709998</v>
      </c>
      <c r="AD345" s="3">
        <v>-6.0163945582359002</v>
      </c>
      <c r="AE345" s="3">
        <v>-8.8639437474145009</v>
      </c>
      <c r="AF345" s="3">
        <v>-9.5778072161986998</v>
      </c>
      <c r="AG345" s="3">
        <v>-8.8682413108464004</v>
      </c>
      <c r="AH345" s="3">
        <v>-8.3964781324126001</v>
      </c>
      <c r="AI345" s="3">
        <v>-9.0131987792166992</v>
      </c>
      <c r="AJ345" s="3">
        <v>-9.5339162382683007</v>
      </c>
      <c r="AK345" s="3">
        <v>-8.2866265070503999</v>
      </c>
      <c r="AL345" s="3">
        <v>-8.4546964659378006</v>
      </c>
      <c r="AM345" s="3">
        <v>-7.8317365890793003</v>
      </c>
      <c r="AN345" s="3">
        <v>-10.038343260491599</v>
      </c>
      <c r="AO345" s="3">
        <v>-1.6824885373695</v>
      </c>
      <c r="AP345" s="3">
        <v>-2.6200990113481999</v>
      </c>
      <c r="AQ345" s="3">
        <v>-4.6309843460222</v>
      </c>
      <c r="AR345" s="3">
        <v>-5.4452674720876004</v>
      </c>
      <c r="AS345" s="3">
        <v>-3.1955870926009</v>
      </c>
      <c r="AT345" s="3">
        <v>-0.23992124058030001</v>
      </c>
      <c r="AU345" s="3">
        <v>0.20719612353979999</v>
      </c>
      <c r="AV345" s="3">
        <v>-0.44163415634570002</v>
      </c>
      <c r="AW345" s="3">
        <v>-0.81</v>
      </c>
    </row>
    <row r="346" spans="1:49">
      <c r="A346">
        <v>4</v>
      </c>
      <c r="B346" t="s">
        <v>402</v>
      </c>
      <c r="C346">
        <v>7010101</v>
      </c>
      <c r="D346" t="s">
        <v>686</v>
      </c>
      <c r="E346" s="3">
        <v>1.4668760246325001</v>
      </c>
      <c r="F346" s="3">
        <v>1.3673239159666</v>
      </c>
      <c r="G346" s="3">
        <v>1.0471597737038001</v>
      </c>
      <c r="H346" s="3">
        <v>0.67043498644340005</v>
      </c>
      <c r="I346" s="3">
        <v>0.79192812147589997</v>
      </c>
      <c r="J346" s="3">
        <v>0.95829136561520001</v>
      </c>
      <c r="K346" s="3">
        <v>1.8729246099862</v>
      </c>
      <c r="L346" s="3">
        <v>1.9860773855063001</v>
      </c>
      <c r="M346" s="3">
        <v>5.6905113271068997</v>
      </c>
      <c r="N346" s="3">
        <v>6.5911481784205002</v>
      </c>
      <c r="O346" s="3">
        <v>7.4967754287778003</v>
      </c>
      <c r="P346" s="3">
        <v>8.3058059319319</v>
      </c>
      <c r="Q346" s="3">
        <v>0.48352005320000002</v>
      </c>
      <c r="R346" s="3">
        <v>0.31626191853140001</v>
      </c>
      <c r="S346" s="3">
        <v>2.2393093832556001</v>
      </c>
      <c r="T346" s="3">
        <v>4.3390363882856002</v>
      </c>
      <c r="U346" s="3">
        <v>6.3080796527786003</v>
      </c>
      <c r="V346" s="3">
        <v>9.0819530133212005</v>
      </c>
      <c r="W346" s="3">
        <v>5.8856158315640004</v>
      </c>
      <c r="X346" s="3">
        <v>2.9273330886346001</v>
      </c>
      <c r="Y346" s="3">
        <v>0.44388313650610001</v>
      </c>
      <c r="Z346" s="3">
        <v>-0.56495015357</v>
      </c>
      <c r="AA346" s="3">
        <v>-3.3988161177518998</v>
      </c>
      <c r="AB346" s="3">
        <v>-4.6393072185964002</v>
      </c>
      <c r="AC346" s="3">
        <v>-6.0394483272709998</v>
      </c>
      <c r="AD346" s="3">
        <v>-6.0163945582359002</v>
      </c>
      <c r="AE346" s="3">
        <v>-8.8639437474145009</v>
      </c>
      <c r="AF346" s="3">
        <v>-9.5778072161986998</v>
      </c>
      <c r="AG346" s="3">
        <v>-8.8682413108464004</v>
      </c>
      <c r="AH346" s="3">
        <v>-8.3964781324126001</v>
      </c>
      <c r="AI346" s="3">
        <v>-9.0131987792166992</v>
      </c>
      <c r="AJ346" s="3">
        <v>-9.5339162382683007</v>
      </c>
      <c r="AK346" s="3">
        <v>-8.2866265070503999</v>
      </c>
      <c r="AL346" s="3">
        <v>-8.4546964659378006</v>
      </c>
      <c r="AM346" s="3">
        <v>-7.8317365890793003</v>
      </c>
      <c r="AN346" s="3">
        <v>-10.038343260491599</v>
      </c>
      <c r="AO346" s="3">
        <v>-1.6824885373695</v>
      </c>
      <c r="AP346" s="3">
        <v>-2.6200990113481999</v>
      </c>
      <c r="AQ346" s="3">
        <v>-4.6309843460222</v>
      </c>
      <c r="AR346" s="3">
        <v>-5.4452674720876004</v>
      </c>
      <c r="AS346" s="3">
        <v>-3.1955870926009</v>
      </c>
      <c r="AT346" s="3">
        <v>-0.23992124058030001</v>
      </c>
      <c r="AU346" s="3">
        <v>0.20719612353979999</v>
      </c>
      <c r="AV346" s="3">
        <v>-0.44163415634570002</v>
      </c>
      <c r="AW346" s="3">
        <v>-0.81</v>
      </c>
    </row>
    <row r="347" spans="1:49">
      <c r="A347">
        <v>5</v>
      </c>
      <c r="B347" t="s">
        <v>404</v>
      </c>
      <c r="C347">
        <v>701010101</v>
      </c>
      <c r="D347" t="s">
        <v>686</v>
      </c>
      <c r="E347" s="3">
        <v>1.4668760246325001</v>
      </c>
      <c r="F347" s="3">
        <v>1.3673239159666</v>
      </c>
      <c r="G347" s="3">
        <v>1.0471597737038001</v>
      </c>
      <c r="H347" s="3">
        <v>0.67043498644340005</v>
      </c>
      <c r="I347" s="3">
        <v>0.79192812147589997</v>
      </c>
      <c r="J347" s="3">
        <v>0.95829136561520001</v>
      </c>
      <c r="K347" s="3">
        <v>1.8729246099862</v>
      </c>
      <c r="L347" s="3">
        <v>1.9860773855063001</v>
      </c>
      <c r="M347" s="3">
        <v>5.6905113271068997</v>
      </c>
      <c r="N347" s="3">
        <v>6.5911481784205002</v>
      </c>
      <c r="O347" s="3">
        <v>7.4967754287778003</v>
      </c>
      <c r="P347" s="3">
        <v>8.3058059319319</v>
      </c>
      <c r="Q347" s="3">
        <v>0.48352005320000002</v>
      </c>
      <c r="R347" s="3">
        <v>0.31626191853140001</v>
      </c>
      <c r="S347" s="3">
        <v>2.2393093832556001</v>
      </c>
      <c r="T347" s="3">
        <v>4.3390363882856002</v>
      </c>
      <c r="U347" s="3">
        <v>6.3080796527786003</v>
      </c>
      <c r="V347" s="3">
        <v>9.0819530133212005</v>
      </c>
      <c r="W347" s="3">
        <v>5.8856158315640004</v>
      </c>
      <c r="X347" s="3">
        <v>2.9273330886346001</v>
      </c>
      <c r="Y347" s="3">
        <v>0.44388313650610001</v>
      </c>
      <c r="Z347" s="3">
        <v>-0.56495015357</v>
      </c>
      <c r="AA347" s="3">
        <v>-3.3988161177518998</v>
      </c>
      <c r="AB347" s="3">
        <v>-4.6393072185964002</v>
      </c>
      <c r="AC347" s="3">
        <v>-6.0394483272709998</v>
      </c>
      <c r="AD347" s="3">
        <v>-6.0163945582359002</v>
      </c>
      <c r="AE347" s="3">
        <v>-8.8639437474145009</v>
      </c>
      <c r="AF347" s="3">
        <v>-9.5778072161986998</v>
      </c>
      <c r="AG347" s="3">
        <v>-8.8682413108464004</v>
      </c>
      <c r="AH347" s="3">
        <v>-8.3964781324126001</v>
      </c>
      <c r="AI347" s="3">
        <v>-9.0131987792166992</v>
      </c>
      <c r="AJ347" s="3">
        <v>-9.5339162382683007</v>
      </c>
      <c r="AK347" s="3">
        <v>-8.2866265070503999</v>
      </c>
      <c r="AL347" s="3">
        <v>-8.4546964659378006</v>
      </c>
      <c r="AM347" s="3">
        <v>-7.8317365890793003</v>
      </c>
      <c r="AN347" s="3">
        <v>-10.038343260491599</v>
      </c>
      <c r="AO347" s="3">
        <v>-1.6824885373695</v>
      </c>
      <c r="AP347" s="3">
        <v>-2.6200990113481999</v>
      </c>
      <c r="AQ347" s="3">
        <v>-4.6309843460222</v>
      </c>
      <c r="AR347" s="3">
        <v>-5.4452674720876004</v>
      </c>
      <c r="AS347" s="3">
        <v>-3.1955870926009</v>
      </c>
      <c r="AT347" s="3">
        <v>-0.23992124058030001</v>
      </c>
      <c r="AU347" s="3">
        <v>0.20719612353979999</v>
      </c>
      <c r="AV347" s="3">
        <v>-0.44163415634570002</v>
      </c>
      <c r="AW347" s="3">
        <v>-0.81</v>
      </c>
    </row>
    <row r="348" spans="1:49">
      <c r="A348">
        <v>3</v>
      </c>
      <c r="B348" t="s">
        <v>400</v>
      </c>
      <c r="C348">
        <v>70102</v>
      </c>
      <c r="D348" t="s">
        <v>687</v>
      </c>
      <c r="E348" s="3">
        <v>0.53765842037120004</v>
      </c>
      <c r="F348" s="3">
        <v>1.9933059157484001</v>
      </c>
      <c r="G348" s="3">
        <v>2.3270309284838002</v>
      </c>
      <c r="H348" s="3">
        <v>1.8914564560588001</v>
      </c>
      <c r="I348" s="3">
        <v>1.2792271070193999</v>
      </c>
      <c r="J348" s="3">
        <v>1.7383379930898</v>
      </c>
      <c r="K348" s="3">
        <v>1.7735209423758</v>
      </c>
      <c r="L348" s="3">
        <v>2.4710016471128999</v>
      </c>
      <c r="M348" s="3">
        <v>1.7472611379962999</v>
      </c>
      <c r="N348" s="3">
        <v>3.2955518593961002</v>
      </c>
      <c r="O348" s="3">
        <v>3.7985441685391002</v>
      </c>
      <c r="P348" s="3">
        <v>8.3223284479685997</v>
      </c>
      <c r="Q348" s="3">
        <v>-0.32276894322650002</v>
      </c>
      <c r="R348" s="3">
        <v>1.2763438190423</v>
      </c>
      <c r="S348" s="3">
        <v>3.0956004525369001</v>
      </c>
      <c r="T348" s="3">
        <v>4.7179628160337996</v>
      </c>
      <c r="U348" s="3">
        <v>4.6726635065134996</v>
      </c>
      <c r="V348" s="3">
        <v>4.9453563517435999</v>
      </c>
      <c r="W348" s="3">
        <v>4.6281643882954997</v>
      </c>
      <c r="X348" s="3">
        <v>2.034158736452</v>
      </c>
      <c r="Y348" s="3">
        <v>2.4598554938718999</v>
      </c>
      <c r="Z348" s="3">
        <v>3.2150613338031002</v>
      </c>
      <c r="AA348" s="3">
        <v>3.6112201264791</v>
      </c>
      <c r="AB348" s="3">
        <v>2.1729074260196999</v>
      </c>
      <c r="AC348" s="3">
        <v>-2.8270089095292001</v>
      </c>
      <c r="AD348" s="3">
        <v>-2.3666580300279998</v>
      </c>
      <c r="AE348" s="3">
        <v>-2.9074057098627</v>
      </c>
      <c r="AF348" s="3">
        <v>-3.6267324944542998</v>
      </c>
      <c r="AG348" s="3">
        <v>-4.3940691274069001</v>
      </c>
      <c r="AH348" s="3">
        <v>-4.5618568414579999</v>
      </c>
      <c r="AI348" s="3">
        <v>-5.1713806732952001</v>
      </c>
      <c r="AJ348" s="3">
        <v>-5.4132853976795996</v>
      </c>
      <c r="AK348" s="3">
        <v>-5.9110275538312997</v>
      </c>
      <c r="AL348" s="3">
        <v>-6.6502247098640996</v>
      </c>
      <c r="AM348" s="3">
        <v>-6.7403674111473997</v>
      </c>
      <c r="AN348" s="3">
        <v>-8.5592602718867994</v>
      </c>
      <c r="AO348" s="3">
        <v>-1.3172811124381001</v>
      </c>
      <c r="AP348" s="3">
        <v>-1.6366381252710001</v>
      </c>
      <c r="AQ348" s="3">
        <v>-2.1486577455845999</v>
      </c>
      <c r="AR348" s="3">
        <v>-2.8259897808258998</v>
      </c>
      <c r="AS348" s="3">
        <v>-4.3856210566243998</v>
      </c>
      <c r="AT348" s="3">
        <v>-5.2576223993592004</v>
      </c>
      <c r="AU348" s="3">
        <v>-6.8679877576011998</v>
      </c>
      <c r="AV348" s="3">
        <v>-8.6396711593174995</v>
      </c>
      <c r="AW348" s="3">
        <v>-7.6</v>
      </c>
    </row>
    <row r="349" spans="1:49">
      <c r="A349">
        <v>4</v>
      </c>
      <c r="B349" t="s">
        <v>402</v>
      </c>
      <c r="C349">
        <v>7010201</v>
      </c>
      <c r="D349" t="s">
        <v>687</v>
      </c>
      <c r="E349" s="3">
        <v>0.53765842037120004</v>
      </c>
      <c r="F349" s="3">
        <v>1.9933059157484001</v>
      </c>
      <c r="G349" s="3">
        <v>2.3270309284838002</v>
      </c>
      <c r="H349" s="3">
        <v>1.8914564560588001</v>
      </c>
      <c r="I349" s="3">
        <v>1.2792271070193999</v>
      </c>
      <c r="J349" s="3">
        <v>1.7383379930898</v>
      </c>
      <c r="K349" s="3">
        <v>1.7735209423758</v>
      </c>
      <c r="L349" s="3">
        <v>2.4710016471128999</v>
      </c>
      <c r="M349" s="3">
        <v>1.7472611379962999</v>
      </c>
      <c r="N349" s="3">
        <v>3.2955518593961002</v>
      </c>
      <c r="O349" s="3">
        <v>3.7985441685391002</v>
      </c>
      <c r="P349" s="3">
        <v>8.3223284479685997</v>
      </c>
      <c r="Q349" s="3">
        <v>-0.32276894322650002</v>
      </c>
      <c r="R349" s="3">
        <v>1.2763438190423</v>
      </c>
      <c r="S349" s="3">
        <v>3.0956004525369001</v>
      </c>
      <c r="T349" s="3">
        <v>4.7179628160337996</v>
      </c>
      <c r="U349" s="3">
        <v>4.6726635065134996</v>
      </c>
      <c r="V349" s="3">
        <v>4.9453563517435999</v>
      </c>
      <c r="W349" s="3">
        <v>4.6281643882954997</v>
      </c>
      <c r="X349" s="3">
        <v>2.034158736452</v>
      </c>
      <c r="Y349" s="3">
        <v>2.4598554938718999</v>
      </c>
      <c r="Z349" s="3">
        <v>3.2150613338031002</v>
      </c>
      <c r="AA349" s="3">
        <v>3.6112201264791</v>
      </c>
      <c r="AB349" s="3">
        <v>2.1729074260196999</v>
      </c>
      <c r="AC349" s="3">
        <v>-2.8270089095292001</v>
      </c>
      <c r="AD349" s="3">
        <v>-2.3666580300279998</v>
      </c>
      <c r="AE349" s="3">
        <v>-2.9074057098627</v>
      </c>
      <c r="AF349" s="3">
        <v>-3.6267324944542998</v>
      </c>
      <c r="AG349" s="3">
        <v>-4.3940691274069001</v>
      </c>
      <c r="AH349" s="3">
        <v>-4.5618568414579999</v>
      </c>
      <c r="AI349" s="3">
        <v>-5.1713806732952001</v>
      </c>
      <c r="AJ349" s="3">
        <v>-5.4132853976795996</v>
      </c>
      <c r="AK349" s="3">
        <v>-5.9110275538312997</v>
      </c>
      <c r="AL349" s="3">
        <v>-6.6502247098640996</v>
      </c>
      <c r="AM349" s="3">
        <v>-6.7403674111473997</v>
      </c>
      <c r="AN349" s="3">
        <v>-8.5592602718867994</v>
      </c>
      <c r="AO349" s="3">
        <v>-1.3172811124381001</v>
      </c>
      <c r="AP349" s="3">
        <v>-1.6366381252710001</v>
      </c>
      <c r="AQ349" s="3">
        <v>-2.1486577455845999</v>
      </c>
      <c r="AR349" s="3">
        <v>-2.8259897808258998</v>
      </c>
      <c r="AS349" s="3">
        <v>-4.3856210566243998</v>
      </c>
      <c r="AT349" s="3">
        <v>-5.2576223993592004</v>
      </c>
      <c r="AU349" s="3">
        <v>-6.8679877576011998</v>
      </c>
      <c r="AV349" s="3">
        <v>-8.6396711593174995</v>
      </c>
      <c r="AW349" s="3">
        <v>-7.6</v>
      </c>
    </row>
    <row r="350" spans="1:49">
      <c r="A350">
        <v>5</v>
      </c>
      <c r="B350" t="s">
        <v>404</v>
      </c>
      <c r="C350">
        <v>701020101</v>
      </c>
      <c r="D350" t="s">
        <v>687</v>
      </c>
      <c r="E350" s="3">
        <v>0.53765842037120004</v>
      </c>
      <c r="F350" s="3">
        <v>1.9933059157484001</v>
      </c>
      <c r="G350" s="3">
        <v>2.3270309284838002</v>
      </c>
      <c r="H350" s="3">
        <v>1.8914564560588001</v>
      </c>
      <c r="I350" s="3">
        <v>1.2792271070193999</v>
      </c>
      <c r="J350" s="3">
        <v>1.7383379930898</v>
      </c>
      <c r="K350" s="3">
        <v>1.7735209423758</v>
      </c>
      <c r="L350" s="3">
        <v>2.4710016471128999</v>
      </c>
      <c r="M350" s="3">
        <v>1.7472611379962999</v>
      </c>
      <c r="N350" s="3">
        <v>3.2955518593961002</v>
      </c>
      <c r="O350" s="3">
        <v>3.7985441685391002</v>
      </c>
      <c r="P350" s="3">
        <v>8.3223284479685997</v>
      </c>
      <c r="Q350" s="3">
        <v>-0.32276894322650002</v>
      </c>
      <c r="R350" s="3">
        <v>1.2763438190423</v>
      </c>
      <c r="S350" s="3">
        <v>3.0956004525369001</v>
      </c>
      <c r="T350" s="3">
        <v>4.7179628160337996</v>
      </c>
      <c r="U350" s="3">
        <v>4.6726635065134996</v>
      </c>
      <c r="V350" s="3">
        <v>4.9453563517435999</v>
      </c>
      <c r="W350" s="3">
        <v>4.6281643882954997</v>
      </c>
      <c r="X350" s="3">
        <v>2.034158736452</v>
      </c>
      <c r="Y350" s="3">
        <v>2.4598554938718999</v>
      </c>
      <c r="Z350" s="3">
        <v>3.2150613338031002</v>
      </c>
      <c r="AA350" s="3">
        <v>3.6112201264791</v>
      </c>
      <c r="AB350" s="3">
        <v>2.1729074260196999</v>
      </c>
      <c r="AC350" s="3">
        <v>-2.8270089095292001</v>
      </c>
      <c r="AD350" s="3">
        <v>-2.3666580300279998</v>
      </c>
      <c r="AE350" s="3">
        <v>-2.9074057098627</v>
      </c>
      <c r="AF350" s="3">
        <v>-3.6267324944542998</v>
      </c>
      <c r="AG350" s="3">
        <v>-4.3940691274069001</v>
      </c>
      <c r="AH350" s="3">
        <v>-4.5618568414579999</v>
      </c>
      <c r="AI350" s="3">
        <v>-5.1713806732952001</v>
      </c>
      <c r="AJ350" s="3">
        <v>-5.4132853976795996</v>
      </c>
      <c r="AK350" s="3">
        <v>-5.9110275538312997</v>
      </c>
      <c r="AL350" s="3">
        <v>-6.6502247098640996</v>
      </c>
      <c r="AM350" s="3">
        <v>-6.7403674111473997</v>
      </c>
      <c r="AN350" s="3">
        <v>-8.5592602718867994</v>
      </c>
      <c r="AO350" s="3">
        <v>-1.3172811124381001</v>
      </c>
      <c r="AP350" s="3">
        <v>-1.6366381252710001</v>
      </c>
      <c r="AQ350" s="3">
        <v>-2.1486577455845999</v>
      </c>
      <c r="AR350" s="3">
        <v>-2.8259897808258998</v>
      </c>
      <c r="AS350" s="3">
        <v>-4.3856210566243998</v>
      </c>
      <c r="AT350" s="3">
        <v>-5.2576223993592004</v>
      </c>
      <c r="AU350" s="3">
        <v>-6.8679877576011998</v>
      </c>
      <c r="AV350" s="3">
        <v>-8.6396711593174995</v>
      </c>
      <c r="AW350" s="3">
        <v>-7.6</v>
      </c>
    </row>
    <row r="351" spans="1:49">
      <c r="A351">
        <v>3</v>
      </c>
      <c r="B351" t="s">
        <v>400</v>
      </c>
      <c r="C351">
        <v>70103</v>
      </c>
      <c r="D351" t="s">
        <v>688</v>
      </c>
      <c r="E351" s="3">
        <v>0.57764573212899994</v>
      </c>
      <c r="F351" s="3">
        <v>2.2222868703390999</v>
      </c>
      <c r="G351" s="3">
        <v>4.3978631473906997</v>
      </c>
      <c r="H351" s="3">
        <v>4.6704337141709997</v>
      </c>
      <c r="I351" s="3">
        <v>5.7093062583474001</v>
      </c>
      <c r="J351" s="3">
        <v>5.8963591641869</v>
      </c>
      <c r="K351" s="3">
        <v>7.1088988243357996</v>
      </c>
      <c r="L351" s="3">
        <v>6.5501165826415004</v>
      </c>
      <c r="M351" s="3">
        <v>9.7298434183605007</v>
      </c>
      <c r="N351" s="3">
        <v>13.101488778606299</v>
      </c>
      <c r="O351" s="3">
        <v>15.4190828442345</v>
      </c>
      <c r="P351" s="3">
        <v>14.851397491940601</v>
      </c>
      <c r="Q351" s="3">
        <v>3.7712157508797999</v>
      </c>
      <c r="R351" s="3">
        <v>1.7379177631336</v>
      </c>
      <c r="S351" s="3">
        <v>1.2744848949458001</v>
      </c>
      <c r="T351" s="3">
        <v>-0.91084967381500004</v>
      </c>
      <c r="U351" s="3">
        <v>3.5388943711000001E-2</v>
      </c>
      <c r="V351" s="3">
        <v>-0.2056742584796</v>
      </c>
      <c r="W351" s="3">
        <v>-0.63193678335659997</v>
      </c>
      <c r="X351" s="3">
        <v>-1.1040780993882999</v>
      </c>
      <c r="Y351" s="3">
        <v>-2.4590993995880002</v>
      </c>
      <c r="Z351" s="3">
        <v>-3.1033798757809001</v>
      </c>
      <c r="AA351" s="3">
        <v>-2.8517521829876999</v>
      </c>
      <c r="AB351" s="3">
        <v>-4.8653321198572002</v>
      </c>
      <c r="AC351" s="3">
        <v>-0.120013803234</v>
      </c>
      <c r="AD351" s="3">
        <v>-1.187262390975</v>
      </c>
      <c r="AE351" s="3">
        <v>-3.8610936636248998</v>
      </c>
      <c r="AF351" s="3">
        <v>-4.5004077250112999</v>
      </c>
      <c r="AG351" s="3">
        <v>-5.0959380690047</v>
      </c>
      <c r="AH351" s="3">
        <v>-5.4630331022848999</v>
      </c>
      <c r="AI351" s="3">
        <v>-7.4507117570962</v>
      </c>
      <c r="AJ351" s="3">
        <v>-7.3899807643118001</v>
      </c>
      <c r="AK351" s="3">
        <v>-8.5679848836829997</v>
      </c>
      <c r="AL351" s="3">
        <v>-7.9725778979442996</v>
      </c>
      <c r="AM351" s="3">
        <v>-10.344481073928</v>
      </c>
      <c r="AN351" s="3">
        <v>-12.293275650928599</v>
      </c>
      <c r="AO351" s="3">
        <v>-4.3182986623999997E-2</v>
      </c>
      <c r="AP351" s="3">
        <v>-0.6008192821942</v>
      </c>
      <c r="AQ351" s="3">
        <v>-2.9914905906782998</v>
      </c>
      <c r="AR351" s="3">
        <v>-4.2424052190100996</v>
      </c>
      <c r="AS351" s="3">
        <v>-4.7379421447664001</v>
      </c>
      <c r="AT351" s="3">
        <v>-5.1747613648500996</v>
      </c>
      <c r="AU351" s="3">
        <v>-5.7581065610572999</v>
      </c>
      <c r="AV351" s="3">
        <v>-6.3465049612901998</v>
      </c>
      <c r="AW351" s="3">
        <v>-7</v>
      </c>
    </row>
    <row r="352" spans="1:49">
      <c r="A352">
        <v>4</v>
      </c>
      <c r="B352" t="s">
        <v>402</v>
      </c>
      <c r="C352">
        <v>7010301</v>
      </c>
      <c r="D352" t="s">
        <v>688</v>
      </c>
      <c r="E352" s="3">
        <v>0.57764573212899994</v>
      </c>
      <c r="F352" s="3">
        <v>2.2222868703390999</v>
      </c>
      <c r="G352" s="3">
        <v>4.3978631473906997</v>
      </c>
      <c r="H352" s="3">
        <v>4.6704337141709997</v>
      </c>
      <c r="I352" s="3">
        <v>5.7093062583474001</v>
      </c>
      <c r="J352" s="3">
        <v>5.8963591641869</v>
      </c>
      <c r="K352" s="3">
        <v>7.1088988243357996</v>
      </c>
      <c r="L352" s="3">
        <v>6.5501165826415004</v>
      </c>
      <c r="M352" s="3">
        <v>9.7298434183605007</v>
      </c>
      <c r="N352" s="3">
        <v>13.101488778606299</v>
      </c>
      <c r="O352" s="3">
        <v>15.4190828442345</v>
      </c>
      <c r="P352" s="3">
        <v>14.851397491940601</v>
      </c>
      <c r="Q352" s="3">
        <v>3.7712157508797999</v>
      </c>
      <c r="R352" s="3">
        <v>1.7379177631336</v>
      </c>
      <c r="S352" s="3">
        <v>1.2744848949458001</v>
      </c>
      <c r="T352" s="3">
        <v>-0.91084967381500004</v>
      </c>
      <c r="U352" s="3">
        <v>3.5388943711000001E-2</v>
      </c>
      <c r="V352" s="3">
        <v>-0.2056742584796</v>
      </c>
      <c r="W352" s="3">
        <v>-0.63193678335659997</v>
      </c>
      <c r="X352" s="3">
        <v>-1.1040780993882999</v>
      </c>
      <c r="Y352" s="3">
        <v>-2.4590993995880002</v>
      </c>
      <c r="Z352" s="3">
        <v>-3.1033798757809001</v>
      </c>
      <c r="AA352" s="3">
        <v>-2.8517521829876999</v>
      </c>
      <c r="AB352" s="3">
        <v>-4.8653321198572002</v>
      </c>
      <c r="AC352" s="3">
        <v>-0.120013803234</v>
      </c>
      <c r="AD352" s="3">
        <v>-1.187262390975</v>
      </c>
      <c r="AE352" s="3">
        <v>-3.8610936636248998</v>
      </c>
      <c r="AF352" s="3">
        <v>-4.5004077250112999</v>
      </c>
      <c r="AG352" s="3">
        <v>-5.0959380690047</v>
      </c>
      <c r="AH352" s="3">
        <v>-5.4630331022848999</v>
      </c>
      <c r="AI352" s="3">
        <v>-7.4507117570962</v>
      </c>
      <c r="AJ352" s="3">
        <v>-7.3899807643118001</v>
      </c>
      <c r="AK352" s="3">
        <v>-8.5679848836829997</v>
      </c>
      <c r="AL352" s="3">
        <v>-7.9725778979442996</v>
      </c>
      <c r="AM352" s="3">
        <v>-10.344481073928</v>
      </c>
      <c r="AN352" s="3">
        <v>-12.293275650928599</v>
      </c>
      <c r="AO352" s="3">
        <v>-4.3182986623999997E-2</v>
      </c>
      <c r="AP352" s="3">
        <v>-0.6008192821942</v>
      </c>
      <c r="AQ352" s="3">
        <v>-2.9914905906782998</v>
      </c>
      <c r="AR352" s="3">
        <v>-4.2424052190100996</v>
      </c>
      <c r="AS352" s="3">
        <v>-4.7379421447664001</v>
      </c>
      <c r="AT352" s="3">
        <v>-5.1747613648500996</v>
      </c>
      <c r="AU352" s="3">
        <v>-5.7581065610572999</v>
      </c>
      <c r="AV352" s="3">
        <v>-6.3465049612901998</v>
      </c>
      <c r="AW352" s="3">
        <v>-7</v>
      </c>
    </row>
    <row r="353" spans="1:49">
      <c r="A353">
        <v>5</v>
      </c>
      <c r="B353" t="s">
        <v>404</v>
      </c>
      <c r="C353">
        <v>701030101</v>
      </c>
      <c r="D353" t="s">
        <v>688</v>
      </c>
      <c r="E353" s="3">
        <v>0.57764573212899994</v>
      </c>
      <c r="F353" s="3">
        <v>2.2222868703390999</v>
      </c>
      <c r="G353" s="3">
        <v>4.3978631473906997</v>
      </c>
      <c r="H353" s="3">
        <v>4.6704337141709997</v>
      </c>
      <c r="I353" s="3">
        <v>5.7093062583474001</v>
      </c>
      <c r="J353" s="3">
        <v>5.8963591641869</v>
      </c>
      <c r="K353" s="3">
        <v>7.1088988243357996</v>
      </c>
      <c r="L353" s="3">
        <v>6.5501165826415004</v>
      </c>
      <c r="M353" s="3">
        <v>9.7298434183605007</v>
      </c>
      <c r="N353" s="3">
        <v>13.101488778606299</v>
      </c>
      <c r="O353" s="3">
        <v>15.4190828442345</v>
      </c>
      <c r="P353" s="3">
        <v>14.851397491940601</v>
      </c>
      <c r="Q353" s="3">
        <v>3.7712157508797999</v>
      </c>
      <c r="R353" s="3">
        <v>1.7379177631336</v>
      </c>
      <c r="S353" s="3">
        <v>1.2744848949458001</v>
      </c>
      <c r="T353" s="3">
        <v>-0.91084967381500004</v>
      </c>
      <c r="U353" s="3">
        <v>3.5388943711000001E-2</v>
      </c>
      <c r="V353" s="3">
        <v>-0.2056742584796</v>
      </c>
      <c r="W353" s="3">
        <v>-0.63193678335659997</v>
      </c>
      <c r="X353" s="3">
        <v>-1.1040780993882999</v>
      </c>
      <c r="Y353" s="3">
        <v>-2.4590993995880002</v>
      </c>
      <c r="Z353" s="3">
        <v>-3.1033798757809001</v>
      </c>
      <c r="AA353" s="3">
        <v>-2.8517521829876999</v>
      </c>
      <c r="AB353" s="3">
        <v>-4.8653321198572002</v>
      </c>
      <c r="AC353" s="3">
        <v>-0.120013803234</v>
      </c>
      <c r="AD353" s="3">
        <v>-1.187262390975</v>
      </c>
      <c r="AE353" s="3">
        <v>-3.8610936636248998</v>
      </c>
      <c r="AF353" s="3">
        <v>-4.5004077250112999</v>
      </c>
      <c r="AG353" s="3">
        <v>-5.0959380690047</v>
      </c>
      <c r="AH353" s="3">
        <v>-5.4630331022848999</v>
      </c>
      <c r="AI353" s="3">
        <v>-7.4507117570962</v>
      </c>
      <c r="AJ353" s="3">
        <v>-7.3899807643118001</v>
      </c>
      <c r="AK353" s="3">
        <v>-8.5679848836829997</v>
      </c>
      <c r="AL353" s="3">
        <v>-7.9725778979442996</v>
      </c>
      <c r="AM353" s="3">
        <v>-10.344481073928</v>
      </c>
      <c r="AN353" s="3">
        <v>-12.293275650928599</v>
      </c>
      <c r="AO353" s="3">
        <v>-4.3182986623999997E-2</v>
      </c>
      <c r="AP353" s="3">
        <v>-0.6008192821942</v>
      </c>
      <c r="AQ353" s="3">
        <v>-2.9914905906782998</v>
      </c>
      <c r="AR353" s="3">
        <v>-4.2424052190100996</v>
      </c>
      <c r="AS353" s="3">
        <v>-4.7379421447664001</v>
      </c>
      <c r="AT353" s="3">
        <v>-5.1747613648500996</v>
      </c>
      <c r="AU353" s="3">
        <v>-5.7581065610572999</v>
      </c>
      <c r="AV353" s="3">
        <v>-6.3465049612901998</v>
      </c>
      <c r="AW353" s="3">
        <v>-7</v>
      </c>
    </row>
    <row r="354" spans="1:49">
      <c r="A354">
        <v>2</v>
      </c>
      <c r="B354" t="s">
        <v>398</v>
      </c>
      <c r="C354">
        <v>702</v>
      </c>
      <c r="D354" t="s">
        <v>689</v>
      </c>
      <c r="E354" s="3">
        <v>2.7799364164871001</v>
      </c>
      <c r="F354" s="3">
        <v>6.7895063469479</v>
      </c>
      <c r="G354" s="3">
        <v>11.0270215527337</v>
      </c>
      <c r="H354" s="3">
        <v>16.9673949676292</v>
      </c>
      <c r="I354" s="3">
        <v>18.7600612185134</v>
      </c>
      <c r="J354" s="3">
        <v>21.839300998091701</v>
      </c>
      <c r="K354" s="3">
        <v>22.228910256976501</v>
      </c>
      <c r="L354" s="3">
        <v>24.031128584531501</v>
      </c>
      <c r="M354" s="3">
        <v>23.000821239358</v>
      </c>
      <c r="N354" s="3">
        <v>22.999334287633999</v>
      </c>
      <c r="O354" s="3">
        <v>23.961922820807601</v>
      </c>
      <c r="P354" s="3">
        <v>25.9005835714927</v>
      </c>
      <c r="Q354" s="3">
        <v>-3.3085247100714001</v>
      </c>
      <c r="R354" s="3">
        <v>1.5693734536006001</v>
      </c>
      <c r="S354" s="3">
        <v>7.8914534763852</v>
      </c>
      <c r="T354" s="3">
        <v>17.029005413712401</v>
      </c>
      <c r="U354" s="3">
        <v>20.928776899452998</v>
      </c>
      <c r="V354" s="3">
        <v>28.363685215722199</v>
      </c>
      <c r="W354" s="3">
        <v>27.1424927549382</v>
      </c>
      <c r="X354" s="3">
        <v>34.616395018926603</v>
      </c>
      <c r="Y354" s="3">
        <v>22.208022403648101</v>
      </c>
      <c r="Z354" s="3">
        <v>13.108449391474601</v>
      </c>
      <c r="AA354" s="3">
        <v>11.407641404240501</v>
      </c>
      <c r="AB354" s="3">
        <v>9.0366066370753</v>
      </c>
      <c r="AC354" s="3">
        <v>-1.9782901070283001</v>
      </c>
      <c r="AD354" s="3">
        <v>-8.6592188745156999</v>
      </c>
      <c r="AE354" s="3">
        <v>-5.9316268529186997</v>
      </c>
      <c r="AF354" s="3">
        <v>-9.4864103544281004</v>
      </c>
      <c r="AG354" s="3">
        <v>-8.9364839765064996</v>
      </c>
      <c r="AH354" s="3">
        <v>-8.2217002351105997</v>
      </c>
      <c r="AI354" s="3">
        <v>-9.8179842172972993</v>
      </c>
      <c r="AJ354" s="3">
        <v>-10.254552344333799</v>
      </c>
      <c r="AK354" s="3">
        <v>-6.3300204935258</v>
      </c>
      <c r="AL354" s="3">
        <v>-2.7507078461917001</v>
      </c>
      <c r="AM354" s="3">
        <v>-3.1784280356621002</v>
      </c>
      <c r="AN354" s="3">
        <v>-5.7368049590468004</v>
      </c>
      <c r="AO354" s="3">
        <v>-4.7652549200883998</v>
      </c>
      <c r="AP354" s="3">
        <v>-6.0980760354237002</v>
      </c>
      <c r="AQ354" s="3">
        <v>-5.7455874115106997</v>
      </c>
      <c r="AR354" s="3">
        <v>-4.7427995750549998</v>
      </c>
      <c r="AS354" s="3">
        <v>-2.8371559186413999</v>
      </c>
      <c r="AT354" s="3">
        <v>-2.5604057942734002</v>
      </c>
      <c r="AU354" s="3">
        <v>-3.1131821043099999</v>
      </c>
      <c r="AV354" s="3">
        <v>-4.3718988607132001</v>
      </c>
      <c r="AW354" s="3">
        <v>-4.87</v>
      </c>
    </row>
    <row r="355" spans="1:49">
      <c r="A355">
        <v>3</v>
      </c>
      <c r="B355" t="s">
        <v>400</v>
      </c>
      <c r="C355">
        <v>70201</v>
      </c>
      <c r="D355" t="s">
        <v>690</v>
      </c>
      <c r="E355" s="3">
        <v>-0.28531009565479998</v>
      </c>
      <c r="F355" s="3">
        <v>0.40346387885669999</v>
      </c>
      <c r="G355" s="3">
        <v>1.4217600347287001</v>
      </c>
      <c r="H355" s="3">
        <v>0.47651251919249998</v>
      </c>
      <c r="I355" s="3">
        <v>2.3809057558997999</v>
      </c>
      <c r="J355" s="3">
        <v>2.3290757854207</v>
      </c>
      <c r="K355" s="3">
        <v>3.2461361221614999</v>
      </c>
      <c r="L355" s="3">
        <v>5.5929696856454996</v>
      </c>
      <c r="M355" s="3">
        <v>6.4429494340113003</v>
      </c>
      <c r="N355" s="3">
        <v>7.9435860237596003</v>
      </c>
      <c r="O355" s="3">
        <v>8.9725705213674001</v>
      </c>
      <c r="P355" s="3">
        <v>10.343047295018099</v>
      </c>
      <c r="Q355" s="3">
        <v>2.6962568494888002</v>
      </c>
      <c r="R355" s="3">
        <v>3.4807052035589998</v>
      </c>
      <c r="S355" s="3">
        <v>4.1647257138171998</v>
      </c>
      <c r="T355" s="3">
        <v>6.2498920234115003</v>
      </c>
      <c r="U355" s="3">
        <v>6.9832361428445999</v>
      </c>
      <c r="V355" s="3">
        <v>8.6603858433709</v>
      </c>
      <c r="W355" s="3">
        <v>10.5005820504265</v>
      </c>
      <c r="X355" s="3">
        <v>12.4233588043039</v>
      </c>
      <c r="Y355" s="3">
        <v>13.7682241769661</v>
      </c>
      <c r="Z355" s="3">
        <v>13.899956969480501</v>
      </c>
      <c r="AA355" s="3">
        <v>13.457060389292</v>
      </c>
      <c r="AB355" s="3">
        <v>12.927537945975599</v>
      </c>
      <c r="AC355" s="3">
        <v>-0.40989662625660001</v>
      </c>
      <c r="AD355" s="3">
        <v>-2.0597352928124</v>
      </c>
      <c r="AE355" s="3">
        <v>-1.7807208510704</v>
      </c>
      <c r="AF355" s="3">
        <v>-2.1539036646155001</v>
      </c>
      <c r="AG355" s="3">
        <v>-3.7693963289424999</v>
      </c>
      <c r="AH355" s="3">
        <v>-5.4156467322820001</v>
      </c>
      <c r="AI355" s="3">
        <v>-4.9060772739722998</v>
      </c>
      <c r="AJ355" s="3">
        <v>-6.2714098608736997</v>
      </c>
      <c r="AK355" s="3">
        <v>-6.9718807675030998</v>
      </c>
      <c r="AL355" s="3">
        <v>-7.6552992481870996</v>
      </c>
      <c r="AM355" s="3">
        <v>-7.6705419997351996</v>
      </c>
      <c r="AN355" s="3">
        <v>-9.0849085593194001</v>
      </c>
      <c r="AO355" s="3">
        <v>-0.31888028712630001</v>
      </c>
      <c r="AP355" s="3">
        <v>-1.1750699435033001</v>
      </c>
      <c r="AQ355" s="3">
        <v>-4.1244837050456997</v>
      </c>
      <c r="AR355" s="3">
        <v>-4.5196237341851004</v>
      </c>
      <c r="AS355" s="3">
        <v>-4.1668900256004999</v>
      </c>
      <c r="AT355" s="3">
        <v>-3.9682761225648999</v>
      </c>
      <c r="AU355" s="3">
        <v>-4.1546716158772998</v>
      </c>
      <c r="AV355" s="3">
        <v>-4.3371034287718002</v>
      </c>
      <c r="AW355" s="3">
        <v>-4.54</v>
      </c>
    </row>
    <row r="356" spans="1:49">
      <c r="A356">
        <v>4</v>
      </c>
      <c r="B356" t="s">
        <v>402</v>
      </c>
      <c r="C356">
        <v>7020101</v>
      </c>
      <c r="D356" t="s">
        <v>691</v>
      </c>
      <c r="E356" s="3">
        <v>1.4876293312051001</v>
      </c>
      <c r="F356" s="3">
        <v>2.6579143712669002</v>
      </c>
      <c r="G356" s="3">
        <v>3.9321380569764002</v>
      </c>
      <c r="H356" s="3">
        <v>3.2661485889995001</v>
      </c>
      <c r="I356" s="3">
        <v>4.2127450668098998</v>
      </c>
      <c r="J356" s="3">
        <v>3.7375650101832001</v>
      </c>
      <c r="K356" s="3">
        <v>4.5821825479687002</v>
      </c>
      <c r="L356" s="3">
        <v>7.6840840611993002</v>
      </c>
      <c r="M356" s="3">
        <v>8.9885985910106001</v>
      </c>
      <c r="N356" s="3">
        <v>11.2604167691126</v>
      </c>
      <c r="O356" s="3">
        <v>14.2243481839736</v>
      </c>
      <c r="P356" s="3">
        <v>16.922992586490299</v>
      </c>
      <c r="Q356" s="3">
        <v>3.0307192453908001</v>
      </c>
      <c r="R356" s="3">
        <v>3.6075427933072</v>
      </c>
      <c r="S356" s="3">
        <v>5.2364280330503998</v>
      </c>
      <c r="T356" s="3">
        <v>7.3659394806104999</v>
      </c>
      <c r="U356" s="3">
        <v>7.9744830386537</v>
      </c>
      <c r="V356" s="3">
        <v>10.1507451851233</v>
      </c>
      <c r="W356" s="3">
        <v>11.301111956012701</v>
      </c>
      <c r="X356" s="3">
        <v>12.9344884096513</v>
      </c>
      <c r="Y356" s="3">
        <v>14.075630288660999</v>
      </c>
      <c r="Z356" s="3">
        <v>14.707964258742599</v>
      </c>
      <c r="AA356" s="3">
        <v>13.7651375814345</v>
      </c>
      <c r="AB356" s="3">
        <v>13.017083138111699</v>
      </c>
      <c r="AC356" s="3">
        <v>-0.58620545776599997</v>
      </c>
      <c r="AD356" s="3">
        <v>-2.9150799170938999</v>
      </c>
      <c r="AE356" s="3">
        <v>-2.5212295241259999</v>
      </c>
      <c r="AF356" s="3">
        <v>-2.9561441100008001</v>
      </c>
      <c r="AG356" s="3">
        <v>-5.2365365395449004</v>
      </c>
      <c r="AH356" s="3">
        <v>-6.6539685217526001</v>
      </c>
      <c r="AI356" s="3">
        <v>-6.0288173691278004</v>
      </c>
      <c r="AJ356" s="3">
        <v>-6.7853057143272002</v>
      </c>
      <c r="AK356" s="3">
        <v>-8.9087655018714997</v>
      </c>
      <c r="AL356" s="3">
        <v>-8.9821035561106992</v>
      </c>
      <c r="AM356" s="3">
        <v>-9.0079305223750001</v>
      </c>
      <c r="AN356" s="3">
        <v>-10.679077111845899</v>
      </c>
      <c r="AO356" s="3">
        <v>-0.72139094560869998</v>
      </c>
      <c r="AP356" s="3">
        <v>-1.532558726257</v>
      </c>
      <c r="AQ356" s="3">
        <v>-5.7654161134453004</v>
      </c>
      <c r="AR356" s="3">
        <v>-6.8049942524107996</v>
      </c>
      <c r="AS356" s="3">
        <v>-6.2981968935117001</v>
      </c>
      <c r="AT356" s="3">
        <v>-5.9536597400257003</v>
      </c>
      <c r="AU356" s="3">
        <v>-6.2214672713798</v>
      </c>
      <c r="AV356" s="3">
        <v>-6.1101561218780001</v>
      </c>
      <c r="AW356" s="3">
        <v>-6.68</v>
      </c>
    </row>
    <row r="357" spans="1:49">
      <c r="A357">
        <v>5</v>
      </c>
      <c r="B357" t="s">
        <v>404</v>
      </c>
      <c r="C357">
        <v>702010101</v>
      </c>
      <c r="D357" t="s">
        <v>691</v>
      </c>
      <c r="E357" s="3">
        <v>1.4876293312051001</v>
      </c>
      <c r="F357" s="3">
        <v>2.6579143712669002</v>
      </c>
      <c r="G357" s="3">
        <v>3.9321380569764002</v>
      </c>
      <c r="H357" s="3">
        <v>3.2661485889995001</v>
      </c>
      <c r="I357" s="3">
        <v>4.2127450668098998</v>
      </c>
      <c r="J357" s="3">
        <v>3.7375650101832001</v>
      </c>
      <c r="K357" s="3">
        <v>4.5821825479687002</v>
      </c>
      <c r="L357" s="3">
        <v>7.6840840611993002</v>
      </c>
      <c r="M357" s="3">
        <v>8.9885985910106001</v>
      </c>
      <c r="N357" s="3">
        <v>11.2604167691126</v>
      </c>
      <c r="O357" s="3">
        <v>14.2243481839736</v>
      </c>
      <c r="P357" s="3">
        <v>16.922992586490299</v>
      </c>
      <c r="Q357" s="3">
        <v>3.0307192453908001</v>
      </c>
      <c r="R357" s="3">
        <v>3.6075427933072</v>
      </c>
      <c r="S357" s="3">
        <v>5.2364280330503998</v>
      </c>
      <c r="T357" s="3">
        <v>7.3659394806104999</v>
      </c>
      <c r="U357" s="3">
        <v>7.9744830386537</v>
      </c>
      <c r="V357" s="3">
        <v>10.1507451851233</v>
      </c>
      <c r="W357" s="3">
        <v>11.301111956012701</v>
      </c>
      <c r="X357" s="3">
        <v>12.9344884096513</v>
      </c>
      <c r="Y357" s="3">
        <v>14.075630288660999</v>
      </c>
      <c r="Z357" s="3">
        <v>14.707964258742599</v>
      </c>
      <c r="AA357" s="3">
        <v>13.7651375814345</v>
      </c>
      <c r="AB357" s="3">
        <v>13.017083138111699</v>
      </c>
      <c r="AC357" s="3">
        <v>-0.58620545776599997</v>
      </c>
      <c r="AD357" s="3">
        <v>-2.9150799170938999</v>
      </c>
      <c r="AE357" s="3">
        <v>-2.5212295241259999</v>
      </c>
      <c r="AF357" s="3">
        <v>-2.9561441100008001</v>
      </c>
      <c r="AG357" s="3">
        <v>-5.2365365395449004</v>
      </c>
      <c r="AH357" s="3">
        <v>-6.6539685217526001</v>
      </c>
      <c r="AI357" s="3">
        <v>-6.0288173691278004</v>
      </c>
      <c r="AJ357" s="3">
        <v>-6.7853057143272002</v>
      </c>
      <c r="AK357" s="3">
        <v>-8.9087655018714997</v>
      </c>
      <c r="AL357" s="3">
        <v>-8.9821035561106992</v>
      </c>
      <c r="AM357" s="3">
        <v>-9.0079305223750001</v>
      </c>
      <c r="AN357" s="3">
        <v>-10.679077111845899</v>
      </c>
      <c r="AO357" s="3">
        <v>-0.72139094560869998</v>
      </c>
      <c r="AP357" s="3">
        <v>-1.532558726257</v>
      </c>
      <c r="AQ357" s="3">
        <v>-5.7654161134453004</v>
      </c>
      <c r="AR357" s="3">
        <v>-6.8049942524107996</v>
      </c>
      <c r="AS357" s="3">
        <v>-6.2981968935117001</v>
      </c>
      <c r="AT357" s="3">
        <v>-5.9536597400257003</v>
      </c>
      <c r="AU357" s="3">
        <v>-6.2214672713798</v>
      </c>
      <c r="AV357" s="3">
        <v>-6.1101561218780001</v>
      </c>
      <c r="AW357" s="3">
        <v>-6.68</v>
      </c>
    </row>
    <row r="358" spans="1:49">
      <c r="A358">
        <v>4</v>
      </c>
      <c r="B358" t="s">
        <v>402</v>
      </c>
      <c r="C358">
        <v>7020102</v>
      </c>
      <c r="D358" t="s">
        <v>692</v>
      </c>
      <c r="E358" s="3">
        <v>-3.8530384399285</v>
      </c>
      <c r="F358" s="3">
        <v>-4.1332206805130003</v>
      </c>
      <c r="G358" s="3">
        <v>-3.6299336041663</v>
      </c>
      <c r="H358" s="3">
        <v>-5.1371387571435001</v>
      </c>
      <c r="I358" s="3">
        <v>-1.3053482315047</v>
      </c>
      <c r="J358" s="3">
        <v>-0.50526071455160004</v>
      </c>
      <c r="K358" s="3">
        <v>0.55757799637159999</v>
      </c>
      <c r="L358" s="3">
        <v>1.3849702944903</v>
      </c>
      <c r="M358" s="3">
        <v>1.3202788484243999</v>
      </c>
      <c r="N358" s="3">
        <v>1.2690483130650001</v>
      </c>
      <c r="O358" s="3">
        <v>-1.595707075058</v>
      </c>
      <c r="P358" s="3">
        <v>-2.8979337359764998</v>
      </c>
      <c r="Q358" s="3">
        <v>1.8858247614179</v>
      </c>
      <c r="R358" s="3">
        <v>3.1733664594581001</v>
      </c>
      <c r="S358" s="3">
        <v>1.5678958190126999</v>
      </c>
      <c r="T358" s="3">
        <v>3.5456099211307999</v>
      </c>
      <c r="U358" s="3">
        <v>4.5813568840493</v>
      </c>
      <c r="V358" s="3">
        <v>5.0491128030801002</v>
      </c>
      <c r="W358" s="3">
        <v>8.5608269960578998</v>
      </c>
      <c r="X358" s="3">
        <v>11.1848463783576</v>
      </c>
      <c r="Y358" s="3">
        <v>13.023351868332901</v>
      </c>
      <c r="Z358" s="3">
        <v>11.942083550416701</v>
      </c>
      <c r="AA358" s="3">
        <v>12.710561993137</v>
      </c>
      <c r="AB358" s="3">
        <v>12.710561993137</v>
      </c>
      <c r="AC358" s="3">
        <v>1.8477151054699999E-2</v>
      </c>
      <c r="AD358" s="3">
        <v>1.8477151054699999E-2</v>
      </c>
      <c r="AE358" s="3">
        <v>1.8477151054699999E-2</v>
      </c>
      <c r="AF358" s="3">
        <v>-0.20471730248270001</v>
      </c>
      <c r="AG358" s="3">
        <v>-0.20471730248270001</v>
      </c>
      <c r="AH358" s="3">
        <v>-2.4069229040927</v>
      </c>
      <c r="AI358" s="3">
        <v>-2.1781798034754001</v>
      </c>
      <c r="AJ358" s="3">
        <v>-5.0228081544026999</v>
      </c>
      <c r="AK358" s="3">
        <v>-2.2658735710686</v>
      </c>
      <c r="AL358" s="3">
        <v>-4.4315913472700998</v>
      </c>
      <c r="AM358" s="3">
        <v>-4.4211178598809999</v>
      </c>
      <c r="AN358" s="3">
        <v>-5.2115915015723999</v>
      </c>
      <c r="AO358" s="3">
        <v>0.6026808794531</v>
      </c>
      <c r="AP358" s="3">
        <v>-0.35658781705319997</v>
      </c>
      <c r="AQ358" s="3">
        <v>-0.36751590135020001</v>
      </c>
      <c r="AR358" s="3">
        <v>0.71280595794519996</v>
      </c>
      <c r="AS358" s="3">
        <v>0.71280595794519996</v>
      </c>
      <c r="AT358" s="3">
        <v>0.5773238610807</v>
      </c>
      <c r="AU358" s="3">
        <v>0.5773238610807</v>
      </c>
      <c r="AV358" s="3">
        <v>-0.2776419615247</v>
      </c>
      <c r="AW358" s="3">
        <v>0.36</v>
      </c>
    </row>
    <row r="359" spans="1:49">
      <c r="A359">
        <v>5</v>
      </c>
      <c r="B359" t="s">
        <v>404</v>
      </c>
      <c r="C359">
        <v>702010201</v>
      </c>
      <c r="D359" t="s">
        <v>693</v>
      </c>
      <c r="E359" s="3">
        <v>-3.8530384399285</v>
      </c>
      <c r="F359" s="3">
        <v>-4.1332206805130003</v>
      </c>
      <c r="G359" s="3">
        <v>-3.6299336041663</v>
      </c>
      <c r="H359" s="3">
        <v>-5.1371387571435001</v>
      </c>
      <c r="I359" s="3">
        <v>-1.3053482315047</v>
      </c>
      <c r="J359" s="3">
        <v>-0.50526071455160004</v>
      </c>
      <c r="K359" s="3">
        <v>0.55757799637159999</v>
      </c>
      <c r="L359" s="3">
        <v>1.3849702944903</v>
      </c>
      <c r="M359" s="3">
        <v>1.3202788484243999</v>
      </c>
      <c r="N359" s="3">
        <v>1.2690483130650001</v>
      </c>
      <c r="O359" s="3">
        <v>-1.595707075058</v>
      </c>
      <c r="P359" s="3">
        <v>-2.8979337359764998</v>
      </c>
      <c r="Q359" s="3">
        <v>1.8858247614179</v>
      </c>
      <c r="R359" s="3">
        <v>3.1733664594581001</v>
      </c>
      <c r="S359" s="3">
        <v>1.5678958190126999</v>
      </c>
      <c r="T359" s="3">
        <v>3.5456099211307999</v>
      </c>
      <c r="U359" s="3">
        <v>4.5813568840493</v>
      </c>
      <c r="V359" s="3">
        <v>5.0491128030801002</v>
      </c>
      <c r="W359" s="3">
        <v>8.5608269960578998</v>
      </c>
      <c r="X359" s="3">
        <v>11.1848463783576</v>
      </c>
      <c r="Y359" s="3">
        <v>13.023351868332901</v>
      </c>
      <c r="Z359" s="3">
        <v>11.942083550416701</v>
      </c>
      <c r="AA359" s="3">
        <v>12.710561993137</v>
      </c>
      <c r="AB359" s="3">
        <v>12.710561993137</v>
      </c>
      <c r="AC359" s="3">
        <v>1.8477151054699999E-2</v>
      </c>
      <c r="AD359" s="3">
        <v>1.8477151054699999E-2</v>
      </c>
      <c r="AE359" s="3">
        <v>1.8477151054699999E-2</v>
      </c>
      <c r="AF359" s="3">
        <v>-0.20471730248270001</v>
      </c>
      <c r="AG359" s="3">
        <v>-0.20471730248270001</v>
      </c>
      <c r="AH359" s="3">
        <v>-2.4069229040927</v>
      </c>
      <c r="AI359" s="3">
        <v>-2.1781798034754001</v>
      </c>
      <c r="AJ359" s="3">
        <v>-5.0228081544026999</v>
      </c>
      <c r="AK359" s="3">
        <v>-2.2658735710686</v>
      </c>
      <c r="AL359" s="3">
        <v>-4.4315913472700998</v>
      </c>
      <c r="AM359" s="3">
        <v>-4.4211178598809999</v>
      </c>
      <c r="AN359" s="3">
        <v>-5.2115915015723999</v>
      </c>
      <c r="AO359" s="3">
        <v>0.6026808794531</v>
      </c>
      <c r="AP359" s="3">
        <v>-0.35658781705319997</v>
      </c>
      <c r="AQ359" s="3">
        <v>-0.36751590135020001</v>
      </c>
      <c r="AR359" s="3">
        <v>0.71280595794519996</v>
      </c>
      <c r="AS359" s="3">
        <v>0.71280595794519996</v>
      </c>
      <c r="AT359" s="3">
        <v>0.5773238610807</v>
      </c>
      <c r="AU359" s="3">
        <v>0.5773238610807</v>
      </c>
      <c r="AV359" s="3">
        <v>-0.2776419615247</v>
      </c>
      <c r="AW359" s="3">
        <v>0.36</v>
      </c>
    </row>
    <row r="360" spans="1:49">
      <c r="A360">
        <v>3</v>
      </c>
      <c r="B360" t="s">
        <v>400</v>
      </c>
      <c r="C360">
        <v>70202</v>
      </c>
      <c r="D360" t="s">
        <v>694</v>
      </c>
      <c r="E360" s="3">
        <v>4.1314637294625998</v>
      </c>
      <c r="F360" s="3">
        <v>10.2459945392695</v>
      </c>
      <c r="G360" s="3">
        <v>16.729356268396401</v>
      </c>
      <c r="H360" s="3">
        <v>25.311367004599902</v>
      </c>
      <c r="I360" s="3">
        <v>27.997973878684</v>
      </c>
      <c r="J360" s="3">
        <v>32.598518354059998</v>
      </c>
      <c r="K360" s="3">
        <v>33.026121801446301</v>
      </c>
      <c r="L360" s="3">
        <v>35.5717955135759</v>
      </c>
      <c r="M360" s="3">
        <v>33.911615607209598</v>
      </c>
      <c r="N360" s="3">
        <v>33.405280121610801</v>
      </c>
      <c r="O360" s="3">
        <v>34.6482364036316</v>
      </c>
      <c r="P360" s="3">
        <v>37.337238649019497</v>
      </c>
      <c r="Q360" s="3">
        <v>-5.0315540169734003</v>
      </c>
      <c r="R360" s="3">
        <v>1.6403571675654001</v>
      </c>
      <c r="S360" s="3">
        <v>9.9049626874192001</v>
      </c>
      <c r="T360" s="3">
        <v>22.0737939582568</v>
      </c>
      <c r="U360" s="3">
        <v>27.488641398426399</v>
      </c>
      <c r="V360" s="3">
        <v>37.676093613997303</v>
      </c>
      <c r="W360" s="3">
        <v>35.579370886225398</v>
      </c>
      <c r="X360" s="3">
        <v>46.090033686638002</v>
      </c>
      <c r="Y360" s="3">
        <v>28.0243279688953</v>
      </c>
      <c r="Z360" s="3">
        <v>14.982735758331399</v>
      </c>
      <c r="AA360" s="3">
        <v>12.507383094746601</v>
      </c>
      <c r="AB360" s="3">
        <v>10.7488770157434</v>
      </c>
      <c r="AC360" s="3">
        <v>-2.8713896055239001</v>
      </c>
      <c r="AD360" s="3">
        <v>-12.049596928437101</v>
      </c>
      <c r="AE360" s="3">
        <v>-8.2764363672780004</v>
      </c>
      <c r="AF360" s="3">
        <v>-13.2091051423818</v>
      </c>
      <c r="AG360" s="3">
        <v>-12.348975625593001</v>
      </c>
      <c r="AH360" s="3">
        <v>-11.6147185038517</v>
      </c>
      <c r="AI360" s="3">
        <v>-13.8745746224723</v>
      </c>
      <c r="AJ360" s="3">
        <v>-14.308127470090399</v>
      </c>
      <c r="AK360" s="3">
        <v>-8.7658438049927003</v>
      </c>
      <c r="AL360" s="3">
        <v>-3.6678353050794001</v>
      </c>
      <c r="AM360" s="3">
        <v>-4.2883505147826</v>
      </c>
      <c r="AN360" s="3">
        <v>-7.7586824168702</v>
      </c>
      <c r="AO360" s="3">
        <v>-7.0280635009678996</v>
      </c>
      <c r="AP360" s="3">
        <v>-8.8400120335371994</v>
      </c>
      <c r="AQ360" s="3">
        <v>-8.5148504520412001</v>
      </c>
      <c r="AR360" s="3">
        <v>-6.9820825631799996</v>
      </c>
      <c r="AS360" s="3">
        <v>-4.2892750543878</v>
      </c>
      <c r="AT360" s="3">
        <v>-4.0523402747555002</v>
      </c>
      <c r="AU360" s="3">
        <v>-4.9862253324385</v>
      </c>
      <c r="AV360" s="3">
        <v>-6.8431667499613003</v>
      </c>
      <c r="AW360" s="3">
        <v>-7.42</v>
      </c>
    </row>
    <row r="361" spans="1:49">
      <c r="A361">
        <v>4</v>
      </c>
      <c r="B361" t="s">
        <v>402</v>
      </c>
      <c r="C361">
        <v>7020201</v>
      </c>
      <c r="D361" t="s">
        <v>695</v>
      </c>
      <c r="E361" s="3">
        <v>5.0924933933293</v>
      </c>
      <c r="F361" s="3">
        <v>11.520860754855899</v>
      </c>
      <c r="G361" s="3">
        <v>18.220127133789202</v>
      </c>
      <c r="H361" s="3">
        <v>24.655381758452101</v>
      </c>
      <c r="I361" s="3">
        <v>22.441254196134999</v>
      </c>
      <c r="J361" s="3">
        <v>30.205461514667601</v>
      </c>
      <c r="K361" s="3">
        <v>31.3834726091074</v>
      </c>
      <c r="L361" s="3">
        <v>32.319120062857898</v>
      </c>
      <c r="M361" s="3">
        <v>30.463776396923201</v>
      </c>
      <c r="N361" s="3">
        <v>32.647668023708597</v>
      </c>
      <c r="O361" s="3">
        <v>37.408756517398501</v>
      </c>
      <c r="P361" s="3">
        <v>41.3256195985972</v>
      </c>
      <c r="Q361" s="3">
        <v>-4.2755344417984</v>
      </c>
      <c r="R361" s="3">
        <v>4.6377852702854003</v>
      </c>
      <c r="S361" s="3">
        <v>13.7716682670526</v>
      </c>
      <c r="T361" s="3">
        <v>32.384899176236203</v>
      </c>
      <c r="U361" s="3">
        <v>40.7186536615054</v>
      </c>
      <c r="V361" s="3">
        <v>46.730513299993703</v>
      </c>
      <c r="W361" s="3">
        <v>37.135493000470603</v>
      </c>
      <c r="X361" s="3">
        <v>54.3589225248964</v>
      </c>
      <c r="Y361" s="3">
        <v>37.288623843947597</v>
      </c>
      <c r="Z361" s="3">
        <v>35.624399858496403</v>
      </c>
      <c r="AA361" s="3">
        <v>31.1158841663811</v>
      </c>
      <c r="AB361" s="3">
        <v>31.652094809738902</v>
      </c>
      <c r="AC361" s="3">
        <v>-4.8522072936673002</v>
      </c>
      <c r="AD361" s="3">
        <v>-11.0205648478225</v>
      </c>
      <c r="AE361" s="3">
        <v>-14.184261036468101</v>
      </c>
      <c r="AF361" s="3">
        <v>-24.552783109408502</v>
      </c>
      <c r="AG361" s="3">
        <v>-24.376199616131299</v>
      </c>
      <c r="AH361" s="3">
        <v>-29.360460652594401</v>
      </c>
      <c r="AI361" s="3">
        <v>-31.5892514395467</v>
      </c>
      <c r="AJ361" s="3">
        <v>-30.318618042226699</v>
      </c>
      <c r="AK361" s="3">
        <v>-25.600000000003501</v>
      </c>
      <c r="AL361" s="3">
        <v>-17.193857965457202</v>
      </c>
      <c r="AM361" s="3">
        <v>-15.3182341650711</v>
      </c>
      <c r="AN361" s="3">
        <v>-17.239923224575001</v>
      </c>
      <c r="AO361" s="3">
        <v>-6.9344589266646999</v>
      </c>
      <c r="AP361" s="3">
        <v>-11.746754295740001</v>
      </c>
      <c r="AQ361" s="3">
        <v>-8.9336240085258005</v>
      </c>
      <c r="AR361" s="3">
        <v>-8.2610510691557</v>
      </c>
      <c r="AS361" s="3">
        <v>-9.8195649148785993</v>
      </c>
      <c r="AT361" s="3">
        <v>-11.520324071928099</v>
      </c>
      <c r="AU361" s="3">
        <v>-13.1128531007941</v>
      </c>
      <c r="AV361" s="3">
        <v>-11.6795769748119</v>
      </c>
      <c r="AW361" s="3">
        <v>-14.16</v>
      </c>
    </row>
    <row r="362" spans="1:49">
      <c r="A362">
        <v>5</v>
      </c>
      <c r="B362" t="s">
        <v>404</v>
      </c>
      <c r="C362">
        <v>702020101</v>
      </c>
      <c r="D362" t="s">
        <v>695</v>
      </c>
      <c r="E362" s="3">
        <v>5.0924933933293</v>
      </c>
      <c r="F362" s="3">
        <v>11.520860754855899</v>
      </c>
      <c r="G362" s="3">
        <v>18.220127133789202</v>
      </c>
      <c r="H362" s="3">
        <v>24.655381758452101</v>
      </c>
      <c r="I362" s="3">
        <v>22.441254196134999</v>
      </c>
      <c r="J362" s="3">
        <v>30.205461514667601</v>
      </c>
      <c r="K362" s="3">
        <v>31.3834726091074</v>
      </c>
      <c r="L362" s="3">
        <v>32.319120062857898</v>
      </c>
      <c r="M362" s="3">
        <v>30.463776396923201</v>
      </c>
      <c r="N362" s="3">
        <v>32.647668023708597</v>
      </c>
      <c r="O362" s="3">
        <v>37.408756517398501</v>
      </c>
      <c r="P362" s="3">
        <v>41.3256195985972</v>
      </c>
      <c r="Q362" s="3">
        <v>-4.2755344417984</v>
      </c>
      <c r="R362" s="3">
        <v>4.6377852702854003</v>
      </c>
      <c r="S362" s="3">
        <v>13.7716682670526</v>
      </c>
      <c r="T362" s="3">
        <v>32.384899176236203</v>
      </c>
      <c r="U362" s="3">
        <v>40.7186536615054</v>
      </c>
      <c r="V362" s="3">
        <v>46.730513299993703</v>
      </c>
      <c r="W362" s="3">
        <v>37.135493000470603</v>
      </c>
      <c r="X362" s="3">
        <v>54.3589225248964</v>
      </c>
      <c r="Y362" s="3">
        <v>37.288623843947597</v>
      </c>
      <c r="Z362" s="3">
        <v>35.624399858496403</v>
      </c>
      <c r="AA362" s="3">
        <v>31.1158841663811</v>
      </c>
      <c r="AB362" s="3">
        <v>31.652094809738902</v>
      </c>
      <c r="AC362" s="3">
        <v>-4.8522072936673002</v>
      </c>
      <c r="AD362" s="3">
        <v>-11.0205648478225</v>
      </c>
      <c r="AE362" s="3">
        <v>-14.184261036468101</v>
      </c>
      <c r="AF362" s="3">
        <v>-24.552783109408502</v>
      </c>
      <c r="AG362" s="3">
        <v>-24.376199616131299</v>
      </c>
      <c r="AH362" s="3">
        <v>-29.360460652594401</v>
      </c>
      <c r="AI362" s="3">
        <v>-31.5892514395467</v>
      </c>
      <c r="AJ362" s="3">
        <v>-30.318618042226699</v>
      </c>
      <c r="AK362" s="3">
        <v>-25.600000000003501</v>
      </c>
      <c r="AL362" s="3">
        <v>-17.193857965457202</v>
      </c>
      <c r="AM362" s="3">
        <v>-15.3182341650711</v>
      </c>
      <c r="AN362" s="3">
        <v>-17.239923224575001</v>
      </c>
      <c r="AO362" s="3">
        <v>-6.9344589266646999</v>
      </c>
      <c r="AP362" s="3">
        <v>-11.746754295740001</v>
      </c>
      <c r="AQ362" s="3">
        <v>-8.9336240085258005</v>
      </c>
      <c r="AR362" s="3">
        <v>-8.2610510691557</v>
      </c>
      <c r="AS362" s="3">
        <v>-9.8195649148785993</v>
      </c>
      <c r="AT362" s="3">
        <v>-11.520324071928099</v>
      </c>
      <c r="AU362" s="3">
        <v>-13.1128531007941</v>
      </c>
      <c r="AV362" s="3">
        <v>-11.6795769748119</v>
      </c>
      <c r="AW362" s="3">
        <v>-14.16</v>
      </c>
    </row>
    <row r="363" spans="1:49">
      <c r="A363">
        <v>4</v>
      </c>
      <c r="B363" t="s">
        <v>402</v>
      </c>
      <c r="C363">
        <v>7020202</v>
      </c>
      <c r="D363" t="s">
        <v>696</v>
      </c>
      <c r="E363" s="3">
        <v>4.0259002135796003</v>
      </c>
      <c r="F363" s="3">
        <v>10.1059579045455</v>
      </c>
      <c r="G363" s="3">
        <v>16.565603764343901</v>
      </c>
      <c r="H363" s="3">
        <v>25.383423166396401</v>
      </c>
      <c r="I363" s="3">
        <v>28.608347198594199</v>
      </c>
      <c r="J363" s="3">
        <v>32.861381721521397</v>
      </c>
      <c r="K363" s="3">
        <v>33.206557255860901</v>
      </c>
      <c r="L363" s="3">
        <v>35.929082982958299</v>
      </c>
      <c r="M363" s="3">
        <v>34.290340679828901</v>
      </c>
      <c r="N363" s="3">
        <v>33.488499401657101</v>
      </c>
      <c r="O363" s="3">
        <v>34.345009333925297</v>
      </c>
      <c r="P363" s="3">
        <v>36.899138212010698</v>
      </c>
      <c r="Q363" s="3">
        <v>-5.1172835143905999</v>
      </c>
      <c r="R363" s="3">
        <v>1.3004612002808</v>
      </c>
      <c r="S363" s="3">
        <v>9.4664942444225009</v>
      </c>
      <c r="T363" s="3">
        <v>20.9045572120414</v>
      </c>
      <c r="U363" s="3">
        <v>25.9884126485636</v>
      </c>
      <c r="V363" s="3">
        <v>36.649359816919599</v>
      </c>
      <c r="W363" s="3">
        <v>35.402913065350702</v>
      </c>
      <c r="X363" s="3">
        <v>45.152375843402702</v>
      </c>
      <c r="Y363" s="3">
        <v>26.973795078780299</v>
      </c>
      <c r="Z363" s="3">
        <v>12.642056300724301</v>
      </c>
      <c r="AA363" s="3">
        <v>10.397255927485601</v>
      </c>
      <c r="AB363" s="3">
        <v>8.3785384494888007</v>
      </c>
      <c r="AC363" s="3">
        <v>-2.5985381803915</v>
      </c>
      <c r="AD363" s="3">
        <v>-12.1913428707231</v>
      </c>
      <c r="AE363" s="3">
        <v>-7.4626520447380997</v>
      </c>
      <c r="AF363" s="3">
        <v>-11.6465490737074</v>
      </c>
      <c r="AG363" s="3">
        <v>-10.69226323563</v>
      </c>
      <c r="AH363" s="3">
        <v>-9.1702981696135009</v>
      </c>
      <c r="AI363" s="3">
        <v>-11.434433440257401</v>
      </c>
      <c r="AJ363" s="3">
        <v>-12.102732599161801</v>
      </c>
      <c r="AK363" s="3">
        <v>-6.4469915773475996</v>
      </c>
      <c r="AL363" s="3">
        <v>-1.8046680982496</v>
      </c>
      <c r="AM363" s="3">
        <v>-2.7690186292486998</v>
      </c>
      <c r="AN363" s="3">
        <v>-6.4526712266982997</v>
      </c>
      <c r="AO363" s="3">
        <v>-7.0394704181279</v>
      </c>
      <c r="AP363" s="3">
        <v>-8.4857882315798001</v>
      </c>
      <c r="AQ363" s="3">
        <v>-8.4638175265335001</v>
      </c>
      <c r="AR363" s="3">
        <v>-6.8262238574868999</v>
      </c>
      <c r="AS363" s="3">
        <v>-3.6153383501323999</v>
      </c>
      <c r="AT363" s="3">
        <v>-3.1422707278307001</v>
      </c>
      <c r="AU363" s="3">
        <v>-3.9958915754244999</v>
      </c>
      <c r="AV363" s="3">
        <v>-6.2537881731439997</v>
      </c>
      <c r="AW363" s="3">
        <v>-6.59</v>
      </c>
    </row>
    <row r="364" spans="1:49">
      <c r="A364">
        <v>5</v>
      </c>
      <c r="B364" t="s">
        <v>404</v>
      </c>
      <c r="C364">
        <v>702020201</v>
      </c>
      <c r="D364" t="s">
        <v>696</v>
      </c>
      <c r="E364" s="3">
        <v>4.0259002135796003</v>
      </c>
      <c r="F364" s="3">
        <v>10.1059579045455</v>
      </c>
      <c r="G364" s="3">
        <v>16.565603764343901</v>
      </c>
      <c r="H364" s="3">
        <v>25.383423166396401</v>
      </c>
      <c r="I364" s="3">
        <v>28.608347198594199</v>
      </c>
      <c r="J364" s="3">
        <v>32.861381721521397</v>
      </c>
      <c r="K364" s="3">
        <v>33.206557255860901</v>
      </c>
      <c r="L364" s="3">
        <v>35.929082982958299</v>
      </c>
      <c r="M364" s="3">
        <v>34.290340679828901</v>
      </c>
      <c r="N364" s="3">
        <v>33.488499401657101</v>
      </c>
      <c r="O364" s="3">
        <v>34.345009333925297</v>
      </c>
      <c r="P364" s="3">
        <v>36.899138212010698</v>
      </c>
      <c r="Q364" s="3">
        <v>-5.1172835143905999</v>
      </c>
      <c r="R364" s="3">
        <v>1.3004612002808</v>
      </c>
      <c r="S364" s="3">
        <v>9.4664942444225009</v>
      </c>
      <c r="T364" s="3">
        <v>20.9045572120414</v>
      </c>
      <c r="U364" s="3">
        <v>25.9884126485636</v>
      </c>
      <c r="V364" s="3">
        <v>36.649359816919599</v>
      </c>
      <c r="W364" s="3">
        <v>35.402913065350702</v>
      </c>
      <c r="X364" s="3">
        <v>45.152375843402702</v>
      </c>
      <c r="Y364" s="3">
        <v>26.973795078780299</v>
      </c>
      <c r="Z364" s="3">
        <v>12.642056300724301</v>
      </c>
      <c r="AA364" s="3">
        <v>10.397255927485601</v>
      </c>
      <c r="AB364" s="3">
        <v>8.3785384494888007</v>
      </c>
      <c r="AC364" s="3">
        <v>-2.5985381803915</v>
      </c>
      <c r="AD364" s="3">
        <v>-12.1913428707231</v>
      </c>
      <c r="AE364" s="3">
        <v>-7.4626520447380997</v>
      </c>
      <c r="AF364" s="3">
        <v>-11.6465490737074</v>
      </c>
      <c r="AG364" s="3">
        <v>-10.69226323563</v>
      </c>
      <c r="AH364" s="3">
        <v>-9.1702981696135009</v>
      </c>
      <c r="AI364" s="3">
        <v>-11.434433440257401</v>
      </c>
      <c r="AJ364" s="3">
        <v>-12.102732599161801</v>
      </c>
      <c r="AK364" s="3">
        <v>-6.4469915773475996</v>
      </c>
      <c r="AL364" s="3">
        <v>-1.8046680982496</v>
      </c>
      <c r="AM364" s="3">
        <v>-2.7690186292486998</v>
      </c>
      <c r="AN364" s="3">
        <v>-6.4526712266982997</v>
      </c>
      <c r="AO364" s="3">
        <v>-7.0394704181279</v>
      </c>
      <c r="AP364" s="3">
        <v>-8.4857882315798001</v>
      </c>
      <c r="AQ364" s="3">
        <v>-8.4638175265335001</v>
      </c>
      <c r="AR364" s="3">
        <v>-6.8262238574868999</v>
      </c>
      <c r="AS364" s="3">
        <v>-3.6153383501323999</v>
      </c>
      <c r="AT364" s="3">
        <v>-3.1422707278307001</v>
      </c>
      <c r="AU364" s="3">
        <v>-3.9958915754244999</v>
      </c>
      <c r="AV364" s="3">
        <v>-6.2537881731439997</v>
      </c>
      <c r="AW364" s="3">
        <v>-6.59</v>
      </c>
    </row>
    <row r="365" spans="1:49">
      <c r="A365">
        <v>3</v>
      </c>
      <c r="B365" t="s">
        <v>400</v>
      </c>
      <c r="C365">
        <v>70203</v>
      </c>
      <c r="D365" t="s">
        <v>697</v>
      </c>
      <c r="E365" s="3">
        <v>0.15600397290570001</v>
      </c>
      <c r="F365" s="3">
        <v>0.24705208639930001</v>
      </c>
      <c r="G365" s="3">
        <v>0.21779680112159999</v>
      </c>
      <c r="H365" s="3">
        <v>2.0734209104271999</v>
      </c>
      <c r="I365" s="3">
        <v>1.8571737245352999</v>
      </c>
      <c r="J365" s="3">
        <v>2.3164598422856</v>
      </c>
      <c r="K365" s="3">
        <v>2.5363350978254</v>
      </c>
      <c r="L365" s="3">
        <v>2.5994107782203</v>
      </c>
      <c r="M365" s="3">
        <v>2.5672036128909999</v>
      </c>
      <c r="N365" s="3">
        <v>3.223076351759</v>
      </c>
      <c r="O365" s="3">
        <v>3.6342635852525</v>
      </c>
      <c r="P365" s="3">
        <v>4.0972830517608001</v>
      </c>
      <c r="Q365" s="3">
        <v>0.1011845027463</v>
      </c>
      <c r="R365" s="3">
        <v>0.79367766054650002</v>
      </c>
      <c r="S365" s="3">
        <v>3.1145422719845999</v>
      </c>
      <c r="T365" s="3">
        <v>5.3978487128973001</v>
      </c>
      <c r="U365" s="3">
        <v>5.6408058567456001</v>
      </c>
      <c r="V365" s="3">
        <v>6.2728237482660996</v>
      </c>
      <c r="W365" s="3">
        <v>6.6695079548656002</v>
      </c>
      <c r="X365" s="3">
        <v>6.5365815397312996</v>
      </c>
      <c r="Y365" s="3">
        <v>8.0578580825591004</v>
      </c>
      <c r="Z365" s="3">
        <v>8.5819855181125</v>
      </c>
      <c r="AA365" s="3">
        <v>8.8544565081166997</v>
      </c>
      <c r="AB365" s="3">
        <v>9.4715546753376003</v>
      </c>
      <c r="AC365" s="3">
        <v>0.5211893072703</v>
      </c>
      <c r="AD365" s="3">
        <v>0.57418130848110005</v>
      </c>
      <c r="AE365" s="3">
        <v>0.73185334644779998</v>
      </c>
      <c r="AF365" s="3">
        <v>0.78886131632089995</v>
      </c>
      <c r="AG365" s="3">
        <v>0.95862815895989995</v>
      </c>
      <c r="AH365" s="3">
        <v>2.3258414761919002</v>
      </c>
      <c r="AI365" s="3">
        <v>2.3164566583715001</v>
      </c>
      <c r="AJ365" s="3">
        <v>2.0140366464479</v>
      </c>
      <c r="AK365" s="3">
        <v>1.9794935587886999</v>
      </c>
      <c r="AL365" s="3">
        <v>1.9165467807665999</v>
      </c>
      <c r="AM365" s="3">
        <v>1.9740953940114001</v>
      </c>
      <c r="AN365" s="3">
        <v>1.9661589663714001</v>
      </c>
      <c r="AO365" s="3">
        <v>0.69080370504349997</v>
      </c>
      <c r="AP365" s="3">
        <v>0.59442972640040004</v>
      </c>
      <c r="AQ365" s="3">
        <v>1.8511801811285999</v>
      </c>
      <c r="AR365" s="3">
        <v>1.7942552363208999</v>
      </c>
      <c r="AS365" s="3">
        <v>1.8079414431661001</v>
      </c>
      <c r="AT365" s="3">
        <v>2.1768388803341998</v>
      </c>
      <c r="AU365" s="3">
        <v>2.6018875049762</v>
      </c>
      <c r="AV365" s="3">
        <v>2.8475159477433998</v>
      </c>
      <c r="AW365" s="3">
        <v>2.4500000000000002</v>
      </c>
    </row>
    <row r="366" spans="1:49">
      <c r="A366">
        <v>4</v>
      </c>
      <c r="B366" t="s">
        <v>402</v>
      </c>
      <c r="C366">
        <v>7020301</v>
      </c>
      <c r="D366" t="s">
        <v>697</v>
      </c>
      <c r="E366" s="3">
        <v>0.15600397290570001</v>
      </c>
      <c r="F366" s="3">
        <v>0.24705208639930001</v>
      </c>
      <c r="G366" s="3">
        <v>0.21779680112159999</v>
      </c>
      <c r="H366" s="3">
        <v>2.0734209104271999</v>
      </c>
      <c r="I366" s="3">
        <v>1.8571737245352999</v>
      </c>
      <c r="J366" s="3">
        <v>2.3164598422856</v>
      </c>
      <c r="K366" s="3">
        <v>2.5363350978254</v>
      </c>
      <c r="L366" s="3">
        <v>2.5994107782203</v>
      </c>
      <c r="M366" s="3">
        <v>2.5672036128909999</v>
      </c>
      <c r="N366" s="3">
        <v>3.223076351759</v>
      </c>
      <c r="O366" s="3">
        <v>3.6342635852525</v>
      </c>
      <c r="P366" s="3">
        <v>4.0972830517608001</v>
      </c>
      <c r="Q366" s="3">
        <v>0.1011845027463</v>
      </c>
      <c r="R366" s="3">
        <v>0.79367766054650002</v>
      </c>
      <c r="S366" s="3">
        <v>3.1145422719845999</v>
      </c>
      <c r="T366" s="3">
        <v>5.3978487128973001</v>
      </c>
      <c r="U366" s="3">
        <v>5.6408058567456001</v>
      </c>
      <c r="V366" s="3">
        <v>6.2728237482660996</v>
      </c>
      <c r="W366" s="3">
        <v>6.6695079548656002</v>
      </c>
      <c r="X366" s="3">
        <v>6.5365815397312996</v>
      </c>
      <c r="Y366" s="3">
        <v>8.0578580825591004</v>
      </c>
      <c r="Z366" s="3">
        <v>8.5819855181125</v>
      </c>
      <c r="AA366" s="3">
        <v>8.8544565081166997</v>
      </c>
      <c r="AB366" s="3">
        <v>9.4715546753376003</v>
      </c>
      <c r="AC366" s="3">
        <v>0.5211893072703</v>
      </c>
      <c r="AD366" s="3">
        <v>0.57418130848110005</v>
      </c>
      <c r="AE366" s="3">
        <v>0.73185334644779998</v>
      </c>
      <c r="AF366" s="3">
        <v>0.78886131632089995</v>
      </c>
      <c r="AG366" s="3">
        <v>0.95862815895989995</v>
      </c>
      <c r="AH366" s="3">
        <v>2.3258414761919002</v>
      </c>
      <c r="AI366" s="3">
        <v>2.3164566583715001</v>
      </c>
      <c r="AJ366" s="3">
        <v>2.0140366464479</v>
      </c>
      <c r="AK366" s="3">
        <v>1.9794935587886999</v>
      </c>
      <c r="AL366" s="3">
        <v>1.9165467807665999</v>
      </c>
      <c r="AM366" s="3">
        <v>1.9740953940114001</v>
      </c>
      <c r="AN366" s="3">
        <v>1.9661589663714001</v>
      </c>
      <c r="AO366" s="3">
        <v>0.69080370504349997</v>
      </c>
      <c r="AP366" s="3">
        <v>0.59442972640040004</v>
      </c>
      <c r="AQ366" s="3">
        <v>1.8511801811285999</v>
      </c>
      <c r="AR366" s="3">
        <v>1.7942552363208999</v>
      </c>
      <c r="AS366" s="3">
        <v>1.8079414431661001</v>
      </c>
      <c r="AT366" s="3">
        <v>2.1768388803341998</v>
      </c>
      <c r="AU366" s="3">
        <v>2.6018875049762</v>
      </c>
      <c r="AV366" s="3">
        <v>2.8475159477433998</v>
      </c>
      <c r="AW366" s="3">
        <v>2.4500000000000002</v>
      </c>
    </row>
    <row r="367" spans="1:49">
      <c r="A367">
        <v>5</v>
      </c>
      <c r="B367" t="s">
        <v>404</v>
      </c>
      <c r="C367">
        <v>702030101</v>
      </c>
      <c r="D367" t="s">
        <v>698</v>
      </c>
      <c r="E367" s="3">
        <v>5.3216340899799999E-2</v>
      </c>
      <c r="F367" s="3">
        <v>-0.1186060224458</v>
      </c>
      <c r="G367" s="3">
        <v>-0.2208410613973</v>
      </c>
      <c r="H367" s="3">
        <v>-5.34504441303E-2</v>
      </c>
      <c r="I367" s="3">
        <v>0.13128967864499999</v>
      </c>
      <c r="J367" s="3">
        <v>0.76973841464320003</v>
      </c>
      <c r="K367" s="3">
        <v>1.5185567432285001</v>
      </c>
      <c r="L367" s="3">
        <v>1.7411535327684999</v>
      </c>
      <c r="M367" s="3">
        <v>1.8755717809162</v>
      </c>
      <c r="N367" s="3">
        <v>4.0558036874932997</v>
      </c>
      <c r="O367" s="3">
        <v>4.7248912143773003</v>
      </c>
      <c r="P367" s="3">
        <v>5.9306573788156998</v>
      </c>
      <c r="Q367" s="3">
        <v>0.40188795344119999</v>
      </c>
      <c r="R367" s="3">
        <v>1.9835795102299001</v>
      </c>
      <c r="S367" s="3">
        <v>2.1649340807379001</v>
      </c>
      <c r="T367" s="3">
        <v>5.0892475581815004</v>
      </c>
      <c r="U367" s="3">
        <v>5.1952751964252002</v>
      </c>
      <c r="V367" s="3">
        <v>7.2155534148853997</v>
      </c>
      <c r="W367" s="3">
        <v>8.4377074832509003</v>
      </c>
      <c r="X367" s="3">
        <v>7.5933018242357999</v>
      </c>
      <c r="Y367" s="3">
        <v>6.4213360519789999</v>
      </c>
      <c r="Z367" s="3">
        <v>7.5069760241132002</v>
      </c>
      <c r="AA367" s="3">
        <v>7.6187689322966996</v>
      </c>
      <c r="AB367" s="3">
        <v>8.9275821528472008</v>
      </c>
      <c r="AC367" s="3">
        <v>0.48460728743280002</v>
      </c>
      <c r="AD367" s="3">
        <v>0.28691939301320002</v>
      </c>
      <c r="AE367" s="3">
        <v>0.58746263716369995</v>
      </c>
      <c r="AF367" s="3">
        <v>0.58746263716369995</v>
      </c>
      <c r="AG367" s="3">
        <v>0.92877098078789999</v>
      </c>
      <c r="AH367" s="3">
        <v>0.92877098078789999</v>
      </c>
      <c r="AI367" s="3">
        <v>0.28534584400829999</v>
      </c>
      <c r="AJ367" s="3">
        <v>-0.86836312864770004</v>
      </c>
      <c r="AK367" s="3">
        <v>-0.90350641935389997</v>
      </c>
      <c r="AL367" s="3">
        <v>-1.1262134637346</v>
      </c>
      <c r="AM367" s="3">
        <v>-0.92759873960710004</v>
      </c>
      <c r="AN367" s="3">
        <v>-0.95498934552110004</v>
      </c>
      <c r="AO367" s="3">
        <v>-5.9139338562400001E-2</v>
      </c>
      <c r="AP367" s="3">
        <v>-8.6016798832100005E-2</v>
      </c>
      <c r="AQ367" s="3">
        <v>0.52693684427959997</v>
      </c>
      <c r="AR367" s="3">
        <v>0.69585054415449998</v>
      </c>
      <c r="AS367" s="3">
        <v>0.7038894540656</v>
      </c>
      <c r="AT367" s="3">
        <v>0.95416796214559996</v>
      </c>
      <c r="AU367" s="3">
        <v>2.3057847060768002</v>
      </c>
      <c r="AV367" s="3">
        <v>2.7760005052044998</v>
      </c>
      <c r="AW367" s="3">
        <v>2.4</v>
      </c>
    </row>
    <row r="368" spans="1:49">
      <c r="A368">
        <v>5</v>
      </c>
      <c r="B368" t="s">
        <v>404</v>
      </c>
      <c r="C368">
        <v>702030102</v>
      </c>
      <c r="D368" t="s">
        <v>699</v>
      </c>
      <c r="E368" s="3">
        <v>0</v>
      </c>
      <c r="F368" s="3">
        <v>0.17987743325050001</v>
      </c>
      <c r="G368" s="3">
        <v>0.17987743325050001</v>
      </c>
      <c r="H368" s="3">
        <v>0.17987743325050001</v>
      </c>
      <c r="I368" s="3">
        <v>-4.1126401353263002</v>
      </c>
      <c r="J368" s="3">
        <v>-1.3484529741443001</v>
      </c>
      <c r="K368" s="3">
        <v>-1.2592001138169999</v>
      </c>
      <c r="L368" s="3">
        <v>-1.2691210845969001</v>
      </c>
      <c r="M368" s="3">
        <v>-1.2691210845969001</v>
      </c>
      <c r="N368" s="3">
        <v>-1.2685375256747</v>
      </c>
      <c r="O368" s="3">
        <v>0.65728491322689997</v>
      </c>
      <c r="P368" s="3">
        <v>0.65728491322689997</v>
      </c>
      <c r="Q368" s="3">
        <v>1.1017980545763999</v>
      </c>
      <c r="R368" s="3">
        <v>2.3022911752313999</v>
      </c>
      <c r="S368" s="3">
        <v>2.1370672457788</v>
      </c>
      <c r="T368" s="3">
        <v>2.1370672457788</v>
      </c>
      <c r="U368" s="3">
        <v>2.1370672457788</v>
      </c>
      <c r="V368" s="3">
        <v>2.5611398024758998</v>
      </c>
      <c r="W368" s="3">
        <v>3.2476270521571</v>
      </c>
      <c r="X368" s="3">
        <v>2.7148109430225</v>
      </c>
      <c r="Y368" s="3">
        <v>3.7588378070317998</v>
      </c>
      <c r="Z368" s="3">
        <v>3.7588378070317998</v>
      </c>
      <c r="AA368" s="3">
        <v>3.7588378070317998</v>
      </c>
      <c r="AB368" s="3">
        <v>9.7187004605476996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0.17343452590969999</v>
      </c>
      <c r="AL368" s="3">
        <v>0.17343452590969999</v>
      </c>
      <c r="AM368" s="3">
        <v>0.17343452590969999</v>
      </c>
      <c r="AN368" s="3">
        <v>0.17343452590969999</v>
      </c>
      <c r="AO368" s="3">
        <v>2.7250236641647998</v>
      </c>
      <c r="AP368" s="3">
        <v>1.744001953323</v>
      </c>
      <c r="AQ368" s="3">
        <v>2.3766829247250998</v>
      </c>
      <c r="AR368" s="3">
        <v>2.3766829247250998</v>
      </c>
      <c r="AS368" s="3">
        <v>2.5680657071508</v>
      </c>
      <c r="AT368" s="3">
        <v>3.4430878590506002</v>
      </c>
      <c r="AU368" s="3">
        <v>3.4430878590506002</v>
      </c>
      <c r="AV368" s="3">
        <v>4.2052064783052998</v>
      </c>
      <c r="AW368" s="3">
        <v>4.21</v>
      </c>
    </row>
    <row r="369" spans="1:49">
      <c r="A369">
        <v>5</v>
      </c>
      <c r="B369" t="s">
        <v>404</v>
      </c>
      <c r="C369">
        <v>702030103</v>
      </c>
      <c r="D369" t="s">
        <v>700</v>
      </c>
      <c r="E369" s="3">
        <v>1.1202089590921001</v>
      </c>
      <c r="F369" s="3">
        <v>2.1462298961109001</v>
      </c>
      <c r="G369" s="3">
        <v>2.1462298961109001</v>
      </c>
      <c r="H369" s="3">
        <v>2.5805007573343</v>
      </c>
      <c r="I369" s="3">
        <v>2.5805007573343</v>
      </c>
      <c r="J369" s="3">
        <v>2.5805007573343</v>
      </c>
      <c r="K369" s="3">
        <v>2.5805007573343</v>
      </c>
      <c r="L369" s="3">
        <v>2.5805007573343</v>
      </c>
      <c r="M369" s="3">
        <v>2.5805007573343</v>
      </c>
      <c r="N369" s="3">
        <v>3.727200695853</v>
      </c>
      <c r="O369" s="3">
        <v>3.8819807123515999</v>
      </c>
      <c r="P369" s="3">
        <v>3.8819807123515999</v>
      </c>
      <c r="Q369" s="3">
        <v>0</v>
      </c>
      <c r="R369" s="3">
        <v>0.6372206950921</v>
      </c>
      <c r="S369" s="3">
        <v>-0.21955736584640001</v>
      </c>
      <c r="T369" s="3">
        <v>3.0416135895615</v>
      </c>
      <c r="U369" s="3">
        <v>3.2185309577215002</v>
      </c>
      <c r="V369" s="3">
        <v>3.3621495077998</v>
      </c>
      <c r="W369" s="3">
        <v>3.3556170588056999</v>
      </c>
      <c r="X369" s="3">
        <v>3.5850867582222001</v>
      </c>
      <c r="Y369" s="3">
        <v>4.178175450146</v>
      </c>
      <c r="Z369" s="3">
        <v>5.8366843603143996</v>
      </c>
      <c r="AA369" s="3">
        <v>6.4582864798108996</v>
      </c>
      <c r="AB369" s="3">
        <v>5.4589979246942999</v>
      </c>
      <c r="AC369" s="3">
        <v>1.8601117117942001</v>
      </c>
      <c r="AD369" s="3">
        <v>2.7728653196805002</v>
      </c>
      <c r="AE369" s="3">
        <v>2.7728653196805002</v>
      </c>
      <c r="AF369" s="3">
        <v>3.2447366854222</v>
      </c>
      <c r="AG369" s="3">
        <v>3.8313708689600001</v>
      </c>
      <c r="AH369" s="3">
        <v>4.3081022574094003</v>
      </c>
      <c r="AI369" s="3">
        <v>4.3081022574094003</v>
      </c>
      <c r="AJ369" s="3">
        <v>4.5718757841080002</v>
      </c>
      <c r="AK369" s="3">
        <v>4.283015696164</v>
      </c>
      <c r="AL369" s="3">
        <v>4.2961152045097002</v>
      </c>
      <c r="AM369" s="3">
        <v>4.2961152045097002</v>
      </c>
      <c r="AN369" s="3">
        <v>4.2961152045097002</v>
      </c>
      <c r="AO369" s="3">
        <v>1.8601117117942001</v>
      </c>
      <c r="AP369" s="3">
        <v>2.2830877379342001</v>
      </c>
      <c r="AQ369" s="3">
        <v>2.2830877379342001</v>
      </c>
      <c r="AR369" s="3">
        <v>2.2830877379342001</v>
      </c>
      <c r="AS369" s="3">
        <v>2.2830877379342001</v>
      </c>
      <c r="AT369" s="3">
        <v>3.1342649466816002</v>
      </c>
      <c r="AU369" s="3">
        <v>3.2668956446866</v>
      </c>
      <c r="AV369" s="3">
        <v>3.8155233769746002</v>
      </c>
      <c r="AW369" s="3">
        <v>2.77</v>
      </c>
    </row>
    <row r="370" spans="1:49">
      <c r="A370">
        <v>5</v>
      </c>
      <c r="B370" t="s">
        <v>404</v>
      </c>
      <c r="C370">
        <v>702030104</v>
      </c>
      <c r="D370" t="s">
        <v>701</v>
      </c>
      <c r="E370" s="3">
        <v>0</v>
      </c>
      <c r="F370" s="3">
        <v>0</v>
      </c>
      <c r="G370" s="3">
        <v>0</v>
      </c>
      <c r="H370" s="3">
        <v>4.8008254441067999</v>
      </c>
      <c r="I370" s="3">
        <v>4.8008254441067999</v>
      </c>
      <c r="J370" s="3">
        <v>4.8008254441067999</v>
      </c>
      <c r="K370" s="3">
        <v>4.8008254441067999</v>
      </c>
      <c r="L370" s="3">
        <v>4.8008254441067999</v>
      </c>
      <c r="M370" s="3">
        <v>4.8008254441067999</v>
      </c>
      <c r="N370" s="3">
        <v>4.8008254441067999</v>
      </c>
      <c r="O370" s="3">
        <v>4.8008254441067999</v>
      </c>
      <c r="P370" s="3">
        <v>4.8008254441067999</v>
      </c>
      <c r="Q370" s="3">
        <v>0</v>
      </c>
      <c r="R370" s="3">
        <v>0</v>
      </c>
      <c r="S370" s="3">
        <v>6.2800959708960002</v>
      </c>
      <c r="T370" s="3">
        <v>8.6858495948025993</v>
      </c>
      <c r="U370" s="3">
        <v>8.6858495948025993</v>
      </c>
      <c r="V370" s="3">
        <v>8.6858495948025993</v>
      </c>
      <c r="W370" s="3">
        <v>8.6858495948025993</v>
      </c>
      <c r="X370" s="3">
        <v>8.6858495948025993</v>
      </c>
      <c r="Y370" s="3">
        <v>13.377552942445</v>
      </c>
      <c r="Z370" s="3">
        <v>13.377552942445</v>
      </c>
      <c r="AA370" s="3">
        <v>13.377552942445</v>
      </c>
      <c r="AB370" s="3">
        <v>13.377552942445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2.7066087089352</v>
      </c>
      <c r="AI370" s="3">
        <v>2.7066087089352</v>
      </c>
      <c r="AJ370" s="3">
        <v>2.7066087089352</v>
      </c>
      <c r="AK370" s="3">
        <v>2.7066087089352</v>
      </c>
      <c r="AL370" s="3">
        <v>2.7066087089352</v>
      </c>
      <c r="AM370" s="3">
        <v>2.7066087089352</v>
      </c>
      <c r="AN370" s="3">
        <v>2.7066087089352</v>
      </c>
      <c r="AO370" s="3">
        <v>0</v>
      </c>
      <c r="AP370" s="3">
        <v>0</v>
      </c>
      <c r="AQ370" s="3">
        <v>1.6137364741596001</v>
      </c>
      <c r="AR370" s="3">
        <v>1.6137364741596001</v>
      </c>
      <c r="AS370" s="3">
        <v>1.6137364741596001</v>
      </c>
      <c r="AT370" s="3">
        <v>1.6137364741596001</v>
      </c>
      <c r="AU370" s="3">
        <v>1.6137364741596001</v>
      </c>
      <c r="AV370" s="3">
        <v>1.6137364741596001</v>
      </c>
      <c r="AW370" s="3">
        <v>1.61</v>
      </c>
    </row>
    <row r="371" spans="1:49">
      <c r="A371">
        <v>5</v>
      </c>
      <c r="B371" t="s">
        <v>404</v>
      </c>
      <c r="C371">
        <v>702030105</v>
      </c>
      <c r="D371" t="s">
        <v>702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0.64436163372639998</v>
      </c>
      <c r="K371" s="3">
        <v>0.64436163372639998</v>
      </c>
      <c r="L371" s="3">
        <v>0.64436163372639998</v>
      </c>
      <c r="M371" s="3">
        <v>0.20349912970350001</v>
      </c>
      <c r="N371" s="3">
        <v>-0.49615760918020002</v>
      </c>
      <c r="O371" s="3">
        <v>0</v>
      </c>
      <c r="P371" s="3">
        <v>0.73598337033219996</v>
      </c>
      <c r="Q371" s="3">
        <v>-0.53270165616429999</v>
      </c>
      <c r="R371" s="3">
        <v>-2.2022990053799998E-2</v>
      </c>
      <c r="S371" s="3">
        <v>0.47224371507739998</v>
      </c>
      <c r="T371" s="3">
        <v>1.3638423783092</v>
      </c>
      <c r="U371" s="3">
        <v>2.5879651602439999</v>
      </c>
      <c r="V371" s="3">
        <v>2.5879651602439999</v>
      </c>
      <c r="W371" s="3">
        <v>2.5879651602439999</v>
      </c>
      <c r="X371" s="3">
        <v>3.3388598184817999</v>
      </c>
      <c r="Y371" s="3">
        <v>3.3388598184817999</v>
      </c>
      <c r="Z371" s="3">
        <v>3.3388598184817999</v>
      </c>
      <c r="AA371" s="3">
        <v>4.3829206361889002</v>
      </c>
      <c r="AB371" s="3">
        <v>4.3829206361889002</v>
      </c>
      <c r="AC371" s="3">
        <v>1.0549831729350001</v>
      </c>
      <c r="AD371" s="3">
        <v>1.0549831729350001</v>
      </c>
      <c r="AE371" s="3">
        <v>1.5322089797417</v>
      </c>
      <c r="AF371" s="3">
        <v>1.5322089797417</v>
      </c>
      <c r="AG371" s="3">
        <v>1.5322089797417</v>
      </c>
      <c r="AH371" s="3">
        <v>3.4186978507625998</v>
      </c>
      <c r="AI371" s="3">
        <v>4.6156396297329998</v>
      </c>
      <c r="AJ371" s="3">
        <v>4.6156396297329998</v>
      </c>
      <c r="AK371" s="3">
        <v>4.6156396297329998</v>
      </c>
      <c r="AL371" s="3">
        <v>4.6156396297329998</v>
      </c>
      <c r="AM371" s="3">
        <v>4.6156396297329998</v>
      </c>
      <c r="AN371" s="3">
        <v>4.6156396297329998</v>
      </c>
      <c r="AO371" s="3">
        <v>2.0751937824129998</v>
      </c>
      <c r="AP371" s="3">
        <v>1.5314375346011</v>
      </c>
      <c r="AQ371" s="3">
        <v>4.3487661450362003</v>
      </c>
      <c r="AR371" s="3">
        <v>3.6604062345480002</v>
      </c>
      <c r="AS371" s="3">
        <v>3.6604062345480002</v>
      </c>
      <c r="AT371" s="3">
        <v>4.5897938484526</v>
      </c>
      <c r="AU371" s="3">
        <v>4.7759273059582004</v>
      </c>
      <c r="AV371" s="3">
        <v>4.7759273059582004</v>
      </c>
      <c r="AW371" s="3">
        <v>3.72</v>
      </c>
    </row>
    <row r="372" spans="1:49">
      <c r="A372">
        <v>3</v>
      </c>
      <c r="B372" t="s">
        <v>400</v>
      </c>
      <c r="C372">
        <v>70204</v>
      </c>
      <c r="D372" t="s">
        <v>703</v>
      </c>
      <c r="E372" s="3">
        <v>1.7240488051645</v>
      </c>
      <c r="F372" s="3">
        <v>1.7240488051645</v>
      </c>
      <c r="G372" s="3">
        <v>1.7240488051645</v>
      </c>
      <c r="H372" s="3">
        <v>1.7824820460246</v>
      </c>
      <c r="I372" s="3">
        <v>1.7896624687103</v>
      </c>
      <c r="J372" s="3">
        <v>1.7973215862417999</v>
      </c>
      <c r="K372" s="3">
        <v>1.9261048216169001</v>
      </c>
      <c r="L372" s="3">
        <v>2.0629751723862002</v>
      </c>
      <c r="M372" s="3">
        <v>2.0629751723862002</v>
      </c>
      <c r="N372" s="3">
        <v>3.5482682332808002</v>
      </c>
      <c r="O372" s="3">
        <v>3.5549863921856999</v>
      </c>
      <c r="P372" s="3">
        <v>3.7523440983460001</v>
      </c>
      <c r="Q372" s="3">
        <v>1.7724266911582001</v>
      </c>
      <c r="R372" s="3">
        <v>1.7742722199503</v>
      </c>
      <c r="S372" s="3">
        <v>1.7742722199503</v>
      </c>
      <c r="T372" s="3">
        <v>1.8273197619379</v>
      </c>
      <c r="U372" s="3">
        <v>1.8340107891096</v>
      </c>
      <c r="V372" s="3">
        <v>2.9366604237898999</v>
      </c>
      <c r="W372" s="3">
        <v>4.8144612327195997</v>
      </c>
      <c r="X372" s="3">
        <v>4.8368739021540001</v>
      </c>
      <c r="Y372" s="3">
        <v>3.4487183357492999</v>
      </c>
      <c r="Z372" s="3">
        <v>2.8183012378351</v>
      </c>
      <c r="AA372" s="3">
        <v>3.0493713335665</v>
      </c>
      <c r="AB372" s="3">
        <v>-25.130896566530801</v>
      </c>
      <c r="AC372" s="3">
        <v>-0.27214835246020003</v>
      </c>
      <c r="AD372" s="3">
        <v>-1.5967158472966001</v>
      </c>
      <c r="AE372" s="3">
        <v>-2.1925562925199</v>
      </c>
      <c r="AF372" s="3">
        <v>-2.8057594256352001</v>
      </c>
      <c r="AG372" s="3">
        <v>-3.2907736864397998</v>
      </c>
      <c r="AH372" s="3">
        <v>-3.2907736864397998</v>
      </c>
      <c r="AI372" s="3">
        <v>-3.4502829689059</v>
      </c>
      <c r="AJ372" s="3">
        <v>-3.2311445648488002</v>
      </c>
      <c r="AK372" s="3">
        <v>-3.0949163571579001</v>
      </c>
      <c r="AL372" s="3">
        <v>-3.7125972964626999</v>
      </c>
      <c r="AM372" s="3">
        <v>-3.5357582116305002</v>
      </c>
      <c r="AN372" s="3">
        <v>-3.5357582116305002</v>
      </c>
      <c r="AO372" s="3">
        <v>0.62581914303990005</v>
      </c>
      <c r="AP372" s="3">
        <v>0.62581914303990005</v>
      </c>
      <c r="AQ372" s="3">
        <v>0.62581914303990005</v>
      </c>
      <c r="AR372" s="3">
        <v>-0.59855184366119996</v>
      </c>
      <c r="AS372" s="3">
        <v>-0.60119238077850001</v>
      </c>
      <c r="AT372" s="3">
        <v>5.6898658333799999E-2</v>
      </c>
      <c r="AU372" s="3">
        <v>0.62581914303990005</v>
      </c>
      <c r="AV372" s="3">
        <v>0.51539846685680002</v>
      </c>
      <c r="AW372" s="3">
        <v>0.52</v>
      </c>
    </row>
    <row r="373" spans="1:49">
      <c r="A373">
        <v>4</v>
      </c>
      <c r="B373" t="s">
        <v>402</v>
      </c>
      <c r="C373">
        <v>7020401</v>
      </c>
      <c r="D373" t="s">
        <v>704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0.5624474278621</v>
      </c>
      <c r="M373" s="3">
        <v>0.5624474278621</v>
      </c>
      <c r="N373" s="3">
        <v>0.5624474278621</v>
      </c>
      <c r="O373" s="3">
        <v>0.5624474278621</v>
      </c>
      <c r="P373" s="3">
        <v>1.3734582390034999</v>
      </c>
      <c r="Q373" s="3">
        <v>0.4800600485023</v>
      </c>
      <c r="R373" s="3">
        <v>0.4800600485023</v>
      </c>
      <c r="S373" s="3">
        <v>0.4800600485023</v>
      </c>
      <c r="T373" s="3">
        <v>0.4800600485023</v>
      </c>
      <c r="U373" s="3">
        <v>0.4800600485023</v>
      </c>
      <c r="V373" s="3">
        <v>0.4800600485023</v>
      </c>
      <c r="W373" s="3">
        <v>0.4800600485023</v>
      </c>
      <c r="X373" s="3">
        <v>0.4800600485023</v>
      </c>
      <c r="Y373" s="3">
        <v>0.4800600485023</v>
      </c>
      <c r="Z373" s="3">
        <v>0.4800600485023</v>
      </c>
      <c r="AA373" s="3">
        <v>1.4596511540329999</v>
      </c>
      <c r="AB373" s="3">
        <v>1.4596511540329999</v>
      </c>
      <c r="AC373" s="3">
        <v>0.45914003105200002</v>
      </c>
      <c r="AD373" s="3">
        <v>0.45914003105200002</v>
      </c>
      <c r="AE373" s="3">
        <v>0.45914003105200002</v>
      </c>
      <c r="AF373" s="3">
        <v>1.1346989659416999</v>
      </c>
      <c r="AG373" s="3">
        <v>1.1346989659416999</v>
      </c>
      <c r="AH373" s="3">
        <v>1.1346989659416999</v>
      </c>
      <c r="AI373" s="3">
        <v>1.1346989659416999</v>
      </c>
      <c r="AJ373" s="3">
        <v>1.8148008411190999</v>
      </c>
      <c r="AK373" s="3">
        <v>2.2375887130180998</v>
      </c>
      <c r="AL373" s="3">
        <v>2.2375887130180998</v>
      </c>
      <c r="AM373" s="3">
        <v>2.7864135240621</v>
      </c>
      <c r="AN373" s="3">
        <v>2.7864135240621</v>
      </c>
      <c r="AO373" s="3">
        <v>-2.3274570825599999E-2</v>
      </c>
      <c r="AP373" s="3">
        <v>-2.3274570825599999E-2</v>
      </c>
      <c r="AQ373" s="3">
        <v>-2.3274570825599999E-2</v>
      </c>
      <c r="AR373" s="3">
        <v>-2.3274570825599999E-2</v>
      </c>
      <c r="AS373" s="3">
        <v>-2.3274570825599999E-2</v>
      </c>
      <c r="AT373" s="3">
        <v>-2.3274570825599999E-2</v>
      </c>
      <c r="AU373" s="3">
        <v>-2.3274570825599999E-2</v>
      </c>
      <c r="AV373" s="3">
        <v>-0.34488973867380002</v>
      </c>
      <c r="AW373" s="3">
        <v>-0.34</v>
      </c>
    </row>
    <row r="374" spans="1:49">
      <c r="A374">
        <v>5</v>
      </c>
      <c r="B374" t="s">
        <v>404</v>
      </c>
      <c r="C374">
        <v>702040101</v>
      </c>
      <c r="D374" t="s">
        <v>705</v>
      </c>
      <c r="E374" s="3">
        <v>0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0.5624474278621</v>
      </c>
      <c r="M374" s="3">
        <v>0.5624474278621</v>
      </c>
      <c r="N374" s="3">
        <v>0.5624474278621</v>
      </c>
      <c r="O374" s="3">
        <v>0.5624474278621</v>
      </c>
      <c r="P374" s="3">
        <v>1.3734582390034999</v>
      </c>
      <c r="Q374" s="3">
        <v>0.4800600485023</v>
      </c>
      <c r="R374" s="3">
        <v>0.4800600485023</v>
      </c>
      <c r="S374" s="3">
        <v>0.4800600485023</v>
      </c>
      <c r="T374" s="3">
        <v>0.4800600485023</v>
      </c>
      <c r="U374" s="3">
        <v>0.4800600485023</v>
      </c>
      <c r="V374" s="3">
        <v>0.4800600485023</v>
      </c>
      <c r="W374" s="3">
        <v>0.4800600485023</v>
      </c>
      <c r="X374" s="3">
        <v>0.4800600485023</v>
      </c>
      <c r="Y374" s="3">
        <v>0.4800600485023</v>
      </c>
      <c r="Z374" s="3">
        <v>0.4800600485023</v>
      </c>
      <c r="AA374" s="3">
        <v>1.4596511540329999</v>
      </c>
      <c r="AB374" s="3">
        <v>1.4596511540329999</v>
      </c>
      <c r="AC374" s="3">
        <v>0.45914003105200002</v>
      </c>
      <c r="AD374" s="3">
        <v>0.45914003105200002</v>
      </c>
      <c r="AE374" s="3">
        <v>0.45914003105200002</v>
      </c>
      <c r="AF374" s="3">
        <v>1.1346989659416999</v>
      </c>
      <c r="AG374" s="3">
        <v>1.1346989659416999</v>
      </c>
      <c r="AH374" s="3">
        <v>1.1346989659416999</v>
      </c>
      <c r="AI374" s="3">
        <v>1.1346989659416999</v>
      </c>
      <c r="AJ374" s="3">
        <v>1.8148008411190999</v>
      </c>
      <c r="AK374" s="3">
        <v>2.2375887130180998</v>
      </c>
      <c r="AL374" s="3">
        <v>2.2375887130180998</v>
      </c>
      <c r="AM374" s="3">
        <v>2.7864135240621</v>
      </c>
      <c r="AN374" s="3">
        <v>2.7864135240621</v>
      </c>
      <c r="AO374" s="3">
        <v>-2.3274570825599999E-2</v>
      </c>
      <c r="AP374" s="3">
        <v>-2.3274570825599999E-2</v>
      </c>
      <c r="AQ374" s="3">
        <v>-2.3274570825599999E-2</v>
      </c>
      <c r="AR374" s="3">
        <v>-2.3274570825599999E-2</v>
      </c>
      <c r="AS374" s="3">
        <v>-2.3274570825599999E-2</v>
      </c>
      <c r="AT374" s="3">
        <v>-2.3274570825599999E-2</v>
      </c>
      <c r="AU374" s="3">
        <v>-2.3274570825599999E-2</v>
      </c>
      <c r="AV374" s="3">
        <v>-0.34488973867380002</v>
      </c>
      <c r="AW374" s="3">
        <v>-0.34</v>
      </c>
    </row>
    <row r="375" spans="1:49">
      <c r="A375">
        <v>4</v>
      </c>
      <c r="B375" t="s">
        <v>402</v>
      </c>
      <c r="C375">
        <v>7020402</v>
      </c>
      <c r="D375" t="s">
        <v>706</v>
      </c>
      <c r="E375" s="3">
        <v>2.4698346080104998</v>
      </c>
      <c r="F375" s="3">
        <v>2.4698346080104998</v>
      </c>
      <c r="G375" s="3">
        <v>2.4698346080104998</v>
      </c>
      <c r="H375" s="3">
        <v>2.7369756872250002</v>
      </c>
      <c r="I375" s="3">
        <v>2.769802650735</v>
      </c>
      <c r="J375" s="3">
        <v>2.8048180784793999</v>
      </c>
      <c r="K375" s="3">
        <v>3.3935804332015</v>
      </c>
      <c r="L375" s="3">
        <v>3.3935804332015</v>
      </c>
      <c r="M375" s="3">
        <v>3.3935804332015</v>
      </c>
      <c r="N375" s="3">
        <v>10.1839412859806</v>
      </c>
      <c r="O375" s="3">
        <v>10.2146549036707</v>
      </c>
      <c r="P375" s="3">
        <v>10.2146549036707</v>
      </c>
      <c r="Q375" s="3">
        <v>4.2817339933065002</v>
      </c>
      <c r="R375" s="3">
        <v>4.2896765459040997</v>
      </c>
      <c r="S375" s="3">
        <v>4.2896765459040997</v>
      </c>
      <c r="T375" s="3">
        <v>4.5179758247897004</v>
      </c>
      <c r="U375" s="3">
        <v>4.5467718183660004</v>
      </c>
      <c r="V375" s="3">
        <v>9.2922153776572998</v>
      </c>
      <c r="W375" s="3">
        <v>17.373656185417101</v>
      </c>
      <c r="X375" s="3">
        <v>17.4701129877132</v>
      </c>
      <c r="Y375" s="3">
        <v>11.4959452333302</v>
      </c>
      <c r="Z375" s="3">
        <v>8.7828361342359997</v>
      </c>
      <c r="AA375" s="3">
        <v>8.7748935816383007</v>
      </c>
      <c r="AB375" s="3">
        <v>5.1047044055616002</v>
      </c>
      <c r="AC375" s="3">
        <v>-1.2878397458058</v>
      </c>
      <c r="AD375" s="3">
        <v>-5.3484737294942999</v>
      </c>
      <c r="AE375" s="3">
        <v>-7.1751001340842002</v>
      </c>
      <c r="AF375" s="3">
        <v>-9.0850320874440005</v>
      </c>
      <c r="AG375" s="3">
        <v>-9.0850320874440005</v>
      </c>
      <c r="AH375" s="3">
        <v>-9.0850320874440005</v>
      </c>
      <c r="AI375" s="3">
        <v>-9.5740285452466001</v>
      </c>
      <c r="AJ375" s="3">
        <v>-9.5740285452466001</v>
      </c>
      <c r="AK375" s="3">
        <v>-9.5740285452466001</v>
      </c>
      <c r="AL375" s="3">
        <v>-11.4676098259254</v>
      </c>
      <c r="AM375" s="3">
        <v>-11.4676098259254</v>
      </c>
      <c r="AN375" s="3">
        <v>-11.4676098259254</v>
      </c>
      <c r="AO375" s="3">
        <v>2.1171080930970998</v>
      </c>
      <c r="AP375" s="3">
        <v>2.1171080930970998</v>
      </c>
      <c r="AQ375" s="3">
        <v>2.1171080930970998</v>
      </c>
      <c r="AR375" s="3">
        <v>-1.9726436605861</v>
      </c>
      <c r="AS375" s="3">
        <v>-1.9814638151171999</v>
      </c>
      <c r="AT375" s="3">
        <v>0.21674980683770001</v>
      </c>
      <c r="AU375" s="3">
        <v>2.1171080930970998</v>
      </c>
      <c r="AV375" s="3">
        <v>2.1171080930970998</v>
      </c>
      <c r="AW375" s="3">
        <v>2.12</v>
      </c>
    </row>
    <row r="376" spans="1:49">
      <c r="A376">
        <v>5</v>
      </c>
      <c r="B376" t="s">
        <v>404</v>
      </c>
      <c r="C376">
        <v>702040201</v>
      </c>
      <c r="D376" t="s">
        <v>707</v>
      </c>
      <c r="E376" s="3">
        <v>2.4698346080104998</v>
      </c>
      <c r="F376" s="3">
        <v>2.4698346080104998</v>
      </c>
      <c r="G376" s="3">
        <v>2.4698346080104998</v>
      </c>
      <c r="H376" s="3">
        <v>2.7369756872250002</v>
      </c>
      <c r="I376" s="3">
        <v>2.769802650735</v>
      </c>
      <c r="J376" s="3">
        <v>2.8048180784793999</v>
      </c>
      <c r="K376" s="3">
        <v>3.3935804332015</v>
      </c>
      <c r="L376" s="3">
        <v>3.3935804332015</v>
      </c>
      <c r="M376" s="3">
        <v>3.3935804332015</v>
      </c>
      <c r="N376" s="3">
        <v>10.1839412859806</v>
      </c>
      <c r="O376" s="3">
        <v>10.2146549036707</v>
      </c>
      <c r="P376" s="3">
        <v>10.2146549036707</v>
      </c>
      <c r="Q376" s="3">
        <v>4.2817339933065002</v>
      </c>
      <c r="R376" s="3">
        <v>4.2896765459040997</v>
      </c>
      <c r="S376" s="3">
        <v>4.2896765459040997</v>
      </c>
      <c r="T376" s="3">
        <v>4.5179758247897004</v>
      </c>
      <c r="U376" s="3">
        <v>4.5467718183660004</v>
      </c>
      <c r="V376" s="3">
        <v>9.2922153776572998</v>
      </c>
      <c r="W376" s="3">
        <v>17.373656185417101</v>
      </c>
      <c r="X376" s="3">
        <v>17.4701129877132</v>
      </c>
      <c r="Y376" s="3">
        <v>11.4959452333302</v>
      </c>
      <c r="Z376" s="3">
        <v>8.7828361342359997</v>
      </c>
      <c r="AA376" s="3">
        <v>8.7748935816383007</v>
      </c>
      <c r="AB376" s="3">
        <v>5.1047044055616002</v>
      </c>
      <c r="AC376" s="3">
        <v>-1.2878397458058</v>
      </c>
      <c r="AD376" s="3">
        <v>-5.3484737294942999</v>
      </c>
      <c r="AE376" s="3">
        <v>-7.1751001340842002</v>
      </c>
      <c r="AF376" s="3">
        <v>-9.0850320874440005</v>
      </c>
      <c r="AG376" s="3">
        <v>-9.0850320874440005</v>
      </c>
      <c r="AH376" s="3">
        <v>-9.0850320874440005</v>
      </c>
      <c r="AI376" s="3">
        <v>-9.5740285452466001</v>
      </c>
      <c r="AJ376" s="3">
        <v>-9.5740285452466001</v>
      </c>
      <c r="AK376" s="3">
        <v>-9.5740285452466001</v>
      </c>
      <c r="AL376" s="3">
        <v>-11.4676098259254</v>
      </c>
      <c r="AM376" s="3">
        <v>-11.4676098259254</v>
      </c>
      <c r="AN376" s="3">
        <v>-11.4676098259254</v>
      </c>
      <c r="AO376" s="3">
        <v>2.1171080930970998</v>
      </c>
      <c r="AP376" s="3">
        <v>2.1171080930970998</v>
      </c>
      <c r="AQ376" s="3">
        <v>2.1171080930970998</v>
      </c>
      <c r="AR376" s="3">
        <v>-1.9726436605861</v>
      </c>
      <c r="AS376" s="3">
        <v>-1.9814638151171999</v>
      </c>
      <c r="AT376" s="3">
        <v>0.21674980683770001</v>
      </c>
      <c r="AU376" s="3">
        <v>2.1171080930970998</v>
      </c>
      <c r="AV376" s="3">
        <v>2.1171080930970998</v>
      </c>
      <c r="AW376" s="3">
        <v>2.12</v>
      </c>
    </row>
    <row r="377" spans="1:49">
      <c r="A377">
        <v>4</v>
      </c>
      <c r="B377" t="s">
        <v>402</v>
      </c>
      <c r="C377">
        <v>7020403</v>
      </c>
      <c r="D377" t="s">
        <v>708</v>
      </c>
      <c r="E377" s="3">
        <v>2.2007279559670998</v>
      </c>
      <c r="F377" s="3">
        <v>2.2007279559670998</v>
      </c>
      <c r="G377" s="3">
        <v>2.2007279559670998</v>
      </c>
      <c r="H377" s="3">
        <v>2.2007279559670998</v>
      </c>
      <c r="I377" s="3">
        <v>2.2007279559670998</v>
      </c>
      <c r="J377" s="3">
        <v>2.2007279559670998</v>
      </c>
      <c r="K377" s="3">
        <v>2.2007279559670998</v>
      </c>
      <c r="L377" s="3">
        <v>2.2007279559670998</v>
      </c>
      <c r="M377" s="3">
        <v>2.2007279559670998</v>
      </c>
      <c r="N377" s="3">
        <v>2.2007279559670998</v>
      </c>
      <c r="O377" s="3">
        <v>2.2007279559670998</v>
      </c>
      <c r="P377" s="3">
        <v>2.2007279559670998</v>
      </c>
      <c r="Q377" s="3">
        <v>1.2519651289092999</v>
      </c>
      <c r="R377" s="3">
        <v>1.2519651289092999</v>
      </c>
      <c r="S377" s="3">
        <v>1.2519651289092999</v>
      </c>
      <c r="T377" s="3">
        <v>1.2519651289092999</v>
      </c>
      <c r="U377" s="3">
        <v>1.2519651289092999</v>
      </c>
      <c r="V377" s="3">
        <v>1.2519651289092999</v>
      </c>
      <c r="W377" s="3">
        <v>1.2519651289092999</v>
      </c>
      <c r="X377" s="3">
        <v>1.2519651289092999</v>
      </c>
      <c r="Y377" s="3">
        <v>1.2519651289092999</v>
      </c>
      <c r="Z377" s="3">
        <v>1.2519651289092999</v>
      </c>
      <c r="AA377" s="3">
        <v>1.2519651289092999</v>
      </c>
      <c r="AB377" s="3">
        <v>-50.321730320951701</v>
      </c>
      <c r="AC377" s="3">
        <v>0</v>
      </c>
      <c r="AD377" s="3">
        <v>0</v>
      </c>
      <c r="AE377" s="3">
        <v>0</v>
      </c>
      <c r="AF377" s="3">
        <v>-0.59121142098190005</v>
      </c>
      <c r="AG377" s="3">
        <v>-1.9707047366062</v>
      </c>
      <c r="AH377" s="3">
        <v>-1.9707047366062</v>
      </c>
      <c r="AI377" s="3">
        <v>-1.9707047366062</v>
      </c>
      <c r="AJ377" s="3">
        <v>-1.9707047366062</v>
      </c>
      <c r="AK377" s="3">
        <v>-1.9707047366062</v>
      </c>
      <c r="AL377" s="3">
        <v>-1.9707047366062</v>
      </c>
      <c r="AM377" s="3">
        <v>-1.9707047366062</v>
      </c>
      <c r="AN377" s="3">
        <v>-1.9707047366062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</row>
    <row r="378" spans="1:49">
      <c r="A378">
        <v>5</v>
      </c>
      <c r="B378" t="s">
        <v>404</v>
      </c>
      <c r="C378">
        <v>702040301</v>
      </c>
      <c r="D378" t="s">
        <v>709</v>
      </c>
      <c r="E378" s="3">
        <v>2.2007279559670998</v>
      </c>
      <c r="F378" s="3">
        <v>2.2007279559670998</v>
      </c>
      <c r="G378" s="3">
        <v>2.2007279559670998</v>
      </c>
      <c r="H378" s="3">
        <v>2.2007279559670998</v>
      </c>
      <c r="I378" s="3">
        <v>2.2007279559670998</v>
      </c>
      <c r="J378" s="3">
        <v>2.2007279559670998</v>
      </c>
      <c r="K378" s="3">
        <v>2.2007279559670998</v>
      </c>
      <c r="L378" s="3">
        <v>2.2007279559670998</v>
      </c>
      <c r="M378" s="3">
        <v>2.2007279559670998</v>
      </c>
      <c r="N378" s="3">
        <v>2.2007279559670998</v>
      </c>
      <c r="O378" s="3">
        <v>2.2007279559670998</v>
      </c>
      <c r="P378" s="3">
        <v>2.2007279559670998</v>
      </c>
      <c r="Q378" s="3">
        <v>1.2519651289092999</v>
      </c>
      <c r="R378" s="3">
        <v>1.2519651289092999</v>
      </c>
      <c r="S378" s="3">
        <v>1.2519651289092999</v>
      </c>
      <c r="T378" s="3">
        <v>1.2519651289092999</v>
      </c>
      <c r="U378" s="3">
        <v>1.2519651289092999</v>
      </c>
      <c r="V378" s="3">
        <v>1.2519651289092999</v>
      </c>
      <c r="W378" s="3">
        <v>1.2519651289092999</v>
      </c>
      <c r="X378" s="3">
        <v>1.2519651289092999</v>
      </c>
      <c r="Y378" s="3">
        <v>1.2519651289092999</v>
      </c>
      <c r="Z378" s="3">
        <v>1.2519651289092999</v>
      </c>
      <c r="AA378" s="3">
        <v>1.2519651289092999</v>
      </c>
      <c r="AB378" s="3">
        <v>-50.321730320951701</v>
      </c>
      <c r="AC378" s="3">
        <v>0</v>
      </c>
      <c r="AD378" s="3">
        <v>0</v>
      </c>
      <c r="AE378" s="3">
        <v>0</v>
      </c>
      <c r="AF378" s="3">
        <v>-0.59121142098190005</v>
      </c>
      <c r="AG378" s="3">
        <v>-1.9707047366062</v>
      </c>
      <c r="AH378" s="3">
        <v>-1.9707047366062</v>
      </c>
      <c r="AI378" s="3">
        <v>-1.9707047366062</v>
      </c>
      <c r="AJ378" s="3">
        <v>-1.9707047366062</v>
      </c>
      <c r="AK378" s="3">
        <v>-1.9707047366062</v>
      </c>
      <c r="AL378" s="3">
        <v>-1.9707047366062</v>
      </c>
      <c r="AM378" s="3">
        <v>-1.9707047366062</v>
      </c>
      <c r="AN378" s="3">
        <v>-1.9707047366062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</row>
    <row r="379" spans="1:49">
      <c r="A379">
        <v>2</v>
      </c>
      <c r="B379" t="s">
        <v>398</v>
      </c>
      <c r="C379">
        <v>703</v>
      </c>
      <c r="D379" t="s">
        <v>710</v>
      </c>
      <c r="E379" s="3">
        <v>-0.93013692730529995</v>
      </c>
      <c r="F379" s="3">
        <v>-4.8277168590299999E-2</v>
      </c>
      <c r="G379" s="3">
        <v>1.0780844929696001</v>
      </c>
      <c r="H379" s="3">
        <v>1.1433231327875999</v>
      </c>
      <c r="I379" s="3">
        <v>1.7888761110081</v>
      </c>
      <c r="J379" s="3">
        <v>1.9242062861414</v>
      </c>
      <c r="K379" s="3">
        <v>-0.58376022095839997</v>
      </c>
      <c r="L379" s="3">
        <v>-1.8978812817990001</v>
      </c>
      <c r="M379" s="3">
        <v>-1.8673224373962001</v>
      </c>
      <c r="N379" s="3">
        <v>5.3356259882400003E-2</v>
      </c>
      <c r="O379" s="3">
        <v>5.0679887764408997</v>
      </c>
      <c r="P379" s="3">
        <v>2.9656525884182998</v>
      </c>
      <c r="Q379" s="3">
        <v>-3.2757356753250999</v>
      </c>
      <c r="R379" s="3">
        <v>-0.94397969748080002</v>
      </c>
      <c r="S379" s="3">
        <v>1.2005712611021</v>
      </c>
      <c r="T379" s="3">
        <v>5.6787252636006</v>
      </c>
      <c r="U379" s="3">
        <v>12.609555855692101</v>
      </c>
      <c r="V379" s="3">
        <v>16.063268924109298</v>
      </c>
      <c r="W379" s="3">
        <v>17.017262625978301</v>
      </c>
      <c r="X379" s="3">
        <v>16.802576584052701</v>
      </c>
      <c r="Y379" s="3">
        <v>17.723935717745199</v>
      </c>
      <c r="Z379" s="3">
        <v>18.732294786478001</v>
      </c>
      <c r="AA379" s="3">
        <v>23.543312487218799</v>
      </c>
      <c r="AB379" s="3">
        <v>21.176153313417998</v>
      </c>
      <c r="AC379" s="3">
        <v>-3.3630310809910999</v>
      </c>
      <c r="AD379" s="3">
        <v>-2.4951414107084999</v>
      </c>
      <c r="AE379" s="3">
        <v>-2.1309346580612001</v>
      </c>
      <c r="AF379" s="3">
        <v>-3.6647488762920002</v>
      </c>
      <c r="AG379" s="3">
        <v>-2.0815494574722999</v>
      </c>
      <c r="AH379" s="3">
        <v>-2.4262164703106999</v>
      </c>
      <c r="AI379" s="3">
        <v>-4.1375177403264001</v>
      </c>
      <c r="AJ379" s="3">
        <v>-5.4058886772408004</v>
      </c>
      <c r="AK379" s="3">
        <v>-8.6214327607579992</v>
      </c>
      <c r="AL379" s="3">
        <v>-7.7148000219202997</v>
      </c>
      <c r="AM379" s="3">
        <v>-3.8185388209880999</v>
      </c>
      <c r="AN379" s="3">
        <v>-4.1510885407440004</v>
      </c>
      <c r="AO379" s="3">
        <v>-4.2466540407620998</v>
      </c>
      <c r="AP379" s="3">
        <v>-0.77700598676499999</v>
      </c>
      <c r="AQ379" s="3">
        <v>-4.6919774622609003</v>
      </c>
      <c r="AR379" s="3">
        <v>-4.5364816115093998</v>
      </c>
      <c r="AS379" s="3">
        <v>-2.7277401677911999</v>
      </c>
      <c r="AT379" s="3">
        <v>-2.9510207071291998</v>
      </c>
      <c r="AU379" s="3">
        <v>-4.5553743983148003</v>
      </c>
      <c r="AV379" s="3">
        <v>-5.0640907293212001</v>
      </c>
      <c r="AW379" s="3">
        <v>-4.7300000000000004</v>
      </c>
    </row>
    <row r="380" spans="1:49">
      <c r="A380">
        <v>3</v>
      </c>
      <c r="B380" t="s">
        <v>400</v>
      </c>
      <c r="C380">
        <v>70301</v>
      </c>
      <c r="D380" t="s">
        <v>711</v>
      </c>
      <c r="E380" s="3">
        <v>0.2212994818373</v>
      </c>
      <c r="F380" s="3">
        <v>0.29519463022719999</v>
      </c>
      <c r="G380" s="3">
        <v>0.56751437585700004</v>
      </c>
      <c r="H380" s="3">
        <v>0.5094243331346</v>
      </c>
      <c r="I380" s="3">
        <v>-1.1755702234484</v>
      </c>
      <c r="J380" s="3">
        <v>-1.1755702234484</v>
      </c>
      <c r="K380" s="3">
        <v>-1.1755702234484</v>
      </c>
      <c r="L380" s="3">
        <v>-0.90839223609480002</v>
      </c>
      <c r="M380" s="3">
        <v>-0.42262848842349998</v>
      </c>
      <c r="N380" s="3">
        <v>-1.2447449042215</v>
      </c>
      <c r="O380" s="3">
        <v>-1.3446661653095999</v>
      </c>
      <c r="P380" s="3">
        <v>-1.3446661653095999</v>
      </c>
      <c r="Q380" s="3">
        <v>6.9674937391999998E-3</v>
      </c>
      <c r="R380" s="3">
        <v>8.7338721869099994E-2</v>
      </c>
      <c r="S380" s="3">
        <v>3.2116325339887002</v>
      </c>
      <c r="T380" s="3">
        <v>6.5963108512130004</v>
      </c>
      <c r="U380" s="3">
        <v>11.143898297069899</v>
      </c>
      <c r="V380" s="3">
        <v>11.7437151845836</v>
      </c>
      <c r="W380" s="3">
        <v>15.4976636062858</v>
      </c>
      <c r="X380" s="3">
        <v>17.079840415394301</v>
      </c>
      <c r="Y380" s="3">
        <v>19.155898468570399</v>
      </c>
      <c r="Z380" s="3">
        <v>19.398410684906001</v>
      </c>
      <c r="AA380" s="3">
        <v>19.811311270488801</v>
      </c>
      <c r="AB380" s="3">
        <v>19.863755115884601</v>
      </c>
      <c r="AC380" s="3">
        <v>6.8986655647699999E-2</v>
      </c>
      <c r="AD380" s="3">
        <v>1.0167072941585</v>
      </c>
      <c r="AE380" s="3">
        <v>3.3649885263005999</v>
      </c>
      <c r="AF380" s="3">
        <v>3.9839319422294999</v>
      </c>
      <c r="AG380" s="3">
        <v>4.3894739594846</v>
      </c>
      <c r="AH380" s="3">
        <v>4.6478847809652999</v>
      </c>
      <c r="AI380" s="3">
        <v>4.6478847809652999</v>
      </c>
      <c r="AJ380" s="3">
        <v>4.5343373276417003</v>
      </c>
      <c r="AK380" s="3">
        <v>-0.19913198124449999</v>
      </c>
      <c r="AL380" s="3">
        <v>-0.19913198124449999</v>
      </c>
      <c r="AM380" s="3">
        <v>-0.13142453073079999</v>
      </c>
      <c r="AN380" s="3">
        <v>-6.7828126713200002E-2</v>
      </c>
      <c r="AO380" s="3">
        <v>-3.1617604604299999E-2</v>
      </c>
      <c r="AP380" s="3">
        <v>0.32021190337010003</v>
      </c>
      <c r="AQ380" s="3">
        <v>-0.2407258429153</v>
      </c>
      <c r="AR380" s="3">
        <v>-0.2407258429153</v>
      </c>
      <c r="AS380" s="3">
        <v>-0.2407258429153</v>
      </c>
      <c r="AT380" s="3">
        <v>-0.22752393387719999</v>
      </c>
      <c r="AU380" s="3">
        <v>-0.22098564767279999</v>
      </c>
      <c r="AV380" s="3">
        <v>-0.23232412485330001</v>
      </c>
      <c r="AW380" s="3">
        <v>-0.56000000000000005</v>
      </c>
    </row>
    <row r="381" spans="1:49">
      <c r="A381">
        <v>4</v>
      </c>
      <c r="B381" t="s">
        <v>402</v>
      </c>
      <c r="C381">
        <v>7030101</v>
      </c>
      <c r="D381" t="s">
        <v>712</v>
      </c>
      <c r="E381" s="3">
        <v>0.34169377588819999</v>
      </c>
      <c r="F381" s="3">
        <v>0.41113773806460002</v>
      </c>
      <c r="G381" s="3">
        <v>0.4601946658919</v>
      </c>
      <c r="H381" s="3">
        <v>0.37050170378219999</v>
      </c>
      <c r="I381" s="3">
        <v>-2.2311860526002998</v>
      </c>
      <c r="J381" s="3">
        <v>-2.2311860526002998</v>
      </c>
      <c r="K381" s="3">
        <v>-2.2311860526002998</v>
      </c>
      <c r="L381" s="3">
        <v>-2.2311860526002998</v>
      </c>
      <c r="M381" s="3">
        <v>-2.2311860526002998</v>
      </c>
      <c r="N381" s="3">
        <v>-3.5005611998058002</v>
      </c>
      <c r="O381" s="3">
        <v>-3.6548429573101999</v>
      </c>
      <c r="P381" s="3">
        <v>-3.6548429573101999</v>
      </c>
      <c r="Q381" s="3">
        <v>1.1016000313899999E-2</v>
      </c>
      <c r="R381" s="3">
        <v>0.13808744198840001</v>
      </c>
      <c r="S381" s="3">
        <v>5.0777720549884</v>
      </c>
      <c r="T381" s="3">
        <v>6.4940742072760997</v>
      </c>
      <c r="U381" s="3">
        <v>6.8944759363713004</v>
      </c>
      <c r="V381" s="3">
        <v>7.6350815071874996</v>
      </c>
      <c r="W381" s="3">
        <v>13.457761660416701</v>
      </c>
      <c r="X381" s="3">
        <v>13.5896264357305</v>
      </c>
      <c r="Y381" s="3">
        <v>15.4938607427178</v>
      </c>
      <c r="Z381" s="3">
        <v>15.877286225574201</v>
      </c>
      <c r="AA381" s="3">
        <v>16.530105323890201</v>
      </c>
      <c r="AB381" s="3">
        <v>16.613021999377999</v>
      </c>
      <c r="AC381" s="3">
        <v>0.11211230282079999</v>
      </c>
      <c r="AD381" s="3">
        <v>0.26681490221870002</v>
      </c>
      <c r="AE381" s="3">
        <v>3.1925635368042999</v>
      </c>
      <c r="AF381" s="3">
        <v>4.1984272219483003</v>
      </c>
      <c r="AG381" s="3">
        <v>4.8574858328954003</v>
      </c>
      <c r="AH381" s="3">
        <v>5.2103778755296997</v>
      </c>
      <c r="AI381" s="3">
        <v>5.2103778755296997</v>
      </c>
      <c r="AJ381" s="3">
        <v>5.2103778755296997</v>
      </c>
      <c r="AK381" s="3">
        <v>-1.3497824426925</v>
      </c>
      <c r="AL381" s="3">
        <v>-1.3497824426925</v>
      </c>
      <c r="AM381" s="3">
        <v>-1.2397490148657999</v>
      </c>
      <c r="AN381" s="3">
        <v>-1.1363965731712</v>
      </c>
      <c r="AO381" s="3">
        <v>-5.1938097354799997E-2</v>
      </c>
      <c r="AP381" s="3">
        <v>-0.1920063223738</v>
      </c>
      <c r="AQ381" s="3">
        <v>-1.4894733197483001</v>
      </c>
      <c r="AR381" s="3">
        <v>-1.4894733197483001</v>
      </c>
      <c r="AS381" s="3">
        <v>-1.4894733197483001</v>
      </c>
      <c r="AT381" s="3">
        <v>-1.46778660295</v>
      </c>
      <c r="AU381" s="3">
        <v>-1.4570461895104001</v>
      </c>
      <c r="AV381" s="3">
        <v>-1.4570461895104001</v>
      </c>
      <c r="AW381" s="3">
        <v>-1.79</v>
      </c>
    </row>
    <row r="382" spans="1:49">
      <c r="A382">
        <v>5</v>
      </c>
      <c r="B382" t="s">
        <v>404</v>
      </c>
      <c r="C382">
        <v>703010101</v>
      </c>
      <c r="D382" t="s">
        <v>712</v>
      </c>
      <c r="E382" s="3">
        <v>0.34169377588819999</v>
      </c>
      <c r="F382" s="3">
        <v>0.41113773806460002</v>
      </c>
      <c r="G382" s="3">
        <v>0.4601946658919</v>
      </c>
      <c r="H382" s="3">
        <v>0.37050170378219999</v>
      </c>
      <c r="I382" s="3">
        <v>-2.2311860526002998</v>
      </c>
      <c r="J382" s="3">
        <v>-2.2311860526002998</v>
      </c>
      <c r="K382" s="3">
        <v>-2.2311860526002998</v>
      </c>
      <c r="L382" s="3">
        <v>-2.2311860526002998</v>
      </c>
      <c r="M382" s="3">
        <v>-2.2311860526002998</v>
      </c>
      <c r="N382" s="3">
        <v>-3.5005611998058002</v>
      </c>
      <c r="O382" s="3">
        <v>-3.6548429573101999</v>
      </c>
      <c r="P382" s="3">
        <v>-3.6548429573101999</v>
      </c>
      <c r="Q382" s="3">
        <v>1.1016000313899999E-2</v>
      </c>
      <c r="R382" s="3">
        <v>0.13808744198840001</v>
      </c>
      <c r="S382" s="3">
        <v>5.0777720549884</v>
      </c>
      <c r="T382" s="3">
        <v>6.4940742072760997</v>
      </c>
      <c r="U382" s="3">
        <v>6.8944759363713004</v>
      </c>
      <c r="V382" s="3">
        <v>7.6350815071874996</v>
      </c>
      <c r="W382" s="3">
        <v>13.457761660416701</v>
      </c>
      <c r="X382" s="3">
        <v>13.5896264357305</v>
      </c>
      <c r="Y382" s="3">
        <v>15.4938607427178</v>
      </c>
      <c r="Z382" s="3">
        <v>15.877286225574201</v>
      </c>
      <c r="AA382" s="3">
        <v>16.530105323890201</v>
      </c>
      <c r="AB382" s="3">
        <v>16.613021999377999</v>
      </c>
      <c r="AC382" s="3">
        <v>0.11211230282079999</v>
      </c>
      <c r="AD382" s="3">
        <v>0.26681490221870002</v>
      </c>
      <c r="AE382" s="3">
        <v>3.1925635368042999</v>
      </c>
      <c r="AF382" s="3">
        <v>4.1984272219483003</v>
      </c>
      <c r="AG382" s="3">
        <v>4.8574858328954003</v>
      </c>
      <c r="AH382" s="3">
        <v>5.2103778755296997</v>
      </c>
      <c r="AI382" s="3">
        <v>5.2103778755296997</v>
      </c>
      <c r="AJ382" s="3">
        <v>5.2103778755296997</v>
      </c>
      <c r="AK382" s="3">
        <v>-1.3497824426925</v>
      </c>
      <c r="AL382" s="3">
        <v>-1.3497824426925</v>
      </c>
      <c r="AM382" s="3">
        <v>-1.2397490148657999</v>
      </c>
      <c r="AN382" s="3">
        <v>-1.1363965731712</v>
      </c>
      <c r="AO382" s="3">
        <v>-5.1938097354799997E-2</v>
      </c>
      <c r="AP382" s="3">
        <v>-0.1920063223738</v>
      </c>
      <c r="AQ382" s="3">
        <v>-1.4894733197483001</v>
      </c>
      <c r="AR382" s="3">
        <v>-1.4894733197483001</v>
      </c>
      <c r="AS382" s="3">
        <v>-1.4894733197483001</v>
      </c>
      <c r="AT382" s="3">
        <v>-1.46778660295</v>
      </c>
      <c r="AU382" s="3">
        <v>-1.4570461895104001</v>
      </c>
      <c r="AV382" s="3">
        <v>-1.4570461895104001</v>
      </c>
      <c r="AW382" s="3">
        <v>-1.79</v>
      </c>
    </row>
    <row r="383" spans="1:49">
      <c r="A383">
        <v>4</v>
      </c>
      <c r="B383" t="s">
        <v>402</v>
      </c>
      <c r="C383">
        <v>7030102</v>
      </c>
      <c r="D383" t="s">
        <v>713</v>
      </c>
      <c r="E383" s="3">
        <v>0</v>
      </c>
      <c r="F383" s="3">
        <v>0.1157306964961</v>
      </c>
      <c r="G383" s="3">
        <v>1.0783615939683</v>
      </c>
      <c r="H383" s="3">
        <v>1.0783615939683</v>
      </c>
      <c r="I383" s="3">
        <v>1.0783615939683</v>
      </c>
      <c r="J383" s="3">
        <v>1.0783615939683</v>
      </c>
      <c r="K383" s="3">
        <v>1.0783615939683</v>
      </c>
      <c r="L383" s="3">
        <v>2.1475618744717</v>
      </c>
      <c r="M383" s="3">
        <v>4.0915047135247002</v>
      </c>
      <c r="N383" s="3">
        <v>4.0915047135247002</v>
      </c>
      <c r="O383" s="3">
        <v>4.0915047135247002</v>
      </c>
      <c r="P383" s="3">
        <v>4.0915047135247002</v>
      </c>
      <c r="Q383" s="3">
        <v>0</v>
      </c>
      <c r="R383" s="3">
        <v>0</v>
      </c>
      <c r="S383" s="3">
        <v>0</v>
      </c>
      <c r="T383" s="3">
        <v>9.4399183149338004</v>
      </c>
      <c r="U383" s="3">
        <v>25.175896177122201</v>
      </c>
      <c r="V383" s="3">
        <v>25.175896177122201</v>
      </c>
      <c r="W383" s="3">
        <v>25.175896177122201</v>
      </c>
      <c r="X383" s="3">
        <v>30.860494488709399</v>
      </c>
      <c r="Y383" s="3">
        <v>34.166523515489899</v>
      </c>
      <c r="Z383" s="3">
        <v>34.166523515489899</v>
      </c>
      <c r="AA383" s="3">
        <v>34.166523515489899</v>
      </c>
      <c r="AB383" s="3">
        <v>34.166523515489899</v>
      </c>
      <c r="AC383" s="3">
        <v>0</v>
      </c>
      <c r="AD383" s="3">
        <v>0.99278537886090001</v>
      </c>
      <c r="AE383" s="3">
        <v>2.6615399411917999</v>
      </c>
      <c r="AF383" s="3">
        <v>2.6615399411917999</v>
      </c>
      <c r="AG383" s="3">
        <v>2.6615399411917999</v>
      </c>
      <c r="AH383" s="3">
        <v>2.6615399411917999</v>
      </c>
      <c r="AI383" s="3">
        <v>2.6615399411917999</v>
      </c>
      <c r="AJ383" s="3">
        <v>2.2767844872265002</v>
      </c>
      <c r="AK383" s="3">
        <v>-8.4224159106800006E-2</v>
      </c>
      <c r="AL383" s="3">
        <v>-8.4224159106800006E-2</v>
      </c>
      <c r="AM383" s="3">
        <v>-8.4224159106800006E-2</v>
      </c>
      <c r="AN383" s="3">
        <v>-8.4224159106800006E-2</v>
      </c>
      <c r="AO383" s="3">
        <v>0</v>
      </c>
      <c r="AP383" s="3">
        <v>0.34231688131280003</v>
      </c>
      <c r="AQ383" s="3">
        <v>0.97629415923660001</v>
      </c>
      <c r="AR383" s="3">
        <v>0.97629415923660001</v>
      </c>
      <c r="AS383" s="3">
        <v>0.97629415923660001</v>
      </c>
      <c r="AT383" s="3">
        <v>0.97629415923660001</v>
      </c>
      <c r="AU383" s="3">
        <v>0.97629415923660001</v>
      </c>
      <c r="AV383" s="3">
        <v>0.93786743372449999</v>
      </c>
      <c r="AW383" s="3">
        <v>0.53</v>
      </c>
    </row>
    <row r="384" spans="1:49">
      <c r="A384">
        <v>5</v>
      </c>
      <c r="B384" t="s">
        <v>404</v>
      </c>
      <c r="C384">
        <v>703010201</v>
      </c>
      <c r="D384" t="s">
        <v>713</v>
      </c>
      <c r="E384" s="3">
        <v>0</v>
      </c>
      <c r="F384" s="3">
        <v>0.1157306964961</v>
      </c>
      <c r="G384" s="3">
        <v>1.0783615939683</v>
      </c>
      <c r="H384" s="3">
        <v>1.0783615939683</v>
      </c>
      <c r="I384" s="3">
        <v>1.0783615939683</v>
      </c>
      <c r="J384" s="3">
        <v>1.0783615939683</v>
      </c>
      <c r="K384" s="3">
        <v>1.0783615939683</v>
      </c>
      <c r="L384" s="3">
        <v>2.1475618744717</v>
      </c>
      <c r="M384" s="3">
        <v>4.0915047135247002</v>
      </c>
      <c r="N384" s="3">
        <v>4.0915047135247002</v>
      </c>
      <c r="O384" s="3">
        <v>4.0915047135247002</v>
      </c>
      <c r="P384" s="3">
        <v>4.0915047135247002</v>
      </c>
      <c r="Q384" s="3">
        <v>0</v>
      </c>
      <c r="R384" s="3">
        <v>0</v>
      </c>
      <c r="S384" s="3">
        <v>0</v>
      </c>
      <c r="T384" s="3">
        <v>9.4399183149338004</v>
      </c>
      <c r="U384" s="3">
        <v>25.175896177122201</v>
      </c>
      <c r="V384" s="3">
        <v>25.175896177122201</v>
      </c>
      <c r="W384" s="3">
        <v>25.175896177122201</v>
      </c>
      <c r="X384" s="3">
        <v>30.860494488709399</v>
      </c>
      <c r="Y384" s="3">
        <v>34.166523515489899</v>
      </c>
      <c r="Z384" s="3">
        <v>34.166523515489899</v>
      </c>
      <c r="AA384" s="3">
        <v>34.166523515489899</v>
      </c>
      <c r="AB384" s="3">
        <v>34.166523515489899</v>
      </c>
      <c r="AC384" s="3">
        <v>0</v>
      </c>
      <c r="AD384" s="3">
        <v>0.99278537886090001</v>
      </c>
      <c r="AE384" s="3">
        <v>2.6615399411917999</v>
      </c>
      <c r="AF384" s="3">
        <v>2.6615399411917999</v>
      </c>
      <c r="AG384" s="3">
        <v>2.6615399411917999</v>
      </c>
      <c r="AH384" s="3">
        <v>2.6615399411917999</v>
      </c>
      <c r="AI384" s="3">
        <v>2.6615399411917999</v>
      </c>
      <c r="AJ384" s="3">
        <v>2.2767844872265002</v>
      </c>
      <c r="AK384" s="3">
        <v>-8.4224159106800006E-2</v>
      </c>
      <c r="AL384" s="3">
        <v>-8.4224159106800006E-2</v>
      </c>
      <c r="AM384" s="3">
        <v>-8.4224159106800006E-2</v>
      </c>
      <c r="AN384" s="3">
        <v>-8.4224159106800006E-2</v>
      </c>
      <c r="AO384" s="3">
        <v>0</v>
      </c>
      <c r="AP384" s="3">
        <v>0.34231688131280003</v>
      </c>
      <c r="AQ384" s="3">
        <v>0.97629415923660001</v>
      </c>
      <c r="AR384" s="3">
        <v>0.97629415923660001</v>
      </c>
      <c r="AS384" s="3">
        <v>0.97629415923660001</v>
      </c>
      <c r="AT384" s="3">
        <v>0.97629415923660001</v>
      </c>
      <c r="AU384" s="3">
        <v>0.97629415923660001</v>
      </c>
      <c r="AV384" s="3">
        <v>0.93786743372449999</v>
      </c>
      <c r="AW384" s="3">
        <v>0.53</v>
      </c>
    </row>
    <row r="385" spans="1:49">
      <c r="A385">
        <v>4</v>
      </c>
      <c r="B385" t="s">
        <v>402</v>
      </c>
      <c r="C385">
        <v>7030103</v>
      </c>
      <c r="D385" t="s">
        <v>714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1.4006441460628001</v>
      </c>
      <c r="V385" s="3">
        <v>2.6657804931214999</v>
      </c>
      <c r="W385" s="3">
        <v>3.3510549974121999</v>
      </c>
      <c r="X385" s="3">
        <v>3.3510549974121999</v>
      </c>
      <c r="Y385" s="3">
        <v>3.3510549974121999</v>
      </c>
      <c r="Z385" s="3">
        <v>3.3510549974121999</v>
      </c>
      <c r="AA385" s="3">
        <v>3.3510549974121999</v>
      </c>
      <c r="AB385" s="3">
        <v>3.3510549974121999</v>
      </c>
      <c r="AC385" s="3">
        <v>0</v>
      </c>
      <c r="AD385" s="3">
        <v>6.2484347574532997</v>
      </c>
      <c r="AE385" s="3">
        <v>6.8680840247525001</v>
      </c>
      <c r="AF385" s="3">
        <v>6.8680840247525001</v>
      </c>
      <c r="AG385" s="3">
        <v>6.8680840247525001</v>
      </c>
      <c r="AH385" s="3">
        <v>7.3288818275003997</v>
      </c>
      <c r="AI385" s="3">
        <v>7.3288818275003997</v>
      </c>
      <c r="AJ385" s="3">
        <v>7.3288818275003997</v>
      </c>
      <c r="AK385" s="3">
        <v>7.3288818275003997</v>
      </c>
      <c r="AL385" s="3">
        <v>7.3288818275003997</v>
      </c>
      <c r="AM385" s="3">
        <v>7.3288818275003997</v>
      </c>
      <c r="AN385" s="3">
        <v>7.3288818275003997</v>
      </c>
      <c r="AO385" s="3">
        <v>0</v>
      </c>
      <c r="AP385" s="3">
        <v>3.4944978864906999</v>
      </c>
      <c r="AQ385" s="3">
        <v>3.9294918045774998</v>
      </c>
      <c r="AR385" s="3">
        <v>3.9294918045774998</v>
      </c>
      <c r="AS385" s="3">
        <v>3.9294918045774998</v>
      </c>
      <c r="AT385" s="3">
        <v>3.9294918045774998</v>
      </c>
      <c r="AU385" s="3">
        <v>3.9294918045774998</v>
      </c>
      <c r="AV385" s="3">
        <v>3.9294918045774998</v>
      </c>
      <c r="AW385" s="3">
        <v>3.93</v>
      </c>
    </row>
    <row r="386" spans="1:49">
      <c r="A386">
        <v>5</v>
      </c>
      <c r="B386" t="s">
        <v>404</v>
      </c>
      <c r="C386">
        <v>703010301</v>
      </c>
      <c r="D386" t="s">
        <v>715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1.4006441460628001</v>
      </c>
      <c r="V386" s="3">
        <v>2.6657804931214999</v>
      </c>
      <c r="W386" s="3">
        <v>3.3510549974121999</v>
      </c>
      <c r="X386" s="3">
        <v>3.3510549974121999</v>
      </c>
      <c r="Y386" s="3">
        <v>3.3510549974121999</v>
      </c>
      <c r="Z386" s="3">
        <v>3.3510549974121999</v>
      </c>
      <c r="AA386" s="3">
        <v>3.3510549974121999</v>
      </c>
      <c r="AB386" s="3">
        <v>3.3510549974121999</v>
      </c>
      <c r="AC386" s="3">
        <v>0</v>
      </c>
      <c r="AD386" s="3">
        <v>6.2484347574532997</v>
      </c>
      <c r="AE386" s="3">
        <v>6.8680840247525001</v>
      </c>
      <c r="AF386" s="3">
        <v>6.8680840247525001</v>
      </c>
      <c r="AG386" s="3">
        <v>6.8680840247525001</v>
      </c>
      <c r="AH386" s="3">
        <v>7.3288818275003997</v>
      </c>
      <c r="AI386" s="3">
        <v>7.3288818275003997</v>
      </c>
      <c r="AJ386" s="3">
        <v>7.3288818275003997</v>
      </c>
      <c r="AK386" s="3">
        <v>7.3288818275003997</v>
      </c>
      <c r="AL386" s="3">
        <v>7.3288818275003997</v>
      </c>
      <c r="AM386" s="3">
        <v>7.3288818275003997</v>
      </c>
      <c r="AN386" s="3">
        <v>7.3288818275003997</v>
      </c>
      <c r="AO386" s="3">
        <v>0</v>
      </c>
      <c r="AP386" s="3">
        <v>3.4944978864906999</v>
      </c>
      <c r="AQ386" s="3">
        <v>3.9294918045774998</v>
      </c>
      <c r="AR386" s="3">
        <v>3.9294918045774998</v>
      </c>
      <c r="AS386" s="3">
        <v>3.9294918045774998</v>
      </c>
      <c r="AT386" s="3">
        <v>3.9294918045774998</v>
      </c>
      <c r="AU386" s="3">
        <v>3.9294918045774998</v>
      </c>
      <c r="AV386" s="3">
        <v>3.9294918045774998</v>
      </c>
      <c r="AW386" s="3">
        <v>3.93</v>
      </c>
    </row>
    <row r="387" spans="1:49">
      <c r="A387">
        <v>3</v>
      </c>
      <c r="B387" t="s">
        <v>400</v>
      </c>
      <c r="C387">
        <v>70302</v>
      </c>
      <c r="D387" t="s">
        <v>716</v>
      </c>
      <c r="E387" s="3">
        <v>-7.3279265448178004</v>
      </c>
      <c r="F387" s="3">
        <v>-1.9567284655398001</v>
      </c>
      <c r="G387" s="3">
        <v>3.9149933907064001</v>
      </c>
      <c r="H387" s="3">
        <v>4.6654899904376999</v>
      </c>
      <c r="I387" s="3">
        <v>18.260392757229301</v>
      </c>
      <c r="J387" s="3">
        <v>19.147665447406599</v>
      </c>
      <c r="K387" s="3">
        <v>2.7045463319756</v>
      </c>
      <c r="L387" s="3">
        <v>-7.3958338330495996</v>
      </c>
      <c r="M387" s="3">
        <v>-9.8945550955186992</v>
      </c>
      <c r="N387" s="3">
        <v>7.2660673433963003</v>
      </c>
      <c r="O387" s="3">
        <v>40.698977063123202</v>
      </c>
      <c r="P387" s="3">
        <v>26.9153143776464</v>
      </c>
      <c r="Q387" s="3">
        <v>-17.454165951257799</v>
      </c>
      <c r="R387" s="3">
        <v>-5.3983807041993002</v>
      </c>
      <c r="S387" s="3">
        <v>-7.4854690446312997</v>
      </c>
      <c r="T387" s="3">
        <v>1.7155514382096999</v>
      </c>
      <c r="U387" s="3">
        <v>18.939925198602399</v>
      </c>
      <c r="V387" s="3">
        <v>34.719994300977802</v>
      </c>
      <c r="W387" s="3">
        <v>23.580612291926499</v>
      </c>
      <c r="X387" s="3">
        <v>15.605037331109701</v>
      </c>
      <c r="Y387" s="3">
        <v>11.5390987176655</v>
      </c>
      <c r="Z387" s="3">
        <v>15.855251893732399</v>
      </c>
      <c r="AA387" s="3">
        <v>39.662320608256202</v>
      </c>
      <c r="AB387" s="3">
        <v>26.844575153486701</v>
      </c>
      <c r="AC387" s="3">
        <v>-17.370576588962901</v>
      </c>
      <c r="AD387" s="3">
        <v>-16.828511551945599</v>
      </c>
      <c r="AE387" s="3">
        <v>-24.562168999133899</v>
      </c>
      <c r="AF387" s="3">
        <v>-34.882316168446401</v>
      </c>
      <c r="AG387" s="3">
        <v>-28.492588662924099</v>
      </c>
      <c r="AH387" s="3">
        <v>-31.298676582447001</v>
      </c>
      <c r="AI387" s="3">
        <v>-39.9945368661553</v>
      </c>
      <c r="AJ387" s="3">
        <v>-45.9762408162944</v>
      </c>
      <c r="AK387" s="3">
        <v>-42.996476977866301</v>
      </c>
      <c r="AL387" s="3">
        <v>-38.389484764568898</v>
      </c>
      <c r="AM387" s="3">
        <v>-18.867243453981398</v>
      </c>
      <c r="AN387" s="3">
        <v>-20.8166364660445</v>
      </c>
      <c r="AO387" s="3">
        <v>-25.957924238783001</v>
      </c>
      <c r="AP387" s="3">
        <v>-6.4286757741185001</v>
      </c>
      <c r="AQ387" s="3">
        <v>-27.6199706340314</v>
      </c>
      <c r="AR387" s="3">
        <v>-26.663529766203101</v>
      </c>
      <c r="AS387" s="3">
        <v>-15.538125276335499</v>
      </c>
      <c r="AT387" s="3">
        <v>-16.979505448156299</v>
      </c>
      <c r="AU387" s="3">
        <v>-26.881417537869101</v>
      </c>
      <c r="AV387" s="3">
        <v>-29.952082060423599</v>
      </c>
      <c r="AW387" s="3">
        <v>-26.24</v>
      </c>
    </row>
    <row r="388" spans="1:49">
      <c r="A388">
        <v>4</v>
      </c>
      <c r="B388" t="s">
        <v>402</v>
      </c>
      <c r="C388">
        <v>7030201</v>
      </c>
      <c r="D388" t="s">
        <v>717</v>
      </c>
      <c r="E388" s="3">
        <v>-7.3279265448178004</v>
      </c>
      <c r="F388" s="3">
        <v>-1.9567284655398001</v>
      </c>
      <c r="G388" s="3">
        <v>3.9149933907064001</v>
      </c>
      <c r="H388" s="3">
        <v>4.6654899904376999</v>
      </c>
      <c r="I388" s="3">
        <v>18.260392757229301</v>
      </c>
      <c r="J388" s="3">
        <v>19.147665447406599</v>
      </c>
      <c r="K388" s="3">
        <v>2.7045463319756</v>
      </c>
      <c r="L388" s="3">
        <v>-7.3958338330495996</v>
      </c>
      <c r="M388" s="3">
        <v>-9.8945550955186992</v>
      </c>
      <c r="N388" s="3">
        <v>7.2660673433963003</v>
      </c>
      <c r="O388" s="3">
        <v>40.698977063123202</v>
      </c>
      <c r="P388" s="3">
        <v>26.9153143776464</v>
      </c>
      <c r="Q388" s="3">
        <v>-17.454165951257799</v>
      </c>
      <c r="R388" s="3">
        <v>-5.3983807041993002</v>
      </c>
      <c r="S388" s="3">
        <v>-7.4854690446312997</v>
      </c>
      <c r="T388" s="3">
        <v>1.7155514382096999</v>
      </c>
      <c r="U388" s="3">
        <v>18.939925198602399</v>
      </c>
      <c r="V388" s="3">
        <v>34.719994300977802</v>
      </c>
      <c r="W388" s="3">
        <v>23.580612291926499</v>
      </c>
      <c r="X388" s="3">
        <v>15.605037331109701</v>
      </c>
      <c r="Y388" s="3">
        <v>11.5390987176655</v>
      </c>
      <c r="Z388" s="3">
        <v>15.855251893732399</v>
      </c>
      <c r="AA388" s="3">
        <v>39.662320608256202</v>
      </c>
      <c r="AB388" s="3">
        <v>26.844575153486701</v>
      </c>
      <c r="AC388" s="3">
        <v>-17.370576588962901</v>
      </c>
      <c r="AD388" s="3">
        <v>-16.828511551945599</v>
      </c>
      <c r="AE388" s="3">
        <v>-24.562168999133899</v>
      </c>
      <c r="AF388" s="3">
        <v>-34.882316168446401</v>
      </c>
      <c r="AG388" s="3">
        <v>-28.492588662924099</v>
      </c>
      <c r="AH388" s="3">
        <v>-31.298676582447001</v>
      </c>
      <c r="AI388" s="3">
        <v>-39.9945368661553</v>
      </c>
      <c r="AJ388" s="3">
        <v>-45.9762408162944</v>
      </c>
      <c r="AK388" s="3">
        <v>-42.996476977866301</v>
      </c>
      <c r="AL388" s="3">
        <v>-38.389484764568898</v>
      </c>
      <c r="AM388" s="3">
        <v>-18.867243453981398</v>
      </c>
      <c r="AN388" s="3">
        <v>-20.8166364660445</v>
      </c>
      <c r="AO388" s="3">
        <v>-25.957924238783001</v>
      </c>
      <c r="AP388" s="3">
        <v>-6.4286757741185001</v>
      </c>
      <c r="AQ388" s="3">
        <v>-27.6199706340314</v>
      </c>
      <c r="AR388" s="3">
        <v>-26.663529766203101</v>
      </c>
      <c r="AS388" s="3">
        <v>-15.538125276335499</v>
      </c>
      <c r="AT388" s="3">
        <v>-16.979505448156299</v>
      </c>
      <c r="AU388" s="3">
        <v>-26.881417537869101</v>
      </c>
      <c r="AV388" s="3">
        <v>-29.952082060423599</v>
      </c>
      <c r="AW388" s="3">
        <v>-26.24</v>
      </c>
    </row>
    <row r="389" spans="1:49">
      <c r="A389">
        <v>5</v>
      </c>
      <c r="B389" t="s">
        <v>404</v>
      </c>
      <c r="C389">
        <v>703020101</v>
      </c>
      <c r="D389" t="s">
        <v>718</v>
      </c>
      <c r="E389" s="3">
        <v>-7.3279265448178004</v>
      </c>
      <c r="F389" s="3">
        <v>-1.9567284655398001</v>
      </c>
      <c r="G389" s="3">
        <v>3.9149933907064001</v>
      </c>
      <c r="H389" s="3">
        <v>4.6654899904376999</v>
      </c>
      <c r="I389" s="3">
        <v>18.260392757229301</v>
      </c>
      <c r="J389" s="3">
        <v>19.147665447406599</v>
      </c>
      <c r="K389" s="3">
        <v>2.7045463319756</v>
      </c>
      <c r="L389" s="3">
        <v>-7.3958338330495996</v>
      </c>
      <c r="M389" s="3">
        <v>-9.8945550955186992</v>
      </c>
      <c r="N389" s="3">
        <v>7.2660673433963003</v>
      </c>
      <c r="O389" s="3">
        <v>40.698977063123202</v>
      </c>
      <c r="P389" s="3">
        <v>26.9153143776464</v>
      </c>
      <c r="Q389" s="3">
        <v>-17.454165951257799</v>
      </c>
      <c r="R389" s="3">
        <v>-5.3983807041993002</v>
      </c>
      <c r="S389" s="3">
        <v>-7.4854690446312997</v>
      </c>
      <c r="T389" s="3">
        <v>1.7155514382096999</v>
      </c>
      <c r="U389" s="3">
        <v>18.939925198602399</v>
      </c>
      <c r="V389" s="3">
        <v>34.719994300977802</v>
      </c>
      <c r="W389" s="3">
        <v>23.580612291926499</v>
      </c>
      <c r="X389" s="3">
        <v>15.605037331109701</v>
      </c>
      <c r="Y389" s="3">
        <v>11.5390987176655</v>
      </c>
      <c r="Z389" s="3">
        <v>15.855251893732399</v>
      </c>
      <c r="AA389" s="3">
        <v>39.662320608256202</v>
      </c>
      <c r="AB389" s="3">
        <v>26.844575153486701</v>
      </c>
      <c r="AC389" s="3">
        <v>-17.370576588962901</v>
      </c>
      <c r="AD389" s="3">
        <v>-16.828511551945599</v>
      </c>
      <c r="AE389" s="3">
        <v>-24.562168999133899</v>
      </c>
      <c r="AF389" s="3">
        <v>-34.882316168446401</v>
      </c>
      <c r="AG389" s="3">
        <v>-28.492588662924099</v>
      </c>
      <c r="AH389" s="3">
        <v>-31.298676582447001</v>
      </c>
      <c r="AI389" s="3">
        <v>-39.9945368661553</v>
      </c>
      <c r="AJ389" s="3">
        <v>-45.9762408162944</v>
      </c>
      <c r="AK389" s="3">
        <v>-42.996476977866301</v>
      </c>
      <c r="AL389" s="3">
        <v>-38.389484764568898</v>
      </c>
      <c r="AM389" s="3">
        <v>-18.867243453981398</v>
      </c>
      <c r="AN389" s="3">
        <v>-20.8166364660445</v>
      </c>
      <c r="AO389" s="3">
        <v>-25.957924238783001</v>
      </c>
      <c r="AP389" s="3">
        <v>-6.4286757741185001</v>
      </c>
      <c r="AQ389" s="3">
        <v>-27.6199706340314</v>
      </c>
      <c r="AR389" s="3">
        <v>-26.663529766203101</v>
      </c>
      <c r="AS389" s="3">
        <v>-15.538125276335499</v>
      </c>
      <c r="AT389" s="3">
        <v>-16.979505448156299</v>
      </c>
      <c r="AU389" s="3">
        <v>-26.881417537869101</v>
      </c>
      <c r="AV389" s="3">
        <v>-29.952082060423599</v>
      </c>
      <c r="AW389" s="3">
        <v>-26.24</v>
      </c>
    </row>
    <row r="390" spans="1:49">
      <c r="A390">
        <v>1</v>
      </c>
      <c r="B390" t="s">
        <v>396</v>
      </c>
      <c r="C390">
        <v>8</v>
      </c>
      <c r="D390" t="s">
        <v>719</v>
      </c>
      <c r="E390" s="3">
        <v>5.6329630787300002E-2</v>
      </c>
      <c r="F390" s="3">
        <v>8.6777762836299996E-2</v>
      </c>
      <c r="G390" s="3">
        <v>-0.48891521969809998</v>
      </c>
      <c r="H390" s="3">
        <v>-0.47718013081290001</v>
      </c>
      <c r="I390" s="3">
        <v>-2.8556685177240002</v>
      </c>
      <c r="J390" s="3">
        <v>-2.5064911686756002</v>
      </c>
      <c r="K390" s="3">
        <v>-3.1210775276284002</v>
      </c>
      <c r="L390" s="3">
        <v>-3.1210495999673999</v>
      </c>
      <c r="M390" s="3">
        <v>-0.55862881475769999</v>
      </c>
      <c r="N390" s="3">
        <v>8.1619814853000003E-2</v>
      </c>
      <c r="O390" s="3">
        <v>-0.3163637428062</v>
      </c>
      <c r="P390" s="3">
        <v>-2.9502483731633</v>
      </c>
      <c r="Q390" s="3">
        <v>1.0183596975E-3</v>
      </c>
      <c r="R390" s="3">
        <v>-0.83095541278280005</v>
      </c>
      <c r="S390" s="3">
        <v>-2.6272648556299001</v>
      </c>
      <c r="T390" s="3">
        <v>-2.7431677832333001</v>
      </c>
      <c r="U390" s="3">
        <v>0.32494724278830001</v>
      </c>
      <c r="V390" s="3">
        <v>3.4452462130900002E-2</v>
      </c>
      <c r="W390" s="3">
        <v>-0.32873868981850002</v>
      </c>
      <c r="X390" s="3">
        <v>-0.3533144231375</v>
      </c>
      <c r="Y390" s="3">
        <v>-0.60699913754760004</v>
      </c>
      <c r="Z390" s="3">
        <v>-3.2109578483030998</v>
      </c>
      <c r="AA390" s="3">
        <v>-5.2803994763880997</v>
      </c>
      <c r="AB390" s="3">
        <v>-5.2113339847082001</v>
      </c>
      <c r="AC390" s="3">
        <v>2.1501827884916</v>
      </c>
      <c r="AD390" s="3">
        <v>3.7300633718226002</v>
      </c>
      <c r="AE390" s="3">
        <v>3.9359646129369001</v>
      </c>
      <c r="AF390" s="3">
        <v>3.8612035587419999</v>
      </c>
      <c r="AG390" s="3">
        <v>1.7806044788941999</v>
      </c>
      <c r="AH390" s="3">
        <v>-0.47740273361890001</v>
      </c>
      <c r="AI390" s="3">
        <v>1.9224190775254999</v>
      </c>
      <c r="AJ390" s="3">
        <v>0.85872190035219997</v>
      </c>
      <c r="AK390" s="3">
        <v>5.0558021699906996</v>
      </c>
      <c r="AL390" s="3">
        <v>5.0108354951068002</v>
      </c>
      <c r="AM390" s="3">
        <v>2.5252503090645999</v>
      </c>
      <c r="AN390" s="3">
        <v>1.0223045667821</v>
      </c>
      <c r="AO390" s="3">
        <v>3.0951508189167001</v>
      </c>
      <c r="AP390" s="3">
        <v>4.1049099307786001</v>
      </c>
      <c r="AQ390" s="3">
        <v>4.1008616886117002</v>
      </c>
      <c r="AR390" s="3">
        <v>4.0969132949064004</v>
      </c>
      <c r="AS390" s="3">
        <v>4.2065614241115998</v>
      </c>
      <c r="AT390" s="3">
        <v>4.4275410961982002</v>
      </c>
      <c r="AU390" s="3">
        <v>4.3130616413052003</v>
      </c>
      <c r="AV390" s="3">
        <v>3.7278847764564</v>
      </c>
      <c r="AW390" s="3">
        <v>3.66</v>
      </c>
    </row>
    <row r="391" spans="1:49">
      <c r="A391">
        <v>2</v>
      </c>
      <c r="B391" t="s">
        <v>398</v>
      </c>
      <c r="C391">
        <v>801</v>
      </c>
      <c r="D391" t="s">
        <v>720</v>
      </c>
      <c r="E391" s="3">
        <v>-0.28506944228519998</v>
      </c>
      <c r="F391" s="3">
        <v>1.5223203212699999E-2</v>
      </c>
      <c r="G391" s="3">
        <v>-4.1062115523099997E-2</v>
      </c>
      <c r="H391" s="3">
        <v>4.5718922843000004E-3</v>
      </c>
      <c r="I391" s="3">
        <v>-1.7081560249848999</v>
      </c>
      <c r="J391" s="3">
        <v>-0.8816485752812</v>
      </c>
      <c r="K391" s="3">
        <v>-1.5630150007050001</v>
      </c>
      <c r="L391" s="3">
        <v>-2.2985355410591</v>
      </c>
      <c r="M391" s="3">
        <v>-3.0289408602925998</v>
      </c>
      <c r="N391" s="3">
        <v>-2.0291510917056002</v>
      </c>
      <c r="O391" s="3">
        <v>3.3296662052139001</v>
      </c>
      <c r="P391" s="3">
        <v>3.7964643121855</v>
      </c>
      <c r="Q391" s="3">
        <v>-0.198799804183</v>
      </c>
      <c r="R391" s="3">
        <v>-0.76637657003839998</v>
      </c>
      <c r="S391" s="3">
        <v>-1.4787845832858999</v>
      </c>
      <c r="T391" s="3">
        <v>-0.57505405928660003</v>
      </c>
      <c r="U391" s="3">
        <v>0.19362347662929999</v>
      </c>
      <c r="V391" s="3">
        <v>-0.74968576590330005</v>
      </c>
      <c r="W391" s="3">
        <v>-1.0944416761105</v>
      </c>
      <c r="X391" s="3">
        <v>-1.026793932948</v>
      </c>
      <c r="Y391" s="3">
        <v>-1.6297877124085001</v>
      </c>
      <c r="Z391" s="3">
        <v>-2.726053648713</v>
      </c>
      <c r="AA391" s="3">
        <v>-4.6891714602940997</v>
      </c>
      <c r="AB391" s="3">
        <v>-5.2699324673331001</v>
      </c>
      <c r="AC391" s="3">
        <v>-2.7634446621188</v>
      </c>
      <c r="AD391" s="3">
        <v>-4.2781581487707001</v>
      </c>
      <c r="AE391" s="3">
        <v>-4.9873137926995001</v>
      </c>
      <c r="AF391" s="3">
        <v>-4.9854327844444004</v>
      </c>
      <c r="AG391" s="3">
        <v>-6.5877744137240004</v>
      </c>
      <c r="AH391" s="3">
        <v>-6.5910009092313002</v>
      </c>
      <c r="AI391" s="3">
        <v>-7.2915236398407002</v>
      </c>
      <c r="AJ391" s="3">
        <v>-7.7300991328712003</v>
      </c>
      <c r="AK391" s="3">
        <v>-9.5973750126722006</v>
      </c>
      <c r="AL391" s="3">
        <v>-9.9420314305468001</v>
      </c>
      <c r="AM391" s="3">
        <v>-12.8641773993954</v>
      </c>
      <c r="AN391" s="3">
        <v>-12.0792627602835</v>
      </c>
      <c r="AO391" s="3">
        <v>-1.7733572118708001</v>
      </c>
      <c r="AP391" s="3">
        <v>-2.4052744179914001</v>
      </c>
      <c r="AQ391" s="3">
        <v>-2.6469233327835</v>
      </c>
      <c r="AR391" s="3">
        <v>-3.4043340784769001</v>
      </c>
      <c r="AS391" s="3">
        <v>-5.1238244386342</v>
      </c>
      <c r="AT391" s="3">
        <v>-3.8166354168162999</v>
      </c>
      <c r="AU391" s="3">
        <v>-5.2200945371060001</v>
      </c>
      <c r="AV391" s="3">
        <v>-8.5603024093482993</v>
      </c>
      <c r="AW391" s="3">
        <v>-9.07</v>
      </c>
    </row>
    <row r="392" spans="1:49">
      <c r="A392">
        <v>3</v>
      </c>
      <c r="B392" t="s">
        <v>400</v>
      </c>
      <c r="C392">
        <v>80101</v>
      </c>
      <c r="D392" t="s">
        <v>721</v>
      </c>
      <c r="E392" s="3">
        <v>-0.56340089211650002</v>
      </c>
      <c r="F392" s="3">
        <v>1.9170165905000001E-2</v>
      </c>
      <c r="G392" s="3">
        <v>-1.3683340752908999</v>
      </c>
      <c r="H392" s="3">
        <v>-5.17238637163E-2</v>
      </c>
      <c r="I392" s="3">
        <v>-1.7608809535073999</v>
      </c>
      <c r="J392" s="3">
        <v>-1.4995258261794999</v>
      </c>
      <c r="K392" s="3">
        <v>-2.1720266507215</v>
      </c>
      <c r="L392" s="3">
        <v>-3.0257559428635998</v>
      </c>
      <c r="M392" s="3">
        <v>-2.4212349653116001</v>
      </c>
      <c r="N392" s="3">
        <v>-3.4115351482878999</v>
      </c>
      <c r="O392" s="3">
        <v>-2.4816086167811</v>
      </c>
      <c r="P392" s="3">
        <v>-1.3177628904536001</v>
      </c>
      <c r="Q392" s="3">
        <v>-0.70031769221780005</v>
      </c>
      <c r="R392" s="3">
        <v>-1.6748423149203</v>
      </c>
      <c r="S392" s="3">
        <v>-2.1038427439679999</v>
      </c>
      <c r="T392" s="3">
        <v>-1.0038945037982001</v>
      </c>
      <c r="U392" s="3">
        <v>-1.2512676401763001</v>
      </c>
      <c r="V392" s="3">
        <v>-2.8060175465564998</v>
      </c>
      <c r="W392" s="3">
        <v>-3.3134937180428001</v>
      </c>
      <c r="X392" s="3">
        <v>-3.1843443404129999</v>
      </c>
      <c r="Y392" s="3">
        <v>-3.2791257437126</v>
      </c>
      <c r="Z392" s="3">
        <v>-4.3990213116834003</v>
      </c>
      <c r="AA392" s="3">
        <v>-5.7228184116597003</v>
      </c>
      <c r="AB392" s="3">
        <v>-7.4857749863625997</v>
      </c>
      <c r="AC392" s="3">
        <v>-0.82924338806310005</v>
      </c>
      <c r="AD392" s="3">
        <v>-2.3374540831300998</v>
      </c>
      <c r="AE392" s="3">
        <v>-3.8811924976466998</v>
      </c>
      <c r="AF392" s="3">
        <v>-3.8747899394170999</v>
      </c>
      <c r="AG392" s="3">
        <v>-5.4474932353277996</v>
      </c>
      <c r="AH392" s="3">
        <v>-4.8318397078277</v>
      </c>
      <c r="AI392" s="3">
        <v>-7.1297093748681002</v>
      </c>
      <c r="AJ392" s="3">
        <v>-8.6198996790093005</v>
      </c>
      <c r="AK392" s="3">
        <v>-9.0189652129317999</v>
      </c>
      <c r="AL392" s="3">
        <v>-11.0861868249222</v>
      </c>
      <c r="AM392" s="3">
        <v>-13.1359777777985</v>
      </c>
      <c r="AN392" s="3">
        <v>-13.722872982338</v>
      </c>
      <c r="AO392" s="3">
        <v>-1.883119431118</v>
      </c>
      <c r="AP392" s="3">
        <v>-1.5796519103410001</v>
      </c>
      <c r="AQ392" s="3">
        <v>-2.6387297178956999</v>
      </c>
      <c r="AR392" s="3">
        <v>-3.6875754456257002</v>
      </c>
      <c r="AS392" s="3">
        <v>-4.2324132054717998</v>
      </c>
      <c r="AT392" s="3">
        <v>-4.4687201015355003</v>
      </c>
      <c r="AU392" s="3">
        <v>-6.1805720002623001</v>
      </c>
      <c r="AV392" s="3">
        <v>-7.6068168432272998</v>
      </c>
      <c r="AW392" s="3">
        <v>-10.029999999999999</v>
      </c>
    </row>
    <row r="393" spans="1:49">
      <c r="A393">
        <v>4</v>
      </c>
      <c r="B393" t="s">
        <v>402</v>
      </c>
      <c r="C393">
        <v>8010101</v>
      </c>
      <c r="D393" t="s">
        <v>721</v>
      </c>
      <c r="E393" s="3">
        <v>-0.56340089211650002</v>
      </c>
      <c r="F393" s="3">
        <v>1.9170165905000001E-2</v>
      </c>
      <c r="G393" s="3">
        <v>-1.3683340752908999</v>
      </c>
      <c r="H393" s="3">
        <v>-5.17238637163E-2</v>
      </c>
      <c r="I393" s="3">
        <v>-1.7608809535073999</v>
      </c>
      <c r="J393" s="3">
        <v>-1.4995258261794999</v>
      </c>
      <c r="K393" s="3">
        <v>-2.1720266507215</v>
      </c>
      <c r="L393" s="3">
        <v>-3.0257559428635998</v>
      </c>
      <c r="M393" s="3">
        <v>-2.4212349653116001</v>
      </c>
      <c r="N393" s="3">
        <v>-3.4115351482878999</v>
      </c>
      <c r="O393" s="3">
        <v>-2.4816086167811</v>
      </c>
      <c r="P393" s="3">
        <v>-1.3177628904536001</v>
      </c>
      <c r="Q393" s="3">
        <v>-0.70031769221780005</v>
      </c>
      <c r="R393" s="3">
        <v>-1.6748423149203</v>
      </c>
      <c r="S393" s="3">
        <v>-2.1038427439679999</v>
      </c>
      <c r="T393" s="3">
        <v>-1.0038945037982001</v>
      </c>
      <c r="U393" s="3">
        <v>-1.2512676401763001</v>
      </c>
      <c r="V393" s="3">
        <v>-2.8060175465564998</v>
      </c>
      <c r="W393" s="3">
        <v>-3.3134937180428001</v>
      </c>
      <c r="X393" s="3">
        <v>-3.1843443404129999</v>
      </c>
      <c r="Y393" s="3">
        <v>-3.2791257437126</v>
      </c>
      <c r="Z393" s="3">
        <v>-4.3990213116834003</v>
      </c>
      <c r="AA393" s="3">
        <v>-5.7228184116597003</v>
      </c>
      <c r="AB393" s="3">
        <v>-7.4857749863625997</v>
      </c>
      <c r="AC393" s="3">
        <v>-0.82924338806310005</v>
      </c>
      <c r="AD393" s="3">
        <v>-2.3374540831300998</v>
      </c>
      <c r="AE393" s="3">
        <v>-3.8811924976466998</v>
      </c>
      <c r="AF393" s="3">
        <v>-3.8747899394170999</v>
      </c>
      <c r="AG393" s="3">
        <v>-5.4474932353277996</v>
      </c>
      <c r="AH393" s="3">
        <v>-4.8318397078277</v>
      </c>
      <c r="AI393" s="3">
        <v>-7.1297093748681002</v>
      </c>
      <c r="AJ393" s="3">
        <v>-8.6198996790093005</v>
      </c>
      <c r="AK393" s="3">
        <v>-9.0189652129317999</v>
      </c>
      <c r="AL393" s="3">
        <v>-11.0861868249222</v>
      </c>
      <c r="AM393" s="3">
        <v>-13.1359777777985</v>
      </c>
      <c r="AN393" s="3">
        <v>-13.722872982338</v>
      </c>
      <c r="AO393" s="3">
        <v>-1.883119431118</v>
      </c>
      <c r="AP393" s="3">
        <v>-1.5796519103410001</v>
      </c>
      <c r="AQ393" s="3">
        <v>-2.6387297178956999</v>
      </c>
      <c r="AR393" s="3">
        <v>-3.6875754456257002</v>
      </c>
      <c r="AS393" s="3">
        <v>-4.2324132054717998</v>
      </c>
      <c r="AT393" s="3">
        <v>-4.4687201015355003</v>
      </c>
      <c r="AU393" s="3">
        <v>-6.1805720002623001</v>
      </c>
      <c r="AV393" s="3">
        <v>-7.6068168432272998</v>
      </c>
      <c r="AW393" s="3">
        <v>-10.029999999999999</v>
      </c>
    </row>
    <row r="394" spans="1:49">
      <c r="A394">
        <v>5</v>
      </c>
      <c r="B394" t="s">
        <v>404</v>
      </c>
      <c r="C394">
        <v>801010101</v>
      </c>
      <c r="D394" t="s">
        <v>722</v>
      </c>
      <c r="E394" s="3">
        <v>-0.56340089211650002</v>
      </c>
      <c r="F394" s="3">
        <v>1.9170165905000001E-2</v>
      </c>
      <c r="G394" s="3">
        <v>-1.3683340752908999</v>
      </c>
      <c r="H394" s="3">
        <v>-5.17238637163E-2</v>
      </c>
      <c r="I394" s="3">
        <v>-1.7608809535073999</v>
      </c>
      <c r="J394" s="3">
        <v>-1.4995258261794999</v>
      </c>
      <c r="K394" s="3">
        <v>-2.1720266507215</v>
      </c>
      <c r="L394" s="3">
        <v>-3.0257559428635998</v>
      </c>
      <c r="M394" s="3">
        <v>-2.4212349653116001</v>
      </c>
      <c r="N394" s="3">
        <v>-3.4115351482878999</v>
      </c>
      <c r="O394" s="3">
        <v>-2.4816086167811</v>
      </c>
      <c r="P394" s="3">
        <v>-1.3177628904536001</v>
      </c>
      <c r="Q394" s="3">
        <v>-0.70031769221780005</v>
      </c>
      <c r="R394" s="3">
        <v>-1.6748423149203</v>
      </c>
      <c r="S394" s="3">
        <v>-2.1038427439679999</v>
      </c>
      <c r="T394" s="3">
        <v>-1.0038945037982001</v>
      </c>
      <c r="U394" s="3">
        <v>-1.2512676401763001</v>
      </c>
      <c r="V394" s="3">
        <v>-2.8060175465564998</v>
      </c>
      <c r="W394" s="3">
        <v>-3.3134937180428001</v>
      </c>
      <c r="X394" s="3">
        <v>-3.1843443404129999</v>
      </c>
      <c r="Y394" s="3">
        <v>-3.2791257437126</v>
      </c>
      <c r="Z394" s="3">
        <v>-4.3990213116834003</v>
      </c>
      <c r="AA394" s="3">
        <v>-5.7228184116597003</v>
      </c>
      <c r="AB394" s="3">
        <v>-7.4857749863625997</v>
      </c>
      <c r="AC394" s="3">
        <v>-0.82924338806310005</v>
      </c>
      <c r="AD394" s="3">
        <v>-2.3374540831300998</v>
      </c>
      <c r="AE394" s="3">
        <v>-3.8811924976466998</v>
      </c>
      <c r="AF394" s="3">
        <v>-3.8747899394170999</v>
      </c>
      <c r="AG394" s="3">
        <v>-5.4474932353277996</v>
      </c>
      <c r="AH394" s="3">
        <v>-4.8318397078277</v>
      </c>
      <c r="AI394" s="3">
        <v>-7.1297093748681002</v>
      </c>
      <c r="AJ394" s="3">
        <v>-8.6198996790093005</v>
      </c>
      <c r="AK394" s="3">
        <v>-9.0189652129317999</v>
      </c>
      <c r="AL394" s="3">
        <v>-11.0861868249222</v>
      </c>
      <c r="AM394" s="3">
        <v>-13.1359777777985</v>
      </c>
      <c r="AN394" s="3">
        <v>-13.722872982338</v>
      </c>
      <c r="AO394" s="3">
        <v>-1.883119431118</v>
      </c>
      <c r="AP394" s="3">
        <v>-1.5796519103410001</v>
      </c>
      <c r="AQ394" s="3">
        <v>-2.6387297178956999</v>
      </c>
      <c r="AR394" s="3">
        <v>-3.6875754456257002</v>
      </c>
      <c r="AS394" s="3">
        <v>-4.2324132054717998</v>
      </c>
      <c r="AT394" s="3">
        <v>-4.4687201015355003</v>
      </c>
      <c r="AU394" s="3">
        <v>-6.1805720002623001</v>
      </c>
      <c r="AV394" s="3">
        <v>-7.6068168432272998</v>
      </c>
      <c r="AW394" s="3">
        <v>-10.029999999999999</v>
      </c>
    </row>
    <row r="395" spans="1:49">
      <c r="A395">
        <v>3</v>
      </c>
      <c r="B395" t="s">
        <v>400</v>
      </c>
      <c r="C395">
        <v>80102</v>
      </c>
      <c r="D395" t="s">
        <v>723</v>
      </c>
      <c r="E395" s="3">
        <v>-0.16968564547920001</v>
      </c>
      <c r="F395" s="3">
        <v>-0.33438400480300001</v>
      </c>
      <c r="G395" s="3">
        <v>-1.0389613823801001</v>
      </c>
      <c r="H395" s="3">
        <v>-1.7958309529973999</v>
      </c>
      <c r="I395" s="3">
        <v>-2.4133738811929999</v>
      </c>
      <c r="J395" s="3">
        <v>-2.3239108697444002</v>
      </c>
      <c r="K395" s="3">
        <v>-3.5692071925403002</v>
      </c>
      <c r="L395" s="3">
        <v>-3.8359890663442999</v>
      </c>
      <c r="M395" s="3">
        <v>-4.5770470602828999</v>
      </c>
      <c r="N395" s="3">
        <v>-3.8068014297585999</v>
      </c>
      <c r="O395" s="3">
        <v>-3.5248463010389002</v>
      </c>
      <c r="P395" s="3">
        <v>-3.2351711671569001</v>
      </c>
      <c r="Q395" s="3">
        <v>-1.9190920383548999</v>
      </c>
      <c r="R395" s="3">
        <v>-2.2797935781144001</v>
      </c>
      <c r="S395" s="3">
        <v>-1.8254467781789001</v>
      </c>
      <c r="T395" s="3">
        <v>-1.1598410930322001</v>
      </c>
      <c r="U395" s="3">
        <v>-0.41530425086150002</v>
      </c>
      <c r="V395" s="3">
        <v>-0.72225622044530002</v>
      </c>
      <c r="W395" s="3">
        <v>-1.2302263272928999</v>
      </c>
      <c r="X395" s="3">
        <v>-1.393758554443</v>
      </c>
      <c r="Y395" s="3">
        <v>-1.0392758981337999</v>
      </c>
      <c r="Z395" s="3">
        <v>-2.4041298874374002</v>
      </c>
      <c r="AA395" s="3">
        <v>-4.2785902133603999</v>
      </c>
      <c r="AB395" s="3">
        <v>-2.6757273448949999</v>
      </c>
      <c r="AC395" s="3">
        <v>-0.83922793272939999</v>
      </c>
      <c r="AD395" s="3">
        <v>-2.2567135672209</v>
      </c>
      <c r="AE395" s="3">
        <v>-1.9146914566925</v>
      </c>
      <c r="AF395" s="3">
        <v>-2.2463082585634999</v>
      </c>
      <c r="AG395" s="3">
        <v>-2.4031307214089002</v>
      </c>
      <c r="AH395" s="3">
        <v>-2.6635577626737001</v>
      </c>
      <c r="AI395" s="3">
        <v>-2.6363887945047</v>
      </c>
      <c r="AJ395" s="3">
        <v>-3.1021184663532999</v>
      </c>
      <c r="AK395" s="3">
        <v>-6.664889318657</v>
      </c>
      <c r="AL395" s="3">
        <v>-4.9270832443239998</v>
      </c>
      <c r="AM395" s="3">
        <v>-7.8493105675696002</v>
      </c>
      <c r="AN395" s="3">
        <v>-8.4238259311501</v>
      </c>
      <c r="AO395" s="3">
        <v>0.14888948567759999</v>
      </c>
      <c r="AP395" s="3">
        <v>-0.90606408218750001</v>
      </c>
      <c r="AQ395" s="3">
        <v>-0.38070236231970001</v>
      </c>
      <c r="AR395" s="3">
        <v>-2.7838332533523</v>
      </c>
      <c r="AS395" s="3">
        <v>-2.5099164374502001</v>
      </c>
      <c r="AT395" s="3">
        <v>-1.6639830873067001</v>
      </c>
      <c r="AU395" s="3">
        <v>-3.5929692599502001</v>
      </c>
      <c r="AV395" s="3">
        <v>-5.4531200602311998</v>
      </c>
      <c r="AW395" s="3">
        <v>-2.71</v>
      </c>
    </row>
    <row r="396" spans="1:49">
      <c r="A396">
        <v>4</v>
      </c>
      <c r="B396" t="s">
        <v>402</v>
      </c>
      <c r="C396">
        <v>8010201</v>
      </c>
      <c r="D396" t="s">
        <v>724</v>
      </c>
      <c r="E396" s="3">
        <v>-0.16968564547920001</v>
      </c>
      <c r="F396" s="3">
        <v>-0.33438400480300001</v>
      </c>
      <c r="G396" s="3">
        <v>-1.0389613823801001</v>
      </c>
      <c r="H396" s="3">
        <v>-1.7958309529973999</v>
      </c>
      <c r="I396" s="3">
        <v>-2.4133738811929999</v>
      </c>
      <c r="J396" s="3">
        <v>-2.3239108697444002</v>
      </c>
      <c r="K396" s="3">
        <v>-3.5692071925403002</v>
      </c>
      <c r="L396" s="3">
        <v>-3.8359890663442999</v>
      </c>
      <c r="M396" s="3">
        <v>-4.5770470602828999</v>
      </c>
      <c r="N396" s="3">
        <v>-3.8068014297585999</v>
      </c>
      <c r="O396" s="3">
        <v>-3.5248463010389002</v>
      </c>
      <c r="P396" s="3">
        <v>-3.2351711671569001</v>
      </c>
      <c r="Q396" s="3">
        <v>-1.9190920383548999</v>
      </c>
      <c r="R396" s="3">
        <v>-2.2797935781144001</v>
      </c>
      <c r="S396" s="3">
        <v>-1.8254467781789001</v>
      </c>
      <c r="T396" s="3">
        <v>-1.1598410930322001</v>
      </c>
      <c r="U396" s="3">
        <v>-0.41530425086150002</v>
      </c>
      <c r="V396" s="3">
        <v>-0.72225622044530002</v>
      </c>
      <c r="W396" s="3">
        <v>-1.2302263272928999</v>
      </c>
      <c r="X396" s="3">
        <v>-1.393758554443</v>
      </c>
      <c r="Y396" s="3">
        <v>-1.0392758981337999</v>
      </c>
      <c r="Z396" s="3">
        <v>-2.4041298874374002</v>
      </c>
      <c r="AA396" s="3">
        <v>-4.2785902133603999</v>
      </c>
      <c r="AB396" s="3">
        <v>-2.6757273448949999</v>
      </c>
      <c r="AC396" s="3">
        <v>-0.83922793272939999</v>
      </c>
      <c r="AD396" s="3">
        <v>-2.2567135672209</v>
      </c>
      <c r="AE396" s="3">
        <v>-1.9146914566925</v>
      </c>
      <c r="AF396" s="3">
        <v>-2.2463082585634999</v>
      </c>
      <c r="AG396" s="3">
        <v>-2.4031307214089002</v>
      </c>
      <c r="AH396" s="3">
        <v>-2.6635577626737001</v>
      </c>
      <c r="AI396" s="3">
        <v>-2.6363887945047</v>
      </c>
      <c r="AJ396" s="3">
        <v>-3.1021184663532999</v>
      </c>
      <c r="AK396" s="3">
        <v>-6.664889318657</v>
      </c>
      <c r="AL396" s="3">
        <v>-4.9270832443239998</v>
      </c>
      <c r="AM396" s="3">
        <v>-7.8493105675696002</v>
      </c>
      <c r="AN396" s="3">
        <v>-8.4238259311501</v>
      </c>
      <c r="AO396" s="3">
        <v>0.14888948567759999</v>
      </c>
      <c r="AP396" s="3">
        <v>-0.90606408218750001</v>
      </c>
      <c r="AQ396" s="3">
        <v>-0.38070236231970001</v>
      </c>
      <c r="AR396" s="3">
        <v>-2.7838332533523</v>
      </c>
      <c r="AS396" s="3">
        <v>-2.5099164374502001</v>
      </c>
      <c r="AT396" s="3">
        <v>-1.6639830873067001</v>
      </c>
      <c r="AU396" s="3">
        <v>-3.5929692599502001</v>
      </c>
      <c r="AV396" s="3">
        <v>-5.4531200602311998</v>
      </c>
      <c r="AW396" s="3">
        <v>-2.71</v>
      </c>
    </row>
    <row r="397" spans="1:49">
      <c r="A397">
        <v>5</v>
      </c>
      <c r="B397" t="s">
        <v>404</v>
      </c>
      <c r="C397">
        <v>801020101</v>
      </c>
      <c r="D397" t="s">
        <v>725</v>
      </c>
      <c r="E397" s="3">
        <v>-0.16968564547920001</v>
      </c>
      <c r="F397" s="3">
        <v>-0.33438400480300001</v>
      </c>
      <c r="G397" s="3">
        <v>-1.0389613823801001</v>
      </c>
      <c r="H397" s="3">
        <v>-1.7958309529973999</v>
      </c>
      <c r="I397" s="3">
        <v>-2.4133738811929999</v>
      </c>
      <c r="J397" s="3">
        <v>-2.3239108697444002</v>
      </c>
      <c r="K397" s="3">
        <v>-3.5692071925403002</v>
      </c>
      <c r="L397" s="3">
        <v>-3.8359890663442999</v>
      </c>
      <c r="M397" s="3">
        <v>-4.5770470602828999</v>
      </c>
      <c r="N397" s="3">
        <v>-3.8068014297585999</v>
      </c>
      <c r="O397" s="3">
        <v>-3.5248463010389002</v>
      </c>
      <c r="P397" s="3">
        <v>-3.2351711671569001</v>
      </c>
      <c r="Q397" s="3">
        <v>-1.9190920383548999</v>
      </c>
      <c r="R397" s="3">
        <v>-2.2797935781144001</v>
      </c>
      <c r="S397" s="3">
        <v>-1.8254467781789001</v>
      </c>
      <c r="T397" s="3">
        <v>-1.1598410930322001</v>
      </c>
      <c r="U397" s="3">
        <v>-0.41530425086150002</v>
      </c>
      <c r="V397" s="3">
        <v>-0.72225622044530002</v>
      </c>
      <c r="W397" s="3">
        <v>-1.2302263272928999</v>
      </c>
      <c r="X397" s="3">
        <v>-1.393758554443</v>
      </c>
      <c r="Y397" s="3">
        <v>-1.0392758981337999</v>
      </c>
      <c r="Z397" s="3">
        <v>-2.4041298874374002</v>
      </c>
      <c r="AA397" s="3">
        <v>-4.2785902133603999</v>
      </c>
      <c r="AB397" s="3">
        <v>-2.6757273448949999</v>
      </c>
      <c r="AC397" s="3">
        <v>-0.83922793272939999</v>
      </c>
      <c r="AD397" s="3">
        <v>-2.2567135672209</v>
      </c>
      <c r="AE397" s="3">
        <v>-1.9146914566925</v>
      </c>
      <c r="AF397" s="3">
        <v>-2.2463082585634999</v>
      </c>
      <c r="AG397" s="3">
        <v>-2.4031307214089002</v>
      </c>
      <c r="AH397" s="3">
        <v>-2.6635577626737001</v>
      </c>
      <c r="AI397" s="3">
        <v>-2.6363887945047</v>
      </c>
      <c r="AJ397" s="3">
        <v>-3.1021184663532999</v>
      </c>
      <c r="AK397" s="3">
        <v>-6.664889318657</v>
      </c>
      <c r="AL397" s="3">
        <v>-4.9270832443239998</v>
      </c>
      <c r="AM397" s="3">
        <v>-7.8493105675696002</v>
      </c>
      <c r="AN397" s="3">
        <v>-8.4238259311501</v>
      </c>
      <c r="AO397" s="3">
        <v>0.14888948567759999</v>
      </c>
      <c r="AP397" s="3">
        <v>-0.90606408218750001</v>
      </c>
      <c r="AQ397" s="3">
        <v>-0.38070236231970001</v>
      </c>
      <c r="AR397" s="3">
        <v>-2.7838332533523</v>
      </c>
      <c r="AS397" s="3">
        <v>-2.5099164374502001</v>
      </c>
      <c r="AT397" s="3">
        <v>-1.6639830873067001</v>
      </c>
      <c r="AU397" s="3">
        <v>-3.5929692599502001</v>
      </c>
      <c r="AV397" s="3">
        <v>-5.4531200602311998</v>
      </c>
      <c r="AW397" s="3">
        <v>-2.71</v>
      </c>
    </row>
    <row r="398" spans="1:49">
      <c r="A398">
        <v>3</v>
      </c>
      <c r="B398" t="s">
        <v>400</v>
      </c>
      <c r="C398">
        <v>80103</v>
      </c>
      <c r="D398" t="s">
        <v>726</v>
      </c>
      <c r="E398" s="3">
        <v>-7.8283627130099995E-2</v>
      </c>
      <c r="F398" s="3">
        <v>0.33480410455479998</v>
      </c>
      <c r="G398" s="3">
        <v>2.3798974802128998</v>
      </c>
      <c r="H398" s="3">
        <v>1.7367117427726</v>
      </c>
      <c r="I398" s="3">
        <v>-0.99510197437339998</v>
      </c>
      <c r="J398" s="3">
        <v>1.1515527152163001</v>
      </c>
      <c r="K398" s="3">
        <v>0.98286579094420001</v>
      </c>
      <c r="L398" s="3">
        <v>-5.3858442072000003E-2</v>
      </c>
      <c r="M398" s="3">
        <v>-2.2790852175211</v>
      </c>
      <c r="N398" s="3">
        <v>1.1766336473853001</v>
      </c>
      <c r="O398" s="3">
        <v>16.2330204081054</v>
      </c>
      <c r="P398" s="3">
        <v>16.078288858998899</v>
      </c>
      <c r="Q398" s="3">
        <v>1.6109280871000999</v>
      </c>
      <c r="R398" s="3">
        <v>1.2734715161162999</v>
      </c>
      <c r="S398" s="3">
        <v>-0.6119808625716</v>
      </c>
      <c r="T398" s="3">
        <v>0.28770612106870003</v>
      </c>
      <c r="U398" s="3">
        <v>2.0486666608734998</v>
      </c>
      <c r="V398" s="3">
        <v>1.1996025929683001</v>
      </c>
      <c r="W398" s="3">
        <v>1.1368775344041</v>
      </c>
      <c r="X398" s="3">
        <v>1.3242076991627001</v>
      </c>
      <c r="Y398" s="3">
        <v>-0.50555518871689997</v>
      </c>
      <c r="Z398" s="3">
        <v>-1.3716590358995</v>
      </c>
      <c r="AA398" s="3">
        <v>-4.0159056876744996</v>
      </c>
      <c r="AB398" s="3">
        <v>-5.1509586715155002</v>
      </c>
      <c r="AC398" s="3">
        <v>-6.0967734593565002</v>
      </c>
      <c r="AD398" s="3">
        <v>-7.6946463396746996</v>
      </c>
      <c r="AE398" s="3">
        <v>-8.4571145025517005</v>
      </c>
      <c r="AF398" s="3">
        <v>-8.1950651628635995</v>
      </c>
      <c r="AG398" s="3">
        <v>-10.971104902249801</v>
      </c>
      <c r="AH398" s="3">
        <v>-11.348868588134501</v>
      </c>
      <c r="AI398" s="3">
        <v>-11.133319784317999</v>
      </c>
      <c r="AJ398" s="3">
        <v>-10.567463033997299</v>
      </c>
      <c r="AK398" s="3">
        <v>-12.4628444975011</v>
      </c>
      <c r="AL398" s="3">
        <v>-12.848444287739399</v>
      </c>
      <c r="AM398" s="3">
        <v>-16.585883026193802</v>
      </c>
      <c r="AN398" s="3">
        <v>-13.4410441027168</v>
      </c>
      <c r="AO398" s="3">
        <v>-3.2833750578115999</v>
      </c>
      <c r="AP398" s="3">
        <v>-4.4318949242913002</v>
      </c>
      <c r="AQ398" s="3">
        <v>-4.5553377100084003</v>
      </c>
      <c r="AR398" s="3">
        <v>-3.6609028710553</v>
      </c>
      <c r="AS398" s="3">
        <v>-8.1466818412957007</v>
      </c>
      <c r="AT398" s="3">
        <v>-5.0146668609768001</v>
      </c>
      <c r="AU398" s="3">
        <v>-5.6900383201608999</v>
      </c>
      <c r="AV398" s="3">
        <v>-12.0547207348417</v>
      </c>
      <c r="AW398" s="3">
        <v>-13.51</v>
      </c>
    </row>
    <row r="399" spans="1:49">
      <c r="A399">
        <v>4</v>
      </c>
      <c r="B399" t="s">
        <v>402</v>
      </c>
      <c r="C399">
        <v>8010301</v>
      </c>
      <c r="D399" t="s">
        <v>726</v>
      </c>
      <c r="E399" s="3">
        <v>-7.8283627130099995E-2</v>
      </c>
      <c r="F399" s="3">
        <v>0.33480410455479998</v>
      </c>
      <c r="G399" s="3">
        <v>2.3798974802128998</v>
      </c>
      <c r="H399" s="3">
        <v>1.7367117427726</v>
      </c>
      <c r="I399" s="3">
        <v>-0.99510197437339998</v>
      </c>
      <c r="J399" s="3">
        <v>1.1515527152163001</v>
      </c>
      <c r="K399" s="3">
        <v>0.98286579094420001</v>
      </c>
      <c r="L399" s="3">
        <v>-5.3858442072000003E-2</v>
      </c>
      <c r="M399" s="3">
        <v>-2.2790852175211</v>
      </c>
      <c r="N399" s="3">
        <v>1.1766336473853001</v>
      </c>
      <c r="O399" s="3">
        <v>16.2330204081054</v>
      </c>
      <c r="P399" s="3">
        <v>16.078288858998899</v>
      </c>
      <c r="Q399" s="3">
        <v>1.6109280871000999</v>
      </c>
      <c r="R399" s="3">
        <v>1.2734715161162999</v>
      </c>
      <c r="S399" s="3">
        <v>-0.6119808625716</v>
      </c>
      <c r="T399" s="3">
        <v>0.28770612106870003</v>
      </c>
      <c r="U399" s="3">
        <v>2.0486666608734998</v>
      </c>
      <c r="V399" s="3">
        <v>1.1996025929683001</v>
      </c>
      <c r="W399" s="3">
        <v>1.1368775344041</v>
      </c>
      <c r="X399" s="3">
        <v>1.3242076991627001</v>
      </c>
      <c r="Y399" s="3">
        <v>-0.50555518871689997</v>
      </c>
      <c r="Z399" s="3">
        <v>-1.3716590358995</v>
      </c>
      <c r="AA399" s="3">
        <v>-4.0159056876744996</v>
      </c>
      <c r="AB399" s="3">
        <v>-5.1509586715155002</v>
      </c>
      <c r="AC399" s="3">
        <v>-6.0967734593565002</v>
      </c>
      <c r="AD399" s="3">
        <v>-7.6946463396746996</v>
      </c>
      <c r="AE399" s="3">
        <v>-8.4571145025517005</v>
      </c>
      <c r="AF399" s="3">
        <v>-8.1950651628635995</v>
      </c>
      <c r="AG399" s="3">
        <v>-10.971104902249801</v>
      </c>
      <c r="AH399" s="3">
        <v>-11.348868588134501</v>
      </c>
      <c r="AI399" s="3">
        <v>-11.133319784317999</v>
      </c>
      <c r="AJ399" s="3">
        <v>-10.567463033997299</v>
      </c>
      <c r="AK399" s="3">
        <v>-12.4628444975011</v>
      </c>
      <c r="AL399" s="3">
        <v>-12.848444287739399</v>
      </c>
      <c r="AM399" s="3">
        <v>-16.585883026193802</v>
      </c>
      <c r="AN399" s="3">
        <v>-13.4410441027168</v>
      </c>
      <c r="AO399" s="3">
        <v>-3.2833750578115999</v>
      </c>
      <c r="AP399" s="3">
        <v>-4.4318949242913002</v>
      </c>
      <c r="AQ399" s="3">
        <v>-4.5553377100084003</v>
      </c>
      <c r="AR399" s="3">
        <v>-3.6609028710553</v>
      </c>
      <c r="AS399" s="3">
        <v>-8.1466818412957007</v>
      </c>
      <c r="AT399" s="3">
        <v>-5.0146668609768001</v>
      </c>
      <c r="AU399" s="3">
        <v>-5.6900383201608999</v>
      </c>
      <c r="AV399" s="3">
        <v>-12.0547207348417</v>
      </c>
      <c r="AW399" s="3">
        <v>-13.51</v>
      </c>
    </row>
    <row r="400" spans="1:49">
      <c r="A400">
        <v>5</v>
      </c>
      <c r="B400" t="s">
        <v>404</v>
      </c>
      <c r="C400">
        <v>801030101</v>
      </c>
      <c r="D400" t="s">
        <v>727</v>
      </c>
      <c r="E400" s="3">
        <v>-7.8283627130099995E-2</v>
      </c>
      <c r="F400" s="3">
        <v>0.33480410455479998</v>
      </c>
      <c r="G400" s="3">
        <v>2.3798974802128998</v>
      </c>
      <c r="H400" s="3">
        <v>1.7367117427726</v>
      </c>
      <c r="I400" s="3">
        <v>-0.99510197437339998</v>
      </c>
      <c r="J400" s="3">
        <v>1.1515527152163001</v>
      </c>
      <c r="K400" s="3">
        <v>0.98286579094420001</v>
      </c>
      <c r="L400" s="3">
        <v>-5.3858442072000003E-2</v>
      </c>
      <c r="M400" s="3">
        <v>-2.2790852175211</v>
      </c>
      <c r="N400" s="3">
        <v>1.1766336473853001</v>
      </c>
      <c r="O400" s="3">
        <v>16.2330204081054</v>
      </c>
      <c r="P400" s="3">
        <v>16.078288858998899</v>
      </c>
      <c r="Q400" s="3">
        <v>1.6109280871000999</v>
      </c>
      <c r="R400" s="3">
        <v>1.2734715161162999</v>
      </c>
      <c r="S400" s="3">
        <v>-0.6119808625716</v>
      </c>
      <c r="T400" s="3">
        <v>0.28770612106870003</v>
      </c>
      <c r="U400" s="3">
        <v>2.0486666608734998</v>
      </c>
      <c r="V400" s="3">
        <v>1.1996025929683001</v>
      </c>
      <c r="W400" s="3">
        <v>1.1368775344041</v>
      </c>
      <c r="X400" s="3">
        <v>1.3242076991627001</v>
      </c>
      <c r="Y400" s="3">
        <v>-0.50555518871689997</v>
      </c>
      <c r="Z400" s="3">
        <v>-1.3716590358995</v>
      </c>
      <c r="AA400" s="3">
        <v>-4.0159056876744996</v>
      </c>
      <c r="AB400" s="3">
        <v>-5.1509586715155002</v>
      </c>
      <c r="AC400" s="3">
        <v>-6.0967734593565002</v>
      </c>
      <c r="AD400" s="3">
        <v>-7.6946463396746996</v>
      </c>
      <c r="AE400" s="3">
        <v>-8.4571145025517005</v>
      </c>
      <c r="AF400" s="3">
        <v>-8.1950651628635995</v>
      </c>
      <c r="AG400" s="3">
        <v>-10.971104902249801</v>
      </c>
      <c r="AH400" s="3">
        <v>-11.348868588134501</v>
      </c>
      <c r="AI400" s="3">
        <v>-11.133319784317999</v>
      </c>
      <c r="AJ400" s="3">
        <v>-10.567463033997299</v>
      </c>
      <c r="AK400" s="3">
        <v>-12.4628444975011</v>
      </c>
      <c r="AL400" s="3">
        <v>-12.848444287739399</v>
      </c>
      <c r="AM400" s="3">
        <v>-16.585883026193802</v>
      </c>
      <c r="AN400" s="3">
        <v>-13.4410441027168</v>
      </c>
      <c r="AO400" s="3">
        <v>-3.2833750578115999</v>
      </c>
      <c r="AP400" s="3">
        <v>-4.4318949242913002</v>
      </c>
      <c r="AQ400" s="3">
        <v>-4.5553377100084003</v>
      </c>
      <c r="AR400" s="3">
        <v>-3.6609028710553</v>
      </c>
      <c r="AS400" s="3">
        <v>-8.1466818412957007</v>
      </c>
      <c r="AT400" s="3">
        <v>-5.0146668609768001</v>
      </c>
      <c r="AU400" s="3">
        <v>-5.6900383201608999</v>
      </c>
      <c r="AV400" s="3">
        <v>-12.0547207348417</v>
      </c>
      <c r="AW400" s="3">
        <v>-13.51</v>
      </c>
    </row>
    <row r="401" spans="1:49">
      <c r="A401">
        <v>2</v>
      </c>
      <c r="B401" t="s">
        <v>398</v>
      </c>
      <c r="C401">
        <v>802</v>
      </c>
      <c r="D401" t="s">
        <v>728</v>
      </c>
      <c r="E401" s="3">
        <v>9.7398477699300004E-2</v>
      </c>
      <c r="F401" s="3">
        <v>9.5385470023599997E-2</v>
      </c>
      <c r="G401" s="3">
        <v>-0.54279003080669996</v>
      </c>
      <c r="H401" s="3">
        <v>-0.53513283674159995</v>
      </c>
      <c r="I401" s="3">
        <v>-2.9937093579341001</v>
      </c>
      <c r="J401" s="3">
        <v>-2.7019527764756002</v>
      </c>
      <c r="K401" s="3">
        <v>-3.3085057793270001</v>
      </c>
      <c r="L401" s="3">
        <v>-3.2199945199528002</v>
      </c>
      <c r="M401" s="3">
        <v>-0.26146085144179998</v>
      </c>
      <c r="N401" s="3">
        <v>0.33553651839749998</v>
      </c>
      <c r="O401" s="3">
        <v>-0.75496553637329999</v>
      </c>
      <c r="P401" s="3">
        <v>-3.7618490255613</v>
      </c>
      <c r="Q401" s="3">
        <v>2.6943458814900002E-2</v>
      </c>
      <c r="R401" s="3">
        <v>-0.83933409501330003</v>
      </c>
      <c r="S401" s="3">
        <v>-2.7762726551046999</v>
      </c>
      <c r="T401" s="3">
        <v>-3.0244663503884999</v>
      </c>
      <c r="U401" s="3">
        <v>0.34198564204109999</v>
      </c>
      <c r="V401" s="3">
        <v>0.1361892656764</v>
      </c>
      <c r="W401" s="3">
        <v>-0.22939373824539999</v>
      </c>
      <c r="X401" s="3">
        <v>-0.2659348641109</v>
      </c>
      <c r="Y401" s="3">
        <v>-0.47429901327219998</v>
      </c>
      <c r="Z401" s="3">
        <v>-3.2738709948993998</v>
      </c>
      <c r="AA401" s="3">
        <v>-5.3571074423736</v>
      </c>
      <c r="AB401" s="3">
        <v>-5.2037312150666999</v>
      </c>
      <c r="AC401" s="3">
        <v>2.7872485868645001</v>
      </c>
      <c r="AD401" s="3">
        <v>4.7683521081673996</v>
      </c>
      <c r="AE401" s="3">
        <v>5.0928930815133002</v>
      </c>
      <c r="AF401" s="3">
        <v>5.0081951655610997</v>
      </c>
      <c r="AG401" s="3">
        <v>2.8655886446453001</v>
      </c>
      <c r="AH401" s="3">
        <v>0.3152426880834</v>
      </c>
      <c r="AI401" s="3">
        <v>3.1170330022485002</v>
      </c>
      <c r="AJ401" s="3">
        <v>1.9722870176938001</v>
      </c>
      <c r="AK401" s="3">
        <v>6.9556283400460002</v>
      </c>
      <c r="AL401" s="3">
        <v>6.9495172941860002</v>
      </c>
      <c r="AM401" s="3">
        <v>4.5205334574386997</v>
      </c>
      <c r="AN401" s="3">
        <v>2.7209600983722</v>
      </c>
      <c r="AO401" s="3">
        <v>3.6354200150880001</v>
      </c>
      <c r="AP401" s="3">
        <v>4.8273596099810998</v>
      </c>
      <c r="AQ401" s="3">
        <v>4.8496784444622003</v>
      </c>
      <c r="AR401" s="3">
        <v>4.9293434486766996</v>
      </c>
      <c r="AS401" s="3">
        <v>5.2419751562358003</v>
      </c>
      <c r="AT401" s="3">
        <v>5.3424157538169998</v>
      </c>
      <c r="AU401" s="3">
        <v>5.3709772476708002</v>
      </c>
      <c r="AV401" s="3">
        <v>5.0915323192548003</v>
      </c>
      <c r="AW401" s="3">
        <v>5.07</v>
      </c>
    </row>
    <row r="402" spans="1:49">
      <c r="A402">
        <v>3</v>
      </c>
      <c r="B402" t="s">
        <v>400</v>
      </c>
      <c r="C402">
        <v>80201</v>
      </c>
      <c r="D402" t="s">
        <v>729</v>
      </c>
      <c r="E402" s="3">
        <v>0.17722445260309999</v>
      </c>
      <c r="F402" s="3">
        <v>0.17498901575670001</v>
      </c>
      <c r="G402" s="3">
        <v>6.6430794938699994E-2</v>
      </c>
      <c r="H402" s="3">
        <v>8.8897235446899994E-2</v>
      </c>
      <c r="I402" s="3">
        <v>0.14410248528780001</v>
      </c>
      <c r="J402" s="3">
        <v>0.18585138120450001</v>
      </c>
      <c r="K402" s="3">
        <v>0.21166270176079999</v>
      </c>
      <c r="L402" s="3">
        <v>0.22565834199500001</v>
      </c>
      <c r="M402" s="3">
        <v>0.29968238896999999</v>
      </c>
      <c r="N402" s="3">
        <v>0.36407941403319999</v>
      </c>
      <c r="O402" s="3">
        <v>0.56270438991570004</v>
      </c>
      <c r="P402" s="3">
        <v>0.55863430341249998</v>
      </c>
      <c r="Q402" s="3">
        <v>0.16084673325900001</v>
      </c>
      <c r="R402" s="3">
        <v>0.2367328338644</v>
      </c>
      <c r="S402" s="3">
        <v>-0.64624211733400005</v>
      </c>
      <c r="T402" s="3">
        <v>-0.67736526754210002</v>
      </c>
      <c r="U402" s="3">
        <v>-0.43494053778910002</v>
      </c>
      <c r="V402" s="3">
        <v>-4.73652787553E-2</v>
      </c>
      <c r="W402" s="3">
        <v>7.9134831545999998E-2</v>
      </c>
      <c r="X402" s="3">
        <v>-0.33929101551930002</v>
      </c>
      <c r="Y402" s="3">
        <v>-0.88026382266409997</v>
      </c>
      <c r="Z402" s="3">
        <v>-1.2434909240637999</v>
      </c>
      <c r="AA402" s="3">
        <v>-1.5026869703306001</v>
      </c>
      <c r="AB402" s="3">
        <v>-1.9581905599792</v>
      </c>
      <c r="AC402" s="3">
        <v>-0.33461651013490001</v>
      </c>
      <c r="AD402" s="3">
        <v>-0.80194495543019995</v>
      </c>
      <c r="AE402" s="3">
        <v>-1.1327132842678</v>
      </c>
      <c r="AF402" s="3">
        <v>-1.4684179321565001</v>
      </c>
      <c r="AG402" s="3">
        <v>-1.4812282689612</v>
      </c>
      <c r="AH402" s="3">
        <v>-1.4251652778759001</v>
      </c>
      <c r="AI402" s="3">
        <v>-1.3472855841802001</v>
      </c>
      <c r="AJ402" s="3">
        <v>24.662551289844501</v>
      </c>
      <c r="AK402" s="3">
        <v>24.555670633748299</v>
      </c>
      <c r="AL402" s="3">
        <v>24.5175982465787</v>
      </c>
      <c r="AM402" s="3">
        <v>24.49398742416</v>
      </c>
      <c r="AN402" s="3">
        <v>24.401710059714699</v>
      </c>
      <c r="AO402" s="3">
        <v>-0.1781054741841</v>
      </c>
      <c r="AP402" s="3">
        <v>-0.28208176912790001</v>
      </c>
      <c r="AQ402" s="3">
        <v>-0.40186495958399998</v>
      </c>
      <c r="AR402" s="3">
        <v>-0.58116016652430003</v>
      </c>
      <c r="AS402" s="3">
        <v>-0.48396043846629999</v>
      </c>
      <c r="AT402" s="3">
        <v>-0.13343514766459999</v>
      </c>
      <c r="AU402" s="3">
        <v>-8.7816039455399994E-2</v>
      </c>
      <c r="AV402" s="3">
        <v>-0.1191945300875</v>
      </c>
      <c r="AW402" s="3">
        <v>-0.21</v>
      </c>
    </row>
    <row r="403" spans="1:49">
      <c r="A403">
        <v>4</v>
      </c>
      <c r="B403" t="s">
        <v>402</v>
      </c>
      <c r="C403">
        <v>8020101</v>
      </c>
      <c r="D403" t="s">
        <v>729</v>
      </c>
      <c r="E403" s="3">
        <v>0.17722445260309999</v>
      </c>
      <c r="F403" s="3">
        <v>0.17498901575670001</v>
      </c>
      <c r="G403" s="3">
        <v>6.6430794938699994E-2</v>
      </c>
      <c r="H403" s="3">
        <v>8.8897235446899994E-2</v>
      </c>
      <c r="I403" s="3">
        <v>0.14410248528780001</v>
      </c>
      <c r="J403" s="3">
        <v>0.18585138120450001</v>
      </c>
      <c r="K403" s="3">
        <v>0.21166270176079999</v>
      </c>
      <c r="L403" s="3">
        <v>0.22565834199500001</v>
      </c>
      <c r="M403" s="3">
        <v>0.29968238896999999</v>
      </c>
      <c r="N403" s="3">
        <v>0.36407941403319999</v>
      </c>
      <c r="O403" s="3">
        <v>0.56270438991570004</v>
      </c>
      <c r="P403" s="3">
        <v>0.55863430341249998</v>
      </c>
      <c r="Q403" s="3">
        <v>0.16084673325900001</v>
      </c>
      <c r="R403" s="3">
        <v>0.2367328338644</v>
      </c>
      <c r="S403" s="3">
        <v>-0.64624211733400005</v>
      </c>
      <c r="T403" s="3">
        <v>-0.67736526754210002</v>
      </c>
      <c r="U403" s="3">
        <v>-0.43494053778910002</v>
      </c>
      <c r="V403" s="3">
        <v>-4.73652787553E-2</v>
      </c>
      <c r="W403" s="3">
        <v>7.9134831545999998E-2</v>
      </c>
      <c r="X403" s="3">
        <v>-0.33929101551930002</v>
      </c>
      <c r="Y403" s="3">
        <v>-0.88026382266409997</v>
      </c>
      <c r="Z403" s="3">
        <v>-1.2434909240637999</v>
      </c>
      <c r="AA403" s="3">
        <v>-1.5026869703306001</v>
      </c>
      <c r="AB403" s="3">
        <v>-1.9581905599792</v>
      </c>
      <c r="AC403" s="3">
        <v>-0.33461651013490001</v>
      </c>
      <c r="AD403" s="3">
        <v>-0.80194495543019995</v>
      </c>
      <c r="AE403" s="3">
        <v>-1.1327132842678</v>
      </c>
      <c r="AF403" s="3">
        <v>-1.4684179321565001</v>
      </c>
      <c r="AG403" s="3">
        <v>-1.4812282689612</v>
      </c>
      <c r="AH403" s="3">
        <v>-1.4251652778759001</v>
      </c>
      <c r="AI403" s="3">
        <v>-1.3472855841802001</v>
      </c>
      <c r="AJ403" s="3">
        <v>24.662551289844501</v>
      </c>
      <c r="AK403" s="3">
        <v>24.555670633748299</v>
      </c>
      <c r="AL403" s="3">
        <v>24.5175982465787</v>
      </c>
      <c r="AM403" s="3">
        <v>24.49398742416</v>
      </c>
      <c r="AN403" s="3">
        <v>24.401710059714699</v>
      </c>
      <c r="AO403" s="3">
        <v>-0.1781054741841</v>
      </c>
      <c r="AP403" s="3">
        <v>-0.28208176912790001</v>
      </c>
      <c r="AQ403" s="3">
        <v>-0.40186495958399998</v>
      </c>
      <c r="AR403" s="3">
        <v>-0.58116016652430003</v>
      </c>
      <c r="AS403" s="3">
        <v>-0.48396043846629999</v>
      </c>
      <c r="AT403" s="3">
        <v>-0.13343514766459999</v>
      </c>
      <c r="AU403" s="3">
        <v>-8.7816039455399994E-2</v>
      </c>
      <c r="AV403" s="3">
        <v>-0.1191945300875</v>
      </c>
      <c r="AW403" s="3">
        <v>-0.21</v>
      </c>
    </row>
    <row r="404" spans="1:49">
      <c r="A404">
        <v>5</v>
      </c>
      <c r="B404" t="s">
        <v>404</v>
      </c>
      <c r="C404">
        <v>802010101</v>
      </c>
      <c r="D404" t="s">
        <v>730</v>
      </c>
      <c r="E404" s="3">
        <v>0.17722445260309999</v>
      </c>
      <c r="F404" s="3">
        <v>0.17498901575670001</v>
      </c>
      <c r="G404" s="3">
        <v>6.6430794938699994E-2</v>
      </c>
      <c r="H404" s="3">
        <v>8.8897235446899994E-2</v>
      </c>
      <c r="I404" s="3">
        <v>0.14410248528780001</v>
      </c>
      <c r="J404" s="3">
        <v>0.18585138120450001</v>
      </c>
      <c r="K404" s="3">
        <v>0.21166270176079999</v>
      </c>
      <c r="L404" s="3">
        <v>0.22565834199500001</v>
      </c>
      <c r="M404" s="3">
        <v>0.29968238896999999</v>
      </c>
      <c r="N404" s="3">
        <v>0.36407941403319999</v>
      </c>
      <c r="O404" s="3">
        <v>0.56270438991570004</v>
      </c>
      <c r="P404" s="3">
        <v>0.55863430341249998</v>
      </c>
      <c r="Q404" s="3">
        <v>0.16084673325900001</v>
      </c>
      <c r="R404" s="3">
        <v>0.2367328338644</v>
      </c>
      <c r="S404" s="3">
        <v>-0.64624211733400005</v>
      </c>
      <c r="T404" s="3">
        <v>-0.67736526754210002</v>
      </c>
      <c r="U404" s="3">
        <v>-0.43494053778910002</v>
      </c>
      <c r="V404" s="3">
        <v>-4.73652787553E-2</v>
      </c>
      <c r="W404" s="3">
        <v>7.9134831545999998E-2</v>
      </c>
      <c r="X404" s="3">
        <v>-0.33929101551930002</v>
      </c>
      <c r="Y404" s="3">
        <v>-0.88026382266409997</v>
      </c>
      <c r="Z404" s="3">
        <v>-1.2434909240637999</v>
      </c>
      <c r="AA404" s="3">
        <v>-1.5026869703306001</v>
      </c>
      <c r="AB404" s="3">
        <v>-1.9581905599792</v>
      </c>
      <c r="AC404" s="3">
        <v>-0.33461651013490001</v>
      </c>
      <c r="AD404" s="3">
        <v>-0.80194495543019995</v>
      </c>
      <c r="AE404" s="3">
        <v>-1.1327132842678</v>
      </c>
      <c r="AF404" s="3">
        <v>-1.4684179321565001</v>
      </c>
      <c r="AG404" s="3">
        <v>-1.4812282689612</v>
      </c>
      <c r="AH404" s="3">
        <v>-1.4251652778759001</v>
      </c>
      <c r="AI404" s="3">
        <v>-1.3472855841802001</v>
      </c>
      <c r="AJ404" s="3">
        <v>24.662551289844501</v>
      </c>
      <c r="AK404" s="3">
        <v>24.555670633748299</v>
      </c>
      <c r="AL404" s="3">
        <v>24.5175982465787</v>
      </c>
      <c r="AM404" s="3">
        <v>24.49398742416</v>
      </c>
      <c r="AN404" s="3">
        <v>24.401710059714699</v>
      </c>
      <c r="AO404" s="3">
        <v>-0.1781054741841</v>
      </c>
      <c r="AP404" s="3">
        <v>-0.28208176912790001</v>
      </c>
      <c r="AQ404" s="3">
        <v>-0.40186495958399998</v>
      </c>
      <c r="AR404" s="3">
        <v>-0.58116016652430003</v>
      </c>
      <c r="AS404" s="3">
        <v>-0.48396043846629999</v>
      </c>
      <c r="AT404" s="3">
        <v>-0.13343514766459999</v>
      </c>
      <c r="AU404" s="3">
        <v>-8.7816039455399994E-2</v>
      </c>
      <c r="AV404" s="3">
        <v>-0.1191945300875</v>
      </c>
      <c r="AW404" s="3">
        <v>-0.21</v>
      </c>
    </row>
    <row r="405" spans="1:49">
      <c r="A405">
        <v>3</v>
      </c>
      <c r="B405" t="s">
        <v>400</v>
      </c>
      <c r="C405">
        <v>80202</v>
      </c>
      <c r="D405" t="s">
        <v>731</v>
      </c>
      <c r="E405" s="3">
        <v>2.8280516085400002E-2</v>
      </c>
      <c r="F405" s="3">
        <v>2.542886448E-2</v>
      </c>
      <c r="G405" s="3">
        <v>2.3668404631399999E-2</v>
      </c>
      <c r="H405" s="3">
        <v>2.7613138736699998E-2</v>
      </c>
      <c r="I405" s="3">
        <v>-6.1969141394334004</v>
      </c>
      <c r="J405" s="3">
        <v>-6.1940526559961002</v>
      </c>
      <c r="K405" s="3">
        <v>-6.1922800556368003</v>
      </c>
      <c r="L405" s="3">
        <v>-6.0217140799957001</v>
      </c>
      <c r="M405" s="3">
        <v>0.22946417630329999</v>
      </c>
      <c r="N405" s="3">
        <v>0.23392100006399999</v>
      </c>
      <c r="O405" s="3">
        <v>0.24777260572939999</v>
      </c>
      <c r="P405" s="3">
        <v>0.24430337359750001</v>
      </c>
      <c r="Q405" s="3">
        <v>4.9764462424999999E-3</v>
      </c>
      <c r="R405" s="3">
        <v>8.2225038168999998E-3</v>
      </c>
      <c r="S405" s="3">
        <v>-5.2847245398562999</v>
      </c>
      <c r="T405" s="3">
        <v>-5.2281882333018999</v>
      </c>
      <c r="U405" s="3">
        <v>-0.124721076079</v>
      </c>
      <c r="V405" s="3">
        <v>-0.1028196603825</v>
      </c>
      <c r="W405" s="3">
        <v>-9.8373698257200007E-2</v>
      </c>
      <c r="X405" s="3">
        <v>-7.1950797737200006E-2</v>
      </c>
      <c r="Y405" s="3">
        <v>-0.1020873478248</v>
      </c>
      <c r="Z405" s="3">
        <v>-5.1896739656498996</v>
      </c>
      <c r="AA405" s="3">
        <v>-9.0313433454817993</v>
      </c>
      <c r="AB405" s="3">
        <v>-9.0557329842996008</v>
      </c>
      <c r="AC405" s="3">
        <v>5.4515361361782002</v>
      </c>
      <c r="AD405" s="3">
        <v>9.7357751431114004</v>
      </c>
      <c r="AE405" s="3">
        <v>9.7174981959015998</v>
      </c>
      <c r="AF405" s="3">
        <v>9.6991795839185002</v>
      </c>
      <c r="AG405" s="3">
        <v>5.3712230604608999</v>
      </c>
      <c r="AH405" s="3">
        <v>0.21779674351369999</v>
      </c>
      <c r="AI405" s="3">
        <v>5.4354146894233999</v>
      </c>
      <c r="AJ405" s="3">
        <v>0.27162773218859998</v>
      </c>
      <c r="AK405" s="3">
        <v>10.0483454591713</v>
      </c>
      <c r="AL405" s="3">
        <v>10.0462899970231</v>
      </c>
      <c r="AM405" s="3">
        <v>5.1741815753890004</v>
      </c>
      <c r="AN405" s="3">
        <v>1.5804365044663999</v>
      </c>
      <c r="AO405" s="3">
        <v>7.3882010219853997</v>
      </c>
      <c r="AP405" s="3">
        <v>9.8462882824175999</v>
      </c>
      <c r="AQ405" s="3">
        <v>9.9313166103562995</v>
      </c>
      <c r="AR405" s="3">
        <v>10.0480892571409</v>
      </c>
      <c r="AS405" s="3">
        <v>10.2389360135915</v>
      </c>
      <c r="AT405" s="3">
        <v>10.327086870317901</v>
      </c>
      <c r="AU405" s="3">
        <v>10.330067405050199</v>
      </c>
      <c r="AV405" s="3">
        <v>10.328016578399501</v>
      </c>
      <c r="AW405" s="3">
        <v>10.32</v>
      </c>
    </row>
    <row r="406" spans="1:49">
      <c r="A406">
        <v>4</v>
      </c>
      <c r="B406" t="s">
        <v>402</v>
      </c>
      <c r="C406">
        <v>8020201</v>
      </c>
      <c r="D406" t="s">
        <v>731</v>
      </c>
      <c r="E406" s="3">
        <v>2.8280516085400002E-2</v>
      </c>
      <c r="F406" s="3">
        <v>2.542886448E-2</v>
      </c>
      <c r="G406" s="3">
        <v>2.3668404631399999E-2</v>
      </c>
      <c r="H406" s="3">
        <v>2.7613138736699998E-2</v>
      </c>
      <c r="I406" s="3">
        <v>-6.1969141394334004</v>
      </c>
      <c r="J406" s="3">
        <v>-6.1940526559961002</v>
      </c>
      <c r="K406" s="3">
        <v>-6.1922800556368003</v>
      </c>
      <c r="L406" s="3">
        <v>-6.0217140799957001</v>
      </c>
      <c r="M406" s="3">
        <v>0.22946417630329999</v>
      </c>
      <c r="N406" s="3">
        <v>0.23392100006399999</v>
      </c>
      <c r="O406" s="3">
        <v>0.24777260572939999</v>
      </c>
      <c r="P406" s="3">
        <v>0.24430337359750001</v>
      </c>
      <c r="Q406" s="3">
        <v>4.9764462424999999E-3</v>
      </c>
      <c r="R406" s="3">
        <v>8.2225038168999998E-3</v>
      </c>
      <c r="S406" s="3">
        <v>-5.2847245398562999</v>
      </c>
      <c r="T406" s="3">
        <v>-5.2281882333018999</v>
      </c>
      <c r="U406" s="3">
        <v>-0.124721076079</v>
      </c>
      <c r="V406" s="3">
        <v>-0.1028196603825</v>
      </c>
      <c r="W406" s="3">
        <v>-9.8373698257200007E-2</v>
      </c>
      <c r="X406" s="3">
        <v>-7.1950797737200006E-2</v>
      </c>
      <c r="Y406" s="3">
        <v>-0.1020873478248</v>
      </c>
      <c r="Z406" s="3">
        <v>-5.1896739656498996</v>
      </c>
      <c r="AA406" s="3">
        <v>-9.0313433454817993</v>
      </c>
      <c r="AB406" s="3">
        <v>-9.0557329842996008</v>
      </c>
      <c r="AC406" s="3">
        <v>5.4515361361782002</v>
      </c>
      <c r="AD406" s="3">
        <v>9.7357751431114004</v>
      </c>
      <c r="AE406" s="3">
        <v>9.7174981959015998</v>
      </c>
      <c r="AF406" s="3">
        <v>9.6991795839185002</v>
      </c>
      <c r="AG406" s="3">
        <v>5.3712230604608999</v>
      </c>
      <c r="AH406" s="3">
        <v>0.21779674351369999</v>
      </c>
      <c r="AI406" s="3">
        <v>5.4354146894233999</v>
      </c>
      <c r="AJ406" s="3">
        <v>0.27162773218859998</v>
      </c>
      <c r="AK406" s="3">
        <v>10.0483454591713</v>
      </c>
      <c r="AL406" s="3">
        <v>10.0462899970231</v>
      </c>
      <c r="AM406" s="3">
        <v>5.1741815753890004</v>
      </c>
      <c r="AN406" s="3">
        <v>1.5804365044663999</v>
      </c>
      <c r="AO406" s="3">
        <v>7.3882010219853997</v>
      </c>
      <c r="AP406" s="3">
        <v>9.8462882824175999</v>
      </c>
      <c r="AQ406" s="3">
        <v>9.9313166103562995</v>
      </c>
      <c r="AR406" s="3">
        <v>10.0480892571409</v>
      </c>
      <c r="AS406" s="3">
        <v>10.2389360135915</v>
      </c>
      <c r="AT406" s="3">
        <v>10.327086870317901</v>
      </c>
      <c r="AU406" s="3">
        <v>10.330067405050199</v>
      </c>
      <c r="AV406" s="3">
        <v>10.328016578399501</v>
      </c>
      <c r="AW406" s="3">
        <v>10.32</v>
      </c>
    </row>
    <row r="407" spans="1:49">
      <c r="A407">
        <v>5</v>
      </c>
      <c r="B407" t="s">
        <v>404</v>
      </c>
      <c r="C407">
        <v>802020101</v>
      </c>
      <c r="D407" t="s">
        <v>732</v>
      </c>
      <c r="E407" s="3">
        <v>2.8280516085400002E-2</v>
      </c>
      <c r="F407" s="3">
        <v>2.542886448E-2</v>
      </c>
      <c r="G407" s="3">
        <v>2.3668404631399999E-2</v>
      </c>
      <c r="H407" s="3">
        <v>2.7613138736699998E-2</v>
      </c>
      <c r="I407" s="3">
        <v>-6.1969141394334004</v>
      </c>
      <c r="J407" s="3">
        <v>-6.1940526559961002</v>
      </c>
      <c r="K407" s="3">
        <v>-6.1922800556368003</v>
      </c>
      <c r="L407" s="3">
        <v>-6.0217140799957001</v>
      </c>
      <c r="M407" s="3">
        <v>0.22946417630329999</v>
      </c>
      <c r="N407" s="3">
        <v>0.23392100006399999</v>
      </c>
      <c r="O407" s="3">
        <v>0.24777260572939999</v>
      </c>
      <c r="P407" s="3">
        <v>0.24430337359750001</v>
      </c>
      <c r="Q407" s="3">
        <v>4.9764462424999999E-3</v>
      </c>
      <c r="R407" s="3">
        <v>8.2225038168999998E-3</v>
      </c>
      <c r="S407" s="3">
        <v>-5.2847245398562999</v>
      </c>
      <c r="T407" s="3">
        <v>-5.2281882333018999</v>
      </c>
      <c r="U407" s="3">
        <v>-0.124721076079</v>
      </c>
      <c r="V407" s="3">
        <v>-0.1028196603825</v>
      </c>
      <c r="W407" s="3">
        <v>-9.8373698257200007E-2</v>
      </c>
      <c r="X407" s="3">
        <v>-7.1950797737200006E-2</v>
      </c>
      <c r="Y407" s="3">
        <v>-0.1020873478248</v>
      </c>
      <c r="Z407" s="3">
        <v>-5.1896739656498996</v>
      </c>
      <c r="AA407" s="3">
        <v>-9.0313433454817993</v>
      </c>
      <c r="AB407" s="3">
        <v>-9.0557329842996008</v>
      </c>
      <c r="AC407" s="3">
        <v>5.4515361361782002</v>
      </c>
      <c r="AD407" s="3">
        <v>9.7357751431114004</v>
      </c>
      <c r="AE407" s="3">
        <v>9.7174981959015998</v>
      </c>
      <c r="AF407" s="3">
        <v>9.6991795839185002</v>
      </c>
      <c r="AG407" s="3">
        <v>5.3712230604608999</v>
      </c>
      <c r="AH407" s="3">
        <v>0.21779674351369999</v>
      </c>
      <c r="AI407" s="3">
        <v>5.4354146894233999</v>
      </c>
      <c r="AJ407" s="3">
        <v>0.27162773218859998</v>
      </c>
      <c r="AK407" s="3">
        <v>10.0483454591713</v>
      </c>
      <c r="AL407" s="3">
        <v>10.0462899970231</v>
      </c>
      <c r="AM407" s="3">
        <v>5.1741815753890004</v>
      </c>
      <c r="AN407" s="3">
        <v>1.5804365044663999</v>
      </c>
      <c r="AO407" s="3">
        <v>7.3882010219853997</v>
      </c>
      <c r="AP407" s="3">
        <v>9.8462882824175999</v>
      </c>
      <c r="AQ407" s="3">
        <v>9.9313166103562995</v>
      </c>
      <c r="AR407" s="3">
        <v>10.0480892571409</v>
      </c>
      <c r="AS407" s="3">
        <v>10.2389360135915</v>
      </c>
      <c r="AT407" s="3">
        <v>10.327086870317901</v>
      </c>
      <c r="AU407" s="3">
        <v>10.330067405050199</v>
      </c>
      <c r="AV407" s="3">
        <v>10.328016578399501</v>
      </c>
      <c r="AW407" s="3">
        <v>10.32</v>
      </c>
    </row>
    <row r="408" spans="1:49">
      <c r="A408">
        <v>3</v>
      </c>
      <c r="B408" t="s">
        <v>400</v>
      </c>
      <c r="C408">
        <v>80203</v>
      </c>
      <c r="D408" t="s">
        <v>733</v>
      </c>
      <c r="E408" s="3">
        <v>1.0782569504385</v>
      </c>
      <c r="F408" s="3">
        <v>1.0757300461163</v>
      </c>
      <c r="G408" s="3">
        <v>0.39344590842749999</v>
      </c>
      <c r="H408" s="3">
        <v>0.39344590842749999</v>
      </c>
      <c r="I408" s="3">
        <v>0.39344590842749999</v>
      </c>
      <c r="J408" s="3">
        <v>0.39344590842749999</v>
      </c>
      <c r="K408" s="3">
        <v>-4.4243267715707999</v>
      </c>
      <c r="L408" s="3">
        <v>-4.4243267715707999</v>
      </c>
      <c r="M408" s="3">
        <v>-3.3938200558001999</v>
      </c>
      <c r="N408" s="3">
        <v>0.89920447223269995</v>
      </c>
      <c r="O408" s="3">
        <v>-1.3493523809607</v>
      </c>
      <c r="P408" s="3">
        <v>-5.8290233354233001</v>
      </c>
      <c r="Q408" s="3">
        <v>4.6557523137E-3</v>
      </c>
      <c r="R408" s="3">
        <v>5.7731314600999997E-3</v>
      </c>
      <c r="S408" s="3">
        <v>2.9874906738166001</v>
      </c>
      <c r="T408" s="3">
        <v>3.1893847011914001</v>
      </c>
      <c r="U408" s="3">
        <v>-17.345665244732398</v>
      </c>
      <c r="V408" s="3">
        <v>-17.2820898915455</v>
      </c>
      <c r="W408" s="3">
        <v>-16.790773854973899</v>
      </c>
      <c r="X408" s="3">
        <v>-17.762673254190801</v>
      </c>
      <c r="Y408" s="3">
        <v>-16.405305156851799</v>
      </c>
      <c r="Z408" s="3">
        <v>-16.405305156851799</v>
      </c>
      <c r="AA408" s="3">
        <v>-16.405305156851799</v>
      </c>
      <c r="AB408" s="3">
        <v>-16.757654597698501</v>
      </c>
      <c r="AC408" s="3">
        <v>0</v>
      </c>
      <c r="AD408" s="3">
        <v>0</v>
      </c>
      <c r="AE408" s="3">
        <v>0</v>
      </c>
      <c r="AF408" s="3">
        <v>0</v>
      </c>
      <c r="AG408" s="3">
        <v>0.35801459505830002</v>
      </c>
      <c r="AH408" s="3">
        <v>0.35801459505830002</v>
      </c>
      <c r="AI408" s="3">
        <v>0.35801459505830002</v>
      </c>
      <c r="AJ408" s="3">
        <v>0.35801459505830002</v>
      </c>
      <c r="AK408" s="3">
        <v>0.35801459505830002</v>
      </c>
      <c r="AL408" s="3">
        <v>0.35801459505830002</v>
      </c>
      <c r="AM408" s="3">
        <v>0.35801459505830002</v>
      </c>
      <c r="AN408" s="3">
        <v>0.35801459505830002</v>
      </c>
      <c r="AO408" s="3">
        <v>0</v>
      </c>
      <c r="AP408" s="3">
        <v>0</v>
      </c>
      <c r="AQ408" s="3">
        <v>0</v>
      </c>
      <c r="AR408" s="3">
        <v>0.1990186106855</v>
      </c>
      <c r="AS408" s="3">
        <v>0.1990186106855</v>
      </c>
      <c r="AT408" s="3">
        <v>0.1990186106855</v>
      </c>
      <c r="AU408" s="3">
        <v>0.1990186106855</v>
      </c>
      <c r="AV408" s="3">
        <v>0.1990186106855</v>
      </c>
      <c r="AW408" s="3">
        <v>0.2</v>
      </c>
    </row>
    <row r="409" spans="1:49">
      <c r="A409">
        <v>4</v>
      </c>
      <c r="B409" t="s">
        <v>402</v>
      </c>
      <c r="C409">
        <v>8020301</v>
      </c>
      <c r="D409" t="s">
        <v>733</v>
      </c>
      <c r="E409" s="3">
        <v>1.0782569504385</v>
      </c>
      <c r="F409" s="3">
        <v>1.0757300461163</v>
      </c>
      <c r="G409" s="3">
        <v>0.39344590842749999</v>
      </c>
      <c r="H409" s="3">
        <v>0.39344590842749999</v>
      </c>
      <c r="I409" s="3">
        <v>0.39344590842749999</v>
      </c>
      <c r="J409" s="3">
        <v>0.39344590842749999</v>
      </c>
      <c r="K409" s="3">
        <v>-4.4243267715707999</v>
      </c>
      <c r="L409" s="3">
        <v>-4.4243267715707999</v>
      </c>
      <c r="M409" s="3">
        <v>-3.3938200558001999</v>
      </c>
      <c r="N409" s="3">
        <v>0.89920447223269995</v>
      </c>
      <c r="O409" s="3">
        <v>-1.3493523809607</v>
      </c>
      <c r="P409" s="3">
        <v>-5.8290233354233001</v>
      </c>
      <c r="Q409" s="3">
        <v>4.6557523137E-3</v>
      </c>
      <c r="R409" s="3">
        <v>5.7731314600999997E-3</v>
      </c>
      <c r="S409" s="3">
        <v>2.9874906738166001</v>
      </c>
      <c r="T409" s="3">
        <v>3.1893847011914001</v>
      </c>
      <c r="U409" s="3">
        <v>-17.345665244732398</v>
      </c>
      <c r="V409" s="3">
        <v>-17.2820898915455</v>
      </c>
      <c r="W409" s="3">
        <v>-16.790773854973899</v>
      </c>
      <c r="X409" s="3">
        <v>-17.762673254190801</v>
      </c>
      <c r="Y409" s="3">
        <v>-16.405305156851799</v>
      </c>
      <c r="Z409" s="3">
        <v>-16.405305156851799</v>
      </c>
      <c r="AA409" s="3">
        <v>-16.405305156851799</v>
      </c>
      <c r="AB409" s="3">
        <v>-16.757654597698501</v>
      </c>
      <c r="AC409" s="3">
        <v>0</v>
      </c>
      <c r="AD409" s="3">
        <v>0</v>
      </c>
      <c r="AE409" s="3">
        <v>0</v>
      </c>
      <c r="AF409" s="3">
        <v>0</v>
      </c>
      <c r="AG409" s="3">
        <v>0.35801459505830002</v>
      </c>
      <c r="AH409" s="3">
        <v>0.35801459505830002</v>
      </c>
      <c r="AI409" s="3">
        <v>0.35801459505830002</v>
      </c>
      <c r="AJ409" s="3">
        <v>0.35801459505830002</v>
      </c>
      <c r="AK409" s="3">
        <v>0.35801459505830002</v>
      </c>
      <c r="AL409" s="3">
        <v>0.35801459505830002</v>
      </c>
      <c r="AM409" s="3">
        <v>0.35801459505830002</v>
      </c>
      <c r="AN409" s="3">
        <v>0.35801459505830002</v>
      </c>
      <c r="AO409" s="3">
        <v>0</v>
      </c>
      <c r="AP409" s="3">
        <v>0</v>
      </c>
      <c r="AQ409" s="3">
        <v>0</v>
      </c>
      <c r="AR409" s="3">
        <v>0.1990186106855</v>
      </c>
      <c r="AS409" s="3">
        <v>0.1990186106855</v>
      </c>
      <c r="AT409" s="3">
        <v>0.1990186106855</v>
      </c>
      <c r="AU409" s="3">
        <v>0.1990186106855</v>
      </c>
      <c r="AV409" s="3">
        <v>0.1990186106855</v>
      </c>
      <c r="AW409" s="3">
        <v>0.2</v>
      </c>
    </row>
    <row r="410" spans="1:49">
      <c r="A410">
        <v>5</v>
      </c>
      <c r="B410" t="s">
        <v>404</v>
      </c>
      <c r="C410">
        <v>802030101</v>
      </c>
      <c r="D410" t="s">
        <v>734</v>
      </c>
      <c r="E410" s="3">
        <v>1.0782569504385</v>
      </c>
      <c r="F410" s="3">
        <v>1.0757300461163</v>
      </c>
      <c r="G410" s="3">
        <v>0.39344590842749999</v>
      </c>
      <c r="H410" s="3">
        <v>0.39344590842749999</v>
      </c>
      <c r="I410" s="3">
        <v>0.39344590842749999</v>
      </c>
      <c r="J410" s="3">
        <v>0.39344590842749999</v>
      </c>
      <c r="K410" s="3">
        <v>-4.4243267715707999</v>
      </c>
      <c r="L410" s="3">
        <v>-4.4243267715707999</v>
      </c>
      <c r="M410" s="3">
        <v>-3.3938200558001999</v>
      </c>
      <c r="N410" s="3">
        <v>0.89920447223269995</v>
      </c>
      <c r="O410" s="3">
        <v>-1.3493523809607</v>
      </c>
      <c r="P410" s="3">
        <v>-5.8290233354233001</v>
      </c>
      <c r="Q410" s="3">
        <v>4.6557523137E-3</v>
      </c>
      <c r="R410" s="3">
        <v>5.7731314600999997E-3</v>
      </c>
      <c r="S410" s="3">
        <v>2.9874906738166001</v>
      </c>
      <c r="T410" s="3">
        <v>3.1893847011914001</v>
      </c>
      <c r="U410" s="3">
        <v>-17.345665244732398</v>
      </c>
      <c r="V410" s="3">
        <v>-17.2820898915455</v>
      </c>
      <c r="W410" s="3">
        <v>-16.790773854973899</v>
      </c>
      <c r="X410" s="3">
        <v>-17.762673254190801</v>
      </c>
      <c r="Y410" s="3">
        <v>-16.405305156851799</v>
      </c>
      <c r="Z410" s="3">
        <v>-16.405305156851799</v>
      </c>
      <c r="AA410" s="3">
        <v>-16.405305156851799</v>
      </c>
      <c r="AB410" s="3">
        <v>-16.757654597698501</v>
      </c>
      <c r="AC410" s="3">
        <v>0</v>
      </c>
      <c r="AD410" s="3">
        <v>0</v>
      </c>
      <c r="AE410" s="3">
        <v>0</v>
      </c>
      <c r="AF410" s="3">
        <v>0</v>
      </c>
      <c r="AG410" s="3">
        <v>0.35801459505830002</v>
      </c>
      <c r="AH410" s="3">
        <v>0.35801459505830002</v>
      </c>
      <c r="AI410" s="3">
        <v>0.35801459505830002</v>
      </c>
      <c r="AJ410" s="3">
        <v>0.35801459505830002</v>
      </c>
      <c r="AK410" s="3">
        <v>0.35801459505830002</v>
      </c>
      <c r="AL410" s="3">
        <v>0.35801459505830002</v>
      </c>
      <c r="AM410" s="3">
        <v>0.35801459505830002</v>
      </c>
      <c r="AN410" s="3">
        <v>0.35801459505830002</v>
      </c>
      <c r="AO410" s="3">
        <v>0</v>
      </c>
      <c r="AP410" s="3">
        <v>0</v>
      </c>
      <c r="AQ410" s="3">
        <v>0</v>
      </c>
      <c r="AR410" s="3">
        <v>0.1990186106855</v>
      </c>
      <c r="AS410" s="3">
        <v>0.1990186106855</v>
      </c>
      <c r="AT410" s="3">
        <v>0.1990186106855</v>
      </c>
      <c r="AU410" s="3">
        <v>0.1990186106855</v>
      </c>
      <c r="AV410" s="3">
        <v>0.1990186106855</v>
      </c>
      <c r="AW410" s="3">
        <v>0.2</v>
      </c>
    </row>
    <row r="411" spans="1:49">
      <c r="A411">
        <v>3</v>
      </c>
      <c r="B411" t="s">
        <v>400</v>
      </c>
      <c r="C411">
        <v>80204</v>
      </c>
      <c r="D411" t="s">
        <v>735</v>
      </c>
      <c r="E411" s="3">
        <v>0</v>
      </c>
      <c r="F411" s="3">
        <v>0</v>
      </c>
      <c r="G411" s="3">
        <v>-2.2730006252194999</v>
      </c>
      <c r="H411" s="3">
        <v>-2.2730006252194999</v>
      </c>
      <c r="I411" s="3">
        <v>4.9875429511599997E-2</v>
      </c>
      <c r="J411" s="3">
        <v>0.38390704380559998</v>
      </c>
      <c r="K411" s="3">
        <v>-1.1867349956939</v>
      </c>
      <c r="L411" s="3">
        <v>-1.1867349956939</v>
      </c>
      <c r="M411" s="3">
        <v>-0.60896680019649996</v>
      </c>
      <c r="N411" s="3">
        <v>0.9069522383502</v>
      </c>
      <c r="O411" s="3">
        <v>-3.0852719952396002</v>
      </c>
      <c r="P411" s="3">
        <v>-13.7010401352515</v>
      </c>
      <c r="Q411" s="3">
        <v>0</v>
      </c>
      <c r="R411" s="3">
        <v>-3.7102348909192</v>
      </c>
      <c r="S411" s="3">
        <v>-0.68803277958770004</v>
      </c>
      <c r="T411" s="3">
        <v>-2.0702117681926002</v>
      </c>
      <c r="U411" s="3">
        <v>4.2193384879457998</v>
      </c>
      <c r="V411" s="3">
        <v>2.9190225216490999</v>
      </c>
      <c r="W411" s="3">
        <v>0.68532715575119996</v>
      </c>
      <c r="X411" s="3">
        <v>1.0436730140751</v>
      </c>
      <c r="Y411" s="3">
        <v>1.1495594005722001</v>
      </c>
      <c r="Z411" s="3">
        <v>0.81102428097620005</v>
      </c>
      <c r="AA411" s="3">
        <v>0.66896023471029997</v>
      </c>
      <c r="AB411" s="3">
        <v>1.1388674823478</v>
      </c>
      <c r="AC411" s="3">
        <v>0.60539715125939997</v>
      </c>
      <c r="AD411" s="3">
        <v>0.1184926027771</v>
      </c>
      <c r="AE411" s="3">
        <v>0.36200237902720001</v>
      </c>
      <c r="AF411" s="3">
        <v>0.36200237902720001</v>
      </c>
      <c r="AG411" s="3">
        <v>0.36200237902720001</v>
      </c>
      <c r="AH411" s="3">
        <v>0.36200237902720001</v>
      </c>
      <c r="AI411" s="3">
        <v>0.36200237902720001</v>
      </c>
      <c r="AJ411" s="3">
        <v>0.36200237902720001</v>
      </c>
      <c r="AK411" s="3">
        <v>0.36200237902720001</v>
      </c>
      <c r="AL411" s="3">
        <v>0.36200237902720001</v>
      </c>
      <c r="AM411" s="3">
        <v>0.36200237902720001</v>
      </c>
      <c r="AN411" s="3">
        <v>0.36200237902720001</v>
      </c>
      <c r="AO411" s="3">
        <v>0</v>
      </c>
      <c r="AP411" s="3">
        <v>0</v>
      </c>
      <c r="AQ411" s="3">
        <v>0</v>
      </c>
      <c r="AR411" s="3">
        <v>0.1797466107715</v>
      </c>
      <c r="AS411" s="3">
        <v>0.43585352200830002</v>
      </c>
      <c r="AT411" s="3">
        <v>0.43585352200830002</v>
      </c>
      <c r="AU411" s="3">
        <v>0.43585352200830002</v>
      </c>
      <c r="AV411" s="3">
        <v>-0.66873400317929999</v>
      </c>
      <c r="AW411" s="3">
        <v>-0.67</v>
      </c>
    </row>
    <row r="412" spans="1:49">
      <c r="A412">
        <v>4</v>
      </c>
      <c r="B412" t="s">
        <v>402</v>
      </c>
      <c r="C412">
        <v>8020401</v>
      </c>
      <c r="D412" t="s">
        <v>735</v>
      </c>
      <c r="E412" s="3">
        <v>0</v>
      </c>
      <c r="F412" s="3">
        <v>0</v>
      </c>
      <c r="G412" s="3">
        <v>-2.2730006252194999</v>
      </c>
      <c r="H412" s="3">
        <v>-2.2730006252194999</v>
      </c>
      <c r="I412" s="3">
        <v>4.9875429511599997E-2</v>
      </c>
      <c r="J412" s="3">
        <v>0.38390704380559998</v>
      </c>
      <c r="K412" s="3">
        <v>-1.1867349956939</v>
      </c>
      <c r="L412" s="3">
        <v>-1.1867349956939</v>
      </c>
      <c r="M412" s="3">
        <v>-0.60896680019649996</v>
      </c>
      <c r="N412" s="3">
        <v>0.9069522383502</v>
      </c>
      <c r="O412" s="3">
        <v>-3.0852719952396002</v>
      </c>
      <c r="P412" s="3">
        <v>-13.7010401352515</v>
      </c>
      <c r="Q412" s="3">
        <v>0</v>
      </c>
      <c r="R412" s="3">
        <v>-3.7102348909192</v>
      </c>
      <c r="S412" s="3">
        <v>-0.68803277958770004</v>
      </c>
      <c r="T412" s="3">
        <v>-2.0702117681926002</v>
      </c>
      <c r="U412" s="3">
        <v>4.2193384879457998</v>
      </c>
      <c r="V412" s="3">
        <v>2.9190225216490999</v>
      </c>
      <c r="W412" s="3">
        <v>0.68532715575119996</v>
      </c>
      <c r="X412" s="3">
        <v>1.0436730140751</v>
      </c>
      <c r="Y412" s="3">
        <v>1.1495594005722001</v>
      </c>
      <c r="Z412" s="3">
        <v>0.81102428097620005</v>
      </c>
      <c r="AA412" s="3">
        <v>0.66896023471029997</v>
      </c>
      <c r="AB412" s="3">
        <v>1.1388674823478</v>
      </c>
      <c r="AC412" s="3">
        <v>0.60539715125939997</v>
      </c>
      <c r="AD412" s="3">
        <v>0.1184926027771</v>
      </c>
      <c r="AE412" s="3">
        <v>0.36200237902720001</v>
      </c>
      <c r="AF412" s="3">
        <v>0.36200237902720001</v>
      </c>
      <c r="AG412" s="3">
        <v>0.36200237902720001</v>
      </c>
      <c r="AH412" s="3">
        <v>0.36200237902720001</v>
      </c>
      <c r="AI412" s="3">
        <v>0.36200237902720001</v>
      </c>
      <c r="AJ412" s="3">
        <v>0.36200237902720001</v>
      </c>
      <c r="AK412" s="3">
        <v>0.36200237902720001</v>
      </c>
      <c r="AL412" s="3">
        <v>0.36200237902720001</v>
      </c>
      <c r="AM412" s="3">
        <v>0.36200237902720001</v>
      </c>
      <c r="AN412" s="3">
        <v>0.36200237902720001</v>
      </c>
      <c r="AO412" s="3">
        <v>0</v>
      </c>
      <c r="AP412" s="3">
        <v>0</v>
      </c>
      <c r="AQ412" s="3">
        <v>0</v>
      </c>
      <c r="AR412" s="3">
        <v>0.1797466107715</v>
      </c>
      <c r="AS412" s="3">
        <v>0.43585352200830002</v>
      </c>
      <c r="AT412" s="3">
        <v>0.43585352200830002</v>
      </c>
      <c r="AU412" s="3">
        <v>0.43585352200830002</v>
      </c>
      <c r="AV412" s="3">
        <v>-0.66873400317929999</v>
      </c>
      <c r="AW412" s="3">
        <v>-0.67</v>
      </c>
    </row>
    <row r="413" spans="1:49">
      <c r="A413">
        <v>5</v>
      </c>
      <c r="B413" t="s">
        <v>404</v>
      </c>
      <c r="C413">
        <v>802040101</v>
      </c>
      <c r="D413" t="s">
        <v>735</v>
      </c>
      <c r="E413" s="3">
        <v>0</v>
      </c>
      <c r="F413" s="3">
        <v>0</v>
      </c>
      <c r="G413" s="3">
        <v>-2.2730006252194999</v>
      </c>
      <c r="H413" s="3">
        <v>-2.2730006252194999</v>
      </c>
      <c r="I413" s="3">
        <v>4.9875429511599997E-2</v>
      </c>
      <c r="J413" s="3">
        <v>0.38390704380559998</v>
      </c>
      <c r="K413" s="3">
        <v>-1.1867349956939</v>
      </c>
      <c r="L413" s="3">
        <v>-1.1867349956939</v>
      </c>
      <c r="M413" s="3">
        <v>-0.60896680019649996</v>
      </c>
      <c r="N413" s="3">
        <v>0.9069522383502</v>
      </c>
      <c r="O413" s="3">
        <v>-3.0852719952396002</v>
      </c>
      <c r="P413" s="3">
        <v>-13.7010401352515</v>
      </c>
      <c r="Q413" s="3">
        <v>0</v>
      </c>
      <c r="R413" s="3">
        <v>-3.7102348909192</v>
      </c>
      <c r="S413" s="3">
        <v>-0.68803277958770004</v>
      </c>
      <c r="T413" s="3">
        <v>-2.0702117681926002</v>
      </c>
      <c r="U413" s="3">
        <v>4.2193384879457998</v>
      </c>
      <c r="V413" s="3">
        <v>2.9190225216490999</v>
      </c>
      <c r="W413" s="3">
        <v>0.68532715575119996</v>
      </c>
      <c r="X413" s="3">
        <v>1.0436730140751</v>
      </c>
      <c r="Y413" s="3">
        <v>1.1495594005722001</v>
      </c>
      <c r="Z413" s="3">
        <v>0.81102428097620005</v>
      </c>
      <c r="AA413" s="3">
        <v>0.66896023471029997</v>
      </c>
      <c r="AB413" s="3">
        <v>1.1388674823478</v>
      </c>
      <c r="AC413" s="3">
        <v>0.60539715125939997</v>
      </c>
      <c r="AD413" s="3">
        <v>0.1184926027771</v>
      </c>
      <c r="AE413" s="3">
        <v>0.36200237902720001</v>
      </c>
      <c r="AF413" s="3">
        <v>0.36200237902720001</v>
      </c>
      <c r="AG413" s="3">
        <v>0.36200237902720001</v>
      </c>
      <c r="AH413" s="3">
        <v>0.36200237902720001</v>
      </c>
      <c r="AI413" s="3">
        <v>0.36200237902720001</v>
      </c>
      <c r="AJ413" s="3">
        <v>0.36200237902720001</v>
      </c>
      <c r="AK413" s="3">
        <v>0.36200237902720001</v>
      </c>
      <c r="AL413" s="3">
        <v>0.36200237902720001</v>
      </c>
      <c r="AM413" s="3">
        <v>0.36200237902720001</v>
      </c>
      <c r="AN413" s="3">
        <v>0.36200237902720001</v>
      </c>
      <c r="AO413" s="3">
        <v>0</v>
      </c>
      <c r="AP413" s="3">
        <v>0</v>
      </c>
      <c r="AQ413" s="3">
        <v>0</v>
      </c>
      <c r="AR413" s="3">
        <v>0.1797466107715</v>
      </c>
      <c r="AS413" s="3">
        <v>0.43585352200830002</v>
      </c>
      <c r="AT413" s="3">
        <v>0.43585352200830002</v>
      </c>
      <c r="AU413" s="3">
        <v>0.43585352200830002</v>
      </c>
      <c r="AV413" s="3">
        <v>-0.66873400317929999</v>
      </c>
      <c r="AW413" s="3">
        <v>-0.67</v>
      </c>
    </row>
    <row r="414" spans="1:49">
      <c r="A414">
        <v>3</v>
      </c>
      <c r="B414" t="s">
        <v>400</v>
      </c>
      <c r="C414">
        <v>80205</v>
      </c>
      <c r="D414" t="s">
        <v>736</v>
      </c>
      <c r="E414" s="3">
        <v>0.205444154909</v>
      </c>
      <c r="F414" s="3">
        <v>0.2028613842998</v>
      </c>
      <c r="G414" s="3">
        <v>0.18891357478849999</v>
      </c>
      <c r="H414" s="3">
        <v>0.2201650108356</v>
      </c>
      <c r="I414" s="3">
        <v>0.36785195858609998</v>
      </c>
      <c r="J414" s="3">
        <v>1.7386337898069</v>
      </c>
      <c r="K414" s="3">
        <v>1.7754918370124999</v>
      </c>
      <c r="L414" s="3">
        <v>1.7954965207481</v>
      </c>
      <c r="M414" s="3">
        <v>-0.61695184206429998</v>
      </c>
      <c r="N414" s="3">
        <v>-0.52440284140969995</v>
      </c>
      <c r="O414" s="3">
        <v>-0.2371390841978</v>
      </c>
      <c r="P414" s="3">
        <v>-0.30903355642219998</v>
      </c>
      <c r="Q414" s="3">
        <v>0.1036905267609</v>
      </c>
      <c r="R414" s="3">
        <v>0.161029516392</v>
      </c>
      <c r="S414" s="3">
        <v>0.26796846022269999</v>
      </c>
      <c r="T414" s="3">
        <v>0.56002152601959998</v>
      </c>
      <c r="U414" s="3">
        <v>0.84105092231669998</v>
      </c>
      <c r="V414" s="3">
        <v>1.2941344360039</v>
      </c>
      <c r="W414" s="3">
        <v>2.1937011459425002</v>
      </c>
      <c r="X414" s="3">
        <v>1.7037416650185</v>
      </c>
      <c r="Y414" s="3">
        <v>8.8299088963799996E-2</v>
      </c>
      <c r="Z414" s="3">
        <v>-0.32647840320159999</v>
      </c>
      <c r="AA414" s="3">
        <v>-0.61992305048219998</v>
      </c>
      <c r="AB414" s="3">
        <v>-5.2515748901E-3</v>
      </c>
      <c r="AC414" s="3">
        <v>-0.36993570452910002</v>
      </c>
      <c r="AD414" s="3">
        <v>-0.37397361508799998</v>
      </c>
      <c r="AE414" s="3">
        <v>1.4474456572190999</v>
      </c>
      <c r="AF414" s="3">
        <v>1.0883204388395999</v>
      </c>
      <c r="AG414" s="3">
        <v>1.0746874792353001</v>
      </c>
      <c r="AH414" s="3">
        <v>1.1343892507571001</v>
      </c>
      <c r="AI414" s="3">
        <v>2.4069633066042</v>
      </c>
      <c r="AJ414" s="3">
        <v>2.3964401118344001</v>
      </c>
      <c r="AK414" s="3">
        <v>3.1938307506649002</v>
      </c>
      <c r="AL414" s="3">
        <v>3.1749755503668999</v>
      </c>
      <c r="AM414" s="3">
        <v>3.1456478297827002</v>
      </c>
      <c r="AN414" s="3">
        <v>3.1000637569193001</v>
      </c>
      <c r="AO414" s="3">
        <v>8.5704018546800001E-2</v>
      </c>
      <c r="AP414" s="3">
        <v>2.2797898153800001E-2</v>
      </c>
      <c r="AQ414" s="3">
        <v>-4.94608828062E-2</v>
      </c>
      <c r="AR414" s="3">
        <v>-0.15719656258</v>
      </c>
      <c r="AS414" s="3">
        <v>0.77463971110200003</v>
      </c>
      <c r="AT414" s="3">
        <v>0.9862754202381</v>
      </c>
      <c r="AU414" s="3">
        <v>1.1368460004148</v>
      </c>
      <c r="AV414" s="3">
        <v>1.1177997427155</v>
      </c>
      <c r="AW414" s="3">
        <v>1.06</v>
      </c>
    </row>
    <row r="415" spans="1:49">
      <c r="A415">
        <v>4</v>
      </c>
      <c r="B415" t="s">
        <v>402</v>
      </c>
      <c r="C415">
        <v>8020501</v>
      </c>
      <c r="D415" t="s">
        <v>737</v>
      </c>
      <c r="E415" s="3">
        <v>0.205444154909</v>
      </c>
      <c r="F415" s="3">
        <v>0.2028613842998</v>
      </c>
      <c r="G415" s="3">
        <v>0.18891357478849999</v>
      </c>
      <c r="H415" s="3">
        <v>0.2201650108356</v>
      </c>
      <c r="I415" s="3">
        <v>0.36785195858609998</v>
      </c>
      <c r="J415" s="3">
        <v>1.7386337898069</v>
      </c>
      <c r="K415" s="3">
        <v>1.7754918370124999</v>
      </c>
      <c r="L415" s="3">
        <v>1.7954965207481</v>
      </c>
      <c r="M415" s="3">
        <v>-0.61695184206429998</v>
      </c>
      <c r="N415" s="3">
        <v>-0.52440284140969995</v>
      </c>
      <c r="O415" s="3">
        <v>-0.2371390841978</v>
      </c>
      <c r="P415" s="3">
        <v>-0.30903355642219998</v>
      </c>
      <c r="Q415" s="3">
        <v>0.1036905267609</v>
      </c>
      <c r="R415" s="3">
        <v>0.161029516392</v>
      </c>
      <c r="S415" s="3">
        <v>0.26796846022269999</v>
      </c>
      <c r="T415" s="3">
        <v>0.56002152601959998</v>
      </c>
      <c r="U415" s="3">
        <v>0.84105092231669998</v>
      </c>
      <c r="V415" s="3">
        <v>1.2941344360039</v>
      </c>
      <c r="W415" s="3">
        <v>2.1937011459425002</v>
      </c>
      <c r="X415" s="3">
        <v>1.7037416650185</v>
      </c>
      <c r="Y415" s="3">
        <v>8.8299088963799996E-2</v>
      </c>
      <c r="Z415" s="3">
        <v>-0.32647840320159999</v>
      </c>
      <c r="AA415" s="3">
        <v>-0.61992305048219998</v>
      </c>
      <c r="AB415" s="3">
        <v>-5.2515748901E-3</v>
      </c>
      <c r="AC415" s="3">
        <v>-0.36993570452910002</v>
      </c>
      <c r="AD415" s="3">
        <v>-0.37397361508799998</v>
      </c>
      <c r="AE415" s="3">
        <v>1.4474456572190999</v>
      </c>
      <c r="AF415" s="3">
        <v>1.0883204388395999</v>
      </c>
      <c r="AG415" s="3">
        <v>1.0746874792353001</v>
      </c>
      <c r="AH415" s="3">
        <v>1.1343892507571001</v>
      </c>
      <c r="AI415" s="3">
        <v>2.4069633066042</v>
      </c>
      <c r="AJ415" s="3">
        <v>2.3964401118344001</v>
      </c>
      <c r="AK415" s="3">
        <v>3.1938307506649002</v>
      </c>
      <c r="AL415" s="3">
        <v>3.1749755503668999</v>
      </c>
      <c r="AM415" s="3">
        <v>3.1456478297827002</v>
      </c>
      <c r="AN415" s="3">
        <v>3.1000637569193001</v>
      </c>
      <c r="AO415" s="3">
        <v>8.5704018546800001E-2</v>
      </c>
      <c r="AP415" s="3">
        <v>2.2797898153800001E-2</v>
      </c>
      <c r="AQ415" s="3">
        <v>-4.94608828062E-2</v>
      </c>
      <c r="AR415" s="3">
        <v>-0.15719656258</v>
      </c>
      <c r="AS415" s="3">
        <v>0.77463971110200003</v>
      </c>
      <c r="AT415" s="3">
        <v>0.9862754202381</v>
      </c>
      <c r="AU415" s="3">
        <v>1.1368460004148</v>
      </c>
      <c r="AV415" s="3">
        <v>1.1177997427155</v>
      </c>
      <c r="AW415" s="3">
        <v>1.06</v>
      </c>
    </row>
    <row r="416" spans="1:49">
      <c r="A416">
        <v>5</v>
      </c>
      <c r="B416" t="s">
        <v>404</v>
      </c>
      <c r="C416">
        <v>802050101</v>
      </c>
      <c r="D416" t="s">
        <v>738</v>
      </c>
      <c r="E416" s="3">
        <v>0.12053955215629999</v>
      </c>
      <c r="F416" s="3">
        <v>0.1190137350404</v>
      </c>
      <c r="G416" s="3">
        <v>0.1107743226145</v>
      </c>
      <c r="H416" s="3">
        <v>0.12923670971689999</v>
      </c>
      <c r="I416" s="3">
        <v>0.2531353186127</v>
      </c>
      <c r="J416" s="3">
        <v>1.7425141375672999</v>
      </c>
      <c r="K416" s="3">
        <v>1.7647003431985</v>
      </c>
      <c r="L416" s="3">
        <v>1.7767442833983</v>
      </c>
      <c r="M416" s="3">
        <v>-0.95118239576889996</v>
      </c>
      <c r="N416" s="3">
        <v>-0.89539993589610001</v>
      </c>
      <c r="O416" s="3">
        <v>-0.72203058617780003</v>
      </c>
      <c r="P416" s="3">
        <v>-0.76545216005609995</v>
      </c>
      <c r="Q416" s="3">
        <v>6.2919943629799996E-2</v>
      </c>
      <c r="R416" s="3">
        <v>0.1039616327487</v>
      </c>
      <c r="S416" s="3">
        <v>0.16895761512769999</v>
      </c>
      <c r="T416" s="3">
        <v>0.34669847111750002</v>
      </c>
      <c r="U416" s="3">
        <v>0.51805151557119999</v>
      </c>
      <c r="V416" s="3">
        <v>0.79496314565759996</v>
      </c>
      <c r="W416" s="3">
        <v>1.7507026266314001</v>
      </c>
      <c r="X416" s="3">
        <v>1.4511142655921001</v>
      </c>
      <c r="Y416" s="3">
        <v>-3.2454001809800001E-2</v>
      </c>
      <c r="Z416" s="3">
        <v>-0.28429347161739998</v>
      </c>
      <c r="AA416" s="3">
        <v>-0.4620343276071</v>
      </c>
      <c r="AB416" s="3">
        <v>0.48265693433290002</v>
      </c>
      <c r="AC416" s="3">
        <v>-0.22486963829260001</v>
      </c>
      <c r="AD416" s="3">
        <v>2.7191567370499999E-2</v>
      </c>
      <c r="AE416" s="3">
        <v>2.2258787740183998</v>
      </c>
      <c r="AF416" s="3">
        <v>2.0095381081483001</v>
      </c>
      <c r="AG416" s="3">
        <v>2.0013371731267</v>
      </c>
      <c r="AH416" s="3">
        <v>2.0372572685214001</v>
      </c>
      <c r="AI416" s="3">
        <v>3.3520880729460001</v>
      </c>
      <c r="AJ416" s="3">
        <v>3.2656502178181999</v>
      </c>
      <c r="AK416" s="3">
        <v>4.1930510021335001</v>
      </c>
      <c r="AL416" s="3">
        <v>4.1930510021335001</v>
      </c>
      <c r="AM416" s="3">
        <v>4.1930510021335001</v>
      </c>
      <c r="AN416" s="3">
        <v>4.1930510021335001</v>
      </c>
      <c r="AO416" s="3">
        <v>0</v>
      </c>
      <c r="AP416" s="3">
        <v>0</v>
      </c>
      <c r="AQ416" s="3">
        <v>0</v>
      </c>
      <c r="AR416" s="3">
        <v>0</v>
      </c>
      <c r="AS416" s="3">
        <v>0.95786318996810005</v>
      </c>
      <c r="AT416" s="3">
        <v>0.95786318996810005</v>
      </c>
      <c r="AU416" s="3">
        <v>1.0926180905789</v>
      </c>
      <c r="AV416" s="3">
        <v>1.0926180905789</v>
      </c>
      <c r="AW416" s="3">
        <v>1.0900000000000001</v>
      </c>
    </row>
    <row r="417" spans="1:49">
      <c r="A417">
        <v>5</v>
      </c>
      <c r="B417" t="s">
        <v>404</v>
      </c>
      <c r="C417">
        <v>802050102</v>
      </c>
      <c r="D417" t="s">
        <v>739</v>
      </c>
      <c r="E417" s="3">
        <v>0.98781210113310003</v>
      </c>
      <c r="F417" s="3">
        <v>0.97548985225079998</v>
      </c>
      <c r="G417" s="3">
        <v>0.90894104398099995</v>
      </c>
      <c r="H417" s="3">
        <v>1.0580393532549</v>
      </c>
      <c r="I417" s="3">
        <v>1.4249280075148001</v>
      </c>
      <c r="J417" s="3">
        <v>1.7028776634072</v>
      </c>
      <c r="K417" s="3">
        <v>1.8749318977184</v>
      </c>
      <c r="L417" s="3">
        <v>1.9682922108145999</v>
      </c>
      <c r="M417" s="3">
        <v>2.4628726125501998</v>
      </c>
      <c r="N417" s="3">
        <v>2.8942131753651998</v>
      </c>
      <c r="O417" s="3">
        <v>4.2309763800534004</v>
      </c>
      <c r="P417" s="3">
        <v>3.8967135287316998</v>
      </c>
      <c r="Q417" s="3">
        <v>0.46251976471770001</v>
      </c>
      <c r="R417" s="3">
        <v>0.66329422851709996</v>
      </c>
      <c r="S417" s="3">
        <v>1.1393807228501001</v>
      </c>
      <c r="T417" s="3">
        <v>2.4375161152686</v>
      </c>
      <c r="U417" s="3">
        <v>3.6838268181220002</v>
      </c>
      <c r="V417" s="3">
        <v>5.6874307778524997</v>
      </c>
      <c r="W417" s="3">
        <v>6.0926108227868996</v>
      </c>
      <c r="X417" s="3">
        <v>3.9271608624262</v>
      </c>
      <c r="Y417" s="3">
        <v>1.151068767875</v>
      </c>
      <c r="Z417" s="3">
        <v>-0.69775557637649999</v>
      </c>
      <c r="AA417" s="3">
        <v>-2.0095301093032001</v>
      </c>
      <c r="AB417" s="3">
        <v>-4.2994221535686998</v>
      </c>
      <c r="AC417" s="3">
        <v>-1.7104865289486999</v>
      </c>
      <c r="AD417" s="3">
        <v>-4.0811280863219999</v>
      </c>
      <c r="AE417" s="3">
        <v>-5.7460295885994999</v>
      </c>
      <c r="AF417" s="3">
        <v>-7.4246222368653996</v>
      </c>
      <c r="AG417" s="3">
        <v>-7.4884523598825004</v>
      </c>
      <c r="AH417" s="3">
        <v>-7.2089848887362997</v>
      </c>
      <c r="AI417" s="3">
        <v>-6.3269040792590996</v>
      </c>
      <c r="AJ417" s="3">
        <v>-5.6359023539111996</v>
      </c>
      <c r="AK417" s="3">
        <v>-6.0399312629733997</v>
      </c>
      <c r="AL417" s="3">
        <v>-6.2330267591583999</v>
      </c>
      <c r="AM417" s="3">
        <v>-6.5333709967502998</v>
      </c>
      <c r="AN417" s="3">
        <v>-7.0001960120527</v>
      </c>
      <c r="AO417" s="3">
        <v>0.97301398093799996</v>
      </c>
      <c r="AP417" s="3">
        <v>0.25882886258769999</v>
      </c>
      <c r="AQ417" s="3">
        <v>-0.56153878541489999</v>
      </c>
      <c r="AR417" s="3">
        <v>-1.7846823957525999</v>
      </c>
      <c r="AS417" s="3">
        <v>-1.1223077237854</v>
      </c>
      <c r="AT417" s="3">
        <v>1.2804326301300999</v>
      </c>
      <c r="AU417" s="3">
        <v>1.5947459411472</v>
      </c>
      <c r="AV417" s="3">
        <v>1.37851016434</v>
      </c>
      <c r="AW417" s="3">
        <v>0.76</v>
      </c>
    </row>
    <row r="418" spans="1:49">
      <c r="A418">
        <v>1</v>
      </c>
      <c r="B418" t="s">
        <v>396</v>
      </c>
      <c r="C418">
        <v>9</v>
      </c>
      <c r="D418" t="s">
        <v>740</v>
      </c>
      <c r="E418" s="3">
        <v>8.6034991053799997E-2</v>
      </c>
      <c r="F418" s="3">
        <v>0.38051646874009998</v>
      </c>
      <c r="G418" s="3">
        <v>0.99365601927040004</v>
      </c>
      <c r="H418" s="3">
        <v>0.69538959329240002</v>
      </c>
      <c r="I418" s="3">
        <v>1.6972666207852001</v>
      </c>
      <c r="J418" s="3">
        <v>2.0881992345048999</v>
      </c>
      <c r="K418" s="3">
        <v>2.3806571264934999</v>
      </c>
      <c r="L418" s="3">
        <v>-6.4688449964299996E-2</v>
      </c>
      <c r="M418" s="3">
        <v>0.67420322812739997</v>
      </c>
      <c r="N418" s="3">
        <v>0.73873082831259995</v>
      </c>
      <c r="O418" s="3">
        <v>1.5052611568016001</v>
      </c>
      <c r="P418" s="3">
        <v>1.2017019361484</v>
      </c>
      <c r="Q418" s="3">
        <v>0.70126057752909998</v>
      </c>
      <c r="R418" s="3">
        <v>0.97257886134430005</v>
      </c>
      <c r="S418" s="3">
        <v>2.3058397825988002</v>
      </c>
      <c r="T418" s="3">
        <v>2.5443750566243</v>
      </c>
      <c r="U418" s="3">
        <v>3.5675760284883</v>
      </c>
      <c r="V418" s="3">
        <v>5.9382494349617998</v>
      </c>
      <c r="W418" s="3">
        <v>7.5181599186076999</v>
      </c>
      <c r="X418" s="3">
        <v>6.5029294274716003</v>
      </c>
      <c r="Y418" s="3">
        <v>8.1267937976411009</v>
      </c>
      <c r="Z418" s="3">
        <v>7.9250309713249996</v>
      </c>
      <c r="AA418" s="3">
        <v>9.0884389880826006</v>
      </c>
      <c r="AB418" s="3">
        <v>12.1049530692153</v>
      </c>
      <c r="AC418" s="3">
        <v>0.53105055286379999</v>
      </c>
      <c r="AD418" s="3">
        <v>-1.8844031703099</v>
      </c>
      <c r="AE418" s="3">
        <v>-2.5981899012349001</v>
      </c>
      <c r="AF418" s="3">
        <v>-4.2407894304236002</v>
      </c>
      <c r="AG418" s="3">
        <v>-4.6252799905276003</v>
      </c>
      <c r="AH418" s="3">
        <v>-2.4386617299009998</v>
      </c>
      <c r="AI418" s="3">
        <v>-5.1840464694439001</v>
      </c>
      <c r="AJ418" s="3">
        <v>-5.3685592881564999</v>
      </c>
      <c r="AK418" s="3">
        <v>-4.7921658321012996</v>
      </c>
      <c r="AL418" s="3">
        <v>-4.6119625239959996</v>
      </c>
      <c r="AM418" s="3">
        <v>-4.0515881583900004</v>
      </c>
      <c r="AN418" s="3">
        <v>-2.0422144447316999</v>
      </c>
      <c r="AO418" s="3">
        <v>-7.2917219319699994E-2</v>
      </c>
      <c r="AP418" s="3">
        <v>-0.866231656706</v>
      </c>
      <c r="AQ418" s="3">
        <v>-2.1004970989289</v>
      </c>
      <c r="AR418" s="3">
        <v>-2.7417408123490001</v>
      </c>
      <c r="AS418" s="3">
        <v>-2.4557455581518002</v>
      </c>
      <c r="AT418" s="3">
        <v>0.24374810118510001</v>
      </c>
      <c r="AU418" s="3">
        <v>-2.7300250483077</v>
      </c>
      <c r="AV418" s="3">
        <v>-3.4575403827378999</v>
      </c>
      <c r="AW418" s="3">
        <v>-3.1</v>
      </c>
    </row>
    <row r="419" spans="1:49">
      <c r="A419">
        <v>2</v>
      </c>
      <c r="B419" t="s">
        <v>398</v>
      </c>
      <c r="C419">
        <v>901</v>
      </c>
      <c r="D419" t="s">
        <v>741</v>
      </c>
      <c r="E419" s="3">
        <v>-1.1347040833793001</v>
      </c>
      <c r="F419" s="3">
        <v>-0.81881816021669995</v>
      </c>
      <c r="G419" s="3">
        <v>0.54887265876299995</v>
      </c>
      <c r="H419" s="3">
        <v>-1.4658983781646</v>
      </c>
      <c r="I419" s="3">
        <v>-3.4114440471976999</v>
      </c>
      <c r="J419" s="3">
        <v>0.38720714089730002</v>
      </c>
      <c r="K419" s="3">
        <v>2.6895889892886999</v>
      </c>
      <c r="L419" s="3">
        <v>1.6152082904142</v>
      </c>
      <c r="M419" s="3">
        <v>3.4076709046990001</v>
      </c>
      <c r="N419" s="3">
        <v>2.5965587225054998</v>
      </c>
      <c r="O419" s="3">
        <v>2.6472779602627998</v>
      </c>
      <c r="P419" s="3">
        <v>2.5949233749448002</v>
      </c>
      <c r="Q419" s="3">
        <v>-0.32909574168200001</v>
      </c>
      <c r="R419" s="3">
        <v>9.9795937126500006E-2</v>
      </c>
      <c r="S419" s="3">
        <v>-4.1394367169550002</v>
      </c>
      <c r="T419" s="3">
        <v>-6.0911454858407001</v>
      </c>
      <c r="U419" s="3">
        <v>-6.4267501495085</v>
      </c>
      <c r="V419" s="3">
        <v>-6.3873295814378004</v>
      </c>
      <c r="W419" s="3">
        <v>-7.3211354498079997</v>
      </c>
      <c r="X419" s="3">
        <v>-7.5799544052165002</v>
      </c>
      <c r="Y419" s="3">
        <v>-8.0858929086643005</v>
      </c>
      <c r="Z419" s="3">
        <v>-9.4789848709314004</v>
      </c>
      <c r="AA419" s="3">
        <v>-12.438275547987001</v>
      </c>
      <c r="AB419" s="3">
        <v>-14.4006430909755</v>
      </c>
      <c r="AC419" s="3">
        <v>1.2390143156019</v>
      </c>
      <c r="AD419" s="3">
        <v>-5.3090032005636996</v>
      </c>
      <c r="AE419" s="3">
        <v>-6.0944218427461001</v>
      </c>
      <c r="AF419" s="3">
        <v>-7.0715082501869002</v>
      </c>
      <c r="AG419" s="3">
        <v>-8.0600034989261005</v>
      </c>
      <c r="AH419" s="3">
        <v>-10.2405554247638</v>
      </c>
      <c r="AI419" s="3">
        <v>-11.7151471888329</v>
      </c>
      <c r="AJ419" s="3">
        <v>-13.3090626797332</v>
      </c>
      <c r="AK419" s="3">
        <v>-12.629081963154499</v>
      </c>
      <c r="AL419" s="3">
        <v>-13.942359370469299</v>
      </c>
      <c r="AM419" s="3">
        <v>-19.368759530007999</v>
      </c>
      <c r="AN419" s="3">
        <v>-22.561441302339102</v>
      </c>
      <c r="AO419" s="3">
        <v>4.8594600475616998</v>
      </c>
      <c r="AP419" s="3">
        <v>-0.79247604708880004</v>
      </c>
      <c r="AQ419" s="3">
        <v>-2.1720495442532002</v>
      </c>
      <c r="AR419" s="3">
        <v>-3.3389828558547001</v>
      </c>
      <c r="AS419" s="3">
        <v>-4.8384005046637997</v>
      </c>
      <c r="AT419" s="3">
        <v>-11.0704552173473</v>
      </c>
      <c r="AU419" s="3">
        <v>-9.4018475586007995</v>
      </c>
      <c r="AV419" s="3">
        <v>-17.912961271553701</v>
      </c>
      <c r="AW419" s="3">
        <v>-20.260000000000002</v>
      </c>
    </row>
    <row r="420" spans="1:49">
      <c r="A420">
        <v>3</v>
      </c>
      <c r="B420" t="s">
        <v>400</v>
      </c>
      <c r="C420">
        <v>90101</v>
      </c>
      <c r="D420" t="s">
        <v>742</v>
      </c>
      <c r="E420" s="3">
        <v>-1.1347040833793001</v>
      </c>
      <c r="F420" s="3">
        <v>-0.81881816021669995</v>
      </c>
      <c r="G420" s="3">
        <v>0.54887265876299995</v>
      </c>
      <c r="H420" s="3">
        <v>-1.4658983781646</v>
      </c>
      <c r="I420" s="3">
        <v>-3.4114440471976999</v>
      </c>
      <c r="J420" s="3">
        <v>0.38720714089730002</v>
      </c>
      <c r="K420" s="3">
        <v>2.6895889892886999</v>
      </c>
      <c r="L420" s="3">
        <v>1.6152082904142</v>
      </c>
      <c r="M420" s="3">
        <v>3.4076709046990001</v>
      </c>
      <c r="N420" s="3">
        <v>2.5965587225054998</v>
      </c>
      <c r="O420" s="3">
        <v>2.6472779602627998</v>
      </c>
      <c r="P420" s="3">
        <v>2.5949233749448002</v>
      </c>
      <c r="Q420" s="3">
        <v>-0.32909574168200001</v>
      </c>
      <c r="R420" s="3">
        <v>9.9795937126500006E-2</v>
      </c>
      <c r="S420" s="3">
        <v>-4.1394367169550002</v>
      </c>
      <c r="T420" s="3">
        <v>-6.0911454858407001</v>
      </c>
      <c r="U420" s="3">
        <v>-6.4267501495085</v>
      </c>
      <c r="V420" s="3">
        <v>-6.3873295814378004</v>
      </c>
      <c r="W420" s="3">
        <v>-7.3211354498079997</v>
      </c>
      <c r="X420" s="3">
        <v>-7.5799544052165002</v>
      </c>
      <c r="Y420" s="3">
        <v>-8.0858929086643005</v>
      </c>
      <c r="Z420" s="3">
        <v>-9.4789848709314004</v>
      </c>
      <c r="AA420" s="3">
        <v>-12.438275547987001</v>
      </c>
      <c r="AB420" s="3">
        <v>-14.4006430909755</v>
      </c>
      <c r="AC420" s="3">
        <v>1.2390143156019</v>
      </c>
      <c r="AD420" s="3">
        <v>-5.3090032005636996</v>
      </c>
      <c r="AE420" s="3">
        <v>-6.0944218427461001</v>
      </c>
      <c r="AF420" s="3">
        <v>-7.0715082501869002</v>
      </c>
      <c r="AG420" s="3">
        <v>-8.0600034989261005</v>
      </c>
      <c r="AH420" s="3">
        <v>-10.2405554247638</v>
      </c>
      <c r="AI420" s="3">
        <v>-11.7151471888329</v>
      </c>
      <c r="AJ420" s="3">
        <v>-13.3090626797332</v>
      </c>
      <c r="AK420" s="3">
        <v>-12.629081963154499</v>
      </c>
      <c r="AL420" s="3">
        <v>-13.942359370469299</v>
      </c>
      <c r="AM420" s="3">
        <v>-19.368759530007999</v>
      </c>
      <c r="AN420" s="3">
        <v>-22.561441302339102</v>
      </c>
      <c r="AO420" s="3">
        <v>4.8594600475616998</v>
      </c>
      <c r="AP420" s="3">
        <v>-0.79247604708880004</v>
      </c>
      <c r="AQ420" s="3">
        <v>-2.1720495442532002</v>
      </c>
      <c r="AR420" s="3">
        <v>-3.3389828558547001</v>
      </c>
      <c r="AS420" s="3">
        <v>-4.8384005046637997</v>
      </c>
      <c r="AT420" s="3">
        <v>-11.0704552173473</v>
      </c>
      <c r="AU420" s="3">
        <v>-9.4018475586007995</v>
      </c>
      <c r="AV420" s="3">
        <v>-17.912961271553701</v>
      </c>
      <c r="AW420" s="3">
        <v>-20.260000000000002</v>
      </c>
    </row>
    <row r="421" spans="1:49">
      <c r="A421">
        <v>4</v>
      </c>
      <c r="B421" t="s">
        <v>402</v>
      </c>
      <c r="C421">
        <v>9010101</v>
      </c>
      <c r="D421" t="s">
        <v>743</v>
      </c>
      <c r="E421" s="3">
        <v>-1.1347040833793001</v>
      </c>
      <c r="F421" s="3">
        <v>-0.81881816021669995</v>
      </c>
      <c r="G421" s="3">
        <v>0.54887265876299995</v>
      </c>
      <c r="H421" s="3">
        <v>-1.4658983781646</v>
      </c>
      <c r="I421" s="3">
        <v>-3.4114440471976999</v>
      </c>
      <c r="J421" s="3">
        <v>0.38720714089730002</v>
      </c>
      <c r="K421" s="3">
        <v>2.6895889892886999</v>
      </c>
      <c r="L421" s="3">
        <v>1.6152082904142</v>
      </c>
      <c r="M421" s="3">
        <v>3.4076709046990001</v>
      </c>
      <c r="N421" s="3">
        <v>2.5965587225054998</v>
      </c>
      <c r="O421" s="3">
        <v>2.6472779602627998</v>
      </c>
      <c r="P421" s="3">
        <v>2.5949233749448002</v>
      </c>
      <c r="Q421" s="3">
        <v>-0.32909574168200001</v>
      </c>
      <c r="R421" s="3">
        <v>9.9795937126500006E-2</v>
      </c>
      <c r="S421" s="3">
        <v>-4.1394367169550002</v>
      </c>
      <c r="T421" s="3">
        <v>-6.0911454858407001</v>
      </c>
      <c r="U421" s="3">
        <v>-6.4267501495085</v>
      </c>
      <c r="V421" s="3">
        <v>-6.3873295814378004</v>
      </c>
      <c r="W421" s="3">
        <v>-7.3211354498079997</v>
      </c>
      <c r="X421" s="3">
        <v>-7.5799544052165002</v>
      </c>
      <c r="Y421" s="3">
        <v>-8.0858929086643005</v>
      </c>
      <c r="Z421" s="3">
        <v>-9.4789848709314004</v>
      </c>
      <c r="AA421" s="3">
        <v>-12.438275547987001</v>
      </c>
      <c r="AB421" s="3">
        <v>-14.4006430909755</v>
      </c>
      <c r="AC421" s="3">
        <v>1.2390143156019</v>
      </c>
      <c r="AD421" s="3">
        <v>-5.3090032005636996</v>
      </c>
      <c r="AE421" s="3">
        <v>-6.0944218427461001</v>
      </c>
      <c r="AF421" s="3">
        <v>-7.0715082501869002</v>
      </c>
      <c r="AG421" s="3">
        <v>-8.0600034989261005</v>
      </c>
      <c r="AH421" s="3">
        <v>-10.2405554247638</v>
      </c>
      <c r="AI421" s="3">
        <v>-11.7151471888329</v>
      </c>
      <c r="AJ421" s="3">
        <v>-13.3090626797332</v>
      </c>
      <c r="AK421" s="3">
        <v>-12.629081963154499</v>
      </c>
      <c r="AL421" s="3">
        <v>-13.942359370469299</v>
      </c>
      <c r="AM421" s="3">
        <v>-19.368759530007999</v>
      </c>
      <c r="AN421" s="3">
        <v>-22.561441302339102</v>
      </c>
      <c r="AO421" s="3">
        <v>4.8594600475616998</v>
      </c>
      <c r="AP421" s="3">
        <v>-0.79247604708880004</v>
      </c>
      <c r="AQ421" s="3">
        <v>-2.1720495442532002</v>
      </c>
      <c r="AR421" s="3">
        <v>-3.3389828558547001</v>
      </c>
      <c r="AS421" s="3">
        <v>-4.8384005046637997</v>
      </c>
      <c r="AT421" s="3">
        <v>-11.0704552173473</v>
      </c>
      <c r="AU421" s="3">
        <v>-9.4018475586007995</v>
      </c>
      <c r="AV421" s="3">
        <v>-17.912961271553701</v>
      </c>
      <c r="AW421" s="3">
        <v>-20.260000000000002</v>
      </c>
    </row>
    <row r="422" spans="1:49">
      <c r="A422">
        <v>5</v>
      </c>
      <c r="B422" t="s">
        <v>404</v>
      </c>
      <c r="C422">
        <v>901010101</v>
      </c>
      <c r="D422" t="s">
        <v>744</v>
      </c>
      <c r="E422" s="3">
        <v>-1.1347040833793001</v>
      </c>
      <c r="F422" s="3">
        <v>-0.81881816021669995</v>
      </c>
      <c r="G422" s="3">
        <v>0.54887265876299995</v>
      </c>
      <c r="H422" s="3">
        <v>-1.4658983781646</v>
      </c>
      <c r="I422" s="3">
        <v>-3.4114440471976999</v>
      </c>
      <c r="J422" s="3">
        <v>0.38720714089730002</v>
      </c>
      <c r="K422" s="3">
        <v>2.6895889892886999</v>
      </c>
      <c r="L422" s="3">
        <v>1.6152082904142</v>
      </c>
      <c r="M422" s="3">
        <v>3.4076709046990001</v>
      </c>
      <c r="N422" s="3">
        <v>2.5965587225054998</v>
      </c>
      <c r="O422" s="3">
        <v>2.6472779602627998</v>
      </c>
      <c r="P422" s="3">
        <v>2.5949233749448002</v>
      </c>
      <c r="Q422" s="3">
        <v>-0.32909574168200001</v>
      </c>
      <c r="R422" s="3">
        <v>9.9795937126500006E-2</v>
      </c>
      <c r="S422" s="3">
        <v>-4.1394367169550002</v>
      </c>
      <c r="T422" s="3">
        <v>-6.0911454858407001</v>
      </c>
      <c r="U422" s="3">
        <v>-6.4267501495085</v>
      </c>
      <c r="V422" s="3">
        <v>-6.3873295814378004</v>
      </c>
      <c r="W422" s="3">
        <v>-7.3211354498079997</v>
      </c>
      <c r="X422" s="3">
        <v>-7.5799544052165002</v>
      </c>
      <c r="Y422" s="3">
        <v>-8.0858929086643005</v>
      </c>
      <c r="Z422" s="3">
        <v>-9.4789848709314004</v>
      </c>
      <c r="AA422" s="3">
        <v>-12.438275547987001</v>
      </c>
      <c r="AB422" s="3">
        <v>-14.4006430909755</v>
      </c>
      <c r="AC422" s="3">
        <v>1.2390143156019</v>
      </c>
      <c r="AD422" s="3">
        <v>-5.3090032005636996</v>
      </c>
      <c r="AE422" s="3">
        <v>-6.0944218427461001</v>
      </c>
      <c r="AF422" s="3">
        <v>-7.0715082501869002</v>
      </c>
      <c r="AG422" s="3">
        <v>-8.0600034989261005</v>
      </c>
      <c r="AH422" s="3">
        <v>-10.2405554247638</v>
      </c>
      <c r="AI422" s="3">
        <v>-11.7151471888329</v>
      </c>
      <c r="AJ422" s="3">
        <v>-13.3090626797332</v>
      </c>
      <c r="AK422" s="3">
        <v>-12.629081963154499</v>
      </c>
      <c r="AL422" s="3">
        <v>-13.942359370469299</v>
      </c>
      <c r="AM422" s="3">
        <v>-19.368759530007999</v>
      </c>
      <c r="AN422" s="3">
        <v>-22.561441302339102</v>
      </c>
      <c r="AO422" s="3">
        <v>4.8594600475616998</v>
      </c>
      <c r="AP422" s="3">
        <v>-0.79247604708880004</v>
      </c>
      <c r="AQ422" s="3">
        <v>-2.1720495442532002</v>
      </c>
      <c r="AR422" s="3">
        <v>-3.3389828558547001</v>
      </c>
      <c r="AS422" s="3">
        <v>-4.8384005046637997</v>
      </c>
      <c r="AT422" s="3">
        <v>-11.0704552173473</v>
      </c>
      <c r="AU422" s="3">
        <v>-9.4018475586007995</v>
      </c>
      <c r="AV422" s="3">
        <v>-17.912961271553701</v>
      </c>
      <c r="AW422" s="3">
        <v>-20.260000000000002</v>
      </c>
    </row>
    <row r="423" spans="1:49">
      <c r="A423">
        <v>2</v>
      </c>
      <c r="B423" t="s">
        <v>398</v>
      </c>
      <c r="C423">
        <v>902</v>
      </c>
      <c r="D423" t="s">
        <v>745</v>
      </c>
      <c r="E423" s="3">
        <v>-0.55911156827719999</v>
      </c>
      <c r="F423" s="3">
        <v>-0.92909580445850004</v>
      </c>
      <c r="G423" s="3">
        <v>-0.80074202193959998</v>
      </c>
      <c r="H423" s="3">
        <v>2.54617918405E-2</v>
      </c>
      <c r="I423" s="3">
        <v>0.26141424416940001</v>
      </c>
      <c r="J423" s="3">
        <v>1.1069088142081001</v>
      </c>
      <c r="K423" s="3">
        <v>1.8115343311633001</v>
      </c>
      <c r="L423" s="3">
        <v>1.5849122511402001</v>
      </c>
      <c r="M423" s="3">
        <v>2.2779394256035999</v>
      </c>
      <c r="N423" s="3">
        <v>2.3424107817095998</v>
      </c>
      <c r="O423" s="3">
        <v>2.6689662533749998</v>
      </c>
      <c r="P423" s="3">
        <v>2.5808183098316002</v>
      </c>
      <c r="Q423" s="3">
        <v>1.160608645725</v>
      </c>
      <c r="R423" s="3">
        <v>1.620841562696</v>
      </c>
      <c r="S423" s="3">
        <v>3.9805762589281</v>
      </c>
      <c r="T423" s="3">
        <v>5.6953319504635003</v>
      </c>
      <c r="U423" s="3">
        <v>6.2972632847046004</v>
      </c>
      <c r="V423" s="3">
        <v>7.0341396218775998</v>
      </c>
      <c r="W423" s="3">
        <v>7.9002085211240001</v>
      </c>
      <c r="X423" s="3">
        <v>7.4279059657084003</v>
      </c>
      <c r="Y423" s="3">
        <v>7.5727315139181002</v>
      </c>
      <c r="Z423" s="3">
        <v>10.3120506991886</v>
      </c>
      <c r="AA423" s="3">
        <v>12.052260035627199</v>
      </c>
      <c r="AB423" s="3">
        <v>13.1342473902791</v>
      </c>
      <c r="AC423" s="3">
        <v>0.20832639769389999</v>
      </c>
      <c r="AD423" s="3">
        <v>0.41194762794779999</v>
      </c>
      <c r="AE423" s="3">
        <v>0.4845432438251</v>
      </c>
      <c r="AF423" s="3">
        <v>0.6405460938202</v>
      </c>
      <c r="AG423" s="3">
        <v>0.89164067621749998</v>
      </c>
      <c r="AH423" s="3">
        <v>1.299338286662</v>
      </c>
      <c r="AI423" s="3">
        <v>1.3165929410649</v>
      </c>
      <c r="AJ423" s="3">
        <v>1.4308657717441999</v>
      </c>
      <c r="AK423" s="3">
        <v>1.1331735252340001</v>
      </c>
      <c r="AL423" s="3">
        <v>2.4799339132989999</v>
      </c>
      <c r="AM423" s="3">
        <v>3.280592003103</v>
      </c>
      <c r="AN423" s="3">
        <v>3.4868881140577002</v>
      </c>
      <c r="AO423" s="3">
        <v>0.27681385995230001</v>
      </c>
      <c r="AP423" s="3">
        <v>-0.3930908837705</v>
      </c>
      <c r="AQ423" s="3">
        <v>8.4643844225500003E-2</v>
      </c>
      <c r="AR423" s="3">
        <v>0.3512058747315</v>
      </c>
      <c r="AS423" s="3">
        <v>-4.2649385584100002E-2</v>
      </c>
      <c r="AT423" s="3">
        <v>1.1521210789366001</v>
      </c>
      <c r="AU423" s="3">
        <v>0.28350027453400001</v>
      </c>
      <c r="AV423" s="3">
        <v>-1.9972860452778001</v>
      </c>
      <c r="AW423" s="3">
        <v>-1</v>
      </c>
    </row>
    <row r="424" spans="1:49">
      <c r="A424">
        <v>3</v>
      </c>
      <c r="B424" t="s">
        <v>400</v>
      </c>
      <c r="C424">
        <v>90201</v>
      </c>
      <c r="D424" t="s">
        <v>746</v>
      </c>
      <c r="E424" s="3">
        <v>-0.55911156827719999</v>
      </c>
      <c r="F424" s="3">
        <v>-0.92909580445850004</v>
      </c>
      <c r="G424" s="3">
        <v>-0.80074202193959998</v>
      </c>
      <c r="H424" s="3">
        <v>2.54617918405E-2</v>
      </c>
      <c r="I424" s="3">
        <v>0.26141424416940001</v>
      </c>
      <c r="J424" s="3">
        <v>1.1069088142081001</v>
      </c>
      <c r="K424" s="3">
        <v>1.8115343311633001</v>
      </c>
      <c r="L424" s="3">
        <v>1.5849122511402001</v>
      </c>
      <c r="M424" s="3">
        <v>2.2779394256035999</v>
      </c>
      <c r="N424" s="3">
        <v>2.3424107817095998</v>
      </c>
      <c r="O424" s="3">
        <v>2.6689662533749998</v>
      </c>
      <c r="P424" s="3">
        <v>2.5808183098316002</v>
      </c>
      <c r="Q424" s="3">
        <v>1.160608645725</v>
      </c>
      <c r="R424" s="3">
        <v>1.620841562696</v>
      </c>
      <c r="S424" s="3">
        <v>3.9805762589281</v>
      </c>
      <c r="T424" s="3">
        <v>5.6953319504635003</v>
      </c>
      <c r="U424" s="3">
        <v>6.2972632847046004</v>
      </c>
      <c r="V424" s="3">
        <v>7.0341396218775998</v>
      </c>
      <c r="W424" s="3">
        <v>7.9002085211240001</v>
      </c>
      <c r="X424" s="3">
        <v>7.4279059657084003</v>
      </c>
      <c r="Y424" s="3">
        <v>7.5727315139181002</v>
      </c>
      <c r="Z424" s="3">
        <v>10.3120506991886</v>
      </c>
      <c r="AA424" s="3">
        <v>12.052260035627199</v>
      </c>
      <c r="AB424" s="3">
        <v>13.1342473902791</v>
      </c>
      <c r="AC424" s="3">
        <v>0.20832639769389999</v>
      </c>
      <c r="AD424" s="3">
        <v>0.41194762794779999</v>
      </c>
      <c r="AE424" s="3">
        <v>0.4845432438251</v>
      </c>
      <c r="AF424" s="3">
        <v>0.6405460938202</v>
      </c>
      <c r="AG424" s="3">
        <v>0.89164067621749998</v>
      </c>
      <c r="AH424" s="3">
        <v>1.299338286662</v>
      </c>
      <c r="AI424" s="3">
        <v>1.3165929410649</v>
      </c>
      <c r="AJ424" s="3">
        <v>1.4308657717441999</v>
      </c>
      <c r="AK424" s="3">
        <v>1.1331735252340001</v>
      </c>
      <c r="AL424" s="3">
        <v>2.4799339132989999</v>
      </c>
      <c r="AM424" s="3">
        <v>3.280592003103</v>
      </c>
      <c r="AN424" s="3">
        <v>3.4868881140577002</v>
      </c>
      <c r="AO424" s="3">
        <v>0.27681385995230001</v>
      </c>
      <c r="AP424" s="3">
        <v>-0.3930908837705</v>
      </c>
      <c r="AQ424" s="3">
        <v>8.4643844225500003E-2</v>
      </c>
      <c r="AR424" s="3">
        <v>0.3512058747315</v>
      </c>
      <c r="AS424" s="3">
        <v>-4.2649385584100002E-2</v>
      </c>
      <c r="AT424" s="3">
        <v>1.1521210789366001</v>
      </c>
      <c r="AU424" s="3">
        <v>0.28350027453400001</v>
      </c>
      <c r="AV424" s="3">
        <v>-1.9972860452778001</v>
      </c>
      <c r="AW424" s="3">
        <v>-1</v>
      </c>
    </row>
    <row r="425" spans="1:49">
      <c r="A425">
        <v>4</v>
      </c>
      <c r="B425" t="s">
        <v>402</v>
      </c>
      <c r="C425">
        <v>9020101</v>
      </c>
      <c r="D425" t="s">
        <v>747</v>
      </c>
      <c r="E425" s="3">
        <v>-0.55911156827719999</v>
      </c>
      <c r="F425" s="3">
        <v>-0.92909580445850004</v>
      </c>
      <c r="G425" s="3">
        <v>-0.80074202193959998</v>
      </c>
      <c r="H425" s="3">
        <v>2.54617918405E-2</v>
      </c>
      <c r="I425" s="3">
        <v>0.26141424416940001</v>
      </c>
      <c r="J425" s="3">
        <v>1.1069088142081001</v>
      </c>
      <c r="K425" s="3">
        <v>1.8115343311633001</v>
      </c>
      <c r="L425" s="3">
        <v>1.5849122511402001</v>
      </c>
      <c r="M425" s="3">
        <v>2.2779394256035999</v>
      </c>
      <c r="N425" s="3">
        <v>2.3424107817095998</v>
      </c>
      <c r="O425" s="3">
        <v>2.6689662533749998</v>
      </c>
      <c r="P425" s="3">
        <v>2.5808183098316002</v>
      </c>
      <c r="Q425" s="3">
        <v>1.160608645725</v>
      </c>
      <c r="R425" s="3">
        <v>1.620841562696</v>
      </c>
      <c r="S425" s="3">
        <v>3.9805762589281</v>
      </c>
      <c r="T425" s="3">
        <v>5.6953319504635003</v>
      </c>
      <c r="U425" s="3">
        <v>6.2972632847046004</v>
      </c>
      <c r="V425" s="3">
        <v>7.0341396218775998</v>
      </c>
      <c r="W425" s="3">
        <v>7.9002085211240001</v>
      </c>
      <c r="X425" s="3">
        <v>7.4279059657084003</v>
      </c>
      <c r="Y425" s="3">
        <v>7.5727315139181002</v>
      </c>
      <c r="Z425" s="3">
        <v>10.3120506991886</v>
      </c>
      <c r="AA425" s="3">
        <v>12.052260035627199</v>
      </c>
      <c r="AB425" s="3">
        <v>13.1342473902791</v>
      </c>
      <c r="AC425" s="3">
        <v>0.20832639769389999</v>
      </c>
      <c r="AD425" s="3">
        <v>0.41194762794779999</v>
      </c>
      <c r="AE425" s="3">
        <v>0.4845432438251</v>
      </c>
      <c r="AF425" s="3">
        <v>0.6405460938202</v>
      </c>
      <c r="AG425" s="3">
        <v>0.89164067621749998</v>
      </c>
      <c r="AH425" s="3">
        <v>1.299338286662</v>
      </c>
      <c r="AI425" s="3">
        <v>1.3165929410649</v>
      </c>
      <c r="AJ425" s="3">
        <v>1.4308657717441999</v>
      </c>
      <c r="AK425" s="3">
        <v>1.1331735252340001</v>
      </c>
      <c r="AL425" s="3">
        <v>2.4799339132989999</v>
      </c>
      <c r="AM425" s="3">
        <v>3.280592003103</v>
      </c>
      <c r="AN425" s="3">
        <v>3.4868881140577002</v>
      </c>
      <c r="AO425" s="3">
        <v>0.27681385995230001</v>
      </c>
      <c r="AP425" s="3">
        <v>-0.3930908837705</v>
      </c>
      <c r="AQ425" s="3">
        <v>8.4643844225500003E-2</v>
      </c>
      <c r="AR425" s="3">
        <v>0.3512058747315</v>
      </c>
      <c r="AS425" s="3">
        <v>-4.2649385584100002E-2</v>
      </c>
      <c r="AT425" s="3">
        <v>1.1521210789366001</v>
      </c>
      <c r="AU425" s="3">
        <v>0.28350027453400001</v>
      </c>
      <c r="AV425" s="3">
        <v>-1.9972860452778001</v>
      </c>
      <c r="AW425" s="3">
        <v>-1</v>
      </c>
    </row>
    <row r="426" spans="1:49">
      <c r="A426">
        <v>5</v>
      </c>
      <c r="B426" t="s">
        <v>404</v>
      </c>
      <c r="C426">
        <v>902010101</v>
      </c>
      <c r="D426" t="s">
        <v>748</v>
      </c>
      <c r="E426" s="3">
        <v>-0.74030679945019995</v>
      </c>
      <c r="F426" s="3">
        <v>-1.2741976133391999</v>
      </c>
      <c r="G426" s="3">
        <v>-1.2859426798435001</v>
      </c>
      <c r="H426" s="3">
        <v>-0.1424128280317</v>
      </c>
      <c r="I426" s="3">
        <v>-5.8478267613500001E-2</v>
      </c>
      <c r="J426" s="3">
        <v>0.98753205469409999</v>
      </c>
      <c r="K426" s="3">
        <v>1.704661042313</v>
      </c>
      <c r="L426" s="3">
        <v>1.4099298527173001</v>
      </c>
      <c r="M426" s="3">
        <v>2.2440606897627999</v>
      </c>
      <c r="N426" s="3">
        <v>2.1463471321132999</v>
      </c>
      <c r="O426" s="3">
        <v>2.4511241205468002</v>
      </c>
      <c r="P426" s="3">
        <v>2.2731733795463001</v>
      </c>
      <c r="Q426" s="3">
        <v>1.378907403243</v>
      </c>
      <c r="R426" s="3">
        <v>1.5613031065817</v>
      </c>
      <c r="S426" s="3">
        <v>4.1348009024349999</v>
      </c>
      <c r="T426" s="3">
        <v>5.9418500080710004</v>
      </c>
      <c r="U426" s="3">
        <v>6.4539088089131997</v>
      </c>
      <c r="V426" s="3">
        <v>7.1274219248764004</v>
      </c>
      <c r="W426" s="3">
        <v>8.1071024181898999</v>
      </c>
      <c r="X426" s="3">
        <v>7.4900651511090999</v>
      </c>
      <c r="Y426" s="3">
        <v>7.6407654386986996</v>
      </c>
      <c r="Z426" s="3">
        <v>11.039062424020001</v>
      </c>
      <c r="AA426" s="3">
        <v>13.0337934076825</v>
      </c>
      <c r="AB426" s="3">
        <v>14.2746688891426</v>
      </c>
      <c r="AC426" s="3">
        <v>9.1127891260899999E-2</v>
      </c>
      <c r="AD426" s="3">
        <v>0.21091322940150001</v>
      </c>
      <c r="AE426" s="3">
        <v>0.1800008289309</v>
      </c>
      <c r="AF426" s="3">
        <v>0.34859151889779999</v>
      </c>
      <c r="AG426" s="3">
        <v>0.38789515894580001</v>
      </c>
      <c r="AH426" s="3">
        <v>0.81846508436069998</v>
      </c>
      <c r="AI426" s="3">
        <v>1.1063162739771</v>
      </c>
      <c r="AJ426" s="3">
        <v>1.1002305164357</v>
      </c>
      <c r="AK426" s="3">
        <v>0.65003538787960002</v>
      </c>
      <c r="AL426" s="3">
        <v>2.2727409061036998</v>
      </c>
      <c r="AM426" s="3">
        <v>3.2728829636221</v>
      </c>
      <c r="AN426" s="3">
        <v>3.4529142349330999</v>
      </c>
      <c r="AO426" s="3">
        <v>0.2674036330315</v>
      </c>
      <c r="AP426" s="3">
        <v>-0.6542597563036</v>
      </c>
      <c r="AQ426" s="3">
        <v>-0.28942866897090003</v>
      </c>
      <c r="AR426" s="3">
        <v>-6.8471975958999997E-3</v>
      </c>
      <c r="AS426" s="3">
        <v>-0.34662563639790001</v>
      </c>
      <c r="AT426" s="3">
        <v>0.95307822398160003</v>
      </c>
      <c r="AU426" s="3">
        <v>-0.17724890187879999</v>
      </c>
      <c r="AV426" s="3">
        <v>-3.0648972905058001</v>
      </c>
      <c r="AW426" s="3">
        <v>-1.84</v>
      </c>
    </row>
    <row r="427" spans="1:49">
      <c r="A427">
        <v>5</v>
      </c>
      <c r="B427" t="s">
        <v>404</v>
      </c>
      <c r="C427">
        <v>902010102</v>
      </c>
      <c r="D427" t="s">
        <v>749</v>
      </c>
      <c r="E427" s="3">
        <v>-0.60187457326180005</v>
      </c>
      <c r="F427" s="3">
        <v>-0.17166704841280001</v>
      </c>
      <c r="G427" s="3">
        <v>0.1104410786234</v>
      </c>
      <c r="H427" s="3">
        <v>-0.15212423791509999</v>
      </c>
      <c r="I427" s="3">
        <v>0.13492261639040001</v>
      </c>
      <c r="J427" s="3">
        <v>1.0942388337941</v>
      </c>
      <c r="K427" s="3">
        <v>1.5408412683374</v>
      </c>
      <c r="L427" s="3">
        <v>1.1185931506202</v>
      </c>
      <c r="M427" s="3">
        <v>2.1831770408428999</v>
      </c>
      <c r="N427" s="3">
        <v>2.1513223042309999</v>
      </c>
      <c r="O427" s="3">
        <v>2.0624661395384001</v>
      </c>
      <c r="P427" s="3">
        <v>2.6059811009101002</v>
      </c>
      <c r="Q427" s="3">
        <v>0.58839653819990001</v>
      </c>
      <c r="R427" s="3">
        <v>2.2240384206721999</v>
      </c>
      <c r="S427" s="3">
        <v>2.9311747086231001</v>
      </c>
      <c r="T427" s="3">
        <v>2.8092887596937</v>
      </c>
      <c r="U427" s="3">
        <v>2.9918349673037001</v>
      </c>
      <c r="V427" s="3">
        <v>3.9635378969813</v>
      </c>
      <c r="W427" s="3">
        <v>5.2238124370051002</v>
      </c>
      <c r="X427" s="3">
        <v>4.2603391300610998</v>
      </c>
      <c r="Y427" s="3">
        <v>6.2966053932330999</v>
      </c>
      <c r="Z427" s="3">
        <v>7.6731721773477997</v>
      </c>
      <c r="AA427" s="3">
        <v>8.1731625485688006</v>
      </c>
      <c r="AB427" s="3">
        <v>8.1506032240981998</v>
      </c>
      <c r="AC427" s="3">
        <v>0.3611188356417</v>
      </c>
      <c r="AD427" s="3">
        <v>0.58023043098500005</v>
      </c>
      <c r="AE427" s="3">
        <v>1.2349863065525</v>
      </c>
      <c r="AF427" s="3">
        <v>0.61354802511340001</v>
      </c>
      <c r="AG427" s="3">
        <v>0.14450463800730001</v>
      </c>
      <c r="AH427" s="3">
        <v>0.59907480167829996</v>
      </c>
      <c r="AI427" s="3">
        <v>-1.8401750172939999</v>
      </c>
      <c r="AJ427" s="3">
        <v>1.9408099548961</v>
      </c>
      <c r="AK427" s="3">
        <v>2.4414005422626999</v>
      </c>
      <c r="AL427" s="3">
        <v>2.7152331339859002</v>
      </c>
      <c r="AM427" s="3">
        <v>2.4783201322969002</v>
      </c>
      <c r="AN427" s="3">
        <v>3.4591239488438998</v>
      </c>
      <c r="AO427" s="3">
        <v>0.7698539859636</v>
      </c>
      <c r="AP427" s="3">
        <v>1.3172727118411001</v>
      </c>
      <c r="AQ427" s="3">
        <v>1.1090624804093001</v>
      </c>
      <c r="AR427" s="3">
        <v>1.2146994862349001</v>
      </c>
      <c r="AS427" s="3">
        <v>-1.6581693317899999</v>
      </c>
      <c r="AT427" s="3">
        <v>-0.90195826982479999</v>
      </c>
      <c r="AU427" s="3">
        <v>0.42880872486049998</v>
      </c>
      <c r="AV427" s="3">
        <v>0.52654632952180003</v>
      </c>
      <c r="AW427" s="3">
        <v>0.06</v>
      </c>
    </row>
    <row r="428" spans="1:49">
      <c r="A428">
        <v>5</v>
      </c>
      <c r="B428" t="s">
        <v>404</v>
      </c>
      <c r="C428">
        <v>902010103</v>
      </c>
      <c r="D428" t="s">
        <v>750</v>
      </c>
      <c r="E428" s="3">
        <v>0.22501510678539999</v>
      </c>
      <c r="F428" s="3">
        <v>0.42070992603149998</v>
      </c>
      <c r="G428" s="3">
        <v>1.1233581098839001</v>
      </c>
      <c r="H428" s="3">
        <v>0.77556561925669998</v>
      </c>
      <c r="I428" s="3">
        <v>1.6544880324040001</v>
      </c>
      <c r="J428" s="3">
        <v>1.6208600930054</v>
      </c>
      <c r="K428" s="3">
        <v>2.3160600261045001</v>
      </c>
      <c r="L428" s="3">
        <v>2.4149242916554998</v>
      </c>
      <c r="M428" s="3">
        <v>2.4394065183119999</v>
      </c>
      <c r="N428" s="3">
        <v>3.2156760977863001</v>
      </c>
      <c r="O428" s="3">
        <v>3.7067244582945</v>
      </c>
      <c r="P428" s="3">
        <v>3.8954193114020002</v>
      </c>
      <c r="Q428" s="3">
        <v>0.3361067533514</v>
      </c>
      <c r="R428" s="3">
        <v>1.7701078153715999</v>
      </c>
      <c r="S428" s="3">
        <v>3.5071678545599001</v>
      </c>
      <c r="T428" s="3">
        <v>5.1429927328867997</v>
      </c>
      <c r="U428" s="3">
        <v>6.1951170957219999</v>
      </c>
      <c r="V428" s="3">
        <v>7.1596897677065998</v>
      </c>
      <c r="W428" s="3">
        <v>7.4796403163805998</v>
      </c>
      <c r="X428" s="3">
        <v>7.7011972685899002</v>
      </c>
      <c r="Y428" s="3">
        <v>7.5014006466516001</v>
      </c>
      <c r="Z428" s="3">
        <v>7.6901500323681002</v>
      </c>
      <c r="AA428" s="3">
        <v>8.5659459345909994</v>
      </c>
      <c r="AB428" s="3">
        <v>9.1641688326416997</v>
      </c>
      <c r="AC428" s="3">
        <v>0.70048290710729999</v>
      </c>
      <c r="AD428" s="3">
        <v>1.2718744996477001</v>
      </c>
      <c r="AE428" s="3">
        <v>1.7042165004633001</v>
      </c>
      <c r="AF428" s="3">
        <v>1.9348489400410001</v>
      </c>
      <c r="AG428" s="3">
        <v>3.2422211167718</v>
      </c>
      <c r="AH428" s="3">
        <v>3.5410224965455002</v>
      </c>
      <c r="AI428" s="3">
        <v>2.7743728955028999</v>
      </c>
      <c r="AJ428" s="3">
        <v>2.8060996107765002</v>
      </c>
      <c r="AK428" s="3">
        <v>3.0483948906688001</v>
      </c>
      <c r="AL428" s="3">
        <v>3.3558411259450001</v>
      </c>
      <c r="AM428" s="3">
        <v>3.4490476981559</v>
      </c>
      <c r="AN428" s="3">
        <v>3.6416270948915002</v>
      </c>
      <c r="AO428" s="3">
        <v>0.23585990795100001</v>
      </c>
      <c r="AP428" s="3">
        <v>0.4725640148711</v>
      </c>
      <c r="AQ428" s="3">
        <v>1.5628790738145999</v>
      </c>
      <c r="AR428" s="3">
        <v>1.7857114059949999</v>
      </c>
      <c r="AS428" s="3">
        <v>1.5679546572967</v>
      </c>
      <c r="AT428" s="3">
        <v>2.3733400073380002</v>
      </c>
      <c r="AU428" s="3">
        <v>2.2909654512716999</v>
      </c>
      <c r="AV428" s="3">
        <v>2.2885014708072999</v>
      </c>
      <c r="AW428" s="3">
        <v>2.5</v>
      </c>
    </row>
    <row r="429" spans="1:49">
      <c r="A429">
        <v>2</v>
      </c>
      <c r="B429" t="s">
        <v>398</v>
      </c>
      <c r="C429">
        <v>903</v>
      </c>
      <c r="D429" t="s">
        <v>751</v>
      </c>
      <c r="E429" s="3">
        <v>0.26135248737799999</v>
      </c>
      <c r="F429" s="3">
        <v>-0.61968861418529997</v>
      </c>
      <c r="G429" s="3">
        <v>-0.32423544023689999</v>
      </c>
      <c r="H429" s="3">
        <v>-2.0802895620267998</v>
      </c>
      <c r="I429" s="3">
        <v>-2.0802895620267998</v>
      </c>
      <c r="J429" s="3">
        <v>-2.0860018015248998</v>
      </c>
      <c r="K429" s="3">
        <v>-2.0293024228892</v>
      </c>
      <c r="L429" s="3">
        <v>-2.0663787252342001</v>
      </c>
      <c r="M429" s="3">
        <v>-2.0815039504288002</v>
      </c>
      <c r="N429" s="3">
        <v>-2.0815039504288002</v>
      </c>
      <c r="O429" s="3">
        <v>-2.3502655617874</v>
      </c>
      <c r="P429" s="3">
        <v>-2.2659310437645002</v>
      </c>
      <c r="Q429" s="3">
        <v>0.55355865867080001</v>
      </c>
      <c r="R429" s="3">
        <v>0.71975940851800002</v>
      </c>
      <c r="S429" s="3">
        <v>0.73949658378159999</v>
      </c>
      <c r="T429" s="3">
        <v>1.5696745239398999</v>
      </c>
      <c r="U429" s="3">
        <v>1.7239945795400999</v>
      </c>
      <c r="V429" s="3">
        <v>1.7963064744338</v>
      </c>
      <c r="W429" s="3">
        <v>2.0342584219189002</v>
      </c>
      <c r="X429" s="3">
        <v>1.9478802018290999</v>
      </c>
      <c r="Y429" s="3">
        <v>2.1066975331659998</v>
      </c>
      <c r="Z429" s="3">
        <v>2.3228242307900002</v>
      </c>
      <c r="AA429" s="3">
        <v>2.2781126023351002</v>
      </c>
      <c r="AB429" s="3">
        <v>2.3878838478227999</v>
      </c>
      <c r="AC429" s="3">
        <v>0.79931875409200004</v>
      </c>
      <c r="AD429" s="3">
        <v>0.81305732546120002</v>
      </c>
      <c r="AE429" s="3">
        <v>0.62613790559920002</v>
      </c>
      <c r="AF429" s="3">
        <v>1.0562675211071999</v>
      </c>
      <c r="AG429" s="3">
        <v>1.1329417224331999</v>
      </c>
      <c r="AH429" s="3">
        <v>0.87998313583400001</v>
      </c>
      <c r="AI429" s="3">
        <v>1.4194023343657001</v>
      </c>
      <c r="AJ429" s="3">
        <v>1.5522700150077999</v>
      </c>
      <c r="AK429" s="3">
        <v>1.6259067958422</v>
      </c>
      <c r="AL429" s="3">
        <v>1.590719059612</v>
      </c>
      <c r="AM429" s="3">
        <v>1.6006668144441001</v>
      </c>
      <c r="AN429" s="3">
        <v>1.5531745616916</v>
      </c>
      <c r="AO429" s="3">
        <v>1.0267835574209001</v>
      </c>
      <c r="AP429" s="3">
        <v>1.7595695809565</v>
      </c>
      <c r="AQ429" s="3">
        <v>1.4692523643051001</v>
      </c>
      <c r="AR429" s="3">
        <v>1.5888578453247</v>
      </c>
      <c r="AS429" s="3">
        <v>2.4388701776012001</v>
      </c>
      <c r="AT429" s="3">
        <v>2.5101775068147001</v>
      </c>
      <c r="AU429" s="3">
        <v>2.6327841586343999</v>
      </c>
      <c r="AV429" s="3">
        <v>2.7151123216849999</v>
      </c>
      <c r="AW429" s="3">
        <v>2.72</v>
      </c>
    </row>
    <row r="430" spans="1:49">
      <c r="A430">
        <v>3</v>
      </c>
      <c r="B430" t="s">
        <v>400</v>
      </c>
      <c r="C430">
        <v>90301</v>
      </c>
      <c r="D430" t="s">
        <v>752</v>
      </c>
      <c r="E430" s="3">
        <v>0</v>
      </c>
      <c r="F430" s="3">
        <v>0</v>
      </c>
      <c r="G430" s="3">
        <v>1.2941575016182001</v>
      </c>
      <c r="H430" s="3">
        <v>1.1100265383532999</v>
      </c>
      <c r="I430" s="3">
        <v>1.1100265383532999</v>
      </c>
      <c r="J430" s="3">
        <v>1.0850055257216</v>
      </c>
      <c r="K430" s="3">
        <v>1.3333627365034</v>
      </c>
      <c r="L430" s="3">
        <v>1.1709594217215</v>
      </c>
      <c r="M430" s="3">
        <v>1.8051825500312999</v>
      </c>
      <c r="N430" s="3">
        <v>1.8051825500312999</v>
      </c>
      <c r="O430" s="3">
        <v>2.1058768279894999</v>
      </c>
      <c r="P430" s="3">
        <v>2.5008218931449</v>
      </c>
      <c r="Q430" s="3">
        <v>0.2333991640227</v>
      </c>
      <c r="R430" s="3">
        <v>0.2333991640227</v>
      </c>
      <c r="S430" s="3">
        <v>0.15613827613600001</v>
      </c>
      <c r="T430" s="3">
        <v>0.15613827613600001</v>
      </c>
      <c r="U430" s="3">
        <v>0.63922610801269997</v>
      </c>
      <c r="V430" s="3">
        <v>0.63922610801269997</v>
      </c>
      <c r="W430" s="3">
        <v>1.4497415301759</v>
      </c>
      <c r="X430" s="3">
        <v>1.6492939975378</v>
      </c>
      <c r="Y430" s="3">
        <v>1.9931461879900001</v>
      </c>
      <c r="Z430" s="3">
        <v>2.3963851670676002</v>
      </c>
      <c r="AA430" s="3">
        <v>2.4471351527768999</v>
      </c>
      <c r="AB430" s="3">
        <v>2.4471351527768999</v>
      </c>
      <c r="AC430" s="3">
        <v>0.61204122579999998</v>
      </c>
      <c r="AD430" s="3">
        <v>0.76786915672279998</v>
      </c>
      <c r="AE430" s="3">
        <v>0.76786915672279998</v>
      </c>
      <c r="AF430" s="3">
        <v>0.76786915672279998</v>
      </c>
      <c r="AG430" s="3">
        <v>0.95400431744729997</v>
      </c>
      <c r="AH430" s="3">
        <v>1.2202629657416</v>
      </c>
      <c r="AI430" s="3">
        <v>1.3008218723067999</v>
      </c>
      <c r="AJ430" s="3">
        <v>1.4802016439187999</v>
      </c>
      <c r="AK430" s="3">
        <v>1.8846822964408001</v>
      </c>
      <c r="AL430" s="3">
        <v>1.9836330319405</v>
      </c>
      <c r="AM430" s="3">
        <v>2.0564063808831001</v>
      </c>
      <c r="AN430" s="3">
        <v>2.0564063808831001</v>
      </c>
      <c r="AO430" s="3">
        <v>1.4083590741983001</v>
      </c>
      <c r="AP430" s="3">
        <v>1.416220643223</v>
      </c>
      <c r="AQ430" s="3">
        <v>1.6719203130685001</v>
      </c>
      <c r="AR430" s="3">
        <v>1.6719203130685001</v>
      </c>
      <c r="AS430" s="3">
        <v>1.9838466878344001</v>
      </c>
      <c r="AT430" s="3">
        <v>2.2800250028792002</v>
      </c>
      <c r="AU430" s="3">
        <v>2.7892774450858</v>
      </c>
      <c r="AV430" s="3">
        <v>3.1312313070800002</v>
      </c>
      <c r="AW430" s="3">
        <v>3.17</v>
      </c>
    </row>
    <row r="431" spans="1:49">
      <c r="A431">
        <v>4</v>
      </c>
      <c r="B431" t="s">
        <v>402</v>
      </c>
      <c r="C431">
        <v>9030101</v>
      </c>
      <c r="D431" t="s">
        <v>752</v>
      </c>
      <c r="E431" s="3">
        <v>0</v>
      </c>
      <c r="F431" s="3">
        <v>0</v>
      </c>
      <c r="G431" s="3">
        <v>1.2941575016182001</v>
      </c>
      <c r="H431" s="3">
        <v>1.1100265383532999</v>
      </c>
      <c r="I431" s="3">
        <v>1.1100265383532999</v>
      </c>
      <c r="J431" s="3">
        <v>1.0850055257216</v>
      </c>
      <c r="K431" s="3">
        <v>1.3333627365034</v>
      </c>
      <c r="L431" s="3">
        <v>1.1709594217215</v>
      </c>
      <c r="M431" s="3">
        <v>1.8051825500312999</v>
      </c>
      <c r="N431" s="3">
        <v>1.8051825500312999</v>
      </c>
      <c r="O431" s="3">
        <v>2.1058768279894999</v>
      </c>
      <c r="P431" s="3">
        <v>2.5008218931449</v>
      </c>
      <c r="Q431" s="3">
        <v>0.2333991640227</v>
      </c>
      <c r="R431" s="3">
        <v>0.2333991640227</v>
      </c>
      <c r="S431" s="3">
        <v>0.15613827613600001</v>
      </c>
      <c r="T431" s="3">
        <v>0.15613827613600001</v>
      </c>
      <c r="U431" s="3">
        <v>0.63922610801269997</v>
      </c>
      <c r="V431" s="3">
        <v>0.63922610801269997</v>
      </c>
      <c r="W431" s="3">
        <v>1.4497415301759</v>
      </c>
      <c r="X431" s="3">
        <v>1.6492939975378</v>
      </c>
      <c r="Y431" s="3">
        <v>1.9931461879900001</v>
      </c>
      <c r="Z431" s="3">
        <v>2.3963851670676002</v>
      </c>
      <c r="AA431" s="3">
        <v>2.4471351527768999</v>
      </c>
      <c r="AB431" s="3">
        <v>2.4471351527768999</v>
      </c>
      <c r="AC431" s="3">
        <v>0.61204122579999998</v>
      </c>
      <c r="AD431" s="3">
        <v>0.76786915672279998</v>
      </c>
      <c r="AE431" s="3">
        <v>0.76786915672279998</v>
      </c>
      <c r="AF431" s="3">
        <v>0.76786915672279998</v>
      </c>
      <c r="AG431" s="3">
        <v>0.95400431744729997</v>
      </c>
      <c r="AH431" s="3">
        <v>1.2202629657416</v>
      </c>
      <c r="AI431" s="3">
        <v>1.3008218723067999</v>
      </c>
      <c r="AJ431" s="3">
        <v>1.4802016439187999</v>
      </c>
      <c r="AK431" s="3">
        <v>1.8846822964408001</v>
      </c>
      <c r="AL431" s="3">
        <v>1.9836330319405</v>
      </c>
      <c r="AM431" s="3">
        <v>2.0564063808831001</v>
      </c>
      <c r="AN431" s="3">
        <v>2.0564063808831001</v>
      </c>
      <c r="AO431" s="3">
        <v>1.4083590741983001</v>
      </c>
      <c r="AP431" s="3">
        <v>1.416220643223</v>
      </c>
      <c r="AQ431" s="3">
        <v>1.6719203130685001</v>
      </c>
      <c r="AR431" s="3">
        <v>1.6719203130685001</v>
      </c>
      <c r="AS431" s="3">
        <v>1.9838466878344001</v>
      </c>
      <c r="AT431" s="3">
        <v>2.2800250028792002</v>
      </c>
      <c r="AU431" s="3">
        <v>2.7892774450858</v>
      </c>
      <c r="AV431" s="3">
        <v>3.1312313070800002</v>
      </c>
      <c r="AW431" s="3">
        <v>3.17</v>
      </c>
    </row>
    <row r="432" spans="1:49">
      <c r="A432">
        <v>5</v>
      </c>
      <c r="B432" t="s">
        <v>404</v>
      </c>
      <c r="C432">
        <v>903010101</v>
      </c>
      <c r="D432" t="s">
        <v>752</v>
      </c>
      <c r="E432" s="3">
        <v>0</v>
      </c>
      <c r="F432" s="3">
        <v>0</v>
      </c>
      <c r="G432" s="3">
        <v>0.86037169896419996</v>
      </c>
      <c r="H432" s="3">
        <v>0.68701603864549998</v>
      </c>
      <c r="I432" s="3">
        <v>0.68701603864549998</v>
      </c>
      <c r="J432" s="3">
        <v>0.6533938190652</v>
      </c>
      <c r="K432" s="3">
        <v>0.98712614229929996</v>
      </c>
      <c r="L432" s="3">
        <v>0.76889517017459996</v>
      </c>
      <c r="M432" s="3">
        <v>1.6211384265447</v>
      </c>
      <c r="N432" s="3">
        <v>1.6211384265447</v>
      </c>
      <c r="O432" s="3">
        <v>2.0251991729604</v>
      </c>
      <c r="P432" s="3">
        <v>2.2141379408836999</v>
      </c>
      <c r="Q432" s="3">
        <v>0.34809451817670001</v>
      </c>
      <c r="R432" s="3">
        <v>0.34809451817670001</v>
      </c>
      <c r="S432" s="3">
        <v>0.24398328987920001</v>
      </c>
      <c r="T432" s="3">
        <v>0.24398328987920001</v>
      </c>
      <c r="U432" s="3">
        <v>0.22506788118230001</v>
      </c>
      <c r="V432" s="3">
        <v>0.22506788118230001</v>
      </c>
      <c r="W432" s="3">
        <v>0.84087398832780003</v>
      </c>
      <c r="X432" s="3">
        <v>1.1097765735184</v>
      </c>
      <c r="Y432" s="3">
        <v>1.162701904885</v>
      </c>
      <c r="Z432" s="3">
        <v>1.4108791872608</v>
      </c>
      <c r="AA432" s="3">
        <v>1.4792662261988001</v>
      </c>
      <c r="AB432" s="3">
        <v>1.4792662261988001</v>
      </c>
      <c r="AC432" s="3">
        <v>0.60073905218529999</v>
      </c>
      <c r="AD432" s="3">
        <v>0.8127243197538</v>
      </c>
      <c r="AE432" s="3">
        <v>0.8127243197538</v>
      </c>
      <c r="AF432" s="3">
        <v>0.8127243197538</v>
      </c>
      <c r="AG432" s="3">
        <v>1.0659389496113001</v>
      </c>
      <c r="AH432" s="3">
        <v>1.4281520038875</v>
      </c>
      <c r="AI432" s="3">
        <v>1.4281520038875</v>
      </c>
      <c r="AJ432" s="3">
        <v>1.6721767346039</v>
      </c>
      <c r="AK432" s="3">
        <v>1.6721767346039</v>
      </c>
      <c r="AL432" s="3">
        <v>1.8067873786443001</v>
      </c>
      <c r="AM432" s="3">
        <v>1.9057868183218001</v>
      </c>
      <c r="AN432" s="3">
        <v>1.9057868183218001</v>
      </c>
      <c r="AO432" s="3">
        <v>1.7022912895189</v>
      </c>
      <c r="AP432" s="3">
        <v>1.7130018212617999</v>
      </c>
      <c r="AQ432" s="3">
        <v>2.0613647780589002</v>
      </c>
      <c r="AR432" s="3">
        <v>2.0613647780589002</v>
      </c>
      <c r="AS432" s="3">
        <v>2.4863304977335998</v>
      </c>
      <c r="AT432" s="3">
        <v>2.4863304977335998</v>
      </c>
      <c r="AU432" s="3">
        <v>2.4863304977335998</v>
      </c>
      <c r="AV432" s="3">
        <v>3.2834944904376999</v>
      </c>
      <c r="AW432" s="3">
        <v>3.34</v>
      </c>
    </row>
    <row r="433" spans="1:49">
      <c r="A433">
        <v>5</v>
      </c>
      <c r="B433" t="s">
        <v>404</v>
      </c>
      <c r="C433">
        <v>903010102</v>
      </c>
      <c r="D433" t="s">
        <v>753</v>
      </c>
      <c r="E433" s="3">
        <v>0</v>
      </c>
      <c r="F433" s="3">
        <v>0</v>
      </c>
      <c r="G433" s="3">
        <v>2.5560455264681998</v>
      </c>
      <c r="H433" s="3">
        <v>2.3405690796292</v>
      </c>
      <c r="I433" s="3">
        <v>2.3405690796292</v>
      </c>
      <c r="J433" s="3">
        <v>2.3405690796292</v>
      </c>
      <c r="K433" s="3">
        <v>2.3405690796292</v>
      </c>
      <c r="L433" s="3">
        <v>2.3405690796292</v>
      </c>
      <c r="M433" s="3">
        <v>2.3405690796292</v>
      </c>
      <c r="N433" s="3">
        <v>2.3405690796292</v>
      </c>
      <c r="O433" s="3">
        <v>2.3405690796292</v>
      </c>
      <c r="P433" s="3">
        <v>3.3347888972789002</v>
      </c>
      <c r="Q433" s="3">
        <v>-9.6632588380700005E-2</v>
      </c>
      <c r="R433" s="3">
        <v>-9.6632588380700005E-2</v>
      </c>
      <c r="S433" s="3">
        <v>-9.6632588380700005E-2</v>
      </c>
      <c r="T433" s="3">
        <v>-9.6632588380700005E-2</v>
      </c>
      <c r="U433" s="3">
        <v>1.8309514955071999</v>
      </c>
      <c r="V433" s="3">
        <v>1.8309514955071999</v>
      </c>
      <c r="W433" s="3">
        <v>3.2017359618569001</v>
      </c>
      <c r="X433" s="3">
        <v>3.2017359618569001</v>
      </c>
      <c r="Y433" s="3">
        <v>4.3827197156000999</v>
      </c>
      <c r="Z433" s="3">
        <v>5.2321431445232998</v>
      </c>
      <c r="AA433" s="3">
        <v>5.2321431445232998</v>
      </c>
      <c r="AB433" s="3">
        <v>5.2321431445232998</v>
      </c>
      <c r="AC433" s="3">
        <v>0.64340301100029995</v>
      </c>
      <c r="AD433" s="3">
        <v>0.64340301100029995</v>
      </c>
      <c r="AE433" s="3">
        <v>0.64340301100029995</v>
      </c>
      <c r="AF433" s="3">
        <v>0.64340301100029995</v>
      </c>
      <c r="AG433" s="3">
        <v>0.64340301100029995</v>
      </c>
      <c r="AH433" s="3">
        <v>0.64340301100029995</v>
      </c>
      <c r="AI433" s="3">
        <v>0.9475004341205</v>
      </c>
      <c r="AJ433" s="3">
        <v>0.9475004341205</v>
      </c>
      <c r="AK433" s="3">
        <v>2.4743523910102998</v>
      </c>
      <c r="AL433" s="3">
        <v>2.4743523910102998</v>
      </c>
      <c r="AM433" s="3">
        <v>2.4743523910102998</v>
      </c>
      <c r="AN433" s="3">
        <v>2.4743523910102998</v>
      </c>
      <c r="AO433" s="3">
        <v>0.59726794105449998</v>
      </c>
      <c r="AP433" s="3">
        <v>0.59726794105449998</v>
      </c>
      <c r="AQ433" s="3">
        <v>0.59726794105449998</v>
      </c>
      <c r="AR433" s="3">
        <v>0.59726794105449998</v>
      </c>
      <c r="AS433" s="3">
        <v>0.59726794105449998</v>
      </c>
      <c r="AT433" s="3">
        <v>1.7107353882222001</v>
      </c>
      <c r="AU433" s="3">
        <v>3.6252442769023001</v>
      </c>
      <c r="AV433" s="3">
        <v>2.7110687271088998</v>
      </c>
      <c r="AW433" s="3">
        <v>2.71</v>
      </c>
    </row>
    <row r="434" spans="1:49">
      <c r="A434">
        <v>3</v>
      </c>
      <c r="B434" t="s">
        <v>400</v>
      </c>
      <c r="C434">
        <v>90302</v>
      </c>
      <c r="D434" t="s">
        <v>754</v>
      </c>
      <c r="E434" s="3">
        <v>0.33867008756830003</v>
      </c>
      <c r="F434" s="3">
        <v>-0.80301511317819996</v>
      </c>
      <c r="G434" s="3">
        <v>-0.80301511317819996</v>
      </c>
      <c r="H434" s="3">
        <v>-3.0241014507320001</v>
      </c>
      <c r="I434" s="3">
        <v>-3.0241014507320001</v>
      </c>
      <c r="J434" s="3">
        <v>-3.0241014507320001</v>
      </c>
      <c r="K434" s="3">
        <v>-3.0241014507320001</v>
      </c>
      <c r="L434" s="3">
        <v>-3.0241014507320001</v>
      </c>
      <c r="M434" s="3">
        <v>-3.2313276078295998</v>
      </c>
      <c r="N434" s="3">
        <v>-3.2313276078295998</v>
      </c>
      <c r="O434" s="3">
        <v>-3.6685550456203999</v>
      </c>
      <c r="P434" s="3">
        <v>-3.6761104588509999</v>
      </c>
      <c r="Q434" s="3">
        <v>0.65434726745640004</v>
      </c>
      <c r="R434" s="3">
        <v>0.87286925917290004</v>
      </c>
      <c r="S434" s="3">
        <v>0.9231421517999</v>
      </c>
      <c r="T434" s="3">
        <v>2.0146663304166998</v>
      </c>
      <c r="U434" s="3">
        <v>2.0654878256481002</v>
      </c>
      <c r="V434" s="3">
        <v>2.1605640470941001</v>
      </c>
      <c r="W434" s="3">
        <v>2.2182687208955998</v>
      </c>
      <c r="X434" s="3">
        <v>2.0418773771000001</v>
      </c>
      <c r="Y434" s="3">
        <v>2.1424443477923001</v>
      </c>
      <c r="Z434" s="3">
        <v>2.2996666966474</v>
      </c>
      <c r="AA434" s="3">
        <v>2.2249030364868001</v>
      </c>
      <c r="AB434" s="3">
        <v>2.3692310928839002</v>
      </c>
      <c r="AC434" s="3">
        <v>0.85831999022070005</v>
      </c>
      <c r="AD434" s="3">
        <v>0.82729372551559999</v>
      </c>
      <c r="AE434" s="3">
        <v>0.58148589053559996</v>
      </c>
      <c r="AF434" s="3">
        <v>1.1471265801271</v>
      </c>
      <c r="AG434" s="3">
        <v>1.1893154271702999</v>
      </c>
      <c r="AH434" s="3">
        <v>0.77277897323470002</v>
      </c>
      <c r="AI434" s="3">
        <v>1.4567607612203</v>
      </c>
      <c r="AJ434" s="3">
        <v>1.5749749439909999</v>
      </c>
      <c r="AK434" s="3">
        <v>1.544380333194</v>
      </c>
      <c r="AL434" s="3">
        <v>1.4669326647837999</v>
      </c>
      <c r="AM434" s="3">
        <v>1.4570874004167</v>
      </c>
      <c r="AN434" s="3">
        <v>1.3946328526975</v>
      </c>
      <c r="AO434" s="3">
        <v>0.9057847060391</v>
      </c>
      <c r="AP434" s="3">
        <v>1.8684466583953001</v>
      </c>
      <c r="AQ434" s="3">
        <v>1.4049856911720999</v>
      </c>
      <c r="AR434" s="3">
        <v>1.5625184636086</v>
      </c>
      <c r="AS434" s="3">
        <v>2.5831596227902001</v>
      </c>
      <c r="AT434" s="3">
        <v>2.5831596227902001</v>
      </c>
      <c r="AU434" s="3">
        <v>2.5831596227902001</v>
      </c>
      <c r="AV434" s="3">
        <v>2.5831596227902001</v>
      </c>
      <c r="AW434" s="3">
        <v>2.58</v>
      </c>
    </row>
    <row r="435" spans="1:49">
      <c r="A435">
        <v>4</v>
      </c>
      <c r="B435" t="s">
        <v>402</v>
      </c>
      <c r="C435">
        <v>9030201</v>
      </c>
      <c r="D435" t="s">
        <v>755</v>
      </c>
      <c r="E435" s="3">
        <v>0</v>
      </c>
      <c r="F435" s="3">
        <v>0</v>
      </c>
      <c r="G435" s="3">
        <v>0</v>
      </c>
      <c r="H435" s="3">
        <v>-7.8649788015097997</v>
      </c>
      <c r="I435" s="3">
        <v>-7.8649788015097997</v>
      </c>
      <c r="J435" s="3">
        <v>-7.8649788015097997</v>
      </c>
      <c r="K435" s="3">
        <v>-7.8649788015097997</v>
      </c>
      <c r="L435" s="3">
        <v>-7.8649788015097997</v>
      </c>
      <c r="M435" s="3">
        <v>-7.8649788015097997</v>
      </c>
      <c r="N435" s="3">
        <v>-7.8649788015097997</v>
      </c>
      <c r="O435" s="3">
        <v>-7.8649788015097997</v>
      </c>
      <c r="P435" s="3">
        <v>-7.8649788015097997</v>
      </c>
      <c r="Q435" s="3">
        <v>0</v>
      </c>
      <c r="R435" s="3">
        <v>0</v>
      </c>
      <c r="S435" s="3">
        <v>0</v>
      </c>
      <c r="T435" s="3">
        <v>3.8274618969934999</v>
      </c>
      <c r="U435" s="3">
        <v>3.8274618969934999</v>
      </c>
      <c r="V435" s="3">
        <v>3.8274618969934999</v>
      </c>
      <c r="W435" s="3">
        <v>3.8274618969934999</v>
      </c>
      <c r="X435" s="3">
        <v>3.8274618969934999</v>
      </c>
      <c r="Y435" s="3">
        <v>3.8274618969934999</v>
      </c>
      <c r="Z435" s="3">
        <v>3.8274618969934999</v>
      </c>
      <c r="AA435" s="3">
        <v>3.8274618969934999</v>
      </c>
      <c r="AB435" s="3">
        <v>3.8274618969934999</v>
      </c>
      <c r="AC435" s="3">
        <v>3.5598265794194002</v>
      </c>
      <c r="AD435" s="3">
        <v>3.5598265794194002</v>
      </c>
      <c r="AE435" s="3">
        <v>3.5598265794194002</v>
      </c>
      <c r="AF435" s="3">
        <v>5.8642828191434999</v>
      </c>
      <c r="AG435" s="3">
        <v>5.8642828191434999</v>
      </c>
      <c r="AH435" s="3">
        <v>5.8642828191434999</v>
      </c>
      <c r="AI435" s="3">
        <v>5.8642828191434999</v>
      </c>
      <c r="AJ435" s="3">
        <v>5.8642828191434999</v>
      </c>
      <c r="AK435" s="3">
        <v>5.8642828191434999</v>
      </c>
      <c r="AL435" s="3">
        <v>5.8642828191434999</v>
      </c>
      <c r="AM435" s="3">
        <v>5.8642828191434999</v>
      </c>
      <c r="AN435" s="3">
        <v>5.8642828191434999</v>
      </c>
      <c r="AO435" s="3">
        <v>3.3231613708933998</v>
      </c>
      <c r="AP435" s="3">
        <v>3.3231613708933998</v>
      </c>
      <c r="AQ435" s="3">
        <v>3.3231613708933998</v>
      </c>
      <c r="AR435" s="3">
        <v>3.3231613708933998</v>
      </c>
      <c r="AS435" s="3">
        <v>6.8912626698755002</v>
      </c>
      <c r="AT435" s="3">
        <v>6.8912626698755002</v>
      </c>
      <c r="AU435" s="3">
        <v>6.8912626698755002</v>
      </c>
      <c r="AV435" s="3">
        <v>6.8912626698755002</v>
      </c>
      <c r="AW435" s="3">
        <v>6.89</v>
      </c>
    </row>
    <row r="436" spans="1:49">
      <c r="A436">
        <v>5</v>
      </c>
      <c r="B436" t="s">
        <v>404</v>
      </c>
      <c r="C436">
        <v>903020101</v>
      </c>
      <c r="D436" t="s">
        <v>756</v>
      </c>
      <c r="E436" s="3">
        <v>0</v>
      </c>
      <c r="F436" s="3">
        <v>0</v>
      </c>
      <c r="G436" s="3">
        <v>0</v>
      </c>
      <c r="H436" s="3">
        <v>-7.8649788015097997</v>
      </c>
      <c r="I436" s="3">
        <v>-7.8649788015097997</v>
      </c>
      <c r="J436" s="3">
        <v>-7.8649788015097997</v>
      </c>
      <c r="K436" s="3">
        <v>-7.8649788015097997</v>
      </c>
      <c r="L436" s="3">
        <v>-7.8649788015097997</v>
      </c>
      <c r="M436" s="3">
        <v>-7.8649788015097997</v>
      </c>
      <c r="N436" s="3">
        <v>-7.8649788015097997</v>
      </c>
      <c r="O436" s="3">
        <v>-7.8649788015097997</v>
      </c>
      <c r="P436" s="3">
        <v>-7.8649788015097997</v>
      </c>
      <c r="Q436" s="3">
        <v>0</v>
      </c>
      <c r="R436" s="3">
        <v>0</v>
      </c>
      <c r="S436" s="3">
        <v>0</v>
      </c>
      <c r="T436" s="3">
        <v>3.8274618969934999</v>
      </c>
      <c r="U436" s="3">
        <v>3.8274618969934999</v>
      </c>
      <c r="V436" s="3">
        <v>3.8274618969934999</v>
      </c>
      <c r="W436" s="3">
        <v>3.8274618969934999</v>
      </c>
      <c r="X436" s="3">
        <v>3.8274618969934999</v>
      </c>
      <c r="Y436" s="3">
        <v>3.8274618969934999</v>
      </c>
      <c r="Z436" s="3">
        <v>3.8274618969934999</v>
      </c>
      <c r="AA436" s="3">
        <v>3.8274618969934999</v>
      </c>
      <c r="AB436" s="3">
        <v>3.8274618969934999</v>
      </c>
      <c r="AC436" s="3">
        <v>3.5598265794194002</v>
      </c>
      <c r="AD436" s="3">
        <v>3.5598265794194002</v>
      </c>
      <c r="AE436" s="3">
        <v>3.5598265794194002</v>
      </c>
      <c r="AF436" s="3">
        <v>5.8642828191434999</v>
      </c>
      <c r="AG436" s="3">
        <v>5.8642828191434999</v>
      </c>
      <c r="AH436" s="3">
        <v>5.8642828191434999</v>
      </c>
      <c r="AI436" s="3">
        <v>5.8642828191434999</v>
      </c>
      <c r="AJ436" s="3">
        <v>5.8642828191434999</v>
      </c>
      <c r="AK436" s="3">
        <v>5.8642828191434999</v>
      </c>
      <c r="AL436" s="3">
        <v>5.8642828191434999</v>
      </c>
      <c r="AM436" s="3">
        <v>5.8642828191434999</v>
      </c>
      <c r="AN436" s="3">
        <v>5.8642828191434999</v>
      </c>
      <c r="AO436" s="3">
        <v>3.3231613708933998</v>
      </c>
      <c r="AP436" s="3">
        <v>3.3231613708933998</v>
      </c>
      <c r="AQ436" s="3">
        <v>3.3231613708933998</v>
      </c>
      <c r="AR436" s="3">
        <v>3.3231613708933998</v>
      </c>
      <c r="AS436" s="3">
        <v>6.8912626698755002</v>
      </c>
      <c r="AT436" s="3">
        <v>6.8912626698755002</v>
      </c>
      <c r="AU436" s="3">
        <v>6.8912626698755002</v>
      </c>
      <c r="AV436" s="3">
        <v>6.8912626698755002</v>
      </c>
      <c r="AW436" s="3">
        <v>6.89</v>
      </c>
    </row>
    <row r="437" spans="1:49">
      <c r="A437">
        <v>4</v>
      </c>
      <c r="B437" t="s">
        <v>402</v>
      </c>
      <c r="C437">
        <v>9030202</v>
      </c>
      <c r="D437" t="s">
        <v>757</v>
      </c>
      <c r="E437" s="3">
        <v>0.47194964759539998</v>
      </c>
      <c r="F437" s="3">
        <v>-1.1190321011204001</v>
      </c>
      <c r="G437" s="3">
        <v>-1.1190321011204001</v>
      </c>
      <c r="H437" s="3">
        <v>-1.1190321011204001</v>
      </c>
      <c r="I437" s="3">
        <v>-1.1190321011204001</v>
      </c>
      <c r="J437" s="3">
        <v>-1.1190321011204001</v>
      </c>
      <c r="K437" s="3">
        <v>-1.1190321011204001</v>
      </c>
      <c r="L437" s="3">
        <v>-1.1190321011204001</v>
      </c>
      <c r="M437" s="3">
        <v>-1.4078096324253</v>
      </c>
      <c r="N437" s="3">
        <v>-1.4078096324253</v>
      </c>
      <c r="O437" s="3">
        <v>-2.0171026959669001</v>
      </c>
      <c r="P437" s="3">
        <v>-2.0276314516572</v>
      </c>
      <c r="Q437" s="3">
        <v>0.89651492228969998</v>
      </c>
      <c r="R437" s="3">
        <v>1.1959098096312</v>
      </c>
      <c r="S437" s="3">
        <v>1.2647882181893999</v>
      </c>
      <c r="T437" s="3">
        <v>1.3437680583774001</v>
      </c>
      <c r="U437" s="3">
        <v>1.4133981021080999</v>
      </c>
      <c r="V437" s="3">
        <v>1.5436611222512999</v>
      </c>
      <c r="W437" s="3">
        <v>1.6227217429978</v>
      </c>
      <c r="X437" s="3">
        <v>1.3810496527478</v>
      </c>
      <c r="Y437" s="3">
        <v>1.5188354958301999</v>
      </c>
      <c r="Z437" s="3">
        <v>1.7342443297571</v>
      </c>
      <c r="AA437" s="3">
        <v>1.6318113552304001</v>
      </c>
      <c r="AB437" s="3">
        <v>1.8295538425919999</v>
      </c>
      <c r="AC437" s="3">
        <v>-0.16109794652199999</v>
      </c>
      <c r="AD437" s="3">
        <v>-0.2038320230374</v>
      </c>
      <c r="AE437" s="3">
        <v>-0.54239584720220002</v>
      </c>
      <c r="AF437" s="3">
        <v>-0.63290005378820002</v>
      </c>
      <c r="AG437" s="3">
        <v>-0.57479117620410003</v>
      </c>
      <c r="AH437" s="3">
        <v>-1.1485083433562</v>
      </c>
      <c r="AI437" s="3">
        <v>-0.20642490725109999</v>
      </c>
      <c r="AJ437" s="3">
        <v>-4.3602408966399997E-2</v>
      </c>
      <c r="AK437" s="3">
        <v>-8.5741946264299998E-2</v>
      </c>
      <c r="AL437" s="3">
        <v>-0.19241461921540001</v>
      </c>
      <c r="AM437" s="3">
        <v>-0.20597501021879999</v>
      </c>
      <c r="AN437" s="3">
        <v>-0.29199688382599998</v>
      </c>
      <c r="AO437" s="3">
        <v>-6.2738444862400003E-2</v>
      </c>
      <c r="AP437" s="3">
        <v>1.2856144926449</v>
      </c>
      <c r="AQ437" s="3">
        <v>0.63646766073170002</v>
      </c>
      <c r="AR437" s="3">
        <v>0.85711601600169995</v>
      </c>
      <c r="AS437" s="3">
        <v>0.85711601600169995</v>
      </c>
      <c r="AT437" s="3">
        <v>0.85711601600169995</v>
      </c>
      <c r="AU437" s="3">
        <v>0.85711601600169995</v>
      </c>
      <c r="AV437" s="3">
        <v>0.85711601600169995</v>
      </c>
      <c r="AW437" s="3">
        <v>0.86</v>
      </c>
    </row>
    <row r="438" spans="1:49">
      <c r="A438">
        <v>5</v>
      </c>
      <c r="B438" t="s">
        <v>404</v>
      </c>
      <c r="C438">
        <v>903020201</v>
      </c>
      <c r="D438" t="s">
        <v>758</v>
      </c>
      <c r="E438" s="3">
        <v>0.47194964759539998</v>
      </c>
      <c r="F438" s="3">
        <v>-1.1190321011204001</v>
      </c>
      <c r="G438" s="3">
        <v>-1.1190321011204001</v>
      </c>
      <c r="H438" s="3">
        <v>-1.1190321011204001</v>
      </c>
      <c r="I438" s="3">
        <v>-1.1190321011204001</v>
      </c>
      <c r="J438" s="3">
        <v>-1.1190321011204001</v>
      </c>
      <c r="K438" s="3">
        <v>-1.1190321011204001</v>
      </c>
      <c r="L438" s="3">
        <v>-1.1190321011204001</v>
      </c>
      <c r="M438" s="3">
        <v>-1.4078096324253</v>
      </c>
      <c r="N438" s="3">
        <v>-1.4078096324253</v>
      </c>
      <c r="O438" s="3">
        <v>-2.0171026959669001</v>
      </c>
      <c r="P438" s="3">
        <v>-2.0276314516572</v>
      </c>
      <c r="Q438" s="3">
        <v>0.89651492228969998</v>
      </c>
      <c r="R438" s="3">
        <v>1.1959098096312</v>
      </c>
      <c r="S438" s="3">
        <v>1.2647882181893999</v>
      </c>
      <c r="T438" s="3">
        <v>1.3437680583774001</v>
      </c>
      <c r="U438" s="3">
        <v>1.4133981021080999</v>
      </c>
      <c r="V438" s="3">
        <v>1.5436611222512999</v>
      </c>
      <c r="W438" s="3">
        <v>1.6227217429978</v>
      </c>
      <c r="X438" s="3">
        <v>1.3810496527478</v>
      </c>
      <c r="Y438" s="3">
        <v>1.5188354958301999</v>
      </c>
      <c r="Z438" s="3">
        <v>1.7342443297571</v>
      </c>
      <c r="AA438" s="3">
        <v>1.6318113552304001</v>
      </c>
      <c r="AB438" s="3">
        <v>1.8295538425919999</v>
      </c>
      <c r="AC438" s="3">
        <v>-0.16109794652199999</v>
      </c>
      <c r="AD438" s="3">
        <v>-0.2038320230374</v>
      </c>
      <c r="AE438" s="3">
        <v>-0.54239584720220002</v>
      </c>
      <c r="AF438" s="3">
        <v>-0.63290005378820002</v>
      </c>
      <c r="AG438" s="3">
        <v>-0.57479117620410003</v>
      </c>
      <c r="AH438" s="3">
        <v>-1.1485083433562</v>
      </c>
      <c r="AI438" s="3">
        <v>-0.20642490725109999</v>
      </c>
      <c r="AJ438" s="3">
        <v>-4.3602408966399997E-2</v>
      </c>
      <c r="AK438" s="3">
        <v>-8.5741946264299998E-2</v>
      </c>
      <c r="AL438" s="3">
        <v>-0.19241461921540001</v>
      </c>
      <c r="AM438" s="3">
        <v>-0.20597501021879999</v>
      </c>
      <c r="AN438" s="3">
        <v>-0.29199688382599998</v>
      </c>
      <c r="AO438" s="3">
        <v>-6.2738444862400003E-2</v>
      </c>
      <c r="AP438" s="3">
        <v>1.2856144926449</v>
      </c>
      <c r="AQ438" s="3">
        <v>0.63646766073170002</v>
      </c>
      <c r="AR438" s="3">
        <v>0.85711601600169995</v>
      </c>
      <c r="AS438" s="3">
        <v>0.85711601600169995</v>
      </c>
      <c r="AT438" s="3">
        <v>0.85711601600169995</v>
      </c>
      <c r="AU438" s="3">
        <v>0.85711601600169995</v>
      </c>
      <c r="AV438" s="3">
        <v>0.85711601600169995</v>
      </c>
      <c r="AW438" s="3">
        <v>0.86</v>
      </c>
    </row>
    <row r="439" spans="1:49">
      <c r="A439">
        <v>2</v>
      </c>
      <c r="B439" t="s">
        <v>398</v>
      </c>
      <c r="C439">
        <v>904</v>
      </c>
      <c r="D439" t="s">
        <v>759</v>
      </c>
      <c r="E439" s="3">
        <v>0</v>
      </c>
      <c r="F439" s="3">
        <v>0</v>
      </c>
      <c r="G439" s="3">
        <v>0.1645998619107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0.60341908590159998</v>
      </c>
      <c r="N439" s="3">
        <v>0.73738279659009998</v>
      </c>
      <c r="O439" s="3">
        <v>1.0108448146904001</v>
      </c>
      <c r="P439" s="3">
        <v>2.4166055778821001</v>
      </c>
      <c r="Q439" s="3">
        <v>-0.71817331840020004</v>
      </c>
      <c r="R439" s="3">
        <v>-0.71817331840020004</v>
      </c>
      <c r="S439" s="3">
        <v>-0.62233977341629998</v>
      </c>
      <c r="T439" s="3">
        <v>-0.62233977341629998</v>
      </c>
      <c r="U439" s="3">
        <v>-0.31109192600300001</v>
      </c>
      <c r="V439" s="3">
        <v>1.1652812746781001</v>
      </c>
      <c r="W439" s="3">
        <v>1.2373749030339001</v>
      </c>
      <c r="X439" s="3">
        <v>1.2373749030339001</v>
      </c>
      <c r="Y439" s="3">
        <v>1.2373749030339001</v>
      </c>
      <c r="Z439" s="3">
        <v>1.5142300116173</v>
      </c>
      <c r="AA439" s="3">
        <v>1.6462140403896</v>
      </c>
      <c r="AB439" s="3">
        <v>2.5802059392059999</v>
      </c>
      <c r="AC439" s="3">
        <v>7.0139167444300002E-2</v>
      </c>
      <c r="AD439" s="3">
        <v>7.0139167444300002E-2</v>
      </c>
      <c r="AE439" s="3">
        <v>-8.2709156061400002E-2</v>
      </c>
      <c r="AF439" s="3">
        <v>0.59123381291770005</v>
      </c>
      <c r="AG439" s="3">
        <v>2.3884547828003</v>
      </c>
      <c r="AH439" s="3">
        <v>2.3884547828003</v>
      </c>
      <c r="AI439" s="3">
        <v>2.3884547828003</v>
      </c>
      <c r="AJ439" s="3">
        <v>0.97955085963650002</v>
      </c>
      <c r="AK439" s="3">
        <v>1.6033239800104</v>
      </c>
      <c r="AL439" s="3">
        <v>1.6033239800104</v>
      </c>
      <c r="AM439" s="3">
        <v>1.2519807089179</v>
      </c>
      <c r="AN439" s="3">
        <v>3.0209310157249001</v>
      </c>
      <c r="AO439" s="3">
        <v>-1.7170785483747999</v>
      </c>
      <c r="AP439" s="3">
        <v>-1.7170785483747999</v>
      </c>
      <c r="AQ439" s="3">
        <v>-1.7170785483747999</v>
      </c>
      <c r="AR439" s="3">
        <v>-1.7170785483747999</v>
      </c>
      <c r="AS439" s="3">
        <v>-1.7170785483747999</v>
      </c>
      <c r="AT439" s="3">
        <v>-1.7170785483747999</v>
      </c>
      <c r="AU439" s="3">
        <v>-1.7170785483747999</v>
      </c>
      <c r="AV439" s="3">
        <v>-1.7170785483747999</v>
      </c>
      <c r="AW439" s="3">
        <v>-1.72</v>
      </c>
    </row>
    <row r="440" spans="1:49">
      <c r="A440">
        <v>3</v>
      </c>
      <c r="B440" t="s">
        <v>400</v>
      </c>
      <c r="C440">
        <v>90401</v>
      </c>
      <c r="D440" t="s">
        <v>760</v>
      </c>
      <c r="E440" s="3">
        <v>0</v>
      </c>
      <c r="F440" s="3">
        <v>0</v>
      </c>
      <c r="G440" s="3">
        <v>0.1645998619107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0.60341908590159998</v>
      </c>
      <c r="N440" s="3">
        <v>0.73738279659009998</v>
      </c>
      <c r="O440" s="3">
        <v>1.0108448146904001</v>
      </c>
      <c r="P440" s="3">
        <v>2.4166055778821001</v>
      </c>
      <c r="Q440" s="3">
        <v>-0.71817331840020004</v>
      </c>
      <c r="R440" s="3">
        <v>-0.71817331840020004</v>
      </c>
      <c r="S440" s="3">
        <v>-0.62233977341629998</v>
      </c>
      <c r="T440" s="3">
        <v>-0.62233977341629998</v>
      </c>
      <c r="U440" s="3">
        <v>-0.31109192600300001</v>
      </c>
      <c r="V440" s="3">
        <v>1.1652812746781001</v>
      </c>
      <c r="W440" s="3">
        <v>1.2373749030339001</v>
      </c>
      <c r="X440" s="3">
        <v>1.2373749030339001</v>
      </c>
      <c r="Y440" s="3">
        <v>1.2373749030339001</v>
      </c>
      <c r="Z440" s="3">
        <v>1.5142300116173</v>
      </c>
      <c r="AA440" s="3">
        <v>1.6462140403896</v>
      </c>
      <c r="AB440" s="3">
        <v>2.5802059392059999</v>
      </c>
      <c r="AC440" s="3">
        <v>7.0139167444300002E-2</v>
      </c>
      <c r="AD440" s="3">
        <v>7.0139167444300002E-2</v>
      </c>
      <c r="AE440" s="3">
        <v>-8.2709156061400002E-2</v>
      </c>
      <c r="AF440" s="3">
        <v>0.59123381291770005</v>
      </c>
      <c r="AG440" s="3">
        <v>2.3884547828003</v>
      </c>
      <c r="AH440" s="3">
        <v>2.3884547828003</v>
      </c>
      <c r="AI440" s="3">
        <v>2.3884547828003</v>
      </c>
      <c r="AJ440" s="3">
        <v>0.97955085963650002</v>
      </c>
      <c r="AK440" s="3">
        <v>1.6033239800104</v>
      </c>
      <c r="AL440" s="3">
        <v>1.6033239800104</v>
      </c>
      <c r="AM440" s="3">
        <v>1.2519807089179</v>
      </c>
      <c r="AN440" s="3">
        <v>3.0209310157249001</v>
      </c>
      <c r="AO440" s="3">
        <v>-1.7170785483747999</v>
      </c>
      <c r="AP440" s="3">
        <v>-1.7170785483747999</v>
      </c>
      <c r="AQ440" s="3">
        <v>-1.7170785483747999</v>
      </c>
      <c r="AR440" s="3">
        <v>-1.7170785483747999</v>
      </c>
      <c r="AS440" s="3">
        <v>-1.7170785483747999</v>
      </c>
      <c r="AT440" s="3">
        <v>-1.7170785483747999</v>
      </c>
      <c r="AU440" s="3">
        <v>-1.7170785483747999</v>
      </c>
      <c r="AV440" s="3">
        <v>-1.7170785483747999</v>
      </c>
      <c r="AW440" s="3">
        <v>-1.72</v>
      </c>
    </row>
    <row r="441" spans="1:49">
      <c r="A441">
        <v>4</v>
      </c>
      <c r="B441" t="s">
        <v>402</v>
      </c>
      <c r="C441">
        <v>9040101</v>
      </c>
      <c r="D441" t="s">
        <v>760</v>
      </c>
      <c r="E441" s="3">
        <v>0</v>
      </c>
      <c r="F441" s="3">
        <v>0</v>
      </c>
      <c r="G441" s="3">
        <v>0.1645998619107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0.60341908590159998</v>
      </c>
      <c r="N441" s="3">
        <v>0.73738279659009998</v>
      </c>
      <c r="O441" s="3">
        <v>1.0108448146904001</v>
      </c>
      <c r="P441" s="3">
        <v>2.4166055778821001</v>
      </c>
      <c r="Q441" s="3">
        <v>-0.71817331840020004</v>
      </c>
      <c r="R441" s="3">
        <v>-0.71817331840020004</v>
      </c>
      <c r="S441" s="3">
        <v>-0.62233977341629998</v>
      </c>
      <c r="T441" s="3">
        <v>-0.62233977341629998</v>
      </c>
      <c r="U441" s="3">
        <v>-0.31109192600300001</v>
      </c>
      <c r="V441" s="3">
        <v>1.1652812746781001</v>
      </c>
      <c r="W441" s="3">
        <v>1.2373749030339001</v>
      </c>
      <c r="X441" s="3">
        <v>1.2373749030339001</v>
      </c>
      <c r="Y441" s="3">
        <v>1.2373749030339001</v>
      </c>
      <c r="Z441" s="3">
        <v>1.5142300116173</v>
      </c>
      <c r="AA441" s="3">
        <v>1.6462140403896</v>
      </c>
      <c r="AB441" s="3">
        <v>2.5802059392059999</v>
      </c>
      <c r="AC441" s="3">
        <v>7.0139167444300002E-2</v>
      </c>
      <c r="AD441" s="3">
        <v>7.0139167444300002E-2</v>
      </c>
      <c r="AE441" s="3">
        <v>-8.2709156061400002E-2</v>
      </c>
      <c r="AF441" s="3">
        <v>0.59123381291770005</v>
      </c>
      <c r="AG441" s="3">
        <v>2.3884547828003</v>
      </c>
      <c r="AH441" s="3">
        <v>2.3884547828003</v>
      </c>
      <c r="AI441" s="3">
        <v>2.3884547828003</v>
      </c>
      <c r="AJ441" s="3">
        <v>0.97955085963650002</v>
      </c>
      <c r="AK441" s="3">
        <v>1.6033239800104</v>
      </c>
      <c r="AL441" s="3">
        <v>1.6033239800104</v>
      </c>
      <c r="AM441" s="3">
        <v>1.2519807089179</v>
      </c>
      <c r="AN441" s="3">
        <v>3.0209310157249001</v>
      </c>
      <c r="AO441" s="3">
        <v>-1.7170785483747999</v>
      </c>
      <c r="AP441" s="3">
        <v>-1.7170785483747999</v>
      </c>
      <c r="AQ441" s="3">
        <v>-1.7170785483747999</v>
      </c>
      <c r="AR441" s="3">
        <v>-1.7170785483747999</v>
      </c>
      <c r="AS441" s="3">
        <v>-1.7170785483747999</v>
      </c>
      <c r="AT441" s="3">
        <v>-1.7170785483747999</v>
      </c>
      <c r="AU441" s="3">
        <v>-1.7170785483747999</v>
      </c>
      <c r="AV441" s="3">
        <v>-1.7170785483747999</v>
      </c>
      <c r="AW441" s="3">
        <v>-1.72</v>
      </c>
    </row>
    <row r="442" spans="1:49">
      <c r="A442">
        <v>5</v>
      </c>
      <c r="B442" t="s">
        <v>404</v>
      </c>
      <c r="C442">
        <v>904010101</v>
      </c>
      <c r="D442" t="s">
        <v>761</v>
      </c>
      <c r="E442" s="3">
        <v>0</v>
      </c>
      <c r="F442" s="3">
        <v>0</v>
      </c>
      <c r="G442" s="3">
        <v>0.1645998619107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0.60341908590159998</v>
      </c>
      <c r="N442" s="3">
        <v>0.73738279659009998</v>
      </c>
      <c r="O442" s="3">
        <v>1.0108448146904001</v>
      </c>
      <c r="P442" s="3">
        <v>2.4166055778821001</v>
      </c>
      <c r="Q442" s="3">
        <v>-0.71817331840020004</v>
      </c>
      <c r="R442" s="3">
        <v>-0.71817331840020004</v>
      </c>
      <c r="S442" s="3">
        <v>-0.62233977341629998</v>
      </c>
      <c r="T442" s="3">
        <v>-0.62233977341629998</v>
      </c>
      <c r="U442" s="3">
        <v>-0.31109192600300001</v>
      </c>
      <c r="V442" s="3">
        <v>1.1652812746781001</v>
      </c>
      <c r="W442" s="3">
        <v>1.2373749030339001</v>
      </c>
      <c r="X442" s="3">
        <v>1.2373749030339001</v>
      </c>
      <c r="Y442" s="3">
        <v>1.2373749030339001</v>
      </c>
      <c r="Z442" s="3">
        <v>1.5142300116173</v>
      </c>
      <c r="AA442" s="3">
        <v>1.6462140403896</v>
      </c>
      <c r="AB442" s="3">
        <v>2.5802059392059999</v>
      </c>
      <c r="AC442" s="3">
        <v>7.0139167444300002E-2</v>
      </c>
      <c r="AD442" s="3">
        <v>7.0139167444300002E-2</v>
      </c>
      <c r="AE442" s="3">
        <v>-8.2709156061400002E-2</v>
      </c>
      <c r="AF442" s="3">
        <v>0.59123381291770005</v>
      </c>
      <c r="AG442" s="3">
        <v>2.3884547828003</v>
      </c>
      <c r="AH442" s="3">
        <v>2.3884547828003</v>
      </c>
      <c r="AI442" s="3">
        <v>2.3884547828003</v>
      </c>
      <c r="AJ442" s="3">
        <v>0.97955085963650002</v>
      </c>
      <c r="AK442" s="3">
        <v>1.6033239800104</v>
      </c>
      <c r="AL442" s="3">
        <v>1.6033239800104</v>
      </c>
      <c r="AM442" s="3">
        <v>1.2519807089179</v>
      </c>
      <c r="AN442" s="3">
        <v>3.0209310157249001</v>
      </c>
      <c r="AO442" s="3">
        <v>-1.7170785483747999</v>
      </c>
      <c r="AP442" s="3">
        <v>-1.7170785483747999</v>
      </c>
      <c r="AQ442" s="3">
        <v>-1.7170785483747999</v>
      </c>
      <c r="AR442" s="3">
        <v>-1.7170785483747999</v>
      </c>
      <c r="AS442" s="3">
        <v>-1.7170785483747999</v>
      </c>
      <c r="AT442" s="3">
        <v>-1.7170785483747999</v>
      </c>
      <c r="AU442" s="3">
        <v>-1.7170785483747999</v>
      </c>
      <c r="AV442" s="3">
        <v>-1.7170785483747999</v>
      </c>
      <c r="AW442" s="3">
        <v>-1.72</v>
      </c>
    </row>
    <row r="443" spans="1:49">
      <c r="A443">
        <v>2</v>
      </c>
      <c r="B443" t="s">
        <v>398</v>
      </c>
      <c r="C443">
        <v>905</v>
      </c>
      <c r="D443" t="s">
        <v>762</v>
      </c>
      <c r="E443" s="3">
        <v>0.70459506528170002</v>
      </c>
      <c r="F443" s="3">
        <v>0.4652238908661</v>
      </c>
      <c r="G443" s="3">
        <v>0.40898515752870002</v>
      </c>
      <c r="H443" s="3">
        <v>0.63476063765640001</v>
      </c>
      <c r="I443" s="3">
        <v>0.44071326472670003</v>
      </c>
      <c r="J443" s="3">
        <v>0.5116780487207</v>
      </c>
      <c r="K443" s="3">
        <v>0.65054331286989997</v>
      </c>
      <c r="L443" s="3">
        <v>7.58228661932E-2</v>
      </c>
      <c r="M443" s="3">
        <v>0.48992251816100002</v>
      </c>
      <c r="N443" s="3">
        <v>0.69807438994369997</v>
      </c>
      <c r="O443" s="3">
        <v>0.13029680651440001</v>
      </c>
      <c r="P443" s="3">
        <v>0.76418786225500002</v>
      </c>
      <c r="Q443" s="3">
        <v>0.24363892078480001</v>
      </c>
      <c r="R443" s="3">
        <v>1.1556028557072999</v>
      </c>
      <c r="S443" s="3">
        <v>1.7104789075697</v>
      </c>
      <c r="T443" s="3">
        <v>1.4081267236093</v>
      </c>
      <c r="U443" s="3">
        <v>1.2986413952999001</v>
      </c>
      <c r="V443" s="3">
        <v>1.7602129721127</v>
      </c>
      <c r="W443" s="3">
        <v>2.5498534195637999</v>
      </c>
      <c r="X443" s="3">
        <v>2.9332366992406</v>
      </c>
      <c r="Y443" s="3">
        <v>3.7850738588724999</v>
      </c>
      <c r="Z443" s="3">
        <v>3.2237729230883998</v>
      </c>
      <c r="AA443" s="3">
        <v>3.0850055476324001</v>
      </c>
      <c r="AB443" s="3">
        <v>3.4289721797118</v>
      </c>
      <c r="AC443" s="3">
        <v>1.5055939574124999</v>
      </c>
      <c r="AD443" s="3">
        <v>2.7507052720338998</v>
      </c>
      <c r="AE443" s="3">
        <v>2.9187260221722999</v>
      </c>
      <c r="AF443" s="3">
        <v>2.6222016355434001</v>
      </c>
      <c r="AG443" s="3">
        <v>2.7734331954338001</v>
      </c>
      <c r="AH443" s="3">
        <v>2.8112744078282002</v>
      </c>
      <c r="AI443" s="3">
        <v>2.8019085694313999</v>
      </c>
      <c r="AJ443" s="3">
        <v>2.7634188076927</v>
      </c>
      <c r="AK443" s="3">
        <v>3.3073317357571002</v>
      </c>
      <c r="AL443" s="3">
        <v>3.1452832516121001</v>
      </c>
      <c r="AM443" s="3">
        <v>2.9270473458741</v>
      </c>
      <c r="AN443" s="3">
        <v>2.6715944523215001</v>
      </c>
      <c r="AO443" s="3">
        <v>7.0146326745900003E-2</v>
      </c>
      <c r="AP443" s="3">
        <v>0.24405956508839999</v>
      </c>
      <c r="AQ443" s="3">
        <v>0.1473766010666</v>
      </c>
      <c r="AR443" s="3">
        <v>-0.66720124702750006</v>
      </c>
      <c r="AS443" s="3">
        <v>-0.4292503717751</v>
      </c>
      <c r="AT443" s="3">
        <v>-0.418996228478</v>
      </c>
      <c r="AU443" s="3">
        <v>-0.71227316378350003</v>
      </c>
      <c r="AV443" s="3">
        <v>0.5484903048516</v>
      </c>
      <c r="AW443" s="3">
        <v>0.91</v>
      </c>
    </row>
    <row r="444" spans="1:49">
      <c r="A444">
        <v>3</v>
      </c>
      <c r="B444" t="s">
        <v>400</v>
      </c>
      <c r="C444">
        <v>90501</v>
      </c>
      <c r="D444" t="s">
        <v>763</v>
      </c>
      <c r="E444" s="3">
        <v>-2.21216584593E-2</v>
      </c>
      <c r="F444" s="3">
        <v>0.10573536920649999</v>
      </c>
      <c r="G444" s="3">
        <v>8.9896108024200005E-2</v>
      </c>
      <c r="H444" s="3">
        <v>8.8486577956200005E-2</v>
      </c>
      <c r="I444" s="3">
        <v>2.7073323338499999E-2</v>
      </c>
      <c r="J444" s="3">
        <v>0.16223015567099999</v>
      </c>
      <c r="K444" s="3">
        <v>0.18933605586300001</v>
      </c>
      <c r="L444" s="3">
        <v>-1.6094487464325</v>
      </c>
      <c r="M444" s="3">
        <v>0.17903277911570001</v>
      </c>
      <c r="N444" s="3">
        <v>0.17903277911570001</v>
      </c>
      <c r="O444" s="3">
        <v>-2.3578987653994998</v>
      </c>
      <c r="P444" s="3">
        <v>-0.96953052252399996</v>
      </c>
      <c r="Q444" s="3">
        <v>8.7589205241500004E-2</v>
      </c>
      <c r="R444" s="3">
        <v>1.7611525617388</v>
      </c>
      <c r="S444" s="3">
        <v>1.8663117344414999</v>
      </c>
      <c r="T444" s="3">
        <v>0.88374930498570003</v>
      </c>
      <c r="U444" s="3">
        <v>0.35801520202640003</v>
      </c>
      <c r="V444" s="3">
        <v>0.40874012740650001</v>
      </c>
      <c r="W444" s="3">
        <v>1.1692731590130001</v>
      </c>
      <c r="X444" s="3">
        <v>1.7382214598718999</v>
      </c>
      <c r="Y444" s="3">
        <v>1.6734429661587999</v>
      </c>
      <c r="Z444" s="3">
        <v>1.8442986083065001</v>
      </c>
      <c r="AA444" s="3">
        <v>1.8420434726335</v>
      </c>
      <c r="AB444" s="3">
        <v>1.0514462514441001</v>
      </c>
      <c r="AC444" s="3">
        <v>1.0098865779710999</v>
      </c>
      <c r="AD444" s="3">
        <v>4.5571789254652</v>
      </c>
      <c r="AE444" s="3">
        <v>4.7856392368979996</v>
      </c>
      <c r="AF444" s="3">
        <v>5.1198288037003996</v>
      </c>
      <c r="AG444" s="3">
        <v>6.0680321694927999</v>
      </c>
      <c r="AH444" s="3">
        <v>6.0757920223586002</v>
      </c>
      <c r="AI444" s="3">
        <v>6.0757920223586002</v>
      </c>
      <c r="AJ444" s="3">
        <v>6.0757920223586002</v>
      </c>
      <c r="AK444" s="3">
        <v>5.2550425559885996</v>
      </c>
      <c r="AL444" s="3">
        <v>5.4497615577455001</v>
      </c>
      <c r="AM444" s="3">
        <v>5.4358190732590002</v>
      </c>
      <c r="AN444" s="3">
        <v>5.4335548475411999</v>
      </c>
      <c r="AO444" s="3">
        <v>-1.1344888781499999E-2</v>
      </c>
      <c r="AP444" s="3">
        <v>-1.87109713214E-2</v>
      </c>
      <c r="AQ444" s="3">
        <v>8.17868849945E-2</v>
      </c>
      <c r="AR444" s="3">
        <v>-0.104294065378</v>
      </c>
      <c r="AS444" s="3">
        <v>-0.104294065378</v>
      </c>
      <c r="AT444" s="3">
        <v>-0.104294065378</v>
      </c>
      <c r="AU444" s="3">
        <v>-0.104294065378</v>
      </c>
      <c r="AV444" s="3">
        <v>-0.104294065378</v>
      </c>
      <c r="AW444" s="3">
        <v>0.22</v>
      </c>
    </row>
    <row r="445" spans="1:49">
      <c r="A445">
        <v>4</v>
      </c>
      <c r="B445" t="s">
        <v>402</v>
      </c>
      <c r="C445">
        <v>9050101</v>
      </c>
      <c r="D445" t="s">
        <v>764</v>
      </c>
      <c r="E445" s="3">
        <v>0.21225341295549999</v>
      </c>
      <c r="F445" s="3">
        <v>0.37765081910979997</v>
      </c>
      <c r="G445" s="3">
        <v>0.33783103272949999</v>
      </c>
      <c r="H445" s="3">
        <v>0.33783103272949999</v>
      </c>
      <c r="I445" s="3">
        <v>0.33783103272949999</v>
      </c>
      <c r="J445" s="3">
        <v>0.34145036046740002</v>
      </c>
      <c r="K445" s="3">
        <v>0.3410884218188</v>
      </c>
      <c r="L445" s="3">
        <v>-2.5047350001558999</v>
      </c>
      <c r="M445" s="3">
        <v>0.34082519453080001</v>
      </c>
      <c r="N445" s="3">
        <v>0.34082519453080001</v>
      </c>
      <c r="O445" s="3">
        <v>-3.0046434534199999</v>
      </c>
      <c r="P445" s="3">
        <v>-1.9637166603958001</v>
      </c>
      <c r="Q445" s="3">
        <v>0</v>
      </c>
      <c r="R445" s="3">
        <v>2.7478699534066999</v>
      </c>
      <c r="S445" s="3">
        <v>2.2791463117386002</v>
      </c>
      <c r="T445" s="3">
        <v>2.3126431530688998</v>
      </c>
      <c r="U445" s="3">
        <v>2.3126431530688998</v>
      </c>
      <c r="V445" s="3">
        <v>2.3126431530688998</v>
      </c>
      <c r="W445" s="3">
        <v>2.3126431530688998</v>
      </c>
      <c r="X445" s="3">
        <v>2.3126431530688998</v>
      </c>
      <c r="Y445" s="3">
        <v>2.3126431530688998</v>
      </c>
      <c r="Z445" s="3">
        <v>2.5401070691330001</v>
      </c>
      <c r="AA445" s="3">
        <v>2.5401070691330001</v>
      </c>
      <c r="AB445" s="3">
        <v>2.5401070691330001</v>
      </c>
      <c r="AC445" s="3">
        <v>1.442772190276</v>
      </c>
      <c r="AD445" s="3">
        <v>7.0704929755187003</v>
      </c>
      <c r="AE445" s="3">
        <v>7.4318676010994</v>
      </c>
      <c r="AF445" s="3">
        <v>7.4318676010994</v>
      </c>
      <c r="AG445" s="3">
        <v>9.0318518713235001</v>
      </c>
      <c r="AH445" s="3">
        <v>9.0318518713235001</v>
      </c>
      <c r="AI445" s="3">
        <v>9.0318518713235001</v>
      </c>
      <c r="AJ445" s="3">
        <v>9.0318518713235001</v>
      </c>
      <c r="AK445" s="3">
        <v>8.2016513805828009</v>
      </c>
      <c r="AL445" s="3">
        <v>8.2016513805828009</v>
      </c>
      <c r="AM445" s="3">
        <v>8.2016513805828009</v>
      </c>
      <c r="AN445" s="3">
        <v>8.2016513805828009</v>
      </c>
      <c r="AO445" s="3">
        <v>0</v>
      </c>
      <c r="AP445" s="3">
        <v>1.1364485208531001</v>
      </c>
      <c r="AQ445" s="3">
        <v>1.1364485208531001</v>
      </c>
      <c r="AR445" s="3">
        <v>1.1364485208531001</v>
      </c>
      <c r="AS445" s="3">
        <v>1.1364485208531001</v>
      </c>
      <c r="AT445" s="3">
        <v>1.1364485208531001</v>
      </c>
      <c r="AU445" s="3">
        <v>1.1364485208531001</v>
      </c>
      <c r="AV445" s="3">
        <v>1.1364485208531001</v>
      </c>
      <c r="AW445" s="3">
        <v>1.1399999999999999</v>
      </c>
    </row>
    <row r="446" spans="1:49">
      <c r="A446">
        <v>5</v>
      </c>
      <c r="B446" t="s">
        <v>404</v>
      </c>
      <c r="C446">
        <v>905010101</v>
      </c>
      <c r="D446" t="s">
        <v>765</v>
      </c>
      <c r="E446" s="3">
        <v>0.21225341295549999</v>
      </c>
      <c r="F446" s="3">
        <v>0.37765081910979997</v>
      </c>
      <c r="G446" s="3">
        <v>0.33783103272949999</v>
      </c>
      <c r="H446" s="3">
        <v>0.33783103272949999</v>
      </c>
      <c r="I446" s="3">
        <v>0.33783103272949999</v>
      </c>
      <c r="J446" s="3">
        <v>0.34145036046740002</v>
      </c>
      <c r="K446" s="3">
        <v>0.3410884218188</v>
      </c>
      <c r="L446" s="3">
        <v>-2.5047350001558999</v>
      </c>
      <c r="M446" s="3">
        <v>0.34082519453080001</v>
      </c>
      <c r="N446" s="3">
        <v>0.34082519453080001</v>
      </c>
      <c r="O446" s="3">
        <v>-3.0046434534199999</v>
      </c>
      <c r="P446" s="3">
        <v>-1.9637166603958001</v>
      </c>
      <c r="Q446" s="3">
        <v>0</v>
      </c>
      <c r="R446" s="3">
        <v>2.7478699534066999</v>
      </c>
      <c r="S446" s="3">
        <v>2.2791463117386002</v>
      </c>
      <c r="T446" s="3">
        <v>2.3126431530688998</v>
      </c>
      <c r="U446" s="3">
        <v>2.3126431530688998</v>
      </c>
      <c r="V446" s="3">
        <v>2.3126431530688998</v>
      </c>
      <c r="W446" s="3">
        <v>2.3126431530688998</v>
      </c>
      <c r="X446" s="3">
        <v>2.3126431530688998</v>
      </c>
      <c r="Y446" s="3">
        <v>2.3126431530688998</v>
      </c>
      <c r="Z446" s="3">
        <v>2.5401070691330001</v>
      </c>
      <c r="AA446" s="3">
        <v>2.5401070691330001</v>
      </c>
      <c r="AB446" s="3">
        <v>2.5401070691330001</v>
      </c>
      <c r="AC446" s="3">
        <v>1.442772190276</v>
      </c>
      <c r="AD446" s="3">
        <v>7.0704929755187003</v>
      </c>
      <c r="AE446" s="3">
        <v>7.4318676010994</v>
      </c>
      <c r="AF446" s="3">
        <v>7.4318676010994</v>
      </c>
      <c r="AG446" s="3">
        <v>9.0318518713235001</v>
      </c>
      <c r="AH446" s="3">
        <v>9.0318518713235001</v>
      </c>
      <c r="AI446" s="3">
        <v>9.0318518713235001</v>
      </c>
      <c r="AJ446" s="3">
        <v>9.0318518713235001</v>
      </c>
      <c r="AK446" s="3">
        <v>8.2016513805828009</v>
      </c>
      <c r="AL446" s="3">
        <v>8.2016513805828009</v>
      </c>
      <c r="AM446" s="3">
        <v>8.2016513805828009</v>
      </c>
      <c r="AN446" s="3">
        <v>8.2016513805828009</v>
      </c>
      <c r="AO446" s="3">
        <v>0</v>
      </c>
      <c r="AP446" s="3">
        <v>1.1364485208531001</v>
      </c>
      <c r="AQ446" s="3">
        <v>1.1364485208531001</v>
      </c>
      <c r="AR446" s="3">
        <v>1.1364485208531001</v>
      </c>
      <c r="AS446" s="3">
        <v>1.1364485208531001</v>
      </c>
      <c r="AT446" s="3">
        <v>1.1364485208531001</v>
      </c>
      <c r="AU446" s="3">
        <v>1.1364485208531001</v>
      </c>
      <c r="AV446" s="3">
        <v>1.1364485208531001</v>
      </c>
      <c r="AW446" s="3">
        <v>1.1399999999999999</v>
      </c>
    </row>
    <row r="447" spans="1:49">
      <c r="A447">
        <v>4</v>
      </c>
      <c r="B447" t="s">
        <v>402</v>
      </c>
      <c r="C447">
        <v>9050102</v>
      </c>
      <c r="D447" t="s">
        <v>766</v>
      </c>
      <c r="E447" s="3">
        <v>-0.41881195801929999</v>
      </c>
      <c r="F447" s="3">
        <v>-0.35449370134250002</v>
      </c>
      <c r="G447" s="3">
        <v>-0.32974485020139999</v>
      </c>
      <c r="H447" s="3">
        <v>-0.3335400730036</v>
      </c>
      <c r="I447" s="3">
        <v>-0.49889801006619999</v>
      </c>
      <c r="J447" s="3">
        <v>-0.1411080632732</v>
      </c>
      <c r="K447" s="3">
        <v>-6.7511616317300002E-2</v>
      </c>
      <c r="L447" s="3">
        <v>-9.4136686845699993E-2</v>
      </c>
      <c r="M447" s="3">
        <v>-9.4808126190799993E-2</v>
      </c>
      <c r="N447" s="3">
        <v>-9.4808126190799993E-2</v>
      </c>
      <c r="O447" s="3">
        <v>-1.2632544310814</v>
      </c>
      <c r="P447" s="3">
        <v>0.71317401798010005</v>
      </c>
      <c r="Q447" s="3">
        <v>0.23189750307949999</v>
      </c>
      <c r="R447" s="3">
        <v>0.13547840650269999</v>
      </c>
      <c r="S447" s="3">
        <v>1.1861428143768999</v>
      </c>
      <c r="T447" s="3">
        <v>-1.4704362186710001</v>
      </c>
      <c r="U447" s="3">
        <v>-2.8623477610110002</v>
      </c>
      <c r="V447" s="3">
        <v>-2.7280505778465001</v>
      </c>
      <c r="W447" s="3">
        <v>-0.71449524813679999</v>
      </c>
      <c r="X447" s="3">
        <v>0.79182839056669996</v>
      </c>
      <c r="Y447" s="3">
        <v>0.62032356980820003</v>
      </c>
      <c r="Z447" s="3">
        <v>0.69791379608759996</v>
      </c>
      <c r="AA447" s="3">
        <v>0.6919431935432</v>
      </c>
      <c r="AB447" s="3">
        <v>-1.4012088225064001</v>
      </c>
      <c r="AC447" s="3">
        <v>0.26817331322490001</v>
      </c>
      <c r="AD447" s="3">
        <v>0.25082566167249998</v>
      </c>
      <c r="AE447" s="3">
        <v>0.25154842056060001</v>
      </c>
      <c r="AF447" s="3">
        <v>1.1583438388659</v>
      </c>
      <c r="AG447" s="3">
        <v>0.9897751780913</v>
      </c>
      <c r="AH447" s="3">
        <v>1.0108308893535001</v>
      </c>
      <c r="AI447" s="3">
        <v>1.0108308893535001</v>
      </c>
      <c r="AJ447" s="3">
        <v>1.0108308893535001</v>
      </c>
      <c r="AK447" s="3">
        <v>0.20627496220489999</v>
      </c>
      <c r="AL447" s="3">
        <v>0.73462867575589996</v>
      </c>
      <c r="AM447" s="3">
        <v>0.69679691106899999</v>
      </c>
      <c r="AN447" s="3">
        <v>0.69065312409650004</v>
      </c>
      <c r="AO447" s="3">
        <v>-3.2233418303700002E-2</v>
      </c>
      <c r="AP447" s="3">
        <v>-2.1456232416785999</v>
      </c>
      <c r="AQ447" s="3">
        <v>-1.8600858949800001</v>
      </c>
      <c r="AR447" s="3">
        <v>-2.388784344761</v>
      </c>
      <c r="AS447" s="3">
        <v>-2.388784344761</v>
      </c>
      <c r="AT447" s="3">
        <v>-2.388784344761</v>
      </c>
      <c r="AU447" s="3">
        <v>-2.388784344761</v>
      </c>
      <c r="AV447" s="3">
        <v>-2.388784344761</v>
      </c>
      <c r="AW447" s="3">
        <v>-1.47</v>
      </c>
    </row>
    <row r="448" spans="1:49">
      <c r="A448">
        <v>5</v>
      </c>
      <c r="B448" t="s">
        <v>404</v>
      </c>
      <c r="C448">
        <v>905010201</v>
      </c>
      <c r="D448" t="s">
        <v>763</v>
      </c>
      <c r="E448" s="3">
        <v>-0.41881195801929999</v>
      </c>
      <c r="F448" s="3">
        <v>-0.35449370134250002</v>
      </c>
      <c r="G448" s="3">
        <v>-0.32974485020139999</v>
      </c>
      <c r="H448" s="3">
        <v>-0.3335400730036</v>
      </c>
      <c r="I448" s="3">
        <v>-0.49889801006619999</v>
      </c>
      <c r="J448" s="3">
        <v>-0.1411080632732</v>
      </c>
      <c r="K448" s="3">
        <v>-6.7511616317300002E-2</v>
      </c>
      <c r="L448" s="3">
        <v>-9.4136686845699993E-2</v>
      </c>
      <c r="M448" s="3">
        <v>-9.4808126190799993E-2</v>
      </c>
      <c r="N448" s="3">
        <v>-9.4808126190799993E-2</v>
      </c>
      <c r="O448" s="3">
        <v>-1.2632544310814</v>
      </c>
      <c r="P448" s="3">
        <v>0.71317401798010005</v>
      </c>
      <c r="Q448" s="3">
        <v>0.23189750307949999</v>
      </c>
      <c r="R448" s="3">
        <v>0.13547840650269999</v>
      </c>
      <c r="S448" s="3">
        <v>1.1861428143768999</v>
      </c>
      <c r="T448" s="3">
        <v>-1.4704362186710001</v>
      </c>
      <c r="U448" s="3">
        <v>-2.8623477610110002</v>
      </c>
      <c r="V448" s="3">
        <v>-2.7280505778465001</v>
      </c>
      <c r="W448" s="3">
        <v>-0.71449524813669996</v>
      </c>
      <c r="X448" s="3">
        <v>0.79182839056669996</v>
      </c>
      <c r="Y448" s="3">
        <v>0.62032356980820003</v>
      </c>
      <c r="Z448" s="3">
        <v>0.69791379608759996</v>
      </c>
      <c r="AA448" s="3">
        <v>0.6919431935432</v>
      </c>
      <c r="AB448" s="3">
        <v>-1.4012088225064001</v>
      </c>
      <c r="AC448" s="3">
        <v>0.26817331322490001</v>
      </c>
      <c r="AD448" s="3">
        <v>0.25082566167249998</v>
      </c>
      <c r="AE448" s="3">
        <v>0.25154842056060001</v>
      </c>
      <c r="AF448" s="3">
        <v>1.1583438388659</v>
      </c>
      <c r="AG448" s="3">
        <v>0.9897751780913</v>
      </c>
      <c r="AH448" s="3">
        <v>1.0108308893535001</v>
      </c>
      <c r="AI448" s="3">
        <v>1.0108308893535001</v>
      </c>
      <c r="AJ448" s="3">
        <v>1.0108308893535001</v>
      </c>
      <c r="AK448" s="3">
        <v>0.20627496220489999</v>
      </c>
      <c r="AL448" s="3">
        <v>0.73462867575589996</v>
      </c>
      <c r="AM448" s="3">
        <v>0.69679691106899999</v>
      </c>
      <c r="AN448" s="3">
        <v>0.69065312409650004</v>
      </c>
      <c r="AO448" s="3">
        <v>-3.2233418303700002E-2</v>
      </c>
      <c r="AP448" s="3">
        <v>-2.1456232416785999</v>
      </c>
      <c r="AQ448" s="3">
        <v>-1.8600858949800001</v>
      </c>
      <c r="AR448" s="3">
        <v>-2.388784344761</v>
      </c>
      <c r="AS448" s="3">
        <v>-2.388784344761</v>
      </c>
      <c r="AT448" s="3">
        <v>-2.388784344761</v>
      </c>
      <c r="AU448" s="3">
        <v>-2.388784344761</v>
      </c>
      <c r="AV448" s="3">
        <v>-2.388784344761</v>
      </c>
      <c r="AW448" s="3">
        <v>-1.47</v>
      </c>
    </row>
    <row r="449" spans="1:49">
      <c r="A449">
        <v>3</v>
      </c>
      <c r="B449" t="s">
        <v>400</v>
      </c>
      <c r="C449">
        <v>90502</v>
      </c>
      <c r="D449" t="s">
        <v>767</v>
      </c>
      <c r="E449" s="3">
        <v>6.9610375725068998</v>
      </c>
      <c r="F449" s="3">
        <v>6.9610375725068998</v>
      </c>
      <c r="G449" s="3">
        <v>6.9610375725068998</v>
      </c>
      <c r="H449" s="3">
        <v>6.9610375725068998</v>
      </c>
      <c r="I449" s="3">
        <v>6.9610375725068998</v>
      </c>
      <c r="J449" s="3">
        <v>6.9610375725068998</v>
      </c>
      <c r="K449" s="3">
        <v>8.5831387752288997</v>
      </c>
      <c r="L449" s="3">
        <v>8.5831387752288997</v>
      </c>
      <c r="M449" s="3">
        <v>8.5831387752288997</v>
      </c>
      <c r="N449" s="3">
        <v>8.5831387752288997</v>
      </c>
      <c r="O449" s="3">
        <v>8.5831387752288997</v>
      </c>
      <c r="P449" s="3">
        <v>8.5831387752288997</v>
      </c>
      <c r="Q449" s="3">
        <v>0</v>
      </c>
      <c r="R449" s="3">
        <v>2.7699382167143001</v>
      </c>
      <c r="S449" s="3">
        <v>2.7699382167143001</v>
      </c>
      <c r="T449" s="3">
        <v>2.7699382167143001</v>
      </c>
      <c r="U449" s="3">
        <v>2.7699382167143001</v>
      </c>
      <c r="V449" s="3">
        <v>7.7078030096778001</v>
      </c>
      <c r="W449" s="3">
        <v>7.7078030096778001</v>
      </c>
      <c r="X449" s="3">
        <v>7.7078030096778001</v>
      </c>
      <c r="Y449" s="3">
        <v>7.7078030096778001</v>
      </c>
      <c r="Z449" s="3">
        <v>-0.96706126188840003</v>
      </c>
      <c r="AA449" s="3">
        <v>-0.96706126188840003</v>
      </c>
      <c r="AB449" s="3">
        <v>1.2379852768695001</v>
      </c>
      <c r="AC449" s="3">
        <v>5.5146689783519003</v>
      </c>
      <c r="AD449" s="3">
        <v>5.5146689783519003</v>
      </c>
      <c r="AE449" s="3">
        <v>6.1075226613313003</v>
      </c>
      <c r="AF449" s="3">
        <v>6.1075226613313003</v>
      </c>
      <c r="AG449" s="3">
        <v>6.1075226613313003</v>
      </c>
      <c r="AH449" s="3">
        <v>6.1075226613313003</v>
      </c>
      <c r="AI449" s="3">
        <v>6.1075226613313003</v>
      </c>
      <c r="AJ449" s="3">
        <v>7.1585024005006996</v>
      </c>
      <c r="AK449" s="3">
        <v>7.1585024005006996</v>
      </c>
      <c r="AL449" s="3">
        <v>7.1585024005006996</v>
      </c>
      <c r="AM449" s="3">
        <v>7.1585024005006996</v>
      </c>
      <c r="AN449" s="3">
        <v>7.2660455352379998</v>
      </c>
      <c r="AO449" s="3">
        <v>2.9369106256234998</v>
      </c>
      <c r="AP449" s="3">
        <v>2.9369106256234998</v>
      </c>
      <c r="AQ449" s="3">
        <v>2.9369106256234998</v>
      </c>
      <c r="AR449" s="3">
        <v>2.9369106256234998</v>
      </c>
      <c r="AS449" s="3">
        <v>2.9369106256234998</v>
      </c>
      <c r="AT449" s="3">
        <v>2.9369106256234998</v>
      </c>
      <c r="AU449" s="3">
        <v>2.9369106256234998</v>
      </c>
      <c r="AV449" s="3">
        <v>2.9369106256234998</v>
      </c>
      <c r="AW449" s="3">
        <v>2.94</v>
      </c>
    </row>
    <row r="450" spans="1:49">
      <c r="A450">
        <v>4</v>
      </c>
      <c r="B450" t="s">
        <v>402</v>
      </c>
      <c r="C450">
        <v>9050201</v>
      </c>
      <c r="D450" t="s">
        <v>767</v>
      </c>
      <c r="E450" s="3">
        <v>6.9610375725068998</v>
      </c>
      <c r="F450" s="3">
        <v>6.9610375725068998</v>
      </c>
      <c r="G450" s="3">
        <v>6.9610375725068998</v>
      </c>
      <c r="H450" s="3">
        <v>6.9610375725068998</v>
      </c>
      <c r="I450" s="3">
        <v>6.9610375725068998</v>
      </c>
      <c r="J450" s="3">
        <v>6.9610375725068998</v>
      </c>
      <c r="K450" s="3">
        <v>8.5831387752288997</v>
      </c>
      <c r="L450" s="3">
        <v>8.5831387752288997</v>
      </c>
      <c r="M450" s="3">
        <v>8.5831387752288997</v>
      </c>
      <c r="N450" s="3">
        <v>8.5831387752288997</v>
      </c>
      <c r="O450" s="3">
        <v>8.5831387752288997</v>
      </c>
      <c r="P450" s="3">
        <v>8.5831387752288997</v>
      </c>
      <c r="Q450" s="3">
        <v>0</v>
      </c>
      <c r="R450" s="3">
        <v>2.7699382167143001</v>
      </c>
      <c r="S450" s="3">
        <v>2.7699382167143001</v>
      </c>
      <c r="T450" s="3">
        <v>2.7699382167143001</v>
      </c>
      <c r="U450" s="3">
        <v>2.7699382167143001</v>
      </c>
      <c r="V450" s="3">
        <v>7.7078030096778001</v>
      </c>
      <c r="W450" s="3">
        <v>7.7078030096778001</v>
      </c>
      <c r="X450" s="3">
        <v>7.7078030096778001</v>
      </c>
      <c r="Y450" s="3">
        <v>7.7078030096778001</v>
      </c>
      <c r="Z450" s="3">
        <v>-0.96706126188840003</v>
      </c>
      <c r="AA450" s="3">
        <v>-0.96706126188840003</v>
      </c>
      <c r="AB450" s="3">
        <v>1.2379852768695001</v>
      </c>
      <c r="AC450" s="3">
        <v>5.5146689783519003</v>
      </c>
      <c r="AD450" s="3">
        <v>5.5146689783519003</v>
      </c>
      <c r="AE450" s="3">
        <v>6.1075226613313003</v>
      </c>
      <c r="AF450" s="3">
        <v>6.1075226613313003</v>
      </c>
      <c r="AG450" s="3">
        <v>6.1075226613313003</v>
      </c>
      <c r="AH450" s="3">
        <v>6.1075226613313003</v>
      </c>
      <c r="AI450" s="3">
        <v>6.1075226613313003</v>
      </c>
      <c r="AJ450" s="3">
        <v>7.1585024005006996</v>
      </c>
      <c r="AK450" s="3">
        <v>7.1585024005006996</v>
      </c>
      <c r="AL450" s="3">
        <v>7.1585024005006996</v>
      </c>
      <c r="AM450" s="3">
        <v>7.1585024005006996</v>
      </c>
      <c r="AN450" s="3">
        <v>7.2660455352379998</v>
      </c>
      <c r="AO450" s="3">
        <v>2.9369106256234998</v>
      </c>
      <c r="AP450" s="3">
        <v>2.9369106256234998</v>
      </c>
      <c r="AQ450" s="3">
        <v>2.9369106256234998</v>
      </c>
      <c r="AR450" s="3">
        <v>2.9369106256234998</v>
      </c>
      <c r="AS450" s="3">
        <v>2.9369106256234998</v>
      </c>
      <c r="AT450" s="3">
        <v>2.9369106256234998</v>
      </c>
      <c r="AU450" s="3">
        <v>2.9369106256234998</v>
      </c>
      <c r="AV450" s="3">
        <v>2.9369106256234998</v>
      </c>
      <c r="AW450" s="3">
        <v>2.94</v>
      </c>
    </row>
    <row r="451" spans="1:49">
      <c r="A451">
        <v>5</v>
      </c>
      <c r="B451" t="s">
        <v>404</v>
      </c>
      <c r="C451">
        <v>905020101</v>
      </c>
      <c r="D451" t="s">
        <v>767</v>
      </c>
      <c r="E451" s="3">
        <v>6.9610375725068998</v>
      </c>
      <c r="F451" s="3">
        <v>6.9610375725068998</v>
      </c>
      <c r="G451" s="3">
        <v>6.9610375725068998</v>
      </c>
      <c r="H451" s="3">
        <v>6.9610375725068998</v>
      </c>
      <c r="I451" s="3">
        <v>6.9610375725068998</v>
      </c>
      <c r="J451" s="3">
        <v>6.9610375725068998</v>
      </c>
      <c r="K451" s="3">
        <v>8.5831387752288997</v>
      </c>
      <c r="L451" s="3">
        <v>8.5831387752288997</v>
      </c>
      <c r="M451" s="3">
        <v>8.5831387752288997</v>
      </c>
      <c r="N451" s="3">
        <v>8.5831387752288997</v>
      </c>
      <c r="O451" s="3">
        <v>8.5831387752288997</v>
      </c>
      <c r="P451" s="3">
        <v>8.5831387752288997</v>
      </c>
      <c r="Q451" s="3">
        <v>0</v>
      </c>
      <c r="R451" s="3">
        <v>2.7699382167143001</v>
      </c>
      <c r="S451" s="3">
        <v>2.7699382167143001</v>
      </c>
      <c r="T451" s="3">
        <v>2.7699382167143001</v>
      </c>
      <c r="U451" s="3">
        <v>2.7699382167143001</v>
      </c>
      <c r="V451" s="3">
        <v>7.7078030096778001</v>
      </c>
      <c r="W451" s="3">
        <v>7.7078030096778001</v>
      </c>
      <c r="X451" s="3">
        <v>7.7078030096778001</v>
      </c>
      <c r="Y451" s="3">
        <v>7.7078030096778001</v>
      </c>
      <c r="Z451" s="3">
        <v>-0.96706126188840003</v>
      </c>
      <c r="AA451" s="3">
        <v>-0.96706126188840003</v>
      </c>
      <c r="AB451" s="3">
        <v>1.2379852768695001</v>
      </c>
      <c r="AC451" s="3">
        <v>5.5146689783519003</v>
      </c>
      <c r="AD451" s="3">
        <v>5.5146689783519003</v>
      </c>
      <c r="AE451" s="3">
        <v>6.1075226613313003</v>
      </c>
      <c r="AF451" s="3">
        <v>6.1075226613313003</v>
      </c>
      <c r="AG451" s="3">
        <v>6.1075226613313003</v>
      </c>
      <c r="AH451" s="3">
        <v>6.1075226613313003</v>
      </c>
      <c r="AI451" s="3">
        <v>6.1075226613313003</v>
      </c>
      <c r="AJ451" s="3">
        <v>7.1585024005006996</v>
      </c>
      <c r="AK451" s="3">
        <v>7.1585024005006996</v>
      </c>
      <c r="AL451" s="3">
        <v>7.1585024005006996</v>
      </c>
      <c r="AM451" s="3">
        <v>7.1585024005006996</v>
      </c>
      <c r="AN451" s="3">
        <v>7.2660455352379998</v>
      </c>
      <c r="AO451" s="3">
        <v>2.9369106256234998</v>
      </c>
      <c r="AP451" s="3">
        <v>2.9369106256234998</v>
      </c>
      <c r="AQ451" s="3">
        <v>2.9369106256234998</v>
      </c>
      <c r="AR451" s="3">
        <v>2.9369106256234998</v>
      </c>
      <c r="AS451" s="3">
        <v>2.9369106256234998</v>
      </c>
      <c r="AT451" s="3">
        <v>2.9369106256234998</v>
      </c>
      <c r="AU451" s="3">
        <v>2.9369106256234998</v>
      </c>
      <c r="AV451" s="3">
        <v>2.9369106256234998</v>
      </c>
      <c r="AW451" s="3">
        <v>2.94</v>
      </c>
    </row>
    <row r="452" spans="1:49">
      <c r="A452">
        <v>3</v>
      </c>
      <c r="B452" t="s">
        <v>400</v>
      </c>
      <c r="C452">
        <v>90503</v>
      </c>
      <c r="D452" t="s">
        <v>768</v>
      </c>
      <c r="E452" s="3">
        <v>0.42669904880249998</v>
      </c>
      <c r="F452" s="3">
        <v>-0.1023085249353</v>
      </c>
      <c r="G452" s="3">
        <v>-0.19419237312990001</v>
      </c>
      <c r="H452" s="3">
        <v>0.22059031196119999</v>
      </c>
      <c r="I452" s="3">
        <v>-9.16725031537E-2</v>
      </c>
      <c r="J452" s="3">
        <v>-5.7071486777600003E-2</v>
      </c>
      <c r="K452" s="3">
        <v>-2.6836248713399999E-2</v>
      </c>
      <c r="L452" s="3">
        <v>0.19030087173749999</v>
      </c>
      <c r="M452" s="3">
        <v>-0.3139349660295</v>
      </c>
      <c r="N452" s="3">
        <v>6.7552748169900007E-2</v>
      </c>
      <c r="O452" s="3">
        <v>0.81875383829049997</v>
      </c>
      <c r="P452" s="3">
        <v>0.99993060338200002</v>
      </c>
      <c r="Q452" s="3">
        <v>0.38482757094679998</v>
      </c>
      <c r="R452" s="3">
        <v>0.51678483152349997</v>
      </c>
      <c r="S452" s="3">
        <v>1.4585295541273</v>
      </c>
      <c r="T452" s="3">
        <v>1.5861245726227</v>
      </c>
      <c r="U452" s="3">
        <v>1.7500109097709</v>
      </c>
      <c r="V452" s="3">
        <v>1.8875449616497</v>
      </c>
      <c r="W452" s="3">
        <v>2.8046943037174001</v>
      </c>
      <c r="X452" s="3">
        <v>3.1116930645963001</v>
      </c>
      <c r="Y452" s="3">
        <v>4.7141026162084003</v>
      </c>
      <c r="Z452" s="3">
        <v>4.7488164465263001</v>
      </c>
      <c r="AA452" s="3">
        <v>4.4966476094630998</v>
      </c>
      <c r="AB452" s="3">
        <v>5.3732963518448997</v>
      </c>
      <c r="AC452" s="3">
        <v>1.3111516153631999</v>
      </c>
      <c r="AD452" s="3">
        <v>1.1899997873778001</v>
      </c>
      <c r="AE452" s="3">
        <v>1.2623927411491001</v>
      </c>
      <c r="AF452" s="3">
        <v>0.50827668037829998</v>
      </c>
      <c r="AG452" s="3">
        <v>0.14998724245379999</v>
      </c>
      <c r="AH452" s="3">
        <v>0.21274830347490001</v>
      </c>
      <c r="AI452" s="3">
        <v>0.19593923401630001</v>
      </c>
      <c r="AJ452" s="3">
        <v>-1.0412736920699999E-2</v>
      </c>
      <c r="AK452" s="3">
        <v>1.5108243529259</v>
      </c>
      <c r="AL452" s="3">
        <v>1.0906783524659001</v>
      </c>
      <c r="AM452" s="3">
        <v>0.70826502214249998</v>
      </c>
      <c r="AN452" s="3">
        <v>0.23725523332840001</v>
      </c>
      <c r="AO452" s="3">
        <v>-0.27362779535159998</v>
      </c>
      <c r="AP452" s="3">
        <v>5.1223666933199997E-2</v>
      </c>
      <c r="AQ452" s="3">
        <v>-0.1967104867975</v>
      </c>
      <c r="AR452" s="3">
        <v>-1.5641712178992999</v>
      </c>
      <c r="AS452" s="3">
        <v>-1.1267443460507001</v>
      </c>
      <c r="AT452" s="3">
        <v>-1.1078940778129001</v>
      </c>
      <c r="AU452" s="3">
        <v>-1.6470272592309001</v>
      </c>
      <c r="AV452" s="3">
        <v>0.67064364507230001</v>
      </c>
      <c r="AW452" s="3">
        <v>1.1100000000000001</v>
      </c>
    </row>
    <row r="453" spans="1:49">
      <c r="A453">
        <v>4</v>
      </c>
      <c r="B453" t="s">
        <v>402</v>
      </c>
      <c r="C453">
        <v>9050301</v>
      </c>
      <c r="D453" t="s">
        <v>768</v>
      </c>
      <c r="E453" s="3">
        <v>0.42669904880249998</v>
      </c>
      <c r="F453" s="3">
        <v>-0.1023085249353</v>
      </c>
      <c r="G453" s="3">
        <v>-0.19419237312990001</v>
      </c>
      <c r="H453" s="3">
        <v>0.22059031196119999</v>
      </c>
      <c r="I453" s="3">
        <v>-9.16725031537E-2</v>
      </c>
      <c r="J453" s="3">
        <v>-5.7071486777600003E-2</v>
      </c>
      <c r="K453" s="3">
        <v>-2.6836248713399999E-2</v>
      </c>
      <c r="L453" s="3">
        <v>0.19030087173749999</v>
      </c>
      <c r="M453" s="3">
        <v>-0.3139349660295</v>
      </c>
      <c r="N453" s="3">
        <v>6.7552748169900007E-2</v>
      </c>
      <c r="O453" s="3">
        <v>0.81875383829049997</v>
      </c>
      <c r="P453" s="3">
        <v>0.99993060338200002</v>
      </c>
      <c r="Q453" s="3">
        <v>0.38482757094679998</v>
      </c>
      <c r="R453" s="3">
        <v>0.51678483152349997</v>
      </c>
      <c r="S453" s="3">
        <v>1.4585295541273</v>
      </c>
      <c r="T453" s="3">
        <v>1.5861245726227</v>
      </c>
      <c r="U453" s="3">
        <v>1.7500109097709</v>
      </c>
      <c r="V453" s="3">
        <v>1.8875449616497</v>
      </c>
      <c r="W453" s="3">
        <v>2.8046943037174001</v>
      </c>
      <c r="X453" s="3">
        <v>3.1116930645963001</v>
      </c>
      <c r="Y453" s="3">
        <v>4.7141026162084003</v>
      </c>
      <c r="Z453" s="3">
        <v>4.7488164465263001</v>
      </c>
      <c r="AA453" s="3">
        <v>4.4966476094630998</v>
      </c>
      <c r="AB453" s="3">
        <v>5.3732963518448997</v>
      </c>
      <c r="AC453" s="3">
        <v>1.3111516153631999</v>
      </c>
      <c r="AD453" s="3">
        <v>1.1899997873778001</v>
      </c>
      <c r="AE453" s="3">
        <v>1.2623927411491001</v>
      </c>
      <c r="AF453" s="3">
        <v>0.50827668037829998</v>
      </c>
      <c r="AG453" s="3">
        <v>0.14998724245379999</v>
      </c>
      <c r="AH453" s="3">
        <v>0.21274830347490001</v>
      </c>
      <c r="AI453" s="3">
        <v>0.19593923401630001</v>
      </c>
      <c r="AJ453" s="3">
        <v>-1.0412736920699999E-2</v>
      </c>
      <c r="AK453" s="3">
        <v>1.5108243529259</v>
      </c>
      <c r="AL453" s="3">
        <v>1.0906783524659001</v>
      </c>
      <c r="AM453" s="3">
        <v>0.70826502214249998</v>
      </c>
      <c r="AN453" s="3">
        <v>0.23725523332840001</v>
      </c>
      <c r="AO453" s="3">
        <v>-0.27362779535159998</v>
      </c>
      <c r="AP453" s="3">
        <v>5.1223666933199997E-2</v>
      </c>
      <c r="AQ453" s="3">
        <v>-0.1967104867975</v>
      </c>
      <c r="AR453" s="3">
        <v>-1.5641712178992999</v>
      </c>
      <c r="AS453" s="3">
        <v>-1.1267443460507001</v>
      </c>
      <c r="AT453" s="3">
        <v>-1.1078940778129001</v>
      </c>
      <c r="AU453" s="3">
        <v>-1.6470272592309001</v>
      </c>
      <c r="AV453" s="3">
        <v>0.67064364507230001</v>
      </c>
      <c r="AW453" s="3">
        <v>1.1100000000000001</v>
      </c>
    </row>
    <row r="454" spans="1:49">
      <c r="A454">
        <v>5</v>
      </c>
      <c r="B454" t="s">
        <v>404</v>
      </c>
      <c r="C454">
        <v>905030101</v>
      </c>
      <c r="D454" t="s">
        <v>769</v>
      </c>
      <c r="E454" s="3">
        <v>0.46745947486740003</v>
      </c>
      <c r="F454" s="3">
        <v>-9.8132893692399997E-2</v>
      </c>
      <c r="G454" s="3">
        <v>-0.29233361659770002</v>
      </c>
      <c r="H454" s="3">
        <v>0.13789983459579999</v>
      </c>
      <c r="I454" s="3">
        <v>-0.28652888027160001</v>
      </c>
      <c r="J454" s="3">
        <v>-0.2324468171055</v>
      </c>
      <c r="K454" s="3">
        <v>-0.19649804950249999</v>
      </c>
      <c r="L454" s="3">
        <v>0.1792414191427</v>
      </c>
      <c r="M454" s="3">
        <v>-0.44437015563479998</v>
      </c>
      <c r="N454" s="3">
        <v>-6.5820558513499994E-2</v>
      </c>
      <c r="O454" s="3">
        <v>0.68209761772660005</v>
      </c>
      <c r="P454" s="3">
        <v>0.62089461301750004</v>
      </c>
      <c r="Q454" s="3">
        <v>0.3302829358571</v>
      </c>
      <c r="R454" s="3">
        <v>0.32342961082580002</v>
      </c>
      <c r="S454" s="3">
        <v>1.1692205856486</v>
      </c>
      <c r="T454" s="3">
        <v>1.4161577369845999</v>
      </c>
      <c r="U454" s="3">
        <v>1.5041021773662999</v>
      </c>
      <c r="V454" s="3">
        <v>1.4945187661073001</v>
      </c>
      <c r="W454" s="3">
        <v>2.4609014237704998</v>
      </c>
      <c r="X454" s="3">
        <v>2.7484803910175999</v>
      </c>
      <c r="Y454" s="3">
        <v>4.5310547469360998</v>
      </c>
      <c r="Z454" s="3">
        <v>4.5310547469360998</v>
      </c>
      <c r="AA454" s="3">
        <v>4.0982696141693999</v>
      </c>
      <c r="AB454" s="3">
        <v>5.1819923566944004</v>
      </c>
      <c r="AC454" s="3">
        <v>1.3099266758548</v>
      </c>
      <c r="AD454" s="3">
        <v>0.91588762531269996</v>
      </c>
      <c r="AE454" s="3">
        <v>0.91588762531269996</v>
      </c>
      <c r="AF454" s="3">
        <v>4.8357457389999999E-3</v>
      </c>
      <c r="AG454" s="3">
        <v>-0.57202563020490005</v>
      </c>
      <c r="AH454" s="3">
        <v>-0.45554200116319998</v>
      </c>
      <c r="AI454" s="3">
        <v>-0.45554200116319998</v>
      </c>
      <c r="AJ454" s="3">
        <v>-0.45845575439090003</v>
      </c>
      <c r="AK454" s="3">
        <v>1.5693981953027001</v>
      </c>
      <c r="AL454" s="3">
        <v>0.85606491586190003</v>
      </c>
      <c r="AM454" s="3">
        <v>0.34663250322439998</v>
      </c>
      <c r="AN454" s="3">
        <v>-0.18069464712280001</v>
      </c>
      <c r="AO454" s="3">
        <v>-0.1462440483528</v>
      </c>
      <c r="AP454" s="3">
        <v>0.121407598723</v>
      </c>
      <c r="AQ454" s="3">
        <v>-0.25830282086329998</v>
      </c>
      <c r="AR454" s="3">
        <v>-1.5535514862874999</v>
      </c>
      <c r="AS454" s="3">
        <v>-0.939351741766</v>
      </c>
      <c r="AT454" s="3">
        <v>-1.0773888788985</v>
      </c>
      <c r="AU454" s="3">
        <v>-1.8903400119853999</v>
      </c>
      <c r="AV454" s="3">
        <v>1.1441271343276</v>
      </c>
      <c r="AW454" s="3">
        <v>1.98</v>
      </c>
    </row>
    <row r="455" spans="1:49">
      <c r="A455">
        <v>5</v>
      </c>
      <c r="B455" t="s">
        <v>404</v>
      </c>
      <c r="C455">
        <v>905030102</v>
      </c>
      <c r="D455" t="s">
        <v>770</v>
      </c>
      <c r="E455" s="3">
        <v>0.29216813975060002</v>
      </c>
      <c r="F455" s="3">
        <v>-0.11609031087839999</v>
      </c>
      <c r="G455" s="3">
        <v>0.12972550442530001</v>
      </c>
      <c r="H455" s="3">
        <v>0.4935125103745</v>
      </c>
      <c r="I455" s="3">
        <v>0.551456337219</v>
      </c>
      <c r="J455" s="3">
        <v>0.52175962202140003</v>
      </c>
      <c r="K455" s="3">
        <v>0.53313719845259999</v>
      </c>
      <c r="L455" s="3">
        <v>0.2268028996806</v>
      </c>
      <c r="M455" s="3">
        <v>0.1165699703519</v>
      </c>
      <c r="N455" s="3">
        <v>0.50775502090360003</v>
      </c>
      <c r="O455" s="3">
        <v>1.2697914587211001</v>
      </c>
      <c r="P455" s="3">
        <v>2.2509493308578001</v>
      </c>
      <c r="Q455" s="3">
        <v>0.56198371865079999</v>
      </c>
      <c r="R455" s="3">
        <v>1.1447854768842001</v>
      </c>
      <c r="S455" s="3">
        <v>2.3981794806075998</v>
      </c>
      <c r="T455" s="3">
        <v>2.1381618131250999</v>
      </c>
      <c r="U455" s="3">
        <v>2.5487007102981001</v>
      </c>
      <c r="V455" s="3">
        <v>3.1640592629116999</v>
      </c>
      <c r="W455" s="3">
        <v>3.9213031529536</v>
      </c>
      <c r="X455" s="3">
        <v>4.2913756849442999</v>
      </c>
      <c r="Y455" s="3">
        <v>5.3086258963145996</v>
      </c>
      <c r="Z455" s="3">
        <v>5.4560871754158002</v>
      </c>
      <c r="AA455" s="3">
        <v>5.7905440826961003</v>
      </c>
      <c r="AB455" s="3">
        <v>5.9946347981567003</v>
      </c>
      <c r="AC455" s="3">
        <v>1.3150996080519</v>
      </c>
      <c r="AD455" s="3">
        <v>2.0734661171520998</v>
      </c>
      <c r="AE455" s="3">
        <v>2.3791823087100998</v>
      </c>
      <c r="AF455" s="3">
        <v>2.1308720130074001</v>
      </c>
      <c r="AG455" s="3">
        <v>2.4770421890557</v>
      </c>
      <c r="AH455" s="3">
        <v>2.3666548584198002</v>
      </c>
      <c r="AI455" s="3">
        <v>2.2956699844671</v>
      </c>
      <c r="AJ455" s="3">
        <v>1.4336345364405001</v>
      </c>
      <c r="AK455" s="3">
        <v>1.3220402539078999</v>
      </c>
      <c r="AL455" s="3">
        <v>1.8468398820772001</v>
      </c>
      <c r="AM455" s="3">
        <v>1.8738103660937999</v>
      </c>
      <c r="AN455" s="3">
        <v>1.5843120152307</v>
      </c>
      <c r="AO455" s="3">
        <v>-0.67705354671079998</v>
      </c>
      <c r="AP455" s="3">
        <v>-0.17104962995709999</v>
      </c>
      <c r="AQ455" s="3">
        <v>-1.6468759847999999E-3</v>
      </c>
      <c r="AR455" s="3">
        <v>-1.5978040266811</v>
      </c>
      <c r="AS455" s="3">
        <v>-1.7202188195518</v>
      </c>
      <c r="AT455" s="3">
        <v>-1.2045043839342</v>
      </c>
      <c r="AU455" s="3">
        <v>-0.87645305013529995</v>
      </c>
      <c r="AV455" s="3">
        <v>-0.82888386066789999</v>
      </c>
      <c r="AW455" s="3">
        <v>-1.64</v>
      </c>
    </row>
    <row r="456" spans="1:49">
      <c r="A456">
        <v>2</v>
      </c>
      <c r="B456" t="s">
        <v>398</v>
      </c>
      <c r="C456">
        <v>906</v>
      </c>
      <c r="D456" t="s">
        <v>771</v>
      </c>
      <c r="E456" s="3">
        <v>1.02483614144E-2</v>
      </c>
      <c r="F456" s="3">
        <v>3.1783200443063002</v>
      </c>
      <c r="G456" s="3">
        <v>5.5868834210346998</v>
      </c>
      <c r="H456" s="3">
        <v>5.5865489603098997</v>
      </c>
      <c r="I456" s="3">
        <v>11.6116540058735</v>
      </c>
      <c r="J456" s="3">
        <v>11.6741317418187</v>
      </c>
      <c r="K456" s="3">
        <v>11.6251302936613</v>
      </c>
      <c r="L456" s="3">
        <v>-7.7620373667400003E-2</v>
      </c>
      <c r="M456" s="3">
        <v>1.7810337510614001</v>
      </c>
      <c r="N456" s="3">
        <v>1.9386388430582</v>
      </c>
      <c r="O456" s="3">
        <v>6.7032587633751</v>
      </c>
      <c r="P456" s="3">
        <v>3.3806450684502001</v>
      </c>
      <c r="Q456" s="3">
        <v>2.1738448688169001</v>
      </c>
      <c r="R456" s="3">
        <v>1.5835714189776</v>
      </c>
      <c r="S456" s="3">
        <v>6.8366155781403997</v>
      </c>
      <c r="T456" s="3">
        <v>6.6396707902775001</v>
      </c>
      <c r="U456" s="3">
        <v>11.376191555395801</v>
      </c>
      <c r="V456" s="3">
        <v>21.590242413822399</v>
      </c>
      <c r="W456" s="3">
        <v>27.962498166688</v>
      </c>
      <c r="X456" s="3">
        <v>22.698240853333999</v>
      </c>
      <c r="Y456" s="3">
        <v>29.871620105617101</v>
      </c>
      <c r="Z456" s="3">
        <v>27.122593051835501</v>
      </c>
      <c r="AA456" s="3">
        <v>32.693231588779199</v>
      </c>
      <c r="AB456" s="3">
        <v>47.0080357777803</v>
      </c>
      <c r="AC456" s="3">
        <v>-0.3534513167037</v>
      </c>
      <c r="AD456" s="3">
        <v>-10.259519992271001</v>
      </c>
      <c r="AE456" s="3">
        <v>-12.9984823118525</v>
      </c>
      <c r="AF456" s="3">
        <v>-19.797365461558002</v>
      </c>
      <c r="AG456" s="3">
        <v>-22.237663417401599</v>
      </c>
      <c r="AH456" s="3">
        <v>-13.239859164890699</v>
      </c>
      <c r="AI456" s="3">
        <v>-24.374320295971899</v>
      </c>
      <c r="AJ456" s="3">
        <v>-24.433305739098898</v>
      </c>
      <c r="AK456" s="3">
        <v>-22.868536258342701</v>
      </c>
      <c r="AL456" s="3">
        <v>-22.682206018743699</v>
      </c>
      <c r="AM456" s="3">
        <v>-19.708573815703101</v>
      </c>
      <c r="AN456" s="3">
        <v>-11.6420005588101</v>
      </c>
      <c r="AO456" s="3">
        <v>-1.4914962756939001</v>
      </c>
      <c r="AP456" s="3">
        <v>-4.4145195376192001</v>
      </c>
      <c r="AQ456" s="3">
        <v>-9.7150625784730007</v>
      </c>
      <c r="AR456" s="3">
        <v>-11.766245786111501</v>
      </c>
      <c r="AS456" s="3">
        <v>-10.9417424500881</v>
      </c>
      <c r="AT456" s="3">
        <v>0.93413816797110005</v>
      </c>
      <c r="AU456" s="3">
        <v>-11.566681711919101</v>
      </c>
      <c r="AV456" s="3">
        <v>-13.1179414723072</v>
      </c>
      <c r="AW456" s="3">
        <v>-12.42</v>
      </c>
    </row>
    <row r="457" spans="1:49">
      <c r="A457">
        <v>3</v>
      </c>
      <c r="B457" t="s">
        <v>400</v>
      </c>
      <c r="C457">
        <v>90601</v>
      </c>
      <c r="D457" t="s">
        <v>771</v>
      </c>
      <c r="E457" s="3">
        <v>1.02483614144E-2</v>
      </c>
      <c r="F457" s="3">
        <v>3.1783200443063002</v>
      </c>
      <c r="G457" s="3">
        <v>5.5868834210346998</v>
      </c>
      <c r="H457" s="3">
        <v>5.5865489603098997</v>
      </c>
      <c r="I457" s="3">
        <v>11.6116540058735</v>
      </c>
      <c r="J457" s="3">
        <v>11.6741317418187</v>
      </c>
      <c r="K457" s="3">
        <v>11.6251302936613</v>
      </c>
      <c r="L457" s="3">
        <v>-7.7620373667400003E-2</v>
      </c>
      <c r="M457" s="3">
        <v>1.7810337510614001</v>
      </c>
      <c r="N457" s="3">
        <v>1.9386388430582</v>
      </c>
      <c r="O457" s="3">
        <v>6.7032587633751</v>
      </c>
      <c r="P457" s="3">
        <v>3.3806450684502001</v>
      </c>
      <c r="Q457" s="3">
        <v>2.1738448688169001</v>
      </c>
      <c r="R457" s="3">
        <v>1.5835714189776</v>
      </c>
      <c r="S457" s="3">
        <v>6.8366155781403997</v>
      </c>
      <c r="T457" s="3">
        <v>6.6396707902775001</v>
      </c>
      <c r="U457" s="3">
        <v>11.376191555395801</v>
      </c>
      <c r="V457" s="3">
        <v>21.590242413822399</v>
      </c>
      <c r="W457" s="3">
        <v>27.962498166688</v>
      </c>
      <c r="X457" s="3">
        <v>22.698240853333999</v>
      </c>
      <c r="Y457" s="3">
        <v>29.871620105617101</v>
      </c>
      <c r="Z457" s="3">
        <v>27.122593051835501</v>
      </c>
      <c r="AA457" s="3">
        <v>32.693231588779199</v>
      </c>
      <c r="AB457" s="3">
        <v>47.0080357777803</v>
      </c>
      <c r="AC457" s="3">
        <v>-0.3534513167037</v>
      </c>
      <c r="AD457" s="3">
        <v>-10.259519992271001</v>
      </c>
      <c r="AE457" s="3">
        <v>-12.9984823118525</v>
      </c>
      <c r="AF457" s="3">
        <v>-19.797365461558002</v>
      </c>
      <c r="AG457" s="3">
        <v>-22.237663417401599</v>
      </c>
      <c r="AH457" s="3">
        <v>-13.239859164890699</v>
      </c>
      <c r="AI457" s="3">
        <v>-24.374320295971899</v>
      </c>
      <c r="AJ457" s="3">
        <v>-24.433305739098898</v>
      </c>
      <c r="AK457" s="3">
        <v>-22.868536258342701</v>
      </c>
      <c r="AL457" s="3">
        <v>-22.682206018743699</v>
      </c>
      <c r="AM457" s="3">
        <v>-19.708573815703101</v>
      </c>
      <c r="AN457" s="3">
        <v>-11.6420005588101</v>
      </c>
      <c r="AO457" s="3">
        <v>-1.4914962756939001</v>
      </c>
      <c r="AP457" s="3">
        <v>-4.4145195376192001</v>
      </c>
      <c r="AQ457" s="3">
        <v>-9.7150625784730007</v>
      </c>
      <c r="AR457" s="3">
        <v>-11.766245786111501</v>
      </c>
      <c r="AS457" s="3">
        <v>-10.9417424500881</v>
      </c>
      <c r="AT457" s="3">
        <v>0.93413816797110005</v>
      </c>
      <c r="AU457" s="3">
        <v>-11.566681711919101</v>
      </c>
      <c r="AV457" s="3">
        <v>-13.1179414723072</v>
      </c>
      <c r="AW457" s="3">
        <v>-12.42</v>
      </c>
    </row>
    <row r="458" spans="1:49">
      <c r="A458">
        <v>4</v>
      </c>
      <c r="B458" t="s">
        <v>402</v>
      </c>
      <c r="C458">
        <v>9060101</v>
      </c>
      <c r="D458" t="s">
        <v>771</v>
      </c>
      <c r="E458" s="3">
        <v>1.02483614144E-2</v>
      </c>
      <c r="F458" s="3">
        <v>3.1783200443063002</v>
      </c>
      <c r="G458" s="3">
        <v>5.5868834210346998</v>
      </c>
      <c r="H458" s="3">
        <v>5.5865489603098997</v>
      </c>
      <c r="I458" s="3">
        <v>11.6116540058735</v>
      </c>
      <c r="J458" s="3">
        <v>11.6741317418187</v>
      </c>
      <c r="K458" s="3">
        <v>11.6251302936613</v>
      </c>
      <c r="L458" s="3">
        <v>-7.7620373667400003E-2</v>
      </c>
      <c r="M458" s="3">
        <v>1.7810337510614001</v>
      </c>
      <c r="N458" s="3">
        <v>1.9386388430582</v>
      </c>
      <c r="O458" s="3">
        <v>6.7032587633751</v>
      </c>
      <c r="P458" s="3">
        <v>3.3806450684502001</v>
      </c>
      <c r="Q458" s="3">
        <v>2.1738448688169001</v>
      </c>
      <c r="R458" s="3">
        <v>1.5835714189776</v>
      </c>
      <c r="S458" s="3">
        <v>6.8366155781403997</v>
      </c>
      <c r="T458" s="3">
        <v>6.6396707902775001</v>
      </c>
      <c r="U458" s="3">
        <v>11.376191555395801</v>
      </c>
      <c r="V458" s="3">
        <v>21.590242413822399</v>
      </c>
      <c r="W458" s="3">
        <v>27.962498166688</v>
      </c>
      <c r="X458" s="3">
        <v>22.698240853333999</v>
      </c>
      <c r="Y458" s="3">
        <v>29.871620105617101</v>
      </c>
      <c r="Z458" s="3">
        <v>27.122593051835501</v>
      </c>
      <c r="AA458" s="3">
        <v>32.693231588779199</v>
      </c>
      <c r="AB458" s="3">
        <v>47.0080357777803</v>
      </c>
      <c r="AC458" s="3">
        <v>-0.3534513167037</v>
      </c>
      <c r="AD458" s="3">
        <v>-10.259519992271001</v>
      </c>
      <c r="AE458" s="3">
        <v>-12.9984823118525</v>
      </c>
      <c r="AF458" s="3">
        <v>-19.797365461558002</v>
      </c>
      <c r="AG458" s="3">
        <v>-22.237663417401599</v>
      </c>
      <c r="AH458" s="3">
        <v>-13.239859164890699</v>
      </c>
      <c r="AI458" s="3">
        <v>-24.374320295971899</v>
      </c>
      <c r="AJ458" s="3">
        <v>-24.433305739098898</v>
      </c>
      <c r="AK458" s="3">
        <v>-22.868536258342701</v>
      </c>
      <c r="AL458" s="3">
        <v>-22.682206018743699</v>
      </c>
      <c r="AM458" s="3">
        <v>-19.708573815703101</v>
      </c>
      <c r="AN458" s="3">
        <v>-11.6420005588101</v>
      </c>
      <c r="AO458" s="3">
        <v>-1.4914962756939001</v>
      </c>
      <c r="AP458" s="3">
        <v>-4.4145195376192001</v>
      </c>
      <c r="AQ458" s="3">
        <v>-9.7150625784730007</v>
      </c>
      <c r="AR458" s="3">
        <v>-11.766245786111501</v>
      </c>
      <c r="AS458" s="3">
        <v>-10.9417424500881</v>
      </c>
      <c r="AT458" s="3">
        <v>0.93413816797110005</v>
      </c>
      <c r="AU458" s="3">
        <v>-11.566681711919101</v>
      </c>
      <c r="AV458" s="3">
        <v>-13.1179414723072</v>
      </c>
      <c r="AW458" s="3">
        <v>-12.42</v>
      </c>
    </row>
    <row r="459" spans="1:49">
      <c r="A459">
        <v>5</v>
      </c>
      <c r="B459" t="s">
        <v>404</v>
      </c>
      <c r="C459">
        <v>906010101</v>
      </c>
      <c r="D459" t="s">
        <v>772</v>
      </c>
      <c r="E459" s="3">
        <v>0</v>
      </c>
      <c r="F459" s="3">
        <v>3.3783083268198002</v>
      </c>
      <c r="G459" s="3">
        <v>6.5694262088719997</v>
      </c>
      <c r="H459" s="3">
        <v>6.5694262088719997</v>
      </c>
      <c r="I459" s="3">
        <v>13.035725133406</v>
      </c>
      <c r="J459" s="3">
        <v>13.096730625759401</v>
      </c>
      <c r="K459" s="3">
        <v>12.4817636467935</v>
      </c>
      <c r="L459" s="3">
        <v>-1.5909305064300001E-2</v>
      </c>
      <c r="M459" s="3">
        <v>1.9648299176127999</v>
      </c>
      <c r="N459" s="3">
        <v>2.0983155363327</v>
      </c>
      <c r="O459" s="3">
        <v>7.0874282431645996</v>
      </c>
      <c r="P459" s="3">
        <v>3.388264836352</v>
      </c>
      <c r="Q459" s="3">
        <v>2.3556240031261</v>
      </c>
      <c r="R459" s="3">
        <v>1.9381328173522001</v>
      </c>
      <c r="S459" s="3">
        <v>7.4984152920860998</v>
      </c>
      <c r="T459" s="3">
        <v>7.2465271430374996</v>
      </c>
      <c r="U459" s="3">
        <v>12.214934177492101</v>
      </c>
      <c r="V459" s="3">
        <v>23.007218398600902</v>
      </c>
      <c r="W459" s="3">
        <v>29.610596366730501</v>
      </c>
      <c r="X459" s="3">
        <v>23.956719908192699</v>
      </c>
      <c r="Y459" s="3">
        <v>31.773842361267</v>
      </c>
      <c r="Z459" s="3">
        <v>28.926136307014598</v>
      </c>
      <c r="AA459" s="3">
        <v>34.694807719945103</v>
      </c>
      <c r="AB459" s="3">
        <v>50.156430518008797</v>
      </c>
      <c r="AC459" s="3">
        <v>-0.30909419707430003</v>
      </c>
      <c r="AD459" s="3">
        <v>-10.574604576534499</v>
      </c>
      <c r="AE459" s="3">
        <v>-13.407953759448199</v>
      </c>
      <c r="AF459" s="3">
        <v>-20.371487343311902</v>
      </c>
      <c r="AG459" s="3">
        <v>-22.943733811244599</v>
      </c>
      <c r="AH459" s="3">
        <v>-13.604515478008899</v>
      </c>
      <c r="AI459" s="3">
        <v>-25.355410890278101</v>
      </c>
      <c r="AJ459" s="3">
        <v>-25.357704506382699</v>
      </c>
      <c r="AK459" s="3">
        <v>-23.6370255717991</v>
      </c>
      <c r="AL459" s="3">
        <v>-23.439204318554999</v>
      </c>
      <c r="AM459" s="3">
        <v>-20.381285832313001</v>
      </c>
      <c r="AN459" s="3">
        <v>-12.0091047667804</v>
      </c>
      <c r="AO459" s="3">
        <v>-1.5051294124429</v>
      </c>
      <c r="AP459" s="3">
        <v>-4.5500393324916999</v>
      </c>
      <c r="AQ459" s="3">
        <v>-10.081925590318701</v>
      </c>
      <c r="AR459" s="3">
        <v>-12.1321851700264</v>
      </c>
      <c r="AS459" s="3">
        <v>-11.323077519145601</v>
      </c>
      <c r="AT459" s="3">
        <v>0.83268963632470006</v>
      </c>
      <c r="AU459" s="3">
        <v>-12.257946416629199</v>
      </c>
      <c r="AV459" s="3">
        <v>-13.8928235003929</v>
      </c>
      <c r="AW459" s="3">
        <v>-13.01</v>
      </c>
    </row>
    <row r="460" spans="1:49">
      <c r="A460">
        <v>5</v>
      </c>
      <c r="B460" t="s">
        <v>404</v>
      </c>
      <c r="C460">
        <v>906010102</v>
      </c>
      <c r="D460" t="s">
        <v>773</v>
      </c>
      <c r="E460" s="3">
        <v>0.1667822213929</v>
      </c>
      <c r="F460" s="3">
        <v>0.1236914508676</v>
      </c>
      <c r="G460" s="3">
        <v>-9.4205122937765999</v>
      </c>
      <c r="H460" s="3">
        <v>-9.4259553202664002</v>
      </c>
      <c r="I460" s="3">
        <v>-10.139662274163801</v>
      </c>
      <c r="J460" s="3">
        <v>-10.054697433895599</v>
      </c>
      <c r="K460" s="3">
        <v>-1.4591199518238001</v>
      </c>
      <c r="L460" s="3">
        <v>-1.020197570278</v>
      </c>
      <c r="M460" s="3">
        <v>-1.0262758505625</v>
      </c>
      <c r="N460" s="3">
        <v>-0.50026901120159994</v>
      </c>
      <c r="O460" s="3">
        <v>0.835439594457</v>
      </c>
      <c r="P460" s="3">
        <v>3.2642604452316002</v>
      </c>
      <c r="Q460" s="3">
        <v>-0.60599065436639998</v>
      </c>
      <c r="R460" s="3">
        <v>-3.8385160725090999</v>
      </c>
      <c r="S460" s="3">
        <v>-3.2838768592892</v>
      </c>
      <c r="T460" s="3">
        <v>-2.6406069120155999</v>
      </c>
      <c r="U460" s="3">
        <v>-1.4501789990233001</v>
      </c>
      <c r="V460" s="3">
        <v>-7.8692213652700002E-2</v>
      </c>
      <c r="W460" s="3">
        <v>2.7591548919874</v>
      </c>
      <c r="X460" s="3">
        <v>3.4531014418547001</v>
      </c>
      <c r="Y460" s="3">
        <v>0.78211530991639999</v>
      </c>
      <c r="Z460" s="3">
        <v>-0.45787501122079999</v>
      </c>
      <c r="AA460" s="3">
        <v>2.0843696150673998</v>
      </c>
      <c r="AB460" s="3">
        <v>-1.1384116852406001</v>
      </c>
      <c r="AC460" s="3">
        <v>-1.3837301058253</v>
      </c>
      <c r="AD460" s="3">
        <v>-2.9410789695456998</v>
      </c>
      <c r="AE460" s="3">
        <v>-3.4877261867188998</v>
      </c>
      <c r="AF460" s="3">
        <v>-6.4622886557749997</v>
      </c>
      <c r="AG460" s="3">
        <v>-5.8378305048788004</v>
      </c>
      <c r="AH460" s="3">
        <v>-4.7700200981576</v>
      </c>
      <c r="AI460" s="3">
        <v>-1.5866181646060999</v>
      </c>
      <c r="AJ460" s="3">
        <v>-2.9623795252364999</v>
      </c>
      <c r="AK460" s="3">
        <v>-5.0189047688414004</v>
      </c>
      <c r="AL460" s="3">
        <v>-5.0994752595627997</v>
      </c>
      <c r="AM460" s="3">
        <v>-4.0835529015668</v>
      </c>
      <c r="AN460" s="3">
        <v>-3.1153044606644</v>
      </c>
      <c r="AO460" s="3">
        <v>-1.2039089314722999</v>
      </c>
      <c r="AP460" s="3">
        <v>-1.5557660009684999</v>
      </c>
      <c r="AQ460" s="3">
        <v>-1.9761862499826</v>
      </c>
      <c r="AR460" s="3">
        <v>-4.0468531398126002</v>
      </c>
      <c r="AS460" s="3">
        <v>-2.8975819763885999</v>
      </c>
      <c r="AT460" s="3">
        <v>3.0741675924929002</v>
      </c>
      <c r="AU460" s="3">
        <v>3.0153608687364</v>
      </c>
      <c r="AV460" s="3">
        <v>3.2279860016961002</v>
      </c>
      <c r="AW460" s="3">
        <v>0.11</v>
      </c>
    </row>
    <row r="461" spans="1:49">
      <c r="A461">
        <v>1</v>
      </c>
      <c r="B461" t="s">
        <v>396</v>
      </c>
      <c r="C461">
        <v>10</v>
      </c>
      <c r="D461" t="s">
        <v>774</v>
      </c>
      <c r="E461" s="3">
        <v>0.43819780103290001</v>
      </c>
      <c r="F461" s="3">
        <v>0.45157480764219998</v>
      </c>
      <c r="G461" s="3">
        <v>0.54003843742790003</v>
      </c>
      <c r="H461" s="3">
        <v>0.59225514629300002</v>
      </c>
      <c r="I461" s="3">
        <v>3.3674906753999999E-2</v>
      </c>
      <c r="J461" s="3">
        <v>-0.11825436965030001</v>
      </c>
      <c r="K461" s="3">
        <v>-0.11825436965030001</v>
      </c>
      <c r="L461" s="3">
        <v>7.9085940055500001E-2</v>
      </c>
      <c r="M461" s="3">
        <v>0.31461313451</v>
      </c>
      <c r="N461" s="3">
        <v>0.31461313451</v>
      </c>
      <c r="O461" s="3">
        <v>0.31461313451</v>
      </c>
      <c r="P461" s="3">
        <v>0.31461313451</v>
      </c>
      <c r="Q461" s="3">
        <v>-0.12873692049759999</v>
      </c>
      <c r="R461" s="3">
        <v>1.1798697205890001</v>
      </c>
      <c r="S461" s="3">
        <v>1.287272089612</v>
      </c>
      <c r="T461" s="3">
        <v>1.6117544477785</v>
      </c>
      <c r="U461" s="3">
        <v>2.0550670633663</v>
      </c>
      <c r="V461" s="3">
        <v>2.0550670633663</v>
      </c>
      <c r="W461" s="3">
        <v>2.0550670633663</v>
      </c>
      <c r="X461" s="3">
        <v>2.1973403512870999</v>
      </c>
      <c r="Y461" s="3">
        <v>2.2613781640170001</v>
      </c>
      <c r="Z461" s="3">
        <v>2.2613781640170001</v>
      </c>
      <c r="AA461" s="3">
        <v>2.2613781640170001</v>
      </c>
      <c r="AB461" s="3">
        <v>2.2017286792382</v>
      </c>
      <c r="AC461" s="3">
        <v>1.1003712433755</v>
      </c>
      <c r="AD461" s="3">
        <v>2.2969177333133</v>
      </c>
      <c r="AE461" s="3">
        <v>2.5477704534116001</v>
      </c>
      <c r="AF461" s="3">
        <v>2.6282780958351002</v>
      </c>
      <c r="AG461" s="3">
        <v>2.8545990227950999</v>
      </c>
      <c r="AH461" s="3">
        <v>2.8545990227950999</v>
      </c>
      <c r="AI461" s="3">
        <v>2.8560614641306001</v>
      </c>
      <c r="AJ461" s="3">
        <v>2.9785135691044</v>
      </c>
      <c r="AK461" s="3">
        <v>3.359421378795</v>
      </c>
      <c r="AL461" s="3">
        <v>3.359421378795</v>
      </c>
      <c r="AM461" s="3">
        <v>3.2066424010702002</v>
      </c>
      <c r="AN461" s="3">
        <v>3.2066424010702002</v>
      </c>
      <c r="AO461" s="3">
        <v>-0.13091923056570001</v>
      </c>
      <c r="AP461" s="3">
        <v>1.5463061231274</v>
      </c>
      <c r="AQ461" s="3">
        <v>1.4859981182371</v>
      </c>
      <c r="AR461" s="3">
        <v>1.4859981182371</v>
      </c>
      <c r="AS461" s="3">
        <v>1.5520379135030999</v>
      </c>
      <c r="AT461" s="3">
        <v>1.3284263047619</v>
      </c>
      <c r="AU461" s="3">
        <v>1.3664895542986999</v>
      </c>
      <c r="AV461" s="3">
        <v>1.3566351078987999</v>
      </c>
      <c r="AW461" s="3">
        <v>1.51</v>
      </c>
    </row>
    <row r="462" spans="1:49">
      <c r="A462">
        <v>2</v>
      </c>
      <c r="B462" t="s">
        <v>398</v>
      </c>
      <c r="C462">
        <v>1001</v>
      </c>
      <c r="D462" t="s">
        <v>775</v>
      </c>
      <c r="E462" s="3">
        <v>0</v>
      </c>
      <c r="F462" s="3">
        <v>-0.51722167363990001</v>
      </c>
      <c r="G462" s="3">
        <v>-0.43271953648959999</v>
      </c>
      <c r="H462" s="3">
        <v>-0.43271953648959999</v>
      </c>
      <c r="I462" s="3">
        <v>-0.43271953648959999</v>
      </c>
      <c r="J462" s="3">
        <v>-1.0054945203168999</v>
      </c>
      <c r="K462" s="3">
        <v>-1.0054945203168999</v>
      </c>
      <c r="L462" s="3">
        <v>-0.29376436956250002</v>
      </c>
      <c r="M462" s="3">
        <v>-0.29376436956250002</v>
      </c>
      <c r="N462" s="3">
        <v>-0.29376436956250002</v>
      </c>
      <c r="O462" s="3">
        <v>-0.29376436956250002</v>
      </c>
      <c r="P462" s="3">
        <v>-0.29376436956250002</v>
      </c>
      <c r="Q462" s="3">
        <v>0</v>
      </c>
      <c r="R462" s="3">
        <v>3.2122740297551</v>
      </c>
      <c r="S462" s="3">
        <v>3.2122740297551</v>
      </c>
      <c r="T462" s="3">
        <v>3.2122740297551</v>
      </c>
      <c r="U462" s="3">
        <v>3.2122740297551</v>
      </c>
      <c r="V462" s="3">
        <v>3.2122740297551</v>
      </c>
      <c r="W462" s="3">
        <v>3.2122740297551</v>
      </c>
      <c r="X462" s="3">
        <v>3.7241852424423998</v>
      </c>
      <c r="Y462" s="3">
        <v>3.7241852424423998</v>
      </c>
      <c r="Z462" s="3">
        <v>3.7241852424423998</v>
      </c>
      <c r="AA462" s="3">
        <v>3.7241852424423998</v>
      </c>
      <c r="AB462" s="3">
        <v>3.7241852424423998</v>
      </c>
      <c r="AC462" s="3">
        <v>0</v>
      </c>
      <c r="AD462" s="3">
        <v>3.8477490436736002</v>
      </c>
      <c r="AE462" s="3">
        <v>3.8477490436736002</v>
      </c>
      <c r="AF462" s="3">
        <v>3.8477490436736002</v>
      </c>
      <c r="AG462" s="3">
        <v>3.8477490436736002</v>
      </c>
      <c r="AH462" s="3">
        <v>3.8477490436736002</v>
      </c>
      <c r="AI462" s="3">
        <v>3.8477490436736002</v>
      </c>
      <c r="AJ462" s="3">
        <v>4.2015100667688001</v>
      </c>
      <c r="AK462" s="3">
        <v>4.2015100667688001</v>
      </c>
      <c r="AL462" s="3">
        <v>4.2015100667688001</v>
      </c>
      <c r="AM462" s="3">
        <v>4.2015100667688001</v>
      </c>
      <c r="AN462" s="3">
        <v>4.2015100667688001</v>
      </c>
      <c r="AO462" s="3">
        <v>0</v>
      </c>
      <c r="AP462" s="3">
        <v>4.1457970586158002</v>
      </c>
      <c r="AQ462" s="3">
        <v>4.1457970586158002</v>
      </c>
      <c r="AR462" s="3">
        <v>4.1457970586158002</v>
      </c>
      <c r="AS462" s="3">
        <v>4.1457970586158002</v>
      </c>
      <c r="AT462" s="3">
        <v>4.1457970586158002</v>
      </c>
      <c r="AU462" s="3">
        <v>4.1457970586158002</v>
      </c>
      <c r="AV462" s="3">
        <v>4.3072579569110996</v>
      </c>
      <c r="AW462" s="3">
        <v>4.3099999999999996</v>
      </c>
    </row>
    <row r="463" spans="1:49">
      <c r="A463">
        <v>3</v>
      </c>
      <c r="B463" t="s">
        <v>400</v>
      </c>
      <c r="C463">
        <v>100101</v>
      </c>
      <c r="D463" t="s">
        <v>775</v>
      </c>
      <c r="E463" s="3">
        <v>0</v>
      </c>
      <c r="F463" s="3">
        <v>-0.51722167363990001</v>
      </c>
      <c r="G463" s="3">
        <v>-0.43271953648959999</v>
      </c>
      <c r="H463" s="3">
        <v>-0.43271953648959999</v>
      </c>
      <c r="I463" s="3">
        <v>-0.43271953648959999</v>
      </c>
      <c r="J463" s="3">
        <v>-1.0054945203168999</v>
      </c>
      <c r="K463" s="3">
        <v>-1.0054945203168999</v>
      </c>
      <c r="L463" s="3">
        <v>-0.29376436956250002</v>
      </c>
      <c r="M463" s="3">
        <v>-0.29376436956250002</v>
      </c>
      <c r="N463" s="3">
        <v>-0.29376436956250002</v>
      </c>
      <c r="O463" s="3">
        <v>-0.29376436956250002</v>
      </c>
      <c r="P463" s="3">
        <v>-0.29376436956250002</v>
      </c>
      <c r="Q463" s="3">
        <v>0</v>
      </c>
      <c r="R463" s="3">
        <v>3.2122740297551</v>
      </c>
      <c r="S463" s="3">
        <v>3.2122740297551</v>
      </c>
      <c r="T463" s="3">
        <v>3.2122740297551</v>
      </c>
      <c r="U463" s="3">
        <v>3.2122740297551</v>
      </c>
      <c r="V463" s="3">
        <v>3.2122740297551</v>
      </c>
      <c r="W463" s="3">
        <v>3.2122740297551</v>
      </c>
      <c r="X463" s="3">
        <v>3.7241852424423998</v>
      </c>
      <c r="Y463" s="3">
        <v>3.7241852424423998</v>
      </c>
      <c r="Z463" s="3">
        <v>3.7241852424423998</v>
      </c>
      <c r="AA463" s="3">
        <v>3.7241852424423998</v>
      </c>
      <c r="AB463" s="3">
        <v>3.7241852424423998</v>
      </c>
      <c r="AC463" s="3">
        <v>0</v>
      </c>
      <c r="AD463" s="3">
        <v>3.8477490436736002</v>
      </c>
      <c r="AE463" s="3">
        <v>3.8477490436736002</v>
      </c>
      <c r="AF463" s="3">
        <v>3.8477490436736002</v>
      </c>
      <c r="AG463" s="3">
        <v>3.8477490436736002</v>
      </c>
      <c r="AH463" s="3">
        <v>3.8477490436736002</v>
      </c>
      <c r="AI463" s="3">
        <v>3.8477490436736002</v>
      </c>
      <c r="AJ463" s="3">
        <v>4.2015100667688001</v>
      </c>
      <c r="AK463" s="3">
        <v>4.2015100667688001</v>
      </c>
      <c r="AL463" s="3">
        <v>4.2015100667688001</v>
      </c>
      <c r="AM463" s="3">
        <v>4.2015100667688001</v>
      </c>
      <c r="AN463" s="3">
        <v>4.2015100667688001</v>
      </c>
      <c r="AO463" s="3">
        <v>0</v>
      </c>
      <c r="AP463" s="3">
        <v>4.1457970586158002</v>
      </c>
      <c r="AQ463" s="3">
        <v>4.1457970586158002</v>
      </c>
      <c r="AR463" s="3">
        <v>4.1457970586158002</v>
      </c>
      <c r="AS463" s="3">
        <v>4.1457970586158002</v>
      </c>
      <c r="AT463" s="3">
        <v>4.1457970586158002</v>
      </c>
      <c r="AU463" s="3">
        <v>4.1457970586158002</v>
      </c>
      <c r="AV463" s="3">
        <v>4.3072579569110996</v>
      </c>
      <c r="AW463" s="3">
        <v>4.3099999999999996</v>
      </c>
    </row>
    <row r="464" spans="1:49">
      <c r="A464">
        <v>4</v>
      </c>
      <c r="B464" t="s">
        <v>402</v>
      </c>
      <c r="C464">
        <v>10010101</v>
      </c>
      <c r="D464" t="s">
        <v>776</v>
      </c>
      <c r="E464" s="3">
        <v>0</v>
      </c>
      <c r="F464" s="3">
        <v>-0.51320646664460001</v>
      </c>
      <c r="G464" s="3">
        <v>-0.36878154565150001</v>
      </c>
      <c r="H464" s="3">
        <v>-0.36878154565150001</v>
      </c>
      <c r="I464" s="3">
        <v>-0.36878154565150001</v>
      </c>
      <c r="J464" s="3">
        <v>-1.1711346683203001</v>
      </c>
      <c r="K464" s="3">
        <v>-1.1711346683203001</v>
      </c>
      <c r="L464" s="3">
        <v>-0.21081562863879999</v>
      </c>
      <c r="M464" s="3">
        <v>-0.21081562863879999</v>
      </c>
      <c r="N464" s="3">
        <v>-0.21081562863879999</v>
      </c>
      <c r="O464" s="3">
        <v>-0.21081562863879999</v>
      </c>
      <c r="P464" s="3">
        <v>-0.21081562863879999</v>
      </c>
      <c r="Q464" s="3">
        <v>0</v>
      </c>
      <c r="R464" s="3">
        <v>2.6078235631001001</v>
      </c>
      <c r="S464" s="3">
        <v>2.6078235631001001</v>
      </c>
      <c r="T464" s="3">
        <v>2.6078235631001001</v>
      </c>
      <c r="U464" s="3">
        <v>2.6078235631001001</v>
      </c>
      <c r="V464" s="3">
        <v>2.6078235631001001</v>
      </c>
      <c r="W464" s="3">
        <v>2.6078235631001001</v>
      </c>
      <c r="X464" s="3">
        <v>3.5138396313069999</v>
      </c>
      <c r="Y464" s="3">
        <v>3.5138396313069999</v>
      </c>
      <c r="Z464" s="3">
        <v>3.5138396313069999</v>
      </c>
      <c r="AA464" s="3">
        <v>3.5138396313069999</v>
      </c>
      <c r="AB464" s="3">
        <v>3.5138396313069999</v>
      </c>
      <c r="AC464" s="3">
        <v>0</v>
      </c>
      <c r="AD464" s="3">
        <v>4.0335495519929001</v>
      </c>
      <c r="AE464" s="3">
        <v>4.0335495519929001</v>
      </c>
      <c r="AF464" s="3">
        <v>4.0335495519929001</v>
      </c>
      <c r="AG464" s="3">
        <v>4.0335495519929001</v>
      </c>
      <c r="AH464" s="3">
        <v>4.0335495519929001</v>
      </c>
      <c r="AI464" s="3">
        <v>4.0335495519929001</v>
      </c>
      <c r="AJ464" s="3">
        <v>4.3939070441413</v>
      </c>
      <c r="AK464" s="3">
        <v>4.3939070441413</v>
      </c>
      <c r="AL464" s="3">
        <v>4.3939070441413</v>
      </c>
      <c r="AM464" s="3">
        <v>4.3939070441413</v>
      </c>
      <c r="AN464" s="3">
        <v>4.3939070441413</v>
      </c>
      <c r="AO464" s="3">
        <v>0</v>
      </c>
      <c r="AP464" s="3">
        <v>4.3315160654945997</v>
      </c>
      <c r="AQ464" s="3">
        <v>4.3315160654945997</v>
      </c>
      <c r="AR464" s="3">
        <v>4.3315160654945997</v>
      </c>
      <c r="AS464" s="3">
        <v>4.3315160654945997</v>
      </c>
      <c r="AT464" s="3">
        <v>4.3315160654945997</v>
      </c>
      <c r="AU464" s="3">
        <v>4.3315160654945997</v>
      </c>
      <c r="AV464" s="3">
        <v>4.4981206749645004</v>
      </c>
      <c r="AW464" s="3">
        <v>4.5</v>
      </c>
    </row>
    <row r="465" spans="1:49">
      <c r="A465">
        <v>5</v>
      </c>
      <c r="B465" t="s">
        <v>404</v>
      </c>
      <c r="C465">
        <v>1001010101</v>
      </c>
      <c r="D465" t="s">
        <v>776</v>
      </c>
      <c r="E465" s="3">
        <v>0</v>
      </c>
      <c r="F465" s="3">
        <v>-0.51320646664460001</v>
      </c>
      <c r="G465" s="3">
        <v>-0.36878154565150001</v>
      </c>
      <c r="H465" s="3">
        <v>-0.36878154565150001</v>
      </c>
      <c r="I465" s="3">
        <v>-0.36878154565150001</v>
      </c>
      <c r="J465" s="3">
        <v>-1.1711346683203001</v>
      </c>
      <c r="K465" s="3">
        <v>-1.1711346683203001</v>
      </c>
      <c r="L465" s="3">
        <v>-0.21081562863879999</v>
      </c>
      <c r="M465" s="3">
        <v>-0.21081562863879999</v>
      </c>
      <c r="N465" s="3">
        <v>-0.21081562863879999</v>
      </c>
      <c r="O465" s="3">
        <v>-0.21081562863879999</v>
      </c>
      <c r="P465" s="3">
        <v>-0.21081562863879999</v>
      </c>
      <c r="Q465" s="3">
        <v>0</v>
      </c>
      <c r="R465" s="3">
        <v>2.6078235631001001</v>
      </c>
      <c r="S465" s="3">
        <v>2.6078235631001001</v>
      </c>
      <c r="T465" s="3">
        <v>2.6078235631001001</v>
      </c>
      <c r="U465" s="3">
        <v>2.6078235631001001</v>
      </c>
      <c r="V465" s="3">
        <v>2.6078235631001001</v>
      </c>
      <c r="W465" s="3">
        <v>2.6078235631001001</v>
      </c>
      <c r="X465" s="3">
        <v>3.5138396313069999</v>
      </c>
      <c r="Y465" s="3">
        <v>3.5138396313069999</v>
      </c>
      <c r="Z465" s="3">
        <v>3.5138396313069999</v>
      </c>
      <c r="AA465" s="3">
        <v>3.5138396313069999</v>
      </c>
      <c r="AB465" s="3">
        <v>3.5138396313069999</v>
      </c>
      <c r="AC465" s="3">
        <v>0</v>
      </c>
      <c r="AD465" s="3">
        <v>4.0335495519929001</v>
      </c>
      <c r="AE465" s="3">
        <v>4.0335495519929001</v>
      </c>
      <c r="AF465" s="3">
        <v>4.0335495519929001</v>
      </c>
      <c r="AG465" s="3">
        <v>4.0335495519929001</v>
      </c>
      <c r="AH465" s="3">
        <v>4.0335495519929001</v>
      </c>
      <c r="AI465" s="3">
        <v>4.0335495519929001</v>
      </c>
      <c r="AJ465" s="3">
        <v>4.3939070441413</v>
      </c>
      <c r="AK465" s="3">
        <v>4.3939070441413</v>
      </c>
      <c r="AL465" s="3">
        <v>4.3939070441413</v>
      </c>
      <c r="AM465" s="3">
        <v>4.3939070441413</v>
      </c>
      <c r="AN465" s="3">
        <v>4.3939070441413</v>
      </c>
      <c r="AO465" s="3">
        <v>0</v>
      </c>
      <c r="AP465" s="3">
        <v>4.3315160654945997</v>
      </c>
      <c r="AQ465" s="3">
        <v>4.3315160654945997</v>
      </c>
      <c r="AR465" s="3">
        <v>4.3315160654945997</v>
      </c>
      <c r="AS465" s="3">
        <v>4.3315160654945997</v>
      </c>
      <c r="AT465" s="3">
        <v>4.3315160654945997</v>
      </c>
      <c r="AU465" s="3">
        <v>4.3315160654945997</v>
      </c>
      <c r="AV465" s="3">
        <v>4.4981206749645004</v>
      </c>
      <c r="AW465" s="3">
        <v>4.5</v>
      </c>
    </row>
    <row r="466" spans="1:49">
      <c r="A466">
        <v>4</v>
      </c>
      <c r="B466" t="s">
        <v>402</v>
      </c>
      <c r="C466">
        <v>10010102</v>
      </c>
      <c r="D466" t="s">
        <v>777</v>
      </c>
      <c r="E466" s="3">
        <v>0</v>
      </c>
      <c r="F466" s="3">
        <v>-0.51950364825350004</v>
      </c>
      <c r="G466" s="3">
        <v>-0.4690576062606</v>
      </c>
      <c r="H466" s="3">
        <v>-0.4690576062606</v>
      </c>
      <c r="I466" s="3">
        <v>-0.4690576062606</v>
      </c>
      <c r="J466" s="3">
        <v>-0.91135575905569999</v>
      </c>
      <c r="K466" s="3">
        <v>-0.91135575905569999</v>
      </c>
      <c r="L466" s="3">
        <v>-0.34090687585009999</v>
      </c>
      <c r="M466" s="3">
        <v>-0.34090687585009999</v>
      </c>
      <c r="N466" s="3">
        <v>-0.34090687585009999</v>
      </c>
      <c r="O466" s="3">
        <v>-0.34090687585009999</v>
      </c>
      <c r="P466" s="3">
        <v>-0.34090687585009999</v>
      </c>
      <c r="Q466" s="3">
        <v>0</v>
      </c>
      <c r="R466" s="3">
        <v>3.5562516033423002</v>
      </c>
      <c r="S466" s="3">
        <v>3.5562516033423002</v>
      </c>
      <c r="T466" s="3">
        <v>3.5562516033423002</v>
      </c>
      <c r="U466" s="3">
        <v>3.5562516033423002</v>
      </c>
      <c r="V466" s="3">
        <v>3.5562516033423002</v>
      </c>
      <c r="W466" s="3">
        <v>3.5562516033423002</v>
      </c>
      <c r="X466" s="3">
        <v>3.8438876447477002</v>
      </c>
      <c r="Y466" s="3">
        <v>3.8438876447477002</v>
      </c>
      <c r="Z466" s="3">
        <v>3.8438876447477002</v>
      </c>
      <c r="AA466" s="3">
        <v>3.8438876447477002</v>
      </c>
      <c r="AB466" s="3">
        <v>3.8438876447477002</v>
      </c>
      <c r="AC466" s="3">
        <v>0</v>
      </c>
      <c r="AD466" s="3">
        <v>3.7423506993284001</v>
      </c>
      <c r="AE466" s="3">
        <v>3.7423506993284001</v>
      </c>
      <c r="AF466" s="3">
        <v>3.7423506993284001</v>
      </c>
      <c r="AG466" s="3">
        <v>3.7423506993284001</v>
      </c>
      <c r="AH466" s="3">
        <v>3.7423506993284001</v>
      </c>
      <c r="AI466" s="3">
        <v>3.7423506993284001</v>
      </c>
      <c r="AJ466" s="3">
        <v>4.0923697686312996</v>
      </c>
      <c r="AK466" s="3">
        <v>4.0923697686312996</v>
      </c>
      <c r="AL466" s="3">
        <v>4.0923697686312996</v>
      </c>
      <c r="AM466" s="3">
        <v>4.0923697686312996</v>
      </c>
      <c r="AN466" s="3">
        <v>4.0923697686312996</v>
      </c>
      <c r="AO466" s="3">
        <v>0</v>
      </c>
      <c r="AP466" s="3">
        <v>4.0401397607562997</v>
      </c>
      <c r="AQ466" s="3">
        <v>4.0401397607562997</v>
      </c>
      <c r="AR466" s="3">
        <v>4.0401397607562997</v>
      </c>
      <c r="AS466" s="3">
        <v>4.0401397607562997</v>
      </c>
      <c r="AT466" s="3">
        <v>4.0401397607562997</v>
      </c>
      <c r="AU466" s="3">
        <v>4.0401397607562997</v>
      </c>
      <c r="AV466" s="3">
        <v>4.1986743531617003</v>
      </c>
      <c r="AW466" s="3">
        <v>4.2</v>
      </c>
    </row>
    <row r="467" spans="1:49">
      <c r="A467">
        <v>5</v>
      </c>
      <c r="B467" t="s">
        <v>404</v>
      </c>
      <c r="C467">
        <v>1001010201</v>
      </c>
      <c r="D467" t="s">
        <v>777</v>
      </c>
      <c r="E467" s="3">
        <v>0</v>
      </c>
      <c r="F467" s="3">
        <v>-0.51950364825350004</v>
      </c>
      <c r="G467" s="3">
        <v>-0.4690576062606</v>
      </c>
      <c r="H467" s="3">
        <v>-0.4690576062606</v>
      </c>
      <c r="I467" s="3">
        <v>-0.4690576062606</v>
      </c>
      <c r="J467" s="3">
        <v>-0.91135575905569999</v>
      </c>
      <c r="K467" s="3">
        <v>-0.91135575905569999</v>
      </c>
      <c r="L467" s="3">
        <v>-0.34090687585009999</v>
      </c>
      <c r="M467" s="3">
        <v>-0.34090687585009999</v>
      </c>
      <c r="N467" s="3">
        <v>-0.34090687585009999</v>
      </c>
      <c r="O467" s="3">
        <v>-0.34090687585009999</v>
      </c>
      <c r="P467" s="3">
        <v>-0.34090687585009999</v>
      </c>
      <c r="Q467" s="3">
        <v>0</v>
      </c>
      <c r="R467" s="3">
        <v>3.5562516033423002</v>
      </c>
      <c r="S467" s="3">
        <v>3.5562516033423002</v>
      </c>
      <c r="T467" s="3">
        <v>3.5562516033423002</v>
      </c>
      <c r="U467" s="3">
        <v>3.5562516033423002</v>
      </c>
      <c r="V467" s="3">
        <v>3.5562516033423002</v>
      </c>
      <c r="W467" s="3">
        <v>3.5562516033423002</v>
      </c>
      <c r="X467" s="3">
        <v>3.8438876447477002</v>
      </c>
      <c r="Y467" s="3">
        <v>3.8438876447477002</v>
      </c>
      <c r="Z467" s="3">
        <v>3.8438876447477002</v>
      </c>
      <c r="AA467" s="3">
        <v>3.8438876447477002</v>
      </c>
      <c r="AB467" s="3">
        <v>3.8438876447477002</v>
      </c>
      <c r="AC467" s="3">
        <v>0</v>
      </c>
      <c r="AD467" s="3">
        <v>3.7423506993284001</v>
      </c>
      <c r="AE467" s="3">
        <v>3.7423506993284001</v>
      </c>
      <c r="AF467" s="3">
        <v>3.7423506993284001</v>
      </c>
      <c r="AG467" s="3">
        <v>3.7423506993284001</v>
      </c>
      <c r="AH467" s="3">
        <v>3.7423506993284001</v>
      </c>
      <c r="AI467" s="3">
        <v>3.7423506993284001</v>
      </c>
      <c r="AJ467" s="3">
        <v>4.0923697686312996</v>
      </c>
      <c r="AK467" s="3">
        <v>4.0923697686312996</v>
      </c>
      <c r="AL467" s="3">
        <v>4.0923697686312996</v>
      </c>
      <c r="AM467" s="3">
        <v>4.0923697686312996</v>
      </c>
      <c r="AN467" s="3">
        <v>4.0923697686312996</v>
      </c>
      <c r="AO467" s="3">
        <v>0</v>
      </c>
      <c r="AP467" s="3">
        <v>4.0401397607562997</v>
      </c>
      <c r="AQ467" s="3">
        <v>4.0401397607562997</v>
      </c>
      <c r="AR467" s="3">
        <v>4.0401397607562997</v>
      </c>
      <c r="AS467" s="3">
        <v>4.0401397607562997</v>
      </c>
      <c r="AT467" s="3">
        <v>4.0401397607562997</v>
      </c>
      <c r="AU467" s="3">
        <v>4.0401397607562997</v>
      </c>
      <c r="AV467" s="3">
        <v>4.1986743531617003</v>
      </c>
      <c r="AW467" s="3">
        <v>4.2</v>
      </c>
    </row>
    <row r="468" spans="1:49">
      <c r="A468">
        <v>2</v>
      </c>
      <c r="B468" t="s">
        <v>398</v>
      </c>
      <c r="C468">
        <v>1002</v>
      </c>
      <c r="D468" t="s">
        <v>778</v>
      </c>
      <c r="E468" s="3">
        <v>0</v>
      </c>
      <c r="F468" s="3">
        <v>-0.57195728937699997</v>
      </c>
      <c r="G468" s="3">
        <v>-7.3411643593700004E-2</v>
      </c>
      <c r="H468" s="3">
        <v>-7.3411643593700004E-2</v>
      </c>
      <c r="I468" s="3">
        <v>-7.3411643593700004E-2</v>
      </c>
      <c r="J468" s="3">
        <v>-0.37081675723129998</v>
      </c>
      <c r="K468" s="3">
        <v>-0.37081675723129998</v>
      </c>
      <c r="L468" s="3">
        <v>5.8021665273199997E-2</v>
      </c>
      <c r="M468" s="3">
        <v>5.8021665273199997E-2</v>
      </c>
      <c r="N468" s="3">
        <v>5.8021665273199997E-2</v>
      </c>
      <c r="O468" s="3">
        <v>5.8021665273199997E-2</v>
      </c>
      <c r="P468" s="3">
        <v>5.8021665273199997E-2</v>
      </c>
      <c r="Q468" s="3">
        <v>0</v>
      </c>
      <c r="R468" s="3">
        <v>3.9922517574456</v>
      </c>
      <c r="S468" s="3">
        <v>3.9922517574456</v>
      </c>
      <c r="T468" s="3">
        <v>3.9922517574456</v>
      </c>
      <c r="U468" s="3">
        <v>3.9922517574456</v>
      </c>
      <c r="V468" s="3">
        <v>3.9922517574456</v>
      </c>
      <c r="W468" s="3">
        <v>3.9922517574456</v>
      </c>
      <c r="X468" s="3">
        <v>4.3079287658921004</v>
      </c>
      <c r="Y468" s="3">
        <v>4.3079287658921004</v>
      </c>
      <c r="Z468" s="3">
        <v>4.3079287658921004</v>
      </c>
      <c r="AA468" s="3">
        <v>4.3079287658921004</v>
      </c>
      <c r="AB468" s="3">
        <v>4.3079287658921004</v>
      </c>
      <c r="AC468" s="3">
        <v>0</v>
      </c>
      <c r="AD468" s="3">
        <v>3.3146292883775001</v>
      </c>
      <c r="AE468" s="3">
        <v>3.3146292883775001</v>
      </c>
      <c r="AF468" s="3">
        <v>3.3146292883775001</v>
      </c>
      <c r="AG468" s="3">
        <v>3.3146292883775001</v>
      </c>
      <c r="AH468" s="3">
        <v>3.3146292883775001</v>
      </c>
      <c r="AI468" s="3">
        <v>3.3146292883775001</v>
      </c>
      <c r="AJ468" s="3">
        <v>3.6768907579537999</v>
      </c>
      <c r="AK468" s="3">
        <v>3.6768907579537999</v>
      </c>
      <c r="AL468" s="3">
        <v>3.6768907579537999</v>
      </c>
      <c r="AM468" s="3">
        <v>3.6768907579537999</v>
      </c>
      <c r="AN468" s="3">
        <v>3.6768907579537999</v>
      </c>
      <c r="AO468" s="3">
        <v>0</v>
      </c>
      <c r="AP468" s="3">
        <v>3.7168549108655</v>
      </c>
      <c r="AQ468" s="3">
        <v>3.7168549108655</v>
      </c>
      <c r="AR468" s="3">
        <v>3.7168549108655</v>
      </c>
      <c r="AS468" s="3">
        <v>3.7168549108655</v>
      </c>
      <c r="AT468" s="3">
        <v>3.7168549108655</v>
      </c>
      <c r="AU468" s="3">
        <v>3.7168549108655</v>
      </c>
      <c r="AV468" s="3">
        <v>3.9089639001169001</v>
      </c>
      <c r="AW468" s="3">
        <v>3.91</v>
      </c>
    </row>
    <row r="469" spans="1:49">
      <c r="A469">
        <v>3</v>
      </c>
      <c r="B469" t="s">
        <v>400</v>
      </c>
      <c r="C469">
        <v>100201</v>
      </c>
      <c r="D469" t="s">
        <v>778</v>
      </c>
      <c r="E469" s="3">
        <v>0</v>
      </c>
      <c r="F469" s="3">
        <v>-0.57195728937699997</v>
      </c>
      <c r="G469" s="3">
        <v>-7.3411643593700004E-2</v>
      </c>
      <c r="H469" s="3">
        <v>-7.3411643593700004E-2</v>
      </c>
      <c r="I469" s="3">
        <v>-7.3411643593700004E-2</v>
      </c>
      <c r="J469" s="3">
        <v>-0.37081675723129998</v>
      </c>
      <c r="K469" s="3">
        <v>-0.37081675723129998</v>
      </c>
      <c r="L469" s="3">
        <v>5.8021665273199997E-2</v>
      </c>
      <c r="M469" s="3">
        <v>5.8021665273199997E-2</v>
      </c>
      <c r="N469" s="3">
        <v>5.8021665273199997E-2</v>
      </c>
      <c r="O469" s="3">
        <v>5.8021665273199997E-2</v>
      </c>
      <c r="P469" s="3">
        <v>5.8021665273199997E-2</v>
      </c>
      <c r="Q469" s="3">
        <v>0</v>
      </c>
      <c r="R469" s="3">
        <v>3.9922517574456</v>
      </c>
      <c r="S469" s="3">
        <v>3.9922517574456</v>
      </c>
      <c r="T469" s="3">
        <v>3.9922517574456</v>
      </c>
      <c r="U469" s="3">
        <v>3.9922517574456</v>
      </c>
      <c r="V469" s="3">
        <v>3.9922517574456</v>
      </c>
      <c r="W469" s="3">
        <v>3.9922517574456</v>
      </c>
      <c r="X469" s="3">
        <v>4.3079287658921004</v>
      </c>
      <c r="Y469" s="3">
        <v>4.3079287658921004</v>
      </c>
      <c r="Z469" s="3">
        <v>4.3079287658921004</v>
      </c>
      <c r="AA469" s="3">
        <v>4.3079287658921004</v>
      </c>
      <c r="AB469" s="3">
        <v>4.3079287658921004</v>
      </c>
      <c r="AC469" s="3">
        <v>0</v>
      </c>
      <c r="AD469" s="3">
        <v>3.3146292883775001</v>
      </c>
      <c r="AE469" s="3">
        <v>3.3146292883775001</v>
      </c>
      <c r="AF469" s="3">
        <v>3.3146292883775001</v>
      </c>
      <c r="AG469" s="3">
        <v>3.3146292883775001</v>
      </c>
      <c r="AH469" s="3">
        <v>3.3146292883775001</v>
      </c>
      <c r="AI469" s="3">
        <v>3.3146292883775001</v>
      </c>
      <c r="AJ469" s="3">
        <v>3.6768907579537999</v>
      </c>
      <c r="AK469" s="3">
        <v>3.6768907579537999</v>
      </c>
      <c r="AL469" s="3">
        <v>3.6768907579537999</v>
      </c>
      <c r="AM469" s="3">
        <v>3.6768907579537999</v>
      </c>
      <c r="AN469" s="3">
        <v>3.6768907579537999</v>
      </c>
      <c r="AO469" s="3">
        <v>0</v>
      </c>
      <c r="AP469" s="3">
        <v>3.7168549108655</v>
      </c>
      <c r="AQ469" s="3">
        <v>3.7168549108655</v>
      </c>
      <c r="AR469" s="3">
        <v>3.7168549108655</v>
      </c>
      <c r="AS469" s="3">
        <v>3.7168549108655</v>
      </c>
      <c r="AT469" s="3">
        <v>3.7168549108655</v>
      </c>
      <c r="AU469" s="3">
        <v>3.7168549108655</v>
      </c>
      <c r="AV469" s="3">
        <v>3.9089639001169001</v>
      </c>
      <c r="AW469" s="3">
        <v>3.91</v>
      </c>
    </row>
    <row r="470" spans="1:49">
      <c r="A470">
        <v>4</v>
      </c>
      <c r="B470" t="s">
        <v>402</v>
      </c>
      <c r="C470">
        <v>10020101</v>
      </c>
      <c r="D470" t="s">
        <v>778</v>
      </c>
      <c r="E470" s="3">
        <v>0</v>
      </c>
      <c r="F470" s="3">
        <v>-0.57195728937699997</v>
      </c>
      <c r="G470" s="3">
        <v>-7.3411643593700004E-2</v>
      </c>
      <c r="H470" s="3">
        <v>-7.3411643593700004E-2</v>
      </c>
      <c r="I470" s="3">
        <v>-7.3411643593700004E-2</v>
      </c>
      <c r="J470" s="3">
        <v>-0.37081675723129998</v>
      </c>
      <c r="K470" s="3">
        <v>-0.37081675723129998</v>
      </c>
      <c r="L470" s="3">
        <v>5.8021665273199997E-2</v>
      </c>
      <c r="M470" s="3">
        <v>5.8021665273199997E-2</v>
      </c>
      <c r="N470" s="3">
        <v>5.8021665273199997E-2</v>
      </c>
      <c r="O470" s="3">
        <v>5.8021665273199997E-2</v>
      </c>
      <c r="P470" s="3">
        <v>5.8021665273199997E-2</v>
      </c>
      <c r="Q470" s="3">
        <v>0</v>
      </c>
      <c r="R470" s="3">
        <v>3.9922517574456</v>
      </c>
      <c r="S470" s="3">
        <v>3.9922517574456</v>
      </c>
      <c r="T470" s="3">
        <v>3.9922517574456</v>
      </c>
      <c r="U470" s="3">
        <v>3.9922517574456</v>
      </c>
      <c r="V470" s="3">
        <v>3.9922517574456</v>
      </c>
      <c r="W470" s="3">
        <v>3.9922517574456</v>
      </c>
      <c r="X470" s="3">
        <v>4.3079287658921004</v>
      </c>
      <c r="Y470" s="3">
        <v>4.3079287658921004</v>
      </c>
      <c r="Z470" s="3">
        <v>4.3079287658921004</v>
      </c>
      <c r="AA470" s="3">
        <v>4.3079287658921004</v>
      </c>
      <c r="AB470" s="3">
        <v>4.3079287658921004</v>
      </c>
      <c r="AC470" s="3">
        <v>0</v>
      </c>
      <c r="AD470" s="3">
        <v>3.3146292883775001</v>
      </c>
      <c r="AE470" s="3">
        <v>3.3146292883775001</v>
      </c>
      <c r="AF470" s="3">
        <v>3.3146292883775001</v>
      </c>
      <c r="AG470" s="3">
        <v>3.3146292883775001</v>
      </c>
      <c r="AH470" s="3">
        <v>3.3146292883775001</v>
      </c>
      <c r="AI470" s="3">
        <v>3.3146292883775001</v>
      </c>
      <c r="AJ470" s="3">
        <v>3.6768907579537999</v>
      </c>
      <c r="AK470" s="3">
        <v>3.6768907579537999</v>
      </c>
      <c r="AL470" s="3">
        <v>3.6768907579537999</v>
      </c>
      <c r="AM470" s="3">
        <v>3.6768907579537999</v>
      </c>
      <c r="AN470" s="3">
        <v>3.6768907579537999</v>
      </c>
      <c r="AO470" s="3">
        <v>0</v>
      </c>
      <c r="AP470" s="3">
        <v>3.7168549108655</v>
      </c>
      <c r="AQ470" s="3">
        <v>3.7168549108655</v>
      </c>
      <c r="AR470" s="3">
        <v>3.7168549108655</v>
      </c>
      <c r="AS470" s="3">
        <v>3.7168549108655</v>
      </c>
      <c r="AT470" s="3">
        <v>3.7168549108655</v>
      </c>
      <c r="AU470" s="3">
        <v>3.7168549108655</v>
      </c>
      <c r="AV470" s="3">
        <v>3.9089639001169001</v>
      </c>
      <c r="AW470" s="3">
        <v>3.91</v>
      </c>
    </row>
    <row r="471" spans="1:49">
      <c r="A471">
        <v>5</v>
      </c>
      <c r="B471" t="s">
        <v>404</v>
      </c>
      <c r="C471">
        <v>1002010101</v>
      </c>
      <c r="D471" t="s">
        <v>778</v>
      </c>
      <c r="E471" s="3">
        <v>0</v>
      </c>
      <c r="F471" s="3">
        <v>-0.57195728937699997</v>
      </c>
      <c r="G471" s="3">
        <v>-7.3411643593700004E-2</v>
      </c>
      <c r="H471" s="3">
        <v>-7.3411643593700004E-2</v>
      </c>
      <c r="I471" s="3">
        <v>-7.3411643593700004E-2</v>
      </c>
      <c r="J471" s="3">
        <v>-0.37081675723129998</v>
      </c>
      <c r="K471" s="3">
        <v>-0.37081675723129998</v>
      </c>
      <c r="L471" s="3">
        <v>5.8021665273199997E-2</v>
      </c>
      <c r="M471" s="3">
        <v>5.8021665273199997E-2</v>
      </c>
      <c r="N471" s="3">
        <v>5.8021665273199997E-2</v>
      </c>
      <c r="O471" s="3">
        <v>5.8021665273199997E-2</v>
      </c>
      <c r="P471" s="3">
        <v>5.8021665273199997E-2</v>
      </c>
      <c r="Q471" s="3">
        <v>0</v>
      </c>
      <c r="R471" s="3">
        <v>3.9922517574456</v>
      </c>
      <c r="S471" s="3">
        <v>3.9922517574456</v>
      </c>
      <c r="T471" s="3">
        <v>3.9922517574456</v>
      </c>
      <c r="U471" s="3">
        <v>3.9922517574456</v>
      </c>
      <c r="V471" s="3">
        <v>3.9922517574456</v>
      </c>
      <c r="W471" s="3">
        <v>3.9922517574456</v>
      </c>
      <c r="X471" s="3">
        <v>4.3079287658921004</v>
      </c>
      <c r="Y471" s="3">
        <v>4.3079287658921004</v>
      </c>
      <c r="Z471" s="3">
        <v>4.3079287658921004</v>
      </c>
      <c r="AA471" s="3">
        <v>4.3079287658921004</v>
      </c>
      <c r="AB471" s="3">
        <v>4.3079287658921004</v>
      </c>
      <c r="AC471" s="3">
        <v>0</v>
      </c>
      <c r="AD471" s="3">
        <v>3.3146292883775001</v>
      </c>
      <c r="AE471" s="3">
        <v>3.3146292883775001</v>
      </c>
      <c r="AF471" s="3">
        <v>3.3146292883775001</v>
      </c>
      <c r="AG471" s="3">
        <v>3.3146292883775001</v>
      </c>
      <c r="AH471" s="3">
        <v>3.3146292883775001</v>
      </c>
      <c r="AI471" s="3">
        <v>3.3146292883775001</v>
      </c>
      <c r="AJ471" s="3">
        <v>3.6768907579537999</v>
      </c>
      <c r="AK471" s="3">
        <v>3.6768907579537999</v>
      </c>
      <c r="AL471" s="3">
        <v>3.6768907579537999</v>
      </c>
      <c r="AM471" s="3">
        <v>3.6768907579537999</v>
      </c>
      <c r="AN471" s="3">
        <v>3.6768907579537999</v>
      </c>
      <c r="AO471" s="3">
        <v>0</v>
      </c>
      <c r="AP471" s="3">
        <v>3.7168549108655</v>
      </c>
      <c r="AQ471" s="3">
        <v>3.7168549108655</v>
      </c>
      <c r="AR471" s="3">
        <v>3.7168549108655</v>
      </c>
      <c r="AS471" s="3">
        <v>3.7168549108655</v>
      </c>
      <c r="AT471" s="3">
        <v>3.7168549108655</v>
      </c>
      <c r="AU471" s="3">
        <v>3.7168549108655</v>
      </c>
      <c r="AV471" s="3">
        <v>3.9089639001169001</v>
      </c>
      <c r="AW471" s="3">
        <v>3.91</v>
      </c>
    </row>
    <row r="472" spans="1:49">
      <c r="A472">
        <v>2</v>
      </c>
      <c r="B472" t="s">
        <v>398</v>
      </c>
      <c r="C472">
        <v>1003</v>
      </c>
      <c r="D472" t="s">
        <v>779</v>
      </c>
      <c r="E472" s="3">
        <v>0</v>
      </c>
      <c r="F472" s="3">
        <v>0</v>
      </c>
      <c r="G472" s="3">
        <v>0</v>
      </c>
      <c r="H472" s="3">
        <v>0</v>
      </c>
      <c r="I472" s="3">
        <v>1.2054571203566</v>
      </c>
      <c r="J472" s="3">
        <v>1.2054571203566</v>
      </c>
      <c r="K472" s="3">
        <v>1.2054571203566</v>
      </c>
      <c r="L472" s="3">
        <v>1.2054571203566</v>
      </c>
      <c r="M472" s="3">
        <v>1.2054571203566</v>
      </c>
      <c r="N472" s="3">
        <v>1.2054571203566</v>
      </c>
      <c r="O472" s="3">
        <v>1.2054571203566</v>
      </c>
      <c r="P472" s="3">
        <v>1.2054571203566</v>
      </c>
      <c r="Q472" s="3">
        <v>0.74430704853039997</v>
      </c>
      <c r="R472" s="3">
        <v>0.74430704853039997</v>
      </c>
      <c r="S472" s="3">
        <v>0.74430704853039997</v>
      </c>
      <c r="T472" s="3">
        <v>0.74430704853039997</v>
      </c>
      <c r="U472" s="3">
        <v>0.74430704853039997</v>
      </c>
      <c r="V472" s="3">
        <v>0.74430704853039997</v>
      </c>
      <c r="W472" s="3">
        <v>0.74430704853039997</v>
      </c>
      <c r="X472" s="3">
        <v>0.74430704853039997</v>
      </c>
      <c r="Y472" s="3">
        <v>0.74430704853039997</v>
      </c>
      <c r="Z472" s="3">
        <v>0.74430704853039997</v>
      </c>
      <c r="AA472" s="3">
        <v>0.74430704853039997</v>
      </c>
      <c r="AB472" s="3">
        <v>0.74430704853039997</v>
      </c>
      <c r="AC472" s="3">
        <v>6.1735637048559999</v>
      </c>
      <c r="AD472" s="3">
        <v>6.1735637048559999</v>
      </c>
      <c r="AE472" s="3">
        <v>6.1735637048559999</v>
      </c>
      <c r="AF472" s="3">
        <v>6.1735637048559999</v>
      </c>
      <c r="AG472" s="3">
        <v>10.0667425388685</v>
      </c>
      <c r="AH472" s="3">
        <v>10.0667425388685</v>
      </c>
      <c r="AI472" s="3">
        <v>10.0667425388685</v>
      </c>
      <c r="AJ472" s="3">
        <v>10.0667425388685</v>
      </c>
      <c r="AK472" s="3">
        <v>3.2091843216083</v>
      </c>
      <c r="AL472" s="3">
        <v>3.2091843216083</v>
      </c>
      <c r="AM472" s="3">
        <v>3.2091843216083</v>
      </c>
      <c r="AN472" s="3">
        <v>3.2091843216083</v>
      </c>
      <c r="AO472" s="3">
        <v>1.7522479775129001</v>
      </c>
      <c r="AP472" s="3">
        <v>1.7522479775129001</v>
      </c>
      <c r="AQ472" s="3">
        <v>1.7522479775129001</v>
      </c>
      <c r="AR472" s="3">
        <v>1.7522479775129001</v>
      </c>
      <c r="AS472" s="3">
        <v>1.2088116217971001</v>
      </c>
      <c r="AT472" s="3">
        <v>1.2088116217971001</v>
      </c>
      <c r="AU472" s="3">
        <v>1.2088116217971001</v>
      </c>
      <c r="AV472" s="3">
        <v>1.2088116217971001</v>
      </c>
      <c r="AW472" s="3">
        <v>1.21</v>
      </c>
    </row>
    <row r="473" spans="1:49">
      <c r="A473">
        <v>3</v>
      </c>
      <c r="B473" t="s">
        <v>400</v>
      </c>
      <c r="C473">
        <v>100301</v>
      </c>
      <c r="D473" t="s">
        <v>779</v>
      </c>
      <c r="E473" s="3">
        <v>0</v>
      </c>
      <c r="F473" s="3">
        <v>0</v>
      </c>
      <c r="G473" s="3">
        <v>0</v>
      </c>
      <c r="H473" s="3">
        <v>0</v>
      </c>
      <c r="I473" s="3">
        <v>1.2054571203566</v>
      </c>
      <c r="J473" s="3">
        <v>1.2054571203566</v>
      </c>
      <c r="K473" s="3">
        <v>1.2054571203566</v>
      </c>
      <c r="L473" s="3">
        <v>1.2054571203566</v>
      </c>
      <c r="M473" s="3">
        <v>1.2054571203566</v>
      </c>
      <c r="N473" s="3">
        <v>1.2054571203566</v>
      </c>
      <c r="O473" s="3">
        <v>1.2054571203566</v>
      </c>
      <c r="P473" s="3">
        <v>1.2054571203566</v>
      </c>
      <c r="Q473" s="3">
        <v>0.74430704853039997</v>
      </c>
      <c r="R473" s="3">
        <v>0.74430704853039997</v>
      </c>
      <c r="S473" s="3">
        <v>0.74430704853039997</v>
      </c>
      <c r="T473" s="3">
        <v>0.74430704853039997</v>
      </c>
      <c r="U473" s="3">
        <v>0.74430704853039997</v>
      </c>
      <c r="V473" s="3">
        <v>0.74430704853039997</v>
      </c>
      <c r="W473" s="3">
        <v>0.74430704853039997</v>
      </c>
      <c r="X473" s="3">
        <v>0.74430704853039997</v>
      </c>
      <c r="Y473" s="3">
        <v>0.74430704853039997</v>
      </c>
      <c r="Z473" s="3">
        <v>0.74430704853039997</v>
      </c>
      <c r="AA473" s="3">
        <v>0.74430704853039997</v>
      </c>
      <c r="AB473" s="3">
        <v>0.74430704853039997</v>
      </c>
      <c r="AC473" s="3">
        <v>6.1735637048559999</v>
      </c>
      <c r="AD473" s="3">
        <v>6.1735637048559999</v>
      </c>
      <c r="AE473" s="3">
        <v>6.1735637048559999</v>
      </c>
      <c r="AF473" s="3">
        <v>6.1735637048559999</v>
      </c>
      <c r="AG473" s="3">
        <v>10.0667425388685</v>
      </c>
      <c r="AH473" s="3">
        <v>10.0667425388685</v>
      </c>
      <c r="AI473" s="3">
        <v>10.0667425388685</v>
      </c>
      <c r="AJ473" s="3">
        <v>10.0667425388685</v>
      </c>
      <c r="AK473" s="3">
        <v>3.2091843216083</v>
      </c>
      <c r="AL473" s="3">
        <v>3.2091843216083</v>
      </c>
      <c r="AM473" s="3">
        <v>3.2091843216083</v>
      </c>
      <c r="AN473" s="3">
        <v>3.2091843216083</v>
      </c>
      <c r="AO473" s="3">
        <v>1.7522479775129001</v>
      </c>
      <c r="AP473" s="3">
        <v>1.7522479775129001</v>
      </c>
      <c r="AQ473" s="3">
        <v>1.7522479775129001</v>
      </c>
      <c r="AR473" s="3">
        <v>1.7522479775129001</v>
      </c>
      <c r="AS473" s="3">
        <v>1.2088116217971001</v>
      </c>
      <c r="AT473" s="3">
        <v>1.2088116217970999</v>
      </c>
      <c r="AU473" s="3">
        <v>1.2088116217971001</v>
      </c>
      <c r="AV473" s="3">
        <v>1.2088116217971001</v>
      </c>
      <c r="AW473" s="3">
        <v>1.21</v>
      </c>
    </row>
    <row r="474" spans="1:49">
      <c r="A474">
        <v>4</v>
      </c>
      <c r="B474" t="s">
        <v>402</v>
      </c>
      <c r="C474">
        <v>10030101</v>
      </c>
      <c r="D474" t="s">
        <v>779</v>
      </c>
      <c r="E474" s="3">
        <v>0</v>
      </c>
      <c r="F474" s="3">
        <v>0</v>
      </c>
      <c r="G474" s="3">
        <v>0</v>
      </c>
      <c r="H474" s="3">
        <v>0</v>
      </c>
      <c r="I474" s="3">
        <v>1.2054571203566</v>
      </c>
      <c r="J474" s="3">
        <v>1.2054571203566</v>
      </c>
      <c r="K474" s="3">
        <v>1.2054571203566</v>
      </c>
      <c r="L474" s="3">
        <v>1.2054571203566</v>
      </c>
      <c r="M474" s="3">
        <v>1.2054571203566</v>
      </c>
      <c r="N474" s="3">
        <v>1.2054571203566</v>
      </c>
      <c r="O474" s="3">
        <v>1.2054571203566</v>
      </c>
      <c r="P474" s="3">
        <v>1.2054571203566</v>
      </c>
      <c r="Q474" s="3">
        <v>0.74430704853039997</v>
      </c>
      <c r="R474" s="3">
        <v>0.74430704853039997</v>
      </c>
      <c r="S474" s="3">
        <v>0.74430704853039997</v>
      </c>
      <c r="T474" s="3">
        <v>0.74430704853039997</v>
      </c>
      <c r="U474" s="3">
        <v>0.74430704853039997</v>
      </c>
      <c r="V474" s="3">
        <v>0.74430704853039997</v>
      </c>
      <c r="W474" s="3">
        <v>0.74430704853039997</v>
      </c>
      <c r="X474" s="3">
        <v>0.74430704853039997</v>
      </c>
      <c r="Y474" s="3">
        <v>0.74430704853039997</v>
      </c>
      <c r="Z474" s="3">
        <v>0.74430704853039997</v>
      </c>
      <c r="AA474" s="3">
        <v>0.74430704853039997</v>
      </c>
      <c r="AB474" s="3">
        <v>0.74430704853039997</v>
      </c>
      <c r="AC474" s="3">
        <v>6.1735637048559999</v>
      </c>
      <c r="AD474" s="3">
        <v>6.1735637048559999</v>
      </c>
      <c r="AE474" s="3">
        <v>6.1735637048559999</v>
      </c>
      <c r="AF474" s="3">
        <v>6.1735637048559999</v>
      </c>
      <c r="AG474" s="3">
        <v>10.0667425388685</v>
      </c>
      <c r="AH474" s="3">
        <v>10.0667425388685</v>
      </c>
      <c r="AI474" s="3">
        <v>10.0667425388685</v>
      </c>
      <c r="AJ474" s="3">
        <v>10.0667425388685</v>
      </c>
      <c r="AK474" s="3">
        <v>3.2091843216083</v>
      </c>
      <c r="AL474" s="3">
        <v>3.2091843216083</v>
      </c>
      <c r="AM474" s="3">
        <v>3.2091843216083</v>
      </c>
      <c r="AN474" s="3">
        <v>3.2091843216083</v>
      </c>
      <c r="AO474" s="3">
        <v>1.7522479775129001</v>
      </c>
      <c r="AP474" s="3">
        <v>1.7522479775129001</v>
      </c>
      <c r="AQ474" s="3">
        <v>1.7522479775129001</v>
      </c>
      <c r="AR474" s="3">
        <v>1.7522479775129001</v>
      </c>
      <c r="AS474" s="3">
        <v>1.2088116217971001</v>
      </c>
      <c r="AT474" s="3">
        <v>1.2088116217971001</v>
      </c>
      <c r="AU474" s="3">
        <v>1.2088116217971001</v>
      </c>
      <c r="AV474" s="3">
        <v>1.2088116217971001</v>
      </c>
      <c r="AW474" s="3">
        <v>1.21</v>
      </c>
    </row>
    <row r="475" spans="1:49">
      <c r="A475">
        <v>5</v>
      </c>
      <c r="B475" t="s">
        <v>404</v>
      </c>
      <c r="C475">
        <v>1003010101</v>
      </c>
      <c r="D475" t="s">
        <v>780</v>
      </c>
      <c r="E475" s="3">
        <v>0</v>
      </c>
      <c r="F475" s="3">
        <v>0</v>
      </c>
      <c r="G475" s="3">
        <v>0</v>
      </c>
      <c r="H475" s="3">
        <v>0</v>
      </c>
      <c r="I475" s="3">
        <v>1.2054571203566</v>
      </c>
      <c r="J475" s="3">
        <v>1.2054571203566</v>
      </c>
      <c r="K475" s="3">
        <v>1.2054571203566</v>
      </c>
      <c r="L475" s="3">
        <v>1.2054571203566</v>
      </c>
      <c r="M475" s="3">
        <v>1.2054571203566</v>
      </c>
      <c r="N475" s="3">
        <v>1.2054571203566</v>
      </c>
      <c r="O475" s="3">
        <v>1.2054571203566</v>
      </c>
      <c r="P475" s="3">
        <v>1.2054571203566</v>
      </c>
      <c r="Q475" s="3">
        <v>0.74430704853039997</v>
      </c>
      <c r="R475" s="3">
        <v>0.74430704853039997</v>
      </c>
      <c r="S475" s="3">
        <v>0.74430704853039997</v>
      </c>
      <c r="T475" s="3">
        <v>0.74430704853039997</v>
      </c>
      <c r="U475" s="3">
        <v>0.74430704853039997</v>
      </c>
      <c r="V475" s="3">
        <v>0.74430704853039997</v>
      </c>
      <c r="W475" s="3">
        <v>0.74430704853039997</v>
      </c>
      <c r="X475" s="3">
        <v>0.74430704853039997</v>
      </c>
      <c r="Y475" s="3">
        <v>0.74430704853039997</v>
      </c>
      <c r="Z475" s="3">
        <v>0.74430704853039997</v>
      </c>
      <c r="AA475" s="3">
        <v>0.74430704853039997</v>
      </c>
      <c r="AB475" s="3">
        <v>0.74430704853039997</v>
      </c>
      <c r="AC475" s="3">
        <v>6.1735637048559999</v>
      </c>
      <c r="AD475" s="3">
        <v>6.1735637048559999</v>
      </c>
      <c r="AE475" s="3">
        <v>6.1735637048559999</v>
      </c>
      <c r="AF475" s="3">
        <v>6.1735637048559999</v>
      </c>
      <c r="AG475" s="3">
        <v>10.0667425388685</v>
      </c>
      <c r="AH475" s="3">
        <v>10.0667425388685</v>
      </c>
      <c r="AI475" s="3">
        <v>10.0667425388685</v>
      </c>
      <c r="AJ475" s="3">
        <v>10.0667425388685</v>
      </c>
      <c r="AK475" s="3">
        <v>3.2091843216083</v>
      </c>
      <c r="AL475" s="3">
        <v>3.2091843216083</v>
      </c>
      <c r="AM475" s="3">
        <v>3.2091843216083</v>
      </c>
      <c r="AN475" s="3">
        <v>3.2091843216083</v>
      </c>
      <c r="AO475" s="3">
        <v>1.7522479775129001</v>
      </c>
      <c r="AP475" s="3">
        <v>1.7522479775129001</v>
      </c>
      <c r="AQ475" s="3">
        <v>1.7522479775129001</v>
      </c>
      <c r="AR475" s="3">
        <v>1.7522479775129001</v>
      </c>
      <c r="AS475" s="3">
        <v>1.2088116217971001</v>
      </c>
      <c r="AT475" s="3">
        <v>1.2088116217971001</v>
      </c>
      <c r="AU475" s="3">
        <v>1.2088116217971001</v>
      </c>
      <c r="AV475" s="3">
        <v>1.2088116217971001</v>
      </c>
      <c r="AW475" s="3">
        <v>1.21</v>
      </c>
    </row>
    <row r="476" spans="1:49">
      <c r="A476">
        <v>2</v>
      </c>
      <c r="B476" t="s">
        <v>398</v>
      </c>
      <c r="C476">
        <v>1004</v>
      </c>
      <c r="D476" t="s">
        <v>781</v>
      </c>
      <c r="E476" s="3">
        <v>0.71993825998149996</v>
      </c>
      <c r="F476" s="3">
        <v>0.88505629504679995</v>
      </c>
      <c r="G476" s="3">
        <v>0.88582723925520002</v>
      </c>
      <c r="H476" s="3">
        <v>0.88582723925520002</v>
      </c>
      <c r="I476" s="3">
        <v>-0.10194115212380001</v>
      </c>
      <c r="J476" s="3">
        <v>-0.10194115212380001</v>
      </c>
      <c r="K476" s="3">
        <v>-0.10194115212380001</v>
      </c>
      <c r="L476" s="3">
        <v>-0.10194115212380001</v>
      </c>
      <c r="M476" s="3">
        <v>0.29962120127199998</v>
      </c>
      <c r="N476" s="3">
        <v>0.29962120127199998</v>
      </c>
      <c r="O476" s="3">
        <v>0.29962120127199998</v>
      </c>
      <c r="P476" s="3">
        <v>0.29962120127199998</v>
      </c>
      <c r="Q476" s="3">
        <v>-0.26699005816619997</v>
      </c>
      <c r="R476" s="3">
        <v>-4.86478887153E-2</v>
      </c>
      <c r="S476" s="3">
        <v>0.13449527096540001</v>
      </c>
      <c r="T476" s="3">
        <v>0.13449527096540001</v>
      </c>
      <c r="U476" s="3">
        <v>1.2320941024533001</v>
      </c>
      <c r="V476" s="3">
        <v>1.2320941024533001</v>
      </c>
      <c r="W476" s="3">
        <v>1.2320941024533001</v>
      </c>
      <c r="X476" s="3">
        <v>1.2320941024533001</v>
      </c>
      <c r="Y476" s="3">
        <v>1.3412917623287</v>
      </c>
      <c r="Z476" s="3">
        <v>1.3412917623287</v>
      </c>
      <c r="AA476" s="3">
        <v>1.3412917623287</v>
      </c>
      <c r="AB476" s="3">
        <v>1.3412917623287</v>
      </c>
      <c r="AC476" s="3">
        <v>1.8266507100956999</v>
      </c>
      <c r="AD476" s="3">
        <v>1.9932213095768001</v>
      </c>
      <c r="AE476" s="3">
        <v>2.424608715697</v>
      </c>
      <c r="AF476" s="3">
        <v>2.424608715697</v>
      </c>
      <c r="AG476" s="3">
        <v>2.6891419983803999</v>
      </c>
      <c r="AH476" s="3">
        <v>2.6891419983803999</v>
      </c>
      <c r="AI476" s="3">
        <v>2.6891419983803999</v>
      </c>
      <c r="AJ476" s="3">
        <v>2.6891419983803999</v>
      </c>
      <c r="AK476" s="3">
        <v>3.4138147396953</v>
      </c>
      <c r="AL476" s="3">
        <v>3.4138147396953</v>
      </c>
      <c r="AM476" s="3">
        <v>3.4138147396953</v>
      </c>
      <c r="AN476" s="3">
        <v>3.4138147396953</v>
      </c>
      <c r="AO476" s="3">
        <v>-1.85231030499E-2</v>
      </c>
      <c r="AP476" s="3">
        <v>0.26058114487849998</v>
      </c>
      <c r="AQ476" s="3">
        <v>0.1594413512823</v>
      </c>
      <c r="AR476" s="3">
        <v>0.1594413512823</v>
      </c>
      <c r="AS476" s="3">
        <v>0.31020191194539998</v>
      </c>
      <c r="AT476" s="3">
        <v>0.31020191194539998</v>
      </c>
      <c r="AU476" s="3">
        <v>0.31020191194539998</v>
      </c>
      <c r="AV476" s="3">
        <v>0.31020191194539998</v>
      </c>
      <c r="AW476" s="3">
        <v>0.33</v>
      </c>
    </row>
    <row r="477" spans="1:49">
      <c r="A477">
        <v>3</v>
      </c>
      <c r="B477" t="s">
        <v>400</v>
      </c>
      <c r="C477">
        <v>100401</v>
      </c>
      <c r="D477" t="s">
        <v>781</v>
      </c>
      <c r="E477" s="3">
        <v>0.71993825998149996</v>
      </c>
      <c r="F477" s="3">
        <v>0.88505629504679995</v>
      </c>
      <c r="G477" s="3">
        <v>0.88582723925520002</v>
      </c>
      <c r="H477" s="3">
        <v>0.88582723925520002</v>
      </c>
      <c r="I477" s="3">
        <v>-0.10194115212380001</v>
      </c>
      <c r="J477" s="3">
        <v>-0.10194115212380001</v>
      </c>
      <c r="K477" s="3">
        <v>-0.10194115212380001</v>
      </c>
      <c r="L477" s="3">
        <v>-0.10194115212380001</v>
      </c>
      <c r="M477" s="3">
        <v>0.29962120127199998</v>
      </c>
      <c r="N477" s="3">
        <v>0.29962120127199998</v>
      </c>
      <c r="O477" s="3">
        <v>0.29962120127199998</v>
      </c>
      <c r="P477" s="3">
        <v>0.29962120127199998</v>
      </c>
      <c r="Q477" s="3">
        <v>-0.26699005816619997</v>
      </c>
      <c r="R477" s="3">
        <v>-4.86478887153E-2</v>
      </c>
      <c r="S477" s="3">
        <v>0.13449527096540001</v>
      </c>
      <c r="T477" s="3">
        <v>0.13449527096540001</v>
      </c>
      <c r="U477" s="3">
        <v>1.2320941024533001</v>
      </c>
      <c r="V477" s="3">
        <v>1.2320941024533001</v>
      </c>
      <c r="W477" s="3">
        <v>1.2320941024533001</v>
      </c>
      <c r="X477" s="3">
        <v>1.2320941024533001</v>
      </c>
      <c r="Y477" s="3">
        <v>1.3412917623287</v>
      </c>
      <c r="Z477" s="3">
        <v>1.3412917623287</v>
      </c>
      <c r="AA477" s="3">
        <v>1.3412917623287</v>
      </c>
      <c r="AB477" s="3">
        <v>1.3412917623287</v>
      </c>
      <c r="AC477" s="3">
        <v>1.8266507100956999</v>
      </c>
      <c r="AD477" s="3">
        <v>1.9932213095768001</v>
      </c>
      <c r="AE477" s="3">
        <v>2.424608715697</v>
      </c>
      <c r="AF477" s="3">
        <v>2.424608715697</v>
      </c>
      <c r="AG477" s="3">
        <v>2.6891419983803999</v>
      </c>
      <c r="AH477" s="3">
        <v>2.6891419983803999</v>
      </c>
      <c r="AI477" s="3">
        <v>2.6891419983803999</v>
      </c>
      <c r="AJ477" s="3">
        <v>2.6891419983803999</v>
      </c>
      <c r="AK477" s="3">
        <v>3.4138147396953</v>
      </c>
      <c r="AL477" s="3">
        <v>3.4138147396953</v>
      </c>
      <c r="AM477" s="3">
        <v>3.4138147396953</v>
      </c>
      <c r="AN477" s="3">
        <v>3.4138147396953</v>
      </c>
      <c r="AO477" s="3">
        <v>-1.85231030499E-2</v>
      </c>
      <c r="AP477" s="3">
        <v>0.26058114487849998</v>
      </c>
      <c r="AQ477" s="3">
        <v>0.1594413512823</v>
      </c>
      <c r="AR477" s="3">
        <v>0.1594413512823</v>
      </c>
      <c r="AS477" s="3">
        <v>0.31020191194539998</v>
      </c>
      <c r="AT477" s="3">
        <v>0.31020191194539998</v>
      </c>
      <c r="AU477" s="3">
        <v>0.31020191194539998</v>
      </c>
      <c r="AV477" s="3">
        <v>0.31020191194539998</v>
      </c>
      <c r="AW477" s="3">
        <v>0.33</v>
      </c>
    </row>
    <row r="478" spans="1:49">
      <c r="A478">
        <v>4</v>
      </c>
      <c r="B478" t="s">
        <v>402</v>
      </c>
      <c r="C478">
        <v>10040101</v>
      </c>
      <c r="D478" t="s">
        <v>781</v>
      </c>
      <c r="E478" s="3">
        <v>0.71993825998149996</v>
      </c>
      <c r="F478" s="3">
        <v>0.88505629504679995</v>
      </c>
      <c r="G478" s="3">
        <v>0.88582723925520002</v>
      </c>
      <c r="H478" s="3">
        <v>0.88582723925520002</v>
      </c>
      <c r="I478" s="3">
        <v>-0.10194115212380001</v>
      </c>
      <c r="J478" s="3">
        <v>-0.10194115212380001</v>
      </c>
      <c r="K478" s="3">
        <v>-0.10194115212380001</v>
      </c>
      <c r="L478" s="3">
        <v>-0.10194115212380001</v>
      </c>
      <c r="M478" s="3">
        <v>0.29962120127199998</v>
      </c>
      <c r="N478" s="3">
        <v>0.29962120127199998</v>
      </c>
      <c r="O478" s="3">
        <v>0.29962120127199998</v>
      </c>
      <c r="P478" s="3">
        <v>0.29962120127199998</v>
      </c>
      <c r="Q478" s="3">
        <v>-0.26699005816619997</v>
      </c>
      <c r="R478" s="3">
        <v>-4.86478887153E-2</v>
      </c>
      <c r="S478" s="3">
        <v>0.13449527096540001</v>
      </c>
      <c r="T478" s="3">
        <v>0.13449527096540001</v>
      </c>
      <c r="U478" s="3">
        <v>1.2320941024533001</v>
      </c>
      <c r="V478" s="3">
        <v>1.2320941024533001</v>
      </c>
      <c r="W478" s="3">
        <v>1.2320941024533001</v>
      </c>
      <c r="X478" s="3">
        <v>1.2320941024533001</v>
      </c>
      <c r="Y478" s="3">
        <v>1.3412917623287</v>
      </c>
      <c r="Z478" s="3">
        <v>1.3412917623287</v>
      </c>
      <c r="AA478" s="3">
        <v>1.3412917623287</v>
      </c>
      <c r="AB478" s="3">
        <v>1.3412917623287</v>
      </c>
      <c r="AC478" s="3">
        <v>1.8266507100956999</v>
      </c>
      <c r="AD478" s="3">
        <v>1.9932213095768001</v>
      </c>
      <c r="AE478" s="3">
        <v>2.424608715697</v>
      </c>
      <c r="AF478" s="3">
        <v>2.424608715697</v>
      </c>
      <c r="AG478" s="3">
        <v>2.6891419983803999</v>
      </c>
      <c r="AH478" s="3">
        <v>2.6891419983803999</v>
      </c>
      <c r="AI478" s="3">
        <v>2.6891419983803999</v>
      </c>
      <c r="AJ478" s="3">
        <v>2.6891419983803999</v>
      </c>
      <c r="AK478" s="3">
        <v>3.4138147396953</v>
      </c>
      <c r="AL478" s="3">
        <v>3.4138147396953</v>
      </c>
      <c r="AM478" s="3">
        <v>3.4138147396953</v>
      </c>
      <c r="AN478" s="3">
        <v>3.4138147396953</v>
      </c>
      <c r="AO478" s="3">
        <v>-1.85231030499E-2</v>
      </c>
      <c r="AP478" s="3">
        <v>0.26058114487849998</v>
      </c>
      <c r="AQ478" s="3">
        <v>0.1594413512823</v>
      </c>
      <c r="AR478" s="3">
        <v>0.1594413512823</v>
      </c>
      <c r="AS478" s="3">
        <v>0.31020191194539998</v>
      </c>
      <c r="AT478" s="3">
        <v>0.31020191194539998</v>
      </c>
      <c r="AU478" s="3">
        <v>0.31020191194539998</v>
      </c>
      <c r="AV478" s="3">
        <v>0.31020191194539998</v>
      </c>
      <c r="AW478" s="3">
        <v>0.33</v>
      </c>
    </row>
    <row r="479" spans="1:49">
      <c r="A479">
        <v>5</v>
      </c>
      <c r="B479" t="s">
        <v>404</v>
      </c>
      <c r="C479">
        <v>1004010101</v>
      </c>
      <c r="D479" t="s">
        <v>781</v>
      </c>
      <c r="E479" s="3">
        <v>0.71993825998149996</v>
      </c>
      <c r="F479" s="3">
        <v>0.88505629504679995</v>
      </c>
      <c r="G479" s="3">
        <v>0.88582723925520002</v>
      </c>
      <c r="H479" s="3">
        <v>0.88582723925520002</v>
      </c>
      <c r="I479" s="3">
        <v>-0.10194115212380001</v>
      </c>
      <c r="J479" s="3">
        <v>-0.10194115212380001</v>
      </c>
      <c r="K479" s="3">
        <v>-0.10194115212380001</v>
      </c>
      <c r="L479" s="3">
        <v>-0.10194115212380001</v>
      </c>
      <c r="M479" s="3">
        <v>0.29962120127199998</v>
      </c>
      <c r="N479" s="3">
        <v>0.29962120127199998</v>
      </c>
      <c r="O479" s="3">
        <v>0.29962120127199998</v>
      </c>
      <c r="P479" s="3">
        <v>0.29962120127199998</v>
      </c>
      <c r="Q479" s="3">
        <v>-0.26699005816619997</v>
      </c>
      <c r="R479" s="3">
        <v>-4.86478887153E-2</v>
      </c>
      <c r="S479" s="3">
        <v>0.13449527096540001</v>
      </c>
      <c r="T479" s="3">
        <v>0.13449527096540001</v>
      </c>
      <c r="U479" s="3">
        <v>1.2320941024533001</v>
      </c>
      <c r="V479" s="3">
        <v>1.2320941024533001</v>
      </c>
      <c r="W479" s="3">
        <v>1.2320941024533001</v>
      </c>
      <c r="X479" s="3">
        <v>1.2320941024533001</v>
      </c>
      <c r="Y479" s="3">
        <v>1.3412917623287</v>
      </c>
      <c r="Z479" s="3">
        <v>1.3412917623287</v>
      </c>
      <c r="AA479" s="3">
        <v>1.3412917623287</v>
      </c>
      <c r="AB479" s="3">
        <v>1.3412917623287</v>
      </c>
      <c r="AC479" s="3">
        <v>1.8266507100956999</v>
      </c>
      <c r="AD479" s="3">
        <v>1.9932213095768001</v>
      </c>
      <c r="AE479" s="3">
        <v>2.424608715697</v>
      </c>
      <c r="AF479" s="3">
        <v>2.424608715697</v>
      </c>
      <c r="AG479" s="3">
        <v>2.6891419983803999</v>
      </c>
      <c r="AH479" s="3">
        <v>2.6891419983803999</v>
      </c>
      <c r="AI479" s="3">
        <v>2.6891419983803999</v>
      </c>
      <c r="AJ479" s="3">
        <v>2.6891419983803999</v>
      </c>
      <c r="AK479" s="3">
        <v>3.4138147396953</v>
      </c>
      <c r="AL479" s="3">
        <v>3.4138147396953</v>
      </c>
      <c r="AM479" s="3">
        <v>3.4138147396953</v>
      </c>
      <c r="AN479" s="3">
        <v>3.4138147396953</v>
      </c>
      <c r="AO479" s="3">
        <v>-1.85231030499E-2</v>
      </c>
      <c r="AP479" s="3">
        <v>0.26058114487849998</v>
      </c>
      <c r="AQ479" s="3">
        <v>0.1594413512823</v>
      </c>
      <c r="AR479" s="3">
        <v>0.1594413512823</v>
      </c>
      <c r="AS479" s="3">
        <v>0.31020191194539998</v>
      </c>
      <c r="AT479" s="3">
        <v>0.31020191194539998</v>
      </c>
      <c r="AU479" s="3">
        <v>0.31020191194539998</v>
      </c>
      <c r="AV479" s="3">
        <v>0.31020191194539998</v>
      </c>
      <c r="AW479" s="3">
        <v>0.33</v>
      </c>
    </row>
    <row r="480" spans="1:49">
      <c r="A480">
        <v>2</v>
      </c>
      <c r="B480" t="s">
        <v>398</v>
      </c>
      <c r="C480">
        <v>1005</v>
      </c>
      <c r="D480" t="s">
        <v>782</v>
      </c>
      <c r="E480" s="3">
        <v>0.25856203832989999</v>
      </c>
      <c r="F480" s="3">
        <v>1.8406009767445</v>
      </c>
      <c r="G480" s="3">
        <v>1.8406009767445</v>
      </c>
      <c r="H480" s="3">
        <v>2.6878974250857999</v>
      </c>
      <c r="I480" s="3">
        <v>2.6878974250857999</v>
      </c>
      <c r="J480" s="3">
        <v>2.6878974250857999</v>
      </c>
      <c r="K480" s="3">
        <v>2.6878974250857999</v>
      </c>
      <c r="L480" s="3">
        <v>2.6878974250857999</v>
      </c>
      <c r="M480" s="3">
        <v>2.6878974250857999</v>
      </c>
      <c r="N480" s="3">
        <v>2.6878974250857999</v>
      </c>
      <c r="O480" s="3">
        <v>2.6878974250857999</v>
      </c>
      <c r="P480" s="3">
        <v>2.6878974250857999</v>
      </c>
      <c r="Q480" s="3">
        <v>0.23613419218080001</v>
      </c>
      <c r="R480" s="3">
        <v>0.20986954828320001</v>
      </c>
      <c r="S480" s="3">
        <v>0.20986954828320001</v>
      </c>
      <c r="T480" s="3">
        <v>5.3534071734767998</v>
      </c>
      <c r="U480" s="3">
        <v>2.1773558395725998</v>
      </c>
      <c r="V480" s="3">
        <v>2.1773558395725998</v>
      </c>
      <c r="W480" s="3">
        <v>2.1773558395725998</v>
      </c>
      <c r="X480" s="3">
        <v>2.1773558395725998</v>
      </c>
      <c r="Y480" s="3">
        <v>2.1773558395725998</v>
      </c>
      <c r="Z480" s="3">
        <v>2.1773558395725998</v>
      </c>
      <c r="AA480" s="3">
        <v>2.1773558395725998</v>
      </c>
      <c r="AB480" s="3">
        <v>1.2318210159953</v>
      </c>
      <c r="AC480" s="3">
        <v>-1.0822836384431</v>
      </c>
      <c r="AD480" s="3">
        <v>-3.0973658702683</v>
      </c>
      <c r="AE480" s="3">
        <v>-3.0973658702683</v>
      </c>
      <c r="AF480" s="3">
        <v>-1.8089705670845</v>
      </c>
      <c r="AG480" s="3">
        <v>-1.7165406543488</v>
      </c>
      <c r="AH480" s="3">
        <v>-1.7165406543488</v>
      </c>
      <c r="AI480" s="3">
        <v>-1.6931366334260001</v>
      </c>
      <c r="AJ480" s="3">
        <v>-1.6719591799275999</v>
      </c>
      <c r="AK480" s="3">
        <v>-0.43923230096600002</v>
      </c>
      <c r="AL480" s="3">
        <v>-0.43923230096600002</v>
      </c>
      <c r="AM480" s="3">
        <v>-2.8842140617074001</v>
      </c>
      <c r="AN480" s="3">
        <v>-2.8842140617074001</v>
      </c>
      <c r="AO480" s="3">
        <v>-2.5537145145392999</v>
      </c>
      <c r="AP480" s="3">
        <v>0.21056196258359999</v>
      </c>
      <c r="AQ480" s="3">
        <v>0.18714431152989999</v>
      </c>
      <c r="AR480" s="3">
        <v>0.18714431152989999</v>
      </c>
      <c r="AS480" s="3">
        <v>-2.52829309031E-2</v>
      </c>
      <c r="AT480" s="3">
        <v>-3.8282642346248998</v>
      </c>
      <c r="AU480" s="3">
        <v>-3.1809193710802002</v>
      </c>
      <c r="AV480" s="3">
        <v>-4.3628780001778003</v>
      </c>
      <c r="AW480" s="3">
        <v>-1.96</v>
      </c>
    </row>
    <row r="481" spans="1:49">
      <c r="A481">
        <v>3</v>
      </c>
      <c r="B481" t="s">
        <v>400</v>
      </c>
      <c r="C481">
        <v>100501</v>
      </c>
      <c r="D481" t="s">
        <v>782</v>
      </c>
      <c r="E481" s="3">
        <v>0.25856203832989999</v>
      </c>
      <c r="F481" s="3">
        <v>1.8406009767445</v>
      </c>
      <c r="G481" s="3">
        <v>1.8406009767445</v>
      </c>
      <c r="H481" s="3">
        <v>2.6878974250857999</v>
      </c>
      <c r="I481" s="3">
        <v>2.6878974250857999</v>
      </c>
      <c r="J481" s="3">
        <v>2.6878974250857999</v>
      </c>
      <c r="K481" s="3">
        <v>2.6878974250857999</v>
      </c>
      <c r="L481" s="3">
        <v>2.6878974250857999</v>
      </c>
      <c r="M481" s="3">
        <v>2.6878974250857999</v>
      </c>
      <c r="N481" s="3">
        <v>2.6878974250857999</v>
      </c>
      <c r="O481" s="3">
        <v>2.6878974250857999</v>
      </c>
      <c r="P481" s="3">
        <v>2.6878974250857999</v>
      </c>
      <c r="Q481" s="3">
        <v>0.23613419218080001</v>
      </c>
      <c r="R481" s="3">
        <v>0.20986954828320001</v>
      </c>
      <c r="S481" s="3">
        <v>0.20986954828320001</v>
      </c>
      <c r="T481" s="3">
        <v>5.3534071734767998</v>
      </c>
      <c r="U481" s="3">
        <v>2.1773558395725998</v>
      </c>
      <c r="V481" s="3">
        <v>2.1773558395725998</v>
      </c>
      <c r="W481" s="3">
        <v>2.1773558395725998</v>
      </c>
      <c r="X481" s="3">
        <v>2.1773558395725998</v>
      </c>
      <c r="Y481" s="3">
        <v>2.1773558395725998</v>
      </c>
      <c r="Z481" s="3">
        <v>2.1773558395725998</v>
      </c>
      <c r="AA481" s="3">
        <v>2.1773558395725998</v>
      </c>
      <c r="AB481" s="3">
        <v>1.2318210159953</v>
      </c>
      <c r="AC481" s="3">
        <v>-1.0822836384431</v>
      </c>
      <c r="AD481" s="3">
        <v>-3.0973658702683</v>
      </c>
      <c r="AE481" s="3">
        <v>-3.0973658702683</v>
      </c>
      <c r="AF481" s="3">
        <v>-1.8089705670845</v>
      </c>
      <c r="AG481" s="3">
        <v>-1.7165406543488</v>
      </c>
      <c r="AH481" s="3">
        <v>-1.7165406543488</v>
      </c>
      <c r="AI481" s="3">
        <v>-1.6931366334260001</v>
      </c>
      <c r="AJ481" s="3">
        <v>-1.6719591799275999</v>
      </c>
      <c r="AK481" s="3">
        <v>-0.43923230096600002</v>
      </c>
      <c r="AL481" s="3">
        <v>-0.43923230096600002</v>
      </c>
      <c r="AM481" s="3">
        <v>-2.8842140617074001</v>
      </c>
      <c r="AN481" s="3">
        <v>-2.8842140617074001</v>
      </c>
      <c r="AO481" s="3">
        <v>-2.5537145145392999</v>
      </c>
      <c r="AP481" s="3">
        <v>0.21056196258359999</v>
      </c>
      <c r="AQ481" s="3">
        <v>0.18714431152989999</v>
      </c>
      <c r="AR481" s="3">
        <v>0.18714431152989999</v>
      </c>
      <c r="AS481" s="3">
        <v>-2.52829309031E-2</v>
      </c>
      <c r="AT481" s="3">
        <v>-3.8282642346248998</v>
      </c>
      <c r="AU481" s="3">
        <v>-3.1809193710802002</v>
      </c>
      <c r="AV481" s="3">
        <v>-4.3628780001778003</v>
      </c>
      <c r="AW481" s="3">
        <v>-1.96</v>
      </c>
    </row>
    <row r="482" spans="1:49">
      <c r="A482">
        <v>4</v>
      </c>
      <c r="B482" t="s">
        <v>402</v>
      </c>
      <c r="C482">
        <v>10050101</v>
      </c>
      <c r="D482" t="s">
        <v>782</v>
      </c>
      <c r="E482" s="3">
        <v>0.25856203832989999</v>
      </c>
      <c r="F482" s="3">
        <v>1.8406009767445</v>
      </c>
      <c r="G482" s="3">
        <v>1.8406009767445</v>
      </c>
      <c r="H482" s="3">
        <v>2.6878974250857999</v>
      </c>
      <c r="I482" s="3">
        <v>2.6878974250857999</v>
      </c>
      <c r="J482" s="3">
        <v>2.6878974250857999</v>
      </c>
      <c r="K482" s="3">
        <v>2.6878974250857999</v>
      </c>
      <c r="L482" s="3">
        <v>2.6878974250857999</v>
      </c>
      <c r="M482" s="3">
        <v>2.6878974250857999</v>
      </c>
      <c r="N482" s="3">
        <v>2.6878974250857999</v>
      </c>
      <c r="O482" s="3">
        <v>2.6878974250857999</v>
      </c>
      <c r="P482" s="3">
        <v>2.6878974250857999</v>
      </c>
      <c r="Q482" s="3">
        <v>0.23613419218080001</v>
      </c>
      <c r="R482" s="3">
        <v>0.20986954828320001</v>
      </c>
      <c r="S482" s="3">
        <v>0.20986954828320001</v>
      </c>
      <c r="T482" s="3">
        <v>5.3534071734767998</v>
      </c>
      <c r="U482" s="3">
        <v>2.1773558395725998</v>
      </c>
      <c r="V482" s="3">
        <v>2.1773558395725998</v>
      </c>
      <c r="W482" s="3">
        <v>2.1773558395725998</v>
      </c>
      <c r="X482" s="3">
        <v>2.1773558395725998</v>
      </c>
      <c r="Y482" s="3">
        <v>2.1773558395725998</v>
      </c>
      <c r="Z482" s="3">
        <v>2.1773558395725998</v>
      </c>
      <c r="AA482" s="3">
        <v>2.1773558395725998</v>
      </c>
      <c r="AB482" s="3">
        <v>1.2318210159953</v>
      </c>
      <c r="AC482" s="3">
        <v>-1.0822836384431</v>
      </c>
      <c r="AD482" s="3">
        <v>-3.0973658702683</v>
      </c>
      <c r="AE482" s="3">
        <v>-3.0973658702683</v>
      </c>
      <c r="AF482" s="3">
        <v>-1.8089705670845</v>
      </c>
      <c r="AG482" s="3">
        <v>-1.7165406543488</v>
      </c>
      <c r="AH482" s="3">
        <v>-1.7165406543488</v>
      </c>
      <c r="AI482" s="3">
        <v>-1.6931366334260001</v>
      </c>
      <c r="AJ482" s="3">
        <v>-1.6719591799275999</v>
      </c>
      <c r="AK482" s="3">
        <v>-0.43923230096600002</v>
      </c>
      <c r="AL482" s="3">
        <v>-0.43923230096600002</v>
      </c>
      <c r="AM482" s="3">
        <v>-2.8842140617074001</v>
      </c>
      <c r="AN482" s="3">
        <v>-2.8842140617074001</v>
      </c>
      <c r="AO482" s="3">
        <v>-2.5537145145392999</v>
      </c>
      <c r="AP482" s="3">
        <v>0.21056196258359999</v>
      </c>
      <c r="AQ482" s="3">
        <v>0.18714431152989999</v>
      </c>
      <c r="AR482" s="3">
        <v>0.18714431152989999</v>
      </c>
      <c r="AS482" s="3">
        <v>-2.52829309031E-2</v>
      </c>
      <c r="AT482" s="3">
        <v>-3.8282642346248998</v>
      </c>
      <c r="AU482" s="3">
        <v>-3.1809193710802002</v>
      </c>
      <c r="AV482" s="3">
        <v>-4.3628780001778003</v>
      </c>
      <c r="AW482" s="3">
        <v>-1.96</v>
      </c>
    </row>
    <row r="483" spans="1:49">
      <c r="A483">
        <v>5</v>
      </c>
      <c r="B483" t="s">
        <v>404</v>
      </c>
      <c r="C483">
        <v>1005010101</v>
      </c>
      <c r="D483" t="s">
        <v>783</v>
      </c>
      <c r="E483" s="3">
        <v>0.25856203832989999</v>
      </c>
      <c r="F483" s="3">
        <v>1.8406009767445</v>
      </c>
      <c r="G483" s="3">
        <v>1.8406009767445</v>
      </c>
      <c r="H483" s="3">
        <v>2.6878974250857999</v>
      </c>
      <c r="I483" s="3">
        <v>2.6878974250857999</v>
      </c>
      <c r="J483" s="3">
        <v>2.6878974250857999</v>
      </c>
      <c r="K483" s="3">
        <v>2.6878974250857999</v>
      </c>
      <c r="L483" s="3">
        <v>2.6878974250857999</v>
      </c>
      <c r="M483" s="3">
        <v>2.6878974250857999</v>
      </c>
      <c r="N483" s="3">
        <v>2.6878974250857999</v>
      </c>
      <c r="O483" s="3">
        <v>2.6878974250857999</v>
      </c>
      <c r="P483" s="3">
        <v>2.6878974250857999</v>
      </c>
      <c r="Q483" s="3">
        <v>0.23613419218080001</v>
      </c>
      <c r="R483" s="3">
        <v>0.20986954828320001</v>
      </c>
      <c r="S483" s="3">
        <v>0.20986954828320001</v>
      </c>
      <c r="T483" s="3">
        <v>5.3534071734767998</v>
      </c>
      <c r="U483" s="3">
        <v>2.1773558395725998</v>
      </c>
      <c r="V483" s="3">
        <v>2.1773558395725998</v>
      </c>
      <c r="W483" s="3">
        <v>2.1773558395725998</v>
      </c>
      <c r="X483" s="3">
        <v>2.1773558395725998</v>
      </c>
      <c r="Y483" s="3">
        <v>2.1773558395725998</v>
      </c>
      <c r="Z483" s="3">
        <v>2.1773558395725998</v>
      </c>
      <c r="AA483" s="3">
        <v>2.1773558395725998</v>
      </c>
      <c r="AB483" s="3">
        <v>1.2318210159953</v>
      </c>
      <c r="AC483" s="3">
        <v>-1.0822836384431</v>
      </c>
      <c r="AD483" s="3">
        <v>-3.0973658702683</v>
      </c>
      <c r="AE483" s="3">
        <v>-3.0973658702683</v>
      </c>
      <c r="AF483" s="3">
        <v>-1.8089705670845</v>
      </c>
      <c r="AG483" s="3">
        <v>-1.7165406543488</v>
      </c>
      <c r="AH483" s="3">
        <v>-1.7165406543488</v>
      </c>
      <c r="AI483" s="3">
        <v>-1.6931366334260001</v>
      </c>
      <c r="AJ483" s="3">
        <v>-1.6719591799275999</v>
      </c>
      <c r="AK483" s="3">
        <v>-0.43923230096600002</v>
      </c>
      <c r="AL483" s="3">
        <v>-0.43923230096600002</v>
      </c>
      <c r="AM483" s="3">
        <v>-2.8842140617074001</v>
      </c>
      <c r="AN483" s="3">
        <v>-2.8842140617074001</v>
      </c>
      <c r="AO483" s="3">
        <v>-2.5537145145392999</v>
      </c>
      <c r="AP483" s="3">
        <v>0.21056196258359999</v>
      </c>
      <c r="AQ483" s="3">
        <v>0.18714431152989999</v>
      </c>
      <c r="AR483" s="3">
        <v>0.18714431152989999</v>
      </c>
      <c r="AS483" s="3">
        <v>-2.52829309031E-2</v>
      </c>
      <c r="AT483" s="3">
        <v>-3.8282642346248998</v>
      </c>
      <c r="AU483" s="3">
        <v>-3.1809193710802002</v>
      </c>
      <c r="AV483" s="3">
        <v>-4.3628780001778003</v>
      </c>
      <c r="AW483" s="3">
        <v>-1.96</v>
      </c>
    </row>
    <row r="484" spans="1:49">
      <c r="A484">
        <v>1</v>
      </c>
      <c r="B484" t="s">
        <v>396</v>
      </c>
      <c r="C484">
        <v>11</v>
      </c>
      <c r="D484" t="s">
        <v>784</v>
      </c>
      <c r="E484" s="3">
        <v>0.1306917709306</v>
      </c>
      <c r="F484" s="3">
        <v>0.11109325052460001</v>
      </c>
      <c r="G484" s="3">
        <v>0.33676239692080001</v>
      </c>
      <c r="H484" s="3">
        <v>0.48435836512140001</v>
      </c>
      <c r="I484" s="3">
        <v>0.4982103469802</v>
      </c>
      <c r="J484" s="3">
        <v>0.4505020309219</v>
      </c>
      <c r="K484" s="3">
        <v>0.98827052103400004</v>
      </c>
      <c r="L484" s="3">
        <v>1.3447865087644</v>
      </c>
      <c r="M484" s="3">
        <v>1.4603812664528</v>
      </c>
      <c r="N484" s="3">
        <v>1.6385536514123</v>
      </c>
      <c r="O484" s="3">
        <v>2.2553109685977</v>
      </c>
      <c r="P484" s="3">
        <v>3.2516469883351999</v>
      </c>
      <c r="Q484" s="3">
        <v>0.51302640868619998</v>
      </c>
      <c r="R484" s="3">
        <v>1.3848781446316001</v>
      </c>
      <c r="S484" s="3">
        <v>1.8468196947913</v>
      </c>
      <c r="T484" s="3">
        <v>2.4161426435252999</v>
      </c>
      <c r="U484" s="3">
        <v>2.9956488475234</v>
      </c>
      <c r="V484" s="3">
        <v>3.7998595903950001</v>
      </c>
      <c r="W484" s="3">
        <v>4.5866141475389997</v>
      </c>
      <c r="X484" s="3">
        <v>5.4847089711016999</v>
      </c>
      <c r="Y484" s="3">
        <v>5.9235885594174</v>
      </c>
      <c r="Z484" s="3">
        <v>6.3688191181146001</v>
      </c>
      <c r="AA484" s="3">
        <v>7.2520828159133002</v>
      </c>
      <c r="AB484" s="3">
        <v>7.9321616974501001</v>
      </c>
      <c r="AC484" s="3">
        <v>0.83418961882169995</v>
      </c>
      <c r="AD484" s="3">
        <v>1.2779153182484999</v>
      </c>
      <c r="AE484" s="3">
        <v>1.2464162003821</v>
      </c>
      <c r="AF484" s="3">
        <v>1.4569667741926</v>
      </c>
      <c r="AG484" s="3">
        <v>1.5082910531478</v>
      </c>
      <c r="AH484" s="3">
        <v>1.4825436934517</v>
      </c>
      <c r="AI484" s="3">
        <v>1.4469239305048001</v>
      </c>
      <c r="AJ484" s="3">
        <v>1.3596457074028001</v>
      </c>
      <c r="AK484" s="3">
        <v>1.5966973688498001</v>
      </c>
      <c r="AL484" s="3">
        <v>1.8709984224417</v>
      </c>
      <c r="AM484" s="3">
        <v>1.8192058969514</v>
      </c>
      <c r="AN484" s="3">
        <v>2.1296239220722999</v>
      </c>
      <c r="AO484" s="3">
        <v>0.39444505064789998</v>
      </c>
      <c r="AP484" s="3">
        <v>0.57892856139149995</v>
      </c>
      <c r="AQ484" s="3">
        <v>0.85672844875609999</v>
      </c>
      <c r="AR484" s="3">
        <v>1.0918644708289</v>
      </c>
      <c r="AS484" s="3">
        <v>1.2073517177719</v>
      </c>
      <c r="AT484" s="3">
        <v>1.3053618644525999</v>
      </c>
      <c r="AU484" s="3">
        <v>1.5264660635702001</v>
      </c>
      <c r="AV484" s="3">
        <v>1.9116118906019</v>
      </c>
      <c r="AW484" s="3">
        <v>2.19</v>
      </c>
    </row>
    <row r="485" spans="1:49">
      <c r="A485">
        <v>2</v>
      </c>
      <c r="B485" t="s">
        <v>398</v>
      </c>
      <c r="C485">
        <v>1101</v>
      </c>
      <c r="D485" t="s">
        <v>785</v>
      </c>
      <c r="E485" s="3">
        <v>8.8624063399100006E-2</v>
      </c>
      <c r="F485" s="3">
        <v>0.21560257613379999</v>
      </c>
      <c r="G485" s="3">
        <v>0.32811307700379999</v>
      </c>
      <c r="H485" s="3">
        <v>0.48137024953219998</v>
      </c>
      <c r="I485" s="3">
        <v>0.65192236733690001</v>
      </c>
      <c r="J485" s="3">
        <v>0.62762976723670005</v>
      </c>
      <c r="K485" s="3">
        <v>1.1336553204648001</v>
      </c>
      <c r="L485" s="3">
        <v>1.5100926527809</v>
      </c>
      <c r="M485" s="3">
        <v>1.6897241674606001</v>
      </c>
      <c r="N485" s="3">
        <v>1.8743546521618999</v>
      </c>
      <c r="O485" s="3">
        <v>2.2509476055633</v>
      </c>
      <c r="P485" s="3">
        <v>3.1405593146914002</v>
      </c>
      <c r="Q485" s="3">
        <v>0.49922310910200002</v>
      </c>
      <c r="R485" s="3">
        <v>1.4837826860233001</v>
      </c>
      <c r="S485" s="3">
        <v>2.0122602041633</v>
      </c>
      <c r="T485" s="3">
        <v>2.8608163444193</v>
      </c>
      <c r="U485" s="3">
        <v>3.4194718396196002</v>
      </c>
      <c r="V485" s="3">
        <v>4.2111566814039003</v>
      </c>
      <c r="W485" s="3">
        <v>5.0694056405258996</v>
      </c>
      <c r="X485" s="3">
        <v>6.0149276317325002</v>
      </c>
      <c r="Y485" s="3">
        <v>6.4983026199226002</v>
      </c>
      <c r="Z485" s="3">
        <v>7.0193033745628997</v>
      </c>
      <c r="AA485" s="3">
        <v>7.8864714554743998</v>
      </c>
      <c r="AB485" s="3">
        <v>8.4249320760716007</v>
      </c>
      <c r="AC485" s="3">
        <v>0.82997848419880005</v>
      </c>
      <c r="AD485" s="3">
        <v>1.3562812512852001</v>
      </c>
      <c r="AE485" s="3">
        <v>1.3655686394527999</v>
      </c>
      <c r="AF485" s="3">
        <v>1.6525575085638</v>
      </c>
      <c r="AG485" s="3">
        <v>1.6997590352903</v>
      </c>
      <c r="AH485" s="3">
        <v>1.7487563682937</v>
      </c>
      <c r="AI485" s="3">
        <v>1.7049596017838</v>
      </c>
      <c r="AJ485" s="3">
        <v>1.6493196295279999</v>
      </c>
      <c r="AK485" s="3">
        <v>1.9633646245953</v>
      </c>
      <c r="AL485" s="3">
        <v>2.2410190069364999</v>
      </c>
      <c r="AM485" s="3">
        <v>2.0691953028899999</v>
      </c>
      <c r="AN485" s="3">
        <v>2.3367141673336</v>
      </c>
      <c r="AO485" s="3">
        <v>0.35921813294779997</v>
      </c>
      <c r="AP485" s="3">
        <v>0.56902259446339998</v>
      </c>
      <c r="AQ485" s="3">
        <v>0.87587075355669997</v>
      </c>
      <c r="AR485" s="3">
        <v>1.2422508894535</v>
      </c>
      <c r="AS485" s="3">
        <v>1.3717465624820999</v>
      </c>
      <c r="AT485" s="3">
        <v>1.4257325697236001</v>
      </c>
      <c r="AU485" s="3">
        <v>1.6755938351188</v>
      </c>
      <c r="AV485" s="3">
        <v>2.1931022672478999</v>
      </c>
      <c r="AW485" s="3">
        <v>2.52</v>
      </c>
    </row>
    <row r="486" spans="1:49">
      <c r="A486">
        <v>3</v>
      </c>
      <c r="B486" t="s">
        <v>400</v>
      </c>
      <c r="C486">
        <v>110101</v>
      </c>
      <c r="D486" t="s">
        <v>785</v>
      </c>
      <c r="E486" s="3">
        <v>8.8624063399100006E-2</v>
      </c>
      <c r="F486" s="3">
        <v>0.21560257613379999</v>
      </c>
      <c r="G486" s="3">
        <v>0.32811307700379999</v>
      </c>
      <c r="H486" s="3">
        <v>0.48137024953219998</v>
      </c>
      <c r="I486" s="3">
        <v>0.65192236733690001</v>
      </c>
      <c r="J486" s="3">
        <v>0.62762976723670005</v>
      </c>
      <c r="K486" s="3">
        <v>1.1336553204648001</v>
      </c>
      <c r="L486" s="3">
        <v>1.5100926527809</v>
      </c>
      <c r="M486" s="3">
        <v>1.6897241674606001</v>
      </c>
      <c r="N486" s="3">
        <v>1.8743546521618999</v>
      </c>
      <c r="O486" s="3">
        <v>2.2509476055633</v>
      </c>
      <c r="P486" s="3">
        <v>3.1405593146914002</v>
      </c>
      <c r="Q486" s="3">
        <v>0.49922310910200002</v>
      </c>
      <c r="R486" s="3">
        <v>1.4837826860233001</v>
      </c>
      <c r="S486" s="3">
        <v>2.0122602041633</v>
      </c>
      <c r="T486" s="3">
        <v>2.8608163444193</v>
      </c>
      <c r="U486" s="3">
        <v>3.4194718396196002</v>
      </c>
      <c r="V486" s="3">
        <v>4.2111566814039003</v>
      </c>
      <c r="W486" s="3">
        <v>5.0694056405258996</v>
      </c>
      <c r="X486" s="3">
        <v>6.0149276317325002</v>
      </c>
      <c r="Y486" s="3">
        <v>6.4983026199226002</v>
      </c>
      <c r="Z486" s="3">
        <v>7.0193033745628997</v>
      </c>
      <c r="AA486" s="3">
        <v>7.8864714554743998</v>
      </c>
      <c r="AB486" s="3">
        <v>8.4249320760716007</v>
      </c>
      <c r="AC486" s="3">
        <v>0.82997848419880005</v>
      </c>
      <c r="AD486" s="3">
        <v>1.3562812512852001</v>
      </c>
      <c r="AE486" s="3">
        <v>1.3655686394527999</v>
      </c>
      <c r="AF486" s="3">
        <v>1.6525575085638</v>
      </c>
      <c r="AG486" s="3">
        <v>1.6997590352903</v>
      </c>
      <c r="AH486" s="3">
        <v>1.7487563682937</v>
      </c>
      <c r="AI486" s="3">
        <v>1.7049596017838</v>
      </c>
      <c r="AJ486" s="3">
        <v>1.6493196295279999</v>
      </c>
      <c r="AK486" s="3">
        <v>1.9633646245953</v>
      </c>
      <c r="AL486" s="3">
        <v>2.2410190069364999</v>
      </c>
      <c r="AM486" s="3">
        <v>2.0691953028899999</v>
      </c>
      <c r="AN486" s="3">
        <v>2.3367141673336</v>
      </c>
      <c r="AO486" s="3">
        <v>0.35921813294779997</v>
      </c>
      <c r="AP486" s="3">
        <v>0.56902259446339998</v>
      </c>
      <c r="AQ486" s="3">
        <v>0.87587075355669997</v>
      </c>
      <c r="AR486" s="3">
        <v>1.2422508894535</v>
      </c>
      <c r="AS486" s="3">
        <v>1.3717465624820999</v>
      </c>
      <c r="AT486" s="3">
        <v>1.4257325697236001</v>
      </c>
      <c r="AU486" s="3">
        <v>1.6755938351188</v>
      </c>
      <c r="AV486" s="3">
        <v>2.1931022672478999</v>
      </c>
      <c r="AW486" s="3">
        <v>2.52</v>
      </c>
    </row>
    <row r="487" spans="1:49">
      <c r="A487">
        <v>4</v>
      </c>
      <c r="B487" t="s">
        <v>402</v>
      </c>
      <c r="C487">
        <v>11010101</v>
      </c>
      <c r="D487" t="s">
        <v>785</v>
      </c>
      <c r="E487" s="3">
        <v>8.8624063399100006E-2</v>
      </c>
      <c r="F487" s="3">
        <v>0.21560257613379999</v>
      </c>
      <c r="G487" s="3">
        <v>0.32811307700379999</v>
      </c>
      <c r="H487" s="3">
        <v>0.48137024953219998</v>
      </c>
      <c r="I487" s="3">
        <v>0.65192236733690001</v>
      </c>
      <c r="J487" s="3">
        <v>0.62762976723670005</v>
      </c>
      <c r="K487" s="3">
        <v>1.1336553204648001</v>
      </c>
      <c r="L487" s="3">
        <v>1.5100926527809</v>
      </c>
      <c r="M487" s="3">
        <v>1.6897241674606001</v>
      </c>
      <c r="N487" s="3">
        <v>1.8743546521618999</v>
      </c>
      <c r="O487" s="3">
        <v>2.2509476055633</v>
      </c>
      <c r="P487" s="3">
        <v>3.1405593146914002</v>
      </c>
      <c r="Q487" s="3">
        <v>0.49922310910200002</v>
      </c>
      <c r="R487" s="3">
        <v>1.4837826860233001</v>
      </c>
      <c r="S487" s="3">
        <v>2.0122602041633</v>
      </c>
      <c r="T487" s="3">
        <v>2.8608163444193</v>
      </c>
      <c r="U487" s="3">
        <v>3.4194718396196002</v>
      </c>
      <c r="V487" s="3">
        <v>4.2111566814039003</v>
      </c>
      <c r="W487" s="3">
        <v>5.0694056405258996</v>
      </c>
      <c r="X487" s="3">
        <v>6.0149276317325002</v>
      </c>
      <c r="Y487" s="3">
        <v>6.4983026199226002</v>
      </c>
      <c r="Z487" s="3">
        <v>7.0193033745628997</v>
      </c>
      <c r="AA487" s="3">
        <v>7.8864714554743998</v>
      </c>
      <c r="AB487" s="3">
        <v>8.4249320760716007</v>
      </c>
      <c r="AC487" s="3">
        <v>0.82997848419880005</v>
      </c>
      <c r="AD487" s="3">
        <v>1.3562812512852001</v>
      </c>
      <c r="AE487" s="3">
        <v>1.3655686394527999</v>
      </c>
      <c r="AF487" s="3">
        <v>1.6525575085638</v>
      </c>
      <c r="AG487" s="3">
        <v>1.6997590352903</v>
      </c>
      <c r="AH487" s="3">
        <v>1.7487563682937</v>
      </c>
      <c r="AI487" s="3">
        <v>1.7049596017838</v>
      </c>
      <c r="AJ487" s="3">
        <v>1.6493196295279999</v>
      </c>
      <c r="AK487" s="3">
        <v>1.9633646245953</v>
      </c>
      <c r="AL487" s="3">
        <v>2.2410190069364999</v>
      </c>
      <c r="AM487" s="3">
        <v>2.0691953028899999</v>
      </c>
      <c r="AN487" s="3">
        <v>2.3367141673336</v>
      </c>
      <c r="AO487" s="3">
        <v>0.35921813294779997</v>
      </c>
      <c r="AP487" s="3">
        <v>0.56902259446339998</v>
      </c>
      <c r="AQ487" s="3">
        <v>0.87587075355669997</v>
      </c>
      <c r="AR487" s="3">
        <v>1.2422508894535</v>
      </c>
      <c r="AS487" s="3">
        <v>1.3717465624820999</v>
      </c>
      <c r="AT487" s="3">
        <v>1.4257325697236001</v>
      </c>
      <c r="AU487" s="3">
        <v>1.6755938351188</v>
      </c>
      <c r="AV487" s="3">
        <v>2.1931022672478999</v>
      </c>
      <c r="AW487" s="3">
        <v>2.52</v>
      </c>
    </row>
    <row r="488" spans="1:49">
      <c r="A488">
        <v>5</v>
      </c>
      <c r="B488" t="s">
        <v>404</v>
      </c>
      <c r="C488">
        <v>1101010101</v>
      </c>
      <c r="D488" t="s">
        <v>786</v>
      </c>
      <c r="E488" s="3">
        <v>0.39184534859039999</v>
      </c>
      <c r="F488" s="3">
        <v>0.56231889312420003</v>
      </c>
      <c r="G488" s="3">
        <v>0.63903233892589995</v>
      </c>
      <c r="H488" s="3">
        <v>0.6372882017989</v>
      </c>
      <c r="I488" s="3">
        <v>0.54984518167840002</v>
      </c>
      <c r="J488" s="3">
        <v>8.0351665287300006E-2</v>
      </c>
      <c r="K488" s="3">
        <v>0.1963220396682</v>
      </c>
      <c r="L488" s="3">
        <v>0.38332963590109997</v>
      </c>
      <c r="M488" s="3">
        <v>0.69490134111599999</v>
      </c>
      <c r="N488" s="3">
        <v>0.69490134111599999</v>
      </c>
      <c r="O488" s="3">
        <v>0.77542845705829999</v>
      </c>
      <c r="P488" s="3">
        <v>1.0593323013359</v>
      </c>
      <c r="Q488" s="3">
        <v>0.3457538834751</v>
      </c>
      <c r="R488" s="3">
        <v>0.91736110502599999</v>
      </c>
      <c r="S488" s="3">
        <v>1.0794115048360999</v>
      </c>
      <c r="T488" s="3">
        <v>2.2269013450833</v>
      </c>
      <c r="U488" s="3">
        <v>3.4253313522133002</v>
      </c>
      <c r="V488" s="3">
        <v>4.2082768324644997</v>
      </c>
      <c r="W488" s="3">
        <v>4.3767031310586999</v>
      </c>
      <c r="X488" s="3">
        <v>4.5333694689856996</v>
      </c>
      <c r="Y488" s="3">
        <v>5.4490645755714997</v>
      </c>
      <c r="Z488" s="3">
        <v>5.9508991505087003</v>
      </c>
      <c r="AA488" s="3">
        <v>6.9989289813619999</v>
      </c>
      <c r="AB488" s="3">
        <v>7.3716827366831001</v>
      </c>
      <c r="AC488" s="3">
        <v>0.79730577032310002</v>
      </c>
      <c r="AD488" s="3">
        <v>1.1356544003171001</v>
      </c>
      <c r="AE488" s="3">
        <v>1.3056803942651001</v>
      </c>
      <c r="AF488" s="3">
        <v>1.3803692124571001</v>
      </c>
      <c r="AG488" s="3">
        <v>1.4970608900577</v>
      </c>
      <c r="AH488" s="3">
        <v>1.4970608900577</v>
      </c>
      <c r="AI488" s="3">
        <v>1.4970608900577</v>
      </c>
      <c r="AJ488" s="3">
        <v>1.4970608900577</v>
      </c>
      <c r="AK488" s="3">
        <v>1.9133416292937999</v>
      </c>
      <c r="AL488" s="3">
        <v>1.9133416292937999</v>
      </c>
      <c r="AM488" s="3">
        <v>1.9133416292937999</v>
      </c>
      <c r="AN488" s="3">
        <v>2.5567944038775998</v>
      </c>
      <c r="AO488" s="3">
        <v>3.6543889384200001E-2</v>
      </c>
      <c r="AP488" s="3">
        <v>-0.16109761975199999</v>
      </c>
      <c r="AQ488" s="3">
        <v>-8.8322221503200002E-2</v>
      </c>
      <c r="AR488" s="3">
        <v>0.71949549288900005</v>
      </c>
      <c r="AS488" s="3">
        <v>0.71949549288900005</v>
      </c>
      <c r="AT488" s="3">
        <v>0.71949549288900005</v>
      </c>
      <c r="AU488" s="3">
        <v>1.1167081679947</v>
      </c>
      <c r="AV488" s="3">
        <v>2.2066519248046998</v>
      </c>
      <c r="AW488" s="3">
        <v>3.23</v>
      </c>
    </row>
    <row r="489" spans="1:49">
      <c r="A489">
        <v>5</v>
      </c>
      <c r="B489" t="s">
        <v>404</v>
      </c>
      <c r="C489">
        <v>1101010102</v>
      </c>
      <c r="D489" t="s">
        <v>787</v>
      </c>
      <c r="E489" s="3">
        <v>0</v>
      </c>
      <c r="F489" s="3">
        <v>0</v>
      </c>
      <c r="G489" s="3">
        <v>4.7099984201799998E-2</v>
      </c>
      <c r="H489" s="3">
        <v>4.7099984201799998E-2</v>
      </c>
      <c r="I489" s="3">
        <v>-0.13301163391650001</v>
      </c>
      <c r="J489" s="3">
        <v>0.1239397148099</v>
      </c>
      <c r="K489" s="3">
        <v>0.58095420898719996</v>
      </c>
      <c r="L489" s="3">
        <v>0.58095420898719996</v>
      </c>
      <c r="M489" s="3">
        <v>0.86872403354549999</v>
      </c>
      <c r="N489" s="3">
        <v>1.2495525620267001</v>
      </c>
      <c r="O489" s="3">
        <v>1.3735588330199</v>
      </c>
      <c r="P489" s="3">
        <v>2.4144187741060001</v>
      </c>
      <c r="Q489" s="3">
        <v>0.71538154653740005</v>
      </c>
      <c r="R489" s="3">
        <v>1.1757784589813001</v>
      </c>
      <c r="S489" s="3">
        <v>1.3385189731339999</v>
      </c>
      <c r="T489" s="3">
        <v>1.845382228289</v>
      </c>
      <c r="U489" s="3">
        <v>2.0139128664751</v>
      </c>
      <c r="V489" s="3">
        <v>2.8743920976806998</v>
      </c>
      <c r="W489" s="3">
        <v>3.4749054924071001</v>
      </c>
      <c r="X489" s="3">
        <v>3.9842304873573999</v>
      </c>
      <c r="Y489" s="3">
        <v>4.4687134362269001</v>
      </c>
      <c r="Z489" s="3">
        <v>4.4687134362269001</v>
      </c>
      <c r="AA489" s="3">
        <v>4.6065641812741998</v>
      </c>
      <c r="AB489" s="3">
        <v>5.0664884745989003</v>
      </c>
      <c r="AC489" s="3">
        <v>0.1623483515104</v>
      </c>
      <c r="AD489" s="3">
        <v>0.98683162480889997</v>
      </c>
      <c r="AE489" s="3">
        <v>0.98683162480889997</v>
      </c>
      <c r="AF489" s="3">
        <v>1.2071621095881999</v>
      </c>
      <c r="AG489" s="3">
        <v>1.5885234721723001</v>
      </c>
      <c r="AH489" s="3">
        <v>1.6347136306384999</v>
      </c>
      <c r="AI489" s="3">
        <v>1.7671030024639001</v>
      </c>
      <c r="AJ489" s="3">
        <v>1.7671030024639001</v>
      </c>
      <c r="AK489" s="3">
        <v>2.1411750183602001</v>
      </c>
      <c r="AL489" s="3">
        <v>2.1411750183602001</v>
      </c>
      <c r="AM489" s="3">
        <v>1.9484769791356999</v>
      </c>
      <c r="AN489" s="3">
        <v>2.0847062905069</v>
      </c>
      <c r="AO489" s="3">
        <v>0.64947216213619996</v>
      </c>
      <c r="AP489" s="3">
        <v>0.50056682530819996</v>
      </c>
      <c r="AQ489" s="3">
        <v>1.9737363625225</v>
      </c>
      <c r="AR489" s="3">
        <v>2.1091234822959999</v>
      </c>
      <c r="AS489" s="3">
        <v>2.1091234822959999</v>
      </c>
      <c r="AT489" s="3">
        <v>2.1091234822959999</v>
      </c>
      <c r="AU489" s="3">
        <v>2.1618280067208002</v>
      </c>
      <c r="AV489" s="3">
        <v>2.2254459448625998</v>
      </c>
      <c r="AW489" s="3">
        <v>2.12</v>
      </c>
    </row>
    <row r="490" spans="1:49">
      <c r="A490">
        <v>5</v>
      </c>
      <c r="B490" t="s">
        <v>404</v>
      </c>
      <c r="C490">
        <v>1101010103</v>
      </c>
      <c r="D490" t="s">
        <v>788</v>
      </c>
      <c r="E490" s="3">
        <v>0.14687568184800001</v>
      </c>
      <c r="F490" s="3">
        <v>0.18199456099059999</v>
      </c>
      <c r="G490" s="3">
        <v>0.1813992231654</v>
      </c>
      <c r="H490" s="3">
        <v>0.18140948758059999</v>
      </c>
      <c r="I490" s="3">
        <v>9.9650563558499994E-2</v>
      </c>
      <c r="J490" s="3">
        <v>0.2122934026893</v>
      </c>
      <c r="K490" s="3">
        <v>0.64687627603660003</v>
      </c>
      <c r="L490" s="3">
        <v>0.78451533687700004</v>
      </c>
      <c r="M490" s="3">
        <v>1.1545751816037</v>
      </c>
      <c r="N490" s="3">
        <v>1.3520085071751</v>
      </c>
      <c r="O490" s="3">
        <v>1.3643401247375</v>
      </c>
      <c r="P490" s="3">
        <v>1.8476581337622999</v>
      </c>
      <c r="Q490" s="3">
        <v>0.86130158363999998</v>
      </c>
      <c r="R490" s="3">
        <v>1.3480507568908</v>
      </c>
      <c r="S490" s="3">
        <v>1.6264455926351</v>
      </c>
      <c r="T490" s="3">
        <v>1.9803178797883001</v>
      </c>
      <c r="U490" s="3">
        <v>2.1755020372799998</v>
      </c>
      <c r="V490" s="3">
        <v>2.2898911281925001</v>
      </c>
      <c r="W490" s="3">
        <v>2.9547398753002998</v>
      </c>
      <c r="X490" s="3">
        <v>3.2126524276342998</v>
      </c>
      <c r="Y490" s="3">
        <v>3.6995227870977998</v>
      </c>
      <c r="Z490" s="3">
        <v>3.8860374660759001</v>
      </c>
      <c r="AA490" s="3">
        <v>4.4608330999312003</v>
      </c>
      <c r="AB490" s="3">
        <v>4.7139373521215999</v>
      </c>
      <c r="AC490" s="3">
        <v>0.42405306640349999</v>
      </c>
      <c r="AD490" s="3">
        <v>0.66898539668379997</v>
      </c>
      <c r="AE490" s="3">
        <v>1.1348686048796</v>
      </c>
      <c r="AF490" s="3">
        <v>1.1348686048796</v>
      </c>
      <c r="AG490" s="3">
        <v>1.1348686048796</v>
      </c>
      <c r="AH490" s="3">
        <v>1.1348686048796</v>
      </c>
      <c r="AI490" s="3">
        <v>1.2054548819258</v>
      </c>
      <c r="AJ490" s="3">
        <v>1.2054548819258</v>
      </c>
      <c r="AK490" s="3">
        <v>1.5083981421954999</v>
      </c>
      <c r="AL490" s="3">
        <v>1.9036847638637999</v>
      </c>
      <c r="AM490" s="3">
        <v>1.8968564534621</v>
      </c>
      <c r="AN490" s="3">
        <v>2.3406008446194</v>
      </c>
      <c r="AO490" s="3">
        <v>0.2058565000773</v>
      </c>
      <c r="AP490" s="3">
        <v>0.46841145324779998</v>
      </c>
      <c r="AQ490" s="3">
        <v>1.4664337435437</v>
      </c>
      <c r="AR490" s="3">
        <v>2.4797850927148999</v>
      </c>
      <c r="AS490" s="3">
        <v>2.4797850927148999</v>
      </c>
      <c r="AT490" s="3">
        <v>1.9693520003903</v>
      </c>
      <c r="AU490" s="3">
        <v>1.9871494143968</v>
      </c>
      <c r="AV490" s="3">
        <v>1.8512905196997</v>
      </c>
      <c r="AW490" s="3">
        <v>2.16</v>
      </c>
    </row>
    <row r="491" spans="1:49">
      <c r="A491">
        <v>5</v>
      </c>
      <c r="B491" t="s">
        <v>404</v>
      </c>
      <c r="C491">
        <v>1101010104</v>
      </c>
      <c r="D491" t="s">
        <v>789</v>
      </c>
      <c r="E491" s="3">
        <v>0</v>
      </c>
      <c r="F491" s="3">
        <v>0</v>
      </c>
      <c r="G491" s="3">
        <v>0</v>
      </c>
      <c r="H491" s="3">
        <v>0.60958899999479998</v>
      </c>
      <c r="I491" s="3">
        <v>0.60958899999479998</v>
      </c>
      <c r="J491" s="3">
        <v>0.60958899999479998</v>
      </c>
      <c r="K491" s="3">
        <v>1.0344948641925</v>
      </c>
      <c r="L491" s="3">
        <v>1.9488477760462</v>
      </c>
      <c r="M491" s="3">
        <v>2.1696022646722</v>
      </c>
      <c r="N491" s="3">
        <v>2.9235352600466999</v>
      </c>
      <c r="O491" s="3">
        <v>2.8129853160826999</v>
      </c>
      <c r="P491" s="3">
        <v>3.5418014851925999</v>
      </c>
      <c r="Q491" s="3">
        <v>0.45184665570369997</v>
      </c>
      <c r="R491" s="3">
        <v>2.2828933868079999</v>
      </c>
      <c r="S491" s="3">
        <v>2.8373124396129001</v>
      </c>
      <c r="T491" s="3">
        <v>3.3255189495545001</v>
      </c>
      <c r="U491" s="3">
        <v>5.0011907188895002</v>
      </c>
      <c r="V491" s="3">
        <v>6.7026637345106002</v>
      </c>
      <c r="W491" s="3">
        <v>7.6186282608255</v>
      </c>
      <c r="X491" s="3">
        <v>8.7586487000885</v>
      </c>
      <c r="Y491" s="3">
        <v>9.1115928362141005</v>
      </c>
      <c r="Z491" s="3">
        <v>9.6224707649093002</v>
      </c>
      <c r="AA491" s="3">
        <v>11.799300735940999</v>
      </c>
      <c r="AB491" s="3">
        <v>12.1188949287596</v>
      </c>
      <c r="AC491" s="3">
        <v>0.52515402774599995</v>
      </c>
      <c r="AD491" s="3">
        <v>0.52515402774599995</v>
      </c>
      <c r="AE491" s="3">
        <v>0.77691581414309996</v>
      </c>
      <c r="AF491" s="3">
        <v>0.77691581414309996</v>
      </c>
      <c r="AG491" s="3">
        <v>0.84661790208900001</v>
      </c>
      <c r="AH491" s="3">
        <v>1.2683155485221</v>
      </c>
      <c r="AI491" s="3">
        <v>1.2555109611369999</v>
      </c>
      <c r="AJ491" s="3">
        <v>1.2555109611369999</v>
      </c>
      <c r="AK491" s="3">
        <v>1.2555109611369999</v>
      </c>
      <c r="AL491" s="3">
        <v>1.2555109611369999</v>
      </c>
      <c r="AM491" s="3">
        <v>1.2555109611369999</v>
      </c>
      <c r="AN491" s="3">
        <v>1.4416994197201001</v>
      </c>
      <c r="AO491" s="3">
        <v>0.146760407437</v>
      </c>
      <c r="AP491" s="3">
        <v>0.21547082791210001</v>
      </c>
      <c r="AQ491" s="3">
        <v>0.62259142990039995</v>
      </c>
      <c r="AR491" s="3">
        <v>0.68744859608419995</v>
      </c>
      <c r="AS491" s="3">
        <v>1.0691783657745</v>
      </c>
      <c r="AT491" s="3">
        <v>0.1919231519904</v>
      </c>
      <c r="AU491" s="3">
        <v>0.1919231519904</v>
      </c>
      <c r="AV491" s="3">
        <v>0.26458169942350002</v>
      </c>
      <c r="AW491" s="3">
        <v>0.26</v>
      </c>
    </row>
    <row r="492" spans="1:49">
      <c r="A492">
        <v>5</v>
      </c>
      <c r="B492" t="s">
        <v>404</v>
      </c>
      <c r="C492">
        <v>1101010105</v>
      </c>
      <c r="D492" t="s">
        <v>790</v>
      </c>
      <c r="E492" s="3">
        <v>5.69994176385E-2</v>
      </c>
      <c r="F492" s="3">
        <v>5.3436002392199998E-2</v>
      </c>
      <c r="G492" s="3">
        <v>8.1092394624400002E-2</v>
      </c>
      <c r="H492" s="3">
        <v>0.1686249102033</v>
      </c>
      <c r="I492" s="3">
        <v>0.26714205479109998</v>
      </c>
      <c r="J492" s="3">
        <v>6.5305871740499996E-2</v>
      </c>
      <c r="K492" s="3">
        <v>0.91869614605829997</v>
      </c>
      <c r="L492" s="3">
        <v>0.90046334709459996</v>
      </c>
      <c r="M492" s="3">
        <v>0.99325043916629996</v>
      </c>
      <c r="N492" s="3">
        <v>1.4752822767591001</v>
      </c>
      <c r="O492" s="3">
        <v>1.9922386003577</v>
      </c>
      <c r="P492" s="3">
        <v>3.4252458198541</v>
      </c>
      <c r="Q492" s="3">
        <v>1.7345924628014999</v>
      </c>
      <c r="R492" s="3">
        <v>2.8573503230022999</v>
      </c>
      <c r="S492" s="3">
        <v>3.7476228315398998</v>
      </c>
      <c r="T492" s="3">
        <v>4.2114879647379997</v>
      </c>
      <c r="U492" s="3">
        <v>4.3183566709564003</v>
      </c>
      <c r="V492" s="3">
        <v>5.3050828478624004</v>
      </c>
      <c r="W492" s="3">
        <v>6.1104160365610998</v>
      </c>
      <c r="X492" s="3">
        <v>6.8494674978776002</v>
      </c>
      <c r="Y492" s="3">
        <v>7.2273762971214</v>
      </c>
      <c r="Z492" s="3">
        <v>7.4964274481531001</v>
      </c>
      <c r="AA492" s="3">
        <v>7.7025605405346003</v>
      </c>
      <c r="AB492" s="3">
        <v>9.9000318731731003</v>
      </c>
      <c r="AC492" s="3">
        <v>7.7050746364500003E-2</v>
      </c>
      <c r="AD492" s="3">
        <v>0.56685655188070005</v>
      </c>
      <c r="AE492" s="3">
        <v>1.0345588260312</v>
      </c>
      <c r="AF492" s="3">
        <v>1.1856119087527</v>
      </c>
      <c r="AG492" s="3">
        <v>1.5044362245192999</v>
      </c>
      <c r="AH492" s="3">
        <v>1.5044362245192999</v>
      </c>
      <c r="AI492" s="3">
        <v>1.5044362245192999</v>
      </c>
      <c r="AJ492" s="3">
        <v>2.2595660848052002</v>
      </c>
      <c r="AK492" s="3">
        <v>3.1875475785401002</v>
      </c>
      <c r="AL492" s="3">
        <v>3.2199109380262998</v>
      </c>
      <c r="AM492" s="3">
        <v>3.3092457742948</v>
      </c>
      <c r="AN492" s="3">
        <v>3.6258956935523998</v>
      </c>
      <c r="AO492" s="3">
        <v>-0.14633898193639999</v>
      </c>
      <c r="AP492" s="3">
        <v>0.54491242945959995</v>
      </c>
      <c r="AQ492" s="3">
        <v>0.61540919549619999</v>
      </c>
      <c r="AR492" s="3">
        <v>0.88958213803209996</v>
      </c>
      <c r="AS492" s="3">
        <v>1.0539490176718</v>
      </c>
      <c r="AT492" s="3">
        <v>1.0539490176718</v>
      </c>
      <c r="AU492" s="3">
        <v>0.62297126751880005</v>
      </c>
      <c r="AV492" s="3">
        <v>0.95123096287880005</v>
      </c>
      <c r="AW492" s="3">
        <v>1.31</v>
      </c>
    </row>
    <row r="493" spans="1:49">
      <c r="A493">
        <v>5</v>
      </c>
      <c r="B493" t="s">
        <v>404</v>
      </c>
      <c r="C493">
        <v>1101010106</v>
      </c>
      <c r="D493" t="s">
        <v>791</v>
      </c>
      <c r="E493" s="3">
        <v>-0.92932451921549997</v>
      </c>
      <c r="F493" s="3">
        <v>-0.87167629132360003</v>
      </c>
      <c r="G493" s="3">
        <v>-0.87167629132360003</v>
      </c>
      <c r="H493" s="3">
        <v>1.8492571632838</v>
      </c>
      <c r="I493" s="3">
        <v>0.1787662101004</v>
      </c>
      <c r="J493" s="3">
        <v>0.98792119336969997</v>
      </c>
      <c r="K493" s="3">
        <v>1.8929947479452001</v>
      </c>
      <c r="L493" s="3">
        <v>2.4171287478935999</v>
      </c>
      <c r="M493" s="3">
        <v>2.2538977225222001</v>
      </c>
      <c r="N493" s="3">
        <v>2.4163876171252001</v>
      </c>
      <c r="O493" s="3">
        <v>4.8528236719197002</v>
      </c>
      <c r="P493" s="3">
        <v>6.0175562884636999</v>
      </c>
      <c r="Q493" s="3">
        <v>4.8398749979296998</v>
      </c>
      <c r="R493" s="3">
        <v>6.4714172661419997</v>
      </c>
      <c r="S493" s="3">
        <v>7.3663144068581996</v>
      </c>
      <c r="T493" s="3">
        <v>7.7721419283779003</v>
      </c>
      <c r="U493" s="3">
        <v>7.9531248487672004</v>
      </c>
      <c r="V493" s="3">
        <v>8.7741535271008004</v>
      </c>
      <c r="W493" s="3">
        <v>9.5436214537170994</v>
      </c>
      <c r="X493" s="3">
        <v>11.8430625379936</v>
      </c>
      <c r="Y493" s="3">
        <v>12.5817097463912</v>
      </c>
      <c r="Z493" s="3">
        <v>12.748301749340699</v>
      </c>
      <c r="AA493" s="3">
        <v>13.093668975964899</v>
      </c>
      <c r="AB493" s="3">
        <v>13.642685120028201</v>
      </c>
      <c r="AC493" s="3">
        <v>2.5324258873572001</v>
      </c>
      <c r="AD493" s="3">
        <v>2.9415275850003</v>
      </c>
      <c r="AE493" s="3">
        <v>2.9415275850003</v>
      </c>
      <c r="AF493" s="3">
        <v>2.9415275850003</v>
      </c>
      <c r="AG493" s="3">
        <v>3.1647400413676001</v>
      </c>
      <c r="AH493" s="3">
        <v>3.2751994356351002</v>
      </c>
      <c r="AI493" s="3">
        <v>3.4443941643179001</v>
      </c>
      <c r="AJ493" s="3">
        <v>3.4443941643179001</v>
      </c>
      <c r="AK493" s="3">
        <v>4.1260638060717998</v>
      </c>
      <c r="AL493" s="3">
        <v>4.0043379675496</v>
      </c>
      <c r="AM493" s="3">
        <v>4.0043379675496</v>
      </c>
      <c r="AN493" s="3">
        <v>4.1107133373415001</v>
      </c>
      <c r="AO493" s="3">
        <v>0.14828614786710001</v>
      </c>
      <c r="AP493" s="3">
        <v>0.14828614786710001</v>
      </c>
      <c r="AQ493" s="3">
        <v>0.14828614786710001</v>
      </c>
      <c r="AR493" s="3">
        <v>0.2072694425006</v>
      </c>
      <c r="AS493" s="3">
        <v>0.26628747591169999</v>
      </c>
      <c r="AT493" s="3">
        <v>0.26628747591169999</v>
      </c>
      <c r="AU493" s="3">
        <v>0.46969802874299998</v>
      </c>
      <c r="AV493" s="3">
        <v>0.61836736648940005</v>
      </c>
      <c r="AW493" s="3">
        <v>0.61</v>
      </c>
    </row>
    <row r="494" spans="1:49">
      <c r="A494">
        <v>5</v>
      </c>
      <c r="B494" t="s">
        <v>404</v>
      </c>
      <c r="C494">
        <v>1101010107</v>
      </c>
      <c r="D494" t="s">
        <v>792</v>
      </c>
      <c r="E494" s="3">
        <v>0</v>
      </c>
      <c r="F494" s="3">
        <v>0.60558536811090002</v>
      </c>
      <c r="G494" s="3">
        <v>0.60639601704379997</v>
      </c>
      <c r="H494" s="3">
        <v>0.84766681557169998</v>
      </c>
      <c r="I494" s="3">
        <v>1.3245782182257999</v>
      </c>
      <c r="J494" s="3">
        <v>2.9020403284368999</v>
      </c>
      <c r="K494" s="3">
        <v>3.4190753405184999</v>
      </c>
      <c r="L494" s="3">
        <v>4.2914080769106002</v>
      </c>
      <c r="M494" s="3">
        <v>3.8290852470395</v>
      </c>
      <c r="N494" s="3">
        <v>4.8164929944218002</v>
      </c>
      <c r="O494" s="3">
        <v>5.6084570921088002</v>
      </c>
      <c r="P494" s="3">
        <v>9.9438974497660997</v>
      </c>
      <c r="Q494" s="3">
        <v>1.1894513939833</v>
      </c>
      <c r="R494" s="3">
        <v>2.1423053957579001</v>
      </c>
      <c r="S494" s="3">
        <v>2.1090535386106999</v>
      </c>
      <c r="T494" s="3">
        <v>1.3336740754173</v>
      </c>
      <c r="U494" s="3">
        <v>1.8464822757567001</v>
      </c>
      <c r="V494" s="3">
        <v>2.3329834824539999</v>
      </c>
      <c r="W494" s="3">
        <v>4.6742320575222003</v>
      </c>
      <c r="X494" s="3">
        <v>5.3612287386210999</v>
      </c>
      <c r="Y494" s="3">
        <v>5.9150298123705003</v>
      </c>
      <c r="Z494" s="3">
        <v>4.9255760959385997</v>
      </c>
      <c r="AA494" s="3">
        <v>6.1792342312738997</v>
      </c>
      <c r="AB494" s="3">
        <v>5.7277531366316001</v>
      </c>
      <c r="AC494" s="3">
        <v>0.85912377291090003</v>
      </c>
      <c r="AD494" s="3">
        <v>1.8045329887057999</v>
      </c>
      <c r="AE494" s="3">
        <v>0.587360779098</v>
      </c>
      <c r="AF494" s="3">
        <v>0.84166983006740004</v>
      </c>
      <c r="AG494" s="3">
        <v>-0.38232766008480001</v>
      </c>
      <c r="AH494" s="3">
        <v>0.34510333947819999</v>
      </c>
      <c r="AI494" s="3">
        <v>1.0422015065418999</v>
      </c>
      <c r="AJ494" s="3">
        <v>1.6668133831634999</v>
      </c>
      <c r="AK494" s="3">
        <v>1.536744665781</v>
      </c>
      <c r="AL494" s="3">
        <v>1.6442005782714999</v>
      </c>
      <c r="AM494" s="3">
        <v>1.6442005782714999</v>
      </c>
      <c r="AN494" s="3">
        <v>1.7950905318856001</v>
      </c>
      <c r="AO494" s="3">
        <v>-0.96621852954999998</v>
      </c>
      <c r="AP494" s="3">
        <v>-1.4412450836007</v>
      </c>
      <c r="AQ494" s="3">
        <v>0.17702465033180001</v>
      </c>
      <c r="AR494" s="3">
        <v>-0.8203905079671</v>
      </c>
      <c r="AS494" s="3">
        <v>-0.99494376903699999</v>
      </c>
      <c r="AT494" s="3">
        <v>-0.1821994277815</v>
      </c>
      <c r="AU494" s="3">
        <v>0.91188520840109999</v>
      </c>
      <c r="AV494" s="3">
        <v>1.0301288173954</v>
      </c>
      <c r="AW494" s="3">
        <v>0.28000000000000003</v>
      </c>
    </row>
    <row r="495" spans="1:49">
      <c r="A495">
        <v>5</v>
      </c>
      <c r="B495" t="s">
        <v>404</v>
      </c>
      <c r="C495">
        <v>1101010108</v>
      </c>
      <c r="D495" t="s">
        <v>793</v>
      </c>
      <c r="E495" s="3">
        <v>0.13450416704090001</v>
      </c>
      <c r="F495" s="3">
        <v>0.27377637713530001</v>
      </c>
      <c r="G495" s="3">
        <v>0.48443246033940002</v>
      </c>
      <c r="H495" s="3">
        <v>1.1762744654382</v>
      </c>
      <c r="I495" s="3">
        <v>1.3062550252778999</v>
      </c>
      <c r="J495" s="3">
        <v>1.4778838799538001</v>
      </c>
      <c r="K495" s="3">
        <v>2.2316096223652</v>
      </c>
      <c r="L495" s="3">
        <v>2.8553546359932001</v>
      </c>
      <c r="M495" s="3">
        <v>2.8374806469095</v>
      </c>
      <c r="N495" s="3">
        <v>3.0062514935653</v>
      </c>
      <c r="O495" s="3">
        <v>3.8996198879450001</v>
      </c>
      <c r="P495" s="3">
        <v>4.9504218846979002</v>
      </c>
      <c r="Q495" s="3">
        <v>0.86329023114379999</v>
      </c>
      <c r="R495" s="3">
        <v>1.3649374009730999</v>
      </c>
      <c r="S495" s="3">
        <v>1.7241903633422999</v>
      </c>
      <c r="T495" s="3">
        <v>2.5760100048329</v>
      </c>
      <c r="U495" s="3">
        <v>2.6924634156121998</v>
      </c>
      <c r="V495" s="3">
        <v>3.4627195984828001</v>
      </c>
      <c r="W495" s="3">
        <v>5.0039039727367998</v>
      </c>
      <c r="X495" s="3">
        <v>7.5096431993620003</v>
      </c>
      <c r="Y495" s="3">
        <v>8.3752820123774008</v>
      </c>
      <c r="Z495" s="3">
        <v>8.5058596648860991</v>
      </c>
      <c r="AA495" s="3">
        <v>9.7572448477724993</v>
      </c>
      <c r="AB495" s="3">
        <v>10.6234748189681</v>
      </c>
      <c r="AC495" s="3">
        <v>1.3045334402879001</v>
      </c>
      <c r="AD495" s="3">
        <v>2.3084541881626</v>
      </c>
      <c r="AE495" s="3">
        <v>2.2867601705096998</v>
      </c>
      <c r="AF495" s="3">
        <v>2.5825748181444999</v>
      </c>
      <c r="AG495" s="3">
        <v>2.5825748181444999</v>
      </c>
      <c r="AH495" s="3">
        <v>2.7805875879531001</v>
      </c>
      <c r="AI495" s="3">
        <v>3.1580600699109</v>
      </c>
      <c r="AJ495" s="3">
        <v>3.1580600699109</v>
      </c>
      <c r="AK495" s="3">
        <v>3.5843871418487998</v>
      </c>
      <c r="AL495" s="3">
        <v>3.7325910124328998</v>
      </c>
      <c r="AM495" s="3">
        <v>3.8600580940158</v>
      </c>
      <c r="AN495" s="3">
        <v>3.9837548063566999</v>
      </c>
      <c r="AO495" s="3">
        <v>1.9565265519043</v>
      </c>
      <c r="AP495" s="3">
        <v>2.0404213280463002</v>
      </c>
      <c r="AQ495" s="3">
        <v>2.0404213280463002</v>
      </c>
      <c r="AR495" s="3">
        <v>2.2526840929615002</v>
      </c>
      <c r="AS495" s="3">
        <v>3.2656526302189999</v>
      </c>
      <c r="AT495" s="3">
        <v>3.4750597170924999</v>
      </c>
      <c r="AU495" s="3">
        <v>3.7079967485262002</v>
      </c>
      <c r="AV495" s="3">
        <v>4.8507299081816999</v>
      </c>
      <c r="AW495" s="3">
        <v>5.01</v>
      </c>
    </row>
    <row r="496" spans="1:49">
      <c r="A496">
        <v>5</v>
      </c>
      <c r="B496" t="s">
        <v>404</v>
      </c>
      <c r="C496">
        <v>1101010109</v>
      </c>
      <c r="D496" t="s">
        <v>794</v>
      </c>
      <c r="E496" s="3">
        <v>0</v>
      </c>
      <c r="F496" s="3">
        <v>0</v>
      </c>
      <c r="G496" s="3">
        <v>-4.0989402380100001E-2</v>
      </c>
      <c r="H496" s="3">
        <v>-4.0989402380100001E-2</v>
      </c>
      <c r="I496" s="3">
        <v>-4.0989402380100001E-2</v>
      </c>
      <c r="J496" s="3">
        <v>-4.0989402380100001E-2</v>
      </c>
      <c r="K496" s="3">
        <v>4.4600722739600002E-2</v>
      </c>
      <c r="L496" s="3">
        <v>0.375607081723</v>
      </c>
      <c r="M496" s="3">
        <v>0.44419951470039998</v>
      </c>
      <c r="N496" s="3">
        <v>-9.9934779390700001E-2</v>
      </c>
      <c r="O496" s="3">
        <v>0.16609780168159999</v>
      </c>
      <c r="P496" s="3">
        <v>1.1366015487029999</v>
      </c>
      <c r="Q496" s="3">
        <v>0.32034187058750002</v>
      </c>
      <c r="R496" s="3">
        <v>0.64790641507070001</v>
      </c>
      <c r="S496" s="3">
        <v>1.5137935086615</v>
      </c>
      <c r="T496" s="3">
        <v>2.2533793900147998</v>
      </c>
      <c r="U496" s="3">
        <v>4.2326920555693999</v>
      </c>
      <c r="V496" s="3">
        <v>5.2997964078870003</v>
      </c>
      <c r="W496" s="3">
        <v>6.1059210067364003</v>
      </c>
      <c r="X496" s="3">
        <v>8.7450060886434002</v>
      </c>
      <c r="Y496" s="3">
        <v>8.7450060886434002</v>
      </c>
      <c r="Z496" s="3">
        <v>9.4639828160304997</v>
      </c>
      <c r="AA496" s="3">
        <v>9.7892847345947001</v>
      </c>
      <c r="AB496" s="3">
        <v>9.9675933142420003</v>
      </c>
      <c r="AC496" s="3">
        <v>0.96829343924660005</v>
      </c>
      <c r="AD496" s="3">
        <v>1.3892149194948</v>
      </c>
      <c r="AE496" s="3">
        <v>1.3508769294148999</v>
      </c>
      <c r="AF496" s="3">
        <v>1.8781519368385999</v>
      </c>
      <c r="AG496" s="3">
        <v>1.8781519368385999</v>
      </c>
      <c r="AH496" s="3">
        <v>1.8781519368385999</v>
      </c>
      <c r="AI496" s="3">
        <v>1.8781519368385999</v>
      </c>
      <c r="AJ496" s="3">
        <v>1.8781519368385999</v>
      </c>
      <c r="AK496" s="3">
        <v>1.8781519368385999</v>
      </c>
      <c r="AL496" s="3">
        <v>1.8781519368385999</v>
      </c>
      <c r="AM496" s="3">
        <v>1.1625404523264</v>
      </c>
      <c r="AN496" s="3">
        <v>1.1625404523264</v>
      </c>
      <c r="AO496" s="3">
        <v>-0.2163796060938</v>
      </c>
      <c r="AP496" s="3">
        <v>0.36218254840160002</v>
      </c>
      <c r="AQ496" s="3">
        <v>0.30822159744790001</v>
      </c>
      <c r="AR496" s="3">
        <v>0.65990556352569996</v>
      </c>
      <c r="AS496" s="3">
        <v>2.1809507926549001</v>
      </c>
      <c r="AT496" s="3">
        <v>2.2713688251298998</v>
      </c>
      <c r="AU496" s="3">
        <v>2.9292891159505001</v>
      </c>
      <c r="AV496" s="3">
        <v>2.8377238779745002</v>
      </c>
      <c r="AW496" s="3">
        <v>3.3</v>
      </c>
    </row>
    <row r="497" spans="1:49">
      <c r="A497">
        <v>5</v>
      </c>
      <c r="B497" t="s">
        <v>404</v>
      </c>
      <c r="C497">
        <v>1101010110</v>
      </c>
      <c r="D497" t="s">
        <v>795</v>
      </c>
      <c r="E497" s="3">
        <v>-4.9554241078400001E-2</v>
      </c>
      <c r="F497" s="3">
        <v>-4.6457820557999997E-2</v>
      </c>
      <c r="G497" s="3">
        <v>-4.6457820557999997E-2</v>
      </c>
      <c r="H497" s="3">
        <v>0</v>
      </c>
      <c r="I497" s="3">
        <v>0</v>
      </c>
      <c r="J497" s="3">
        <v>0</v>
      </c>
      <c r="K497" s="3">
        <v>1.2228939874786</v>
      </c>
      <c r="L497" s="3">
        <v>1.2228939874786</v>
      </c>
      <c r="M497" s="3">
        <v>1.3534908527217</v>
      </c>
      <c r="N497" s="3">
        <v>1.3534908527217</v>
      </c>
      <c r="O497" s="3">
        <v>1.3534908527217</v>
      </c>
      <c r="P497" s="3">
        <v>1.521663068044</v>
      </c>
      <c r="Q497" s="3">
        <v>-1.1841363902400001E-2</v>
      </c>
      <c r="R497" s="3">
        <v>2.0384556867899999</v>
      </c>
      <c r="S497" s="3">
        <v>3.1122981363297999</v>
      </c>
      <c r="T497" s="3">
        <v>3.1666681673767001</v>
      </c>
      <c r="U497" s="3">
        <v>4.1553749985834996</v>
      </c>
      <c r="V497" s="3">
        <v>4.7466562995623001</v>
      </c>
      <c r="W497" s="3">
        <v>5.8877142177288997</v>
      </c>
      <c r="X497" s="3">
        <v>6.0887894501083002</v>
      </c>
      <c r="Y497" s="3">
        <v>7.0724586802336997</v>
      </c>
      <c r="Z497" s="3">
        <v>8.4699941989003005</v>
      </c>
      <c r="AA497" s="3">
        <v>8.8696303792830999</v>
      </c>
      <c r="AB497" s="3">
        <v>8.8696303792830999</v>
      </c>
      <c r="AC497" s="3">
        <v>2.3073228170896001</v>
      </c>
      <c r="AD497" s="3">
        <v>2.8697671977365999</v>
      </c>
      <c r="AE497" s="3">
        <v>3.2602841182103002</v>
      </c>
      <c r="AF497" s="3">
        <v>3.2602841182103002</v>
      </c>
      <c r="AG497" s="3">
        <v>3.2602841182103002</v>
      </c>
      <c r="AH497" s="3">
        <v>3.2602841182103002</v>
      </c>
      <c r="AI497" s="3">
        <v>3.2602841182103002</v>
      </c>
      <c r="AJ497" s="3">
        <v>3.2602841182103002</v>
      </c>
      <c r="AK497" s="3">
        <v>3.2602841182103002</v>
      </c>
      <c r="AL497" s="3">
        <v>4.1326851688183002</v>
      </c>
      <c r="AM497" s="3">
        <v>4.0742964790552998</v>
      </c>
      <c r="AN497" s="3">
        <v>4.0885955359541999</v>
      </c>
      <c r="AO497" s="3">
        <v>0</v>
      </c>
      <c r="AP497" s="3">
        <v>1.6317446716760999</v>
      </c>
      <c r="AQ497" s="3">
        <v>1.6317446716760999</v>
      </c>
      <c r="AR497" s="3">
        <v>1.6317446716760999</v>
      </c>
      <c r="AS497" s="3">
        <v>1.8160399387092001</v>
      </c>
      <c r="AT497" s="3">
        <v>1.8160399387092001</v>
      </c>
      <c r="AU497" s="3">
        <v>2.0074360846523001</v>
      </c>
      <c r="AV497" s="3">
        <v>2.9178312922626</v>
      </c>
      <c r="AW497" s="3">
        <v>2.92</v>
      </c>
    </row>
    <row r="498" spans="1:49">
      <c r="A498">
        <v>5</v>
      </c>
      <c r="B498" t="s">
        <v>404</v>
      </c>
      <c r="C498">
        <v>1101010111</v>
      </c>
      <c r="D498" t="s">
        <v>796</v>
      </c>
      <c r="E498" s="3">
        <v>0.26616421911170002</v>
      </c>
      <c r="F498" s="3">
        <v>0.25550406094959999</v>
      </c>
      <c r="G498" s="3">
        <v>0.2558988614105</v>
      </c>
      <c r="H498" s="3">
        <v>-2.2488460788084002</v>
      </c>
      <c r="I498" s="3">
        <v>0.60239142602899998</v>
      </c>
      <c r="J498" s="3">
        <v>-0.52350119772979997</v>
      </c>
      <c r="K498" s="3">
        <v>1.3330746292143001</v>
      </c>
      <c r="L498" s="3">
        <v>2.5845038913425</v>
      </c>
      <c r="M498" s="3">
        <v>2.7354432742468</v>
      </c>
      <c r="N498" s="3">
        <v>3.1010929714990998</v>
      </c>
      <c r="O498" s="3">
        <v>3.1010929714990998</v>
      </c>
      <c r="P498" s="3">
        <v>4.9835341643893001</v>
      </c>
      <c r="Q498" s="3">
        <v>-3.8074775433201999</v>
      </c>
      <c r="R498" s="3">
        <v>1.5828429002986999</v>
      </c>
      <c r="S498" s="3">
        <v>2.7848538385799002</v>
      </c>
      <c r="T498" s="3">
        <v>2.6917442665558999</v>
      </c>
      <c r="U498" s="3">
        <v>2.6917442665558999</v>
      </c>
      <c r="V498" s="3">
        <v>3.3884554958423001</v>
      </c>
      <c r="W498" s="3">
        <v>3.9547458844444998</v>
      </c>
      <c r="X498" s="3">
        <v>4.0998657095765001</v>
      </c>
      <c r="Y498" s="3">
        <v>2.6443356192621001</v>
      </c>
      <c r="Z498" s="3">
        <v>4.5606307427869002</v>
      </c>
      <c r="AA498" s="3">
        <v>6.7977973016449997</v>
      </c>
      <c r="AB498" s="3">
        <v>7.5235303276158998</v>
      </c>
      <c r="AC498" s="3">
        <v>0</v>
      </c>
      <c r="AD498" s="3">
        <v>0.35819920758040003</v>
      </c>
      <c r="AE498" s="3">
        <v>-1.7988705567109999</v>
      </c>
      <c r="AF498" s="3">
        <v>0.22649760290279999</v>
      </c>
      <c r="AG498" s="3">
        <v>-0.26721020223879999</v>
      </c>
      <c r="AH498" s="3">
        <v>-0.56729480016430001</v>
      </c>
      <c r="AI498" s="3">
        <v>-2.7911239231987999</v>
      </c>
      <c r="AJ498" s="3">
        <v>-3.9695516130636999</v>
      </c>
      <c r="AK498" s="3">
        <v>-3.8842998217192002</v>
      </c>
      <c r="AL498" s="3">
        <v>-1.600738119289</v>
      </c>
      <c r="AM498" s="3">
        <v>-3.5916516184937999</v>
      </c>
      <c r="AN498" s="3">
        <v>-3.5916516184937999</v>
      </c>
      <c r="AO498" s="3">
        <v>0</v>
      </c>
      <c r="AP498" s="3">
        <v>0.29318155873590002</v>
      </c>
      <c r="AQ498" s="3">
        <v>0.29318155873590002</v>
      </c>
      <c r="AR498" s="3">
        <v>0.67879530325470006</v>
      </c>
      <c r="AS498" s="3">
        <v>-1.4681492779426</v>
      </c>
      <c r="AT498" s="3">
        <v>-1.4647588363312001</v>
      </c>
      <c r="AU498" s="3">
        <v>-1.5041282974246999</v>
      </c>
      <c r="AV498" s="3">
        <v>-1.2153565654765</v>
      </c>
      <c r="AW498" s="3">
        <v>-1.52</v>
      </c>
    </row>
    <row r="499" spans="1:49">
      <c r="A499">
        <v>5</v>
      </c>
      <c r="B499" t="s">
        <v>404</v>
      </c>
      <c r="C499">
        <v>1101010112</v>
      </c>
      <c r="D499" t="s">
        <v>797</v>
      </c>
      <c r="E499" s="3">
        <v>0</v>
      </c>
      <c r="F499" s="3">
        <v>0</v>
      </c>
      <c r="G499" s="3">
        <v>0</v>
      </c>
      <c r="H499" s="3">
        <v>9.4621659003500003E-2</v>
      </c>
      <c r="I499" s="3">
        <v>0.26696834336190001</v>
      </c>
      <c r="J499" s="3">
        <v>0.43530626617820001</v>
      </c>
      <c r="K499" s="3">
        <v>0.56194577560150005</v>
      </c>
      <c r="L499" s="3">
        <v>0.76385608682359996</v>
      </c>
      <c r="M499" s="3">
        <v>0.75007660575349999</v>
      </c>
      <c r="N499" s="3">
        <v>1.5356659424604999</v>
      </c>
      <c r="O499" s="3">
        <v>1.1162563085488999</v>
      </c>
      <c r="P499" s="3">
        <v>2.7346880415174</v>
      </c>
      <c r="Q499" s="3">
        <v>-0.71726497840460002</v>
      </c>
      <c r="R499" s="3">
        <v>-0.24070028840070001</v>
      </c>
      <c r="S499" s="3">
        <v>0.17763894165399999</v>
      </c>
      <c r="T499" s="3">
        <v>3.7351105431349998</v>
      </c>
      <c r="U499" s="3">
        <v>3.9140460559957</v>
      </c>
      <c r="V499" s="3">
        <v>5.1171655466782999</v>
      </c>
      <c r="W499" s="3">
        <v>6.7902151679717999</v>
      </c>
      <c r="X499" s="3">
        <v>7.3662866775318996</v>
      </c>
      <c r="Y499" s="3">
        <v>9.2731344302126999</v>
      </c>
      <c r="Z499" s="3">
        <v>10.1898068935855</v>
      </c>
      <c r="AA499" s="3">
        <v>10.5860588540206</v>
      </c>
      <c r="AB499" s="3">
        <v>12.0203969428707</v>
      </c>
      <c r="AC499" s="3">
        <v>1.037051587938</v>
      </c>
      <c r="AD499" s="3">
        <v>2.4339856527196999</v>
      </c>
      <c r="AE499" s="3">
        <v>3.3371849448676998</v>
      </c>
      <c r="AF499" s="3">
        <v>3.3371849448676998</v>
      </c>
      <c r="AG499" s="3">
        <v>3.5246683082331001</v>
      </c>
      <c r="AH499" s="3">
        <v>3.5246683082331001</v>
      </c>
      <c r="AI499" s="3">
        <v>3.6377112855506999</v>
      </c>
      <c r="AJ499" s="3">
        <v>3.6377112855506999</v>
      </c>
      <c r="AK499" s="3">
        <v>3.7832545104017998</v>
      </c>
      <c r="AL499" s="3">
        <v>5.6900014849279996</v>
      </c>
      <c r="AM499" s="3">
        <v>5.6900014849279996</v>
      </c>
      <c r="AN499" s="3">
        <v>6.3300478605274</v>
      </c>
      <c r="AO499" s="3">
        <v>0.80971727357699996</v>
      </c>
      <c r="AP499" s="3">
        <v>1.249351144652</v>
      </c>
      <c r="AQ499" s="3">
        <v>1.4552004300115</v>
      </c>
      <c r="AR499" s="3">
        <v>1.6119462628278001</v>
      </c>
      <c r="AS499" s="3">
        <v>2.3602180158673001</v>
      </c>
      <c r="AT499" s="3">
        <v>1.3408013224249</v>
      </c>
      <c r="AU499" s="3">
        <v>2.7281884748990999</v>
      </c>
      <c r="AV499" s="3">
        <v>3.5345978626478001</v>
      </c>
      <c r="AW499" s="3">
        <v>3.53</v>
      </c>
    </row>
    <row r="500" spans="1:49">
      <c r="A500">
        <v>5</v>
      </c>
      <c r="B500" t="s">
        <v>404</v>
      </c>
      <c r="C500">
        <v>1101010113</v>
      </c>
      <c r="D500" t="s">
        <v>798</v>
      </c>
      <c r="E500" s="3">
        <v>0.25585590765560001</v>
      </c>
      <c r="F500" s="3">
        <v>1.283577111611</v>
      </c>
      <c r="G500" s="3">
        <v>1.283577111611</v>
      </c>
      <c r="H500" s="3">
        <v>1.283577111611</v>
      </c>
      <c r="I500" s="3">
        <v>1.7857265866620999</v>
      </c>
      <c r="J500" s="3">
        <v>1.7670841379565001</v>
      </c>
      <c r="K500" s="3">
        <v>1.7678297703434001</v>
      </c>
      <c r="L500" s="3">
        <v>1.9855626612246</v>
      </c>
      <c r="M500" s="3">
        <v>1.9764811636979001</v>
      </c>
      <c r="N500" s="3">
        <v>1.9764811636979001</v>
      </c>
      <c r="O500" s="3">
        <v>2.6894183858925</v>
      </c>
      <c r="P500" s="3">
        <v>4.2201912183824</v>
      </c>
      <c r="Q500" s="3">
        <v>0</v>
      </c>
      <c r="R500" s="3">
        <v>0</v>
      </c>
      <c r="S500" s="3">
        <v>1.5206225050486999</v>
      </c>
      <c r="T500" s="3">
        <v>4.2613770804757003</v>
      </c>
      <c r="U500" s="3">
        <v>4.7982224286133004</v>
      </c>
      <c r="V500" s="3">
        <v>5.5141091686625003</v>
      </c>
      <c r="W500" s="3">
        <v>6.5787635915934004</v>
      </c>
      <c r="X500" s="3">
        <v>8.6356263378961007</v>
      </c>
      <c r="Y500" s="3">
        <v>8.6356263378961007</v>
      </c>
      <c r="Z500" s="3">
        <v>8.9813112045631005</v>
      </c>
      <c r="AA500" s="3">
        <v>9.2724714272035005</v>
      </c>
      <c r="AB500" s="3">
        <v>10.298232293936101</v>
      </c>
      <c r="AC500" s="3">
        <v>0.58622121561350005</v>
      </c>
      <c r="AD500" s="3">
        <v>0.73537284998789998</v>
      </c>
      <c r="AE500" s="3">
        <v>1.2825671676242001</v>
      </c>
      <c r="AF500" s="3">
        <v>1.2825671676242001</v>
      </c>
      <c r="AG500" s="3">
        <v>1.2825671676242001</v>
      </c>
      <c r="AH500" s="3">
        <v>1.2825671676242001</v>
      </c>
      <c r="AI500" s="3">
        <v>1.2825671676242001</v>
      </c>
      <c r="AJ500" s="3">
        <v>1.2825671676242001</v>
      </c>
      <c r="AK500" s="3">
        <v>2.5928650920503999</v>
      </c>
      <c r="AL500" s="3">
        <v>2.5928650920503999</v>
      </c>
      <c r="AM500" s="3">
        <v>2.5928650920503999</v>
      </c>
      <c r="AN500" s="3">
        <v>2.5928650920503999</v>
      </c>
      <c r="AO500" s="3">
        <v>1.0786120871578999</v>
      </c>
      <c r="AP500" s="3">
        <v>2.0948249715795</v>
      </c>
      <c r="AQ500" s="3">
        <v>2.8037383013701001</v>
      </c>
      <c r="AR500" s="3">
        <v>3.3516506899404002</v>
      </c>
      <c r="AS500" s="3">
        <v>2.7039222571280002</v>
      </c>
      <c r="AT500" s="3">
        <v>3.4501806384207998</v>
      </c>
      <c r="AU500" s="3">
        <v>3.8141381894780002</v>
      </c>
      <c r="AV500" s="3">
        <v>3.4735070695210002</v>
      </c>
      <c r="AW500" s="3">
        <v>3.91</v>
      </c>
    </row>
    <row r="501" spans="1:49">
      <c r="A501">
        <v>5</v>
      </c>
      <c r="B501" t="s">
        <v>404</v>
      </c>
      <c r="C501">
        <v>1101010114</v>
      </c>
      <c r="D501" t="s">
        <v>799</v>
      </c>
      <c r="E501" s="3">
        <v>0</v>
      </c>
      <c r="F501" s="3">
        <v>0.15013220121769999</v>
      </c>
      <c r="G501" s="3">
        <v>0.15013220121769999</v>
      </c>
      <c r="H501" s="3">
        <v>0.25594096733130001</v>
      </c>
      <c r="I501" s="3">
        <v>0.25594096733130001</v>
      </c>
      <c r="J501" s="3">
        <v>0.4064221633799</v>
      </c>
      <c r="K501" s="3">
        <v>1.0469150055044001</v>
      </c>
      <c r="L501" s="3">
        <v>1.1998562002318001</v>
      </c>
      <c r="M501" s="3">
        <v>1.1963776945685001</v>
      </c>
      <c r="N501" s="3">
        <v>1.5012466284068999</v>
      </c>
      <c r="O501" s="3">
        <v>1.7953735385658001</v>
      </c>
      <c r="P501" s="3">
        <v>2.4924662711066001</v>
      </c>
      <c r="Q501" s="3">
        <v>0.18922533436860001</v>
      </c>
      <c r="R501" s="3">
        <v>0.56956474438799998</v>
      </c>
      <c r="S501" s="3">
        <v>0.60733309257790002</v>
      </c>
      <c r="T501" s="3">
        <v>0.99361382658289998</v>
      </c>
      <c r="U501" s="3">
        <v>1.2366946515621999</v>
      </c>
      <c r="V501" s="3">
        <v>1.3835524620855</v>
      </c>
      <c r="W501" s="3">
        <v>1.9083525634239</v>
      </c>
      <c r="X501" s="3">
        <v>2.1909934916117999</v>
      </c>
      <c r="Y501" s="3">
        <v>2.1909934916117999</v>
      </c>
      <c r="Z501" s="3">
        <v>2.7102823862699998</v>
      </c>
      <c r="AA501" s="3">
        <v>3.2243088341344999</v>
      </c>
      <c r="AB501" s="3">
        <v>3.8175905120515998</v>
      </c>
      <c r="AC501" s="3">
        <v>1.8131396236352</v>
      </c>
      <c r="AD501" s="3">
        <v>2.8273065486682998</v>
      </c>
      <c r="AE501" s="3">
        <v>2.6554247979196002</v>
      </c>
      <c r="AF501" s="3">
        <v>2.6413297713780999</v>
      </c>
      <c r="AG501" s="3">
        <v>2.9457374833719001</v>
      </c>
      <c r="AH501" s="3">
        <v>2.9457374833719001</v>
      </c>
      <c r="AI501" s="3">
        <v>2.9457374833719001</v>
      </c>
      <c r="AJ501" s="3">
        <v>2.9457374833719001</v>
      </c>
      <c r="AK501" s="3">
        <v>2.9489175207907001</v>
      </c>
      <c r="AL501" s="3">
        <v>2.9489175207907001</v>
      </c>
      <c r="AM501" s="3">
        <v>2.9489175207907001</v>
      </c>
      <c r="AN501" s="3">
        <v>3.1246816367129</v>
      </c>
      <c r="AO501" s="3">
        <v>0.30472826529890001</v>
      </c>
      <c r="AP501" s="3">
        <v>0.79974643036769999</v>
      </c>
      <c r="AQ501" s="3">
        <v>1.3259757318711001</v>
      </c>
      <c r="AR501" s="3">
        <v>1.3259757318711001</v>
      </c>
      <c r="AS501" s="3">
        <v>1.7998662231796001</v>
      </c>
      <c r="AT501" s="3">
        <v>2.3978443477368998</v>
      </c>
      <c r="AU501" s="3">
        <v>2.3978443477368998</v>
      </c>
      <c r="AV501" s="3">
        <v>2.3978443477368998</v>
      </c>
      <c r="AW501" s="3">
        <v>2.56</v>
      </c>
    </row>
    <row r="502" spans="1:49">
      <c r="A502">
        <v>5</v>
      </c>
      <c r="B502" t="s">
        <v>404</v>
      </c>
      <c r="C502">
        <v>1101010115</v>
      </c>
      <c r="D502" t="s">
        <v>800</v>
      </c>
      <c r="E502" s="3">
        <v>0.16609975955360001</v>
      </c>
      <c r="F502" s="3">
        <v>0.61627918464919995</v>
      </c>
      <c r="G502" s="3">
        <v>1.0574048339914</v>
      </c>
      <c r="H502" s="3">
        <v>1.350318767206</v>
      </c>
      <c r="I502" s="3">
        <v>1.5362704197501</v>
      </c>
      <c r="J502" s="3">
        <v>1.4040836529119001</v>
      </c>
      <c r="K502" s="3">
        <v>1.692431423698</v>
      </c>
      <c r="L502" s="3">
        <v>2.7518828151456001</v>
      </c>
      <c r="M502" s="3">
        <v>2.9458940980641</v>
      </c>
      <c r="N502" s="3">
        <v>2.9178485361752999</v>
      </c>
      <c r="O502" s="3">
        <v>3.347835175852</v>
      </c>
      <c r="P502" s="3">
        <v>4.1386441628897996</v>
      </c>
      <c r="Q502" s="3">
        <v>0.70319566363289998</v>
      </c>
      <c r="R502" s="3">
        <v>1.1584458021326001</v>
      </c>
      <c r="S502" s="3">
        <v>2.6483417992086</v>
      </c>
      <c r="T502" s="3">
        <v>3.8598169962285001</v>
      </c>
      <c r="U502" s="3">
        <v>4.1963798463788997</v>
      </c>
      <c r="V502" s="3">
        <v>4.8807086201483996</v>
      </c>
      <c r="W502" s="3">
        <v>6.1575242411035997</v>
      </c>
      <c r="X502" s="3">
        <v>7.3144375964858996</v>
      </c>
      <c r="Y502" s="3">
        <v>8.3450982834011995</v>
      </c>
      <c r="Z502" s="3">
        <v>9.154913306649</v>
      </c>
      <c r="AA502" s="3">
        <v>9.7170328421342997</v>
      </c>
      <c r="AB502" s="3">
        <v>10.3138315026697</v>
      </c>
      <c r="AC502" s="3">
        <v>0.66855739454310004</v>
      </c>
      <c r="AD502" s="3">
        <v>0.94264366390690002</v>
      </c>
      <c r="AE502" s="3">
        <v>1.437382466516</v>
      </c>
      <c r="AF502" s="3">
        <v>1.7079437345485</v>
      </c>
      <c r="AG502" s="3">
        <v>1.9503822238820001</v>
      </c>
      <c r="AH502" s="3">
        <v>1.9503822238820001</v>
      </c>
      <c r="AI502" s="3">
        <v>2.6007655889783998</v>
      </c>
      <c r="AJ502" s="3">
        <v>2.7984527930206999</v>
      </c>
      <c r="AK502" s="3">
        <v>3.0188325693481</v>
      </c>
      <c r="AL502" s="3">
        <v>3.0188325693481</v>
      </c>
      <c r="AM502" s="3">
        <v>2.9279583823027999</v>
      </c>
      <c r="AN502" s="3">
        <v>3.0364741037952001</v>
      </c>
      <c r="AO502" s="3">
        <v>0.77669425703149997</v>
      </c>
      <c r="AP502" s="3">
        <v>1.2119315481313</v>
      </c>
      <c r="AQ502" s="3">
        <v>2.0661252846382001</v>
      </c>
      <c r="AR502" s="3">
        <v>2.7087864745558998</v>
      </c>
      <c r="AS502" s="3">
        <v>2.7728978014939001</v>
      </c>
      <c r="AT502" s="3">
        <v>3.1020336973551998</v>
      </c>
      <c r="AU502" s="3">
        <v>3.2407246782189998</v>
      </c>
      <c r="AV502" s="3">
        <v>3.8762704942945998</v>
      </c>
      <c r="AW502" s="3">
        <v>4.49</v>
      </c>
    </row>
    <row r="503" spans="1:49">
      <c r="A503">
        <v>5</v>
      </c>
      <c r="B503" t="s">
        <v>404</v>
      </c>
      <c r="C503">
        <v>1101010116</v>
      </c>
      <c r="D503" t="s">
        <v>801</v>
      </c>
      <c r="E503" s="3">
        <v>0</v>
      </c>
      <c r="F503" s="3">
        <v>0.20946210917470001</v>
      </c>
      <c r="G503" s="3">
        <v>0.25799125610000001</v>
      </c>
      <c r="H503" s="3">
        <v>0.76048988831380004</v>
      </c>
      <c r="I503" s="3">
        <v>1.2884695061922999</v>
      </c>
      <c r="J503" s="3">
        <v>1.0377496714072001</v>
      </c>
      <c r="K503" s="3">
        <v>1.7706257815038</v>
      </c>
      <c r="L503" s="3">
        <v>1.8461781523951</v>
      </c>
      <c r="M503" s="3">
        <v>2.3190578947986999</v>
      </c>
      <c r="N503" s="3">
        <v>2.7503240606764998</v>
      </c>
      <c r="O503" s="3">
        <v>3.1165858065694998</v>
      </c>
      <c r="P503" s="3">
        <v>3.7347694106987999</v>
      </c>
      <c r="Q503" s="3">
        <v>0.94634552260560001</v>
      </c>
      <c r="R503" s="3">
        <v>1.0138522307244</v>
      </c>
      <c r="S503" s="3">
        <v>1.6812723967495999</v>
      </c>
      <c r="T503" s="3">
        <v>3.5360556478045</v>
      </c>
      <c r="U503" s="3">
        <v>3.5940292931135001</v>
      </c>
      <c r="V503" s="3">
        <v>4.3935535438751003</v>
      </c>
      <c r="W503" s="3">
        <v>5.8021316396784997</v>
      </c>
      <c r="X503" s="3">
        <v>6.9751195897278002</v>
      </c>
      <c r="Y503" s="3">
        <v>7.2382894649927998</v>
      </c>
      <c r="Z503" s="3">
        <v>7.8146966565126004</v>
      </c>
      <c r="AA503" s="3">
        <v>8.4664496679279004</v>
      </c>
      <c r="AB503" s="3">
        <v>8.9990042299533002</v>
      </c>
      <c r="AC503" s="3">
        <v>0.6465728427081</v>
      </c>
      <c r="AD503" s="3">
        <v>1.1012366385912</v>
      </c>
      <c r="AE503" s="3">
        <v>1.4085251585737999</v>
      </c>
      <c r="AF503" s="3">
        <v>1.4318088169917</v>
      </c>
      <c r="AG503" s="3">
        <v>1.7197538711172999</v>
      </c>
      <c r="AH503" s="3">
        <v>1.8416136898230999</v>
      </c>
      <c r="AI503" s="3">
        <v>1.926449853342</v>
      </c>
      <c r="AJ503" s="3">
        <v>1.8358404957517001</v>
      </c>
      <c r="AK503" s="3">
        <v>2.0015751532350001</v>
      </c>
      <c r="AL503" s="3">
        <v>1.999690290555</v>
      </c>
      <c r="AM503" s="3">
        <v>2.1017977226825</v>
      </c>
      <c r="AN503" s="3">
        <v>2.2499864877140001</v>
      </c>
      <c r="AO503" s="3">
        <v>4.6622158479800002E-2</v>
      </c>
      <c r="AP503" s="3">
        <v>1.1585554616221001</v>
      </c>
      <c r="AQ503" s="3">
        <v>1.4801513648028</v>
      </c>
      <c r="AR503" s="3">
        <v>1.6589956712533001</v>
      </c>
      <c r="AS503" s="3">
        <v>2.1187415265037002</v>
      </c>
      <c r="AT503" s="3">
        <v>2.5603531268481001</v>
      </c>
      <c r="AU503" s="3">
        <v>2.5603531268481001</v>
      </c>
      <c r="AV503" s="3">
        <v>2.8552246101968</v>
      </c>
      <c r="AW503" s="3">
        <v>3.47</v>
      </c>
    </row>
    <row r="504" spans="1:49">
      <c r="A504">
        <v>5</v>
      </c>
      <c r="B504" t="s">
        <v>404</v>
      </c>
      <c r="C504">
        <v>1101010117</v>
      </c>
      <c r="D504" t="s">
        <v>802</v>
      </c>
      <c r="E504" s="3">
        <v>-6.2779588766300007E-2</v>
      </c>
      <c r="F504" s="3">
        <v>-1.45788638127E-2</v>
      </c>
      <c r="G504" s="3">
        <v>0.19065275066929999</v>
      </c>
      <c r="H504" s="3">
        <v>0.34533191777610001</v>
      </c>
      <c r="I504" s="3">
        <v>0.49816088705009998</v>
      </c>
      <c r="J504" s="3">
        <v>1.763844205599</v>
      </c>
      <c r="K504" s="3">
        <v>1.6864918322097999</v>
      </c>
      <c r="L504" s="3">
        <v>1.9365064283817</v>
      </c>
      <c r="M504" s="3">
        <v>2.147933795058</v>
      </c>
      <c r="N504" s="3">
        <v>2.2809468064976999</v>
      </c>
      <c r="O504" s="3">
        <v>2.5161601560429001</v>
      </c>
      <c r="P504" s="3">
        <v>2.8263889237620998</v>
      </c>
      <c r="Q504" s="3">
        <v>0.59430721570519995</v>
      </c>
      <c r="R504" s="3">
        <v>0.71938079842930003</v>
      </c>
      <c r="S504" s="3">
        <v>1.1526972122781001</v>
      </c>
      <c r="T504" s="3">
        <v>1.9836123560667001</v>
      </c>
      <c r="U504" s="3">
        <v>2.3633011529121002</v>
      </c>
      <c r="V504" s="3">
        <v>3.4121015676257</v>
      </c>
      <c r="W504" s="3">
        <v>4.5315347344098003</v>
      </c>
      <c r="X504" s="3">
        <v>4.5510132546452002</v>
      </c>
      <c r="Y504" s="3">
        <v>4.6065249229478997</v>
      </c>
      <c r="Z504" s="3">
        <v>5.0424589326304003</v>
      </c>
      <c r="AA504" s="3">
        <v>5.5819192263417996</v>
      </c>
      <c r="AB504" s="3">
        <v>5.7346040624818002</v>
      </c>
      <c r="AC504" s="3">
        <v>0.24624980927430001</v>
      </c>
      <c r="AD504" s="3">
        <v>0.85265252539979997</v>
      </c>
      <c r="AE504" s="3">
        <v>1.4335716634047</v>
      </c>
      <c r="AF504" s="3">
        <v>1.7475060780314999</v>
      </c>
      <c r="AG504" s="3">
        <v>1.7475060780314999</v>
      </c>
      <c r="AH504" s="3">
        <v>1.7475060780314999</v>
      </c>
      <c r="AI504" s="3">
        <v>1.7475060780314999</v>
      </c>
      <c r="AJ504" s="3">
        <v>1.7475060780314999</v>
      </c>
      <c r="AK504" s="3">
        <v>2.1401792077762001</v>
      </c>
      <c r="AL504" s="3">
        <v>2.1650342979257999</v>
      </c>
      <c r="AM504" s="3">
        <v>2.1650342979257999</v>
      </c>
      <c r="AN504" s="3">
        <v>2.3133004508669002</v>
      </c>
      <c r="AO504" s="3">
        <v>0.39926342559779998</v>
      </c>
      <c r="AP504" s="3">
        <v>0.63474007626079998</v>
      </c>
      <c r="AQ504" s="3">
        <v>0.82003859645520005</v>
      </c>
      <c r="AR504" s="3">
        <v>0.98696151035220003</v>
      </c>
      <c r="AS504" s="3">
        <v>1.2188449455768999</v>
      </c>
      <c r="AT504" s="3">
        <v>1.5262632178104001</v>
      </c>
      <c r="AU504" s="3">
        <v>1.5478273085181</v>
      </c>
      <c r="AV504" s="3">
        <v>1.9967821477181</v>
      </c>
      <c r="AW504" s="3">
        <v>2</v>
      </c>
    </row>
    <row r="505" spans="1:49">
      <c r="A505">
        <v>5</v>
      </c>
      <c r="B505" t="s">
        <v>404</v>
      </c>
      <c r="C505">
        <v>1101010118</v>
      </c>
      <c r="D505" t="s">
        <v>803</v>
      </c>
      <c r="E505" s="3">
        <v>0</v>
      </c>
      <c r="F505" s="3">
        <v>0</v>
      </c>
      <c r="G505" s="3">
        <v>1.9052019423325</v>
      </c>
      <c r="H505" s="3">
        <v>2.6731554505116999</v>
      </c>
      <c r="I505" s="3">
        <v>2.6731554505116999</v>
      </c>
      <c r="J505" s="3">
        <v>2.6731554505116999</v>
      </c>
      <c r="K505" s="3">
        <v>2.6731554505116999</v>
      </c>
      <c r="L505" s="3">
        <v>2.7847072525794001</v>
      </c>
      <c r="M505" s="3">
        <v>3.292069052659</v>
      </c>
      <c r="N505" s="3">
        <v>2.9842976436284001</v>
      </c>
      <c r="O505" s="3">
        <v>3.2460706456188002</v>
      </c>
      <c r="P505" s="3">
        <v>3.2376159783460001</v>
      </c>
      <c r="Q505" s="3">
        <v>0.35772411484470001</v>
      </c>
      <c r="R505" s="3">
        <v>0.62271268098379995</v>
      </c>
      <c r="S505" s="3">
        <v>1.3208492504192</v>
      </c>
      <c r="T505" s="3">
        <v>1.7816615665057001</v>
      </c>
      <c r="U505" s="3">
        <v>1.4348521306093001</v>
      </c>
      <c r="V505" s="3">
        <v>2.3501254459540002</v>
      </c>
      <c r="W505" s="3">
        <v>3.6840880410809</v>
      </c>
      <c r="X505" s="3">
        <v>4.4299691491097999</v>
      </c>
      <c r="Y505" s="3">
        <v>5.4280989104507</v>
      </c>
      <c r="Z505" s="3">
        <v>7.2428578044101997</v>
      </c>
      <c r="AA505" s="3">
        <v>7.8466950954175996</v>
      </c>
      <c r="AB505" s="3">
        <v>8.0542305845241007</v>
      </c>
      <c r="AC505" s="3">
        <v>0.15428232463710001</v>
      </c>
      <c r="AD505" s="3">
        <v>0.14895828412840001</v>
      </c>
      <c r="AE505" s="3">
        <v>0.2906272834411</v>
      </c>
      <c r="AF505" s="3">
        <v>0.45151358848930001</v>
      </c>
      <c r="AG505" s="3">
        <v>0.45151358848930001</v>
      </c>
      <c r="AH505" s="3">
        <v>0.45151358848930001</v>
      </c>
      <c r="AI505" s="3">
        <v>0.52208312729310002</v>
      </c>
      <c r="AJ505" s="3">
        <v>0.19165681423629999</v>
      </c>
      <c r="AK505" s="3">
        <v>0.19165681423629999</v>
      </c>
      <c r="AL505" s="3">
        <v>0.19165681423629999</v>
      </c>
      <c r="AM505" s="3">
        <v>0.30558824674860002</v>
      </c>
      <c r="AN505" s="3">
        <v>0.63638036267840004</v>
      </c>
      <c r="AO505" s="3">
        <v>0.12765013639530001</v>
      </c>
      <c r="AP505" s="3">
        <v>0.17766488229649999</v>
      </c>
      <c r="AQ505" s="3">
        <v>0.22144827828409999</v>
      </c>
      <c r="AR505" s="3">
        <v>0.55022211892140005</v>
      </c>
      <c r="AS505" s="3">
        <v>0.55022211892140005</v>
      </c>
      <c r="AT505" s="3">
        <v>0.55022211892140005</v>
      </c>
      <c r="AU505" s="3">
        <v>0.77425353735419999</v>
      </c>
      <c r="AV505" s="3">
        <v>0.95434537872009995</v>
      </c>
      <c r="AW505" s="3">
        <v>0.9</v>
      </c>
    </row>
    <row r="506" spans="1:49">
      <c r="A506">
        <v>5</v>
      </c>
      <c r="B506" t="s">
        <v>404</v>
      </c>
      <c r="C506">
        <v>1101010119</v>
      </c>
      <c r="D506" t="s">
        <v>804</v>
      </c>
      <c r="E506" s="3">
        <v>0</v>
      </c>
      <c r="F506" s="3">
        <v>7.0748683998600001E-2</v>
      </c>
      <c r="G506" s="3">
        <v>7.0748683998600001E-2</v>
      </c>
      <c r="H506" s="3">
        <v>1.1890740506523001</v>
      </c>
      <c r="I506" s="3">
        <v>0.9452861689341</v>
      </c>
      <c r="J506" s="3">
        <v>0.9452861689341</v>
      </c>
      <c r="K506" s="3">
        <v>0.9452861689341</v>
      </c>
      <c r="L506" s="3">
        <v>0.9452861689341</v>
      </c>
      <c r="M506" s="3">
        <v>1.4667313674582001</v>
      </c>
      <c r="N506" s="3">
        <v>2.0282190651762999</v>
      </c>
      <c r="O506" s="3">
        <v>2.0698355816848002</v>
      </c>
      <c r="P506" s="3">
        <v>2.5820921428350001</v>
      </c>
      <c r="Q506" s="3">
        <v>1.0792373112446001</v>
      </c>
      <c r="R506" s="3">
        <v>2.7482181478102001</v>
      </c>
      <c r="S506" s="3">
        <v>3.4221133140919</v>
      </c>
      <c r="T506" s="3">
        <v>4.3964953974932</v>
      </c>
      <c r="U506" s="3">
        <v>5.3231606371969997</v>
      </c>
      <c r="V506" s="3">
        <v>6.2882496018524003</v>
      </c>
      <c r="W506" s="3">
        <v>7.4409389172595999</v>
      </c>
      <c r="X506" s="3">
        <v>10.2810095206173</v>
      </c>
      <c r="Y506" s="3">
        <v>10.790839376075599</v>
      </c>
      <c r="Z506" s="3">
        <v>10.6751220872363</v>
      </c>
      <c r="AA506" s="3">
        <v>10.950186747516399</v>
      </c>
      <c r="AB506" s="3">
        <v>12.251755639290501</v>
      </c>
      <c r="AC506" s="3">
        <v>1.8961219090095001</v>
      </c>
      <c r="AD506" s="3">
        <v>2.9407008442836</v>
      </c>
      <c r="AE506" s="3">
        <v>4.9433652326445996</v>
      </c>
      <c r="AF506" s="3">
        <v>4.8736635717530996</v>
      </c>
      <c r="AG506" s="3">
        <v>4.8736635717530996</v>
      </c>
      <c r="AH506" s="3">
        <v>4.8736635717530996</v>
      </c>
      <c r="AI506" s="3">
        <v>5.6168896072644996</v>
      </c>
      <c r="AJ506" s="3">
        <v>5.5920307529019002</v>
      </c>
      <c r="AK506" s="3">
        <v>5.1039352073954003</v>
      </c>
      <c r="AL506" s="3">
        <v>5.3391142884000997</v>
      </c>
      <c r="AM506" s="3">
        <v>6.1404040770627999</v>
      </c>
      <c r="AN506" s="3">
        <v>6.1404040770627999</v>
      </c>
      <c r="AO506" s="3">
        <v>0.1215175610628</v>
      </c>
      <c r="AP506" s="3">
        <v>0.78173242312379998</v>
      </c>
      <c r="AQ506" s="3">
        <v>0.64587138237279995</v>
      </c>
      <c r="AR506" s="3">
        <v>0.64587138237279995</v>
      </c>
      <c r="AS506" s="3">
        <v>0.65055319555019997</v>
      </c>
      <c r="AT506" s="3">
        <v>0.76972154286450001</v>
      </c>
      <c r="AU506" s="3">
        <v>1.5366440561654</v>
      </c>
      <c r="AV506" s="3">
        <v>1.4968310286901001</v>
      </c>
      <c r="AW506" s="3">
        <v>1.78</v>
      </c>
    </row>
    <row r="507" spans="1:49">
      <c r="A507">
        <v>2</v>
      </c>
      <c r="B507" t="s">
        <v>398</v>
      </c>
      <c r="C507">
        <v>1102</v>
      </c>
      <c r="D507" t="s">
        <v>805</v>
      </c>
      <c r="E507" s="3">
        <v>0.59595717723380004</v>
      </c>
      <c r="F507" s="3">
        <v>-1.0447713471749001</v>
      </c>
      <c r="G507" s="3">
        <v>0.43242316812940002</v>
      </c>
      <c r="H507" s="3">
        <v>0.5174066792623</v>
      </c>
      <c r="I507" s="3">
        <v>-1.2018320323552001</v>
      </c>
      <c r="J507" s="3">
        <v>-1.5085162526967</v>
      </c>
      <c r="K507" s="3">
        <v>-0.61967347560289998</v>
      </c>
      <c r="L507" s="3">
        <v>-0.4834859304388</v>
      </c>
      <c r="M507" s="3">
        <v>-1.0761324701304</v>
      </c>
      <c r="N507" s="3">
        <v>-0.96938614037210002</v>
      </c>
      <c r="O507" s="3">
        <v>2.3035694070575001</v>
      </c>
      <c r="P507" s="3">
        <v>4.4802675775254004</v>
      </c>
      <c r="Q507" s="3">
        <v>0.66373223302520001</v>
      </c>
      <c r="R507" s="3">
        <v>0.3050283340571</v>
      </c>
      <c r="S507" s="3">
        <v>4.0523439909000002E-2</v>
      </c>
      <c r="T507" s="3">
        <v>-2.4388499070792</v>
      </c>
      <c r="U507" s="3">
        <v>-1.6316935504301999</v>
      </c>
      <c r="V507" s="3">
        <v>-0.690723749522</v>
      </c>
      <c r="W507" s="3">
        <v>-0.68455232179320002</v>
      </c>
      <c r="X507" s="3">
        <v>-0.30427212307719997</v>
      </c>
      <c r="Y507" s="3">
        <v>-0.3511978218565</v>
      </c>
      <c r="Z507" s="3">
        <v>-0.73323394459769997</v>
      </c>
      <c r="AA507" s="3">
        <v>0.32576333026650001</v>
      </c>
      <c r="AB507" s="3">
        <v>2.5520447430274</v>
      </c>
      <c r="AC507" s="3">
        <v>0.88280023016870002</v>
      </c>
      <c r="AD507" s="3">
        <v>0.3733097297902</v>
      </c>
      <c r="AE507" s="3">
        <v>-0.1290024041707</v>
      </c>
      <c r="AF507" s="3">
        <v>-0.80080601695200004</v>
      </c>
      <c r="AG507" s="3">
        <v>-0.70189135578170003</v>
      </c>
      <c r="AH507" s="3">
        <v>-1.5904430502643001</v>
      </c>
      <c r="AI507" s="3">
        <v>-1.5316727787497999</v>
      </c>
      <c r="AJ507" s="3">
        <v>-1.9841624836208001</v>
      </c>
      <c r="AK507" s="3">
        <v>-2.6358720117386998</v>
      </c>
      <c r="AL507" s="3">
        <v>-2.4002796139228999</v>
      </c>
      <c r="AM507" s="3">
        <v>-1.0665099352295999</v>
      </c>
      <c r="AN507" s="3">
        <v>-0.26089177677129999</v>
      </c>
      <c r="AO507" s="3">
        <v>0.81167222832529995</v>
      </c>
      <c r="AP507" s="3">
        <v>0.69625471120560001</v>
      </c>
      <c r="AQ507" s="3">
        <v>0.63000722738259995</v>
      </c>
      <c r="AR507" s="3">
        <v>-0.68931041191160003</v>
      </c>
      <c r="AS507" s="3">
        <v>-0.73973879032029999</v>
      </c>
      <c r="AT507" s="3">
        <v>-0.1203072804572</v>
      </c>
      <c r="AU507" s="3">
        <v>-0.2398014187651</v>
      </c>
      <c r="AV507" s="3">
        <v>-1.4223566499127001</v>
      </c>
      <c r="AW507" s="3">
        <v>-1.72</v>
      </c>
    </row>
    <row r="508" spans="1:49">
      <c r="A508">
        <v>3</v>
      </c>
      <c r="B508" t="s">
        <v>400</v>
      </c>
      <c r="C508">
        <v>110201</v>
      </c>
      <c r="D508" t="s">
        <v>805</v>
      </c>
      <c r="E508" s="3">
        <v>0.59595717723380004</v>
      </c>
      <c r="F508" s="3">
        <v>-1.0447713471749001</v>
      </c>
      <c r="G508" s="3">
        <v>0.43242316812940002</v>
      </c>
      <c r="H508" s="3">
        <v>0.5174066792623</v>
      </c>
      <c r="I508" s="3">
        <v>-1.2018320323552001</v>
      </c>
      <c r="J508" s="3">
        <v>-1.5085162526967</v>
      </c>
      <c r="K508" s="3">
        <v>-0.61967347560289998</v>
      </c>
      <c r="L508" s="3">
        <v>-0.4834859304388</v>
      </c>
      <c r="M508" s="3">
        <v>-1.0761324701304</v>
      </c>
      <c r="N508" s="3">
        <v>-0.96938614037210002</v>
      </c>
      <c r="O508" s="3">
        <v>2.3035694070575001</v>
      </c>
      <c r="P508" s="3">
        <v>4.4802675775254004</v>
      </c>
      <c r="Q508" s="3">
        <v>0.66373223302520001</v>
      </c>
      <c r="R508" s="3">
        <v>0.3050283340571</v>
      </c>
      <c r="S508" s="3">
        <v>4.0523439909000002E-2</v>
      </c>
      <c r="T508" s="3">
        <v>-2.4388499070792</v>
      </c>
      <c r="U508" s="3">
        <v>-1.6316935504301999</v>
      </c>
      <c r="V508" s="3">
        <v>-0.690723749522</v>
      </c>
      <c r="W508" s="3">
        <v>-0.68455232179320002</v>
      </c>
      <c r="X508" s="3">
        <v>-0.30427212307719997</v>
      </c>
      <c r="Y508" s="3">
        <v>-0.3511978218565</v>
      </c>
      <c r="Z508" s="3">
        <v>-0.73323394459769997</v>
      </c>
      <c r="AA508" s="3">
        <v>0.32576333026650001</v>
      </c>
      <c r="AB508" s="3">
        <v>2.5520447430274</v>
      </c>
      <c r="AC508" s="3">
        <v>0.88280023016870002</v>
      </c>
      <c r="AD508" s="3">
        <v>0.3733097297902</v>
      </c>
      <c r="AE508" s="3">
        <v>-0.1290024041707</v>
      </c>
      <c r="AF508" s="3">
        <v>-0.80080601695200004</v>
      </c>
      <c r="AG508" s="3">
        <v>-0.70189135578170003</v>
      </c>
      <c r="AH508" s="3">
        <v>-1.5904430502643001</v>
      </c>
      <c r="AI508" s="3">
        <v>-1.5316727787497999</v>
      </c>
      <c r="AJ508" s="3">
        <v>-1.9841624836208001</v>
      </c>
      <c r="AK508" s="3">
        <v>-2.6358720117386998</v>
      </c>
      <c r="AL508" s="3">
        <v>-2.4002796139228999</v>
      </c>
      <c r="AM508" s="3">
        <v>-1.0665099352295999</v>
      </c>
      <c r="AN508" s="3">
        <v>-0.26089177677129999</v>
      </c>
      <c r="AO508" s="3">
        <v>0.81167222832529995</v>
      </c>
      <c r="AP508" s="3">
        <v>0.69625471120560001</v>
      </c>
      <c r="AQ508" s="3">
        <v>0.63000722738259995</v>
      </c>
      <c r="AR508" s="3">
        <v>-0.68931041191160003</v>
      </c>
      <c r="AS508" s="3">
        <v>-0.73973879032029999</v>
      </c>
      <c r="AT508" s="3">
        <v>-0.1203072804572</v>
      </c>
      <c r="AU508" s="3">
        <v>-0.2398014187651</v>
      </c>
      <c r="AV508" s="3">
        <v>-1.4223566499127001</v>
      </c>
      <c r="AW508" s="3">
        <v>-1.72</v>
      </c>
    </row>
    <row r="509" spans="1:49">
      <c r="A509">
        <v>4</v>
      </c>
      <c r="B509" t="s">
        <v>402</v>
      </c>
      <c r="C509">
        <v>11020101</v>
      </c>
      <c r="D509" t="s">
        <v>806</v>
      </c>
      <c r="E509" s="3">
        <v>0.67078243462800002</v>
      </c>
      <c r="F509" s="3">
        <v>-1.1171756218614</v>
      </c>
      <c r="G509" s="3">
        <v>0.4993004648669</v>
      </c>
      <c r="H509" s="3">
        <v>0.98612509403339998</v>
      </c>
      <c r="I509" s="3">
        <v>-0.9549900975483</v>
      </c>
      <c r="J509" s="3">
        <v>-1.2902946615198001</v>
      </c>
      <c r="K509" s="3">
        <v>-0.5304958126032</v>
      </c>
      <c r="L509" s="3">
        <v>-0.29447915058879998</v>
      </c>
      <c r="M509" s="3">
        <v>-0.54633401556960004</v>
      </c>
      <c r="N509" s="3">
        <v>-0.49696040550269999</v>
      </c>
      <c r="O509" s="3">
        <v>1.8149994406934999</v>
      </c>
      <c r="P509" s="3">
        <v>4.2808164689061998</v>
      </c>
      <c r="Q509" s="3">
        <v>0.74977220955589996</v>
      </c>
      <c r="R509" s="3">
        <v>0.31798973155479998</v>
      </c>
      <c r="S509" s="3">
        <v>0.36843590689900002</v>
      </c>
      <c r="T509" s="3">
        <v>-2.5150898188328998</v>
      </c>
      <c r="U509" s="3">
        <v>-1.2233021346638</v>
      </c>
      <c r="V509" s="3">
        <v>-0.51604596781980006</v>
      </c>
      <c r="W509" s="3">
        <v>-0.54157867376650004</v>
      </c>
      <c r="X509" s="3">
        <v>-1.9844488192899998E-2</v>
      </c>
      <c r="Y509" s="3">
        <v>7.7702632217399994E-2</v>
      </c>
      <c r="Z509" s="3">
        <v>-6.2418627852699998E-2</v>
      </c>
      <c r="AA509" s="3">
        <v>0.95920270885189995</v>
      </c>
      <c r="AB509" s="3">
        <v>3.2108124655924</v>
      </c>
      <c r="AC509" s="3">
        <v>0.58495536626069999</v>
      </c>
      <c r="AD509" s="3">
        <v>0.30413874454029999</v>
      </c>
      <c r="AE509" s="3">
        <v>-0.13235893878310001</v>
      </c>
      <c r="AF509" s="3">
        <v>-0.32589211752109998</v>
      </c>
      <c r="AG509" s="3">
        <v>-0.25408366163950002</v>
      </c>
      <c r="AH509" s="3">
        <v>-1.4367831776247</v>
      </c>
      <c r="AI509" s="3">
        <v>-1.3954287459501999</v>
      </c>
      <c r="AJ509" s="3">
        <v>-1.6245676467434</v>
      </c>
      <c r="AK509" s="3">
        <v>-2.0534567649003002</v>
      </c>
      <c r="AL509" s="3">
        <v>-1.8991337206943999</v>
      </c>
      <c r="AM509" s="3">
        <v>-0.63805198754030001</v>
      </c>
      <c r="AN509" s="3">
        <v>0.20617497754460001</v>
      </c>
      <c r="AO509" s="3">
        <v>0.96096944217290003</v>
      </c>
      <c r="AP509" s="3">
        <v>0.87351577113010004</v>
      </c>
      <c r="AQ509" s="3">
        <v>0.83555544650510005</v>
      </c>
      <c r="AR509" s="3">
        <v>-0.22986848758949999</v>
      </c>
      <c r="AS509" s="3">
        <v>-0.1500061105113</v>
      </c>
      <c r="AT509" s="3">
        <v>0.16380982515619999</v>
      </c>
      <c r="AU509" s="3">
        <v>0.1108897552478</v>
      </c>
      <c r="AV509" s="3">
        <v>-1.1415628734042</v>
      </c>
      <c r="AW509" s="3">
        <v>-1.2</v>
      </c>
    </row>
    <row r="510" spans="1:49">
      <c r="A510">
        <v>5</v>
      </c>
      <c r="B510" t="s">
        <v>404</v>
      </c>
      <c r="C510">
        <v>1102010101</v>
      </c>
      <c r="D510" t="s">
        <v>807</v>
      </c>
      <c r="E510" s="3">
        <v>0.67078243462800002</v>
      </c>
      <c r="F510" s="3">
        <v>-1.1171756218614</v>
      </c>
      <c r="G510" s="3">
        <v>0.4993004648669</v>
      </c>
      <c r="H510" s="3">
        <v>0.98612509403339998</v>
      </c>
      <c r="I510" s="3">
        <v>-0.9549900975483</v>
      </c>
      <c r="J510" s="3">
        <v>-1.2902946615198001</v>
      </c>
      <c r="K510" s="3">
        <v>-0.5304958126032</v>
      </c>
      <c r="L510" s="3">
        <v>-0.29447915058879998</v>
      </c>
      <c r="M510" s="3">
        <v>-0.54633401556960004</v>
      </c>
      <c r="N510" s="3">
        <v>-0.49696040550269999</v>
      </c>
      <c r="O510" s="3">
        <v>1.8149994406934999</v>
      </c>
      <c r="P510" s="3">
        <v>4.2808164689061998</v>
      </c>
      <c r="Q510" s="3">
        <v>0.74977220955589996</v>
      </c>
      <c r="R510" s="3">
        <v>0.31798973155479998</v>
      </c>
      <c r="S510" s="3">
        <v>0.36843590689900002</v>
      </c>
      <c r="T510" s="3">
        <v>-2.5150898188328998</v>
      </c>
      <c r="U510" s="3">
        <v>-1.2233021346638</v>
      </c>
      <c r="V510" s="3">
        <v>-0.51604596781980006</v>
      </c>
      <c r="W510" s="3">
        <v>-0.54157867376650004</v>
      </c>
      <c r="X510" s="3">
        <v>-1.9844488192899998E-2</v>
      </c>
      <c r="Y510" s="3">
        <v>7.7702632217399994E-2</v>
      </c>
      <c r="Z510" s="3">
        <v>-6.2418627852699998E-2</v>
      </c>
      <c r="AA510" s="3">
        <v>0.95920270885189995</v>
      </c>
      <c r="AB510" s="3">
        <v>3.2108124655924</v>
      </c>
      <c r="AC510" s="3">
        <v>0.58495536626069999</v>
      </c>
      <c r="AD510" s="3">
        <v>0.30413874454029999</v>
      </c>
      <c r="AE510" s="3">
        <v>-0.13235893878310001</v>
      </c>
      <c r="AF510" s="3">
        <v>-0.32589211752109998</v>
      </c>
      <c r="AG510" s="3">
        <v>-0.25408366163950002</v>
      </c>
      <c r="AH510" s="3">
        <v>-1.4367831776247</v>
      </c>
      <c r="AI510" s="3">
        <v>-1.3954287459501999</v>
      </c>
      <c r="AJ510" s="3">
        <v>-1.6245676467434</v>
      </c>
      <c r="AK510" s="3">
        <v>-2.0534567649003002</v>
      </c>
      <c r="AL510" s="3">
        <v>-1.8991337206943999</v>
      </c>
      <c r="AM510" s="3">
        <v>-0.63805198754030001</v>
      </c>
      <c r="AN510" s="3">
        <v>0.20617497754460001</v>
      </c>
      <c r="AO510" s="3">
        <v>0.96096944217290003</v>
      </c>
      <c r="AP510" s="3">
        <v>0.87351577113010004</v>
      </c>
      <c r="AQ510" s="3">
        <v>0.83555544650510005</v>
      </c>
      <c r="AR510" s="3">
        <v>-0.22986848758949999</v>
      </c>
      <c r="AS510" s="3">
        <v>-0.1500061105113</v>
      </c>
      <c r="AT510" s="3">
        <v>0.16380982515619999</v>
      </c>
      <c r="AU510" s="3">
        <v>0.1108897552478</v>
      </c>
      <c r="AV510" s="3">
        <v>-1.1415628734042</v>
      </c>
      <c r="AW510" s="3">
        <v>-1.2</v>
      </c>
    </row>
    <row r="511" spans="1:49">
      <c r="A511">
        <v>4</v>
      </c>
      <c r="B511" t="s">
        <v>402</v>
      </c>
      <c r="C511">
        <v>11020102</v>
      </c>
      <c r="D511" t="s">
        <v>808</v>
      </c>
      <c r="E511" s="3">
        <v>-1.5749195039600001E-2</v>
      </c>
      <c r="F511" s="3">
        <v>-0.45285682862850002</v>
      </c>
      <c r="G511" s="3">
        <v>-0.1143075749299</v>
      </c>
      <c r="H511" s="3">
        <v>-3.3144283334394</v>
      </c>
      <c r="I511" s="3">
        <v>-3.2197974857884999</v>
      </c>
      <c r="J511" s="3">
        <v>-3.2925066128945</v>
      </c>
      <c r="K511" s="3">
        <v>-1.3487126613155</v>
      </c>
      <c r="L511" s="3">
        <v>-2.0286413453818</v>
      </c>
      <c r="M511" s="3">
        <v>-5.4073048838556002</v>
      </c>
      <c r="N511" s="3">
        <v>-4.8315289850426</v>
      </c>
      <c r="O511" s="3">
        <v>6.2976934787185002</v>
      </c>
      <c r="P511" s="3">
        <v>6.1108067610620003</v>
      </c>
      <c r="Q511" s="3">
        <v>-2.7525296331399999E-2</v>
      </c>
      <c r="R511" s="3">
        <v>0.20089460491729999</v>
      </c>
      <c r="S511" s="3">
        <v>-2.5939724179074002</v>
      </c>
      <c r="T511" s="3">
        <v>-1.8263275057231001</v>
      </c>
      <c r="U511" s="3">
        <v>-4.9127688418959004</v>
      </c>
      <c r="V511" s="3">
        <v>-2.0941101366615</v>
      </c>
      <c r="W511" s="3">
        <v>-1.8332231453228001</v>
      </c>
      <c r="X511" s="3">
        <v>-2.5894045940363002</v>
      </c>
      <c r="Y511" s="3">
        <v>-3.7970456727943001</v>
      </c>
      <c r="Z511" s="3">
        <v>-6.1226605484306003</v>
      </c>
      <c r="AA511" s="3">
        <v>-4.7633796180922001</v>
      </c>
      <c r="AB511" s="3">
        <v>-2.7405897587696999</v>
      </c>
      <c r="AC511" s="3">
        <v>3.4221543695776</v>
      </c>
      <c r="AD511" s="3">
        <v>0.96304502156839999</v>
      </c>
      <c r="AE511" s="3">
        <v>-0.1003853921113</v>
      </c>
      <c r="AF511" s="3">
        <v>-4.8498084424397003</v>
      </c>
      <c r="AG511" s="3">
        <v>-4.5197927520277004</v>
      </c>
      <c r="AH511" s="3">
        <v>-2.9005104072393002</v>
      </c>
      <c r="AI511" s="3">
        <v>-2.6932568467769999</v>
      </c>
      <c r="AJ511" s="3">
        <v>-5.0499821373606997</v>
      </c>
      <c r="AK511" s="3">
        <v>-7.6014052376901002</v>
      </c>
      <c r="AL511" s="3">
        <v>-6.6729297503731004</v>
      </c>
      <c r="AM511" s="3">
        <v>-4.7194400168556001</v>
      </c>
      <c r="AN511" s="3">
        <v>-4.2429913180909997</v>
      </c>
      <c r="AO511" s="3">
        <v>-0.52034172287909997</v>
      </c>
      <c r="AP511" s="3">
        <v>-0.8852497170411</v>
      </c>
      <c r="AQ511" s="3">
        <v>-1.2038722433753</v>
      </c>
      <c r="AR511" s="3">
        <v>-4.7884026668409998</v>
      </c>
      <c r="AS511" s="3">
        <v>-6.0012713852193</v>
      </c>
      <c r="AT511" s="3">
        <v>-2.6551700464778998</v>
      </c>
      <c r="AU511" s="3">
        <v>-3.3686309816951998</v>
      </c>
      <c r="AV511" s="3">
        <v>-3.9275690251581001</v>
      </c>
      <c r="AW511" s="3">
        <v>-6.38</v>
      </c>
    </row>
    <row r="512" spans="1:49">
      <c r="A512">
        <v>5</v>
      </c>
      <c r="B512" t="s">
        <v>404</v>
      </c>
      <c r="C512">
        <v>1102010201</v>
      </c>
      <c r="D512" t="s">
        <v>809</v>
      </c>
      <c r="E512" s="3">
        <v>-1.5749195039600001E-2</v>
      </c>
      <c r="F512" s="3">
        <v>-0.45285682862850002</v>
      </c>
      <c r="G512" s="3">
        <v>-0.1143075749299</v>
      </c>
      <c r="H512" s="3">
        <v>-3.3144283334394</v>
      </c>
      <c r="I512" s="3">
        <v>-3.2197974857884999</v>
      </c>
      <c r="J512" s="3">
        <v>-3.2925066128945</v>
      </c>
      <c r="K512" s="3">
        <v>-1.3487126613155</v>
      </c>
      <c r="L512" s="3">
        <v>-2.0286413453818</v>
      </c>
      <c r="M512" s="3">
        <v>-5.4073048838556002</v>
      </c>
      <c r="N512" s="3">
        <v>-4.8315289850426</v>
      </c>
      <c r="O512" s="3">
        <v>6.2976934787185002</v>
      </c>
      <c r="P512" s="3">
        <v>6.1108067610620003</v>
      </c>
      <c r="Q512" s="3">
        <v>-2.7525296331399999E-2</v>
      </c>
      <c r="R512" s="3">
        <v>0.20089460491729999</v>
      </c>
      <c r="S512" s="3">
        <v>-2.5939724179074002</v>
      </c>
      <c r="T512" s="3">
        <v>-1.8263275057231001</v>
      </c>
      <c r="U512" s="3">
        <v>-4.9127688418959004</v>
      </c>
      <c r="V512" s="3">
        <v>-2.0941101366615</v>
      </c>
      <c r="W512" s="3">
        <v>-1.8332231453228001</v>
      </c>
      <c r="X512" s="3">
        <v>-2.5894045940363002</v>
      </c>
      <c r="Y512" s="3">
        <v>-3.7970456727943001</v>
      </c>
      <c r="Z512" s="3">
        <v>-6.1226605484306003</v>
      </c>
      <c r="AA512" s="3">
        <v>-4.7633796180922001</v>
      </c>
      <c r="AB512" s="3">
        <v>-2.7405897587696999</v>
      </c>
      <c r="AC512" s="3">
        <v>3.4221543695776</v>
      </c>
      <c r="AD512" s="3">
        <v>0.96304502156839999</v>
      </c>
      <c r="AE512" s="3">
        <v>-0.1003853921113</v>
      </c>
      <c r="AF512" s="3">
        <v>-4.8498084424397003</v>
      </c>
      <c r="AG512" s="3">
        <v>-4.5197927520277004</v>
      </c>
      <c r="AH512" s="3">
        <v>-2.9005104072393002</v>
      </c>
      <c r="AI512" s="3">
        <v>-2.6932568467769999</v>
      </c>
      <c r="AJ512" s="3">
        <v>-5.0499821373606997</v>
      </c>
      <c r="AK512" s="3">
        <v>-7.6014052376901002</v>
      </c>
      <c r="AL512" s="3">
        <v>-6.6729297503731004</v>
      </c>
      <c r="AM512" s="3">
        <v>-4.7194400168556001</v>
      </c>
      <c r="AN512" s="3">
        <v>-4.2429913180909997</v>
      </c>
      <c r="AO512" s="3">
        <v>-0.52034172287909997</v>
      </c>
      <c r="AP512" s="3">
        <v>-0.8852497170411</v>
      </c>
      <c r="AQ512" s="3">
        <v>-1.2038722433753</v>
      </c>
      <c r="AR512" s="3">
        <v>-4.7884026668409998</v>
      </c>
      <c r="AS512" s="3">
        <v>-6.0012713852193</v>
      </c>
      <c r="AT512" s="3">
        <v>-2.6551700464778998</v>
      </c>
      <c r="AU512" s="3">
        <v>-3.3686309816951998</v>
      </c>
      <c r="AV512" s="3">
        <v>-3.9275690251581001</v>
      </c>
      <c r="AW512" s="3">
        <v>-6.38</v>
      </c>
    </row>
    <row r="513" spans="1:49">
      <c r="A513">
        <v>1</v>
      </c>
      <c r="B513" t="s">
        <v>396</v>
      </c>
      <c r="C513">
        <v>12</v>
      </c>
      <c r="D513" t="s">
        <v>810</v>
      </c>
      <c r="E513" s="3">
        <v>9.4471783034900003E-2</v>
      </c>
      <c r="F513" s="3">
        <v>7.0583480953000002E-2</v>
      </c>
      <c r="G513" s="3">
        <v>0.25921520358139999</v>
      </c>
      <c r="H513" s="3">
        <v>0.43117988337719998</v>
      </c>
      <c r="I513" s="3">
        <v>0.48418443059189997</v>
      </c>
      <c r="J513" s="3">
        <v>0.52569835945419996</v>
      </c>
      <c r="K513" s="3">
        <v>0.59680607272840003</v>
      </c>
      <c r="L513" s="3">
        <v>0.63701680710630004</v>
      </c>
      <c r="M513" s="3">
        <v>0.7344894030229</v>
      </c>
      <c r="N513" s="3">
        <v>1.0099594194456001</v>
      </c>
      <c r="O513" s="3">
        <v>0.99521914959220004</v>
      </c>
      <c r="P513" s="3">
        <v>1.2154195855201</v>
      </c>
      <c r="Q513" s="3">
        <v>0.43233222405479999</v>
      </c>
      <c r="R513" s="3">
        <v>0.50583197224090004</v>
      </c>
      <c r="S513" s="3">
        <v>0.68760674343320005</v>
      </c>
      <c r="T513" s="3">
        <v>1.0033708543847</v>
      </c>
      <c r="U513" s="3">
        <v>1.2267785203956001</v>
      </c>
      <c r="V513" s="3">
        <v>1.6210520573825</v>
      </c>
      <c r="W513" s="3">
        <v>1.5593492927535999</v>
      </c>
      <c r="X513" s="3">
        <v>0.89768490925959998</v>
      </c>
      <c r="Y513" s="3">
        <v>0.86298880040759995</v>
      </c>
      <c r="Z513" s="3">
        <v>0.3950709939223</v>
      </c>
      <c r="AA513" s="3">
        <v>0.11569278337860001</v>
      </c>
      <c r="AB513" s="3">
        <v>-8.7993164033599996E-2</v>
      </c>
      <c r="AC513" s="3">
        <v>-0.2253877888551</v>
      </c>
      <c r="AD513" s="3">
        <v>-0.32315392756189998</v>
      </c>
      <c r="AE513" s="3">
        <v>-0.57235284672419995</v>
      </c>
      <c r="AF513" s="3">
        <v>-0.69688363060650005</v>
      </c>
      <c r="AG513" s="3">
        <v>-0.2062898145281</v>
      </c>
      <c r="AH513" s="3">
        <v>-3.9831214318799997E-2</v>
      </c>
      <c r="AI513" s="3">
        <v>0.1010073849828</v>
      </c>
      <c r="AJ513" s="3">
        <v>9.9976599959599996E-2</v>
      </c>
      <c r="AK513" s="3">
        <v>0.30008242472840002</v>
      </c>
      <c r="AL513" s="3">
        <v>0.1736218838843</v>
      </c>
      <c r="AM513" s="3">
        <v>0.1217577750172</v>
      </c>
      <c r="AN513" s="3">
        <v>-4.03187318372E-2</v>
      </c>
      <c r="AO513" s="3">
        <v>0.21094908382960001</v>
      </c>
      <c r="AP513" s="3">
        <v>0.20178350626829999</v>
      </c>
      <c r="AQ513" s="3">
        <v>4.6798102743299999E-2</v>
      </c>
      <c r="AR513" s="3">
        <v>-8.9263679105899996E-2</v>
      </c>
      <c r="AS513" s="3">
        <v>0.14767807272940001</v>
      </c>
      <c r="AT513" s="3">
        <v>0.37564136097779999</v>
      </c>
      <c r="AU513" s="3">
        <v>0.58230404012500003</v>
      </c>
      <c r="AV513" s="3">
        <v>0.59922753523009997</v>
      </c>
      <c r="AW513" s="3">
        <v>0.52</v>
      </c>
    </row>
    <row r="514" spans="1:49">
      <c r="A514">
        <v>2</v>
      </c>
      <c r="B514" t="s">
        <v>398</v>
      </c>
      <c r="C514">
        <v>1201</v>
      </c>
      <c r="D514" t="s">
        <v>811</v>
      </c>
      <c r="E514" s="3">
        <v>7.5124480290999999E-3</v>
      </c>
      <c r="F514" s="3">
        <v>-6.5472761911999997E-3</v>
      </c>
      <c r="G514" s="3">
        <v>0.23785572909319999</v>
      </c>
      <c r="H514" s="3">
        <v>0.38519749715489998</v>
      </c>
      <c r="I514" s="3">
        <v>0.39091508506009998</v>
      </c>
      <c r="J514" s="3">
        <v>0.41758545360690003</v>
      </c>
      <c r="K514" s="3">
        <v>0.45833130144759998</v>
      </c>
      <c r="L514" s="3">
        <v>0.49007736293800003</v>
      </c>
      <c r="M514" s="3">
        <v>0.58445764293119995</v>
      </c>
      <c r="N514" s="3">
        <v>0.74908781084190001</v>
      </c>
      <c r="O514" s="3">
        <v>0.79406311654799999</v>
      </c>
      <c r="P514" s="3">
        <v>1.0106583187144</v>
      </c>
      <c r="Q514" s="3">
        <v>0.61001252728379995</v>
      </c>
      <c r="R514" s="3">
        <v>0.71141010822700002</v>
      </c>
      <c r="S514" s="3">
        <v>0.96047614870039999</v>
      </c>
      <c r="T514" s="3">
        <v>1.3054969859786001</v>
      </c>
      <c r="U514" s="3">
        <v>1.6435216185557999</v>
      </c>
      <c r="V514" s="3">
        <v>2.1682559594585</v>
      </c>
      <c r="W514" s="3">
        <v>2.0507312843576</v>
      </c>
      <c r="X514" s="3">
        <v>1.2111856633183999</v>
      </c>
      <c r="Y514" s="3">
        <v>1.111604556019</v>
      </c>
      <c r="Z514" s="3">
        <v>0.52710883570970002</v>
      </c>
      <c r="AA514" s="3">
        <v>0.1842144136071</v>
      </c>
      <c r="AB514" s="3">
        <v>-0.1182123965279</v>
      </c>
      <c r="AC514" s="3">
        <v>-0.2553594749377</v>
      </c>
      <c r="AD514" s="3">
        <v>-0.38438226594320002</v>
      </c>
      <c r="AE514" s="3">
        <v>-0.70258666176119999</v>
      </c>
      <c r="AF514" s="3">
        <v>-0.92993166851429998</v>
      </c>
      <c r="AG514" s="3">
        <v>-0.35343344278700001</v>
      </c>
      <c r="AH514" s="3">
        <v>-0.27259821790319999</v>
      </c>
      <c r="AI514" s="3">
        <v>-9.3463644879200003E-2</v>
      </c>
      <c r="AJ514" s="3">
        <v>-8.4059174371700005E-2</v>
      </c>
      <c r="AK514" s="3">
        <v>0.15577962674779999</v>
      </c>
      <c r="AL514" s="3">
        <v>2.3587531693799998E-2</v>
      </c>
      <c r="AM514" s="3">
        <v>-2.43878198762E-2</v>
      </c>
      <c r="AN514" s="3">
        <v>-0.24926586745779999</v>
      </c>
      <c r="AO514" s="3">
        <v>0.30066188708370001</v>
      </c>
      <c r="AP514" s="3">
        <v>0.29140538108410002</v>
      </c>
      <c r="AQ514" s="3">
        <v>7.6982338100199998E-2</v>
      </c>
      <c r="AR514" s="3">
        <v>-6.60704944599E-2</v>
      </c>
      <c r="AS514" s="3">
        <v>0.3484364773825</v>
      </c>
      <c r="AT514" s="3">
        <v>0.53782714515950003</v>
      </c>
      <c r="AU514" s="3">
        <v>0.75610268378959999</v>
      </c>
      <c r="AV514" s="3">
        <v>0.58441312197549999</v>
      </c>
      <c r="AW514" s="3">
        <v>0.48</v>
      </c>
    </row>
    <row r="515" spans="1:49">
      <c r="A515">
        <v>3</v>
      </c>
      <c r="B515" t="s">
        <v>400</v>
      </c>
      <c r="C515">
        <v>120101</v>
      </c>
      <c r="D515" t="s">
        <v>812</v>
      </c>
      <c r="E515" s="3">
        <v>4.9689897492799999E-2</v>
      </c>
      <c r="F515" s="3">
        <v>-4.3311062325200003E-2</v>
      </c>
      <c r="G515" s="3">
        <v>1.5732539019248999</v>
      </c>
      <c r="H515" s="3">
        <v>2.5478226873705001</v>
      </c>
      <c r="I515" s="3">
        <v>2.5856407668856001</v>
      </c>
      <c r="J515" s="3">
        <v>2.7620476949685999</v>
      </c>
      <c r="K515" s="3">
        <v>3.0315546512403002</v>
      </c>
      <c r="L515" s="3">
        <v>3.2415339462931998</v>
      </c>
      <c r="M515" s="3">
        <v>3.8657973581752998</v>
      </c>
      <c r="N515" s="3">
        <v>4.9547175258855001</v>
      </c>
      <c r="O515" s="3">
        <v>5.2521995612488999</v>
      </c>
      <c r="P515" s="3">
        <v>6.6848342166180998</v>
      </c>
      <c r="Q515" s="3">
        <v>3.8202333267492001</v>
      </c>
      <c r="R515" s="3">
        <v>4.4552406432309004</v>
      </c>
      <c r="S515" s="3">
        <v>6.0150289194072002</v>
      </c>
      <c r="T515" s="3">
        <v>8.1757388098448001</v>
      </c>
      <c r="U515" s="3">
        <v>10.292634625711999</v>
      </c>
      <c r="V515" s="3">
        <v>13.5788091338523</v>
      </c>
      <c r="W515" s="3">
        <v>12.8428051004026</v>
      </c>
      <c r="X515" s="3">
        <v>7.5851095329011997</v>
      </c>
      <c r="Y515" s="3">
        <v>6.9614779715728003</v>
      </c>
      <c r="Z515" s="3">
        <v>3.3010448981570999</v>
      </c>
      <c r="AA515" s="3">
        <v>1.1536517868955001</v>
      </c>
      <c r="AB515" s="3">
        <v>-0.74031092256700004</v>
      </c>
      <c r="AC515" s="3">
        <v>-1.6092240248625</v>
      </c>
      <c r="AD515" s="3">
        <v>-2.4222996904172001</v>
      </c>
      <c r="AE515" s="3">
        <v>-4.4275597603329002</v>
      </c>
      <c r="AF515" s="3">
        <v>-5.8602422440698003</v>
      </c>
      <c r="AG515" s="3">
        <v>-4.8270501779977</v>
      </c>
      <c r="AH515" s="3">
        <v>-4.3176428573181003</v>
      </c>
      <c r="AI515" s="3">
        <v>-6.1990990761114997</v>
      </c>
      <c r="AJ515" s="3">
        <v>-6.1398339954425998</v>
      </c>
      <c r="AK515" s="3">
        <v>-4.6284181337449999</v>
      </c>
      <c r="AL515" s="3">
        <v>-5.4614661156522004</v>
      </c>
      <c r="AM515" s="3">
        <v>-5.7637971271269999</v>
      </c>
      <c r="AN515" s="3">
        <v>-7.1809333305937999</v>
      </c>
      <c r="AO515" s="3">
        <v>2.0362064721136002</v>
      </c>
      <c r="AP515" s="3">
        <v>1.9735175905653</v>
      </c>
      <c r="AQ515" s="3">
        <v>0.52135618717260002</v>
      </c>
      <c r="AR515" s="3">
        <v>-0.44745667547000001</v>
      </c>
      <c r="AS515" s="3">
        <v>2.3597557284312001</v>
      </c>
      <c r="AT515" s="3">
        <v>3.6423875485998001</v>
      </c>
      <c r="AU515" s="3">
        <v>5.1206396435816997</v>
      </c>
      <c r="AV515" s="3">
        <v>3.9578870235166002</v>
      </c>
      <c r="AW515" s="3">
        <v>3.24</v>
      </c>
    </row>
    <row r="516" spans="1:49">
      <c r="A516">
        <v>4</v>
      </c>
      <c r="B516" t="s">
        <v>402</v>
      </c>
      <c r="C516">
        <v>12010101</v>
      </c>
      <c r="D516" t="s">
        <v>812</v>
      </c>
      <c r="E516" s="3">
        <v>4.9689897492799999E-2</v>
      </c>
      <c r="F516" s="3">
        <v>-4.3311062325200003E-2</v>
      </c>
      <c r="G516" s="3">
        <v>1.5732539019248999</v>
      </c>
      <c r="H516" s="3">
        <v>2.5478226873705001</v>
      </c>
      <c r="I516" s="3">
        <v>2.5856407668856001</v>
      </c>
      <c r="J516" s="3">
        <v>2.7620476949685999</v>
      </c>
      <c r="K516" s="3">
        <v>3.0315546512403002</v>
      </c>
      <c r="L516" s="3">
        <v>3.2415339462931998</v>
      </c>
      <c r="M516" s="3">
        <v>3.8657973581752998</v>
      </c>
      <c r="N516" s="3">
        <v>4.9547175258855001</v>
      </c>
      <c r="O516" s="3">
        <v>5.2521995612488999</v>
      </c>
      <c r="P516" s="3">
        <v>6.6848342166180998</v>
      </c>
      <c r="Q516" s="3">
        <v>3.8202333267492001</v>
      </c>
      <c r="R516" s="3">
        <v>4.4552406432309004</v>
      </c>
      <c r="S516" s="3">
        <v>6.0150289194072002</v>
      </c>
      <c r="T516" s="3">
        <v>8.1757388098448001</v>
      </c>
      <c r="U516" s="3">
        <v>10.292634625711999</v>
      </c>
      <c r="V516" s="3">
        <v>13.5788091338523</v>
      </c>
      <c r="W516" s="3">
        <v>12.8428051004026</v>
      </c>
      <c r="X516" s="3">
        <v>7.5851095329011997</v>
      </c>
      <c r="Y516" s="3">
        <v>6.9614779715728003</v>
      </c>
      <c r="Z516" s="3">
        <v>3.3010448981570999</v>
      </c>
      <c r="AA516" s="3">
        <v>1.1536517868955001</v>
      </c>
      <c r="AB516" s="3">
        <v>-0.74031092256700004</v>
      </c>
      <c r="AC516" s="3">
        <v>-1.6092240248625</v>
      </c>
      <c r="AD516" s="3">
        <v>-2.4222996904172001</v>
      </c>
      <c r="AE516" s="3">
        <v>-4.4275597603329002</v>
      </c>
      <c r="AF516" s="3">
        <v>-5.8602422440698003</v>
      </c>
      <c r="AG516" s="3">
        <v>-4.8270501779977</v>
      </c>
      <c r="AH516" s="3">
        <v>-4.3176428573181003</v>
      </c>
      <c r="AI516" s="3">
        <v>-6.1990990761114997</v>
      </c>
      <c r="AJ516" s="3">
        <v>-6.1398339954425998</v>
      </c>
      <c r="AK516" s="3">
        <v>-4.6284181337449999</v>
      </c>
      <c r="AL516" s="3">
        <v>-5.4614661156522004</v>
      </c>
      <c r="AM516" s="3">
        <v>-5.7637971271269999</v>
      </c>
      <c r="AN516" s="3">
        <v>-7.1809333305937999</v>
      </c>
      <c r="AO516" s="3">
        <v>2.0362064721136002</v>
      </c>
      <c r="AP516" s="3">
        <v>1.9735175905653</v>
      </c>
      <c r="AQ516" s="3">
        <v>0.52135618717260002</v>
      </c>
      <c r="AR516" s="3">
        <v>-0.44745667547000001</v>
      </c>
      <c r="AS516" s="3">
        <v>2.3597557284312001</v>
      </c>
      <c r="AT516" s="3">
        <v>3.6423875485998001</v>
      </c>
      <c r="AU516" s="3">
        <v>5.1206396435816997</v>
      </c>
      <c r="AV516" s="3">
        <v>3.9578870235166002</v>
      </c>
      <c r="AW516" s="3">
        <v>3.24</v>
      </c>
    </row>
    <row r="517" spans="1:49">
      <c r="A517">
        <v>5</v>
      </c>
      <c r="B517" t="s">
        <v>404</v>
      </c>
      <c r="C517">
        <v>1201010101</v>
      </c>
      <c r="D517" t="s">
        <v>813</v>
      </c>
      <c r="E517" s="3">
        <v>4.9689897492799999E-2</v>
      </c>
      <c r="F517" s="3">
        <v>-4.3311062325200003E-2</v>
      </c>
      <c r="G517" s="3">
        <v>1.5732539019248999</v>
      </c>
      <c r="H517" s="3">
        <v>2.5478226873705001</v>
      </c>
      <c r="I517" s="3">
        <v>2.5856407668856001</v>
      </c>
      <c r="J517" s="3">
        <v>2.7620476949685999</v>
      </c>
      <c r="K517" s="3">
        <v>3.0315546512403002</v>
      </c>
      <c r="L517" s="3">
        <v>3.2415339462931998</v>
      </c>
      <c r="M517" s="3">
        <v>3.8657973581752998</v>
      </c>
      <c r="N517" s="3">
        <v>4.9547175258855001</v>
      </c>
      <c r="O517" s="3">
        <v>5.2521995612488999</v>
      </c>
      <c r="P517" s="3">
        <v>6.6848342166180998</v>
      </c>
      <c r="Q517" s="3">
        <v>3.8202333267492001</v>
      </c>
      <c r="R517" s="3">
        <v>4.4552406432309004</v>
      </c>
      <c r="S517" s="3">
        <v>6.0150289194072002</v>
      </c>
      <c r="T517" s="3">
        <v>8.1757388098448001</v>
      </c>
      <c r="U517" s="3">
        <v>10.292634625711999</v>
      </c>
      <c r="V517" s="3">
        <v>13.5788091338523</v>
      </c>
      <c r="W517" s="3">
        <v>12.8428051004026</v>
      </c>
      <c r="X517" s="3">
        <v>7.5851095329011997</v>
      </c>
      <c r="Y517" s="3">
        <v>6.9614779715728003</v>
      </c>
      <c r="Z517" s="3">
        <v>3.3010448981570999</v>
      </c>
      <c r="AA517" s="3">
        <v>1.1536517868955001</v>
      </c>
      <c r="AB517" s="3">
        <v>-0.74031092256700004</v>
      </c>
      <c r="AC517" s="3">
        <v>-1.6092240248625</v>
      </c>
      <c r="AD517" s="3">
        <v>-2.4222996904172001</v>
      </c>
      <c r="AE517" s="3">
        <v>-4.4275597603329002</v>
      </c>
      <c r="AF517" s="3">
        <v>-5.8602422440698003</v>
      </c>
      <c r="AG517" s="3">
        <v>-4.8270501779977</v>
      </c>
      <c r="AH517" s="3">
        <v>-4.3176428573181003</v>
      </c>
      <c r="AI517" s="3">
        <v>-6.1990990761114997</v>
      </c>
      <c r="AJ517" s="3">
        <v>-6.1398339954425998</v>
      </c>
      <c r="AK517" s="3">
        <v>-4.6284181337449999</v>
      </c>
      <c r="AL517" s="3">
        <v>-5.4614661156522004</v>
      </c>
      <c r="AM517" s="3">
        <v>-5.7637971271269999</v>
      </c>
      <c r="AN517" s="3">
        <v>-7.1809333305937999</v>
      </c>
      <c r="AO517" s="3">
        <v>2.0362064721136002</v>
      </c>
      <c r="AP517" s="3">
        <v>1.9735175905653</v>
      </c>
      <c r="AQ517" s="3">
        <v>0.52135618717260002</v>
      </c>
      <c r="AR517" s="3">
        <v>-0.44745667547000001</v>
      </c>
      <c r="AS517" s="3">
        <v>2.3597557284312001</v>
      </c>
      <c r="AT517" s="3">
        <v>3.6423875485998001</v>
      </c>
      <c r="AU517" s="3">
        <v>5.1206396435816997</v>
      </c>
      <c r="AV517" s="3">
        <v>3.9578870235166002</v>
      </c>
      <c r="AW517" s="3">
        <v>3.24</v>
      </c>
    </row>
    <row r="518" spans="1:49">
      <c r="A518">
        <v>3</v>
      </c>
      <c r="B518" t="s">
        <v>400</v>
      </c>
      <c r="C518">
        <v>120102</v>
      </c>
      <c r="D518" t="s">
        <v>814</v>
      </c>
      <c r="E518" s="3">
        <v>0</v>
      </c>
      <c r="F518" s="3">
        <v>9.1570270000000003E-7</v>
      </c>
      <c r="G518" s="3">
        <v>9.1570270000000003E-7</v>
      </c>
      <c r="H518" s="3">
        <v>9.1570270000000003E-7</v>
      </c>
      <c r="I518" s="3">
        <v>9.1570270000000003E-7</v>
      </c>
      <c r="J518" s="3">
        <v>9.1570270000000003E-7</v>
      </c>
      <c r="K518" s="3">
        <v>9.1570270000000003E-7</v>
      </c>
      <c r="L518" s="3">
        <v>9.1570270000000003E-7</v>
      </c>
      <c r="M518" s="3">
        <v>9.1570270000000003E-7</v>
      </c>
      <c r="N518" s="3">
        <v>9.1570270000000003E-7</v>
      </c>
      <c r="O518" s="3">
        <v>9.1570270000000003E-7</v>
      </c>
      <c r="P518" s="3">
        <v>9.1570270000000003E-7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0.490358811497</v>
      </c>
      <c r="AH518" s="3">
        <v>0.490358811497</v>
      </c>
      <c r="AI518" s="3">
        <v>1.058152192885</v>
      </c>
      <c r="AJ518" s="3">
        <v>1.058152192885</v>
      </c>
      <c r="AK518" s="3">
        <v>1.058152192885</v>
      </c>
      <c r="AL518" s="3">
        <v>1.058152192885</v>
      </c>
      <c r="AM518" s="3">
        <v>1.058152192885</v>
      </c>
      <c r="AN518" s="3">
        <v>1.058152192885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</row>
    <row r="519" spans="1:49">
      <c r="A519">
        <v>4</v>
      </c>
      <c r="B519" t="s">
        <v>402</v>
      </c>
      <c r="C519">
        <v>12010201</v>
      </c>
      <c r="D519" t="s">
        <v>815</v>
      </c>
      <c r="E519" s="3">
        <v>0</v>
      </c>
      <c r="F519" s="3">
        <v>9.1570270000000003E-7</v>
      </c>
      <c r="G519" s="3">
        <v>9.1570270000000003E-7</v>
      </c>
      <c r="H519" s="3">
        <v>9.1570270000000003E-7</v>
      </c>
      <c r="I519" s="3">
        <v>9.1570270000000003E-7</v>
      </c>
      <c r="J519" s="3">
        <v>9.1570270000000003E-7</v>
      </c>
      <c r="K519" s="3">
        <v>9.1570270000000003E-7</v>
      </c>
      <c r="L519" s="3">
        <v>9.1570270000000003E-7</v>
      </c>
      <c r="M519" s="3">
        <v>9.1570270000000003E-7</v>
      </c>
      <c r="N519" s="3">
        <v>9.1570270000000003E-7</v>
      </c>
      <c r="O519" s="3">
        <v>9.1570270000000003E-7</v>
      </c>
      <c r="P519" s="3">
        <v>9.1570270000000003E-7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0.490358811497</v>
      </c>
      <c r="AH519" s="3">
        <v>0.490358811497</v>
      </c>
      <c r="AI519" s="3">
        <v>1.058152192885</v>
      </c>
      <c r="AJ519" s="3">
        <v>1.058152192885</v>
      </c>
      <c r="AK519" s="3">
        <v>1.058152192885</v>
      </c>
      <c r="AL519" s="3">
        <v>1.058152192885</v>
      </c>
      <c r="AM519" s="3">
        <v>1.058152192885</v>
      </c>
      <c r="AN519" s="3">
        <v>1.058152192885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</row>
    <row r="520" spans="1:49">
      <c r="A520">
        <v>5</v>
      </c>
      <c r="B520" t="s">
        <v>404</v>
      </c>
      <c r="C520">
        <v>1201020101</v>
      </c>
      <c r="D520" t="s">
        <v>816</v>
      </c>
      <c r="E520" s="3">
        <v>0</v>
      </c>
      <c r="F520" s="3">
        <v>9.1570270000000003E-7</v>
      </c>
      <c r="G520" s="3">
        <v>9.1570270000000003E-7</v>
      </c>
      <c r="H520" s="3">
        <v>9.1570270000000003E-7</v>
      </c>
      <c r="I520" s="3">
        <v>9.1570270000000003E-7</v>
      </c>
      <c r="J520" s="3">
        <v>9.1570270000000003E-7</v>
      </c>
      <c r="K520" s="3">
        <v>9.1570270000000003E-7</v>
      </c>
      <c r="L520" s="3">
        <v>9.1570270000000003E-7</v>
      </c>
      <c r="M520" s="3">
        <v>9.1570270000000003E-7</v>
      </c>
      <c r="N520" s="3">
        <v>9.1570270000000003E-7</v>
      </c>
      <c r="O520" s="3">
        <v>9.1570270000000003E-7</v>
      </c>
      <c r="P520" s="3">
        <v>9.1570270000000003E-7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0.490358811497</v>
      </c>
      <c r="AH520" s="3">
        <v>0.490358811497</v>
      </c>
      <c r="AI520" s="3">
        <v>1.058152192885</v>
      </c>
      <c r="AJ520" s="3">
        <v>1.058152192885</v>
      </c>
      <c r="AK520" s="3">
        <v>1.058152192885</v>
      </c>
      <c r="AL520" s="3">
        <v>1.058152192885</v>
      </c>
      <c r="AM520" s="3">
        <v>1.058152192885</v>
      </c>
      <c r="AN520" s="3">
        <v>1.058152192885</v>
      </c>
      <c r="AO520" s="3">
        <v>0</v>
      </c>
      <c r="AP520" s="3">
        <v>0</v>
      </c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</row>
    <row r="521" spans="1:49">
      <c r="A521">
        <v>2</v>
      </c>
      <c r="B521" t="s">
        <v>398</v>
      </c>
      <c r="C521">
        <v>1202</v>
      </c>
      <c r="D521" t="s">
        <v>817</v>
      </c>
      <c r="E521" s="3">
        <v>0.39855489069639999</v>
      </c>
      <c r="F521" s="3">
        <v>0.34029759878900001</v>
      </c>
      <c r="G521" s="3">
        <v>0.3339059240192</v>
      </c>
      <c r="H521" s="3">
        <v>0.59197305065719996</v>
      </c>
      <c r="I521" s="3">
        <v>0.81033265190670001</v>
      </c>
      <c r="J521" s="3">
        <v>0.9037521749088</v>
      </c>
      <c r="K521" s="3">
        <v>1.0810305528371</v>
      </c>
      <c r="L521" s="3">
        <v>1.1508409160162001</v>
      </c>
      <c r="M521" s="3">
        <v>1.2591268540061</v>
      </c>
      <c r="N521" s="3">
        <v>1.922186375178</v>
      </c>
      <c r="O521" s="3">
        <v>1.69863013645</v>
      </c>
      <c r="P521" s="3">
        <v>1.931437507401</v>
      </c>
      <c r="Q521" s="3">
        <v>-0.18337524833259999</v>
      </c>
      <c r="R521" s="3">
        <v>-0.2065485909717</v>
      </c>
      <c r="S521" s="3">
        <v>-0.25795519424710001</v>
      </c>
      <c r="T521" s="3">
        <v>-4.3573086194000001E-2</v>
      </c>
      <c r="U521" s="3">
        <v>-0.2173423806833</v>
      </c>
      <c r="V521" s="3">
        <v>-0.27514873305269999</v>
      </c>
      <c r="W521" s="3">
        <v>-0.14341437057260001</v>
      </c>
      <c r="X521" s="3">
        <v>-0.18867499313319999</v>
      </c>
      <c r="Y521" s="3">
        <v>1.4719316198999999E-3</v>
      </c>
      <c r="Z521" s="3">
        <v>-6.2473733033499998E-2</v>
      </c>
      <c r="AA521" s="3">
        <v>-0.1217521049132</v>
      </c>
      <c r="AB521" s="3">
        <v>1.6724167704800001E-2</v>
      </c>
      <c r="AC521" s="3">
        <v>-0.12166838947149999</v>
      </c>
      <c r="AD521" s="3">
        <v>-0.11126840118009999</v>
      </c>
      <c r="AE521" s="3">
        <v>-0.12166838947149999</v>
      </c>
      <c r="AF521" s="3">
        <v>0.10959760814400001</v>
      </c>
      <c r="AG521" s="3">
        <v>0.30291239398559999</v>
      </c>
      <c r="AH521" s="3">
        <v>0.76567748284199999</v>
      </c>
      <c r="AI521" s="3">
        <v>0.77398982444980002</v>
      </c>
      <c r="AJ521" s="3">
        <v>0.73684700912330003</v>
      </c>
      <c r="AK521" s="3">
        <v>0.79945371450769998</v>
      </c>
      <c r="AL521" s="3">
        <v>0.69282767208149998</v>
      </c>
      <c r="AM521" s="3">
        <v>0.62750620982759997</v>
      </c>
      <c r="AN521" s="3">
        <v>0.68275942098270004</v>
      </c>
      <c r="AO521" s="3">
        <v>-9.6635267201199998E-2</v>
      </c>
      <c r="AP521" s="3">
        <v>-0.10548909255280001</v>
      </c>
      <c r="AQ521" s="3">
        <v>-5.6689895701300001E-2</v>
      </c>
      <c r="AR521" s="3">
        <v>-0.1687825480846</v>
      </c>
      <c r="AS521" s="3">
        <v>-0.54063108013880001</v>
      </c>
      <c r="AT521" s="3">
        <v>-0.1804198405953</v>
      </c>
      <c r="AU521" s="3">
        <v>-1.35723686215E-2</v>
      </c>
      <c r="AV521" s="3">
        <v>0.65001941243789996</v>
      </c>
      <c r="AW521" s="3">
        <v>0.65</v>
      </c>
    </row>
    <row r="522" spans="1:49">
      <c r="A522">
        <v>3</v>
      </c>
      <c r="B522" t="s">
        <v>400</v>
      </c>
      <c r="C522">
        <v>120201</v>
      </c>
      <c r="D522" t="s">
        <v>818</v>
      </c>
      <c r="E522" s="3">
        <v>0.39855489069639999</v>
      </c>
      <c r="F522" s="3">
        <v>0.34029759878900001</v>
      </c>
      <c r="G522" s="3">
        <v>0.3339059240192</v>
      </c>
      <c r="H522" s="3">
        <v>0.59197305065719996</v>
      </c>
      <c r="I522" s="3">
        <v>0.81033265190670001</v>
      </c>
      <c r="J522" s="3">
        <v>0.9037521749088</v>
      </c>
      <c r="K522" s="3">
        <v>1.0810305528371</v>
      </c>
      <c r="L522" s="3">
        <v>1.1508409160162001</v>
      </c>
      <c r="M522" s="3">
        <v>1.2591268540061</v>
      </c>
      <c r="N522" s="3">
        <v>1.922186375178</v>
      </c>
      <c r="O522" s="3">
        <v>1.69863013645</v>
      </c>
      <c r="P522" s="3">
        <v>1.931437507401</v>
      </c>
      <c r="Q522" s="3">
        <v>-0.18337524833259999</v>
      </c>
      <c r="R522" s="3">
        <v>-0.2065485909717</v>
      </c>
      <c r="S522" s="3">
        <v>-0.25795519424710001</v>
      </c>
      <c r="T522" s="3">
        <v>-4.3573086194000001E-2</v>
      </c>
      <c r="U522" s="3">
        <v>-0.2173423806833</v>
      </c>
      <c r="V522" s="3">
        <v>-0.27514873305269999</v>
      </c>
      <c r="W522" s="3">
        <v>-0.14341437057260001</v>
      </c>
      <c r="X522" s="3">
        <v>-0.18867499313319999</v>
      </c>
      <c r="Y522" s="3">
        <v>1.4719316198999999E-3</v>
      </c>
      <c r="Z522" s="3">
        <v>-6.2473733033499998E-2</v>
      </c>
      <c r="AA522" s="3">
        <v>-0.1217521049132</v>
      </c>
      <c r="AB522" s="3">
        <v>1.6724167704800001E-2</v>
      </c>
      <c r="AC522" s="3">
        <v>-0.12166838947149999</v>
      </c>
      <c r="AD522" s="3">
        <v>-0.11126840118009999</v>
      </c>
      <c r="AE522" s="3">
        <v>-0.12166838947149999</v>
      </c>
      <c r="AF522" s="3">
        <v>0.10959760814400001</v>
      </c>
      <c r="AG522" s="3">
        <v>0.30291239398559999</v>
      </c>
      <c r="AH522" s="3">
        <v>0.76567748284199999</v>
      </c>
      <c r="AI522" s="3">
        <v>0.77398982444980002</v>
      </c>
      <c r="AJ522" s="3">
        <v>0.73684700912330003</v>
      </c>
      <c r="AK522" s="3">
        <v>0.79945371450769998</v>
      </c>
      <c r="AL522" s="3">
        <v>0.69282767208149998</v>
      </c>
      <c r="AM522" s="3">
        <v>0.62750620982759997</v>
      </c>
      <c r="AN522" s="3">
        <v>0.68275942098270004</v>
      </c>
      <c r="AO522" s="3">
        <v>-9.6635267201199998E-2</v>
      </c>
      <c r="AP522" s="3">
        <v>-0.10548909255280001</v>
      </c>
      <c r="AQ522" s="3">
        <v>-5.6689895701300001E-2</v>
      </c>
      <c r="AR522" s="3">
        <v>-0.1687825480846</v>
      </c>
      <c r="AS522" s="3">
        <v>-0.54063108013880001</v>
      </c>
      <c r="AT522" s="3">
        <v>-0.1804198405953</v>
      </c>
      <c r="AU522" s="3">
        <v>-1.35723686215E-2</v>
      </c>
      <c r="AV522" s="3">
        <v>0.65001941243789996</v>
      </c>
      <c r="AW522" s="3">
        <v>0.65</v>
      </c>
    </row>
    <row r="523" spans="1:49">
      <c r="A523">
        <v>4</v>
      </c>
      <c r="B523" t="s">
        <v>402</v>
      </c>
      <c r="C523">
        <v>12020101</v>
      </c>
      <c r="D523" t="s">
        <v>818</v>
      </c>
      <c r="E523" s="3">
        <v>0.39855489069639999</v>
      </c>
      <c r="F523" s="3">
        <v>0.34029759878900001</v>
      </c>
      <c r="G523" s="3">
        <v>0.3339059240192</v>
      </c>
      <c r="H523" s="3">
        <v>0.59197305065719996</v>
      </c>
      <c r="I523" s="3">
        <v>0.81033265190670001</v>
      </c>
      <c r="J523" s="3">
        <v>0.9037521749088</v>
      </c>
      <c r="K523" s="3">
        <v>1.0810305528371</v>
      </c>
      <c r="L523" s="3">
        <v>1.1508409160162001</v>
      </c>
      <c r="M523" s="3">
        <v>1.2591268540061</v>
      </c>
      <c r="N523" s="3">
        <v>1.922186375178</v>
      </c>
      <c r="O523" s="3">
        <v>1.69863013645</v>
      </c>
      <c r="P523" s="3">
        <v>1.931437507401</v>
      </c>
      <c r="Q523" s="3">
        <v>-0.18337524833259999</v>
      </c>
      <c r="R523" s="3">
        <v>-0.2065485909717</v>
      </c>
      <c r="S523" s="3">
        <v>-0.25795519424710001</v>
      </c>
      <c r="T523" s="3">
        <v>-4.3573086194000001E-2</v>
      </c>
      <c r="U523" s="3">
        <v>-0.2173423806833</v>
      </c>
      <c r="V523" s="3">
        <v>-0.27514873305269999</v>
      </c>
      <c r="W523" s="3">
        <v>-0.14341437057260001</v>
      </c>
      <c r="X523" s="3">
        <v>-0.18867499313319999</v>
      </c>
      <c r="Y523" s="3">
        <v>1.4719316198999999E-3</v>
      </c>
      <c r="Z523" s="3">
        <v>-6.2473733033499998E-2</v>
      </c>
      <c r="AA523" s="3">
        <v>-0.1217521049132</v>
      </c>
      <c r="AB523" s="3">
        <v>1.6724167704800001E-2</v>
      </c>
      <c r="AC523" s="3">
        <v>-0.12166838947149999</v>
      </c>
      <c r="AD523" s="3">
        <v>-0.11126840118009999</v>
      </c>
      <c r="AE523" s="3">
        <v>-0.12166838947149999</v>
      </c>
      <c r="AF523" s="3">
        <v>0.10959760814400001</v>
      </c>
      <c r="AG523" s="3">
        <v>0.30291239398559999</v>
      </c>
      <c r="AH523" s="3">
        <v>0.76567748284199999</v>
      </c>
      <c r="AI523" s="3">
        <v>0.77398982444980002</v>
      </c>
      <c r="AJ523" s="3">
        <v>0.73684700912330003</v>
      </c>
      <c r="AK523" s="3">
        <v>0.79945371450769998</v>
      </c>
      <c r="AL523" s="3">
        <v>0.69282767208149998</v>
      </c>
      <c r="AM523" s="3">
        <v>0.62750620982759997</v>
      </c>
      <c r="AN523" s="3">
        <v>0.68275942098270004</v>
      </c>
      <c r="AO523" s="3">
        <v>-9.6635267201199998E-2</v>
      </c>
      <c r="AP523" s="3">
        <v>-0.10548909255280001</v>
      </c>
      <c r="AQ523" s="3">
        <v>-5.6689895701300001E-2</v>
      </c>
      <c r="AR523" s="3">
        <v>-0.1687825480846</v>
      </c>
      <c r="AS523" s="3">
        <v>-0.54063108013880001</v>
      </c>
      <c r="AT523" s="3">
        <v>-0.1804198405953</v>
      </c>
      <c r="AU523" s="3">
        <v>-1.35723686215E-2</v>
      </c>
      <c r="AV523" s="3">
        <v>0.65001941243789996</v>
      </c>
      <c r="AW523" s="3">
        <v>0.65</v>
      </c>
    </row>
    <row r="524" spans="1:49">
      <c r="A524">
        <v>5</v>
      </c>
      <c r="B524" t="s">
        <v>404</v>
      </c>
      <c r="C524">
        <v>1202010101</v>
      </c>
      <c r="D524" t="s">
        <v>819</v>
      </c>
      <c r="E524" s="3">
        <v>0.39855489069639999</v>
      </c>
      <c r="F524" s="3">
        <v>0.34029759878900001</v>
      </c>
      <c r="G524" s="3">
        <v>0.3339059240192</v>
      </c>
      <c r="H524" s="3">
        <v>0.59197305065719996</v>
      </c>
      <c r="I524" s="3">
        <v>0.81033265190670001</v>
      </c>
      <c r="J524" s="3">
        <v>0.9037521749088</v>
      </c>
      <c r="K524" s="3">
        <v>1.0810305528371</v>
      </c>
      <c r="L524" s="3">
        <v>1.1508409160162001</v>
      </c>
      <c r="M524" s="3">
        <v>1.2591268540061</v>
      </c>
      <c r="N524" s="3">
        <v>1.922186375178</v>
      </c>
      <c r="O524" s="3">
        <v>1.69863013645</v>
      </c>
      <c r="P524" s="3">
        <v>1.931437507401</v>
      </c>
      <c r="Q524" s="3">
        <v>-0.18337524833259999</v>
      </c>
      <c r="R524" s="3">
        <v>-0.2065485909717</v>
      </c>
      <c r="S524" s="3">
        <v>-0.25795519424710001</v>
      </c>
      <c r="T524" s="3">
        <v>-4.3573086194000001E-2</v>
      </c>
      <c r="U524" s="3">
        <v>-0.2173423806833</v>
      </c>
      <c r="V524" s="3">
        <v>-0.27514873305269999</v>
      </c>
      <c r="W524" s="3">
        <v>-0.14341437057260001</v>
      </c>
      <c r="X524" s="3">
        <v>-0.18867499313319999</v>
      </c>
      <c r="Y524" s="3">
        <v>1.4719316198999999E-3</v>
      </c>
      <c r="Z524" s="3">
        <v>-6.2473733033499998E-2</v>
      </c>
      <c r="AA524" s="3">
        <v>-0.1217521049132</v>
      </c>
      <c r="AB524" s="3">
        <v>1.6724167704800001E-2</v>
      </c>
      <c r="AC524" s="3">
        <v>-0.12166838947149999</v>
      </c>
      <c r="AD524" s="3">
        <v>-0.11126840118009999</v>
      </c>
      <c r="AE524" s="3">
        <v>-0.12166838947149999</v>
      </c>
      <c r="AF524" s="3">
        <v>0.10959760814400001</v>
      </c>
      <c r="AG524" s="3">
        <v>0.30291239398559999</v>
      </c>
      <c r="AH524" s="3">
        <v>0.76567748284199999</v>
      </c>
      <c r="AI524" s="3">
        <v>0.77398982444980002</v>
      </c>
      <c r="AJ524" s="3">
        <v>0.73684700912330003</v>
      </c>
      <c r="AK524" s="3">
        <v>0.79945371450769998</v>
      </c>
      <c r="AL524" s="3">
        <v>0.69282767208149998</v>
      </c>
      <c r="AM524" s="3">
        <v>0.62750620982759997</v>
      </c>
      <c r="AN524" s="3">
        <v>0.68275942098270004</v>
      </c>
      <c r="AO524" s="3">
        <v>-9.6635267201199998E-2</v>
      </c>
      <c r="AP524" s="3">
        <v>-0.10548909255280001</v>
      </c>
      <c r="AQ524" s="3">
        <v>-5.6689895701300001E-2</v>
      </c>
      <c r="AR524" s="3">
        <v>-0.1687825480846</v>
      </c>
      <c r="AS524" s="3">
        <v>-0.54063108013880001</v>
      </c>
      <c r="AT524" s="3">
        <v>-0.1804198405953</v>
      </c>
      <c r="AU524" s="3">
        <v>-1.35723686215E-2</v>
      </c>
      <c r="AV524" s="3">
        <v>0.65001941243789996</v>
      </c>
      <c r="AW524" s="3">
        <v>0.65</v>
      </c>
    </row>
    <row r="525" spans="1:49">
      <c r="A525">
        <v>1</v>
      </c>
      <c r="B525" t="s">
        <v>396</v>
      </c>
      <c r="C525">
        <v>13</v>
      </c>
      <c r="D525" t="s">
        <v>820</v>
      </c>
      <c r="E525" s="3">
        <v>-0.21394652136219999</v>
      </c>
      <c r="F525" s="3">
        <v>-0.91455175043470005</v>
      </c>
      <c r="G525" s="3">
        <v>-0.9286484727505</v>
      </c>
      <c r="H525" s="3">
        <v>-0.62248813501989997</v>
      </c>
      <c r="I525" s="3">
        <v>-0.85213494808610002</v>
      </c>
      <c r="J525" s="3">
        <v>-0.34333675573619998</v>
      </c>
      <c r="K525" s="3">
        <v>-0.55914750029829996</v>
      </c>
      <c r="L525" s="3">
        <v>-0.25740862376750001</v>
      </c>
      <c r="M525" s="3">
        <v>-6.1073177254999996E-3</v>
      </c>
      <c r="N525" s="3">
        <v>0.20899909640459999</v>
      </c>
      <c r="O525" s="3">
        <v>0.3059289421852</v>
      </c>
      <c r="P525" s="3">
        <v>0.65433563277259998</v>
      </c>
      <c r="Q525" s="3">
        <v>0.44376471349259999</v>
      </c>
      <c r="R525" s="3">
        <v>1.1986344545539001</v>
      </c>
      <c r="S525" s="3">
        <v>1.5420452621731999</v>
      </c>
      <c r="T525" s="3">
        <v>1.8809864718500999</v>
      </c>
      <c r="U525" s="3">
        <v>2.0185692786912002</v>
      </c>
      <c r="V525" s="3">
        <v>2.8743920051634002</v>
      </c>
      <c r="W525" s="3">
        <v>4.6227608372716</v>
      </c>
      <c r="X525" s="3">
        <v>4.6842779398976999</v>
      </c>
      <c r="Y525" s="3">
        <v>5.1905129730177997</v>
      </c>
      <c r="Z525" s="3">
        <v>5.3675511454666998</v>
      </c>
      <c r="AA525" s="3">
        <v>5.8809090090870004</v>
      </c>
      <c r="AB525" s="3">
        <v>6.1056800529753996</v>
      </c>
      <c r="AC525" s="3">
        <v>0.45919388228879998</v>
      </c>
      <c r="AD525" s="3">
        <v>0.43489732659680003</v>
      </c>
      <c r="AE525" s="3">
        <v>0.30285345118599999</v>
      </c>
      <c r="AF525" s="3">
        <v>0.49040421305359999</v>
      </c>
      <c r="AG525" s="3">
        <v>0.1946526909039</v>
      </c>
      <c r="AH525" s="3">
        <v>-2.65219381985E-2</v>
      </c>
      <c r="AI525" s="3">
        <v>0.15382221353850001</v>
      </c>
      <c r="AJ525" s="3">
        <v>-0.2414999392212</v>
      </c>
      <c r="AK525" s="3">
        <v>-0.37147388238720003</v>
      </c>
      <c r="AL525" s="3">
        <v>0.11921827764160001</v>
      </c>
      <c r="AM525" s="3">
        <v>-0.19092412723909999</v>
      </c>
      <c r="AN525" s="3">
        <v>-0.30185226826299999</v>
      </c>
      <c r="AO525" s="3">
        <v>0.54326938295789995</v>
      </c>
      <c r="AP525" s="3">
        <v>0.1160772320613</v>
      </c>
      <c r="AQ525" s="3">
        <v>0.14747668400799999</v>
      </c>
      <c r="AR525" s="3">
        <v>-0.2640607679045</v>
      </c>
      <c r="AS525" s="3">
        <v>-1.0341946357148999</v>
      </c>
      <c r="AT525" s="3">
        <v>-1.0138181926270999</v>
      </c>
      <c r="AU525" s="3">
        <v>-1.2415968082682001</v>
      </c>
      <c r="AV525" s="3">
        <v>-0.74504106228440004</v>
      </c>
      <c r="AW525" s="3">
        <v>-0.87</v>
      </c>
    </row>
    <row r="526" spans="1:49">
      <c r="A526">
        <v>2</v>
      </c>
      <c r="B526" t="s">
        <v>398</v>
      </c>
      <c r="C526">
        <v>1301</v>
      </c>
      <c r="D526" t="s">
        <v>821</v>
      </c>
      <c r="E526" s="3">
        <v>-0.26278765259769998</v>
      </c>
      <c r="F526" s="3">
        <v>-1.1587809625807</v>
      </c>
      <c r="G526" s="3">
        <v>-1.0317876573914</v>
      </c>
      <c r="H526" s="3">
        <v>-0.63957573150610003</v>
      </c>
      <c r="I526" s="3">
        <v>-0.87022138004140004</v>
      </c>
      <c r="J526" s="3">
        <v>-0.26206295796259998</v>
      </c>
      <c r="K526" s="3">
        <v>-0.30282056892269998</v>
      </c>
      <c r="L526" s="3">
        <v>1.7379180001E-2</v>
      </c>
      <c r="M526" s="3">
        <v>0.37961790561070002</v>
      </c>
      <c r="N526" s="3">
        <v>0.68289699254040004</v>
      </c>
      <c r="O526" s="3">
        <v>0.79319629988630003</v>
      </c>
      <c r="P526" s="3">
        <v>1.1863688566062001</v>
      </c>
      <c r="Q526" s="3">
        <v>0.4476001251665</v>
      </c>
      <c r="R526" s="3">
        <v>1.4503002583582001</v>
      </c>
      <c r="S526" s="3">
        <v>1.8412116623334001</v>
      </c>
      <c r="T526" s="3">
        <v>2.2526123310309001</v>
      </c>
      <c r="U526" s="3">
        <v>2.4854776232721001</v>
      </c>
      <c r="V526" s="3">
        <v>3.5517211319636002</v>
      </c>
      <c r="W526" s="3">
        <v>5.7364223242244998</v>
      </c>
      <c r="X526" s="3">
        <v>5.7789731076428001</v>
      </c>
      <c r="Y526" s="3">
        <v>6.3650415787911996</v>
      </c>
      <c r="Z526" s="3">
        <v>6.5985721655178997</v>
      </c>
      <c r="AA526" s="3">
        <v>7.2475609664210001</v>
      </c>
      <c r="AB526" s="3">
        <v>7.5335057844266</v>
      </c>
      <c r="AC526" s="3">
        <v>0.53437253555249997</v>
      </c>
      <c r="AD526" s="3">
        <v>0.43158983184100003</v>
      </c>
      <c r="AE526" s="3">
        <v>0.23607585229959999</v>
      </c>
      <c r="AF526" s="3">
        <v>0.50119834312889999</v>
      </c>
      <c r="AG526" s="3">
        <v>0.2025514171119</v>
      </c>
      <c r="AH526" s="3">
        <v>-2.44614012103E-2</v>
      </c>
      <c r="AI526" s="3">
        <v>-5.4084639169999997E-2</v>
      </c>
      <c r="AJ526" s="3">
        <v>-0.54571222641869999</v>
      </c>
      <c r="AK526" s="3">
        <v>-0.7540843366287</v>
      </c>
      <c r="AL526" s="3">
        <v>-0.13558141213550001</v>
      </c>
      <c r="AM526" s="3">
        <v>-0.50757305254280005</v>
      </c>
      <c r="AN526" s="3">
        <v>-0.6439009167134</v>
      </c>
      <c r="AO526" s="3">
        <v>0.67702457045020004</v>
      </c>
      <c r="AP526" s="3">
        <v>0.23164486309929999</v>
      </c>
      <c r="AQ526" s="3">
        <v>0.34485102082910002</v>
      </c>
      <c r="AR526" s="3">
        <v>-0.14817336285970001</v>
      </c>
      <c r="AS526" s="3">
        <v>-1.0718178935156</v>
      </c>
      <c r="AT526" s="3">
        <v>-1.0217816793643999</v>
      </c>
      <c r="AU526" s="3">
        <v>-1.1937183326962999</v>
      </c>
      <c r="AV526" s="3">
        <v>-0.62621178381760001</v>
      </c>
      <c r="AW526" s="3">
        <v>-0.81</v>
      </c>
    </row>
    <row r="527" spans="1:49">
      <c r="A527">
        <v>3</v>
      </c>
      <c r="B527" t="s">
        <v>400</v>
      </c>
      <c r="C527">
        <v>130101</v>
      </c>
      <c r="D527" t="s">
        <v>822</v>
      </c>
      <c r="E527" s="3">
        <v>-0.38679221054500001</v>
      </c>
      <c r="F527" s="3">
        <v>-1.7189619221135</v>
      </c>
      <c r="G527" s="3">
        <v>-1.5320428612176999</v>
      </c>
      <c r="H527" s="3">
        <v>-1.0915774775925999</v>
      </c>
      <c r="I527" s="3">
        <v>-1.3688518995400001</v>
      </c>
      <c r="J527" s="3">
        <v>-0.4812353020115</v>
      </c>
      <c r="K527" s="3">
        <v>-0.54207124826719999</v>
      </c>
      <c r="L527" s="3">
        <v>-7.0775251374300005E-2</v>
      </c>
      <c r="M527" s="3">
        <v>0.36910292652069998</v>
      </c>
      <c r="N527" s="3">
        <v>0.58708072556299995</v>
      </c>
      <c r="O527" s="3">
        <v>0.73112204089279997</v>
      </c>
      <c r="P527" s="3">
        <v>1.0108486845606</v>
      </c>
      <c r="Q527" s="3">
        <v>0.60896623989770005</v>
      </c>
      <c r="R527" s="3">
        <v>2.1049005385443</v>
      </c>
      <c r="S527" s="3">
        <v>2.6100862183531</v>
      </c>
      <c r="T527" s="3">
        <v>3.2209056937881999</v>
      </c>
      <c r="U527" s="3">
        <v>3.6723331687591001</v>
      </c>
      <c r="V527" s="3">
        <v>5.2071297447385998</v>
      </c>
      <c r="W527" s="3">
        <v>8.3260968604426999</v>
      </c>
      <c r="X527" s="3">
        <v>8.4091324148477007</v>
      </c>
      <c r="Y527" s="3">
        <v>9.2319460693238007</v>
      </c>
      <c r="Z527" s="3">
        <v>9.6177496976618997</v>
      </c>
      <c r="AA527" s="3">
        <v>10.399661844005699</v>
      </c>
      <c r="AB527" s="3">
        <v>11.000000571318299</v>
      </c>
      <c r="AC527" s="3">
        <v>0.76329375310320002</v>
      </c>
      <c r="AD527" s="3">
        <v>0.50757548277289999</v>
      </c>
      <c r="AE527" s="3">
        <v>0.16514630749760001</v>
      </c>
      <c r="AF527" s="3">
        <v>0.54384530041620005</v>
      </c>
      <c r="AG527" s="3">
        <v>6.4560872888500001E-2</v>
      </c>
      <c r="AH527" s="3">
        <v>-0.31800278744659999</v>
      </c>
      <c r="AI527" s="3">
        <v>-0.3603164000988</v>
      </c>
      <c r="AJ527" s="3">
        <v>-1.0625535871430001</v>
      </c>
      <c r="AK527" s="3">
        <v>-1.322472966598</v>
      </c>
      <c r="AL527" s="3">
        <v>-0.65458157813280005</v>
      </c>
      <c r="AM527" s="3">
        <v>-1.3848635424874001</v>
      </c>
      <c r="AN527" s="3">
        <v>-1.7673290045648999</v>
      </c>
      <c r="AO527" s="3">
        <v>0.72326789272460001</v>
      </c>
      <c r="AP527" s="3">
        <v>6.1140180438900002E-2</v>
      </c>
      <c r="AQ527" s="3">
        <v>6.2894710591599998E-2</v>
      </c>
      <c r="AR527" s="3">
        <v>-0.60866934990010002</v>
      </c>
      <c r="AS527" s="3">
        <v>-1.9785912179373999</v>
      </c>
      <c r="AT527" s="3">
        <v>-1.9520111579104</v>
      </c>
      <c r="AU527" s="3">
        <v>-2.2437835244840998</v>
      </c>
      <c r="AV527" s="3">
        <v>-1.5346361424282</v>
      </c>
      <c r="AW527" s="3">
        <v>-1.68</v>
      </c>
    </row>
    <row r="528" spans="1:49">
      <c r="A528">
        <v>4</v>
      </c>
      <c r="B528" t="s">
        <v>402</v>
      </c>
      <c r="C528">
        <v>13010101</v>
      </c>
      <c r="D528" t="s">
        <v>822</v>
      </c>
      <c r="E528" s="3">
        <v>-0.38679221054500001</v>
      </c>
      <c r="F528" s="3">
        <v>-1.7189619221135</v>
      </c>
      <c r="G528" s="3">
        <v>-1.5320428612176999</v>
      </c>
      <c r="H528" s="3">
        <v>-1.0915774775925999</v>
      </c>
      <c r="I528" s="3">
        <v>-1.3688518995400001</v>
      </c>
      <c r="J528" s="3">
        <v>-0.4812353020115</v>
      </c>
      <c r="K528" s="3">
        <v>-0.54207124826719999</v>
      </c>
      <c r="L528" s="3">
        <v>-7.0775251374300005E-2</v>
      </c>
      <c r="M528" s="3">
        <v>0.36910292652069998</v>
      </c>
      <c r="N528" s="3">
        <v>0.58708072556299995</v>
      </c>
      <c r="O528" s="3">
        <v>0.73112204089279997</v>
      </c>
      <c r="P528" s="3">
        <v>1.0108486845606</v>
      </c>
      <c r="Q528" s="3">
        <v>0.60896623989770005</v>
      </c>
      <c r="R528" s="3">
        <v>2.1049005385443</v>
      </c>
      <c r="S528" s="3">
        <v>2.6100862183531</v>
      </c>
      <c r="T528" s="3">
        <v>3.2209056937881999</v>
      </c>
      <c r="U528" s="3">
        <v>3.6723331687591001</v>
      </c>
      <c r="V528" s="3">
        <v>5.2071297447385998</v>
      </c>
      <c r="W528" s="3">
        <v>8.3260968604426999</v>
      </c>
      <c r="X528" s="3">
        <v>8.4091324148477007</v>
      </c>
      <c r="Y528" s="3">
        <v>9.2319460693238007</v>
      </c>
      <c r="Z528" s="3">
        <v>9.6177496976618997</v>
      </c>
      <c r="AA528" s="3">
        <v>10.399661844005699</v>
      </c>
      <c r="AB528" s="3">
        <v>11.000000571318299</v>
      </c>
      <c r="AC528" s="3">
        <v>0.76329375310320002</v>
      </c>
      <c r="AD528" s="3">
        <v>0.50757548277289999</v>
      </c>
      <c r="AE528" s="3">
        <v>0.16514630749760001</v>
      </c>
      <c r="AF528" s="3">
        <v>0.54384530041620005</v>
      </c>
      <c r="AG528" s="3">
        <v>6.4560872888500001E-2</v>
      </c>
      <c r="AH528" s="3">
        <v>-0.31800278744659999</v>
      </c>
      <c r="AI528" s="3">
        <v>-0.3603164000988</v>
      </c>
      <c r="AJ528" s="3">
        <v>-1.0625535871430001</v>
      </c>
      <c r="AK528" s="3">
        <v>-1.322472966598</v>
      </c>
      <c r="AL528" s="3">
        <v>-0.65458157813280005</v>
      </c>
      <c r="AM528" s="3">
        <v>-1.3848635424874001</v>
      </c>
      <c r="AN528" s="3">
        <v>-1.7673290045648999</v>
      </c>
      <c r="AO528" s="3">
        <v>0.72326789272460001</v>
      </c>
      <c r="AP528" s="3">
        <v>6.1140180438900002E-2</v>
      </c>
      <c r="AQ528" s="3">
        <v>6.2894710591599998E-2</v>
      </c>
      <c r="AR528" s="3">
        <v>-0.60866934990010002</v>
      </c>
      <c r="AS528" s="3">
        <v>-1.9785912179373999</v>
      </c>
      <c r="AT528" s="3">
        <v>-1.9520111579104</v>
      </c>
      <c r="AU528" s="3">
        <v>-2.2437835244840998</v>
      </c>
      <c r="AV528" s="3">
        <v>-1.5346361424282</v>
      </c>
      <c r="AW528" s="3">
        <v>-1.68</v>
      </c>
    </row>
    <row r="529" spans="1:49">
      <c r="A529">
        <v>5</v>
      </c>
      <c r="B529" t="s">
        <v>404</v>
      </c>
      <c r="C529">
        <v>1301010101</v>
      </c>
      <c r="D529" t="s">
        <v>823</v>
      </c>
      <c r="E529" s="3">
        <v>-1.8798050809444</v>
      </c>
      <c r="F529" s="3">
        <v>-6.0351310778386997</v>
      </c>
      <c r="G529" s="3">
        <v>-3.5679880155155002</v>
      </c>
      <c r="H529" s="3">
        <v>-4.9842977763098002</v>
      </c>
      <c r="I529" s="3">
        <v>-8.3231716069215</v>
      </c>
      <c r="J529" s="3">
        <v>-7.0109011865947002</v>
      </c>
      <c r="K529" s="3">
        <v>-4.4976382287804002</v>
      </c>
      <c r="L529" s="3">
        <v>-4.7488646367421001</v>
      </c>
      <c r="M529" s="3">
        <v>-2.448114884163</v>
      </c>
      <c r="N529" s="3">
        <v>-2.1612372206443999</v>
      </c>
      <c r="O529" s="3">
        <v>-2.7336881408756999</v>
      </c>
      <c r="P529" s="3">
        <v>-3.7996865725800001E-2</v>
      </c>
      <c r="Q529" s="3">
        <v>-2.2588594372397002</v>
      </c>
      <c r="R529" s="3">
        <v>0.61960271139720002</v>
      </c>
      <c r="S529" s="3">
        <v>-2.2070401271439</v>
      </c>
      <c r="T529" s="3">
        <v>-2.4224623474425999</v>
      </c>
      <c r="U529" s="3">
        <v>-2.9737696068594999</v>
      </c>
      <c r="V529" s="3">
        <v>3.7860284435813001</v>
      </c>
      <c r="W529" s="3">
        <v>8.0700959530717995</v>
      </c>
      <c r="X529" s="3">
        <v>4.5925023306309001</v>
      </c>
      <c r="Y529" s="3">
        <v>3.7596689528440002</v>
      </c>
      <c r="Z529" s="3">
        <v>8.3657189057396</v>
      </c>
      <c r="AA529" s="3">
        <v>9.9415210181565996</v>
      </c>
      <c r="AB529" s="3">
        <v>7.2323907317379996</v>
      </c>
      <c r="AC529" s="3">
        <v>0.62225830230760004</v>
      </c>
      <c r="AD529" s="3">
        <v>1.834112793848</v>
      </c>
      <c r="AE529" s="3">
        <v>-4.6611769170121002</v>
      </c>
      <c r="AF529" s="3">
        <v>-5.3869996925182004</v>
      </c>
      <c r="AG529" s="3">
        <v>-5.7175105436053997</v>
      </c>
      <c r="AH529" s="3">
        <v>-8.5840241562077004</v>
      </c>
      <c r="AI529" s="3">
        <v>-13.085950898544199</v>
      </c>
      <c r="AJ529" s="3">
        <v>-17.097437132313601</v>
      </c>
      <c r="AK529" s="3">
        <v>-16.7940923159695</v>
      </c>
      <c r="AL529" s="3">
        <v>-14.796521995479001</v>
      </c>
      <c r="AM529" s="3">
        <v>-18.9076156461227</v>
      </c>
      <c r="AN529" s="3">
        <v>-21.668329697672</v>
      </c>
      <c r="AO529" s="3">
        <v>1.4527318880680999</v>
      </c>
      <c r="AP529" s="3">
        <v>1.5959783084061001</v>
      </c>
      <c r="AQ529" s="3">
        <v>1.1510204562958</v>
      </c>
      <c r="AR529" s="3">
        <v>0.70780329951270005</v>
      </c>
      <c r="AS529" s="3">
        <v>-3.3802280733567001</v>
      </c>
      <c r="AT529" s="3">
        <v>-4.1109606078715997</v>
      </c>
      <c r="AU529" s="3">
        <v>-3.4342732269868002</v>
      </c>
      <c r="AV529" s="3">
        <v>-3.4407374382095002</v>
      </c>
      <c r="AW529" s="3">
        <v>-4.66</v>
      </c>
    </row>
    <row r="530" spans="1:49">
      <c r="A530">
        <v>5</v>
      </c>
      <c r="B530" t="s">
        <v>404</v>
      </c>
      <c r="C530">
        <v>1301010102</v>
      </c>
      <c r="D530" t="s">
        <v>824</v>
      </c>
      <c r="E530" s="3">
        <v>-0.98030739723729998</v>
      </c>
      <c r="F530" s="3">
        <v>-5.0727214534401002</v>
      </c>
      <c r="G530" s="3">
        <v>-3.8942452522175</v>
      </c>
      <c r="H530" s="3">
        <v>-2.9827072297266999</v>
      </c>
      <c r="I530" s="3">
        <v>-5.1869406446547996</v>
      </c>
      <c r="J530" s="3">
        <v>-1.9288078510663</v>
      </c>
      <c r="K530" s="3">
        <v>-2.9413282190054999</v>
      </c>
      <c r="L530" s="3">
        <v>-3.3943892624312002</v>
      </c>
      <c r="M530" s="3">
        <v>-1.9998075796478001</v>
      </c>
      <c r="N530" s="3">
        <v>-1.2879253751287001</v>
      </c>
      <c r="O530" s="3">
        <v>-2.6180223679978001</v>
      </c>
      <c r="P530" s="3">
        <v>-0.56391508529430001</v>
      </c>
      <c r="Q530" s="3">
        <v>0.69064114706760005</v>
      </c>
      <c r="R530" s="3">
        <v>2.1711492871131002</v>
      </c>
      <c r="S530" s="3">
        <v>1.2355616224618</v>
      </c>
      <c r="T530" s="3">
        <v>-1.1824499438180001</v>
      </c>
      <c r="U530" s="3">
        <v>5.8981439912700002E-2</v>
      </c>
      <c r="V530" s="3">
        <v>7.2846676830671004</v>
      </c>
      <c r="W530" s="3">
        <v>6.8379296053083003</v>
      </c>
      <c r="X530" s="3">
        <v>7.9141658981420004</v>
      </c>
      <c r="Y530" s="3">
        <v>6.6487325186086004</v>
      </c>
      <c r="Z530" s="3">
        <v>8.5783077345626992</v>
      </c>
      <c r="AA530" s="3">
        <v>9.4374100092865003</v>
      </c>
      <c r="AB530" s="3">
        <v>6.3355166841664001</v>
      </c>
      <c r="AC530" s="3">
        <v>1.7799964909289001</v>
      </c>
      <c r="AD530" s="3">
        <v>1.6454694540146</v>
      </c>
      <c r="AE530" s="3">
        <v>-3.1419664177051998</v>
      </c>
      <c r="AF530" s="3">
        <v>-4.0457024345715</v>
      </c>
      <c r="AG530" s="3">
        <v>-4.9675494357231003</v>
      </c>
      <c r="AH530" s="3">
        <v>-7.8212725169650001</v>
      </c>
      <c r="AI530" s="3">
        <v>-11.8411633202064</v>
      </c>
      <c r="AJ530" s="3">
        <v>-16.4587682161491</v>
      </c>
      <c r="AK530" s="3">
        <v>-15.0441112255628</v>
      </c>
      <c r="AL530" s="3">
        <v>-14.7931229676886</v>
      </c>
      <c r="AM530" s="3">
        <v>-17.0843671274197</v>
      </c>
      <c r="AN530" s="3">
        <v>-19.627518264815102</v>
      </c>
      <c r="AO530" s="3">
        <v>2.2936164418387999</v>
      </c>
      <c r="AP530" s="3">
        <v>1.9575884796898</v>
      </c>
      <c r="AQ530" s="3">
        <v>1.8712904297085999</v>
      </c>
      <c r="AR530" s="3">
        <v>0.76153247591869999</v>
      </c>
      <c r="AS530" s="3">
        <v>-0.71788540554949998</v>
      </c>
      <c r="AT530" s="3">
        <v>-1.2730917399671</v>
      </c>
      <c r="AU530" s="3">
        <v>-1.6203113560267</v>
      </c>
      <c r="AV530" s="3">
        <v>-2.0921761552640001</v>
      </c>
      <c r="AW530" s="3">
        <v>-2.41</v>
      </c>
    </row>
    <row r="531" spans="1:49">
      <c r="A531">
        <v>5</v>
      </c>
      <c r="B531" t="s">
        <v>404</v>
      </c>
      <c r="C531">
        <v>1301010103</v>
      </c>
      <c r="D531" t="s">
        <v>825</v>
      </c>
      <c r="E531" s="3">
        <v>-0.63587109783929996</v>
      </c>
      <c r="F531" s="3">
        <v>-1.0614724727289999</v>
      </c>
      <c r="G531" s="3">
        <v>-0.95626694536040002</v>
      </c>
      <c r="H531" s="3">
        <v>-0.81259204298400001</v>
      </c>
      <c r="I531" s="3">
        <v>-0.76444398016729997</v>
      </c>
      <c r="J531" s="3">
        <v>-0.95377838504430001</v>
      </c>
      <c r="K531" s="3">
        <v>-1.3093244852945001</v>
      </c>
      <c r="L531" s="3">
        <v>-6.5209626150599997E-2</v>
      </c>
      <c r="M531" s="3">
        <v>0.55272550207390003</v>
      </c>
      <c r="N531" s="3">
        <v>-1.6706100519E-3</v>
      </c>
      <c r="O531" s="3">
        <v>7.7839949155199997E-2</v>
      </c>
      <c r="P531" s="3">
        <v>0.99792126501269995</v>
      </c>
      <c r="Q531" s="3">
        <v>1.3347724144588</v>
      </c>
      <c r="R531" s="3">
        <v>4.4739232030737002</v>
      </c>
      <c r="S531" s="3">
        <v>5.6795796058221999</v>
      </c>
      <c r="T531" s="3">
        <v>5.9095490215339002</v>
      </c>
      <c r="U531" s="3">
        <v>7.7447041427479002</v>
      </c>
      <c r="V531" s="3">
        <v>9.2660948689196001</v>
      </c>
      <c r="W531" s="3">
        <v>13.4463338312727</v>
      </c>
      <c r="X531" s="3">
        <v>14.4681211265362</v>
      </c>
      <c r="Y531" s="3">
        <v>14.8022819538227</v>
      </c>
      <c r="Z531" s="3">
        <v>14.2823744485246</v>
      </c>
      <c r="AA531" s="3">
        <v>15.9369403685892</v>
      </c>
      <c r="AB531" s="3">
        <v>16.788766613208701</v>
      </c>
      <c r="AC531" s="3">
        <v>-1.2726547877831</v>
      </c>
      <c r="AD531" s="3">
        <v>-0.9403304764339</v>
      </c>
      <c r="AE531" s="3">
        <v>1.3162485589445001</v>
      </c>
      <c r="AF531" s="3">
        <v>1.0295341060712999</v>
      </c>
      <c r="AG531" s="3">
        <v>1.7851181269444001</v>
      </c>
      <c r="AH531" s="3">
        <v>1.3996928479840001</v>
      </c>
      <c r="AI531" s="3">
        <v>1.7622742342340001</v>
      </c>
      <c r="AJ531" s="3">
        <v>0.57109085062029996</v>
      </c>
      <c r="AK531" s="3">
        <v>-0.24907168651289999</v>
      </c>
      <c r="AL531" s="3">
        <v>0.1144173875387</v>
      </c>
      <c r="AM531" s="3">
        <v>0.75504804490959998</v>
      </c>
      <c r="AN531" s="3">
        <v>0.27813943205809999</v>
      </c>
      <c r="AO531" s="3">
        <v>-0.72837426920869996</v>
      </c>
      <c r="AP531" s="3">
        <v>-1.0305700349424001</v>
      </c>
      <c r="AQ531" s="3">
        <v>-1.8137007966806999</v>
      </c>
      <c r="AR531" s="3">
        <v>-1.0462722744305</v>
      </c>
      <c r="AS531" s="3">
        <v>-0.50901549355469999</v>
      </c>
      <c r="AT531" s="3">
        <v>-0.42544831213270001</v>
      </c>
      <c r="AU531" s="3">
        <v>-0.71208036123399998</v>
      </c>
      <c r="AV531" s="3">
        <v>-0.8402074895703</v>
      </c>
      <c r="AW531" s="3">
        <v>0.04</v>
      </c>
    </row>
    <row r="532" spans="1:49">
      <c r="A532">
        <v>5</v>
      </c>
      <c r="B532" t="s">
        <v>404</v>
      </c>
      <c r="C532">
        <v>1301010104</v>
      </c>
      <c r="D532" t="s">
        <v>826</v>
      </c>
      <c r="E532" s="3">
        <v>-0.93148063471800002</v>
      </c>
      <c r="F532" s="3">
        <v>-1.1671158787986999</v>
      </c>
      <c r="G532" s="3">
        <v>-1.7850428508563001</v>
      </c>
      <c r="H532" s="3">
        <v>3.1345314296589999</v>
      </c>
      <c r="I532" s="3">
        <v>3.6184577757266001</v>
      </c>
      <c r="J532" s="3">
        <v>5.4974682641215002</v>
      </c>
      <c r="K532" s="3">
        <v>3.3166258717786001</v>
      </c>
      <c r="L532" s="3">
        <v>1.9531535068338</v>
      </c>
      <c r="M532" s="3">
        <v>1.2997399328965999</v>
      </c>
      <c r="N532" s="3">
        <v>2.4090386517753002</v>
      </c>
      <c r="O532" s="3">
        <v>3.4887145165899001</v>
      </c>
      <c r="P532" s="3">
        <v>3.6162610088159002</v>
      </c>
      <c r="Q532" s="3">
        <v>2.0253234317616999</v>
      </c>
      <c r="R532" s="3">
        <v>7.3588081093922</v>
      </c>
      <c r="S532" s="3">
        <v>5.5428138771451998</v>
      </c>
      <c r="T532" s="3">
        <v>6.2848473429749001</v>
      </c>
      <c r="U532" s="3">
        <v>7.2672318503750999</v>
      </c>
      <c r="V532" s="3">
        <v>5.2380922383913999</v>
      </c>
      <c r="W532" s="3">
        <v>9.0229149972798997</v>
      </c>
      <c r="X532" s="3">
        <v>11.1213860741427</v>
      </c>
      <c r="Y532" s="3">
        <v>12.799190073882601</v>
      </c>
      <c r="Z532" s="3">
        <v>10.321298530957201</v>
      </c>
      <c r="AA532" s="3">
        <v>12.4167976845479</v>
      </c>
      <c r="AB532" s="3">
        <v>13.0390856887766</v>
      </c>
      <c r="AC532" s="3">
        <v>-0.56812999603360004</v>
      </c>
      <c r="AD532" s="3">
        <v>3.6670549966941</v>
      </c>
      <c r="AE532" s="3">
        <v>4.8806041940583</v>
      </c>
      <c r="AF532" s="3">
        <v>3.3579344956328998</v>
      </c>
      <c r="AG532" s="3">
        <v>2.7072311112988001</v>
      </c>
      <c r="AH532" s="3">
        <v>2.1827331124079001</v>
      </c>
      <c r="AI532" s="3">
        <v>1.6023332083684001</v>
      </c>
      <c r="AJ532" s="3">
        <v>0.85005947329279996</v>
      </c>
      <c r="AK532" s="3">
        <v>0.2976670041926</v>
      </c>
      <c r="AL532" s="3">
        <v>2.4613191460979</v>
      </c>
      <c r="AM532" s="3">
        <v>2.7684906356517001</v>
      </c>
      <c r="AN532" s="3">
        <v>3.9646058349177</v>
      </c>
      <c r="AO532" s="3">
        <v>0.3368325639718</v>
      </c>
      <c r="AP532" s="3">
        <v>-0.56831541801950003</v>
      </c>
      <c r="AQ532" s="3">
        <v>-0.55394793621079996</v>
      </c>
      <c r="AR532" s="3">
        <v>-1.807865640875</v>
      </c>
      <c r="AS532" s="3">
        <v>-3.3767252234269001</v>
      </c>
      <c r="AT532" s="3">
        <v>-3.2022514004339002</v>
      </c>
      <c r="AU532" s="3">
        <v>-4.0590734663220003</v>
      </c>
      <c r="AV532" s="3">
        <v>-4.5023874813595999</v>
      </c>
      <c r="AW532" s="3">
        <v>-1.46</v>
      </c>
    </row>
    <row r="533" spans="1:49">
      <c r="A533">
        <v>5</v>
      </c>
      <c r="B533" t="s">
        <v>404</v>
      </c>
      <c r="C533">
        <v>1301010105</v>
      </c>
      <c r="D533" t="s">
        <v>827</v>
      </c>
      <c r="E533" s="3">
        <v>-0.57031552753430004</v>
      </c>
      <c r="F533" s="3">
        <v>-0.95310727437849996</v>
      </c>
      <c r="G533" s="3">
        <v>-0.55303994683159996</v>
      </c>
      <c r="H533" s="3">
        <v>-1.3378844824486</v>
      </c>
      <c r="I533" s="3">
        <v>-3.3936332313582001</v>
      </c>
      <c r="J533" s="3">
        <v>-1.9063726256835001</v>
      </c>
      <c r="K533" s="3">
        <v>-1.2740058889224</v>
      </c>
      <c r="L533" s="3">
        <v>-2.4251705495493998</v>
      </c>
      <c r="M533" s="3">
        <v>-2.1046906784252002</v>
      </c>
      <c r="N533" s="3">
        <v>-1.9696145228799999</v>
      </c>
      <c r="O533" s="3">
        <v>-2.4162202721028998</v>
      </c>
      <c r="P533" s="3">
        <v>-3.4314195648105001</v>
      </c>
      <c r="Q533" s="3">
        <v>0.38645501071440003</v>
      </c>
      <c r="R533" s="3">
        <v>1.3045732811780999</v>
      </c>
      <c r="S533" s="3">
        <v>0.97729208953320001</v>
      </c>
      <c r="T533" s="3">
        <v>2.2041487329512002</v>
      </c>
      <c r="U533" s="3">
        <v>1.1491399659500001E-2</v>
      </c>
      <c r="V533" s="3">
        <v>-0.1604539326311</v>
      </c>
      <c r="W533" s="3">
        <v>3.4357968947352999</v>
      </c>
      <c r="X533" s="3">
        <v>4.8108419157091999</v>
      </c>
      <c r="Y533" s="3">
        <v>5.8925663928618004</v>
      </c>
      <c r="Z533" s="3">
        <v>7.9090314323711004</v>
      </c>
      <c r="AA533" s="3">
        <v>5.6807123878626999</v>
      </c>
      <c r="AB533" s="3">
        <v>6.6824482779345997</v>
      </c>
      <c r="AC533" s="3">
        <v>0.34822026904870002</v>
      </c>
      <c r="AD533" s="3">
        <v>0.48737293952350003</v>
      </c>
      <c r="AE533" s="3">
        <v>1.4344644961771</v>
      </c>
      <c r="AF533" s="3">
        <v>0.83086712684069997</v>
      </c>
      <c r="AG533" s="3">
        <v>-0.40704540256580002</v>
      </c>
      <c r="AH533" s="3">
        <v>-0.5502667511753</v>
      </c>
      <c r="AI533" s="3">
        <v>-3.5460315162400002E-2</v>
      </c>
      <c r="AJ533" s="3">
        <v>-0.206749420248</v>
      </c>
      <c r="AK533" s="3">
        <v>-0.73617601239249997</v>
      </c>
      <c r="AL533" s="3">
        <v>-1.7136630202672001</v>
      </c>
      <c r="AM533" s="3">
        <v>-1.6576306877114</v>
      </c>
      <c r="AN533" s="3">
        <v>-1.6130993605327</v>
      </c>
      <c r="AO533" s="3">
        <v>-2.4597515980044</v>
      </c>
      <c r="AP533" s="3">
        <v>-1.4533558388339001</v>
      </c>
      <c r="AQ533" s="3">
        <v>5.9239476352399997E-2</v>
      </c>
      <c r="AR533" s="3">
        <v>0.30707175693659999</v>
      </c>
      <c r="AS533" s="3">
        <v>0.18335981294699999</v>
      </c>
      <c r="AT533" s="3">
        <v>-1.4140638803761001</v>
      </c>
      <c r="AU533" s="3">
        <v>-1.1352960409956001</v>
      </c>
      <c r="AV533" s="3">
        <v>-1.8998668193579</v>
      </c>
      <c r="AW533" s="3">
        <v>-1.23</v>
      </c>
    </row>
    <row r="534" spans="1:49">
      <c r="A534">
        <v>5</v>
      </c>
      <c r="B534" t="s">
        <v>404</v>
      </c>
      <c r="C534">
        <v>1301010106</v>
      </c>
      <c r="D534" t="s">
        <v>828</v>
      </c>
      <c r="E534" s="3">
        <v>-0.35034689004440001</v>
      </c>
      <c r="F534" s="3">
        <v>-0.30939250903440002</v>
      </c>
      <c r="G534" s="3">
        <v>0.20699926285590001</v>
      </c>
      <c r="H534" s="3">
        <v>-0.32867182452839999</v>
      </c>
      <c r="I534" s="3">
        <v>0.30706966642450001</v>
      </c>
      <c r="J534" s="3">
        <v>1.4470660030825999</v>
      </c>
      <c r="K534" s="3">
        <v>2.8833846503037002</v>
      </c>
      <c r="L534" s="3">
        <v>3.7130919683314998</v>
      </c>
      <c r="M534" s="3">
        <v>4.3948923158672004</v>
      </c>
      <c r="N534" s="3">
        <v>-0.80917763965980005</v>
      </c>
      <c r="O534" s="3">
        <v>-0.74436186834030005</v>
      </c>
      <c r="P534" s="3">
        <v>-0.21135214086019999</v>
      </c>
      <c r="Q534" s="3">
        <v>0.24820222633860001</v>
      </c>
      <c r="R534" s="3">
        <v>0.96228326202790004</v>
      </c>
      <c r="S534" s="3">
        <v>3.0437958040859998</v>
      </c>
      <c r="T534" s="3">
        <v>2.8982794925159001</v>
      </c>
      <c r="U534" s="3">
        <v>1.2495241003627999</v>
      </c>
      <c r="V534" s="3">
        <v>0.42077562521470002</v>
      </c>
      <c r="W534" s="3">
        <v>2.6822880170815</v>
      </c>
      <c r="X534" s="3">
        <v>2.2920864082215999</v>
      </c>
      <c r="Y534" s="3">
        <v>3.5545999187707</v>
      </c>
      <c r="Z534" s="3">
        <v>5.6943745935908003</v>
      </c>
      <c r="AA534" s="3">
        <v>7.9996462162556004</v>
      </c>
      <c r="AB534" s="3">
        <v>9.3365316609984994</v>
      </c>
      <c r="AC534" s="3">
        <v>0.54525483416330001</v>
      </c>
      <c r="AD534" s="3">
        <v>-2.0757549548642</v>
      </c>
      <c r="AE534" s="3">
        <v>-5.0578098417613004</v>
      </c>
      <c r="AF534" s="3">
        <v>-4.3768586103631</v>
      </c>
      <c r="AG534" s="3">
        <v>-5.9432243541030001</v>
      </c>
      <c r="AH534" s="3">
        <v>-5.3543416512187996</v>
      </c>
      <c r="AI534" s="3">
        <v>-6.1887714735949002</v>
      </c>
      <c r="AJ534" s="3">
        <v>-6.2934072191375003</v>
      </c>
      <c r="AK534" s="3">
        <v>-6.0792343939412996</v>
      </c>
      <c r="AL534" s="3">
        <v>-4.0307999585351997</v>
      </c>
      <c r="AM534" s="3">
        <v>-3.4544905929629999</v>
      </c>
      <c r="AN534" s="3">
        <v>-7.5045291816841004</v>
      </c>
      <c r="AO534" s="3">
        <v>1.9020282779877999</v>
      </c>
      <c r="AP534" s="3">
        <v>-4.9934404375273003</v>
      </c>
      <c r="AQ534" s="3">
        <v>-6.2419772515472998</v>
      </c>
      <c r="AR534" s="3">
        <v>-8.1940075242681001</v>
      </c>
      <c r="AS534" s="3">
        <v>-8.5472752006551005</v>
      </c>
      <c r="AT534" s="3">
        <v>-9.6597233445521997</v>
      </c>
      <c r="AU534" s="3">
        <v>-10.607763411441899</v>
      </c>
      <c r="AV534" s="3">
        <v>-11.5576273884841</v>
      </c>
      <c r="AW534" s="3">
        <v>-11.14</v>
      </c>
    </row>
    <row r="535" spans="1:49">
      <c r="A535">
        <v>5</v>
      </c>
      <c r="B535" t="s">
        <v>404</v>
      </c>
      <c r="C535">
        <v>1301010107</v>
      </c>
      <c r="D535" t="s">
        <v>829</v>
      </c>
      <c r="E535" s="3">
        <v>0.3876851925698</v>
      </c>
      <c r="F535" s="3">
        <v>-3.5457368910603</v>
      </c>
      <c r="G535" s="3">
        <v>-2.041507280352</v>
      </c>
      <c r="H535" s="3">
        <v>-0.21261276023940001</v>
      </c>
      <c r="I535" s="3">
        <v>2.4712051168253</v>
      </c>
      <c r="J535" s="3">
        <v>4.2845807086596004</v>
      </c>
      <c r="K535" s="3">
        <v>2.6598679614898</v>
      </c>
      <c r="L535" s="3">
        <v>1.746457511684</v>
      </c>
      <c r="M535" s="3">
        <v>2.4960849357644999</v>
      </c>
      <c r="N535" s="3">
        <v>3.6918985472038002</v>
      </c>
      <c r="O535" s="3">
        <v>3.8857604052808998</v>
      </c>
      <c r="P535" s="3">
        <v>2.5367202722765998</v>
      </c>
      <c r="Q535" s="3">
        <v>0.73677051405509997</v>
      </c>
      <c r="R535" s="3">
        <v>-0.16581281214669999</v>
      </c>
      <c r="S535" s="3">
        <v>0.36904414287859999</v>
      </c>
      <c r="T535" s="3">
        <v>1.8568779628142</v>
      </c>
      <c r="U535" s="3">
        <v>2.0343189197494</v>
      </c>
      <c r="V535" s="3">
        <v>6.5626226202901004</v>
      </c>
      <c r="W535" s="3">
        <v>14.5072023006379</v>
      </c>
      <c r="X535" s="3">
        <v>14.833050288293601</v>
      </c>
      <c r="Y535" s="3">
        <v>18.8616382549022</v>
      </c>
      <c r="Z535" s="3">
        <v>15.83273825879</v>
      </c>
      <c r="AA535" s="3">
        <v>18.108138797719398</v>
      </c>
      <c r="AB535" s="3">
        <v>19.362582432444</v>
      </c>
      <c r="AC535" s="3">
        <v>3.6888642688958</v>
      </c>
      <c r="AD535" s="3">
        <v>1.5729316395973001</v>
      </c>
      <c r="AE535" s="3">
        <v>1.6098329983526001</v>
      </c>
      <c r="AF535" s="3">
        <v>5.2476803147286999</v>
      </c>
      <c r="AG535" s="3">
        <v>4.3932680631818997</v>
      </c>
      <c r="AH535" s="3">
        <v>4.6020260153677004</v>
      </c>
      <c r="AI535" s="3">
        <v>7.5676155997913002</v>
      </c>
      <c r="AJ535" s="3">
        <v>8.2952567588288009</v>
      </c>
      <c r="AK535" s="3">
        <v>6.042579973664</v>
      </c>
      <c r="AL535" s="3">
        <v>6.4957834502512997</v>
      </c>
      <c r="AM535" s="3">
        <v>6.4028380741920001</v>
      </c>
      <c r="AN535" s="3">
        <v>3.4701727058801999</v>
      </c>
      <c r="AO535" s="3">
        <v>2.5450211426556999</v>
      </c>
      <c r="AP535" s="3">
        <v>2.9659025796409</v>
      </c>
      <c r="AQ535" s="3">
        <v>4.0227388591983004</v>
      </c>
      <c r="AR535" s="3">
        <v>1.0214381043244001</v>
      </c>
      <c r="AS535" s="3">
        <v>-4.4005483575001998</v>
      </c>
      <c r="AT535" s="3">
        <v>-4.8021148529042996</v>
      </c>
      <c r="AU535" s="3">
        <v>-3.1555433308198002</v>
      </c>
      <c r="AV535" s="3">
        <v>2.3121138216235999</v>
      </c>
      <c r="AW535" s="3">
        <v>2.35</v>
      </c>
    </row>
    <row r="536" spans="1:49">
      <c r="A536">
        <v>5</v>
      </c>
      <c r="B536" t="s">
        <v>404</v>
      </c>
      <c r="C536">
        <v>1301010108</v>
      </c>
      <c r="D536" t="s">
        <v>830</v>
      </c>
      <c r="E536" s="3">
        <v>0.36995740951110001</v>
      </c>
      <c r="F536" s="3">
        <v>-1.0224978714065001</v>
      </c>
      <c r="G536" s="3">
        <v>-1.0354566487115</v>
      </c>
      <c r="H536" s="3">
        <v>-2.5175856682175</v>
      </c>
      <c r="I536" s="3">
        <v>-4.4276279401601002</v>
      </c>
      <c r="J536" s="3">
        <v>-5.1892171222923</v>
      </c>
      <c r="K536" s="3">
        <v>-4.0159309718329004</v>
      </c>
      <c r="L536" s="3">
        <v>-0.2470203313215</v>
      </c>
      <c r="M536" s="3">
        <v>-1.7456285123166999</v>
      </c>
      <c r="N536" s="3">
        <v>0.1725846128406</v>
      </c>
      <c r="O536" s="3">
        <v>2.6372167168100001E-2</v>
      </c>
      <c r="P536" s="3">
        <v>0.2245518986427</v>
      </c>
      <c r="Q536" s="3">
        <v>0.2268342460603</v>
      </c>
      <c r="R536" s="3">
        <v>3.4266226192408</v>
      </c>
      <c r="S536" s="3">
        <v>6.3378759888673999</v>
      </c>
      <c r="T536" s="3">
        <v>6.9044690381590001</v>
      </c>
      <c r="U536" s="3">
        <v>7.7349681659862997</v>
      </c>
      <c r="V536" s="3">
        <v>8.4278299776254997</v>
      </c>
      <c r="W536" s="3">
        <v>13.6510502785278</v>
      </c>
      <c r="X536" s="3">
        <v>14.6725407446933</v>
      </c>
      <c r="Y536" s="3">
        <v>15.002648309559801</v>
      </c>
      <c r="Z536" s="3">
        <v>14.3520385925942</v>
      </c>
      <c r="AA536" s="3">
        <v>14.473718902614699</v>
      </c>
      <c r="AB536" s="3">
        <v>16.012752559837899</v>
      </c>
      <c r="AC536" s="3">
        <v>-1.4829720270989</v>
      </c>
      <c r="AD536" s="3">
        <v>-0.28389260122109999</v>
      </c>
      <c r="AE536" s="3">
        <v>1.2755204657906001</v>
      </c>
      <c r="AF536" s="3">
        <v>2.5410340236761</v>
      </c>
      <c r="AG536" s="3">
        <v>3.7148337532700002</v>
      </c>
      <c r="AH536" s="3">
        <v>4.5473876171723999</v>
      </c>
      <c r="AI536" s="3">
        <v>4.4266909616358001</v>
      </c>
      <c r="AJ536" s="3">
        <v>3.042743828996</v>
      </c>
      <c r="AK536" s="3">
        <v>2.6069293751959002</v>
      </c>
      <c r="AL536" s="3">
        <v>4.2692184854255997</v>
      </c>
      <c r="AM536" s="3">
        <v>3.9096702620238002</v>
      </c>
      <c r="AN536" s="3">
        <v>6.3330355378728997</v>
      </c>
      <c r="AO536" s="3">
        <v>0.5366763481854</v>
      </c>
      <c r="AP536" s="3">
        <v>-0.73612615493269995</v>
      </c>
      <c r="AQ536" s="3">
        <v>-9.7314160944799999E-2</v>
      </c>
      <c r="AR536" s="3">
        <v>0.46174755223730002</v>
      </c>
      <c r="AS536" s="3">
        <v>-1.5239950312252</v>
      </c>
      <c r="AT536" s="3">
        <v>0.26088774453109997</v>
      </c>
      <c r="AU536" s="3">
        <v>1.6853111750972001</v>
      </c>
      <c r="AV536" s="3">
        <v>2.7222146625587</v>
      </c>
      <c r="AW536" s="3">
        <v>1.87</v>
      </c>
    </row>
    <row r="537" spans="1:49">
      <c r="A537">
        <v>5</v>
      </c>
      <c r="B537" t="s">
        <v>404</v>
      </c>
      <c r="C537">
        <v>1301010109</v>
      </c>
      <c r="D537" t="s">
        <v>831</v>
      </c>
      <c r="E537" s="3">
        <v>-2.0483191104356999</v>
      </c>
      <c r="F537" s="3">
        <v>-4.4114196933269998</v>
      </c>
      <c r="G537" s="3">
        <v>-6.5297500320793</v>
      </c>
      <c r="H537" s="3">
        <v>-5.0174004883093</v>
      </c>
      <c r="I537" s="3">
        <v>-5.0630462635999001</v>
      </c>
      <c r="J537" s="3">
        <v>-3.5924630374554001</v>
      </c>
      <c r="K537" s="3">
        <v>-3.9212004267232001</v>
      </c>
      <c r="L537" s="3">
        <v>-3.7185176750134001</v>
      </c>
      <c r="M537" s="3">
        <v>-2.4763427730526999</v>
      </c>
      <c r="N537" s="3">
        <v>-3.0778600574023001</v>
      </c>
      <c r="O537" s="3">
        <v>-2.1844061199848999</v>
      </c>
      <c r="P537" s="3">
        <v>-3.7939214233085998</v>
      </c>
      <c r="Q537" s="3">
        <v>2.4187739136238999</v>
      </c>
      <c r="R537" s="3">
        <v>5.0420973183065998</v>
      </c>
      <c r="S537" s="3">
        <v>1.0635164313622001</v>
      </c>
      <c r="T537" s="3">
        <v>3.1149071445677001</v>
      </c>
      <c r="U537" s="3">
        <v>3.5592950338826999</v>
      </c>
      <c r="V537" s="3">
        <v>7.3014545976093999</v>
      </c>
      <c r="W537" s="3">
        <v>15.8229014980129</v>
      </c>
      <c r="X537" s="3">
        <v>15.299804402669601</v>
      </c>
      <c r="Y537" s="3">
        <v>16.899500077261202</v>
      </c>
      <c r="Z537" s="3">
        <v>19.937980792642101</v>
      </c>
      <c r="AA537" s="3">
        <v>18.369127570279399</v>
      </c>
      <c r="AB537" s="3">
        <v>17.6987826369887</v>
      </c>
      <c r="AC537" s="3">
        <v>0.4110243134271</v>
      </c>
      <c r="AD537" s="3">
        <v>0.66575241003350005</v>
      </c>
      <c r="AE537" s="3">
        <v>2.5248894973488998</v>
      </c>
      <c r="AF537" s="3">
        <v>-5.9677558913238</v>
      </c>
      <c r="AG537" s="3">
        <v>-7.6700459708392001</v>
      </c>
      <c r="AH537" s="3">
        <v>-5.2316400078273997</v>
      </c>
      <c r="AI537" s="3">
        <v>-1.0565561568902999</v>
      </c>
      <c r="AJ537" s="3">
        <v>-7.4850166254607</v>
      </c>
      <c r="AK537" s="3">
        <v>-9.6886640230568997</v>
      </c>
      <c r="AL537" s="3">
        <v>0.47267984792259998</v>
      </c>
      <c r="AM537" s="3">
        <v>2.4049437317312998</v>
      </c>
      <c r="AN537" s="3">
        <v>-1.9243906351139</v>
      </c>
      <c r="AO537" s="3">
        <v>2.7870499944260998</v>
      </c>
      <c r="AP537" s="3">
        <v>4.6189852932419999</v>
      </c>
      <c r="AQ537" s="3">
        <v>6.6133799401331999</v>
      </c>
      <c r="AR537" s="3">
        <v>-4.7072850744596</v>
      </c>
      <c r="AS537" s="3">
        <v>-3.1529619752979001</v>
      </c>
      <c r="AT537" s="3">
        <v>5.4331488281953</v>
      </c>
      <c r="AU537" s="3">
        <v>4.3537414670838004</v>
      </c>
      <c r="AV537" s="3">
        <v>-7.8964317726662001</v>
      </c>
      <c r="AW537" s="3">
        <v>-8.98</v>
      </c>
    </row>
    <row r="538" spans="1:49">
      <c r="A538">
        <v>5</v>
      </c>
      <c r="B538" t="s">
        <v>404</v>
      </c>
      <c r="C538">
        <v>1301010110</v>
      </c>
      <c r="D538" t="s">
        <v>832</v>
      </c>
      <c r="E538" s="3">
        <v>0.19849902211279999</v>
      </c>
      <c r="F538" s="3">
        <v>-0.1024998458004</v>
      </c>
      <c r="G538" s="3">
        <v>0.33823708429420002</v>
      </c>
      <c r="H538" s="3">
        <v>0.22810786764839999</v>
      </c>
      <c r="I538" s="3">
        <v>0.20526194298479999</v>
      </c>
      <c r="J538" s="3">
        <v>2.0209333660425002</v>
      </c>
      <c r="K538" s="3">
        <v>2.5367997670102</v>
      </c>
      <c r="L538" s="3">
        <v>3.4547266898857001</v>
      </c>
      <c r="M538" s="3">
        <v>3.5889806934272999</v>
      </c>
      <c r="N538" s="3">
        <v>2.7896502738644</v>
      </c>
      <c r="O538" s="3">
        <v>2.9514874231689001</v>
      </c>
      <c r="P538" s="3">
        <v>4.2167240913414004</v>
      </c>
      <c r="Q538" s="3">
        <v>0.94548746576840004</v>
      </c>
      <c r="R538" s="3">
        <v>4.9121801469479998</v>
      </c>
      <c r="S538" s="3">
        <v>4.504960924523</v>
      </c>
      <c r="T538" s="3">
        <v>5.8163049844556998</v>
      </c>
      <c r="U538" s="3">
        <v>6.2418757724544003</v>
      </c>
      <c r="V538" s="3">
        <v>8.4364315219033994</v>
      </c>
      <c r="W538" s="3">
        <v>7.7256864444247002</v>
      </c>
      <c r="X538" s="3">
        <v>7.8463446543951001</v>
      </c>
      <c r="Y538" s="3">
        <v>7.5342614023849004</v>
      </c>
      <c r="Z538" s="3">
        <v>8.4862340591445005</v>
      </c>
      <c r="AA538" s="3">
        <v>8.0540160723542993</v>
      </c>
      <c r="AB538" s="3">
        <v>8.4832806564799998</v>
      </c>
      <c r="AC538" s="3">
        <v>2.3604941034836</v>
      </c>
      <c r="AD538" s="3">
        <v>-1.5121882411464</v>
      </c>
      <c r="AE538" s="3">
        <v>-0.49126785362219999</v>
      </c>
      <c r="AF538" s="3">
        <v>0.45971041974959997</v>
      </c>
      <c r="AG538" s="3">
        <v>0.73820266996640005</v>
      </c>
      <c r="AH538" s="3">
        <v>0.94074925791810005</v>
      </c>
      <c r="AI538" s="3">
        <v>0.59316221323600005</v>
      </c>
      <c r="AJ538" s="3">
        <v>-0.52767688351529995</v>
      </c>
      <c r="AK538" s="3">
        <v>2.0394568950381999</v>
      </c>
      <c r="AL538" s="3">
        <v>0.49540550862229998</v>
      </c>
      <c r="AM538" s="3">
        <v>0.36586927895909999</v>
      </c>
      <c r="AN538" s="3">
        <v>1.9813707755092</v>
      </c>
      <c r="AO538" s="3">
        <v>-1.2551468997219</v>
      </c>
      <c r="AP538" s="3">
        <v>-1.6414533716513</v>
      </c>
      <c r="AQ538" s="3">
        <v>5.7097949228200003E-2</v>
      </c>
      <c r="AR538" s="3">
        <v>-1.244550741466</v>
      </c>
      <c r="AS538" s="3">
        <v>-1.9952441546480999</v>
      </c>
      <c r="AT538" s="3">
        <v>-0.81731959554089995</v>
      </c>
      <c r="AU538" s="3">
        <v>0.45918917528629999</v>
      </c>
      <c r="AV538" s="3">
        <v>-0.80678997375460004</v>
      </c>
      <c r="AW538" s="3">
        <v>-0.59</v>
      </c>
    </row>
    <row r="539" spans="1:49">
      <c r="A539">
        <v>5</v>
      </c>
      <c r="B539" t="s">
        <v>404</v>
      </c>
      <c r="C539">
        <v>1301010111</v>
      </c>
      <c r="D539" t="s">
        <v>833</v>
      </c>
      <c r="E539" s="3">
        <v>2.06061379202E-2</v>
      </c>
      <c r="F539" s="3">
        <v>0.715810801946</v>
      </c>
      <c r="G539" s="3">
        <v>1.4975174658782999</v>
      </c>
      <c r="H539" s="3">
        <v>1.8383309494190001</v>
      </c>
      <c r="I539" s="3">
        <v>0.69127013992840003</v>
      </c>
      <c r="J539" s="3">
        <v>1.0513177122204</v>
      </c>
      <c r="K539" s="3">
        <v>-1.6690789221619</v>
      </c>
      <c r="L539" s="3">
        <v>-0.6493775424846</v>
      </c>
      <c r="M539" s="3">
        <v>0.78129605136830005</v>
      </c>
      <c r="N539" s="3">
        <v>-0.62714246582069999</v>
      </c>
      <c r="O539" s="3">
        <v>-4.9089276297600001E-2</v>
      </c>
      <c r="P539" s="3">
        <v>0.17438241460000001</v>
      </c>
      <c r="Q539" s="3">
        <v>0.18589345778800001</v>
      </c>
      <c r="R539" s="3">
        <v>1.5511471251577</v>
      </c>
      <c r="S539" s="3">
        <v>2.4278111291141</v>
      </c>
      <c r="T539" s="3">
        <v>4.7290637715274997</v>
      </c>
      <c r="U539" s="3">
        <v>4.8542518164592003</v>
      </c>
      <c r="V539" s="3">
        <v>5.6063480139559001</v>
      </c>
      <c r="W539" s="3">
        <v>5.7865985933240998</v>
      </c>
      <c r="X539" s="3">
        <v>4.9498620255871</v>
      </c>
      <c r="Y539" s="3">
        <v>5.1291712158443001</v>
      </c>
      <c r="Z539" s="3">
        <v>5.5508610846886004</v>
      </c>
      <c r="AA539" s="3">
        <v>5.7431793151933999</v>
      </c>
      <c r="AB539" s="3">
        <v>6.2631531521766002</v>
      </c>
      <c r="AC539" s="3">
        <v>0.18528386819250001</v>
      </c>
      <c r="AD539" s="3">
        <v>-0.68639311680649995</v>
      </c>
      <c r="AE539" s="3">
        <v>-0.27007052009139998</v>
      </c>
      <c r="AF539" s="3">
        <v>-1.3071825260322001</v>
      </c>
      <c r="AG539" s="3">
        <v>-1.6019280149198001</v>
      </c>
      <c r="AH539" s="3">
        <v>-1.7243947420468</v>
      </c>
      <c r="AI539" s="3">
        <v>-2.1284992423617002</v>
      </c>
      <c r="AJ539" s="3">
        <v>-1.1273214167581</v>
      </c>
      <c r="AK539" s="3">
        <v>-1.0785427948594</v>
      </c>
      <c r="AL539" s="3">
        <v>-0.24126283315479999</v>
      </c>
      <c r="AM539" s="3">
        <v>1.6737916719954999</v>
      </c>
      <c r="AN539" s="3">
        <v>5.1420543721401</v>
      </c>
      <c r="AO539" s="3">
        <v>-1.8335291391901001</v>
      </c>
      <c r="AP539" s="3">
        <v>-4.0494788077660004</v>
      </c>
      <c r="AQ539" s="3">
        <v>-2.4991395843500999</v>
      </c>
      <c r="AR539" s="3">
        <v>4.0958088843599999E-2</v>
      </c>
      <c r="AS539" s="3">
        <v>-0.63000148659790001</v>
      </c>
      <c r="AT539" s="3">
        <v>-0.59595704464389998</v>
      </c>
      <c r="AU539" s="3">
        <v>0.97129056675129999</v>
      </c>
      <c r="AV539" s="3">
        <v>-2.3967268870952001</v>
      </c>
      <c r="AW539" s="3">
        <v>-4.75</v>
      </c>
    </row>
    <row r="540" spans="1:49">
      <c r="A540">
        <v>5</v>
      </c>
      <c r="B540" t="s">
        <v>404</v>
      </c>
      <c r="C540">
        <v>1301010112</v>
      </c>
      <c r="D540" t="s">
        <v>834</v>
      </c>
      <c r="E540" s="3">
        <v>0</v>
      </c>
      <c r="F540" s="3">
        <v>-0.59255396384360004</v>
      </c>
      <c r="G540" s="3">
        <v>-0.57326630260400002</v>
      </c>
      <c r="H540" s="3">
        <v>-0.1592953353323</v>
      </c>
      <c r="I540" s="3">
        <v>0.13521395407680001</v>
      </c>
      <c r="J540" s="3">
        <v>0.25914890137660002</v>
      </c>
      <c r="K540" s="3">
        <v>0.77633472225459998</v>
      </c>
      <c r="L540" s="3">
        <v>1.0514332182965</v>
      </c>
      <c r="M540" s="3">
        <v>0.64363146139869998</v>
      </c>
      <c r="N540" s="3">
        <v>0.1436826275319</v>
      </c>
      <c r="O540" s="3">
        <v>1.4605348126247999</v>
      </c>
      <c r="P540" s="3">
        <v>0.88748351883910004</v>
      </c>
      <c r="Q540" s="3">
        <v>1.2272919977515</v>
      </c>
      <c r="R540" s="3">
        <v>1.2272919977515</v>
      </c>
      <c r="S540" s="3">
        <v>2.1867320449087999</v>
      </c>
      <c r="T540" s="3">
        <v>2.7250140029391998</v>
      </c>
      <c r="U540" s="3">
        <v>3.1612123227978</v>
      </c>
      <c r="V540" s="3">
        <v>3.1778746531871001</v>
      </c>
      <c r="W540" s="3">
        <v>3.5954620533989998</v>
      </c>
      <c r="X540" s="3">
        <v>3.7391025558752</v>
      </c>
      <c r="Y540" s="3">
        <v>3.4628034927033999</v>
      </c>
      <c r="Z540" s="3">
        <v>3.7714448500494999</v>
      </c>
      <c r="AA540" s="3">
        <v>3.9337978994945999</v>
      </c>
      <c r="AB540" s="3">
        <v>4.1913458445155003</v>
      </c>
      <c r="AC540" s="3">
        <v>0.6072438126627</v>
      </c>
      <c r="AD540" s="3">
        <v>0.78108937527540001</v>
      </c>
      <c r="AE540" s="3">
        <v>0.7487958444485</v>
      </c>
      <c r="AF540" s="3">
        <v>0.74932516315499997</v>
      </c>
      <c r="AG540" s="3">
        <v>0.74931634115269996</v>
      </c>
      <c r="AH540" s="3">
        <v>0.82587405250500001</v>
      </c>
      <c r="AI540" s="3">
        <v>0.82203639869940004</v>
      </c>
      <c r="AJ540" s="3">
        <v>-0.5341703398016</v>
      </c>
      <c r="AK540" s="3">
        <v>-0.74394971097270002</v>
      </c>
      <c r="AL540" s="3">
        <v>0.82375067530239998</v>
      </c>
      <c r="AM540" s="3">
        <v>-0.9097483739069</v>
      </c>
      <c r="AN540" s="3">
        <v>3.9867182017500002E-2</v>
      </c>
      <c r="AO540" s="3">
        <v>0.2461989560134</v>
      </c>
      <c r="AP540" s="3">
        <v>-0.31402933363960001</v>
      </c>
      <c r="AQ540" s="3">
        <v>-0.96153555325630002</v>
      </c>
      <c r="AR540" s="3">
        <v>-0.96153555325630002</v>
      </c>
      <c r="AS540" s="3">
        <v>-2.6758435953338</v>
      </c>
      <c r="AT540" s="3">
        <v>-2.1643614194011001</v>
      </c>
      <c r="AU540" s="3">
        <v>-1.2033629068078</v>
      </c>
      <c r="AV540" s="3">
        <v>-1.4122540953447</v>
      </c>
      <c r="AW540" s="3">
        <v>-1.36</v>
      </c>
    </row>
    <row r="541" spans="1:49">
      <c r="A541">
        <v>5</v>
      </c>
      <c r="B541" t="s">
        <v>404</v>
      </c>
      <c r="C541">
        <v>1301010113</v>
      </c>
      <c r="D541" t="s">
        <v>835</v>
      </c>
      <c r="E541" s="3">
        <v>0</v>
      </c>
      <c r="F541" s="3">
        <v>0</v>
      </c>
      <c r="G541" s="3">
        <v>-1.3740869014032999</v>
      </c>
      <c r="H541" s="3">
        <v>-3.3606502663689999</v>
      </c>
      <c r="I541" s="3">
        <v>-2.1182437758348001</v>
      </c>
      <c r="J541" s="3">
        <v>-2.1876835077440999</v>
      </c>
      <c r="K541" s="3">
        <v>-2.1876835077440999</v>
      </c>
      <c r="L541" s="3">
        <v>-3.8636715431234001</v>
      </c>
      <c r="M541" s="3">
        <v>-5.6081928807742001</v>
      </c>
      <c r="N541" s="3">
        <v>-3.4021549410674998</v>
      </c>
      <c r="O541" s="3">
        <v>-1.8706235459331</v>
      </c>
      <c r="P541" s="3">
        <v>-1.8279152205986</v>
      </c>
      <c r="Q541" s="3">
        <v>-2.0720260813E-3</v>
      </c>
      <c r="R541" s="3">
        <v>-2.0720260813E-3</v>
      </c>
      <c r="S541" s="3">
        <v>2.4017938085861998</v>
      </c>
      <c r="T541" s="3">
        <v>3.8679053068388001</v>
      </c>
      <c r="U541" s="3">
        <v>8.1654010998694009</v>
      </c>
      <c r="V541" s="3">
        <v>7.3371453687398001</v>
      </c>
      <c r="W541" s="3">
        <v>7.3371453687398001</v>
      </c>
      <c r="X541" s="3">
        <v>7.3371453687398001</v>
      </c>
      <c r="Y541" s="3">
        <v>7.3371453687398001</v>
      </c>
      <c r="Z541" s="3">
        <v>7.7221601874095001</v>
      </c>
      <c r="AA541" s="3">
        <v>7.2965175704760998</v>
      </c>
      <c r="AB541" s="3">
        <v>7.7008380099313003</v>
      </c>
      <c r="AC541" s="3">
        <v>0.28058333416129999</v>
      </c>
      <c r="AD541" s="3">
        <v>0.2665354881266</v>
      </c>
      <c r="AE541" s="3">
        <v>0.2665354881266</v>
      </c>
      <c r="AF541" s="3">
        <v>0.2665354881266</v>
      </c>
      <c r="AG541" s="3">
        <v>0.2671739838892</v>
      </c>
      <c r="AH541" s="3">
        <v>0.2671739838892</v>
      </c>
      <c r="AI541" s="3">
        <v>0.2671739838892</v>
      </c>
      <c r="AJ541" s="3">
        <v>0.2671739838892</v>
      </c>
      <c r="AK541" s="3">
        <v>0.2671739838892</v>
      </c>
      <c r="AL541" s="3">
        <v>0.2671739838892</v>
      </c>
      <c r="AM541" s="3">
        <v>0.66794276755070003</v>
      </c>
      <c r="AN541" s="3">
        <v>0.63302980944690002</v>
      </c>
      <c r="AO541" s="3">
        <v>1.7343811499000001E-3</v>
      </c>
      <c r="AP541" s="3">
        <v>1.6555449905000001E-3</v>
      </c>
      <c r="AQ541" s="3">
        <v>-0.11070830048990001</v>
      </c>
      <c r="AR541" s="3">
        <v>-2.1153999494392002</v>
      </c>
      <c r="AS541" s="3">
        <v>-1.9348300126155999</v>
      </c>
      <c r="AT541" s="3">
        <v>0.1879863484649</v>
      </c>
      <c r="AU541" s="3">
        <v>0.1879863484649</v>
      </c>
      <c r="AV541" s="3">
        <v>0.1879863484649</v>
      </c>
      <c r="AW541" s="3">
        <v>0.19</v>
      </c>
    </row>
    <row r="542" spans="1:49">
      <c r="A542">
        <v>5</v>
      </c>
      <c r="B542" t="s">
        <v>404</v>
      </c>
      <c r="C542">
        <v>1301010114</v>
      </c>
      <c r="D542" t="s">
        <v>836</v>
      </c>
      <c r="E542" s="3">
        <v>-0.65947694191649997</v>
      </c>
      <c r="F542" s="3">
        <v>-0.95861148583419997</v>
      </c>
      <c r="G542" s="3">
        <v>-2.4039690933552</v>
      </c>
      <c r="H542" s="3">
        <v>-2.1367109968931999</v>
      </c>
      <c r="I542" s="3">
        <v>-3.4842634455986001</v>
      </c>
      <c r="J542" s="3">
        <v>-2.4731492666607999</v>
      </c>
      <c r="K542" s="3">
        <v>-3.4564939137281998</v>
      </c>
      <c r="L542" s="3">
        <v>-5.4055534211443996</v>
      </c>
      <c r="M542" s="3">
        <v>-2.9998030090657002</v>
      </c>
      <c r="N542" s="3">
        <v>-5.7115445329577996</v>
      </c>
      <c r="O542" s="3">
        <v>-6.0709445191881999</v>
      </c>
      <c r="P542" s="3">
        <v>-3.6665878278714001</v>
      </c>
      <c r="Q542" s="3">
        <v>0.68077238432749998</v>
      </c>
      <c r="R542" s="3">
        <v>1.7440743493554001</v>
      </c>
      <c r="S542" s="3">
        <v>1.6633472433095999</v>
      </c>
      <c r="T542" s="3">
        <v>1.5831861912184</v>
      </c>
      <c r="U542" s="3">
        <v>2.0319055077311998</v>
      </c>
      <c r="V542" s="3">
        <v>4.4700798717378003</v>
      </c>
      <c r="W542" s="3">
        <v>7.7542182832769004</v>
      </c>
      <c r="X542" s="3">
        <v>8.7435305753178003</v>
      </c>
      <c r="Y542" s="3">
        <v>9.7019482909078008</v>
      </c>
      <c r="Z542" s="3">
        <v>7.0553204258652</v>
      </c>
      <c r="AA542" s="3">
        <v>5.8831345028438999</v>
      </c>
      <c r="AB542" s="3">
        <v>7.4855913316329996</v>
      </c>
      <c r="AC542" s="3">
        <v>2.3824724220458999</v>
      </c>
      <c r="AD542" s="3">
        <v>2.7387109225868</v>
      </c>
      <c r="AE542" s="3">
        <v>2.3552446101492999</v>
      </c>
      <c r="AF542" s="3">
        <v>0.4517558160281</v>
      </c>
      <c r="AG542" s="3">
        <v>-0.78627173147079998</v>
      </c>
      <c r="AH542" s="3">
        <v>-0.69320306973979995</v>
      </c>
      <c r="AI542" s="3">
        <v>0.88560703919729999</v>
      </c>
      <c r="AJ542" s="3">
        <v>0.3065922717954</v>
      </c>
      <c r="AK542" s="3">
        <v>3.2304183498614001</v>
      </c>
      <c r="AL542" s="3">
        <v>0.78573994649849999</v>
      </c>
      <c r="AM542" s="3">
        <v>-0.1636525136053</v>
      </c>
      <c r="AN542" s="3">
        <v>0.44563847706409998</v>
      </c>
      <c r="AO542" s="3">
        <v>3.1352697587271998</v>
      </c>
      <c r="AP542" s="3">
        <v>3.828603156532</v>
      </c>
      <c r="AQ542" s="3">
        <v>3.2967782880040999</v>
      </c>
      <c r="AR542" s="3">
        <v>1.3364524248952001</v>
      </c>
      <c r="AS542" s="3">
        <v>1.2496832122796999</v>
      </c>
      <c r="AT542" s="3">
        <v>1.6240868519002001</v>
      </c>
      <c r="AU542" s="3">
        <v>-2.67742250917E-2</v>
      </c>
      <c r="AV542" s="3">
        <v>-1.2037482144967999</v>
      </c>
      <c r="AW542" s="3">
        <v>1.1499999999999999</v>
      </c>
    </row>
    <row r="543" spans="1:49">
      <c r="A543">
        <v>5</v>
      </c>
      <c r="B543" t="s">
        <v>404</v>
      </c>
      <c r="C543">
        <v>1301010115</v>
      </c>
      <c r="D543" t="s">
        <v>837</v>
      </c>
      <c r="E543" s="3">
        <v>-0.28768518750080002</v>
      </c>
      <c r="F543" s="3">
        <v>-1.0540800026093</v>
      </c>
      <c r="G543" s="3">
        <v>-2.5544328513046</v>
      </c>
      <c r="H543" s="3">
        <v>-2.2933385204664001</v>
      </c>
      <c r="I543" s="3">
        <v>-2.3939479175335001</v>
      </c>
      <c r="J543" s="3">
        <v>-1.9842406615624999</v>
      </c>
      <c r="K543" s="3">
        <v>-2.1909158257298</v>
      </c>
      <c r="L543" s="3">
        <v>-0.91374964021780003</v>
      </c>
      <c r="M543" s="3">
        <v>0.59695590312210001</v>
      </c>
      <c r="N543" s="3">
        <v>2.6303515013404</v>
      </c>
      <c r="O543" s="3">
        <v>2.3075376388475002</v>
      </c>
      <c r="P543" s="3">
        <v>3.2357653348700999</v>
      </c>
      <c r="Q543" s="3">
        <v>1.3991035209050999</v>
      </c>
      <c r="R543" s="3">
        <v>1.9369670204889999</v>
      </c>
      <c r="S543" s="3">
        <v>5.5234023694780001</v>
      </c>
      <c r="T543" s="3">
        <v>5.7733592548025996</v>
      </c>
      <c r="U543" s="3">
        <v>6.2017919958191996</v>
      </c>
      <c r="V543" s="3">
        <v>6.6490386171019997</v>
      </c>
      <c r="W543" s="3">
        <v>10.211318007891901</v>
      </c>
      <c r="X543" s="3">
        <v>10.5367368555599</v>
      </c>
      <c r="Y543" s="3">
        <v>9.7714692965616994</v>
      </c>
      <c r="Z543" s="3">
        <v>9.8963343668510007</v>
      </c>
      <c r="AA543" s="3">
        <v>8.0321426945557999</v>
      </c>
      <c r="AB543" s="3">
        <v>9.6648775521491999</v>
      </c>
      <c r="AC543" s="3">
        <v>9.5996354992999994E-2</v>
      </c>
      <c r="AD543" s="3">
        <v>-1.0004109088293001</v>
      </c>
      <c r="AE543" s="3">
        <v>-1.5753860163264</v>
      </c>
      <c r="AF543" s="3">
        <v>-1.7960171968123</v>
      </c>
      <c r="AG543" s="3">
        <v>-3.7922601720211002</v>
      </c>
      <c r="AH543" s="3">
        <v>-4.1811874929941002</v>
      </c>
      <c r="AI543" s="3">
        <v>-3.7608270279145</v>
      </c>
      <c r="AJ543" s="3">
        <v>-3.4019170843044</v>
      </c>
      <c r="AK543" s="3">
        <v>-3.4620275365581001</v>
      </c>
      <c r="AL543" s="3">
        <v>-2.7308858075973999</v>
      </c>
      <c r="AM543" s="3">
        <v>-3.6995612503494</v>
      </c>
      <c r="AN543" s="3">
        <v>-2.223566008013</v>
      </c>
      <c r="AO543" s="3">
        <v>1.3926507034750999</v>
      </c>
      <c r="AP543" s="3">
        <v>3.5330752060805999</v>
      </c>
      <c r="AQ543" s="3">
        <v>3.2431373682614</v>
      </c>
      <c r="AR543" s="3">
        <v>3.7067135052624001</v>
      </c>
      <c r="AS543" s="3">
        <v>4.7936240029280004</v>
      </c>
      <c r="AT543" s="3">
        <v>1.681146651066</v>
      </c>
      <c r="AU543" s="3">
        <v>-8.5094088187799996E-2</v>
      </c>
      <c r="AV543" s="3">
        <v>0.50276224809199999</v>
      </c>
      <c r="AW543" s="3">
        <v>0.68</v>
      </c>
    </row>
    <row r="544" spans="1:49">
      <c r="A544">
        <v>5</v>
      </c>
      <c r="B544" t="s">
        <v>404</v>
      </c>
      <c r="C544">
        <v>1301010116</v>
      </c>
      <c r="D544" t="s">
        <v>838</v>
      </c>
      <c r="E544" s="3">
        <v>9.2192040510000003E-2</v>
      </c>
      <c r="F544" s="3">
        <v>0.1948840691871</v>
      </c>
      <c r="G544" s="3">
        <v>-5.1410881125661003</v>
      </c>
      <c r="H544" s="3">
        <v>-8.080862044002</v>
      </c>
      <c r="I544" s="3">
        <v>-6.8635815136852996</v>
      </c>
      <c r="J544" s="3">
        <v>-7.0911366407641996</v>
      </c>
      <c r="K544" s="3">
        <v>-2.9786359237291</v>
      </c>
      <c r="L544" s="3">
        <v>-2.9473785240130002</v>
      </c>
      <c r="M544" s="3">
        <v>1.42628676809E-2</v>
      </c>
      <c r="N544" s="3">
        <v>-8.8377146093500003E-2</v>
      </c>
      <c r="O544" s="3">
        <v>-0.67327907438220003</v>
      </c>
      <c r="P544" s="3">
        <v>-0.36883836722079999</v>
      </c>
      <c r="Q544" s="3">
        <v>0.63276877688300004</v>
      </c>
      <c r="R544" s="3">
        <v>-0.37821341363920002</v>
      </c>
      <c r="S544" s="3">
        <v>-2.2010428453844</v>
      </c>
      <c r="T544" s="3">
        <v>-0.48885488404909999</v>
      </c>
      <c r="U544" s="3">
        <v>3.2642367341348</v>
      </c>
      <c r="V544" s="3">
        <v>4.4416767532075996</v>
      </c>
      <c r="W544" s="3">
        <v>4.7371123094277001</v>
      </c>
      <c r="X544" s="3">
        <v>4.4286137700981003</v>
      </c>
      <c r="Y544" s="3">
        <v>6.8285126126979003</v>
      </c>
      <c r="Z544" s="3">
        <v>8.1733325451228005</v>
      </c>
      <c r="AA544" s="3">
        <v>9.0097307948443</v>
      </c>
      <c r="AB544" s="3">
        <v>10.5300140115279</v>
      </c>
      <c r="AC544" s="3">
        <v>0.59218399796059995</v>
      </c>
      <c r="AD544" s="3">
        <v>-0.34700442562619999</v>
      </c>
      <c r="AE544" s="3">
        <v>7.2889952797599994E-2</v>
      </c>
      <c r="AF544" s="3">
        <v>0.87388050078110002</v>
      </c>
      <c r="AG544" s="3">
        <v>-0.71616280818019995</v>
      </c>
      <c r="AH544" s="3">
        <v>-0.71282132186390001</v>
      </c>
      <c r="AI544" s="3">
        <v>-0.78984740701470002</v>
      </c>
      <c r="AJ544" s="3">
        <v>-0.12597476630929999</v>
      </c>
      <c r="AK544" s="3">
        <v>-0.73599099426400005</v>
      </c>
      <c r="AL544" s="3">
        <v>0.22107698988380001</v>
      </c>
      <c r="AM544" s="3">
        <v>-1.7024133363099998E-2</v>
      </c>
      <c r="AN544" s="3">
        <v>-1.9662915061212001</v>
      </c>
      <c r="AO544" s="3">
        <v>-0.38825904631699998</v>
      </c>
      <c r="AP544" s="3">
        <v>-1.3196189693663001</v>
      </c>
      <c r="AQ544" s="3">
        <v>-3.505640130982</v>
      </c>
      <c r="AR544" s="3">
        <v>-2.4267190987156</v>
      </c>
      <c r="AS544" s="3">
        <v>-2.0761493666837998</v>
      </c>
      <c r="AT544" s="3">
        <v>-0.67616913534489997</v>
      </c>
      <c r="AU544" s="3">
        <v>-1.0070115343967001</v>
      </c>
      <c r="AV544" s="3">
        <v>-0.57986642806190003</v>
      </c>
      <c r="AW544" s="3">
        <v>-2.41</v>
      </c>
    </row>
    <row r="545" spans="1:49">
      <c r="A545">
        <v>5</v>
      </c>
      <c r="B545" t="s">
        <v>404</v>
      </c>
      <c r="C545">
        <v>1301010117</v>
      </c>
      <c r="D545" t="s">
        <v>839</v>
      </c>
      <c r="E545" s="3">
        <v>-0.9611069818454</v>
      </c>
      <c r="F545" s="3">
        <v>-1.6338620274741</v>
      </c>
      <c r="G545" s="3">
        <v>-2.2848202867043002</v>
      </c>
      <c r="H545" s="3">
        <v>-2.3373400781029998</v>
      </c>
      <c r="I545" s="3">
        <v>-1.7031220213825</v>
      </c>
      <c r="J545" s="3">
        <v>-0.84449795120759996</v>
      </c>
      <c r="K545" s="3">
        <v>-0.1080305910538</v>
      </c>
      <c r="L545" s="3">
        <v>0.18986556027859999</v>
      </c>
      <c r="M545" s="3">
        <v>0.84628384012900004</v>
      </c>
      <c r="N545" s="3">
        <v>0.19549354170880001</v>
      </c>
      <c r="O545" s="3">
        <v>3.8212323231499999E-2</v>
      </c>
      <c r="P545" s="3">
        <v>0.33981516245030002</v>
      </c>
      <c r="Q545" s="3">
        <v>1.7246674099970001</v>
      </c>
      <c r="R545" s="3">
        <v>5.1922289335154996</v>
      </c>
      <c r="S545" s="3">
        <v>5.5301321692435996</v>
      </c>
      <c r="T545" s="3">
        <v>3.9068871161050001</v>
      </c>
      <c r="U545" s="3">
        <v>0.92135057211280003</v>
      </c>
      <c r="V545" s="3">
        <v>2.9984974627805001</v>
      </c>
      <c r="W545" s="3">
        <v>5.8172541650014002</v>
      </c>
      <c r="X545" s="3">
        <v>3.1099100830504001</v>
      </c>
      <c r="Y545" s="3">
        <v>3.0949340567028001</v>
      </c>
      <c r="Z545" s="3">
        <v>7.5376396171440003</v>
      </c>
      <c r="AA545" s="3">
        <v>7.9743198219184004</v>
      </c>
      <c r="AB545" s="3">
        <v>4.9847767801447</v>
      </c>
      <c r="AC545" s="3">
        <v>4.1352075097491996</v>
      </c>
      <c r="AD545" s="3">
        <v>5.2520213002437997</v>
      </c>
      <c r="AE545" s="3">
        <v>6.4716925356166</v>
      </c>
      <c r="AF545" s="3">
        <v>4.9014515858749004</v>
      </c>
      <c r="AG545" s="3">
        <v>4.7066008507903998</v>
      </c>
      <c r="AH545" s="3">
        <v>4.2224269268743999</v>
      </c>
      <c r="AI545" s="3">
        <v>4.5601794534779003</v>
      </c>
      <c r="AJ545" s="3">
        <v>9.4080210344523998</v>
      </c>
      <c r="AK545" s="3">
        <v>8.9637849123148996</v>
      </c>
      <c r="AL545" s="3">
        <v>6.3500499979093998</v>
      </c>
      <c r="AM545" s="3">
        <v>5.0449682540867</v>
      </c>
      <c r="AN545" s="3">
        <v>6.8843011110335999</v>
      </c>
      <c r="AO545" s="3">
        <v>1.4367644727544</v>
      </c>
      <c r="AP545" s="3">
        <v>2.1123040341208998</v>
      </c>
      <c r="AQ545" s="3">
        <v>2.7553774430583</v>
      </c>
      <c r="AR545" s="3">
        <v>-1.6995184011380999</v>
      </c>
      <c r="AS545" s="3">
        <v>0.47780643933310002</v>
      </c>
      <c r="AT545" s="3">
        <v>4.2492408751293</v>
      </c>
      <c r="AU545" s="3">
        <v>1.5267355803910001</v>
      </c>
      <c r="AV545" s="3">
        <v>4.9303430687981002</v>
      </c>
      <c r="AW545" s="3">
        <v>6.24</v>
      </c>
    </row>
    <row r="546" spans="1:49">
      <c r="A546">
        <v>5</v>
      </c>
      <c r="B546" t="s">
        <v>404</v>
      </c>
      <c r="C546">
        <v>1301010118</v>
      </c>
      <c r="D546" t="s">
        <v>840</v>
      </c>
      <c r="E546" s="3">
        <v>5.3697414342499999E-2</v>
      </c>
      <c r="F546" s="3">
        <v>-0.47073790600490001</v>
      </c>
      <c r="G546" s="3">
        <v>0.4008302908279</v>
      </c>
      <c r="H546" s="3">
        <v>0.36150765504310001</v>
      </c>
      <c r="I546" s="3">
        <v>-1.4622019314828001</v>
      </c>
      <c r="J546" s="3">
        <v>-0.32887619229120002</v>
      </c>
      <c r="K546" s="3">
        <v>-0.78408252468320006</v>
      </c>
      <c r="L546" s="3">
        <v>-0.18963037678540001</v>
      </c>
      <c r="M546" s="3">
        <v>-0.81885846827270004</v>
      </c>
      <c r="N546" s="3">
        <v>1.4036862617492001</v>
      </c>
      <c r="O546" s="3">
        <v>1.2101202559102999</v>
      </c>
      <c r="P546" s="3">
        <v>1.0587000796879</v>
      </c>
      <c r="Q546" s="3">
        <v>0.63057213869020001</v>
      </c>
      <c r="R546" s="3">
        <v>1.0235922050023001</v>
      </c>
      <c r="S546" s="3">
        <v>2.1309838593608998</v>
      </c>
      <c r="T546" s="3">
        <v>3.1158786904545002</v>
      </c>
      <c r="U546" s="3">
        <v>3.6110309587242</v>
      </c>
      <c r="V546" s="3">
        <v>3.6546144992273999</v>
      </c>
      <c r="W546" s="3">
        <v>4.3994450167277996</v>
      </c>
      <c r="X546" s="3">
        <v>4.4481223693552003</v>
      </c>
      <c r="Y546" s="3">
        <v>4.3154790179580003</v>
      </c>
      <c r="Z546" s="3">
        <v>5.8709397328571002</v>
      </c>
      <c r="AA546" s="3">
        <v>6.4315413677007003</v>
      </c>
      <c r="AB546" s="3">
        <v>7.0468055506802996</v>
      </c>
      <c r="AC546" s="3">
        <v>0.2392053555732</v>
      </c>
      <c r="AD546" s="3">
        <v>0.344293824069</v>
      </c>
      <c r="AE546" s="3">
        <v>0.34270155476390002</v>
      </c>
      <c r="AF546" s="3">
        <v>0.42632022982599999</v>
      </c>
      <c r="AG546" s="3">
        <v>-0.1787624627945</v>
      </c>
      <c r="AH546" s="3">
        <v>-1.3768667235606999</v>
      </c>
      <c r="AI546" s="3">
        <v>-1.3911978216167</v>
      </c>
      <c r="AJ546" s="3">
        <v>-1.1010267999209</v>
      </c>
      <c r="AK546" s="3">
        <v>-0.83358154457300004</v>
      </c>
      <c r="AL546" s="3">
        <v>-1.6064343763558999</v>
      </c>
      <c r="AM546" s="3">
        <v>-4.0521810477765996</v>
      </c>
      <c r="AN546" s="3">
        <v>-2.7403561223146</v>
      </c>
      <c r="AO546" s="3">
        <v>-0.67317824307630003</v>
      </c>
      <c r="AP546" s="3">
        <v>-0.30624270184059998</v>
      </c>
      <c r="AQ546" s="3">
        <v>-0.28916343082660001</v>
      </c>
      <c r="AR546" s="3">
        <v>0.60690885988609999</v>
      </c>
      <c r="AS546" s="3">
        <v>0.99341088040600001</v>
      </c>
      <c r="AT546" s="3">
        <v>0.60004262959590005</v>
      </c>
      <c r="AU546" s="3">
        <v>-3.4996983230784999</v>
      </c>
      <c r="AV546" s="3">
        <v>-2.3245041161188</v>
      </c>
      <c r="AW546" s="3">
        <v>-4.04</v>
      </c>
    </row>
    <row r="547" spans="1:49">
      <c r="A547">
        <v>5</v>
      </c>
      <c r="B547" t="s">
        <v>404</v>
      </c>
      <c r="C547">
        <v>1301010119</v>
      </c>
      <c r="D547" t="s">
        <v>841</v>
      </c>
      <c r="E547" s="3">
        <v>-3.4558100037984998</v>
      </c>
      <c r="F547" s="3">
        <v>-4.9653705074104</v>
      </c>
      <c r="G547" s="3">
        <v>-7.0600923880288997</v>
      </c>
      <c r="H547" s="3">
        <v>-1.3343301347631999</v>
      </c>
      <c r="I547" s="3">
        <v>-0.32752051305539998</v>
      </c>
      <c r="J547" s="3">
        <v>-0.70492824062290005</v>
      </c>
      <c r="K547" s="3">
        <v>-1.4168779004317</v>
      </c>
      <c r="L547" s="3">
        <v>0.63923955193790005</v>
      </c>
      <c r="M547" s="3">
        <v>0.96711617949130002</v>
      </c>
      <c r="N547" s="3">
        <v>0.96122179244649997</v>
      </c>
      <c r="O547" s="3">
        <v>0.84846820595250005</v>
      </c>
      <c r="P547" s="3">
        <v>0.68472117023370005</v>
      </c>
      <c r="Q547" s="3">
        <v>1.1323047379338</v>
      </c>
      <c r="R547" s="3">
        <v>3.3697869108459</v>
      </c>
      <c r="S547" s="3">
        <v>3.4641672643405998</v>
      </c>
      <c r="T547" s="3">
        <v>4.2388577639316001</v>
      </c>
      <c r="U547" s="3">
        <v>3.4196323129292998</v>
      </c>
      <c r="V547" s="3">
        <v>3.3834698664734</v>
      </c>
      <c r="W547" s="3">
        <v>3.0713309133615998</v>
      </c>
      <c r="X547" s="3">
        <v>3.5039493174933001</v>
      </c>
      <c r="Y547" s="3">
        <v>4.2133677867010997</v>
      </c>
      <c r="Z547" s="3">
        <v>5.9001245736521</v>
      </c>
      <c r="AA547" s="3">
        <v>5.7280078294125998</v>
      </c>
      <c r="AB547" s="3">
        <v>2.9818269343410999</v>
      </c>
      <c r="AC547" s="3">
        <v>2.1140651527133998</v>
      </c>
      <c r="AD547" s="3">
        <v>4.7931131085352003</v>
      </c>
      <c r="AE547" s="3">
        <v>5.0184944730850001</v>
      </c>
      <c r="AF547" s="3">
        <v>4.8588514906903004</v>
      </c>
      <c r="AG547" s="3">
        <v>4.0855228311180003</v>
      </c>
      <c r="AH547" s="3">
        <v>2.5662153681883</v>
      </c>
      <c r="AI547" s="3">
        <v>0.86750051519430005</v>
      </c>
      <c r="AJ547" s="3">
        <v>-4.5073948950749996</v>
      </c>
      <c r="AK547" s="3">
        <v>-4.8581421881602003</v>
      </c>
      <c r="AL547" s="3">
        <v>-5.8764296885503002</v>
      </c>
      <c r="AM547" s="3">
        <v>-7.5376345654958001</v>
      </c>
      <c r="AN547" s="3">
        <v>-8.4939952340490006</v>
      </c>
      <c r="AO547" s="3">
        <v>8.9814847083512994</v>
      </c>
      <c r="AP547" s="3">
        <v>9.2859046457942007</v>
      </c>
      <c r="AQ547" s="3">
        <v>9.1529301974393995</v>
      </c>
      <c r="AR547" s="3">
        <v>9.5770182614582993</v>
      </c>
      <c r="AS547" s="3">
        <v>8.2025502633219993</v>
      </c>
      <c r="AT547" s="3">
        <v>8.1619204429871992</v>
      </c>
      <c r="AU547" s="3">
        <v>7.9510108879125996</v>
      </c>
      <c r="AV547" s="3">
        <v>8.5606275027740999</v>
      </c>
      <c r="AW547" s="3">
        <v>6.63</v>
      </c>
    </row>
    <row r="548" spans="1:49">
      <c r="A548">
        <v>5</v>
      </c>
      <c r="B548" t="s">
        <v>404</v>
      </c>
      <c r="C548">
        <v>1301010120</v>
      </c>
      <c r="D548" t="s">
        <v>842</v>
      </c>
      <c r="E548" s="3">
        <v>-0.77776490516800001</v>
      </c>
      <c r="F548" s="3">
        <v>-2.0326835635035998</v>
      </c>
      <c r="G548" s="3">
        <v>-4.1380214336363004</v>
      </c>
      <c r="H548" s="3">
        <v>-3.8658279204561001</v>
      </c>
      <c r="I548" s="3">
        <v>-3.1993215432655</v>
      </c>
      <c r="J548" s="3">
        <v>-3.6210487710976</v>
      </c>
      <c r="K548" s="3">
        <v>-4.6258480433136997</v>
      </c>
      <c r="L548" s="3">
        <v>-1.7233738610091001</v>
      </c>
      <c r="M548" s="3">
        <v>1.3077281770072</v>
      </c>
      <c r="N548" s="3">
        <v>-0.71614077841970003</v>
      </c>
      <c r="O548" s="3">
        <v>3.1736432482798</v>
      </c>
      <c r="P548" s="3">
        <v>3.6117949767347999</v>
      </c>
      <c r="Q548" s="3">
        <v>0.6780183975281</v>
      </c>
      <c r="R548" s="3">
        <v>0.62789287979849995</v>
      </c>
      <c r="S548" s="3">
        <v>1.9877016876571001</v>
      </c>
      <c r="T548" s="3">
        <v>-1.1181561486061999</v>
      </c>
      <c r="U548" s="3">
        <v>2.2775687343095998</v>
      </c>
      <c r="V548" s="3">
        <v>3.4011230316919998</v>
      </c>
      <c r="W548" s="3">
        <v>3.3652037080885</v>
      </c>
      <c r="X548" s="3">
        <v>2.7167039264625998</v>
      </c>
      <c r="Y548" s="3">
        <v>2.2285799039056</v>
      </c>
      <c r="Z548" s="3">
        <v>5.2393383491516001</v>
      </c>
      <c r="AA548" s="3">
        <v>1.5387118731313001</v>
      </c>
      <c r="AB548" s="3">
        <v>9.2514336666566006</v>
      </c>
      <c r="AC548" s="3">
        <v>5.5369442573900002E-2</v>
      </c>
      <c r="AD548" s="3">
        <v>-6.6335985225689997</v>
      </c>
      <c r="AE548" s="3">
        <v>-9.4834205973516994</v>
      </c>
      <c r="AF548" s="3">
        <v>-7.9318426052440998</v>
      </c>
      <c r="AG548" s="3">
        <v>-8.1616488398406997</v>
      </c>
      <c r="AH548" s="3">
        <v>-8.5785461484995</v>
      </c>
      <c r="AI548" s="3">
        <v>-10.8403650478002</v>
      </c>
      <c r="AJ548" s="3">
        <v>-10.216275814925501</v>
      </c>
      <c r="AK548" s="3">
        <v>-9.6539022886538994</v>
      </c>
      <c r="AL548" s="3">
        <v>-9.5281911152740992</v>
      </c>
      <c r="AM548" s="3">
        <v>-8.7505353187978994</v>
      </c>
      <c r="AN548" s="3">
        <v>-8.7784005774178997</v>
      </c>
      <c r="AO548" s="3">
        <v>-5.6359897869553999</v>
      </c>
      <c r="AP548" s="3">
        <v>-10.293713621159799</v>
      </c>
      <c r="AQ548" s="3">
        <v>-15.9596226041095</v>
      </c>
      <c r="AR548" s="3">
        <v>-13.4454112581078</v>
      </c>
      <c r="AS548" s="3">
        <v>-11.9958487734333</v>
      </c>
      <c r="AT548" s="3">
        <v>-17.336164413384299</v>
      </c>
      <c r="AU548" s="3">
        <v>-12.9803363974998</v>
      </c>
      <c r="AV548" s="3">
        <v>-14.326795166922</v>
      </c>
      <c r="AW548" s="3">
        <v>-14.14</v>
      </c>
    </row>
    <row r="549" spans="1:49">
      <c r="A549">
        <v>3</v>
      </c>
      <c r="B549" t="s">
        <v>400</v>
      </c>
      <c r="C549">
        <v>130102</v>
      </c>
      <c r="D549" t="s">
        <v>843</v>
      </c>
      <c r="E549" s="3">
        <v>0</v>
      </c>
      <c r="F549" s="3">
        <v>2.83418482442E-2</v>
      </c>
      <c r="G549" s="3">
        <v>2.83418482442E-2</v>
      </c>
      <c r="H549" s="3">
        <v>0.3182961386116</v>
      </c>
      <c r="I549" s="3">
        <v>0.18646513133859999</v>
      </c>
      <c r="J549" s="3">
        <v>0.20240211300210001</v>
      </c>
      <c r="K549" s="3">
        <v>0.20419405576579999</v>
      </c>
      <c r="L549" s="3">
        <v>0.20419405576579999</v>
      </c>
      <c r="M549" s="3">
        <v>0.4019010113118</v>
      </c>
      <c r="N549" s="3">
        <v>0.88594865690210001</v>
      </c>
      <c r="O549" s="3">
        <v>0.92474266461400001</v>
      </c>
      <c r="P549" s="3">
        <v>1.5583272326440001</v>
      </c>
      <c r="Q549" s="3">
        <v>0.10748015642189999</v>
      </c>
      <c r="R549" s="3">
        <v>7.0564325521000004E-2</v>
      </c>
      <c r="S549" s="3">
        <v>0.22061374190050001</v>
      </c>
      <c r="T549" s="3">
        <v>0.21168875283749999</v>
      </c>
      <c r="U549" s="3">
        <v>-1.6121127540700001E-2</v>
      </c>
      <c r="V549" s="3">
        <v>6.2528084376899995E-2</v>
      </c>
      <c r="W549" s="3">
        <v>0.2780271476176</v>
      </c>
      <c r="X549" s="3">
        <v>0.2352460194041</v>
      </c>
      <c r="Y549" s="3">
        <v>0.32231403752740001</v>
      </c>
      <c r="Z549" s="3">
        <v>0.23489061083070001</v>
      </c>
      <c r="AA549" s="3">
        <v>0.60370978521730001</v>
      </c>
      <c r="AB549" s="3">
        <v>0.2269897879668</v>
      </c>
      <c r="AC549" s="3">
        <v>0</v>
      </c>
      <c r="AD549" s="3">
        <v>0.25421595016889997</v>
      </c>
      <c r="AE549" s="3">
        <v>0.40164722705900002</v>
      </c>
      <c r="AF549" s="3">
        <v>0.40164722705900002</v>
      </c>
      <c r="AG549" s="3">
        <v>0.52466379178769995</v>
      </c>
      <c r="AH549" s="3">
        <v>0.66075448454719998</v>
      </c>
      <c r="AI549" s="3">
        <v>0.66075448454719998</v>
      </c>
      <c r="AJ549" s="3">
        <v>0.66075448454719998</v>
      </c>
      <c r="AK549" s="3">
        <v>0.57270955615959995</v>
      </c>
      <c r="AL549" s="3">
        <v>1.0759246143637</v>
      </c>
      <c r="AM549" s="3">
        <v>1.5402927964318001</v>
      </c>
      <c r="AN549" s="3">
        <v>1.9785257951449</v>
      </c>
      <c r="AO549" s="3">
        <v>0.57304348823880003</v>
      </c>
      <c r="AP549" s="3">
        <v>0.61503560046829997</v>
      </c>
      <c r="AQ549" s="3">
        <v>0.97884790584790005</v>
      </c>
      <c r="AR549" s="3">
        <v>0.88728146027010002</v>
      </c>
      <c r="AS549" s="3">
        <v>0.9671202051469</v>
      </c>
      <c r="AT549" s="3">
        <v>1.0698990893828999</v>
      </c>
      <c r="AU549" s="3">
        <v>1.1674207391669</v>
      </c>
      <c r="AV549" s="3">
        <v>1.4164387713312001</v>
      </c>
      <c r="AW549" s="3">
        <v>1.1599999999999999</v>
      </c>
    </row>
    <row r="550" spans="1:49">
      <c r="A550">
        <v>4</v>
      </c>
      <c r="B550" t="s">
        <v>402</v>
      </c>
      <c r="C550">
        <v>13010201</v>
      </c>
      <c r="D550" t="s">
        <v>844</v>
      </c>
      <c r="E550" s="3">
        <v>0</v>
      </c>
      <c r="F550" s="3">
        <v>3.535658128E-2</v>
      </c>
      <c r="G550" s="3">
        <v>3.535658128E-2</v>
      </c>
      <c r="H550" s="3">
        <v>0.31573901765340001</v>
      </c>
      <c r="I550" s="3">
        <v>9.8790943058299996E-2</v>
      </c>
      <c r="J550" s="3">
        <v>0.12406330506219999</v>
      </c>
      <c r="K550" s="3">
        <v>0.1262987616008</v>
      </c>
      <c r="L550" s="3">
        <v>0.1262987616008</v>
      </c>
      <c r="M550" s="3">
        <v>0.14606837358749999</v>
      </c>
      <c r="N550" s="3">
        <v>0.73102116869470002</v>
      </c>
      <c r="O550" s="3">
        <v>0.78708840385500001</v>
      </c>
      <c r="P550" s="3">
        <v>1.1445232482150001</v>
      </c>
      <c r="Q550" s="3">
        <v>0.13463052959329999</v>
      </c>
      <c r="R550" s="3">
        <v>8.8389455612600004E-2</v>
      </c>
      <c r="S550" s="3">
        <v>0.27634259100839997</v>
      </c>
      <c r="T550" s="3">
        <v>0.26516307616419998</v>
      </c>
      <c r="U550" s="3">
        <v>-2.0193457199099998E-2</v>
      </c>
      <c r="V550" s="3">
        <v>-2.0193457199099998E-2</v>
      </c>
      <c r="W550" s="3">
        <v>0.25637964406780001</v>
      </c>
      <c r="X550" s="3">
        <v>7.2764315770599997E-2</v>
      </c>
      <c r="Y550" s="3">
        <v>-5.4062914193999997E-3</v>
      </c>
      <c r="Z550" s="3">
        <v>-0.1149135960872</v>
      </c>
      <c r="AA550" s="3">
        <v>0.26853434010310001</v>
      </c>
      <c r="AB550" s="3">
        <v>-0.20019206114159999</v>
      </c>
      <c r="AC550" s="3">
        <v>0</v>
      </c>
      <c r="AD550" s="3">
        <v>0.2342673585567</v>
      </c>
      <c r="AE550" s="3">
        <v>0.41973146555899998</v>
      </c>
      <c r="AF550" s="3">
        <v>0.41973146555899998</v>
      </c>
      <c r="AG550" s="3">
        <v>0.57448259981740002</v>
      </c>
      <c r="AH550" s="3">
        <v>0.74568059346140003</v>
      </c>
      <c r="AI550" s="3">
        <v>0.74568059346140003</v>
      </c>
      <c r="AJ550" s="3">
        <v>0.74568059346140003</v>
      </c>
      <c r="AK550" s="3">
        <v>0.95605897701950004</v>
      </c>
      <c r="AL550" s="3">
        <v>1.2082229536858999</v>
      </c>
      <c r="AM550" s="3">
        <v>1.5266307493019</v>
      </c>
      <c r="AN550" s="3">
        <v>2.0823070181768002</v>
      </c>
      <c r="AO550" s="3">
        <v>0.69055451312369998</v>
      </c>
      <c r="AP550" s="3">
        <v>0.68360542882279995</v>
      </c>
      <c r="AQ550" s="3">
        <v>1.1940023910505</v>
      </c>
      <c r="AR550" s="3">
        <v>1.0766918460932999</v>
      </c>
      <c r="AS550" s="3">
        <v>1.1770244768786999</v>
      </c>
      <c r="AT550" s="3">
        <v>1.3061857739467999</v>
      </c>
      <c r="AU550" s="3">
        <v>1.4287403518833</v>
      </c>
      <c r="AV550" s="3">
        <v>1.6055209028082</v>
      </c>
      <c r="AW550" s="3">
        <v>1.1399999999999999</v>
      </c>
    </row>
    <row r="551" spans="1:49">
      <c r="A551">
        <v>5</v>
      </c>
      <c r="B551" t="s">
        <v>404</v>
      </c>
      <c r="C551">
        <v>1301020101</v>
      </c>
      <c r="D551" t="s">
        <v>845</v>
      </c>
      <c r="E551" s="3">
        <v>0</v>
      </c>
      <c r="F551" s="3">
        <v>5.5965876857499999E-2</v>
      </c>
      <c r="G551" s="3">
        <v>5.5965876857499999E-2</v>
      </c>
      <c r="H551" s="3">
        <v>0.4997827940765</v>
      </c>
      <c r="I551" s="3">
        <v>0.15637602827200001</v>
      </c>
      <c r="J551" s="3">
        <v>0.1963796103098</v>
      </c>
      <c r="K551" s="3">
        <v>0.19991811094619999</v>
      </c>
      <c r="L551" s="3">
        <v>0.19991811094619999</v>
      </c>
      <c r="M551" s="3">
        <v>0.19991811094619999</v>
      </c>
      <c r="N551" s="3">
        <v>0.71155225876829997</v>
      </c>
      <c r="O551" s="3">
        <v>0.88975716547210004</v>
      </c>
      <c r="P551" s="3">
        <v>1.4278125067706999</v>
      </c>
      <c r="Q551" s="3">
        <v>0.2125112441674</v>
      </c>
      <c r="R551" s="3">
        <v>0.2054202654051</v>
      </c>
      <c r="S551" s="3">
        <v>0.50210003609889997</v>
      </c>
      <c r="T551" s="3">
        <v>0.48285186843240002</v>
      </c>
      <c r="U551" s="3">
        <v>3.2491195544300001E-2</v>
      </c>
      <c r="V551" s="3">
        <v>3.2491195544300001E-2</v>
      </c>
      <c r="W551" s="3">
        <v>0.30920776537060002</v>
      </c>
      <c r="X551" s="3">
        <v>0.30920776537060002</v>
      </c>
      <c r="Y551" s="3">
        <v>0.30920776537060002</v>
      </c>
      <c r="Z551" s="3">
        <v>0.30920776537060002</v>
      </c>
      <c r="AA551" s="3">
        <v>0.30920776537060002</v>
      </c>
      <c r="AB551" s="3">
        <v>-0.4306662513442</v>
      </c>
      <c r="AC551" s="3">
        <v>0</v>
      </c>
      <c r="AD551" s="3">
        <v>0.27249231380170003</v>
      </c>
      <c r="AE551" s="3">
        <v>0.49675828188499999</v>
      </c>
      <c r="AF551" s="3">
        <v>0.49675828188499999</v>
      </c>
      <c r="AG551" s="3">
        <v>0.74159486221699999</v>
      </c>
      <c r="AH551" s="3">
        <v>1.0124525300741001</v>
      </c>
      <c r="AI551" s="3">
        <v>1.0124525300741001</v>
      </c>
      <c r="AJ551" s="3">
        <v>1.0124525300741001</v>
      </c>
      <c r="AK551" s="3">
        <v>1.3452987108336001</v>
      </c>
      <c r="AL551" s="3">
        <v>1.6040886232522999</v>
      </c>
      <c r="AM551" s="3">
        <v>2.1078514951901002</v>
      </c>
      <c r="AN551" s="3">
        <v>2.9459972100313001</v>
      </c>
      <c r="AO551" s="3">
        <v>0.5502389673393</v>
      </c>
      <c r="AP551" s="3">
        <v>0.5420042297355</v>
      </c>
      <c r="AQ551" s="3">
        <v>1.6199013603836001</v>
      </c>
      <c r="AR551" s="3">
        <v>1.5721043140324999</v>
      </c>
      <c r="AS551" s="3">
        <v>1.5721043140324999</v>
      </c>
      <c r="AT551" s="3">
        <v>1.7747399731042</v>
      </c>
      <c r="AU551" s="3">
        <v>1.768860790655</v>
      </c>
      <c r="AV551" s="3">
        <v>2.0461731141530999</v>
      </c>
      <c r="AW551" s="3">
        <v>1.32</v>
      </c>
    </row>
    <row r="552" spans="1:49">
      <c r="A552">
        <v>5</v>
      </c>
      <c r="B552" t="s">
        <v>404</v>
      </c>
      <c r="C552">
        <v>1301020102</v>
      </c>
      <c r="D552" t="s">
        <v>846</v>
      </c>
      <c r="E552" s="3">
        <v>0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0.74962779739730001</v>
      </c>
      <c r="O552" s="3">
        <v>0.6779932273682</v>
      </c>
      <c r="P552" s="3">
        <v>0.68396082900160005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0.35909183015629997</v>
      </c>
      <c r="X552" s="3">
        <v>-0.93131153142629997</v>
      </c>
      <c r="Y552" s="3">
        <v>-0.93131153142629997</v>
      </c>
      <c r="Z552" s="3">
        <v>-0.93131153142629997</v>
      </c>
      <c r="AA552" s="3">
        <v>0.41105612186379997</v>
      </c>
      <c r="AB552" s="3">
        <v>0.41105612186379997</v>
      </c>
      <c r="AC552" s="3">
        <v>0</v>
      </c>
      <c r="AD552" s="3">
        <v>0.32949403508410002</v>
      </c>
      <c r="AE552" s="3">
        <v>0.4258955548444</v>
      </c>
      <c r="AF552" s="3">
        <v>0.4258955548444</v>
      </c>
      <c r="AG552" s="3">
        <v>0.4258955548444</v>
      </c>
      <c r="AH552" s="3">
        <v>0.4258955548444</v>
      </c>
      <c r="AI552" s="3">
        <v>0.4258955548444</v>
      </c>
      <c r="AJ552" s="3">
        <v>0.4258955548444</v>
      </c>
      <c r="AK552" s="3">
        <v>0.4258955548444</v>
      </c>
      <c r="AL552" s="3">
        <v>0.61161146806690003</v>
      </c>
      <c r="AM552" s="3">
        <v>0.61161146806690003</v>
      </c>
      <c r="AN552" s="3">
        <v>0.61161146806690003</v>
      </c>
      <c r="AO552" s="3">
        <v>0.74650871329360002</v>
      </c>
      <c r="AP552" s="3">
        <v>0.74650871329360002</v>
      </c>
      <c r="AQ552" s="3">
        <v>-0.2055142410495</v>
      </c>
      <c r="AR552" s="3">
        <v>-0.67351518024879997</v>
      </c>
      <c r="AS552" s="3">
        <v>-0.25844457434360002</v>
      </c>
      <c r="AT552" s="3">
        <v>-0.25844457434360002</v>
      </c>
      <c r="AU552" s="3">
        <v>0.42732908010699999</v>
      </c>
      <c r="AV552" s="3">
        <v>0.42732908010699999</v>
      </c>
      <c r="AW552" s="3">
        <v>0.43</v>
      </c>
    </row>
    <row r="553" spans="1:49">
      <c r="A553">
        <v>5</v>
      </c>
      <c r="B553" t="s">
        <v>404</v>
      </c>
      <c r="C553">
        <v>1301020103</v>
      </c>
      <c r="D553" t="s">
        <v>847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0.87688112791679995</v>
      </c>
      <c r="O553" s="3">
        <v>0.82508769091599998</v>
      </c>
      <c r="P553" s="3">
        <v>0.82796440631610002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-0.92213135022049997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1.3314939901895999</v>
      </c>
      <c r="AP553" s="3">
        <v>1.3314939901895999</v>
      </c>
      <c r="AQ553" s="3">
        <v>1.3314939901895999</v>
      </c>
      <c r="AR553" s="3">
        <v>1.3314939901895999</v>
      </c>
      <c r="AS553" s="3">
        <v>1.3314939901895999</v>
      </c>
      <c r="AT553" s="3">
        <v>1.3314939901895999</v>
      </c>
      <c r="AU553" s="3">
        <v>1.3314939901895999</v>
      </c>
      <c r="AV553" s="3">
        <v>1.3314939901895999</v>
      </c>
      <c r="AW553" s="3">
        <v>1.33</v>
      </c>
    </row>
    <row r="554" spans="1:49">
      <c r="A554">
        <v>5</v>
      </c>
      <c r="B554" t="s">
        <v>404</v>
      </c>
      <c r="C554">
        <v>1301020104</v>
      </c>
      <c r="D554" t="s">
        <v>848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0.34314446353319999</v>
      </c>
      <c r="N554" s="3">
        <v>0.57328566316789997</v>
      </c>
      <c r="O554" s="3">
        <v>-6.3643521512899995E-2</v>
      </c>
      <c r="P554" s="3">
        <v>0.21480704967790001</v>
      </c>
      <c r="Q554" s="3">
        <v>0</v>
      </c>
      <c r="R554" s="3">
        <v>-0.73136328309400001</v>
      </c>
      <c r="S554" s="3">
        <v>-0.73136328309400001</v>
      </c>
      <c r="T554" s="3">
        <v>-0.71358895352719998</v>
      </c>
      <c r="U554" s="3">
        <v>-0.71434537280510002</v>
      </c>
      <c r="V554" s="3">
        <v>-0.71434537280510002</v>
      </c>
      <c r="W554" s="3">
        <v>-0.1175022965816</v>
      </c>
      <c r="X554" s="3">
        <v>0.8960841194536</v>
      </c>
      <c r="Y554" s="3">
        <v>-0.47332373003290001</v>
      </c>
      <c r="Z554" s="3">
        <v>-0.41663790987470001</v>
      </c>
      <c r="AA554" s="3">
        <v>-7.4923116262199996E-2</v>
      </c>
      <c r="AB554" s="3">
        <v>-7.4923116262199996E-2</v>
      </c>
      <c r="AC554" s="3">
        <v>0</v>
      </c>
      <c r="AD554" s="3">
        <v>0</v>
      </c>
      <c r="AE554" s="3">
        <v>0.44728444663889999</v>
      </c>
      <c r="AF554" s="3">
        <v>0.44728444663889999</v>
      </c>
      <c r="AG554" s="3">
        <v>0.44728444663889999</v>
      </c>
      <c r="AH554" s="3">
        <v>0.44728444663889999</v>
      </c>
      <c r="AI554" s="3">
        <v>0.44728444663889999</v>
      </c>
      <c r="AJ554" s="3">
        <v>0.44728444663889999</v>
      </c>
      <c r="AK554" s="3">
        <v>0.44728444663889999</v>
      </c>
      <c r="AL554" s="3">
        <v>1.385563070066</v>
      </c>
      <c r="AM554" s="3">
        <v>1.385563070066</v>
      </c>
      <c r="AN554" s="3">
        <v>1.8390449248156999</v>
      </c>
      <c r="AO554" s="3">
        <v>0.72801293934639999</v>
      </c>
      <c r="AP554" s="3">
        <v>0.69819463757739997</v>
      </c>
      <c r="AQ554" s="3">
        <v>0.69819463757739997</v>
      </c>
      <c r="AR554" s="3">
        <v>0.69819463757739997</v>
      </c>
      <c r="AS554" s="3">
        <v>1.1070100682399999</v>
      </c>
      <c r="AT554" s="3">
        <v>1.1070100682399999</v>
      </c>
      <c r="AU554" s="3">
        <v>1.0902912806312</v>
      </c>
      <c r="AV554" s="3">
        <v>1.0906395605071</v>
      </c>
      <c r="AW554" s="3">
        <v>1.0900000000000001</v>
      </c>
    </row>
    <row r="555" spans="1:49">
      <c r="A555">
        <v>4</v>
      </c>
      <c r="B555" t="s">
        <v>402</v>
      </c>
      <c r="C555">
        <v>13010202</v>
      </c>
      <c r="D555" t="s">
        <v>849</v>
      </c>
      <c r="E555" s="3">
        <v>0</v>
      </c>
      <c r="F555" s="3">
        <v>0</v>
      </c>
      <c r="G555" s="3">
        <v>0</v>
      </c>
      <c r="H555" s="3">
        <v>0.32862775547700002</v>
      </c>
      <c r="I555" s="3">
        <v>0.54069793342689998</v>
      </c>
      <c r="J555" s="3">
        <v>0.51891688197910002</v>
      </c>
      <c r="K555" s="3">
        <v>0.51891688197910002</v>
      </c>
      <c r="L555" s="3">
        <v>0.51891688197910002</v>
      </c>
      <c r="M555" s="3">
        <v>1.4355497271344</v>
      </c>
      <c r="N555" s="3">
        <v>1.5119070985445</v>
      </c>
      <c r="O555" s="3">
        <v>1.4809115378537001</v>
      </c>
      <c r="P555" s="3">
        <v>3.2302325880825999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0.38999777224960003</v>
      </c>
      <c r="W555" s="3">
        <v>0.36372309930809998</v>
      </c>
      <c r="X555" s="3">
        <v>0.87846218486909999</v>
      </c>
      <c r="Y555" s="3">
        <v>1.6196601916861</v>
      </c>
      <c r="Z555" s="3">
        <v>1.6196601916861</v>
      </c>
      <c r="AA555" s="3">
        <v>1.9305685006494</v>
      </c>
      <c r="AB555" s="3">
        <v>1.9180741672862001</v>
      </c>
      <c r="AC555" s="3">
        <v>0</v>
      </c>
      <c r="AD555" s="3">
        <v>0.3315450977728</v>
      </c>
      <c r="AE555" s="3">
        <v>0.3315450977728</v>
      </c>
      <c r="AF555" s="3">
        <v>0.3315450977728</v>
      </c>
      <c r="AG555" s="3">
        <v>0.3315450977728</v>
      </c>
      <c r="AH555" s="3">
        <v>0.3315450977728</v>
      </c>
      <c r="AI555" s="3">
        <v>0.3315450977728</v>
      </c>
      <c r="AJ555" s="3">
        <v>0.3315450977728</v>
      </c>
      <c r="AK555" s="3">
        <v>-0.91331434597369998</v>
      </c>
      <c r="AL555" s="3">
        <v>0.56308049944560001</v>
      </c>
      <c r="AM555" s="3">
        <v>1.5932526484164999</v>
      </c>
      <c r="AN555" s="3">
        <v>1.5762260403357</v>
      </c>
      <c r="AO555" s="3">
        <v>0.11525169717140001</v>
      </c>
      <c r="AP555" s="3">
        <v>0.3479057327274</v>
      </c>
      <c r="AQ555" s="3">
        <v>0.14066308673309999</v>
      </c>
      <c r="AR555" s="3">
        <v>0.14938882544920001</v>
      </c>
      <c r="AS555" s="3">
        <v>0.14938882544920001</v>
      </c>
      <c r="AT555" s="3">
        <v>0.14938882544920001</v>
      </c>
      <c r="AU555" s="3">
        <v>0.14938882544920001</v>
      </c>
      <c r="AV555" s="3">
        <v>0.67982492839599995</v>
      </c>
      <c r="AW555" s="3">
        <v>1.23</v>
      </c>
    </row>
    <row r="556" spans="1:49">
      <c r="A556">
        <v>5</v>
      </c>
      <c r="B556" t="s">
        <v>404</v>
      </c>
      <c r="C556">
        <v>1301020201</v>
      </c>
      <c r="D556" t="s">
        <v>850</v>
      </c>
      <c r="E556" s="3">
        <v>0</v>
      </c>
      <c r="F556" s="3">
        <v>0</v>
      </c>
      <c r="G556" s="3">
        <v>0</v>
      </c>
      <c r="H556" s="3">
        <v>0</v>
      </c>
      <c r="I556" s="3">
        <v>0.31043621529420001</v>
      </c>
      <c r="J556" s="3">
        <v>0.27855230195030001</v>
      </c>
      <c r="K556" s="3">
        <v>0.27855230195030001</v>
      </c>
      <c r="L556" s="3">
        <v>0.27855230195030001</v>
      </c>
      <c r="M556" s="3">
        <v>1.3350376931775001</v>
      </c>
      <c r="N556" s="3">
        <v>1.2805891851147</v>
      </c>
      <c r="O556" s="3">
        <v>1.2549390300836001</v>
      </c>
      <c r="P556" s="3">
        <v>3.4148463515071001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0.39825755465250001</v>
      </c>
      <c r="W556" s="3">
        <v>0.37969882600869997</v>
      </c>
      <c r="X556" s="3">
        <v>0.80621596830109998</v>
      </c>
      <c r="Y556" s="3">
        <v>1.8892722780553</v>
      </c>
      <c r="Z556" s="3">
        <v>1.8892722780553</v>
      </c>
      <c r="AA556" s="3">
        <v>1.8892722780553</v>
      </c>
      <c r="AB556" s="3">
        <v>1.8892722780553</v>
      </c>
      <c r="AC556" s="3">
        <v>0</v>
      </c>
      <c r="AD556" s="3">
        <v>0.14670243965759999</v>
      </c>
      <c r="AE556" s="3">
        <v>0.14670243965759999</v>
      </c>
      <c r="AF556" s="3">
        <v>0.14670243965759999</v>
      </c>
      <c r="AG556" s="3">
        <v>0.14670243965759999</v>
      </c>
      <c r="AH556" s="3">
        <v>0.14670243965759999</v>
      </c>
      <c r="AI556" s="3">
        <v>0.14670243965759999</v>
      </c>
      <c r="AJ556" s="3">
        <v>0.14670243965759999</v>
      </c>
      <c r="AK556" s="3">
        <v>-1.4148226797475001</v>
      </c>
      <c r="AL556" s="3">
        <v>0.53548013938829997</v>
      </c>
      <c r="AM556" s="3">
        <v>1.6247502196264001</v>
      </c>
      <c r="AN556" s="3">
        <v>1.5998634984619999</v>
      </c>
      <c r="AO556" s="3">
        <v>0.16841695863610001</v>
      </c>
      <c r="AP556" s="3">
        <v>0.40519865042280001</v>
      </c>
      <c r="AQ556" s="3">
        <v>0.22138405085259999</v>
      </c>
      <c r="AR556" s="3">
        <v>0.22973195484379999</v>
      </c>
      <c r="AS556" s="3">
        <v>0.22973195484379999</v>
      </c>
      <c r="AT556" s="3">
        <v>0.22973195484379999</v>
      </c>
      <c r="AU556" s="3">
        <v>0.22973195484379999</v>
      </c>
      <c r="AV556" s="3">
        <v>1.0048566376171999</v>
      </c>
      <c r="AW556" s="3">
        <v>1.81</v>
      </c>
    </row>
    <row r="557" spans="1:49">
      <c r="A557">
        <v>5</v>
      </c>
      <c r="B557" t="s">
        <v>404</v>
      </c>
      <c r="C557">
        <v>1301020202</v>
      </c>
      <c r="D557" t="s">
        <v>851</v>
      </c>
      <c r="E557" s="3">
        <v>0</v>
      </c>
      <c r="F557" s="3">
        <v>0</v>
      </c>
      <c r="G557" s="3">
        <v>0</v>
      </c>
      <c r="H557" s="3">
        <v>1.0371258150191001</v>
      </c>
      <c r="I557" s="3">
        <v>1.0371258150191001</v>
      </c>
      <c r="J557" s="3">
        <v>1.0371258150191001</v>
      </c>
      <c r="K557" s="3">
        <v>1.0371258150191001</v>
      </c>
      <c r="L557" s="3">
        <v>1.0371258150191001</v>
      </c>
      <c r="M557" s="3">
        <v>1.6522465210973001</v>
      </c>
      <c r="N557" s="3">
        <v>2.0106120620504999</v>
      </c>
      <c r="O557" s="3">
        <v>1.9680921870734001</v>
      </c>
      <c r="P557" s="3">
        <v>2.8322184490726001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0.37208937511189999</v>
      </c>
      <c r="W557" s="3">
        <v>0.3290854243236</v>
      </c>
      <c r="X557" s="3">
        <v>1.0351023812903</v>
      </c>
      <c r="Y557" s="3">
        <v>1.0351023812903</v>
      </c>
      <c r="Z557" s="3">
        <v>1.0351023812903</v>
      </c>
      <c r="AA557" s="3">
        <v>2.0201046552869002</v>
      </c>
      <c r="AB557" s="3">
        <v>1.9805208087955</v>
      </c>
      <c r="AC557" s="3">
        <v>0</v>
      </c>
      <c r="AD557" s="3">
        <v>0.73195199560190005</v>
      </c>
      <c r="AE557" s="3">
        <v>0.73195199560190005</v>
      </c>
      <c r="AF557" s="3">
        <v>0.73195199560190005</v>
      </c>
      <c r="AG557" s="3">
        <v>0.73195199560190005</v>
      </c>
      <c r="AH557" s="3">
        <v>0.73195199560190005</v>
      </c>
      <c r="AI557" s="3">
        <v>0.73195199560190005</v>
      </c>
      <c r="AJ557" s="3">
        <v>0.73195199560190005</v>
      </c>
      <c r="AK557" s="3">
        <v>0.173054992194</v>
      </c>
      <c r="AL557" s="3">
        <v>0.62286850867599997</v>
      </c>
      <c r="AM557" s="3">
        <v>1.5250224849581</v>
      </c>
      <c r="AN557" s="3">
        <v>1.5250224849581</v>
      </c>
      <c r="AO557" s="3">
        <v>0</v>
      </c>
      <c r="AP557" s="3">
        <v>0.22370609901210001</v>
      </c>
      <c r="AQ557" s="3">
        <v>-3.4323885131499997E-2</v>
      </c>
      <c r="AR557" s="3">
        <v>-2.4779075990399999E-2</v>
      </c>
      <c r="AS557" s="3">
        <v>-2.4779075990399999E-2</v>
      </c>
      <c r="AT557" s="3">
        <v>-2.4779075990399999E-2</v>
      </c>
      <c r="AU557" s="3">
        <v>-2.4779075990399999E-2</v>
      </c>
      <c r="AV557" s="3">
        <v>-2.4779075990399999E-2</v>
      </c>
      <c r="AW557" s="3">
        <v>-0.02</v>
      </c>
    </row>
    <row r="558" spans="1:49">
      <c r="A558">
        <v>2</v>
      </c>
      <c r="B558" t="s">
        <v>398</v>
      </c>
      <c r="C558">
        <v>1302</v>
      </c>
      <c r="D558" t="s">
        <v>852</v>
      </c>
      <c r="E558" s="3">
        <v>2.27170073409E-2</v>
      </c>
      <c r="F558" s="3">
        <v>2.27170073409E-2</v>
      </c>
      <c r="G558" s="3">
        <v>-2.2063925354773999</v>
      </c>
      <c r="H558" s="3">
        <v>-2.1869908041464998</v>
      </c>
      <c r="I558" s="3">
        <v>-3.0249399580756</v>
      </c>
      <c r="J558" s="3">
        <v>-2.0637613682406002</v>
      </c>
      <c r="K558" s="3">
        <v>-3.0143485403920001</v>
      </c>
      <c r="L558" s="3">
        <v>-2.1412666800961002</v>
      </c>
      <c r="M558" s="3">
        <v>-2.6842501012489999</v>
      </c>
      <c r="N558" s="3">
        <v>-2.8445919094379999</v>
      </c>
      <c r="O558" s="3">
        <v>-2.2264872556223998</v>
      </c>
      <c r="P558" s="3">
        <v>-2.3888717141940998</v>
      </c>
      <c r="Q558" s="3">
        <v>0.67580640588539997</v>
      </c>
      <c r="R558" s="3">
        <v>-0.39251404439409998</v>
      </c>
      <c r="S558" s="3">
        <v>0.12958832343570001</v>
      </c>
      <c r="T558" s="3">
        <v>-0.1742356998447</v>
      </c>
      <c r="U558" s="3">
        <v>-0.86032061243339997</v>
      </c>
      <c r="V558" s="3">
        <v>-0.87075299677090001</v>
      </c>
      <c r="W558" s="3">
        <v>-0.48422236447400002</v>
      </c>
      <c r="X558" s="3">
        <v>-1.3738804422400001E-2</v>
      </c>
      <c r="Y558" s="3">
        <v>0.31614175989350002</v>
      </c>
      <c r="Z558" s="3">
        <v>0.22302223051389999</v>
      </c>
      <c r="AA558" s="3">
        <v>0.1629761211746</v>
      </c>
      <c r="AB558" s="3">
        <v>0.1629761211746</v>
      </c>
      <c r="AC558" s="3">
        <v>-0.68688493190669997</v>
      </c>
      <c r="AD558" s="3">
        <v>-0.10533926358490001</v>
      </c>
      <c r="AE558" s="3">
        <v>0.12860007885239999</v>
      </c>
      <c r="AF558" s="3">
        <v>-0.38278789382119999</v>
      </c>
      <c r="AG558" s="3">
        <v>-1.5779540791418001</v>
      </c>
      <c r="AH558" s="3">
        <v>-2.2660760202650998</v>
      </c>
      <c r="AI558" s="3">
        <v>-0.89097283150469997</v>
      </c>
      <c r="AJ558" s="3">
        <v>-0.95913204616519998</v>
      </c>
      <c r="AK558" s="3">
        <v>-0.26072093935599999</v>
      </c>
      <c r="AL558" s="3">
        <v>-0.29847559019109998</v>
      </c>
      <c r="AM558" s="3">
        <v>-0.62145505381239996</v>
      </c>
      <c r="AN558" s="3">
        <v>-0.66459889254180005</v>
      </c>
      <c r="AO558" s="3">
        <v>-0.34159727709850002</v>
      </c>
      <c r="AP558" s="3">
        <v>-2.2357192610309</v>
      </c>
      <c r="AQ558" s="3">
        <v>-3.3254402639863998</v>
      </c>
      <c r="AR558" s="3">
        <v>-3.7205869313072002</v>
      </c>
      <c r="AS558" s="3">
        <v>-4.0615466908536</v>
      </c>
      <c r="AT558" s="3">
        <v>-4.4220994241838998</v>
      </c>
      <c r="AU558" s="3">
        <v>-6.1230721128832002</v>
      </c>
      <c r="AV558" s="3">
        <v>-5.6984917614214003</v>
      </c>
      <c r="AW558" s="3">
        <v>-5.29</v>
      </c>
    </row>
    <row r="559" spans="1:49">
      <c r="A559">
        <v>3</v>
      </c>
      <c r="B559" t="s">
        <v>400</v>
      </c>
      <c r="C559">
        <v>130201</v>
      </c>
      <c r="D559" t="s">
        <v>852</v>
      </c>
      <c r="E559" s="3">
        <v>2.27170073409E-2</v>
      </c>
      <c r="F559" s="3">
        <v>2.27170073409E-2</v>
      </c>
      <c r="G559" s="3">
        <v>-2.2063925354773999</v>
      </c>
      <c r="H559" s="3">
        <v>-2.1869908041464998</v>
      </c>
      <c r="I559" s="3">
        <v>-3.0249399580756</v>
      </c>
      <c r="J559" s="3">
        <v>-2.0637613682406002</v>
      </c>
      <c r="K559" s="3">
        <v>-3.0143485403920001</v>
      </c>
      <c r="L559" s="3">
        <v>-2.1412666800961002</v>
      </c>
      <c r="M559" s="3">
        <v>-2.6842501012489999</v>
      </c>
      <c r="N559" s="3">
        <v>-2.8445919094379999</v>
      </c>
      <c r="O559" s="3">
        <v>-2.2264872556223998</v>
      </c>
      <c r="P559" s="3">
        <v>-2.3888717141940998</v>
      </c>
      <c r="Q559" s="3">
        <v>0.67580640588539997</v>
      </c>
      <c r="R559" s="3">
        <v>-0.39251404439409998</v>
      </c>
      <c r="S559" s="3">
        <v>0.12958832343570001</v>
      </c>
      <c r="T559" s="3">
        <v>-0.1742356998447</v>
      </c>
      <c r="U559" s="3">
        <v>-0.86032061243339997</v>
      </c>
      <c r="V559" s="3">
        <v>-0.87075299677090001</v>
      </c>
      <c r="W559" s="3">
        <v>-0.48422236447400002</v>
      </c>
      <c r="X559" s="3">
        <v>-1.3738804422400001E-2</v>
      </c>
      <c r="Y559" s="3">
        <v>0.31614175989350002</v>
      </c>
      <c r="Z559" s="3">
        <v>0.22302223051389999</v>
      </c>
      <c r="AA559" s="3">
        <v>0.1629761211746</v>
      </c>
      <c r="AB559" s="3">
        <v>0.1629761211746</v>
      </c>
      <c r="AC559" s="3">
        <v>-0.68688493190669997</v>
      </c>
      <c r="AD559" s="3">
        <v>-0.10533926358490001</v>
      </c>
      <c r="AE559" s="3">
        <v>0.12860007885239999</v>
      </c>
      <c r="AF559" s="3">
        <v>-0.38278789382119999</v>
      </c>
      <c r="AG559" s="3">
        <v>-1.5779540791418001</v>
      </c>
      <c r="AH559" s="3">
        <v>-2.2660760202650998</v>
      </c>
      <c r="AI559" s="3">
        <v>-0.89097283150469997</v>
      </c>
      <c r="AJ559" s="3">
        <v>-0.95913204616519998</v>
      </c>
      <c r="AK559" s="3">
        <v>-0.26072093935599999</v>
      </c>
      <c r="AL559" s="3">
        <v>-0.29847559019109998</v>
      </c>
      <c r="AM559" s="3">
        <v>-0.62145505381239996</v>
      </c>
      <c r="AN559" s="3">
        <v>-0.66459889254180005</v>
      </c>
      <c r="AO559" s="3">
        <v>-0.34159727709850002</v>
      </c>
      <c r="AP559" s="3">
        <v>-2.2357192610309</v>
      </c>
      <c r="AQ559" s="3">
        <v>-3.3254402639863998</v>
      </c>
      <c r="AR559" s="3">
        <v>-3.7205869313072002</v>
      </c>
      <c r="AS559" s="3">
        <v>-4.0615466908536</v>
      </c>
      <c r="AT559" s="3">
        <v>-4.4220994241838998</v>
      </c>
      <c r="AU559" s="3">
        <v>-6.1230721128832002</v>
      </c>
      <c r="AV559" s="3">
        <v>-5.6984917614214003</v>
      </c>
      <c r="AW559" s="3">
        <v>-5.29</v>
      </c>
    </row>
    <row r="560" spans="1:49">
      <c r="A560">
        <v>4</v>
      </c>
      <c r="B560" t="s">
        <v>402</v>
      </c>
      <c r="C560">
        <v>13020101</v>
      </c>
      <c r="D560" t="s">
        <v>852</v>
      </c>
      <c r="E560" s="3">
        <v>2.27170073409E-2</v>
      </c>
      <c r="F560" s="3">
        <v>2.27170073409E-2</v>
      </c>
      <c r="G560" s="3">
        <v>-2.2063925354773999</v>
      </c>
      <c r="H560" s="3">
        <v>-2.1869908041464998</v>
      </c>
      <c r="I560" s="3">
        <v>-3.0249399580756</v>
      </c>
      <c r="J560" s="3">
        <v>-2.0637613682406002</v>
      </c>
      <c r="K560" s="3">
        <v>-3.0143485403920001</v>
      </c>
      <c r="L560" s="3">
        <v>-2.1412666800961002</v>
      </c>
      <c r="M560" s="3">
        <v>-2.6842501012489999</v>
      </c>
      <c r="N560" s="3">
        <v>-2.8445919094379999</v>
      </c>
      <c r="O560" s="3">
        <v>-2.2264872556223998</v>
      </c>
      <c r="P560" s="3">
        <v>-2.3888717141940998</v>
      </c>
      <c r="Q560" s="3">
        <v>0.67580640588539997</v>
      </c>
      <c r="R560" s="3">
        <v>-0.39251404439409998</v>
      </c>
      <c r="S560" s="3">
        <v>0.12958832343570001</v>
      </c>
      <c r="T560" s="3">
        <v>-0.1742356998447</v>
      </c>
      <c r="U560" s="3">
        <v>-0.86032061243339997</v>
      </c>
      <c r="V560" s="3">
        <v>-0.87075299677090001</v>
      </c>
      <c r="W560" s="3">
        <v>-0.48422236447400002</v>
      </c>
      <c r="X560" s="3">
        <v>-1.3738804422400001E-2</v>
      </c>
      <c r="Y560" s="3">
        <v>0.31614175989350002</v>
      </c>
      <c r="Z560" s="3">
        <v>0.22302223051389999</v>
      </c>
      <c r="AA560" s="3">
        <v>0.1629761211746</v>
      </c>
      <c r="AB560" s="3">
        <v>0.1629761211746</v>
      </c>
      <c r="AC560" s="3">
        <v>-0.68688493190669997</v>
      </c>
      <c r="AD560" s="3">
        <v>-0.10533926358490001</v>
      </c>
      <c r="AE560" s="3">
        <v>0.12860007885239999</v>
      </c>
      <c r="AF560" s="3">
        <v>-0.38278789382119999</v>
      </c>
      <c r="AG560" s="3">
        <v>-1.5779540791418001</v>
      </c>
      <c r="AH560" s="3">
        <v>-2.2660760202650998</v>
      </c>
      <c r="AI560" s="3">
        <v>-0.89097283150469997</v>
      </c>
      <c r="AJ560" s="3">
        <v>-0.95913204616519998</v>
      </c>
      <c r="AK560" s="3">
        <v>-0.26072093935599999</v>
      </c>
      <c r="AL560" s="3">
        <v>-0.29847559019109998</v>
      </c>
      <c r="AM560" s="3">
        <v>-0.62145505381239996</v>
      </c>
      <c r="AN560" s="3">
        <v>-0.66459889254180005</v>
      </c>
      <c r="AO560" s="3">
        <v>-0.34159727709850002</v>
      </c>
      <c r="AP560" s="3">
        <v>-2.2357192610309</v>
      </c>
      <c r="AQ560" s="3">
        <v>-3.3254402639863998</v>
      </c>
      <c r="AR560" s="3">
        <v>-3.7205869313072002</v>
      </c>
      <c r="AS560" s="3">
        <v>-4.0615466908536</v>
      </c>
      <c r="AT560" s="3">
        <v>-4.4220994241838998</v>
      </c>
      <c r="AU560" s="3">
        <v>-6.1230721128832002</v>
      </c>
      <c r="AV560" s="3">
        <v>-5.6984917614214003</v>
      </c>
      <c r="AW560" s="3">
        <v>-5.29</v>
      </c>
    </row>
    <row r="561" spans="1:49">
      <c r="A561">
        <v>5</v>
      </c>
      <c r="B561" t="s">
        <v>404</v>
      </c>
      <c r="C561">
        <v>1302010101</v>
      </c>
      <c r="D561" t="s">
        <v>853</v>
      </c>
      <c r="E561" s="3">
        <v>0</v>
      </c>
      <c r="F561" s="3">
        <v>0</v>
      </c>
      <c r="G561" s="3">
        <v>1.4557242631E-2</v>
      </c>
      <c r="H561" s="3">
        <v>1.40876210837E-2</v>
      </c>
      <c r="I561" s="3">
        <v>1.35658219508E-2</v>
      </c>
      <c r="J561" s="3">
        <v>-9.0339633560499996E-2</v>
      </c>
      <c r="K561" s="3">
        <v>-9.0339633560499996E-2</v>
      </c>
      <c r="L561" s="3">
        <v>-7.0508853379799993E-2</v>
      </c>
      <c r="M561" s="3">
        <v>-0.80404221752509997</v>
      </c>
      <c r="N561" s="3">
        <v>-1.0941581412935999</v>
      </c>
      <c r="O561" s="3">
        <v>-0.25317862032170002</v>
      </c>
      <c r="P561" s="3">
        <v>-0.52383610463200003</v>
      </c>
      <c r="Q561" s="3">
        <v>0.74948233368890005</v>
      </c>
      <c r="R561" s="3">
        <v>0.82535807699779995</v>
      </c>
      <c r="S561" s="3">
        <v>1.2297111838554</v>
      </c>
      <c r="T561" s="3">
        <v>0.61093533309460002</v>
      </c>
      <c r="U561" s="3">
        <v>-0.73047322345970001</v>
      </c>
      <c r="V561" s="3">
        <v>-5.6256491747499998E-2</v>
      </c>
      <c r="W561" s="3">
        <v>-5.6256491747499998E-2</v>
      </c>
      <c r="X561" s="3">
        <v>0.7790570964372</v>
      </c>
      <c r="Y561" s="3">
        <v>1.0481012431867001</v>
      </c>
      <c r="Z561" s="3">
        <v>0.95560719713990006</v>
      </c>
      <c r="AA561" s="3">
        <v>0.95560719713990006</v>
      </c>
      <c r="AB561" s="3">
        <v>0.95560719713990006</v>
      </c>
      <c r="AC561" s="3">
        <v>-5.8307224547999997E-3</v>
      </c>
      <c r="AD561" s="3">
        <v>-0.27229961349889997</v>
      </c>
      <c r="AE561" s="3">
        <v>0.22142872864509999</v>
      </c>
      <c r="AF561" s="3">
        <v>0.1999115389575</v>
      </c>
      <c r="AG561" s="3">
        <v>-1.9053699203459</v>
      </c>
      <c r="AH561" s="3">
        <v>-1.7702098261496</v>
      </c>
      <c r="AI561" s="3">
        <v>-1.7092338776245</v>
      </c>
      <c r="AJ561" s="3">
        <v>-1.7092338776245</v>
      </c>
      <c r="AK561" s="3">
        <v>-0.37740696945230001</v>
      </c>
      <c r="AL561" s="3">
        <v>-0.44391166761220002</v>
      </c>
      <c r="AM561" s="3">
        <v>-1.0218096307444</v>
      </c>
      <c r="AN561" s="3">
        <v>-1.0978073663529</v>
      </c>
      <c r="AO561" s="3">
        <v>-0.60435817162350003</v>
      </c>
      <c r="AP561" s="3">
        <v>-3.9431952892841999</v>
      </c>
      <c r="AQ561" s="3">
        <v>-4.1833260564088999</v>
      </c>
      <c r="AR561" s="3">
        <v>-4.9432342512326004</v>
      </c>
      <c r="AS561" s="3">
        <v>-4.3603048672572999</v>
      </c>
      <c r="AT561" s="3">
        <v>-5.2693126182352996</v>
      </c>
      <c r="AU561" s="3">
        <v>-6.4616322081034001</v>
      </c>
      <c r="AV561" s="3">
        <v>-6.6820703850456997</v>
      </c>
      <c r="AW561" s="3">
        <v>-5.95</v>
      </c>
    </row>
    <row r="562" spans="1:49">
      <c r="A562">
        <v>5</v>
      </c>
      <c r="B562" t="s">
        <v>404</v>
      </c>
      <c r="C562">
        <v>1302010102</v>
      </c>
      <c r="D562" t="s">
        <v>854</v>
      </c>
      <c r="E562" s="3">
        <v>5.07849006756E-2</v>
      </c>
      <c r="F562" s="3">
        <v>5.07849006756E-2</v>
      </c>
      <c r="G562" s="3">
        <v>-4.9504767600455999</v>
      </c>
      <c r="H562" s="3">
        <v>-4.9065230705878999</v>
      </c>
      <c r="I562" s="3">
        <v>-6.7791517189245996</v>
      </c>
      <c r="J562" s="3">
        <v>-4.5020134637776996</v>
      </c>
      <c r="K562" s="3">
        <v>-6.6270942192101998</v>
      </c>
      <c r="L562" s="3">
        <v>-4.6997819338869</v>
      </c>
      <c r="M562" s="3">
        <v>-5.0073322544302004</v>
      </c>
      <c r="N562" s="3">
        <v>-5.0073322544302004</v>
      </c>
      <c r="O562" s="3">
        <v>-4.6645996117447002</v>
      </c>
      <c r="P562" s="3">
        <v>-4.6932078342193</v>
      </c>
      <c r="Q562" s="3">
        <v>0.58079418065690003</v>
      </c>
      <c r="R562" s="3">
        <v>-1.9630777786678</v>
      </c>
      <c r="S562" s="3">
        <v>-1.2891263654645999</v>
      </c>
      <c r="T562" s="3">
        <v>-1.1867895861489</v>
      </c>
      <c r="U562" s="3">
        <v>-1.0277713624178</v>
      </c>
      <c r="V562" s="3">
        <v>-1.9211249118622</v>
      </c>
      <c r="W562" s="3">
        <v>-1.0361256943924999</v>
      </c>
      <c r="X562" s="3">
        <v>-1.0361256943924999</v>
      </c>
      <c r="Y562" s="3">
        <v>-0.62779069346149996</v>
      </c>
      <c r="Z562" s="3">
        <v>-0.72171684401390002</v>
      </c>
      <c r="AA562" s="3">
        <v>-0.85919821117390005</v>
      </c>
      <c r="AB562" s="3">
        <v>-0.85919821117390005</v>
      </c>
      <c r="AC562" s="3">
        <v>-1.5812474206770999</v>
      </c>
      <c r="AD562" s="3">
        <v>0.1139135829619</v>
      </c>
      <c r="AE562" s="3">
        <v>6.6972095867000002E-3</v>
      </c>
      <c r="AF562" s="3">
        <v>-1.1479905864591999</v>
      </c>
      <c r="AG562" s="3">
        <v>-1.1479905864591999</v>
      </c>
      <c r="AH562" s="3">
        <v>-2.9172490360271</v>
      </c>
      <c r="AI562" s="3">
        <v>0.1835700984342</v>
      </c>
      <c r="AJ562" s="3">
        <v>2.5903992823700001E-2</v>
      </c>
      <c r="AK562" s="3">
        <v>-0.10748848468</v>
      </c>
      <c r="AL562" s="3">
        <v>-0.10748848468</v>
      </c>
      <c r="AM562" s="3">
        <v>-9.5708188370199995E-2</v>
      </c>
      <c r="AN562" s="3">
        <v>-9.5708188370199995E-2</v>
      </c>
      <c r="AO562" s="3">
        <v>0</v>
      </c>
      <c r="AP562" s="3">
        <v>-1.5947696405399999E-2</v>
      </c>
      <c r="AQ562" s="3">
        <v>-2.2101622418031002</v>
      </c>
      <c r="AR562" s="3">
        <v>-2.1311076593126002</v>
      </c>
      <c r="AS562" s="3">
        <v>-3.6731518356948998</v>
      </c>
      <c r="AT562" s="3">
        <v>-3.3206961094591998</v>
      </c>
      <c r="AU562" s="3">
        <v>-5.6829335341556</v>
      </c>
      <c r="AV562" s="3">
        <v>-4.4198091772046002</v>
      </c>
      <c r="AW562" s="3">
        <v>-4.42</v>
      </c>
    </row>
    <row r="563" spans="1:49">
      <c r="A563">
        <v>2</v>
      </c>
      <c r="B563" t="s">
        <v>398</v>
      </c>
      <c r="C563">
        <v>1303</v>
      </c>
      <c r="D563" t="s">
        <v>855</v>
      </c>
      <c r="E563" s="3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-3.6507516001004001</v>
      </c>
      <c r="L563" s="3">
        <v>-3.6507516001004001</v>
      </c>
      <c r="M563" s="3">
        <v>-3.6507516001004001</v>
      </c>
      <c r="N563" s="3">
        <v>-3.6507516001004001</v>
      </c>
      <c r="O563" s="3">
        <v>-3.6507516001004001</v>
      </c>
      <c r="P563" s="3">
        <v>-3.6507516001004001</v>
      </c>
      <c r="Q563" s="3">
        <v>1.1157534563449001</v>
      </c>
      <c r="R563" s="3">
        <v>1.1157534563449001</v>
      </c>
      <c r="S563" s="3">
        <v>1.1157534563449001</v>
      </c>
      <c r="T563" s="3">
        <v>1.8060568793059999</v>
      </c>
      <c r="U563" s="3">
        <v>1.8060568793059999</v>
      </c>
      <c r="V563" s="3">
        <v>1.8060568793059999</v>
      </c>
      <c r="W563" s="3">
        <v>1.8060568793059999</v>
      </c>
      <c r="X563" s="3">
        <v>1.8060568793059999</v>
      </c>
      <c r="Y563" s="3">
        <v>1.8060568793059999</v>
      </c>
      <c r="Z563" s="3">
        <v>1.8060568793059999</v>
      </c>
      <c r="AA563" s="3">
        <v>1.8060568793059999</v>
      </c>
      <c r="AB563" s="3">
        <v>1.8060568793059999</v>
      </c>
      <c r="AC563" s="3">
        <v>1.3544311627926999</v>
      </c>
      <c r="AD563" s="3">
        <v>1.3544311627926999</v>
      </c>
      <c r="AE563" s="3">
        <v>1.3544311627926999</v>
      </c>
      <c r="AF563" s="3">
        <v>1.3544311627926999</v>
      </c>
      <c r="AG563" s="3">
        <v>1.3544311627926999</v>
      </c>
      <c r="AH563" s="3">
        <v>1.3544311627926999</v>
      </c>
      <c r="AI563" s="3">
        <v>5.1408178595115004</v>
      </c>
      <c r="AJ563" s="3">
        <v>5.1408178595115004</v>
      </c>
      <c r="AK563" s="3">
        <v>5.1408178595115004</v>
      </c>
      <c r="AL563" s="3">
        <v>5.1408178595115004</v>
      </c>
      <c r="AM563" s="3">
        <v>5.1408178595115004</v>
      </c>
      <c r="AN563" s="3">
        <v>5.1408178595115004</v>
      </c>
      <c r="AO563" s="3">
        <v>0.66630849924979996</v>
      </c>
      <c r="AP563" s="3">
        <v>0.66630849924979996</v>
      </c>
      <c r="AQ563" s="3">
        <v>0.66630849924979996</v>
      </c>
      <c r="AR563" s="3">
        <v>0.66630849924979996</v>
      </c>
      <c r="AS563" s="3">
        <v>0.66630849924979996</v>
      </c>
      <c r="AT563" s="3">
        <v>0.66630849924979996</v>
      </c>
      <c r="AU563" s="3">
        <v>0.66630849924979996</v>
      </c>
      <c r="AV563" s="3">
        <v>0.66630849924979996</v>
      </c>
      <c r="AW563" s="3">
        <v>0.67</v>
      </c>
    </row>
    <row r="564" spans="1:49">
      <c r="A564">
        <v>3</v>
      </c>
      <c r="B564" t="s">
        <v>400</v>
      </c>
      <c r="C564">
        <v>130301</v>
      </c>
      <c r="D564" t="s">
        <v>855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-3.6507516001004001</v>
      </c>
      <c r="L564" s="3">
        <v>-3.6507516001004001</v>
      </c>
      <c r="M564" s="3">
        <v>-3.6507516001004001</v>
      </c>
      <c r="N564" s="3">
        <v>-3.6507516001004001</v>
      </c>
      <c r="O564" s="3">
        <v>-3.6507516001004001</v>
      </c>
      <c r="P564" s="3">
        <v>-3.6507516001004001</v>
      </c>
      <c r="Q564" s="3">
        <v>1.1157534563449001</v>
      </c>
      <c r="R564" s="3">
        <v>1.1157534563449001</v>
      </c>
      <c r="S564" s="3">
        <v>1.1157534563449001</v>
      </c>
      <c r="T564" s="3">
        <v>1.8060568793059999</v>
      </c>
      <c r="U564" s="3">
        <v>1.8060568793059999</v>
      </c>
      <c r="V564" s="3">
        <v>1.8060568793059999</v>
      </c>
      <c r="W564" s="3">
        <v>1.8060568793059999</v>
      </c>
      <c r="X564" s="3">
        <v>1.8060568793059999</v>
      </c>
      <c r="Y564" s="3">
        <v>1.8060568793059999</v>
      </c>
      <c r="Z564" s="3">
        <v>1.8060568793059999</v>
      </c>
      <c r="AA564" s="3">
        <v>1.8060568793059999</v>
      </c>
      <c r="AB564" s="3">
        <v>1.8060568793059999</v>
      </c>
      <c r="AC564" s="3">
        <v>1.3544311627926999</v>
      </c>
      <c r="AD564" s="3">
        <v>1.3544311627926999</v>
      </c>
      <c r="AE564" s="3">
        <v>1.3544311627926999</v>
      </c>
      <c r="AF564" s="3">
        <v>1.3544311627926999</v>
      </c>
      <c r="AG564" s="3">
        <v>1.3544311627926999</v>
      </c>
      <c r="AH564" s="3">
        <v>1.3544311627926999</v>
      </c>
      <c r="AI564" s="3">
        <v>5.1408178595115004</v>
      </c>
      <c r="AJ564" s="3">
        <v>5.1408178595115004</v>
      </c>
      <c r="AK564" s="3">
        <v>5.1408178595115004</v>
      </c>
      <c r="AL564" s="3">
        <v>5.1408178595115004</v>
      </c>
      <c r="AM564" s="3">
        <v>5.1408178595115004</v>
      </c>
      <c r="AN564" s="3">
        <v>5.1408178595115004</v>
      </c>
      <c r="AO564" s="3">
        <v>0.66630849924979996</v>
      </c>
      <c r="AP564" s="3">
        <v>0.66630849924979996</v>
      </c>
      <c r="AQ564" s="3">
        <v>0.66630849924979996</v>
      </c>
      <c r="AR564" s="3">
        <v>0.66630849924979996</v>
      </c>
      <c r="AS564" s="3">
        <v>0.66630849924979996</v>
      </c>
      <c r="AT564" s="3">
        <v>0.66630849924979996</v>
      </c>
      <c r="AU564" s="3">
        <v>0.66630849924979996</v>
      </c>
      <c r="AV564" s="3">
        <v>0.66630849924979996</v>
      </c>
      <c r="AW564" s="3">
        <v>0.67</v>
      </c>
    </row>
    <row r="565" spans="1:49">
      <c r="A565">
        <v>4</v>
      </c>
      <c r="B565" t="s">
        <v>402</v>
      </c>
      <c r="C565">
        <v>13030101</v>
      </c>
      <c r="D565" t="s">
        <v>856</v>
      </c>
      <c r="E565" s="3">
        <v>0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-3.6507516001004001</v>
      </c>
      <c r="L565" s="3">
        <v>-3.6507516001004001</v>
      </c>
      <c r="M565" s="3">
        <v>-3.6507516001004001</v>
      </c>
      <c r="N565" s="3">
        <v>-3.6507516001004001</v>
      </c>
      <c r="O565" s="3">
        <v>-3.6507516001004001</v>
      </c>
      <c r="P565" s="3">
        <v>-3.6507516001004001</v>
      </c>
      <c r="Q565" s="3">
        <v>1.1157534563449001</v>
      </c>
      <c r="R565" s="3">
        <v>1.1157534563449001</v>
      </c>
      <c r="S565" s="3">
        <v>1.1157534563449001</v>
      </c>
      <c r="T565" s="3">
        <v>1.8060568793059999</v>
      </c>
      <c r="U565" s="3">
        <v>1.8060568793059999</v>
      </c>
      <c r="V565" s="3">
        <v>1.8060568793059999</v>
      </c>
      <c r="W565" s="3">
        <v>1.8060568793059999</v>
      </c>
      <c r="X565" s="3">
        <v>1.8060568793059999</v>
      </c>
      <c r="Y565" s="3">
        <v>1.8060568793059999</v>
      </c>
      <c r="Z565" s="3">
        <v>1.8060568793059999</v>
      </c>
      <c r="AA565" s="3">
        <v>1.8060568793059999</v>
      </c>
      <c r="AB565" s="3">
        <v>1.8060568793059999</v>
      </c>
      <c r="AC565" s="3">
        <v>1.3544311627926999</v>
      </c>
      <c r="AD565" s="3">
        <v>1.3544311627926999</v>
      </c>
      <c r="AE565" s="3">
        <v>1.3544311627926999</v>
      </c>
      <c r="AF565" s="3">
        <v>1.3544311627926999</v>
      </c>
      <c r="AG565" s="3">
        <v>1.3544311627926999</v>
      </c>
      <c r="AH565" s="3">
        <v>1.3544311627926999</v>
      </c>
      <c r="AI565" s="3">
        <v>5.1408178595115004</v>
      </c>
      <c r="AJ565" s="3">
        <v>5.1408178595115004</v>
      </c>
      <c r="AK565" s="3">
        <v>5.1408178595115004</v>
      </c>
      <c r="AL565" s="3">
        <v>5.1408178595115004</v>
      </c>
      <c r="AM565" s="3">
        <v>5.1408178595115004</v>
      </c>
      <c r="AN565" s="3">
        <v>5.1408178595115004</v>
      </c>
      <c r="AO565" s="3">
        <v>0.66630849924979996</v>
      </c>
      <c r="AP565" s="3">
        <v>0.66630849924979996</v>
      </c>
      <c r="AQ565" s="3">
        <v>0.66630849924979996</v>
      </c>
      <c r="AR565" s="3">
        <v>0.66630849924979996</v>
      </c>
      <c r="AS565" s="3">
        <v>0.66630849924979996</v>
      </c>
      <c r="AT565" s="3">
        <v>0.66630849924979996</v>
      </c>
      <c r="AU565" s="3">
        <v>0.66630849924979996</v>
      </c>
      <c r="AV565" s="3">
        <v>0.66630849924979996</v>
      </c>
      <c r="AW565" s="3">
        <v>0.67</v>
      </c>
    </row>
    <row r="566" spans="1:49">
      <c r="A566">
        <v>5</v>
      </c>
      <c r="B566" t="s">
        <v>404</v>
      </c>
      <c r="C566">
        <v>1303010101</v>
      </c>
      <c r="D566" t="s">
        <v>857</v>
      </c>
      <c r="E566" s="3">
        <v>0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-3.6507516001004001</v>
      </c>
      <c r="L566" s="3">
        <v>-3.6507516001004001</v>
      </c>
      <c r="M566" s="3">
        <v>-3.6507516001004001</v>
      </c>
      <c r="N566" s="3">
        <v>-3.6507516001004001</v>
      </c>
      <c r="O566" s="3">
        <v>-3.6507516001004001</v>
      </c>
      <c r="P566" s="3">
        <v>-3.6507516001004001</v>
      </c>
      <c r="Q566" s="3">
        <v>1.1157534563449001</v>
      </c>
      <c r="R566" s="3">
        <v>1.1157534563449001</v>
      </c>
      <c r="S566" s="3">
        <v>1.1157534563449001</v>
      </c>
      <c r="T566" s="3">
        <v>1.8060568793059999</v>
      </c>
      <c r="U566" s="3">
        <v>1.8060568793059999</v>
      </c>
      <c r="V566" s="3">
        <v>1.8060568793059999</v>
      </c>
      <c r="W566" s="3">
        <v>1.8060568793059999</v>
      </c>
      <c r="X566" s="3">
        <v>1.8060568793059999</v>
      </c>
      <c r="Y566" s="3">
        <v>1.8060568793059999</v>
      </c>
      <c r="Z566" s="3">
        <v>1.8060568793059999</v>
      </c>
      <c r="AA566" s="3">
        <v>1.8060568793059999</v>
      </c>
      <c r="AB566" s="3">
        <v>1.8060568793059999</v>
      </c>
      <c r="AC566" s="3">
        <v>1.3544311627926999</v>
      </c>
      <c r="AD566" s="3">
        <v>1.3544311627926999</v>
      </c>
      <c r="AE566" s="3">
        <v>1.3544311627926999</v>
      </c>
      <c r="AF566" s="3">
        <v>1.3544311627926999</v>
      </c>
      <c r="AG566" s="3">
        <v>1.3544311627926999</v>
      </c>
      <c r="AH566" s="3">
        <v>1.3544311627926999</v>
      </c>
      <c r="AI566" s="3">
        <v>5.1408178595115004</v>
      </c>
      <c r="AJ566" s="3">
        <v>5.1408178595115004</v>
      </c>
      <c r="AK566" s="3">
        <v>5.1408178595115004</v>
      </c>
      <c r="AL566" s="3">
        <v>5.1408178595115004</v>
      </c>
      <c r="AM566" s="3">
        <v>5.1408178595115004</v>
      </c>
      <c r="AN566" s="3">
        <v>5.1408178595115004</v>
      </c>
      <c r="AO566" s="3">
        <v>0.66630849924979996</v>
      </c>
      <c r="AP566" s="3">
        <v>0.66630849924979996</v>
      </c>
      <c r="AQ566" s="3">
        <v>0.66630849924979996</v>
      </c>
      <c r="AR566" s="3">
        <v>0.66630849924979996</v>
      </c>
      <c r="AS566" s="3">
        <v>0.66630849924979996</v>
      </c>
      <c r="AT566" s="3">
        <v>0.66630849924979996</v>
      </c>
      <c r="AU566" s="3">
        <v>0.66630849924979996</v>
      </c>
      <c r="AV566" s="3">
        <v>0.66630849924979996</v>
      </c>
      <c r="AW566" s="3">
        <v>0.67</v>
      </c>
    </row>
    <row r="567" spans="1:49">
      <c r="A567">
        <v>2</v>
      </c>
      <c r="B567" t="s">
        <v>398</v>
      </c>
      <c r="C567">
        <v>1304</v>
      </c>
      <c r="D567" t="s">
        <v>858</v>
      </c>
      <c r="E567" s="3">
        <v>-8.0410574024799994E-2</v>
      </c>
      <c r="F567" s="3">
        <v>-8.0410574024799994E-2</v>
      </c>
      <c r="G567" s="3">
        <v>6.5173365779E-2</v>
      </c>
      <c r="H567" s="3">
        <v>5.1522479972399997E-2</v>
      </c>
      <c r="I567" s="3">
        <v>5.1522479972399997E-2</v>
      </c>
      <c r="J567" s="3">
        <v>-0.1395333068863</v>
      </c>
      <c r="K567" s="3">
        <v>-7.1147833354599996E-2</v>
      </c>
      <c r="L567" s="3">
        <v>-7.1147833354599996E-2</v>
      </c>
      <c r="M567" s="3">
        <v>-7.1147833354599996E-2</v>
      </c>
      <c r="N567" s="3">
        <v>-0.17455293486250001</v>
      </c>
      <c r="O567" s="3">
        <v>-0.38524293313160002</v>
      </c>
      <c r="P567" s="3">
        <v>2.92850219236E-2</v>
      </c>
      <c r="Q567" s="3">
        <v>0.1112482361924</v>
      </c>
      <c r="R567" s="3">
        <v>0.33937624831969998</v>
      </c>
      <c r="S567" s="3">
        <v>0.39173189548929999</v>
      </c>
      <c r="T567" s="3">
        <v>0.45949583724089998</v>
      </c>
      <c r="U567" s="3">
        <v>0.4073102980312</v>
      </c>
      <c r="V567" s="3">
        <v>0.55823620913320005</v>
      </c>
      <c r="W567" s="3">
        <v>0.63253873492089996</v>
      </c>
      <c r="X567" s="3">
        <v>0.64266890205969995</v>
      </c>
      <c r="Y567" s="3">
        <v>0.86331283538019998</v>
      </c>
      <c r="Z567" s="3">
        <v>0.85324782666980004</v>
      </c>
      <c r="AA567" s="3">
        <v>0.90803680916719998</v>
      </c>
      <c r="AB567" s="3">
        <v>0.90803680916719998</v>
      </c>
      <c r="AC567" s="3">
        <v>0.20853833891449999</v>
      </c>
      <c r="AD567" s="3">
        <v>0.4365289843231</v>
      </c>
      <c r="AE567" s="3">
        <v>0.53298461430129995</v>
      </c>
      <c r="AF567" s="3">
        <v>0.56670925015810003</v>
      </c>
      <c r="AG567" s="3">
        <v>0.62340917019969999</v>
      </c>
      <c r="AH567" s="3">
        <v>0.5950559763712</v>
      </c>
      <c r="AI567" s="3">
        <v>0.5950559763712</v>
      </c>
      <c r="AJ567" s="3">
        <v>0.5950559763712</v>
      </c>
      <c r="AK567" s="3">
        <v>0.5812493049163</v>
      </c>
      <c r="AL567" s="3">
        <v>0.5812493049163</v>
      </c>
      <c r="AM567" s="3">
        <v>0.61247084377159999</v>
      </c>
      <c r="AN567" s="3">
        <v>0.61247084377159999</v>
      </c>
      <c r="AO567" s="3">
        <v>0</v>
      </c>
      <c r="AP567" s="3">
        <v>0.24119614424300001</v>
      </c>
      <c r="AQ567" s="3">
        <v>0.24119614424300001</v>
      </c>
      <c r="AR567" s="3">
        <v>0.2505134950879</v>
      </c>
      <c r="AS567" s="3">
        <v>9.09685208035E-2</v>
      </c>
      <c r="AT567" s="3">
        <v>9.09685208035E-2</v>
      </c>
      <c r="AU567" s="3">
        <v>9.09685208035E-2</v>
      </c>
      <c r="AV567" s="3">
        <v>0.29073439477919999</v>
      </c>
      <c r="AW567" s="3">
        <v>0.28999999999999998</v>
      </c>
    </row>
    <row r="568" spans="1:49">
      <c r="A568">
        <v>3</v>
      </c>
      <c r="B568" t="s">
        <v>400</v>
      </c>
      <c r="C568">
        <v>130401</v>
      </c>
      <c r="D568" t="s">
        <v>858</v>
      </c>
      <c r="E568" s="3">
        <v>-8.0410574024799994E-2</v>
      </c>
      <c r="F568" s="3">
        <v>-8.0410574024799994E-2</v>
      </c>
      <c r="G568" s="3">
        <v>6.5173365779E-2</v>
      </c>
      <c r="H568" s="3">
        <v>5.1522479972399997E-2</v>
      </c>
      <c r="I568" s="3">
        <v>5.1522479972399997E-2</v>
      </c>
      <c r="J568" s="3">
        <v>-0.1395333068863</v>
      </c>
      <c r="K568" s="3">
        <v>-7.1147833354599996E-2</v>
      </c>
      <c r="L568" s="3">
        <v>-7.1147833354599996E-2</v>
      </c>
      <c r="M568" s="3">
        <v>-7.1147833354599996E-2</v>
      </c>
      <c r="N568" s="3">
        <v>-0.17455293486250001</v>
      </c>
      <c r="O568" s="3">
        <v>-0.38524293313160002</v>
      </c>
      <c r="P568" s="3">
        <v>2.92850219236E-2</v>
      </c>
      <c r="Q568" s="3">
        <v>0.1112482361924</v>
      </c>
      <c r="R568" s="3">
        <v>0.33937624831969998</v>
      </c>
      <c r="S568" s="3">
        <v>0.39173189548929999</v>
      </c>
      <c r="T568" s="3">
        <v>0.45949583724089998</v>
      </c>
      <c r="U568" s="3">
        <v>0.4073102980312</v>
      </c>
      <c r="V568" s="3">
        <v>0.55823620913320005</v>
      </c>
      <c r="W568" s="3">
        <v>0.63253873492089996</v>
      </c>
      <c r="X568" s="3">
        <v>0.64266890205969995</v>
      </c>
      <c r="Y568" s="3">
        <v>0.86331283538019998</v>
      </c>
      <c r="Z568" s="3">
        <v>0.85324782666980004</v>
      </c>
      <c r="AA568" s="3">
        <v>0.90803680916719998</v>
      </c>
      <c r="AB568" s="3">
        <v>0.90803680916719998</v>
      </c>
      <c r="AC568" s="3">
        <v>0.20853833891449999</v>
      </c>
      <c r="AD568" s="3">
        <v>0.4365289843231</v>
      </c>
      <c r="AE568" s="3">
        <v>0.53298461430129995</v>
      </c>
      <c r="AF568" s="3">
        <v>0.56670925015810003</v>
      </c>
      <c r="AG568" s="3">
        <v>0.62340917019969999</v>
      </c>
      <c r="AH568" s="3">
        <v>0.5950559763712</v>
      </c>
      <c r="AI568" s="3">
        <v>0.5950559763712</v>
      </c>
      <c r="AJ568" s="3">
        <v>0.5950559763712</v>
      </c>
      <c r="AK568" s="3">
        <v>0.5812493049163</v>
      </c>
      <c r="AL568" s="3">
        <v>0.5812493049163</v>
      </c>
      <c r="AM568" s="3">
        <v>0.61247084377159999</v>
      </c>
      <c r="AN568" s="3">
        <v>0.61247084377159999</v>
      </c>
      <c r="AO568" s="3">
        <v>0</v>
      </c>
      <c r="AP568" s="3">
        <v>0.24119614424300001</v>
      </c>
      <c r="AQ568" s="3">
        <v>0.24119614424300001</v>
      </c>
      <c r="AR568" s="3">
        <v>0.2505134950879</v>
      </c>
      <c r="AS568" s="3">
        <v>9.09685208035E-2</v>
      </c>
      <c r="AT568" s="3">
        <v>9.09685208035E-2</v>
      </c>
      <c r="AU568" s="3">
        <v>9.09685208035E-2</v>
      </c>
      <c r="AV568" s="3">
        <v>0.29073439477919999</v>
      </c>
      <c r="AW568" s="3">
        <v>0.28999999999999998</v>
      </c>
    </row>
    <row r="569" spans="1:49">
      <c r="A569">
        <v>4</v>
      </c>
      <c r="B569" t="s">
        <v>402</v>
      </c>
      <c r="C569">
        <v>13040101</v>
      </c>
      <c r="D569" t="s">
        <v>858</v>
      </c>
      <c r="E569" s="3">
        <v>-8.0410574024799994E-2</v>
      </c>
      <c r="F569" s="3">
        <v>-8.0410574024799994E-2</v>
      </c>
      <c r="G569" s="3">
        <v>6.5173365779E-2</v>
      </c>
      <c r="H569" s="3">
        <v>5.1522479972399997E-2</v>
      </c>
      <c r="I569" s="3">
        <v>5.1522479972399997E-2</v>
      </c>
      <c r="J569" s="3">
        <v>-0.1395333068863</v>
      </c>
      <c r="K569" s="3">
        <v>-7.1147833354599996E-2</v>
      </c>
      <c r="L569" s="3">
        <v>-7.1147833354599996E-2</v>
      </c>
      <c r="M569" s="3">
        <v>-7.1147833354599996E-2</v>
      </c>
      <c r="N569" s="3">
        <v>-0.17455293486250001</v>
      </c>
      <c r="O569" s="3">
        <v>-0.38524293313160002</v>
      </c>
      <c r="P569" s="3">
        <v>2.92850219236E-2</v>
      </c>
      <c r="Q569" s="3">
        <v>0.1112482361924</v>
      </c>
      <c r="R569" s="3">
        <v>0.33937624831969998</v>
      </c>
      <c r="S569" s="3">
        <v>0.39173189548929999</v>
      </c>
      <c r="T569" s="3">
        <v>0.45949583724089998</v>
      </c>
      <c r="U569" s="3">
        <v>0.4073102980312</v>
      </c>
      <c r="V569" s="3">
        <v>0.55823620913320005</v>
      </c>
      <c r="W569" s="3">
        <v>0.63253873492089996</v>
      </c>
      <c r="X569" s="3">
        <v>0.64266890205969995</v>
      </c>
      <c r="Y569" s="3">
        <v>0.86331283538019998</v>
      </c>
      <c r="Z569" s="3">
        <v>0.85324782666980004</v>
      </c>
      <c r="AA569" s="3">
        <v>0.90803680916719998</v>
      </c>
      <c r="AB569" s="3">
        <v>0.90803680916719998</v>
      </c>
      <c r="AC569" s="3">
        <v>0.20853833891449999</v>
      </c>
      <c r="AD569" s="3">
        <v>0.4365289843231</v>
      </c>
      <c r="AE569" s="3">
        <v>0.53298461430129995</v>
      </c>
      <c r="AF569" s="3">
        <v>0.56670925015810003</v>
      </c>
      <c r="AG569" s="3">
        <v>0.62340917019969999</v>
      </c>
      <c r="AH569" s="3">
        <v>0.5950559763712</v>
      </c>
      <c r="AI569" s="3">
        <v>0.5950559763712</v>
      </c>
      <c r="AJ569" s="3">
        <v>0.5950559763712</v>
      </c>
      <c r="AK569" s="3">
        <v>0.5812493049163</v>
      </c>
      <c r="AL569" s="3">
        <v>0.5812493049163</v>
      </c>
      <c r="AM569" s="3">
        <v>0.61247084377159999</v>
      </c>
      <c r="AN569" s="3">
        <v>0.61247084377159999</v>
      </c>
      <c r="AO569" s="3">
        <v>0</v>
      </c>
      <c r="AP569" s="3">
        <v>0.24119614424300001</v>
      </c>
      <c r="AQ569" s="3">
        <v>0.24119614424300001</v>
      </c>
      <c r="AR569" s="3">
        <v>0.2505134950879</v>
      </c>
      <c r="AS569" s="3">
        <v>9.09685208035E-2</v>
      </c>
      <c r="AT569" s="3">
        <v>9.09685208035E-2</v>
      </c>
      <c r="AU569" s="3">
        <v>9.09685208035E-2</v>
      </c>
      <c r="AV569" s="3">
        <v>0.29073439477919999</v>
      </c>
      <c r="AW569" s="3">
        <v>0.28999999999999998</v>
      </c>
    </row>
    <row r="570" spans="1:49">
      <c r="A570">
        <v>5</v>
      </c>
      <c r="B570" t="s">
        <v>404</v>
      </c>
      <c r="C570">
        <v>1304010101</v>
      </c>
      <c r="D570" t="s">
        <v>859</v>
      </c>
      <c r="E570" s="3">
        <v>-0.56241815365439995</v>
      </c>
      <c r="F570" s="3">
        <v>-0.56241815365439995</v>
      </c>
      <c r="G570" s="3">
        <v>0.45584407888400003</v>
      </c>
      <c r="H570" s="3">
        <v>1.1094579741171999</v>
      </c>
      <c r="I570" s="3">
        <v>1.1094579741171999</v>
      </c>
      <c r="J570" s="3">
        <v>1.3934627707228999</v>
      </c>
      <c r="K570" s="3">
        <v>1.3937085627718999</v>
      </c>
      <c r="L570" s="3">
        <v>1.3937085627718999</v>
      </c>
      <c r="M570" s="3">
        <v>1.3937085627718999</v>
      </c>
      <c r="N570" s="3">
        <v>1.3937179076274</v>
      </c>
      <c r="O570" s="3">
        <v>1.5186532726557</v>
      </c>
      <c r="P570" s="3">
        <v>4.6756197133119004</v>
      </c>
      <c r="Q570" s="3">
        <v>0.7415078841835</v>
      </c>
      <c r="R570" s="3">
        <v>1.7594299139625</v>
      </c>
      <c r="S570" s="3">
        <v>2.1093680901981999</v>
      </c>
      <c r="T570" s="3">
        <v>2.5622932563071998</v>
      </c>
      <c r="U570" s="3">
        <v>2.7499500449886001</v>
      </c>
      <c r="V570" s="3">
        <v>3.7888736157690999</v>
      </c>
      <c r="W570" s="3">
        <v>4.2855018071764004</v>
      </c>
      <c r="X570" s="3">
        <v>4.2855081737763996</v>
      </c>
      <c r="Y570" s="3">
        <v>5.7602628525488999</v>
      </c>
      <c r="Z570" s="3">
        <v>6.4889066585475996</v>
      </c>
      <c r="AA570" s="3">
        <v>6.8551089241945</v>
      </c>
      <c r="AB570" s="3">
        <v>6.8551089241945</v>
      </c>
      <c r="AC570" s="3">
        <v>1.1063084486893999</v>
      </c>
      <c r="AD570" s="3">
        <v>1.4264251519475</v>
      </c>
      <c r="AE570" s="3">
        <v>1.7718339012694</v>
      </c>
      <c r="AF570" s="3">
        <v>1.7718339012694</v>
      </c>
      <c r="AG570" s="3">
        <v>1.7718339012694</v>
      </c>
      <c r="AH570" s="3">
        <v>1.7718339012694</v>
      </c>
      <c r="AI570" s="3">
        <v>1.7718339012694</v>
      </c>
      <c r="AJ570" s="3">
        <v>1.7718339012694</v>
      </c>
      <c r="AK570" s="3">
        <v>1.8796398040594999</v>
      </c>
      <c r="AL570" s="3">
        <v>1.8796398040594999</v>
      </c>
      <c r="AM570" s="3">
        <v>1.8796398040594999</v>
      </c>
      <c r="AN570" s="3">
        <v>1.8796398040594999</v>
      </c>
      <c r="AO570" s="3">
        <v>0</v>
      </c>
      <c r="AP570" s="3">
        <v>0</v>
      </c>
      <c r="AQ570" s="3">
        <v>0</v>
      </c>
      <c r="AR570" s="3">
        <v>5.80784637582E-2</v>
      </c>
      <c r="AS570" s="3">
        <v>5.80784637582E-2</v>
      </c>
      <c r="AT570" s="3">
        <v>5.80784637582E-2</v>
      </c>
      <c r="AU570" s="3">
        <v>5.80784637582E-2</v>
      </c>
      <c r="AV570" s="3">
        <v>1.1476395019337</v>
      </c>
      <c r="AW570" s="3">
        <v>1.1499999999999999</v>
      </c>
    </row>
    <row r="571" spans="1:49">
      <c r="A571">
        <v>5</v>
      </c>
      <c r="B571" t="s">
        <v>404</v>
      </c>
      <c r="C571">
        <v>1304010102</v>
      </c>
      <c r="D571" t="s">
        <v>860</v>
      </c>
      <c r="E571" s="3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</row>
    <row r="572" spans="1:49">
      <c r="A572">
        <v>5</v>
      </c>
      <c r="B572" t="s">
        <v>404</v>
      </c>
      <c r="C572">
        <v>1304010103</v>
      </c>
      <c r="D572" t="s">
        <v>861</v>
      </c>
      <c r="E572" s="3">
        <v>0</v>
      </c>
      <c r="F572" s="3">
        <v>0</v>
      </c>
      <c r="G572" s="3">
        <v>0</v>
      </c>
      <c r="H572" s="3">
        <v>-0.61680870858150005</v>
      </c>
      <c r="I572" s="3">
        <v>-0.61680870858150005</v>
      </c>
      <c r="J572" s="3">
        <v>-1.9509862386840999</v>
      </c>
      <c r="K572" s="3">
        <v>-1.5573439717022</v>
      </c>
      <c r="L572" s="3">
        <v>-1.5573439717022</v>
      </c>
      <c r="M572" s="3">
        <v>-1.5573439717022</v>
      </c>
      <c r="N572" s="3">
        <v>-2.1528808675923998</v>
      </c>
      <c r="O572" s="3">
        <v>-3.4691564748123001</v>
      </c>
      <c r="P572" s="3">
        <v>-3.6812834288406</v>
      </c>
      <c r="Q572" s="3">
        <v>1.8438520885000001E-3</v>
      </c>
      <c r="R572" s="3">
        <v>0.4554027787778</v>
      </c>
      <c r="S572" s="3">
        <v>0.4554027787778</v>
      </c>
      <c r="T572" s="3">
        <v>0.4554027787778</v>
      </c>
      <c r="U572" s="3">
        <v>-2.46461410983E-2</v>
      </c>
      <c r="V572" s="3">
        <v>-5.1630199557600003E-2</v>
      </c>
      <c r="W572" s="3">
        <v>-5.1630199557600003E-2</v>
      </c>
      <c r="X572" s="3">
        <v>8.9531591142000006E-3</v>
      </c>
      <c r="Y572" s="3">
        <v>8.9531591142000006E-3</v>
      </c>
      <c r="Z572" s="3">
        <v>-0.70327239940230002</v>
      </c>
      <c r="AA572" s="3">
        <v>-0.70327239940230002</v>
      </c>
      <c r="AB572" s="3">
        <v>-0.70327239940230002</v>
      </c>
      <c r="AC572" s="3">
        <v>0.20218307418840001</v>
      </c>
      <c r="AD572" s="3">
        <v>1.2796738605047999</v>
      </c>
      <c r="AE572" s="3">
        <v>1.5333253158389</v>
      </c>
      <c r="AF572" s="3">
        <v>1.7383072863157001</v>
      </c>
      <c r="AG572" s="3">
        <v>2.0829355095926001</v>
      </c>
      <c r="AH572" s="3">
        <v>1.9106017425226001</v>
      </c>
      <c r="AI572" s="3">
        <v>1.9106017425226001</v>
      </c>
      <c r="AJ572" s="3">
        <v>1.9106017425226001</v>
      </c>
      <c r="AK572" s="3">
        <v>1.7228700819306</v>
      </c>
      <c r="AL572" s="3">
        <v>1.7228700819306</v>
      </c>
      <c r="AM572" s="3">
        <v>1.9126379591303</v>
      </c>
      <c r="AN572" s="3">
        <v>1.9126379591303</v>
      </c>
      <c r="AO572" s="3">
        <v>0</v>
      </c>
      <c r="AP572" s="3">
        <v>1.4473132125585999</v>
      </c>
      <c r="AQ572" s="3">
        <v>1.4473132125585999</v>
      </c>
      <c r="AR572" s="3">
        <v>1.4473132125585999</v>
      </c>
      <c r="AS572" s="3">
        <v>0.48995317679240002</v>
      </c>
      <c r="AT572" s="3">
        <v>0.48995317679240002</v>
      </c>
      <c r="AU572" s="3">
        <v>0.48995317679240002</v>
      </c>
      <c r="AV572" s="3">
        <v>0.63979280654240001</v>
      </c>
      <c r="AW572" s="3">
        <v>0.64</v>
      </c>
    </row>
  </sheetData>
  <phoneticPr fontId="21" type="noConversion"/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8F875-24F8-411F-A1DA-73BDF7D0082A}">
  <sheetPr>
    <tabColor theme="6" tint="-0.249977111117893"/>
  </sheetPr>
  <dimension ref="A1:AL572"/>
  <sheetViews>
    <sheetView showGridLines="0" zoomScale="80" zoomScaleNormal="80" workbookViewId="0">
      <pane xSplit="4" ySplit="12" topLeftCell="E13" activePane="bottomRight" state="frozen"/>
      <selection pane="bottomRight" activeCell="D570" sqref="D570"/>
      <selection pane="bottomLeft" activeCell="L20" sqref="L20"/>
      <selection pane="topRight" activeCell="L20" sqref="L20"/>
    </sheetView>
  </sheetViews>
  <sheetFormatPr defaultColWidth="11.42578125" defaultRowHeight="14.45"/>
  <cols>
    <col min="1" max="1" width="8.28515625" style="92" bestFit="1" customWidth="1"/>
    <col min="2" max="2" width="22.28515625" style="92" bestFit="1" customWidth="1"/>
    <col min="3" max="3" width="11" style="92" bestFit="1" customWidth="1"/>
    <col min="4" max="4" width="47.85546875" style="92" bestFit="1" customWidth="1"/>
    <col min="5" max="25" width="14.5703125" style="92" bestFit="1" customWidth="1"/>
    <col min="26" max="26" width="12.7109375" style="92" bestFit="1" customWidth="1"/>
    <col min="27" max="38" width="14.5703125" style="92" bestFit="1" customWidth="1"/>
    <col min="39" max="16384" width="11.42578125" style="92"/>
  </cols>
  <sheetData>
    <row r="1" spans="1:38" customFormat="1" ht="2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38" customFormat="1" ht="20.25" customHeight="1">
      <c r="A2" s="21"/>
      <c r="B2" s="21"/>
      <c r="C2" s="21"/>
      <c r="D2" s="21"/>
      <c r="E2" s="21" t="s">
        <v>0</v>
      </c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8" customFormat="1" ht="20.25" customHeight="1">
      <c r="A3" s="21"/>
      <c r="B3" s="21"/>
      <c r="C3" s="21"/>
      <c r="D3" s="21"/>
      <c r="E3" s="21" t="s">
        <v>1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38" customFormat="1" ht="2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38" customFormat="1" ht="2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38" customFormat="1" ht="24.6" customHeight="1">
      <c r="A6" s="89" t="s">
        <v>318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38" s="58" customFormat="1" ht="18">
      <c r="A7" s="54" t="s">
        <v>865</v>
      </c>
      <c r="B7" s="55"/>
      <c r="C7" s="56"/>
      <c r="D7" s="56"/>
    </row>
    <row r="8" spans="1:38" s="58" customFormat="1" ht="18">
      <c r="A8" s="54" t="s">
        <v>866</v>
      </c>
      <c r="B8" s="55"/>
      <c r="C8" s="56"/>
      <c r="D8" s="56"/>
    </row>
    <row r="9" spans="1:38" s="58" customFormat="1" ht="18">
      <c r="A9" s="54" t="s">
        <v>343</v>
      </c>
      <c r="B9" s="55"/>
      <c r="C9" s="56"/>
      <c r="D9" s="56"/>
    </row>
    <row r="10" spans="1:38" s="58" customFormat="1" ht="18">
      <c r="A10" s="54" t="s">
        <v>344</v>
      </c>
      <c r="B10" s="55"/>
      <c r="C10" s="56"/>
      <c r="D10" s="56"/>
    </row>
    <row r="11" spans="1:38" s="58" customFormat="1" ht="18">
      <c r="A11" s="54" t="s">
        <v>867</v>
      </c>
      <c r="B11" s="55"/>
      <c r="C11" s="56"/>
      <c r="D11" s="56"/>
    </row>
    <row r="12" spans="1:38" s="58" customFormat="1" ht="18">
      <c r="A12" s="54" t="s">
        <v>323</v>
      </c>
      <c r="B12" s="55"/>
      <c r="C12" s="56"/>
      <c r="D12" s="56"/>
    </row>
    <row r="13" spans="1:38">
      <c r="A13" t="s">
        <v>198</v>
      </c>
      <c r="B13" t="s">
        <v>346</v>
      </c>
      <c r="C13" t="s">
        <v>347</v>
      </c>
      <c r="D13" t="s">
        <v>348</v>
      </c>
      <c r="E13" t="s">
        <v>360</v>
      </c>
      <c r="F13" t="s">
        <v>361</v>
      </c>
      <c r="G13" t="s">
        <v>362</v>
      </c>
      <c r="H13" t="s">
        <v>363</v>
      </c>
      <c r="I13" t="s">
        <v>364</v>
      </c>
      <c r="J13" t="s">
        <v>365</v>
      </c>
      <c r="K13" t="s">
        <v>366</v>
      </c>
      <c r="L13" t="s">
        <v>367</v>
      </c>
      <c r="M13" t="s">
        <v>368</v>
      </c>
      <c r="N13" t="s">
        <v>369</v>
      </c>
      <c r="O13" t="s">
        <v>370</v>
      </c>
      <c r="P13" t="s">
        <v>371</v>
      </c>
      <c r="Q13" t="s">
        <v>372</v>
      </c>
      <c r="R13" t="s">
        <v>373</v>
      </c>
      <c r="S13" t="s">
        <v>374</v>
      </c>
      <c r="T13" t="s">
        <v>375</v>
      </c>
      <c r="U13" t="s">
        <v>376</v>
      </c>
      <c r="V13" t="s">
        <v>377</v>
      </c>
      <c r="W13" t="s">
        <v>378</v>
      </c>
      <c r="X13" t="s">
        <v>379</v>
      </c>
      <c r="Y13" t="s">
        <v>380</v>
      </c>
      <c r="Z13" t="s">
        <v>864</v>
      </c>
      <c r="AA13" t="s">
        <v>382</v>
      </c>
      <c r="AB13" t="s">
        <v>383</v>
      </c>
      <c r="AC13" t="s">
        <v>384</v>
      </c>
      <c r="AD13" t="s">
        <v>385</v>
      </c>
      <c r="AE13" t="s">
        <v>386</v>
      </c>
      <c r="AF13" t="s">
        <v>387</v>
      </c>
      <c r="AG13" t="s">
        <v>388</v>
      </c>
      <c r="AH13" t="s">
        <v>389</v>
      </c>
      <c r="AI13" t="s">
        <v>390</v>
      </c>
      <c r="AJ13" t="s">
        <v>391</v>
      </c>
      <c r="AK13" t="s">
        <v>392</v>
      </c>
      <c r="AL13" s="80" t="s">
        <v>393</v>
      </c>
    </row>
    <row r="14" spans="1:38">
      <c r="A14">
        <v>0</v>
      </c>
      <c r="B14" t="s">
        <v>394</v>
      </c>
      <c r="C14">
        <v>0</v>
      </c>
      <c r="D14" t="s">
        <v>395</v>
      </c>
      <c r="E14" s="3">
        <v>3.2989079115378002</v>
      </c>
      <c r="F14" s="3">
        <v>3.4980842512721</v>
      </c>
      <c r="G14" s="3">
        <v>4.8973145631725998</v>
      </c>
      <c r="H14" s="3">
        <v>5.7931750640070998</v>
      </c>
      <c r="I14" s="3">
        <v>7.1515617441610004</v>
      </c>
      <c r="J14" s="3">
        <v>8.7141472948673009</v>
      </c>
      <c r="K14" s="3">
        <v>10.055605676831499</v>
      </c>
      <c r="L14" s="3">
        <v>11.480082810772499</v>
      </c>
      <c r="M14" s="3">
        <v>12.128481538768501</v>
      </c>
      <c r="N14" s="3">
        <v>10.365152517128699</v>
      </c>
      <c r="O14" s="3">
        <v>8.9913986109598998</v>
      </c>
      <c r="P14" s="3">
        <v>8.2550374901272008</v>
      </c>
      <c r="Q14" s="3">
        <v>7.8771537622057002</v>
      </c>
      <c r="R14" s="3">
        <v>7.6518468317353001</v>
      </c>
      <c r="S14" s="3">
        <v>5.5798108320197999</v>
      </c>
      <c r="T14" s="3">
        <v>4.4173967941613999</v>
      </c>
      <c r="U14" s="3">
        <v>2.4428179971396999</v>
      </c>
      <c r="V14" s="3">
        <v>0.87917926867189999</v>
      </c>
      <c r="W14" s="3">
        <v>-1.0384807545201</v>
      </c>
      <c r="X14" s="3">
        <v>-2.2851005853176001</v>
      </c>
      <c r="Y14" s="3">
        <v>-3.2781028572719002</v>
      </c>
      <c r="Z14" s="3">
        <v>-2.2351108618109001</v>
      </c>
      <c r="AA14" s="3">
        <v>-1.2789415038417999</v>
      </c>
      <c r="AB14" s="3">
        <v>-1.6449220571556999</v>
      </c>
      <c r="AC14" s="3">
        <v>-1.7652922263305999</v>
      </c>
      <c r="AD14" s="3">
        <v>-1.8686339860414001</v>
      </c>
      <c r="AE14" s="3">
        <v>-1.1314060151975001</v>
      </c>
      <c r="AF14" s="3">
        <v>-1.1863148432438999</v>
      </c>
      <c r="AG14" s="3">
        <v>-0.52081297489889999</v>
      </c>
      <c r="AH14" s="3">
        <v>-0.33476581948989997</v>
      </c>
      <c r="AI14" s="3">
        <v>-3.3756986935699999E-2</v>
      </c>
      <c r="AJ14" s="3">
        <v>3.1874554968300002E-2</v>
      </c>
      <c r="AK14" s="3">
        <v>0.31250425160369999</v>
      </c>
      <c r="AL14" s="3">
        <v>-0.14000000000000001</v>
      </c>
    </row>
    <row r="15" spans="1:38">
      <c r="A15">
        <v>1</v>
      </c>
      <c r="B15" t="s">
        <v>396</v>
      </c>
      <c r="C15">
        <v>1</v>
      </c>
      <c r="D15" t="s">
        <v>397</v>
      </c>
      <c r="E15" s="3">
        <v>3.0497027361111999</v>
      </c>
      <c r="F15" s="3">
        <v>3.2272287017400001</v>
      </c>
      <c r="G15" s="3">
        <v>7.3123737792211001</v>
      </c>
      <c r="H15" s="3">
        <v>9.5469967057727008</v>
      </c>
      <c r="I15" s="3">
        <v>11.8945373776043</v>
      </c>
      <c r="J15" s="3">
        <v>13.916494276892699</v>
      </c>
      <c r="K15" s="3">
        <v>15.946949685584601</v>
      </c>
      <c r="L15" s="3">
        <v>21.079977544064999</v>
      </c>
      <c r="M15" s="3">
        <v>22.489981039952301</v>
      </c>
      <c r="N15" s="3">
        <v>20.719097993693499</v>
      </c>
      <c r="O15" s="3">
        <v>20.7479395916532</v>
      </c>
      <c r="P15" s="3">
        <v>19.954379889946299</v>
      </c>
      <c r="Q15" s="3">
        <v>19.1431455808533</v>
      </c>
      <c r="R15" s="3">
        <v>18.451581757123499</v>
      </c>
      <c r="S15" s="3">
        <v>14.2973433943407</v>
      </c>
      <c r="T15" s="3">
        <v>12.288616260821801</v>
      </c>
      <c r="U15" s="3">
        <v>9.8788597918196004</v>
      </c>
      <c r="V15" s="3">
        <v>7.5484788013072999</v>
      </c>
      <c r="W15" s="3">
        <v>3.8448713565736998</v>
      </c>
      <c r="X15" s="3">
        <v>-0.84303058860860003</v>
      </c>
      <c r="Y15" s="3">
        <v>-2.2860174619614999</v>
      </c>
      <c r="Z15" s="3">
        <v>-3.0220077247452002</v>
      </c>
      <c r="AA15" s="3">
        <v>-3.6161579101379999</v>
      </c>
      <c r="AB15" s="3">
        <v>-5.2929896927794999</v>
      </c>
      <c r="AC15" s="3">
        <v>-5.1459767200522997</v>
      </c>
      <c r="AD15" s="3">
        <v>-4.7714504636303001</v>
      </c>
      <c r="AE15" s="3">
        <v>-3.7265527926133002</v>
      </c>
      <c r="AF15" s="3">
        <v>-2.7658738386118999</v>
      </c>
      <c r="AG15" s="3">
        <v>-0.99532201219560001</v>
      </c>
      <c r="AH15" s="3">
        <v>-1.4214706889294999</v>
      </c>
      <c r="AI15" s="3">
        <v>-1.4662311807446</v>
      </c>
      <c r="AJ15" s="3">
        <v>-0.72762237544399999</v>
      </c>
      <c r="AK15" s="3">
        <v>-3.8446301730100003E-2</v>
      </c>
      <c r="AL15" s="3">
        <v>0.03</v>
      </c>
    </row>
    <row r="16" spans="1:38">
      <c r="A16">
        <v>2</v>
      </c>
      <c r="B16" t="s">
        <v>398</v>
      </c>
      <c r="C16">
        <v>101</v>
      </c>
      <c r="D16" t="s">
        <v>399</v>
      </c>
      <c r="E16" s="3">
        <v>2.6515862764725</v>
      </c>
      <c r="F16" s="3">
        <v>2.5366905102291999</v>
      </c>
      <c r="G16" s="3">
        <v>6.5556359952139998</v>
      </c>
      <c r="H16" s="3">
        <v>8.8232077500671</v>
      </c>
      <c r="I16" s="3">
        <v>11.077013795854</v>
      </c>
      <c r="J16" s="3">
        <v>12.9695743806096</v>
      </c>
      <c r="K16" s="3">
        <v>15.112362754464</v>
      </c>
      <c r="L16" s="3">
        <v>20.714521860846499</v>
      </c>
      <c r="M16" s="3">
        <v>22.276406816840101</v>
      </c>
      <c r="N16" s="3">
        <v>20.345117660205698</v>
      </c>
      <c r="O16" s="3">
        <v>20.5870836477593</v>
      </c>
      <c r="P16" s="3">
        <v>19.870686274522999</v>
      </c>
      <c r="Q16" s="3">
        <v>19.0538842837944</v>
      </c>
      <c r="R16" s="3">
        <v>18.623024932510301</v>
      </c>
      <c r="S16" s="3">
        <v>14.508825151720499</v>
      </c>
      <c r="T16" s="3">
        <v>12.4201586023982</v>
      </c>
      <c r="U16" s="3">
        <v>10.1201300949045</v>
      </c>
      <c r="V16" s="3">
        <v>7.8634282899952002</v>
      </c>
      <c r="W16" s="3">
        <v>3.9277482305131</v>
      </c>
      <c r="X16" s="3">
        <v>-1.1641636345902</v>
      </c>
      <c r="Y16" s="3">
        <v>-2.5972970794833001</v>
      </c>
      <c r="Z16" s="3">
        <v>-3.2902996919330998</v>
      </c>
      <c r="AA16" s="3">
        <v>-3.9924571207967001</v>
      </c>
      <c r="AB16" s="3">
        <v>-5.8732398141982998</v>
      </c>
      <c r="AC16" s="3">
        <v>-5.5309027328336997</v>
      </c>
      <c r="AD16" s="3">
        <v>-5.2282433658959002</v>
      </c>
      <c r="AE16" s="3">
        <v>-4.1232317378073997</v>
      </c>
      <c r="AF16" s="3">
        <v>-3.0338962880551001</v>
      </c>
      <c r="AG16" s="3">
        <v>-1.2766542629133</v>
      </c>
      <c r="AH16" s="3">
        <v>-1.7774053646715999</v>
      </c>
      <c r="AI16" s="3">
        <v>-1.7425272577537001</v>
      </c>
      <c r="AJ16" s="3">
        <v>-0.97505056652540001</v>
      </c>
      <c r="AK16" s="3">
        <v>-0.27198705992709998</v>
      </c>
      <c r="AL16" s="3">
        <v>-0.33</v>
      </c>
    </row>
    <row r="17" spans="1:38">
      <c r="A17">
        <v>3</v>
      </c>
      <c r="B17" t="s">
        <v>400</v>
      </c>
      <c r="C17">
        <v>10101</v>
      </c>
      <c r="D17" t="s">
        <v>401</v>
      </c>
      <c r="E17" s="3">
        <v>7.5229332768752997</v>
      </c>
      <c r="F17" s="3">
        <v>8.6707308027948002</v>
      </c>
      <c r="G17" s="3">
        <v>9.0046306470564002</v>
      </c>
      <c r="H17" s="3">
        <v>10.543739186169899</v>
      </c>
      <c r="I17" s="3">
        <v>14.356644084670499</v>
      </c>
      <c r="J17" s="3">
        <v>16.6365002831472</v>
      </c>
      <c r="K17" s="3">
        <v>17.645333502455699</v>
      </c>
      <c r="L17" s="3">
        <v>18.1725889564418</v>
      </c>
      <c r="M17" s="3">
        <v>20.621498878591201</v>
      </c>
      <c r="N17" s="3">
        <v>17.929161237959999</v>
      </c>
      <c r="O17" s="3">
        <v>17.0094037739449</v>
      </c>
      <c r="P17" s="3">
        <v>15.7479544876958</v>
      </c>
      <c r="Q17" s="3">
        <v>15.358019310743799</v>
      </c>
      <c r="R17" s="3">
        <v>14.9437199488574</v>
      </c>
      <c r="S17" s="3">
        <v>13.247386707946999</v>
      </c>
      <c r="T17" s="3">
        <v>10.9442655332314</v>
      </c>
      <c r="U17" s="3">
        <v>7.0967893088257998</v>
      </c>
      <c r="V17" s="3">
        <v>5.5126139861016998</v>
      </c>
      <c r="W17" s="3">
        <v>4.6020027095196996</v>
      </c>
      <c r="X17" s="3">
        <v>3.3955422389940999</v>
      </c>
      <c r="Y17" s="3">
        <v>0.88053124523860005</v>
      </c>
      <c r="Z17" s="3">
        <v>7.17597603473E-2</v>
      </c>
      <c r="AA17" s="3">
        <v>-0.54896958871529999</v>
      </c>
      <c r="AB17" s="3">
        <v>-0.81246277150309998</v>
      </c>
      <c r="AC17" s="3">
        <v>-1.0167203199560999</v>
      </c>
      <c r="AD17" s="3">
        <v>-1.1532487417760999</v>
      </c>
      <c r="AE17" s="3">
        <v>0.61005674000419996</v>
      </c>
      <c r="AF17" s="3">
        <v>1.6247897188334</v>
      </c>
      <c r="AG17" s="3">
        <v>1.6046008638383999</v>
      </c>
      <c r="AH17" s="3">
        <v>1.4223468187868</v>
      </c>
      <c r="AI17" s="3">
        <v>1.4304467972901</v>
      </c>
      <c r="AJ17" s="3">
        <v>1.0967223701088</v>
      </c>
      <c r="AK17" s="3">
        <v>1.0104937678556001</v>
      </c>
      <c r="AL17" s="3">
        <v>1.96</v>
      </c>
    </row>
    <row r="18" spans="1:38">
      <c r="A18">
        <v>4</v>
      </c>
      <c r="B18" t="s">
        <v>402</v>
      </c>
      <c r="C18">
        <v>1010101</v>
      </c>
      <c r="D18" t="s">
        <v>403</v>
      </c>
      <c r="E18" s="3">
        <v>6.8750502801854996</v>
      </c>
      <c r="F18" s="3">
        <v>8.7612311025982006</v>
      </c>
      <c r="G18" s="3">
        <v>9.0133392931355996</v>
      </c>
      <c r="H18" s="3">
        <v>9.0997565682647998</v>
      </c>
      <c r="I18" s="3">
        <v>13.8248221061629</v>
      </c>
      <c r="J18" s="3">
        <v>14.2896434976776</v>
      </c>
      <c r="K18" s="3">
        <v>14.5443849595252</v>
      </c>
      <c r="L18" s="3">
        <v>14.6360707300264</v>
      </c>
      <c r="M18" s="3">
        <v>14.5879667407815</v>
      </c>
      <c r="N18" s="3">
        <v>7.5459452428842999</v>
      </c>
      <c r="O18" s="3">
        <v>5.8101778955662997</v>
      </c>
      <c r="P18" s="3">
        <v>5.6382336334726002</v>
      </c>
      <c r="Q18" s="3">
        <v>5.7317308151221003</v>
      </c>
      <c r="R18" s="3">
        <v>5.7075907145581004</v>
      </c>
      <c r="S18" s="3">
        <v>5.4594004574071997</v>
      </c>
      <c r="T18" s="3">
        <v>3.5556553000312001</v>
      </c>
      <c r="U18" s="3">
        <v>-0.65447425496910006</v>
      </c>
      <c r="V18" s="3">
        <v>-0.97233964797020001</v>
      </c>
      <c r="W18" s="3">
        <v>-1.5196482252011001</v>
      </c>
      <c r="X18" s="3">
        <v>-1.9082587790942001</v>
      </c>
      <c r="Y18" s="3">
        <v>-2.2022884676404999</v>
      </c>
      <c r="Z18" s="3">
        <v>-2.1342213696263999</v>
      </c>
      <c r="AA18" s="3">
        <v>-2.2372067972798</v>
      </c>
      <c r="AB18" s="3">
        <v>-1.4186075144442001</v>
      </c>
      <c r="AC18" s="3">
        <v>-0.3834810573536</v>
      </c>
      <c r="AD18" s="3">
        <v>0.58702417791719996</v>
      </c>
      <c r="AE18" s="3">
        <v>4.5908485241517001</v>
      </c>
      <c r="AF18" s="3">
        <v>7.2447441826272003</v>
      </c>
      <c r="AG18" s="3">
        <v>6.2571153966562001</v>
      </c>
      <c r="AH18" s="3">
        <v>6.4601309266236999</v>
      </c>
      <c r="AI18" s="3">
        <v>6.2034827587682999</v>
      </c>
      <c r="AJ18" s="3">
        <v>5.9332025998514997</v>
      </c>
      <c r="AK18" s="3">
        <v>6.3634718583329004</v>
      </c>
      <c r="AL18" s="3">
        <v>9.74</v>
      </c>
    </row>
    <row r="19" spans="1:38">
      <c r="A19">
        <v>5</v>
      </c>
      <c r="B19" t="s">
        <v>404</v>
      </c>
      <c r="C19">
        <v>101010101</v>
      </c>
      <c r="D19" t="s">
        <v>405</v>
      </c>
      <c r="E19" s="3">
        <v>7.0654555176781004</v>
      </c>
      <c r="F19" s="3">
        <v>8.8839273648846007</v>
      </c>
      <c r="G19" s="3">
        <v>9.2193317822239997</v>
      </c>
      <c r="H19" s="3">
        <v>9.4336394231585992</v>
      </c>
      <c r="I19" s="3">
        <v>14.350000377503299</v>
      </c>
      <c r="J19" s="3">
        <v>14.4410473221233</v>
      </c>
      <c r="K19" s="3">
        <v>14.5952385033774</v>
      </c>
      <c r="L19" s="3">
        <v>14.5117544408696</v>
      </c>
      <c r="M19" s="3">
        <v>14.453802670502199</v>
      </c>
      <c r="N19" s="3">
        <v>6.8545924146557997</v>
      </c>
      <c r="O19" s="3">
        <v>5.0212277552801003</v>
      </c>
      <c r="P19" s="3">
        <v>4.8194987390441</v>
      </c>
      <c r="Q19" s="3">
        <v>4.6697888935918996</v>
      </c>
      <c r="R19" s="3">
        <v>4.5694420327482002</v>
      </c>
      <c r="S19" s="3">
        <v>4.1966078989452003</v>
      </c>
      <c r="T19" s="3">
        <v>2.0396800608209</v>
      </c>
      <c r="U19" s="3">
        <v>-2.3006772891369001</v>
      </c>
      <c r="V19" s="3">
        <v>-2.3622780060208002</v>
      </c>
      <c r="W19" s="3">
        <v>-2.829620633622</v>
      </c>
      <c r="X19" s="3">
        <v>-3.1709983850313002</v>
      </c>
      <c r="Y19" s="3">
        <v>-3.3950552969609</v>
      </c>
      <c r="Z19" s="3">
        <v>-3.0250515552580999</v>
      </c>
      <c r="AA19" s="3">
        <v>-2.9689518613999</v>
      </c>
      <c r="AB19" s="3">
        <v>-2.1498101861409</v>
      </c>
      <c r="AC19" s="3">
        <v>-0.78499817716020004</v>
      </c>
      <c r="AD19" s="3">
        <v>0.18428455839550001</v>
      </c>
      <c r="AE19" s="3">
        <v>4.2819643386394999</v>
      </c>
      <c r="AF19" s="3">
        <v>7.2936853350888002</v>
      </c>
      <c r="AG19" s="3">
        <v>6.2853073217939999</v>
      </c>
      <c r="AH19" s="3">
        <v>6.3384550324814999</v>
      </c>
      <c r="AI19" s="3">
        <v>6.2740984794205001</v>
      </c>
      <c r="AJ19" s="3">
        <v>6.0493493513647998</v>
      </c>
      <c r="AK19" s="3">
        <v>6.3696362029901996</v>
      </c>
      <c r="AL19" s="3">
        <v>9.82</v>
      </c>
    </row>
    <row r="20" spans="1:38">
      <c r="A20">
        <v>5</v>
      </c>
      <c r="B20" t="s">
        <v>404</v>
      </c>
      <c r="C20">
        <v>101010102</v>
      </c>
      <c r="D20" t="s">
        <v>406</v>
      </c>
      <c r="E20" s="3">
        <v>2.5930551054575002</v>
      </c>
      <c r="F20" s="3">
        <v>5.9703098705083004</v>
      </c>
      <c r="G20" s="3">
        <v>4.3433065193490004</v>
      </c>
      <c r="H20" s="3">
        <v>1.7323981598081</v>
      </c>
      <c r="I20" s="3">
        <v>2.2044236642603998</v>
      </c>
      <c r="J20" s="3">
        <v>10.879722597888099</v>
      </c>
      <c r="K20" s="3">
        <v>13.4082077061519</v>
      </c>
      <c r="L20" s="3">
        <v>17.424547119909398</v>
      </c>
      <c r="M20" s="3">
        <v>17.6051300958129</v>
      </c>
      <c r="N20" s="3">
        <v>24.1135456053414</v>
      </c>
      <c r="O20" s="3">
        <v>24.602692039075801</v>
      </c>
      <c r="P20" s="3">
        <v>25.092246427472901</v>
      </c>
      <c r="Q20" s="3">
        <v>30.654681314979399</v>
      </c>
      <c r="R20" s="3">
        <v>32.308398148054202</v>
      </c>
      <c r="S20" s="3">
        <v>35.425862897378501</v>
      </c>
      <c r="T20" s="3">
        <v>39.538984992730498</v>
      </c>
      <c r="U20" s="3">
        <v>40.098953668409301</v>
      </c>
      <c r="V20" s="3">
        <v>31.337343007251199</v>
      </c>
      <c r="W20" s="3">
        <v>28.054285912928599</v>
      </c>
      <c r="X20" s="3">
        <v>25.713028240606</v>
      </c>
      <c r="Y20" s="3">
        <v>23.902616205121198</v>
      </c>
      <c r="Z20" s="3">
        <v>16.245071598204898</v>
      </c>
      <c r="AA20" s="3">
        <v>12.453571186545499</v>
      </c>
      <c r="AB20" s="3">
        <v>13.139849655566801</v>
      </c>
      <c r="AC20" s="3">
        <v>7.1656876340427003</v>
      </c>
      <c r="AD20" s="3">
        <v>8.0264180765441004</v>
      </c>
      <c r="AE20" s="3">
        <v>10.230484939629701</v>
      </c>
      <c r="AF20" s="3">
        <v>6.3952567454534002</v>
      </c>
      <c r="AG20" s="3">
        <v>5.7704145052235001</v>
      </c>
      <c r="AH20" s="3">
        <v>8.5628008887637002</v>
      </c>
      <c r="AI20" s="3">
        <v>4.9937536574208998</v>
      </c>
      <c r="AJ20" s="3">
        <v>3.9763309478918001</v>
      </c>
      <c r="AK20" s="3">
        <v>6.2582823679448003</v>
      </c>
      <c r="AL20" s="3">
        <v>8.2799999999999994</v>
      </c>
    </row>
    <row r="21" spans="1:38">
      <c r="A21">
        <v>4</v>
      </c>
      <c r="B21" t="s">
        <v>402</v>
      </c>
      <c r="C21">
        <v>1010102</v>
      </c>
      <c r="D21" t="s">
        <v>407</v>
      </c>
      <c r="E21" s="3">
        <v>18.195120706934102</v>
      </c>
      <c r="F21" s="3">
        <v>18.590741733009299</v>
      </c>
      <c r="G21" s="3">
        <v>18.580060244081899</v>
      </c>
      <c r="H21" s="3">
        <v>21.673043379608298</v>
      </c>
      <c r="I21" s="3">
        <v>25.2554891594758</v>
      </c>
      <c r="J21" s="3">
        <v>30.102688099268299</v>
      </c>
      <c r="K21" s="3">
        <v>31.839446242366101</v>
      </c>
      <c r="L21" s="3">
        <v>27.759993893452599</v>
      </c>
      <c r="M21" s="3">
        <v>29.7089955661408</v>
      </c>
      <c r="N21" s="3">
        <v>31.358869226878099</v>
      </c>
      <c r="O21" s="3">
        <v>31.981308421327501</v>
      </c>
      <c r="P21" s="3">
        <v>25.303657524893499</v>
      </c>
      <c r="Q21" s="3">
        <v>21.161925410006599</v>
      </c>
      <c r="R21" s="3">
        <v>21.512094608232498</v>
      </c>
      <c r="S21" s="3">
        <v>22.479524576012398</v>
      </c>
      <c r="T21" s="3">
        <v>19.715143510161699</v>
      </c>
      <c r="U21" s="3">
        <v>13.860287778471999</v>
      </c>
      <c r="V21" s="3">
        <v>8.9545838726845997</v>
      </c>
      <c r="W21" s="3">
        <v>6.1113537554831003</v>
      </c>
      <c r="X21" s="3">
        <v>3.3458119266051001</v>
      </c>
      <c r="Y21" s="3">
        <v>3.1110308163189</v>
      </c>
      <c r="Z21" s="3">
        <v>-0.1599519802594</v>
      </c>
      <c r="AA21" s="3">
        <v>-1.3145798440062999</v>
      </c>
      <c r="AB21" s="3">
        <v>-1.629265481567</v>
      </c>
      <c r="AC21" s="3">
        <v>-0.28679576866149997</v>
      </c>
      <c r="AD21" s="3">
        <v>-0.39074980675920001</v>
      </c>
      <c r="AE21" s="3">
        <v>-1.5481503791363</v>
      </c>
      <c r="AF21" s="3">
        <v>-1.5198363242865001</v>
      </c>
      <c r="AG21" s="3">
        <v>0.21485715594499999</v>
      </c>
      <c r="AH21" s="3">
        <v>0.77983956135429999</v>
      </c>
      <c r="AI21" s="3">
        <v>1.7747099584524</v>
      </c>
      <c r="AJ21" s="3">
        <v>2.8580343749945998</v>
      </c>
      <c r="AK21" s="3">
        <v>2.3446645645117998</v>
      </c>
      <c r="AL21" s="3">
        <v>3.46</v>
      </c>
    </row>
    <row r="22" spans="1:38">
      <c r="A22">
        <v>5</v>
      </c>
      <c r="B22" t="s">
        <v>404</v>
      </c>
      <c r="C22">
        <v>101010201</v>
      </c>
      <c r="D22" t="s">
        <v>408</v>
      </c>
      <c r="E22" s="3">
        <v>16.768257320936101</v>
      </c>
      <c r="F22" s="3">
        <v>16.8639933413533</v>
      </c>
      <c r="G22" s="3">
        <v>17.688402158601999</v>
      </c>
      <c r="H22" s="3">
        <v>23.300354345955899</v>
      </c>
      <c r="I22" s="3">
        <v>24.764388670579098</v>
      </c>
      <c r="J22" s="3">
        <v>28.623509896953699</v>
      </c>
      <c r="K22" s="3">
        <v>29.2532882471675</v>
      </c>
      <c r="L22" s="3">
        <v>20.237078510569699</v>
      </c>
      <c r="M22" s="3">
        <v>23.4504593469882</v>
      </c>
      <c r="N22" s="3">
        <v>27.931878007517799</v>
      </c>
      <c r="O22" s="3">
        <v>29.010424766087901</v>
      </c>
      <c r="P22" s="3">
        <v>24.092711447287499</v>
      </c>
      <c r="Q22" s="3">
        <v>20.046934316457499</v>
      </c>
      <c r="R22" s="3">
        <v>21.057470199816901</v>
      </c>
      <c r="S22" s="3">
        <v>20.693847434957299</v>
      </c>
      <c r="T22" s="3">
        <v>15.284853955007099</v>
      </c>
      <c r="U22" s="3">
        <v>11.039866282556201</v>
      </c>
      <c r="V22" s="3">
        <v>6.9943071100756002</v>
      </c>
      <c r="W22" s="3">
        <v>5.8495929221510004</v>
      </c>
      <c r="X22" s="3">
        <v>5.9316569702452</v>
      </c>
      <c r="Y22" s="3">
        <v>5.1788706409729999</v>
      </c>
      <c r="Z22" s="3">
        <v>1.1669527056136</v>
      </c>
      <c r="AA22" s="3">
        <v>0.16976304448400001</v>
      </c>
      <c r="AB22" s="3">
        <v>-1.4255068377957001</v>
      </c>
      <c r="AC22" s="3">
        <v>-0.40769445768849999</v>
      </c>
      <c r="AD22" s="3">
        <v>-0.78684955312079996</v>
      </c>
      <c r="AE22" s="3">
        <v>-1.3784896568722</v>
      </c>
      <c r="AF22" s="3">
        <v>-6.2945086288700006E-2</v>
      </c>
      <c r="AG22" s="3">
        <v>1.8978263428297</v>
      </c>
      <c r="AH22" s="3">
        <v>2.481800187887</v>
      </c>
      <c r="AI22" s="3">
        <v>3.2006770882472999</v>
      </c>
      <c r="AJ22" s="3">
        <v>3.3762602665289001</v>
      </c>
      <c r="AK22" s="3">
        <v>2.7228234370642999</v>
      </c>
      <c r="AL22" s="3">
        <v>3.57</v>
      </c>
    </row>
    <row r="23" spans="1:38">
      <c r="A23">
        <v>5</v>
      </c>
      <c r="B23" t="s">
        <v>404</v>
      </c>
      <c r="C23">
        <v>101010202</v>
      </c>
      <c r="D23" t="s">
        <v>409</v>
      </c>
      <c r="E23" s="3">
        <v>22.142365761408598</v>
      </c>
      <c r="F23" s="3">
        <v>23.3571943692363</v>
      </c>
      <c r="G23" s="3">
        <v>21.018333633147702</v>
      </c>
      <c r="H23" s="3">
        <v>17.2792691098544</v>
      </c>
      <c r="I23" s="3">
        <v>26.599726115095802</v>
      </c>
      <c r="J23" s="3">
        <v>34.140792556567803</v>
      </c>
      <c r="K23" s="3">
        <v>38.960584214513297</v>
      </c>
      <c r="L23" s="3">
        <v>49.826042771476303</v>
      </c>
      <c r="M23" s="3">
        <v>47.4072204308873</v>
      </c>
      <c r="N23" s="3">
        <v>40.5718294638787</v>
      </c>
      <c r="O23" s="3">
        <v>39.956862621879502</v>
      </c>
      <c r="P23" s="3">
        <v>28.492081960645301</v>
      </c>
      <c r="Q23" s="3">
        <v>24.110699927736601</v>
      </c>
      <c r="R23" s="3">
        <v>22.700966912134302</v>
      </c>
      <c r="S23" s="3">
        <v>27.228167171776899</v>
      </c>
      <c r="T23" s="3">
        <v>32.291139084627801</v>
      </c>
      <c r="U23" s="3">
        <v>21.468407834644999</v>
      </c>
      <c r="V23" s="3">
        <v>14.085960964483601</v>
      </c>
      <c r="W23" s="3">
        <v>6.7817768720120002</v>
      </c>
      <c r="X23" s="3">
        <v>-2.7410296931243998</v>
      </c>
      <c r="Y23" s="3">
        <v>-1.7861685789724999</v>
      </c>
      <c r="Z23" s="3">
        <v>-3.4063847323075001</v>
      </c>
      <c r="AA23" s="3">
        <v>-4.9877417288007999</v>
      </c>
      <c r="AB23" s="3">
        <v>-2.1473937331088</v>
      </c>
      <c r="AC23" s="3">
        <v>2.2471249540200001E-2</v>
      </c>
      <c r="AD23" s="3">
        <v>0.63120251364960001</v>
      </c>
      <c r="AE23" s="3">
        <v>-1.9761562411232001</v>
      </c>
      <c r="AF23" s="3">
        <v>-5.1237874541592001</v>
      </c>
      <c r="AG23" s="3">
        <v>-3.9352097371522001</v>
      </c>
      <c r="AH23" s="3">
        <v>-3.39841132336</v>
      </c>
      <c r="AI23" s="3">
        <v>-1.8456010378356</v>
      </c>
      <c r="AJ23" s="3">
        <v>1.5294023670904999</v>
      </c>
      <c r="AK23" s="3">
        <v>1.3855708692018001</v>
      </c>
      <c r="AL23" s="3">
        <v>3.17</v>
      </c>
    </row>
    <row r="24" spans="1:38">
      <c r="A24">
        <v>4</v>
      </c>
      <c r="B24" t="s">
        <v>402</v>
      </c>
      <c r="C24">
        <v>1010103</v>
      </c>
      <c r="D24" t="s">
        <v>410</v>
      </c>
      <c r="E24" s="3">
        <v>6.1953432827192998</v>
      </c>
      <c r="F24" s="3">
        <v>7.1727211874253998</v>
      </c>
      <c r="G24" s="3">
        <v>7.5189461378738001</v>
      </c>
      <c r="H24" s="3">
        <v>9.7695216139138008</v>
      </c>
      <c r="I24" s="3">
        <v>13.8879572191716</v>
      </c>
      <c r="J24" s="3">
        <v>16.701193482121202</v>
      </c>
      <c r="K24" s="3">
        <v>18.0847346982105</v>
      </c>
      <c r="L24" s="3">
        <v>18.9252213231524</v>
      </c>
      <c r="M24" s="3">
        <v>23.213077792219799</v>
      </c>
      <c r="N24" s="3">
        <v>22.196167947179401</v>
      </c>
      <c r="O24" s="3">
        <v>21.861310396707601</v>
      </c>
      <c r="P24" s="3">
        <v>21.4330256955704</v>
      </c>
      <c r="Q24" s="3">
        <v>20.820426259985901</v>
      </c>
      <c r="R24" s="3">
        <v>19.939190050320299</v>
      </c>
      <c r="S24" s="3">
        <v>17.257634525594799</v>
      </c>
      <c r="T24" s="3">
        <v>14.668090725196301</v>
      </c>
      <c r="U24" s="3">
        <v>10.733330560374499</v>
      </c>
      <c r="V24" s="3">
        <v>8.8067081029712</v>
      </c>
      <c r="W24" s="3">
        <v>7.8481451106072004</v>
      </c>
      <c r="X24" s="3">
        <v>6.3675969281385001</v>
      </c>
      <c r="Y24" s="3">
        <v>1.6350426826344999</v>
      </c>
      <c r="Z24" s="3">
        <v>0.66944977511659998</v>
      </c>
      <c r="AA24" s="3">
        <v>0.14695701210279999</v>
      </c>
      <c r="AB24" s="3">
        <v>-0.50873173465650001</v>
      </c>
      <c r="AC24" s="3">
        <v>-1.6555620427097999</v>
      </c>
      <c r="AD24" s="3">
        <v>-2.0325089652263002</v>
      </c>
      <c r="AE24" s="3">
        <v>-0.53204941391530003</v>
      </c>
      <c r="AF24" s="3">
        <v>0.3984659687439</v>
      </c>
      <c r="AG24" s="3">
        <v>0.31933418884530002</v>
      </c>
      <c r="AH24" s="3">
        <v>-3.9897909943100003E-2</v>
      </c>
      <c r="AI24" s="3">
        <v>9.1315246044500004E-2</v>
      </c>
      <c r="AJ24" s="3">
        <v>-0.43312040259599999</v>
      </c>
      <c r="AK24" s="3">
        <v>-0.53726243722230005</v>
      </c>
      <c r="AL24" s="3">
        <v>-0.52</v>
      </c>
    </row>
    <row r="25" spans="1:38">
      <c r="A25">
        <v>5</v>
      </c>
      <c r="B25" t="s">
        <v>404</v>
      </c>
      <c r="C25">
        <v>101010301</v>
      </c>
      <c r="D25" t="s">
        <v>411</v>
      </c>
      <c r="E25" s="3">
        <v>7.3506480229058004</v>
      </c>
      <c r="F25" s="3">
        <v>7.8471175344460997</v>
      </c>
      <c r="G25" s="3">
        <v>7.5705491199084998</v>
      </c>
      <c r="H25" s="3">
        <v>10.2799454209848</v>
      </c>
      <c r="I25" s="3">
        <v>14.879347352497801</v>
      </c>
      <c r="J25" s="3">
        <v>17.134216445394699</v>
      </c>
      <c r="K25" s="3">
        <v>19.635961784588801</v>
      </c>
      <c r="L25" s="3">
        <v>22.204409283296201</v>
      </c>
      <c r="M25" s="3">
        <v>21.4244002683938</v>
      </c>
      <c r="N25" s="3">
        <v>20.168110489124501</v>
      </c>
      <c r="O25" s="3">
        <v>19.467837636273899</v>
      </c>
      <c r="P25" s="3">
        <v>18.849381114859199</v>
      </c>
      <c r="Q25" s="3">
        <v>19.2558358887546</v>
      </c>
      <c r="R25" s="3">
        <v>18.668440616351901</v>
      </c>
      <c r="S25" s="3">
        <v>16.508445799712</v>
      </c>
      <c r="T25" s="3">
        <v>13.1854314055025</v>
      </c>
      <c r="U25" s="3">
        <v>8.7850432414027004</v>
      </c>
      <c r="V25" s="3">
        <v>6.7576913677923001</v>
      </c>
      <c r="W25" s="3">
        <v>4.9320396648095999</v>
      </c>
      <c r="X25" s="3">
        <v>2.4679660058444002</v>
      </c>
      <c r="Y25" s="3">
        <v>1.3094279207146999</v>
      </c>
      <c r="Z25" s="3">
        <v>2.0118484351199999E-2</v>
      </c>
      <c r="AA25" s="3">
        <v>-7.8051145106199996E-2</v>
      </c>
      <c r="AB25" s="3">
        <v>-0.88309373957110004</v>
      </c>
      <c r="AC25" s="3">
        <v>-1.8372796280654999</v>
      </c>
      <c r="AD25" s="3">
        <v>-2.3431218607084001</v>
      </c>
      <c r="AE25" s="3">
        <v>-0.54165391598309998</v>
      </c>
      <c r="AF25" s="3">
        <v>5.73316321145E-2</v>
      </c>
      <c r="AG25" s="3">
        <v>8.7802465443399993E-2</v>
      </c>
      <c r="AH25" s="3">
        <v>-0.15071015817110001</v>
      </c>
      <c r="AI25" s="3">
        <v>-0.120411273194</v>
      </c>
      <c r="AJ25" s="3">
        <v>-0.24719421902819999</v>
      </c>
      <c r="AK25" s="3">
        <v>-0.14317939477899999</v>
      </c>
      <c r="AL25" s="3">
        <v>-0.31</v>
      </c>
    </row>
    <row r="26" spans="1:38">
      <c r="A26">
        <v>5</v>
      </c>
      <c r="B26" t="s">
        <v>404</v>
      </c>
      <c r="C26">
        <v>101010302</v>
      </c>
      <c r="D26" t="s">
        <v>412</v>
      </c>
      <c r="E26" s="3">
        <v>2.2679452276090002</v>
      </c>
      <c r="F26" s="3">
        <v>4.2081648017626003</v>
      </c>
      <c r="G26" s="3">
        <v>7.3730685642241998</v>
      </c>
      <c r="H26" s="3">
        <v>11.5595969379966</v>
      </c>
      <c r="I26" s="3">
        <v>10.8933350842431</v>
      </c>
      <c r="J26" s="3">
        <v>17.757668820957399</v>
      </c>
      <c r="K26" s="3">
        <v>19.702166823947898</v>
      </c>
      <c r="L26" s="3">
        <v>22.528011667638399</v>
      </c>
      <c r="M26" s="3">
        <v>25.253613686044901</v>
      </c>
      <c r="N26" s="3">
        <v>26.063175909237799</v>
      </c>
      <c r="O26" s="3">
        <v>21.578027281099398</v>
      </c>
      <c r="P26" s="3">
        <v>27.885500218422202</v>
      </c>
      <c r="Q26" s="3">
        <v>29.9220103613692</v>
      </c>
      <c r="R26" s="3">
        <v>28.533321031441499</v>
      </c>
      <c r="S26" s="3">
        <v>19.762904634974198</v>
      </c>
      <c r="T26" s="3">
        <v>11.3158146640833</v>
      </c>
      <c r="U26" s="3">
        <v>9.7228680898109996</v>
      </c>
      <c r="V26" s="3">
        <v>4.4464736997387</v>
      </c>
      <c r="W26" s="3">
        <v>1.5433953151716999</v>
      </c>
      <c r="X26" s="3">
        <v>-5.7601043526700001E-2</v>
      </c>
      <c r="Y26" s="3">
        <v>-2.7977907639917001</v>
      </c>
      <c r="Z26" s="3">
        <v>-3.9547897492320998</v>
      </c>
      <c r="AA26" s="3">
        <v>-4.5642686964803003</v>
      </c>
      <c r="AB26" s="3">
        <v>-8.2689684634492995</v>
      </c>
      <c r="AC26" s="3">
        <v>-9.2770860565166995</v>
      </c>
      <c r="AD26" s="3">
        <v>-11.562542513338199</v>
      </c>
      <c r="AE26" s="3">
        <v>-7.1208032652146001</v>
      </c>
      <c r="AF26" s="3">
        <v>-5.8241055350586004</v>
      </c>
      <c r="AG26" s="3">
        <v>-5.8739280298947003</v>
      </c>
      <c r="AH26" s="3">
        <v>-7.1298969933895</v>
      </c>
      <c r="AI26" s="3">
        <v>-5.6910949688662997</v>
      </c>
      <c r="AJ26" s="3">
        <v>-7.8517616122284997</v>
      </c>
      <c r="AK26" s="3">
        <v>-7.8505879080609002</v>
      </c>
      <c r="AL26" s="3">
        <v>-7.45</v>
      </c>
    </row>
    <row r="27" spans="1:38">
      <c r="A27">
        <v>5</v>
      </c>
      <c r="B27" t="s">
        <v>404</v>
      </c>
      <c r="C27">
        <v>101010303</v>
      </c>
      <c r="D27" t="s">
        <v>413</v>
      </c>
      <c r="E27" s="3">
        <v>8.2443657688773992</v>
      </c>
      <c r="F27" s="3">
        <v>8.3294068918179995</v>
      </c>
      <c r="G27" s="3">
        <v>8.9515090514082996</v>
      </c>
      <c r="H27" s="3">
        <v>10.228778069556601</v>
      </c>
      <c r="I27" s="3">
        <v>13.054034855711301</v>
      </c>
      <c r="J27" s="3">
        <v>12.760548999708</v>
      </c>
      <c r="K27" s="3">
        <v>13.423408126535399</v>
      </c>
      <c r="L27" s="3">
        <v>13.470939303931299</v>
      </c>
      <c r="M27" s="3">
        <v>13.690632952376999</v>
      </c>
      <c r="N27" s="3">
        <v>11.612129238888301</v>
      </c>
      <c r="O27" s="3">
        <v>11.4889766475277</v>
      </c>
      <c r="P27" s="3">
        <v>10.4527613466761</v>
      </c>
      <c r="Q27" s="3">
        <v>10.3488191551388</v>
      </c>
      <c r="R27" s="3">
        <v>10.1954264105751</v>
      </c>
      <c r="S27" s="3">
        <v>10.2055044807814</v>
      </c>
      <c r="T27" s="3">
        <v>9.4310489400847004</v>
      </c>
      <c r="U27" s="3">
        <v>7.1883149145015999</v>
      </c>
      <c r="V27" s="3">
        <v>8.9628088347835995</v>
      </c>
      <c r="W27" s="3">
        <v>7.5120110742088002</v>
      </c>
      <c r="X27" s="3">
        <v>6.1452458555287999</v>
      </c>
      <c r="Y27" s="3">
        <v>5.2216765621967003</v>
      </c>
      <c r="Z27" s="3">
        <v>5.0097106508184996</v>
      </c>
      <c r="AA27" s="3">
        <v>4.7101366640400002</v>
      </c>
      <c r="AB27" s="3">
        <v>4.1359914555015997</v>
      </c>
      <c r="AC27" s="3">
        <v>4.2776745685339002</v>
      </c>
      <c r="AD27" s="3">
        <v>3.6314814021155</v>
      </c>
      <c r="AE27" s="3">
        <v>3.2019380928055998</v>
      </c>
      <c r="AF27" s="3">
        <v>2.8690131145111</v>
      </c>
      <c r="AG27" s="3">
        <v>2.8736239431719</v>
      </c>
      <c r="AH27" s="3">
        <v>1.2083054939933999</v>
      </c>
      <c r="AI27" s="3">
        <v>1.9720013950655999</v>
      </c>
      <c r="AJ27" s="3">
        <v>1.7395074874591001</v>
      </c>
      <c r="AK27" s="3">
        <v>1.3782385888038999</v>
      </c>
      <c r="AL27" s="3">
        <v>0.81</v>
      </c>
    </row>
    <row r="28" spans="1:38">
      <c r="A28">
        <v>5</v>
      </c>
      <c r="B28" t="s">
        <v>404</v>
      </c>
      <c r="C28">
        <v>101010304</v>
      </c>
      <c r="D28" t="s">
        <v>414</v>
      </c>
      <c r="E28" s="3">
        <v>4.5836596280109996</v>
      </c>
      <c r="F28" s="3">
        <v>5.9031193805267996</v>
      </c>
      <c r="G28" s="3">
        <v>5.4238150227010999</v>
      </c>
      <c r="H28" s="3">
        <v>8.0794619126700002</v>
      </c>
      <c r="I28" s="3">
        <v>19.240114355101198</v>
      </c>
      <c r="J28" s="3">
        <v>22.9815718392266</v>
      </c>
      <c r="K28" s="3">
        <v>21.057631368928099</v>
      </c>
      <c r="L28" s="3">
        <v>19.6088818585675</v>
      </c>
      <c r="M28" s="3">
        <v>32.605177784519</v>
      </c>
      <c r="N28" s="3">
        <v>31.160663038978999</v>
      </c>
      <c r="O28" s="3">
        <v>33.8429640843352</v>
      </c>
      <c r="P28" s="3">
        <v>30.909164489474499</v>
      </c>
      <c r="Q28" s="3">
        <v>27.303377116326299</v>
      </c>
      <c r="R28" s="3">
        <v>25.210410491609299</v>
      </c>
      <c r="S28" s="3">
        <v>23.318747556723</v>
      </c>
      <c r="T28" s="3">
        <v>22.179135300323601</v>
      </c>
      <c r="U28" s="3">
        <v>12.7288796134102</v>
      </c>
      <c r="V28" s="3">
        <v>10.1171837656774</v>
      </c>
      <c r="W28" s="3">
        <v>13.1560458650819</v>
      </c>
      <c r="X28" s="3">
        <v>13.1162199155546</v>
      </c>
      <c r="Y28" s="3">
        <v>1.7879650537164</v>
      </c>
      <c r="Z28" s="3">
        <v>1.6991112481184001</v>
      </c>
      <c r="AA28" s="3">
        <v>-0.88303164666790002</v>
      </c>
      <c r="AB28" s="3">
        <v>0.2492075067897</v>
      </c>
      <c r="AC28" s="3">
        <v>-1.8242767803677999</v>
      </c>
      <c r="AD28" s="3">
        <v>-0.41947406232119999</v>
      </c>
      <c r="AE28" s="3">
        <v>-0.96691077150570004</v>
      </c>
      <c r="AF28" s="3">
        <v>1.1865190284424001</v>
      </c>
      <c r="AG28" s="3">
        <v>0.86098015233830005</v>
      </c>
      <c r="AH28" s="3">
        <v>2.3511261155689001</v>
      </c>
      <c r="AI28" s="3">
        <v>1.8751272707191999</v>
      </c>
      <c r="AJ28" s="3">
        <v>0.70475940508779999</v>
      </c>
      <c r="AK28" s="3">
        <v>0.77076472510759997</v>
      </c>
      <c r="AL28" s="3">
        <v>0.56999999999999995</v>
      </c>
    </row>
    <row r="29" spans="1:38">
      <c r="A29">
        <v>5</v>
      </c>
      <c r="B29" t="s">
        <v>404</v>
      </c>
      <c r="C29">
        <v>101010305</v>
      </c>
      <c r="D29" t="s">
        <v>415</v>
      </c>
      <c r="E29" s="3">
        <v>5.0881825088796999</v>
      </c>
      <c r="F29" s="3">
        <v>6.9577203746435003</v>
      </c>
      <c r="G29" s="3">
        <v>8.5983119489172992</v>
      </c>
      <c r="H29" s="3">
        <v>7.6687761837990003</v>
      </c>
      <c r="I29" s="3">
        <v>9.0017980125159003</v>
      </c>
      <c r="J29" s="3">
        <v>10.514325129147499</v>
      </c>
      <c r="K29" s="3">
        <v>18.119721652101099</v>
      </c>
      <c r="L29" s="3">
        <v>15.7739793696957</v>
      </c>
      <c r="M29" s="3">
        <v>44.222659528723398</v>
      </c>
      <c r="N29" s="3">
        <v>41.517734180170798</v>
      </c>
      <c r="O29" s="3">
        <v>42.938281175509097</v>
      </c>
      <c r="P29" s="3">
        <v>42.012954901704703</v>
      </c>
      <c r="Q29" s="3">
        <v>35.518678508869797</v>
      </c>
      <c r="R29" s="3">
        <v>34.455858279508</v>
      </c>
      <c r="S29" s="3">
        <v>26.562215240825399</v>
      </c>
      <c r="T29" s="3">
        <v>24.353988737393099</v>
      </c>
      <c r="U29" s="3">
        <v>23.386841902839201</v>
      </c>
      <c r="V29" s="3">
        <v>25.893445075621202</v>
      </c>
      <c r="W29" s="3">
        <v>22.2734607220596</v>
      </c>
      <c r="X29" s="3">
        <v>24.433933073900299</v>
      </c>
      <c r="Y29" s="3">
        <v>-1.2118057540619001</v>
      </c>
      <c r="Z29" s="3">
        <v>-1.9211022991721001</v>
      </c>
      <c r="AA29" s="3">
        <v>7.6015236743799994E-2</v>
      </c>
      <c r="AB29" s="3">
        <v>0.52814952232409995</v>
      </c>
      <c r="AC29" s="3">
        <v>-1.5443973234519</v>
      </c>
      <c r="AD29" s="3">
        <v>-2.1826272308494001</v>
      </c>
      <c r="AE29" s="3">
        <v>2.6421634413935999</v>
      </c>
      <c r="AF29" s="3">
        <v>6.5292743841181</v>
      </c>
      <c r="AG29" s="3">
        <v>5.7716323521302</v>
      </c>
      <c r="AH29" s="3">
        <v>2.5171045215933998</v>
      </c>
      <c r="AI29" s="3">
        <v>-1.3252446271203</v>
      </c>
      <c r="AJ29" s="3">
        <v>-1.8783710669678</v>
      </c>
      <c r="AK29" s="3">
        <v>-1.5371190408880999</v>
      </c>
      <c r="AL29" s="3">
        <v>0.15</v>
      </c>
    </row>
    <row r="30" spans="1:38">
      <c r="A30">
        <v>5</v>
      </c>
      <c r="B30" t="s">
        <v>404</v>
      </c>
      <c r="C30">
        <v>101010306</v>
      </c>
      <c r="D30" t="s">
        <v>416</v>
      </c>
      <c r="E30" s="3">
        <v>7.9917896886798001</v>
      </c>
      <c r="F30" s="3">
        <v>8.3080450896129996</v>
      </c>
      <c r="G30" s="3">
        <v>7.8893853340866</v>
      </c>
      <c r="H30" s="3">
        <v>8.4539662963001998</v>
      </c>
      <c r="I30" s="3">
        <v>9.8504097688079995</v>
      </c>
      <c r="J30" s="3">
        <v>10.687065418446499</v>
      </c>
      <c r="K30" s="3">
        <v>11.991020372264799</v>
      </c>
      <c r="L30" s="3">
        <v>13.4841349269376</v>
      </c>
      <c r="M30" s="3">
        <v>13.279621443704899</v>
      </c>
      <c r="N30" s="3">
        <v>10.8093381875431</v>
      </c>
      <c r="O30" s="3">
        <v>9.6308055106742998</v>
      </c>
      <c r="P30" s="3">
        <v>9.4124706708046002</v>
      </c>
      <c r="Q30" s="3">
        <v>9.7822366537359997</v>
      </c>
      <c r="R30" s="3">
        <v>9.9168435870496996</v>
      </c>
      <c r="S30" s="3">
        <v>9.8406720578878009</v>
      </c>
      <c r="T30" s="3">
        <v>9.5115997686000995</v>
      </c>
      <c r="U30" s="3">
        <v>8.1722049564382004</v>
      </c>
      <c r="V30" s="3">
        <v>7.7270544623598996</v>
      </c>
      <c r="W30" s="3">
        <v>6.5676137361156997</v>
      </c>
      <c r="X30" s="3">
        <v>4.0626360390532996</v>
      </c>
      <c r="Y30" s="3">
        <v>3.0897558542358001</v>
      </c>
      <c r="Z30" s="3">
        <v>3.0183918658314002</v>
      </c>
      <c r="AA30" s="3">
        <v>3.4344565135712002</v>
      </c>
      <c r="AB30" s="3">
        <v>3.1873546065176002</v>
      </c>
      <c r="AC30" s="3">
        <v>2.4663777009704999</v>
      </c>
      <c r="AD30" s="3">
        <v>2.0694236258236001</v>
      </c>
      <c r="AE30" s="3">
        <v>2.6290290112208998</v>
      </c>
      <c r="AF30" s="3">
        <v>1.6107380970259</v>
      </c>
      <c r="AG30" s="3">
        <v>1.4246536785524</v>
      </c>
      <c r="AH30" s="3">
        <v>1.3174335171597999</v>
      </c>
      <c r="AI30" s="3">
        <v>1.3842942955322</v>
      </c>
      <c r="AJ30" s="3">
        <v>1.5743689577908</v>
      </c>
      <c r="AK30" s="3">
        <v>1.5486209829771</v>
      </c>
      <c r="AL30" s="3">
        <v>1.51</v>
      </c>
    </row>
    <row r="31" spans="1:38">
      <c r="A31">
        <v>5</v>
      </c>
      <c r="B31" t="s">
        <v>404</v>
      </c>
      <c r="C31">
        <v>101010307</v>
      </c>
      <c r="D31" t="s">
        <v>417</v>
      </c>
      <c r="E31" s="3">
        <v>4.5964333810226004</v>
      </c>
      <c r="F31" s="3">
        <v>5.8691892507123002</v>
      </c>
      <c r="G31" s="3">
        <v>7.1912289566769001</v>
      </c>
      <c r="H31" s="3">
        <v>10.219959036305999</v>
      </c>
      <c r="I31" s="3">
        <v>10.278508323176601</v>
      </c>
      <c r="J31" s="3">
        <v>13.2932036779609</v>
      </c>
      <c r="K31" s="3">
        <v>13.3704617881851</v>
      </c>
      <c r="L31" s="3">
        <v>12.5792723518261</v>
      </c>
      <c r="M31" s="3">
        <v>12.281901547262599</v>
      </c>
      <c r="N31" s="3">
        <v>14.1034459179275</v>
      </c>
      <c r="O31" s="3">
        <v>12.9556669736602</v>
      </c>
      <c r="P31" s="3">
        <v>12.9274970732833</v>
      </c>
      <c r="Q31" s="3">
        <v>14.802689572307701</v>
      </c>
      <c r="R31" s="3">
        <v>13.669893480451799</v>
      </c>
      <c r="S31" s="3">
        <v>12.039376297951399</v>
      </c>
      <c r="T31" s="3">
        <v>10.187105127828101</v>
      </c>
      <c r="U31" s="3">
        <v>9.3836398752958008</v>
      </c>
      <c r="V31" s="3">
        <v>6.4358993322750999</v>
      </c>
      <c r="W31" s="3">
        <v>5.8092258640847003</v>
      </c>
      <c r="X31" s="3">
        <v>5.5649095535728996</v>
      </c>
      <c r="Y31" s="3">
        <v>4.1552431428740002</v>
      </c>
      <c r="Z31" s="3">
        <v>1.6019522751307</v>
      </c>
      <c r="AA31" s="3">
        <v>2.1524384941449002</v>
      </c>
      <c r="AB31" s="3">
        <v>0.65542463665049999</v>
      </c>
      <c r="AC31" s="3">
        <v>-0.54928967436419995</v>
      </c>
      <c r="AD31" s="3">
        <v>-1.4036997846268999</v>
      </c>
      <c r="AE31" s="3">
        <v>-0.17772080560340001</v>
      </c>
      <c r="AF31" s="3">
        <v>-0.47530309782059998</v>
      </c>
      <c r="AG31" s="3">
        <v>-0.61008285388189998</v>
      </c>
      <c r="AH31" s="3">
        <v>-1.7638431861188999</v>
      </c>
      <c r="AI31" s="3">
        <v>-0.36478105981300002</v>
      </c>
      <c r="AJ31" s="3">
        <v>-0.20434518369929999</v>
      </c>
      <c r="AK31" s="3">
        <v>-1.2711564013320999</v>
      </c>
      <c r="AL31" s="3">
        <v>-1.53</v>
      </c>
    </row>
    <row r="32" spans="1:38">
      <c r="A32">
        <v>5</v>
      </c>
      <c r="B32" t="s">
        <v>404</v>
      </c>
      <c r="C32">
        <v>101010308</v>
      </c>
      <c r="D32" t="s">
        <v>418</v>
      </c>
      <c r="E32" s="3">
        <v>9.4456877794559002</v>
      </c>
      <c r="F32" s="3">
        <v>10.876563843246799</v>
      </c>
      <c r="G32" s="3">
        <v>11.0420281969767</v>
      </c>
      <c r="H32" s="3">
        <v>13.1352485142858</v>
      </c>
      <c r="I32" s="3">
        <v>15.8439828383272</v>
      </c>
      <c r="J32" s="3">
        <v>19.414813378696898</v>
      </c>
      <c r="K32" s="3">
        <v>19.6856619106327</v>
      </c>
      <c r="L32" s="3">
        <v>19.574991373740399</v>
      </c>
      <c r="M32" s="3">
        <v>19.374872372129001</v>
      </c>
      <c r="N32" s="3">
        <v>20.6447376228029</v>
      </c>
      <c r="O32" s="3">
        <v>21.332080804133099</v>
      </c>
      <c r="P32" s="3">
        <v>17.992969807285</v>
      </c>
      <c r="Q32" s="3">
        <v>16.299209948609199</v>
      </c>
      <c r="R32" s="3">
        <v>15.8757383513005</v>
      </c>
      <c r="S32" s="3">
        <v>15.195431526929299</v>
      </c>
      <c r="T32" s="3">
        <v>15.224846564828701</v>
      </c>
      <c r="U32" s="3">
        <v>12.8582386325672</v>
      </c>
      <c r="V32" s="3">
        <v>10.2086598818117</v>
      </c>
      <c r="W32" s="3">
        <v>7.5910126933048003</v>
      </c>
      <c r="X32" s="3">
        <v>5.1816820253804003</v>
      </c>
      <c r="Y32" s="3">
        <v>5.8628720017312999</v>
      </c>
      <c r="Z32" s="3">
        <v>3.0119973803273998</v>
      </c>
      <c r="AA32" s="3">
        <v>1.3271804600471</v>
      </c>
      <c r="AB32" s="3">
        <v>0.13795193299960001</v>
      </c>
      <c r="AC32" s="3">
        <v>7.5239594330700002E-2</v>
      </c>
      <c r="AD32" s="3">
        <v>-0.90186524018559999</v>
      </c>
      <c r="AE32" s="3">
        <v>-0.59716006679260003</v>
      </c>
      <c r="AF32" s="3">
        <v>-3.5009025173299999E-2</v>
      </c>
      <c r="AG32" s="3">
        <v>0.88292274074449995</v>
      </c>
      <c r="AH32" s="3">
        <v>-4.5806212301800001E-2</v>
      </c>
      <c r="AI32" s="3">
        <v>2.9400351478348998</v>
      </c>
      <c r="AJ32" s="3">
        <v>2.9642772277902001</v>
      </c>
      <c r="AK32" s="3">
        <v>1.5462965142162</v>
      </c>
      <c r="AL32" s="3">
        <v>1.5</v>
      </c>
    </row>
    <row r="33" spans="1:38">
      <c r="A33">
        <v>4</v>
      </c>
      <c r="B33" t="s">
        <v>402</v>
      </c>
      <c r="C33">
        <v>1010104</v>
      </c>
      <c r="D33" t="s">
        <v>419</v>
      </c>
      <c r="E33" s="3">
        <v>3.0146167229823999</v>
      </c>
      <c r="F33" s="3">
        <v>4.4929230057848999</v>
      </c>
      <c r="G33" s="3">
        <v>5.3114734562828003</v>
      </c>
      <c r="H33" s="3">
        <v>8.0161119669655001</v>
      </c>
      <c r="I33" s="3">
        <v>10.3494060082816</v>
      </c>
      <c r="J33" s="3">
        <v>10.5629408454736</v>
      </c>
      <c r="K33" s="3">
        <v>8.9394470998858999</v>
      </c>
      <c r="L33" s="3">
        <v>6.4490809315708999</v>
      </c>
      <c r="M33" s="3">
        <v>10.631533945544</v>
      </c>
      <c r="N33" s="3">
        <v>10.440572485159599</v>
      </c>
      <c r="O33" s="3">
        <v>9.9171708005720998</v>
      </c>
      <c r="P33" s="3">
        <v>6.5729014914216002</v>
      </c>
      <c r="Q33" s="3">
        <v>8.5754696550073</v>
      </c>
      <c r="R33" s="3">
        <v>8.2674735470561007</v>
      </c>
      <c r="S33" s="3">
        <v>5.201150098886</v>
      </c>
      <c r="T33" s="3">
        <v>3.012013427107</v>
      </c>
      <c r="U33" s="3">
        <v>1.8138030089049</v>
      </c>
      <c r="V33" s="3">
        <v>5.9876467433093001</v>
      </c>
      <c r="W33" s="3">
        <v>7.4692259451552996</v>
      </c>
      <c r="X33" s="3">
        <v>6.4071998448876002</v>
      </c>
      <c r="Y33" s="3">
        <v>6.2628675320548997</v>
      </c>
      <c r="Z33" s="3">
        <v>4.7960002846284997</v>
      </c>
      <c r="AA33" s="3">
        <v>2.0758415500709</v>
      </c>
      <c r="AB33" s="3">
        <v>3.0508791810042002</v>
      </c>
      <c r="AC33" s="3">
        <v>3.9545923633163</v>
      </c>
      <c r="AD33" s="3">
        <v>2.8712207638331999</v>
      </c>
      <c r="AE33" s="3">
        <v>4.6957002115637998</v>
      </c>
      <c r="AF33" s="3">
        <v>1.0185406501437999</v>
      </c>
      <c r="AG33" s="3">
        <v>2.4792561934350998</v>
      </c>
      <c r="AH33" s="3">
        <v>-0.90681047039530005</v>
      </c>
      <c r="AI33" s="3">
        <v>-1.6366020869714</v>
      </c>
      <c r="AJ33" s="3">
        <v>-0.2935481664356</v>
      </c>
      <c r="AK33" s="3">
        <v>-2.3520907392293999</v>
      </c>
      <c r="AL33" s="3">
        <v>-1.87</v>
      </c>
    </row>
    <row r="34" spans="1:38">
      <c r="A34">
        <v>5</v>
      </c>
      <c r="B34" t="s">
        <v>404</v>
      </c>
      <c r="C34">
        <v>101010401</v>
      </c>
      <c r="D34" t="s">
        <v>419</v>
      </c>
      <c r="E34" s="3">
        <v>3.0146167229823999</v>
      </c>
      <c r="F34" s="3">
        <v>4.4929230057848999</v>
      </c>
      <c r="G34" s="3">
        <v>5.3114734562828003</v>
      </c>
      <c r="H34" s="3">
        <v>8.0161119669655001</v>
      </c>
      <c r="I34" s="3">
        <v>10.3494060082816</v>
      </c>
      <c r="J34" s="3">
        <v>10.5629408454736</v>
      </c>
      <c r="K34" s="3">
        <v>8.9394470998858999</v>
      </c>
      <c r="L34" s="3">
        <v>6.4490809315708999</v>
      </c>
      <c r="M34" s="3">
        <v>10.631533945544</v>
      </c>
      <c r="N34" s="3">
        <v>10.440572485159599</v>
      </c>
      <c r="O34" s="3">
        <v>9.9171708005720998</v>
      </c>
      <c r="P34" s="3">
        <v>6.5729014914216002</v>
      </c>
      <c r="Q34" s="3">
        <v>8.5754696550073</v>
      </c>
      <c r="R34" s="3">
        <v>8.2674735470561007</v>
      </c>
      <c r="S34" s="3">
        <v>5.201150098886</v>
      </c>
      <c r="T34" s="3">
        <v>3.012013427107</v>
      </c>
      <c r="U34" s="3">
        <v>1.8138030089049</v>
      </c>
      <c r="V34" s="3">
        <v>5.9876467433093001</v>
      </c>
      <c r="W34" s="3">
        <v>7.4692259451552996</v>
      </c>
      <c r="X34" s="3">
        <v>6.4071998448876002</v>
      </c>
      <c r="Y34" s="3">
        <v>6.2628675320548997</v>
      </c>
      <c r="Z34" s="3">
        <v>4.7960002846284997</v>
      </c>
      <c r="AA34" s="3">
        <v>2.0758415500709</v>
      </c>
      <c r="AB34" s="3">
        <v>3.0508791810042002</v>
      </c>
      <c r="AC34" s="3">
        <v>3.9545923633163</v>
      </c>
      <c r="AD34" s="3">
        <v>2.8712207638331999</v>
      </c>
      <c r="AE34" s="3">
        <v>4.6957002115637998</v>
      </c>
      <c r="AF34" s="3">
        <v>1.0185406501437999</v>
      </c>
      <c r="AG34" s="3">
        <v>2.4792561934350998</v>
      </c>
      <c r="AH34" s="3">
        <v>-0.90681047039530005</v>
      </c>
      <c r="AI34" s="3">
        <v>-1.6366020869714</v>
      </c>
      <c r="AJ34" s="3">
        <v>-0.2935481664356</v>
      </c>
      <c r="AK34" s="3">
        <v>-2.3520907392293999</v>
      </c>
      <c r="AL34" s="3">
        <v>-1.87</v>
      </c>
    </row>
    <row r="35" spans="1:38">
      <c r="A35">
        <v>4</v>
      </c>
      <c r="B35" t="s">
        <v>402</v>
      </c>
      <c r="C35">
        <v>1010105</v>
      </c>
      <c r="D35" t="s">
        <v>420</v>
      </c>
      <c r="E35" s="3">
        <v>17.101861320665499</v>
      </c>
      <c r="F35" s="3">
        <v>18.307611975958999</v>
      </c>
      <c r="G35" s="3">
        <v>17.1829542318882</v>
      </c>
      <c r="H35" s="3">
        <v>16.734226903085599</v>
      </c>
      <c r="I35" s="3">
        <v>17.668198923348001</v>
      </c>
      <c r="J35" s="3">
        <v>23.592262240029601</v>
      </c>
      <c r="K35" s="3">
        <v>25.778786513719801</v>
      </c>
      <c r="L35" s="3">
        <v>34.219937605651303</v>
      </c>
      <c r="M35" s="3">
        <v>30.9171704310202</v>
      </c>
      <c r="N35" s="3">
        <v>27.933188271763299</v>
      </c>
      <c r="O35" s="3">
        <v>24.264116279927801</v>
      </c>
      <c r="P35" s="3">
        <v>17.210385011600401</v>
      </c>
      <c r="Q35" s="3">
        <v>15.919148622185199</v>
      </c>
      <c r="R35" s="3">
        <v>15.7083378945983</v>
      </c>
      <c r="S35" s="3">
        <v>13.8426569128062</v>
      </c>
      <c r="T35" s="3">
        <v>11.7450244270846</v>
      </c>
      <c r="U35" s="3">
        <v>8.8407752358072003</v>
      </c>
      <c r="V35" s="3">
        <v>4.0815491388713996</v>
      </c>
      <c r="W35" s="3">
        <v>2.8842233443043002</v>
      </c>
      <c r="X35" s="3">
        <v>1.1463502733252999</v>
      </c>
      <c r="Y35" s="3">
        <v>0.2424918577879</v>
      </c>
      <c r="Z35" s="3">
        <v>-0.15052247234659999</v>
      </c>
      <c r="AA35" s="3">
        <v>-1.4320194267898001</v>
      </c>
      <c r="AB35" s="3">
        <v>-4.4347037794516</v>
      </c>
      <c r="AC35" s="3">
        <v>-3.2303086164455999</v>
      </c>
      <c r="AD35" s="3">
        <v>-5.0777845436003002</v>
      </c>
      <c r="AE35" s="3">
        <v>-5.3551625285276003</v>
      </c>
      <c r="AF35" s="3">
        <v>-5.1811604038255004</v>
      </c>
      <c r="AG35" s="3">
        <v>-4.6424631963789</v>
      </c>
      <c r="AH35" s="3">
        <v>-5.1359194105170998</v>
      </c>
      <c r="AI35" s="3">
        <v>-5.4107638607129003</v>
      </c>
      <c r="AJ35" s="3">
        <v>-7.2838347371632004</v>
      </c>
      <c r="AK35" s="3">
        <v>-5.7769174254992999</v>
      </c>
      <c r="AL35" s="3">
        <v>-5.31</v>
      </c>
    </row>
    <row r="36" spans="1:38">
      <c r="A36">
        <v>5</v>
      </c>
      <c r="B36" t="s">
        <v>404</v>
      </c>
      <c r="C36">
        <v>101010501</v>
      </c>
      <c r="D36" t="s">
        <v>420</v>
      </c>
      <c r="E36" s="3">
        <v>17.101861320665499</v>
      </c>
      <c r="F36" s="3">
        <v>18.307611975958999</v>
      </c>
      <c r="G36" s="3">
        <v>17.1829542318882</v>
      </c>
      <c r="H36" s="3">
        <v>16.734226903085599</v>
      </c>
      <c r="I36" s="3">
        <v>17.668198923348001</v>
      </c>
      <c r="J36" s="3">
        <v>23.592262240029601</v>
      </c>
      <c r="K36" s="3">
        <v>25.778786513719801</v>
      </c>
      <c r="L36" s="3">
        <v>34.219937605651303</v>
      </c>
      <c r="M36" s="3">
        <v>30.9171704310202</v>
      </c>
      <c r="N36" s="3">
        <v>27.933188271763299</v>
      </c>
      <c r="O36" s="3">
        <v>24.264116279927801</v>
      </c>
      <c r="P36" s="3">
        <v>17.210385011600401</v>
      </c>
      <c r="Q36" s="3">
        <v>15.919148622185199</v>
      </c>
      <c r="R36" s="3">
        <v>15.7083378945983</v>
      </c>
      <c r="S36" s="3">
        <v>13.8426569128062</v>
      </c>
      <c r="T36" s="3">
        <v>11.7450244270846</v>
      </c>
      <c r="U36" s="3">
        <v>8.8407752358072003</v>
      </c>
      <c r="V36" s="3">
        <v>4.0815491388713996</v>
      </c>
      <c r="W36" s="3">
        <v>2.8842233443043002</v>
      </c>
      <c r="X36" s="3">
        <v>1.1463502733252999</v>
      </c>
      <c r="Y36" s="3">
        <v>0.2424918577879</v>
      </c>
      <c r="Z36" s="3">
        <v>-0.15052247234659999</v>
      </c>
      <c r="AA36" s="3">
        <v>-1.4320194267898001</v>
      </c>
      <c r="AB36" s="3">
        <v>-4.4347037794516</v>
      </c>
      <c r="AC36" s="3">
        <v>-3.2303086164455999</v>
      </c>
      <c r="AD36" s="3">
        <v>-5.0777845436003002</v>
      </c>
      <c r="AE36" s="3">
        <v>-5.3551625285276003</v>
      </c>
      <c r="AF36" s="3">
        <v>-5.1811604038255004</v>
      </c>
      <c r="AG36" s="3">
        <v>-4.6424631963789</v>
      </c>
      <c r="AH36" s="3">
        <v>-5.1359194105170998</v>
      </c>
      <c r="AI36" s="3">
        <v>-5.4107638607129003</v>
      </c>
      <c r="AJ36" s="3">
        <v>-7.2838347371632004</v>
      </c>
      <c r="AK36" s="3">
        <v>-5.7769174254992999</v>
      </c>
      <c r="AL36" s="3">
        <v>-5.31</v>
      </c>
    </row>
    <row r="37" spans="1:38">
      <c r="A37">
        <v>4</v>
      </c>
      <c r="B37" t="s">
        <v>402</v>
      </c>
      <c r="C37">
        <v>1010106</v>
      </c>
      <c r="D37" t="s">
        <v>421</v>
      </c>
      <c r="E37" s="3">
        <v>9.3792949906216005</v>
      </c>
      <c r="F37" s="3">
        <v>8.6242578822925999</v>
      </c>
      <c r="G37" s="3">
        <v>10.4510623733805</v>
      </c>
      <c r="H37" s="3">
        <v>11.4965748758417</v>
      </c>
      <c r="I37" s="3">
        <v>11.6597539060855</v>
      </c>
      <c r="J37" s="3">
        <v>13.924779007213299</v>
      </c>
      <c r="K37" s="3">
        <v>15.9012483769654</v>
      </c>
      <c r="L37" s="3">
        <v>15.8791286727075</v>
      </c>
      <c r="M37" s="3">
        <v>16.613536452869401</v>
      </c>
      <c r="N37" s="3">
        <v>15.396091909007</v>
      </c>
      <c r="O37" s="3">
        <v>14.182936491886201</v>
      </c>
      <c r="P37" s="3">
        <v>11.357563542704</v>
      </c>
      <c r="Q37" s="3">
        <v>12.2717041496702</v>
      </c>
      <c r="R37" s="3">
        <v>12.899579049552401</v>
      </c>
      <c r="S37" s="3">
        <v>11.8757191920719</v>
      </c>
      <c r="T37" s="3">
        <v>9.9350206212232006</v>
      </c>
      <c r="U37" s="3">
        <v>7.5410771975855999</v>
      </c>
      <c r="V37" s="3">
        <v>3.0503948776884</v>
      </c>
      <c r="W37" s="3">
        <v>0.70983389059659996</v>
      </c>
      <c r="X37" s="3">
        <v>-2.2584532361400001E-2</v>
      </c>
      <c r="Y37" s="3">
        <v>1.2995998585952</v>
      </c>
      <c r="Z37" s="3">
        <v>0.75709626957270004</v>
      </c>
      <c r="AA37" s="3">
        <v>-0.13471484631040001</v>
      </c>
      <c r="AB37" s="3">
        <v>0.1792450909004</v>
      </c>
      <c r="AC37" s="3">
        <v>-0.74193713044889997</v>
      </c>
      <c r="AD37" s="3">
        <v>-1.1338385683626999</v>
      </c>
      <c r="AE37" s="3">
        <v>-2.3787752689291</v>
      </c>
      <c r="AF37" s="3">
        <v>-1.7936241433080999</v>
      </c>
      <c r="AG37" s="3">
        <v>-0.51661218014230004</v>
      </c>
      <c r="AH37" s="3">
        <v>2.0486527772723999</v>
      </c>
      <c r="AI37" s="3">
        <v>2.0759899436671998</v>
      </c>
      <c r="AJ37" s="3">
        <v>1.9665756417578999</v>
      </c>
      <c r="AK37" s="3">
        <v>0.44258054200800001</v>
      </c>
      <c r="AL37" s="3">
        <v>-0.1</v>
      </c>
    </row>
    <row r="38" spans="1:38">
      <c r="A38">
        <v>5</v>
      </c>
      <c r="B38" t="s">
        <v>404</v>
      </c>
      <c r="C38">
        <v>101010601</v>
      </c>
      <c r="D38" t="s">
        <v>422</v>
      </c>
      <c r="E38" s="3">
        <v>10.4670164660404</v>
      </c>
      <c r="F38" s="3">
        <v>9.0986876877447003</v>
      </c>
      <c r="G38" s="3">
        <v>11.3762456026643</v>
      </c>
      <c r="H38" s="3">
        <v>11.5632168173052</v>
      </c>
      <c r="I38" s="3">
        <v>11.3731116154781</v>
      </c>
      <c r="J38" s="3">
        <v>14.1874144998025</v>
      </c>
      <c r="K38" s="3">
        <v>16.147196974092701</v>
      </c>
      <c r="L38" s="3">
        <v>16.1384126790647</v>
      </c>
      <c r="M38" s="3">
        <v>16.115939203964501</v>
      </c>
      <c r="N38" s="3">
        <v>14.5248680558754</v>
      </c>
      <c r="O38" s="3">
        <v>14.904492328226</v>
      </c>
      <c r="P38" s="3">
        <v>12.218105861004799</v>
      </c>
      <c r="Q38" s="3">
        <v>12.786986114005799</v>
      </c>
      <c r="R38" s="3">
        <v>14.4415654522104</v>
      </c>
      <c r="S38" s="3">
        <v>11.741090374850801</v>
      </c>
      <c r="T38" s="3">
        <v>10.8517241363531</v>
      </c>
      <c r="U38" s="3">
        <v>8.0396646740839</v>
      </c>
      <c r="V38" s="3">
        <v>2.8126937858595</v>
      </c>
      <c r="W38" s="3">
        <v>1.1442958111239001</v>
      </c>
      <c r="X38" s="3">
        <v>0.14849103829490001</v>
      </c>
      <c r="Y38" s="3">
        <v>2.2180336626065</v>
      </c>
      <c r="Z38" s="3">
        <v>1.9232142412954001</v>
      </c>
      <c r="AA38" s="3">
        <v>0.89990755813470003</v>
      </c>
      <c r="AB38" s="3">
        <v>0.74019021061320001</v>
      </c>
      <c r="AC38" s="3">
        <v>-0.2463847273834</v>
      </c>
      <c r="AD38" s="3">
        <v>-0.83776215775079999</v>
      </c>
      <c r="AE38" s="3">
        <v>-2.3843456673698</v>
      </c>
      <c r="AF38" s="3">
        <v>-2.1974291564807999</v>
      </c>
      <c r="AG38" s="3">
        <v>0.51545721619880003</v>
      </c>
      <c r="AH38" s="3">
        <v>2.5774724042288</v>
      </c>
      <c r="AI38" s="3">
        <v>2.6174600409959998</v>
      </c>
      <c r="AJ38" s="3">
        <v>2.5674235567706001</v>
      </c>
      <c r="AK38" s="3">
        <v>-0.18005117884149999</v>
      </c>
      <c r="AL38" s="3">
        <v>-0.57999999999999996</v>
      </c>
    </row>
    <row r="39" spans="1:38">
      <c r="A39">
        <v>5</v>
      </c>
      <c r="B39" t="s">
        <v>404</v>
      </c>
      <c r="C39">
        <v>101010602</v>
      </c>
      <c r="D39" t="s">
        <v>423</v>
      </c>
      <c r="E39" s="3">
        <v>6.7756072830439003</v>
      </c>
      <c r="F39" s="3">
        <v>7.4949098272021004</v>
      </c>
      <c r="G39" s="3">
        <v>8.2081971352401002</v>
      </c>
      <c r="H39" s="3">
        <v>11.332844075872099</v>
      </c>
      <c r="I39" s="3">
        <v>12.3699628390395</v>
      </c>
      <c r="J39" s="3">
        <v>13.268567756804</v>
      </c>
      <c r="K39" s="3">
        <v>15.2947597058964</v>
      </c>
      <c r="L39" s="3">
        <v>15.2401806674717</v>
      </c>
      <c r="M39" s="3">
        <v>17.8550983800945</v>
      </c>
      <c r="N39" s="3">
        <v>17.5811032201728</v>
      </c>
      <c r="O39" s="3">
        <v>12.4136038318179</v>
      </c>
      <c r="P39" s="3">
        <v>9.2444110359679996</v>
      </c>
      <c r="Q39" s="3">
        <v>10.995627664512901</v>
      </c>
      <c r="R39" s="3">
        <v>9.1742210488996001</v>
      </c>
      <c r="S39" s="3">
        <v>12.211646934493499</v>
      </c>
      <c r="T39" s="3">
        <v>7.6781359630915</v>
      </c>
      <c r="U39" s="3">
        <v>6.3166940404128997</v>
      </c>
      <c r="V39" s="3">
        <v>3.6491238342317001</v>
      </c>
      <c r="W39" s="3">
        <v>-0.36943392305189998</v>
      </c>
      <c r="X39" s="3">
        <v>-0.44744834582359999</v>
      </c>
      <c r="Y39" s="3">
        <v>-0.9581807591007</v>
      </c>
      <c r="Z39" s="3">
        <v>-2.0914854969665999</v>
      </c>
      <c r="AA39" s="3">
        <v>-2.7279360643617001</v>
      </c>
      <c r="AB39" s="3">
        <v>-1.2357101086505999</v>
      </c>
      <c r="AC39" s="3">
        <v>-1.9889601508475001</v>
      </c>
      <c r="AD39" s="3">
        <v>-1.8836550200514</v>
      </c>
      <c r="AE39" s="3">
        <v>-2.3649342178961001</v>
      </c>
      <c r="AF39" s="3">
        <v>-0.77017304241420004</v>
      </c>
      <c r="AG39" s="3">
        <v>-3.0921423717406</v>
      </c>
      <c r="AH39" s="3">
        <v>0.72739439844709997</v>
      </c>
      <c r="AI39" s="3">
        <v>0.71046139940169994</v>
      </c>
      <c r="AJ39" s="3">
        <v>0.46544559445520001</v>
      </c>
      <c r="AK39" s="3">
        <v>2.0222784256075998</v>
      </c>
      <c r="AL39" s="3">
        <v>1.1399999999999999</v>
      </c>
    </row>
    <row r="40" spans="1:38">
      <c r="A40">
        <v>3</v>
      </c>
      <c r="B40" t="s">
        <v>400</v>
      </c>
      <c r="C40">
        <v>10102</v>
      </c>
      <c r="D40" t="s">
        <v>424</v>
      </c>
      <c r="E40" s="3">
        <v>12.845522416521799</v>
      </c>
      <c r="F40" s="3">
        <v>16.045417455640202</v>
      </c>
      <c r="G40" s="3">
        <v>16.252570275953001</v>
      </c>
      <c r="H40" s="3">
        <v>15.2038815323163</v>
      </c>
      <c r="I40" s="3">
        <v>14.240537960707099</v>
      </c>
      <c r="J40" s="3">
        <v>14.004245383918301</v>
      </c>
      <c r="K40" s="3">
        <v>15.481918641974399</v>
      </c>
      <c r="L40" s="3">
        <v>16.441003713812901</v>
      </c>
      <c r="M40" s="3">
        <v>17.508564121022498</v>
      </c>
      <c r="N40" s="3">
        <v>17.111155796706701</v>
      </c>
      <c r="O40" s="3">
        <v>16.922868271014998</v>
      </c>
      <c r="P40" s="3">
        <v>14.718979079069699</v>
      </c>
      <c r="Q40" s="3">
        <v>11.5867760654258</v>
      </c>
      <c r="R40" s="3">
        <v>9.2421220184924007</v>
      </c>
      <c r="S40" s="3">
        <v>7.7522754774295999</v>
      </c>
      <c r="T40" s="3">
        <v>6.0543800380338002</v>
      </c>
      <c r="U40" s="3">
        <v>4.0599157857949004</v>
      </c>
      <c r="V40" s="3">
        <v>3.4886763884165002</v>
      </c>
      <c r="W40" s="3">
        <v>1.8102816608587</v>
      </c>
      <c r="X40" s="3">
        <v>-1.9158167789549001</v>
      </c>
      <c r="Y40" s="3">
        <v>-3.4227643224848001</v>
      </c>
      <c r="Z40" s="3">
        <v>-6.2043320031415998</v>
      </c>
      <c r="AA40" s="3">
        <v>-6.9092313183138998</v>
      </c>
      <c r="AB40" s="3">
        <v>-7.8939170274965003</v>
      </c>
      <c r="AC40" s="3">
        <v>-7.4376055948630002</v>
      </c>
      <c r="AD40" s="3">
        <v>-5.9048339953950997</v>
      </c>
      <c r="AE40" s="3">
        <v>-5.0569623697986996</v>
      </c>
      <c r="AF40" s="3">
        <v>-4.7919220670155003</v>
      </c>
      <c r="AG40" s="3">
        <v>-4.0607512141160997</v>
      </c>
      <c r="AH40" s="3">
        <v>-5.1737064970439004</v>
      </c>
      <c r="AI40" s="3">
        <v>-4.8708454683874001</v>
      </c>
      <c r="AJ40" s="3">
        <v>-3.2031474157911002</v>
      </c>
      <c r="AK40" s="3">
        <v>-2.5711401286681999</v>
      </c>
      <c r="AL40" s="3">
        <v>-0.75</v>
      </c>
    </row>
    <row r="41" spans="1:38">
      <c r="A41">
        <v>4</v>
      </c>
      <c r="B41" t="s">
        <v>402</v>
      </c>
      <c r="C41">
        <v>1010201</v>
      </c>
      <c r="D41" t="s">
        <v>425</v>
      </c>
      <c r="E41" s="3">
        <v>15.263567293731899</v>
      </c>
      <c r="F41" s="3">
        <v>19.290071861652901</v>
      </c>
      <c r="G41" s="3">
        <v>19.2208849637219</v>
      </c>
      <c r="H41" s="3">
        <v>17.9774683105611</v>
      </c>
      <c r="I41" s="3">
        <v>16.257000704906901</v>
      </c>
      <c r="J41" s="3">
        <v>15.493123120167001</v>
      </c>
      <c r="K41" s="3">
        <v>17.303907779519999</v>
      </c>
      <c r="L41" s="3">
        <v>18.163692756920302</v>
      </c>
      <c r="M41" s="3">
        <v>19.0671740968302</v>
      </c>
      <c r="N41" s="3">
        <v>18.5518237333484</v>
      </c>
      <c r="O41" s="3">
        <v>18.224270851831601</v>
      </c>
      <c r="P41" s="3">
        <v>15.361944728699999</v>
      </c>
      <c r="Q41" s="3">
        <v>11.400529582344801</v>
      </c>
      <c r="R41" s="3">
        <v>8.3296398703691992</v>
      </c>
      <c r="S41" s="3">
        <v>6.5732727630941001</v>
      </c>
      <c r="T41" s="3">
        <v>4.6820782432827004</v>
      </c>
      <c r="U41" s="3">
        <v>2.6622675913744001</v>
      </c>
      <c r="V41" s="3">
        <v>2.6149979630883999</v>
      </c>
      <c r="W41" s="3">
        <v>0.41600602952720001</v>
      </c>
      <c r="X41" s="3">
        <v>-3.6457204042011</v>
      </c>
      <c r="Y41" s="3">
        <v>-4.8009150426282003</v>
      </c>
      <c r="Z41" s="3">
        <v>-7.2412224993364003</v>
      </c>
      <c r="AA41" s="3">
        <v>-7.6073205492689002</v>
      </c>
      <c r="AB41" s="3">
        <v>-8.6191304682071994</v>
      </c>
      <c r="AC41" s="3">
        <v>-7.8402997223812996</v>
      </c>
      <c r="AD41" s="3">
        <v>-5.5496201613388996</v>
      </c>
      <c r="AE41" s="3">
        <v>-4.2004668026909</v>
      </c>
      <c r="AF41" s="3">
        <v>-4.0298120441733003</v>
      </c>
      <c r="AG41" s="3">
        <v>-3.3878746365039998</v>
      </c>
      <c r="AH41" s="3">
        <v>-5.0644702166003999</v>
      </c>
      <c r="AI41" s="3">
        <v>-4.6729726991264</v>
      </c>
      <c r="AJ41" s="3">
        <v>-2.7101877064339002</v>
      </c>
      <c r="AK41" s="3">
        <v>-2.3672940744803999</v>
      </c>
      <c r="AL41" s="3">
        <v>-1.17</v>
      </c>
    </row>
    <row r="42" spans="1:38">
      <c r="A42">
        <v>5</v>
      </c>
      <c r="B42" t="s">
        <v>404</v>
      </c>
      <c r="C42">
        <v>101020101</v>
      </c>
      <c r="D42" t="s">
        <v>426</v>
      </c>
      <c r="E42" s="3">
        <v>17.925591530715099</v>
      </c>
      <c r="F42" s="3">
        <v>19.7606369441624</v>
      </c>
      <c r="G42" s="3">
        <v>20.4750140388232</v>
      </c>
      <c r="H42" s="3">
        <v>18.522507830279501</v>
      </c>
      <c r="I42" s="3">
        <v>18.6199981366528</v>
      </c>
      <c r="J42" s="3">
        <v>19.036778834570299</v>
      </c>
      <c r="K42" s="3">
        <v>20.477029706745899</v>
      </c>
      <c r="L42" s="3">
        <v>21.377532031119198</v>
      </c>
      <c r="M42" s="3">
        <v>22.8795785816063</v>
      </c>
      <c r="N42" s="3">
        <v>22.531378737473901</v>
      </c>
      <c r="O42" s="3">
        <v>19.822015160258601</v>
      </c>
      <c r="P42" s="3">
        <v>16.158035812321401</v>
      </c>
      <c r="Q42" s="3">
        <v>10.045578631624799</v>
      </c>
      <c r="R42" s="3">
        <v>6.2208587404401001</v>
      </c>
      <c r="S42" s="3">
        <v>7.4568129996107002</v>
      </c>
      <c r="T42" s="3">
        <v>7.6020790908498004</v>
      </c>
      <c r="U42" s="3">
        <v>4.5636374803038997</v>
      </c>
      <c r="V42" s="3">
        <v>2.7585234334322002</v>
      </c>
      <c r="W42" s="3">
        <v>0.92313510804179999</v>
      </c>
      <c r="X42" s="3">
        <v>-4.6589870459152998</v>
      </c>
      <c r="Y42" s="3">
        <v>-5.7443993772477002</v>
      </c>
      <c r="Z42" s="3">
        <v>-7.9173320597055996</v>
      </c>
      <c r="AA42" s="3">
        <v>-7.3703548194044997</v>
      </c>
      <c r="AB42" s="3">
        <v>-6.5129165292554001</v>
      </c>
      <c r="AC42" s="3">
        <v>-6.1154750438254997</v>
      </c>
      <c r="AD42" s="3">
        <v>-3.1056595642404998</v>
      </c>
      <c r="AE42" s="3">
        <v>-3.0016324526195999</v>
      </c>
      <c r="AF42" s="3">
        <v>-4.0254324573839</v>
      </c>
      <c r="AG42" s="3">
        <v>-3.8476843176306001</v>
      </c>
      <c r="AH42" s="3">
        <v>-3.6077572307565</v>
      </c>
      <c r="AI42" s="3">
        <v>-3.4643267669886</v>
      </c>
      <c r="AJ42" s="3">
        <v>0.43003231992430002</v>
      </c>
      <c r="AK42" s="3">
        <v>-0.75603033119230001</v>
      </c>
      <c r="AL42" s="3">
        <v>-0.57999999999999996</v>
      </c>
    </row>
    <row r="43" spans="1:38">
      <c r="A43">
        <v>5</v>
      </c>
      <c r="B43" t="s">
        <v>404</v>
      </c>
      <c r="C43">
        <v>101020102</v>
      </c>
      <c r="D43" t="s">
        <v>427</v>
      </c>
      <c r="E43" s="3">
        <v>12.267902390043901</v>
      </c>
      <c r="F43" s="3">
        <v>16.318796555903202</v>
      </c>
      <c r="G43" s="3">
        <v>20.219678457883099</v>
      </c>
      <c r="H43" s="3">
        <v>16.730958753359602</v>
      </c>
      <c r="I43" s="3">
        <v>16.183523786039</v>
      </c>
      <c r="J43" s="3">
        <v>17.220569256566499</v>
      </c>
      <c r="K43" s="3">
        <v>20.908914594924902</v>
      </c>
      <c r="L43" s="3">
        <v>22.615682527929501</v>
      </c>
      <c r="M43" s="3">
        <v>20.693232160596299</v>
      </c>
      <c r="N43" s="3">
        <v>20.424791725610699</v>
      </c>
      <c r="O43" s="3">
        <v>18.227948632468198</v>
      </c>
      <c r="P43" s="3">
        <v>15.342561229021999</v>
      </c>
      <c r="Q43" s="3">
        <v>14.218356193446199</v>
      </c>
      <c r="R43" s="3">
        <v>13.0083499943722</v>
      </c>
      <c r="S43" s="3">
        <v>10.283492452269501</v>
      </c>
      <c r="T43" s="3">
        <v>10.912437580372201</v>
      </c>
      <c r="U43" s="3">
        <v>11.298728979225</v>
      </c>
      <c r="V43" s="3">
        <v>6.1300055142062</v>
      </c>
      <c r="W43" s="3">
        <v>1.5328354357039999</v>
      </c>
      <c r="X43" s="3">
        <v>-3.0463663104276</v>
      </c>
      <c r="Y43" s="3">
        <v>-4.5029569999134997</v>
      </c>
      <c r="Z43" s="3">
        <v>-6.7845672715120999</v>
      </c>
      <c r="AA43" s="3">
        <v>-6.2057156968485998</v>
      </c>
      <c r="AB43" s="3">
        <v>-7.0829215136835</v>
      </c>
      <c r="AC43" s="3">
        <v>-2.7451507280163998</v>
      </c>
      <c r="AD43" s="3">
        <v>-3.0190434701183002</v>
      </c>
      <c r="AE43" s="3">
        <v>-2.5115275196232001</v>
      </c>
      <c r="AF43" s="3">
        <v>-2.0443923242914002</v>
      </c>
      <c r="AG43" s="3">
        <v>-3.6895370684766999</v>
      </c>
      <c r="AH43" s="3">
        <v>-4.7156093571293001</v>
      </c>
      <c r="AI43" s="3">
        <v>-2.4139835976264998</v>
      </c>
      <c r="AJ43" s="3">
        <v>-1.9700613952632999</v>
      </c>
      <c r="AK43" s="3">
        <v>-0.16654523532080001</v>
      </c>
      <c r="AL43" s="3">
        <v>1.76</v>
      </c>
    </row>
    <row r="44" spans="1:38">
      <c r="A44">
        <v>5</v>
      </c>
      <c r="B44" t="s">
        <v>404</v>
      </c>
      <c r="C44">
        <v>101020103</v>
      </c>
      <c r="D44" t="s">
        <v>428</v>
      </c>
      <c r="E44" s="3">
        <v>15.979559754062</v>
      </c>
      <c r="F44" s="3">
        <v>15.9719127943446</v>
      </c>
      <c r="G44" s="3">
        <v>15.615867201817199</v>
      </c>
      <c r="H44" s="3">
        <v>16.389123414168299</v>
      </c>
      <c r="I44" s="3">
        <v>15.906820234304099</v>
      </c>
      <c r="J44" s="3">
        <v>16.8988318745035</v>
      </c>
      <c r="K44" s="3">
        <v>18.337078188136498</v>
      </c>
      <c r="L44" s="3">
        <v>17.131055668069401</v>
      </c>
      <c r="M44" s="3">
        <v>18.086537208998202</v>
      </c>
      <c r="N44" s="3">
        <v>19.154436922857201</v>
      </c>
      <c r="O44" s="3">
        <v>18.525967699882401</v>
      </c>
      <c r="P44" s="3">
        <v>14.6468654173636</v>
      </c>
      <c r="Q44" s="3">
        <v>10.938338043246</v>
      </c>
      <c r="R44" s="3">
        <v>11.460717967846</v>
      </c>
      <c r="S44" s="3">
        <v>11.801332402721499</v>
      </c>
      <c r="T44" s="3">
        <v>11.067920968689799</v>
      </c>
      <c r="U44" s="3">
        <v>9.4546642979387006</v>
      </c>
      <c r="V44" s="3">
        <v>8.0842110556066995</v>
      </c>
      <c r="W44" s="3">
        <v>3.5371096231484001</v>
      </c>
      <c r="X44" s="3">
        <v>1.7772287743499</v>
      </c>
      <c r="Y44" s="3">
        <v>2.2623803126572</v>
      </c>
      <c r="Z44" s="3">
        <v>-2.3834347821628001</v>
      </c>
      <c r="AA44" s="3">
        <v>-2.6460343997616</v>
      </c>
      <c r="AB44" s="3">
        <v>-1.8459659065144001</v>
      </c>
      <c r="AC44" s="3">
        <v>-2.5167977204618999</v>
      </c>
      <c r="AD44" s="3">
        <v>-2.6714104583365001</v>
      </c>
      <c r="AE44" s="3">
        <v>-5.2064666758372002</v>
      </c>
      <c r="AF44" s="3">
        <v>-5.0068343604761001</v>
      </c>
      <c r="AG44" s="3">
        <v>-6.7370459155577</v>
      </c>
      <c r="AH44" s="3">
        <v>-8.373540310888</v>
      </c>
      <c r="AI44" s="3">
        <v>-6.6740073053945999</v>
      </c>
      <c r="AJ44" s="3">
        <v>-4.1482054583377002</v>
      </c>
      <c r="AK44" s="3">
        <v>-6.2294665855759002</v>
      </c>
      <c r="AL44" s="3">
        <v>-3.24</v>
      </c>
    </row>
    <row r="45" spans="1:38">
      <c r="A45">
        <v>5</v>
      </c>
      <c r="B45" t="s">
        <v>404</v>
      </c>
      <c r="C45">
        <v>101020104</v>
      </c>
      <c r="D45" t="s">
        <v>429</v>
      </c>
      <c r="E45" s="3">
        <v>14.733859102340199</v>
      </c>
      <c r="F45" s="3">
        <v>22.696630177681001</v>
      </c>
      <c r="G45" s="3">
        <v>17.185864350263099</v>
      </c>
      <c r="H45" s="3">
        <v>18.863322725548102</v>
      </c>
      <c r="I45" s="3">
        <v>16.204034828010201</v>
      </c>
      <c r="J45" s="3">
        <v>16.105858557610102</v>
      </c>
      <c r="K45" s="3">
        <v>16.876612411343299</v>
      </c>
      <c r="L45" s="3">
        <v>22.056531584476001</v>
      </c>
      <c r="M45" s="3">
        <v>20.7289589104467</v>
      </c>
      <c r="N45" s="3">
        <v>17.725378711107901</v>
      </c>
      <c r="O45" s="3">
        <v>20.140741449459899</v>
      </c>
      <c r="P45" s="3">
        <v>13.9463031110574</v>
      </c>
      <c r="Q45" s="3">
        <v>15.8315590208885</v>
      </c>
      <c r="R45" s="3">
        <v>7.4448208801869002</v>
      </c>
      <c r="S45" s="3">
        <v>7.3188800961522</v>
      </c>
      <c r="T45" s="3">
        <v>5.5864235039240997</v>
      </c>
      <c r="U45" s="3">
        <v>8.1169282148078992</v>
      </c>
      <c r="V45" s="3">
        <v>9.6895022346473993</v>
      </c>
      <c r="W45" s="3">
        <v>4.4063416857502</v>
      </c>
      <c r="X45" s="3">
        <v>-1.8699320424640999</v>
      </c>
      <c r="Y45" s="3">
        <v>-4.2287963427516999</v>
      </c>
      <c r="Z45" s="3">
        <v>-4.2303619602923996</v>
      </c>
      <c r="AA45" s="3">
        <v>-4.8596208486489001</v>
      </c>
      <c r="AB45" s="3">
        <v>-2.4689071563991001</v>
      </c>
      <c r="AC45" s="3">
        <v>-7.6880456213350001</v>
      </c>
      <c r="AD45" s="3">
        <v>-3.1069934045051002</v>
      </c>
      <c r="AE45" s="3">
        <v>1.4154020487462999</v>
      </c>
      <c r="AF45" s="3">
        <v>-1.5375973008378001</v>
      </c>
      <c r="AG45" s="3">
        <v>-5.5381579375875001</v>
      </c>
      <c r="AH45" s="3">
        <v>-6.2338869108132</v>
      </c>
      <c r="AI45" s="3">
        <v>-6.7570079234352001</v>
      </c>
      <c r="AJ45" s="3">
        <v>-4.5535748587181999</v>
      </c>
      <c r="AK45" s="3">
        <v>-4.3889439815894997</v>
      </c>
      <c r="AL45" s="3">
        <v>-4.6399999999999997</v>
      </c>
    </row>
    <row r="46" spans="1:38">
      <c r="A46">
        <v>5</v>
      </c>
      <c r="B46" t="s">
        <v>404</v>
      </c>
      <c r="C46">
        <v>101020105</v>
      </c>
      <c r="D46" t="s">
        <v>430</v>
      </c>
      <c r="E46" s="3">
        <v>16.4888520198873</v>
      </c>
      <c r="F46" s="3">
        <v>18.276908399435602</v>
      </c>
      <c r="G46" s="3">
        <v>15.814340634588699</v>
      </c>
      <c r="H46" s="3">
        <v>17.534955755914002</v>
      </c>
      <c r="I46" s="3">
        <v>2.7546100229078001</v>
      </c>
      <c r="J46" s="3">
        <v>0.92178052072039995</v>
      </c>
      <c r="K46" s="3">
        <v>0.17391310958680001</v>
      </c>
      <c r="L46" s="3">
        <v>7.3955513891028</v>
      </c>
      <c r="M46" s="3">
        <v>8.0344980927876009</v>
      </c>
      <c r="N46" s="3">
        <v>7.0365655709492998</v>
      </c>
      <c r="O46" s="3">
        <v>2.9259930562387999</v>
      </c>
      <c r="P46" s="3">
        <v>0.84776740796200001</v>
      </c>
      <c r="Q46" s="3">
        <v>-2.4307823796285</v>
      </c>
      <c r="R46" s="3">
        <v>-1.8806316548658999</v>
      </c>
      <c r="S46" s="3">
        <v>-0.65760278121119997</v>
      </c>
      <c r="T46" s="3">
        <v>-2.3974743536397001</v>
      </c>
      <c r="U46" s="3">
        <v>8.4776481405236002</v>
      </c>
      <c r="V46" s="3">
        <v>9.1112498465173992</v>
      </c>
      <c r="W46" s="3">
        <v>10.096760590140899</v>
      </c>
      <c r="X46" s="3">
        <v>3.3723494555391</v>
      </c>
      <c r="Y46" s="3">
        <v>0.7067731270166</v>
      </c>
      <c r="Z46" s="3">
        <v>-1.6399855235445</v>
      </c>
      <c r="AA46" s="3">
        <v>-3.6170181421023</v>
      </c>
      <c r="AB46" s="3">
        <v>-4.3425439731414999</v>
      </c>
      <c r="AC46" s="3">
        <v>-3.8357085727269</v>
      </c>
      <c r="AD46" s="3">
        <v>-3.0221932923519002</v>
      </c>
      <c r="AE46" s="3">
        <v>0.86554776441900005</v>
      </c>
      <c r="AF46" s="3">
        <v>0.3169707688731</v>
      </c>
      <c r="AG46" s="3">
        <v>-1.7939257270750999</v>
      </c>
      <c r="AH46" s="3">
        <v>-1.1825344674</v>
      </c>
      <c r="AI46" s="3">
        <v>1.6451922815508999</v>
      </c>
      <c r="AJ46" s="3">
        <v>0.44163412600399998</v>
      </c>
      <c r="AK46" s="3">
        <v>3.3698959955015</v>
      </c>
      <c r="AL46" s="3">
        <v>-0.3</v>
      </c>
    </row>
    <row r="47" spans="1:38">
      <c r="A47">
        <v>5</v>
      </c>
      <c r="B47" t="s">
        <v>404</v>
      </c>
      <c r="C47">
        <v>101020106</v>
      </c>
      <c r="D47" t="s">
        <v>431</v>
      </c>
      <c r="E47" s="3">
        <v>12.1651932563235</v>
      </c>
      <c r="F47" s="3">
        <v>13.660396391385801</v>
      </c>
      <c r="G47" s="3">
        <v>12.0158677876776</v>
      </c>
      <c r="H47" s="3">
        <v>8.9847762845645995</v>
      </c>
      <c r="I47" s="3">
        <v>6.0852616445751</v>
      </c>
      <c r="J47" s="3">
        <v>7.5295358671630002</v>
      </c>
      <c r="K47" s="3">
        <v>9.4385906352472997</v>
      </c>
      <c r="L47" s="3">
        <v>7.4067627521831003</v>
      </c>
      <c r="M47" s="3">
        <v>7.8829477458091999</v>
      </c>
      <c r="N47" s="3">
        <v>12.1503055136131</v>
      </c>
      <c r="O47" s="3">
        <v>13.035052988675901</v>
      </c>
      <c r="P47" s="3">
        <v>16.897195214196199</v>
      </c>
      <c r="Q47" s="3">
        <v>16.9271104874563</v>
      </c>
      <c r="R47" s="3">
        <v>11.7938086162973</v>
      </c>
      <c r="S47" s="3">
        <v>8.1173633734707007</v>
      </c>
      <c r="T47" s="3">
        <v>4.8703078529735997</v>
      </c>
      <c r="U47" s="3">
        <v>2.1945153138442</v>
      </c>
      <c r="V47" s="3">
        <v>3.4227612441207</v>
      </c>
      <c r="W47" s="3">
        <v>2.1485550201176999</v>
      </c>
      <c r="X47" s="3">
        <v>-2.8148613434656999</v>
      </c>
      <c r="Y47" s="3">
        <v>-4.5134682609759</v>
      </c>
      <c r="Z47" s="3">
        <v>-10.1930529531781</v>
      </c>
      <c r="AA47" s="3">
        <v>-10.172258387141399</v>
      </c>
      <c r="AB47" s="3">
        <v>-13.538787967804801</v>
      </c>
      <c r="AC47" s="3">
        <v>-14.253798362295001</v>
      </c>
      <c r="AD47" s="3">
        <v>-10.4479285457143</v>
      </c>
      <c r="AE47" s="3">
        <v>-6.4040717939620002</v>
      </c>
      <c r="AF47" s="3">
        <v>-3.6708537795621998</v>
      </c>
      <c r="AG47" s="3">
        <v>0.78402022179919995</v>
      </c>
      <c r="AH47" s="3">
        <v>-0.17026066883480001</v>
      </c>
      <c r="AI47" s="3">
        <v>-0.22857899003980001</v>
      </c>
      <c r="AJ47" s="3">
        <v>4.1322112109873004</v>
      </c>
      <c r="AK47" s="3">
        <v>2.5451807289147999</v>
      </c>
      <c r="AL47" s="3">
        <v>4.17</v>
      </c>
    </row>
    <row r="48" spans="1:38">
      <c r="A48">
        <v>5</v>
      </c>
      <c r="B48" t="s">
        <v>404</v>
      </c>
      <c r="C48">
        <v>101020107</v>
      </c>
      <c r="D48" t="s">
        <v>432</v>
      </c>
      <c r="E48" s="3">
        <v>9.7055832085216007</v>
      </c>
      <c r="F48" s="3">
        <v>14.232092171439501</v>
      </c>
      <c r="G48" s="3">
        <v>10.9403120174048</v>
      </c>
      <c r="H48" s="3">
        <v>6.9900435914969998</v>
      </c>
      <c r="I48" s="3">
        <v>4.7163520662211003</v>
      </c>
      <c r="J48" s="3">
        <v>3.6349192147148002</v>
      </c>
      <c r="K48" s="3">
        <v>3.9609101917684</v>
      </c>
      <c r="L48" s="3">
        <v>6.4093283959351997</v>
      </c>
      <c r="M48" s="3">
        <v>6.0297273245678999</v>
      </c>
      <c r="N48" s="3">
        <v>12.1727663325747</v>
      </c>
      <c r="O48" s="3">
        <v>15.2547424273749</v>
      </c>
      <c r="P48" s="3">
        <v>18.588269096241898</v>
      </c>
      <c r="Q48" s="3">
        <v>14.3942924824886</v>
      </c>
      <c r="R48" s="3">
        <v>10.7022959920325</v>
      </c>
      <c r="S48" s="3">
        <v>7.8158523036781</v>
      </c>
      <c r="T48" s="3">
        <v>7.2121550415676996</v>
      </c>
      <c r="U48" s="3">
        <v>2.0302211203985001</v>
      </c>
      <c r="V48" s="3">
        <v>0.85284094822010004</v>
      </c>
      <c r="W48" s="3">
        <v>-3.0137996676426</v>
      </c>
      <c r="X48" s="3">
        <v>-5.7569860684530001</v>
      </c>
      <c r="Y48" s="3">
        <v>-5.5246647109655003</v>
      </c>
      <c r="Z48" s="3">
        <v>-10.476930491391499</v>
      </c>
      <c r="AA48" s="3">
        <v>-12.4502099405541</v>
      </c>
      <c r="AB48" s="3">
        <v>-16.767493563671501</v>
      </c>
      <c r="AC48" s="3">
        <v>-14.667492141437201</v>
      </c>
      <c r="AD48" s="3">
        <v>-11.8883303177257</v>
      </c>
      <c r="AE48" s="3">
        <v>-9.2600574437212</v>
      </c>
      <c r="AF48" s="3">
        <v>-6.0310034611762999</v>
      </c>
      <c r="AG48" s="3">
        <v>0.80145482366660004</v>
      </c>
      <c r="AH48" s="3">
        <v>4.1480989280945</v>
      </c>
      <c r="AI48" s="3">
        <v>6.5135121299646999</v>
      </c>
      <c r="AJ48" s="3">
        <v>6.2812345479026996</v>
      </c>
      <c r="AK48" s="3">
        <v>4.8005259507052003</v>
      </c>
      <c r="AL48" s="3">
        <v>5.47</v>
      </c>
    </row>
    <row r="49" spans="1:38">
      <c r="A49">
        <v>5</v>
      </c>
      <c r="B49" t="s">
        <v>404</v>
      </c>
      <c r="C49">
        <v>101020108</v>
      </c>
      <c r="D49" t="s">
        <v>433</v>
      </c>
      <c r="E49" s="3">
        <v>14.0538980126586</v>
      </c>
      <c r="F49" s="3">
        <v>18.991477610091898</v>
      </c>
      <c r="G49" s="3">
        <v>15.9597104055052</v>
      </c>
      <c r="H49" s="3">
        <v>12.5017956268148</v>
      </c>
      <c r="I49" s="3">
        <v>12.6049414374382</v>
      </c>
      <c r="J49" s="3">
        <v>11.3382844964278</v>
      </c>
      <c r="K49" s="3">
        <v>11.637509625995699</v>
      </c>
      <c r="L49" s="3">
        <v>11.0498364775932</v>
      </c>
      <c r="M49" s="3">
        <v>10.525865731140501</v>
      </c>
      <c r="N49" s="3">
        <v>13.542106055855699</v>
      </c>
      <c r="O49" s="3">
        <v>13.7232166228143</v>
      </c>
      <c r="P49" s="3">
        <v>15.5688570727397</v>
      </c>
      <c r="Q49" s="3">
        <v>12.580304388433101</v>
      </c>
      <c r="R49" s="3">
        <v>8.1248021927974996</v>
      </c>
      <c r="S49" s="3">
        <v>9.0640511050926005</v>
      </c>
      <c r="T49" s="3">
        <v>8.3446761838431005</v>
      </c>
      <c r="U49" s="3">
        <v>3.4624852359467</v>
      </c>
      <c r="V49" s="3">
        <v>2.0448693176321</v>
      </c>
      <c r="W49" s="3">
        <v>1.42768646477E-2</v>
      </c>
      <c r="X49" s="3">
        <v>-5.0310105891024</v>
      </c>
      <c r="Y49" s="3">
        <v>-7.1436799914545999</v>
      </c>
      <c r="Z49" s="3">
        <v>-8.7148218997835993</v>
      </c>
      <c r="AA49" s="3">
        <v>-7.5206147312559999</v>
      </c>
      <c r="AB49" s="3">
        <v>-10.2367578153734</v>
      </c>
      <c r="AC49" s="3">
        <v>-12.0289777397743</v>
      </c>
      <c r="AD49" s="3">
        <v>-10.4230796021863</v>
      </c>
      <c r="AE49" s="3">
        <v>-6.4310721701586999</v>
      </c>
      <c r="AF49" s="3">
        <v>-2.8004347972500998</v>
      </c>
      <c r="AG49" s="3">
        <v>-0.98513938885550001</v>
      </c>
      <c r="AH49" s="3">
        <v>0.28354746661300001</v>
      </c>
      <c r="AI49" s="3">
        <v>1.3382850725544</v>
      </c>
      <c r="AJ49" s="3">
        <v>5.7017061249973002</v>
      </c>
      <c r="AK49" s="3">
        <v>9.1748010592830997</v>
      </c>
      <c r="AL49" s="3">
        <v>5.72</v>
      </c>
    </row>
    <row r="50" spans="1:38">
      <c r="A50">
        <v>5</v>
      </c>
      <c r="B50" t="s">
        <v>404</v>
      </c>
      <c r="C50">
        <v>101020109</v>
      </c>
      <c r="D50" t="s">
        <v>434</v>
      </c>
      <c r="E50" s="3">
        <v>23.733177705334999</v>
      </c>
      <c r="F50" s="3">
        <v>31.5052571199078</v>
      </c>
      <c r="G50" s="3">
        <v>34.546611394890299</v>
      </c>
      <c r="H50" s="3">
        <v>35.512060412258698</v>
      </c>
      <c r="I50" s="3">
        <v>32.075441260611598</v>
      </c>
      <c r="J50" s="3">
        <v>27.0521463614425</v>
      </c>
      <c r="K50" s="3">
        <v>27.484889178676902</v>
      </c>
      <c r="L50" s="3">
        <v>27.015947324711401</v>
      </c>
      <c r="M50" s="3">
        <v>29.261932389666502</v>
      </c>
      <c r="N50" s="3">
        <v>24.527964768798501</v>
      </c>
      <c r="O50" s="3">
        <v>25.981765084341301</v>
      </c>
      <c r="P50" s="3">
        <v>18.0385468596854</v>
      </c>
      <c r="Q50" s="3">
        <v>10.9137423012406</v>
      </c>
      <c r="R50" s="3">
        <v>7.6296422939313002</v>
      </c>
      <c r="S50" s="3">
        <v>2.2181076086656</v>
      </c>
      <c r="T50" s="3">
        <v>-3.8987113647032001</v>
      </c>
      <c r="U50" s="3">
        <v>-7.4982514055709002</v>
      </c>
      <c r="V50" s="3">
        <v>-3.9485875177601999</v>
      </c>
      <c r="W50" s="3">
        <v>-3.2990405141339001</v>
      </c>
      <c r="X50" s="3">
        <v>-6.9390639531126999</v>
      </c>
      <c r="Y50" s="3">
        <v>-5.9738380013028998</v>
      </c>
      <c r="Z50" s="3">
        <v>-7.9782335023659998</v>
      </c>
      <c r="AA50" s="3">
        <v>-9.8284909556462008</v>
      </c>
      <c r="AB50" s="3">
        <v>-12.5542627750037</v>
      </c>
      <c r="AC50" s="3">
        <v>-11.748318838970301</v>
      </c>
      <c r="AD50" s="3">
        <v>-8.2293698203818995</v>
      </c>
      <c r="AE50" s="3">
        <v>-6.5127232039881999</v>
      </c>
      <c r="AF50" s="3">
        <v>-5.0461802896326997</v>
      </c>
      <c r="AG50" s="3">
        <v>-4.5025382756957004</v>
      </c>
      <c r="AH50" s="3">
        <v>-11.002767504198401</v>
      </c>
      <c r="AI50" s="3">
        <v>-12.319106017988</v>
      </c>
      <c r="AJ50" s="3">
        <v>-10.487602913238</v>
      </c>
      <c r="AK50" s="3">
        <v>-9.1276687771183003</v>
      </c>
      <c r="AL50" s="3">
        <v>-5.46</v>
      </c>
    </row>
    <row r="51" spans="1:38">
      <c r="A51">
        <v>5</v>
      </c>
      <c r="B51" t="s">
        <v>404</v>
      </c>
      <c r="C51">
        <v>101020110</v>
      </c>
      <c r="D51" t="s">
        <v>435</v>
      </c>
      <c r="E51" s="3">
        <v>3.1741692962278001</v>
      </c>
      <c r="F51" s="3">
        <v>12.5362996306434</v>
      </c>
      <c r="G51" s="3">
        <v>10.547844981100701</v>
      </c>
      <c r="H51" s="3">
        <v>12.712608781239901</v>
      </c>
      <c r="I51" s="3">
        <v>10.2516466260497</v>
      </c>
      <c r="J51" s="3">
        <v>9.5763476446603004</v>
      </c>
      <c r="K51" s="3">
        <v>10.7253615192254</v>
      </c>
      <c r="L51" s="3">
        <v>15.077081989887599</v>
      </c>
      <c r="M51" s="3">
        <v>17.733696416891799</v>
      </c>
      <c r="N51" s="3">
        <v>11.0981562239618</v>
      </c>
      <c r="O51" s="3">
        <v>11.9124915011799</v>
      </c>
      <c r="P51" s="3">
        <v>6.5255152769164999</v>
      </c>
      <c r="Q51" s="3">
        <v>5.6383651014350997</v>
      </c>
      <c r="R51" s="3">
        <v>0.160538079448</v>
      </c>
      <c r="S51" s="3">
        <v>-2.5464186220424998</v>
      </c>
      <c r="T51" s="3">
        <v>-3.2318887293877001</v>
      </c>
      <c r="U51" s="3">
        <v>-3.9753946542087002</v>
      </c>
      <c r="V51" s="3">
        <v>-2.0986457595591999</v>
      </c>
      <c r="W51" s="3">
        <v>-3.9442858674644001</v>
      </c>
      <c r="X51" s="3">
        <v>-5.4138096582486996</v>
      </c>
      <c r="Y51" s="3">
        <v>-8.5426796490777992</v>
      </c>
      <c r="Z51" s="3">
        <v>-11.0022513234992</v>
      </c>
      <c r="AA51" s="3">
        <v>-7.8163933383639002</v>
      </c>
      <c r="AB51" s="3">
        <v>-6.2900384313714</v>
      </c>
      <c r="AC51" s="3">
        <v>-2.6684163539007999</v>
      </c>
      <c r="AD51" s="3">
        <v>2.7368917228448999</v>
      </c>
      <c r="AE51" s="3">
        <v>4.2294815507993997</v>
      </c>
      <c r="AF51" s="3">
        <v>0.60351639091819997</v>
      </c>
      <c r="AG51" s="3">
        <v>-0.54313363798600001</v>
      </c>
      <c r="AH51" s="3">
        <v>-7.1265895983852996</v>
      </c>
      <c r="AI51" s="3">
        <v>-4.9783242013641997</v>
      </c>
      <c r="AJ51" s="3">
        <v>-8.0430837492843992</v>
      </c>
      <c r="AK51" s="3">
        <v>-4.1957123931022</v>
      </c>
      <c r="AL51" s="3">
        <v>-0.47</v>
      </c>
    </row>
    <row r="52" spans="1:38">
      <c r="A52">
        <v>5</v>
      </c>
      <c r="B52" t="s">
        <v>404</v>
      </c>
      <c r="C52">
        <v>101020111</v>
      </c>
      <c r="D52" t="s">
        <v>436</v>
      </c>
      <c r="E52" s="3">
        <v>18.572117860429401</v>
      </c>
      <c r="F52" s="3">
        <v>22.648494812305699</v>
      </c>
      <c r="G52" s="3">
        <v>20.8780098424028</v>
      </c>
      <c r="H52" s="3">
        <v>22.2194229161992</v>
      </c>
      <c r="I52" s="3">
        <v>19.951582879302698</v>
      </c>
      <c r="J52" s="3">
        <v>18.1294238155212</v>
      </c>
      <c r="K52" s="3">
        <v>27.7709123465403</v>
      </c>
      <c r="L52" s="3">
        <v>22.7246001873445</v>
      </c>
      <c r="M52" s="3">
        <v>25.816081973142399</v>
      </c>
      <c r="N52" s="3">
        <v>20.8044536110908</v>
      </c>
      <c r="O52" s="3">
        <v>18.7393448714312</v>
      </c>
      <c r="P52" s="3">
        <v>14.823469635523599</v>
      </c>
      <c r="Q52" s="3">
        <v>8.6627742661673999</v>
      </c>
      <c r="R52" s="3">
        <v>6.0769859634785997</v>
      </c>
      <c r="S52" s="3">
        <v>4.6566896920787997</v>
      </c>
      <c r="T52" s="3">
        <v>2.7457467407631002</v>
      </c>
      <c r="U52" s="3">
        <v>-8.8621073859899993E-2</v>
      </c>
      <c r="V52" s="3">
        <v>3.7269373211507002</v>
      </c>
      <c r="W52" s="3">
        <v>-0.36625135771150003</v>
      </c>
      <c r="X52" s="3">
        <v>-4.6688629602303999</v>
      </c>
      <c r="Y52" s="3">
        <v>-10.920180923898901</v>
      </c>
      <c r="Z52" s="3">
        <v>-8.7113606474137999</v>
      </c>
      <c r="AA52" s="3">
        <v>-8.7422563751746996</v>
      </c>
      <c r="AB52" s="3">
        <v>-7.3587404777770997</v>
      </c>
      <c r="AC52" s="3">
        <v>-7.3346209744645998</v>
      </c>
      <c r="AD52" s="3">
        <v>-7.0901699157584002</v>
      </c>
      <c r="AE52" s="3">
        <v>-4.3413420935052001</v>
      </c>
      <c r="AF52" s="3">
        <v>-11.1784033629172</v>
      </c>
      <c r="AG52" s="3">
        <v>-7.2473470297319</v>
      </c>
      <c r="AH52" s="3">
        <v>-10.8271844612444</v>
      </c>
      <c r="AI52" s="3">
        <v>-12.993361881462601</v>
      </c>
      <c r="AJ52" s="3">
        <v>-9.2562461287302007</v>
      </c>
      <c r="AK52" s="3">
        <v>-6.2456827250157998</v>
      </c>
      <c r="AL52" s="3">
        <v>-6.01</v>
      </c>
    </row>
    <row r="53" spans="1:38">
      <c r="A53">
        <v>5</v>
      </c>
      <c r="B53" t="s">
        <v>404</v>
      </c>
      <c r="C53">
        <v>101020112</v>
      </c>
      <c r="D53" t="s">
        <v>437</v>
      </c>
      <c r="E53" s="3">
        <v>13.0253071018802</v>
      </c>
      <c r="F53" s="3">
        <v>12.974023817017599</v>
      </c>
      <c r="G53" s="3">
        <v>11.6339863068631</v>
      </c>
      <c r="H53" s="3">
        <v>12.5593803427565</v>
      </c>
      <c r="I53" s="3">
        <v>11.1099182435145</v>
      </c>
      <c r="J53" s="3">
        <v>8.7299439523022002</v>
      </c>
      <c r="K53" s="3">
        <v>12.753960538026201</v>
      </c>
      <c r="L53" s="3">
        <v>12.482082983090301</v>
      </c>
      <c r="M53" s="3">
        <v>13.790581903684499</v>
      </c>
      <c r="N53" s="3">
        <v>10.239178439301099</v>
      </c>
      <c r="O53" s="3">
        <v>11.758754204253</v>
      </c>
      <c r="P53" s="3">
        <v>7.6581859557790004</v>
      </c>
      <c r="Q53" s="3">
        <v>1.7254027727723</v>
      </c>
      <c r="R53" s="3">
        <v>1.23052731454</v>
      </c>
      <c r="S53" s="3">
        <v>0.70404116507650005</v>
      </c>
      <c r="T53" s="3">
        <v>-4.1936732885004</v>
      </c>
      <c r="U53" s="3">
        <v>-2.8835737461880999</v>
      </c>
      <c r="V53" s="3">
        <v>4.2951617033275999</v>
      </c>
      <c r="W53" s="3">
        <v>2.468460127363</v>
      </c>
      <c r="X53" s="3">
        <v>1.0596567614059</v>
      </c>
      <c r="Y53" s="3">
        <v>0.17337428254600001</v>
      </c>
      <c r="Z53" s="3">
        <v>0.34488841556099997</v>
      </c>
      <c r="AA53" s="3">
        <v>-1.6751348390903</v>
      </c>
      <c r="AB53" s="3">
        <v>-1.6814130031389001</v>
      </c>
      <c r="AC53" s="3">
        <v>-2.1802328515706</v>
      </c>
      <c r="AD53" s="3">
        <v>-2.4948857818749</v>
      </c>
      <c r="AE53" s="3">
        <v>1.3350515015985001</v>
      </c>
      <c r="AF53" s="3">
        <v>5.2362148176792997</v>
      </c>
      <c r="AG53" s="3">
        <v>3.5762031675107999</v>
      </c>
      <c r="AH53" s="3">
        <v>-1.3989165410876001</v>
      </c>
      <c r="AI53" s="3">
        <v>-3.572681402033</v>
      </c>
      <c r="AJ53" s="3">
        <v>-2.5435319658692999</v>
      </c>
      <c r="AK53" s="3">
        <v>-6.0003164249293999</v>
      </c>
      <c r="AL53" s="3">
        <v>-7.7</v>
      </c>
    </row>
    <row r="54" spans="1:38">
      <c r="A54">
        <v>5</v>
      </c>
      <c r="B54" t="s">
        <v>404</v>
      </c>
      <c r="C54">
        <v>101020113</v>
      </c>
      <c r="D54" t="s">
        <v>438</v>
      </c>
      <c r="E54" s="3">
        <v>10.9083532137529</v>
      </c>
      <c r="F54" s="3">
        <v>13.820733140781901</v>
      </c>
      <c r="G54" s="3">
        <v>10.8867575299364</v>
      </c>
      <c r="H54" s="3">
        <v>7.8553928727751998</v>
      </c>
      <c r="I54" s="3">
        <v>5.6371937913133001</v>
      </c>
      <c r="J54" s="3">
        <v>3.9452549046918</v>
      </c>
      <c r="K54" s="3">
        <v>5.4706785619516003</v>
      </c>
      <c r="L54" s="3">
        <v>10.859233706644201</v>
      </c>
      <c r="M54" s="3">
        <v>13.1531030628183</v>
      </c>
      <c r="N54" s="3">
        <v>14.525370729030699</v>
      </c>
      <c r="O54" s="3">
        <v>13.908001381842899</v>
      </c>
      <c r="P54" s="3">
        <v>14.689438891240499</v>
      </c>
      <c r="Q54" s="3">
        <v>15.461048110700901</v>
      </c>
      <c r="R54" s="3">
        <v>18.0476351812286</v>
      </c>
      <c r="S54" s="3">
        <v>16.991029698912701</v>
      </c>
      <c r="T54" s="3">
        <v>12.423621656827899</v>
      </c>
      <c r="U54" s="3">
        <v>17.563592988875801</v>
      </c>
      <c r="V54" s="3">
        <v>15.0752579218539</v>
      </c>
      <c r="W54" s="3">
        <v>13.1691627205774</v>
      </c>
      <c r="X54" s="3">
        <v>10.363601278640299</v>
      </c>
      <c r="Y54" s="3">
        <v>5.7318941162692996</v>
      </c>
      <c r="Z54" s="3">
        <v>4.8599693766226002</v>
      </c>
      <c r="AA54" s="3">
        <v>0.75711269364260003</v>
      </c>
      <c r="AB54" s="3">
        <v>-1.8756468643530999</v>
      </c>
      <c r="AC54" s="3">
        <v>-2.6351962254378001</v>
      </c>
      <c r="AD54" s="3">
        <v>-3.8521347554776999</v>
      </c>
      <c r="AE54" s="3">
        <v>-5.8497874664138996</v>
      </c>
      <c r="AF54" s="3">
        <v>-6.5972666244499996</v>
      </c>
      <c r="AG54" s="3">
        <v>-10.641210215879401</v>
      </c>
      <c r="AH54" s="3">
        <v>-9.9094249959339997</v>
      </c>
      <c r="AI54" s="3">
        <v>-9.1862508127460991</v>
      </c>
      <c r="AJ54" s="3">
        <v>-9.2409804552132009</v>
      </c>
      <c r="AK54" s="3">
        <v>-6.4125222443996002</v>
      </c>
      <c r="AL54" s="3">
        <v>-9.25</v>
      </c>
    </row>
    <row r="55" spans="1:38">
      <c r="A55">
        <v>4</v>
      </c>
      <c r="B55" t="s">
        <v>402</v>
      </c>
      <c r="C55">
        <v>1010202</v>
      </c>
      <c r="D55" t="s">
        <v>439</v>
      </c>
      <c r="E55" s="3">
        <v>5.2924114391429997</v>
      </c>
      <c r="F55" s="3">
        <v>5.0428706850009997</v>
      </c>
      <c r="G55" s="3">
        <v>6.2373511938246002</v>
      </c>
      <c r="H55" s="3">
        <v>5.5517092071696004</v>
      </c>
      <c r="I55" s="3">
        <v>7.6809507386562004</v>
      </c>
      <c r="J55" s="3">
        <v>8.9662812533491998</v>
      </c>
      <c r="K55" s="3">
        <v>10.4830802031268</v>
      </c>
      <c r="L55" s="3">
        <v>13.0058270874559</v>
      </c>
      <c r="M55" s="3">
        <v>13.867942977156501</v>
      </c>
      <c r="N55" s="3">
        <v>13.6559058487396</v>
      </c>
      <c r="O55" s="3">
        <v>12.8032178558356</v>
      </c>
      <c r="P55" s="3">
        <v>11.987044022638299</v>
      </c>
      <c r="Q55" s="3">
        <v>12.786032186240501</v>
      </c>
      <c r="R55" s="3">
        <v>13.910066060030401</v>
      </c>
      <c r="S55" s="3">
        <v>11.798638762553599</v>
      </c>
      <c r="T55" s="3">
        <v>12.189947475503701</v>
      </c>
      <c r="U55" s="3">
        <v>10.6282713900576</v>
      </c>
      <c r="V55" s="3">
        <v>9.5902987977791003</v>
      </c>
      <c r="W55" s="3">
        <v>7.8806726607808004</v>
      </c>
      <c r="X55" s="3">
        <v>5.5809553090366002</v>
      </c>
      <c r="Y55" s="3">
        <v>1.9511085375332999</v>
      </c>
      <c r="Z55" s="3">
        <v>-1.0593131184982001</v>
      </c>
      <c r="AA55" s="3">
        <v>-2.2200811013738999</v>
      </c>
      <c r="AB55" s="3">
        <v>-4.0285856632127004</v>
      </c>
      <c r="AC55" s="3">
        <v>-4.6528951455816001</v>
      </c>
      <c r="AD55" s="3">
        <v>-5.6651073085935</v>
      </c>
      <c r="AE55" s="3">
        <v>-6.6388909338374003</v>
      </c>
      <c r="AF55" s="3">
        <v>-5.7270002625416998</v>
      </c>
      <c r="AG55" s="3">
        <v>-5.3094850695311999</v>
      </c>
      <c r="AH55" s="3">
        <v>-4.6218470293743001</v>
      </c>
      <c r="AI55" s="3">
        <v>-5.0859637589232998</v>
      </c>
      <c r="AJ55" s="3">
        <v>-4.7671399870593003</v>
      </c>
      <c r="AK55" s="3">
        <v>-2.8221520343307001</v>
      </c>
      <c r="AL55" s="3">
        <v>1.61</v>
      </c>
    </row>
    <row r="56" spans="1:38">
      <c r="A56">
        <v>5</v>
      </c>
      <c r="B56" t="s">
        <v>404</v>
      </c>
      <c r="C56">
        <v>101020201</v>
      </c>
      <c r="D56" t="s">
        <v>440</v>
      </c>
      <c r="E56" s="3">
        <v>4.2004841642640001</v>
      </c>
      <c r="F56" s="3">
        <v>4.6317676430796002</v>
      </c>
      <c r="G56" s="3">
        <v>3.8246741403834998</v>
      </c>
      <c r="H56" s="3">
        <v>2.9063321998334</v>
      </c>
      <c r="I56" s="3">
        <v>0.98949171070569997</v>
      </c>
      <c r="J56" s="3">
        <v>1.8872061157172</v>
      </c>
      <c r="K56" s="3">
        <v>2.4226059862349998</v>
      </c>
      <c r="L56" s="3">
        <v>3.2881296228405001</v>
      </c>
      <c r="M56" s="3">
        <v>4.2613113238781004</v>
      </c>
      <c r="N56" s="3">
        <v>4.5714716933119002</v>
      </c>
      <c r="O56" s="3">
        <v>4.6709357452455</v>
      </c>
      <c r="P56" s="3">
        <v>5.9239504407397998</v>
      </c>
      <c r="Q56" s="3">
        <v>6.8507817199989001</v>
      </c>
      <c r="R56" s="3">
        <v>6.4893697351219002</v>
      </c>
      <c r="S56" s="3">
        <v>4.4834333318006996</v>
      </c>
      <c r="T56" s="3">
        <v>3.7702576357073001</v>
      </c>
      <c r="U56" s="3">
        <v>3.3006507099207001</v>
      </c>
      <c r="V56" s="3">
        <v>1.9760619129876</v>
      </c>
      <c r="W56" s="3">
        <v>3.4340350353609002</v>
      </c>
      <c r="X56" s="3">
        <v>2.7355345413037999</v>
      </c>
      <c r="Y56" s="3">
        <v>1.3442603534194</v>
      </c>
      <c r="Z56" s="3">
        <v>-0.91297421587920002</v>
      </c>
      <c r="AA56" s="3">
        <v>-2.8549429484876998</v>
      </c>
      <c r="AB56" s="3">
        <v>-3.9587204440611998</v>
      </c>
      <c r="AC56" s="3">
        <v>-5.4924377867003003</v>
      </c>
      <c r="AD56" s="3">
        <v>-6.4664014578311999</v>
      </c>
      <c r="AE56" s="3">
        <v>-2.6468907435445002</v>
      </c>
      <c r="AF56" s="3">
        <v>-0.12301500284529999</v>
      </c>
      <c r="AG56" s="3">
        <v>0.47396980626110002</v>
      </c>
      <c r="AH56" s="3">
        <v>-0.69165915508889997</v>
      </c>
      <c r="AI56" s="3">
        <v>-3.5874135272483998</v>
      </c>
      <c r="AJ56" s="3">
        <v>-2.2066421836269998</v>
      </c>
      <c r="AK56" s="3">
        <v>-1.9413382099026999</v>
      </c>
      <c r="AL56" s="3">
        <v>-0.84</v>
      </c>
    </row>
    <row r="57" spans="1:38">
      <c r="A57">
        <v>5</v>
      </c>
      <c r="B57" t="s">
        <v>404</v>
      </c>
      <c r="C57">
        <v>101020202</v>
      </c>
      <c r="D57" t="s">
        <v>441</v>
      </c>
      <c r="E57" s="3">
        <v>5.6298079922706004</v>
      </c>
      <c r="F57" s="3">
        <v>5.1701666652927001</v>
      </c>
      <c r="G57" s="3">
        <v>6.9867525950309002</v>
      </c>
      <c r="H57" s="3">
        <v>6.369747609779</v>
      </c>
      <c r="I57" s="3">
        <v>9.8137358389419997</v>
      </c>
      <c r="J57" s="3">
        <v>11.232094380048</v>
      </c>
      <c r="K57" s="3">
        <v>13.061020898540701</v>
      </c>
      <c r="L57" s="3">
        <v>16.130075279932498</v>
      </c>
      <c r="M57" s="3">
        <v>16.9423118669921</v>
      </c>
      <c r="N57" s="3">
        <v>16.564185988363398</v>
      </c>
      <c r="O57" s="3">
        <v>15.3513656958691</v>
      </c>
      <c r="P57" s="3">
        <v>13.843206889003399</v>
      </c>
      <c r="Q57" s="3">
        <v>14.5951598918668</v>
      </c>
      <c r="R57" s="3">
        <v>16.196084130976601</v>
      </c>
      <c r="S57" s="3">
        <v>14.0036581135957</v>
      </c>
      <c r="T57" s="3">
        <v>14.7088199553626</v>
      </c>
      <c r="U57" s="3">
        <v>12.7761452599603</v>
      </c>
      <c r="V57" s="3">
        <v>11.8226549796639</v>
      </c>
      <c r="W57" s="3">
        <v>9.1690022654775998</v>
      </c>
      <c r="X57" s="3">
        <v>6.3945991765082999</v>
      </c>
      <c r="Y57" s="3">
        <v>2.1242561080420002</v>
      </c>
      <c r="Z57" s="3">
        <v>-1.1013418454074999</v>
      </c>
      <c r="AA57" s="3">
        <v>-2.0395737973049002</v>
      </c>
      <c r="AB57" s="3">
        <v>-4.0484864333160004</v>
      </c>
      <c r="AC57" s="3">
        <v>-4.4142874964140999</v>
      </c>
      <c r="AD57" s="3">
        <v>-5.4388817153778</v>
      </c>
      <c r="AE57" s="3">
        <v>-7.7417120667252002</v>
      </c>
      <c r="AF57" s="3">
        <v>-7.2436425300467997</v>
      </c>
      <c r="AG57" s="3">
        <v>-6.8622973516519998</v>
      </c>
      <c r="AH57" s="3">
        <v>-5.6726441011156004</v>
      </c>
      <c r="AI57" s="3">
        <v>-5.4973319237996998</v>
      </c>
      <c r="AJ57" s="3">
        <v>-5.4741301454585001</v>
      </c>
      <c r="AK57" s="3">
        <v>-3.0715487437853</v>
      </c>
      <c r="AL57" s="3">
        <v>2.3199999999999998</v>
      </c>
    </row>
    <row r="58" spans="1:38">
      <c r="A58">
        <v>4</v>
      </c>
      <c r="B58" t="s">
        <v>402</v>
      </c>
      <c r="C58">
        <v>1010203</v>
      </c>
      <c r="D58" t="s">
        <v>442</v>
      </c>
      <c r="E58" s="3">
        <v>5.1020899467021001</v>
      </c>
      <c r="F58" s="3">
        <v>6.1192198269346996</v>
      </c>
      <c r="G58" s="3">
        <v>7.0429799195311</v>
      </c>
      <c r="H58" s="3">
        <v>6.8007247687885002</v>
      </c>
      <c r="I58" s="3">
        <v>7.7213866780166001</v>
      </c>
      <c r="J58" s="3">
        <v>9.1871614707094995</v>
      </c>
      <c r="K58" s="3">
        <v>9.0923720513613002</v>
      </c>
      <c r="L58" s="3">
        <v>9.8420432419788995</v>
      </c>
      <c r="M58" s="3">
        <v>11.730236590875901</v>
      </c>
      <c r="N58" s="3">
        <v>11.7718226554054</v>
      </c>
      <c r="O58" s="3">
        <v>12.461503321725401</v>
      </c>
      <c r="P58" s="3">
        <v>12.747125511984599</v>
      </c>
      <c r="Q58" s="3">
        <v>12.0176409250984</v>
      </c>
      <c r="R58" s="3">
        <v>11.923687173530601</v>
      </c>
      <c r="S58" s="3">
        <v>11.992362599957101</v>
      </c>
      <c r="T58" s="3">
        <v>10.333575271288201</v>
      </c>
      <c r="U58" s="3">
        <v>8.2865611576630993</v>
      </c>
      <c r="V58" s="3">
        <v>5.3248306458033996</v>
      </c>
      <c r="W58" s="3">
        <v>6.2738418946315999</v>
      </c>
      <c r="X58" s="3">
        <v>3.6704355373672999</v>
      </c>
      <c r="Y58" s="3">
        <v>1.2309538931246999</v>
      </c>
      <c r="Z58" s="3">
        <v>-3.1273859965835999</v>
      </c>
      <c r="AA58" s="3">
        <v>-5.3194454483116003</v>
      </c>
      <c r="AB58" s="3">
        <v>-5.8889866579836001</v>
      </c>
      <c r="AC58" s="3">
        <v>-6.6004938516653002</v>
      </c>
      <c r="AD58" s="3">
        <v>-7.7072568288161003</v>
      </c>
      <c r="AE58" s="3">
        <v>-8.4718760762117</v>
      </c>
      <c r="AF58" s="3">
        <v>-7.9437263267198999</v>
      </c>
      <c r="AG58" s="3">
        <v>-6.6643630468191004</v>
      </c>
      <c r="AH58" s="3">
        <v>-5.9094829518758001</v>
      </c>
      <c r="AI58" s="3">
        <v>-5.7048378924829999</v>
      </c>
      <c r="AJ58" s="3">
        <v>-4.8384118897821997</v>
      </c>
      <c r="AK58" s="3">
        <v>-3.4133887914030998</v>
      </c>
      <c r="AL58" s="3">
        <v>0.26</v>
      </c>
    </row>
    <row r="59" spans="1:38">
      <c r="A59">
        <v>5</v>
      </c>
      <c r="B59" t="s">
        <v>404</v>
      </c>
      <c r="C59">
        <v>101020301</v>
      </c>
      <c r="D59" t="s">
        <v>443</v>
      </c>
      <c r="E59" s="3">
        <v>5.7070104815505003</v>
      </c>
      <c r="F59" s="3">
        <v>7.8681785989041</v>
      </c>
      <c r="G59" s="3">
        <v>7.7295646407199996</v>
      </c>
      <c r="H59" s="3">
        <v>6.9901057815192997</v>
      </c>
      <c r="I59" s="3">
        <v>7.0543468554048001</v>
      </c>
      <c r="J59" s="3">
        <v>7.1472899269195</v>
      </c>
      <c r="K59" s="3">
        <v>6.9402146167145</v>
      </c>
      <c r="L59" s="3">
        <v>6.0865768557208</v>
      </c>
      <c r="M59" s="3">
        <v>9.0260596231600001</v>
      </c>
      <c r="N59" s="3">
        <v>9.3366151738652992</v>
      </c>
      <c r="O59" s="3">
        <v>7.1245767747595998</v>
      </c>
      <c r="P59" s="3">
        <v>7.4786934467727999</v>
      </c>
      <c r="Q59" s="3">
        <v>8.3740360172551007</v>
      </c>
      <c r="R59" s="3">
        <v>8.0911572628462007</v>
      </c>
      <c r="S59" s="3">
        <v>10.436534608434799</v>
      </c>
      <c r="T59" s="3">
        <v>9.2988447230766003</v>
      </c>
      <c r="U59" s="3">
        <v>8.3597093144928998</v>
      </c>
      <c r="V59" s="3">
        <v>4.9297867409778</v>
      </c>
      <c r="W59" s="3">
        <v>9.4225882579418005</v>
      </c>
      <c r="X59" s="3">
        <v>8.6069881364145004</v>
      </c>
      <c r="Y59" s="3">
        <v>5.6116292017143001</v>
      </c>
      <c r="Z59" s="3">
        <v>1.9559265514641</v>
      </c>
      <c r="AA59" s="3">
        <v>-0.50117203953889999</v>
      </c>
      <c r="AB59" s="3">
        <v>-2.1937860997638001</v>
      </c>
      <c r="AC59" s="3">
        <v>-2.6923216981628002</v>
      </c>
      <c r="AD59" s="3">
        <v>-2.4691172868661999</v>
      </c>
      <c r="AE59" s="3">
        <v>-5.4466342959981997</v>
      </c>
      <c r="AF59" s="3">
        <v>-4.0688211462644999</v>
      </c>
      <c r="AG59" s="3">
        <v>-4.3086874191530002</v>
      </c>
      <c r="AH59" s="3">
        <v>-2.3727675986132</v>
      </c>
      <c r="AI59" s="3">
        <v>-5.3736272633824003</v>
      </c>
      <c r="AJ59" s="3">
        <v>-4.6289266320269</v>
      </c>
      <c r="AK59" s="3">
        <v>-5.3747164475795</v>
      </c>
      <c r="AL59" s="3">
        <v>-1.1599999999999999</v>
      </c>
    </row>
    <row r="60" spans="1:38">
      <c r="A60">
        <v>5</v>
      </c>
      <c r="B60" t="s">
        <v>404</v>
      </c>
      <c r="C60">
        <v>101020302</v>
      </c>
      <c r="D60" t="s">
        <v>444</v>
      </c>
      <c r="E60" s="3">
        <v>3.6209284666857</v>
      </c>
      <c r="F60" s="3">
        <v>5.6409148377099001</v>
      </c>
      <c r="G60" s="3">
        <v>6.6235773682944004</v>
      </c>
      <c r="H60" s="3">
        <v>6.1990225482597996</v>
      </c>
      <c r="I60" s="3">
        <v>6.4315570372669004</v>
      </c>
      <c r="J60" s="3">
        <v>8.9302849858457005</v>
      </c>
      <c r="K60" s="3">
        <v>10.334656921276</v>
      </c>
      <c r="L60" s="3">
        <v>10.7058142600071</v>
      </c>
      <c r="M60" s="3">
        <v>12.0117953671483</v>
      </c>
      <c r="N60" s="3">
        <v>11.808320643566899</v>
      </c>
      <c r="O60" s="3">
        <v>13.586745808359099</v>
      </c>
      <c r="P60" s="3">
        <v>13.624247773294799</v>
      </c>
      <c r="Q60" s="3">
        <v>14.6525870732575</v>
      </c>
      <c r="R60" s="3">
        <v>14.086691535400499</v>
      </c>
      <c r="S60" s="3">
        <v>13.781402730123601</v>
      </c>
      <c r="T60" s="3">
        <v>10.901166837063601</v>
      </c>
      <c r="U60" s="3">
        <v>8.9928928189400992</v>
      </c>
      <c r="V60" s="3">
        <v>5.5711643989609003</v>
      </c>
      <c r="W60" s="3">
        <v>4.8878610655935999</v>
      </c>
      <c r="X60" s="3">
        <v>0.69317097244769998</v>
      </c>
      <c r="Y60" s="3">
        <v>-1.2498272643496</v>
      </c>
      <c r="Z60" s="3">
        <v>-6.7216794737274999</v>
      </c>
      <c r="AA60" s="3">
        <v>-9.8676367049740996</v>
      </c>
      <c r="AB60" s="3">
        <v>-8.8855768405238997</v>
      </c>
      <c r="AC60" s="3">
        <v>-11.0063482573635</v>
      </c>
      <c r="AD60" s="3">
        <v>-12.1540440928871</v>
      </c>
      <c r="AE60" s="3">
        <v>-12.683505357400101</v>
      </c>
      <c r="AF60" s="3">
        <v>-12.1863714977729</v>
      </c>
      <c r="AG60" s="3">
        <v>-8.9760253830186993</v>
      </c>
      <c r="AH60" s="3">
        <v>-8.7049501199964006</v>
      </c>
      <c r="AI60" s="3">
        <v>-6.5611830226896002</v>
      </c>
      <c r="AJ60" s="3">
        <v>-5.1579636484435998</v>
      </c>
      <c r="AK60" s="3">
        <v>-2.4017504981617002</v>
      </c>
      <c r="AL60" s="3">
        <v>2.52</v>
      </c>
    </row>
    <row r="61" spans="1:38">
      <c r="A61">
        <v>5</v>
      </c>
      <c r="B61" t="s">
        <v>404</v>
      </c>
      <c r="C61">
        <v>101020303</v>
      </c>
      <c r="D61" t="s">
        <v>445</v>
      </c>
      <c r="E61" s="3">
        <v>9.0809929507476994</v>
      </c>
      <c r="F61" s="3">
        <v>7.3363772529927003</v>
      </c>
      <c r="G61" s="3">
        <v>9.6576843079170995</v>
      </c>
      <c r="H61" s="3">
        <v>9.2325073260058996</v>
      </c>
      <c r="I61" s="3">
        <v>9.6776336153391007</v>
      </c>
      <c r="J61" s="3">
        <v>11.39294779698</v>
      </c>
      <c r="K61" s="3">
        <v>8.4978420778979</v>
      </c>
      <c r="L61" s="3">
        <v>11.577058322825</v>
      </c>
      <c r="M61" s="3">
        <v>10.9745614444299</v>
      </c>
      <c r="N61" s="3">
        <v>10.9915597564737</v>
      </c>
      <c r="O61" s="3">
        <v>14.2994978031884</v>
      </c>
      <c r="P61" s="3">
        <v>15.2286166092267</v>
      </c>
      <c r="Q61" s="3">
        <v>7.6016218347185003</v>
      </c>
      <c r="R61" s="3">
        <v>10.955320115227799</v>
      </c>
      <c r="S61" s="3">
        <v>7.6879768224056004</v>
      </c>
      <c r="T61" s="3">
        <v>6.2936386264655999</v>
      </c>
      <c r="U61" s="3">
        <v>5.0603142049415002</v>
      </c>
      <c r="V61" s="3">
        <v>5.2626289502062003</v>
      </c>
      <c r="W61" s="3">
        <v>4.5102160007977998</v>
      </c>
      <c r="X61" s="3">
        <v>3.7899849552240998</v>
      </c>
      <c r="Y61" s="3">
        <v>2.7557556165672001</v>
      </c>
      <c r="Z61" s="3">
        <v>-0.15471175660629999</v>
      </c>
      <c r="AA61" s="3">
        <v>-1.3508746757431001</v>
      </c>
      <c r="AB61" s="3">
        <v>-4.2827642425584997</v>
      </c>
      <c r="AC61" s="3">
        <v>-2.0420541595216002</v>
      </c>
      <c r="AD61" s="3">
        <v>-6.1681842717156998</v>
      </c>
      <c r="AE61" s="3">
        <v>-2.8428289377364</v>
      </c>
      <c r="AF61" s="3">
        <v>-1.5428138491365999</v>
      </c>
      <c r="AG61" s="3">
        <v>-1.2601081548646</v>
      </c>
      <c r="AH61" s="3">
        <v>-3.3294037998674</v>
      </c>
      <c r="AI61" s="3">
        <v>-2.9605741163083001</v>
      </c>
      <c r="AJ61" s="3">
        <v>-2.6256070706035</v>
      </c>
      <c r="AK61" s="3">
        <v>-3.4797532624715002</v>
      </c>
      <c r="AL61" s="3">
        <v>-1.64</v>
      </c>
    </row>
    <row r="62" spans="1:38">
      <c r="A62">
        <v>5</v>
      </c>
      <c r="B62" t="s">
        <v>404</v>
      </c>
      <c r="C62">
        <v>101020304</v>
      </c>
      <c r="D62" t="s">
        <v>446</v>
      </c>
      <c r="E62" s="3">
        <v>3.8308249071603999</v>
      </c>
      <c r="F62" s="3">
        <v>4.0566687316451997</v>
      </c>
      <c r="G62" s="3">
        <v>4.7445670352951996</v>
      </c>
      <c r="H62" s="3">
        <v>5.6145037119983998</v>
      </c>
      <c r="I62" s="3">
        <v>9.3739989584057994</v>
      </c>
      <c r="J62" s="3">
        <v>9.9965462500854994</v>
      </c>
      <c r="K62" s="3">
        <v>9.4835774760309004</v>
      </c>
      <c r="L62" s="3">
        <v>10.6154317716917</v>
      </c>
      <c r="M62" s="3">
        <v>14.909422687214001</v>
      </c>
      <c r="N62" s="3">
        <v>15.1754422223849</v>
      </c>
      <c r="O62" s="3">
        <v>14.4636946785532</v>
      </c>
      <c r="P62" s="3">
        <v>14.5887069258354</v>
      </c>
      <c r="Q62" s="3">
        <v>14.9821710558486</v>
      </c>
      <c r="R62" s="3">
        <v>12.728722502167001</v>
      </c>
      <c r="S62" s="3">
        <v>14.154834778767601</v>
      </c>
      <c r="T62" s="3">
        <v>14.1609137074258</v>
      </c>
      <c r="U62" s="3">
        <v>9.7700525874065995</v>
      </c>
      <c r="V62" s="3">
        <v>5.3026583735645003</v>
      </c>
      <c r="W62" s="3">
        <v>7.3798409021401001</v>
      </c>
      <c r="X62" s="3">
        <v>4.4813607467125998</v>
      </c>
      <c r="Y62" s="3">
        <v>0.23035828971309999</v>
      </c>
      <c r="Z62" s="3">
        <v>-3.9239626391511999</v>
      </c>
      <c r="AA62" s="3">
        <v>-4.7060168939939997</v>
      </c>
      <c r="AB62" s="3">
        <v>-5.1525912302163004</v>
      </c>
      <c r="AC62" s="3">
        <v>-5.8151570460892996</v>
      </c>
      <c r="AD62" s="3">
        <v>-5.5394045882189999</v>
      </c>
      <c r="AE62" s="3">
        <v>-8.1189915158924997</v>
      </c>
      <c r="AF62" s="3">
        <v>-9.0956922716191997</v>
      </c>
      <c r="AG62" s="3">
        <v>-9.3300426615007002</v>
      </c>
      <c r="AH62" s="3">
        <v>-6.3516932730338</v>
      </c>
      <c r="AI62" s="3">
        <v>-6.8182381912265004</v>
      </c>
      <c r="AJ62" s="3">
        <v>-6.4902954012473</v>
      </c>
      <c r="AK62" s="3">
        <v>-3.1831552943650001</v>
      </c>
      <c r="AL62" s="3">
        <v>-0.8</v>
      </c>
    </row>
    <row r="63" spans="1:38">
      <c r="A63">
        <v>3</v>
      </c>
      <c r="B63" t="s">
        <v>400</v>
      </c>
      <c r="C63">
        <v>10103</v>
      </c>
      <c r="D63" t="s">
        <v>447</v>
      </c>
      <c r="E63" s="3">
        <v>2.0357592877349</v>
      </c>
      <c r="F63" s="3">
        <v>4.1994788624882</v>
      </c>
      <c r="G63" s="3">
        <v>8.6573406030375999</v>
      </c>
      <c r="H63" s="3">
        <v>10.4935908715937</v>
      </c>
      <c r="I63" s="3">
        <v>9.1909851642486</v>
      </c>
      <c r="J63" s="3">
        <v>9.3785560334795992</v>
      </c>
      <c r="K63" s="3">
        <v>15.048241120736201</v>
      </c>
      <c r="L63" s="3">
        <v>16.089274033132099</v>
      </c>
      <c r="M63" s="3">
        <v>14.6659088764417</v>
      </c>
      <c r="N63" s="3">
        <v>15.0742829183186</v>
      </c>
      <c r="O63" s="3">
        <v>14.6840224346808</v>
      </c>
      <c r="P63" s="3">
        <v>13.2556432041786</v>
      </c>
      <c r="Q63" s="3">
        <v>9.8766185269198008</v>
      </c>
      <c r="R63" s="3">
        <v>8.5397637933313995</v>
      </c>
      <c r="S63" s="3">
        <v>2.3747571753732002</v>
      </c>
      <c r="T63" s="3">
        <v>4.0080730201027004</v>
      </c>
      <c r="U63" s="3">
        <v>3.4114536971064999</v>
      </c>
      <c r="V63" s="3">
        <v>2.4202550517168002</v>
      </c>
      <c r="W63" s="3">
        <v>-3.3469131992826</v>
      </c>
      <c r="X63" s="3">
        <v>-3.5719933283166001</v>
      </c>
      <c r="Y63" s="3">
        <v>-3.6273051433612999</v>
      </c>
      <c r="Z63" s="3">
        <v>-5.4322139878303002</v>
      </c>
      <c r="AA63" s="3">
        <v>-5.3069448977973002</v>
      </c>
      <c r="AB63" s="3">
        <v>-3.4569867673011001</v>
      </c>
      <c r="AC63" s="3">
        <v>-2.3953290457229999</v>
      </c>
      <c r="AD63" s="3">
        <v>-2.1898534396098999</v>
      </c>
      <c r="AE63" s="3">
        <v>-2.8099214188296999</v>
      </c>
      <c r="AF63" s="3">
        <v>-4.8571122310124997</v>
      </c>
      <c r="AG63" s="3">
        <v>-3.9436852009649002</v>
      </c>
      <c r="AH63" s="3">
        <v>-2.3066971233270999</v>
      </c>
      <c r="AI63" s="3">
        <v>-2.4515415192456</v>
      </c>
      <c r="AJ63" s="3">
        <v>-0.70059057541040004</v>
      </c>
      <c r="AK63" s="3">
        <v>-1.6239860370370001</v>
      </c>
      <c r="AL63" s="3">
        <v>-0.49</v>
      </c>
    </row>
    <row r="64" spans="1:38">
      <c r="A64">
        <v>4</v>
      </c>
      <c r="B64" t="s">
        <v>402</v>
      </c>
      <c r="C64">
        <v>1010301</v>
      </c>
      <c r="D64" t="s">
        <v>448</v>
      </c>
      <c r="E64" s="3">
        <v>7.7744187039402997</v>
      </c>
      <c r="F64" s="3">
        <v>10.9464822551551</v>
      </c>
      <c r="G64" s="3">
        <v>14.850449056172099</v>
      </c>
      <c r="H64" s="3">
        <v>20.257092400539701</v>
      </c>
      <c r="I64" s="3">
        <v>18.869464302959098</v>
      </c>
      <c r="J64" s="3">
        <v>19.644565647613401</v>
      </c>
      <c r="K64" s="3">
        <v>23.134288153368701</v>
      </c>
      <c r="L64" s="3">
        <v>20.489758162464899</v>
      </c>
      <c r="M64" s="3">
        <v>16.835904627480101</v>
      </c>
      <c r="N64" s="3">
        <v>16.595722576489401</v>
      </c>
      <c r="O64" s="3">
        <v>14.869713309334299</v>
      </c>
      <c r="P64" s="3">
        <v>12.1495560476177</v>
      </c>
      <c r="Q64" s="3">
        <v>5.9797731506284002</v>
      </c>
      <c r="R64" s="3">
        <v>5.3940110320137</v>
      </c>
      <c r="S64" s="3">
        <v>0.22619046461780001</v>
      </c>
      <c r="T64" s="3">
        <v>-4.5246069245909997</v>
      </c>
      <c r="U64" s="3">
        <v>-7.5204871891079002</v>
      </c>
      <c r="V64" s="3">
        <v>-7.7151823466465999</v>
      </c>
      <c r="W64" s="3">
        <v>-12.944384214442101</v>
      </c>
      <c r="X64" s="3">
        <v>-11.3219636994566</v>
      </c>
      <c r="Y64" s="3">
        <v>-8.1321803631474001</v>
      </c>
      <c r="Z64" s="3">
        <v>-13.578353209123099</v>
      </c>
      <c r="AA64" s="3">
        <v>-9.9368160202298004</v>
      </c>
      <c r="AB64" s="3">
        <v>-11.0357791262995</v>
      </c>
      <c r="AC64" s="3">
        <v>-8.4262292350839001</v>
      </c>
      <c r="AD64" s="3">
        <v>-7.0610218039978001</v>
      </c>
      <c r="AE64" s="3">
        <v>-10.099997446245499</v>
      </c>
      <c r="AF64" s="3">
        <v>-11.2267372461002</v>
      </c>
      <c r="AG64" s="3">
        <v>-5.5463545757302004</v>
      </c>
      <c r="AH64" s="3">
        <v>-7.0578323504201999</v>
      </c>
      <c r="AI64" s="3">
        <v>-3.3265117672986002</v>
      </c>
      <c r="AJ64" s="3">
        <v>-4.3351733034478999</v>
      </c>
      <c r="AK64" s="3">
        <v>-7.2805278599480001</v>
      </c>
      <c r="AL64" s="3">
        <v>-1.57</v>
      </c>
    </row>
    <row r="65" spans="1:38">
      <c r="A65">
        <v>5</v>
      </c>
      <c r="B65" t="s">
        <v>404</v>
      </c>
      <c r="C65">
        <v>101030101</v>
      </c>
      <c r="D65" t="s">
        <v>449</v>
      </c>
      <c r="E65" s="3">
        <v>7.7744187039402997</v>
      </c>
      <c r="F65" s="3">
        <v>10.9464822551551</v>
      </c>
      <c r="G65" s="3">
        <v>14.850449056172099</v>
      </c>
      <c r="H65" s="3">
        <v>20.257092400539701</v>
      </c>
      <c r="I65" s="3">
        <v>18.869464302959098</v>
      </c>
      <c r="J65" s="3">
        <v>19.644565647613401</v>
      </c>
      <c r="K65" s="3">
        <v>23.134288153368701</v>
      </c>
      <c r="L65" s="3">
        <v>20.489758162464899</v>
      </c>
      <c r="M65" s="3">
        <v>16.835904627480101</v>
      </c>
      <c r="N65" s="3">
        <v>16.595722576489401</v>
      </c>
      <c r="O65" s="3">
        <v>14.869713309334299</v>
      </c>
      <c r="P65" s="3">
        <v>12.1495560476177</v>
      </c>
      <c r="Q65" s="3">
        <v>5.9797731506284002</v>
      </c>
      <c r="R65" s="3">
        <v>5.3940110320137</v>
      </c>
      <c r="S65" s="3">
        <v>0.22619046461780001</v>
      </c>
      <c r="T65" s="3">
        <v>-4.5246069245909997</v>
      </c>
      <c r="U65" s="3">
        <v>-7.5204871891079002</v>
      </c>
      <c r="V65" s="3">
        <v>-7.7151823466465999</v>
      </c>
      <c r="W65" s="3">
        <v>-12.944384214442101</v>
      </c>
      <c r="X65" s="3">
        <v>-11.3219636994566</v>
      </c>
      <c r="Y65" s="3">
        <v>-8.1321803631474001</v>
      </c>
      <c r="Z65" s="3">
        <v>-13.578353209123099</v>
      </c>
      <c r="AA65" s="3">
        <v>-9.9368160202298004</v>
      </c>
      <c r="AB65" s="3">
        <v>-11.0357791262995</v>
      </c>
      <c r="AC65" s="3">
        <v>-8.4262292350839001</v>
      </c>
      <c r="AD65" s="3">
        <v>-7.0610218039978001</v>
      </c>
      <c r="AE65" s="3">
        <v>-10.099997446245499</v>
      </c>
      <c r="AF65" s="3">
        <v>-11.2267372461002</v>
      </c>
      <c r="AG65" s="3">
        <v>-5.5463545757302004</v>
      </c>
      <c r="AH65" s="3">
        <v>-7.0578323504201999</v>
      </c>
      <c r="AI65" s="3">
        <v>-3.3265117672986002</v>
      </c>
      <c r="AJ65" s="3">
        <v>-4.3351733034478999</v>
      </c>
      <c r="AK65" s="3">
        <v>-7.2805278599480001</v>
      </c>
      <c r="AL65" s="3">
        <v>-1.57</v>
      </c>
    </row>
    <row r="66" spans="1:38">
      <c r="A66">
        <v>4</v>
      </c>
      <c r="B66" t="s">
        <v>402</v>
      </c>
      <c r="C66">
        <v>1010302</v>
      </c>
      <c r="D66" t="s">
        <v>450</v>
      </c>
      <c r="E66" s="3">
        <v>-0.3158849873474</v>
      </c>
      <c r="F66" s="3">
        <v>1.4491526424317001</v>
      </c>
      <c r="G66" s="3">
        <v>6.1443191634811001</v>
      </c>
      <c r="H66" s="3">
        <v>6.4528952112022004</v>
      </c>
      <c r="I66" s="3">
        <v>5.1766669628116997</v>
      </c>
      <c r="J66" s="3">
        <v>5.0959282023624999</v>
      </c>
      <c r="K66" s="3">
        <v>11.702591532463099</v>
      </c>
      <c r="L66" s="3">
        <v>14.205123489719499</v>
      </c>
      <c r="M66" s="3">
        <v>13.758109137431701</v>
      </c>
      <c r="N66" s="3">
        <v>14.4213728329857</v>
      </c>
      <c r="O66" s="3">
        <v>14.6048822184828</v>
      </c>
      <c r="P66" s="3">
        <v>13.738674424247099</v>
      </c>
      <c r="Q66" s="3">
        <v>11.6031085889207</v>
      </c>
      <c r="R66" s="3">
        <v>9.9421349795203007</v>
      </c>
      <c r="S66" s="3">
        <v>3.3181059569215998</v>
      </c>
      <c r="T66" s="3">
        <v>7.9973043404977</v>
      </c>
      <c r="U66" s="3">
        <v>8.5359696852969993</v>
      </c>
      <c r="V66" s="3">
        <v>7.2337248485736998</v>
      </c>
      <c r="W66" s="3">
        <v>1.0304920430001001</v>
      </c>
      <c r="X66" s="3">
        <v>-7.1093148488899999E-2</v>
      </c>
      <c r="Y66" s="3">
        <v>-1.6917395348043001</v>
      </c>
      <c r="Z66" s="3">
        <v>-1.8699513426406</v>
      </c>
      <c r="AA66" s="3">
        <v>-3.3291648533488001</v>
      </c>
      <c r="AB66" s="3">
        <v>-0.1935495874066</v>
      </c>
      <c r="AC66" s="3">
        <v>0.1420172533448</v>
      </c>
      <c r="AD66" s="3">
        <v>-0.108128713522</v>
      </c>
      <c r="AE66" s="3">
        <v>0.29506921990770002</v>
      </c>
      <c r="AF66" s="3">
        <v>-2.2244437757630999</v>
      </c>
      <c r="AG66" s="3">
        <v>-3.3035505176659998</v>
      </c>
      <c r="AH66" s="3">
        <v>-0.36486351379650001</v>
      </c>
      <c r="AI66" s="3">
        <v>-2.1076689337585002</v>
      </c>
      <c r="AJ66" s="3">
        <v>0.75640816123270005</v>
      </c>
      <c r="AK66" s="3">
        <v>0.6471833778353</v>
      </c>
      <c r="AL66" s="3">
        <v>-0.08</v>
      </c>
    </row>
    <row r="67" spans="1:38">
      <c r="A67">
        <v>5</v>
      </c>
      <c r="B67" t="s">
        <v>404</v>
      </c>
      <c r="C67">
        <v>101030201</v>
      </c>
      <c r="D67" t="s">
        <v>451</v>
      </c>
      <c r="E67" s="3">
        <v>9.5930555570599998E-2</v>
      </c>
      <c r="F67" s="3">
        <v>1.4172183653143999</v>
      </c>
      <c r="G67" s="3">
        <v>5.8932561078679999</v>
      </c>
      <c r="H67" s="3">
        <v>5.8702304583569997</v>
      </c>
      <c r="I67" s="3">
        <v>5.2227760664740002</v>
      </c>
      <c r="J67" s="3">
        <v>5.4181005247248004</v>
      </c>
      <c r="K67" s="3">
        <v>11.8732020684284</v>
      </c>
      <c r="L67" s="3">
        <v>14.645359089443501</v>
      </c>
      <c r="M67" s="3">
        <v>14.0583628525851</v>
      </c>
      <c r="N67" s="3">
        <v>14.718315452706699</v>
      </c>
      <c r="O67" s="3">
        <v>14.996323282021899</v>
      </c>
      <c r="P67" s="3">
        <v>14.0967791344437</v>
      </c>
      <c r="Q67" s="3">
        <v>11.4503700858976</v>
      </c>
      <c r="R67" s="3">
        <v>9.8090085012768995</v>
      </c>
      <c r="S67" s="3">
        <v>3.6210759475018</v>
      </c>
      <c r="T67" s="3">
        <v>8.8474702294438003</v>
      </c>
      <c r="U67" s="3">
        <v>9.3965177941755993</v>
      </c>
      <c r="V67" s="3">
        <v>7.7001667154167999</v>
      </c>
      <c r="W67" s="3">
        <v>1.6026529124493001</v>
      </c>
      <c r="X67" s="3">
        <v>0.2478655235384</v>
      </c>
      <c r="Y67" s="3">
        <v>-1.4692217441883</v>
      </c>
      <c r="Z67" s="3">
        <v>-1.5946633015786</v>
      </c>
      <c r="AA67" s="3">
        <v>-3.2662312853344999</v>
      </c>
      <c r="AB67" s="3">
        <v>4.5122590042599997E-2</v>
      </c>
      <c r="AC67" s="3">
        <v>0.64412335048830005</v>
      </c>
      <c r="AD67" s="3">
        <v>0.40069389826590002</v>
      </c>
      <c r="AE67" s="3">
        <v>0.43103843768729999</v>
      </c>
      <c r="AF67" s="3">
        <v>-2.0231914146953001</v>
      </c>
      <c r="AG67" s="3">
        <v>-3.4646137230192999</v>
      </c>
      <c r="AH67" s="3">
        <v>-0.47729818786790001</v>
      </c>
      <c r="AI67" s="3">
        <v>-2.3056180600111</v>
      </c>
      <c r="AJ67" s="3">
        <v>0.71745318227270005</v>
      </c>
      <c r="AK67" s="3">
        <v>0.67961362372300005</v>
      </c>
      <c r="AL67" s="3">
        <v>0.03</v>
      </c>
    </row>
    <row r="68" spans="1:38">
      <c r="A68">
        <v>5</v>
      </c>
      <c r="B68" t="s">
        <v>404</v>
      </c>
      <c r="C68">
        <v>101030202</v>
      </c>
      <c r="D68" t="s">
        <v>452</v>
      </c>
      <c r="E68" s="3">
        <v>-6.1917859848193997</v>
      </c>
      <c r="F68" s="3">
        <v>1.9317279414719</v>
      </c>
      <c r="G68" s="3">
        <v>10.1026425946387</v>
      </c>
      <c r="H68" s="3">
        <v>15.850473074977099</v>
      </c>
      <c r="I68" s="3">
        <v>4.5072033765197004</v>
      </c>
      <c r="J68" s="3">
        <v>0.51415143130990004</v>
      </c>
      <c r="K68" s="3">
        <v>9.2606056153032004</v>
      </c>
      <c r="L68" s="3">
        <v>7.9330431172936997</v>
      </c>
      <c r="M68" s="3">
        <v>9.3881735028188995</v>
      </c>
      <c r="N68" s="3">
        <v>10.1068916840136</v>
      </c>
      <c r="O68" s="3">
        <v>8.8913698899726992</v>
      </c>
      <c r="P68" s="3">
        <v>8.5115292640203002</v>
      </c>
      <c r="Q68" s="3">
        <v>13.9284986902257</v>
      </c>
      <c r="R68" s="3">
        <v>11.943723263779701</v>
      </c>
      <c r="S68" s="3">
        <v>-1.2759749602166</v>
      </c>
      <c r="T68" s="3">
        <v>-4.5334411268352</v>
      </c>
      <c r="U68" s="3">
        <v>-4.0439817278344004</v>
      </c>
      <c r="V68" s="3">
        <v>0.27657753646459998</v>
      </c>
      <c r="W68" s="3">
        <v>-7.3547948453847001</v>
      </c>
      <c r="X68" s="3">
        <v>-4.8979334193237003</v>
      </c>
      <c r="Y68" s="3">
        <v>-5.0685614089991002</v>
      </c>
      <c r="Z68" s="3">
        <v>-6.0373173401046003</v>
      </c>
      <c r="AA68" s="3">
        <v>-4.2992495075847996</v>
      </c>
      <c r="AB68" s="3">
        <v>-3.8566921711774</v>
      </c>
      <c r="AC68" s="3">
        <v>-7.3360940567602002</v>
      </c>
      <c r="AD68" s="3">
        <v>-7.6125107059781998</v>
      </c>
      <c r="AE68" s="3">
        <v>-1.8689687169539</v>
      </c>
      <c r="AF68" s="3">
        <v>-5.6065036201894003</v>
      </c>
      <c r="AG68" s="3">
        <v>-0.61924819764350003</v>
      </c>
      <c r="AH68" s="3">
        <v>1.4362903427905001</v>
      </c>
      <c r="AI68" s="3">
        <v>1.0738569634424</v>
      </c>
      <c r="AJ68" s="3">
        <v>1.3778159138282</v>
      </c>
      <c r="AK68" s="3">
        <v>0.136377947389</v>
      </c>
      <c r="AL68" s="3">
        <v>-1.8</v>
      </c>
    </row>
    <row r="69" spans="1:38">
      <c r="A69">
        <v>3</v>
      </c>
      <c r="B69" t="s">
        <v>400</v>
      </c>
      <c r="C69">
        <v>10104</v>
      </c>
      <c r="D69" t="s">
        <v>453</v>
      </c>
      <c r="E69" s="3">
        <v>3.8891453304177999</v>
      </c>
      <c r="F69" s="3">
        <v>4.2749722846651004</v>
      </c>
      <c r="G69" s="3">
        <v>7.7390470122636996</v>
      </c>
      <c r="H69" s="3">
        <v>8.6131496062258996</v>
      </c>
      <c r="I69" s="3">
        <v>11.5559670227791</v>
      </c>
      <c r="J69" s="3">
        <v>14.8476108475604</v>
      </c>
      <c r="K69" s="3">
        <v>18.896567536739401</v>
      </c>
      <c r="L69" s="3">
        <v>20.131751629844501</v>
      </c>
      <c r="M69" s="3">
        <v>21.213167535372701</v>
      </c>
      <c r="N69" s="3">
        <v>19.636315833360801</v>
      </c>
      <c r="O69" s="3">
        <v>20.292607195819699</v>
      </c>
      <c r="P69" s="3">
        <v>19.142333343757201</v>
      </c>
      <c r="Q69" s="3">
        <v>19.773564380203702</v>
      </c>
      <c r="R69" s="3">
        <v>20.985680033109801</v>
      </c>
      <c r="S69" s="3">
        <v>19.807877860853502</v>
      </c>
      <c r="T69" s="3">
        <v>18.276902082886402</v>
      </c>
      <c r="U69" s="3">
        <v>15.433060731904501</v>
      </c>
      <c r="V69" s="3">
        <v>12.929784339326201</v>
      </c>
      <c r="W69" s="3">
        <v>8.3678548617644992</v>
      </c>
      <c r="X69" s="3">
        <v>6.6745544042839002</v>
      </c>
      <c r="Y69" s="3">
        <v>4.5132014309402999</v>
      </c>
      <c r="Z69" s="3">
        <v>4.2845642174301997</v>
      </c>
      <c r="AA69" s="3">
        <v>2.7860055552138001</v>
      </c>
      <c r="AB69" s="3">
        <v>0.45965590076879997</v>
      </c>
      <c r="AC69" s="3">
        <v>-2.1603120648402001</v>
      </c>
      <c r="AD69" s="3">
        <v>-4.0063288987941004</v>
      </c>
      <c r="AE69" s="3">
        <v>-4.8919869334727997</v>
      </c>
      <c r="AF69" s="3">
        <v>-4.9221086296354004</v>
      </c>
      <c r="AG69" s="3">
        <v>-5.3906823168039999</v>
      </c>
      <c r="AH69" s="3">
        <v>-8.0849720999928998</v>
      </c>
      <c r="AI69" s="3">
        <v>-8.6584259850886998</v>
      </c>
      <c r="AJ69" s="3">
        <v>-7.2818715331707002</v>
      </c>
      <c r="AK69" s="3">
        <v>-4.4830079301493999</v>
      </c>
      <c r="AL69" s="3">
        <v>-4.08</v>
      </c>
    </row>
    <row r="70" spans="1:38">
      <c r="A70">
        <v>4</v>
      </c>
      <c r="B70" t="s">
        <v>402</v>
      </c>
      <c r="C70">
        <v>1010401</v>
      </c>
      <c r="D70" t="s">
        <v>454</v>
      </c>
      <c r="E70" s="3">
        <v>4.3962819881854003</v>
      </c>
      <c r="F70" s="3">
        <v>4.2393142364449004</v>
      </c>
      <c r="G70" s="3">
        <v>8.8065806037963004</v>
      </c>
      <c r="H70" s="3">
        <v>10.8755254291681</v>
      </c>
      <c r="I70" s="3">
        <v>11.6346461011883</v>
      </c>
      <c r="J70" s="3">
        <v>15.1238546451416</v>
      </c>
      <c r="K70" s="3">
        <v>18.7599338743549</v>
      </c>
      <c r="L70" s="3">
        <v>18.361267351679</v>
      </c>
      <c r="M70" s="3">
        <v>19.043011979351</v>
      </c>
      <c r="N70" s="3">
        <v>17.7996910305244</v>
      </c>
      <c r="O70" s="3">
        <v>16.422971134873599</v>
      </c>
      <c r="P70" s="3">
        <v>16.4734535705593</v>
      </c>
      <c r="Q70" s="3">
        <v>15.759524935371401</v>
      </c>
      <c r="R70" s="3">
        <v>15.7631177031133</v>
      </c>
      <c r="S70" s="3">
        <v>12.5699261885804</v>
      </c>
      <c r="T70" s="3">
        <v>11.1905850386864</v>
      </c>
      <c r="U70" s="3">
        <v>11.2592228439434</v>
      </c>
      <c r="V70" s="3">
        <v>8.1529062562118995</v>
      </c>
      <c r="W70" s="3">
        <v>2.6112272683553002</v>
      </c>
      <c r="X70" s="3">
        <v>2.0800441216147001</v>
      </c>
      <c r="Y70" s="3">
        <v>2.0829639611919002</v>
      </c>
      <c r="Z70" s="3">
        <v>2.6359890712048002</v>
      </c>
      <c r="AA70" s="3">
        <v>3.1165281418237001</v>
      </c>
      <c r="AB70" s="3">
        <v>4.1295907612051002</v>
      </c>
      <c r="AC70" s="3">
        <v>4.2981995311426999</v>
      </c>
      <c r="AD70" s="3">
        <v>4.0147743046504001</v>
      </c>
      <c r="AE70" s="3">
        <v>3.6623874520980002</v>
      </c>
      <c r="AF70" s="3">
        <v>2.8788989518101999</v>
      </c>
      <c r="AG70" s="3">
        <v>1.8026904404024</v>
      </c>
      <c r="AH70" s="3">
        <v>1.9265802381485</v>
      </c>
      <c r="AI70" s="3">
        <v>1.3448555992561999</v>
      </c>
      <c r="AJ70" s="3">
        <v>2.9987807505103001</v>
      </c>
      <c r="AK70" s="3">
        <v>0.93923070958300003</v>
      </c>
      <c r="AL70" s="3">
        <v>0.64</v>
      </c>
    </row>
    <row r="71" spans="1:38">
      <c r="A71">
        <v>5</v>
      </c>
      <c r="B71" t="s">
        <v>404</v>
      </c>
      <c r="C71">
        <v>101040101</v>
      </c>
      <c r="D71" t="s">
        <v>454</v>
      </c>
      <c r="E71" s="3">
        <v>4.3962819881854003</v>
      </c>
      <c r="F71" s="3">
        <v>4.2393142364449004</v>
      </c>
      <c r="G71" s="3">
        <v>8.8065806037963004</v>
      </c>
      <c r="H71" s="3">
        <v>10.8755254291681</v>
      </c>
      <c r="I71" s="3">
        <v>11.6346461011883</v>
      </c>
      <c r="J71" s="3">
        <v>15.1238546451416</v>
      </c>
      <c r="K71" s="3">
        <v>18.7599338743549</v>
      </c>
      <c r="L71" s="3">
        <v>18.361267351679</v>
      </c>
      <c r="M71" s="3">
        <v>19.043011979351</v>
      </c>
      <c r="N71" s="3">
        <v>17.7996910305244</v>
      </c>
      <c r="O71" s="3">
        <v>16.422971134873599</v>
      </c>
      <c r="P71" s="3">
        <v>16.4734535705593</v>
      </c>
      <c r="Q71" s="3">
        <v>15.759524935371401</v>
      </c>
      <c r="R71" s="3">
        <v>15.7631177031133</v>
      </c>
      <c r="S71" s="3">
        <v>12.5699261885804</v>
      </c>
      <c r="T71" s="3">
        <v>11.1905850386864</v>
      </c>
      <c r="U71" s="3">
        <v>11.2592228439434</v>
      </c>
      <c r="V71" s="3">
        <v>8.1529062562118995</v>
      </c>
      <c r="W71" s="3">
        <v>2.6112272683553002</v>
      </c>
      <c r="X71" s="3">
        <v>2.0800441216147001</v>
      </c>
      <c r="Y71" s="3">
        <v>2.0829639611919002</v>
      </c>
      <c r="Z71" s="3">
        <v>2.6359890712048002</v>
      </c>
      <c r="AA71" s="3">
        <v>3.1165281418237001</v>
      </c>
      <c r="AB71" s="3">
        <v>4.1295907612051002</v>
      </c>
      <c r="AC71" s="3">
        <v>4.2981995311426999</v>
      </c>
      <c r="AD71" s="3">
        <v>4.0147743046504001</v>
      </c>
      <c r="AE71" s="3">
        <v>3.6623874520980002</v>
      </c>
      <c r="AF71" s="3">
        <v>2.8788989518101999</v>
      </c>
      <c r="AG71" s="3">
        <v>1.8026904404024</v>
      </c>
      <c r="AH71" s="3">
        <v>1.9265802381485</v>
      </c>
      <c r="AI71" s="3">
        <v>1.3448555992561999</v>
      </c>
      <c r="AJ71" s="3">
        <v>2.9987807505103001</v>
      </c>
      <c r="AK71" s="3">
        <v>0.93923070958300003</v>
      </c>
      <c r="AL71" s="3">
        <v>0.64</v>
      </c>
    </row>
    <row r="72" spans="1:38">
      <c r="A72">
        <v>4</v>
      </c>
      <c r="B72" t="s">
        <v>402</v>
      </c>
      <c r="C72">
        <v>1010402</v>
      </c>
      <c r="D72" t="s">
        <v>455</v>
      </c>
      <c r="E72" s="3">
        <v>0.76225581182479996</v>
      </c>
      <c r="F72" s="3">
        <v>0.90181156982629995</v>
      </c>
      <c r="G72" s="3">
        <v>6.7135787430883997</v>
      </c>
      <c r="H72" s="3">
        <v>9.3882434377006003</v>
      </c>
      <c r="I72" s="3">
        <v>10.963261503385899</v>
      </c>
      <c r="J72" s="3">
        <v>13.972969283046099</v>
      </c>
      <c r="K72" s="3">
        <v>20.8822565998648</v>
      </c>
      <c r="L72" s="3">
        <v>23.4131525974977</v>
      </c>
      <c r="M72" s="3">
        <v>22.9899414295509</v>
      </c>
      <c r="N72" s="3">
        <v>20.419650896480299</v>
      </c>
      <c r="O72" s="3">
        <v>21.9617836917194</v>
      </c>
      <c r="P72" s="3">
        <v>22.180236286660001</v>
      </c>
      <c r="Q72" s="3">
        <v>23.447205084513701</v>
      </c>
      <c r="R72" s="3">
        <v>23.1651364694895</v>
      </c>
      <c r="S72" s="3">
        <v>16.323778058310499</v>
      </c>
      <c r="T72" s="3">
        <v>14.9175414220399</v>
      </c>
      <c r="U72" s="3">
        <v>14.6645308396887</v>
      </c>
      <c r="V72" s="3">
        <v>10.689370036565601</v>
      </c>
      <c r="W72" s="3">
        <v>4.9049884969926998</v>
      </c>
      <c r="X72" s="3">
        <v>3.4667755545082999</v>
      </c>
      <c r="Y72" s="3">
        <v>3.7608573189376999</v>
      </c>
      <c r="Z72" s="3">
        <v>4.4282888364825004</v>
      </c>
      <c r="AA72" s="3">
        <v>4.3168662281971004</v>
      </c>
      <c r="AB72" s="3">
        <v>3.4895630261078998</v>
      </c>
      <c r="AC72" s="3">
        <v>3.2732067303101999</v>
      </c>
      <c r="AD72" s="3">
        <v>2.6547577398256998</v>
      </c>
      <c r="AE72" s="3">
        <v>3.3994938113734001</v>
      </c>
      <c r="AF72" s="3">
        <v>2.2883995698707</v>
      </c>
      <c r="AG72" s="3">
        <v>1.2740916223675001</v>
      </c>
      <c r="AH72" s="3">
        <v>2.3854856118894001</v>
      </c>
      <c r="AI72" s="3">
        <v>2.9774020667086001</v>
      </c>
      <c r="AJ72" s="3">
        <v>2.3584482357228</v>
      </c>
      <c r="AK72" s="3">
        <v>1.4439843457271</v>
      </c>
      <c r="AL72" s="3">
        <v>0.49</v>
      </c>
    </row>
    <row r="73" spans="1:38">
      <c r="A73">
        <v>5</v>
      </c>
      <c r="B73" t="s">
        <v>404</v>
      </c>
      <c r="C73">
        <v>101040201</v>
      </c>
      <c r="D73" t="s">
        <v>456</v>
      </c>
      <c r="E73" s="3">
        <v>-0.91396960895279999</v>
      </c>
      <c r="F73" s="3">
        <v>-0.51728850834340001</v>
      </c>
      <c r="G73" s="3">
        <v>6.2727446429081004</v>
      </c>
      <c r="H73" s="3">
        <v>8.6539798347996992</v>
      </c>
      <c r="I73" s="3">
        <v>9.7636074636815007</v>
      </c>
      <c r="J73" s="3">
        <v>13.301329414484799</v>
      </c>
      <c r="K73" s="3">
        <v>21.917432564135702</v>
      </c>
      <c r="L73" s="3">
        <v>23.175866825877801</v>
      </c>
      <c r="M73" s="3">
        <v>21.7609505238627</v>
      </c>
      <c r="N73" s="3">
        <v>17.603169588841102</v>
      </c>
      <c r="O73" s="3">
        <v>18.942033475364401</v>
      </c>
      <c r="P73" s="3">
        <v>19.487278883487701</v>
      </c>
      <c r="Q73" s="3">
        <v>20.727117668740998</v>
      </c>
      <c r="R73" s="3">
        <v>20.254698429391599</v>
      </c>
      <c r="S73" s="3">
        <v>13.036320802964401</v>
      </c>
      <c r="T73" s="3">
        <v>12.5727927083915</v>
      </c>
      <c r="U73" s="3">
        <v>12.451832043058999</v>
      </c>
      <c r="V73" s="3">
        <v>7.5045943947509999</v>
      </c>
      <c r="W73" s="3">
        <v>0.36260860867580003</v>
      </c>
      <c r="X73" s="3">
        <v>-0.1199680734032</v>
      </c>
      <c r="Y73" s="3">
        <v>1.4614676608313</v>
      </c>
      <c r="Z73" s="3">
        <v>2.7693278599864</v>
      </c>
      <c r="AA73" s="3">
        <v>3.3958155043646001</v>
      </c>
      <c r="AB73" s="3">
        <v>3.0986420075786998</v>
      </c>
      <c r="AC73" s="3">
        <v>3.0558090478537001</v>
      </c>
      <c r="AD73" s="3">
        <v>2.2431069170233</v>
      </c>
      <c r="AE73" s="3">
        <v>2.5416640714048002</v>
      </c>
      <c r="AF73" s="3">
        <v>1.6620095548967999</v>
      </c>
      <c r="AG73" s="3">
        <v>1.5680396542223001</v>
      </c>
      <c r="AH73" s="3">
        <v>2.9900477927510001</v>
      </c>
      <c r="AI73" s="3">
        <v>3.5120204384621001</v>
      </c>
      <c r="AJ73" s="3">
        <v>4.4769643937871004</v>
      </c>
      <c r="AK73" s="3">
        <v>2.8324463823064998</v>
      </c>
      <c r="AL73" s="3">
        <v>1.66</v>
      </c>
    </row>
    <row r="74" spans="1:38">
      <c r="A74">
        <v>5</v>
      </c>
      <c r="B74" t="s">
        <v>404</v>
      </c>
      <c r="C74">
        <v>101040202</v>
      </c>
      <c r="D74" t="s">
        <v>457</v>
      </c>
      <c r="E74" s="3">
        <v>6.3335070918560996</v>
      </c>
      <c r="F74" s="3">
        <v>5.5759628509721004</v>
      </c>
      <c r="G74" s="3">
        <v>8.1587651615234993</v>
      </c>
      <c r="H74" s="3">
        <v>11.772380507181801</v>
      </c>
      <c r="I74" s="3">
        <v>14.8737675707431</v>
      </c>
      <c r="J74" s="3">
        <v>16.163239454893201</v>
      </c>
      <c r="K74" s="3">
        <v>17.5404633661948</v>
      </c>
      <c r="L74" s="3">
        <v>24.158970976728099</v>
      </c>
      <c r="M74" s="3">
        <v>26.814973875888501</v>
      </c>
      <c r="N74" s="3">
        <v>29.443589074272801</v>
      </c>
      <c r="O74" s="3">
        <v>31.4918219862437</v>
      </c>
      <c r="P74" s="3">
        <v>30.541552218164099</v>
      </c>
      <c r="Q74" s="3">
        <v>31.871731131546699</v>
      </c>
      <c r="R74" s="3">
        <v>32.1981084173553</v>
      </c>
      <c r="S74" s="3">
        <v>26.9131202196813</v>
      </c>
      <c r="T74" s="3">
        <v>22.318477677519802</v>
      </c>
      <c r="U74" s="3">
        <v>21.5563956510228</v>
      </c>
      <c r="V74" s="3">
        <v>20.819297946552201</v>
      </c>
      <c r="W74" s="3">
        <v>20.1149199920612</v>
      </c>
      <c r="X74" s="3">
        <v>14.651086743354901</v>
      </c>
      <c r="Y74" s="3">
        <v>10.6321195203952</v>
      </c>
      <c r="Z74" s="3">
        <v>9.2573631542107009</v>
      </c>
      <c r="AA74" s="3">
        <v>6.9461883106312996</v>
      </c>
      <c r="AB74" s="3">
        <v>4.6005451468723999</v>
      </c>
      <c r="AC74" s="3">
        <v>3.8896181144911002</v>
      </c>
      <c r="AD74" s="3">
        <v>3.8169503343311</v>
      </c>
      <c r="AE74" s="3">
        <v>5.8605495911376</v>
      </c>
      <c r="AF74" s="3">
        <v>4.1080022019270999</v>
      </c>
      <c r="AG74" s="3">
        <v>0.42711050525979999</v>
      </c>
      <c r="AH74" s="3">
        <v>0.67444938491679995</v>
      </c>
      <c r="AI74" s="3">
        <v>1.4816394695007</v>
      </c>
      <c r="AJ74" s="3">
        <v>-3.3964968569960998</v>
      </c>
      <c r="AK74" s="3">
        <v>-2.3612189530192</v>
      </c>
      <c r="AL74" s="3">
        <v>-2.7</v>
      </c>
    </row>
    <row r="75" spans="1:38">
      <c r="A75">
        <v>4</v>
      </c>
      <c r="B75" t="s">
        <v>402</v>
      </c>
      <c r="C75">
        <v>1010403</v>
      </c>
      <c r="D75" t="s">
        <v>458</v>
      </c>
      <c r="E75" s="3">
        <v>1.1081254622437999</v>
      </c>
      <c r="F75" s="3">
        <v>1.4775834693686001</v>
      </c>
      <c r="G75" s="3">
        <v>6.0417774272158997</v>
      </c>
      <c r="H75" s="3">
        <v>9.2285796236332001</v>
      </c>
      <c r="I75" s="3">
        <v>7.3199440008102998</v>
      </c>
      <c r="J75" s="3">
        <v>10.6138053803214</v>
      </c>
      <c r="K75" s="3">
        <v>14.8590180018334</v>
      </c>
      <c r="L75" s="3">
        <v>19.041368030869901</v>
      </c>
      <c r="M75" s="3">
        <v>19.371351395727402</v>
      </c>
      <c r="N75" s="3">
        <v>16.331279291333601</v>
      </c>
      <c r="O75" s="3">
        <v>17.985120727143801</v>
      </c>
      <c r="P75" s="3">
        <v>19.621896251102399</v>
      </c>
      <c r="Q75" s="3">
        <v>18.4621573485806</v>
      </c>
      <c r="R75" s="3">
        <v>20.2485570676252</v>
      </c>
      <c r="S75" s="3">
        <v>18.2198235880421</v>
      </c>
      <c r="T75" s="3">
        <v>17.725768892002499</v>
      </c>
      <c r="U75" s="3">
        <v>16.701357258053601</v>
      </c>
      <c r="V75" s="3">
        <v>12.0265603285661</v>
      </c>
      <c r="W75" s="3">
        <v>8.1403229897270002</v>
      </c>
      <c r="X75" s="3">
        <v>4.8559333645017002</v>
      </c>
      <c r="Y75" s="3">
        <v>3.5198148888739</v>
      </c>
      <c r="Z75" s="3">
        <v>3.697849019335</v>
      </c>
      <c r="AA75" s="3">
        <v>0.78194874273600001</v>
      </c>
      <c r="AB75" s="3">
        <v>-2.8768946667375999</v>
      </c>
      <c r="AC75" s="3">
        <v>-2.8275551338273002</v>
      </c>
      <c r="AD75" s="3">
        <v>-2.8822362993891</v>
      </c>
      <c r="AE75" s="3">
        <v>-3.6326281620594001</v>
      </c>
      <c r="AF75" s="3">
        <v>-4.5266034982654002</v>
      </c>
      <c r="AG75" s="3">
        <v>-5.6765595958026998</v>
      </c>
      <c r="AH75" s="3">
        <v>-8.4258912410847007</v>
      </c>
      <c r="AI75" s="3">
        <v>-9.2982376821060004</v>
      </c>
      <c r="AJ75" s="3">
        <v>-6.7610782239814</v>
      </c>
      <c r="AK75" s="3">
        <v>-4.5930795094918002</v>
      </c>
      <c r="AL75" s="3">
        <v>-3.18</v>
      </c>
    </row>
    <row r="76" spans="1:38">
      <c r="A76">
        <v>5</v>
      </c>
      <c r="B76" t="s">
        <v>404</v>
      </c>
      <c r="C76">
        <v>101040301</v>
      </c>
      <c r="D76" t="s">
        <v>459</v>
      </c>
      <c r="E76" s="3">
        <v>2.6582299778357998</v>
      </c>
      <c r="F76" s="3">
        <v>2.2363191216260998</v>
      </c>
      <c r="G76" s="3">
        <v>5.9100640769356003</v>
      </c>
      <c r="H76" s="3">
        <v>9.1741318637765996</v>
      </c>
      <c r="I76" s="3">
        <v>6.5745037427100002</v>
      </c>
      <c r="J76" s="3">
        <v>9.0247339872419001</v>
      </c>
      <c r="K76" s="3">
        <v>14.17927104128</v>
      </c>
      <c r="L76" s="3">
        <v>20.064521375927601</v>
      </c>
      <c r="M76" s="3">
        <v>18.8458235709804</v>
      </c>
      <c r="N76" s="3">
        <v>15.7068573012039</v>
      </c>
      <c r="O76" s="3">
        <v>18.170360615728299</v>
      </c>
      <c r="P76" s="3">
        <v>19.3248256493697</v>
      </c>
      <c r="Q76" s="3">
        <v>17.187638689606</v>
      </c>
      <c r="R76" s="3">
        <v>19.5711654711641</v>
      </c>
      <c r="S76" s="3">
        <v>17.711199887143401</v>
      </c>
      <c r="T76" s="3">
        <v>18.040282560688102</v>
      </c>
      <c r="U76" s="3">
        <v>16.458669909513102</v>
      </c>
      <c r="V76" s="3">
        <v>12.096319952984899</v>
      </c>
      <c r="W76" s="3">
        <v>8.6159024472624992</v>
      </c>
      <c r="X76" s="3">
        <v>3.8482268424291002</v>
      </c>
      <c r="Y76" s="3">
        <v>2.664164339399</v>
      </c>
      <c r="Z76" s="3">
        <v>4.1947394705042997</v>
      </c>
      <c r="AA76" s="3">
        <v>-0.38391149695479998</v>
      </c>
      <c r="AB76" s="3">
        <v>-3.9320883129005</v>
      </c>
      <c r="AC76" s="3">
        <v>-3.9162941051610001</v>
      </c>
      <c r="AD76" s="3">
        <v>-4.1493291859585</v>
      </c>
      <c r="AE76" s="3">
        <v>-4.5980870587603997</v>
      </c>
      <c r="AF76" s="3">
        <v>-5.7326601614356996</v>
      </c>
      <c r="AG76" s="3">
        <v>-5.8398576703537</v>
      </c>
      <c r="AH76" s="3">
        <v>-10.1668385660853</v>
      </c>
      <c r="AI76" s="3">
        <v>-10.710500842848999</v>
      </c>
      <c r="AJ76" s="3">
        <v>-8.7469437003435004</v>
      </c>
      <c r="AK76" s="3">
        <v>-6.8269565240950003</v>
      </c>
      <c r="AL76" s="3">
        <v>-6.19</v>
      </c>
    </row>
    <row r="77" spans="1:38">
      <c r="A77">
        <v>5</v>
      </c>
      <c r="B77" t="s">
        <v>404</v>
      </c>
      <c r="C77">
        <v>101040302</v>
      </c>
      <c r="D77" t="s">
        <v>460</v>
      </c>
      <c r="E77" s="3">
        <v>-3.188182222374</v>
      </c>
      <c r="F77" s="3">
        <v>4.8633220700928996</v>
      </c>
      <c r="G77" s="3">
        <v>7.8278006784969998</v>
      </c>
      <c r="H77" s="3">
        <v>-1.1638433123264</v>
      </c>
      <c r="I77" s="3">
        <v>5.1203586383345003</v>
      </c>
      <c r="J77" s="3">
        <v>16.1646238435474</v>
      </c>
      <c r="K77" s="3">
        <v>11.5346140358934</v>
      </c>
      <c r="L77" s="3">
        <v>9.0896360221875998</v>
      </c>
      <c r="M77" s="3">
        <v>19.744713187450099</v>
      </c>
      <c r="N77" s="3">
        <v>14.234089612309401</v>
      </c>
      <c r="O77" s="3">
        <v>10.5048611993885</v>
      </c>
      <c r="P77" s="3">
        <v>18.201169186414901</v>
      </c>
      <c r="Q77" s="3">
        <v>19.361279530418798</v>
      </c>
      <c r="R77" s="3">
        <v>16.751764308663599</v>
      </c>
      <c r="S77" s="3">
        <v>16.083451286217901</v>
      </c>
      <c r="T77" s="3">
        <v>17.9966558183527</v>
      </c>
      <c r="U77" s="3">
        <v>14.2760621671162</v>
      </c>
      <c r="V77" s="3">
        <v>7.1036408008269003</v>
      </c>
      <c r="W77" s="3">
        <v>7.3450734996308</v>
      </c>
      <c r="X77" s="3">
        <v>8.7145420867545997</v>
      </c>
      <c r="Y77" s="3">
        <v>3.8517245054451998</v>
      </c>
      <c r="Z77" s="3">
        <v>3.4933287726204001</v>
      </c>
      <c r="AA77" s="3">
        <v>7.4880110697106002</v>
      </c>
      <c r="AB77" s="3">
        <v>-1.0518217865385</v>
      </c>
      <c r="AC77" s="3">
        <v>-4.2667363953436999</v>
      </c>
      <c r="AD77" s="3">
        <v>-6.9403022270061996</v>
      </c>
      <c r="AE77" s="3">
        <v>-2.6887252217516</v>
      </c>
      <c r="AF77" s="3">
        <v>-0.52446344615520002</v>
      </c>
      <c r="AG77" s="3">
        <v>0.71282603911910003</v>
      </c>
      <c r="AH77" s="3">
        <v>-0.90414544353759996</v>
      </c>
      <c r="AI77" s="3">
        <v>-3.9908463566410002</v>
      </c>
      <c r="AJ77" s="3">
        <v>-1.0305692379172</v>
      </c>
      <c r="AK77" s="3">
        <v>-5.3392457450999999E-2</v>
      </c>
      <c r="AL77" s="3">
        <v>-0.63</v>
      </c>
    </row>
    <row r="78" spans="1:38">
      <c r="A78">
        <v>5</v>
      </c>
      <c r="B78" t="s">
        <v>404</v>
      </c>
      <c r="C78">
        <v>101040303</v>
      </c>
      <c r="D78" t="s">
        <v>461</v>
      </c>
      <c r="E78" s="3">
        <v>-6.2459922802509</v>
      </c>
      <c r="F78" s="3">
        <v>-5.5158358900398001</v>
      </c>
      <c r="G78" s="3">
        <v>3.2978471045111002</v>
      </c>
      <c r="H78" s="3">
        <v>5.8012670360231997</v>
      </c>
      <c r="I78" s="3">
        <v>4.2208820240511997</v>
      </c>
      <c r="J78" s="3">
        <v>8.8295477633652002</v>
      </c>
      <c r="K78" s="3">
        <v>13.7683031225168</v>
      </c>
      <c r="L78" s="3">
        <v>19.339725113384901</v>
      </c>
      <c r="M78" s="3">
        <v>21.484106429985999</v>
      </c>
      <c r="N78" s="3">
        <v>18.833698370613</v>
      </c>
      <c r="O78" s="3">
        <v>20.028309761271402</v>
      </c>
      <c r="P78" s="3">
        <v>22.852519144702601</v>
      </c>
      <c r="Q78" s="3">
        <v>25.7617829473221</v>
      </c>
      <c r="R78" s="3">
        <v>27.414109479052001</v>
      </c>
      <c r="S78" s="3">
        <v>25.142670168618899</v>
      </c>
      <c r="T78" s="3">
        <v>22.964626914778599</v>
      </c>
      <c r="U78" s="3">
        <v>26.967755160713399</v>
      </c>
      <c r="V78" s="3">
        <v>22.846559950650601</v>
      </c>
      <c r="W78" s="3">
        <v>16.283485013568502</v>
      </c>
      <c r="X78" s="3">
        <v>14.1194570243297</v>
      </c>
      <c r="Y78" s="3">
        <v>14.084658466021899</v>
      </c>
      <c r="Z78" s="3">
        <v>4.3999555357603999</v>
      </c>
      <c r="AA78" s="3">
        <v>5.1590669362627999</v>
      </c>
      <c r="AB78" s="3">
        <v>0.14891849555930001</v>
      </c>
      <c r="AC78" s="3">
        <v>4.8288802336912999</v>
      </c>
      <c r="AD78" s="3">
        <v>4.9940768900487997</v>
      </c>
      <c r="AE78" s="3">
        <v>0.42864219809260001</v>
      </c>
      <c r="AF78" s="3">
        <v>-1.4914631270095</v>
      </c>
      <c r="AG78" s="3">
        <v>-13.31229759695</v>
      </c>
      <c r="AH78" s="3">
        <v>-8.9440175265986994</v>
      </c>
      <c r="AI78" s="3">
        <v>-12.189547764577799</v>
      </c>
      <c r="AJ78" s="3">
        <v>-3.7015428831431998</v>
      </c>
      <c r="AK78" s="3">
        <v>2.3937942309095002</v>
      </c>
      <c r="AL78" s="3">
        <v>11.41</v>
      </c>
    </row>
    <row r="79" spans="1:38">
      <c r="A79">
        <v>5</v>
      </c>
      <c r="B79" t="s">
        <v>404</v>
      </c>
      <c r="C79">
        <v>101040304</v>
      </c>
      <c r="D79" t="s">
        <v>462</v>
      </c>
      <c r="E79" s="3">
        <v>0.95809823765119995</v>
      </c>
      <c r="F79" s="3">
        <v>0.85279304647020004</v>
      </c>
      <c r="G79" s="3">
        <v>8.3855448875644996</v>
      </c>
      <c r="H79" s="3">
        <v>21.0544431218323</v>
      </c>
      <c r="I79" s="3">
        <v>17.346274928330899</v>
      </c>
      <c r="J79" s="3">
        <v>19.807497494814498</v>
      </c>
      <c r="K79" s="3">
        <v>22.705608296690901</v>
      </c>
      <c r="L79" s="3">
        <v>18.9329357690286</v>
      </c>
      <c r="M79" s="3">
        <v>20.677798411427901</v>
      </c>
      <c r="N79" s="3">
        <v>19.6396357921281</v>
      </c>
      <c r="O79" s="3">
        <v>19.9911084899462</v>
      </c>
      <c r="P79" s="3">
        <v>19.609642906289999</v>
      </c>
      <c r="Q79" s="3">
        <v>19.8886106957697</v>
      </c>
      <c r="R79" s="3">
        <v>20.828520025390699</v>
      </c>
      <c r="S79" s="3">
        <v>16.695764666425799</v>
      </c>
      <c r="T79" s="3">
        <v>10.8622583918181</v>
      </c>
      <c r="U79" s="3">
        <v>10.7163185322412</v>
      </c>
      <c r="V79" s="3">
        <v>5.3000361080943001</v>
      </c>
      <c r="W79" s="3">
        <v>-1.4076788657345001</v>
      </c>
      <c r="X79" s="3">
        <v>0.59521750475169999</v>
      </c>
      <c r="Y79" s="3">
        <v>-0.67242416779970005</v>
      </c>
      <c r="Z79" s="3">
        <v>-2.5016668766100002E-2</v>
      </c>
      <c r="AA79" s="3">
        <v>0.35314908361019998</v>
      </c>
      <c r="AB79" s="3">
        <v>0.2211011833647</v>
      </c>
      <c r="AC79" s="3">
        <v>-1.922141929158</v>
      </c>
      <c r="AD79" s="3">
        <v>0.90079497695520006</v>
      </c>
      <c r="AE79" s="3">
        <v>-1.7465119221248999</v>
      </c>
      <c r="AF79" s="3">
        <v>-1.9110874045738</v>
      </c>
      <c r="AG79" s="3">
        <v>-0.97945880727400003</v>
      </c>
      <c r="AH79" s="3">
        <v>-1.0057930455177</v>
      </c>
      <c r="AI79" s="3">
        <v>-0.17461588138930001</v>
      </c>
      <c r="AJ79" s="3">
        <v>-0.39626746412719999</v>
      </c>
      <c r="AK79" s="3">
        <v>1.1195578385000001E-3</v>
      </c>
      <c r="AL79" s="3">
        <v>1.54</v>
      </c>
    </row>
    <row r="80" spans="1:38">
      <c r="A80">
        <v>4</v>
      </c>
      <c r="B80" t="s">
        <v>402</v>
      </c>
      <c r="C80">
        <v>1010404</v>
      </c>
      <c r="D80" t="s">
        <v>463</v>
      </c>
      <c r="E80" s="3">
        <v>1.8500677899349001</v>
      </c>
      <c r="F80" s="3">
        <v>2.6755637138124002</v>
      </c>
      <c r="G80" s="3">
        <v>7.0072788717858003</v>
      </c>
      <c r="H80" s="3">
        <v>9.2007490674020005</v>
      </c>
      <c r="I80" s="3">
        <v>9.6511294941432002</v>
      </c>
      <c r="J80" s="3">
        <v>13.0960280628859</v>
      </c>
      <c r="K80" s="3">
        <v>16.8543385613875</v>
      </c>
      <c r="L80" s="3">
        <v>17.735454711518599</v>
      </c>
      <c r="M80" s="3">
        <v>17.151606566434701</v>
      </c>
      <c r="N80" s="3">
        <v>16.6660782909928</v>
      </c>
      <c r="O80" s="3">
        <v>14.473383269201699</v>
      </c>
      <c r="P80" s="3">
        <v>15.8684223681215</v>
      </c>
      <c r="Q80" s="3">
        <v>16.044449996857701</v>
      </c>
      <c r="R80" s="3">
        <v>16.3734547747008</v>
      </c>
      <c r="S80" s="3">
        <v>12.561631339979099</v>
      </c>
      <c r="T80" s="3">
        <v>10.5462753730357</v>
      </c>
      <c r="U80" s="3">
        <v>9.9273572631863001</v>
      </c>
      <c r="V80" s="3">
        <v>7.3259445741337998</v>
      </c>
      <c r="W80" s="3">
        <v>1.5429295647707999</v>
      </c>
      <c r="X80" s="3">
        <v>0.86705254090890005</v>
      </c>
      <c r="Y80" s="3">
        <v>1.7579895094394</v>
      </c>
      <c r="Z80" s="3">
        <v>1.7248367541451</v>
      </c>
      <c r="AA80" s="3">
        <v>3.0629222831847001</v>
      </c>
      <c r="AB80" s="3">
        <v>2.2208731638767998</v>
      </c>
      <c r="AC80" s="3">
        <v>1.9569851773344</v>
      </c>
      <c r="AD80" s="3">
        <v>0.208747339363</v>
      </c>
      <c r="AE80" s="3">
        <v>1.0541820859900001E-2</v>
      </c>
      <c r="AF80" s="3">
        <v>1.1027326847859</v>
      </c>
      <c r="AG80" s="3">
        <v>1.0583259274073999</v>
      </c>
      <c r="AH80" s="3">
        <v>-3.4049280519073002</v>
      </c>
      <c r="AI80" s="3">
        <v>-3.3870267024857998</v>
      </c>
      <c r="AJ80" s="3">
        <v>-1.0416323125408</v>
      </c>
      <c r="AK80" s="3">
        <v>-2.0243918597951001</v>
      </c>
      <c r="AL80" s="3">
        <v>-2.3199999999999998</v>
      </c>
    </row>
    <row r="81" spans="1:38">
      <c r="A81">
        <v>5</v>
      </c>
      <c r="B81" t="s">
        <v>404</v>
      </c>
      <c r="C81">
        <v>101040401</v>
      </c>
      <c r="D81" t="s">
        <v>464</v>
      </c>
      <c r="E81" s="3">
        <v>7.7144154902399995E-2</v>
      </c>
      <c r="F81" s="3">
        <v>0.90326360442599996</v>
      </c>
      <c r="G81" s="3">
        <v>4.5724816096453003</v>
      </c>
      <c r="H81" s="3">
        <v>6.1195487399640998</v>
      </c>
      <c r="I81" s="3">
        <v>6.5461182304851002</v>
      </c>
      <c r="J81" s="3">
        <v>10.044304101990001</v>
      </c>
      <c r="K81" s="3">
        <v>13.6312153195687</v>
      </c>
      <c r="L81" s="3">
        <v>15.8062588076706</v>
      </c>
      <c r="M81" s="3">
        <v>15.3409694948966</v>
      </c>
      <c r="N81" s="3">
        <v>14.712227531598799</v>
      </c>
      <c r="O81" s="3">
        <v>12.9421761081671</v>
      </c>
      <c r="P81" s="3">
        <v>13.9623229119914</v>
      </c>
      <c r="Q81" s="3">
        <v>13.315157540645799</v>
      </c>
      <c r="R81" s="3">
        <v>14.236221249510599</v>
      </c>
      <c r="S81" s="3">
        <v>10.5926484395054</v>
      </c>
      <c r="T81" s="3">
        <v>9.0944779247856005</v>
      </c>
      <c r="U81" s="3">
        <v>7.8028720481078002</v>
      </c>
      <c r="V81" s="3">
        <v>5.0510782292377003</v>
      </c>
      <c r="W81" s="3">
        <v>1.3797456137621</v>
      </c>
      <c r="X81" s="3">
        <v>0.3184043607448</v>
      </c>
      <c r="Y81" s="3">
        <v>1.0593453935595001</v>
      </c>
      <c r="Z81" s="3">
        <v>0.80248101877620004</v>
      </c>
      <c r="AA81" s="3">
        <v>2.0710554386822002</v>
      </c>
      <c r="AB81" s="3">
        <v>1.5776738015689999</v>
      </c>
      <c r="AC81" s="3">
        <v>1.9188251689897</v>
      </c>
      <c r="AD81" s="3">
        <v>0.45026093219550001</v>
      </c>
      <c r="AE81" s="3">
        <v>0.33285499701170002</v>
      </c>
      <c r="AF81" s="3">
        <v>0.99434508092170004</v>
      </c>
      <c r="AG81" s="3">
        <v>1.1090061917769001</v>
      </c>
      <c r="AH81" s="3">
        <v>0.51932440322770002</v>
      </c>
      <c r="AI81" s="3">
        <v>-0.63143309918250001</v>
      </c>
      <c r="AJ81" s="3">
        <v>-1.5100121409609999</v>
      </c>
      <c r="AK81" s="3">
        <v>-0.76147091120340005</v>
      </c>
      <c r="AL81" s="3">
        <v>-1.1399999999999999</v>
      </c>
    </row>
    <row r="82" spans="1:38">
      <c r="A82">
        <v>5</v>
      </c>
      <c r="B82" t="s">
        <v>404</v>
      </c>
      <c r="C82">
        <v>101040402</v>
      </c>
      <c r="D82" t="s">
        <v>465</v>
      </c>
      <c r="E82" s="3">
        <v>3.7295438200173998</v>
      </c>
      <c r="F82" s="3">
        <v>4.5425842669838001</v>
      </c>
      <c r="G82" s="3">
        <v>9.5896311476125007</v>
      </c>
      <c r="H82" s="3">
        <v>12.468052334353301</v>
      </c>
      <c r="I82" s="3">
        <v>12.965391941955099</v>
      </c>
      <c r="J82" s="3">
        <v>16.358402421377502</v>
      </c>
      <c r="K82" s="3">
        <v>20.2584232109851</v>
      </c>
      <c r="L82" s="3">
        <v>19.732406650001401</v>
      </c>
      <c r="M82" s="3">
        <v>18.995826095410401</v>
      </c>
      <c r="N82" s="3">
        <v>18.672883587292901</v>
      </c>
      <c r="O82" s="3">
        <v>16.045092940863199</v>
      </c>
      <c r="P82" s="3">
        <v>17.821261410831401</v>
      </c>
      <c r="Q82" s="3">
        <v>18.835896261622</v>
      </c>
      <c r="R82" s="3">
        <v>18.546535172839398</v>
      </c>
      <c r="S82" s="3">
        <v>14.554334346107099</v>
      </c>
      <c r="T82" s="3">
        <v>11.9988610602976</v>
      </c>
      <c r="U82" s="3">
        <v>12.0661546633052</v>
      </c>
      <c r="V82" s="3">
        <v>9.6258726328359003</v>
      </c>
      <c r="W82" s="3">
        <v>1.7057777899721001</v>
      </c>
      <c r="X82" s="3">
        <v>1.4163474123363</v>
      </c>
      <c r="Y82" s="3">
        <v>2.4477353393493</v>
      </c>
      <c r="Z82" s="3">
        <v>2.6405732460119</v>
      </c>
      <c r="AA82" s="3">
        <v>4.0538024091044003</v>
      </c>
      <c r="AB82" s="3">
        <v>2.8582615147452</v>
      </c>
      <c r="AC82" s="3">
        <v>1.9942010339014</v>
      </c>
      <c r="AD82" s="3">
        <v>-2.7888411741900002E-2</v>
      </c>
      <c r="AE82" s="3">
        <v>-0.30437323447699999</v>
      </c>
      <c r="AF82" s="3">
        <v>1.2083668754735</v>
      </c>
      <c r="AG82" s="3">
        <v>1.009245236543</v>
      </c>
      <c r="AH82" s="3">
        <v>-7.2068461370097001</v>
      </c>
      <c r="AI82" s="3">
        <v>-6.1281358275734998</v>
      </c>
      <c r="AJ82" s="3">
        <v>-0.57777710667589999</v>
      </c>
      <c r="AK82" s="3">
        <v>-3.2543302663632998</v>
      </c>
      <c r="AL82" s="3">
        <v>-3.47</v>
      </c>
    </row>
    <row r="83" spans="1:38">
      <c r="A83">
        <v>4</v>
      </c>
      <c r="B83" t="s">
        <v>402</v>
      </c>
      <c r="C83">
        <v>1010405</v>
      </c>
      <c r="D83" t="s">
        <v>466</v>
      </c>
      <c r="E83" s="3">
        <v>5.0159335905482001</v>
      </c>
      <c r="F83" s="3">
        <v>5.6256526833624001</v>
      </c>
      <c r="G83" s="3">
        <v>10.959340551796</v>
      </c>
      <c r="H83" s="3">
        <v>12.822140882068901</v>
      </c>
      <c r="I83" s="3">
        <v>13.1473891472973</v>
      </c>
      <c r="J83" s="3">
        <v>16.017978507610199</v>
      </c>
      <c r="K83" s="3">
        <v>18.700743069894099</v>
      </c>
      <c r="L83" s="3">
        <v>20.346113625583801</v>
      </c>
      <c r="M83" s="3">
        <v>19.3942145340203</v>
      </c>
      <c r="N83" s="3">
        <v>19.602107925429099</v>
      </c>
      <c r="O83" s="3">
        <v>19.68179381777</v>
      </c>
      <c r="P83" s="3">
        <v>19.7003891905408</v>
      </c>
      <c r="Q83" s="3">
        <v>19.093279695798898</v>
      </c>
      <c r="R83" s="3">
        <v>19.0336314394768</v>
      </c>
      <c r="S83" s="3">
        <v>13.724447725290499</v>
      </c>
      <c r="T83" s="3">
        <v>12.3749784292014</v>
      </c>
      <c r="U83" s="3">
        <v>11.9545647290498</v>
      </c>
      <c r="V83" s="3">
        <v>9.3578284578854003</v>
      </c>
      <c r="W83" s="3">
        <v>4.1857129284222001</v>
      </c>
      <c r="X83" s="3">
        <v>2.8375484567509002</v>
      </c>
      <c r="Y83" s="3">
        <v>2.3808654718447002</v>
      </c>
      <c r="Z83" s="3">
        <v>1.87987504837</v>
      </c>
      <c r="AA83" s="3">
        <v>1.7163952830552001</v>
      </c>
      <c r="AB83" s="3">
        <v>1.6324673464045001</v>
      </c>
      <c r="AC83" s="3">
        <v>1.8912172700140999</v>
      </c>
      <c r="AD83" s="3">
        <v>1.8537285995446999</v>
      </c>
      <c r="AE83" s="3">
        <v>1.5149231916943</v>
      </c>
      <c r="AF83" s="3">
        <v>1.6559588376351</v>
      </c>
      <c r="AG83" s="3">
        <v>0.77321274423279995</v>
      </c>
      <c r="AH83" s="3">
        <v>-0.1025064803437</v>
      </c>
      <c r="AI83" s="3">
        <v>0.46574470423320002</v>
      </c>
      <c r="AJ83" s="3">
        <v>-3.6154617114128</v>
      </c>
      <c r="AK83" s="3">
        <v>-5.0848222705934001</v>
      </c>
      <c r="AL83" s="3">
        <v>-0.19</v>
      </c>
    </row>
    <row r="84" spans="1:38">
      <c r="A84">
        <v>5</v>
      </c>
      <c r="B84" t="s">
        <v>404</v>
      </c>
      <c r="C84">
        <v>101040501</v>
      </c>
      <c r="D84" t="s">
        <v>467</v>
      </c>
      <c r="E84" s="3">
        <v>5.0159335905482001</v>
      </c>
      <c r="F84" s="3">
        <v>5.6256526833624001</v>
      </c>
      <c r="G84" s="3">
        <v>10.959340551796</v>
      </c>
      <c r="H84" s="3">
        <v>12.822140882068901</v>
      </c>
      <c r="I84" s="3">
        <v>13.1473891472973</v>
      </c>
      <c r="J84" s="3">
        <v>16.017978507610199</v>
      </c>
      <c r="K84" s="3">
        <v>18.700743069894099</v>
      </c>
      <c r="L84" s="3">
        <v>20.346113625583801</v>
      </c>
      <c r="M84" s="3">
        <v>19.3942145340203</v>
      </c>
      <c r="N84" s="3">
        <v>19.602107925429099</v>
      </c>
      <c r="O84" s="3">
        <v>19.68179381777</v>
      </c>
      <c r="P84" s="3">
        <v>19.7003891905408</v>
      </c>
      <c r="Q84" s="3">
        <v>19.093279695798898</v>
      </c>
      <c r="R84" s="3">
        <v>19.0336314394768</v>
      </c>
      <c r="S84" s="3">
        <v>13.724447725290499</v>
      </c>
      <c r="T84" s="3">
        <v>12.3749784292014</v>
      </c>
      <c r="U84" s="3">
        <v>11.9545647290498</v>
      </c>
      <c r="V84" s="3">
        <v>9.3578284578854003</v>
      </c>
      <c r="W84" s="3">
        <v>4.1857129284222001</v>
      </c>
      <c r="X84" s="3">
        <v>2.8375484567509002</v>
      </c>
      <c r="Y84" s="3">
        <v>2.3808654718447002</v>
      </c>
      <c r="Z84" s="3">
        <v>1.87987504837</v>
      </c>
      <c r="AA84" s="3">
        <v>1.7163952830552001</v>
      </c>
      <c r="AB84" s="3">
        <v>1.6324673464045001</v>
      </c>
      <c r="AC84" s="3">
        <v>1.8912172700140999</v>
      </c>
      <c r="AD84" s="3">
        <v>1.8537285995446999</v>
      </c>
      <c r="AE84" s="3">
        <v>1.5149231916943</v>
      </c>
      <c r="AF84" s="3">
        <v>1.6559588376351</v>
      </c>
      <c r="AG84" s="3">
        <v>0.77321274423279995</v>
      </c>
      <c r="AH84" s="3">
        <v>-0.1025064803437</v>
      </c>
      <c r="AI84" s="3">
        <v>0.46574470423320002</v>
      </c>
      <c r="AJ84" s="3">
        <v>-3.6154617114128</v>
      </c>
      <c r="AK84" s="3">
        <v>-5.0848222705934001</v>
      </c>
      <c r="AL84" s="3">
        <v>-0.19</v>
      </c>
    </row>
    <row r="85" spans="1:38">
      <c r="A85">
        <v>4</v>
      </c>
      <c r="B85" t="s">
        <v>402</v>
      </c>
      <c r="C85">
        <v>1010406</v>
      </c>
      <c r="D85" t="s">
        <v>468</v>
      </c>
      <c r="E85" s="3">
        <v>11.5507100378685</v>
      </c>
      <c r="F85" s="3">
        <v>11.4572087439493</v>
      </c>
      <c r="G85" s="3">
        <v>10.6174200760316</v>
      </c>
      <c r="H85" s="3">
        <v>4.3824716604081004</v>
      </c>
      <c r="I85" s="3">
        <v>21.710383365107699</v>
      </c>
      <c r="J85" s="3">
        <v>25.1968716736625</v>
      </c>
      <c r="K85" s="3">
        <v>29.4360869894766</v>
      </c>
      <c r="L85" s="3">
        <v>28.8144487046095</v>
      </c>
      <c r="M85" s="3">
        <v>34.476155734337397</v>
      </c>
      <c r="N85" s="3">
        <v>33.005774300642997</v>
      </c>
      <c r="O85" s="3">
        <v>35.231076808666302</v>
      </c>
      <c r="P85" s="3">
        <v>23.975842323753099</v>
      </c>
      <c r="Q85" s="3">
        <v>28.128788613587901</v>
      </c>
      <c r="R85" s="3">
        <v>33.975253404373603</v>
      </c>
      <c r="S85" s="3">
        <v>41.928541384042397</v>
      </c>
      <c r="T85" s="3">
        <v>38.427014002771401</v>
      </c>
      <c r="U85" s="3">
        <v>23.473583181456998</v>
      </c>
      <c r="V85" s="3">
        <v>25.184733253272899</v>
      </c>
      <c r="W85" s="3">
        <v>22.3787142252149</v>
      </c>
      <c r="X85" s="3">
        <v>19.777978029300101</v>
      </c>
      <c r="Y85" s="3">
        <v>8.1715548708951999</v>
      </c>
      <c r="Z85" s="3">
        <v>5.6617487774955997</v>
      </c>
      <c r="AA85" s="3">
        <v>1.4563879697252</v>
      </c>
      <c r="AB85" s="3">
        <v>-5.7031287085931002</v>
      </c>
      <c r="AC85" s="3">
        <v>-17.393791689780102</v>
      </c>
      <c r="AD85" s="3">
        <v>-24.447187142335899</v>
      </c>
      <c r="AE85" s="3">
        <v>-26.772760663286999</v>
      </c>
      <c r="AF85" s="3">
        <v>-25.707157806965199</v>
      </c>
      <c r="AG85" s="3">
        <v>-26.258890942278398</v>
      </c>
      <c r="AH85" s="3">
        <v>-32.6849863553483</v>
      </c>
      <c r="AI85" s="3">
        <v>-34.2164537293405</v>
      </c>
      <c r="AJ85" s="3">
        <v>-33.835013022343503</v>
      </c>
      <c r="AK85" s="3">
        <v>-20.066956096124699</v>
      </c>
      <c r="AL85" s="3">
        <v>-19.02</v>
      </c>
    </row>
    <row r="86" spans="1:38">
      <c r="A86">
        <v>5</v>
      </c>
      <c r="B86" t="s">
        <v>404</v>
      </c>
      <c r="C86">
        <v>101040601</v>
      </c>
      <c r="D86" t="s">
        <v>468</v>
      </c>
      <c r="E86" s="3">
        <v>11.5507100378685</v>
      </c>
      <c r="F86" s="3">
        <v>11.4572087439493</v>
      </c>
      <c r="G86" s="3">
        <v>10.6174200760316</v>
      </c>
      <c r="H86" s="3">
        <v>4.3824716604081004</v>
      </c>
      <c r="I86" s="3">
        <v>21.710383365107699</v>
      </c>
      <c r="J86" s="3">
        <v>25.1968716736625</v>
      </c>
      <c r="K86" s="3">
        <v>29.4360869894766</v>
      </c>
      <c r="L86" s="3">
        <v>28.8144487046095</v>
      </c>
      <c r="M86" s="3">
        <v>34.476155734337397</v>
      </c>
      <c r="N86" s="3">
        <v>33.005774300642997</v>
      </c>
      <c r="O86" s="3">
        <v>35.231076808666302</v>
      </c>
      <c r="P86" s="3">
        <v>23.975842323753099</v>
      </c>
      <c r="Q86" s="3">
        <v>28.128788613587901</v>
      </c>
      <c r="R86" s="3">
        <v>33.975253404373603</v>
      </c>
      <c r="S86" s="3">
        <v>41.928541384042397</v>
      </c>
      <c r="T86" s="3">
        <v>38.427014002771401</v>
      </c>
      <c r="U86" s="3">
        <v>23.473583181456998</v>
      </c>
      <c r="V86" s="3">
        <v>25.184733253272899</v>
      </c>
      <c r="W86" s="3">
        <v>22.3787142252149</v>
      </c>
      <c r="X86" s="3">
        <v>19.777978029300101</v>
      </c>
      <c r="Y86" s="3">
        <v>8.1715548708951999</v>
      </c>
      <c r="Z86" s="3">
        <v>5.6617487774955997</v>
      </c>
      <c r="AA86" s="3">
        <v>1.4563879697252</v>
      </c>
      <c r="AB86" s="3">
        <v>-5.7031287085931002</v>
      </c>
      <c r="AC86" s="3">
        <v>-17.393791689780102</v>
      </c>
      <c r="AD86" s="3">
        <v>-24.447187142335899</v>
      </c>
      <c r="AE86" s="3">
        <v>-26.772760663286999</v>
      </c>
      <c r="AF86" s="3">
        <v>-25.707157806965199</v>
      </c>
      <c r="AG86" s="3">
        <v>-26.258890942278398</v>
      </c>
      <c r="AH86" s="3">
        <v>-32.6849863553483</v>
      </c>
      <c r="AI86" s="3">
        <v>-34.2164537293405</v>
      </c>
      <c r="AJ86" s="3">
        <v>-33.835013022343503</v>
      </c>
      <c r="AK86" s="3">
        <v>-20.066956096124699</v>
      </c>
      <c r="AL86" s="3">
        <v>-19.02</v>
      </c>
    </row>
    <row r="87" spans="1:38">
      <c r="A87">
        <v>4</v>
      </c>
      <c r="B87" t="s">
        <v>402</v>
      </c>
      <c r="C87">
        <v>1010407</v>
      </c>
      <c r="D87" t="s">
        <v>469</v>
      </c>
      <c r="E87" s="3">
        <v>-2.6903403452885</v>
      </c>
      <c r="F87" s="3">
        <v>3.3648160961454998</v>
      </c>
      <c r="G87" s="3">
        <v>3.6882902509794002</v>
      </c>
      <c r="H87" s="3">
        <v>4.2058971308702002</v>
      </c>
      <c r="I87" s="3">
        <v>4.2142768398676997</v>
      </c>
      <c r="J87" s="3">
        <v>6.0180158522736003</v>
      </c>
      <c r="K87" s="3">
        <v>6.4541410068551004</v>
      </c>
      <c r="L87" s="3">
        <v>5.0694210724274003</v>
      </c>
      <c r="M87" s="3">
        <v>5.3404571590350001</v>
      </c>
      <c r="N87" s="3">
        <v>5.6489640879548997</v>
      </c>
      <c r="O87" s="3">
        <v>13.8237393129927</v>
      </c>
      <c r="P87" s="3">
        <v>14.7887413358413</v>
      </c>
      <c r="Q87" s="3">
        <v>16.289953629477299</v>
      </c>
      <c r="R87" s="3">
        <v>9.8345583291807994</v>
      </c>
      <c r="S87" s="3">
        <v>17.886379850354601</v>
      </c>
      <c r="T87" s="3">
        <v>20.091038532323601</v>
      </c>
      <c r="U87" s="3">
        <v>21.729045762834399</v>
      </c>
      <c r="V87" s="3">
        <v>21.310103839436199</v>
      </c>
      <c r="W87" s="3">
        <v>21.1787760244057</v>
      </c>
      <c r="X87" s="3">
        <v>20.936065918503701</v>
      </c>
      <c r="Y87" s="3">
        <v>23.3587653456817</v>
      </c>
      <c r="Z87" s="3">
        <v>22.996899581220301</v>
      </c>
      <c r="AA87" s="3">
        <v>14.988555591152901</v>
      </c>
      <c r="AB87" s="3">
        <v>14.876163282796901</v>
      </c>
      <c r="AC87" s="3">
        <v>15.4786861540695</v>
      </c>
      <c r="AD87" s="3">
        <v>16.326178492611</v>
      </c>
      <c r="AE87" s="3">
        <v>8.8851514301739005</v>
      </c>
      <c r="AF87" s="3">
        <v>8.6174903494113995</v>
      </c>
      <c r="AG87" s="3">
        <v>10.3400655423294</v>
      </c>
      <c r="AH87" s="3">
        <v>9.8961835809597005</v>
      </c>
      <c r="AI87" s="3">
        <v>10.411874884279801</v>
      </c>
      <c r="AJ87" s="3">
        <v>10.5942205528152</v>
      </c>
      <c r="AK87" s="3">
        <v>11.3890298613456</v>
      </c>
      <c r="AL87" s="3">
        <v>11.4</v>
      </c>
    </row>
    <row r="88" spans="1:38">
      <c r="A88">
        <v>5</v>
      </c>
      <c r="B88" t="s">
        <v>404</v>
      </c>
      <c r="C88">
        <v>101040701</v>
      </c>
      <c r="D88" t="s">
        <v>470</v>
      </c>
      <c r="E88" s="3">
        <v>-2.6903403452885</v>
      </c>
      <c r="F88" s="3">
        <v>3.3648160961454998</v>
      </c>
      <c r="G88" s="3">
        <v>3.6882902509794002</v>
      </c>
      <c r="H88" s="3">
        <v>4.2058971308702002</v>
      </c>
      <c r="I88" s="3">
        <v>4.2142768398676997</v>
      </c>
      <c r="J88" s="3">
        <v>6.0180158522736003</v>
      </c>
      <c r="K88" s="3">
        <v>6.4541410068551004</v>
      </c>
      <c r="L88" s="3">
        <v>5.0694210724274003</v>
      </c>
      <c r="M88" s="3">
        <v>5.3404571590350001</v>
      </c>
      <c r="N88" s="3">
        <v>5.6489640879548997</v>
      </c>
      <c r="O88" s="3">
        <v>13.8237393129927</v>
      </c>
      <c r="P88" s="3">
        <v>14.7887413358413</v>
      </c>
      <c r="Q88" s="3">
        <v>16.289953629477299</v>
      </c>
      <c r="R88" s="3">
        <v>9.8345583291807994</v>
      </c>
      <c r="S88" s="3">
        <v>17.886379850354601</v>
      </c>
      <c r="T88" s="3">
        <v>20.091038532323601</v>
      </c>
      <c r="U88" s="3">
        <v>21.729045762834399</v>
      </c>
      <c r="V88" s="3">
        <v>21.310103839436199</v>
      </c>
      <c r="W88" s="3">
        <v>21.1787760244057</v>
      </c>
      <c r="X88" s="3">
        <v>20.936065918503701</v>
      </c>
      <c r="Y88" s="3">
        <v>23.3587653456817</v>
      </c>
      <c r="Z88" s="3">
        <v>22.996899581220301</v>
      </c>
      <c r="AA88" s="3">
        <v>14.988555591152901</v>
      </c>
      <c r="AB88" s="3">
        <v>14.876163282796901</v>
      </c>
      <c r="AC88" s="3">
        <v>15.4786861540695</v>
      </c>
      <c r="AD88" s="3">
        <v>16.326178492611</v>
      </c>
      <c r="AE88" s="3">
        <v>8.8851514301739005</v>
      </c>
      <c r="AF88" s="3">
        <v>8.6174903494113995</v>
      </c>
      <c r="AG88" s="3">
        <v>10.3400655423294</v>
      </c>
      <c r="AH88" s="3">
        <v>9.8961835809597005</v>
      </c>
      <c r="AI88" s="3">
        <v>10.411874884279801</v>
      </c>
      <c r="AJ88" s="3">
        <v>10.5942205528152</v>
      </c>
      <c r="AK88" s="3">
        <v>11.3890298613456</v>
      </c>
      <c r="AL88" s="3">
        <v>11.4</v>
      </c>
    </row>
    <row r="89" spans="1:38">
      <c r="A89">
        <v>3</v>
      </c>
      <c r="B89" t="s">
        <v>400</v>
      </c>
      <c r="C89">
        <v>10105</v>
      </c>
      <c r="D89" t="s">
        <v>471</v>
      </c>
      <c r="E89" s="3">
        <v>42.288169925992101</v>
      </c>
      <c r="F89" s="3">
        <v>44.7954115602261</v>
      </c>
      <c r="G89" s="3">
        <v>40.980142914289502</v>
      </c>
      <c r="H89" s="3">
        <v>43.610568165112397</v>
      </c>
      <c r="I89" s="3">
        <v>47.935517032039499</v>
      </c>
      <c r="J89" s="3">
        <v>50.592798923825001</v>
      </c>
      <c r="K89" s="3">
        <v>55.587105557934599</v>
      </c>
      <c r="L89" s="3">
        <v>48.8930121620904</v>
      </c>
      <c r="M89" s="3">
        <v>44.320138845913498</v>
      </c>
      <c r="N89" s="3">
        <v>40.920924660324999</v>
      </c>
      <c r="O89" s="3">
        <v>40.536587297844797</v>
      </c>
      <c r="P89" s="3">
        <v>40.903551350749098</v>
      </c>
      <c r="Q89" s="3">
        <v>36.796042298118401</v>
      </c>
      <c r="R89" s="3">
        <v>36.237764827947103</v>
      </c>
      <c r="S89" s="3">
        <v>38.692711156744501</v>
      </c>
      <c r="T89" s="3">
        <v>28.817629348549001</v>
      </c>
      <c r="U89" s="3">
        <v>16.419694906523901</v>
      </c>
      <c r="V89" s="3">
        <v>8.4934203067340004</v>
      </c>
      <c r="W89" s="3">
        <v>-12.0000506467318</v>
      </c>
      <c r="X89" s="3">
        <v>-17.2593510590075</v>
      </c>
      <c r="Y89" s="3">
        <v>-19.3812381412028</v>
      </c>
      <c r="Z89" s="3">
        <v>-17.982237084195699</v>
      </c>
      <c r="AA89" s="3">
        <v>-16.508464744843799</v>
      </c>
      <c r="AB89" s="3">
        <v>-19.523503656228801</v>
      </c>
      <c r="AC89" s="3">
        <v>-21.398520727600602</v>
      </c>
      <c r="AD89" s="3">
        <v>-23.993595556694</v>
      </c>
      <c r="AE89" s="3">
        <v>-26.828590447274699</v>
      </c>
      <c r="AF89" s="3">
        <v>-24.968727225228399</v>
      </c>
      <c r="AG89" s="3">
        <v>-24.146529319766799</v>
      </c>
      <c r="AH89" s="3">
        <v>-23.290106877768999</v>
      </c>
      <c r="AI89" s="3">
        <v>-18.8407455011208</v>
      </c>
      <c r="AJ89" s="3">
        <v>-23.436153600020901</v>
      </c>
      <c r="AK89" s="3">
        <v>-22.472080558352701</v>
      </c>
      <c r="AL89" s="3">
        <v>-22.26</v>
      </c>
    </row>
    <row r="90" spans="1:38">
      <c r="A90">
        <v>4</v>
      </c>
      <c r="B90" t="s">
        <v>402</v>
      </c>
      <c r="C90">
        <v>1010501</v>
      </c>
      <c r="D90" t="s">
        <v>472</v>
      </c>
      <c r="E90" s="3">
        <v>61.065982430416597</v>
      </c>
      <c r="F90" s="3">
        <v>64.011021753474907</v>
      </c>
      <c r="G90" s="3">
        <v>57.393737963390997</v>
      </c>
      <c r="H90" s="3">
        <v>59.983563342929202</v>
      </c>
      <c r="I90" s="3">
        <v>64.126534718961906</v>
      </c>
      <c r="J90" s="3">
        <v>66.840290591538405</v>
      </c>
      <c r="K90" s="3">
        <v>77.400851559998202</v>
      </c>
      <c r="L90" s="3">
        <v>64.838367129657598</v>
      </c>
      <c r="M90" s="3">
        <v>57.957828885097399</v>
      </c>
      <c r="N90" s="3">
        <v>54.118474900414398</v>
      </c>
      <c r="O90" s="3">
        <v>53.811769209999802</v>
      </c>
      <c r="P90" s="3">
        <v>53.7560040743586</v>
      </c>
      <c r="Q90" s="3">
        <v>47.634712396278502</v>
      </c>
      <c r="R90" s="3">
        <v>46.9130296146351</v>
      </c>
      <c r="S90" s="3">
        <v>49.789982904088298</v>
      </c>
      <c r="T90" s="3">
        <v>37.3972463972352</v>
      </c>
      <c r="U90" s="3">
        <v>20.530611134002299</v>
      </c>
      <c r="V90" s="3">
        <v>9.8564039385210993</v>
      </c>
      <c r="W90" s="3">
        <v>-16.421462131361601</v>
      </c>
      <c r="X90" s="3">
        <v>-22.7802989126317</v>
      </c>
      <c r="Y90" s="3">
        <v>-25.434997258001001</v>
      </c>
      <c r="Z90" s="3">
        <v>-23.473701561538601</v>
      </c>
      <c r="AA90" s="3">
        <v>-21.852302819314499</v>
      </c>
      <c r="AB90" s="3">
        <v>-25.7684151568846</v>
      </c>
      <c r="AC90" s="3">
        <v>-28.4366563049721</v>
      </c>
      <c r="AD90" s="3">
        <v>-31.988269566589899</v>
      </c>
      <c r="AE90" s="3">
        <v>-34.823232381008701</v>
      </c>
      <c r="AF90" s="3">
        <v>-32.500261151668802</v>
      </c>
      <c r="AG90" s="3">
        <v>-32.0240859141066</v>
      </c>
      <c r="AH90" s="3">
        <v>-30.7765347461117</v>
      </c>
      <c r="AI90" s="3">
        <v>-25.321328147732</v>
      </c>
      <c r="AJ90" s="3">
        <v>-31.524489227972499</v>
      </c>
      <c r="AK90" s="3">
        <v>-30.768925805194701</v>
      </c>
      <c r="AL90" s="3">
        <v>-31.02</v>
      </c>
    </row>
    <row r="91" spans="1:38">
      <c r="A91">
        <v>5</v>
      </c>
      <c r="B91" t="s">
        <v>404</v>
      </c>
      <c r="C91">
        <v>101050101</v>
      </c>
      <c r="D91" t="s">
        <v>473</v>
      </c>
      <c r="E91" s="3">
        <v>61.065982430416597</v>
      </c>
      <c r="F91" s="3">
        <v>64.011021753474907</v>
      </c>
      <c r="G91" s="3">
        <v>57.393737963390997</v>
      </c>
      <c r="H91" s="3">
        <v>59.983563342929202</v>
      </c>
      <c r="I91" s="3">
        <v>64.126534718961906</v>
      </c>
      <c r="J91" s="3">
        <v>66.840290591538405</v>
      </c>
      <c r="K91" s="3">
        <v>77.400851559998202</v>
      </c>
      <c r="L91" s="3">
        <v>64.838367129657598</v>
      </c>
      <c r="M91" s="3">
        <v>57.957828885097399</v>
      </c>
      <c r="N91" s="3">
        <v>54.118474900414398</v>
      </c>
      <c r="O91" s="3">
        <v>53.811769209999802</v>
      </c>
      <c r="P91" s="3">
        <v>53.7560040743586</v>
      </c>
      <c r="Q91" s="3">
        <v>47.634712396278502</v>
      </c>
      <c r="R91" s="3">
        <v>46.9130296146351</v>
      </c>
      <c r="S91" s="3">
        <v>49.789982904088298</v>
      </c>
      <c r="T91" s="3">
        <v>37.3972463972352</v>
      </c>
      <c r="U91" s="3">
        <v>20.530611134002299</v>
      </c>
      <c r="V91" s="3">
        <v>9.8564039385210993</v>
      </c>
      <c r="W91" s="3">
        <v>-16.421462131361601</v>
      </c>
      <c r="X91" s="3">
        <v>-22.7802989126317</v>
      </c>
      <c r="Y91" s="3">
        <v>-25.434997258001001</v>
      </c>
      <c r="Z91" s="3">
        <v>-23.473701561538601</v>
      </c>
      <c r="AA91" s="3">
        <v>-21.852302819314499</v>
      </c>
      <c r="AB91" s="3">
        <v>-25.7684151568846</v>
      </c>
      <c r="AC91" s="3">
        <v>-28.4366563049721</v>
      </c>
      <c r="AD91" s="3">
        <v>-31.988269566589899</v>
      </c>
      <c r="AE91" s="3">
        <v>-34.823232381008701</v>
      </c>
      <c r="AF91" s="3">
        <v>-32.500261151668802</v>
      </c>
      <c r="AG91" s="3">
        <v>-32.0240859141066</v>
      </c>
      <c r="AH91" s="3">
        <v>-30.7765347461117</v>
      </c>
      <c r="AI91" s="3">
        <v>-25.321328147732</v>
      </c>
      <c r="AJ91" s="3">
        <v>-31.524489227972499</v>
      </c>
      <c r="AK91" s="3">
        <v>-30.768925805194701</v>
      </c>
      <c r="AL91" s="3">
        <v>-31.02</v>
      </c>
    </row>
    <row r="92" spans="1:38">
      <c r="A92">
        <v>4</v>
      </c>
      <c r="B92" t="s">
        <v>402</v>
      </c>
      <c r="C92">
        <v>1010502</v>
      </c>
      <c r="D92" t="s">
        <v>474</v>
      </c>
      <c r="E92" s="3">
        <v>10.3974118295625</v>
      </c>
      <c r="F92" s="3">
        <v>13.334749061588999</v>
      </c>
      <c r="G92" s="3">
        <v>18.346941075732399</v>
      </c>
      <c r="H92" s="3">
        <v>24.112951082100501</v>
      </c>
      <c r="I92" s="3">
        <v>21.747115549706098</v>
      </c>
      <c r="J92" s="3">
        <v>26.098173897827898</v>
      </c>
      <c r="K92" s="3">
        <v>24.963168526691099</v>
      </c>
      <c r="L92" s="3">
        <v>27.1902169949091</v>
      </c>
      <c r="M92" s="3">
        <v>25.9947837883138</v>
      </c>
      <c r="N92" s="3">
        <v>19.946634221108901</v>
      </c>
      <c r="O92" s="3">
        <v>18.883853729157401</v>
      </c>
      <c r="P92" s="3">
        <v>18.410537898426099</v>
      </c>
      <c r="Q92" s="3">
        <v>18.609428089206101</v>
      </c>
      <c r="R92" s="3">
        <v>18.2126475137832</v>
      </c>
      <c r="S92" s="3">
        <v>21.704543778487999</v>
      </c>
      <c r="T92" s="3">
        <v>12.415883634609299</v>
      </c>
      <c r="U92" s="3">
        <v>14.4053684053615</v>
      </c>
      <c r="V92" s="3">
        <v>13.838000830720601</v>
      </c>
      <c r="W92" s="3">
        <v>5.5999058100966002</v>
      </c>
      <c r="X92" s="3">
        <v>6.1748382910521</v>
      </c>
      <c r="Y92" s="3">
        <v>6.1128016779512997</v>
      </c>
      <c r="Z92" s="3">
        <v>6.4321217044257004</v>
      </c>
      <c r="AA92" s="3">
        <v>8.3468223438416</v>
      </c>
      <c r="AB92" s="3">
        <v>9.6205890341969003</v>
      </c>
      <c r="AC92" s="3">
        <v>10.792983364766499</v>
      </c>
      <c r="AD92" s="3">
        <v>10.6023247129494</v>
      </c>
      <c r="AE92" s="3">
        <v>0.73843556792319998</v>
      </c>
      <c r="AF92" s="3">
        <v>0.47222907382070001</v>
      </c>
      <c r="AG92" s="3">
        <v>2.8491202167354999</v>
      </c>
      <c r="AH92" s="3">
        <v>0.421954909185</v>
      </c>
      <c r="AI92" s="3">
        <v>1.4989974845714999</v>
      </c>
      <c r="AJ92" s="3">
        <v>-0.45652966599509998</v>
      </c>
      <c r="AK92" s="3">
        <v>0.19980684073650001</v>
      </c>
      <c r="AL92" s="3">
        <v>3.92</v>
      </c>
    </row>
    <row r="93" spans="1:38">
      <c r="A93">
        <v>5</v>
      </c>
      <c r="B93" t="s">
        <v>404</v>
      </c>
      <c r="C93">
        <v>101050201</v>
      </c>
      <c r="D93" t="s">
        <v>474</v>
      </c>
      <c r="E93" s="3">
        <v>10.3974118295625</v>
      </c>
      <c r="F93" s="3">
        <v>13.334749061588999</v>
      </c>
      <c r="G93" s="3">
        <v>18.346941075732399</v>
      </c>
      <c r="H93" s="3">
        <v>24.112951082100501</v>
      </c>
      <c r="I93" s="3">
        <v>21.747115549706098</v>
      </c>
      <c r="J93" s="3">
        <v>26.098173897827898</v>
      </c>
      <c r="K93" s="3">
        <v>24.963168526691099</v>
      </c>
      <c r="L93" s="3">
        <v>27.1902169949091</v>
      </c>
      <c r="M93" s="3">
        <v>25.9947837883138</v>
      </c>
      <c r="N93" s="3">
        <v>19.946634221108901</v>
      </c>
      <c r="O93" s="3">
        <v>18.883853729157401</v>
      </c>
      <c r="P93" s="3">
        <v>18.410537898426099</v>
      </c>
      <c r="Q93" s="3">
        <v>18.609428089206101</v>
      </c>
      <c r="R93" s="3">
        <v>18.2126475137832</v>
      </c>
      <c r="S93" s="3">
        <v>21.704543778487999</v>
      </c>
      <c r="T93" s="3">
        <v>12.415883634609299</v>
      </c>
      <c r="U93" s="3">
        <v>14.4053684053615</v>
      </c>
      <c r="V93" s="3">
        <v>13.838000830720601</v>
      </c>
      <c r="W93" s="3">
        <v>5.5999058100966002</v>
      </c>
      <c r="X93" s="3">
        <v>6.1748382910521</v>
      </c>
      <c r="Y93" s="3">
        <v>6.1128016779512997</v>
      </c>
      <c r="Z93" s="3">
        <v>6.4321217044257004</v>
      </c>
      <c r="AA93" s="3">
        <v>8.3468223438416</v>
      </c>
      <c r="AB93" s="3">
        <v>9.6205890341969003</v>
      </c>
      <c r="AC93" s="3">
        <v>10.792983364766499</v>
      </c>
      <c r="AD93" s="3">
        <v>10.6023247129494</v>
      </c>
      <c r="AE93" s="3">
        <v>0.73843556792319998</v>
      </c>
      <c r="AF93" s="3">
        <v>0.47222907382070001</v>
      </c>
      <c r="AG93" s="3">
        <v>2.8491202167354999</v>
      </c>
      <c r="AH93" s="3">
        <v>0.421954909185</v>
      </c>
      <c r="AI93" s="3">
        <v>1.4989974845714999</v>
      </c>
      <c r="AJ93" s="3">
        <v>-0.45652966599509998</v>
      </c>
      <c r="AK93" s="3">
        <v>0.19980684073650001</v>
      </c>
      <c r="AL93" s="3">
        <v>3.92</v>
      </c>
    </row>
    <row r="94" spans="1:38">
      <c r="A94">
        <v>4</v>
      </c>
      <c r="B94" t="s">
        <v>402</v>
      </c>
      <c r="C94">
        <v>1010503</v>
      </c>
      <c r="D94" t="s">
        <v>475</v>
      </c>
      <c r="E94" s="3">
        <v>12.352236823415</v>
      </c>
      <c r="F94" s="3">
        <v>13.6869874104588</v>
      </c>
      <c r="G94" s="3">
        <v>11.132347731987499</v>
      </c>
      <c r="H94" s="3">
        <v>11.980640872685401</v>
      </c>
      <c r="I94" s="3">
        <v>17.1864176232903</v>
      </c>
      <c r="J94" s="3">
        <v>17.7175183876669</v>
      </c>
      <c r="K94" s="3">
        <v>7.9970679863465</v>
      </c>
      <c r="L94" s="3">
        <v>5.9347799419931002</v>
      </c>
      <c r="M94" s="3">
        <v>5.7683622683445996</v>
      </c>
      <c r="N94" s="3">
        <v>5.6434535935285997</v>
      </c>
      <c r="O94" s="3">
        <v>6.0078626516791003</v>
      </c>
      <c r="P94" s="3">
        <v>8.0254529686975999</v>
      </c>
      <c r="Q94" s="3">
        <v>7.7634975364981997</v>
      </c>
      <c r="R94" s="3">
        <v>7.7267677678486999</v>
      </c>
      <c r="S94" s="3">
        <v>8.3635114378477002</v>
      </c>
      <c r="T94" s="3">
        <v>6.8766994851251004</v>
      </c>
      <c r="U94" s="3">
        <v>1.9408567836776001</v>
      </c>
      <c r="V94" s="3">
        <v>0.35397928099210002</v>
      </c>
      <c r="W94" s="3">
        <v>-1.089375798349</v>
      </c>
      <c r="X94" s="3">
        <v>-1.7663165350354999</v>
      </c>
      <c r="Y94" s="3">
        <v>-2.3104909582593001</v>
      </c>
      <c r="Z94" s="3">
        <v>-3.8684207799390999</v>
      </c>
      <c r="AA94" s="3">
        <v>-3.8437594082623998</v>
      </c>
      <c r="AB94" s="3">
        <v>-4.9106784657515998</v>
      </c>
      <c r="AC94" s="3">
        <v>-5.0344916642260999</v>
      </c>
      <c r="AD94" s="3">
        <v>-4.5028535084590997</v>
      </c>
      <c r="AE94" s="3">
        <v>-3.9280347875585999</v>
      </c>
      <c r="AF94" s="3">
        <v>-4.6454081508006002</v>
      </c>
      <c r="AG94" s="3">
        <v>-4.4658749010658001</v>
      </c>
      <c r="AH94" s="3">
        <v>-5.3238863808110004</v>
      </c>
      <c r="AI94" s="3">
        <v>-5.2811724473390997</v>
      </c>
      <c r="AJ94" s="3">
        <v>-4.3926108905473003</v>
      </c>
      <c r="AK94" s="3">
        <v>-3.4809853776274999</v>
      </c>
      <c r="AL94" s="3">
        <v>-3.22</v>
      </c>
    </row>
    <row r="95" spans="1:38">
      <c r="A95">
        <v>5</v>
      </c>
      <c r="B95" t="s">
        <v>404</v>
      </c>
      <c r="C95">
        <v>101050301</v>
      </c>
      <c r="D95" t="s">
        <v>475</v>
      </c>
      <c r="E95" s="3">
        <v>12.352236823415</v>
      </c>
      <c r="F95" s="3">
        <v>13.6869874104588</v>
      </c>
      <c r="G95" s="3">
        <v>11.132347731987499</v>
      </c>
      <c r="H95" s="3">
        <v>11.980640872685401</v>
      </c>
      <c r="I95" s="3">
        <v>17.1864176232903</v>
      </c>
      <c r="J95" s="3">
        <v>17.7175183876669</v>
      </c>
      <c r="K95" s="3">
        <v>7.9970679863465</v>
      </c>
      <c r="L95" s="3">
        <v>5.9347799419931002</v>
      </c>
      <c r="M95" s="3">
        <v>5.7683622683445996</v>
      </c>
      <c r="N95" s="3">
        <v>5.6434535935285997</v>
      </c>
      <c r="O95" s="3">
        <v>6.0078626516791003</v>
      </c>
      <c r="P95" s="3">
        <v>8.0254529686975999</v>
      </c>
      <c r="Q95" s="3">
        <v>7.7634975364981997</v>
      </c>
      <c r="R95" s="3">
        <v>7.7267677678486999</v>
      </c>
      <c r="S95" s="3">
        <v>8.3635114378477002</v>
      </c>
      <c r="T95" s="3">
        <v>6.8766994851251004</v>
      </c>
      <c r="U95" s="3">
        <v>1.9408567836776001</v>
      </c>
      <c r="V95" s="3">
        <v>0.35397928099210002</v>
      </c>
      <c r="W95" s="3">
        <v>-1.089375798349</v>
      </c>
      <c r="X95" s="3">
        <v>-1.7663165350354999</v>
      </c>
      <c r="Y95" s="3">
        <v>-2.3104909582593001</v>
      </c>
      <c r="Z95" s="3">
        <v>-3.8684207799390999</v>
      </c>
      <c r="AA95" s="3">
        <v>-3.8437594082623998</v>
      </c>
      <c r="AB95" s="3">
        <v>-4.9106784657515998</v>
      </c>
      <c r="AC95" s="3">
        <v>-5.0344916642260999</v>
      </c>
      <c r="AD95" s="3">
        <v>-4.5028535084590997</v>
      </c>
      <c r="AE95" s="3">
        <v>-3.9280347875585999</v>
      </c>
      <c r="AF95" s="3">
        <v>-4.6454081508006002</v>
      </c>
      <c r="AG95" s="3">
        <v>-4.4658749010658001</v>
      </c>
      <c r="AH95" s="3">
        <v>-5.3238863808110004</v>
      </c>
      <c r="AI95" s="3">
        <v>-5.2811724473390997</v>
      </c>
      <c r="AJ95" s="3">
        <v>-4.3926108905473003</v>
      </c>
      <c r="AK95" s="3">
        <v>-3.4809853776274999</v>
      </c>
      <c r="AL95" s="3">
        <v>-3.22</v>
      </c>
    </row>
    <row r="96" spans="1:38">
      <c r="A96">
        <v>3</v>
      </c>
      <c r="B96" t="s">
        <v>400</v>
      </c>
      <c r="C96">
        <v>10106</v>
      </c>
      <c r="D96" t="s">
        <v>476</v>
      </c>
      <c r="E96" s="3">
        <v>-4.9198199142806001</v>
      </c>
      <c r="F96" s="3">
        <v>-7.4686536384336</v>
      </c>
      <c r="G96" s="3">
        <v>-0.4707568280876</v>
      </c>
      <c r="H96" s="3">
        <v>2.8070078206461999</v>
      </c>
      <c r="I96" s="3">
        <v>4.0086162710198003</v>
      </c>
      <c r="J96" s="3">
        <v>2.1733673448512998</v>
      </c>
      <c r="K96" s="3">
        <v>3.0690177454296999</v>
      </c>
      <c r="L96" s="3">
        <v>8.9513535513231002</v>
      </c>
      <c r="M96" s="3">
        <v>11.612118757903801</v>
      </c>
      <c r="N96" s="3">
        <v>12.1956100932809</v>
      </c>
      <c r="O96" s="3">
        <v>15.373311538552899</v>
      </c>
      <c r="P96" s="3">
        <v>12.9087841630085</v>
      </c>
      <c r="Q96" s="3">
        <v>12.7377034813841</v>
      </c>
      <c r="R96" s="3">
        <v>15.4801484068044</v>
      </c>
      <c r="S96" s="3">
        <v>-0.1736835107743</v>
      </c>
      <c r="T96" s="3">
        <v>-4.8814758483001999</v>
      </c>
      <c r="U96" s="3">
        <v>-2.3070440629780999</v>
      </c>
      <c r="V96" s="3">
        <v>-2.7152748188979001</v>
      </c>
      <c r="W96" s="3">
        <v>-6.1586305314681002</v>
      </c>
      <c r="X96" s="3">
        <v>-10.9262387835093</v>
      </c>
      <c r="Y96" s="3">
        <v>-13.383939400199299</v>
      </c>
      <c r="Z96" s="3">
        <v>-12.8033427108141</v>
      </c>
      <c r="AA96" s="3">
        <v>-12.2083199743313</v>
      </c>
      <c r="AB96" s="3">
        <v>-11.4600220549358</v>
      </c>
      <c r="AC96" s="3">
        <v>-11.6006701175278</v>
      </c>
      <c r="AD96" s="3">
        <v>-11.0739549164814</v>
      </c>
      <c r="AE96" s="3">
        <v>-3.4869728979192001</v>
      </c>
      <c r="AF96" s="3">
        <v>0.11867658759959999</v>
      </c>
      <c r="AG96" s="3">
        <v>1.8854740643598</v>
      </c>
      <c r="AH96" s="3">
        <v>5.8900137460059998</v>
      </c>
      <c r="AI96" s="3">
        <v>3.2468993120926002</v>
      </c>
      <c r="AJ96" s="3">
        <v>5.9360023176511003</v>
      </c>
      <c r="AK96" s="3">
        <v>7.9170282493280002</v>
      </c>
      <c r="AL96" s="3">
        <v>10.86</v>
      </c>
    </row>
    <row r="97" spans="1:38">
      <c r="A97">
        <v>4</v>
      </c>
      <c r="B97" t="s">
        <v>402</v>
      </c>
      <c r="C97">
        <v>1010601</v>
      </c>
      <c r="D97" t="s">
        <v>477</v>
      </c>
      <c r="E97" s="3">
        <v>-2.6821220910550001</v>
      </c>
      <c r="F97" s="3">
        <v>-4.4256199737074002</v>
      </c>
      <c r="G97" s="3">
        <v>1.6679711326496001</v>
      </c>
      <c r="H97" s="3">
        <v>2.2150916223683002</v>
      </c>
      <c r="I97" s="3">
        <v>0.77797610402009998</v>
      </c>
      <c r="J97" s="3">
        <v>-2.3080089883531998</v>
      </c>
      <c r="K97" s="3">
        <v>-3.2587032889350001</v>
      </c>
      <c r="L97" s="3">
        <v>4.9695964035926004</v>
      </c>
      <c r="M97" s="3">
        <v>10.653361326536</v>
      </c>
      <c r="N97" s="3">
        <v>12.842039010691099</v>
      </c>
      <c r="O97" s="3">
        <v>15.013607737961401</v>
      </c>
      <c r="P97" s="3">
        <v>13.5076191556834</v>
      </c>
      <c r="Q97" s="3">
        <v>17.771846997332101</v>
      </c>
      <c r="R97" s="3">
        <v>20.296539505083501</v>
      </c>
      <c r="S97" s="3">
        <v>-1.4854688612177001</v>
      </c>
      <c r="T97" s="3">
        <v>-9.6979448194056008</v>
      </c>
      <c r="U97" s="3">
        <v>-6.8416005766134003</v>
      </c>
      <c r="V97" s="3">
        <v>-7.8711748738800003</v>
      </c>
      <c r="W97" s="3">
        <v>-10.9502276823749</v>
      </c>
      <c r="X97" s="3">
        <v>-16.226698183883599</v>
      </c>
      <c r="Y97" s="3">
        <v>-19.450247671239399</v>
      </c>
      <c r="Z97" s="3">
        <v>-17.762168384096</v>
      </c>
      <c r="AA97" s="3">
        <v>-18.198141822061299</v>
      </c>
      <c r="AB97" s="3">
        <v>-18.188944881724101</v>
      </c>
      <c r="AC97" s="3">
        <v>-20.624717704762201</v>
      </c>
      <c r="AD97" s="3">
        <v>-19.2070278444236</v>
      </c>
      <c r="AE97" s="3">
        <v>-9.1663650616309997</v>
      </c>
      <c r="AF97" s="3">
        <v>-0.23889809579349999</v>
      </c>
      <c r="AG97" s="3">
        <v>3.4191346532306999</v>
      </c>
      <c r="AH97" s="3">
        <v>13.3730600736179</v>
      </c>
      <c r="AI97" s="3">
        <v>8.3763415974016002</v>
      </c>
      <c r="AJ97" s="3">
        <v>9.3957256224571992</v>
      </c>
      <c r="AK97" s="3">
        <v>14.9140969778299</v>
      </c>
      <c r="AL97" s="3">
        <v>24.1</v>
      </c>
    </row>
    <row r="98" spans="1:38">
      <c r="A98">
        <v>5</v>
      </c>
      <c r="B98" t="s">
        <v>404</v>
      </c>
      <c r="C98">
        <v>101060101</v>
      </c>
      <c r="D98" t="s">
        <v>478</v>
      </c>
      <c r="E98" s="3">
        <v>4.3853411878530997</v>
      </c>
      <c r="F98" s="3">
        <v>0.2805554313525</v>
      </c>
      <c r="G98" s="3">
        <v>-1.9558726170787</v>
      </c>
      <c r="H98" s="3">
        <v>0.70168108067769996</v>
      </c>
      <c r="I98" s="3">
        <v>-5.5333048316221003</v>
      </c>
      <c r="J98" s="3">
        <v>-14.8461453281025</v>
      </c>
      <c r="K98" s="3">
        <v>-3.0349734595698998</v>
      </c>
      <c r="L98" s="3">
        <v>22.169773932269901</v>
      </c>
      <c r="M98" s="3">
        <v>26.459762859617801</v>
      </c>
      <c r="N98" s="3">
        <v>37.6359523242403</v>
      </c>
      <c r="O98" s="3">
        <v>44.036511358820199</v>
      </c>
      <c r="P98" s="3">
        <v>50.864176206882497</v>
      </c>
      <c r="Q98" s="3">
        <v>62.8954889144918</v>
      </c>
      <c r="R98" s="3">
        <v>72.675657283407006</v>
      </c>
      <c r="S98" s="3">
        <v>18.379316314082701</v>
      </c>
      <c r="T98" s="3">
        <v>-6.5831091135264002</v>
      </c>
      <c r="U98" s="3">
        <v>7.9506848892626003</v>
      </c>
      <c r="V98" s="3">
        <v>6.6990804730734004</v>
      </c>
      <c r="W98" s="3">
        <v>-11.953246262438901</v>
      </c>
      <c r="X98" s="3">
        <v>-31.698672969214201</v>
      </c>
      <c r="Y98" s="3">
        <v>-35.350345053100497</v>
      </c>
      <c r="Z98" s="3">
        <v>-33.369092683902899</v>
      </c>
      <c r="AA98" s="3">
        <v>-32.411955053222499</v>
      </c>
      <c r="AB98" s="3">
        <v>-38.947034807467702</v>
      </c>
      <c r="AC98" s="3">
        <v>-46.0851081604755</v>
      </c>
      <c r="AD98" s="3">
        <v>-45.029859016842501</v>
      </c>
      <c r="AE98" s="3">
        <v>-24.225672291944601</v>
      </c>
      <c r="AF98" s="3">
        <v>-5.0816847391062003</v>
      </c>
      <c r="AG98" s="3">
        <v>-3.3133188940028</v>
      </c>
      <c r="AH98" s="3">
        <v>25.776584759191199</v>
      </c>
      <c r="AI98" s="3">
        <v>20.943146781073601</v>
      </c>
      <c r="AJ98" s="3">
        <v>27.666910520870399</v>
      </c>
      <c r="AK98" s="3">
        <v>47.316329117411399</v>
      </c>
      <c r="AL98" s="3">
        <v>72.84</v>
      </c>
    </row>
    <row r="99" spans="1:38">
      <c r="A99">
        <v>5</v>
      </c>
      <c r="B99" t="s">
        <v>404</v>
      </c>
      <c r="C99">
        <v>101060102</v>
      </c>
      <c r="D99" t="s">
        <v>479</v>
      </c>
      <c r="E99" s="3">
        <v>-4.2325099042460996</v>
      </c>
      <c r="F99" s="3">
        <v>-3.2095119341671001</v>
      </c>
      <c r="G99" s="3">
        <v>13.906157795895499</v>
      </c>
      <c r="H99" s="3">
        <v>10.5535254190609</v>
      </c>
      <c r="I99" s="3">
        <v>10.9779887546035</v>
      </c>
      <c r="J99" s="3">
        <v>6.4894602536425001</v>
      </c>
      <c r="K99" s="3">
        <v>-6.0476234610204997</v>
      </c>
      <c r="L99" s="3">
        <v>-1.5036164751014001</v>
      </c>
      <c r="M99" s="3">
        <v>4.1715967648461998</v>
      </c>
      <c r="N99" s="3">
        <v>2.4062244463573998</v>
      </c>
      <c r="O99" s="3">
        <v>1.0163593143137</v>
      </c>
      <c r="P99" s="3">
        <v>-6.7616977322457004</v>
      </c>
      <c r="Q99" s="3">
        <v>-7.3077830633402003</v>
      </c>
      <c r="R99" s="3">
        <v>-8.6421711213346004</v>
      </c>
      <c r="S99" s="3">
        <v>-24.4450868385285</v>
      </c>
      <c r="T99" s="3">
        <v>-27.369745052050401</v>
      </c>
      <c r="U99" s="3">
        <v>-30.105241739134499</v>
      </c>
      <c r="V99" s="3">
        <v>-30.441876679965802</v>
      </c>
      <c r="W99" s="3">
        <v>-24.222067028290201</v>
      </c>
      <c r="X99" s="3">
        <v>-19.271255501322301</v>
      </c>
      <c r="Y99" s="3">
        <v>-19.821579638552201</v>
      </c>
      <c r="Z99" s="3">
        <v>-19.707018366897898</v>
      </c>
      <c r="AA99" s="3">
        <v>-16.402309145742102</v>
      </c>
      <c r="AB99" s="3">
        <v>-7.7447289984320999</v>
      </c>
      <c r="AC99" s="3">
        <v>-5.2959723346496004</v>
      </c>
      <c r="AD99" s="3">
        <v>1.5951309184702001</v>
      </c>
      <c r="AE99" s="3">
        <v>1.1344536162359</v>
      </c>
      <c r="AF99" s="3">
        <v>8.8077770999906999</v>
      </c>
      <c r="AG99" s="3">
        <v>18.854452216722802</v>
      </c>
      <c r="AH99" s="3">
        <v>25.286178504133002</v>
      </c>
      <c r="AI99" s="3">
        <v>9.5383048794708003</v>
      </c>
      <c r="AJ99" s="3">
        <v>5.6620084234533001</v>
      </c>
      <c r="AK99" s="3">
        <v>3.8338224991462999</v>
      </c>
      <c r="AL99" s="3">
        <v>12.16</v>
      </c>
    </row>
    <row r="100" spans="1:38">
      <c r="A100">
        <v>5</v>
      </c>
      <c r="B100" t="s">
        <v>404</v>
      </c>
      <c r="C100">
        <v>101060103</v>
      </c>
      <c r="D100" t="s">
        <v>480</v>
      </c>
      <c r="E100" s="3">
        <v>-4.1448565878999998E-2</v>
      </c>
      <c r="F100" s="3">
        <v>-7.2287400009263001</v>
      </c>
      <c r="G100" s="3">
        <v>-5.5641142058168001</v>
      </c>
      <c r="H100" s="3">
        <v>-0.88739436728249999</v>
      </c>
      <c r="I100" s="3">
        <v>-0.89109254420749995</v>
      </c>
      <c r="J100" s="3">
        <v>1.0291789473341999</v>
      </c>
      <c r="K100" s="3">
        <v>1.9157418358847</v>
      </c>
      <c r="L100" s="3">
        <v>-1.5953624369765</v>
      </c>
      <c r="M100" s="3">
        <v>2.8200286750518</v>
      </c>
      <c r="N100" s="3">
        <v>2.9911461633829002</v>
      </c>
      <c r="O100" s="3">
        <v>4.3786507749746004</v>
      </c>
      <c r="P100" s="3">
        <v>0.30524408106250001</v>
      </c>
      <c r="Q100" s="3">
        <v>-1.2074070810374999</v>
      </c>
      <c r="R100" s="3">
        <v>2.0088899992437002</v>
      </c>
      <c r="S100" s="3">
        <v>2.7631848948162001</v>
      </c>
      <c r="T100" s="3">
        <v>-0.2643529200145</v>
      </c>
      <c r="U100" s="3">
        <v>2.3444178316317998</v>
      </c>
      <c r="V100" s="3">
        <v>0.17253567953250001</v>
      </c>
      <c r="W100" s="3">
        <v>-3.5170702362837001</v>
      </c>
      <c r="X100" s="3">
        <v>-3.7972228041317</v>
      </c>
      <c r="Y100" s="3">
        <v>-8.6860788807847005</v>
      </c>
      <c r="Z100" s="3">
        <v>-6.3852611039416001</v>
      </c>
      <c r="AA100" s="3">
        <v>-10.3558489858027</v>
      </c>
      <c r="AB100" s="3">
        <v>-6.5225045659322003</v>
      </c>
      <c r="AC100" s="3">
        <v>-2.2762048114628999</v>
      </c>
      <c r="AD100" s="3">
        <v>-3.7691970756900002</v>
      </c>
      <c r="AE100" s="3">
        <v>-3.8751523561206001</v>
      </c>
      <c r="AF100" s="3">
        <v>-0.84715760838359999</v>
      </c>
      <c r="AG100" s="3">
        <v>-0.33819391149720002</v>
      </c>
      <c r="AH100" s="3">
        <v>2.7737387848154</v>
      </c>
      <c r="AI100" s="3">
        <v>5.3218867244482997</v>
      </c>
      <c r="AJ100" s="3">
        <v>3.4321998326012002</v>
      </c>
      <c r="AK100" s="3">
        <v>5.2528926683814001</v>
      </c>
      <c r="AL100" s="3">
        <v>8.82</v>
      </c>
    </row>
    <row r="101" spans="1:38">
      <c r="A101">
        <v>5</v>
      </c>
      <c r="B101" t="s">
        <v>404</v>
      </c>
      <c r="C101">
        <v>101060104</v>
      </c>
      <c r="D101" t="s">
        <v>481</v>
      </c>
      <c r="E101" s="3">
        <v>-12.2153527730881</v>
      </c>
      <c r="F101" s="3">
        <v>-9.0717183445638003</v>
      </c>
      <c r="G101" s="3">
        <v>-3.1826046224495999</v>
      </c>
      <c r="H101" s="3">
        <v>-5.1087973635469002</v>
      </c>
      <c r="I101" s="3">
        <v>-5.8428794469182002</v>
      </c>
      <c r="J101" s="3">
        <v>-4.0164662682046997</v>
      </c>
      <c r="K101" s="3">
        <v>-4.5011623903520999</v>
      </c>
      <c r="L101" s="3">
        <v>-0.36662476392089999</v>
      </c>
      <c r="M101" s="3">
        <v>7.6327599807609996</v>
      </c>
      <c r="N101" s="3">
        <v>9.1768567123521994</v>
      </c>
      <c r="O101" s="3">
        <v>9.6645398569581999</v>
      </c>
      <c r="P101" s="3">
        <v>7.3912561208719003</v>
      </c>
      <c r="Q101" s="3">
        <v>12.333803514746601</v>
      </c>
      <c r="R101" s="3">
        <v>10.1423970982213</v>
      </c>
      <c r="S101" s="3">
        <v>6.6425918770488002</v>
      </c>
      <c r="T101" s="3">
        <v>6.4767677279499001</v>
      </c>
      <c r="U101" s="3">
        <v>7.8633299724033998</v>
      </c>
      <c r="V101" s="3">
        <v>7.6396684398983998</v>
      </c>
      <c r="W101" s="3">
        <v>4.1758803261148998</v>
      </c>
      <c r="X101" s="3">
        <v>-0.35452700869569997</v>
      </c>
      <c r="Y101" s="3">
        <v>-5.1464858799858</v>
      </c>
      <c r="Z101" s="3">
        <v>-3.0305917232931998</v>
      </c>
      <c r="AA101" s="3">
        <v>-4.4771929293776003</v>
      </c>
      <c r="AB101" s="3">
        <v>-4.1487900773320998</v>
      </c>
      <c r="AC101" s="3">
        <v>-4.9250616741083997</v>
      </c>
      <c r="AD101" s="3">
        <v>-3.7398922786540001</v>
      </c>
      <c r="AE101" s="3">
        <v>-4.8044912862825999</v>
      </c>
      <c r="AF101" s="3">
        <v>-4.8235268884528004</v>
      </c>
      <c r="AG101" s="3">
        <v>-2.8840883076066999</v>
      </c>
      <c r="AH101" s="3">
        <v>-4.1436344593715004</v>
      </c>
      <c r="AI101" s="3">
        <v>-4.2154173637063002</v>
      </c>
      <c r="AJ101" s="3">
        <v>2.4273616906600001E-2</v>
      </c>
      <c r="AK101" s="3">
        <v>2.6622767153966</v>
      </c>
      <c r="AL101" s="3">
        <v>1.36</v>
      </c>
    </row>
    <row r="102" spans="1:38">
      <c r="A102">
        <v>4</v>
      </c>
      <c r="B102" t="s">
        <v>402</v>
      </c>
      <c r="C102">
        <v>1010602</v>
      </c>
      <c r="D102" t="s">
        <v>482</v>
      </c>
      <c r="E102" s="3">
        <v>-11.347129063543299</v>
      </c>
      <c r="F102" s="3">
        <v>-5.9720540347395996</v>
      </c>
      <c r="G102" s="3">
        <v>3.4403623771293002</v>
      </c>
      <c r="H102" s="3">
        <v>5.2671964238116002</v>
      </c>
      <c r="I102" s="3">
        <v>4.9424094044946001</v>
      </c>
      <c r="J102" s="3">
        <v>1.4654980354464999</v>
      </c>
      <c r="K102" s="3">
        <v>3.3549914964374001</v>
      </c>
      <c r="L102" s="3">
        <v>-2.1979081309263</v>
      </c>
      <c r="M102" s="3">
        <v>4.0468916989148003</v>
      </c>
      <c r="N102" s="3">
        <v>6.7698764587653999</v>
      </c>
      <c r="O102" s="3">
        <v>10.178917237643599</v>
      </c>
      <c r="P102" s="3">
        <v>7.0216691537075002</v>
      </c>
      <c r="Q102" s="3">
        <v>4.3051256292584004</v>
      </c>
      <c r="R102" s="3">
        <v>1.2737595143858</v>
      </c>
      <c r="S102" s="3">
        <v>-4.3054925568774003</v>
      </c>
      <c r="T102" s="3">
        <v>-7.1389027340395002</v>
      </c>
      <c r="U102" s="3">
        <v>3.7345579149061998</v>
      </c>
      <c r="V102" s="3">
        <v>9.8446997033532</v>
      </c>
      <c r="W102" s="3">
        <v>10.5650869514108</v>
      </c>
      <c r="X102" s="3">
        <v>9.8825932505026</v>
      </c>
      <c r="Y102" s="3">
        <v>12.3885488069172</v>
      </c>
      <c r="Z102" s="3">
        <v>9.7977516175324002</v>
      </c>
      <c r="AA102" s="3">
        <v>4.1878831883118997</v>
      </c>
      <c r="AB102" s="3">
        <v>1.5919173921066001</v>
      </c>
      <c r="AC102" s="3">
        <v>-2.0862601266238001</v>
      </c>
      <c r="AD102" s="3">
        <v>7.4106230318747004</v>
      </c>
      <c r="AE102" s="3">
        <v>6.8727415449420999</v>
      </c>
      <c r="AF102" s="3">
        <v>11.9438610275456</v>
      </c>
      <c r="AG102" s="3">
        <v>6.8029000121412997</v>
      </c>
      <c r="AH102" s="3">
        <v>10.2115892305284</v>
      </c>
      <c r="AI102" s="3">
        <v>3.5821486908634999</v>
      </c>
      <c r="AJ102" s="3">
        <v>14.181285168757</v>
      </c>
      <c r="AK102" s="3">
        <v>17.205237115913199</v>
      </c>
      <c r="AL102" s="3">
        <v>23.67</v>
      </c>
    </row>
    <row r="103" spans="1:38">
      <c r="A103">
        <v>5</v>
      </c>
      <c r="B103" t="s">
        <v>404</v>
      </c>
      <c r="C103">
        <v>101060201</v>
      </c>
      <c r="D103" t="s">
        <v>483</v>
      </c>
      <c r="E103" s="3">
        <v>-17.394143006429001</v>
      </c>
      <c r="F103" s="3">
        <v>-10.3571098163491</v>
      </c>
      <c r="G103" s="3">
        <v>8.9358630330791993</v>
      </c>
      <c r="H103" s="3">
        <v>10.558363311172901</v>
      </c>
      <c r="I103" s="3">
        <v>8.8879589440370008</v>
      </c>
      <c r="J103" s="3">
        <v>5.9173257819259</v>
      </c>
      <c r="K103" s="3">
        <v>4.6461914324378997</v>
      </c>
      <c r="L103" s="3">
        <v>1.0692079154655001</v>
      </c>
      <c r="M103" s="3">
        <v>13.4220462913799</v>
      </c>
      <c r="N103" s="3">
        <v>15.5106560691992</v>
      </c>
      <c r="O103" s="3">
        <v>21.610259926534798</v>
      </c>
      <c r="P103" s="3">
        <v>19.080424848104698</v>
      </c>
      <c r="Q103" s="3">
        <v>15.2747956082139</v>
      </c>
      <c r="R103" s="3">
        <v>9.8170249303750001</v>
      </c>
      <c r="S103" s="3">
        <v>-3.8312920442255001</v>
      </c>
      <c r="T103" s="3">
        <v>-9.2286336768039998</v>
      </c>
      <c r="U103" s="3">
        <v>8.4040448941627997</v>
      </c>
      <c r="V103" s="3">
        <v>17.042951793311001</v>
      </c>
      <c r="W103" s="3">
        <v>18.919533754505199</v>
      </c>
      <c r="X103" s="3">
        <v>15.149647451329701</v>
      </c>
      <c r="Y103" s="3">
        <v>10.439945404986201</v>
      </c>
      <c r="Z103" s="3">
        <v>6.6508590076056997</v>
      </c>
      <c r="AA103" s="3">
        <v>-3.0555272262701001</v>
      </c>
      <c r="AB103" s="3">
        <v>-11.150695636237799</v>
      </c>
      <c r="AC103" s="3">
        <v>-13.9040703320692</v>
      </c>
      <c r="AD103" s="3">
        <v>-9.5678644530566004</v>
      </c>
      <c r="AE103" s="3">
        <v>-6.0471986801269004</v>
      </c>
      <c r="AF103" s="3">
        <v>1.5797491178534</v>
      </c>
      <c r="AG103" s="3">
        <v>-4.1935782276604998</v>
      </c>
      <c r="AH103" s="3">
        <v>-1.1724719840679001</v>
      </c>
      <c r="AI103" s="3">
        <v>-8.4957076539014995</v>
      </c>
      <c r="AJ103" s="3">
        <v>5.9131377560059004</v>
      </c>
      <c r="AK103" s="3">
        <v>20.2418386243844</v>
      </c>
      <c r="AL103" s="3">
        <v>28.3</v>
      </c>
    </row>
    <row r="104" spans="1:38">
      <c r="A104">
        <v>5</v>
      </c>
      <c r="B104" t="s">
        <v>404</v>
      </c>
      <c r="C104">
        <v>101060202</v>
      </c>
      <c r="D104" t="s">
        <v>484</v>
      </c>
      <c r="E104" s="3">
        <v>-7.1808557648397002</v>
      </c>
      <c r="F104" s="3">
        <v>-2.5218729764317001</v>
      </c>
      <c r="G104" s="3">
        <v>-0.9530998983315</v>
      </c>
      <c r="H104" s="3">
        <v>-0.12754564588180001</v>
      </c>
      <c r="I104" s="3">
        <v>0.39530921499709998</v>
      </c>
      <c r="J104" s="3">
        <v>-3.1617336268624001</v>
      </c>
      <c r="K104" s="3">
        <v>2.1857488176994999</v>
      </c>
      <c r="L104" s="3">
        <v>-4.6116163214404997</v>
      </c>
      <c r="M104" s="3">
        <v>-1.6177267188572999</v>
      </c>
      <c r="N104" s="3">
        <v>1.8935888090849</v>
      </c>
      <c r="O104" s="3">
        <v>3.6208894044675999</v>
      </c>
      <c r="P104" s="3">
        <v>-9.3478352001199999E-2</v>
      </c>
      <c r="Q104" s="3">
        <v>-2.4211340273299</v>
      </c>
      <c r="R104" s="3">
        <v>-4.9078182553497998</v>
      </c>
      <c r="S104" s="3">
        <v>-4.7224499198291996</v>
      </c>
      <c r="T104" s="3">
        <v>-4.7802963101503</v>
      </c>
      <c r="U104" s="3">
        <v>-2.1020783205517</v>
      </c>
      <c r="V104" s="3">
        <v>1.6613719766763999</v>
      </c>
      <c r="W104" s="3">
        <v>2.8175803219923998</v>
      </c>
      <c r="X104" s="3">
        <v>5.7596119679336004</v>
      </c>
      <c r="Y104" s="3">
        <v>13.745912734791901</v>
      </c>
      <c r="Z104" s="3">
        <v>11.7879495037011</v>
      </c>
      <c r="AA104" s="3">
        <v>9.0647624706734007</v>
      </c>
      <c r="AB104" s="3">
        <v>10.5535356986174</v>
      </c>
      <c r="AC104" s="3">
        <v>6.4741716734608001</v>
      </c>
      <c r="AD104" s="3">
        <v>21.597908244518401</v>
      </c>
      <c r="AE104" s="3">
        <v>18.3393064176894</v>
      </c>
      <c r="AF104" s="3">
        <v>23.095000413493999</v>
      </c>
      <c r="AG104" s="3">
        <v>22.023055627373601</v>
      </c>
      <c r="AH104" s="3">
        <v>25.111697156894</v>
      </c>
      <c r="AI104" s="3">
        <v>16.536627263667899</v>
      </c>
      <c r="AJ104" s="3">
        <v>21.228127437478499</v>
      </c>
      <c r="AK104" s="3">
        <v>15.1514707658114</v>
      </c>
      <c r="AL104" s="3">
        <v>20.87</v>
      </c>
    </row>
    <row r="105" spans="1:38">
      <c r="A105">
        <v>4</v>
      </c>
      <c r="B105" t="s">
        <v>402</v>
      </c>
      <c r="C105">
        <v>1010603</v>
      </c>
      <c r="D105" t="s">
        <v>485</v>
      </c>
      <c r="E105" s="3">
        <v>6.8095714994982997</v>
      </c>
      <c r="F105" s="3">
        <v>4.2020726157428996</v>
      </c>
      <c r="G105" s="3">
        <v>7.4279252832124998</v>
      </c>
      <c r="H105" s="3">
        <v>9.2026551219605004</v>
      </c>
      <c r="I105" s="3">
        <v>13.0675025831413</v>
      </c>
      <c r="J105" s="3">
        <v>16.3844415462952</v>
      </c>
      <c r="K105" s="3">
        <v>20.126899631889099</v>
      </c>
      <c r="L105" s="3">
        <v>19.810218673222099</v>
      </c>
      <c r="M105" s="3">
        <v>23.038275567529901</v>
      </c>
      <c r="N105" s="3">
        <v>31.143862647471799</v>
      </c>
      <c r="O105" s="3">
        <v>28.312231236113099</v>
      </c>
      <c r="P105" s="3">
        <v>23.757035567208</v>
      </c>
      <c r="Q105" s="3">
        <v>14.5927215586504</v>
      </c>
      <c r="R105" s="3">
        <v>15.147036706002901</v>
      </c>
      <c r="S105" s="3">
        <v>2.4233686307736</v>
      </c>
      <c r="T105" s="3">
        <v>0.64850227713219999</v>
      </c>
      <c r="U105" s="3">
        <v>-1.8698873220461001</v>
      </c>
      <c r="V105" s="3">
        <v>-6.1872404755227999</v>
      </c>
      <c r="W105" s="3">
        <v>-10.5806738957709</v>
      </c>
      <c r="X105" s="3">
        <v>-11.428889371299199</v>
      </c>
      <c r="Y105" s="3">
        <v>-12.4923402560038</v>
      </c>
      <c r="Z105" s="3">
        <v>-15.6079481265448</v>
      </c>
      <c r="AA105" s="3">
        <v>-14.243110265432</v>
      </c>
      <c r="AB105" s="3">
        <v>-14.044834343168199</v>
      </c>
      <c r="AC105" s="3">
        <v>-9.5317680067237003</v>
      </c>
      <c r="AD105" s="3">
        <v>-10.2914525581826</v>
      </c>
      <c r="AE105" s="3">
        <v>-1.5706231143203999</v>
      </c>
      <c r="AF105" s="3">
        <v>-7.4506522578237</v>
      </c>
      <c r="AG105" s="3">
        <v>-8.8733225159117008</v>
      </c>
      <c r="AH105" s="3">
        <v>-7.8315688280206999</v>
      </c>
      <c r="AI105" s="3">
        <v>-10.109378806263599</v>
      </c>
      <c r="AJ105" s="3">
        <v>-13.0713978215434</v>
      </c>
      <c r="AK105" s="3">
        <v>-14.2780897412001</v>
      </c>
      <c r="AL105" s="3">
        <v>-19.670000000000002</v>
      </c>
    </row>
    <row r="106" spans="1:38">
      <c r="A106">
        <v>5</v>
      </c>
      <c r="B106" t="s">
        <v>404</v>
      </c>
      <c r="C106">
        <v>101060301</v>
      </c>
      <c r="D106" t="s">
        <v>486</v>
      </c>
      <c r="E106" s="3">
        <v>6.8095714994982997</v>
      </c>
      <c r="F106" s="3">
        <v>4.2020726157428996</v>
      </c>
      <c r="G106" s="3">
        <v>7.4279252832124998</v>
      </c>
      <c r="H106" s="3">
        <v>9.2026551219605004</v>
      </c>
      <c r="I106" s="3">
        <v>13.0675025831413</v>
      </c>
      <c r="J106" s="3">
        <v>16.3844415462952</v>
      </c>
      <c r="K106" s="3">
        <v>20.126899631889099</v>
      </c>
      <c r="L106" s="3">
        <v>19.810218673222099</v>
      </c>
      <c r="M106" s="3">
        <v>23.038275567529901</v>
      </c>
      <c r="N106" s="3">
        <v>31.143862647471799</v>
      </c>
      <c r="O106" s="3">
        <v>28.312231236113099</v>
      </c>
      <c r="P106" s="3">
        <v>23.757035567208</v>
      </c>
      <c r="Q106" s="3">
        <v>14.5927215586504</v>
      </c>
      <c r="R106" s="3">
        <v>15.147036706002901</v>
      </c>
      <c r="S106" s="3">
        <v>2.4233686307736</v>
      </c>
      <c r="T106" s="3">
        <v>0.64850227713219999</v>
      </c>
      <c r="U106" s="3">
        <v>-1.8698873220461001</v>
      </c>
      <c r="V106" s="3">
        <v>-6.1872404755227999</v>
      </c>
      <c r="W106" s="3">
        <v>-10.5806738957709</v>
      </c>
      <c r="X106" s="3">
        <v>-11.428889371299199</v>
      </c>
      <c r="Y106" s="3">
        <v>-12.4923402560038</v>
      </c>
      <c r="Z106" s="3">
        <v>-15.6079481265448</v>
      </c>
      <c r="AA106" s="3">
        <v>-14.243110265432</v>
      </c>
      <c r="AB106" s="3">
        <v>-14.044834343168199</v>
      </c>
      <c r="AC106" s="3">
        <v>-9.5317680067237003</v>
      </c>
      <c r="AD106" s="3">
        <v>-10.2914525581826</v>
      </c>
      <c r="AE106" s="3">
        <v>-1.5706231143203999</v>
      </c>
      <c r="AF106" s="3">
        <v>-7.4506522578237</v>
      </c>
      <c r="AG106" s="3">
        <v>-8.8733225159117008</v>
      </c>
      <c r="AH106" s="3">
        <v>-7.8315688280206999</v>
      </c>
      <c r="AI106" s="3">
        <v>-10.109378806263599</v>
      </c>
      <c r="AJ106" s="3">
        <v>-13.0713978215434</v>
      </c>
      <c r="AK106" s="3">
        <v>-14.2780897412001</v>
      </c>
      <c r="AL106" s="3">
        <v>-19.670000000000002</v>
      </c>
    </row>
    <row r="107" spans="1:38">
      <c r="A107">
        <v>4</v>
      </c>
      <c r="B107" t="s">
        <v>402</v>
      </c>
      <c r="C107">
        <v>1010604</v>
      </c>
      <c r="D107" t="s">
        <v>487</v>
      </c>
      <c r="E107" s="3">
        <v>-20.923486197400301</v>
      </c>
      <c r="F107" s="3">
        <v>-23.7624615798706</v>
      </c>
      <c r="G107" s="3">
        <v>-20.594776787936201</v>
      </c>
      <c r="H107" s="3">
        <v>-12.323008567365401</v>
      </c>
      <c r="I107" s="3">
        <v>-2.3935936808207998</v>
      </c>
      <c r="J107" s="3">
        <v>-1.180975522192</v>
      </c>
      <c r="K107" s="3">
        <v>-0.62733301708589995</v>
      </c>
      <c r="L107" s="3">
        <v>2.5374560318529999</v>
      </c>
      <c r="M107" s="3">
        <v>3.1339412744245001</v>
      </c>
      <c r="N107" s="3">
        <v>3.8197068203262998</v>
      </c>
      <c r="O107" s="3">
        <v>6.1661873509797003</v>
      </c>
      <c r="P107" s="3">
        <v>3.6604976509607998</v>
      </c>
      <c r="Q107" s="3">
        <v>-7.9109575152731999</v>
      </c>
      <c r="R107" s="3">
        <v>-7.9949987571173002</v>
      </c>
      <c r="S107" s="3">
        <v>-5.5071443849491999</v>
      </c>
      <c r="T107" s="3">
        <v>-6.3071567377772997</v>
      </c>
      <c r="U107" s="3">
        <v>-7.6485655391435996</v>
      </c>
      <c r="V107" s="3">
        <v>-9.9071464798664</v>
      </c>
      <c r="W107" s="3">
        <v>-11.491397909733999</v>
      </c>
      <c r="X107" s="3">
        <v>-16.6890832307243</v>
      </c>
      <c r="Y107" s="3">
        <v>-15.6879543021356</v>
      </c>
      <c r="Z107" s="3">
        <v>-14.8101804183467</v>
      </c>
      <c r="AA107" s="3">
        <v>-17.676727978282301</v>
      </c>
      <c r="AB107" s="3">
        <v>-14.853697161526901</v>
      </c>
      <c r="AC107" s="3">
        <v>1.9507105507139</v>
      </c>
      <c r="AD107" s="3">
        <v>5.2937929842302003</v>
      </c>
      <c r="AE107" s="3">
        <v>3.2135913241981</v>
      </c>
      <c r="AF107" s="3">
        <v>1.6639693444560999</v>
      </c>
      <c r="AG107" s="3">
        <v>1.6677448950998</v>
      </c>
      <c r="AH107" s="3">
        <v>5.4782912119820004</v>
      </c>
      <c r="AI107" s="3">
        <v>6.4501338516475997</v>
      </c>
      <c r="AJ107" s="3">
        <v>12.1381376216523</v>
      </c>
      <c r="AK107" s="3">
        <v>10.556676500262601</v>
      </c>
      <c r="AL107" s="3">
        <v>7.94</v>
      </c>
    </row>
    <row r="108" spans="1:38">
      <c r="A108">
        <v>5</v>
      </c>
      <c r="B108" t="s">
        <v>404</v>
      </c>
      <c r="C108">
        <v>101060401</v>
      </c>
      <c r="D108" t="s">
        <v>488</v>
      </c>
      <c r="E108" s="3">
        <v>-20.923486197400301</v>
      </c>
      <c r="F108" s="3">
        <v>-23.7624615798706</v>
      </c>
      <c r="G108" s="3">
        <v>-20.594776787936201</v>
      </c>
      <c r="H108" s="3">
        <v>-12.323008567365401</v>
      </c>
      <c r="I108" s="3">
        <v>-2.3935936808207998</v>
      </c>
      <c r="J108" s="3">
        <v>-1.180975522192</v>
      </c>
      <c r="K108" s="3">
        <v>-0.62733301708589995</v>
      </c>
      <c r="L108" s="3">
        <v>2.5374560318529999</v>
      </c>
      <c r="M108" s="3">
        <v>3.1339412744245001</v>
      </c>
      <c r="N108" s="3">
        <v>3.8197068203262998</v>
      </c>
      <c r="O108" s="3">
        <v>6.1661873509797003</v>
      </c>
      <c r="P108" s="3">
        <v>3.6604976509607998</v>
      </c>
      <c r="Q108" s="3">
        <v>-7.9109575152731999</v>
      </c>
      <c r="R108" s="3">
        <v>-7.9949987571173002</v>
      </c>
      <c r="S108" s="3">
        <v>-5.5071443849491999</v>
      </c>
      <c r="T108" s="3">
        <v>-6.3071567377772997</v>
      </c>
      <c r="U108" s="3">
        <v>-7.6485655391435996</v>
      </c>
      <c r="V108" s="3">
        <v>-9.9071464798664</v>
      </c>
      <c r="W108" s="3">
        <v>-11.491397909733999</v>
      </c>
      <c r="X108" s="3">
        <v>-16.6890832307243</v>
      </c>
      <c r="Y108" s="3">
        <v>-15.6879543021356</v>
      </c>
      <c r="Z108" s="3">
        <v>-14.8101804183467</v>
      </c>
      <c r="AA108" s="3">
        <v>-17.676727978282301</v>
      </c>
      <c r="AB108" s="3">
        <v>-14.853697161526901</v>
      </c>
      <c r="AC108" s="3">
        <v>1.9507105507139</v>
      </c>
      <c r="AD108" s="3">
        <v>5.2937929842302003</v>
      </c>
      <c r="AE108" s="3">
        <v>3.2135913241981</v>
      </c>
      <c r="AF108" s="3">
        <v>1.6639693444560999</v>
      </c>
      <c r="AG108" s="3">
        <v>1.6677448950998</v>
      </c>
      <c r="AH108" s="3">
        <v>5.4782912119820004</v>
      </c>
      <c r="AI108" s="3">
        <v>6.4501338516475997</v>
      </c>
      <c r="AJ108" s="3">
        <v>12.1381376216523</v>
      </c>
      <c r="AK108" s="3">
        <v>10.556676500262601</v>
      </c>
      <c r="AL108" s="3">
        <v>7.94</v>
      </c>
    </row>
    <row r="109" spans="1:38">
      <c r="A109">
        <v>4</v>
      </c>
      <c r="B109" t="s">
        <v>402</v>
      </c>
      <c r="C109">
        <v>1010605</v>
      </c>
      <c r="D109" t="s">
        <v>489</v>
      </c>
      <c r="E109" s="3">
        <v>-12.0113761660763</v>
      </c>
      <c r="F109" s="3">
        <v>-23.374699316232601</v>
      </c>
      <c r="G109" s="3">
        <v>-8.6730862477445001</v>
      </c>
      <c r="H109" s="3">
        <v>5.1550605092817001</v>
      </c>
      <c r="I109" s="3">
        <v>8.9434481012972</v>
      </c>
      <c r="J109" s="3">
        <v>2.7389058610334001</v>
      </c>
      <c r="K109" s="3">
        <v>4.2613843681340997</v>
      </c>
      <c r="L109" s="3">
        <v>26.7897496786087</v>
      </c>
      <c r="M109" s="3">
        <v>15.137467289521499</v>
      </c>
      <c r="N109" s="3">
        <v>2.0874094834380998</v>
      </c>
      <c r="O109" s="3">
        <v>14.0320035612719</v>
      </c>
      <c r="P109" s="3">
        <v>9.5464717475837997</v>
      </c>
      <c r="Q109" s="3">
        <v>15.1460281842889</v>
      </c>
      <c r="R109" s="3">
        <v>30.4747489133104</v>
      </c>
      <c r="S109" s="3">
        <v>2.4870915191703</v>
      </c>
      <c r="T109" s="3">
        <v>-3.0153993728706001</v>
      </c>
      <c r="U109" s="3">
        <v>-0.75255283723889999</v>
      </c>
      <c r="V109" s="3">
        <v>1.7243885361956</v>
      </c>
      <c r="W109" s="3">
        <v>-6.2329704424634</v>
      </c>
      <c r="X109" s="3">
        <v>-18.3738627594382</v>
      </c>
      <c r="Y109" s="3">
        <v>-24.257762686290199</v>
      </c>
      <c r="Z109" s="3">
        <v>-19.835968155068699</v>
      </c>
      <c r="AA109" s="3">
        <v>-10.6001250417631</v>
      </c>
      <c r="AB109" s="3">
        <v>-4.6812575581907003</v>
      </c>
      <c r="AC109" s="3">
        <v>-7.0684457749559</v>
      </c>
      <c r="AD109" s="3">
        <v>-14.1484716076769</v>
      </c>
      <c r="AE109" s="3">
        <v>-3.8327875587904998</v>
      </c>
      <c r="AF109" s="3">
        <v>-0.72605042697870004</v>
      </c>
      <c r="AG109" s="3">
        <v>7.9181725178243996</v>
      </c>
      <c r="AH109" s="3">
        <v>0.94543230504310005</v>
      </c>
      <c r="AI109" s="3">
        <v>7.0959083807940004</v>
      </c>
      <c r="AJ109" s="3">
        <v>16.2661264203964</v>
      </c>
      <c r="AK109" s="3">
        <v>12.2713041166518</v>
      </c>
      <c r="AL109" s="3">
        <v>11.26</v>
      </c>
    </row>
    <row r="110" spans="1:38">
      <c r="A110">
        <v>5</v>
      </c>
      <c r="B110" t="s">
        <v>404</v>
      </c>
      <c r="C110">
        <v>101060501</v>
      </c>
      <c r="D110" t="s">
        <v>490</v>
      </c>
      <c r="E110" s="3">
        <v>-18.8212150948541</v>
      </c>
      <c r="F110" s="3">
        <v>-33.583122237493299</v>
      </c>
      <c r="G110" s="3">
        <v>-18.0284965175811</v>
      </c>
      <c r="H110" s="3">
        <v>5.4536422666198003</v>
      </c>
      <c r="I110" s="3">
        <v>15.0162324197121</v>
      </c>
      <c r="J110" s="3">
        <v>0.70540234745609998</v>
      </c>
      <c r="K110" s="3">
        <v>9.6166911717757007</v>
      </c>
      <c r="L110" s="3">
        <v>36.740612158192398</v>
      </c>
      <c r="M110" s="3">
        <v>23.510053049577099</v>
      </c>
      <c r="N110" s="3">
        <v>5.0608624905345998</v>
      </c>
      <c r="O110" s="3">
        <v>22.665674934281999</v>
      </c>
      <c r="P110" s="3">
        <v>22.851847319585399</v>
      </c>
      <c r="Q110" s="3">
        <v>33.209485386721099</v>
      </c>
      <c r="R110" s="3">
        <v>58.235738584835097</v>
      </c>
      <c r="S110" s="3">
        <v>12.1956412094877</v>
      </c>
      <c r="T110" s="3">
        <v>3.8905042436429</v>
      </c>
      <c r="U110" s="3">
        <v>4.8866162170683003</v>
      </c>
      <c r="V110" s="3">
        <v>9.3677799578083008</v>
      </c>
      <c r="W110" s="3">
        <v>-8.2792161538874005</v>
      </c>
      <c r="X110" s="3">
        <v>-25.970385000489799</v>
      </c>
      <c r="Y110" s="3">
        <v>-31.464420673540701</v>
      </c>
      <c r="Z110" s="3">
        <v>-25.9814441969794</v>
      </c>
      <c r="AA110" s="3">
        <v>-13.2968332593887</v>
      </c>
      <c r="AB110" s="3">
        <v>-7.5419162295855999</v>
      </c>
      <c r="AC110" s="3">
        <v>-10.0535788542087</v>
      </c>
      <c r="AD110" s="3">
        <v>-19.232476158189499</v>
      </c>
      <c r="AE110" s="3">
        <v>-7.7511631461196</v>
      </c>
      <c r="AF110" s="3">
        <v>-4.4760610845039999</v>
      </c>
      <c r="AG110" s="3">
        <v>6.8724905557667002</v>
      </c>
      <c r="AH110" s="3">
        <v>0.76519614538059999</v>
      </c>
      <c r="AI110" s="3">
        <v>10.319444504935801</v>
      </c>
      <c r="AJ110" s="3">
        <v>28.806718575338898</v>
      </c>
      <c r="AK110" s="3">
        <v>22.1927024468784</v>
      </c>
      <c r="AL110" s="3">
        <v>15.9</v>
      </c>
    </row>
    <row r="111" spans="1:38">
      <c r="A111">
        <v>5</v>
      </c>
      <c r="B111" t="s">
        <v>404</v>
      </c>
      <c r="C111">
        <v>101060502</v>
      </c>
      <c r="D111" t="s">
        <v>491</v>
      </c>
      <c r="E111" s="3">
        <v>-1.3228176882342</v>
      </c>
      <c r="F111" s="3">
        <v>-4.8331717074773</v>
      </c>
      <c r="G111" s="3">
        <v>5.0480524737990002</v>
      </c>
      <c r="H111" s="3">
        <v>4.8364567109649998</v>
      </c>
      <c r="I111" s="3">
        <v>3.0757076277786002</v>
      </c>
      <c r="J111" s="3">
        <v>5.0637360277081997</v>
      </c>
      <c r="K111" s="3">
        <v>-2.3165513843229002</v>
      </c>
      <c r="L111" s="3">
        <v>13.098626945127901</v>
      </c>
      <c r="M111" s="3">
        <v>2.3244233850803999</v>
      </c>
      <c r="N111" s="3">
        <v>-2.9840849580244</v>
      </c>
      <c r="O111" s="3">
        <v>1.5550765073591</v>
      </c>
      <c r="P111" s="3">
        <v>-8.2026119733495992</v>
      </c>
      <c r="Q111" s="3">
        <v>-8.1782911571593999</v>
      </c>
      <c r="R111" s="3">
        <v>-4.7148780451825996</v>
      </c>
      <c r="S111" s="3">
        <v>-8.6239960575994008</v>
      </c>
      <c r="T111" s="3">
        <v>-10.4277753915572</v>
      </c>
      <c r="U111" s="3">
        <v>-6.8325162628104996</v>
      </c>
      <c r="V111" s="3">
        <v>-6.6515278756859004</v>
      </c>
      <c r="W111" s="3">
        <v>-3.4125181497093999</v>
      </c>
      <c r="X111" s="3">
        <v>-5.7371725048275</v>
      </c>
      <c r="Y111" s="3">
        <v>-10.945569125500599</v>
      </c>
      <c r="Z111" s="3">
        <v>-8.4851182207559006</v>
      </c>
      <c r="AA111" s="3">
        <v>-5.8928725310630004</v>
      </c>
      <c r="AB111" s="3">
        <v>0.42574657004889999</v>
      </c>
      <c r="AC111" s="3">
        <v>-1.4765176442342001</v>
      </c>
      <c r="AD111" s="3">
        <v>-3.4464670061848999</v>
      </c>
      <c r="AE111" s="3">
        <v>1.6734139147691001</v>
      </c>
      <c r="AF111" s="3">
        <v>3.9423911184026998</v>
      </c>
      <c r="AG111" s="3">
        <v>9.1874049982849009</v>
      </c>
      <c r="AH111" s="3">
        <v>1.1768360279167001</v>
      </c>
      <c r="AI111" s="3">
        <v>2.8766081315101002</v>
      </c>
      <c r="AJ111" s="3">
        <v>-0.11718168698750001</v>
      </c>
      <c r="AK111" s="3">
        <v>-1.8329184897713</v>
      </c>
      <c r="AL111" s="3">
        <v>4.32</v>
      </c>
    </row>
    <row r="112" spans="1:38">
      <c r="A112">
        <v>4</v>
      </c>
      <c r="B112" t="s">
        <v>402</v>
      </c>
      <c r="C112">
        <v>1010606</v>
      </c>
      <c r="D112" t="s">
        <v>492</v>
      </c>
      <c r="E112" s="3">
        <v>-0.7539340013636</v>
      </c>
      <c r="F112" s="3">
        <v>-1.0496273846019999</v>
      </c>
      <c r="G112" s="3">
        <v>-0.67792995288680002</v>
      </c>
      <c r="H112" s="3">
        <v>-2.7575078768208998</v>
      </c>
      <c r="I112" s="3">
        <v>-2.4550714335946999</v>
      </c>
      <c r="J112" s="3">
        <v>-0.85571200960909999</v>
      </c>
      <c r="K112" s="3">
        <v>2.3372909838462999</v>
      </c>
      <c r="L112" s="3">
        <v>2.0894767857994001</v>
      </c>
      <c r="M112" s="3">
        <v>2.7713678469276002</v>
      </c>
      <c r="N112" s="3">
        <v>3.8630388774973001</v>
      </c>
      <c r="O112" s="3">
        <v>5.3265577704142997</v>
      </c>
      <c r="P112" s="3">
        <v>7.1463038017249998</v>
      </c>
      <c r="Q112" s="3">
        <v>6.7155128785024001</v>
      </c>
      <c r="R112" s="3">
        <v>6.7991510663783004</v>
      </c>
      <c r="S112" s="3">
        <v>8.0993221256113994</v>
      </c>
      <c r="T112" s="3">
        <v>11.558053820007901</v>
      </c>
      <c r="U112" s="3">
        <v>11.7659795783739</v>
      </c>
      <c r="V112" s="3">
        <v>9.8889075104954003</v>
      </c>
      <c r="W112" s="3">
        <v>7.0120705769746996</v>
      </c>
      <c r="X112" s="3">
        <v>6.9812156699925998</v>
      </c>
      <c r="Y112" s="3">
        <v>6.6095063231831999</v>
      </c>
      <c r="Z112" s="3">
        <v>6.2569256370859003</v>
      </c>
      <c r="AA112" s="3">
        <v>5.0011291375634004</v>
      </c>
      <c r="AB112" s="3">
        <v>3.9040520067692999</v>
      </c>
      <c r="AC112" s="3">
        <v>3.6402039566095001</v>
      </c>
      <c r="AD112" s="3">
        <v>3.4009304209067999</v>
      </c>
      <c r="AE112" s="3">
        <v>1.1541901732469</v>
      </c>
      <c r="AF112" s="3">
        <v>-0.25005810578139998</v>
      </c>
      <c r="AG112" s="3">
        <v>0.61040236026070005</v>
      </c>
      <c r="AH112" s="3">
        <v>1.1618446475572</v>
      </c>
      <c r="AI112" s="3">
        <v>0.3663091612023</v>
      </c>
      <c r="AJ112" s="3">
        <v>-2.6291753706497998</v>
      </c>
      <c r="AK112" s="3">
        <v>0.91557409561879999</v>
      </c>
      <c r="AL112" s="3">
        <v>1.1399999999999999</v>
      </c>
    </row>
    <row r="113" spans="1:38">
      <c r="A113">
        <v>5</v>
      </c>
      <c r="B113" t="s">
        <v>404</v>
      </c>
      <c r="C113">
        <v>101060601</v>
      </c>
      <c r="D113" t="s">
        <v>493</v>
      </c>
      <c r="E113" s="3">
        <v>-0.7539340013636</v>
      </c>
      <c r="F113" s="3">
        <v>-1.0496273846019999</v>
      </c>
      <c r="G113" s="3">
        <v>-0.67792995288680002</v>
      </c>
      <c r="H113" s="3">
        <v>-2.7575078768208998</v>
      </c>
      <c r="I113" s="3">
        <v>-2.4550714335946999</v>
      </c>
      <c r="J113" s="3">
        <v>-0.85571200960909999</v>
      </c>
      <c r="K113" s="3">
        <v>2.3372909838462999</v>
      </c>
      <c r="L113" s="3">
        <v>2.0894767857994001</v>
      </c>
      <c r="M113" s="3">
        <v>2.7713678469276002</v>
      </c>
      <c r="N113" s="3">
        <v>3.8630388774973001</v>
      </c>
      <c r="O113" s="3">
        <v>5.3265577704142997</v>
      </c>
      <c r="P113" s="3">
        <v>7.1463038017249998</v>
      </c>
      <c r="Q113" s="3">
        <v>6.7155128785024001</v>
      </c>
      <c r="R113" s="3">
        <v>6.7991510663783004</v>
      </c>
      <c r="S113" s="3">
        <v>8.0993221256113994</v>
      </c>
      <c r="T113" s="3">
        <v>11.558053820007901</v>
      </c>
      <c r="U113" s="3">
        <v>11.7659795783739</v>
      </c>
      <c r="V113" s="3">
        <v>9.8889075104954003</v>
      </c>
      <c r="W113" s="3">
        <v>7.0120705769746996</v>
      </c>
      <c r="X113" s="3">
        <v>6.9812156699925998</v>
      </c>
      <c r="Y113" s="3">
        <v>6.6095063231831999</v>
      </c>
      <c r="Z113" s="3">
        <v>6.2569256370859003</v>
      </c>
      <c r="AA113" s="3">
        <v>5.0011291375634004</v>
      </c>
      <c r="AB113" s="3">
        <v>3.9040520067692999</v>
      </c>
      <c r="AC113" s="3">
        <v>3.6402039566095001</v>
      </c>
      <c r="AD113" s="3">
        <v>3.4009304209067999</v>
      </c>
      <c r="AE113" s="3">
        <v>1.1541901732469</v>
      </c>
      <c r="AF113" s="3">
        <v>-0.25005810578139998</v>
      </c>
      <c r="AG113" s="3">
        <v>0.61040236026070005</v>
      </c>
      <c r="AH113" s="3">
        <v>1.1618446475572</v>
      </c>
      <c r="AI113" s="3">
        <v>0.3663091612023</v>
      </c>
      <c r="AJ113" s="3">
        <v>-2.6291753706497998</v>
      </c>
      <c r="AK113" s="3">
        <v>0.91557409561879999</v>
      </c>
      <c r="AL113" s="3">
        <v>1.1399999999999999</v>
      </c>
    </row>
    <row r="114" spans="1:38">
      <c r="A114">
        <v>3</v>
      </c>
      <c r="B114" t="s">
        <v>400</v>
      </c>
      <c r="C114">
        <v>10107</v>
      </c>
      <c r="D114" t="s">
        <v>494</v>
      </c>
      <c r="E114" s="3">
        <v>-18.3701201197606</v>
      </c>
      <c r="F114" s="3">
        <v>-23.760365223257001</v>
      </c>
      <c r="G114" s="3">
        <v>-12.5541638167843</v>
      </c>
      <c r="H114" s="3">
        <v>-5.7393802661390998</v>
      </c>
      <c r="I114" s="3">
        <v>-1.2730122168394999</v>
      </c>
      <c r="J114" s="3">
        <v>3.9663300157807999</v>
      </c>
      <c r="K114" s="3">
        <v>5.5703604057138998</v>
      </c>
      <c r="L114" s="3">
        <v>39.357007999429698</v>
      </c>
      <c r="M114" s="3">
        <v>43.360444370640899</v>
      </c>
      <c r="N114" s="3">
        <v>38.308938237015397</v>
      </c>
      <c r="O114" s="3">
        <v>38.7912064533189</v>
      </c>
      <c r="P114" s="3">
        <v>41.228220008345502</v>
      </c>
      <c r="Q114" s="3">
        <v>41.659828021803897</v>
      </c>
      <c r="R114" s="3">
        <v>42.471259237016497</v>
      </c>
      <c r="S114" s="3">
        <v>29.595765605232</v>
      </c>
      <c r="T114" s="3">
        <v>27.497540143757401</v>
      </c>
      <c r="U114" s="3">
        <v>26.779986593598601</v>
      </c>
      <c r="V114" s="3">
        <v>19.980984757841199</v>
      </c>
      <c r="W114" s="3">
        <v>12.383643497130301</v>
      </c>
      <c r="X114" s="3">
        <v>-8.9278688817976004</v>
      </c>
      <c r="Y114" s="3">
        <v>-8.5063209132745001</v>
      </c>
      <c r="Z114" s="3">
        <v>-8.6998623954601992</v>
      </c>
      <c r="AA114" s="3">
        <v>-9.8920743190319005</v>
      </c>
      <c r="AB114" s="3">
        <v>-16.8331851400098</v>
      </c>
      <c r="AC114" s="3">
        <v>-11.6124886460555</v>
      </c>
      <c r="AD114" s="3">
        <v>-8.8347013086178006</v>
      </c>
      <c r="AE114" s="3">
        <v>-5.7302067255522999</v>
      </c>
      <c r="AF114" s="3">
        <v>-2.1604849965909998</v>
      </c>
      <c r="AG114" s="3">
        <v>7.8495620309092997</v>
      </c>
      <c r="AH114" s="3">
        <v>6.7279833143288998</v>
      </c>
      <c r="AI114" s="3">
        <v>6.4182473321264997</v>
      </c>
      <c r="AJ114" s="3">
        <v>8.6626682356885993</v>
      </c>
      <c r="AK114" s="3">
        <v>7.4522859576811999</v>
      </c>
      <c r="AL114" s="3">
        <v>1.22</v>
      </c>
    </row>
    <row r="115" spans="1:38">
      <c r="A115">
        <v>4</v>
      </c>
      <c r="B115" t="s">
        <v>402</v>
      </c>
      <c r="C115">
        <v>1010701</v>
      </c>
      <c r="D115" t="s">
        <v>495</v>
      </c>
      <c r="E115" s="3">
        <v>-11.846416677012</v>
      </c>
      <c r="F115" s="3">
        <v>-10.361551568030899</v>
      </c>
      <c r="G115" s="3">
        <v>-1.5551129069377001</v>
      </c>
      <c r="H115" s="3">
        <v>2.4482792701605001</v>
      </c>
      <c r="I115" s="3">
        <v>3.9583368501302001</v>
      </c>
      <c r="J115" s="3">
        <v>-7.0926870690886998</v>
      </c>
      <c r="K115" s="3">
        <v>6.2928361075336996</v>
      </c>
      <c r="L115" s="3">
        <v>41.329999311759003</v>
      </c>
      <c r="M115" s="3">
        <v>36.627970836517797</v>
      </c>
      <c r="N115" s="3">
        <v>37.742102663349598</v>
      </c>
      <c r="O115" s="3">
        <v>42.153222556411002</v>
      </c>
      <c r="P115" s="3">
        <v>39.3762414608195</v>
      </c>
      <c r="Q115" s="3">
        <v>24.409680608709099</v>
      </c>
      <c r="R115" s="3">
        <v>14.941761644807</v>
      </c>
      <c r="S115" s="3">
        <v>-0.72989366791959998</v>
      </c>
      <c r="T115" s="3">
        <v>-3.5764638258167998</v>
      </c>
      <c r="U115" s="3">
        <v>0.14585643327059999</v>
      </c>
      <c r="V115" s="3">
        <v>5.0109861062104999</v>
      </c>
      <c r="W115" s="3">
        <v>-0.48046889407479998</v>
      </c>
      <c r="X115" s="3">
        <v>-21.7340050064042</v>
      </c>
      <c r="Y115" s="3">
        <v>-22.750084249186902</v>
      </c>
      <c r="Z115" s="3">
        <v>-16.518213589792602</v>
      </c>
      <c r="AA115" s="3">
        <v>-21.226910710636002</v>
      </c>
      <c r="AB115" s="3">
        <v>-15.356803719163601</v>
      </c>
      <c r="AC115" s="3">
        <v>5.1765834534641</v>
      </c>
      <c r="AD115" s="3">
        <v>18.8356155978638</v>
      </c>
      <c r="AE115" s="3">
        <v>21.121777045590601</v>
      </c>
      <c r="AF115" s="3">
        <v>25.587717027703999</v>
      </c>
      <c r="AG115" s="3">
        <v>23.866922437779898</v>
      </c>
      <c r="AH115" s="3">
        <v>15.506590146383401</v>
      </c>
      <c r="AI115" s="3">
        <v>1.9931732164921001</v>
      </c>
      <c r="AJ115" s="3">
        <v>9.4061317030735996</v>
      </c>
      <c r="AK115" s="3">
        <v>15.227250321698801</v>
      </c>
      <c r="AL115" s="3">
        <v>7.76</v>
      </c>
    </row>
    <row r="116" spans="1:38">
      <c r="A116">
        <v>5</v>
      </c>
      <c r="B116" t="s">
        <v>404</v>
      </c>
      <c r="C116">
        <v>101070101</v>
      </c>
      <c r="D116" t="s">
        <v>496</v>
      </c>
      <c r="E116" s="3">
        <v>-11.2027840459034</v>
      </c>
      <c r="F116" s="3">
        <v>-11.115025134684799</v>
      </c>
      <c r="G116" s="3">
        <v>-7.5097414718198996</v>
      </c>
      <c r="H116" s="3">
        <v>-5.0380574689767998</v>
      </c>
      <c r="I116" s="3">
        <v>-1.6411528031884</v>
      </c>
      <c r="J116" s="3">
        <v>-3.9635693585527001</v>
      </c>
      <c r="K116" s="3">
        <v>4.5330860587029003</v>
      </c>
      <c r="L116" s="3">
        <v>38.3703597940912</v>
      </c>
      <c r="M116" s="3">
        <v>24.7600356583633</v>
      </c>
      <c r="N116" s="3">
        <v>26.481772572912899</v>
      </c>
      <c r="O116" s="3">
        <v>26.144036001208701</v>
      </c>
      <c r="P116" s="3">
        <v>18.828290908542701</v>
      </c>
      <c r="Q116" s="3">
        <v>17.5656690876772</v>
      </c>
      <c r="R116" s="3">
        <v>13.432952356815701</v>
      </c>
      <c r="S116" s="3">
        <v>10.521510074909999</v>
      </c>
      <c r="T116" s="3">
        <v>12.246207361224201</v>
      </c>
      <c r="U116" s="3">
        <v>16.869778440118299</v>
      </c>
      <c r="V116" s="3">
        <v>11.9441800000381</v>
      </c>
      <c r="W116" s="3">
        <v>4.9920641511617001</v>
      </c>
      <c r="X116" s="3">
        <v>-22.0727871194259</v>
      </c>
      <c r="Y116" s="3">
        <v>-15.9590312143044</v>
      </c>
      <c r="Z116" s="3">
        <v>-8.8932666012784001</v>
      </c>
      <c r="AA116" s="3">
        <v>-5.6688485468589001</v>
      </c>
      <c r="AB116" s="3">
        <v>-3.5147603977300999</v>
      </c>
      <c r="AC116" s="3">
        <v>5.8848633176770004</v>
      </c>
      <c r="AD116" s="3">
        <v>19.192485936588199</v>
      </c>
      <c r="AE116" s="3">
        <v>3.0744625292672998</v>
      </c>
      <c r="AF116" s="3">
        <v>2.0620811456763</v>
      </c>
      <c r="AG116" s="3">
        <v>1.3404657399669</v>
      </c>
      <c r="AH116" s="3">
        <v>5.8720539137097996</v>
      </c>
      <c r="AI116" s="3">
        <v>-1.0264660396909</v>
      </c>
      <c r="AJ116" s="3">
        <v>8.2355754245245993</v>
      </c>
      <c r="AK116" s="3">
        <v>14.8705295726326</v>
      </c>
      <c r="AL116" s="3">
        <v>11.2</v>
      </c>
    </row>
    <row r="117" spans="1:38">
      <c r="A117">
        <v>5</v>
      </c>
      <c r="B117" t="s">
        <v>404</v>
      </c>
      <c r="C117">
        <v>101070102</v>
      </c>
      <c r="D117" t="s">
        <v>497</v>
      </c>
      <c r="E117" s="3">
        <v>28.1703882331275</v>
      </c>
      <c r="F117" s="3">
        <v>14.068234509037699</v>
      </c>
      <c r="G117" s="3">
        <v>34.348521830962603</v>
      </c>
      <c r="H117" s="3">
        <v>25.640529166135899</v>
      </c>
      <c r="I117" s="3">
        <v>15.244835810380399</v>
      </c>
      <c r="J117" s="3">
        <v>8.4726605696695003</v>
      </c>
      <c r="K117" s="3">
        <v>-3.4502002668354002</v>
      </c>
      <c r="L117" s="3">
        <v>12.472416121984701</v>
      </c>
      <c r="M117" s="3">
        <v>57.728205950971002</v>
      </c>
      <c r="N117" s="3">
        <v>87.159712531777402</v>
      </c>
      <c r="O117" s="3">
        <v>67.877460870904699</v>
      </c>
      <c r="P117" s="3">
        <v>66.343779078779605</v>
      </c>
      <c r="Q117" s="3">
        <v>26.7670548085901</v>
      </c>
      <c r="R117" s="3">
        <v>10.2430651056141</v>
      </c>
      <c r="S117" s="3">
        <v>-18.3300560178788</v>
      </c>
      <c r="T117" s="3">
        <v>-29.833207253556999</v>
      </c>
      <c r="U117" s="3">
        <v>-28.620518707672399</v>
      </c>
      <c r="V117" s="3">
        <v>-10.4124508694788</v>
      </c>
      <c r="W117" s="3">
        <v>20.154190111455701</v>
      </c>
      <c r="X117" s="3">
        <v>-4.0671359289149001</v>
      </c>
      <c r="Y117" s="3">
        <v>-27.621960571066001</v>
      </c>
      <c r="Z117" s="3">
        <v>-27.788978696370201</v>
      </c>
      <c r="AA117" s="3">
        <v>-42.2420762364452</v>
      </c>
      <c r="AB117" s="3">
        <v>-46.965972669729098</v>
      </c>
      <c r="AC117" s="3">
        <v>-16.331973297042101</v>
      </c>
      <c r="AD117" s="3">
        <v>20.9410913334413</v>
      </c>
      <c r="AE117" s="3">
        <v>70.273891196161699</v>
      </c>
      <c r="AF117" s="3">
        <v>110.2473714830232</v>
      </c>
      <c r="AG117" s="3">
        <v>127.88296933251701</v>
      </c>
      <c r="AH117" s="3">
        <v>66.245069746935897</v>
      </c>
      <c r="AI117" s="3">
        <v>3.3478248971073001</v>
      </c>
      <c r="AJ117" s="3">
        <v>12.3060551863244</v>
      </c>
      <c r="AK117" s="3">
        <v>9.0596640873833003</v>
      </c>
      <c r="AL117" s="3">
        <v>-2.69</v>
      </c>
    </row>
    <row r="118" spans="1:38">
      <c r="A118">
        <v>5</v>
      </c>
      <c r="B118" t="s">
        <v>404</v>
      </c>
      <c r="C118">
        <v>101070103</v>
      </c>
      <c r="D118" t="s">
        <v>498</v>
      </c>
      <c r="E118" s="3">
        <v>-19.201705850238501</v>
      </c>
      <c r="F118" s="3">
        <v>-17.137480281795099</v>
      </c>
      <c r="G118" s="3">
        <v>-7.9615456575422998</v>
      </c>
      <c r="H118" s="3">
        <v>0.84784865480810001</v>
      </c>
      <c r="I118" s="3">
        <v>0.48417655178379998</v>
      </c>
      <c r="J118" s="3">
        <v>-16.840803430901801</v>
      </c>
      <c r="K118" s="3">
        <v>20.140015914839498</v>
      </c>
      <c r="L118" s="3">
        <v>75.705674423957703</v>
      </c>
      <c r="M118" s="3">
        <v>34.279968705006098</v>
      </c>
      <c r="N118" s="3">
        <v>8.6166055624461997</v>
      </c>
      <c r="O118" s="3">
        <v>30.0781185997912</v>
      </c>
      <c r="P118" s="3">
        <v>29.557270316698599</v>
      </c>
      <c r="Q118" s="3">
        <v>20.223330283756699</v>
      </c>
      <c r="R118" s="3">
        <v>12.6764105086288</v>
      </c>
      <c r="S118" s="3">
        <v>4.8717885772951002</v>
      </c>
      <c r="T118" s="3">
        <v>8.8131837244458993</v>
      </c>
      <c r="U118" s="3">
        <v>10.934181082842899</v>
      </c>
      <c r="V118" s="3">
        <v>8.2291913882719996</v>
      </c>
      <c r="W118" s="3">
        <v>-14.387727373335499</v>
      </c>
      <c r="X118" s="3">
        <v>-30.235329410644201</v>
      </c>
      <c r="Y118" s="3">
        <v>-21.367180305506199</v>
      </c>
      <c r="Z118" s="3">
        <v>-0.92238120181630001</v>
      </c>
      <c r="AA118" s="3">
        <v>-10.5738535554155</v>
      </c>
      <c r="AB118" s="3">
        <v>11.8412610721746</v>
      </c>
      <c r="AC118" s="3">
        <v>26.4590108680245</v>
      </c>
      <c r="AD118" s="3">
        <v>20.176742569177598</v>
      </c>
      <c r="AE118" s="3">
        <v>1.1433827332158</v>
      </c>
      <c r="AF118" s="3">
        <v>-0.38962190842470001</v>
      </c>
      <c r="AG118" s="3">
        <v>-2.9448135388051</v>
      </c>
      <c r="AH118" s="3">
        <v>-3.2892393127500998</v>
      </c>
      <c r="AI118" s="3">
        <v>-3.3349174648335</v>
      </c>
      <c r="AJ118" s="3">
        <v>2.8445763373473998</v>
      </c>
      <c r="AK118" s="3">
        <v>15.2898451377923</v>
      </c>
      <c r="AL118" s="3">
        <v>6.37</v>
      </c>
    </row>
    <row r="119" spans="1:38">
      <c r="A119">
        <v>5</v>
      </c>
      <c r="B119" t="s">
        <v>404</v>
      </c>
      <c r="C119">
        <v>101070104</v>
      </c>
      <c r="D119" t="s">
        <v>499</v>
      </c>
      <c r="E119" s="3">
        <v>-40.4176431085438</v>
      </c>
      <c r="F119" s="3">
        <v>-27.456711719118498</v>
      </c>
      <c r="G119" s="3">
        <v>-22.358173753518301</v>
      </c>
      <c r="H119" s="3">
        <v>-13.320828861178001</v>
      </c>
      <c r="I119" s="3">
        <v>8.2233189981732995</v>
      </c>
      <c r="J119" s="3">
        <v>-7.5508657827335002</v>
      </c>
      <c r="K119" s="3">
        <v>-15.5550100736875</v>
      </c>
      <c r="L119" s="3">
        <v>5.9440309316390003</v>
      </c>
      <c r="M119" s="3">
        <v>41.034233005133899</v>
      </c>
      <c r="N119" s="3">
        <v>76.767227026167902</v>
      </c>
      <c r="O119" s="3">
        <v>70.178826682783907</v>
      </c>
      <c r="P119" s="3">
        <v>64.564416531640703</v>
      </c>
      <c r="Q119" s="3">
        <v>49.339962930787202</v>
      </c>
      <c r="R119" s="3">
        <v>35.859147687709999</v>
      </c>
      <c r="S119" s="3">
        <v>-5.4123880978142003</v>
      </c>
      <c r="T119" s="3">
        <v>-17.765462722687399</v>
      </c>
      <c r="U119" s="3">
        <v>-13.1340119749244</v>
      </c>
      <c r="V119" s="3">
        <v>4.2638860430946997</v>
      </c>
      <c r="W119" s="3">
        <v>3.5781268223980001</v>
      </c>
      <c r="X119" s="3">
        <v>-14.3859238583702</v>
      </c>
      <c r="Y119" s="3">
        <v>-34.336126936893301</v>
      </c>
      <c r="Z119" s="3">
        <v>-41.6354766224404</v>
      </c>
      <c r="AA119" s="3">
        <v>-34.601837763236503</v>
      </c>
      <c r="AB119" s="3">
        <v>-30.351336426557001</v>
      </c>
      <c r="AC119" s="3">
        <v>-2.8594398594018999</v>
      </c>
      <c r="AD119" s="3">
        <v>11.1166476238293</v>
      </c>
      <c r="AE119" s="3">
        <v>40.218418761783802</v>
      </c>
      <c r="AF119" s="3">
        <v>35.780253708001702</v>
      </c>
      <c r="AG119" s="3">
        <v>20.228509273655899</v>
      </c>
      <c r="AH119" s="3">
        <v>23.373479370110999</v>
      </c>
      <c r="AI119" s="3">
        <v>28.616135904591399</v>
      </c>
      <c r="AJ119" s="3">
        <v>31.540697173325</v>
      </c>
      <c r="AK119" s="3">
        <v>29.2145208846445</v>
      </c>
      <c r="AL119" s="3">
        <v>24.82</v>
      </c>
    </row>
    <row r="120" spans="1:38">
      <c r="A120">
        <v>4</v>
      </c>
      <c r="B120" t="s">
        <v>402</v>
      </c>
      <c r="C120">
        <v>1010702</v>
      </c>
      <c r="D120" t="s">
        <v>500</v>
      </c>
      <c r="E120" s="3">
        <v>-35.646795708391998</v>
      </c>
      <c r="F120" s="3">
        <v>-48.8612966416731</v>
      </c>
      <c r="G120" s="3">
        <v>-10.8096386631684</v>
      </c>
      <c r="H120" s="3">
        <v>-3.3953401349914998</v>
      </c>
      <c r="I120" s="3">
        <v>-4.0415411200060998</v>
      </c>
      <c r="J120" s="3">
        <v>5.9931596297242002</v>
      </c>
      <c r="K120" s="3">
        <v>7.8569231147891996</v>
      </c>
      <c r="L120" s="3">
        <v>87.628227210498196</v>
      </c>
      <c r="M120" s="3">
        <v>95.5621308092893</v>
      </c>
      <c r="N120" s="3">
        <v>32.002168916938501</v>
      </c>
      <c r="O120" s="3">
        <v>16.446096560299299</v>
      </c>
      <c r="P120" s="3">
        <v>31.557436662092002</v>
      </c>
      <c r="Q120" s="3">
        <v>57.862577351437302</v>
      </c>
      <c r="R120" s="3">
        <v>77.314587538738607</v>
      </c>
      <c r="S120" s="3">
        <v>18.4254766095777</v>
      </c>
      <c r="T120" s="3">
        <v>26.416610733258398</v>
      </c>
      <c r="U120" s="3">
        <v>22.603574487078198</v>
      </c>
      <c r="V120" s="3">
        <v>-3.3392816191125001</v>
      </c>
      <c r="W120" s="3">
        <v>-21.467240756476599</v>
      </c>
      <c r="X120" s="3">
        <v>-42.665834084370701</v>
      </c>
      <c r="Y120" s="3">
        <v>-25.962369548754999</v>
      </c>
      <c r="Z120" s="3">
        <v>-0.94704796888859999</v>
      </c>
      <c r="AA120" s="3">
        <v>28.4483766494326</v>
      </c>
      <c r="AB120" s="3">
        <v>2.1816580281696001</v>
      </c>
      <c r="AC120" s="3">
        <v>12.041263860718001</v>
      </c>
      <c r="AD120" s="3">
        <v>16.3059034666462</v>
      </c>
      <c r="AE120" s="3">
        <v>31.492565115664</v>
      </c>
      <c r="AF120" s="3">
        <v>15.3091256300133</v>
      </c>
      <c r="AG120" s="3">
        <v>30.913871647910302</v>
      </c>
      <c r="AH120" s="3">
        <v>26.977773771691201</v>
      </c>
      <c r="AI120" s="3">
        <v>40.919727412002501</v>
      </c>
      <c r="AJ120" s="3">
        <v>35.197987652533698</v>
      </c>
      <c r="AK120" s="3">
        <v>11.2802954220078</v>
      </c>
      <c r="AL120" s="3">
        <v>-9.0399999999999991</v>
      </c>
    </row>
    <row r="121" spans="1:38">
      <c r="A121">
        <v>5</v>
      </c>
      <c r="B121" t="s">
        <v>404</v>
      </c>
      <c r="C121">
        <v>101070201</v>
      </c>
      <c r="D121" t="s">
        <v>501</v>
      </c>
      <c r="E121" s="3">
        <v>-43.641875404744198</v>
      </c>
      <c r="F121" s="3">
        <v>-63.9862167451967</v>
      </c>
      <c r="G121" s="3">
        <v>-15.6195582683255</v>
      </c>
      <c r="H121" s="3">
        <v>-7.5734650774418997</v>
      </c>
      <c r="I121" s="3">
        <v>-3.7217267304137001</v>
      </c>
      <c r="J121" s="3">
        <v>13.7215842717298</v>
      </c>
      <c r="K121" s="3">
        <v>11.7101001991307</v>
      </c>
      <c r="L121" s="3">
        <v>145.71099711448471</v>
      </c>
      <c r="M121" s="3">
        <v>142.61232785395961</v>
      </c>
      <c r="N121" s="3">
        <v>16.620963662874502</v>
      </c>
      <c r="O121" s="3">
        <v>-10.8150141728314</v>
      </c>
      <c r="P121" s="3">
        <v>15.571668958962199</v>
      </c>
      <c r="Q121" s="3">
        <v>59.636617710509697</v>
      </c>
      <c r="R121" s="3">
        <v>115.4141746889897</v>
      </c>
      <c r="S121" s="3">
        <v>17.5435920209686</v>
      </c>
      <c r="T121" s="3">
        <v>49.375442801557597</v>
      </c>
      <c r="U121" s="3">
        <v>27.267195322861799</v>
      </c>
      <c r="V121" s="3">
        <v>-16.789410560240601</v>
      </c>
      <c r="W121" s="3">
        <v>-39.102322291733103</v>
      </c>
      <c r="X121" s="3">
        <v>-58.540977717680498</v>
      </c>
      <c r="Y121" s="3">
        <v>-28.261699940897302</v>
      </c>
      <c r="Z121" s="3">
        <v>17.864946898699699</v>
      </c>
      <c r="AA121" s="3">
        <v>88.355573412940601</v>
      </c>
      <c r="AB121" s="3">
        <v>21.6636620123484</v>
      </c>
      <c r="AC121" s="3">
        <v>26.579132526903798</v>
      </c>
      <c r="AD121" s="3">
        <v>24.8198858237749</v>
      </c>
      <c r="AE121" s="3">
        <v>49.209503290379097</v>
      </c>
      <c r="AF121" s="3">
        <v>9.1551449937431002</v>
      </c>
      <c r="AG121" s="3">
        <v>45.126578839633503</v>
      </c>
      <c r="AH121" s="3">
        <v>48.604339027384199</v>
      </c>
      <c r="AI121" s="3">
        <v>87.681714351238796</v>
      </c>
      <c r="AJ121" s="3">
        <v>73.996314512481902</v>
      </c>
      <c r="AK121" s="3">
        <v>15.6167413743447</v>
      </c>
      <c r="AL121" s="3">
        <v>-16.16</v>
      </c>
    </row>
    <row r="122" spans="1:38">
      <c r="A122">
        <v>5</v>
      </c>
      <c r="B122" t="s">
        <v>404</v>
      </c>
      <c r="C122">
        <v>101070202</v>
      </c>
      <c r="D122" t="s">
        <v>502</v>
      </c>
      <c r="E122" s="3">
        <v>-15.7050057418096</v>
      </c>
      <c r="F122" s="3">
        <v>2.2105374618578</v>
      </c>
      <c r="G122" s="3">
        <v>20.624031088353401</v>
      </c>
      <c r="H122" s="3">
        <v>3.4956275473001002</v>
      </c>
      <c r="I122" s="3">
        <v>-6.6264175517627999</v>
      </c>
      <c r="J122" s="3">
        <v>1.6787267558104</v>
      </c>
      <c r="K122" s="3">
        <v>1.1892133184278</v>
      </c>
      <c r="L122" s="3">
        <v>26.6016200154153</v>
      </c>
      <c r="M122" s="3">
        <v>29.995613287389499</v>
      </c>
      <c r="N122" s="3">
        <v>28.616968914312199</v>
      </c>
      <c r="O122" s="3">
        <v>28.103317497634499</v>
      </c>
      <c r="P122" s="3">
        <v>44.359585273191001</v>
      </c>
      <c r="Q122" s="3">
        <v>20.020889165416602</v>
      </c>
      <c r="R122" s="3">
        <v>-2.9227523033476999</v>
      </c>
      <c r="S122" s="3">
        <v>-1.5182305364023001</v>
      </c>
      <c r="T122" s="3">
        <v>7.5851736732252002</v>
      </c>
      <c r="U122" s="3">
        <v>21.827110778347201</v>
      </c>
      <c r="V122" s="3">
        <v>-6.2018845308722996</v>
      </c>
      <c r="W122" s="3">
        <v>2.488543815131</v>
      </c>
      <c r="X122" s="3">
        <v>-15.733758600428001</v>
      </c>
      <c r="Y122" s="3">
        <v>-10.6515174883572</v>
      </c>
      <c r="Z122" s="3">
        <v>-11.1576850497267</v>
      </c>
      <c r="AA122" s="3">
        <v>-21.5986680026543</v>
      </c>
      <c r="AB122" s="3">
        <v>-27.052130286687799</v>
      </c>
      <c r="AC122" s="3">
        <v>-19.2317580757564</v>
      </c>
      <c r="AD122" s="3">
        <v>-0.68058865412900005</v>
      </c>
      <c r="AE122" s="3">
        <v>-11.8405339297958</v>
      </c>
      <c r="AF122" s="3">
        <v>-6.5900030578287998</v>
      </c>
      <c r="AG122" s="3">
        <v>-9.2296259848234001</v>
      </c>
      <c r="AH122" s="3">
        <v>8.2098364188438993</v>
      </c>
      <c r="AI122" s="3">
        <v>-9.0298916544023005</v>
      </c>
      <c r="AJ122" s="3">
        <v>-5.5189532949593003</v>
      </c>
      <c r="AK122" s="3">
        <v>0.1205929242541</v>
      </c>
      <c r="AL122" s="3">
        <v>2.2999999999999998</v>
      </c>
    </row>
    <row r="123" spans="1:38">
      <c r="A123">
        <v>5</v>
      </c>
      <c r="B123" t="s">
        <v>404</v>
      </c>
      <c r="C123">
        <v>101070203</v>
      </c>
      <c r="D123" t="s">
        <v>503</v>
      </c>
      <c r="E123" s="3">
        <v>-26.642578514925699</v>
      </c>
      <c r="F123" s="3">
        <v>-23.716346356983699</v>
      </c>
      <c r="G123" s="3">
        <v>-12.0608872190677</v>
      </c>
      <c r="H123" s="3">
        <v>5.8610954054921001</v>
      </c>
      <c r="I123" s="3">
        <v>-3.7133567858155998</v>
      </c>
      <c r="J123" s="3">
        <v>-3.7196331489837999</v>
      </c>
      <c r="K123" s="3">
        <v>8.0011875601979003</v>
      </c>
      <c r="L123" s="3">
        <v>42.649664035691401</v>
      </c>
      <c r="M123" s="3">
        <v>69.417912595274402</v>
      </c>
      <c r="N123" s="3">
        <v>80.516442959605996</v>
      </c>
      <c r="O123" s="3">
        <v>81.1141590743363</v>
      </c>
      <c r="P123" s="3">
        <v>72.901940710855897</v>
      </c>
      <c r="Q123" s="3">
        <v>89.7040042029776</v>
      </c>
      <c r="R123" s="3">
        <v>74.484121182784904</v>
      </c>
      <c r="S123" s="3">
        <v>31.0257631340172</v>
      </c>
      <c r="T123" s="3">
        <v>0.21316316473120001</v>
      </c>
      <c r="U123" s="3">
        <v>17.723136434876899</v>
      </c>
      <c r="V123" s="3">
        <v>22.126463165424401</v>
      </c>
      <c r="W123" s="3">
        <v>-2.2769994687680999</v>
      </c>
      <c r="X123" s="3">
        <v>-27.390277146076201</v>
      </c>
      <c r="Y123" s="3">
        <v>-29.5406318254879</v>
      </c>
      <c r="Z123" s="3">
        <v>-25.438668557056499</v>
      </c>
      <c r="AA123" s="3">
        <v>-25.321552132387399</v>
      </c>
      <c r="AB123" s="3">
        <v>-19.808338536594</v>
      </c>
      <c r="AC123" s="3">
        <v>-5.1572832489779996</v>
      </c>
      <c r="AD123" s="3">
        <v>12.890479308291001</v>
      </c>
      <c r="AE123" s="3">
        <v>33.108632066038901</v>
      </c>
      <c r="AF123" s="3">
        <v>49.858147007389</v>
      </c>
      <c r="AG123" s="3">
        <v>32.597460996847197</v>
      </c>
      <c r="AH123" s="3">
        <v>5.0859119477258998</v>
      </c>
      <c r="AI123" s="3">
        <v>-0.95990891346759999</v>
      </c>
      <c r="AJ123" s="3">
        <v>6.7220169099004003</v>
      </c>
      <c r="AK123" s="3">
        <v>7.0084373318613</v>
      </c>
      <c r="AL123" s="3">
        <v>3.21</v>
      </c>
    </row>
    <row r="124" spans="1:38">
      <c r="A124">
        <v>5</v>
      </c>
      <c r="B124" t="s">
        <v>404</v>
      </c>
      <c r="C124">
        <v>101070204</v>
      </c>
      <c r="D124" t="s">
        <v>504</v>
      </c>
      <c r="E124" s="3">
        <v>-4.6625073112070003</v>
      </c>
      <c r="F124" s="3">
        <v>-8.1754656790810998</v>
      </c>
      <c r="G124" s="3">
        <v>-6.5337696648978003</v>
      </c>
      <c r="H124" s="3">
        <v>-7.2877316330635002</v>
      </c>
      <c r="I124" s="3">
        <v>-4.2701000341780997</v>
      </c>
      <c r="J124" s="3">
        <v>-4.9446506648373996</v>
      </c>
      <c r="K124" s="3">
        <v>-6.2038527028525001</v>
      </c>
      <c r="L124" s="3">
        <v>9.3548845497460995</v>
      </c>
      <c r="M124" s="3">
        <v>16.4494541074578</v>
      </c>
      <c r="N124" s="3">
        <v>24.731720086989501</v>
      </c>
      <c r="O124" s="3">
        <v>37.008521442180502</v>
      </c>
      <c r="P124" s="3">
        <v>33.270648873993402</v>
      </c>
      <c r="Q124" s="3">
        <v>24.3880170811751</v>
      </c>
      <c r="R124" s="3">
        <v>17.824434303626301</v>
      </c>
      <c r="S124" s="3">
        <v>14.5168063786584</v>
      </c>
      <c r="T124" s="3">
        <v>8.5062512244017991</v>
      </c>
      <c r="U124" s="3">
        <v>15.394070511050201</v>
      </c>
      <c r="V124" s="3">
        <v>16.306644110123901</v>
      </c>
      <c r="W124" s="3">
        <v>22.053072074423</v>
      </c>
      <c r="X124" s="3">
        <v>22.789128822654199</v>
      </c>
      <c r="Y124" s="3">
        <v>-11.047550082848201</v>
      </c>
      <c r="Z124" s="3">
        <v>-14.2574217969764</v>
      </c>
      <c r="AA124" s="3">
        <v>-18.4278980317604</v>
      </c>
      <c r="AB124" s="3">
        <v>-15.6398370739557</v>
      </c>
      <c r="AC124" s="3">
        <v>-16.7861590339053</v>
      </c>
      <c r="AD124" s="3">
        <v>-13.0251106392725</v>
      </c>
      <c r="AE124" s="3">
        <v>-8.3580947811341009</v>
      </c>
      <c r="AF124" s="3">
        <v>-0.168495132715</v>
      </c>
      <c r="AG124" s="3">
        <v>-2.3100253563526998</v>
      </c>
      <c r="AH124" s="3">
        <v>4.0435417594891003</v>
      </c>
      <c r="AI124" s="3">
        <v>5.442017461881</v>
      </c>
      <c r="AJ124" s="3">
        <v>-5.1826463608762001</v>
      </c>
      <c r="AK124" s="3">
        <v>1.3569658144493</v>
      </c>
      <c r="AL124" s="3">
        <v>-0.88</v>
      </c>
    </row>
    <row r="125" spans="1:38">
      <c r="A125">
        <v>4</v>
      </c>
      <c r="B125" t="s">
        <v>402</v>
      </c>
      <c r="C125">
        <v>1010703</v>
      </c>
      <c r="D125" t="s">
        <v>505</v>
      </c>
      <c r="E125" s="3">
        <v>-31.5291935755004</v>
      </c>
      <c r="F125" s="3">
        <v>-22.7049505068866</v>
      </c>
      <c r="G125" s="3">
        <v>19.234065784502601</v>
      </c>
      <c r="H125" s="3">
        <v>13.739396000106399</v>
      </c>
      <c r="I125" s="3">
        <v>-3.1792964865379001</v>
      </c>
      <c r="J125" s="3">
        <v>-3.3391974466321002</v>
      </c>
      <c r="K125" s="3">
        <v>27.671452882820699</v>
      </c>
      <c r="L125" s="3">
        <v>60.751256161726197</v>
      </c>
      <c r="M125" s="3">
        <v>53.710264771668598</v>
      </c>
      <c r="N125" s="3">
        <v>0.7194065790627</v>
      </c>
      <c r="O125" s="3">
        <v>3.4668478185877998</v>
      </c>
      <c r="P125" s="3">
        <v>55.9923547775483</v>
      </c>
      <c r="Q125" s="3">
        <v>62.317326387219403</v>
      </c>
      <c r="R125" s="3">
        <v>7.1441574301545998</v>
      </c>
      <c r="S125" s="3">
        <v>-17.232847978868001</v>
      </c>
      <c r="T125" s="3">
        <v>-7.0455714679809001</v>
      </c>
      <c r="U125" s="3">
        <v>2.7006553538370999</v>
      </c>
      <c r="V125" s="3">
        <v>-6.3265585084411997</v>
      </c>
      <c r="W125" s="3">
        <v>-16.826667089494698</v>
      </c>
      <c r="X125" s="3">
        <v>-28.388761464557099</v>
      </c>
      <c r="Y125" s="3">
        <v>-42.911235572324003</v>
      </c>
      <c r="Z125" s="3">
        <v>-24.928075967396001</v>
      </c>
      <c r="AA125" s="3">
        <v>-22.113490080682599</v>
      </c>
      <c r="AB125" s="3">
        <v>-26.5626174529243</v>
      </c>
      <c r="AC125" s="3">
        <v>-15.2545515862407</v>
      </c>
      <c r="AD125" s="3">
        <v>33.389681847537297</v>
      </c>
      <c r="AE125" s="3">
        <v>16.776481547151601</v>
      </c>
      <c r="AF125" s="3">
        <v>14.198944332513699</v>
      </c>
      <c r="AG125" s="3">
        <v>7.2283619352094002</v>
      </c>
      <c r="AH125" s="3">
        <v>16.3783577689852</v>
      </c>
      <c r="AI125" s="3">
        <v>-7.9609822026510004</v>
      </c>
      <c r="AJ125" s="3">
        <v>-11.660480411546899</v>
      </c>
      <c r="AK125" s="3">
        <v>16.981080808361401</v>
      </c>
      <c r="AL125" s="3">
        <v>27.11</v>
      </c>
    </row>
    <row r="126" spans="1:38">
      <c r="A126">
        <v>5</v>
      </c>
      <c r="B126" t="s">
        <v>404</v>
      </c>
      <c r="C126">
        <v>101070301</v>
      </c>
      <c r="D126" t="s">
        <v>506</v>
      </c>
      <c r="E126" s="3">
        <v>-31.5291935755004</v>
      </c>
      <c r="F126" s="3">
        <v>-22.7049505068866</v>
      </c>
      <c r="G126" s="3">
        <v>19.234065784502601</v>
      </c>
      <c r="H126" s="3">
        <v>13.739396000106399</v>
      </c>
      <c r="I126" s="3">
        <v>-3.1792964865379001</v>
      </c>
      <c r="J126" s="3">
        <v>-3.3391974466321002</v>
      </c>
      <c r="K126" s="3">
        <v>27.671452882820699</v>
      </c>
      <c r="L126" s="3">
        <v>60.751256161726197</v>
      </c>
      <c r="M126" s="3">
        <v>53.710264771668598</v>
      </c>
      <c r="N126" s="3">
        <v>0.7194065790627</v>
      </c>
      <c r="O126" s="3">
        <v>3.4668478185877998</v>
      </c>
      <c r="P126" s="3">
        <v>55.9923547775483</v>
      </c>
      <c r="Q126" s="3">
        <v>62.317326387219403</v>
      </c>
      <c r="R126" s="3">
        <v>7.1441574301545998</v>
      </c>
      <c r="S126" s="3">
        <v>-17.232847978868001</v>
      </c>
      <c r="T126" s="3">
        <v>-7.0455714679809001</v>
      </c>
      <c r="U126" s="3">
        <v>2.7006553538370999</v>
      </c>
      <c r="V126" s="3">
        <v>-6.3265585084411997</v>
      </c>
      <c r="W126" s="3">
        <v>-16.826667089494698</v>
      </c>
      <c r="X126" s="3">
        <v>-28.388761464557099</v>
      </c>
      <c r="Y126" s="3">
        <v>-42.911235572324003</v>
      </c>
      <c r="Z126" s="3">
        <v>-24.928075967396001</v>
      </c>
      <c r="AA126" s="3">
        <v>-22.113490080682599</v>
      </c>
      <c r="AB126" s="3">
        <v>-26.5626174529243</v>
      </c>
      <c r="AC126" s="3">
        <v>-15.2545515862407</v>
      </c>
      <c r="AD126" s="3">
        <v>33.389681847537297</v>
      </c>
      <c r="AE126" s="3">
        <v>16.776481547151601</v>
      </c>
      <c r="AF126" s="3">
        <v>14.198944332513699</v>
      </c>
      <c r="AG126" s="3">
        <v>7.2283619352094002</v>
      </c>
      <c r="AH126" s="3">
        <v>16.3783577689852</v>
      </c>
      <c r="AI126" s="3">
        <v>-7.9609822026510004</v>
      </c>
      <c r="AJ126" s="3">
        <v>-11.660480411546899</v>
      </c>
      <c r="AK126" s="3">
        <v>16.981080808361401</v>
      </c>
      <c r="AL126" s="3">
        <v>27.11</v>
      </c>
    </row>
    <row r="127" spans="1:38">
      <c r="A127">
        <v>4</v>
      </c>
      <c r="B127" t="s">
        <v>402</v>
      </c>
      <c r="C127">
        <v>1010704</v>
      </c>
      <c r="D127" t="s">
        <v>507</v>
      </c>
      <c r="E127" s="3">
        <v>-37.728056892783101</v>
      </c>
      <c r="F127" s="3">
        <v>-42.533966599042003</v>
      </c>
      <c r="G127" s="3">
        <v>-44.897592424630602</v>
      </c>
      <c r="H127" s="3">
        <v>-35.855076552992003</v>
      </c>
      <c r="I127" s="3">
        <v>-32.464789568534599</v>
      </c>
      <c r="J127" s="3">
        <v>-24.717240189110498</v>
      </c>
      <c r="K127" s="3">
        <v>-27.052783630017601</v>
      </c>
      <c r="L127" s="3">
        <v>7.7255968252634002</v>
      </c>
      <c r="M127" s="3">
        <v>22.6042622354997</v>
      </c>
      <c r="N127" s="3">
        <v>42.265945964138503</v>
      </c>
      <c r="O127" s="3">
        <v>42.766041690098902</v>
      </c>
      <c r="P127" s="3">
        <v>50.703476267760699</v>
      </c>
      <c r="Q127" s="3">
        <v>59.081100669629002</v>
      </c>
      <c r="R127" s="3">
        <v>60.512722207653702</v>
      </c>
      <c r="S127" s="3">
        <v>61.584596365178498</v>
      </c>
      <c r="T127" s="3">
        <v>38.636744862941697</v>
      </c>
      <c r="U127" s="3">
        <v>33.419846474949097</v>
      </c>
      <c r="V127" s="3">
        <v>28.1749445739847</v>
      </c>
      <c r="W127" s="3">
        <v>10.8347975535019</v>
      </c>
      <c r="X127" s="3">
        <v>-26.054730561500399</v>
      </c>
      <c r="Y127" s="3">
        <v>-19.893055452352701</v>
      </c>
      <c r="Z127" s="3">
        <v>-23.776336848016001</v>
      </c>
      <c r="AA127" s="3">
        <v>-26.1421617520597</v>
      </c>
      <c r="AB127" s="3">
        <v>-33.8021497945861</v>
      </c>
      <c r="AC127" s="3">
        <v>-35.431419194527201</v>
      </c>
      <c r="AD127" s="3">
        <v>-24.5732468038902</v>
      </c>
      <c r="AE127" s="3">
        <v>-17.6287175279091</v>
      </c>
      <c r="AF127" s="3">
        <v>-3.6914361840834</v>
      </c>
      <c r="AG127" s="3">
        <v>26.141491507906199</v>
      </c>
      <c r="AH127" s="3">
        <v>32.799619174139103</v>
      </c>
      <c r="AI127" s="3">
        <v>46.377592220333398</v>
      </c>
      <c r="AJ127" s="3">
        <v>83.885299204619002</v>
      </c>
      <c r="AK127" s="3">
        <v>83.631441456789602</v>
      </c>
      <c r="AL127" s="3">
        <v>33.21</v>
      </c>
    </row>
    <row r="128" spans="1:38">
      <c r="A128">
        <v>5</v>
      </c>
      <c r="B128" t="s">
        <v>404</v>
      </c>
      <c r="C128">
        <v>101070401</v>
      </c>
      <c r="D128" t="s">
        <v>508</v>
      </c>
      <c r="E128" s="3">
        <v>-48.810391059020098</v>
      </c>
      <c r="F128" s="3">
        <v>-53.3559918651641</v>
      </c>
      <c r="G128" s="3">
        <v>-56.211787517805597</v>
      </c>
      <c r="H128" s="3">
        <v>-48.121997310230597</v>
      </c>
      <c r="I128" s="3">
        <v>-44.364558566084497</v>
      </c>
      <c r="J128" s="3">
        <v>-34.492142607784103</v>
      </c>
      <c r="K128" s="3">
        <v>-36.850588237644402</v>
      </c>
      <c r="L128" s="3">
        <v>10.3257569726849</v>
      </c>
      <c r="M128" s="3">
        <v>35.328221006334402</v>
      </c>
      <c r="N128" s="3">
        <v>63.186855361206</v>
      </c>
      <c r="O128" s="3">
        <v>52.886211316898198</v>
      </c>
      <c r="P128" s="3">
        <v>42.6102165841736</v>
      </c>
      <c r="Q128" s="3">
        <v>62.256939156217697</v>
      </c>
      <c r="R128" s="3">
        <v>79.984034909542899</v>
      </c>
      <c r="S128" s="3">
        <v>96.533388309320699</v>
      </c>
      <c r="T128" s="3">
        <v>74.520859452087294</v>
      </c>
      <c r="U128" s="3">
        <v>71.388916006685307</v>
      </c>
      <c r="V128" s="3">
        <v>58.228128120382202</v>
      </c>
      <c r="W128" s="3">
        <v>26.261139025220299</v>
      </c>
      <c r="X128" s="3">
        <v>-30.089251966434102</v>
      </c>
      <c r="Y128" s="3">
        <v>-20.671612020886698</v>
      </c>
      <c r="Z128" s="3">
        <v>-28.964609247935499</v>
      </c>
      <c r="AA128" s="3">
        <v>-29.370771693164698</v>
      </c>
      <c r="AB128" s="3">
        <v>-30.6885385395674</v>
      </c>
      <c r="AC128" s="3">
        <v>-34.019850093846003</v>
      </c>
      <c r="AD128" s="3">
        <v>-25.248868503660201</v>
      </c>
      <c r="AE128" s="3">
        <v>-20.832058386405201</v>
      </c>
      <c r="AF128" s="3">
        <v>-6.2401078178242004</v>
      </c>
      <c r="AG128" s="3">
        <v>29.838793281577601</v>
      </c>
      <c r="AH128" s="3">
        <v>39.092633899289901</v>
      </c>
      <c r="AI128" s="3">
        <v>56.976533532447597</v>
      </c>
      <c r="AJ128" s="3">
        <v>108.20205536057441</v>
      </c>
      <c r="AK128" s="3">
        <v>86.863512919340295</v>
      </c>
      <c r="AL128" s="3">
        <v>20.95</v>
      </c>
    </row>
    <row r="129" spans="1:38">
      <c r="A129">
        <v>5</v>
      </c>
      <c r="B129" t="s">
        <v>404</v>
      </c>
      <c r="C129">
        <v>101070402</v>
      </c>
      <c r="D129" t="s">
        <v>509</v>
      </c>
      <c r="E129" s="3">
        <v>12.4370624818777</v>
      </c>
      <c r="F129" s="3">
        <v>-8.1248345379109992</v>
      </c>
      <c r="G129" s="3">
        <v>-1.4957091966983</v>
      </c>
      <c r="H129" s="3">
        <v>3.1666629409169</v>
      </c>
      <c r="I129" s="3">
        <v>3.8391579574480001</v>
      </c>
      <c r="J129" s="3">
        <v>5.0762876619070996</v>
      </c>
      <c r="K129" s="3">
        <v>9.4470103938474992</v>
      </c>
      <c r="L129" s="3">
        <v>18.868639760530399</v>
      </c>
      <c r="M129" s="3">
        <v>-9.2466256582892008</v>
      </c>
      <c r="N129" s="3">
        <v>-18.1963678703341</v>
      </c>
      <c r="O129" s="3">
        <v>-17.525769943815099</v>
      </c>
      <c r="P129" s="3">
        <v>-13.084177415758599</v>
      </c>
      <c r="Q129" s="3">
        <v>-8.3499684537771</v>
      </c>
      <c r="R129" s="3">
        <v>8.6773669455189992</v>
      </c>
      <c r="S129" s="3">
        <v>2.1761812870637001</v>
      </c>
      <c r="T129" s="3">
        <v>-1.3855759830901</v>
      </c>
      <c r="U129" s="3">
        <v>0.65679173650699996</v>
      </c>
      <c r="V129" s="3">
        <v>-3.2601817211648001</v>
      </c>
      <c r="W129" s="3">
        <v>-10.2851908138173</v>
      </c>
      <c r="X129" s="3">
        <v>-18.649118374200601</v>
      </c>
      <c r="Y129" s="3">
        <v>-11.963899303143</v>
      </c>
      <c r="Z129" s="3">
        <v>-1.2636606935229</v>
      </c>
      <c r="AA129" s="3">
        <v>1.4528217737183999</v>
      </c>
      <c r="AB129" s="3">
        <v>2.9939863932719</v>
      </c>
      <c r="AC129" s="3">
        <v>3.1021394115633001</v>
      </c>
      <c r="AD129" s="3">
        <v>7.2870943626417999</v>
      </c>
      <c r="AE129" s="3">
        <v>4.0787980140964004</v>
      </c>
      <c r="AF129" s="3">
        <v>8.2822287795516001</v>
      </c>
      <c r="AG129" s="3">
        <v>1.6779664774664</v>
      </c>
      <c r="AH129" s="3">
        <v>5.7624792359121999</v>
      </c>
      <c r="AI129" s="3">
        <v>-0.51093094156829999</v>
      </c>
      <c r="AJ129" s="3">
        <v>7.0099050613958998</v>
      </c>
      <c r="AK129" s="3">
        <v>18.308308710906601</v>
      </c>
      <c r="AL129" s="3">
        <v>25.26</v>
      </c>
    </row>
    <row r="130" spans="1:38">
      <c r="A130">
        <v>5</v>
      </c>
      <c r="B130" t="s">
        <v>404</v>
      </c>
      <c r="C130">
        <v>101070403</v>
      </c>
      <c r="D130" t="s">
        <v>510</v>
      </c>
      <c r="E130" s="3">
        <v>-6.7787403450259998</v>
      </c>
      <c r="F130" s="3">
        <v>3.4878512970400002</v>
      </c>
      <c r="G130" s="3">
        <v>-8.4120798147496991</v>
      </c>
      <c r="H130" s="3">
        <v>-9.4382491324724</v>
      </c>
      <c r="I130" s="3">
        <v>-16.107184275922801</v>
      </c>
      <c r="J130" s="3">
        <v>-14.511736696339</v>
      </c>
      <c r="K130" s="3">
        <v>-13.8551106052166</v>
      </c>
      <c r="L130" s="3">
        <v>-8.5905249112182993</v>
      </c>
      <c r="M130" s="3">
        <v>7.5727352556292002</v>
      </c>
      <c r="N130" s="3">
        <v>38.254387388333598</v>
      </c>
      <c r="O130" s="3">
        <v>72.612027795313793</v>
      </c>
      <c r="P130" s="3">
        <v>135.60663845749849</v>
      </c>
      <c r="Q130" s="3">
        <v>95.406889920085504</v>
      </c>
      <c r="R130" s="3">
        <v>34.138635221589197</v>
      </c>
      <c r="S130" s="3">
        <v>7.5876930331308001</v>
      </c>
      <c r="T130" s="3">
        <v>-15.5039899881768</v>
      </c>
      <c r="U130" s="3">
        <v>-18.816102067898299</v>
      </c>
      <c r="V130" s="3">
        <v>-14.035167613030801</v>
      </c>
      <c r="W130" s="3">
        <v>-13.803846390613</v>
      </c>
      <c r="X130" s="3">
        <v>-14.7347899734735</v>
      </c>
      <c r="Y130" s="3">
        <v>-22.170673721169699</v>
      </c>
      <c r="Z130" s="3">
        <v>-17.957070059846799</v>
      </c>
      <c r="AA130" s="3">
        <v>-30.576091012526799</v>
      </c>
      <c r="AB130" s="3">
        <v>-52.400238818080197</v>
      </c>
      <c r="AC130" s="3">
        <v>-51.091544928963202</v>
      </c>
      <c r="AD130" s="3">
        <v>-35.899510215691897</v>
      </c>
      <c r="AE130" s="3">
        <v>-15.0829491313708</v>
      </c>
      <c r="AF130" s="3">
        <v>-0.35276607324690001</v>
      </c>
      <c r="AG130" s="3">
        <v>29.5953426818967</v>
      </c>
      <c r="AH130" s="3">
        <v>29.488372336200602</v>
      </c>
      <c r="AI130" s="3">
        <v>43.1047390246096</v>
      </c>
      <c r="AJ130" s="3">
        <v>58.085574980995098</v>
      </c>
      <c r="AK130" s="3">
        <v>120.85207024705841</v>
      </c>
      <c r="AL130" s="3">
        <v>80.040000000000006</v>
      </c>
    </row>
    <row r="131" spans="1:38">
      <c r="A131">
        <v>4</v>
      </c>
      <c r="B131" t="s">
        <v>402</v>
      </c>
      <c r="C131">
        <v>1010705</v>
      </c>
      <c r="D131" t="s">
        <v>511</v>
      </c>
      <c r="E131" s="3">
        <v>-11.229046207584499</v>
      </c>
      <c r="F131" s="3">
        <v>-16.596898710704998</v>
      </c>
      <c r="G131" s="3">
        <v>-18.6502670774141</v>
      </c>
      <c r="H131" s="3">
        <v>-11.7646257418275</v>
      </c>
      <c r="I131" s="3">
        <v>1.9614912536655</v>
      </c>
      <c r="J131" s="3">
        <v>11.811541558955399</v>
      </c>
      <c r="K131" s="3">
        <v>12.0160654751392</v>
      </c>
      <c r="L131" s="3">
        <v>53.432821918565402</v>
      </c>
      <c r="M131" s="3">
        <v>51.705204249400602</v>
      </c>
      <c r="N131" s="3">
        <v>83.017219977852704</v>
      </c>
      <c r="O131" s="3">
        <v>95.402372377388005</v>
      </c>
      <c r="P131" s="3">
        <v>76.208491853869702</v>
      </c>
      <c r="Q131" s="3">
        <v>50.283964499059699</v>
      </c>
      <c r="R131" s="3">
        <v>48.1083259422564</v>
      </c>
      <c r="S131" s="3">
        <v>51.733709720653202</v>
      </c>
      <c r="T131" s="3">
        <v>50.422434048564703</v>
      </c>
      <c r="U131" s="3">
        <v>55.2131837035882</v>
      </c>
      <c r="V131" s="3">
        <v>56.235249672939602</v>
      </c>
      <c r="W131" s="3">
        <v>62.931559911058898</v>
      </c>
      <c r="X131" s="3">
        <v>28.229286855401</v>
      </c>
      <c r="Y131" s="3">
        <v>5.9430918639571999</v>
      </c>
      <c r="Z131" s="3">
        <v>-23.049818504988899</v>
      </c>
      <c r="AA131" s="3">
        <v>-40.850114580807201</v>
      </c>
      <c r="AB131" s="3">
        <v>-48.117436193084401</v>
      </c>
      <c r="AC131" s="3">
        <v>-44.814767100954803</v>
      </c>
      <c r="AD131" s="3">
        <v>-44.195867845113199</v>
      </c>
      <c r="AE131" s="3">
        <v>-37.0371395688245</v>
      </c>
      <c r="AF131" s="3">
        <v>-24.732850715240399</v>
      </c>
      <c r="AG131" s="3">
        <v>-10.106752386806001</v>
      </c>
      <c r="AH131" s="3">
        <v>-10.2753579234667</v>
      </c>
      <c r="AI131" s="3">
        <v>-17.9731830441672</v>
      </c>
      <c r="AJ131" s="3">
        <v>-22.900636260932298</v>
      </c>
      <c r="AK131" s="3">
        <v>-23.541198137624001</v>
      </c>
      <c r="AL131" s="3">
        <v>-3.83</v>
      </c>
    </row>
    <row r="132" spans="1:38">
      <c r="A132">
        <v>5</v>
      </c>
      <c r="B132" t="s">
        <v>404</v>
      </c>
      <c r="C132">
        <v>101070501</v>
      </c>
      <c r="D132" t="s">
        <v>512</v>
      </c>
      <c r="E132" s="3">
        <v>-20.996627099104199</v>
      </c>
      <c r="F132" s="3">
        <v>-29.793163875656401</v>
      </c>
      <c r="G132" s="3">
        <v>-35.982349819143302</v>
      </c>
      <c r="H132" s="3">
        <v>-27.354739298715099</v>
      </c>
      <c r="I132" s="3">
        <v>-7.7802716377710999</v>
      </c>
      <c r="J132" s="3">
        <v>9.3282923417022996</v>
      </c>
      <c r="K132" s="3">
        <v>11.0385390814475</v>
      </c>
      <c r="L132" s="3">
        <v>73.633691051082394</v>
      </c>
      <c r="M132" s="3">
        <v>70.171524597370393</v>
      </c>
      <c r="N132" s="3">
        <v>118.7495109829313</v>
      </c>
      <c r="O132" s="3">
        <v>134.3462103902508</v>
      </c>
      <c r="P132" s="3">
        <v>105.5639509534882</v>
      </c>
      <c r="Q132" s="3">
        <v>71.373470504636003</v>
      </c>
      <c r="R132" s="3">
        <v>73.301994358267095</v>
      </c>
      <c r="S132" s="3">
        <v>87.865781125259801</v>
      </c>
      <c r="T132" s="3">
        <v>85.037936132737201</v>
      </c>
      <c r="U132" s="3">
        <v>91.643843464550798</v>
      </c>
      <c r="V132" s="3">
        <v>89.214128968943498</v>
      </c>
      <c r="W132" s="3">
        <v>100.0968367277176</v>
      </c>
      <c r="X132" s="3">
        <v>43.2274585442904</v>
      </c>
      <c r="Y132" s="3">
        <v>9.5903231972324008</v>
      </c>
      <c r="Z132" s="3">
        <v>-29.749506009562101</v>
      </c>
      <c r="AA132" s="3">
        <v>-52.136727693472203</v>
      </c>
      <c r="AB132" s="3">
        <v>-60.623940414816602</v>
      </c>
      <c r="AC132" s="3">
        <v>-56.630685138582201</v>
      </c>
      <c r="AD132" s="3">
        <v>-55.336716839120903</v>
      </c>
      <c r="AE132" s="3">
        <v>-43.235520036188802</v>
      </c>
      <c r="AF132" s="3">
        <v>-26.400031965299299</v>
      </c>
      <c r="AG132" s="3">
        <v>-7.2093502764436002</v>
      </c>
      <c r="AH132" s="3">
        <v>-6.9439422177734</v>
      </c>
      <c r="AI132" s="3">
        <v>-17.382968322700801</v>
      </c>
      <c r="AJ132" s="3">
        <v>-25.844589652462801</v>
      </c>
      <c r="AK132" s="3">
        <v>-26.6027485960165</v>
      </c>
      <c r="AL132" s="3">
        <v>-2.57</v>
      </c>
    </row>
    <row r="133" spans="1:38">
      <c r="A133">
        <v>5</v>
      </c>
      <c r="B133" t="s">
        <v>404</v>
      </c>
      <c r="C133">
        <v>101070502</v>
      </c>
      <c r="D133" t="s">
        <v>513</v>
      </c>
      <c r="E133" s="3">
        <v>4.2036553022809997</v>
      </c>
      <c r="F133" s="3">
        <v>5.9728147190490999</v>
      </c>
      <c r="G133" s="3">
        <v>29.878908623360601</v>
      </c>
      <c r="H133" s="3">
        <v>26.495830268428701</v>
      </c>
      <c r="I133" s="3">
        <v>16.3361392122039</v>
      </c>
      <c r="J133" s="3">
        <v>7.8796684286126002</v>
      </c>
      <c r="K133" s="3">
        <v>15.798258717676299</v>
      </c>
      <c r="L133" s="3">
        <v>32.558547189226203</v>
      </c>
      <c r="M133" s="3">
        <v>43.857538123570102</v>
      </c>
      <c r="N133" s="3">
        <v>50.0176493386546</v>
      </c>
      <c r="O133" s="3">
        <v>48.588162392587599</v>
      </c>
      <c r="P133" s="3">
        <v>33.874404770778902</v>
      </c>
      <c r="Q133" s="3">
        <v>15.849068177145501</v>
      </c>
      <c r="R133" s="3">
        <v>15.885576133068801</v>
      </c>
      <c r="S133" s="3">
        <v>0.44268356495069999</v>
      </c>
      <c r="T133" s="3">
        <v>0.41813345418359998</v>
      </c>
      <c r="U133" s="3">
        <v>3.9847857988603002</v>
      </c>
      <c r="V133" s="3">
        <v>10.974760257131299</v>
      </c>
      <c r="W133" s="3">
        <v>3.1816228558628001</v>
      </c>
      <c r="X133" s="3">
        <v>-6.0734285459894997</v>
      </c>
      <c r="Y133" s="3">
        <v>-13.7389939044006</v>
      </c>
      <c r="Z133" s="3">
        <v>-16.7717087953869</v>
      </c>
      <c r="AA133" s="3">
        <v>-16.426255342680001</v>
      </c>
      <c r="AB133" s="3">
        <v>-17.403718788030801</v>
      </c>
      <c r="AC133" s="3">
        <v>-19.2745934394298</v>
      </c>
      <c r="AD133" s="3">
        <v>-18.9490300274406</v>
      </c>
      <c r="AE133" s="3">
        <v>-22.366743607313801</v>
      </c>
      <c r="AF133" s="3">
        <v>-23.4425078080953</v>
      </c>
      <c r="AG133" s="3">
        <v>-16.97231313472</v>
      </c>
      <c r="AH133" s="3">
        <v>-18.515762421055001</v>
      </c>
      <c r="AI133" s="3">
        <v>-22.1291783488264</v>
      </c>
      <c r="AJ133" s="3">
        <v>-20.296647412686301</v>
      </c>
      <c r="AK133" s="3">
        <v>-18.030830181628499</v>
      </c>
      <c r="AL133" s="3">
        <v>-13.18</v>
      </c>
    </row>
    <row r="134" spans="1:38">
      <c r="A134">
        <v>5</v>
      </c>
      <c r="B134" t="s">
        <v>404</v>
      </c>
      <c r="C134">
        <v>101070503</v>
      </c>
      <c r="D134" t="s">
        <v>514</v>
      </c>
      <c r="E134" s="3">
        <v>14.4285588311994</v>
      </c>
      <c r="F134" s="3">
        <v>25.3299357194044</v>
      </c>
      <c r="G134" s="3">
        <v>28.828224946542498</v>
      </c>
      <c r="H134" s="3">
        <v>22.043869295250101</v>
      </c>
      <c r="I134" s="3">
        <v>20.433507224528299</v>
      </c>
      <c r="J134" s="3">
        <v>19.051237873997</v>
      </c>
      <c r="K134" s="3">
        <v>12.6277732191989</v>
      </c>
      <c r="L134" s="3">
        <v>20.486560821176798</v>
      </c>
      <c r="M134" s="3">
        <v>12.7242465971475</v>
      </c>
      <c r="N134" s="3">
        <v>18.219907812431501</v>
      </c>
      <c r="O134" s="3">
        <v>21.0947790457897</v>
      </c>
      <c r="P134" s="3">
        <v>23.141600650807501</v>
      </c>
      <c r="Q134" s="3">
        <v>15.5325483287337</v>
      </c>
      <c r="R134" s="3">
        <v>4.5853910823825004</v>
      </c>
      <c r="S134" s="3">
        <v>3.1343672771739999</v>
      </c>
      <c r="T134" s="3">
        <v>6.2515903141067</v>
      </c>
      <c r="U134" s="3">
        <v>5.8544159594847001</v>
      </c>
      <c r="V134" s="3">
        <v>6.3103431367688003</v>
      </c>
      <c r="W134" s="3">
        <v>6.0267950313245997</v>
      </c>
      <c r="X134" s="3">
        <v>-0.68154355676430001</v>
      </c>
      <c r="Y134" s="3">
        <v>2.8854369817261998</v>
      </c>
      <c r="Z134" s="3">
        <v>0.72485382096560003</v>
      </c>
      <c r="AA134" s="3">
        <v>-0.59458486425349999</v>
      </c>
      <c r="AB134" s="3">
        <v>-11.5780053201771</v>
      </c>
      <c r="AC134" s="3">
        <v>-14.7871196055165</v>
      </c>
      <c r="AD134" s="3">
        <v>-13.866283951579801</v>
      </c>
      <c r="AE134" s="3">
        <v>-21.135971887802999</v>
      </c>
      <c r="AF134" s="3">
        <v>-19.7775824031676</v>
      </c>
      <c r="AG134" s="3">
        <v>-17.473283162832701</v>
      </c>
      <c r="AH134" s="3">
        <v>-19.069947597940899</v>
      </c>
      <c r="AI134" s="3">
        <v>-18.6986883552592</v>
      </c>
      <c r="AJ134" s="3">
        <v>-11.4354407500495</v>
      </c>
      <c r="AK134" s="3">
        <v>-14.579457177943899</v>
      </c>
      <c r="AL134" s="3">
        <v>-3.69</v>
      </c>
    </row>
    <row r="135" spans="1:38">
      <c r="A135">
        <v>4</v>
      </c>
      <c r="B135" t="s">
        <v>402</v>
      </c>
      <c r="C135">
        <v>1010706</v>
      </c>
      <c r="D135" t="s">
        <v>515</v>
      </c>
      <c r="E135" s="3">
        <v>8.4825138954969006</v>
      </c>
      <c r="F135" s="3">
        <v>8.8360180875935992</v>
      </c>
      <c r="G135" s="3">
        <v>15.266909305583599</v>
      </c>
      <c r="H135" s="3">
        <v>17.5378925493008</v>
      </c>
      <c r="I135" s="3">
        <v>17.8533244100859</v>
      </c>
      <c r="J135" s="3">
        <v>19.420546793006299</v>
      </c>
      <c r="K135" s="3">
        <v>20.815389853094398</v>
      </c>
      <c r="L135" s="3">
        <v>24.5010621925931</v>
      </c>
      <c r="M135" s="3">
        <v>23.402827467186299</v>
      </c>
      <c r="N135" s="3">
        <v>27.043453614588401</v>
      </c>
      <c r="O135" s="3">
        <v>30.0118408587287</v>
      </c>
      <c r="P135" s="3">
        <v>32.134569501904501</v>
      </c>
      <c r="Q135" s="3">
        <v>29.905013998563899</v>
      </c>
      <c r="R135" s="3">
        <v>30.948379010486398</v>
      </c>
      <c r="S135" s="3">
        <v>29.1778984531893</v>
      </c>
      <c r="T135" s="3">
        <v>28.213573808683702</v>
      </c>
      <c r="U135" s="3">
        <v>25.5174428397371</v>
      </c>
      <c r="V135" s="3">
        <v>21.864154996525201</v>
      </c>
      <c r="W135" s="3">
        <v>17.342372194316599</v>
      </c>
      <c r="X135" s="3">
        <v>14.053601653219401</v>
      </c>
      <c r="Y135" s="3">
        <v>14.715387724459401</v>
      </c>
      <c r="Z135" s="3">
        <v>8.6834973296217992</v>
      </c>
      <c r="AA135" s="3">
        <v>3.6936119139476</v>
      </c>
      <c r="AB135" s="3">
        <v>2.0815061469254998</v>
      </c>
      <c r="AC135" s="3">
        <v>2.0430066437221002</v>
      </c>
      <c r="AD135" s="3">
        <v>-1.6000077259806</v>
      </c>
      <c r="AE135" s="3">
        <v>-6.8968418784054997</v>
      </c>
      <c r="AF135" s="3">
        <v>-5.0234687527795003</v>
      </c>
      <c r="AG135" s="3">
        <v>-4.6927039114023996</v>
      </c>
      <c r="AH135" s="3">
        <v>-4.2453738679111002</v>
      </c>
      <c r="AI135" s="3">
        <v>-3.2773340202712</v>
      </c>
      <c r="AJ135" s="3">
        <v>-5.2099527355144</v>
      </c>
      <c r="AK135" s="3">
        <v>-4.3947265087970004</v>
      </c>
      <c r="AL135" s="3">
        <v>-3.92</v>
      </c>
    </row>
    <row r="136" spans="1:38">
      <c r="A136">
        <v>5</v>
      </c>
      <c r="B136" t="s">
        <v>404</v>
      </c>
      <c r="C136">
        <v>101070601</v>
      </c>
      <c r="D136" t="s">
        <v>516</v>
      </c>
      <c r="E136" s="3">
        <v>8.4825138954969006</v>
      </c>
      <c r="F136" s="3">
        <v>8.8360180875935992</v>
      </c>
      <c r="G136" s="3">
        <v>15.266909305583599</v>
      </c>
      <c r="H136" s="3">
        <v>17.5378925493008</v>
      </c>
      <c r="I136" s="3">
        <v>17.8533244100859</v>
      </c>
      <c r="J136" s="3">
        <v>19.420546793006299</v>
      </c>
      <c r="K136" s="3">
        <v>20.815389853094398</v>
      </c>
      <c r="L136" s="3">
        <v>24.5010621925931</v>
      </c>
      <c r="M136" s="3">
        <v>23.402827467186299</v>
      </c>
      <c r="N136" s="3">
        <v>27.043453614588401</v>
      </c>
      <c r="O136" s="3">
        <v>30.0118408587287</v>
      </c>
      <c r="P136" s="3">
        <v>32.134569501904501</v>
      </c>
      <c r="Q136" s="3">
        <v>29.905013998563899</v>
      </c>
      <c r="R136" s="3">
        <v>30.948379010486398</v>
      </c>
      <c r="S136" s="3">
        <v>29.1778984531893</v>
      </c>
      <c r="T136" s="3">
        <v>28.213573808683702</v>
      </c>
      <c r="U136" s="3">
        <v>25.5174428397371</v>
      </c>
      <c r="V136" s="3">
        <v>21.864154996525201</v>
      </c>
      <c r="W136" s="3">
        <v>17.342372194316599</v>
      </c>
      <c r="X136" s="3">
        <v>14.053601653219401</v>
      </c>
      <c r="Y136" s="3">
        <v>14.715387724459401</v>
      </c>
      <c r="Z136" s="3">
        <v>8.6834973296217992</v>
      </c>
      <c r="AA136" s="3">
        <v>3.6936119139476</v>
      </c>
      <c r="AB136" s="3">
        <v>2.0815061469254998</v>
      </c>
      <c r="AC136" s="3">
        <v>2.0430066437221002</v>
      </c>
      <c r="AD136" s="3">
        <v>-1.6000077259806</v>
      </c>
      <c r="AE136" s="3">
        <v>-6.8968418784054997</v>
      </c>
      <c r="AF136" s="3">
        <v>-5.0234687527795003</v>
      </c>
      <c r="AG136" s="3">
        <v>-4.6927039114023996</v>
      </c>
      <c r="AH136" s="3">
        <v>-4.2453738679111002</v>
      </c>
      <c r="AI136" s="3">
        <v>-3.2773340202712</v>
      </c>
      <c r="AJ136" s="3">
        <v>-5.2099527355144</v>
      </c>
      <c r="AK136" s="3">
        <v>-4.3947265087970004</v>
      </c>
      <c r="AL136" s="3">
        <v>-3.92</v>
      </c>
    </row>
    <row r="137" spans="1:38">
      <c r="A137">
        <v>4</v>
      </c>
      <c r="B137" t="s">
        <v>402</v>
      </c>
      <c r="C137">
        <v>1010707</v>
      </c>
      <c r="D137" t="s">
        <v>517</v>
      </c>
      <c r="E137" s="3">
        <v>6.3034031139898996</v>
      </c>
      <c r="F137" s="3">
        <v>6.0726788134999001</v>
      </c>
      <c r="G137" s="3">
        <v>8.2010710748389997</v>
      </c>
      <c r="H137" s="3">
        <v>8.0949311767751997</v>
      </c>
      <c r="I137" s="3">
        <v>10.3540451275514</v>
      </c>
      <c r="J137" s="3">
        <v>12.6529685145409</v>
      </c>
      <c r="K137" s="3">
        <v>12.0043164808291</v>
      </c>
      <c r="L137" s="3">
        <v>12.570163504313699</v>
      </c>
      <c r="M137" s="3">
        <v>12.0573145842364</v>
      </c>
      <c r="N137" s="3">
        <v>12.649169116617999</v>
      </c>
      <c r="O137" s="3">
        <v>15.3245184077232</v>
      </c>
      <c r="P137" s="3">
        <v>14.992440947186999</v>
      </c>
      <c r="Q137" s="3">
        <v>15.206505272088201</v>
      </c>
      <c r="R137" s="3">
        <v>14.097735076081101</v>
      </c>
      <c r="S137" s="3">
        <v>12.752352860115799</v>
      </c>
      <c r="T137" s="3">
        <v>15.890794444696599</v>
      </c>
      <c r="U137" s="3">
        <v>14.306291880164601</v>
      </c>
      <c r="V137" s="3">
        <v>12.5015572631354</v>
      </c>
      <c r="W137" s="3">
        <v>10.2604968564141</v>
      </c>
      <c r="X137" s="3">
        <v>9.5953042435463001</v>
      </c>
      <c r="Y137" s="3">
        <v>7.6324852608261002</v>
      </c>
      <c r="Z137" s="3">
        <v>4.8653013376491998</v>
      </c>
      <c r="AA137" s="3">
        <v>3.5502763814190001</v>
      </c>
      <c r="AB137" s="3">
        <v>3.6007871192339</v>
      </c>
      <c r="AC137" s="3">
        <v>2.3314328349953</v>
      </c>
      <c r="AD137" s="3">
        <v>1.4251476567873</v>
      </c>
      <c r="AE137" s="3">
        <v>0.88119395551129998</v>
      </c>
      <c r="AF137" s="3">
        <v>-2.0346827278197002</v>
      </c>
      <c r="AG137" s="3">
        <v>-0.36371974622379999</v>
      </c>
      <c r="AH137" s="3">
        <v>-1.1340048830052001</v>
      </c>
      <c r="AI137" s="3">
        <v>-1.7250210693481001</v>
      </c>
      <c r="AJ137" s="3">
        <v>-1.3076995155219</v>
      </c>
      <c r="AK137" s="3">
        <v>-1.9979299961107999</v>
      </c>
      <c r="AL137" s="3">
        <v>-0.44</v>
      </c>
    </row>
    <row r="138" spans="1:38">
      <c r="A138">
        <v>5</v>
      </c>
      <c r="B138" t="s">
        <v>404</v>
      </c>
      <c r="C138">
        <v>101070701</v>
      </c>
      <c r="D138" t="s">
        <v>518</v>
      </c>
      <c r="E138" s="3">
        <v>9.4515206743985996</v>
      </c>
      <c r="F138" s="3">
        <v>7.2141540975469001</v>
      </c>
      <c r="G138" s="3">
        <v>7.6343395093144002</v>
      </c>
      <c r="H138" s="3">
        <v>7.9218326699058998</v>
      </c>
      <c r="I138" s="3">
        <v>9.7776056126797997</v>
      </c>
      <c r="J138" s="3">
        <v>16.726402512667999</v>
      </c>
      <c r="K138" s="3">
        <v>16.5011047337603</v>
      </c>
      <c r="L138" s="3">
        <v>17.3111150531387</v>
      </c>
      <c r="M138" s="3">
        <v>21.186058141856801</v>
      </c>
      <c r="N138" s="3">
        <v>18.727887580831599</v>
      </c>
      <c r="O138" s="3">
        <v>19.246945593125702</v>
      </c>
      <c r="P138" s="3">
        <v>16.356891577864101</v>
      </c>
      <c r="Q138" s="3">
        <v>18.031503847005599</v>
      </c>
      <c r="R138" s="3">
        <v>20.496420602935601</v>
      </c>
      <c r="S138" s="3">
        <v>22.009535112890799</v>
      </c>
      <c r="T138" s="3">
        <v>22.731708928028599</v>
      </c>
      <c r="U138" s="3">
        <v>18.885582595941099</v>
      </c>
      <c r="V138" s="3">
        <v>11.39370916807</v>
      </c>
      <c r="W138" s="3">
        <v>9.3253906262583008</v>
      </c>
      <c r="X138" s="3">
        <v>9.5336013215652002</v>
      </c>
      <c r="Y138" s="3">
        <v>6.3947511284903999</v>
      </c>
      <c r="Z138" s="3">
        <v>5.6879656263307998</v>
      </c>
      <c r="AA138" s="3">
        <v>5.568469105718</v>
      </c>
      <c r="AB138" s="3">
        <v>5.1959428605403</v>
      </c>
      <c r="AC138" s="3">
        <v>2.7126323966638002</v>
      </c>
      <c r="AD138" s="3">
        <v>-3.2061346281901999</v>
      </c>
      <c r="AE138" s="3">
        <v>-2.0752595026038998</v>
      </c>
      <c r="AF138" s="3">
        <v>-4.5991142638362996</v>
      </c>
      <c r="AG138" s="3">
        <v>-3.9498895587457001</v>
      </c>
      <c r="AH138" s="3">
        <v>-3.5705779211551998</v>
      </c>
      <c r="AI138" s="3">
        <v>-6.3742246925546002</v>
      </c>
      <c r="AJ138" s="3">
        <v>-6.9931283581323997</v>
      </c>
      <c r="AK138" s="3">
        <v>-8.5947847180358998</v>
      </c>
      <c r="AL138" s="3">
        <v>-7.93</v>
      </c>
    </row>
    <row r="139" spans="1:38">
      <c r="A139">
        <v>5</v>
      </c>
      <c r="B139" t="s">
        <v>404</v>
      </c>
      <c r="C139">
        <v>101070702</v>
      </c>
      <c r="D139" t="s">
        <v>519</v>
      </c>
      <c r="E139" s="3">
        <v>4.7037010021204004</v>
      </c>
      <c r="F139" s="3">
        <v>5.6717444099394996</v>
      </c>
      <c r="G139" s="3">
        <v>6.5437556370619996</v>
      </c>
      <c r="H139" s="3">
        <v>5.6852021754811002</v>
      </c>
      <c r="I139" s="3">
        <v>6.1508902265302003</v>
      </c>
      <c r="J139" s="3">
        <v>7.8448646864573002</v>
      </c>
      <c r="K139" s="3">
        <v>8.7346872270670008</v>
      </c>
      <c r="L139" s="3">
        <v>12.135381972424501</v>
      </c>
      <c r="M139" s="3">
        <v>12.002550587746599</v>
      </c>
      <c r="N139" s="3">
        <v>12.291044486648101</v>
      </c>
      <c r="O139" s="3">
        <v>17.103877723068901</v>
      </c>
      <c r="P139" s="3">
        <v>18.248705849381501</v>
      </c>
      <c r="Q139" s="3">
        <v>18.245763311843401</v>
      </c>
      <c r="R139" s="3">
        <v>15.1289818126995</v>
      </c>
      <c r="S139" s="3">
        <v>13.928270240287</v>
      </c>
      <c r="T139" s="3">
        <v>18.610542733409901</v>
      </c>
      <c r="U139" s="3">
        <v>18.842411440096502</v>
      </c>
      <c r="V139" s="3">
        <v>17.764624238032098</v>
      </c>
      <c r="W139" s="3">
        <v>14.228217378901199</v>
      </c>
      <c r="X139" s="3">
        <v>11.281758562545299</v>
      </c>
      <c r="Y139" s="3">
        <v>8.0981416838809004</v>
      </c>
      <c r="Z139" s="3">
        <v>3.4803180802228</v>
      </c>
      <c r="AA139" s="3">
        <v>1.7576137959517</v>
      </c>
      <c r="AB139" s="3">
        <v>2.3344971164991</v>
      </c>
      <c r="AC139" s="3">
        <v>1.5688665653369001</v>
      </c>
      <c r="AD139" s="3">
        <v>1.8576913667687001</v>
      </c>
      <c r="AE139" s="3">
        <v>-0.27975761349700001</v>
      </c>
      <c r="AF139" s="3">
        <v>-1.4436268602992</v>
      </c>
      <c r="AG139" s="3">
        <v>1.1298803527962</v>
      </c>
      <c r="AH139" s="3">
        <v>-1.8364438334497</v>
      </c>
      <c r="AI139" s="3">
        <v>-1.5881242253890999</v>
      </c>
      <c r="AJ139" s="3">
        <v>-0.24784075252250001</v>
      </c>
      <c r="AK139" s="3">
        <v>-1.5084901182104</v>
      </c>
      <c r="AL139" s="3">
        <v>0.39</v>
      </c>
    </row>
    <row r="140" spans="1:38">
      <c r="A140">
        <v>5</v>
      </c>
      <c r="B140" t="s">
        <v>404</v>
      </c>
      <c r="C140">
        <v>101070703</v>
      </c>
      <c r="D140" t="s">
        <v>520</v>
      </c>
      <c r="E140" s="3">
        <v>5.4200268053386997</v>
      </c>
      <c r="F140" s="3">
        <v>5.6062024639574002</v>
      </c>
      <c r="G140" s="3">
        <v>9.7388593263868</v>
      </c>
      <c r="H140" s="3">
        <v>9.9125919791485</v>
      </c>
      <c r="I140" s="3">
        <v>13.736523117760401</v>
      </c>
      <c r="J140" s="3">
        <v>13.347084487962</v>
      </c>
      <c r="K140" s="3">
        <v>11.3756746337246</v>
      </c>
      <c r="L140" s="3">
        <v>9.7927859811338998</v>
      </c>
      <c r="M140" s="3">
        <v>6.3583707324710996</v>
      </c>
      <c r="N140" s="3">
        <v>8.9958631902910007</v>
      </c>
      <c r="O140" s="3">
        <v>11.508762129264399</v>
      </c>
      <c r="P140" s="3">
        <v>11.757667885010401</v>
      </c>
      <c r="Q140" s="3">
        <v>11.198620809764</v>
      </c>
      <c r="R140" s="3">
        <v>9.1068570650054994</v>
      </c>
      <c r="S140" s="3">
        <v>6.0508666084703</v>
      </c>
      <c r="T140" s="3">
        <v>9.6778806768052998</v>
      </c>
      <c r="U140" s="3">
        <v>8.3430232098322001</v>
      </c>
      <c r="V140" s="3">
        <v>9.6957247164970006</v>
      </c>
      <c r="W140" s="3">
        <v>8.1384853559964991</v>
      </c>
      <c r="X140" s="3">
        <v>8.4303006885997007</v>
      </c>
      <c r="Y140" s="3">
        <v>8.1789919522245</v>
      </c>
      <c r="Z140" s="3">
        <v>5.290658824496</v>
      </c>
      <c r="AA140" s="3">
        <v>3.4869470763548001</v>
      </c>
      <c r="AB140" s="3">
        <v>3.4451436183672999</v>
      </c>
      <c r="AC140" s="3">
        <v>2.6316388763446001</v>
      </c>
      <c r="AD140" s="3">
        <v>4.5110527097188999</v>
      </c>
      <c r="AE140" s="3">
        <v>3.9020971454272</v>
      </c>
      <c r="AF140" s="3">
        <v>-0.63969511089679998</v>
      </c>
      <c r="AG140" s="3">
        <v>1.0743086970755999</v>
      </c>
      <c r="AH140" s="3">
        <v>1.0890098583614001</v>
      </c>
      <c r="AI140" s="3">
        <v>1.4147732839247</v>
      </c>
      <c r="AJ140" s="3">
        <v>1.9028600333722001</v>
      </c>
      <c r="AK140" s="3">
        <v>2.2910054802017998</v>
      </c>
      <c r="AL140" s="3">
        <v>4.22</v>
      </c>
    </row>
    <row r="141" spans="1:38">
      <c r="A141">
        <v>3</v>
      </c>
      <c r="B141" t="s">
        <v>400</v>
      </c>
      <c r="C141">
        <v>10108</v>
      </c>
      <c r="D141" t="s">
        <v>521</v>
      </c>
      <c r="E141" s="3">
        <v>1.688649162011</v>
      </c>
      <c r="F141" s="3">
        <v>4.5648588219563999</v>
      </c>
      <c r="G141" s="3">
        <v>7.0117750300706003</v>
      </c>
      <c r="H141" s="3">
        <v>8.8005530854004004</v>
      </c>
      <c r="I141" s="3">
        <v>8.9001606496836008</v>
      </c>
      <c r="J141" s="3">
        <v>10.2701868518261</v>
      </c>
      <c r="K141" s="3">
        <v>12.4922862463216</v>
      </c>
      <c r="L141" s="3">
        <v>11.8830329274479</v>
      </c>
      <c r="M141" s="3">
        <v>11.3924625871798</v>
      </c>
      <c r="N141" s="3">
        <v>10.035023116119801</v>
      </c>
      <c r="O141" s="3">
        <v>10.6909166906878</v>
      </c>
      <c r="P141" s="3">
        <v>10.724024959132899</v>
      </c>
      <c r="Q141" s="3">
        <v>9.9619178765307002</v>
      </c>
      <c r="R141" s="3">
        <v>8.1345559155891998</v>
      </c>
      <c r="S141" s="3">
        <v>6.5530325559106002</v>
      </c>
      <c r="T141" s="3">
        <v>6.2436618926021996</v>
      </c>
      <c r="U141" s="3">
        <v>6.7170531459270002</v>
      </c>
      <c r="V141" s="3">
        <v>5.2448676564678998</v>
      </c>
      <c r="W141" s="3">
        <v>2.4282084699189999</v>
      </c>
      <c r="X141" s="3">
        <v>2.4101488982430999</v>
      </c>
      <c r="Y141" s="3">
        <v>2.5300751580448</v>
      </c>
      <c r="Z141" s="3">
        <v>2.8449627633650998</v>
      </c>
      <c r="AA141" s="3">
        <v>1.2766703292967001</v>
      </c>
      <c r="AB141" s="3">
        <v>1.3695264002437999</v>
      </c>
      <c r="AC141" s="3">
        <v>1.3903404962515</v>
      </c>
      <c r="AD141" s="3">
        <v>1.2370492727607001</v>
      </c>
      <c r="AE141" s="3">
        <v>0.19226984775299999</v>
      </c>
      <c r="AF141" s="3">
        <v>-0.2749675311418</v>
      </c>
      <c r="AG141" s="3">
        <v>-0.26947060035089998</v>
      </c>
      <c r="AH141" s="3">
        <v>-0.2959058512637</v>
      </c>
      <c r="AI141" s="3">
        <v>-0.2851025925888</v>
      </c>
      <c r="AJ141" s="3">
        <v>-1.591215874298</v>
      </c>
      <c r="AK141" s="3">
        <v>0.46582600284800002</v>
      </c>
      <c r="AL141" s="3">
        <v>0.89</v>
      </c>
    </row>
    <row r="142" spans="1:38">
      <c r="A142">
        <v>4</v>
      </c>
      <c r="B142" t="s">
        <v>402</v>
      </c>
      <c r="C142">
        <v>1010801</v>
      </c>
      <c r="D142" t="s">
        <v>522</v>
      </c>
      <c r="E142" s="3">
        <v>-0.75112693365979999</v>
      </c>
      <c r="F142" s="3">
        <v>4.1617211132187997</v>
      </c>
      <c r="G142" s="3">
        <v>5.9652657296780003</v>
      </c>
      <c r="H142" s="3">
        <v>6.6363577722085001</v>
      </c>
      <c r="I142" s="3">
        <v>7.1735538892094004</v>
      </c>
      <c r="J142" s="3">
        <v>7.8362224950639998</v>
      </c>
      <c r="K142" s="3">
        <v>8.0716391130206002</v>
      </c>
      <c r="L142" s="3">
        <v>8.0796661444893996</v>
      </c>
      <c r="M142" s="3">
        <v>7.9666952085411999</v>
      </c>
      <c r="N142" s="3">
        <v>7.9990478036059001</v>
      </c>
      <c r="O142" s="3">
        <v>8.3963985632681002</v>
      </c>
      <c r="P142" s="3">
        <v>9.3490226257044995</v>
      </c>
      <c r="Q142" s="3">
        <v>8.8266774894793993</v>
      </c>
      <c r="R142" s="3">
        <v>4.7745451905451004</v>
      </c>
      <c r="S142" s="3">
        <v>6.2158662224547996</v>
      </c>
      <c r="T142" s="3">
        <v>6.7799566159294002</v>
      </c>
      <c r="U142" s="3">
        <v>6.1690474398667003</v>
      </c>
      <c r="V142" s="3">
        <v>4.8448715594670002</v>
      </c>
      <c r="W142" s="3">
        <v>4.4083358279527998</v>
      </c>
      <c r="X142" s="3">
        <v>3.9845632987959001</v>
      </c>
      <c r="Y142" s="3">
        <v>3.7244963842129</v>
      </c>
      <c r="Z142" s="3">
        <v>3.2688842782904999</v>
      </c>
      <c r="AA142" s="3">
        <v>3.3134219264842</v>
      </c>
      <c r="AB142" s="3">
        <v>3.6798214724966001</v>
      </c>
      <c r="AC142" s="3">
        <v>3.8376701952348999</v>
      </c>
      <c r="AD142" s="3">
        <v>2.8422614991431998</v>
      </c>
      <c r="AE142" s="3">
        <v>-0.55018511607910003</v>
      </c>
      <c r="AF142" s="3">
        <v>-1.2298507405131001</v>
      </c>
      <c r="AG142" s="3">
        <v>-1.0331147221553001</v>
      </c>
      <c r="AH142" s="3">
        <v>-0.80566692414509999</v>
      </c>
      <c r="AI142" s="3">
        <v>-0.70137431046630005</v>
      </c>
      <c r="AJ142" s="3">
        <v>-1.0963200017046</v>
      </c>
      <c r="AK142" s="3">
        <v>-0.84950889112829997</v>
      </c>
      <c r="AL142" s="3">
        <v>-1.2</v>
      </c>
    </row>
    <row r="143" spans="1:38">
      <c r="A143">
        <v>5</v>
      </c>
      <c r="B143" t="s">
        <v>404</v>
      </c>
      <c r="C143">
        <v>101080101</v>
      </c>
      <c r="D143" t="s">
        <v>523</v>
      </c>
      <c r="E143" s="3">
        <v>-0.75112693365979999</v>
      </c>
      <c r="F143" s="3">
        <v>4.1617211132187997</v>
      </c>
      <c r="G143" s="3">
        <v>5.9652657296780003</v>
      </c>
      <c r="H143" s="3">
        <v>6.6363577722085001</v>
      </c>
      <c r="I143" s="3">
        <v>7.1735538892094004</v>
      </c>
      <c r="J143" s="3">
        <v>7.8362224950639998</v>
      </c>
      <c r="K143" s="3">
        <v>8.0716391130206002</v>
      </c>
      <c r="L143" s="3">
        <v>8.0796661444893996</v>
      </c>
      <c r="M143" s="3">
        <v>7.9666952085411999</v>
      </c>
      <c r="N143" s="3">
        <v>7.9990478036059001</v>
      </c>
      <c r="O143" s="3">
        <v>8.3963985632681002</v>
      </c>
      <c r="P143" s="3">
        <v>9.3490226257044995</v>
      </c>
      <c r="Q143" s="3">
        <v>8.8266774894793993</v>
      </c>
      <c r="R143" s="3">
        <v>4.7745451905451004</v>
      </c>
      <c r="S143" s="3">
        <v>6.2158662224547996</v>
      </c>
      <c r="T143" s="3">
        <v>6.7799566159294002</v>
      </c>
      <c r="U143" s="3">
        <v>6.1690474398667003</v>
      </c>
      <c r="V143" s="3">
        <v>4.8448715594670002</v>
      </c>
      <c r="W143" s="3">
        <v>4.4083358279527998</v>
      </c>
      <c r="X143" s="3">
        <v>3.9845632987959001</v>
      </c>
      <c r="Y143" s="3">
        <v>3.7244963842129</v>
      </c>
      <c r="Z143" s="3">
        <v>3.2688842782904999</v>
      </c>
      <c r="AA143" s="3">
        <v>3.3134219264842</v>
      </c>
      <c r="AB143" s="3">
        <v>3.6798214724966001</v>
      </c>
      <c r="AC143" s="3">
        <v>3.8376701952348999</v>
      </c>
      <c r="AD143" s="3">
        <v>2.8422614991431998</v>
      </c>
      <c r="AE143" s="3">
        <v>-0.55018511607910003</v>
      </c>
      <c r="AF143" s="3">
        <v>-1.2298507405131001</v>
      </c>
      <c r="AG143" s="3">
        <v>-1.0331147221553001</v>
      </c>
      <c r="AH143" s="3">
        <v>-0.80566692414509999</v>
      </c>
      <c r="AI143" s="3">
        <v>-0.70137431046630005</v>
      </c>
      <c r="AJ143" s="3">
        <v>-1.0963200017046</v>
      </c>
      <c r="AK143" s="3">
        <v>-0.84950889112829997</v>
      </c>
      <c r="AL143" s="3">
        <v>-1.2</v>
      </c>
    </row>
    <row r="144" spans="1:38">
      <c r="A144">
        <v>4</v>
      </c>
      <c r="B144" t="s">
        <v>402</v>
      </c>
      <c r="C144">
        <v>1010802</v>
      </c>
      <c r="D144" t="s">
        <v>524</v>
      </c>
      <c r="E144" s="3">
        <v>2.1093016009594998</v>
      </c>
      <c r="F144" s="3">
        <v>2.4585787766715002</v>
      </c>
      <c r="G144" s="3">
        <v>3.2597250607555002</v>
      </c>
      <c r="H144" s="3">
        <v>4.4022617261938999</v>
      </c>
      <c r="I144" s="3">
        <v>5.8092494829712003</v>
      </c>
      <c r="J144" s="3">
        <v>5.585891805588</v>
      </c>
      <c r="K144" s="3">
        <v>10.0125250325213</v>
      </c>
      <c r="L144" s="3">
        <v>6.9967939568822999</v>
      </c>
      <c r="M144" s="3">
        <v>6.1950141476600997</v>
      </c>
      <c r="N144" s="3">
        <v>2.1404693730125999</v>
      </c>
      <c r="O144" s="3">
        <v>1.1708630028447999</v>
      </c>
      <c r="P144" s="3">
        <v>0.94287346365960001</v>
      </c>
      <c r="Q144" s="3">
        <v>3.4200624999636999</v>
      </c>
      <c r="R144" s="3">
        <v>3.3563225001973001</v>
      </c>
      <c r="S144" s="3">
        <v>2.8741458151343</v>
      </c>
      <c r="T144" s="3">
        <v>2.9620948379678</v>
      </c>
      <c r="U144" s="3">
        <v>3.5367719725465001</v>
      </c>
      <c r="V144" s="3">
        <v>4.0528274942640996</v>
      </c>
      <c r="W144" s="3">
        <v>0.7770016216383</v>
      </c>
      <c r="X144" s="3">
        <v>0.18595676226150001</v>
      </c>
      <c r="Y144" s="3">
        <v>-0.24181023073560001</v>
      </c>
      <c r="Z144" s="3">
        <v>5.0578521215454</v>
      </c>
      <c r="AA144" s="3">
        <v>4.1491246977368004</v>
      </c>
      <c r="AB144" s="3">
        <v>5.0723391376173996</v>
      </c>
      <c r="AC144" s="3">
        <v>3.6924033587699001</v>
      </c>
      <c r="AD144" s="3">
        <v>4.6881887012768999</v>
      </c>
      <c r="AE144" s="3">
        <v>5.9081008791010001</v>
      </c>
      <c r="AF144" s="3">
        <v>6.0150239738669997</v>
      </c>
      <c r="AG144" s="3">
        <v>1.6150071754996</v>
      </c>
      <c r="AH144" s="3">
        <v>-0.1616688108713</v>
      </c>
      <c r="AI144" s="3">
        <v>1.1916394078137</v>
      </c>
      <c r="AJ144" s="3">
        <v>0.84617346316319997</v>
      </c>
      <c r="AK144" s="3">
        <v>2.6570503799679002</v>
      </c>
      <c r="AL144" s="3">
        <v>2.08</v>
      </c>
    </row>
    <row r="145" spans="1:38">
      <c r="A145">
        <v>5</v>
      </c>
      <c r="B145" t="s">
        <v>404</v>
      </c>
      <c r="C145">
        <v>101080201</v>
      </c>
      <c r="D145" t="s">
        <v>525</v>
      </c>
      <c r="E145" s="3">
        <v>2.1093016009594998</v>
      </c>
      <c r="F145" s="3">
        <v>2.4585787766715002</v>
      </c>
      <c r="G145" s="3">
        <v>3.2597250607555002</v>
      </c>
      <c r="H145" s="3">
        <v>4.4022617261938999</v>
      </c>
      <c r="I145" s="3">
        <v>5.8092494829712003</v>
      </c>
      <c r="J145" s="3">
        <v>5.585891805588</v>
      </c>
      <c r="K145" s="3">
        <v>10.0125250325213</v>
      </c>
      <c r="L145" s="3">
        <v>6.9967939568822999</v>
      </c>
      <c r="M145" s="3">
        <v>6.1950141476600997</v>
      </c>
      <c r="N145" s="3">
        <v>2.1404693730125999</v>
      </c>
      <c r="O145" s="3">
        <v>1.1708630028447999</v>
      </c>
      <c r="P145" s="3">
        <v>0.94287346365960001</v>
      </c>
      <c r="Q145" s="3">
        <v>3.4200624999636999</v>
      </c>
      <c r="R145" s="3">
        <v>3.3563225001973001</v>
      </c>
      <c r="S145" s="3">
        <v>2.8741458151343</v>
      </c>
      <c r="T145" s="3">
        <v>2.9620948379678</v>
      </c>
      <c r="U145" s="3">
        <v>3.5367719725465001</v>
      </c>
      <c r="V145" s="3">
        <v>4.0528274942640996</v>
      </c>
      <c r="W145" s="3">
        <v>0.7770016216383</v>
      </c>
      <c r="X145" s="3">
        <v>0.18595676226150001</v>
      </c>
      <c r="Y145" s="3">
        <v>-0.24181023073560001</v>
      </c>
      <c r="Z145" s="3">
        <v>5.0578521215454</v>
      </c>
      <c r="AA145" s="3">
        <v>4.1491246977368004</v>
      </c>
      <c r="AB145" s="3">
        <v>5.0723391376173996</v>
      </c>
      <c r="AC145" s="3">
        <v>3.6924033587699001</v>
      </c>
      <c r="AD145" s="3">
        <v>4.6881887012768999</v>
      </c>
      <c r="AE145" s="3">
        <v>5.9081008791010001</v>
      </c>
      <c r="AF145" s="3">
        <v>6.0150239738669997</v>
      </c>
      <c r="AG145" s="3">
        <v>1.6150071754996</v>
      </c>
      <c r="AH145" s="3">
        <v>-0.1616688108713</v>
      </c>
      <c r="AI145" s="3">
        <v>1.1916394078137</v>
      </c>
      <c r="AJ145" s="3">
        <v>0.84617346316319997</v>
      </c>
      <c r="AK145" s="3">
        <v>2.6570503799679002</v>
      </c>
      <c r="AL145" s="3">
        <v>2.08</v>
      </c>
    </row>
    <row r="146" spans="1:38">
      <c r="A146">
        <v>4</v>
      </c>
      <c r="B146" t="s">
        <v>402</v>
      </c>
      <c r="C146">
        <v>1010803</v>
      </c>
      <c r="D146" t="s">
        <v>526</v>
      </c>
      <c r="E146" s="3">
        <v>6.325873901574</v>
      </c>
      <c r="F146" s="3">
        <v>9.0937413640094</v>
      </c>
      <c r="G146" s="3">
        <v>8.0787415800395994</v>
      </c>
      <c r="H146" s="3">
        <v>13.2157448549968</v>
      </c>
      <c r="I146" s="3">
        <v>8.4212955360357</v>
      </c>
      <c r="J146" s="3">
        <v>10.662274008684999</v>
      </c>
      <c r="K146" s="3">
        <v>15.697907971911</v>
      </c>
      <c r="L146" s="3">
        <v>18.5737978346923</v>
      </c>
      <c r="M146" s="3">
        <v>19.290733815538498</v>
      </c>
      <c r="N146" s="3">
        <v>17.705385236937801</v>
      </c>
      <c r="O146" s="3">
        <v>18.979522250778899</v>
      </c>
      <c r="P146" s="3">
        <v>18.935128784189502</v>
      </c>
      <c r="Q146" s="3">
        <v>12.0839433775632</v>
      </c>
      <c r="R146" s="3">
        <v>11.149803975473001</v>
      </c>
      <c r="S146" s="3">
        <v>10.1263580246621</v>
      </c>
      <c r="T146" s="3">
        <v>11.574034033889101</v>
      </c>
      <c r="U146" s="3">
        <v>11.3045180241702</v>
      </c>
      <c r="V146" s="3">
        <v>7.3025592482592998</v>
      </c>
      <c r="W146" s="3">
        <v>-1.2839558257957</v>
      </c>
      <c r="X146" s="3">
        <v>-3.1751027785982999</v>
      </c>
      <c r="Y146" s="3">
        <v>-0.6799103794843</v>
      </c>
      <c r="Z146" s="3">
        <v>-0.56038478149479998</v>
      </c>
      <c r="AA146" s="3">
        <v>-3.1983781838406999</v>
      </c>
      <c r="AB146" s="3">
        <v>-3.7915579749380002</v>
      </c>
      <c r="AC146" s="3">
        <v>0.32039564250789998</v>
      </c>
      <c r="AD146" s="3">
        <v>-1.722614961756</v>
      </c>
      <c r="AE146" s="3">
        <v>-2.5002676372498001</v>
      </c>
      <c r="AF146" s="3">
        <v>-3.1553384341895998</v>
      </c>
      <c r="AG146" s="3">
        <v>-1.2360474796909999</v>
      </c>
      <c r="AH146" s="3">
        <v>-2.2522296190697002</v>
      </c>
      <c r="AI146" s="3">
        <v>1.8743525930019</v>
      </c>
      <c r="AJ146" s="3">
        <v>-1.5500089924505001</v>
      </c>
      <c r="AK146" s="3">
        <v>5.0775086143774999</v>
      </c>
      <c r="AL146" s="3">
        <v>4.58</v>
      </c>
    </row>
    <row r="147" spans="1:38">
      <c r="A147">
        <v>5</v>
      </c>
      <c r="B147" t="s">
        <v>404</v>
      </c>
      <c r="C147">
        <v>101080301</v>
      </c>
      <c r="D147" t="s">
        <v>526</v>
      </c>
      <c r="E147" s="3">
        <v>6.325873901574</v>
      </c>
      <c r="F147" s="3">
        <v>9.0937413640094</v>
      </c>
      <c r="G147" s="3">
        <v>8.0787415800395994</v>
      </c>
      <c r="H147" s="3">
        <v>13.2157448549968</v>
      </c>
      <c r="I147" s="3">
        <v>8.4212955360357</v>
      </c>
      <c r="J147" s="3">
        <v>10.662274008684999</v>
      </c>
      <c r="K147" s="3">
        <v>15.697907971911</v>
      </c>
      <c r="L147" s="3">
        <v>18.5737978346923</v>
      </c>
      <c r="M147" s="3">
        <v>19.290733815538498</v>
      </c>
      <c r="N147" s="3">
        <v>17.705385236937801</v>
      </c>
      <c r="O147" s="3">
        <v>18.979522250778899</v>
      </c>
      <c r="P147" s="3">
        <v>18.935128784189502</v>
      </c>
      <c r="Q147" s="3">
        <v>12.0839433775632</v>
      </c>
      <c r="R147" s="3">
        <v>11.149803975473001</v>
      </c>
      <c r="S147" s="3">
        <v>10.1263580246621</v>
      </c>
      <c r="T147" s="3">
        <v>11.574034033889101</v>
      </c>
      <c r="U147" s="3">
        <v>11.3045180241702</v>
      </c>
      <c r="V147" s="3">
        <v>7.3025592482592998</v>
      </c>
      <c r="W147" s="3">
        <v>-1.2839558257957</v>
      </c>
      <c r="X147" s="3">
        <v>-3.1751027785982999</v>
      </c>
      <c r="Y147" s="3">
        <v>-0.6799103794843</v>
      </c>
      <c r="Z147" s="3">
        <v>-0.56038478149479998</v>
      </c>
      <c r="AA147" s="3">
        <v>-3.1983781838406999</v>
      </c>
      <c r="AB147" s="3">
        <v>-3.7915579749380002</v>
      </c>
      <c r="AC147" s="3">
        <v>0.32039564250789998</v>
      </c>
      <c r="AD147" s="3">
        <v>-1.722614961756</v>
      </c>
      <c r="AE147" s="3">
        <v>-2.5002676372498001</v>
      </c>
      <c r="AF147" s="3">
        <v>-3.1553384341895998</v>
      </c>
      <c r="AG147" s="3">
        <v>-1.2360474796909999</v>
      </c>
      <c r="AH147" s="3">
        <v>-2.2522296190697002</v>
      </c>
      <c r="AI147" s="3">
        <v>1.8743525930019</v>
      </c>
      <c r="AJ147" s="3">
        <v>-1.5500089924505001</v>
      </c>
      <c r="AK147" s="3">
        <v>5.0775086143774999</v>
      </c>
      <c r="AL147" s="3">
        <v>4.58</v>
      </c>
    </row>
    <row r="148" spans="1:38">
      <c r="A148">
        <v>4</v>
      </c>
      <c r="B148" t="s">
        <v>402</v>
      </c>
      <c r="C148">
        <v>1010804</v>
      </c>
      <c r="D148" t="s">
        <v>527</v>
      </c>
      <c r="E148" s="3">
        <v>5.3594846781726</v>
      </c>
      <c r="F148" s="3">
        <v>5.0845225698223002</v>
      </c>
      <c r="G148" s="3">
        <v>7.5053100352294999</v>
      </c>
      <c r="H148" s="3">
        <v>12.039131201369001</v>
      </c>
      <c r="I148" s="3">
        <v>16.0305898726285</v>
      </c>
      <c r="J148" s="3">
        <v>17.346842218772199</v>
      </c>
      <c r="K148" s="3">
        <v>15.332909181580501</v>
      </c>
      <c r="L148" s="3">
        <v>12.9083009892686</v>
      </c>
      <c r="M148" s="3">
        <v>12.5381198403322</v>
      </c>
      <c r="N148" s="3">
        <v>11.210847602172</v>
      </c>
      <c r="O148" s="3">
        <v>12.406927225818601</v>
      </c>
      <c r="P148" s="3">
        <v>11.0881778170034</v>
      </c>
      <c r="Q148" s="3">
        <v>12.323371758845401</v>
      </c>
      <c r="R148" s="3">
        <v>11.8391755339751</v>
      </c>
      <c r="S148" s="3">
        <v>7.7006695714225</v>
      </c>
      <c r="T148" s="3">
        <v>3.3595815587638</v>
      </c>
      <c r="U148" s="3">
        <v>4.0714242809057</v>
      </c>
      <c r="V148" s="3">
        <v>4.4307123314506001</v>
      </c>
      <c r="W148" s="3">
        <v>2.1861519515508001</v>
      </c>
      <c r="X148" s="3">
        <v>2.7052453254158002</v>
      </c>
      <c r="Y148" s="3">
        <v>3.4193381418051998</v>
      </c>
      <c r="Z148" s="3">
        <v>2.8051898110666</v>
      </c>
      <c r="AA148" s="3">
        <v>0.4204509270622</v>
      </c>
      <c r="AB148" s="3">
        <v>1.3526329045320999</v>
      </c>
      <c r="AC148" s="3">
        <v>-0.65396763830079996</v>
      </c>
      <c r="AD148" s="3">
        <v>0.37516495065450001</v>
      </c>
      <c r="AE148" s="3">
        <v>2.2943407563854001</v>
      </c>
      <c r="AF148" s="3">
        <v>2.2305369804666002</v>
      </c>
      <c r="AG148" s="3">
        <v>0.88177233135470001</v>
      </c>
      <c r="AH148" s="3">
        <v>4.9291892976999997E-3</v>
      </c>
      <c r="AI148" s="3">
        <v>-0.92902882746969995</v>
      </c>
      <c r="AJ148" s="3">
        <v>-0.69214805326999995</v>
      </c>
      <c r="AK148" s="3">
        <v>-0.1515031440422</v>
      </c>
      <c r="AL148" s="3">
        <v>1.06</v>
      </c>
    </row>
    <row r="149" spans="1:38">
      <c r="A149">
        <v>5</v>
      </c>
      <c r="B149" t="s">
        <v>404</v>
      </c>
      <c r="C149">
        <v>101080401</v>
      </c>
      <c r="D149" t="s">
        <v>527</v>
      </c>
      <c r="E149" s="3">
        <v>5.3594846781726</v>
      </c>
      <c r="F149" s="3">
        <v>5.0845225698223002</v>
      </c>
      <c r="G149" s="3">
        <v>7.5053100352294999</v>
      </c>
      <c r="H149" s="3">
        <v>12.039131201369001</v>
      </c>
      <c r="I149" s="3">
        <v>16.0305898726285</v>
      </c>
      <c r="J149" s="3">
        <v>17.346842218772199</v>
      </c>
      <c r="K149" s="3">
        <v>15.332909181580501</v>
      </c>
      <c r="L149" s="3">
        <v>12.9083009892686</v>
      </c>
      <c r="M149" s="3">
        <v>12.5381198403322</v>
      </c>
      <c r="N149" s="3">
        <v>11.210847602172</v>
      </c>
      <c r="O149" s="3">
        <v>12.406927225818601</v>
      </c>
      <c r="P149" s="3">
        <v>11.0881778170034</v>
      </c>
      <c r="Q149" s="3">
        <v>12.323371758845401</v>
      </c>
      <c r="R149" s="3">
        <v>11.8391755339751</v>
      </c>
      <c r="S149" s="3">
        <v>7.7006695714225</v>
      </c>
      <c r="T149" s="3">
        <v>3.3595815587638</v>
      </c>
      <c r="U149" s="3">
        <v>4.0714242809057</v>
      </c>
      <c r="V149" s="3">
        <v>4.4307123314506001</v>
      </c>
      <c r="W149" s="3">
        <v>2.1861519515508001</v>
      </c>
      <c r="X149" s="3">
        <v>2.7052453254158002</v>
      </c>
      <c r="Y149" s="3">
        <v>3.4193381418051998</v>
      </c>
      <c r="Z149" s="3">
        <v>2.8051898110666</v>
      </c>
      <c r="AA149" s="3">
        <v>0.4204509270622</v>
      </c>
      <c r="AB149" s="3">
        <v>1.3526329045320999</v>
      </c>
      <c r="AC149" s="3">
        <v>-0.65396763830079996</v>
      </c>
      <c r="AD149" s="3">
        <v>0.37516495065450001</v>
      </c>
      <c r="AE149" s="3">
        <v>2.2943407563854001</v>
      </c>
      <c r="AF149" s="3">
        <v>2.2305369804666002</v>
      </c>
      <c r="AG149" s="3">
        <v>0.88177233135470001</v>
      </c>
      <c r="AH149" s="3">
        <v>4.9291892976999997E-3</v>
      </c>
      <c r="AI149" s="3">
        <v>-0.92902882746969995</v>
      </c>
      <c r="AJ149" s="3">
        <v>-0.69214805326999995</v>
      </c>
      <c r="AK149" s="3">
        <v>-0.1515031440422</v>
      </c>
      <c r="AL149" s="3">
        <v>1.06</v>
      </c>
    </row>
    <row r="150" spans="1:38">
      <c r="A150">
        <v>4</v>
      </c>
      <c r="B150" t="s">
        <v>402</v>
      </c>
      <c r="C150">
        <v>1010805</v>
      </c>
      <c r="D150" t="s">
        <v>528</v>
      </c>
      <c r="E150" s="3">
        <v>-1.9593907870848</v>
      </c>
      <c r="F150" s="3">
        <v>1.1366576001116999</v>
      </c>
      <c r="G150" s="3">
        <v>9.7747890488178992</v>
      </c>
      <c r="H150" s="3">
        <v>7.2674671742522001</v>
      </c>
      <c r="I150" s="3">
        <v>4.1384265980065997</v>
      </c>
      <c r="J150" s="3">
        <v>7.5696920273558996</v>
      </c>
      <c r="K150" s="3">
        <v>19.0921089155859</v>
      </c>
      <c r="L150" s="3">
        <v>17.042134282818001</v>
      </c>
      <c r="M150" s="3">
        <v>13.831871458650699</v>
      </c>
      <c r="N150" s="3">
        <v>9.3203104097412002</v>
      </c>
      <c r="O150" s="3">
        <v>9.8703079447844999</v>
      </c>
      <c r="P150" s="3">
        <v>9.6111276527893992</v>
      </c>
      <c r="Q150" s="3">
        <v>9.5899148261494993</v>
      </c>
      <c r="R150" s="3">
        <v>10.8120254088893</v>
      </c>
      <c r="S150" s="3">
        <v>3.3467566443507</v>
      </c>
      <c r="T150" s="3">
        <v>5.4365774288474</v>
      </c>
      <c r="U150" s="3">
        <v>9.6649742546723996</v>
      </c>
      <c r="V150" s="3">
        <v>6.1906408376149002</v>
      </c>
      <c r="W150" s="3">
        <v>1.7805935135916</v>
      </c>
      <c r="X150" s="3">
        <v>4.4134981911743001</v>
      </c>
      <c r="Y150" s="3">
        <v>2.1027510751449001</v>
      </c>
      <c r="Z150" s="3">
        <v>4.6864599304554</v>
      </c>
      <c r="AA150" s="3">
        <v>0.71267447339050005</v>
      </c>
      <c r="AB150" s="3">
        <v>-1.0382666387621</v>
      </c>
      <c r="AC150" s="3">
        <v>-1.9034248736596999</v>
      </c>
      <c r="AD150" s="3">
        <v>-6.0601168419500001E-2</v>
      </c>
      <c r="AE150" s="3">
        <v>-0.43966590612619999</v>
      </c>
      <c r="AF150" s="3">
        <v>-0.95960871838259998</v>
      </c>
      <c r="AG150" s="3">
        <v>0.39014973425049998</v>
      </c>
      <c r="AH150" s="3">
        <v>2.8523881017247001</v>
      </c>
      <c r="AI150" s="3">
        <v>-0.77763647839170003</v>
      </c>
      <c r="AJ150" s="3">
        <v>-5.6926490389757998</v>
      </c>
      <c r="AK150" s="3">
        <v>-0.3422241336231</v>
      </c>
      <c r="AL150" s="3">
        <v>2.44</v>
      </c>
    </row>
    <row r="151" spans="1:38">
      <c r="A151">
        <v>5</v>
      </c>
      <c r="B151" t="s">
        <v>404</v>
      </c>
      <c r="C151">
        <v>101080501</v>
      </c>
      <c r="D151" t="s">
        <v>529</v>
      </c>
      <c r="E151" s="3">
        <v>-1.9593907870848</v>
      </c>
      <c r="F151" s="3">
        <v>1.1366576001116999</v>
      </c>
      <c r="G151" s="3">
        <v>9.7747890488178992</v>
      </c>
      <c r="H151" s="3">
        <v>7.2674671742522001</v>
      </c>
      <c r="I151" s="3">
        <v>4.1384265980065997</v>
      </c>
      <c r="J151" s="3">
        <v>7.5696920273558996</v>
      </c>
      <c r="K151" s="3">
        <v>19.0921089155859</v>
      </c>
      <c r="L151" s="3">
        <v>17.042134282818001</v>
      </c>
      <c r="M151" s="3">
        <v>13.831871458650699</v>
      </c>
      <c r="N151" s="3">
        <v>9.3203104097412002</v>
      </c>
      <c r="O151" s="3">
        <v>9.8703079447844999</v>
      </c>
      <c r="P151" s="3">
        <v>9.6111276527893992</v>
      </c>
      <c r="Q151" s="3">
        <v>9.5899148261494993</v>
      </c>
      <c r="R151" s="3">
        <v>10.8120254088893</v>
      </c>
      <c r="S151" s="3">
        <v>3.3467566443507</v>
      </c>
      <c r="T151" s="3">
        <v>5.4365774288474</v>
      </c>
      <c r="U151" s="3">
        <v>9.6649742546723996</v>
      </c>
      <c r="V151" s="3">
        <v>6.1906408376149002</v>
      </c>
      <c r="W151" s="3">
        <v>1.7805935135916</v>
      </c>
      <c r="X151" s="3">
        <v>4.4134981911743001</v>
      </c>
      <c r="Y151" s="3">
        <v>2.1027510751449001</v>
      </c>
      <c r="Z151" s="3">
        <v>4.6864599304554</v>
      </c>
      <c r="AA151" s="3">
        <v>0.71267447339050005</v>
      </c>
      <c r="AB151" s="3">
        <v>-1.0382666387621</v>
      </c>
      <c r="AC151" s="3">
        <v>-1.9034248736596999</v>
      </c>
      <c r="AD151" s="3">
        <v>-6.0601168419500001E-2</v>
      </c>
      <c r="AE151" s="3">
        <v>-0.43966590612619999</v>
      </c>
      <c r="AF151" s="3">
        <v>-0.95960871838259998</v>
      </c>
      <c r="AG151" s="3">
        <v>0.39014973425049998</v>
      </c>
      <c r="AH151" s="3">
        <v>2.8523881017247001</v>
      </c>
      <c r="AI151" s="3">
        <v>-0.77763647839170003</v>
      </c>
      <c r="AJ151" s="3">
        <v>-5.6926490389757998</v>
      </c>
      <c r="AK151" s="3">
        <v>-0.3422241336231</v>
      </c>
      <c r="AL151" s="3">
        <v>2.44</v>
      </c>
    </row>
    <row r="152" spans="1:38">
      <c r="A152">
        <v>3</v>
      </c>
      <c r="B152" t="s">
        <v>400</v>
      </c>
      <c r="C152">
        <v>10109</v>
      </c>
      <c r="D152" t="s">
        <v>530</v>
      </c>
      <c r="E152" s="3">
        <v>2.7789673182898</v>
      </c>
      <c r="F152" s="3">
        <v>4.9498616330812002</v>
      </c>
      <c r="G152" s="3">
        <v>6.7143932841789002</v>
      </c>
      <c r="H152" s="3">
        <v>8.2913286806094995</v>
      </c>
      <c r="I152" s="3">
        <v>9.0923704846959996</v>
      </c>
      <c r="J152" s="3">
        <v>9.8419463789174007</v>
      </c>
      <c r="K152" s="3">
        <v>9.8247341621469992</v>
      </c>
      <c r="L152" s="3">
        <v>9.7922807842642001</v>
      </c>
      <c r="M152" s="3">
        <v>11.247312087062699</v>
      </c>
      <c r="N152" s="3">
        <v>10.9038983699726</v>
      </c>
      <c r="O152" s="3">
        <v>12.5008476724456</v>
      </c>
      <c r="P152" s="3">
        <v>14.1642058424132</v>
      </c>
      <c r="Q152" s="3">
        <v>15.039389972230801</v>
      </c>
      <c r="R152" s="3">
        <v>13.8818446192767</v>
      </c>
      <c r="S152" s="3">
        <v>13.335410447882801</v>
      </c>
      <c r="T152" s="3">
        <v>13.066729008372601</v>
      </c>
      <c r="U152" s="3">
        <v>11.6772184904267</v>
      </c>
      <c r="V152" s="3">
        <v>11.107200053851001</v>
      </c>
      <c r="W152" s="3">
        <v>10.7327201849668</v>
      </c>
      <c r="X152" s="3">
        <v>10.1423433501439</v>
      </c>
      <c r="Y152" s="3">
        <v>10.006163008382</v>
      </c>
      <c r="Z152" s="3">
        <v>9.2224252550361996</v>
      </c>
      <c r="AA152" s="3">
        <v>8.1235621814584</v>
      </c>
      <c r="AB152" s="3">
        <v>5.1857462038284998</v>
      </c>
      <c r="AC152" s="3">
        <v>4.1547615900253998</v>
      </c>
      <c r="AD152" s="3">
        <v>3.0873210228611998</v>
      </c>
      <c r="AE152" s="3">
        <v>0.70927396563680001</v>
      </c>
      <c r="AF152" s="3">
        <v>1.2561272077348</v>
      </c>
      <c r="AG152" s="3">
        <v>0.64657943680090002</v>
      </c>
      <c r="AH152" s="3">
        <v>0.98113356326309997</v>
      </c>
      <c r="AI152" s="3">
        <v>2.0415380706806001</v>
      </c>
      <c r="AJ152" s="3">
        <v>1.7531572593227001</v>
      </c>
      <c r="AK152" s="3">
        <v>1.2979339367473</v>
      </c>
      <c r="AL152" s="3">
        <v>1.6</v>
      </c>
    </row>
    <row r="153" spans="1:38">
      <c r="A153">
        <v>4</v>
      </c>
      <c r="B153" t="s">
        <v>402</v>
      </c>
      <c r="C153">
        <v>1010901</v>
      </c>
      <c r="D153" t="s">
        <v>531</v>
      </c>
      <c r="E153" s="3">
        <v>0.53194864062989999</v>
      </c>
      <c r="F153" s="3">
        <v>2.9556789915647999</v>
      </c>
      <c r="G153" s="3">
        <v>4.7731486640365999</v>
      </c>
      <c r="H153" s="3">
        <v>8.3157564210311996</v>
      </c>
      <c r="I153" s="3">
        <v>7.4716137129693996</v>
      </c>
      <c r="J153" s="3">
        <v>9.0130957677334003</v>
      </c>
      <c r="K153" s="3">
        <v>9.0662996345444</v>
      </c>
      <c r="L153" s="3">
        <v>9.8816180372611004</v>
      </c>
      <c r="M153" s="3">
        <v>12.2647589431069</v>
      </c>
      <c r="N153" s="3">
        <v>11.049659568277599</v>
      </c>
      <c r="O153" s="3">
        <v>10.716484550999301</v>
      </c>
      <c r="P153" s="3">
        <v>13.959429979349199</v>
      </c>
      <c r="Q153" s="3">
        <v>15.702798575813301</v>
      </c>
      <c r="R153" s="3">
        <v>14.163232484657399</v>
      </c>
      <c r="S153" s="3">
        <v>23.555702193403</v>
      </c>
      <c r="T153" s="3">
        <v>22.529388096980298</v>
      </c>
      <c r="U153" s="3">
        <v>23.372935791562199</v>
      </c>
      <c r="V153" s="3">
        <v>22.3800964076033</v>
      </c>
      <c r="W153" s="3">
        <v>22.713639357133399</v>
      </c>
      <c r="X153" s="3">
        <v>20.807309499467301</v>
      </c>
      <c r="Y153" s="3">
        <v>17.335532791686202</v>
      </c>
      <c r="Z153" s="3">
        <v>15.133804308869699</v>
      </c>
      <c r="AA153" s="3">
        <v>15.2539679065332</v>
      </c>
      <c r="AB153" s="3">
        <v>12.445351551926599</v>
      </c>
      <c r="AC153" s="3">
        <v>10.598168043758699</v>
      </c>
      <c r="AD153" s="3">
        <v>9.6037349531682992</v>
      </c>
      <c r="AE153" s="3">
        <v>-2.1659791213639998</v>
      </c>
      <c r="AF153" s="3">
        <v>-2.5978608348869998</v>
      </c>
      <c r="AG153" s="3">
        <v>-3.0285400206777</v>
      </c>
      <c r="AH153" s="3">
        <v>-2.9304835362711001</v>
      </c>
      <c r="AI153" s="3">
        <v>-2.9770580579867998</v>
      </c>
      <c r="AJ153" s="3">
        <v>-2.1435161915527998</v>
      </c>
      <c r="AK153" s="3">
        <v>-1.2545654484962001</v>
      </c>
      <c r="AL153" s="3">
        <v>0.2</v>
      </c>
    </row>
    <row r="154" spans="1:38">
      <c r="A154">
        <v>5</v>
      </c>
      <c r="B154" t="s">
        <v>404</v>
      </c>
      <c r="C154">
        <v>101090101</v>
      </c>
      <c r="D154" t="s">
        <v>532</v>
      </c>
      <c r="E154" s="3">
        <v>0.1066378692554</v>
      </c>
      <c r="F154" s="3">
        <v>2.2991968294789</v>
      </c>
      <c r="G154" s="3">
        <v>3.6147307014528001</v>
      </c>
      <c r="H154" s="3">
        <v>5.6252502916390998</v>
      </c>
      <c r="I154" s="3">
        <v>5.9292794264715001</v>
      </c>
      <c r="J154" s="3">
        <v>6.5516284891677996</v>
      </c>
      <c r="K154" s="3">
        <v>7.7969816271664003</v>
      </c>
      <c r="L154" s="3">
        <v>9.7443052660659006</v>
      </c>
      <c r="M154" s="3">
        <v>8.9268514182124008</v>
      </c>
      <c r="N154" s="3">
        <v>10.006028306272601</v>
      </c>
      <c r="O154" s="3">
        <v>11.3986162073745</v>
      </c>
      <c r="P154" s="3">
        <v>14.4903381706446</v>
      </c>
      <c r="Q154" s="3">
        <v>14.6554348126456</v>
      </c>
      <c r="R154" s="3">
        <v>12.438792892759899</v>
      </c>
      <c r="S154" s="3">
        <v>20.001568125861098</v>
      </c>
      <c r="T154" s="3">
        <v>20.534581394062101</v>
      </c>
      <c r="U154" s="3">
        <v>20.9376995582539</v>
      </c>
      <c r="V154" s="3">
        <v>20.463817782244899</v>
      </c>
      <c r="W154" s="3">
        <v>20.644475415635601</v>
      </c>
      <c r="X154" s="3">
        <v>16.897670560112999</v>
      </c>
      <c r="Y154" s="3">
        <v>12.986899102792901</v>
      </c>
      <c r="Z154" s="3">
        <v>10.1982151360084</v>
      </c>
      <c r="AA154" s="3">
        <v>10.0249699231597</v>
      </c>
      <c r="AB154" s="3">
        <v>7.5123392165698997</v>
      </c>
      <c r="AC154" s="3">
        <v>6.8253267214216002</v>
      </c>
      <c r="AD154" s="3">
        <v>6.323287412789</v>
      </c>
      <c r="AE154" s="3">
        <v>-1.9741678042166999</v>
      </c>
      <c r="AF154" s="3">
        <v>-3.4035032087455002</v>
      </c>
      <c r="AG154" s="3">
        <v>-3.7934919057357002</v>
      </c>
      <c r="AH154" s="3">
        <v>-3.5939622777948999</v>
      </c>
      <c r="AI154" s="3">
        <v>-3.8998155471345002</v>
      </c>
      <c r="AJ154" s="3">
        <v>-2.1611243961022</v>
      </c>
      <c r="AK154" s="3">
        <v>-0.23003456205190001</v>
      </c>
      <c r="AL154" s="3">
        <v>2.42</v>
      </c>
    </row>
    <row r="155" spans="1:38">
      <c r="A155">
        <v>5</v>
      </c>
      <c r="B155" t="s">
        <v>404</v>
      </c>
      <c r="C155">
        <v>101090102</v>
      </c>
      <c r="D155" t="s">
        <v>533</v>
      </c>
      <c r="E155" s="3">
        <v>1.1909367635382999</v>
      </c>
      <c r="F155" s="3">
        <v>3.9932078743249999</v>
      </c>
      <c r="G155" s="3">
        <v>6.6063484181328</v>
      </c>
      <c r="H155" s="3">
        <v>12.6489600311372</v>
      </c>
      <c r="I155" s="3">
        <v>9.9002163891268005</v>
      </c>
      <c r="J155" s="3">
        <v>12.9093603401961</v>
      </c>
      <c r="K155" s="3">
        <v>11.0383895552984</v>
      </c>
      <c r="L155" s="3">
        <v>10.095158298547201</v>
      </c>
      <c r="M155" s="3">
        <v>17.793762856875201</v>
      </c>
      <c r="N155" s="3">
        <v>12.680831607779201</v>
      </c>
      <c r="O155" s="3">
        <v>9.6833378623037998</v>
      </c>
      <c r="P155" s="3">
        <v>13.148192351663299</v>
      </c>
      <c r="Q155" s="3">
        <v>17.308223528597701</v>
      </c>
      <c r="R155" s="3">
        <v>16.8442058524186</v>
      </c>
      <c r="S155" s="3">
        <v>29.0222952837435</v>
      </c>
      <c r="T155" s="3">
        <v>25.541814835364299</v>
      </c>
      <c r="U155" s="3">
        <v>27.068974606983598</v>
      </c>
      <c r="V155" s="3">
        <v>25.242581099228101</v>
      </c>
      <c r="W155" s="3">
        <v>25.834573611162899</v>
      </c>
      <c r="X155" s="3">
        <v>26.867960312086499</v>
      </c>
      <c r="Y155" s="3">
        <v>23.996511996373801</v>
      </c>
      <c r="Z155" s="3">
        <v>22.664899428890401</v>
      </c>
      <c r="AA155" s="3">
        <v>23.297585130508601</v>
      </c>
      <c r="AB155" s="3">
        <v>20.072497903642201</v>
      </c>
      <c r="AC155" s="3">
        <v>16.250493920105999</v>
      </c>
      <c r="AD155" s="3">
        <v>14.5115321117137</v>
      </c>
      <c r="AE155" s="3">
        <v>-2.4403761013588001</v>
      </c>
      <c r="AF155" s="3">
        <v>-1.4297575727451</v>
      </c>
      <c r="AG155" s="3">
        <v>-1.9235668742108001</v>
      </c>
      <c r="AH155" s="3">
        <v>-1.9772130590265</v>
      </c>
      <c r="AI155" s="3">
        <v>-1.6426619871843999</v>
      </c>
      <c r="AJ155" s="3">
        <v>-2.1183654042144999</v>
      </c>
      <c r="AK155" s="3">
        <v>-2.6845420406078002</v>
      </c>
      <c r="AL155" s="3">
        <v>-2.85</v>
      </c>
    </row>
    <row r="156" spans="1:38">
      <c r="A156">
        <v>4</v>
      </c>
      <c r="B156" t="s">
        <v>402</v>
      </c>
      <c r="C156">
        <v>1010902</v>
      </c>
      <c r="D156" t="s">
        <v>534</v>
      </c>
      <c r="E156" s="3">
        <v>2.4354526783324002</v>
      </c>
      <c r="F156" s="3">
        <v>4.5697559007572002</v>
      </c>
      <c r="G156" s="3">
        <v>6.4804911961986003</v>
      </c>
      <c r="H156" s="3">
        <v>7.3075161314618997</v>
      </c>
      <c r="I156" s="3">
        <v>8.5729776806981004</v>
      </c>
      <c r="J156" s="3">
        <v>9.2380861482495007</v>
      </c>
      <c r="K156" s="3">
        <v>9.2526135028831007</v>
      </c>
      <c r="L156" s="3">
        <v>9.3343071141294995</v>
      </c>
      <c r="M156" s="3">
        <v>11.1457345263594</v>
      </c>
      <c r="N156" s="3">
        <v>11.193069587819499</v>
      </c>
      <c r="O156" s="3">
        <v>12.955065711296299</v>
      </c>
      <c r="P156" s="3">
        <v>13.8270876516982</v>
      </c>
      <c r="Q156" s="3">
        <v>14.400076845226099</v>
      </c>
      <c r="R156" s="3">
        <v>13.565558005494401</v>
      </c>
      <c r="S156" s="3">
        <v>11.0631322691395</v>
      </c>
      <c r="T156" s="3">
        <v>10.9272758490877</v>
      </c>
      <c r="U156" s="3">
        <v>8.8960213943471</v>
      </c>
      <c r="V156" s="3">
        <v>8.4242615820714004</v>
      </c>
      <c r="W156" s="3">
        <v>7.8315608742778</v>
      </c>
      <c r="X156" s="3">
        <v>7.5308247968256996</v>
      </c>
      <c r="Y156" s="3">
        <v>7.9772540579225</v>
      </c>
      <c r="Z156" s="3">
        <v>7.2318787770587001</v>
      </c>
      <c r="AA156" s="3">
        <v>6.2489369999643003</v>
      </c>
      <c r="AB156" s="3">
        <v>3.4307518622913999</v>
      </c>
      <c r="AC156" s="3">
        <v>2.7275538593343001</v>
      </c>
      <c r="AD156" s="3">
        <v>1.3083890954113</v>
      </c>
      <c r="AE156" s="3">
        <v>0.76181545808009998</v>
      </c>
      <c r="AF156" s="3">
        <v>1.7153973698149001</v>
      </c>
      <c r="AG156" s="3">
        <v>1.3156367325364999</v>
      </c>
      <c r="AH156" s="3">
        <v>1.7618821481427001</v>
      </c>
      <c r="AI156" s="3">
        <v>2.9151047633307998</v>
      </c>
      <c r="AJ156" s="3">
        <v>2.5037598504432999</v>
      </c>
      <c r="AK156" s="3">
        <v>1.5921087263078999</v>
      </c>
      <c r="AL156" s="3">
        <v>1.96</v>
      </c>
    </row>
    <row r="157" spans="1:38">
      <c r="A157">
        <v>5</v>
      </c>
      <c r="B157" t="s">
        <v>404</v>
      </c>
      <c r="C157">
        <v>101090201</v>
      </c>
      <c r="D157" t="s">
        <v>535</v>
      </c>
      <c r="E157" s="3">
        <v>3.4023796726715001</v>
      </c>
      <c r="F157" s="3">
        <v>5.1609905615820999</v>
      </c>
      <c r="G157" s="3">
        <v>4.9640902084252998</v>
      </c>
      <c r="H157" s="3">
        <v>7.8632967597145003</v>
      </c>
      <c r="I157" s="3">
        <v>9.2839585475262005</v>
      </c>
      <c r="J157" s="3">
        <v>10.325358258612599</v>
      </c>
      <c r="K157" s="3">
        <v>13.073441869184601</v>
      </c>
      <c r="L157" s="3">
        <v>17.941060558749399</v>
      </c>
      <c r="M157" s="3">
        <v>19.6164306930003</v>
      </c>
      <c r="N157" s="3">
        <v>14.2536463977859</v>
      </c>
      <c r="O157" s="3">
        <v>16.556995033222599</v>
      </c>
      <c r="P157" s="3">
        <v>12.0725307173829</v>
      </c>
      <c r="Q157" s="3">
        <v>10.1608550219993</v>
      </c>
      <c r="R157" s="3">
        <v>12.941142682767399</v>
      </c>
      <c r="S157" s="3">
        <v>18.255231520100502</v>
      </c>
      <c r="T157" s="3">
        <v>18.937428548198099</v>
      </c>
      <c r="U157" s="3">
        <v>20.443573831882102</v>
      </c>
      <c r="V157" s="3">
        <v>32.999628706197697</v>
      </c>
      <c r="W157" s="3">
        <v>30.142526599880298</v>
      </c>
      <c r="X157" s="3">
        <v>26.674612412386001</v>
      </c>
      <c r="Y157" s="3">
        <v>24.427545561640201</v>
      </c>
      <c r="Z157" s="3">
        <v>24.874803490135498</v>
      </c>
      <c r="AA157" s="3">
        <v>23.226356647482501</v>
      </c>
      <c r="AB157" s="3">
        <v>25.541177691448901</v>
      </c>
      <c r="AC157" s="3">
        <v>27.994930783609501</v>
      </c>
      <c r="AD157" s="3">
        <v>24.3312126275605</v>
      </c>
      <c r="AE157" s="3">
        <v>19.648274616922599</v>
      </c>
      <c r="AF157" s="3">
        <v>19.0946193434775</v>
      </c>
      <c r="AG157" s="3">
        <v>16.846542929726098</v>
      </c>
      <c r="AH157" s="3">
        <v>4.6611304688072996</v>
      </c>
      <c r="AI157" s="3">
        <v>9.2089569064252998</v>
      </c>
      <c r="AJ157" s="3">
        <v>10.2933573849668</v>
      </c>
      <c r="AK157" s="3">
        <v>10.2443773172383</v>
      </c>
      <c r="AL157" s="3">
        <v>10.33</v>
      </c>
    </row>
    <row r="158" spans="1:38">
      <c r="A158">
        <v>5</v>
      </c>
      <c r="B158" t="s">
        <v>404</v>
      </c>
      <c r="C158">
        <v>101090202</v>
      </c>
      <c r="D158" t="s">
        <v>536</v>
      </c>
      <c r="E158" s="3">
        <v>-2.2645704923597001</v>
      </c>
      <c r="F158" s="3">
        <v>2.3122937277774001</v>
      </c>
      <c r="G158" s="3">
        <v>2.2849109797936999</v>
      </c>
      <c r="H158" s="3">
        <v>3.1586936761944</v>
      </c>
      <c r="I158" s="3">
        <v>3.1008917572965999</v>
      </c>
      <c r="J158" s="3">
        <v>4.6182944469051996</v>
      </c>
      <c r="K158" s="3">
        <v>1.9263213693153001</v>
      </c>
      <c r="L158" s="3">
        <v>6.5403288357468998</v>
      </c>
      <c r="M158" s="3">
        <v>4.6070160699178997</v>
      </c>
      <c r="N158" s="3">
        <v>8.3350897859988002</v>
      </c>
      <c r="O158" s="3">
        <v>12.979858000008299</v>
      </c>
      <c r="P158" s="3">
        <v>16.950265641461701</v>
      </c>
      <c r="Q158" s="3">
        <v>15.376009616001401</v>
      </c>
      <c r="R158" s="3">
        <v>15.542705865464599</v>
      </c>
      <c r="S158" s="3">
        <v>9.2796665321574991</v>
      </c>
      <c r="T158" s="3">
        <v>7.4783725828165002</v>
      </c>
      <c r="U158" s="3">
        <v>9.8104531858582007</v>
      </c>
      <c r="V158" s="3">
        <v>7.0429048786866</v>
      </c>
      <c r="W158" s="3">
        <v>6.8607284700458999</v>
      </c>
      <c r="X158" s="3">
        <v>6.3721753554275002</v>
      </c>
      <c r="Y158" s="3">
        <v>6.3861862207874003</v>
      </c>
      <c r="Z158" s="3">
        <v>4.5906858643074999</v>
      </c>
      <c r="AA158" s="3">
        <v>-0.52225038121949996</v>
      </c>
      <c r="AB158" s="3">
        <v>-4.0356366757712996</v>
      </c>
      <c r="AC158" s="3">
        <v>-3.5256897383982002</v>
      </c>
      <c r="AD158" s="3">
        <v>-7.2726807192848</v>
      </c>
      <c r="AE158" s="3">
        <v>-2.9560225831274001</v>
      </c>
      <c r="AF158" s="3">
        <v>-0.1212190484345</v>
      </c>
      <c r="AG158" s="3">
        <v>-0.44245252084820003</v>
      </c>
      <c r="AH158" s="3">
        <v>-0.76502256117769996</v>
      </c>
      <c r="AI158" s="3">
        <v>-1.3235531376880001</v>
      </c>
      <c r="AJ158" s="3">
        <v>-0.48308566029709998</v>
      </c>
      <c r="AK158" s="3">
        <v>1.3910084880339999</v>
      </c>
      <c r="AL158" s="3">
        <v>0.25</v>
      </c>
    </row>
    <row r="159" spans="1:38">
      <c r="A159">
        <v>5</v>
      </c>
      <c r="B159" t="s">
        <v>404</v>
      </c>
      <c r="C159">
        <v>101090203</v>
      </c>
      <c r="D159" t="s">
        <v>537</v>
      </c>
      <c r="E159" s="3">
        <v>-7.5057177279873999</v>
      </c>
      <c r="F159" s="3">
        <v>-6.5186446874252999</v>
      </c>
      <c r="G159" s="3">
        <v>-2.3905435433106001</v>
      </c>
      <c r="H159" s="3">
        <v>0.55132366644959996</v>
      </c>
      <c r="I159" s="3">
        <v>1.4507859519202999</v>
      </c>
      <c r="J159" s="3">
        <v>-4.3485653619000003E-2</v>
      </c>
      <c r="K159" s="3">
        <v>1.9243846336021999</v>
      </c>
      <c r="L159" s="3">
        <v>-3.8254204362628998</v>
      </c>
      <c r="M159" s="3">
        <v>0.80120183627620001</v>
      </c>
      <c r="N159" s="3">
        <v>4.5055290694641004</v>
      </c>
      <c r="O159" s="3">
        <v>9.8952707925877004</v>
      </c>
      <c r="P159" s="3">
        <v>11.567467938664899</v>
      </c>
      <c r="Q159" s="3">
        <v>11.9247347826433</v>
      </c>
      <c r="R159" s="3">
        <v>10.4526808431436</v>
      </c>
      <c r="S159" s="3">
        <v>6.5635250690214004</v>
      </c>
      <c r="T159" s="3">
        <v>6.6669770697438002</v>
      </c>
      <c r="U159" s="3">
        <v>3.1890537321486998</v>
      </c>
      <c r="V159" s="3">
        <v>4.6998296535315998</v>
      </c>
      <c r="W159" s="3">
        <v>3.4163146410767</v>
      </c>
      <c r="X159" s="3">
        <v>7.5695450020596997</v>
      </c>
      <c r="Y159" s="3">
        <v>7.7905839219123001</v>
      </c>
      <c r="Z159" s="3">
        <v>6.1450341990536002</v>
      </c>
      <c r="AA159" s="3">
        <v>4.9474669948803998</v>
      </c>
      <c r="AB159" s="3">
        <v>3.3808881204057002</v>
      </c>
      <c r="AC159" s="3">
        <v>3.8124517398979001</v>
      </c>
      <c r="AD159" s="3">
        <v>4.5075525873061997</v>
      </c>
      <c r="AE159" s="3">
        <v>4.2008599588560003</v>
      </c>
      <c r="AF159" s="3">
        <v>3.1939416395908</v>
      </c>
      <c r="AG159" s="3">
        <v>5.9141129869558</v>
      </c>
      <c r="AH159" s="3">
        <v>10.108692333178899</v>
      </c>
      <c r="AI159" s="3">
        <v>12.7723555248288</v>
      </c>
      <c r="AJ159" s="3">
        <v>11.9896871835825</v>
      </c>
      <c r="AK159" s="3">
        <v>9.9983480907750995</v>
      </c>
      <c r="AL159" s="3">
        <v>9.6199999999999992</v>
      </c>
    </row>
    <row r="160" spans="1:38">
      <c r="A160">
        <v>5</v>
      </c>
      <c r="B160" t="s">
        <v>404</v>
      </c>
      <c r="C160">
        <v>101090204</v>
      </c>
      <c r="D160" t="s">
        <v>538</v>
      </c>
      <c r="E160" s="3">
        <v>-3.6339748948551001</v>
      </c>
      <c r="F160" s="3">
        <v>-2.0818768312073002</v>
      </c>
      <c r="G160" s="3">
        <v>9.4006913849800006E-2</v>
      </c>
      <c r="H160" s="3">
        <v>-0.37785006414299999</v>
      </c>
      <c r="I160" s="3">
        <v>6.1208009529945997</v>
      </c>
      <c r="J160" s="3">
        <v>4.7378953791181999</v>
      </c>
      <c r="K160" s="3">
        <v>6.8521118078693997</v>
      </c>
      <c r="L160" s="3">
        <v>9.7789900372371008</v>
      </c>
      <c r="M160" s="3">
        <v>10.241383397929001</v>
      </c>
      <c r="N160" s="3">
        <v>8.5544730454080007</v>
      </c>
      <c r="O160" s="3">
        <v>9.1151004563906</v>
      </c>
      <c r="P160" s="3">
        <v>11.0425983359168</v>
      </c>
      <c r="Q160" s="3">
        <v>13.150794311728401</v>
      </c>
      <c r="R160" s="3">
        <v>14.828528984928599</v>
      </c>
      <c r="S160" s="3">
        <v>6.2036347047257001</v>
      </c>
      <c r="T160" s="3">
        <v>4.9429073818195004</v>
      </c>
      <c r="U160" s="3">
        <v>-2.2598622509432</v>
      </c>
      <c r="V160" s="3">
        <v>-7.3184576319399994E-2</v>
      </c>
      <c r="W160" s="3">
        <v>-1.9590580267602</v>
      </c>
      <c r="X160" s="3">
        <v>-5.1213839327370998</v>
      </c>
      <c r="Y160" s="3">
        <v>-7.2357277276719998</v>
      </c>
      <c r="Z160" s="3">
        <v>-7.8436396285725998</v>
      </c>
      <c r="AA160" s="3">
        <v>-6.7322258758134996</v>
      </c>
      <c r="AB160" s="3">
        <v>-8.4802175703842</v>
      </c>
      <c r="AC160" s="3">
        <v>-10.891940439767501</v>
      </c>
      <c r="AD160" s="3">
        <v>-15.8051850760323</v>
      </c>
      <c r="AE160" s="3">
        <v>-10.2649128781563</v>
      </c>
      <c r="AF160" s="3">
        <v>-4.0880480655958999</v>
      </c>
      <c r="AG160" s="3">
        <v>-4.7264163102729997</v>
      </c>
      <c r="AH160" s="3">
        <v>-6.6057281406442003</v>
      </c>
      <c r="AI160" s="3">
        <v>-4.5528428468384998</v>
      </c>
      <c r="AJ160" s="3">
        <v>-1.7147048325133001</v>
      </c>
      <c r="AK160" s="3">
        <v>2.6740281745801</v>
      </c>
      <c r="AL160" s="3">
        <v>3.05</v>
      </c>
    </row>
    <row r="161" spans="1:38">
      <c r="A161">
        <v>5</v>
      </c>
      <c r="B161" t="s">
        <v>404</v>
      </c>
      <c r="C161">
        <v>101090205</v>
      </c>
      <c r="D161" t="s">
        <v>539</v>
      </c>
      <c r="E161" s="3">
        <v>4.2098828316386996</v>
      </c>
      <c r="F161" s="3">
        <v>4.3546817220001</v>
      </c>
      <c r="G161" s="3">
        <v>5.8617583142987</v>
      </c>
      <c r="H161" s="3">
        <v>7.4243265225838</v>
      </c>
      <c r="I161" s="3">
        <v>8.5127372141439999</v>
      </c>
      <c r="J161" s="3">
        <v>11.973382766151</v>
      </c>
      <c r="K161" s="3">
        <v>12.280874134533899</v>
      </c>
      <c r="L161" s="3">
        <v>17.435430663644102</v>
      </c>
      <c r="M161" s="3">
        <v>22.9374710347759</v>
      </c>
      <c r="N161" s="3">
        <v>19.4320417845436</v>
      </c>
      <c r="O161" s="3">
        <v>20.754400692294499</v>
      </c>
      <c r="P161" s="3">
        <v>20.0754935088822</v>
      </c>
      <c r="Q161" s="3">
        <v>17.377328870369201</v>
      </c>
      <c r="R161" s="3">
        <v>16.026082545695601</v>
      </c>
      <c r="S161" s="3">
        <v>8.2113435656329994</v>
      </c>
      <c r="T161" s="3">
        <v>14.770865456964501</v>
      </c>
      <c r="U161" s="3">
        <v>13.575319561118199</v>
      </c>
      <c r="V161" s="3">
        <v>9.6161916373834</v>
      </c>
      <c r="W161" s="3">
        <v>6.1636234387520998</v>
      </c>
      <c r="X161" s="3">
        <v>2.5076956054780002</v>
      </c>
      <c r="Y161" s="3">
        <v>0.93814680791780003</v>
      </c>
      <c r="Z161" s="3">
        <v>1.5161344885273</v>
      </c>
      <c r="AA161" s="3">
        <v>-1.3878756312084</v>
      </c>
      <c r="AB161" s="3">
        <v>-5.0897110350948997</v>
      </c>
      <c r="AC161" s="3">
        <v>-4.5407240433401999</v>
      </c>
      <c r="AD161" s="3">
        <v>-4.1908470109716998</v>
      </c>
      <c r="AE161" s="3">
        <v>1.0249262987423</v>
      </c>
      <c r="AF161" s="3">
        <v>-4.2286401632267996</v>
      </c>
      <c r="AG161" s="3">
        <v>-5.8627359231969001</v>
      </c>
      <c r="AH161" s="3">
        <v>-4.2531856435388997</v>
      </c>
      <c r="AI161" s="3">
        <v>-2.7345544274403002</v>
      </c>
      <c r="AJ161" s="3">
        <v>-0.55790677926940002</v>
      </c>
      <c r="AK161" s="3">
        <v>1.6656661153190999</v>
      </c>
      <c r="AL161" s="3">
        <v>0.97</v>
      </c>
    </row>
    <row r="162" spans="1:38">
      <c r="A162">
        <v>5</v>
      </c>
      <c r="B162" t="s">
        <v>404</v>
      </c>
      <c r="C162">
        <v>101090206</v>
      </c>
      <c r="D162" t="s">
        <v>540</v>
      </c>
      <c r="E162" s="3">
        <v>13.942490924794001</v>
      </c>
      <c r="F162" s="3">
        <v>17.4901821141389</v>
      </c>
      <c r="G162" s="3">
        <v>19.3055769653425</v>
      </c>
      <c r="H162" s="3">
        <v>18.3368519031476</v>
      </c>
      <c r="I162" s="3">
        <v>16.9805162302318</v>
      </c>
      <c r="J162" s="3">
        <v>17.949583623202301</v>
      </c>
      <c r="K162" s="3">
        <v>15.7223679010288</v>
      </c>
      <c r="L162" s="3">
        <v>11.467777520602199</v>
      </c>
      <c r="M162" s="3">
        <v>11.773785999567099</v>
      </c>
      <c r="N162" s="3">
        <v>12.114325153892599</v>
      </c>
      <c r="O162" s="3">
        <v>11.292744719413401</v>
      </c>
      <c r="P162" s="3">
        <v>11.985534678122701</v>
      </c>
      <c r="Q162" s="3">
        <v>15.2078332948377</v>
      </c>
      <c r="R162" s="3">
        <v>12.451763092251801</v>
      </c>
      <c r="S162" s="3">
        <v>16.927093686551299</v>
      </c>
      <c r="T162" s="3">
        <v>13.708702371466201</v>
      </c>
      <c r="U162" s="3">
        <v>12.4697197513288</v>
      </c>
      <c r="V162" s="3">
        <v>9.2764403812032992</v>
      </c>
      <c r="W162" s="3">
        <v>11.823241915788101</v>
      </c>
      <c r="X162" s="3">
        <v>13.5734496330063</v>
      </c>
      <c r="Y162" s="3">
        <v>17.568142876532999</v>
      </c>
      <c r="Z162" s="3">
        <v>16.270011418391899</v>
      </c>
      <c r="AA162" s="3">
        <v>17.396975720741999</v>
      </c>
      <c r="AB162" s="3">
        <v>13.1037083957082</v>
      </c>
      <c r="AC162" s="3">
        <v>10.794236266577601</v>
      </c>
      <c r="AD162" s="3">
        <v>10.3791715341517</v>
      </c>
      <c r="AE162" s="3">
        <v>1.1287501865242999</v>
      </c>
      <c r="AF162" s="3">
        <v>3.8947280842391998</v>
      </c>
      <c r="AG162" s="3">
        <v>3.1100353720156</v>
      </c>
      <c r="AH162" s="3">
        <v>5.3605567297772998</v>
      </c>
      <c r="AI162" s="3">
        <v>4.7086416554361996</v>
      </c>
      <c r="AJ162" s="3">
        <v>0.40070469018549998</v>
      </c>
      <c r="AK162" s="3">
        <v>-5.2585173170837001</v>
      </c>
      <c r="AL162" s="3">
        <v>-3.28</v>
      </c>
    </row>
    <row r="163" spans="1:38">
      <c r="A163">
        <v>4</v>
      </c>
      <c r="B163" t="s">
        <v>402</v>
      </c>
      <c r="C163">
        <v>1010903</v>
      </c>
      <c r="D163" t="s">
        <v>541</v>
      </c>
      <c r="E163" s="3">
        <v>9.4437482490061999</v>
      </c>
      <c r="F163" s="3">
        <v>11.4502226352942</v>
      </c>
      <c r="G163" s="3">
        <v>11.922704945484099</v>
      </c>
      <c r="H163" s="3">
        <v>15.9612734236092</v>
      </c>
      <c r="I163" s="3">
        <v>15.975483579660301</v>
      </c>
      <c r="J163" s="3">
        <v>15.9193676827615</v>
      </c>
      <c r="K163" s="3">
        <v>15.5310648401785</v>
      </c>
      <c r="L163" s="3">
        <v>13.085359377466601</v>
      </c>
      <c r="M163" s="3">
        <v>10.354789929186101</v>
      </c>
      <c r="N163" s="3">
        <v>8.6118111701121993</v>
      </c>
      <c r="O163" s="3">
        <v>12.1211920212387</v>
      </c>
      <c r="P163" s="3">
        <v>16.950145315476</v>
      </c>
      <c r="Q163" s="3">
        <v>18.650335230886402</v>
      </c>
      <c r="R163" s="3">
        <v>15.748513881893</v>
      </c>
      <c r="S163" s="3">
        <v>13.311439863648401</v>
      </c>
      <c r="T163" s="3">
        <v>12.986811974608701</v>
      </c>
      <c r="U163" s="3">
        <v>12.928504661657399</v>
      </c>
      <c r="V163" s="3">
        <v>12.131343344405501</v>
      </c>
      <c r="W163" s="3">
        <v>12.3932545139831</v>
      </c>
      <c r="X163" s="3">
        <v>11.783273883296999</v>
      </c>
      <c r="Y163" s="3">
        <v>12.8672337137413</v>
      </c>
      <c r="Z163" s="3">
        <v>14.156631134097999</v>
      </c>
      <c r="AA163" s="3">
        <v>10.3060458778399</v>
      </c>
      <c r="AB163" s="3">
        <v>6.2194114273389998</v>
      </c>
      <c r="AC163" s="3">
        <v>4.0408007959176002</v>
      </c>
      <c r="AD163" s="3">
        <v>5.4367571604623004</v>
      </c>
      <c r="AE163" s="3">
        <v>5.4684457765961998</v>
      </c>
      <c r="AF163" s="3">
        <v>4.8757783170942997</v>
      </c>
      <c r="AG163" s="3">
        <v>2.4719450702043</v>
      </c>
      <c r="AH163" s="3">
        <v>2.4835794857338001</v>
      </c>
      <c r="AI163" s="3">
        <v>4.8381842888040003</v>
      </c>
      <c r="AJ163" s="3">
        <v>3.3520142870166998</v>
      </c>
      <c r="AK163" s="3">
        <v>3.5650543200969</v>
      </c>
      <c r="AL163" s="3">
        <v>1.43</v>
      </c>
    </row>
    <row r="164" spans="1:38">
      <c r="A164">
        <v>5</v>
      </c>
      <c r="B164" t="s">
        <v>404</v>
      </c>
      <c r="C164">
        <v>101090301</v>
      </c>
      <c r="D164" t="s">
        <v>542</v>
      </c>
      <c r="E164" s="3">
        <v>9.4437482490061999</v>
      </c>
      <c r="F164" s="3">
        <v>11.4502226352942</v>
      </c>
      <c r="G164" s="3">
        <v>11.922704945484099</v>
      </c>
      <c r="H164" s="3">
        <v>15.9612734236092</v>
      </c>
      <c r="I164" s="3">
        <v>15.975483579660301</v>
      </c>
      <c r="J164" s="3">
        <v>15.9193676827615</v>
      </c>
      <c r="K164" s="3">
        <v>15.5310648401785</v>
      </c>
      <c r="L164" s="3">
        <v>13.085359377466601</v>
      </c>
      <c r="M164" s="3">
        <v>10.354789929186101</v>
      </c>
      <c r="N164" s="3">
        <v>8.6118111701121993</v>
      </c>
      <c r="O164" s="3">
        <v>12.1211920212387</v>
      </c>
      <c r="P164" s="3">
        <v>16.950145315476</v>
      </c>
      <c r="Q164" s="3">
        <v>18.650335230886402</v>
      </c>
      <c r="R164" s="3">
        <v>15.748513881893</v>
      </c>
      <c r="S164" s="3">
        <v>13.311439863648401</v>
      </c>
      <c r="T164" s="3">
        <v>12.986811974608701</v>
      </c>
      <c r="U164" s="3">
        <v>12.928504661657399</v>
      </c>
      <c r="V164" s="3">
        <v>12.131343344405501</v>
      </c>
      <c r="W164" s="3">
        <v>12.3932545139831</v>
      </c>
      <c r="X164" s="3">
        <v>11.783273883296999</v>
      </c>
      <c r="Y164" s="3">
        <v>12.8672337137413</v>
      </c>
      <c r="Z164" s="3">
        <v>14.156631134097999</v>
      </c>
      <c r="AA164" s="3">
        <v>10.3060458778399</v>
      </c>
      <c r="AB164" s="3">
        <v>6.2194114273389998</v>
      </c>
      <c r="AC164" s="3">
        <v>4.0408007959176002</v>
      </c>
      <c r="AD164" s="3">
        <v>5.4367571604623004</v>
      </c>
      <c r="AE164" s="3">
        <v>5.4684457765961998</v>
      </c>
      <c r="AF164" s="3">
        <v>4.8757783170942997</v>
      </c>
      <c r="AG164" s="3">
        <v>2.4719450702043</v>
      </c>
      <c r="AH164" s="3">
        <v>2.4835794857338001</v>
      </c>
      <c r="AI164" s="3">
        <v>4.8381842888040003</v>
      </c>
      <c r="AJ164" s="3">
        <v>3.3520142870166998</v>
      </c>
      <c r="AK164" s="3">
        <v>3.5650543200969</v>
      </c>
      <c r="AL164" s="3">
        <v>1.43</v>
      </c>
    </row>
    <row r="165" spans="1:38">
      <c r="A165">
        <v>2</v>
      </c>
      <c r="B165" t="s">
        <v>398</v>
      </c>
      <c r="C165">
        <v>102</v>
      </c>
      <c r="D165" t="s">
        <v>543</v>
      </c>
      <c r="E165" s="3">
        <v>7.4103030336172004</v>
      </c>
      <c r="F165" s="3">
        <v>10.844518714991199</v>
      </c>
      <c r="G165" s="3">
        <v>15.5071323201447</v>
      </c>
      <c r="H165" s="3">
        <v>17.260979441460201</v>
      </c>
      <c r="I165" s="3">
        <v>20.5156722335174</v>
      </c>
      <c r="J165" s="3">
        <v>23.889483366696599</v>
      </c>
      <c r="K165" s="3">
        <v>24.761033718768399</v>
      </c>
      <c r="L165" s="3">
        <v>24.930747727357598</v>
      </c>
      <c r="M165" s="3">
        <v>24.731488298046301</v>
      </c>
      <c r="N165" s="3">
        <v>24.672479079214401</v>
      </c>
      <c r="O165" s="3">
        <v>22.422814576943299</v>
      </c>
      <c r="P165" s="3">
        <v>20.825290653755101</v>
      </c>
      <c r="Q165" s="3">
        <v>20.0775159618895</v>
      </c>
      <c r="R165" s="3">
        <v>16.702145739442901</v>
      </c>
      <c r="S165" s="3">
        <v>12.184675282918199</v>
      </c>
      <c r="T165" s="3">
        <v>10.987547393311999</v>
      </c>
      <c r="U165" s="3">
        <v>7.5338282556972</v>
      </c>
      <c r="V165" s="3">
        <v>4.5237944437849</v>
      </c>
      <c r="W165" s="3">
        <v>3.0372980189744001</v>
      </c>
      <c r="X165" s="3">
        <v>2.4265199760969001</v>
      </c>
      <c r="Y165" s="3">
        <v>0.91662577246529997</v>
      </c>
      <c r="Z165" s="3">
        <v>-0.28431018379959999</v>
      </c>
      <c r="AA165" s="3">
        <v>0.24321747190029999</v>
      </c>
      <c r="AB165" s="3">
        <v>0.69735361047389999</v>
      </c>
      <c r="AC165" s="3">
        <v>-1.1509930794356</v>
      </c>
      <c r="AD165" s="3">
        <v>-3.3534404767400001E-2</v>
      </c>
      <c r="AE165" s="3">
        <v>0.31830204176330001</v>
      </c>
      <c r="AF165" s="3">
        <v>-8.0678851996000001E-2</v>
      </c>
      <c r="AG165" s="3">
        <v>1.8048579726495</v>
      </c>
      <c r="AH165" s="3">
        <v>2.1060413522301999</v>
      </c>
      <c r="AI165" s="3">
        <v>1.2493349627892001</v>
      </c>
      <c r="AJ165" s="3">
        <v>1.7032058131573</v>
      </c>
      <c r="AK165" s="3">
        <v>2.2807037633328999</v>
      </c>
      <c r="AL165" s="3">
        <v>3.64</v>
      </c>
    </row>
    <row r="166" spans="1:38">
      <c r="A166">
        <v>3</v>
      </c>
      <c r="B166" t="s">
        <v>400</v>
      </c>
      <c r="C166">
        <v>10201</v>
      </c>
      <c r="D166" t="s">
        <v>544</v>
      </c>
      <c r="E166" s="3">
        <v>3.9356645633588001</v>
      </c>
      <c r="F166" s="3">
        <v>5.3236680496837998</v>
      </c>
      <c r="G166" s="3">
        <v>7.4441510582883996</v>
      </c>
      <c r="H166" s="3">
        <v>8.3964948916274</v>
      </c>
      <c r="I166" s="3">
        <v>7.4311271268077004</v>
      </c>
      <c r="J166" s="3">
        <v>11.1694103925996</v>
      </c>
      <c r="K166" s="3">
        <v>11.9088578368664</v>
      </c>
      <c r="L166" s="3">
        <v>13.866086150993</v>
      </c>
      <c r="M166" s="3">
        <v>12.7780668428493</v>
      </c>
      <c r="N166" s="3">
        <v>12.7967739030712</v>
      </c>
      <c r="O166" s="3">
        <v>10.1757277121483</v>
      </c>
      <c r="P166" s="3">
        <v>9.0182244371595992</v>
      </c>
      <c r="Q166" s="3">
        <v>9.8656329658094997</v>
      </c>
      <c r="R166" s="3">
        <v>9.0391984358130006</v>
      </c>
      <c r="S166" s="3">
        <v>7.7080369364010002</v>
      </c>
      <c r="T166" s="3">
        <v>6.9716409955062</v>
      </c>
      <c r="U166" s="3">
        <v>7.1760907734219002</v>
      </c>
      <c r="V166" s="3">
        <v>4.2346475187815003</v>
      </c>
      <c r="W166" s="3">
        <v>3.5520646565765999</v>
      </c>
      <c r="X166" s="3">
        <v>2.7519899237269998</v>
      </c>
      <c r="Y166" s="3">
        <v>3.1548794676131</v>
      </c>
      <c r="Z166" s="3">
        <v>1.8296586550150999</v>
      </c>
      <c r="AA166" s="3">
        <v>2.7651457530757</v>
      </c>
      <c r="AB166" s="3">
        <v>3.7740215367414001</v>
      </c>
      <c r="AC166" s="3">
        <v>4.6353702741036003</v>
      </c>
      <c r="AD166" s="3">
        <v>5.2427604647023998</v>
      </c>
      <c r="AE166" s="3">
        <v>3.8069381154617998</v>
      </c>
      <c r="AF166" s="3">
        <v>3.8833066834682</v>
      </c>
      <c r="AG166" s="3">
        <v>6.1772900474029004</v>
      </c>
      <c r="AH166" s="3">
        <v>6.5924271761234001</v>
      </c>
      <c r="AI166" s="3">
        <v>4.5292164325739996</v>
      </c>
      <c r="AJ166" s="3">
        <v>4.8204516052308</v>
      </c>
      <c r="AK166" s="3">
        <v>5.8571249907254996</v>
      </c>
      <c r="AL166" s="3">
        <v>7.69</v>
      </c>
    </row>
    <row r="167" spans="1:38">
      <c r="A167">
        <v>4</v>
      </c>
      <c r="B167" t="s">
        <v>402</v>
      </c>
      <c r="C167">
        <v>1020101</v>
      </c>
      <c r="D167" t="s">
        <v>544</v>
      </c>
      <c r="E167" s="3">
        <v>3.9356645633588001</v>
      </c>
      <c r="F167" s="3">
        <v>5.3236680496837998</v>
      </c>
      <c r="G167" s="3">
        <v>7.4441510582883996</v>
      </c>
      <c r="H167" s="3">
        <v>8.3964948916274</v>
      </c>
      <c r="I167" s="3">
        <v>7.4311271268077004</v>
      </c>
      <c r="J167" s="3">
        <v>11.1694103925996</v>
      </c>
      <c r="K167" s="3">
        <v>11.9088578368664</v>
      </c>
      <c r="L167" s="3">
        <v>13.866086150993</v>
      </c>
      <c r="M167" s="3">
        <v>12.7780668428493</v>
      </c>
      <c r="N167" s="3">
        <v>12.7967739030712</v>
      </c>
      <c r="O167" s="3">
        <v>10.1757277121483</v>
      </c>
      <c r="P167" s="3">
        <v>9.0182244371595992</v>
      </c>
      <c r="Q167" s="3">
        <v>9.8656329658094997</v>
      </c>
      <c r="R167" s="3">
        <v>9.0391984358130006</v>
      </c>
      <c r="S167" s="3">
        <v>7.7080369364010002</v>
      </c>
      <c r="T167" s="3">
        <v>6.9716409955062</v>
      </c>
      <c r="U167" s="3">
        <v>7.1760907734219002</v>
      </c>
      <c r="V167" s="3">
        <v>4.2346475187815003</v>
      </c>
      <c r="W167" s="3">
        <v>3.5520646565765999</v>
      </c>
      <c r="X167" s="3">
        <v>2.7519899237269998</v>
      </c>
      <c r="Y167" s="3">
        <v>3.1548794676131</v>
      </c>
      <c r="Z167" s="3">
        <v>1.8296586550150999</v>
      </c>
      <c r="AA167" s="3">
        <v>2.7651457530757</v>
      </c>
      <c r="AB167" s="3">
        <v>3.7740215367414001</v>
      </c>
      <c r="AC167" s="3">
        <v>4.6353702741036003</v>
      </c>
      <c r="AD167" s="3">
        <v>5.2427604647023998</v>
      </c>
      <c r="AE167" s="3">
        <v>3.8069381154617998</v>
      </c>
      <c r="AF167" s="3">
        <v>3.8833066834682</v>
      </c>
      <c r="AG167" s="3">
        <v>6.1772900474029004</v>
      </c>
      <c r="AH167" s="3">
        <v>6.5924271761234001</v>
      </c>
      <c r="AI167" s="3">
        <v>4.5292164325739996</v>
      </c>
      <c r="AJ167" s="3">
        <v>4.8204516052308</v>
      </c>
      <c r="AK167" s="3">
        <v>5.8571249907254996</v>
      </c>
      <c r="AL167" s="3">
        <v>7.69</v>
      </c>
    </row>
    <row r="168" spans="1:38">
      <c r="A168">
        <v>5</v>
      </c>
      <c r="B168" t="s">
        <v>404</v>
      </c>
      <c r="C168">
        <v>102010101</v>
      </c>
      <c r="D168" t="s">
        <v>545</v>
      </c>
      <c r="E168" s="3">
        <v>3.8379138583376999</v>
      </c>
      <c r="F168" s="3">
        <v>5.5291844428110002</v>
      </c>
      <c r="G168" s="3">
        <v>8.4003803631420997</v>
      </c>
      <c r="H168" s="3">
        <v>10.1152824902859</v>
      </c>
      <c r="I168" s="3">
        <v>9.0313825123045994</v>
      </c>
      <c r="J168" s="3">
        <v>12.8354169043947</v>
      </c>
      <c r="K168" s="3">
        <v>13.4536181617688</v>
      </c>
      <c r="L168" s="3">
        <v>15.8017554117262</v>
      </c>
      <c r="M168" s="3">
        <v>13.596722232758299</v>
      </c>
      <c r="N168" s="3">
        <v>14.2188697727853</v>
      </c>
      <c r="O168" s="3">
        <v>11.193877559996301</v>
      </c>
      <c r="P168" s="3">
        <v>9.2952399146433002</v>
      </c>
      <c r="Q168" s="3">
        <v>10.486745648825201</v>
      </c>
      <c r="R168" s="3">
        <v>9.5709702289118006</v>
      </c>
      <c r="S168" s="3">
        <v>7.5479821323460001</v>
      </c>
      <c r="T168" s="3">
        <v>6.5268166395825</v>
      </c>
      <c r="U168" s="3">
        <v>6.8239119672211999</v>
      </c>
      <c r="V168" s="3">
        <v>4.1694512408320996</v>
      </c>
      <c r="W168" s="3">
        <v>2.9241278869728</v>
      </c>
      <c r="X168" s="3">
        <v>2.1666766515406999</v>
      </c>
      <c r="Y168" s="3">
        <v>2.3132828140445998</v>
      </c>
      <c r="Z168" s="3">
        <v>0.65590085554639999</v>
      </c>
      <c r="AA168" s="3">
        <v>2.3644907127099</v>
      </c>
      <c r="AB168" s="3">
        <v>3.8351485924987001</v>
      </c>
      <c r="AC168" s="3">
        <v>4.9241763414608002</v>
      </c>
      <c r="AD168" s="3">
        <v>4.2228779603218003</v>
      </c>
      <c r="AE168" s="3">
        <v>2.2459184242396</v>
      </c>
      <c r="AF168" s="3">
        <v>2.7257884385139</v>
      </c>
      <c r="AG168" s="3">
        <v>5.8828508154253001</v>
      </c>
      <c r="AH168" s="3">
        <v>6.1942658268550002</v>
      </c>
      <c r="AI168" s="3">
        <v>4.5493263755531999</v>
      </c>
      <c r="AJ168" s="3">
        <v>5.3095441843669997</v>
      </c>
      <c r="AK168" s="3">
        <v>5.1693835435509001</v>
      </c>
      <c r="AL168" s="3">
        <v>6.56</v>
      </c>
    </row>
    <row r="169" spans="1:38">
      <c r="A169">
        <v>5</v>
      </c>
      <c r="B169" t="s">
        <v>404</v>
      </c>
      <c r="C169">
        <v>102010102</v>
      </c>
      <c r="D169" t="s">
        <v>546</v>
      </c>
      <c r="E169" s="3">
        <v>4.2801481633126999</v>
      </c>
      <c r="F169" s="3">
        <v>4.6135845283497003</v>
      </c>
      <c r="G169" s="3">
        <v>4.1627867788856996</v>
      </c>
      <c r="H169" s="3">
        <v>2.5526744104244998</v>
      </c>
      <c r="I169" s="3">
        <v>1.9981711342687001</v>
      </c>
      <c r="J169" s="3">
        <v>5.5687754629518</v>
      </c>
      <c r="K169" s="3">
        <v>6.6585316820067</v>
      </c>
      <c r="L169" s="3">
        <v>7.4038194111857996</v>
      </c>
      <c r="M169" s="3">
        <v>9.9292494484079992</v>
      </c>
      <c r="N169" s="3">
        <v>7.8795042753595999</v>
      </c>
      <c r="O169" s="3">
        <v>6.6514275434184</v>
      </c>
      <c r="P169" s="3">
        <v>8.0472864048968997</v>
      </c>
      <c r="Q169" s="3">
        <v>7.6860502010770997</v>
      </c>
      <c r="R169" s="3">
        <v>7.1857830636514999</v>
      </c>
      <c r="S169" s="3">
        <v>8.2796199668118007</v>
      </c>
      <c r="T169" s="3">
        <v>8.5955579645741</v>
      </c>
      <c r="U169" s="3">
        <v>8.4542037403105006</v>
      </c>
      <c r="V169" s="3">
        <v>4.4689049229642999</v>
      </c>
      <c r="W169" s="3">
        <v>5.8222632001249996</v>
      </c>
      <c r="X169" s="3">
        <v>4.8588588410010001</v>
      </c>
      <c r="Y169" s="3">
        <v>6.1812355382495001</v>
      </c>
      <c r="Z169" s="3">
        <v>6.1267299052183999</v>
      </c>
      <c r="AA169" s="3">
        <v>4.2110715396535996</v>
      </c>
      <c r="AB169" s="3">
        <v>3.5572968719139002</v>
      </c>
      <c r="AC169" s="3">
        <v>3.5955458500114998</v>
      </c>
      <c r="AD169" s="3">
        <v>8.8765178494173007</v>
      </c>
      <c r="AE169" s="3">
        <v>9.3439382943340004</v>
      </c>
      <c r="AF169" s="3">
        <v>8.0285496834335994</v>
      </c>
      <c r="AG169" s="3">
        <v>7.2297941276489004</v>
      </c>
      <c r="AH169" s="3">
        <v>8.0189639034820992</v>
      </c>
      <c r="AI169" s="3">
        <v>4.4585034890494999</v>
      </c>
      <c r="AJ169" s="3">
        <v>3.1051347427846001</v>
      </c>
      <c r="AK169" s="3">
        <v>8.2401328111767</v>
      </c>
      <c r="AL169" s="3">
        <v>11.62</v>
      </c>
    </row>
    <row r="170" spans="1:38">
      <c r="A170">
        <v>3</v>
      </c>
      <c r="B170" t="s">
        <v>400</v>
      </c>
      <c r="C170">
        <v>10202</v>
      </c>
      <c r="D170" t="s">
        <v>547</v>
      </c>
      <c r="E170" s="3">
        <v>18.089381436247699</v>
      </c>
      <c r="F170" s="3">
        <v>24.326398055355199</v>
      </c>
      <c r="G170" s="3">
        <v>34.753719209776797</v>
      </c>
      <c r="H170" s="3">
        <v>38.617668593879998</v>
      </c>
      <c r="I170" s="3">
        <v>50.143528903010399</v>
      </c>
      <c r="J170" s="3">
        <v>56.383810547608199</v>
      </c>
      <c r="K170" s="3">
        <v>57.509967290321804</v>
      </c>
      <c r="L170" s="3">
        <v>54.761954174372804</v>
      </c>
      <c r="M170" s="3">
        <v>54.320861601715102</v>
      </c>
      <c r="N170" s="3">
        <v>52.873646240832898</v>
      </c>
      <c r="O170" s="3">
        <v>48.355976012751498</v>
      </c>
      <c r="P170" s="3">
        <v>43.177503765094102</v>
      </c>
      <c r="Q170" s="3">
        <v>40.993494474509603</v>
      </c>
      <c r="R170" s="3">
        <v>32.997710175968301</v>
      </c>
      <c r="S170" s="3">
        <v>23.1578818253066</v>
      </c>
      <c r="T170" s="3">
        <v>19.241441202426898</v>
      </c>
      <c r="U170" s="3">
        <v>10.583097129136799</v>
      </c>
      <c r="V170" s="3">
        <v>6.0328470185962999</v>
      </c>
      <c r="W170" s="3">
        <v>3.3798988463047999</v>
      </c>
      <c r="X170" s="3">
        <v>2.4894333944114999</v>
      </c>
      <c r="Y170" s="3">
        <v>-1.2925538122075999</v>
      </c>
      <c r="Z170" s="3">
        <v>-2.5282870708204999</v>
      </c>
      <c r="AA170" s="3">
        <v>-1.9101460038114999</v>
      </c>
      <c r="AB170" s="3">
        <v>-0.79191029426339998</v>
      </c>
      <c r="AC170" s="3">
        <v>-6.2172419653809001</v>
      </c>
      <c r="AD170" s="3">
        <v>-3.6689348007158</v>
      </c>
      <c r="AE170" s="3">
        <v>-2.9748877880272002</v>
      </c>
      <c r="AF170" s="3">
        <v>-2.8800348252829</v>
      </c>
      <c r="AG170" s="3">
        <v>-1.1800334500769001</v>
      </c>
      <c r="AH170" s="3">
        <v>-1.0209409181332001</v>
      </c>
      <c r="AI170" s="3">
        <v>-1.2265103463169</v>
      </c>
      <c r="AJ170" s="3">
        <v>-7.4795144034700001E-2</v>
      </c>
      <c r="AK170" s="3">
        <v>0.4825488885393</v>
      </c>
      <c r="AL170" s="3">
        <v>2.02</v>
      </c>
    </row>
    <row r="171" spans="1:38">
      <c r="A171">
        <v>4</v>
      </c>
      <c r="B171" t="s">
        <v>402</v>
      </c>
      <c r="C171">
        <v>1020201</v>
      </c>
      <c r="D171" t="s">
        <v>547</v>
      </c>
      <c r="E171" s="3">
        <v>18.089381436247699</v>
      </c>
      <c r="F171" s="3">
        <v>24.326398055355199</v>
      </c>
      <c r="G171" s="3">
        <v>34.753719209776797</v>
      </c>
      <c r="H171" s="3">
        <v>38.617668593879998</v>
      </c>
      <c r="I171" s="3">
        <v>50.143528903010399</v>
      </c>
      <c r="J171" s="3">
        <v>56.383810547608199</v>
      </c>
      <c r="K171" s="3">
        <v>57.509967290321804</v>
      </c>
      <c r="L171" s="3">
        <v>54.761954174372804</v>
      </c>
      <c r="M171" s="3">
        <v>54.320861601715102</v>
      </c>
      <c r="N171" s="3">
        <v>52.873646240832898</v>
      </c>
      <c r="O171" s="3">
        <v>48.355976012751498</v>
      </c>
      <c r="P171" s="3">
        <v>43.177503765094102</v>
      </c>
      <c r="Q171" s="3">
        <v>40.993494474509603</v>
      </c>
      <c r="R171" s="3">
        <v>32.997710175968301</v>
      </c>
      <c r="S171" s="3">
        <v>23.1578818253066</v>
      </c>
      <c r="T171" s="3">
        <v>19.241441202426898</v>
      </c>
      <c r="U171" s="3">
        <v>10.583097129136799</v>
      </c>
      <c r="V171" s="3">
        <v>6.0328470185962999</v>
      </c>
      <c r="W171" s="3">
        <v>3.3798988463047999</v>
      </c>
      <c r="X171" s="3">
        <v>2.4894333944114999</v>
      </c>
      <c r="Y171" s="3">
        <v>-1.2925538122075999</v>
      </c>
      <c r="Z171" s="3">
        <v>-2.5282870708204999</v>
      </c>
      <c r="AA171" s="3">
        <v>-1.9101460038114999</v>
      </c>
      <c r="AB171" s="3">
        <v>-0.79191029426339998</v>
      </c>
      <c r="AC171" s="3">
        <v>-6.2172419653809001</v>
      </c>
      <c r="AD171" s="3">
        <v>-3.6689348007158</v>
      </c>
      <c r="AE171" s="3">
        <v>-2.9748877880272002</v>
      </c>
      <c r="AF171" s="3">
        <v>-2.8800348252829</v>
      </c>
      <c r="AG171" s="3">
        <v>-1.1800334500769001</v>
      </c>
      <c r="AH171" s="3">
        <v>-1.0209409181332001</v>
      </c>
      <c r="AI171" s="3">
        <v>-1.2265103463169</v>
      </c>
      <c r="AJ171" s="3">
        <v>-7.4795144034700001E-2</v>
      </c>
      <c r="AK171" s="3">
        <v>0.4825488885393</v>
      </c>
      <c r="AL171" s="3">
        <v>2.02</v>
      </c>
    </row>
    <row r="172" spans="1:38">
      <c r="A172">
        <v>5</v>
      </c>
      <c r="B172" t="s">
        <v>404</v>
      </c>
      <c r="C172">
        <v>102020101</v>
      </c>
      <c r="D172" t="s">
        <v>547</v>
      </c>
      <c r="E172" s="3">
        <v>18.089381436247699</v>
      </c>
      <c r="F172" s="3">
        <v>24.326398055355199</v>
      </c>
      <c r="G172" s="3">
        <v>34.753719209776797</v>
      </c>
      <c r="H172" s="3">
        <v>38.617668593879998</v>
      </c>
      <c r="I172" s="3">
        <v>50.143528903010399</v>
      </c>
      <c r="J172" s="3">
        <v>56.383810547608199</v>
      </c>
      <c r="K172" s="3">
        <v>57.509967290321804</v>
      </c>
      <c r="L172" s="3">
        <v>54.761954174372804</v>
      </c>
      <c r="M172" s="3">
        <v>54.320861601715102</v>
      </c>
      <c r="N172" s="3">
        <v>52.873646240832898</v>
      </c>
      <c r="O172" s="3">
        <v>48.355976012751498</v>
      </c>
      <c r="P172" s="3">
        <v>43.177503765094102</v>
      </c>
      <c r="Q172" s="3">
        <v>40.993494474509603</v>
      </c>
      <c r="R172" s="3">
        <v>32.997710175968301</v>
      </c>
      <c r="S172" s="3">
        <v>23.1578818253066</v>
      </c>
      <c r="T172" s="3">
        <v>19.241441202426898</v>
      </c>
      <c r="U172" s="3">
        <v>10.583097129136799</v>
      </c>
      <c r="V172" s="3">
        <v>6.0328470185962999</v>
      </c>
      <c r="W172" s="3">
        <v>3.3798988463047999</v>
      </c>
      <c r="X172" s="3">
        <v>2.4894333944114999</v>
      </c>
      <c r="Y172" s="3">
        <v>-1.2925538122075999</v>
      </c>
      <c r="Z172" s="3">
        <v>-2.5282870708204999</v>
      </c>
      <c r="AA172" s="3">
        <v>-1.9101460038114999</v>
      </c>
      <c r="AB172" s="3">
        <v>-0.79191029426339998</v>
      </c>
      <c r="AC172" s="3">
        <v>-6.2172419653809001</v>
      </c>
      <c r="AD172" s="3">
        <v>-3.6689348007158</v>
      </c>
      <c r="AE172" s="3">
        <v>-2.9748877880272002</v>
      </c>
      <c r="AF172" s="3">
        <v>-2.8800348252829</v>
      </c>
      <c r="AG172" s="3">
        <v>-1.1800334500769001</v>
      </c>
      <c r="AH172" s="3">
        <v>-1.0209409181332001</v>
      </c>
      <c r="AI172" s="3">
        <v>-1.2265103463169</v>
      </c>
      <c r="AJ172" s="3">
        <v>-7.4795144034700001E-2</v>
      </c>
      <c r="AK172" s="3">
        <v>0.4825488885393</v>
      </c>
      <c r="AL172" s="3">
        <v>2.02</v>
      </c>
    </row>
    <row r="173" spans="1:38">
      <c r="A173">
        <v>3</v>
      </c>
      <c r="B173" t="s">
        <v>400</v>
      </c>
      <c r="C173">
        <v>10203</v>
      </c>
      <c r="D173" t="s">
        <v>548</v>
      </c>
      <c r="E173" s="3">
        <v>-3.6240235458975998</v>
      </c>
      <c r="F173" s="3">
        <v>-3.1733347473952001</v>
      </c>
      <c r="G173" s="3">
        <v>0.48872778673450001</v>
      </c>
      <c r="H173" s="3">
        <v>1.7540137533322</v>
      </c>
      <c r="I173" s="3">
        <v>-0.35232930226140002</v>
      </c>
      <c r="J173" s="3">
        <v>-1.5771604715964</v>
      </c>
      <c r="K173" s="3">
        <v>-0.56051791545450003</v>
      </c>
      <c r="L173" s="3">
        <v>-0.97890332469480001</v>
      </c>
      <c r="M173" s="3">
        <v>0.25315730506849998</v>
      </c>
      <c r="N173" s="3">
        <v>3.4691729547485002</v>
      </c>
      <c r="O173" s="3">
        <v>1.9285389154682999</v>
      </c>
      <c r="P173" s="3">
        <v>2.3389566311351002</v>
      </c>
      <c r="Q173" s="3">
        <v>2.2976324938064998</v>
      </c>
      <c r="R173" s="3">
        <v>2.3600671999657998</v>
      </c>
      <c r="S173" s="3">
        <v>-6.3045818624393997</v>
      </c>
      <c r="T173" s="3">
        <v>-7.4752604889410001</v>
      </c>
      <c r="U173" s="3">
        <v>-6.2282924521625</v>
      </c>
      <c r="V173" s="3">
        <v>-4.4449052788429002</v>
      </c>
      <c r="W173" s="3">
        <v>-5.0093165033778</v>
      </c>
      <c r="X173" s="3">
        <v>-4.6653974561952998</v>
      </c>
      <c r="Y173" s="3">
        <v>-5.4587731360673004</v>
      </c>
      <c r="Z173" s="3">
        <v>-5.2964601899404</v>
      </c>
      <c r="AA173" s="3">
        <v>-6.1931704378010997</v>
      </c>
      <c r="AB173" s="3">
        <v>-6.3590070077243004</v>
      </c>
      <c r="AC173" s="3">
        <v>-6.2604572494520996</v>
      </c>
      <c r="AD173" s="3">
        <v>-6.4198034287206998</v>
      </c>
      <c r="AE173" s="3">
        <v>-0.1853970999358</v>
      </c>
      <c r="AF173" s="3">
        <v>0.92195664511529996</v>
      </c>
      <c r="AG173" s="3">
        <v>0.26051329898249997</v>
      </c>
      <c r="AH173" s="3">
        <v>-4.0034384523400003E-2</v>
      </c>
      <c r="AI173" s="3">
        <v>-1.6614927318249999</v>
      </c>
      <c r="AJ173" s="3">
        <v>-1.6844761636887</v>
      </c>
      <c r="AK173" s="3">
        <v>-1.5295716014794001</v>
      </c>
      <c r="AL173" s="3">
        <v>-1.65</v>
      </c>
    </row>
    <row r="174" spans="1:38">
      <c r="A174">
        <v>4</v>
      </c>
      <c r="B174" t="s">
        <v>402</v>
      </c>
      <c r="C174">
        <v>1020301</v>
      </c>
      <c r="D174" t="s">
        <v>548</v>
      </c>
      <c r="E174" s="3">
        <v>-3.6240235458975998</v>
      </c>
      <c r="F174" s="3">
        <v>-3.1733347473952001</v>
      </c>
      <c r="G174" s="3">
        <v>0.48872778673450001</v>
      </c>
      <c r="H174" s="3">
        <v>1.7540137533322</v>
      </c>
      <c r="I174" s="3">
        <v>-0.35232930226140002</v>
      </c>
      <c r="J174" s="3">
        <v>-1.5771604715964</v>
      </c>
      <c r="K174" s="3">
        <v>-0.56051791545450003</v>
      </c>
      <c r="L174" s="3">
        <v>-0.97890332469480001</v>
      </c>
      <c r="M174" s="3">
        <v>0.25315730506849998</v>
      </c>
      <c r="N174" s="3">
        <v>3.4691729547485002</v>
      </c>
      <c r="O174" s="3">
        <v>1.9285389154682999</v>
      </c>
      <c r="P174" s="3">
        <v>2.3389566311351002</v>
      </c>
      <c r="Q174" s="3">
        <v>2.2976324938064998</v>
      </c>
      <c r="R174" s="3">
        <v>2.3600671999657998</v>
      </c>
      <c r="S174" s="3">
        <v>-6.3045818624393997</v>
      </c>
      <c r="T174" s="3">
        <v>-7.4752604889410001</v>
      </c>
      <c r="U174" s="3">
        <v>-6.2282924521625</v>
      </c>
      <c r="V174" s="3">
        <v>-4.4449052788429002</v>
      </c>
      <c r="W174" s="3">
        <v>-5.0093165033778</v>
      </c>
      <c r="X174" s="3">
        <v>-4.6653974561952998</v>
      </c>
      <c r="Y174" s="3">
        <v>-5.4587731360673004</v>
      </c>
      <c r="Z174" s="3">
        <v>-5.2964601899404</v>
      </c>
      <c r="AA174" s="3">
        <v>-6.1931704378010997</v>
      </c>
      <c r="AB174" s="3">
        <v>-6.3590070077243004</v>
      </c>
      <c r="AC174" s="3">
        <v>-6.2604572494520996</v>
      </c>
      <c r="AD174" s="3">
        <v>-6.4198034287206998</v>
      </c>
      <c r="AE174" s="3">
        <v>-0.1853970999358</v>
      </c>
      <c r="AF174" s="3">
        <v>0.92195664511529996</v>
      </c>
      <c r="AG174" s="3">
        <v>0.26051329898249997</v>
      </c>
      <c r="AH174" s="3">
        <v>-4.0034384523400003E-2</v>
      </c>
      <c r="AI174" s="3">
        <v>-1.6614927318249999</v>
      </c>
      <c r="AJ174" s="3">
        <v>-1.6844761636887</v>
      </c>
      <c r="AK174" s="3">
        <v>-1.5295716014794001</v>
      </c>
      <c r="AL174" s="3">
        <v>-1.65</v>
      </c>
    </row>
    <row r="175" spans="1:38">
      <c r="A175">
        <v>5</v>
      </c>
      <c r="B175" t="s">
        <v>404</v>
      </c>
      <c r="C175">
        <v>102030101</v>
      </c>
      <c r="D175" t="s">
        <v>548</v>
      </c>
      <c r="E175" s="3">
        <v>-3.6240235458975998</v>
      </c>
      <c r="F175" s="3">
        <v>-3.1733347473952001</v>
      </c>
      <c r="G175" s="3">
        <v>0.48872778673450001</v>
      </c>
      <c r="H175" s="3">
        <v>1.7540137533322</v>
      </c>
      <c r="I175" s="3">
        <v>-0.35232930226140002</v>
      </c>
      <c r="J175" s="3">
        <v>-1.5771604715964</v>
      </c>
      <c r="K175" s="3">
        <v>-0.56051791545450003</v>
      </c>
      <c r="L175" s="3">
        <v>-0.97890332469480001</v>
      </c>
      <c r="M175" s="3">
        <v>0.25315730506849998</v>
      </c>
      <c r="N175" s="3">
        <v>3.4691729547485002</v>
      </c>
      <c r="O175" s="3">
        <v>1.9285389154682999</v>
      </c>
      <c r="P175" s="3">
        <v>2.3389566311351002</v>
      </c>
      <c r="Q175" s="3">
        <v>2.2976324938064998</v>
      </c>
      <c r="R175" s="3">
        <v>2.3600671999657998</v>
      </c>
      <c r="S175" s="3">
        <v>-6.3045818624393997</v>
      </c>
      <c r="T175" s="3">
        <v>-7.4752604889410001</v>
      </c>
      <c r="U175" s="3">
        <v>-6.2282924521625</v>
      </c>
      <c r="V175" s="3">
        <v>-4.4449052788429002</v>
      </c>
      <c r="W175" s="3">
        <v>-5.0093165033778</v>
      </c>
      <c r="X175" s="3">
        <v>-4.6653974561952998</v>
      </c>
      <c r="Y175" s="3">
        <v>-5.4587731360673004</v>
      </c>
      <c r="Z175" s="3">
        <v>-5.2964601899404</v>
      </c>
      <c r="AA175" s="3">
        <v>-6.1931704378010997</v>
      </c>
      <c r="AB175" s="3">
        <v>-6.3590070077243004</v>
      </c>
      <c r="AC175" s="3">
        <v>-6.2604572494520996</v>
      </c>
      <c r="AD175" s="3">
        <v>-6.4198034287206998</v>
      </c>
      <c r="AE175" s="3">
        <v>-0.1853970999358</v>
      </c>
      <c r="AF175" s="3">
        <v>0.92195664511529996</v>
      </c>
      <c r="AG175" s="3">
        <v>0.26051329898249997</v>
      </c>
      <c r="AH175" s="3">
        <v>-4.0034384523400003E-2</v>
      </c>
      <c r="AI175" s="3">
        <v>-1.6614927318249999</v>
      </c>
      <c r="AJ175" s="3">
        <v>-1.6844761636887</v>
      </c>
      <c r="AK175" s="3">
        <v>-1.5295716014794001</v>
      </c>
      <c r="AL175" s="3">
        <v>-1.65</v>
      </c>
    </row>
    <row r="176" spans="1:38">
      <c r="A176">
        <v>3</v>
      </c>
      <c r="B176" t="s">
        <v>400</v>
      </c>
      <c r="C176">
        <v>10204</v>
      </c>
      <c r="D176" t="s">
        <v>549</v>
      </c>
      <c r="E176" s="3">
        <v>1.46344992835E-2</v>
      </c>
      <c r="F176" s="3">
        <v>3.1100100798911998</v>
      </c>
      <c r="G176" s="3">
        <v>3.8440794289693998</v>
      </c>
      <c r="H176" s="3">
        <v>3.9348632170872002</v>
      </c>
      <c r="I176" s="3">
        <v>3.5627468038068</v>
      </c>
      <c r="J176" s="3">
        <v>3.3081853390289999</v>
      </c>
      <c r="K176" s="3">
        <v>3.5210398405666998</v>
      </c>
      <c r="L176" s="3">
        <v>3.9092462442529001</v>
      </c>
      <c r="M176" s="3">
        <v>3.9993618270768998</v>
      </c>
      <c r="N176" s="3">
        <v>4.9812298730634001</v>
      </c>
      <c r="O176" s="3">
        <v>5.5800996930037003</v>
      </c>
      <c r="P176" s="3">
        <v>7.2843348971181001</v>
      </c>
      <c r="Q176" s="3">
        <v>5.5097760016155002</v>
      </c>
      <c r="R176" s="3">
        <v>4.1010379960223</v>
      </c>
      <c r="S176" s="3">
        <v>2.5647886095930001</v>
      </c>
      <c r="T176" s="3">
        <v>4.9807456378188997</v>
      </c>
      <c r="U176" s="3">
        <v>4.1187318860808997</v>
      </c>
      <c r="V176" s="3">
        <v>3.1941265103907002</v>
      </c>
      <c r="W176" s="3">
        <v>2.6323812700293998</v>
      </c>
      <c r="X176" s="3">
        <v>2.7540973599854</v>
      </c>
      <c r="Y176" s="3">
        <v>2.8520116484305</v>
      </c>
      <c r="Z176" s="3">
        <v>1.7079137554191</v>
      </c>
      <c r="AA176" s="3">
        <v>1.6131826196873</v>
      </c>
      <c r="AB176" s="3">
        <v>-7.7109966597099996E-2</v>
      </c>
      <c r="AC176" s="3">
        <v>0.947213393791</v>
      </c>
      <c r="AD176" s="3">
        <v>-1.25119571681E-2</v>
      </c>
      <c r="AE176" s="3">
        <v>1.6550739200630999</v>
      </c>
      <c r="AF176" s="3">
        <v>-0.73496549388319998</v>
      </c>
      <c r="AG176" s="3">
        <v>1.1865419816536</v>
      </c>
      <c r="AH176" s="3">
        <v>1.6449472518646999</v>
      </c>
      <c r="AI176" s="3">
        <v>1.4192344166330999</v>
      </c>
      <c r="AJ176" s="3">
        <v>0.74553156203490001</v>
      </c>
      <c r="AK176" s="3">
        <v>0.62390481627380001</v>
      </c>
      <c r="AL176" s="3">
        <v>1.08</v>
      </c>
    </row>
    <row r="177" spans="1:38">
      <c r="A177">
        <v>4</v>
      </c>
      <c r="B177" t="s">
        <v>402</v>
      </c>
      <c r="C177">
        <v>1020401</v>
      </c>
      <c r="D177" t="s">
        <v>549</v>
      </c>
      <c r="E177" s="3">
        <v>1.46344992835E-2</v>
      </c>
      <c r="F177" s="3">
        <v>3.1100100798911998</v>
      </c>
      <c r="G177" s="3">
        <v>3.8440794289693998</v>
      </c>
      <c r="H177" s="3">
        <v>3.9348632170872002</v>
      </c>
      <c r="I177" s="3">
        <v>3.5627468038068</v>
      </c>
      <c r="J177" s="3">
        <v>3.3081853390289999</v>
      </c>
      <c r="K177" s="3">
        <v>3.5210398405666998</v>
      </c>
      <c r="L177" s="3">
        <v>3.9092462442529001</v>
      </c>
      <c r="M177" s="3">
        <v>3.9993618270768998</v>
      </c>
      <c r="N177" s="3">
        <v>4.9812298730634001</v>
      </c>
      <c r="O177" s="3">
        <v>5.5800996930037003</v>
      </c>
      <c r="P177" s="3">
        <v>7.2843348971181001</v>
      </c>
      <c r="Q177" s="3">
        <v>5.5097760016155002</v>
      </c>
      <c r="R177" s="3">
        <v>4.1010379960223</v>
      </c>
      <c r="S177" s="3">
        <v>2.5647886095930001</v>
      </c>
      <c r="T177" s="3">
        <v>4.9807456378188997</v>
      </c>
      <c r="U177" s="3">
        <v>4.1187318860808997</v>
      </c>
      <c r="V177" s="3">
        <v>3.1941265103907002</v>
      </c>
      <c r="W177" s="3">
        <v>2.6323812700293998</v>
      </c>
      <c r="X177" s="3">
        <v>2.7540973599854</v>
      </c>
      <c r="Y177" s="3">
        <v>2.8520116484305</v>
      </c>
      <c r="Z177" s="3">
        <v>1.7079137554191</v>
      </c>
      <c r="AA177" s="3">
        <v>1.6131826196873</v>
      </c>
      <c r="AB177" s="3">
        <v>-7.7109966597099996E-2</v>
      </c>
      <c r="AC177" s="3">
        <v>0.947213393791</v>
      </c>
      <c r="AD177" s="3">
        <v>-1.25119571681E-2</v>
      </c>
      <c r="AE177" s="3">
        <v>1.6550739200630999</v>
      </c>
      <c r="AF177" s="3">
        <v>-0.73496549388319998</v>
      </c>
      <c r="AG177" s="3">
        <v>1.1865419816536</v>
      </c>
      <c r="AH177" s="3">
        <v>1.6449472518646999</v>
      </c>
      <c r="AI177" s="3">
        <v>1.4192344166330999</v>
      </c>
      <c r="AJ177" s="3">
        <v>0.74553156203490001</v>
      </c>
      <c r="AK177" s="3">
        <v>0.62390481627380001</v>
      </c>
      <c r="AL177" s="3">
        <v>1.08</v>
      </c>
    </row>
    <row r="178" spans="1:38">
      <c r="A178">
        <v>5</v>
      </c>
      <c r="B178" t="s">
        <v>404</v>
      </c>
      <c r="C178">
        <v>102040101</v>
      </c>
      <c r="D178" t="s">
        <v>549</v>
      </c>
      <c r="E178" s="3">
        <v>1.46344992835E-2</v>
      </c>
      <c r="F178" s="3">
        <v>3.1100100798911998</v>
      </c>
      <c r="G178" s="3">
        <v>3.8440794289693998</v>
      </c>
      <c r="H178" s="3">
        <v>3.9348632170872002</v>
      </c>
      <c r="I178" s="3">
        <v>3.5627468038068</v>
      </c>
      <c r="J178" s="3">
        <v>3.3081853390289999</v>
      </c>
      <c r="K178" s="3">
        <v>3.5210398405666998</v>
      </c>
      <c r="L178" s="3">
        <v>3.9092462442529001</v>
      </c>
      <c r="M178" s="3">
        <v>3.9993618270768998</v>
      </c>
      <c r="N178" s="3">
        <v>4.9812298730634001</v>
      </c>
      <c r="O178" s="3">
        <v>5.5800996930037003</v>
      </c>
      <c r="P178" s="3">
        <v>7.2843348971181001</v>
      </c>
      <c r="Q178" s="3">
        <v>5.5097760016155002</v>
      </c>
      <c r="R178" s="3">
        <v>4.1010379960223</v>
      </c>
      <c r="S178" s="3">
        <v>2.5647886095930001</v>
      </c>
      <c r="T178" s="3">
        <v>4.9807456378188997</v>
      </c>
      <c r="U178" s="3">
        <v>4.1187318860808997</v>
      </c>
      <c r="V178" s="3">
        <v>3.1941265103907002</v>
      </c>
      <c r="W178" s="3">
        <v>2.6323812700293998</v>
      </c>
      <c r="X178" s="3">
        <v>2.7540973599854</v>
      </c>
      <c r="Y178" s="3">
        <v>2.8520116484305</v>
      </c>
      <c r="Z178" s="3">
        <v>1.7079137554191</v>
      </c>
      <c r="AA178" s="3">
        <v>1.6131826196873</v>
      </c>
      <c r="AB178" s="3">
        <v>-7.7109966597099996E-2</v>
      </c>
      <c r="AC178" s="3">
        <v>0.947213393791</v>
      </c>
      <c r="AD178" s="3">
        <v>-1.25119571681E-2</v>
      </c>
      <c r="AE178" s="3">
        <v>1.6550739200630999</v>
      </c>
      <c r="AF178" s="3">
        <v>-0.73496549388319998</v>
      </c>
      <c r="AG178" s="3">
        <v>1.1865419816536</v>
      </c>
      <c r="AH178" s="3">
        <v>1.6449472518646999</v>
      </c>
      <c r="AI178" s="3">
        <v>1.4192344166330999</v>
      </c>
      <c r="AJ178" s="3">
        <v>0.74553156203490001</v>
      </c>
      <c r="AK178" s="3">
        <v>0.62390481627380001</v>
      </c>
      <c r="AL178" s="3">
        <v>1.08</v>
      </c>
    </row>
    <row r="179" spans="1:38">
      <c r="A179">
        <v>1</v>
      </c>
      <c r="B179" t="s">
        <v>396</v>
      </c>
      <c r="C179">
        <v>2</v>
      </c>
      <c r="D179" t="s">
        <v>550</v>
      </c>
      <c r="E179" s="3">
        <v>2.2298327572821002</v>
      </c>
      <c r="F179" s="3">
        <v>3.1081588970459002</v>
      </c>
      <c r="G179" s="3">
        <v>5.6555722072382997</v>
      </c>
      <c r="H179" s="3">
        <v>5.5909542887055999</v>
      </c>
      <c r="I179" s="3">
        <v>5.6409559680905996</v>
      </c>
      <c r="J179" s="3">
        <v>6.6388497703078002</v>
      </c>
      <c r="K179" s="3">
        <v>7.3487701400815002</v>
      </c>
      <c r="L179" s="3">
        <v>9.7121944355290992</v>
      </c>
      <c r="M179" s="3">
        <v>10.2388364698282</v>
      </c>
      <c r="N179" s="3">
        <v>11.938184813991001</v>
      </c>
      <c r="O179" s="3">
        <v>11.620005111452199</v>
      </c>
      <c r="P179" s="3">
        <v>11.168610316490099</v>
      </c>
      <c r="Q179" s="3">
        <v>12.324321300601</v>
      </c>
      <c r="R179" s="3">
        <v>11.714748328402599</v>
      </c>
      <c r="S179" s="3">
        <v>9.0640313276981992</v>
      </c>
      <c r="T179" s="3">
        <v>6.7670713029806997</v>
      </c>
      <c r="U179" s="3">
        <v>6.2477288813162</v>
      </c>
      <c r="V179" s="3">
        <v>6.0828101812203004</v>
      </c>
      <c r="W179" s="3">
        <v>4.8885815600468003</v>
      </c>
      <c r="X179" s="3">
        <v>1.9287754261151</v>
      </c>
      <c r="Y179" s="3">
        <v>2.62059699887</v>
      </c>
      <c r="Z179" s="3">
        <v>1.4590394072713</v>
      </c>
      <c r="AA179" s="3">
        <v>-0.41259489463330001</v>
      </c>
      <c r="AB179" s="3">
        <v>-1.2141839720176</v>
      </c>
      <c r="AC179" s="3">
        <v>-4.0063876193426999</v>
      </c>
      <c r="AD179" s="3">
        <v>-3.0862844090860002</v>
      </c>
      <c r="AE179" s="3">
        <v>-2.3605256561484</v>
      </c>
      <c r="AF179" s="3">
        <v>-0.2365218026293</v>
      </c>
      <c r="AG179" s="3">
        <v>0.29894161779430001</v>
      </c>
      <c r="AH179" s="3">
        <v>-0.90455374457110005</v>
      </c>
      <c r="AI179" s="3">
        <v>2.4571745451699999E-2</v>
      </c>
      <c r="AJ179" s="3">
        <v>0.80497606470439997</v>
      </c>
      <c r="AK179" s="3">
        <v>0.19221061842109999</v>
      </c>
      <c r="AL179" s="3">
        <v>-0.25</v>
      </c>
    </row>
    <row r="180" spans="1:38">
      <c r="A180">
        <v>2</v>
      </c>
      <c r="B180" t="s">
        <v>398</v>
      </c>
      <c r="C180">
        <v>201</v>
      </c>
      <c r="D180" t="s">
        <v>551</v>
      </c>
      <c r="E180" s="3">
        <v>2.6650133931707001</v>
      </c>
      <c r="F180" s="3">
        <v>3.6685769937972998</v>
      </c>
      <c r="G180" s="3">
        <v>6.6536970363938002</v>
      </c>
      <c r="H180" s="3">
        <v>6.3956105656866002</v>
      </c>
      <c r="I180" s="3">
        <v>6.4131116707122002</v>
      </c>
      <c r="J180" s="3">
        <v>7.6406871829699003</v>
      </c>
      <c r="K180" s="3">
        <v>8.5442178890437006</v>
      </c>
      <c r="L180" s="3">
        <v>11.4205773157738</v>
      </c>
      <c r="M180" s="3">
        <v>12.1148286523789</v>
      </c>
      <c r="N180" s="3">
        <v>14.273073484285399</v>
      </c>
      <c r="O180" s="3">
        <v>13.8129948862981</v>
      </c>
      <c r="P180" s="3">
        <v>13.2577471217962</v>
      </c>
      <c r="Q180" s="3">
        <v>14.690193988704101</v>
      </c>
      <c r="R180" s="3">
        <v>13.977289571521901</v>
      </c>
      <c r="S180" s="3">
        <v>10.265438184802001</v>
      </c>
      <c r="T180" s="3">
        <v>7.5027081054561</v>
      </c>
      <c r="U180" s="3">
        <v>6.8387374180822</v>
      </c>
      <c r="V180" s="3">
        <v>6.5799721431389999</v>
      </c>
      <c r="W180" s="3">
        <v>5.0770850767431002</v>
      </c>
      <c r="X180" s="3">
        <v>1.4647951855843</v>
      </c>
      <c r="Y180" s="3">
        <v>2.2837022494246</v>
      </c>
      <c r="Z180" s="3">
        <v>0.83520215778710005</v>
      </c>
      <c r="AA180" s="3">
        <v>-1.6114732229733</v>
      </c>
      <c r="AB180" s="3">
        <v>-2.6358905269409001</v>
      </c>
      <c r="AC180" s="3">
        <v>-6.0250269262540996</v>
      </c>
      <c r="AD180" s="3">
        <v>-4.8956718948400004</v>
      </c>
      <c r="AE180" s="3">
        <v>-3.9221761881987001</v>
      </c>
      <c r="AF180" s="3">
        <v>-1.4410974931002001</v>
      </c>
      <c r="AG180" s="3">
        <v>-0.63564989825719997</v>
      </c>
      <c r="AH180" s="3">
        <v>-2.0308396027509001</v>
      </c>
      <c r="AI180" s="3">
        <v>-0.95098484244850001</v>
      </c>
      <c r="AJ180" s="3">
        <v>0.18347146609250001</v>
      </c>
      <c r="AK180" s="3">
        <v>-0.58436111335050001</v>
      </c>
      <c r="AL180" s="3">
        <v>-1.1100000000000001</v>
      </c>
    </row>
    <row r="181" spans="1:38">
      <c r="A181">
        <v>3</v>
      </c>
      <c r="B181" t="s">
        <v>400</v>
      </c>
      <c r="C181">
        <v>20101</v>
      </c>
      <c r="D181" t="s">
        <v>552</v>
      </c>
      <c r="E181" s="3">
        <v>-0.66982522079520002</v>
      </c>
      <c r="F181" s="3">
        <v>-0.11754961817329999</v>
      </c>
      <c r="G181" s="3">
        <v>-1.5284502463984999</v>
      </c>
      <c r="H181" s="3">
        <v>-3.3380215667795001</v>
      </c>
      <c r="I181" s="3">
        <v>-1.0743241757365001</v>
      </c>
      <c r="J181" s="3">
        <v>1.9273389308888</v>
      </c>
      <c r="K181" s="3">
        <v>1.5003760396221999</v>
      </c>
      <c r="L181" s="3">
        <v>1.3006793605888001</v>
      </c>
      <c r="M181" s="3">
        <v>3.6804011318528</v>
      </c>
      <c r="N181" s="3">
        <v>7.0794033124259999</v>
      </c>
      <c r="O181" s="3">
        <v>6.2896354964209999</v>
      </c>
      <c r="P181" s="3">
        <v>4.7757579159971</v>
      </c>
      <c r="Q181" s="3">
        <v>11.1585908074776</v>
      </c>
      <c r="R181" s="3">
        <v>13.1745468315605</v>
      </c>
      <c r="S181" s="3">
        <v>16.385596744082299</v>
      </c>
      <c r="T181" s="3">
        <v>9.7820423551759994</v>
      </c>
      <c r="U181" s="3">
        <v>7.0544601252949004</v>
      </c>
      <c r="V181" s="3">
        <v>7.3249953950486999</v>
      </c>
      <c r="W181" s="3">
        <v>3.9198310282393001</v>
      </c>
      <c r="X181" s="3">
        <v>2.6760992803197001</v>
      </c>
      <c r="Y181" s="3">
        <v>2.2155035472039</v>
      </c>
      <c r="Z181" s="3">
        <v>-0.60442810768910005</v>
      </c>
      <c r="AA181" s="3">
        <v>-1.9420438516248999</v>
      </c>
      <c r="AB181" s="3">
        <v>-0.52628095062689995</v>
      </c>
      <c r="AC181" s="3">
        <v>-9.0677456583434992</v>
      </c>
      <c r="AD181" s="3">
        <v>-10.8872499827225</v>
      </c>
      <c r="AE181" s="3">
        <v>-11.345037363350199</v>
      </c>
      <c r="AF181" s="3">
        <v>-5.4364131685065997</v>
      </c>
      <c r="AG181" s="3">
        <v>-1.6384463082634999</v>
      </c>
      <c r="AH181" s="3">
        <v>-5.5970378658101003</v>
      </c>
      <c r="AI181" s="3">
        <v>-3.0653189746014</v>
      </c>
      <c r="AJ181" s="3">
        <v>-0.4383970272105</v>
      </c>
      <c r="AK181" s="3">
        <v>-0.8984810587141</v>
      </c>
      <c r="AL181" s="3">
        <v>-1.37</v>
      </c>
    </row>
    <row r="182" spans="1:38">
      <c r="A182">
        <v>4</v>
      </c>
      <c r="B182" t="s">
        <v>402</v>
      </c>
      <c r="C182">
        <v>2010101</v>
      </c>
      <c r="D182" t="s">
        <v>552</v>
      </c>
      <c r="E182" s="3">
        <v>-0.66982522079520002</v>
      </c>
      <c r="F182" s="3">
        <v>-0.11754961817329999</v>
      </c>
      <c r="G182" s="3">
        <v>-1.5284502463984999</v>
      </c>
      <c r="H182" s="3">
        <v>-3.3380215667795001</v>
      </c>
      <c r="I182" s="3">
        <v>-1.0743241757365001</v>
      </c>
      <c r="J182" s="3">
        <v>1.9273389308888</v>
      </c>
      <c r="K182" s="3">
        <v>1.5003760396221999</v>
      </c>
      <c r="L182" s="3">
        <v>1.3006793605888001</v>
      </c>
      <c r="M182" s="3">
        <v>3.6804011318528</v>
      </c>
      <c r="N182" s="3">
        <v>7.0794033124259999</v>
      </c>
      <c r="O182" s="3">
        <v>6.2896354964209999</v>
      </c>
      <c r="P182" s="3">
        <v>4.7757579159971</v>
      </c>
      <c r="Q182" s="3">
        <v>11.1585908074776</v>
      </c>
      <c r="R182" s="3">
        <v>13.1745468315605</v>
      </c>
      <c r="S182" s="3">
        <v>16.385596744082299</v>
      </c>
      <c r="T182" s="3">
        <v>9.7820423551759994</v>
      </c>
      <c r="U182" s="3">
        <v>7.0544601252949004</v>
      </c>
      <c r="V182" s="3">
        <v>7.3249953950486999</v>
      </c>
      <c r="W182" s="3">
        <v>3.9198310282393001</v>
      </c>
      <c r="X182" s="3">
        <v>2.6760992803197001</v>
      </c>
      <c r="Y182" s="3">
        <v>2.2155035472039</v>
      </c>
      <c r="Z182" s="3">
        <v>-0.60442810768910005</v>
      </c>
      <c r="AA182" s="3">
        <v>-1.9420438516248999</v>
      </c>
      <c r="AB182" s="3">
        <v>-0.52628095062689995</v>
      </c>
      <c r="AC182" s="3">
        <v>-9.0677456583434992</v>
      </c>
      <c r="AD182" s="3">
        <v>-10.8872499827225</v>
      </c>
      <c r="AE182" s="3">
        <v>-11.345037363350199</v>
      </c>
      <c r="AF182" s="3">
        <v>-5.4364131685065997</v>
      </c>
      <c r="AG182" s="3">
        <v>-1.6384463082634999</v>
      </c>
      <c r="AH182" s="3">
        <v>-5.5970378658101003</v>
      </c>
      <c r="AI182" s="3">
        <v>-3.0653189746014</v>
      </c>
      <c r="AJ182" s="3">
        <v>-0.4383970272105</v>
      </c>
      <c r="AK182" s="3">
        <v>-0.8984810587141</v>
      </c>
      <c r="AL182" s="3">
        <v>-1.37</v>
      </c>
    </row>
    <row r="183" spans="1:38">
      <c r="A183">
        <v>5</v>
      </c>
      <c r="B183" t="s">
        <v>404</v>
      </c>
      <c r="C183">
        <v>201010101</v>
      </c>
      <c r="D183" t="s">
        <v>552</v>
      </c>
      <c r="E183" s="3">
        <v>-0.66982522079520002</v>
      </c>
      <c r="F183" s="3">
        <v>-0.11754961817329999</v>
      </c>
      <c r="G183" s="3">
        <v>-1.5284502463984999</v>
      </c>
      <c r="H183" s="3">
        <v>-3.3380215667795001</v>
      </c>
      <c r="I183" s="3">
        <v>-1.0743241757365001</v>
      </c>
      <c r="J183" s="3">
        <v>1.9273389308888</v>
      </c>
      <c r="K183" s="3">
        <v>1.5003760396221999</v>
      </c>
      <c r="L183" s="3">
        <v>1.3006793605888001</v>
      </c>
      <c r="M183" s="3">
        <v>3.6804011318528</v>
      </c>
      <c r="N183" s="3">
        <v>7.0794033124259999</v>
      </c>
      <c r="O183" s="3">
        <v>6.2896354964209999</v>
      </c>
      <c r="P183" s="3">
        <v>4.7757579159971</v>
      </c>
      <c r="Q183" s="3">
        <v>11.1585908074776</v>
      </c>
      <c r="R183" s="3">
        <v>13.1745468315605</v>
      </c>
      <c r="S183" s="3">
        <v>16.385596744082299</v>
      </c>
      <c r="T183" s="3">
        <v>9.7820423551759994</v>
      </c>
      <c r="U183" s="3">
        <v>7.0544601252949004</v>
      </c>
      <c r="V183" s="3">
        <v>7.3249953950486999</v>
      </c>
      <c r="W183" s="3">
        <v>3.9198310282393001</v>
      </c>
      <c r="X183" s="3">
        <v>2.6760992803197001</v>
      </c>
      <c r="Y183" s="3">
        <v>2.2155035472039</v>
      </c>
      <c r="Z183" s="3">
        <v>-0.60442810768910005</v>
      </c>
      <c r="AA183" s="3">
        <v>-1.9420438516248999</v>
      </c>
      <c r="AB183" s="3">
        <v>-0.52628095062689995</v>
      </c>
      <c r="AC183" s="3">
        <v>-9.0677456583434992</v>
      </c>
      <c r="AD183" s="3">
        <v>-10.8872499827225</v>
      </c>
      <c r="AE183" s="3">
        <v>-11.345037363350199</v>
      </c>
      <c r="AF183" s="3">
        <v>-5.4364131685065997</v>
      </c>
      <c r="AG183" s="3">
        <v>-1.6384463082634999</v>
      </c>
      <c r="AH183" s="3">
        <v>-5.5970378658101003</v>
      </c>
      <c r="AI183" s="3">
        <v>-3.0653189746014</v>
      </c>
      <c r="AJ183" s="3">
        <v>-0.4383970272105</v>
      </c>
      <c r="AK183" s="3">
        <v>-0.8984810587141</v>
      </c>
      <c r="AL183" s="3">
        <v>-1.37</v>
      </c>
    </row>
    <row r="184" spans="1:38">
      <c r="A184">
        <v>3</v>
      </c>
      <c r="B184" t="s">
        <v>400</v>
      </c>
      <c r="C184">
        <v>20102</v>
      </c>
      <c r="D184" t="s">
        <v>553</v>
      </c>
      <c r="E184" s="3">
        <v>4.1261343173706004</v>
      </c>
      <c r="F184" s="3">
        <v>5.3251194156419999</v>
      </c>
      <c r="G184" s="3">
        <v>10.2200527955028</v>
      </c>
      <c r="H184" s="3">
        <v>10.6641288246753</v>
      </c>
      <c r="I184" s="3">
        <v>9.5991420824268996</v>
      </c>
      <c r="J184" s="3">
        <v>10.0191479149135</v>
      </c>
      <c r="K184" s="3">
        <v>11.5659067258938</v>
      </c>
      <c r="L184" s="3">
        <v>15.7726580661993</v>
      </c>
      <c r="M184" s="3">
        <v>15.719247517632301</v>
      </c>
      <c r="N184" s="3">
        <v>17.314495331543501</v>
      </c>
      <c r="O184" s="3">
        <v>16.992958161556</v>
      </c>
      <c r="P184" s="3">
        <v>16.808668177691601</v>
      </c>
      <c r="Q184" s="3">
        <v>16.166256302452901</v>
      </c>
      <c r="R184" s="3">
        <v>14.310363809854399</v>
      </c>
      <c r="S184" s="3">
        <v>7.8821848847847997</v>
      </c>
      <c r="T184" s="3">
        <v>6.6296180503205004</v>
      </c>
      <c r="U184" s="3">
        <v>6.7558832166615002</v>
      </c>
      <c r="V184" s="3">
        <v>6.2926311921020996</v>
      </c>
      <c r="W184" s="3">
        <v>5.5287381859215001</v>
      </c>
      <c r="X184" s="3">
        <v>1.0089888575307</v>
      </c>
      <c r="Y184" s="3">
        <v>2.3098146513456999</v>
      </c>
      <c r="Z184" s="3">
        <v>1.3907626751797</v>
      </c>
      <c r="AA184" s="3">
        <v>-1.4845311005998001</v>
      </c>
      <c r="AB184" s="3">
        <v>-3.4280837608144998</v>
      </c>
      <c r="AC184" s="3">
        <v>-4.8081192241553001</v>
      </c>
      <c r="AD184" s="3">
        <v>-2.4343464692261998</v>
      </c>
      <c r="AE184" s="3">
        <v>-0.80380096054210004</v>
      </c>
      <c r="AF184" s="3">
        <v>0.13453735246750001</v>
      </c>
      <c r="AG184" s="3">
        <v>-0.24942133174559999</v>
      </c>
      <c r="AH184" s="3">
        <v>-0.64206776021230005</v>
      </c>
      <c r="AI184" s="3">
        <v>-0.1383833738803</v>
      </c>
      <c r="AJ184" s="3">
        <v>0.4213389378447</v>
      </c>
      <c r="AK184" s="3">
        <v>-0.46419951426299999</v>
      </c>
      <c r="AL184" s="3">
        <v>-1.01</v>
      </c>
    </row>
    <row r="185" spans="1:38">
      <c r="A185">
        <v>4</v>
      </c>
      <c r="B185" t="s">
        <v>402</v>
      </c>
      <c r="C185">
        <v>2010201</v>
      </c>
      <c r="D185" t="s">
        <v>553</v>
      </c>
      <c r="E185" s="3">
        <v>4.1261343173706004</v>
      </c>
      <c r="F185" s="3">
        <v>5.3251194156419999</v>
      </c>
      <c r="G185" s="3">
        <v>10.2200527955028</v>
      </c>
      <c r="H185" s="3">
        <v>10.6641288246753</v>
      </c>
      <c r="I185" s="3">
        <v>9.5991420824268996</v>
      </c>
      <c r="J185" s="3">
        <v>10.0191479149135</v>
      </c>
      <c r="K185" s="3">
        <v>11.5659067258938</v>
      </c>
      <c r="L185" s="3">
        <v>15.7726580661993</v>
      </c>
      <c r="M185" s="3">
        <v>15.719247517632301</v>
      </c>
      <c r="N185" s="3">
        <v>17.314495331543501</v>
      </c>
      <c r="O185" s="3">
        <v>16.992958161556</v>
      </c>
      <c r="P185" s="3">
        <v>16.808668177691601</v>
      </c>
      <c r="Q185" s="3">
        <v>16.166256302452901</v>
      </c>
      <c r="R185" s="3">
        <v>14.310363809854399</v>
      </c>
      <c r="S185" s="3">
        <v>7.8821848847847997</v>
      </c>
      <c r="T185" s="3">
        <v>6.6296180503205004</v>
      </c>
      <c r="U185" s="3">
        <v>6.7558832166615002</v>
      </c>
      <c r="V185" s="3">
        <v>6.2926311921020996</v>
      </c>
      <c r="W185" s="3">
        <v>5.5287381859215001</v>
      </c>
      <c r="X185" s="3">
        <v>1.0089888575307</v>
      </c>
      <c r="Y185" s="3">
        <v>2.3098146513456999</v>
      </c>
      <c r="Z185" s="3">
        <v>1.3907626751797</v>
      </c>
      <c r="AA185" s="3">
        <v>-1.4845311005998001</v>
      </c>
      <c r="AB185" s="3">
        <v>-3.4280837608144998</v>
      </c>
      <c r="AC185" s="3">
        <v>-4.8081192241553001</v>
      </c>
      <c r="AD185" s="3">
        <v>-2.4343464692261998</v>
      </c>
      <c r="AE185" s="3">
        <v>-0.80380096054210004</v>
      </c>
      <c r="AF185" s="3">
        <v>0.13453735246750001</v>
      </c>
      <c r="AG185" s="3">
        <v>-0.24942133174559999</v>
      </c>
      <c r="AH185" s="3">
        <v>-0.64206776021230005</v>
      </c>
      <c r="AI185" s="3">
        <v>-0.1383833738803</v>
      </c>
      <c r="AJ185" s="3">
        <v>0.4213389378447</v>
      </c>
      <c r="AK185" s="3">
        <v>-0.46419951426299999</v>
      </c>
      <c r="AL185" s="3">
        <v>-1.01</v>
      </c>
    </row>
    <row r="186" spans="1:38">
      <c r="A186">
        <v>5</v>
      </c>
      <c r="B186" t="s">
        <v>404</v>
      </c>
      <c r="C186">
        <v>201020101</v>
      </c>
      <c r="D186" t="s">
        <v>553</v>
      </c>
      <c r="E186" s="3">
        <v>4.1261343173706004</v>
      </c>
      <c r="F186" s="3">
        <v>5.3251194156419999</v>
      </c>
      <c r="G186" s="3">
        <v>10.2200527955028</v>
      </c>
      <c r="H186" s="3">
        <v>10.6641288246753</v>
      </c>
      <c r="I186" s="3">
        <v>9.5991420824268996</v>
      </c>
      <c r="J186" s="3">
        <v>10.0191479149135</v>
      </c>
      <c r="K186" s="3">
        <v>11.5659067258938</v>
      </c>
      <c r="L186" s="3">
        <v>15.7726580661993</v>
      </c>
      <c r="M186" s="3">
        <v>15.719247517632301</v>
      </c>
      <c r="N186" s="3">
        <v>17.314495331543501</v>
      </c>
      <c r="O186" s="3">
        <v>16.992958161556</v>
      </c>
      <c r="P186" s="3">
        <v>16.808668177691601</v>
      </c>
      <c r="Q186" s="3">
        <v>16.166256302452901</v>
      </c>
      <c r="R186" s="3">
        <v>14.310363809854399</v>
      </c>
      <c r="S186" s="3">
        <v>7.8821848847847997</v>
      </c>
      <c r="T186" s="3">
        <v>6.6296180503205004</v>
      </c>
      <c r="U186" s="3">
        <v>6.7558832166615002</v>
      </c>
      <c r="V186" s="3">
        <v>6.2926311921020996</v>
      </c>
      <c r="W186" s="3">
        <v>5.5287381859215001</v>
      </c>
      <c r="X186" s="3">
        <v>1.0089888575307</v>
      </c>
      <c r="Y186" s="3">
        <v>2.3098146513456999</v>
      </c>
      <c r="Z186" s="3">
        <v>1.3907626751797</v>
      </c>
      <c r="AA186" s="3">
        <v>-1.4845311005998001</v>
      </c>
      <c r="AB186" s="3">
        <v>-3.4280837608144998</v>
      </c>
      <c r="AC186" s="3">
        <v>-4.8081192241553001</v>
      </c>
      <c r="AD186" s="3">
        <v>-2.4343464692261998</v>
      </c>
      <c r="AE186" s="3">
        <v>-0.80380096054210004</v>
      </c>
      <c r="AF186" s="3">
        <v>0.13453735246750001</v>
      </c>
      <c r="AG186" s="3">
        <v>-0.24942133174559999</v>
      </c>
      <c r="AH186" s="3">
        <v>-0.64206776021230005</v>
      </c>
      <c r="AI186" s="3">
        <v>-0.1383833738803</v>
      </c>
      <c r="AJ186" s="3">
        <v>0.4213389378447</v>
      </c>
      <c r="AK186" s="3">
        <v>-0.46419951426299999</v>
      </c>
      <c r="AL186" s="3">
        <v>-1.01</v>
      </c>
    </row>
    <row r="187" spans="1:38">
      <c r="A187">
        <v>2</v>
      </c>
      <c r="B187" t="s">
        <v>398</v>
      </c>
      <c r="C187">
        <v>202</v>
      </c>
      <c r="D187" t="s">
        <v>554</v>
      </c>
      <c r="E187" s="3">
        <v>0.49474690856409997</v>
      </c>
      <c r="F187" s="3">
        <v>0.89147885042880004</v>
      </c>
      <c r="G187" s="3">
        <v>1.7244406005369</v>
      </c>
      <c r="H187" s="3">
        <v>2.4156282594231002</v>
      </c>
      <c r="I187" s="3">
        <v>2.5967157451200999</v>
      </c>
      <c r="J187" s="3">
        <v>2.7190673353735</v>
      </c>
      <c r="K187" s="3">
        <v>2.6704908254859001</v>
      </c>
      <c r="L187" s="3">
        <v>3.0140900155465999</v>
      </c>
      <c r="M187" s="3">
        <v>2.9261624908932</v>
      </c>
      <c r="N187" s="3">
        <v>2.8473586623182001</v>
      </c>
      <c r="O187" s="3">
        <v>2.8210273414558</v>
      </c>
      <c r="P187" s="3">
        <v>2.6839416315615998</v>
      </c>
      <c r="Q187" s="3">
        <v>2.6877645490984001</v>
      </c>
      <c r="R187" s="3">
        <v>2.5191495261410002</v>
      </c>
      <c r="S187" s="3">
        <v>4.1029832620565996</v>
      </c>
      <c r="T187" s="3">
        <v>3.7512969350010001</v>
      </c>
      <c r="U187" s="3">
        <v>3.8309914153915998</v>
      </c>
      <c r="V187" s="3">
        <v>4.0444167841340999</v>
      </c>
      <c r="W187" s="3">
        <v>4.1086866943003999</v>
      </c>
      <c r="X187" s="3">
        <v>3.8963670386107001</v>
      </c>
      <c r="Y187" s="3">
        <v>4.0510602547158001</v>
      </c>
      <c r="Z187" s="3">
        <v>4.1577682061871002</v>
      </c>
      <c r="AA187" s="3">
        <v>4.9119272327737002</v>
      </c>
      <c r="AB187" s="3">
        <v>5.1544070640060999</v>
      </c>
      <c r="AC187" s="3">
        <v>5.1768712281004001</v>
      </c>
      <c r="AD187" s="3">
        <v>5.0894810287248999</v>
      </c>
      <c r="AE187" s="3">
        <v>4.4698315159217996</v>
      </c>
      <c r="AF187" s="3">
        <v>4.8802419148918998</v>
      </c>
      <c r="AG187" s="3">
        <v>4.2313562311734998</v>
      </c>
      <c r="AH187" s="3">
        <v>3.8258211821377999</v>
      </c>
      <c r="AI187" s="3">
        <v>4.0982818396122003</v>
      </c>
      <c r="AJ187" s="3">
        <v>3.3788948797875999</v>
      </c>
      <c r="AK187" s="3">
        <v>3.4335460091766001</v>
      </c>
      <c r="AL187" s="3">
        <v>3.33</v>
      </c>
    </row>
    <row r="188" spans="1:38">
      <c r="A188">
        <v>3</v>
      </c>
      <c r="B188" t="s">
        <v>400</v>
      </c>
      <c r="C188">
        <v>20201</v>
      </c>
      <c r="D188" t="s">
        <v>554</v>
      </c>
      <c r="E188" s="3">
        <v>0.49474690856409997</v>
      </c>
      <c r="F188" s="3">
        <v>0.89147885042880004</v>
      </c>
      <c r="G188" s="3">
        <v>1.7244406005369</v>
      </c>
      <c r="H188" s="3">
        <v>2.4156282594231002</v>
      </c>
      <c r="I188" s="3">
        <v>2.5967157451200999</v>
      </c>
      <c r="J188" s="3">
        <v>2.7190673353735</v>
      </c>
      <c r="K188" s="3">
        <v>2.6704908254859001</v>
      </c>
      <c r="L188" s="3">
        <v>3.0140900155465999</v>
      </c>
      <c r="M188" s="3">
        <v>2.9261624908932</v>
      </c>
      <c r="N188" s="3">
        <v>2.8473586623182001</v>
      </c>
      <c r="O188" s="3">
        <v>2.8210273414558</v>
      </c>
      <c r="P188" s="3">
        <v>2.6839416315615998</v>
      </c>
      <c r="Q188" s="3">
        <v>2.6877645490984001</v>
      </c>
      <c r="R188" s="3">
        <v>2.5191495261410002</v>
      </c>
      <c r="S188" s="3">
        <v>4.1029832620565996</v>
      </c>
      <c r="T188" s="3">
        <v>3.7512969350010001</v>
      </c>
      <c r="U188" s="3">
        <v>3.8309914153915998</v>
      </c>
      <c r="V188" s="3">
        <v>4.0444167841340999</v>
      </c>
      <c r="W188" s="3">
        <v>4.1086866943003999</v>
      </c>
      <c r="X188" s="3">
        <v>3.8963670386107001</v>
      </c>
      <c r="Y188" s="3">
        <v>4.0510602547158001</v>
      </c>
      <c r="Z188" s="3">
        <v>4.1577682061871002</v>
      </c>
      <c r="AA188" s="3">
        <v>4.9119272327737002</v>
      </c>
      <c r="AB188" s="3">
        <v>5.1544070640060999</v>
      </c>
      <c r="AC188" s="3">
        <v>5.1768712281004001</v>
      </c>
      <c r="AD188" s="3">
        <v>5.0894810287248999</v>
      </c>
      <c r="AE188" s="3">
        <v>4.4698315159217996</v>
      </c>
      <c r="AF188" s="3">
        <v>4.8802419148918998</v>
      </c>
      <c r="AG188" s="3">
        <v>4.2313562311734998</v>
      </c>
      <c r="AH188" s="3">
        <v>3.8258211821377999</v>
      </c>
      <c r="AI188" s="3">
        <v>4.0982818396122003</v>
      </c>
      <c r="AJ188" s="3">
        <v>3.3788948797875999</v>
      </c>
      <c r="AK188" s="3">
        <v>3.4335460091766001</v>
      </c>
      <c r="AL188" s="3">
        <v>3.33</v>
      </c>
    </row>
    <row r="189" spans="1:38">
      <c r="A189">
        <v>4</v>
      </c>
      <c r="B189" t="s">
        <v>402</v>
      </c>
      <c r="C189">
        <v>2020101</v>
      </c>
      <c r="D189" t="s">
        <v>555</v>
      </c>
      <c r="E189" s="3">
        <v>0.49474690856409997</v>
      </c>
      <c r="F189" s="3">
        <v>0.89147885042880004</v>
      </c>
      <c r="G189" s="3">
        <v>1.7244406005369</v>
      </c>
      <c r="H189" s="3">
        <v>2.4156282594231002</v>
      </c>
      <c r="I189" s="3">
        <v>2.5967157451200999</v>
      </c>
      <c r="J189" s="3">
        <v>2.7190673353735</v>
      </c>
      <c r="K189" s="3">
        <v>2.6704908254859001</v>
      </c>
      <c r="L189" s="3">
        <v>3.0140900155465999</v>
      </c>
      <c r="M189" s="3">
        <v>2.9261624908932</v>
      </c>
      <c r="N189" s="3">
        <v>2.8473586623182001</v>
      </c>
      <c r="O189" s="3">
        <v>2.8210273414558</v>
      </c>
      <c r="P189" s="3">
        <v>2.6839416315615998</v>
      </c>
      <c r="Q189" s="3">
        <v>2.6877645490984001</v>
      </c>
      <c r="R189" s="3">
        <v>2.5191495261410002</v>
      </c>
      <c r="S189" s="3">
        <v>4.1029832620565996</v>
      </c>
      <c r="T189" s="3">
        <v>3.7512969350010001</v>
      </c>
      <c r="U189" s="3">
        <v>3.8309914153915998</v>
      </c>
      <c r="V189" s="3">
        <v>4.0444167841340999</v>
      </c>
      <c r="W189" s="3">
        <v>4.1086866943003999</v>
      </c>
      <c r="X189" s="3">
        <v>3.8963670386107001</v>
      </c>
      <c r="Y189" s="3">
        <v>4.0510602547158001</v>
      </c>
      <c r="Z189" s="3">
        <v>4.1577682061871002</v>
      </c>
      <c r="AA189" s="3">
        <v>4.9119272327737002</v>
      </c>
      <c r="AB189" s="3">
        <v>5.1544070640060999</v>
      </c>
      <c r="AC189" s="3">
        <v>5.1768712281004001</v>
      </c>
      <c r="AD189" s="3">
        <v>5.0894810287248999</v>
      </c>
      <c r="AE189" s="3">
        <v>4.4698315159217996</v>
      </c>
      <c r="AF189" s="3">
        <v>4.8802419148918998</v>
      </c>
      <c r="AG189" s="3">
        <v>4.2313562311734998</v>
      </c>
      <c r="AH189" s="3">
        <v>3.8258211821377999</v>
      </c>
      <c r="AI189" s="3">
        <v>4.0982818396122003</v>
      </c>
      <c r="AJ189" s="3">
        <v>3.3788948797875999</v>
      </c>
      <c r="AK189" s="3">
        <v>3.4335460091766001</v>
      </c>
      <c r="AL189" s="3">
        <v>3.33</v>
      </c>
    </row>
    <row r="190" spans="1:38">
      <c r="A190">
        <v>5</v>
      </c>
      <c r="B190" t="s">
        <v>404</v>
      </c>
      <c r="C190">
        <v>202010101</v>
      </c>
      <c r="D190" t="s">
        <v>555</v>
      </c>
      <c r="E190" s="3">
        <v>0.49474690856409997</v>
      </c>
      <c r="F190" s="3">
        <v>0.89147885042880004</v>
      </c>
      <c r="G190" s="3">
        <v>1.7244406005369</v>
      </c>
      <c r="H190" s="3">
        <v>2.4156282594231002</v>
      </c>
      <c r="I190" s="3">
        <v>2.5967157451200999</v>
      </c>
      <c r="J190" s="3">
        <v>2.7190673353735</v>
      </c>
      <c r="K190" s="3">
        <v>2.6704908254859001</v>
      </c>
      <c r="L190" s="3">
        <v>3.0140900155465999</v>
      </c>
      <c r="M190" s="3">
        <v>2.9261624908932</v>
      </c>
      <c r="N190" s="3">
        <v>2.8473586623182001</v>
      </c>
      <c r="O190" s="3">
        <v>2.8210273414558</v>
      </c>
      <c r="P190" s="3">
        <v>2.6839416315615998</v>
      </c>
      <c r="Q190" s="3">
        <v>2.6877645490984001</v>
      </c>
      <c r="R190" s="3">
        <v>2.5191495261410002</v>
      </c>
      <c r="S190" s="3">
        <v>4.1029832620565996</v>
      </c>
      <c r="T190" s="3">
        <v>3.7512969350010001</v>
      </c>
      <c r="U190" s="3">
        <v>3.8309914153915998</v>
      </c>
      <c r="V190" s="3">
        <v>4.0444167841340999</v>
      </c>
      <c r="W190" s="3">
        <v>4.1086866943003999</v>
      </c>
      <c r="X190" s="3">
        <v>3.8963670386107001</v>
      </c>
      <c r="Y190" s="3">
        <v>4.0510602547158001</v>
      </c>
      <c r="Z190" s="3">
        <v>4.1577682061871002</v>
      </c>
      <c r="AA190" s="3">
        <v>4.9119272327737002</v>
      </c>
      <c r="AB190" s="3">
        <v>5.1544070640060999</v>
      </c>
      <c r="AC190" s="3">
        <v>5.1768712281004001</v>
      </c>
      <c r="AD190" s="3">
        <v>5.0894810287248999</v>
      </c>
      <c r="AE190" s="3">
        <v>4.4698315159217996</v>
      </c>
      <c r="AF190" s="3">
        <v>4.8802419148918998</v>
      </c>
      <c r="AG190" s="3">
        <v>4.2313562311734998</v>
      </c>
      <c r="AH190" s="3">
        <v>3.8258211821377999</v>
      </c>
      <c r="AI190" s="3">
        <v>4.0982818396122003</v>
      </c>
      <c r="AJ190" s="3">
        <v>3.3788948797875999</v>
      </c>
      <c r="AK190" s="3">
        <v>3.4335460091766001</v>
      </c>
      <c r="AL190" s="3">
        <v>3.33</v>
      </c>
    </row>
    <row r="191" spans="1:38">
      <c r="A191">
        <v>1</v>
      </c>
      <c r="B191" t="s">
        <v>396</v>
      </c>
      <c r="C191">
        <v>3</v>
      </c>
      <c r="D191" t="s">
        <v>556</v>
      </c>
      <c r="E191" s="3">
        <v>-0.58501818591760002</v>
      </c>
      <c r="F191" s="3">
        <v>-0.4336118531334</v>
      </c>
      <c r="G191" s="3">
        <v>-5.8414007375000004E-3</v>
      </c>
      <c r="H191" s="3">
        <v>-0.51545175553209999</v>
      </c>
      <c r="I191" s="3">
        <v>0.62164792301490002</v>
      </c>
      <c r="J191" s="3">
        <v>0.74530444230140003</v>
      </c>
      <c r="K191" s="3">
        <v>1.1221388562223</v>
      </c>
      <c r="L191" s="3">
        <v>1.6893595558393999</v>
      </c>
      <c r="M191" s="3">
        <v>1.7340879452682001</v>
      </c>
      <c r="N191" s="3">
        <v>1.3087828471009999</v>
      </c>
      <c r="O191" s="3">
        <v>1.1411872240759</v>
      </c>
      <c r="P191" s="3">
        <v>0.16252056186729999</v>
      </c>
      <c r="Q191" s="3">
        <v>2.5051828957800001E-2</v>
      </c>
      <c r="R191" s="3">
        <v>-0.1593331494961</v>
      </c>
      <c r="S191" s="3">
        <v>-0.57379162613400003</v>
      </c>
      <c r="T191" s="3">
        <v>-0.34152920894580002</v>
      </c>
      <c r="U191" s="3">
        <v>-0.9041460613001</v>
      </c>
      <c r="V191" s="3">
        <v>-0.6077030829251</v>
      </c>
      <c r="W191" s="3">
        <v>-0.8739600273775</v>
      </c>
      <c r="X191" s="3">
        <v>-0.91428451900270002</v>
      </c>
      <c r="Y191" s="3">
        <v>-1.2214688298573999</v>
      </c>
      <c r="Z191" s="3">
        <v>-1.2546430721471999</v>
      </c>
      <c r="AA191" s="3">
        <v>-1.5349807547279</v>
      </c>
      <c r="AB191" s="3">
        <v>-1.2755203021078001</v>
      </c>
      <c r="AC191" s="3">
        <v>-1.5309036247237999</v>
      </c>
      <c r="AD191" s="3">
        <v>-1.4024293168777</v>
      </c>
      <c r="AE191" s="3">
        <v>-2.5090750869012002</v>
      </c>
      <c r="AF191" s="3">
        <v>-2.7996502801533998</v>
      </c>
      <c r="AG191" s="3">
        <v>-2.6591673192912002</v>
      </c>
      <c r="AH191" s="3">
        <v>-3.2273511455755002</v>
      </c>
      <c r="AI191" s="3">
        <v>-3.6282164888595001</v>
      </c>
      <c r="AJ191" s="3">
        <v>-3.9121529685139</v>
      </c>
      <c r="AK191" s="3">
        <v>-3.9033536703206</v>
      </c>
      <c r="AL191" s="3">
        <v>-3.79</v>
      </c>
    </row>
    <row r="192" spans="1:38">
      <c r="A192">
        <v>2</v>
      </c>
      <c r="B192" t="s">
        <v>398</v>
      </c>
      <c r="C192">
        <v>301</v>
      </c>
      <c r="D192" t="s">
        <v>557</v>
      </c>
      <c r="E192" s="3">
        <v>-0.16378211155149999</v>
      </c>
      <c r="F192" s="3">
        <v>-6.7724526664500004E-2</v>
      </c>
      <c r="G192" s="3">
        <v>2.7764330120399999E-2</v>
      </c>
      <c r="H192" s="3">
        <v>-0.16603571892989999</v>
      </c>
      <c r="I192" s="3">
        <v>0.62358078568230002</v>
      </c>
      <c r="J192" s="3">
        <v>1.1684492698689</v>
      </c>
      <c r="K192" s="3">
        <v>1.916648813311</v>
      </c>
      <c r="L192" s="3">
        <v>2.5510365846682999</v>
      </c>
      <c r="M192" s="3">
        <v>2.6519436827643998</v>
      </c>
      <c r="N192" s="3">
        <v>2.462612054289</v>
      </c>
      <c r="O192" s="3">
        <v>2.2896294633704999</v>
      </c>
      <c r="P192" s="3">
        <v>1.0796625885519</v>
      </c>
      <c r="Q192" s="3">
        <v>0.6742255935507</v>
      </c>
      <c r="R192" s="3">
        <v>0.82577363753510002</v>
      </c>
      <c r="S192" s="3">
        <v>0.69159290329269996</v>
      </c>
      <c r="T192" s="3">
        <v>0.74419730049279997</v>
      </c>
      <c r="U192" s="3">
        <v>0.38278771692960001</v>
      </c>
      <c r="V192" s="3">
        <v>0.28194996994560001</v>
      </c>
      <c r="W192" s="3">
        <v>-0.38159097275359999</v>
      </c>
      <c r="X192" s="3">
        <v>-0.40993000784939998</v>
      </c>
      <c r="Y192" s="3">
        <v>-0.4048264116359</v>
      </c>
      <c r="Z192" s="3">
        <v>-0.59143918924719996</v>
      </c>
      <c r="AA192" s="3">
        <v>-0.74372023241950003</v>
      </c>
      <c r="AB192" s="3">
        <v>-0.47970730469360001</v>
      </c>
      <c r="AC192" s="3">
        <v>-0.54039738186420005</v>
      </c>
      <c r="AD192" s="3">
        <v>-0.68710503359700004</v>
      </c>
      <c r="AE192" s="3">
        <v>-1.7630949115687999</v>
      </c>
      <c r="AF192" s="3">
        <v>-1.9996757330459001</v>
      </c>
      <c r="AG192" s="3">
        <v>-1.8875467263504999</v>
      </c>
      <c r="AH192" s="3">
        <v>-2.3028546415651001</v>
      </c>
      <c r="AI192" s="3">
        <v>-2.1815435433585999</v>
      </c>
      <c r="AJ192" s="3">
        <v>-2.5665359748426</v>
      </c>
      <c r="AK192" s="3">
        <v>-2.6190974223559</v>
      </c>
      <c r="AL192" s="3">
        <v>-2.64</v>
      </c>
    </row>
    <row r="193" spans="1:38">
      <c r="A193">
        <v>3</v>
      </c>
      <c r="B193" t="s">
        <v>400</v>
      </c>
      <c r="C193">
        <v>30101</v>
      </c>
      <c r="D193" t="s">
        <v>558</v>
      </c>
      <c r="E193" s="3">
        <v>-0.16378211155149999</v>
      </c>
      <c r="F193" s="3">
        <v>-6.7724526664500004E-2</v>
      </c>
      <c r="G193" s="3">
        <v>2.7764330120399999E-2</v>
      </c>
      <c r="H193" s="3">
        <v>-0.16603571892989999</v>
      </c>
      <c r="I193" s="3">
        <v>0.62358078568230002</v>
      </c>
      <c r="J193" s="3">
        <v>1.1684492698689</v>
      </c>
      <c r="K193" s="3">
        <v>1.916648813311</v>
      </c>
      <c r="L193" s="3">
        <v>2.5510365846682999</v>
      </c>
      <c r="M193" s="3">
        <v>2.6519436827643998</v>
      </c>
      <c r="N193" s="3">
        <v>2.462612054289</v>
      </c>
      <c r="O193" s="3">
        <v>2.2896294633704999</v>
      </c>
      <c r="P193" s="3">
        <v>1.0796625885519</v>
      </c>
      <c r="Q193" s="3">
        <v>0.6742255935507</v>
      </c>
      <c r="R193" s="3">
        <v>0.82577363753510002</v>
      </c>
      <c r="S193" s="3">
        <v>0.69159290329269996</v>
      </c>
      <c r="T193" s="3">
        <v>0.74419730049279997</v>
      </c>
      <c r="U193" s="3">
        <v>0.38278771692960001</v>
      </c>
      <c r="V193" s="3">
        <v>0.28194996994560001</v>
      </c>
      <c r="W193" s="3">
        <v>-0.38159097275359999</v>
      </c>
      <c r="X193" s="3">
        <v>-0.40993000784939998</v>
      </c>
      <c r="Y193" s="3">
        <v>-0.4048264116359</v>
      </c>
      <c r="Z193" s="3">
        <v>-0.59143918924719996</v>
      </c>
      <c r="AA193" s="3">
        <v>-0.74372023241950003</v>
      </c>
      <c r="AB193" s="3">
        <v>-0.47970730469360001</v>
      </c>
      <c r="AC193" s="3">
        <v>-0.54039738186420005</v>
      </c>
      <c r="AD193" s="3">
        <v>-0.68710503359700004</v>
      </c>
      <c r="AE193" s="3">
        <v>-1.7630949115687999</v>
      </c>
      <c r="AF193" s="3">
        <v>-1.9996757330459001</v>
      </c>
      <c r="AG193" s="3">
        <v>-1.8875467263504999</v>
      </c>
      <c r="AH193" s="3">
        <v>-2.3028546415651001</v>
      </c>
      <c r="AI193" s="3">
        <v>-2.1815435433585999</v>
      </c>
      <c r="AJ193" s="3">
        <v>-2.5665359748426</v>
      </c>
      <c r="AK193" s="3">
        <v>-2.6190974223559</v>
      </c>
      <c r="AL193" s="3">
        <v>-2.64</v>
      </c>
    </row>
    <row r="194" spans="1:38">
      <c r="A194">
        <v>4</v>
      </c>
      <c r="B194" t="s">
        <v>402</v>
      </c>
      <c r="C194">
        <v>3010101</v>
      </c>
      <c r="D194" t="s">
        <v>559</v>
      </c>
      <c r="E194" s="3">
        <v>1.2028941269586999</v>
      </c>
      <c r="F194" s="3">
        <v>1.5058366623234001</v>
      </c>
      <c r="G194" s="3">
        <v>1.4456087670869</v>
      </c>
      <c r="H194" s="3">
        <v>1.4560034211606001</v>
      </c>
      <c r="I194" s="3">
        <v>2.1805190232151999</v>
      </c>
      <c r="J194" s="3">
        <v>2.4682584772767</v>
      </c>
      <c r="K194" s="3">
        <v>3.4090679129182</v>
      </c>
      <c r="L194" s="3">
        <v>3.4903667173273001</v>
      </c>
      <c r="M194" s="3">
        <v>3.5775504644025999</v>
      </c>
      <c r="N194" s="3">
        <v>3.3379552749284001</v>
      </c>
      <c r="O194" s="3">
        <v>3.4285913238534</v>
      </c>
      <c r="P194" s="3">
        <v>2.3352579332748999</v>
      </c>
      <c r="Q194" s="3">
        <v>1.7356144625815999</v>
      </c>
      <c r="R194" s="3">
        <v>1.7118696620078</v>
      </c>
      <c r="S194" s="3">
        <v>1.7231730391013</v>
      </c>
      <c r="T194" s="3">
        <v>1.3562342036520001</v>
      </c>
      <c r="U194" s="3">
        <v>0.89936591530550003</v>
      </c>
      <c r="V194" s="3">
        <v>0.94841138850840001</v>
      </c>
      <c r="W194" s="3">
        <v>9.4964045619199994E-2</v>
      </c>
      <c r="X194" s="3">
        <v>0.28167828917569998</v>
      </c>
      <c r="Y194" s="3">
        <v>0.32703044331620001</v>
      </c>
      <c r="Z194" s="3">
        <v>0.23351017168579999</v>
      </c>
      <c r="AA194" s="3">
        <v>-3.7077642749800001E-2</v>
      </c>
      <c r="AB194" s="3">
        <v>-8.91386820192E-2</v>
      </c>
      <c r="AC194" s="3">
        <v>-0.18138344613349999</v>
      </c>
      <c r="AD194" s="3">
        <v>-0.56925037834629999</v>
      </c>
      <c r="AE194" s="3">
        <v>-1.3947916946998</v>
      </c>
      <c r="AF194" s="3">
        <v>-1.9112604795759001</v>
      </c>
      <c r="AG194" s="3">
        <v>-1.6334616307087</v>
      </c>
      <c r="AH194" s="3">
        <v>-1.9380652331521999</v>
      </c>
      <c r="AI194" s="3">
        <v>-1.7963174586845001</v>
      </c>
      <c r="AJ194" s="3">
        <v>-2.1796959225051999</v>
      </c>
      <c r="AK194" s="3">
        <v>-2.1838194640476001</v>
      </c>
      <c r="AL194" s="3">
        <v>-2.14</v>
      </c>
    </row>
    <row r="195" spans="1:38">
      <c r="A195">
        <v>5</v>
      </c>
      <c r="B195" t="s">
        <v>404</v>
      </c>
      <c r="C195">
        <v>301010101</v>
      </c>
      <c r="D195" t="s">
        <v>560</v>
      </c>
      <c r="E195" s="3">
        <v>1.1774373602418999</v>
      </c>
      <c r="F195" s="3">
        <v>1.3631480061889001</v>
      </c>
      <c r="G195" s="3">
        <v>1.2005430566999999</v>
      </c>
      <c r="H195" s="3">
        <v>1.2536738325387999</v>
      </c>
      <c r="I195" s="3">
        <v>2.3751409611379</v>
      </c>
      <c r="J195" s="3">
        <v>3.2079633262854998</v>
      </c>
      <c r="K195" s="3">
        <v>3.3569996900176999</v>
      </c>
      <c r="L195" s="3">
        <v>3.4620881546583</v>
      </c>
      <c r="M195" s="3">
        <v>3.5690700903765999</v>
      </c>
      <c r="N195" s="3">
        <v>3.2816184577946999</v>
      </c>
      <c r="O195" s="3">
        <v>3.4032256749493999</v>
      </c>
      <c r="P195" s="3">
        <v>1.5780197164162999</v>
      </c>
      <c r="Q195" s="3">
        <v>1.7477411965778999</v>
      </c>
      <c r="R195" s="3">
        <v>1.7071816897181999</v>
      </c>
      <c r="S195" s="3">
        <v>1.6366991062903</v>
      </c>
      <c r="T195" s="3">
        <v>1.4999388224698</v>
      </c>
      <c r="U195" s="3">
        <v>1.1596770851285001</v>
      </c>
      <c r="V195" s="3">
        <v>0.88104614697689998</v>
      </c>
      <c r="W195" s="3">
        <v>0.21392445336829999</v>
      </c>
      <c r="X195" s="3">
        <v>0.77098375684779996</v>
      </c>
      <c r="Y195" s="3">
        <v>0.66469098960259998</v>
      </c>
      <c r="Z195" s="3">
        <v>0.67260499911409999</v>
      </c>
      <c r="AA195" s="3">
        <v>0.39960653991220002</v>
      </c>
      <c r="AB195" s="3">
        <v>0.2046368741772</v>
      </c>
      <c r="AC195" s="3">
        <v>3.5781008681600002E-2</v>
      </c>
      <c r="AD195" s="3">
        <v>-0.3635014519841</v>
      </c>
      <c r="AE195" s="3">
        <v>-1.0800563286089999</v>
      </c>
      <c r="AF195" s="3">
        <v>-1.878943506198</v>
      </c>
      <c r="AG195" s="3">
        <v>-2.0824467556566999</v>
      </c>
      <c r="AH195" s="3">
        <v>-2.1574812300266002</v>
      </c>
      <c r="AI195" s="3">
        <v>-2.1877109355641999</v>
      </c>
      <c r="AJ195" s="3">
        <v>-2.4737578608018</v>
      </c>
      <c r="AK195" s="3">
        <v>-2.3502337967304001</v>
      </c>
      <c r="AL195" s="3">
        <v>-2.36</v>
      </c>
    </row>
    <row r="196" spans="1:38">
      <c r="A196">
        <v>5</v>
      </c>
      <c r="B196" t="s">
        <v>404</v>
      </c>
      <c r="C196">
        <v>301010102</v>
      </c>
      <c r="D196" t="s">
        <v>561</v>
      </c>
      <c r="E196" s="3">
        <v>0.46430570828880002</v>
      </c>
      <c r="F196" s="3">
        <v>0.44494972870310001</v>
      </c>
      <c r="G196" s="3">
        <v>0.44689198059809998</v>
      </c>
      <c r="H196" s="3">
        <v>0.43842044940219999</v>
      </c>
      <c r="I196" s="3">
        <v>0.15766688305529999</v>
      </c>
      <c r="J196" s="3">
        <v>0.20512588177140001</v>
      </c>
      <c r="K196" s="3">
        <v>2.2350188299567</v>
      </c>
      <c r="L196" s="3">
        <v>2.1613423949614998</v>
      </c>
      <c r="M196" s="3">
        <v>2.7235273745057</v>
      </c>
      <c r="N196" s="3">
        <v>2.7033878630846999</v>
      </c>
      <c r="O196" s="3">
        <v>2.704725205765</v>
      </c>
      <c r="P196" s="3">
        <v>1.366770544295</v>
      </c>
      <c r="Q196" s="3">
        <v>1.5095226142128999</v>
      </c>
      <c r="R196" s="3">
        <v>1.8866594528317999</v>
      </c>
      <c r="S196" s="3">
        <v>1.8631818965022</v>
      </c>
      <c r="T196" s="3">
        <v>1.8709688076586</v>
      </c>
      <c r="U196" s="3">
        <v>1.8708668331994001</v>
      </c>
      <c r="V196" s="3">
        <v>1.8226189087972999</v>
      </c>
      <c r="W196" s="3">
        <v>9.0661282802E-3</v>
      </c>
      <c r="X196" s="3">
        <v>1.1055337356418999</v>
      </c>
      <c r="Y196" s="3">
        <v>0.55410131425050002</v>
      </c>
      <c r="Z196" s="3">
        <v>0.57374344372599995</v>
      </c>
      <c r="AA196" s="3">
        <v>0.5724338490666</v>
      </c>
      <c r="AB196" s="3">
        <v>0.33179097782029998</v>
      </c>
      <c r="AC196" s="3">
        <v>0.33179097782029998</v>
      </c>
      <c r="AD196" s="3">
        <v>-2.0327856186500001E-2</v>
      </c>
      <c r="AE196" s="3">
        <v>7.8192315600000004E-4</v>
      </c>
      <c r="AF196" s="3">
        <v>7.8192315600000004E-4</v>
      </c>
      <c r="AG196" s="3">
        <v>-1E-13</v>
      </c>
      <c r="AH196" s="3">
        <v>-1E-13</v>
      </c>
      <c r="AI196" s="3">
        <v>1.0711857070127999</v>
      </c>
      <c r="AJ196" s="3">
        <v>-0.2842867315232</v>
      </c>
      <c r="AK196" s="3">
        <v>-1.17632440708E-2</v>
      </c>
      <c r="AL196" s="3">
        <v>-0.01</v>
      </c>
    </row>
    <row r="197" spans="1:38">
      <c r="A197">
        <v>5</v>
      </c>
      <c r="B197" t="s">
        <v>404</v>
      </c>
      <c r="C197">
        <v>301010103</v>
      </c>
      <c r="D197" t="s">
        <v>562</v>
      </c>
      <c r="E197" s="3">
        <v>1.4137319035771001</v>
      </c>
      <c r="F197" s="3">
        <v>1.6684814222515001</v>
      </c>
      <c r="G197" s="3">
        <v>1.6820812199170001</v>
      </c>
      <c r="H197" s="3">
        <v>1.7037760278470999</v>
      </c>
      <c r="I197" s="3">
        <v>1.8398471532245999</v>
      </c>
      <c r="J197" s="3">
        <v>1.5342875450818001</v>
      </c>
      <c r="K197" s="3">
        <v>3.1212268089588</v>
      </c>
      <c r="L197" s="3">
        <v>3.0666487776609999</v>
      </c>
      <c r="M197" s="3">
        <v>3.1144806853981</v>
      </c>
      <c r="N197" s="3">
        <v>2.5370092993846001</v>
      </c>
      <c r="O197" s="3">
        <v>2.4295551989446</v>
      </c>
      <c r="P197" s="3">
        <v>2.9156543965139998</v>
      </c>
      <c r="Q197" s="3">
        <v>0.9975013987029</v>
      </c>
      <c r="R197" s="3">
        <v>1.0837984168554</v>
      </c>
      <c r="S197" s="3">
        <v>1.3290490137683999</v>
      </c>
      <c r="T197" s="3">
        <v>1.2833643661237999</v>
      </c>
      <c r="U197" s="3">
        <v>0.56359753800739998</v>
      </c>
      <c r="V197" s="3">
        <v>0.51291905508640001</v>
      </c>
      <c r="W197" s="3">
        <v>-0.65182767092310001</v>
      </c>
      <c r="X197" s="3">
        <v>-0.32538731054109998</v>
      </c>
      <c r="Y197" s="3">
        <v>-0.1063529899494</v>
      </c>
      <c r="Z197" s="3">
        <v>-0.33702322026830001</v>
      </c>
      <c r="AA197" s="3">
        <v>-0.39580610142630002</v>
      </c>
      <c r="AB197" s="3">
        <v>-0.1189935260253</v>
      </c>
      <c r="AC197" s="3">
        <v>-0.16614199139229999</v>
      </c>
      <c r="AD197" s="3">
        <v>-0.85562251762660002</v>
      </c>
      <c r="AE197" s="3">
        <v>-1.7659837168829</v>
      </c>
      <c r="AF197" s="3">
        <v>-2.4279112235509999</v>
      </c>
      <c r="AG197" s="3">
        <v>-1.4593970816899</v>
      </c>
      <c r="AH197" s="3">
        <v>-1.5236301730055</v>
      </c>
      <c r="AI197" s="3">
        <v>-0.88384747692910004</v>
      </c>
      <c r="AJ197" s="3">
        <v>-1.2488542894268</v>
      </c>
      <c r="AK197" s="3">
        <v>-1.8152781584733</v>
      </c>
      <c r="AL197" s="3">
        <v>-1.57</v>
      </c>
    </row>
    <row r="198" spans="1:38">
      <c r="A198">
        <v>5</v>
      </c>
      <c r="B198" t="s">
        <v>404</v>
      </c>
      <c r="C198">
        <v>301010104</v>
      </c>
      <c r="D198" t="s">
        <v>563</v>
      </c>
      <c r="E198" s="3">
        <v>1.8672126128415001</v>
      </c>
      <c r="F198" s="3">
        <v>2.7734204935107001</v>
      </c>
      <c r="G198" s="3">
        <v>2.6326748248311</v>
      </c>
      <c r="H198" s="3">
        <v>2.5101032285004998</v>
      </c>
      <c r="I198" s="3">
        <v>3.0790557094111999</v>
      </c>
      <c r="J198" s="3">
        <v>3.2968557008707999</v>
      </c>
      <c r="K198" s="3">
        <v>3.4847290411265002</v>
      </c>
      <c r="L198" s="3">
        <v>3.5692519359408998</v>
      </c>
      <c r="M198" s="3">
        <v>3.567245894484</v>
      </c>
      <c r="N198" s="3">
        <v>3.6725527510017</v>
      </c>
      <c r="O198" s="3">
        <v>3.7356995958898001</v>
      </c>
      <c r="P198" s="3">
        <v>2.1413326074543</v>
      </c>
      <c r="Q198" s="3">
        <v>1.7507494642863</v>
      </c>
      <c r="R198" s="3">
        <v>1.3186337061347</v>
      </c>
      <c r="S198" s="3">
        <v>0.94410575783600004</v>
      </c>
      <c r="T198" s="3">
        <v>0.88811641809139996</v>
      </c>
      <c r="U198" s="3">
        <v>0.30070653249849999</v>
      </c>
      <c r="V198" s="3">
        <v>3.6247310487000002E-3</v>
      </c>
      <c r="W198" s="3">
        <v>-4.3157648513699999E-2</v>
      </c>
      <c r="X198" s="3">
        <v>3.8687178429300001E-2</v>
      </c>
      <c r="Y198" s="3">
        <v>0.27343472001149999</v>
      </c>
      <c r="Z198" s="3">
        <v>0.170631276616</v>
      </c>
      <c r="AA198" s="3">
        <v>1.73404240318E-2</v>
      </c>
      <c r="AB198" s="3">
        <v>-8.9648335080100006E-2</v>
      </c>
      <c r="AC198" s="3">
        <v>-8.8949852260000004E-2</v>
      </c>
      <c r="AD198" s="3">
        <v>-0.18403314482059999</v>
      </c>
      <c r="AE198" s="3">
        <v>-1.5622130716933</v>
      </c>
      <c r="AF198" s="3">
        <v>-2.1522302991591999</v>
      </c>
      <c r="AG198" s="3">
        <v>-2.0304198131243001</v>
      </c>
      <c r="AH198" s="3">
        <v>-2.2288945587760001</v>
      </c>
      <c r="AI198" s="3">
        <v>-2.527060478278</v>
      </c>
      <c r="AJ198" s="3">
        <v>-2.7364769692789999</v>
      </c>
      <c r="AK198" s="3">
        <v>-2.6820904887152999</v>
      </c>
      <c r="AL198" s="3">
        <v>-2.68</v>
      </c>
    </row>
    <row r="199" spans="1:38">
      <c r="A199">
        <v>5</v>
      </c>
      <c r="B199" t="s">
        <v>404</v>
      </c>
      <c r="C199">
        <v>301010105</v>
      </c>
      <c r="D199" t="s">
        <v>564</v>
      </c>
      <c r="E199" s="3">
        <v>0.38269286344969999</v>
      </c>
      <c r="F199" s="3">
        <v>0.72557582690949995</v>
      </c>
      <c r="G199" s="3">
        <v>0.92144836987419998</v>
      </c>
      <c r="H199" s="3">
        <v>1.2296502273904999</v>
      </c>
      <c r="I199" s="3">
        <v>2.5968884535229</v>
      </c>
      <c r="J199" s="3">
        <v>3.7011214082702</v>
      </c>
      <c r="K199" s="3">
        <v>4.3011622116299</v>
      </c>
      <c r="L199" s="3">
        <v>4.8611746654274999</v>
      </c>
      <c r="M199" s="3">
        <v>4.4866321655482997</v>
      </c>
      <c r="N199" s="3">
        <v>4.8827851050979998</v>
      </c>
      <c r="O199" s="3">
        <v>4.2952359888167999</v>
      </c>
      <c r="P199" s="3">
        <v>3.9243012189475999</v>
      </c>
      <c r="Q199" s="3">
        <v>3.3554534649958998</v>
      </c>
      <c r="R199" s="3">
        <v>3.5411953395413001</v>
      </c>
      <c r="S199" s="3">
        <v>3.8268080467477001</v>
      </c>
      <c r="T199" s="3">
        <v>3.2281237043402999</v>
      </c>
      <c r="U199" s="3">
        <v>2.9892026315905</v>
      </c>
      <c r="V199" s="3">
        <v>2.4527547669491998</v>
      </c>
      <c r="W199" s="3">
        <v>1.2539357353484</v>
      </c>
      <c r="X199" s="3">
        <v>0.46343630666180002</v>
      </c>
      <c r="Y199" s="3">
        <v>1.0191354157629999</v>
      </c>
      <c r="Z199" s="3">
        <v>0.85807486567610003</v>
      </c>
      <c r="AA199" s="3">
        <v>0.19033639306739999</v>
      </c>
      <c r="AB199" s="3">
        <v>-0.83640747002780003</v>
      </c>
      <c r="AC199" s="3">
        <v>-1.1269187309746</v>
      </c>
      <c r="AD199" s="3">
        <v>-1.1882577441116999</v>
      </c>
      <c r="AE199" s="3">
        <v>-1.0325928512766001</v>
      </c>
      <c r="AF199" s="3">
        <v>-0.92091746661630003</v>
      </c>
      <c r="AG199" s="3">
        <v>-1.4701764358544001</v>
      </c>
      <c r="AH199" s="3">
        <v>-1.3249246095664999</v>
      </c>
      <c r="AI199" s="3">
        <v>-1.0989598116649999</v>
      </c>
      <c r="AJ199" s="3">
        <v>-0.73036633980929999</v>
      </c>
      <c r="AK199" s="3">
        <v>-1.3570353823115</v>
      </c>
      <c r="AL199" s="3">
        <v>-1.79</v>
      </c>
    </row>
    <row r="200" spans="1:38">
      <c r="A200">
        <v>5</v>
      </c>
      <c r="B200" t="s">
        <v>404</v>
      </c>
      <c r="C200">
        <v>301010106</v>
      </c>
      <c r="D200" t="s">
        <v>565</v>
      </c>
      <c r="E200" s="3">
        <v>0.31911943452370001</v>
      </c>
      <c r="F200" s="3">
        <v>0.33631426576739998</v>
      </c>
      <c r="G200" s="3">
        <v>0.33440358343019999</v>
      </c>
      <c r="H200" s="3">
        <v>0.12180954106359999</v>
      </c>
      <c r="I200" s="3">
        <v>1.9006979735827001</v>
      </c>
      <c r="J200" s="3">
        <v>1.7478527026577999</v>
      </c>
      <c r="K200" s="3">
        <v>4.7683096067399999</v>
      </c>
      <c r="L200" s="3">
        <v>4.9957135190208</v>
      </c>
      <c r="M200" s="3">
        <v>5.4144287616472004</v>
      </c>
      <c r="N200" s="3">
        <v>5.4144287616472004</v>
      </c>
      <c r="O200" s="3">
        <v>6.9283084251384004</v>
      </c>
      <c r="P200" s="3">
        <v>3.2122765321825</v>
      </c>
      <c r="Q200" s="3">
        <v>3.4956922448415</v>
      </c>
      <c r="R200" s="3">
        <v>3.4779559847882</v>
      </c>
      <c r="S200" s="3">
        <v>3.4799265302414999</v>
      </c>
      <c r="T200" s="3">
        <v>-4.4979649965799999E-2</v>
      </c>
      <c r="U200" s="3">
        <v>-0.1901845083739</v>
      </c>
      <c r="V200" s="3">
        <v>3.1506995306063001</v>
      </c>
      <c r="W200" s="3">
        <v>1.9811852830071</v>
      </c>
      <c r="X200" s="3">
        <v>0.2865076546409</v>
      </c>
      <c r="Y200" s="3">
        <v>-0.11183904113940001</v>
      </c>
      <c r="Z200" s="3">
        <v>-0.11183904113940001</v>
      </c>
      <c r="AA200" s="3">
        <v>-1.3164582736674</v>
      </c>
      <c r="AB200" s="3">
        <v>-0.96501194489529996</v>
      </c>
      <c r="AC200" s="3">
        <v>-0.96501194489529996</v>
      </c>
      <c r="AD200" s="3">
        <v>-0.96501194489529996</v>
      </c>
      <c r="AE200" s="3">
        <v>-2.2647216958751999</v>
      </c>
      <c r="AF200" s="3">
        <v>-1.6137461107749</v>
      </c>
      <c r="AG200" s="3">
        <v>-0.68487403958350002</v>
      </c>
      <c r="AH200" s="3">
        <v>-3.9015300648003999</v>
      </c>
      <c r="AI200" s="3">
        <v>-4.7832734157474999</v>
      </c>
      <c r="AJ200" s="3">
        <v>-6.1336119527537996</v>
      </c>
      <c r="AK200" s="3">
        <v>-4.1650345543342002</v>
      </c>
      <c r="AL200" s="3">
        <v>-4.17</v>
      </c>
    </row>
    <row r="201" spans="1:38">
      <c r="A201">
        <v>4</v>
      </c>
      <c r="B201" t="s">
        <v>402</v>
      </c>
      <c r="C201">
        <v>3010102</v>
      </c>
      <c r="D201" t="s">
        <v>566</v>
      </c>
      <c r="E201" s="3">
        <v>-0.60474078211780002</v>
      </c>
      <c r="F201" s="3">
        <v>-0.66585378546359997</v>
      </c>
      <c r="G201" s="3">
        <v>-0.43431502280380002</v>
      </c>
      <c r="H201" s="3">
        <v>-0.81486809921939996</v>
      </c>
      <c r="I201" s="3">
        <v>0.1144272810032</v>
      </c>
      <c r="J201" s="3">
        <v>0.92529889778160002</v>
      </c>
      <c r="K201" s="3">
        <v>1.2111614549758001</v>
      </c>
      <c r="L201" s="3">
        <v>1.5632699831665999</v>
      </c>
      <c r="M201" s="3">
        <v>1.7496144635157</v>
      </c>
      <c r="N201" s="3">
        <v>1.578633456852</v>
      </c>
      <c r="O201" s="3">
        <v>1.1762677777821</v>
      </c>
      <c r="P201" s="3">
        <v>0.20307466437749999</v>
      </c>
      <c r="Q201" s="3">
        <v>-0.17163266251830001</v>
      </c>
      <c r="R201" s="3">
        <v>0.13577318428240001</v>
      </c>
      <c r="S201" s="3">
        <v>-0.12976957528640001</v>
      </c>
      <c r="T201" s="3">
        <v>0.2692822109704</v>
      </c>
      <c r="U201" s="3">
        <v>-2.7954159402600001E-2</v>
      </c>
      <c r="V201" s="3">
        <v>-0.26348475400679999</v>
      </c>
      <c r="W201" s="3">
        <v>-0.70037979159569996</v>
      </c>
      <c r="X201" s="3">
        <v>-0.90685003259579999</v>
      </c>
      <c r="Y201" s="3">
        <v>-0.94249900653709995</v>
      </c>
      <c r="Z201" s="3">
        <v>-1.1808347277088</v>
      </c>
      <c r="AA201" s="3">
        <v>-1.253607650625</v>
      </c>
      <c r="AB201" s="3">
        <v>-0.91619542315339997</v>
      </c>
      <c r="AC201" s="3">
        <v>-0.87406777750389997</v>
      </c>
      <c r="AD201" s="3">
        <v>-0.79961532305570004</v>
      </c>
      <c r="AE201" s="3">
        <v>-1.8734378585796001</v>
      </c>
      <c r="AF201" s="3">
        <v>-1.9005045290561999</v>
      </c>
      <c r="AG201" s="3">
        <v>-1.9366805837162</v>
      </c>
      <c r="AH201" s="3">
        <v>-2.4864265604796998</v>
      </c>
      <c r="AI201" s="3">
        <v>-2.5056536601022001</v>
      </c>
      <c r="AJ201" s="3">
        <v>-2.7885471409598002</v>
      </c>
      <c r="AK201" s="3">
        <v>-2.8938272970111001</v>
      </c>
      <c r="AL201" s="3">
        <v>-2.72</v>
      </c>
    </row>
    <row r="202" spans="1:38">
      <c r="A202">
        <v>5</v>
      </c>
      <c r="B202" t="s">
        <v>404</v>
      </c>
      <c r="C202">
        <v>301010201</v>
      </c>
      <c r="D202" t="s">
        <v>567</v>
      </c>
      <c r="E202" s="3">
        <v>-1.1789042512553001</v>
      </c>
      <c r="F202" s="3">
        <v>-0.62891016892249996</v>
      </c>
      <c r="G202" s="3">
        <v>-0.4726785180218</v>
      </c>
      <c r="H202" s="3">
        <v>-1.7270009191197</v>
      </c>
      <c r="I202" s="3">
        <v>-0.84556444594629998</v>
      </c>
      <c r="J202" s="3">
        <v>4.8706773039399999E-2</v>
      </c>
      <c r="K202" s="3">
        <v>0.44582301974119998</v>
      </c>
      <c r="L202" s="3">
        <v>0.35332551059200001</v>
      </c>
      <c r="M202" s="3">
        <v>0.42447989380720003</v>
      </c>
      <c r="N202" s="3">
        <v>0.75295951852109999</v>
      </c>
      <c r="O202" s="3">
        <v>1.0928083401693001</v>
      </c>
      <c r="P202" s="3">
        <v>-0.62700702447430001</v>
      </c>
      <c r="Q202" s="3">
        <v>-1.2234213402078999</v>
      </c>
      <c r="R202" s="3">
        <v>-0.97816651604100002</v>
      </c>
      <c r="S202" s="3">
        <v>-1.3031199293746001</v>
      </c>
      <c r="T202" s="3">
        <v>0.15305238984969999</v>
      </c>
      <c r="U202" s="3">
        <v>-0.47568602676279997</v>
      </c>
      <c r="V202" s="3">
        <v>-0.81270611329709996</v>
      </c>
      <c r="W202" s="3">
        <v>-1.2438612941902001</v>
      </c>
      <c r="X202" s="3">
        <v>-1.1429547298295999</v>
      </c>
      <c r="Y202" s="3">
        <v>-1.2015512474018</v>
      </c>
      <c r="Z202" s="3">
        <v>-2.18803920606</v>
      </c>
      <c r="AA202" s="3">
        <v>-2.7679042501148001</v>
      </c>
      <c r="AB202" s="3">
        <v>-1.1093794465107001</v>
      </c>
      <c r="AC202" s="3">
        <v>-1.0519739270163</v>
      </c>
      <c r="AD202" s="3">
        <v>-1.0238571888334</v>
      </c>
      <c r="AE202" s="3">
        <v>-1.7498059061542</v>
      </c>
      <c r="AF202" s="3">
        <v>-1.985663057227</v>
      </c>
      <c r="AG202" s="3">
        <v>-1.4296288328736</v>
      </c>
      <c r="AH202" s="3">
        <v>-2.1374161743167002</v>
      </c>
      <c r="AI202" s="3">
        <v>-2.1547557617473001</v>
      </c>
      <c r="AJ202" s="3">
        <v>-2.1526312767708</v>
      </c>
      <c r="AK202" s="3">
        <v>-2.7002649936863001</v>
      </c>
      <c r="AL202" s="3">
        <v>-2.1</v>
      </c>
    </row>
    <row r="203" spans="1:38">
      <c r="A203">
        <v>5</v>
      </c>
      <c r="B203" t="s">
        <v>404</v>
      </c>
      <c r="C203">
        <v>301010202</v>
      </c>
      <c r="D203" t="s">
        <v>568</v>
      </c>
      <c r="E203" s="3">
        <v>-0.69620408939940004</v>
      </c>
      <c r="F203" s="3">
        <v>-1.2537417832877999</v>
      </c>
      <c r="G203" s="3">
        <v>-1.0021243664505</v>
      </c>
      <c r="H203" s="3">
        <v>-1.2950418746954</v>
      </c>
      <c r="I203" s="3">
        <v>0.2080284490291</v>
      </c>
      <c r="J203" s="3">
        <v>1.1712949951425999</v>
      </c>
      <c r="K203" s="3">
        <v>0.88365534891050002</v>
      </c>
      <c r="L203" s="3">
        <v>1.8136180901400001</v>
      </c>
      <c r="M203" s="3">
        <v>1.8644865700494999</v>
      </c>
      <c r="N203" s="3">
        <v>1.5154805958724</v>
      </c>
      <c r="O203" s="3">
        <v>8.8251580029999992E-3</v>
      </c>
      <c r="P203" s="3">
        <v>-0.44015706982719999</v>
      </c>
      <c r="Q203" s="3">
        <v>-0.90537252019470005</v>
      </c>
      <c r="R203" s="3">
        <v>-0.36262820365929999</v>
      </c>
      <c r="S203" s="3">
        <v>-0.61129779040809995</v>
      </c>
      <c r="T203" s="3">
        <v>-0.69603721442769995</v>
      </c>
      <c r="U203" s="3">
        <v>-0.75667020316650002</v>
      </c>
      <c r="V203" s="3">
        <v>-0.78587327051040001</v>
      </c>
      <c r="W203" s="3">
        <v>-1.0177081448726999</v>
      </c>
      <c r="X203" s="3">
        <v>-1.4972838940597</v>
      </c>
      <c r="Y203" s="3">
        <v>-1.0981552709480999</v>
      </c>
      <c r="Z203" s="3">
        <v>-0.78317453563990003</v>
      </c>
      <c r="AA203" s="3">
        <v>-0.4178676547779</v>
      </c>
      <c r="AB203" s="3">
        <v>-0.95488158694799996</v>
      </c>
      <c r="AC203" s="3">
        <v>-0.83280216076159996</v>
      </c>
      <c r="AD203" s="3">
        <v>-0.83952274122119996</v>
      </c>
      <c r="AE203" s="3">
        <v>-2.0156143356011</v>
      </c>
      <c r="AF203" s="3">
        <v>-1.6825476398150001</v>
      </c>
      <c r="AG203" s="3">
        <v>-2.0964040508995998</v>
      </c>
      <c r="AH203" s="3">
        <v>-2.8649095641949001</v>
      </c>
      <c r="AI203" s="3">
        <v>-3.1189656009358</v>
      </c>
      <c r="AJ203" s="3">
        <v>-3.6805693659701002</v>
      </c>
      <c r="AK203" s="3">
        <v>-3.6739068703607001</v>
      </c>
      <c r="AL203" s="3">
        <v>-3.67</v>
      </c>
    </row>
    <row r="204" spans="1:38">
      <c r="A204">
        <v>5</v>
      </c>
      <c r="B204" t="s">
        <v>404</v>
      </c>
      <c r="C204">
        <v>301010203</v>
      </c>
      <c r="D204" t="s">
        <v>569</v>
      </c>
      <c r="E204" s="3">
        <v>-0.70142574309920003</v>
      </c>
      <c r="F204" s="3">
        <v>-1.0213651333691001</v>
      </c>
      <c r="G204" s="3">
        <v>-0.90089368516229995</v>
      </c>
      <c r="H204" s="3">
        <v>-1.3179923719289</v>
      </c>
      <c r="I204" s="3">
        <v>-0.67856931208680005</v>
      </c>
      <c r="J204" s="3">
        <v>0.40157600527609999</v>
      </c>
      <c r="K204" s="3">
        <v>1.4433700645459</v>
      </c>
      <c r="L204" s="3">
        <v>0.8343436716814</v>
      </c>
      <c r="M204" s="3">
        <v>0.82184447389009996</v>
      </c>
      <c r="N204" s="3">
        <v>0.84081939633489999</v>
      </c>
      <c r="O204" s="3">
        <v>1.1518631367628001</v>
      </c>
      <c r="P204" s="3">
        <v>0.37451933204229998</v>
      </c>
      <c r="Q204" s="3">
        <v>0.37793629369440002</v>
      </c>
      <c r="R204" s="3">
        <v>0.69995048235620005</v>
      </c>
      <c r="S204" s="3">
        <v>0.57570641234700004</v>
      </c>
      <c r="T204" s="3">
        <v>1.156208408131</v>
      </c>
      <c r="U204" s="3">
        <v>0.4965021065661</v>
      </c>
      <c r="V204" s="3">
        <v>0.4917678399798</v>
      </c>
      <c r="W204" s="3">
        <v>3.8488468036100003E-2</v>
      </c>
      <c r="X204" s="3">
        <v>0.23379988090769999</v>
      </c>
      <c r="Y204" s="3">
        <v>0.28571844944680003</v>
      </c>
      <c r="Z204" s="3">
        <v>0.26792508507059998</v>
      </c>
      <c r="AA204" s="3">
        <v>0.24011099364829999</v>
      </c>
      <c r="AB204" s="3">
        <v>-0.15361650538739999</v>
      </c>
      <c r="AC204" s="3">
        <v>-0.15361650538739999</v>
      </c>
      <c r="AD204" s="3">
        <v>-0.1449458058576</v>
      </c>
      <c r="AE204" s="3">
        <v>-0.86415305487259997</v>
      </c>
      <c r="AF204" s="3">
        <v>-2.5505219834116999</v>
      </c>
      <c r="AG204" s="3">
        <v>-2.5084740318923999</v>
      </c>
      <c r="AH204" s="3">
        <v>-2.5038811096683999</v>
      </c>
      <c r="AI204" s="3">
        <v>-2.0271999817858002</v>
      </c>
      <c r="AJ204" s="3">
        <v>-2.4960675882798999</v>
      </c>
      <c r="AK204" s="3">
        <v>-2.7773909580186</v>
      </c>
      <c r="AL204" s="3">
        <v>-3.03</v>
      </c>
    </row>
    <row r="205" spans="1:38">
      <c r="A205">
        <v>5</v>
      </c>
      <c r="B205" t="s">
        <v>404</v>
      </c>
      <c r="C205">
        <v>301010204</v>
      </c>
      <c r="D205" t="s">
        <v>570</v>
      </c>
      <c r="E205" s="3">
        <v>0.54138317908309996</v>
      </c>
      <c r="F205" s="3">
        <v>0.35786447388449999</v>
      </c>
      <c r="G205" s="3">
        <v>0.86046402897950003</v>
      </c>
      <c r="H205" s="3">
        <v>1.2545854605493001</v>
      </c>
      <c r="I205" s="3">
        <v>1.3617513513182999</v>
      </c>
      <c r="J205" s="3">
        <v>1.6153192315510001</v>
      </c>
      <c r="K205" s="3">
        <v>2.3473655884053999</v>
      </c>
      <c r="L205" s="3">
        <v>2.7512767175919</v>
      </c>
      <c r="M205" s="3">
        <v>2.9167729692002</v>
      </c>
      <c r="N205" s="3">
        <v>2.8788118354793002</v>
      </c>
      <c r="O205" s="3">
        <v>3.0099922832299999</v>
      </c>
      <c r="P205" s="3">
        <v>2.6931626365885002</v>
      </c>
      <c r="Q205" s="3">
        <v>3.0725627063627998</v>
      </c>
      <c r="R205" s="3">
        <v>3.1353089734383</v>
      </c>
      <c r="S205" s="3">
        <v>2.7698572038973999</v>
      </c>
      <c r="T205" s="3">
        <v>2.3507486653362002</v>
      </c>
      <c r="U205" s="3">
        <v>2.2068378659182999</v>
      </c>
      <c r="V205" s="3">
        <v>1.6612480895235999</v>
      </c>
      <c r="W205" s="3">
        <v>0.9829279113728</v>
      </c>
      <c r="X205" s="3">
        <v>7.0165489360699995E-2</v>
      </c>
      <c r="Y205" s="3">
        <v>0.26939229084630001</v>
      </c>
      <c r="Z205" s="3">
        <v>2.0295481119000001E-2</v>
      </c>
      <c r="AA205" s="3">
        <v>6.1544101891100003E-2</v>
      </c>
      <c r="AB205" s="3">
        <v>-0.26333027964310002</v>
      </c>
      <c r="AC205" s="3">
        <v>-0.41549739331649999</v>
      </c>
      <c r="AD205" s="3">
        <v>5.2699560945E-3</v>
      </c>
      <c r="AE205" s="3">
        <v>-1.7253444810003999</v>
      </c>
      <c r="AF205" s="3">
        <v>-1.2492556022042001</v>
      </c>
      <c r="AG205" s="3">
        <v>-1.7143638906373999</v>
      </c>
      <c r="AH205" s="3">
        <v>-1.8513352732927</v>
      </c>
      <c r="AI205" s="3">
        <v>-1.4947219313355</v>
      </c>
      <c r="AJ205" s="3">
        <v>-1.2374812737156999</v>
      </c>
      <c r="AK205" s="3">
        <v>-1.9426213059213999</v>
      </c>
      <c r="AL205" s="3">
        <v>-1.92</v>
      </c>
    </row>
    <row r="206" spans="1:38">
      <c r="A206">
        <v>5</v>
      </c>
      <c r="B206" t="s">
        <v>404</v>
      </c>
      <c r="C206">
        <v>301010205</v>
      </c>
      <c r="D206" t="s">
        <v>571</v>
      </c>
      <c r="E206" s="3">
        <v>0.5284006591707</v>
      </c>
      <c r="F206" s="3">
        <v>0.77255326385330003</v>
      </c>
      <c r="G206" s="3">
        <v>0.75218458507740005</v>
      </c>
      <c r="H206" s="3">
        <v>2.9380128318650001</v>
      </c>
      <c r="I206" s="3">
        <v>2.7634993501689</v>
      </c>
      <c r="J206" s="3">
        <v>3.1891697661562</v>
      </c>
      <c r="K206" s="3">
        <v>4.5631318498068998</v>
      </c>
      <c r="L206" s="3">
        <v>4.7079944820842998</v>
      </c>
      <c r="M206" s="3">
        <v>6.8238010745480002</v>
      </c>
      <c r="N206" s="3">
        <v>4.2508907302535004</v>
      </c>
      <c r="O206" s="3">
        <v>4.5453671472363002</v>
      </c>
      <c r="P206" s="3">
        <v>2.5225822503837998</v>
      </c>
      <c r="Q206" s="3">
        <v>1.7079107897823</v>
      </c>
      <c r="R206" s="3">
        <v>1.4292912173501999</v>
      </c>
      <c r="S206" s="3">
        <v>1.4528637042301999</v>
      </c>
      <c r="T206" s="3">
        <v>0.78429161860170005</v>
      </c>
      <c r="U206" s="3">
        <v>0.85600084792870001</v>
      </c>
      <c r="V206" s="3">
        <v>0.39375195327790002</v>
      </c>
      <c r="W206" s="3">
        <v>-0.75488582674979998</v>
      </c>
      <c r="X206" s="3">
        <v>0.3591863823757</v>
      </c>
      <c r="Y206" s="3">
        <v>-2.9797907800574999</v>
      </c>
      <c r="Z206" s="3">
        <v>-2.7704363887004</v>
      </c>
      <c r="AA206" s="3">
        <v>-3.0443061382488001</v>
      </c>
      <c r="AB206" s="3">
        <v>-2.1273487502138999</v>
      </c>
      <c r="AC206" s="3">
        <v>-2.1273487502138999</v>
      </c>
      <c r="AD206" s="3">
        <v>-2.0962771018223001</v>
      </c>
      <c r="AE206" s="3">
        <v>-3.1806187885488999</v>
      </c>
      <c r="AF206" s="3">
        <v>-3.6870053881764</v>
      </c>
      <c r="AG206" s="3">
        <v>-3.6175959463558001</v>
      </c>
      <c r="AH206" s="3">
        <v>-3.6173194838807001</v>
      </c>
      <c r="AI206" s="3">
        <v>-3.6969700011109001</v>
      </c>
      <c r="AJ206" s="3">
        <v>-4.9480746763244001</v>
      </c>
      <c r="AK206" s="3">
        <v>-1.5926564130679</v>
      </c>
      <c r="AL206" s="3">
        <v>-1.8</v>
      </c>
    </row>
    <row r="207" spans="1:38">
      <c r="A207">
        <v>4</v>
      </c>
      <c r="B207" t="s">
        <v>402</v>
      </c>
      <c r="C207">
        <v>3010103</v>
      </c>
      <c r="D207" t="s">
        <v>572</v>
      </c>
      <c r="E207" s="3">
        <v>-6.2248869863106</v>
      </c>
      <c r="F207" s="3">
        <v>-6.2168011814973996</v>
      </c>
      <c r="G207" s="3">
        <v>-6.2222665166100999</v>
      </c>
      <c r="H207" s="3">
        <v>-6.2215378236643</v>
      </c>
      <c r="I207" s="3">
        <v>-6.2215378236643</v>
      </c>
      <c r="J207" s="3">
        <v>-6.2215378236643</v>
      </c>
      <c r="K207" s="3">
        <v>-2.8042335180737998</v>
      </c>
      <c r="L207" s="3">
        <v>4.8341555056420997</v>
      </c>
      <c r="M207" s="3">
        <v>4.1832794192306997</v>
      </c>
      <c r="N207" s="3">
        <v>4.2114733338074997</v>
      </c>
      <c r="O207" s="3">
        <v>4.2114733338074997</v>
      </c>
      <c r="P207" s="3">
        <v>-0.35236831937020002</v>
      </c>
      <c r="Q207" s="3">
        <v>0.46285854613529998</v>
      </c>
      <c r="R207" s="3">
        <v>0.45419683406520001</v>
      </c>
      <c r="S207" s="3">
        <v>0.46005127124110001</v>
      </c>
      <c r="T207" s="3">
        <v>0.45927065990459998</v>
      </c>
      <c r="U207" s="3">
        <v>0.23917807812</v>
      </c>
      <c r="V207" s="3">
        <v>0.24917181759150001</v>
      </c>
      <c r="W207" s="3">
        <v>-1.1147923511525</v>
      </c>
      <c r="X207" s="3">
        <v>-1.1179749171483999</v>
      </c>
      <c r="Y207" s="3">
        <v>-1.0356167300882999</v>
      </c>
      <c r="Z207" s="3">
        <v>-1.4579833341808</v>
      </c>
      <c r="AA207" s="3">
        <v>-1.4579833341808</v>
      </c>
      <c r="AB207" s="3">
        <v>0.61325281087060002</v>
      </c>
      <c r="AC207" s="3">
        <v>-0.20319446033319999</v>
      </c>
      <c r="AD207" s="3">
        <v>-0.54939048004900004</v>
      </c>
      <c r="AE207" s="3">
        <v>-3.6798814720012998</v>
      </c>
      <c r="AF207" s="3">
        <v>-3.6798814720012998</v>
      </c>
      <c r="AG207" s="3">
        <v>-3.4683938683408999</v>
      </c>
      <c r="AH207" s="3">
        <v>-3.4780170074147998</v>
      </c>
      <c r="AI207" s="3">
        <v>-2.1466497642420999</v>
      </c>
      <c r="AJ207" s="3">
        <v>-3.5441078084858999</v>
      </c>
      <c r="AK207" s="3">
        <v>-3.4780170074146999</v>
      </c>
      <c r="AL207" s="3">
        <v>-5.89</v>
      </c>
    </row>
    <row r="208" spans="1:38">
      <c r="A208">
        <v>5</v>
      </c>
      <c r="B208" t="s">
        <v>404</v>
      </c>
      <c r="C208">
        <v>301010301</v>
      </c>
      <c r="D208" t="s">
        <v>573</v>
      </c>
      <c r="E208" s="3">
        <v>-6.2248869863106</v>
      </c>
      <c r="F208" s="3">
        <v>-6.2168011814973996</v>
      </c>
      <c r="G208" s="3">
        <v>-6.2222665166100999</v>
      </c>
      <c r="H208" s="3">
        <v>-6.2215378236643</v>
      </c>
      <c r="I208" s="3">
        <v>-6.2215378236643</v>
      </c>
      <c r="J208" s="3">
        <v>-6.2215378236643</v>
      </c>
      <c r="K208" s="3">
        <v>-2.8042335180737998</v>
      </c>
      <c r="L208" s="3">
        <v>4.8341555056420997</v>
      </c>
      <c r="M208" s="3">
        <v>4.1832794192306997</v>
      </c>
      <c r="N208" s="3">
        <v>4.2114733338074997</v>
      </c>
      <c r="O208" s="3">
        <v>4.2114733338074997</v>
      </c>
      <c r="P208" s="3">
        <v>-0.35236831937020002</v>
      </c>
      <c r="Q208" s="3">
        <v>0.46285854613529998</v>
      </c>
      <c r="R208" s="3">
        <v>0.45419683406520001</v>
      </c>
      <c r="S208" s="3">
        <v>0.46005127124110001</v>
      </c>
      <c r="T208" s="3">
        <v>0.45927065990459998</v>
      </c>
      <c r="U208" s="3">
        <v>0.23917807812</v>
      </c>
      <c r="V208" s="3">
        <v>0.24917181759150001</v>
      </c>
      <c r="W208" s="3">
        <v>-1.1147923511525</v>
      </c>
      <c r="X208" s="3">
        <v>-1.1179749171483999</v>
      </c>
      <c r="Y208" s="3">
        <v>-1.0356167300882999</v>
      </c>
      <c r="Z208" s="3">
        <v>-1.4579833341808</v>
      </c>
      <c r="AA208" s="3">
        <v>-1.4579833341808</v>
      </c>
      <c r="AB208" s="3">
        <v>0.61325281087060002</v>
      </c>
      <c r="AC208" s="3">
        <v>-0.20319446033319999</v>
      </c>
      <c r="AD208" s="3">
        <v>-0.54939048004900004</v>
      </c>
      <c r="AE208" s="3">
        <v>-3.6798814720012998</v>
      </c>
      <c r="AF208" s="3">
        <v>-3.6798814720012998</v>
      </c>
      <c r="AG208" s="3">
        <v>-3.4683938683408999</v>
      </c>
      <c r="AH208" s="3">
        <v>-3.4780170074147998</v>
      </c>
      <c r="AI208" s="3">
        <v>-2.1466497642420999</v>
      </c>
      <c r="AJ208" s="3">
        <v>-3.5441078084858999</v>
      </c>
      <c r="AK208" s="3">
        <v>-3.4780170074146999</v>
      </c>
      <c r="AL208" s="3">
        <v>-5.89</v>
      </c>
    </row>
    <row r="209" spans="1:38">
      <c r="A209">
        <v>2</v>
      </c>
      <c r="B209" t="s">
        <v>398</v>
      </c>
      <c r="C209">
        <v>302</v>
      </c>
      <c r="D209" t="s">
        <v>574</v>
      </c>
      <c r="E209" s="3">
        <v>-1.7710859788190001</v>
      </c>
      <c r="F209" s="3">
        <v>-1.4641883089704999</v>
      </c>
      <c r="G209" s="3">
        <v>-0.1017390093125</v>
      </c>
      <c r="H209" s="3">
        <v>-1.5096981414852</v>
      </c>
      <c r="I209" s="3">
        <v>0.61611090567290006</v>
      </c>
      <c r="J209" s="3">
        <v>-0.46316255275399998</v>
      </c>
      <c r="K209" s="3">
        <v>-1.135095997629</v>
      </c>
      <c r="L209" s="3">
        <v>-0.75874884096609996</v>
      </c>
      <c r="M209" s="3">
        <v>-0.85738143007300005</v>
      </c>
      <c r="N209" s="3">
        <v>-1.9614638979645</v>
      </c>
      <c r="O209" s="3">
        <v>-2.1119378903397998</v>
      </c>
      <c r="P209" s="3">
        <v>-2.4441419322516</v>
      </c>
      <c r="Q209" s="3">
        <v>-1.8327256502592</v>
      </c>
      <c r="R209" s="3">
        <v>-2.9733574211138998</v>
      </c>
      <c r="S209" s="3">
        <v>-4.1893850417136997</v>
      </c>
      <c r="T209" s="3">
        <v>-3.4730584969435001</v>
      </c>
      <c r="U209" s="3">
        <v>-4.5910627760056997</v>
      </c>
      <c r="V209" s="3">
        <v>-3.1901278947381</v>
      </c>
      <c r="W209" s="3">
        <v>-2.3159795460919002</v>
      </c>
      <c r="X209" s="3">
        <v>-2.3949940146338</v>
      </c>
      <c r="Y209" s="3">
        <v>-3.6087874201255001</v>
      </c>
      <c r="Z209" s="3">
        <v>-3.2191549517560998</v>
      </c>
      <c r="AA209" s="3">
        <v>-3.8771214605556001</v>
      </c>
      <c r="AB209" s="3">
        <v>-3.6190457110556999</v>
      </c>
      <c r="AC209" s="3">
        <v>-4.4378800891918004</v>
      </c>
      <c r="AD209" s="3">
        <v>-3.5258109453345998</v>
      </c>
      <c r="AE209" s="3">
        <v>-4.749157188671</v>
      </c>
      <c r="AF209" s="3">
        <v>-5.2078011980756997</v>
      </c>
      <c r="AG209" s="3">
        <v>-4.9850142577238996</v>
      </c>
      <c r="AH209" s="3">
        <v>-6.0071630430759004</v>
      </c>
      <c r="AI209" s="3">
        <v>-7.9490429553424997</v>
      </c>
      <c r="AJ209" s="3">
        <v>-7.9430282423309002</v>
      </c>
      <c r="AK209" s="3">
        <v>-7.7824537290961002</v>
      </c>
      <c r="AL209" s="3">
        <v>-7.28</v>
      </c>
    </row>
    <row r="210" spans="1:38">
      <c r="A210">
        <v>3</v>
      </c>
      <c r="B210" t="s">
        <v>400</v>
      </c>
      <c r="C210">
        <v>30201</v>
      </c>
      <c r="D210" t="s">
        <v>574</v>
      </c>
      <c r="E210" s="3">
        <v>-1.7710859788190001</v>
      </c>
      <c r="F210" s="3">
        <v>-1.4641883089704999</v>
      </c>
      <c r="G210" s="3">
        <v>-0.1017390093125</v>
      </c>
      <c r="H210" s="3">
        <v>-1.5096981414852</v>
      </c>
      <c r="I210" s="3">
        <v>0.61611090567290006</v>
      </c>
      <c r="J210" s="3">
        <v>-0.46316255275399998</v>
      </c>
      <c r="K210" s="3">
        <v>-1.135095997629</v>
      </c>
      <c r="L210" s="3">
        <v>-0.75874884096609996</v>
      </c>
      <c r="M210" s="3">
        <v>-0.85738143007300005</v>
      </c>
      <c r="N210" s="3">
        <v>-1.9614638979645</v>
      </c>
      <c r="O210" s="3">
        <v>-2.1119378903397998</v>
      </c>
      <c r="P210" s="3">
        <v>-2.4441419322516</v>
      </c>
      <c r="Q210" s="3">
        <v>-1.8327256502592</v>
      </c>
      <c r="R210" s="3">
        <v>-2.9733574211138998</v>
      </c>
      <c r="S210" s="3">
        <v>-4.1893850417136997</v>
      </c>
      <c r="T210" s="3">
        <v>-3.4730584969435001</v>
      </c>
      <c r="U210" s="3">
        <v>-4.5910627760056997</v>
      </c>
      <c r="V210" s="3">
        <v>-3.1901278947381</v>
      </c>
      <c r="W210" s="3">
        <v>-2.3159795460919002</v>
      </c>
      <c r="X210" s="3">
        <v>-2.3949940146338</v>
      </c>
      <c r="Y210" s="3">
        <v>-3.6087874201255001</v>
      </c>
      <c r="Z210" s="3">
        <v>-3.2191549517560998</v>
      </c>
      <c r="AA210" s="3">
        <v>-3.8771214605556001</v>
      </c>
      <c r="AB210" s="3">
        <v>-3.6190457110556999</v>
      </c>
      <c r="AC210" s="3">
        <v>-4.4378800891918004</v>
      </c>
      <c r="AD210" s="3">
        <v>-3.5258109453345998</v>
      </c>
      <c r="AE210" s="3">
        <v>-4.749157188671</v>
      </c>
      <c r="AF210" s="3">
        <v>-5.2078011980756997</v>
      </c>
      <c r="AG210" s="3">
        <v>-4.9850142577238996</v>
      </c>
      <c r="AH210" s="3">
        <v>-6.0071630430759004</v>
      </c>
      <c r="AI210" s="3">
        <v>-7.9490429553424997</v>
      </c>
      <c r="AJ210" s="3">
        <v>-7.9430282423309002</v>
      </c>
      <c r="AK210" s="3">
        <v>-7.7824537290961002</v>
      </c>
      <c r="AL210" s="3">
        <v>-7.28</v>
      </c>
    </row>
    <row r="211" spans="1:38">
      <c r="A211">
        <v>4</v>
      </c>
      <c r="B211" t="s">
        <v>402</v>
      </c>
      <c r="C211">
        <v>3020101</v>
      </c>
      <c r="D211" t="s">
        <v>575</v>
      </c>
      <c r="E211" s="3">
        <v>0.86992399202610005</v>
      </c>
      <c r="F211" s="3">
        <v>0.92795134618779995</v>
      </c>
      <c r="G211" s="3">
        <v>2.8017424499130001</v>
      </c>
      <c r="H211" s="3">
        <v>1.0299389136501</v>
      </c>
      <c r="I211" s="3">
        <v>2.9419959799936</v>
      </c>
      <c r="J211" s="3">
        <v>1.6569042510326</v>
      </c>
      <c r="K211" s="3">
        <v>0.83280862975970005</v>
      </c>
      <c r="L211" s="3">
        <v>1.0993971648595999</v>
      </c>
      <c r="M211" s="3">
        <v>0.65472166643079999</v>
      </c>
      <c r="N211" s="3">
        <v>-1.1654269958489001</v>
      </c>
      <c r="O211" s="3">
        <v>-1.5126306982191</v>
      </c>
      <c r="P211" s="3">
        <v>-2.4345128064466999</v>
      </c>
      <c r="Q211" s="3">
        <v>-2.1516611795878</v>
      </c>
      <c r="R211" s="3">
        <v>-3.2044138282818002</v>
      </c>
      <c r="S211" s="3">
        <v>-4.4598336160825998</v>
      </c>
      <c r="T211" s="3">
        <v>-4.3157230480523001</v>
      </c>
      <c r="U211" s="3">
        <v>-4.6589046684313002</v>
      </c>
      <c r="V211" s="3">
        <v>-3.0921526838396001</v>
      </c>
      <c r="W211" s="3">
        <v>-2.7445819969722001</v>
      </c>
      <c r="X211" s="3">
        <v>-2.5347428982351001</v>
      </c>
      <c r="Y211" s="3">
        <v>-4.0541712265032004</v>
      </c>
      <c r="Z211" s="3">
        <v>-2.8061925734912001</v>
      </c>
      <c r="AA211" s="3">
        <v>-3.1830119624287998</v>
      </c>
      <c r="AB211" s="3">
        <v>-3.5516736198226999</v>
      </c>
      <c r="AC211" s="3">
        <v>-4.6697049732123004</v>
      </c>
      <c r="AD211" s="3">
        <v>-3.9486541588485</v>
      </c>
      <c r="AE211" s="3">
        <v>-4.3110556738331001</v>
      </c>
      <c r="AF211" s="3">
        <v>-4.9964915187284999</v>
      </c>
      <c r="AG211" s="3">
        <v>-4.9688415108852997</v>
      </c>
      <c r="AH211" s="3">
        <v>-5.4496707421741002</v>
      </c>
      <c r="AI211" s="3">
        <v>-8.6594436015598006</v>
      </c>
      <c r="AJ211" s="3">
        <v>-8.8015338939671999</v>
      </c>
      <c r="AK211" s="3">
        <v>-8.7796779026013994</v>
      </c>
      <c r="AL211" s="3">
        <v>-8.73</v>
      </c>
    </row>
    <row r="212" spans="1:38">
      <c r="A212">
        <v>5</v>
      </c>
      <c r="B212" t="s">
        <v>404</v>
      </c>
      <c r="C212">
        <v>302010101</v>
      </c>
      <c r="D212" t="s">
        <v>576</v>
      </c>
      <c r="E212" s="3">
        <v>-1.3436417030682</v>
      </c>
      <c r="F212" s="3">
        <v>-1.0365312373172999</v>
      </c>
      <c r="G212" s="3">
        <v>-0.52738757291250005</v>
      </c>
      <c r="H212" s="3">
        <v>-0.86581549361900001</v>
      </c>
      <c r="I212" s="3">
        <v>2.5839656089943999</v>
      </c>
      <c r="J212" s="3">
        <v>2.3006612039141001</v>
      </c>
      <c r="K212" s="3">
        <v>2.0575737652749999</v>
      </c>
      <c r="L212" s="3">
        <v>2.3892638916374001</v>
      </c>
      <c r="M212" s="3">
        <v>1.1394139014183</v>
      </c>
      <c r="N212" s="3">
        <v>-0.97095744456099997</v>
      </c>
      <c r="O212" s="3">
        <v>-1.3931999148579</v>
      </c>
      <c r="P212" s="3">
        <v>-2.6347094651662002</v>
      </c>
      <c r="Q212" s="3">
        <v>-2.1592153488302999</v>
      </c>
      <c r="R212" s="3">
        <v>-3.5231032131368001</v>
      </c>
      <c r="S212" s="3">
        <v>-3.6400561285198001</v>
      </c>
      <c r="T212" s="3">
        <v>-3.5653614561671998</v>
      </c>
      <c r="U212" s="3">
        <v>-3.6326729172890002</v>
      </c>
      <c r="V212" s="3">
        <v>-2.5531719768622998</v>
      </c>
      <c r="W212" s="3">
        <v>-2.064799867459</v>
      </c>
      <c r="X212" s="3">
        <v>-1.3845822600347999</v>
      </c>
      <c r="Y212" s="3">
        <v>-2.2164501904070999</v>
      </c>
      <c r="Z212" s="3">
        <v>-6.0556967577900002E-2</v>
      </c>
      <c r="AA212" s="3">
        <v>-0.22133302123349999</v>
      </c>
      <c r="AB212" s="3">
        <v>-0.44268832339570002</v>
      </c>
      <c r="AC212" s="3">
        <v>-0.89549073381690003</v>
      </c>
      <c r="AD212" s="3">
        <v>0.4963551153679</v>
      </c>
      <c r="AE212" s="3">
        <v>-0.3957872367468</v>
      </c>
      <c r="AF212" s="3">
        <v>-1.1228874748854001</v>
      </c>
      <c r="AG212" s="3">
        <v>-1.0120343841310999</v>
      </c>
      <c r="AH212" s="3">
        <v>-2.1301356601735999</v>
      </c>
      <c r="AI212" s="3">
        <v>-5.5268857344934998</v>
      </c>
      <c r="AJ212" s="3">
        <v>-5.4074258684145997</v>
      </c>
      <c r="AK212" s="3">
        <v>-5.2699146057629003</v>
      </c>
      <c r="AL212" s="3">
        <v>-6.09</v>
      </c>
    </row>
    <row r="213" spans="1:38">
      <c r="A213">
        <v>5</v>
      </c>
      <c r="B213" t="s">
        <v>404</v>
      </c>
      <c r="C213">
        <v>302010102</v>
      </c>
      <c r="D213" t="s">
        <v>577</v>
      </c>
      <c r="E213" s="3">
        <v>2.6314098907580998</v>
      </c>
      <c r="F213" s="3">
        <v>2.4883783433748001</v>
      </c>
      <c r="G213" s="3">
        <v>5.5116297086271997</v>
      </c>
      <c r="H213" s="3">
        <v>2.5473076222672999</v>
      </c>
      <c r="I213" s="3">
        <v>3.2200077963339</v>
      </c>
      <c r="J213" s="3">
        <v>1.1563221687342</v>
      </c>
      <c r="K213" s="3">
        <v>-0.10563918459469999</v>
      </c>
      <c r="L213" s="3">
        <v>0.1190511990799</v>
      </c>
      <c r="M213" s="3">
        <v>0.2804098570354</v>
      </c>
      <c r="N213" s="3">
        <v>-1.3146279025429</v>
      </c>
      <c r="O213" s="3">
        <v>-1.6042957916206</v>
      </c>
      <c r="P213" s="3">
        <v>-2.2804232360769001</v>
      </c>
      <c r="Q213" s="3">
        <v>-2.1458826378973002</v>
      </c>
      <c r="R213" s="3">
        <v>-2.9599789594404</v>
      </c>
      <c r="S213" s="3">
        <v>-5.0889335595212</v>
      </c>
      <c r="T213" s="3">
        <v>-4.8963254409659003</v>
      </c>
      <c r="U213" s="3">
        <v>-5.4508668259809996</v>
      </c>
      <c r="V213" s="3">
        <v>-3.5160024983015998</v>
      </c>
      <c r="W213" s="3">
        <v>-3.2767286349349001</v>
      </c>
      <c r="X213" s="3">
        <v>-3.4287289076626002</v>
      </c>
      <c r="Y213" s="3">
        <v>-5.4855394972314997</v>
      </c>
      <c r="Z213" s="3">
        <v>-4.9200346852988002</v>
      </c>
      <c r="AA213" s="3">
        <v>-5.4610260688269001</v>
      </c>
      <c r="AB213" s="3">
        <v>-5.9359559174954999</v>
      </c>
      <c r="AC213" s="3">
        <v>-7.5563867609309003</v>
      </c>
      <c r="AD213" s="3">
        <v>-7.3381934748804998</v>
      </c>
      <c r="AE213" s="3">
        <v>-7.3615125293829999</v>
      </c>
      <c r="AF213" s="3">
        <v>-8.0356910288091008</v>
      </c>
      <c r="AG213" s="3">
        <v>-8.0811033351336992</v>
      </c>
      <c r="AH213" s="3">
        <v>-8.0861748888074008</v>
      </c>
      <c r="AI213" s="3">
        <v>-11.1423967225584</v>
      </c>
      <c r="AJ213" s="3">
        <v>-11.495516288690901</v>
      </c>
      <c r="AK213" s="3">
        <v>-11.607923807256</v>
      </c>
      <c r="AL213" s="3">
        <v>-10.88</v>
      </c>
    </row>
    <row r="214" spans="1:38">
      <c r="A214">
        <v>4</v>
      </c>
      <c r="B214" t="s">
        <v>402</v>
      </c>
      <c r="C214">
        <v>3020102</v>
      </c>
      <c r="D214" t="s">
        <v>578</v>
      </c>
      <c r="E214" s="3">
        <v>-3.9210227868449001</v>
      </c>
      <c r="F214" s="3">
        <v>-3.125499430898</v>
      </c>
      <c r="G214" s="3">
        <v>-2.4299447236427998</v>
      </c>
      <c r="H214" s="3">
        <v>-3.4569905510822001</v>
      </c>
      <c r="I214" s="3">
        <v>-0.59685581949540001</v>
      </c>
      <c r="J214" s="3">
        <v>-1.7152711297217</v>
      </c>
      <c r="K214" s="3">
        <v>-2.8092804019013</v>
      </c>
      <c r="L214" s="3">
        <v>-3.0074982955828</v>
      </c>
      <c r="M214" s="3">
        <v>-2.2470269804565</v>
      </c>
      <c r="N214" s="3">
        <v>-2.9418075228784</v>
      </c>
      <c r="O214" s="3">
        <v>-3.0105355415345998</v>
      </c>
      <c r="P214" s="3">
        <v>-3.0384821070101</v>
      </c>
      <c r="Q214" s="3">
        <v>-2.3478647648513999</v>
      </c>
      <c r="R214" s="3">
        <v>-3.8826039106913002</v>
      </c>
      <c r="S214" s="3">
        <v>-4.5576269773759002</v>
      </c>
      <c r="T214" s="3">
        <v>-3.4511986275467001</v>
      </c>
      <c r="U214" s="3">
        <v>-5.5066961344524996</v>
      </c>
      <c r="V214" s="3">
        <v>-4.0639239043751001</v>
      </c>
      <c r="W214" s="3">
        <v>-2.6504634880696001</v>
      </c>
      <c r="X214" s="3">
        <v>-2.8095704268786998</v>
      </c>
      <c r="Y214" s="3">
        <v>-4.0393753689888001</v>
      </c>
      <c r="Z214" s="3">
        <v>-4.1844898377252999</v>
      </c>
      <c r="AA214" s="3">
        <v>-5.2116432772124002</v>
      </c>
      <c r="AB214" s="3">
        <v>-4.2050718375371003</v>
      </c>
      <c r="AC214" s="3">
        <v>-5.1323413050240001</v>
      </c>
      <c r="AD214" s="3">
        <v>-4.0603003499683004</v>
      </c>
      <c r="AE214" s="3">
        <v>-5.7106923871152002</v>
      </c>
      <c r="AF214" s="3">
        <v>-6.5263914369045999</v>
      </c>
      <c r="AG214" s="3">
        <v>-6.0317473894319003</v>
      </c>
      <c r="AH214" s="3">
        <v>-7.3552410622110997</v>
      </c>
      <c r="AI214" s="3">
        <v>-8.4458917955552995</v>
      </c>
      <c r="AJ214" s="3">
        <v>-8.4972600183946003</v>
      </c>
      <c r="AK214" s="3">
        <v>-8.2729426715529009</v>
      </c>
      <c r="AL214" s="3">
        <v>-6.93</v>
      </c>
    </row>
    <row r="215" spans="1:38">
      <c r="A215">
        <v>5</v>
      </c>
      <c r="B215" t="s">
        <v>404</v>
      </c>
      <c r="C215">
        <v>302010201</v>
      </c>
      <c r="D215" t="s">
        <v>579</v>
      </c>
      <c r="E215" s="3">
        <v>-5.14946017796</v>
      </c>
      <c r="F215" s="3">
        <v>-4.3560763730585998</v>
      </c>
      <c r="G215" s="3">
        <v>-3.3214808872274002</v>
      </c>
      <c r="H215" s="3">
        <v>-1.5236972784511</v>
      </c>
      <c r="I215" s="3">
        <v>0.86701773280159999</v>
      </c>
      <c r="J215" s="3">
        <v>0.51496799162450002</v>
      </c>
      <c r="K215" s="3">
        <v>0.1161853036669</v>
      </c>
      <c r="L215" s="3">
        <v>1.1335198128912001</v>
      </c>
      <c r="M215" s="3">
        <v>1.7272533032602</v>
      </c>
      <c r="N215" s="3">
        <v>-0.25516382578340002</v>
      </c>
      <c r="O215" s="3">
        <v>-0.13005891404969999</v>
      </c>
      <c r="P215" s="3">
        <v>-0.80911563880540005</v>
      </c>
      <c r="Q215" s="3">
        <v>-0.18702572860969999</v>
      </c>
      <c r="R215" s="3">
        <v>0.43746828699939999</v>
      </c>
      <c r="S215" s="3">
        <v>0.28287113503479999</v>
      </c>
      <c r="T215" s="3">
        <v>0.187028466324</v>
      </c>
      <c r="U215" s="3">
        <v>-0.98583972124929997</v>
      </c>
      <c r="V215" s="3">
        <v>-0.2266890373688</v>
      </c>
      <c r="W215" s="3">
        <v>-4.5664889751300002E-2</v>
      </c>
      <c r="X215" s="3">
        <v>-0.4950378109554</v>
      </c>
      <c r="Y215" s="3">
        <v>-1.2554711232069999</v>
      </c>
      <c r="Z215" s="3">
        <v>-1.3180889238911</v>
      </c>
      <c r="AA215" s="3">
        <v>-3.0457500973055001</v>
      </c>
      <c r="AB215" s="3">
        <v>-1.9333246451770001</v>
      </c>
      <c r="AC215" s="3">
        <v>-3.2676289358005999</v>
      </c>
      <c r="AD215" s="3">
        <v>-3.8642758554702001</v>
      </c>
      <c r="AE215" s="3">
        <v>-6.1557426283585999</v>
      </c>
      <c r="AF215" s="3">
        <v>-7.6536142404653997</v>
      </c>
      <c r="AG215" s="3">
        <v>-7.0599645903855999</v>
      </c>
      <c r="AH215" s="3">
        <v>-7.0552231556737004</v>
      </c>
      <c r="AI215" s="3">
        <v>-8.4743078484221002</v>
      </c>
      <c r="AJ215" s="3">
        <v>-8.4474645135749995</v>
      </c>
      <c r="AK215" s="3">
        <v>-8.1109806505424</v>
      </c>
      <c r="AL215" s="3">
        <v>-7.12</v>
      </c>
    </row>
    <row r="216" spans="1:38">
      <c r="A216">
        <v>5</v>
      </c>
      <c r="B216" t="s">
        <v>404</v>
      </c>
      <c r="C216">
        <v>302010202</v>
      </c>
      <c r="D216" t="s">
        <v>580</v>
      </c>
      <c r="E216" s="3">
        <v>-3.0074871405209</v>
      </c>
      <c r="F216" s="3">
        <v>-2.0400131630676999</v>
      </c>
      <c r="G216" s="3">
        <v>-1.4639379498686</v>
      </c>
      <c r="H216" s="3">
        <v>-4.7554672392787003</v>
      </c>
      <c r="I216" s="3">
        <v>-0.50595152689180001</v>
      </c>
      <c r="J216" s="3">
        <v>-2.5248688124325001</v>
      </c>
      <c r="K216" s="3">
        <v>-5.1186384454492</v>
      </c>
      <c r="L216" s="3">
        <v>-6.8890882602312002</v>
      </c>
      <c r="M216" s="3">
        <v>-5.5523747580132996</v>
      </c>
      <c r="N216" s="3">
        <v>-5.0644632682103001</v>
      </c>
      <c r="O216" s="3">
        <v>-5.0731963635276003</v>
      </c>
      <c r="P216" s="3">
        <v>-4.3303344356151001</v>
      </c>
      <c r="Q216" s="3">
        <v>-4.1389547054275004</v>
      </c>
      <c r="R216" s="3">
        <v>-7.5645073485149004</v>
      </c>
      <c r="S216" s="3">
        <v>-8.5758710738660007</v>
      </c>
      <c r="T216" s="3">
        <v>-6.6543218674315003</v>
      </c>
      <c r="U216" s="3">
        <v>-10.2903733575645</v>
      </c>
      <c r="V216" s="3">
        <v>-8.2767523869634996</v>
      </c>
      <c r="W216" s="3">
        <v>-5.2343476360165999</v>
      </c>
      <c r="X216" s="3">
        <v>-4.4806429843514</v>
      </c>
      <c r="Y216" s="3">
        <v>-6.5214265142582004</v>
      </c>
      <c r="Z216" s="3">
        <v>-5.5357132567641996</v>
      </c>
      <c r="AA216" s="3">
        <v>-6.7653110506417997</v>
      </c>
      <c r="AB216" s="3">
        <v>-6.0793916849123004</v>
      </c>
      <c r="AC216" s="3">
        <v>-6.7868303188096997</v>
      </c>
      <c r="AD216" s="3">
        <v>-4.2756266458623999</v>
      </c>
      <c r="AE216" s="3">
        <v>-5.9538823802292997</v>
      </c>
      <c r="AF216" s="3">
        <v>-6.1103391073592999</v>
      </c>
      <c r="AG216" s="3">
        <v>-5.2841877823585</v>
      </c>
      <c r="AH216" s="3">
        <v>-7.5933541200189998</v>
      </c>
      <c r="AI216" s="3">
        <v>-8.5868549231290991</v>
      </c>
      <c r="AJ216" s="3">
        <v>-8.8281573001970006</v>
      </c>
      <c r="AK216" s="3">
        <v>-8.5747726714995007</v>
      </c>
      <c r="AL216" s="3">
        <v>-7.87</v>
      </c>
    </row>
    <row r="217" spans="1:38">
      <c r="A217">
        <v>5</v>
      </c>
      <c r="B217" t="s">
        <v>404</v>
      </c>
      <c r="C217">
        <v>302010203</v>
      </c>
      <c r="D217" t="s">
        <v>581</v>
      </c>
      <c r="E217" s="3">
        <v>-2.9621974189531</v>
      </c>
      <c r="F217" s="3">
        <v>-2.7858603364861998</v>
      </c>
      <c r="G217" s="3">
        <v>-2.7958148400554999</v>
      </c>
      <c r="H217" s="3">
        <v>-5.2301076375084996</v>
      </c>
      <c r="I217" s="3">
        <v>-5.5387948482061002</v>
      </c>
      <c r="J217" s="3">
        <v>-5.9734750317712004</v>
      </c>
      <c r="K217" s="3">
        <v>-4.2364438050936997</v>
      </c>
      <c r="L217" s="3">
        <v>-2.8034069237785002</v>
      </c>
      <c r="M217" s="3">
        <v>-3.4414699807206999</v>
      </c>
      <c r="N217" s="3">
        <v>-4.3585930085238003</v>
      </c>
      <c r="O217" s="3">
        <v>-5.1813536554821003</v>
      </c>
      <c r="P217" s="3">
        <v>-5.8183255281479003</v>
      </c>
      <c r="Q217" s="3">
        <v>-3.2399610063208</v>
      </c>
      <c r="R217" s="3">
        <v>-5.1900885772783001</v>
      </c>
      <c r="S217" s="3">
        <v>-6.4710580898897998</v>
      </c>
      <c r="T217" s="3">
        <v>-4.5710701593897003</v>
      </c>
      <c r="U217" s="3">
        <v>-3.6879488494246</v>
      </c>
      <c r="V217" s="3">
        <v>-2.1580674751003999</v>
      </c>
      <c r="W217" s="3">
        <v>-2.5721755117614</v>
      </c>
      <c r="X217" s="3">
        <v>-4.9597539668205997</v>
      </c>
      <c r="Y217" s="3">
        <v>-4.9601176403762004</v>
      </c>
      <c r="Z217" s="3">
        <v>-9.1600750302165999</v>
      </c>
      <c r="AA217" s="3">
        <v>-7.1946059845984998</v>
      </c>
      <c r="AB217" s="3">
        <v>-5.4509607728878002</v>
      </c>
      <c r="AC217" s="3">
        <v>-5.7724757083384004</v>
      </c>
      <c r="AD217" s="3">
        <v>-4.0087624154894002</v>
      </c>
      <c r="AE217" s="3">
        <v>-3.3361176248600999</v>
      </c>
      <c r="AF217" s="3">
        <v>-3.9593820171130001</v>
      </c>
      <c r="AG217" s="3">
        <v>-4.9478984841365996</v>
      </c>
      <c r="AH217" s="3">
        <v>-7.5984371333264997</v>
      </c>
      <c r="AI217" s="3">
        <v>-7.8828875144410002</v>
      </c>
      <c r="AJ217" s="3">
        <v>-7.5693899192353999</v>
      </c>
      <c r="AK217" s="3">
        <v>-7.8371938006060002</v>
      </c>
      <c r="AL217" s="3">
        <v>-3</v>
      </c>
    </row>
    <row r="218" spans="1:38">
      <c r="A218">
        <v>4</v>
      </c>
      <c r="B218" t="s">
        <v>402</v>
      </c>
      <c r="C218">
        <v>3020103</v>
      </c>
      <c r="D218" t="s">
        <v>582</v>
      </c>
      <c r="E218" s="3">
        <v>-2.5437005968188</v>
      </c>
      <c r="F218" s="3">
        <v>-3.0627667666876</v>
      </c>
      <c r="G218" s="3">
        <v>-1.0080937344762</v>
      </c>
      <c r="H218" s="3">
        <v>-2.6455413427145</v>
      </c>
      <c r="I218" s="3">
        <v>-2.1292604720030002</v>
      </c>
      <c r="J218" s="3">
        <v>-2.5287137043521</v>
      </c>
      <c r="K218" s="3">
        <v>-1.5587708750836</v>
      </c>
      <c r="L218" s="3">
        <v>0.92678580473710004</v>
      </c>
      <c r="M218" s="3">
        <v>-0.90140884010319999</v>
      </c>
      <c r="N218" s="3">
        <v>-1.2525001695508999</v>
      </c>
      <c r="O218" s="3">
        <v>-1.0857417927274</v>
      </c>
      <c r="P218" s="3">
        <v>-0.67252339418670004</v>
      </c>
      <c r="Q218" s="3">
        <v>0.67181294885440002</v>
      </c>
      <c r="R218" s="3">
        <v>0.50786619837500002</v>
      </c>
      <c r="S218" s="3">
        <v>-2.2907246155980001</v>
      </c>
      <c r="T218" s="3">
        <v>-1.0998533194694999</v>
      </c>
      <c r="U218" s="3">
        <v>-1.5879796322505</v>
      </c>
      <c r="V218" s="3">
        <v>-0.8138718780591</v>
      </c>
      <c r="W218" s="3">
        <v>-6.9791932900800005E-2</v>
      </c>
      <c r="X218" s="3">
        <v>-0.7563576258661</v>
      </c>
      <c r="Y218" s="3">
        <v>-1.0290476859733</v>
      </c>
      <c r="Z218" s="3">
        <v>-1.5211350026057</v>
      </c>
      <c r="AA218" s="3">
        <v>-1.8661555145608999</v>
      </c>
      <c r="AB218" s="3">
        <v>-2.0775374005912002</v>
      </c>
      <c r="AC218" s="3">
        <v>-1.7217649354839999</v>
      </c>
      <c r="AD218" s="3">
        <v>-0.75685445536350004</v>
      </c>
      <c r="AE218" s="3">
        <v>-3.1359918287082</v>
      </c>
      <c r="AF218" s="3">
        <v>-1.9000834508377999</v>
      </c>
      <c r="AG218" s="3">
        <v>-1.9497694429867001</v>
      </c>
      <c r="AH218" s="3">
        <v>-3.6065691499643999</v>
      </c>
      <c r="AI218" s="3">
        <v>-4.4933509096764999</v>
      </c>
      <c r="AJ218" s="3">
        <v>-3.9091085095987999</v>
      </c>
      <c r="AK218" s="3">
        <v>-3.5656913083239998</v>
      </c>
      <c r="AL218" s="3">
        <v>-4.25</v>
      </c>
    </row>
    <row r="219" spans="1:38">
      <c r="A219">
        <v>5</v>
      </c>
      <c r="B219" t="s">
        <v>404</v>
      </c>
      <c r="C219">
        <v>302010301</v>
      </c>
      <c r="D219" t="s">
        <v>583</v>
      </c>
      <c r="E219" s="3">
        <v>-2.2531511102151001</v>
      </c>
      <c r="F219" s="3">
        <v>-2.4434938890604001</v>
      </c>
      <c r="G219" s="3">
        <v>-2.1380375161546001</v>
      </c>
      <c r="H219" s="3">
        <v>-2.1886751821202002</v>
      </c>
      <c r="I219" s="3">
        <v>-2.2301422384132001</v>
      </c>
      <c r="J219" s="3">
        <v>-2.3988768932156002</v>
      </c>
      <c r="K219" s="3">
        <v>-2.7790295919578001</v>
      </c>
      <c r="L219" s="3">
        <v>0.97871609683780003</v>
      </c>
      <c r="M219" s="3">
        <v>0.72170279367820001</v>
      </c>
      <c r="N219" s="3">
        <v>0.54169050375810002</v>
      </c>
      <c r="O219" s="3">
        <v>0.89489039233209999</v>
      </c>
      <c r="P219" s="3">
        <v>2.942818219187</v>
      </c>
      <c r="Q219" s="3">
        <v>2.8420001969400999</v>
      </c>
      <c r="R219" s="3">
        <v>2.8596713895570001</v>
      </c>
      <c r="S219" s="3">
        <v>1.6047141970578001</v>
      </c>
      <c r="T219" s="3">
        <v>1.719928348262</v>
      </c>
      <c r="U219" s="3">
        <v>1.7288988408779</v>
      </c>
      <c r="V219" s="3">
        <v>2.5366159017880001</v>
      </c>
      <c r="W219" s="3">
        <v>2.9880451766991998</v>
      </c>
      <c r="X219" s="3">
        <v>2.0791635817571001</v>
      </c>
      <c r="Y219" s="3">
        <v>1.7863870873697001</v>
      </c>
      <c r="Z219" s="3">
        <v>0.70756580260510005</v>
      </c>
      <c r="AA219" s="3">
        <v>1.0699932367962</v>
      </c>
      <c r="AB219" s="3">
        <v>-0.11165127756520001</v>
      </c>
      <c r="AC219" s="3">
        <v>-0.95428390376350003</v>
      </c>
      <c r="AD219" s="3">
        <v>-0.1603045896899</v>
      </c>
      <c r="AE219" s="3">
        <v>-1.745120105452</v>
      </c>
      <c r="AF219" s="3">
        <v>-2.5907583192328998</v>
      </c>
      <c r="AG219" s="3">
        <v>-2.5552241009637</v>
      </c>
      <c r="AH219" s="3">
        <v>-4.4113949235670002</v>
      </c>
      <c r="AI219" s="3">
        <v>-4.6880562984912997</v>
      </c>
      <c r="AJ219" s="3">
        <v>-4.6500378607544004</v>
      </c>
      <c r="AK219" s="3">
        <v>-4.2424296188054003</v>
      </c>
      <c r="AL219" s="3">
        <v>-3.98</v>
      </c>
    </row>
    <row r="220" spans="1:38">
      <c r="A220">
        <v>5</v>
      </c>
      <c r="B220" t="s">
        <v>404</v>
      </c>
      <c r="C220">
        <v>302010302</v>
      </c>
      <c r="D220" t="s">
        <v>584</v>
      </c>
      <c r="E220" s="3">
        <v>-2.8323977877202999</v>
      </c>
      <c r="F220" s="3">
        <v>-3.6791863323910001</v>
      </c>
      <c r="G220" s="3">
        <v>0.1325079934451</v>
      </c>
      <c r="H220" s="3">
        <v>-3.1022263284494001</v>
      </c>
      <c r="I220" s="3">
        <v>-2.0282820233573</v>
      </c>
      <c r="J220" s="3">
        <v>-2.6586653961488</v>
      </c>
      <c r="K220" s="3">
        <v>-0.29172103277580003</v>
      </c>
      <c r="L220" s="3">
        <v>0.8740490123636</v>
      </c>
      <c r="M220" s="3">
        <v>-2.4973372629221</v>
      </c>
      <c r="N220" s="3">
        <v>-3.023056532375</v>
      </c>
      <c r="O220" s="3">
        <v>-3.0321738351161001</v>
      </c>
      <c r="P220" s="3">
        <v>-4.1557616317081996</v>
      </c>
      <c r="Q220" s="3">
        <v>-1.497393729678</v>
      </c>
      <c r="R220" s="3">
        <v>-1.8631351213689999</v>
      </c>
      <c r="S220" s="3">
        <v>-6.1337424728081</v>
      </c>
      <c r="T220" s="3">
        <v>-3.9450911025998998</v>
      </c>
      <c r="U220" s="3">
        <v>-4.9011962861648</v>
      </c>
      <c r="V220" s="3">
        <v>-4.1762740261811997</v>
      </c>
      <c r="W220" s="3">
        <v>-3.1656772107156002</v>
      </c>
      <c r="X220" s="3">
        <v>-3.6389035591412999</v>
      </c>
      <c r="Y220" s="3">
        <v>-3.8887252771976</v>
      </c>
      <c r="Z220" s="3">
        <v>-3.8013228300907</v>
      </c>
      <c r="AA220" s="3">
        <v>-4.8684616975503001</v>
      </c>
      <c r="AB220" s="3">
        <v>-4.1118713147044001</v>
      </c>
      <c r="AC220" s="3">
        <v>-2.5226942131983998</v>
      </c>
      <c r="AD220" s="3">
        <v>-1.3872166460093001</v>
      </c>
      <c r="AE220" s="3">
        <v>-4.6212688053996001</v>
      </c>
      <c r="AF220" s="3">
        <v>-1.1620717978182</v>
      </c>
      <c r="AG220" s="3">
        <v>-1.3028187380909</v>
      </c>
      <c r="AH220" s="3">
        <v>-2.7422991902610998</v>
      </c>
      <c r="AI220" s="3">
        <v>-4.2836955454182002</v>
      </c>
      <c r="AJ220" s="3">
        <v>-3.1111955740244999</v>
      </c>
      <c r="AK220" s="3">
        <v>-2.8377309556239001</v>
      </c>
      <c r="AL220" s="3">
        <v>-4.53</v>
      </c>
    </row>
    <row r="221" spans="1:38">
      <c r="A221">
        <v>1</v>
      </c>
      <c r="B221" t="s">
        <v>396</v>
      </c>
      <c r="C221">
        <v>4</v>
      </c>
      <c r="D221" t="s">
        <v>585</v>
      </c>
      <c r="E221" s="3">
        <v>-0.46417530030420001</v>
      </c>
      <c r="F221" s="3">
        <v>4.5714934342172997</v>
      </c>
      <c r="G221" s="3">
        <v>4.4711834640771002</v>
      </c>
      <c r="H221" s="3">
        <v>4.6719054786854999</v>
      </c>
      <c r="I221" s="3">
        <v>5.1714784716058997</v>
      </c>
      <c r="J221" s="3">
        <v>4.7969578308573002</v>
      </c>
      <c r="K221" s="3">
        <v>4.7841275336719997</v>
      </c>
      <c r="L221" s="3">
        <v>5.0585001965715</v>
      </c>
      <c r="M221" s="3">
        <v>4.2456321716353003</v>
      </c>
      <c r="N221" s="3">
        <v>3.7702432087334001</v>
      </c>
      <c r="O221" s="3">
        <v>1.4236912314253001</v>
      </c>
      <c r="P221" s="3">
        <v>0.90902445276239996</v>
      </c>
      <c r="Q221" s="3">
        <v>0.40016602204259999</v>
      </c>
      <c r="R221" s="3">
        <v>-0.12832691819350001</v>
      </c>
      <c r="S221" s="3">
        <v>0.2096596178689</v>
      </c>
      <c r="T221" s="3">
        <v>0.1705454690149</v>
      </c>
      <c r="U221" s="3">
        <v>1.4763517490006</v>
      </c>
      <c r="V221" s="3">
        <v>1.5114325773832999</v>
      </c>
      <c r="W221" s="3">
        <v>1.6472161668403</v>
      </c>
      <c r="X221" s="3">
        <v>3.4946778124977</v>
      </c>
      <c r="Y221" s="3">
        <v>3.6316349909264001</v>
      </c>
      <c r="Z221" s="3">
        <v>3.2704840609811998</v>
      </c>
      <c r="AA221" s="3">
        <v>3.8781708384249001</v>
      </c>
      <c r="AB221" s="3">
        <v>4.3336581199145998</v>
      </c>
      <c r="AC221" s="3">
        <v>4.5354210508919</v>
      </c>
      <c r="AD221" s="3">
        <v>3.6861162430415999</v>
      </c>
      <c r="AE221" s="3">
        <v>3.5126234998152999</v>
      </c>
      <c r="AF221" s="3">
        <v>3.4955416714860998</v>
      </c>
      <c r="AG221" s="3">
        <v>1.7435358233386</v>
      </c>
      <c r="AH221" s="3">
        <v>2.1786253679794001</v>
      </c>
      <c r="AI221" s="3">
        <v>2.2201177165863002</v>
      </c>
      <c r="AJ221" s="3">
        <v>1.8264634372691999</v>
      </c>
      <c r="AK221" s="3">
        <v>2.2424625941255001</v>
      </c>
      <c r="AL221" s="3">
        <v>2.75</v>
      </c>
    </row>
    <row r="222" spans="1:38">
      <c r="A222">
        <v>2</v>
      </c>
      <c r="B222" t="s">
        <v>398</v>
      </c>
      <c r="C222">
        <v>401</v>
      </c>
      <c r="D222" t="s">
        <v>586</v>
      </c>
      <c r="E222" s="3">
        <v>2.0764614325988999</v>
      </c>
      <c r="F222" s="3">
        <v>2.2810224497463998</v>
      </c>
      <c r="G222" s="3">
        <v>2.5110465907034998</v>
      </c>
      <c r="H222" s="3">
        <v>2.6011726988257</v>
      </c>
      <c r="I222" s="3">
        <v>2.5329926375461</v>
      </c>
      <c r="J222" s="3">
        <v>2.8131391344318</v>
      </c>
      <c r="K222" s="3">
        <v>2.8131391344318</v>
      </c>
      <c r="L222" s="3">
        <v>3.2135027789262001</v>
      </c>
      <c r="M222" s="3">
        <v>3.4718886500682</v>
      </c>
      <c r="N222" s="3">
        <v>3.1735154231016001</v>
      </c>
      <c r="O222" s="3">
        <v>4.0395516188130003</v>
      </c>
      <c r="P222" s="3">
        <v>4.2334350931579001</v>
      </c>
      <c r="Q222" s="3">
        <v>3.7954814045030001</v>
      </c>
      <c r="R222" s="3">
        <v>4.1841557063761003</v>
      </c>
      <c r="S222" s="3">
        <v>5.3847758637123002</v>
      </c>
      <c r="T222" s="3">
        <v>5.5946757016340003</v>
      </c>
      <c r="U222" s="3">
        <v>6.2895725642247999</v>
      </c>
      <c r="V222" s="3">
        <v>6.0404469830528997</v>
      </c>
      <c r="W222" s="3">
        <v>6.3921583689199002</v>
      </c>
      <c r="X222" s="3">
        <v>5.8732790137658997</v>
      </c>
      <c r="Y222" s="3">
        <v>5.7317085054946002</v>
      </c>
      <c r="Z222" s="3">
        <v>5.7350019184876997</v>
      </c>
      <c r="AA222" s="3">
        <v>4.7709570941913997</v>
      </c>
      <c r="AB222" s="3">
        <v>5.2400230680937003</v>
      </c>
      <c r="AC222" s="3">
        <v>5.1417870442678</v>
      </c>
      <c r="AD222" s="3">
        <v>4.5037528510101996</v>
      </c>
      <c r="AE222" s="3">
        <v>3.5510241161984002</v>
      </c>
      <c r="AF222" s="3">
        <v>3.6088223975245</v>
      </c>
      <c r="AG222" s="3">
        <v>3.6016769996325002</v>
      </c>
      <c r="AH222" s="3">
        <v>4.3555667349367004</v>
      </c>
      <c r="AI222" s="3">
        <v>4.4164120245616996</v>
      </c>
      <c r="AJ222" s="3">
        <v>4.5709852121569998</v>
      </c>
      <c r="AK222" s="3">
        <v>4.4126255054675001</v>
      </c>
      <c r="AL222" s="3">
        <v>4.3</v>
      </c>
    </row>
    <row r="223" spans="1:38">
      <c r="A223">
        <v>3</v>
      </c>
      <c r="B223" t="s">
        <v>400</v>
      </c>
      <c r="C223">
        <v>40101</v>
      </c>
      <c r="D223" t="s">
        <v>586</v>
      </c>
      <c r="E223" s="3">
        <v>2.0764614325988999</v>
      </c>
      <c r="F223" s="3">
        <v>2.2810224497463998</v>
      </c>
      <c r="G223" s="3">
        <v>2.5110465907034998</v>
      </c>
      <c r="H223" s="3">
        <v>2.6011726988257</v>
      </c>
      <c r="I223" s="3">
        <v>2.5329926375461</v>
      </c>
      <c r="J223" s="3">
        <v>2.8131391344318</v>
      </c>
      <c r="K223" s="3">
        <v>2.8131391344318</v>
      </c>
      <c r="L223" s="3">
        <v>3.2135027789262001</v>
      </c>
      <c r="M223" s="3">
        <v>3.4718886500682</v>
      </c>
      <c r="N223" s="3">
        <v>3.1735154231016001</v>
      </c>
      <c r="O223" s="3">
        <v>4.0395516188130003</v>
      </c>
      <c r="P223" s="3">
        <v>4.2334350931579001</v>
      </c>
      <c r="Q223" s="3">
        <v>3.7954814045030001</v>
      </c>
      <c r="R223" s="3">
        <v>4.1841557063761003</v>
      </c>
      <c r="S223" s="3">
        <v>5.3847758637123002</v>
      </c>
      <c r="T223" s="3">
        <v>5.5946757016340003</v>
      </c>
      <c r="U223" s="3">
        <v>6.2895725642247999</v>
      </c>
      <c r="V223" s="3">
        <v>6.0404469830528997</v>
      </c>
      <c r="W223" s="3">
        <v>6.3921583689199002</v>
      </c>
      <c r="X223" s="3">
        <v>5.8732790137658997</v>
      </c>
      <c r="Y223" s="3">
        <v>5.7317085054946002</v>
      </c>
      <c r="Z223" s="3">
        <v>5.7350019184876997</v>
      </c>
      <c r="AA223" s="3">
        <v>4.7709570941913997</v>
      </c>
      <c r="AB223" s="3">
        <v>5.2400230680937003</v>
      </c>
      <c r="AC223" s="3">
        <v>5.1417870442678</v>
      </c>
      <c r="AD223" s="3">
        <v>4.5037528510101996</v>
      </c>
      <c r="AE223" s="3">
        <v>3.5510241161984002</v>
      </c>
      <c r="AF223" s="3">
        <v>3.6088223975245</v>
      </c>
      <c r="AG223" s="3">
        <v>3.6016769996325002</v>
      </c>
      <c r="AH223" s="3">
        <v>4.3555667349367004</v>
      </c>
      <c r="AI223" s="3">
        <v>4.4164120245616996</v>
      </c>
      <c r="AJ223" s="3">
        <v>4.5709852121569998</v>
      </c>
      <c r="AK223" s="3">
        <v>4.4126255054675001</v>
      </c>
      <c r="AL223" s="3">
        <v>4.3</v>
      </c>
    </row>
    <row r="224" spans="1:38">
      <c r="A224">
        <v>4</v>
      </c>
      <c r="B224" t="s">
        <v>402</v>
      </c>
      <c r="C224">
        <v>4010101</v>
      </c>
      <c r="D224" t="s">
        <v>586</v>
      </c>
      <c r="E224" s="3">
        <v>2.0764614325988999</v>
      </c>
      <c r="F224" s="3">
        <v>2.2810224497463998</v>
      </c>
      <c r="G224" s="3">
        <v>2.5110465907034998</v>
      </c>
      <c r="H224" s="3">
        <v>2.6011726988257</v>
      </c>
      <c r="I224" s="3">
        <v>2.5329926375461</v>
      </c>
      <c r="J224" s="3">
        <v>2.8131391344318</v>
      </c>
      <c r="K224" s="3">
        <v>2.8131391344318</v>
      </c>
      <c r="L224" s="3">
        <v>3.2135027789262001</v>
      </c>
      <c r="M224" s="3">
        <v>3.4718886500682</v>
      </c>
      <c r="N224" s="3">
        <v>3.1735154231016001</v>
      </c>
      <c r="O224" s="3">
        <v>4.0395516188130003</v>
      </c>
      <c r="P224" s="3">
        <v>4.2334350931579001</v>
      </c>
      <c r="Q224" s="3">
        <v>3.7954814045030001</v>
      </c>
      <c r="R224" s="3">
        <v>4.1841557063761003</v>
      </c>
      <c r="S224" s="3">
        <v>5.3847758637123002</v>
      </c>
      <c r="T224" s="3">
        <v>5.5946757016340003</v>
      </c>
      <c r="U224" s="3">
        <v>6.2895725642247999</v>
      </c>
      <c r="V224" s="3">
        <v>6.0404469830528997</v>
      </c>
      <c r="W224" s="3">
        <v>6.3921583689199002</v>
      </c>
      <c r="X224" s="3">
        <v>5.8732790137658997</v>
      </c>
      <c r="Y224" s="3">
        <v>5.7317085054946002</v>
      </c>
      <c r="Z224" s="3">
        <v>5.7350019184876997</v>
      </c>
      <c r="AA224" s="3">
        <v>4.7709570941913997</v>
      </c>
      <c r="AB224" s="3">
        <v>5.2400230680937003</v>
      </c>
      <c r="AC224" s="3">
        <v>5.1417870442678</v>
      </c>
      <c r="AD224" s="3">
        <v>4.5037528510101996</v>
      </c>
      <c r="AE224" s="3">
        <v>3.5510241161984002</v>
      </c>
      <c r="AF224" s="3">
        <v>3.6088223975245</v>
      </c>
      <c r="AG224" s="3">
        <v>3.6016769996325002</v>
      </c>
      <c r="AH224" s="3">
        <v>4.3555667349367004</v>
      </c>
      <c r="AI224" s="3">
        <v>4.4164120245616996</v>
      </c>
      <c r="AJ224" s="3">
        <v>4.5709852121569998</v>
      </c>
      <c r="AK224" s="3">
        <v>4.4126255054675001</v>
      </c>
      <c r="AL224" s="3">
        <v>4.3</v>
      </c>
    </row>
    <row r="225" spans="1:38">
      <c r="A225">
        <v>5</v>
      </c>
      <c r="B225" t="s">
        <v>404</v>
      </c>
      <c r="C225">
        <v>401010101</v>
      </c>
      <c r="D225" t="s">
        <v>586</v>
      </c>
      <c r="E225" s="3">
        <v>2.0764614325988999</v>
      </c>
      <c r="F225" s="3">
        <v>2.2810224497463998</v>
      </c>
      <c r="G225" s="3">
        <v>2.5110465907034998</v>
      </c>
      <c r="H225" s="3">
        <v>2.6011726988257</v>
      </c>
      <c r="I225" s="3">
        <v>2.5329926375461</v>
      </c>
      <c r="J225" s="3">
        <v>2.8131391344318</v>
      </c>
      <c r="K225" s="3">
        <v>2.8131391344318</v>
      </c>
      <c r="L225" s="3">
        <v>3.2135027789262001</v>
      </c>
      <c r="M225" s="3">
        <v>3.4718886500682</v>
      </c>
      <c r="N225" s="3">
        <v>3.1735154231016001</v>
      </c>
      <c r="O225" s="3">
        <v>4.0395516188130003</v>
      </c>
      <c r="P225" s="3">
        <v>4.2334350931579001</v>
      </c>
      <c r="Q225" s="3">
        <v>3.7954814045030001</v>
      </c>
      <c r="R225" s="3">
        <v>4.1841557063761003</v>
      </c>
      <c r="S225" s="3">
        <v>5.3847758637123002</v>
      </c>
      <c r="T225" s="3">
        <v>5.5946757016340003</v>
      </c>
      <c r="U225" s="3">
        <v>6.2895725642247999</v>
      </c>
      <c r="V225" s="3">
        <v>6.0404469830528997</v>
      </c>
      <c r="W225" s="3">
        <v>6.3921583689199002</v>
      </c>
      <c r="X225" s="3">
        <v>5.8732790137658997</v>
      </c>
      <c r="Y225" s="3">
        <v>5.7317085054946002</v>
      </c>
      <c r="Z225" s="3">
        <v>5.7350019184876997</v>
      </c>
      <c r="AA225" s="3">
        <v>4.7709570941913997</v>
      </c>
      <c r="AB225" s="3">
        <v>5.2400230680937003</v>
      </c>
      <c r="AC225" s="3">
        <v>5.1417870442678</v>
      </c>
      <c r="AD225" s="3">
        <v>4.5037528510101996</v>
      </c>
      <c r="AE225" s="3">
        <v>3.5510241161984002</v>
      </c>
      <c r="AF225" s="3">
        <v>3.6088223975245</v>
      </c>
      <c r="AG225" s="3">
        <v>3.6016769996325002</v>
      </c>
      <c r="AH225" s="3">
        <v>4.3555667349367004</v>
      </c>
      <c r="AI225" s="3">
        <v>4.4164120245616996</v>
      </c>
      <c r="AJ225" s="3">
        <v>4.5709852121569998</v>
      </c>
      <c r="AK225" s="3">
        <v>4.4126255054675001</v>
      </c>
      <c r="AL225" s="3">
        <v>4.3</v>
      </c>
    </row>
    <row r="226" spans="1:38">
      <c r="A226">
        <v>2</v>
      </c>
      <c r="B226" t="s">
        <v>398</v>
      </c>
      <c r="C226">
        <v>402</v>
      </c>
      <c r="D226" t="s">
        <v>587</v>
      </c>
      <c r="E226" s="3">
        <v>1.5783771655925001</v>
      </c>
      <c r="F226" s="3">
        <v>2.9654657730300999</v>
      </c>
      <c r="G226" s="3">
        <v>4.0820245934952002</v>
      </c>
      <c r="H226" s="3">
        <v>4.2046276240897997</v>
      </c>
      <c r="I226" s="3">
        <v>3.9301180887598002</v>
      </c>
      <c r="J226" s="3">
        <v>0.83434435437849996</v>
      </c>
      <c r="K226" s="3">
        <v>1.3662783205132001</v>
      </c>
      <c r="L226" s="3">
        <v>1.6372776707226</v>
      </c>
      <c r="M226" s="3">
        <v>1.8969272846986001</v>
      </c>
      <c r="N226" s="3">
        <v>1.6085627322917</v>
      </c>
      <c r="O226" s="3">
        <v>1.3666775168547001</v>
      </c>
      <c r="P226" s="3">
        <v>1.5075187321393999</v>
      </c>
      <c r="Q226" s="3">
        <v>1.1741211920004</v>
      </c>
      <c r="R226" s="3">
        <v>0.67486633113289995</v>
      </c>
      <c r="S226" s="3">
        <v>-0.15273425997289999</v>
      </c>
      <c r="T226" s="3">
        <v>-0.46295005513449999</v>
      </c>
      <c r="U226" s="3">
        <v>-1.2900915285735</v>
      </c>
      <c r="V226" s="3">
        <v>1.1715900168668001</v>
      </c>
      <c r="W226" s="3">
        <v>0.59694379808789999</v>
      </c>
      <c r="X226" s="3">
        <v>0.63647389241420005</v>
      </c>
      <c r="Y226" s="3">
        <v>0.23062472360389999</v>
      </c>
      <c r="Z226" s="3">
        <v>-3.67316950442E-2</v>
      </c>
      <c r="AA226" s="3">
        <v>-0.68433949139170003</v>
      </c>
      <c r="AB226" s="3">
        <v>-0.65029807895040004</v>
      </c>
      <c r="AC226" s="3">
        <v>-0.46170071098400001</v>
      </c>
      <c r="AD226" s="3">
        <v>4.0821466069878003</v>
      </c>
      <c r="AE226" s="3">
        <v>4.1899623534804</v>
      </c>
      <c r="AF226" s="3">
        <v>4.3615804571290004</v>
      </c>
      <c r="AG226" s="3">
        <v>5.3478487698282002</v>
      </c>
      <c r="AH226" s="3">
        <v>5.3376030564937</v>
      </c>
      <c r="AI226" s="3">
        <v>4.5335368308247999</v>
      </c>
      <c r="AJ226" s="3">
        <v>3.4742846693931999</v>
      </c>
      <c r="AK226" s="3">
        <v>3.5436995165346001</v>
      </c>
      <c r="AL226" s="3">
        <v>3.16</v>
      </c>
    </row>
    <row r="227" spans="1:38">
      <c r="A227">
        <v>3</v>
      </c>
      <c r="B227" t="s">
        <v>400</v>
      </c>
      <c r="C227">
        <v>40201</v>
      </c>
      <c r="D227" t="s">
        <v>588</v>
      </c>
      <c r="E227" s="3">
        <v>3.5690037990060999</v>
      </c>
      <c r="F227" s="3">
        <v>7.9891211889795999</v>
      </c>
      <c r="G227" s="3">
        <v>11.5612171062238</v>
      </c>
      <c r="H227" s="3">
        <v>11.9039768178462</v>
      </c>
      <c r="I227" s="3">
        <v>10.8987936439196</v>
      </c>
      <c r="J227" s="3">
        <v>10.9817109416659</v>
      </c>
      <c r="K227" s="3">
        <v>12.4501219577981</v>
      </c>
      <c r="L227" s="3">
        <v>13.258040398430101</v>
      </c>
      <c r="M227" s="3">
        <v>14.1518189492955</v>
      </c>
      <c r="N227" s="3">
        <v>13.055203095174701</v>
      </c>
      <c r="O227" s="3">
        <v>12.0673300899961</v>
      </c>
      <c r="P227" s="3">
        <v>12.5453176752331</v>
      </c>
      <c r="Q227" s="3">
        <v>11.516121655076001</v>
      </c>
      <c r="R227" s="3">
        <v>9.9872830141174003</v>
      </c>
      <c r="S227" s="3">
        <v>7.3475456650876003</v>
      </c>
      <c r="T227" s="3">
        <v>6.3750255961963997</v>
      </c>
      <c r="U227" s="3">
        <v>5.1575463573834002</v>
      </c>
      <c r="V227" s="3">
        <v>4.5401579571503996</v>
      </c>
      <c r="W227" s="3">
        <v>1.6462621475098</v>
      </c>
      <c r="X227" s="3">
        <v>1.7452781838600999</v>
      </c>
      <c r="Y227" s="3">
        <v>0.63254375692209996</v>
      </c>
      <c r="Z227" s="3">
        <v>-0.10019881167609999</v>
      </c>
      <c r="AA227" s="3">
        <v>-1.8495757597482001</v>
      </c>
      <c r="AB227" s="3">
        <v>-1.7586072935932</v>
      </c>
      <c r="AC227" s="3">
        <v>-1.2535815403348001</v>
      </c>
      <c r="AD227" s="3">
        <v>-0.14321421716720001</v>
      </c>
      <c r="AE227" s="3">
        <v>0.1433296167983</v>
      </c>
      <c r="AF227" s="3">
        <v>-0.9103286940134</v>
      </c>
      <c r="AG227" s="3">
        <v>0.52514645035450003</v>
      </c>
      <c r="AH227" s="3">
        <v>-0.70424941458040002</v>
      </c>
      <c r="AI227" s="3">
        <v>-1.6365120043957</v>
      </c>
      <c r="AJ227" s="3">
        <v>-4.4483352875215001</v>
      </c>
      <c r="AK227" s="3">
        <v>-4.1454706256186</v>
      </c>
      <c r="AL227" s="3">
        <v>-5.19</v>
      </c>
    </row>
    <row r="228" spans="1:38">
      <c r="A228">
        <v>4</v>
      </c>
      <c r="B228" t="s">
        <v>402</v>
      </c>
      <c r="C228">
        <v>4020101</v>
      </c>
      <c r="D228" t="s">
        <v>588</v>
      </c>
      <c r="E228" s="3">
        <v>3.5690037990060999</v>
      </c>
      <c r="F228" s="3">
        <v>7.9891211889795999</v>
      </c>
      <c r="G228" s="3">
        <v>11.5612171062238</v>
      </c>
      <c r="H228" s="3">
        <v>11.9039768178462</v>
      </c>
      <c r="I228" s="3">
        <v>10.8987936439196</v>
      </c>
      <c r="J228" s="3">
        <v>10.9817109416659</v>
      </c>
      <c r="K228" s="3">
        <v>12.4501219577981</v>
      </c>
      <c r="L228" s="3">
        <v>13.258040398430101</v>
      </c>
      <c r="M228" s="3">
        <v>14.1518189492955</v>
      </c>
      <c r="N228" s="3">
        <v>13.055203095174701</v>
      </c>
      <c r="O228" s="3">
        <v>12.0673300899961</v>
      </c>
      <c r="P228" s="3">
        <v>12.5453176752331</v>
      </c>
      <c r="Q228" s="3">
        <v>11.516121655076001</v>
      </c>
      <c r="R228" s="3">
        <v>9.9872830141174003</v>
      </c>
      <c r="S228" s="3">
        <v>7.3475456650876003</v>
      </c>
      <c r="T228" s="3">
        <v>6.3750255961963997</v>
      </c>
      <c r="U228" s="3">
        <v>5.1575463573834002</v>
      </c>
      <c r="V228" s="3">
        <v>4.5401579571503996</v>
      </c>
      <c r="W228" s="3">
        <v>1.6462621475098</v>
      </c>
      <c r="X228" s="3">
        <v>1.7452781838600999</v>
      </c>
      <c r="Y228" s="3">
        <v>0.63254375692209996</v>
      </c>
      <c r="Z228" s="3">
        <v>-0.10019881167609999</v>
      </c>
      <c r="AA228" s="3">
        <v>-1.8495757597482001</v>
      </c>
      <c r="AB228" s="3">
        <v>-1.7586072935932</v>
      </c>
      <c r="AC228" s="3">
        <v>-1.2535815403348001</v>
      </c>
      <c r="AD228" s="3">
        <v>-0.14321421716720001</v>
      </c>
      <c r="AE228" s="3">
        <v>0.1433296167983</v>
      </c>
      <c r="AF228" s="3">
        <v>-0.9103286940134</v>
      </c>
      <c r="AG228" s="3">
        <v>0.52514645035450003</v>
      </c>
      <c r="AH228" s="3">
        <v>-0.70424941458040002</v>
      </c>
      <c r="AI228" s="3">
        <v>-1.6365120043957</v>
      </c>
      <c r="AJ228" s="3">
        <v>-4.4483352875215001</v>
      </c>
      <c r="AK228" s="3">
        <v>-4.1454706256186</v>
      </c>
      <c r="AL228" s="3">
        <v>-5.19</v>
      </c>
    </row>
    <row r="229" spans="1:38">
      <c r="A229">
        <v>5</v>
      </c>
      <c r="B229" t="s">
        <v>404</v>
      </c>
      <c r="C229">
        <v>402010101</v>
      </c>
      <c r="D229" t="s">
        <v>589</v>
      </c>
      <c r="E229" s="3">
        <v>3.5690037990060999</v>
      </c>
      <c r="F229" s="3">
        <v>7.9891211889795999</v>
      </c>
      <c r="G229" s="3">
        <v>11.5612171062238</v>
      </c>
      <c r="H229" s="3">
        <v>11.9039768178462</v>
      </c>
      <c r="I229" s="3">
        <v>10.8987936439196</v>
      </c>
      <c r="J229" s="3">
        <v>10.9817109416659</v>
      </c>
      <c r="K229" s="3">
        <v>12.4501219577981</v>
      </c>
      <c r="L229" s="3">
        <v>13.258040398430101</v>
      </c>
      <c r="M229" s="3">
        <v>14.1518189492955</v>
      </c>
      <c r="N229" s="3">
        <v>13.055203095174701</v>
      </c>
      <c r="O229" s="3">
        <v>12.0673300899961</v>
      </c>
      <c r="P229" s="3">
        <v>12.5453176752331</v>
      </c>
      <c r="Q229" s="3">
        <v>11.516121655076001</v>
      </c>
      <c r="R229" s="3">
        <v>9.9872830141174003</v>
      </c>
      <c r="S229" s="3">
        <v>7.3475456650876003</v>
      </c>
      <c r="T229" s="3">
        <v>6.3750255961963997</v>
      </c>
      <c r="U229" s="3">
        <v>5.1575463573834002</v>
      </c>
      <c r="V229" s="3">
        <v>4.5401579571503996</v>
      </c>
      <c r="W229" s="3">
        <v>1.6462621475098</v>
      </c>
      <c r="X229" s="3">
        <v>1.7452781838600999</v>
      </c>
      <c r="Y229" s="3">
        <v>0.63254375692209996</v>
      </c>
      <c r="Z229" s="3">
        <v>-0.10019881167609999</v>
      </c>
      <c r="AA229" s="3">
        <v>-1.8495757597482001</v>
      </c>
      <c r="AB229" s="3">
        <v>-1.7586072935932</v>
      </c>
      <c r="AC229" s="3">
        <v>-1.2535815403348001</v>
      </c>
      <c r="AD229" s="3">
        <v>-0.14321421716720001</v>
      </c>
      <c r="AE229" s="3">
        <v>0.1433296167983</v>
      </c>
      <c r="AF229" s="3">
        <v>-0.9103286940134</v>
      </c>
      <c r="AG229" s="3">
        <v>0.52514645035450003</v>
      </c>
      <c r="AH229" s="3">
        <v>-0.70424941458040002</v>
      </c>
      <c r="AI229" s="3">
        <v>-1.6365120043957</v>
      </c>
      <c r="AJ229" s="3">
        <v>-4.4483352875215001</v>
      </c>
      <c r="AK229" s="3">
        <v>-4.1454706256186</v>
      </c>
      <c r="AL229" s="3">
        <v>-5.19</v>
      </c>
    </row>
    <row r="230" spans="1:38">
      <c r="A230">
        <v>3</v>
      </c>
      <c r="B230" t="s">
        <v>400</v>
      </c>
      <c r="C230">
        <v>40202</v>
      </c>
      <c r="D230" t="s">
        <v>590</v>
      </c>
      <c r="E230" s="3">
        <v>0.60796807204460002</v>
      </c>
      <c r="F230" s="3">
        <v>0.60796807204460002</v>
      </c>
      <c r="G230" s="3">
        <v>0.60796807204460002</v>
      </c>
      <c r="H230" s="3">
        <v>0.60796807204460002</v>
      </c>
      <c r="I230" s="3">
        <v>0.60796807204460002</v>
      </c>
      <c r="J230" s="3">
        <v>-4.0158747841185001</v>
      </c>
      <c r="K230" s="3">
        <v>-4.0158747841185001</v>
      </c>
      <c r="L230" s="3">
        <v>-4.0158747841185001</v>
      </c>
      <c r="M230" s="3">
        <v>-4.0158747841185001</v>
      </c>
      <c r="N230" s="3">
        <v>-4.0158747841185001</v>
      </c>
      <c r="O230" s="3">
        <v>-4.0158747841185001</v>
      </c>
      <c r="P230" s="3">
        <v>-4.0158747841185001</v>
      </c>
      <c r="Q230" s="3">
        <v>-4.0158747841185001</v>
      </c>
      <c r="R230" s="3">
        <v>-4.0158747841185001</v>
      </c>
      <c r="S230" s="3">
        <v>-4.0158747841185001</v>
      </c>
      <c r="T230" s="3">
        <v>-4.0158747841185001</v>
      </c>
      <c r="U230" s="3">
        <v>-4.6782528246210999</v>
      </c>
      <c r="V230" s="3">
        <v>-0.69009124062210003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6.5210013156821001</v>
      </c>
      <c r="AE230" s="3">
        <v>6.5210013156821001</v>
      </c>
      <c r="AF230" s="3">
        <v>7.3973349106243003</v>
      </c>
      <c r="AG230" s="3">
        <v>8.1436245912196004</v>
      </c>
      <c r="AH230" s="3">
        <v>8.8525655975884998</v>
      </c>
      <c r="AI230" s="3">
        <v>8.1013835772071001</v>
      </c>
      <c r="AJ230" s="3">
        <v>8.1013835772071001</v>
      </c>
      <c r="AK230" s="3">
        <v>7.9837224312621</v>
      </c>
      <c r="AL230" s="3">
        <v>7.98</v>
      </c>
    </row>
    <row r="231" spans="1:38">
      <c r="A231">
        <v>4</v>
      </c>
      <c r="B231" t="s">
        <v>402</v>
      </c>
      <c r="C231">
        <v>4020201</v>
      </c>
      <c r="D231" t="s">
        <v>590</v>
      </c>
      <c r="E231" s="3">
        <v>0.60796807204460002</v>
      </c>
      <c r="F231" s="3">
        <v>0.60796807204460002</v>
      </c>
      <c r="G231" s="3">
        <v>0.60796807204460002</v>
      </c>
      <c r="H231" s="3">
        <v>0.60796807204460002</v>
      </c>
      <c r="I231" s="3">
        <v>0.60796807204460002</v>
      </c>
      <c r="J231" s="3">
        <v>-4.0158747841185001</v>
      </c>
      <c r="K231" s="3">
        <v>-4.0158747841185001</v>
      </c>
      <c r="L231" s="3">
        <v>-4.0158747841185001</v>
      </c>
      <c r="M231" s="3">
        <v>-4.0158747841185001</v>
      </c>
      <c r="N231" s="3">
        <v>-4.0158747841185001</v>
      </c>
      <c r="O231" s="3">
        <v>-4.0158747841185001</v>
      </c>
      <c r="P231" s="3">
        <v>-4.0158747841185001</v>
      </c>
      <c r="Q231" s="3">
        <v>-4.0158747841185001</v>
      </c>
      <c r="R231" s="3">
        <v>-4.0158747841185001</v>
      </c>
      <c r="S231" s="3">
        <v>-4.0158747841185001</v>
      </c>
      <c r="T231" s="3">
        <v>-4.0158747841185001</v>
      </c>
      <c r="U231" s="3">
        <v>-4.6782528246210999</v>
      </c>
      <c r="V231" s="3">
        <v>-0.69009124062210003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6.5210013156821001</v>
      </c>
      <c r="AE231" s="3">
        <v>6.5210013156821001</v>
      </c>
      <c r="AF231" s="3">
        <v>7.3973349106243003</v>
      </c>
      <c r="AG231" s="3">
        <v>8.1436245912196004</v>
      </c>
      <c r="AH231" s="3">
        <v>8.8525655975884998</v>
      </c>
      <c r="AI231" s="3">
        <v>8.1013835772071001</v>
      </c>
      <c r="AJ231" s="3">
        <v>8.1013835772071001</v>
      </c>
      <c r="AK231" s="3">
        <v>7.9837224312621</v>
      </c>
      <c r="AL231" s="3">
        <v>7.98</v>
      </c>
    </row>
    <row r="232" spans="1:38">
      <c r="A232">
        <v>5</v>
      </c>
      <c r="B232" t="s">
        <v>404</v>
      </c>
      <c r="C232">
        <v>402020101</v>
      </c>
      <c r="D232" t="s">
        <v>591</v>
      </c>
      <c r="E232" s="3">
        <v>0.60796807204460002</v>
      </c>
      <c r="F232" s="3">
        <v>0.60796807204460002</v>
      </c>
      <c r="G232" s="3">
        <v>0.60796807204460002</v>
      </c>
      <c r="H232" s="3">
        <v>0.60796807204460002</v>
      </c>
      <c r="I232" s="3">
        <v>0.60796807204460002</v>
      </c>
      <c r="J232" s="3">
        <v>-4.0158747841185001</v>
      </c>
      <c r="K232" s="3">
        <v>-4.0158747841185001</v>
      </c>
      <c r="L232" s="3">
        <v>-4.0158747841185001</v>
      </c>
      <c r="M232" s="3">
        <v>-4.0158747841185001</v>
      </c>
      <c r="N232" s="3">
        <v>-4.0158747841185001</v>
      </c>
      <c r="O232" s="3">
        <v>-4.0158747841185001</v>
      </c>
      <c r="P232" s="3">
        <v>-4.0158747841185001</v>
      </c>
      <c r="Q232" s="3">
        <v>-4.0158747841185001</v>
      </c>
      <c r="R232" s="3">
        <v>-4.0158747841185001</v>
      </c>
      <c r="S232" s="3">
        <v>-4.0158747841185001</v>
      </c>
      <c r="T232" s="3">
        <v>-4.0158747841185001</v>
      </c>
      <c r="U232" s="3">
        <v>-4.6782528246210999</v>
      </c>
      <c r="V232" s="3">
        <v>-0.69009124062210003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6.5210013156821001</v>
      </c>
      <c r="AE232" s="3">
        <v>6.5210013156821001</v>
      </c>
      <c r="AF232" s="3">
        <v>7.3973349106243003</v>
      </c>
      <c r="AG232" s="3">
        <v>8.1436245912196004</v>
      </c>
      <c r="AH232" s="3">
        <v>8.8525655975884998</v>
      </c>
      <c r="AI232" s="3">
        <v>8.1013835772071001</v>
      </c>
      <c r="AJ232" s="3">
        <v>8.1013835772071001</v>
      </c>
      <c r="AK232" s="3">
        <v>7.9837224312621</v>
      </c>
      <c r="AL232" s="3">
        <v>7.98</v>
      </c>
    </row>
    <row r="233" spans="1:38">
      <c r="A233">
        <v>2</v>
      </c>
      <c r="B233" t="s">
        <v>398</v>
      </c>
      <c r="C233">
        <v>403</v>
      </c>
      <c r="D233" t="s">
        <v>592</v>
      </c>
      <c r="E233" s="3">
        <v>1.0591746761941001</v>
      </c>
      <c r="F233" s="3">
        <v>1.4036158944482</v>
      </c>
      <c r="G233" s="3">
        <v>1.4076651196628001</v>
      </c>
      <c r="H233" s="3">
        <v>1.4511698178154999</v>
      </c>
      <c r="I233" s="3">
        <v>1.5807137925529</v>
      </c>
      <c r="J233" s="3">
        <v>1.4445154682528001</v>
      </c>
      <c r="K233" s="3">
        <v>1.4644435842584</v>
      </c>
      <c r="L233" s="3">
        <v>2.3688309133745</v>
      </c>
      <c r="M233" s="3">
        <v>0.24493419892400001</v>
      </c>
      <c r="N233" s="3">
        <v>9.3451771544900003E-2</v>
      </c>
      <c r="O233" s="3">
        <v>0.64747793077930005</v>
      </c>
      <c r="P233" s="3">
        <v>0.59522261191030001</v>
      </c>
      <c r="Q233" s="3">
        <v>0.45433773268420002</v>
      </c>
      <c r="R233" s="3">
        <v>0.66337235801109995</v>
      </c>
      <c r="S233" s="3">
        <v>0.69314262416679995</v>
      </c>
      <c r="T233" s="3">
        <v>0.67987229197200005</v>
      </c>
      <c r="U233" s="3">
        <v>0.56880069025989999</v>
      </c>
      <c r="V233" s="3">
        <v>0.73659333806710003</v>
      </c>
      <c r="W233" s="3">
        <v>0.68136105618080001</v>
      </c>
      <c r="X233" s="3">
        <v>0.74232828910960003</v>
      </c>
      <c r="Y233" s="3">
        <v>1.3244052667806001</v>
      </c>
      <c r="Z233" s="3">
        <v>-1.4519721845516</v>
      </c>
      <c r="AA233" s="3">
        <v>-3.0293767956265998</v>
      </c>
      <c r="AB233" s="3">
        <v>-2.9878531237547001</v>
      </c>
      <c r="AC233" s="3">
        <v>-2.9398712350793001</v>
      </c>
      <c r="AD233" s="3">
        <v>-3.0248273671215</v>
      </c>
      <c r="AE233" s="3">
        <v>-2.7937503631723</v>
      </c>
      <c r="AF233" s="3">
        <v>-2.8586930040789</v>
      </c>
      <c r="AG233" s="3">
        <v>-2.7024288568144001</v>
      </c>
      <c r="AH233" s="3">
        <v>-2.6987319677406001</v>
      </c>
      <c r="AI233" s="3">
        <v>-2.6653860587332998</v>
      </c>
      <c r="AJ233" s="3">
        <v>-2.5577891871882001</v>
      </c>
      <c r="AK233" s="3">
        <v>-1.1790854628151</v>
      </c>
      <c r="AL233" s="3">
        <v>1.61</v>
      </c>
    </row>
    <row r="234" spans="1:38">
      <c r="A234">
        <v>3</v>
      </c>
      <c r="B234" t="s">
        <v>400</v>
      </c>
      <c r="C234">
        <v>40301</v>
      </c>
      <c r="D234" t="s">
        <v>593</v>
      </c>
      <c r="E234" s="3">
        <v>-0.14148285089000001</v>
      </c>
      <c r="F234" s="3">
        <v>0.15229769563680001</v>
      </c>
      <c r="G234" s="3">
        <v>0.15229769563680001</v>
      </c>
      <c r="H234" s="3">
        <v>0.15229769563680001</v>
      </c>
      <c r="I234" s="3">
        <v>0.27796906780679997</v>
      </c>
      <c r="J234" s="3">
        <v>0.27796906780679997</v>
      </c>
      <c r="K234" s="3">
        <v>0.27796906780679997</v>
      </c>
      <c r="L234" s="3">
        <v>1.8876445346499</v>
      </c>
      <c r="M234" s="3">
        <v>-0.9727918908673</v>
      </c>
      <c r="N234" s="3">
        <v>-0.82673284557070004</v>
      </c>
      <c r="O234" s="3">
        <v>0.32226444455280001</v>
      </c>
      <c r="P234" s="3">
        <v>0.32226444455280001</v>
      </c>
      <c r="Q234" s="3">
        <v>0.32226444455280001</v>
      </c>
      <c r="R234" s="3">
        <v>4.37431085708E-2</v>
      </c>
      <c r="S234" s="3">
        <v>4.37431085708E-2</v>
      </c>
      <c r="T234" s="3">
        <v>4.37431085708E-2</v>
      </c>
      <c r="U234" s="3">
        <v>-8.1634724569899994E-2</v>
      </c>
      <c r="V234" s="3">
        <v>-0.1241414952351</v>
      </c>
      <c r="W234" s="3">
        <v>-0.16398889686750001</v>
      </c>
      <c r="X234" s="3">
        <v>-0.16398889686750001</v>
      </c>
      <c r="Y234" s="3">
        <v>6.4609323383999998E-3</v>
      </c>
      <c r="Z234" s="3">
        <v>-4.4194158456636998</v>
      </c>
      <c r="AA234" s="3">
        <v>-6.6333231436844997</v>
      </c>
      <c r="AB234" s="3">
        <v>-6.6333231436844997</v>
      </c>
      <c r="AC234" s="3">
        <v>-6.6333231436844997</v>
      </c>
      <c r="AD234" s="3">
        <v>-6.3861973335632998</v>
      </c>
      <c r="AE234" s="3">
        <v>-6.3552838674567003</v>
      </c>
      <c r="AF234" s="3">
        <v>-6.3552838674567003</v>
      </c>
      <c r="AG234" s="3">
        <v>-6.3552838674567003</v>
      </c>
      <c r="AH234" s="3">
        <v>-6.3154290463593004</v>
      </c>
      <c r="AI234" s="3">
        <v>-6.2780368600700003</v>
      </c>
      <c r="AJ234" s="3">
        <v>-6.2780368600700003</v>
      </c>
      <c r="AK234" s="3">
        <v>-4.0779606013674004</v>
      </c>
      <c r="AL234" s="3">
        <v>0.22</v>
      </c>
    </row>
    <row r="235" spans="1:38">
      <c r="A235">
        <v>4</v>
      </c>
      <c r="B235" t="s">
        <v>402</v>
      </c>
      <c r="C235">
        <v>4030101</v>
      </c>
      <c r="D235" t="s">
        <v>593</v>
      </c>
      <c r="E235" s="3">
        <v>-0.14148285089000001</v>
      </c>
      <c r="F235" s="3">
        <v>0.15229769563680001</v>
      </c>
      <c r="G235" s="3">
        <v>0.15229769563680001</v>
      </c>
      <c r="H235" s="3">
        <v>0.15229769563680001</v>
      </c>
      <c r="I235" s="3">
        <v>0.27796906780679997</v>
      </c>
      <c r="J235" s="3">
        <v>0.27796906780679997</v>
      </c>
      <c r="K235" s="3">
        <v>0.27796906780679997</v>
      </c>
      <c r="L235" s="3">
        <v>1.8876445346499</v>
      </c>
      <c r="M235" s="3">
        <v>-0.9727918908673</v>
      </c>
      <c r="N235" s="3">
        <v>-0.82673284557070004</v>
      </c>
      <c r="O235" s="3">
        <v>0.32226444455280001</v>
      </c>
      <c r="P235" s="3">
        <v>0.32226444455280001</v>
      </c>
      <c r="Q235" s="3">
        <v>0.32226444455280001</v>
      </c>
      <c r="R235" s="3">
        <v>4.37431085708E-2</v>
      </c>
      <c r="S235" s="3">
        <v>4.37431085708E-2</v>
      </c>
      <c r="T235" s="3">
        <v>4.37431085708E-2</v>
      </c>
      <c r="U235" s="3">
        <v>-8.1634724569899994E-2</v>
      </c>
      <c r="V235" s="3">
        <v>-0.1241414952351</v>
      </c>
      <c r="W235" s="3">
        <v>-0.16398889686750001</v>
      </c>
      <c r="X235" s="3">
        <v>-0.16398889686750001</v>
      </c>
      <c r="Y235" s="3">
        <v>6.4609323383999998E-3</v>
      </c>
      <c r="Z235" s="3">
        <v>-4.4194158456636998</v>
      </c>
      <c r="AA235" s="3">
        <v>-6.6333231436844997</v>
      </c>
      <c r="AB235" s="3">
        <v>-6.6333231436844997</v>
      </c>
      <c r="AC235" s="3">
        <v>-6.6333231436844997</v>
      </c>
      <c r="AD235" s="3">
        <v>-6.3861973335632998</v>
      </c>
      <c r="AE235" s="3">
        <v>-6.3552838674567003</v>
      </c>
      <c r="AF235" s="3">
        <v>-6.3552838674567003</v>
      </c>
      <c r="AG235" s="3">
        <v>-6.3552838674567003</v>
      </c>
      <c r="AH235" s="3">
        <v>-6.3154290463593004</v>
      </c>
      <c r="AI235" s="3">
        <v>-6.2780368600700003</v>
      </c>
      <c r="AJ235" s="3">
        <v>-6.2780368600700003</v>
      </c>
      <c r="AK235" s="3">
        <v>-4.0779606013674004</v>
      </c>
      <c r="AL235" s="3">
        <v>0.22</v>
      </c>
    </row>
    <row r="236" spans="1:38">
      <c r="A236">
        <v>5</v>
      </c>
      <c r="B236" t="s">
        <v>404</v>
      </c>
      <c r="C236">
        <v>403010101</v>
      </c>
      <c r="D236" t="s">
        <v>593</v>
      </c>
      <c r="E236" s="3">
        <v>-0.14148285089000001</v>
      </c>
      <c r="F236" s="3">
        <v>0.15229769563680001</v>
      </c>
      <c r="G236" s="3">
        <v>0.15229769563680001</v>
      </c>
      <c r="H236" s="3">
        <v>0.15229769563680001</v>
      </c>
      <c r="I236" s="3">
        <v>0.27796906780679997</v>
      </c>
      <c r="J236" s="3">
        <v>0.27796906780679997</v>
      </c>
      <c r="K236" s="3">
        <v>0.27796906780679997</v>
      </c>
      <c r="L236" s="3">
        <v>1.8876445346499</v>
      </c>
      <c r="M236" s="3">
        <v>-0.9727918908673</v>
      </c>
      <c r="N236" s="3">
        <v>-0.82673284557070004</v>
      </c>
      <c r="O236" s="3">
        <v>0.32226444455280001</v>
      </c>
      <c r="P236" s="3">
        <v>0.32226444455280001</v>
      </c>
      <c r="Q236" s="3">
        <v>0.32226444455280001</v>
      </c>
      <c r="R236" s="3">
        <v>4.37431085708E-2</v>
      </c>
      <c r="S236" s="3">
        <v>4.37431085708E-2</v>
      </c>
      <c r="T236" s="3">
        <v>4.37431085708E-2</v>
      </c>
      <c r="U236" s="3">
        <v>-8.1634724569899994E-2</v>
      </c>
      <c r="V236" s="3">
        <v>-0.1241414952351</v>
      </c>
      <c r="W236" s="3">
        <v>-0.16398889686750001</v>
      </c>
      <c r="X236" s="3">
        <v>-0.16398889686750001</v>
      </c>
      <c r="Y236" s="3">
        <v>6.4609323383999998E-3</v>
      </c>
      <c r="Z236" s="3">
        <v>-4.4194158456636998</v>
      </c>
      <c r="AA236" s="3">
        <v>-6.6333231436844997</v>
      </c>
      <c r="AB236" s="3">
        <v>-6.6333231436844997</v>
      </c>
      <c r="AC236" s="3">
        <v>-6.6333231436844997</v>
      </c>
      <c r="AD236" s="3">
        <v>-6.3861973335632998</v>
      </c>
      <c r="AE236" s="3">
        <v>-6.3552838674567003</v>
      </c>
      <c r="AF236" s="3">
        <v>-6.3552838674567003</v>
      </c>
      <c r="AG236" s="3">
        <v>-6.3552838674567003</v>
      </c>
      <c r="AH236" s="3">
        <v>-6.3154290463593004</v>
      </c>
      <c r="AI236" s="3">
        <v>-6.2780368600700003</v>
      </c>
      <c r="AJ236" s="3">
        <v>-6.2780368600700003</v>
      </c>
      <c r="AK236" s="3">
        <v>-4.0779606013674004</v>
      </c>
      <c r="AL236" s="3">
        <v>0.22</v>
      </c>
    </row>
    <row r="237" spans="1:38">
      <c r="A237">
        <v>3</v>
      </c>
      <c r="B237" t="s">
        <v>400</v>
      </c>
      <c r="C237">
        <v>40302</v>
      </c>
      <c r="D237" t="s">
        <v>594</v>
      </c>
      <c r="E237" s="3">
        <v>3.7993210007820002</v>
      </c>
      <c r="F237" s="3">
        <v>4.5822285912062997</v>
      </c>
      <c r="G237" s="3">
        <v>4.5926822410910999</v>
      </c>
      <c r="H237" s="3">
        <v>4.5973243258345002</v>
      </c>
      <c r="I237" s="3">
        <v>4.7070981875394002</v>
      </c>
      <c r="J237" s="3">
        <v>4.0248676814532001</v>
      </c>
      <c r="K237" s="3">
        <v>4.0574905191052997</v>
      </c>
      <c r="L237" s="3">
        <v>3.9070818465878001</v>
      </c>
      <c r="M237" s="3">
        <v>3.793337643763</v>
      </c>
      <c r="N237" s="3">
        <v>2.7916875096307998</v>
      </c>
      <c r="O237" s="3">
        <v>1.8841727534101</v>
      </c>
      <c r="P237" s="3">
        <v>2.0274071820307</v>
      </c>
      <c r="Q237" s="3">
        <v>1.8006619518908</v>
      </c>
      <c r="R237" s="3">
        <v>3.4962360204251</v>
      </c>
      <c r="S237" s="3">
        <v>3.6447374475215999</v>
      </c>
      <c r="T237" s="3">
        <v>3.8227739650316002</v>
      </c>
      <c r="U237" s="3">
        <v>3.7156481224886999</v>
      </c>
      <c r="V237" s="3">
        <v>4.3958506614079997</v>
      </c>
      <c r="W237" s="3">
        <v>4.3856748582869001</v>
      </c>
      <c r="X237" s="3">
        <v>4.3208541455327998</v>
      </c>
      <c r="Y237" s="3">
        <v>4.4975008669037999</v>
      </c>
      <c r="Z237" s="3">
        <v>3.6578570634762002</v>
      </c>
      <c r="AA237" s="3">
        <v>3.4887208764120001</v>
      </c>
      <c r="AB237" s="3">
        <v>3.3434349359689999</v>
      </c>
      <c r="AC237" s="3">
        <v>3.3308382566676</v>
      </c>
      <c r="AD237" s="3">
        <v>1.6344080144501001</v>
      </c>
      <c r="AE237" s="3">
        <v>1.5835152428510999</v>
      </c>
      <c r="AF237" s="3">
        <v>1.3910780420144</v>
      </c>
      <c r="AG237" s="3">
        <v>1.7887693558619999</v>
      </c>
      <c r="AH237" s="3">
        <v>1.9085403670568</v>
      </c>
      <c r="AI237" s="3">
        <v>1.978754126144</v>
      </c>
      <c r="AJ237" s="3">
        <v>2.3476808193809</v>
      </c>
      <c r="AK237" s="3">
        <v>2.4840866880662</v>
      </c>
      <c r="AL237" s="3">
        <v>3.72</v>
      </c>
    </row>
    <row r="238" spans="1:38">
      <c r="A238">
        <v>4</v>
      </c>
      <c r="B238" t="s">
        <v>402</v>
      </c>
      <c r="C238">
        <v>4030201</v>
      </c>
      <c r="D238" t="s">
        <v>594</v>
      </c>
      <c r="E238" s="3">
        <v>3.7993210007820002</v>
      </c>
      <c r="F238" s="3">
        <v>4.5822285912062997</v>
      </c>
      <c r="G238" s="3">
        <v>4.5926822410910999</v>
      </c>
      <c r="H238" s="3">
        <v>4.5973243258345002</v>
      </c>
      <c r="I238" s="3">
        <v>4.7070981875394002</v>
      </c>
      <c r="J238" s="3">
        <v>4.0248676814532001</v>
      </c>
      <c r="K238" s="3">
        <v>4.0574905191052997</v>
      </c>
      <c r="L238" s="3">
        <v>3.9070818465878001</v>
      </c>
      <c r="M238" s="3">
        <v>3.793337643763</v>
      </c>
      <c r="N238" s="3">
        <v>2.7916875096307998</v>
      </c>
      <c r="O238" s="3">
        <v>1.8841727534101</v>
      </c>
      <c r="P238" s="3">
        <v>2.0274071820307</v>
      </c>
      <c r="Q238" s="3">
        <v>1.8006619518908</v>
      </c>
      <c r="R238" s="3">
        <v>3.4962360204251</v>
      </c>
      <c r="S238" s="3">
        <v>3.6447374475215999</v>
      </c>
      <c r="T238" s="3">
        <v>3.8227739650316002</v>
      </c>
      <c r="U238" s="3">
        <v>3.7156481224886999</v>
      </c>
      <c r="V238" s="3">
        <v>4.3958506614079997</v>
      </c>
      <c r="W238" s="3">
        <v>4.3856748582869001</v>
      </c>
      <c r="X238" s="3">
        <v>4.3208541455327998</v>
      </c>
      <c r="Y238" s="3">
        <v>4.4975008669037999</v>
      </c>
      <c r="Z238" s="3">
        <v>3.6578570634762002</v>
      </c>
      <c r="AA238" s="3">
        <v>3.4887208764120001</v>
      </c>
      <c r="AB238" s="3">
        <v>3.3434349359689999</v>
      </c>
      <c r="AC238" s="3">
        <v>3.3308382566676</v>
      </c>
      <c r="AD238" s="3">
        <v>1.6344080144501001</v>
      </c>
      <c r="AE238" s="3">
        <v>1.5835152428510999</v>
      </c>
      <c r="AF238" s="3">
        <v>1.3910780420144</v>
      </c>
      <c r="AG238" s="3">
        <v>1.7887693558619999</v>
      </c>
      <c r="AH238" s="3">
        <v>1.9085403670568</v>
      </c>
      <c r="AI238" s="3">
        <v>1.978754126144</v>
      </c>
      <c r="AJ238" s="3">
        <v>2.3476808193809</v>
      </c>
      <c r="AK238" s="3">
        <v>2.4840866880662</v>
      </c>
      <c r="AL238" s="3">
        <v>3.72</v>
      </c>
    </row>
    <row r="239" spans="1:38">
      <c r="A239">
        <v>5</v>
      </c>
      <c r="B239" t="s">
        <v>404</v>
      </c>
      <c r="C239">
        <v>403020101</v>
      </c>
      <c r="D239" t="s">
        <v>594</v>
      </c>
      <c r="E239" s="3">
        <v>3.7993210007820002</v>
      </c>
      <c r="F239" s="3">
        <v>4.5822285912062997</v>
      </c>
      <c r="G239" s="3">
        <v>4.5926822410910999</v>
      </c>
      <c r="H239" s="3">
        <v>4.5973243258345002</v>
      </c>
      <c r="I239" s="3">
        <v>4.7070981875394002</v>
      </c>
      <c r="J239" s="3">
        <v>4.0248676814532001</v>
      </c>
      <c r="K239" s="3">
        <v>4.0574905191052997</v>
      </c>
      <c r="L239" s="3">
        <v>3.9070818465878001</v>
      </c>
      <c r="M239" s="3">
        <v>3.793337643763</v>
      </c>
      <c r="N239" s="3">
        <v>2.7916875096307998</v>
      </c>
      <c r="O239" s="3">
        <v>1.8841727534101</v>
      </c>
      <c r="P239" s="3">
        <v>2.0274071820307</v>
      </c>
      <c r="Q239" s="3">
        <v>1.8006619518908</v>
      </c>
      <c r="R239" s="3">
        <v>3.4962360204251</v>
      </c>
      <c r="S239" s="3">
        <v>3.6447374475215999</v>
      </c>
      <c r="T239" s="3">
        <v>3.8227739650316002</v>
      </c>
      <c r="U239" s="3">
        <v>3.7156481224886999</v>
      </c>
      <c r="V239" s="3">
        <v>4.3958506614079997</v>
      </c>
      <c r="W239" s="3">
        <v>4.3856748582869001</v>
      </c>
      <c r="X239" s="3">
        <v>4.3208541455327998</v>
      </c>
      <c r="Y239" s="3">
        <v>4.4975008669037999</v>
      </c>
      <c r="Z239" s="3">
        <v>3.6578570634762002</v>
      </c>
      <c r="AA239" s="3">
        <v>3.4887208764120001</v>
      </c>
      <c r="AB239" s="3">
        <v>3.3434349359689999</v>
      </c>
      <c r="AC239" s="3">
        <v>3.3308382566676</v>
      </c>
      <c r="AD239" s="3">
        <v>1.6344080144501001</v>
      </c>
      <c r="AE239" s="3">
        <v>1.5835152428510999</v>
      </c>
      <c r="AF239" s="3">
        <v>1.3910780420144</v>
      </c>
      <c r="AG239" s="3">
        <v>1.7887693558619999</v>
      </c>
      <c r="AH239" s="3">
        <v>1.9085403670568</v>
      </c>
      <c r="AI239" s="3">
        <v>1.978754126144</v>
      </c>
      <c r="AJ239" s="3">
        <v>2.3476808193809</v>
      </c>
      <c r="AK239" s="3">
        <v>2.4840866880662</v>
      </c>
      <c r="AL239" s="3">
        <v>3.72</v>
      </c>
    </row>
    <row r="240" spans="1:38">
      <c r="A240">
        <v>3</v>
      </c>
      <c r="B240" t="s">
        <v>400</v>
      </c>
      <c r="C240">
        <v>40303</v>
      </c>
      <c r="D240" t="s">
        <v>595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0.74928796075960002</v>
      </c>
      <c r="M240" s="3">
        <v>-1.9151659417294</v>
      </c>
      <c r="N240" s="3">
        <v>-1.7961764686743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2.7164789827815001</v>
      </c>
      <c r="Z240" s="3">
        <v>2.5920217135149999</v>
      </c>
      <c r="AA240" s="3">
        <v>0</v>
      </c>
      <c r="AB240" s="3">
        <v>0</v>
      </c>
      <c r="AC240" s="3">
        <v>0</v>
      </c>
      <c r="AD240" s="3">
        <v>0.91540444474460003</v>
      </c>
      <c r="AE240" s="3">
        <v>1.6692060256759</v>
      </c>
      <c r="AF240" s="3">
        <v>1.6692060256759</v>
      </c>
      <c r="AG240" s="3">
        <v>1.6692060256759</v>
      </c>
      <c r="AH240" s="3">
        <v>1.6692060256759</v>
      </c>
      <c r="AI240" s="3">
        <v>1.6692060256759</v>
      </c>
      <c r="AJ240" s="3">
        <v>1.6692060256759</v>
      </c>
      <c r="AK240" s="3">
        <v>1.6692060256759</v>
      </c>
      <c r="AL240" s="3">
        <v>1.67</v>
      </c>
    </row>
    <row r="241" spans="1:38">
      <c r="A241">
        <v>4</v>
      </c>
      <c r="B241" t="s">
        <v>402</v>
      </c>
      <c r="C241">
        <v>4030301</v>
      </c>
      <c r="D241" t="s">
        <v>595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0.74928796075960002</v>
      </c>
      <c r="M241" s="3">
        <v>-1.9151659417294</v>
      </c>
      <c r="N241" s="3">
        <v>-1.7961764686743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2.7164789827815001</v>
      </c>
      <c r="Z241" s="3">
        <v>2.5920217135149999</v>
      </c>
      <c r="AA241" s="3">
        <v>0</v>
      </c>
      <c r="AB241" s="3">
        <v>0</v>
      </c>
      <c r="AC241" s="3">
        <v>0</v>
      </c>
      <c r="AD241" s="3">
        <v>0.91540444474460003</v>
      </c>
      <c r="AE241" s="3">
        <v>1.6692060256759</v>
      </c>
      <c r="AF241" s="3">
        <v>1.6692060256759</v>
      </c>
      <c r="AG241" s="3">
        <v>1.6692060256759</v>
      </c>
      <c r="AH241" s="3">
        <v>1.6692060256759</v>
      </c>
      <c r="AI241" s="3">
        <v>1.6692060256759</v>
      </c>
      <c r="AJ241" s="3">
        <v>1.6692060256759</v>
      </c>
      <c r="AK241" s="3">
        <v>1.6692060256759</v>
      </c>
      <c r="AL241" s="3">
        <v>1.67</v>
      </c>
    </row>
    <row r="242" spans="1:38">
      <c r="A242">
        <v>5</v>
      </c>
      <c r="B242" t="s">
        <v>404</v>
      </c>
      <c r="C242">
        <v>403030101</v>
      </c>
      <c r="D242" t="s">
        <v>595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0.74928796075960002</v>
      </c>
      <c r="M242" s="3">
        <v>-1.9151659417294</v>
      </c>
      <c r="N242" s="3">
        <v>-1.7961764686743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2.7164789827815001</v>
      </c>
      <c r="Z242" s="3">
        <v>2.5920217135149999</v>
      </c>
      <c r="AA242" s="3">
        <v>0</v>
      </c>
      <c r="AB242" s="3">
        <v>0</v>
      </c>
      <c r="AC242" s="3">
        <v>0</v>
      </c>
      <c r="AD242" s="3">
        <v>0.91540444474460003</v>
      </c>
      <c r="AE242" s="3">
        <v>1.6692060256759</v>
      </c>
      <c r="AF242" s="3">
        <v>1.6692060256759</v>
      </c>
      <c r="AG242" s="3">
        <v>1.6692060256759</v>
      </c>
      <c r="AH242" s="3">
        <v>1.6692060256759</v>
      </c>
      <c r="AI242" s="3">
        <v>1.6692060256759</v>
      </c>
      <c r="AJ242" s="3">
        <v>1.6692060256759</v>
      </c>
      <c r="AK242" s="3">
        <v>1.6692060256759</v>
      </c>
      <c r="AL242" s="3">
        <v>1.67</v>
      </c>
    </row>
    <row r="243" spans="1:38">
      <c r="A243">
        <v>3</v>
      </c>
      <c r="B243" t="s">
        <v>400</v>
      </c>
      <c r="C243">
        <v>40304</v>
      </c>
      <c r="D243" t="s">
        <v>596</v>
      </c>
      <c r="E243" s="3">
        <v>3.513969781668</v>
      </c>
      <c r="F243" s="3">
        <v>3.0692181954821001</v>
      </c>
      <c r="G243" s="3">
        <v>3.0871225386012</v>
      </c>
      <c r="H243" s="3">
        <v>3.7648581752850001</v>
      </c>
      <c r="I243" s="3">
        <v>4.2257238898159004</v>
      </c>
      <c r="J243" s="3">
        <v>4.7114226309189</v>
      </c>
      <c r="K243" s="3">
        <v>4.8664018561375002</v>
      </c>
      <c r="L243" s="3">
        <v>3.5392491261011001</v>
      </c>
      <c r="M243" s="3">
        <v>1.2537284742734001</v>
      </c>
      <c r="N243" s="3">
        <v>1.1266869432961999</v>
      </c>
      <c r="O243" s="3">
        <v>-0.12752955510489999</v>
      </c>
      <c r="P243" s="3">
        <v>-1.5082432544627999</v>
      </c>
      <c r="Q243" s="3">
        <v>-2.8421507134574999</v>
      </c>
      <c r="R243" s="3">
        <v>-3.8795538051107998</v>
      </c>
      <c r="S243" s="3">
        <v>-3.9861590319347999</v>
      </c>
      <c r="T243" s="3">
        <v>-4.8736619726145998</v>
      </c>
      <c r="U243" s="3">
        <v>-5.0198753226815001</v>
      </c>
      <c r="V243" s="3">
        <v>-4.5702223716464001</v>
      </c>
      <c r="W243" s="3">
        <v>-4.9666235773886998</v>
      </c>
      <c r="X243" s="3">
        <v>-3.8585077564033998</v>
      </c>
      <c r="Y243" s="3">
        <v>-1.8831323141634999</v>
      </c>
      <c r="Z243" s="3">
        <v>-2.0983470771431998</v>
      </c>
      <c r="AA243" s="3">
        <v>-1.3305261865903999</v>
      </c>
      <c r="AB243" s="3">
        <v>-9.0330965795600002E-2</v>
      </c>
      <c r="AC243" s="3">
        <v>0.74107766185500001</v>
      </c>
      <c r="AD243" s="3">
        <v>1.7339133766406001</v>
      </c>
      <c r="AE243" s="3">
        <v>4.0932211257875997</v>
      </c>
      <c r="AF243" s="3">
        <v>3.83819220665</v>
      </c>
      <c r="AG243" s="3">
        <v>4.6604417729216001</v>
      </c>
      <c r="AH243" s="3">
        <v>3.7401879146731001</v>
      </c>
      <c r="AI243" s="3">
        <v>3.5734330196689998</v>
      </c>
      <c r="AJ243" s="3">
        <v>3.7702657551684999</v>
      </c>
      <c r="AK243" s="3">
        <v>4.5727395603138996</v>
      </c>
      <c r="AL243" s="3">
        <v>4.68</v>
      </c>
    </row>
    <row r="244" spans="1:38">
      <c r="A244">
        <v>4</v>
      </c>
      <c r="B244" t="s">
        <v>402</v>
      </c>
      <c r="C244">
        <v>4030401</v>
      </c>
      <c r="D244" t="s">
        <v>597</v>
      </c>
      <c r="E244" s="3">
        <v>3.513969781668</v>
      </c>
      <c r="F244" s="3">
        <v>3.0692181954821001</v>
      </c>
      <c r="G244" s="3">
        <v>3.0871225386012</v>
      </c>
      <c r="H244" s="3">
        <v>3.7648581752850001</v>
      </c>
      <c r="I244" s="3">
        <v>4.2257238898159004</v>
      </c>
      <c r="J244" s="3">
        <v>4.7114226309189</v>
      </c>
      <c r="K244" s="3">
        <v>4.8664018561375002</v>
      </c>
      <c r="L244" s="3">
        <v>3.5392491261011001</v>
      </c>
      <c r="M244" s="3">
        <v>1.2537284742734001</v>
      </c>
      <c r="N244" s="3">
        <v>1.1266869432961999</v>
      </c>
      <c r="O244" s="3">
        <v>-0.12752955510489999</v>
      </c>
      <c r="P244" s="3">
        <v>-1.5082432544627999</v>
      </c>
      <c r="Q244" s="3">
        <v>-2.8421507134574999</v>
      </c>
      <c r="R244" s="3">
        <v>-3.8795538051107998</v>
      </c>
      <c r="S244" s="3">
        <v>-3.9861590319347999</v>
      </c>
      <c r="T244" s="3">
        <v>-4.8736619726145998</v>
      </c>
      <c r="U244" s="3">
        <v>-5.0198753226815001</v>
      </c>
      <c r="V244" s="3">
        <v>-4.5702223716464001</v>
      </c>
      <c r="W244" s="3">
        <v>-4.9666235773886998</v>
      </c>
      <c r="X244" s="3">
        <v>-3.8585077564033998</v>
      </c>
      <c r="Y244" s="3">
        <v>-1.8831323141634999</v>
      </c>
      <c r="Z244" s="3">
        <v>-2.0983470771431998</v>
      </c>
      <c r="AA244" s="3">
        <v>-1.3305261865903999</v>
      </c>
      <c r="AB244" s="3">
        <v>-9.0330965795600002E-2</v>
      </c>
      <c r="AC244" s="3">
        <v>0.74107766185500001</v>
      </c>
      <c r="AD244" s="3">
        <v>1.7339133766406001</v>
      </c>
      <c r="AE244" s="3">
        <v>4.0932211257875997</v>
      </c>
      <c r="AF244" s="3">
        <v>3.83819220665</v>
      </c>
      <c r="AG244" s="3">
        <v>4.6604417729216001</v>
      </c>
      <c r="AH244" s="3">
        <v>3.7401879146731001</v>
      </c>
      <c r="AI244" s="3">
        <v>3.5734330196689998</v>
      </c>
      <c r="AJ244" s="3">
        <v>3.7702657551684999</v>
      </c>
      <c r="AK244" s="3">
        <v>4.5727395603138996</v>
      </c>
      <c r="AL244" s="3">
        <v>4.68</v>
      </c>
    </row>
    <row r="245" spans="1:38">
      <c r="A245">
        <v>5</v>
      </c>
      <c r="B245" t="s">
        <v>404</v>
      </c>
      <c r="C245">
        <v>403040101</v>
      </c>
      <c r="D245" t="s">
        <v>597</v>
      </c>
      <c r="E245" s="3">
        <v>3.513969781668</v>
      </c>
      <c r="F245" s="3">
        <v>3.0692181954821001</v>
      </c>
      <c r="G245" s="3">
        <v>3.0871225386012</v>
      </c>
      <c r="H245" s="3">
        <v>3.7648581752850001</v>
      </c>
      <c r="I245" s="3">
        <v>4.2257238898159004</v>
      </c>
      <c r="J245" s="3">
        <v>4.7114226309189</v>
      </c>
      <c r="K245" s="3">
        <v>4.8664018561375002</v>
      </c>
      <c r="L245" s="3">
        <v>3.5392491261011001</v>
      </c>
      <c r="M245" s="3">
        <v>1.2537284742734001</v>
      </c>
      <c r="N245" s="3">
        <v>1.1266869432961999</v>
      </c>
      <c r="O245" s="3">
        <v>-0.12752955510489999</v>
      </c>
      <c r="P245" s="3">
        <v>-1.5082432544627999</v>
      </c>
      <c r="Q245" s="3">
        <v>-2.8421507134574999</v>
      </c>
      <c r="R245" s="3">
        <v>-3.8795538051107998</v>
      </c>
      <c r="S245" s="3">
        <v>-3.9861590319347999</v>
      </c>
      <c r="T245" s="3">
        <v>-4.8736619726145998</v>
      </c>
      <c r="U245" s="3">
        <v>-5.0198753226815001</v>
      </c>
      <c r="V245" s="3">
        <v>-4.5702223716464001</v>
      </c>
      <c r="W245" s="3">
        <v>-4.9666235773886998</v>
      </c>
      <c r="X245" s="3">
        <v>-3.8585077564033998</v>
      </c>
      <c r="Y245" s="3">
        <v>-1.8831323141634999</v>
      </c>
      <c r="Z245" s="3">
        <v>-2.0983470771431998</v>
      </c>
      <c r="AA245" s="3">
        <v>-1.3305261865903999</v>
      </c>
      <c r="AB245" s="3">
        <v>-9.0330965795600002E-2</v>
      </c>
      <c r="AC245" s="3">
        <v>0.74107766185500001</v>
      </c>
      <c r="AD245" s="3">
        <v>1.7339133766406001</v>
      </c>
      <c r="AE245" s="3">
        <v>4.0932211257875997</v>
      </c>
      <c r="AF245" s="3">
        <v>3.83819220665</v>
      </c>
      <c r="AG245" s="3">
        <v>4.6604417729216001</v>
      </c>
      <c r="AH245" s="3">
        <v>3.7401879146731001</v>
      </c>
      <c r="AI245" s="3">
        <v>3.5734330196689998</v>
      </c>
      <c r="AJ245" s="3">
        <v>3.7702657551684999</v>
      </c>
      <c r="AK245" s="3">
        <v>4.5727395603138996</v>
      </c>
      <c r="AL245" s="3">
        <v>4.68</v>
      </c>
    </row>
    <row r="246" spans="1:38">
      <c r="A246">
        <v>2</v>
      </c>
      <c r="B246" t="s">
        <v>398</v>
      </c>
      <c r="C246">
        <v>404</v>
      </c>
      <c r="D246" t="s">
        <v>598</v>
      </c>
      <c r="E246" s="3">
        <v>-5.8212853974297003</v>
      </c>
      <c r="F246" s="3">
        <v>11.072486121107399</v>
      </c>
      <c r="G246" s="3">
        <v>10.1391620095636</v>
      </c>
      <c r="H246" s="3">
        <v>10.636707414981499</v>
      </c>
      <c r="I246" s="3">
        <v>12.3712707098262</v>
      </c>
      <c r="J246" s="3">
        <v>11.094118924683499</v>
      </c>
      <c r="K246" s="3">
        <v>10.9846751704555</v>
      </c>
      <c r="L246" s="3">
        <v>10.808695884694</v>
      </c>
      <c r="M246" s="3">
        <v>9.1331553223055</v>
      </c>
      <c r="N246" s="3">
        <v>8.0783956895021003</v>
      </c>
      <c r="O246" s="3">
        <v>-2.2833741555959999</v>
      </c>
      <c r="P246" s="3">
        <v>-4.4037013580559004</v>
      </c>
      <c r="Q246" s="3">
        <v>-5.3877273104513002</v>
      </c>
      <c r="R246" s="3">
        <v>-7.1950723417539999</v>
      </c>
      <c r="S246" s="3">
        <v>-7.7680417136089996</v>
      </c>
      <c r="T246" s="3">
        <v>-8.1095368919521995</v>
      </c>
      <c r="U246" s="3">
        <v>-4.4196762304197001</v>
      </c>
      <c r="V246" s="3">
        <v>-4.4141987898909996</v>
      </c>
      <c r="W246" s="3">
        <v>-4.3861951042199996</v>
      </c>
      <c r="X246" s="3">
        <v>2.3419772927531</v>
      </c>
      <c r="Y246" s="3">
        <v>2.5861369849211999</v>
      </c>
      <c r="Z246" s="3">
        <v>3.4821045998293001</v>
      </c>
      <c r="AA246" s="3">
        <v>9.0646295118599998</v>
      </c>
      <c r="AB246" s="3">
        <v>9.9611880407423996</v>
      </c>
      <c r="AC246" s="3">
        <v>10.8947373235484</v>
      </c>
      <c r="AD246" s="3">
        <v>7.7432695547470001</v>
      </c>
      <c r="AE246" s="3">
        <v>8.5214484457075006</v>
      </c>
      <c r="AF246" s="3">
        <v>8.3693244585681992</v>
      </c>
      <c r="AG246" s="3">
        <v>1.7162793389722</v>
      </c>
      <c r="AH246" s="3">
        <v>2.0289031283619998</v>
      </c>
      <c r="AI246" s="3">
        <v>2.1427980584478998</v>
      </c>
      <c r="AJ246" s="3">
        <v>0.58406580413109999</v>
      </c>
      <c r="AK246" s="3">
        <v>1.1847260775220001</v>
      </c>
      <c r="AL246" s="3">
        <v>1.07</v>
      </c>
    </row>
    <row r="247" spans="1:38">
      <c r="A247">
        <v>3</v>
      </c>
      <c r="B247" t="s">
        <v>400</v>
      </c>
      <c r="C247">
        <v>40401</v>
      </c>
      <c r="D247" t="s">
        <v>599</v>
      </c>
      <c r="E247" s="3">
        <v>-12.1275998478036</v>
      </c>
      <c r="F247" s="3">
        <v>9.3227915177411997</v>
      </c>
      <c r="G247" s="3">
        <v>9.3227915177411997</v>
      </c>
      <c r="H247" s="3">
        <v>9.3227915177411997</v>
      </c>
      <c r="I247" s="3">
        <v>10.2736623061777</v>
      </c>
      <c r="J247" s="3">
        <v>9.0146106679859006</v>
      </c>
      <c r="K247" s="3">
        <v>9.0146106679859006</v>
      </c>
      <c r="L247" s="3">
        <v>9.8388926706273008</v>
      </c>
      <c r="M247" s="3">
        <v>9.8388926706273008</v>
      </c>
      <c r="N247" s="3">
        <v>9.8388926706273008</v>
      </c>
      <c r="O247" s="3">
        <v>-1.065048192366</v>
      </c>
      <c r="P247" s="3">
        <v>-1.065048192366</v>
      </c>
      <c r="Q247" s="3">
        <v>-1.065048192366</v>
      </c>
      <c r="R247" s="3">
        <v>-5.8152621110571001</v>
      </c>
      <c r="S247" s="3">
        <v>-5.8152621110571001</v>
      </c>
      <c r="T247" s="3">
        <v>-5.8152621110571001</v>
      </c>
      <c r="U247" s="3">
        <v>-0.34275817881729997</v>
      </c>
      <c r="V247" s="3">
        <v>-0.34275817881729997</v>
      </c>
      <c r="W247" s="3">
        <v>-0.34275817881729997</v>
      </c>
      <c r="X247" s="3">
        <v>7.9769981501645999</v>
      </c>
      <c r="Y247" s="3">
        <v>7.9769981501645999</v>
      </c>
      <c r="Z247" s="3">
        <v>7.9769981501645999</v>
      </c>
      <c r="AA247" s="3">
        <v>14.3409611286163</v>
      </c>
      <c r="AB247" s="3">
        <v>14.3409611286163</v>
      </c>
      <c r="AC247" s="3">
        <v>14.3409611286163</v>
      </c>
      <c r="AD247" s="3">
        <v>9.7768595135796996</v>
      </c>
      <c r="AE247" s="3">
        <v>9.7768595135796996</v>
      </c>
      <c r="AF247" s="3">
        <v>9.7768595135796996</v>
      </c>
      <c r="AG247" s="3">
        <v>2.2553853597914002</v>
      </c>
      <c r="AH247" s="3">
        <v>2.2553853597914002</v>
      </c>
      <c r="AI247" s="3">
        <v>2.2553853597914002</v>
      </c>
      <c r="AJ247" s="3">
        <v>5.5373361217399997E-2</v>
      </c>
      <c r="AK247" s="3">
        <v>5.5373361217399997E-2</v>
      </c>
      <c r="AL247" s="3">
        <v>0.06</v>
      </c>
    </row>
    <row r="248" spans="1:38">
      <c r="A248">
        <v>4</v>
      </c>
      <c r="B248" t="s">
        <v>402</v>
      </c>
      <c r="C248">
        <v>4040101</v>
      </c>
      <c r="D248" t="s">
        <v>599</v>
      </c>
      <c r="E248" s="3">
        <v>-12.1275998478036</v>
      </c>
      <c r="F248" s="3">
        <v>9.3227915177411997</v>
      </c>
      <c r="G248" s="3">
        <v>9.3227915177411997</v>
      </c>
      <c r="H248" s="3">
        <v>9.3227915177411997</v>
      </c>
      <c r="I248" s="3">
        <v>10.2736623061777</v>
      </c>
      <c r="J248" s="3">
        <v>9.0146106679859006</v>
      </c>
      <c r="K248" s="3">
        <v>9.0146106679859006</v>
      </c>
      <c r="L248" s="3">
        <v>9.8388926706273008</v>
      </c>
      <c r="M248" s="3">
        <v>9.8388926706273008</v>
      </c>
      <c r="N248" s="3">
        <v>9.8388926706273008</v>
      </c>
      <c r="O248" s="3">
        <v>-1.065048192366</v>
      </c>
      <c r="P248" s="3">
        <v>-1.065048192366</v>
      </c>
      <c r="Q248" s="3">
        <v>-1.065048192366</v>
      </c>
      <c r="R248" s="3">
        <v>-5.8152621110571001</v>
      </c>
      <c r="S248" s="3">
        <v>-5.8152621110571001</v>
      </c>
      <c r="T248" s="3">
        <v>-5.8152621110571001</v>
      </c>
      <c r="U248" s="3">
        <v>-0.34275817881729997</v>
      </c>
      <c r="V248" s="3">
        <v>-0.34275817881729997</v>
      </c>
      <c r="W248" s="3">
        <v>-0.34275817881729997</v>
      </c>
      <c r="X248" s="3">
        <v>7.9769981501645999</v>
      </c>
      <c r="Y248" s="3">
        <v>7.9769981501645999</v>
      </c>
      <c r="Z248" s="3">
        <v>7.9769981501645999</v>
      </c>
      <c r="AA248" s="3">
        <v>14.3409611286163</v>
      </c>
      <c r="AB248" s="3">
        <v>14.3409611286163</v>
      </c>
      <c r="AC248" s="3">
        <v>14.3409611286163</v>
      </c>
      <c r="AD248" s="3">
        <v>9.7768595135796996</v>
      </c>
      <c r="AE248" s="3">
        <v>9.7768595135796996</v>
      </c>
      <c r="AF248" s="3">
        <v>9.7768595135796996</v>
      </c>
      <c r="AG248" s="3">
        <v>2.2553853597914002</v>
      </c>
      <c r="AH248" s="3">
        <v>2.2553853597914002</v>
      </c>
      <c r="AI248" s="3">
        <v>2.2553853597914002</v>
      </c>
      <c r="AJ248" s="3">
        <v>5.5373361217399997E-2</v>
      </c>
      <c r="AK248" s="3">
        <v>5.5373361217399997E-2</v>
      </c>
      <c r="AL248" s="3">
        <v>0.06</v>
      </c>
    </row>
    <row r="249" spans="1:38">
      <c r="A249">
        <v>5</v>
      </c>
      <c r="B249" t="s">
        <v>404</v>
      </c>
      <c r="C249">
        <v>404010101</v>
      </c>
      <c r="D249" t="s">
        <v>599</v>
      </c>
      <c r="E249" s="3">
        <v>-12.1275998478036</v>
      </c>
      <c r="F249" s="3">
        <v>9.3227915177411997</v>
      </c>
      <c r="G249" s="3">
        <v>9.3227915177411997</v>
      </c>
      <c r="H249" s="3">
        <v>9.3227915177411997</v>
      </c>
      <c r="I249" s="3">
        <v>10.2736623061777</v>
      </c>
      <c r="J249" s="3">
        <v>9.0146106679859006</v>
      </c>
      <c r="K249" s="3">
        <v>9.0146106679859006</v>
      </c>
      <c r="L249" s="3">
        <v>9.8388926706273008</v>
      </c>
      <c r="M249" s="3">
        <v>9.8388926706273008</v>
      </c>
      <c r="N249" s="3">
        <v>9.8388926706273008</v>
      </c>
      <c r="O249" s="3">
        <v>-1.065048192366</v>
      </c>
      <c r="P249" s="3">
        <v>-1.065048192366</v>
      </c>
      <c r="Q249" s="3">
        <v>-1.065048192366</v>
      </c>
      <c r="R249" s="3">
        <v>-5.8152621110571001</v>
      </c>
      <c r="S249" s="3">
        <v>-5.8152621110571001</v>
      </c>
      <c r="T249" s="3">
        <v>-5.8152621110571001</v>
      </c>
      <c r="U249" s="3">
        <v>-0.34275817881729997</v>
      </c>
      <c r="V249" s="3">
        <v>-0.34275817881729997</v>
      </c>
      <c r="W249" s="3">
        <v>-0.34275817881729997</v>
      </c>
      <c r="X249" s="3">
        <v>7.9769981501645999</v>
      </c>
      <c r="Y249" s="3">
        <v>7.9769981501645999</v>
      </c>
      <c r="Z249" s="3">
        <v>7.9769981501645999</v>
      </c>
      <c r="AA249" s="3">
        <v>14.3409611286163</v>
      </c>
      <c r="AB249" s="3">
        <v>14.3409611286163</v>
      </c>
      <c r="AC249" s="3">
        <v>14.3409611286163</v>
      </c>
      <c r="AD249" s="3">
        <v>9.7768595135796996</v>
      </c>
      <c r="AE249" s="3">
        <v>9.7768595135796996</v>
      </c>
      <c r="AF249" s="3">
        <v>9.7768595135796996</v>
      </c>
      <c r="AG249" s="3">
        <v>2.2553853597914002</v>
      </c>
      <c r="AH249" s="3">
        <v>2.2553853597914002</v>
      </c>
      <c r="AI249" s="3">
        <v>2.2553853597914002</v>
      </c>
      <c r="AJ249" s="3">
        <v>5.5373361217399997E-2</v>
      </c>
      <c r="AK249" s="3">
        <v>5.5373361217399997E-2</v>
      </c>
      <c r="AL249" s="3">
        <v>0.06</v>
      </c>
    </row>
    <row r="250" spans="1:38">
      <c r="A250">
        <v>3</v>
      </c>
      <c r="B250" t="s">
        <v>400</v>
      </c>
      <c r="C250">
        <v>40402</v>
      </c>
      <c r="D250" t="s">
        <v>600</v>
      </c>
      <c r="E250" s="3">
        <v>53.0455741860833</v>
      </c>
      <c r="F250" s="3">
        <v>26.243617033340801</v>
      </c>
      <c r="G250" s="3">
        <v>16.624606364054699</v>
      </c>
      <c r="H250" s="3">
        <v>20.738669754822698</v>
      </c>
      <c r="I250" s="3">
        <v>27.873190682538802</v>
      </c>
      <c r="J250" s="3">
        <v>26.8402888922671</v>
      </c>
      <c r="K250" s="3">
        <v>26.299551465022901</v>
      </c>
      <c r="L250" s="3">
        <v>17.576765123177701</v>
      </c>
      <c r="M250" s="3">
        <v>4.5575502567406998</v>
      </c>
      <c r="N250" s="3">
        <v>-3.1114516996019002</v>
      </c>
      <c r="O250" s="3">
        <v>-9.5085464363657</v>
      </c>
      <c r="P250" s="3">
        <v>-22.429376829547</v>
      </c>
      <c r="Q250" s="3">
        <v>-28.555269237126701</v>
      </c>
      <c r="R250" s="3">
        <v>-17.5554681602198</v>
      </c>
      <c r="S250" s="3">
        <v>-22.3101103725099</v>
      </c>
      <c r="T250" s="3">
        <v>-24.081118879715302</v>
      </c>
      <c r="U250" s="3">
        <v>-30.402440589122701</v>
      </c>
      <c r="V250" s="3">
        <v>-30.910782085479099</v>
      </c>
      <c r="W250" s="3">
        <v>-31.517246251557602</v>
      </c>
      <c r="X250" s="3">
        <v>-34.395670005954798</v>
      </c>
      <c r="Y250" s="3">
        <v>-34.130620811452403</v>
      </c>
      <c r="Z250" s="3">
        <v>-28.9064813067694</v>
      </c>
      <c r="AA250" s="3">
        <v>-25.145835151305999</v>
      </c>
      <c r="AB250" s="3">
        <v>-20.198324633434801</v>
      </c>
      <c r="AC250" s="3">
        <v>-14.682284861826799</v>
      </c>
      <c r="AD250" s="3">
        <v>-9.7004482913693995</v>
      </c>
      <c r="AE250" s="3">
        <v>-2.8123358495016002</v>
      </c>
      <c r="AF250" s="3">
        <v>-3.7867249991861001</v>
      </c>
      <c r="AG250" s="3">
        <v>-3.2034635605378998</v>
      </c>
      <c r="AH250" s="3">
        <v>-9.7151862573200007E-2</v>
      </c>
      <c r="AI250" s="3">
        <v>1.0434555922144999</v>
      </c>
      <c r="AJ250" s="3">
        <v>6.2571295066639996</v>
      </c>
      <c r="AK250" s="3">
        <v>13.7938077398855</v>
      </c>
      <c r="AL250" s="3">
        <v>12.17</v>
      </c>
    </row>
    <row r="251" spans="1:38">
      <c r="A251">
        <v>4</v>
      </c>
      <c r="B251" t="s">
        <v>402</v>
      </c>
      <c r="C251">
        <v>4040201</v>
      </c>
      <c r="D251" t="s">
        <v>601</v>
      </c>
      <c r="E251" s="3">
        <v>53.0455741860833</v>
      </c>
      <c r="F251" s="3">
        <v>26.243617033340801</v>
      </c>
      <c r="G251" s="3">
        <v>16.624606364054699</v>
      </c>
      <c r="H251" s="3">
        <v>20.738669754822698</v>
      </c>
      <c r="I251" s="3">
        <v>27.873190682538802</v>
      </c>
      <c r="J251" s="3">
        <v>26.8402888922671</v>
      </c>
      <c r="K251" s="3">
        <v>26.299551465022901</v>
      </c>
      <c r="L251" s="3">
        <v>17.576765123177701</v>
      </c>
      <c r="M251" s="3">
        <v>4.5575502567406998</v>
      </c>
      <c r="N251" s="3">
        <v>-3.1114516996019002</v>
      </c>
      <c r="O251" s="3">
        <v>-9.5085464363657</v>
      </c>
      <c r="P251" s="3">
        <v>-22.429376829547</v>
      </c>
      <c r="Q251" s="3">
        <v>-28.555269237126701</v>
      </c>
      <c r="R251" s="3">
        <v>-17.5554681602198</v>
      </c>
      <c r="S251" s="3">
        <v>-22.3101103725099</v>
      </c>
      <c r="T251" s="3">
        <v>-24.081118879715302</v>
      </c>
      <c r="U251" s="3">
        <v>-30.402440589122701</v>
      </c>
      <c r="V251" s="3">
        <v>-30.910782085479099</v>
      </c>
      <c r="W251" s="3">
        <v>-31.517246251557602</v>
      </c>
      <c r="X251" s="3">
        <v>-34.395670005954798</v>
      </c>
      <c r="Y251" s="3">
        <v>-34.130620811452403</v>
      </c>
      <c r="Z251" s="3">
        <v>-28.9064813067694</v>
      </c>
      <c r="AA251" s="3">
        <v>-25.145835151305999</v>
      </c>
      <c r="AB251" s="3">
        <v>-20.198324633434801</v>
      </c>
      <c r="AC251" s="3">
        <v>-14.682284861826799</v>
      </c>
      <c r="AD251" s="3">
        <v>-9.7004482913693995</v>
      </c>
      <c r="AE251" s="3">
        <v>-2.8123358495016002</v>
      </c>
      <c r="AF251" s="3">
        <v>-3.7867249991861001</v>
      </c>
      <c r="AG251" s="3">
        <v>-3.2034635605378998</v>
      </c>
      <c r="AH251" s="3">
        <v>-9.7151862573200007E-2</v>
      </c>
      <c r="AI251" s="3">
        <v>1.0434555922144999</v>
      </c>
      <c r="AJ251" s="3">
        <v>6.2571295066639996</v>
      </c>
      <c r="AK251" s="3">
        <v>13.7938077398855</v>
      </c>
      <c r="AL251" s="3">
        <v>12.17</v>
      </c>
    </row>
    <row r="252" spans="1:38">
      <c r="A252">
        <v>5</v>
      </c>
      <c r="B252" t="s">
        <v>404</v>
      </c>
      <c r="C252">
        <v>404020101</v>
      </c>
      <c r="D252" t="s">
        <v>602</v>
      </c>
      <c r="E252" s="3">
        <v>53.0455741860833</v>
      </c>
      <c r="F252" s="3">
        <v>26.243617033340801</v>
      </c>
      <c r="G252" s="3">
        <v>16.624606364054699</v>
      </c>
      <c r="H252" s="3">
        <v>20.738669754822698</v>
      </c>
      <c r="I252" s="3">
        <v>27.873190682538802</v>
      </c>
      <c r="J252" s="3">
        <v>26.8402888922671</v>
      </c>
      <c r="K252" s="3">
        <v>26.299551465022901</v>
      </c>
      <c r="L252" s="3">
        <v>17.576765123177701</v>
      </c>
      <c r="M252" s="3">
        <v>4.5575502567406998</v>
      </c>
      <c r="N252" s="3">
        <v>-3.1114516996019002</v>
      </c>
      <c r="O252" s="3">
        <v>-9.5085464363657</v>
      </c>
      <c r="P252" s="3">
        <v>-22.429376829547</v>
      </c>
      <c r="Q252" s="3">
        <v>-28.555269237126701</v>
      </c>
      <c r="R252" s="3">
        <v>-17.5554681602198</v>
      </c>
      <c r="S252" s="3">
        <v>-22.3101103725099</v>
      </c>
      <c r="T252" s="3">
        <v>-24.081118879715302</v>
      </c>
      <c r="U252" s="3">
        <v>-30.402440589122701</v>
      </c>
      <c r="V252" s="3">
        <v>-30.910782085479099</v>
      </c>
      <c r="W252" s="3">
        <v>-31.517246251557602</v>
      </c>
      <c r="X252" s="3">
        <v>-34.395670005954798</v>
      </c>
      <c r="Y252" s="3">
        <v>-34.130620811452403</v>
      </c>
      <c r="Z252" s="3">
        <v>-28.9064813067694</v>
      </c>
      <c r="AA252" s="3">
        <v>-25.145835151305999</v>
      </c>
      <c r="AB252" s="3">
        <v>-20.198324633434801</v>
      </c>
      <c r="AC252" s="3">
        <v>-14.682284861826799</v>
      </c>
      <c r="AD252" s="3">
        <v>-9.7004482913693995</v>
      </c>
      <c r="AE252" s="3">
        <v>-2.8123358495016002</v>
      </c>
      <c r="AF252" s="3">
        <v>-3.7867249991861001</v>
      </c>
      <c r="AG252" s="3">
        <v>-3.2034635605378998</v>
      </c>
      <c r="AH252" s="3">
        <v>-9.7151862573200007E-2</v>
      </c>
      <c r="AI252" s="3">
        <v>1.0434555922144999</v>
      </c>
      <c r="AJ252" s="3">
        <v>6.2571295066639996</v>
      </c>
      <c r="AK252" s="3">
        <v>13.7938077398855</v>
      </c>
      <c r="AL252" s="3">
        <v>12.17</v>
      </c>
    </row>
    <row r="253" spans="1:38">
      <c r="A253">
        <v>1</v>
      </c>
      <c r="B253" t="s">
        <v>396</v>
      </c>
      <c r="C253">
        <v>5</v>
      </c>
      <c r="D253" t="s">
        <v>603</v>
      </c>
      <c r="E253" s="3">
        <v>4.7948750859875</v>
      </c>
      <c r="F253" s="3">
        <v>5.0895656954842003</v>
      </c>
      <c r="G253" s="3">
        <v>5.5660537622512001</v>
      </c>
      <c r="H253" s="3">
        <v>5.4914005387472997</v>
      </c>
      <c r="I253" s="3">
        <v>5.7476785101913004</v>
      </c>
      <c r="J253" s="3">
        <v>6.4358432476117002</v>
      </c>
      <c r="K253" s="3">
        <v>7.0146787136270001</v>
      </c>
      <c r="L253" s="3">
        <v>8.0927103135681993</v>
      </c>
      <c r="M253" s="3">
        <v>7.9414465029074996</v>
      </c>
      <c r="N253" s="3">
        <v>7.9829058823398</v>
      </c>
      <c r="O253" s="3">
        <v>7.6484826834724</v>
      </c>
      <c r="P253" s="3">
        <v>7.139388671551</v>
      </c>
      <c r="Q253" s="3">
        <v>5.7283631513454996</v>
      </c>
      <c r="R253" s="3">
        <v>5.9592805712016998</v>
      </c>
      <c r="S253" s="3">
        <v>5.2239705484711996</v>
      </c>
      <c r="T253" s="3">
        <v>4.4535988779271998</v>
      </c>
      <c r="U253" s="3">
        <v>4.0914335191162001</v>
      </c>
      <c r="V253" s="3">
        <v>3.6461401552959001</v>
      </c>
      <c r="W253" s="3">
        <v>2.5514685832088002</v>
      </c>
      <c r="X253" s="3">
        <v>1.2860008708393</v>
      </c>
      <c r="Y253" s="3">
        <v>0.90292548353479996</v>
      </c>
      <c r="Z253" s="3">
        <v>0.55811858276790005</v>
      </c>
      <c r="AA253" s="3">
        <v>-0.381904111805</v>
      </c>
      <c r="AB253" s="3">
        <v>-0.49082321632069997</v>
      </c>
      <c r="AC253" s="3">
        <v>-9.1913311812099996E-2</v>
      </c>
      <c r="AD253" s="3">
        <v>-0.99204050083939999</v>
      </c>
      <c r="AE253" s="3">
        <v>-1.3795515057565</v>
      </c>
      <c r="AF253" s="3">
        <v>-1.2270889148941999</v>
      </c>
      <c r="AG253" s="3">
        <v>-1.7473706720911</v>
      </c>
      <c r="AH253" s="3">
        <v>-2.0865525432432999</v>
      </c>
      <c r="AI253" s="3">
        <v>-1.6477603233638001</v>
      </c>
      <c r="AJ253" s="3">
        <v>-2.0189879547984</v>
      </c>
      <c r="AK253" s="3">
        <v>-2.2421790340113001</v>
      </c>
      <c r="AL253" s="3">
        <v>-2.11</v>
      </c>
    </row>
    <row r="254" spans="1:38">
      <c r="A254">
        <v>2</v>
      </c>
      <c r="B254" t="s">
        <v>398</v>
      </c>
      <c r="C254">
        <v>501</v>
      </c>
      <c r="D254" t="s">
        <v>604</v>
      </c>
      <c r="E254" s="3">
        <v>11.9657388167224</v>
      </c>
      <c r="F254" s="3">
        <v>10.6289917755049</v>
      </c>
      <c r="G254" s="3">
        <v>10.761960024256</v>
      </c>
      <c r="H254" s="3">
        <v>11.200107422507299</v>
      </c>
      <c r="I254" s="3">
        <v>11.2134487736834</v>
      </c>
      <c r="J254" s="3">
        <v>11.9553084079607</v>
      </c>
      <c r="K254" s="3">
        <v>12.5390387957186</v>
      </c>
      <c r="L254" s="3">
        <v>12.309480896820499</v>
      </c>
      <c r="M254" s="3">
        <v>12.574532263658799</v>
      </c>
      <c r="N254" s="3">
        <v>11.713397325843699</v>
      </c>
      <c r="O254" s="3">
        <v>10.0715004424881</v>
      </c>
      <c r="P254" s="3">
        <v>9.6974387782800004</v>
      </c>
      <c r="Q254" s="3">
        <v>6.7352483399269998</v>
      </c>
      <c r="R254" s="3">
        <v>6.2331581107767997</v>
      </c>
      <c r="S254" s="3">
        <v>4.7796835105220996</v>
      </c>
      <c r="T254" s="3">
        <v>4.7144945862004999</v>
      </c>
      <c r="U254" s="3">
        <v>2.9286273408065999</v>
      </c>
      <c r="V254" s="3">
        <v>2.6176320050005</v>
      </c>
      <c r="W254" s="3">
        <v>1.0663561712865</v>
      </c>
      <c r="X254" s="3">
        <v>0.42236072110240003</v>
      </c>
      <c r="Y254" s="3">
        <v>-0.59347667890370004</v>
      </c>
      <c r="Z254" s="3">
        <v>-1.5194334314564999</v>
      </c>
      <c r="AA254" s="3">
        <v>-1.9856839069757</v>
      </c>
      <c r="AB254" s="3">
        <v>-1.9564807083589</v>
      </c>
      <c r="AC254" s="3">
        <v>-0.53032781257140005</v>
      </c>
      <c r="AD254" s="3">
        <v>-0.85023832944330002</v>
      </c>
      <c r="AE254" s="3">
        <v>-1.4464341113160999</v>
      </c>
      <c r="AF254" s="3">
        <v>-1.9958806748577</v>
      </c>
      <c r="AG254" s="3">
        <v>-1.6308658967251</v>
      </c>
      <c r="AH254" s="3">
        <v>-2.0703054940926</v>
      </c>
      <c r="AI254" s="3">
        <v>-1.3243158830288999</v>
      </c>
      <c r="AJ254" s="3">
        <v>-0.98808838378649999</v>
      </c>
      <c r="AK254" s="3">
        <v>-1.0510656485787</v>
      </c>
      <c r="AL254" s="3">
        <v>-2.59</v>
      </c>
    </row>
    <row r="255" spans="1:38">
      <c r="A255">
        <v>3</v>
      </c>
      <c r="B255" t="s">
        <v>400</v>
      </c>
      <c r="C255">
        <v>50101</v>
      </c>
      <c r="D255" t="s">
        <v>604</v>
      </c>
      <c r="E255" s="3">
        <v>11.9657388167224</v>
      </c>
      <c r="F255" s="3">
        <v>10.6289917755049</v>
      </c>
      <c r="G255" s="3">
        <v>10.761960024256</v>
      </c>
      <c r="H255" s="3">
        <v>11.200107422507299</v>
      </c>
      <c r="I255" s="3">
        <v>11.2134487736834</v>
      </c>
      <c r="J255" s="3">
        <v>11.9553084079607</v>
      </c>
      <c r="K255" s="3">
        <v>12.5390387957186</v>
      </c>
      <c r="L255" s="3">
        <v>12.309480896820499</v>
      </c>
      <c r="M255" s="3">
        <v>12.574532263658799</v>
      </c>
      <c r="N255" s="3">
        <v>11.713397325843699</v>
      </c>
      <c r="O255" s="3">
        <v>10.0715004424881</v>
      </c>
      <c r="P255" s="3">
        <v>9.6974387782800004</v>
      </c>
      <c r="Q255" s="3">
        <v>6.7352483399269998</v>
      </c>
      <c r="R255" s="3">
        <v>6.2331581107767997</v>
      </c>
      <c r="S255" s="3">
        <v>4.7796835105220996</v>
      </c>
      <c r="T255" s="3">
        <v>4.7144945862004999</v>
      </c>
      <c r="U255" s="3">
        <v>2.9286273408065999</v>
      </c>
      <c r="V255" s="3">
        <v>2.6176320050005</v>
      </c>
      <c r="W255" s="3">
        <v>1.0663561712865</v>
      </c>
      <c r="X255" s="3">
        <v>0.42236072110240003</v>
      </c>
      <c r="Y255" s="3">
        <v>-0.59347667890370004</v>
      </c>
      <c r="Z255" s="3">
        <v>-1.5194334314564999</v>
      </c>
      <c r="AA255" s="3">
        <v>-1.9856839069757</v>
      </c>
      <c r="AB255" s="3">
        <v>-1.9564807083589</v>
      </c>
      <c r="AC255" s="3">
        <v>-0.53032781257140005</v>
      </c>
      <c r="AD255" s="3">
        <v>-0.85023832944330002</v>
      </c>
      <c r="AE255" s="3">
        <v>-1.4464341113160999</v>
      </c>
      <c r="AF255" s="3">
        <v>-1.9958806748577</v>
      </c>
      <c r="AG255" s="3">
        <v>-1.6308658967251</v>
      </c>
      <c r="AH255" s="3">
        <v>-2.0703054940926</v>
      </c>
      <c r="AI255" s="3">
        <v>-1.3243158830288999</v>
      </c>
      <c r="AJ255" s="3">
        <v>-0.98808838378649999</v>
      </c>
      <c r="AK255" s="3">
        <v>-1.0510656485787</v>
      </c>
      <c r="AL255" s="3">
        <v>-2.59</v>
      </c>
    </row>
    <row r="256" spans="1:38">
      <c r="A256">
        <v>4</v>
      </c>
      <c r="B256" t="s">
        <v>402</v>
      </c>
      <c r="C256">
        <v>5010101</v>
      </c>
      <c r="D256" t="s">
        <v>604</v>
      </c>
      <c r="E256" s="3">
        <v>11.9657388167224</v>
      </c>
      <c r="F256" s="3">
        <v>10.6289917755049</v>
      </c>
      <c r="G256" s="3">
        <v>10.761960024256</v>
      </c>
      <c r="H256" s="3">
        <v>11.200107422507299</v>
      </c>
      <c r="I256" s="3">
        <v>11.2134487736834</v>
      </c>
      <c r="J256" s="3">
        <v>11.9553084079607</v>
      </c>
      <c r="K256" s="3">
        <v>12.5390387957186</v>
      </c>
      <c r="L256" s="3">
        <v>12.309480896820499</v>
      </c>
      <c r="M256" s="3">
        <v>12.574532263658799</v>
      </c>
      <c r="N256" s="3">
        <v>11.713397325843699</v>
      </c>
      <c r="O256" s="3">
        <v>10.0715004424881</v>
      </c>
      <c r="P256" s="3">
        <v>9.6974387782800004</v>
      </c>
      <c r="Q256" s="3">
        <v>6.7352483399269998</v>
      </c>
      <c r="R256" s="3">
        <v>6.2331581107767997</v>
      </c>
      <c r="S256" s="3">
        <v>4.7796835105220996</v>
      </c>
      <c r="T256" s="3">
        <v>4.7144945862004999</v>
      </c>
      <c r="U256" s="3">
        <v>2.9286273408065999</v>
      </c>
      <c r="V256" s="3">
        <v>2.6176320050005</v>
      </c>
      <c r="W256" s="3">
        <v>1.0663561712865</v>
      </c>
      <c r="X256" s="3">
        <v>0.42236072110240003</v>
      </c>
      <c r="Y256" s="3">
        <v>-0.59347667890370004</v>
      </c>
      <c r="Z256" s="3">
        <v>-1.5194334314564999</v>
      </c>
      <c r="AA256" s="3">
        <v>-1.9856839069757</v>
      </c>
      <c r="AB256" s="3">
        <v>-1.9564807083589</v>
      </c>
      <c r="AC256" s="3">
        <v>-0.53032781257140005</v>
      </c>
      <c r="AD256" s="3">
        <v>-0.85023832944330002</v>
      </c>
      <c r="AE256" s="3">
        <v>-1.4464341113160999</v>
      </c>
      <c r="AF256" s="3">
        <v>-1.9958806748577</v>
      </c>
      <c r="AG256" s="3">
        <v>-1.6308658967251</v>
      </c>
      <c r="AH256" s="3">
        <v>-2.0703054940926</v>
      </c>
      <c r="AI256" s="3">
        <v>-1.3243158830288999</v>
      </c>
      <c r="AJ256" s="3">
        <v>-0.98808838378649999</v>
      </c>
      <c r="AK256" s="3">
        <v>-1.0510656485787</v>
      </c>
      <c r="AL256" s="3">
        <v>-2.59</v>
      </c>
    </row>
    <row r="257" spans="1:38">
      <c r="A257">
        <v>5</v>
      </c>
      <c r="B257" t="s">
        <v>404</v>
      </c>
      <c r="C257">
        <v>501010101</v>
      </c>
      <c r="D257" t="s">
        <v>605</v>
      </c>
      <c r="E257" s="3">
        <v>8.3891720935364003</v>
      </c>
      <c r="F257" s="3">
        <v>7.5897883717227002</v>
      </c>
      <c r="G257" s="3">
        <v>7.4773532809395</v>
      </c>
      <c r="H257" s="3">
        <v>7.3151990671886002</v>
      </c>
      <c r="I257" s="3">
        <v>8.0348765669472009</v>
      </c>
      <c r="J257" s="3">
        <v>8.3256669537147001</v>
      </c>
      <c r="K257" s="3">
        <v>9.7004705118900993</v>
      </c>
      <c r="L257" s="3">
        <v>9.3691634091373004</v>
      </c>
      <c r="M257" s="3">
        <v>9.0760716988216004</v>
      </c>
      <c r="N257" s="3">
        <v>8.3169830888517993</v>
      </c>
      <c r="O257" s="3">
        <v>6.9942812323611996</v>
      </c>
      <c r="P257" s="3">
        <v>7.7406127349152998</v>
      </c>
      <c r="Q257" s="3">
        <v>5.6276975291094997</v>
      </c>
      <c r="R257" s="3">
        <v>4.8378457867864997</v>
      </c>
      <c r="S257" s="3">
        <v>3.1894907119315001</v>
      </c>
      <c r="T257" s="3">
        <v>3.6743885101031002</v>
      </c>
      <c r="U257" s="3">
        <v>1.6819575629076999</v>
      </c>
      <c r="V257" s="3">
        <v>1.0738142835711999</v>
      </c>
      <c r="W257" s="3">
        <v>6.1864439876699998E-2</v>
      </c>
      <c r="X257" s="3">
        <v>-1.0791097046433999</v>
      </c>
      <c r="Y257" s="3">
        <v>-0.82085375087879997</v>
      </c>
      <c r="Z257" s="3">
        <v>-0.70010847137489995</v>
      </c>
      <c r="AA257" s="3">
        <v>-0.90980965582560003</v>
      </c>
      <c r="AB257" s="3">
        <v>-0.57153402188400004</v>
      </c>
      <c r="AC257" s="3">
        <v>-0.61641813556299996</v>
      </c>
      <c r="AD257" s="3">
        <v>-0.32374871861780002</v>
      </c>
      <c r="AE257" s="3">
        <v>-1.3706262119190999</v>
      </c>
      <c r="AF257" s="3">
        <v>-0.63320648020820003</v>
      </c>
      <c r="AG257" s="3">
        <v>-0.28685155516450001</v>
      </c>
      <c r="AH257" s="3">
        <v>-1.5305888767103999</v>
      </c>
      <c r="AI257" s="3">
        <v>0.71126050771899996</v>
      </c>
      <c r="AJ257" s="3">
        <v>0.92070448994260001</v>
      </c>
      <c r="AK257" s="3">
        <v>0.4418689874449</v>
      </c>
      <c r="AL257" s="3">
        <v>-0.65</v>
      </c>
    </row>
    <row r="258" spans="1:38">
      <c r="A258">
        <v>5</v>
      </c>
      <c r="B258" t="s">
        <v>404</v>
      </c>
      <c r="C258">
        <v>501010102</v>
      </c>
      <c r="D258" t="s">
        <v>606</v>
      </c>
      <c r="E258" s="3">
        <v>10.0815103378369</v>
      </c>
      <c r="F258" s="3">
        <v>9.1827550131145994</v>
      </c>
      <c r="G258" s="3">
        <v>9.5255309645233002</v>
      </c>
      <c r="H258" s="3">
        <v>10.2288680890012</v>
      </c>
      <c r="I258" s="3">
        <v>8.2898326117575003</v>
      </c>
      <c r="J258" s="3">
        <v>8.7372602566289999</v>
      </c>
      <c r="K258" s="3">
        <v>8.9151707766465993</v>
      </c>
      <c r="L258" s="3">
        <v>8.9273092506190004</v>
      </c>
      <c r="M258" s="3">
        <v>10.2000875984481</v>
      </c>
      <c r="N258" s="3">
        <v>10.6709563037588</v>
      </c>
      <c r="O258" s="3">
        <v>10.431390193690399</v>
      </c>
      <c r="P258" s="3">
        <v>9.4023071742344992</v>
      </c>
      <c r="Q258" s="3">
        <v>7.318954209967</v>
      </c>
      <c r="R258" s="3">
        <v>7.8824404695497003</v>
      </c>
      <c r="S258" s="3">
        <v>6.6803833739882998</v>
      </c>
      <c r="T258" s="3">
        <v>6.9126667009661</v>
      </c>
      <c r="U258" s="3">
        <v>6.7573352985578001</v>
      </c>
      <c r="V258" s="3">
        <v>6.5893262118602998</v>
      </c>
      <c r="W258" s="3">
        <v>5.0193549234337</v>
      </c>
      <c r="X258" s="3">
        <v>4.2570076688383001</v>
      </c>
      <c r="Y258" s="3">
        <v>2.9778392690269002</v>
      </c>
      <c r="Z258" s="3">
        <v>6.3370388307399994E-2</v>
      </c>
      <c r="AA258" s="3">
        <v>-0.77460259389630004</v>
      </c>
      <c r="AB258" s="3">
        <v>-0.44960428466640001</v>
      </c>
      <c r="AC258" s="3">
        <v>1.0464652267692001</v>
      </c>
      <c r="AD258" s="3">
        <v>0.84238051107309997</v>
      </c>
      <c r="AE258" s="3">
        <v>0.15689544543289999</v>
      </c>
      <c r="AF258" s="3">
        <v>-1.2090970035143001</v>
      </c>
      <c r="AG258" s="3">
        <v>-1.5345609969367</v>
      </c>
      <c r="AH258" s="3">
        <v>-0.56824608569839996</v>
      </c>
      <c r="AI258" s="3">
        <v>-1.4042125898015001</v>
      </c>
      <c r="AJ258" s="3">
        <v>-1.2947427981655999</v>
      </c>
      <c r="AK258" s="3">
        <v>-1.2825196535023999</v>
      </c>
      <c r="AL258" s="3">
        <v>-2.9</v>
      </c>
    </row>
    <row r="259" spans="1:38">
      <c r="A259">
        <v>5</v>
      </c>
      <c r="B259" t="s">
        <v>404</v>
      </c>
      <c r="C259">
        <v>501010103</v>
      </c>
      <c r="D259" t="s">
        <v>607</v>
      </c>
      <c r="E259" s="3">
        <v>19.941463687855101</v>
      </c>
      <c r="F259" s="3">
        <v>16.9524949161483</v>
      </c>
      <c r="G259" s="3">
        <v>17.157682599389801</v>
      </c>
      <c r="H259" s="3">
        <v>18.029543655786402</v>
      </c>
      <c r="I259" s="3">
        <v>19.9031577938946</v>
      </c>
      <c r="J259" s="3">
        <v>21.723716778831299</v>
      </c>
      <c r="K259" s="3">
        <v>21.726281965541201</v>
      </c>
      <c r="L259" s="3">
        <v>21.331587043674901</v>
      </c>
      <c r="M259" s="3">
        <v>20.7861876126906</v>
      </c>
      <c r="N259" s="3">
        <v>17.737359909157298</v>
      </c>
      <c r="O259" s="3">
        <v>13.609363044511699</v>
      </c>
      <c r="P259" s="3">
        <v>12.629725500048</v>
      </c>
      <c r="Q259" s="3">
        <v>7.3487353681804999</v>
      </c>
      <c r="R259" s="3">
        <v>5.7592057890266997</v>
      </c>
      <c r="S259" s="3">
        <v>4.2147083792481004</v>
      </c>
      <c r="T259" s="3">
        <v>3.0301751813402</v>
      </c>
      <c r="U259" s="3">
        <v>-0.54903626947789996</v>
      </c>
      <c r="V259" s="3">
        <v>-0.65815470693940004</v>
      </c>
      <c r="W259" s="3">
        <v>-2.8696372638323</v>
      </c>
      <c r="X259" s="3">
        <v>-2.7567203288726998</v>
      </c>
      <c r="Y259" s="3">
        <v>-5.0518459757520997</v>
      </c>
      <c r="Z259" s="3">
        <v>-4.6704924598069999</v>
      </c>
      <c r="AA259" s="3">
        <v>-4.9678093105321004</v>
      </c>
      <c r="AB259" s="3">
        <v>-5.7095664294575004</v>
      </c>
      <c r="AC259" s="3">
        <v>-2.6237677177241001</v>
      </c>
      <c r="AD259" s="3">
        <v>-3.8721579594921001</v>
      </c>
      <c r="AE259" s="3">
        <v>-3.7889999952036999</v>
      </c>
      <c r="AF259" s="3">
        <v>-4.8465572185018004</v>
      </c>
      <c r="AG259" s="3">
        <v>-3.4913405681757999</v>
      </c>
      <c r="AH259" s="3">
        <v>-4.8580260811825999</v>
      </c>
      <c r="AI259" s="3">
        <v>-3.7978143192644001</v>
      </c>
      <c r="AJ259" s="3">
        <v>-2.9731708692746999</v>
      </c>
      <c r="AK259" s="3">
        <v>-2.6337991234656002</v>
      </c>
      <c r="AL259" s="3">
        <v>-4.6399999999999997</v>
      </c>
    </row>
    <row r="260" spans="1:38">
      <c r="A260">
        <v>2</v>
      </c>
      <c r="B260" t="s">
        <v>398</v>
      </c>
      <c r="C260">
        <v>502</v>
      </c>
      <c r="D260" t="s">
        <v>608</v>
      </c>
      <c r="E260" s="3">
        <v>3.8832970472839001</v>
      </c>
      <c r="F260" s="3">
        <v>4.0267942952866003</v>
      </c>
      <c r="G260" s="3">
        <v>4.1547554443018004</v>
      </c>
      <c r="H260" s="3">
        <v>4.6416859705873996</v>
      </c>
      <c r="I260" s="3">
        <v>2.6977637014633</v>
      </c>
      <c r="J260" s="3">
        <v>4.6839168639694</v>
      </c>
      <c r="K260" s="3">
        <v>3.9254187160601002</v>
      </c>
      <c r="L260" s="3">
        <v>4.6331497621883999</v>
      </c>
      <c r="M260" s="3">
        <v>1.1874256980091999</v>
      </c>
      <c r="N260" s="3">
        <v>0.43171236169850002</v>
      </c>
      <c r="O260" s="3">
        <v>-1.7516131688587</v>
      </c>
      <c r="P260" s="3">
        <v>-4.3167717380294999</v>
      </c>
      <c r="Q260" s="3">
        <v>-3.5576149365241001</v>
      </c>
      <c r="R260" s="3">
        <v>-2.5829207617658998</v>
      </c>
      <c r="S260" s="3">
        <v>-3.2761907774995001</v>
      </c>
      <c r="T260" s="3">
        <v>-3.9607392322497001</v>
      </c>
      <c r="U260" s="3">
        <v>-2.5853814528185</v>
      </c>
      <c r="V260" s="3">
        <v>-3.4970541904922001</v>
      </c>
      <c r="W260" s="3">
        <v>-2.8248177816269999</v>
      </c>
      <c r="X260" s="3">
        <v>-3.5123949863116999</v>
      </c>
      <c r="Y260" s="3">
        <v>-1.2616400673382</v>
      </c>
      <c r="Z260" s="3">
        <v>-1.3556625437428</v>
      </c>
      <c r="AA260" s="3">
        <v>-2.4267151231724999</v>
      </c>
      <c r="AB260" s="3">
        <v>1.9388701951208001</v>
      </c>
      <c r="AC260" s="3">
        <v>-0.87844593528579995</v>
      </c>
      <c r="AD260" s="3">
        <v>-2.9098875052514002</v>
      </c>
      <c r="AE260" s="3">
        <v>-1.6971490793407</v>
      </c>
      <c r="AF260" s="3">
        <v>-1.3214205869611999</v>
      </c>
      <c r="AG260" s="3">
        <v>-2.8255393898959</v>
      </c>
      <c r="AH260" s="3">
        <v>-5.5021388337866002</v>
      </c>
      <c r="AI260" s="3">
        <v>-3.5379142751728998</v>
      </c>
      <c r="AJ260" s="3">
        <v>-4.5950426806008</v>
      </c>
      <c r="AK260" s="3">
        <v>-4.9087288852634998</v>
      </c>
      <c r="AL260" s="3">
        <v>-5.66</v>
      </c>
    </row>
    <row r="261" spans="1:38">
      <c r="A261">
        <v>3</v>
      </c>
      <c r="B261" t="s">
        <v>400</v>
      </c>
      <c r="C261">
        <v>50201</v>
      </c>
      <c r="D261" t="s">
        <v>608</v>
      </c>
      <c r="E261" s="3">
        <v>3.8832970472839001</v>
      </c>
      <c r="F261" s="3">
        <v>4.0267942952866003</v>
      </c>
      <c r="G261" s="3">
        <v>4.1547554443018004</v>
      </c>
      <c r="H261" s="3">
        <v>4.6416859705873996</v>
      </c>
      <c r="I261" s="3">
        <v>2.6977637014633</v>
      </c>
      <c r="J261" s="3">
        <v>4.6839168639694</v>
      </c>
      <c r="K261" s="3">
        <v>3.9254187160601002</v>
      </c>
      <c r="L261" s="3">
        <v>4.6331497621883999</v>
      </c>
      <c r="M261" s="3">
        <v>1.1874256980091999</v>
      </c>
      <c r="N261" s="3">
        <v>0.43171236169850002</v>
      </c>
      <c r="O261" s="3">
        <v>-1.7516131688587</v>
      </c>
      <c r="P261" s="3">
        <v>-4.3167717380294999</v>
      </c>
      <c r="Q261" s="3">
        <v>-3.5576149365241001</v>
      </c>
      <c r="R261" s="3">
        <v>-2.5829207617658998</v>
      </c>
      <c r="S261" s="3">
        <v>-3.2761907774995001</v>
      </c>
      <c r="T261" s="3">
        <v>-3.9607392322497001</v>
      </c>
      <c r="U261" s="3">
        <v>-2.5853814528185</v>
      </c>
      <c r="V261" s="3">
        <v>-3.4970541904922001</v>
      </c>
      <c r="W261" s="3">
        <v>-2.8248177816269999</v>
      </c>
      <c r="X261" s="3">
        <v>-3.5123949863116999</v>
      </c>
      <c r="Y261" s="3">
        <v>-1.2616400673382</v>
      </c>
      <c r="Z261" s="3">
        <v>-1.3556625437428</v>
      </c>
      <c r="AA261" s="3">
        <v>-2.4267151231724999</v>
      </c>
      <c r="AB261" s="3">
        <v>1.9388701951208001</v>
      </c>
      <c r="AC261" s="3">
        <v>-0.87844593528579995</v>
      </c>
      <c r="AD261" s="3">
        <v>-2.9098875052514002</v>
      </c>
      <c r="AE261" s="3">
        <v>-1.6971490793407</v>
      </c>
      <c r="AF261" s="3">
        <v>-1.3214205869611999</v>
      </c>
      <c r="AG261" s="3">
        <v>-2.8255393898959</v>
      </c>
      <c r="AH261" s="3">
        <v>-5.5021388337866002</v>
      </c>
      <c r="AI261" s="3">
        <v>-3.5379142751728998</v>
      </c>
      <c r="AJ261" s="3">
        <v>-4.5950426806008</v>
      </c>
      <c r="AK261" s="3">
        <v>-4.9087288852634998</v>
      </c>
      <c r="AL261" s="3">
        <v>-5.66</v>
      </c>
    </row>
    <row r="262" spans="1:38">
      <c r="A262">
        <v>4</v>
      </c>
      <c r="B262" t="s">
        <v>402</v>
      </c>
      <c r="C262">
        <v>5020101</v>
      </c>
      <c r="D262" t="s">
        <v>609</v>
      </c>
      <c r="E262" s="3">
        <v>3.8832970472839001</v>
      </c>
      <c r="F262" s="3">
        <v>4.0267942952866003</v>
      </c>
      <c r="G262" s="3">
        <v>4.1547554443018004</v>
      </c>
      <c r="H262" s="3">
        <v>4.6416859705873996</v>
      </c>
      <c r="I262" s="3">
        <v>2.6977637014633</v>
      </c>
      <c r="J262" s="3">
        <v>4.6839168639694</v>
      </c>
      <c r="K262" s="3">
        <v>3.9254187160601002</v>
      </c>
      <c r="L262" s="3">
        <v>4.6331497621883999</v>
      </c>
      <c r="M262" s="3">
        <v>1.1874256980091999</v>
      </c>
      <c r="N262" s="3">
        <v>0.43171236169850002</v>
      </c>
      <c r="O262" s="3">
        <v>-1.7516131688587</v>
      </c>
      <c r="P262" s="3">
        <v>-4.3167717380294999</v>
      </c>
      <c r="Q262" s="3">
        <v>-3.5576149365241001</v>
      </c>
      <c r="R262" s="3">
        <v>-2.5829207617658998</v>
      </c>
      <c r="S262" s="3">
        <v>-3.2761907774995001</v>
      </c>
      <c r="T262" s="3">
        <v>-3.9607392322497001</v>
      </c>
      <c r="U262" s="3">
        <v>-2.5853814528185</v>
      </c>
      <c r="V262" s="3">
        <v>-3.4970541904922001</v>
      </c>
      <c r="W262" s="3">
        <v>-2.8248177816269999</v>
      </c>
      <c r="X262" s="3">
        <v>-3.5123949863116999</v>
      </c>
      <c r="Y262" s="3">
        <v>-1.2616400673382</v>
      </c>
      <c r="Z262" s="3">
        <v>-1.3556625437428</v>
      </c>
      <c r="AA262" s="3">
        <v>-2.4267151231724999</v>
      </c>
      <c r="AB262" s="3">
        <v>1.9388701951208001</v>
      </c>
      <c r="AC262" s="3">
        <v>-0.87844593528579995</v>
      </c>
      <c r="AD262" s="3">
        <v>-2.9098875052514002</v>
      </c>
      <c r="AE262" s="3">
        <v>-1.6971490793407</v>
      </c>
      <c r="AF262" s="3">
        <v>-1.3214205869611999</v>
      </c>
      <c r="AG262" s="3">
        <v>-2.8255393898959</v>
      </c>
      <c r="AH262" s="3">
        <v>-5.5021388337866002</v>
      </c>
      <c r="AI262" s="3">
        <v>-3.5379142751728998</v>
      </c>
      <c r="AJ262" s="3">
        <v>-4.5950426806008</v>
      </c>
      <c r="AK262" s="3">
        <v>-4.9087288852634998</v>
      </c>
      <c r="AL262" s="3">
        <v>-5.66</v>
      </c>
    </row>
    <row r="263" spans="1:38">
      <c r="A263">
        <v>5</v>
      </c>
      <c r="B263" t="s">
        <v>404</v>
      </c>
      <c r="C263">
        <v>502010101</v>
      </c>
      <c r="D263" t="s">
        <v>610</v>
      </c>
      <c r="E263" s="3">
        <v>3.8832970472839001</v>
      </c>
      <c r="F263" s="3">
        <v>4.0267942952866003</v>
      </c>
      <c r="G263" s="3">
        <v>4.1547554443018004</v>
      </c>
      <c r="H263" s="3">
        <v>4.6416859705873996</v>
      </c>
      <c r="I263" s="3">
        <v>2.6977637014633</v>
      </c>
      <c r="J263" s="3">
        <v>4.6839168639694</v>
      </c>
      <c r="K263" s="3">
        <v>3.9254187160601002</v>
      </c>
      <c r="L263" s="3">
        <v>4.6331497621883999</v>
      </c>
      <c r="M263" s="3">
        <v>1.1874256980091999</v>
      </c>
      <c r="N263" s="3">
        <v>0.43171236169850002</v>
      </c>
      <c r="O263" s="3">
        <v>-1.7516131688587</v>
      </c>
      <c r="P263" s="3">
        <v>-4.3167717380294999</v>
      </c>
      <c r="Q263" s="3">
        <v>-3.5576149365241001</v>
      </c>
      <c r="R263" s="3">
        <v>-2.5829207617658998</v>
      </c>
      <c r="S263" s="3">
        <v>-3.2761907774995001</v>
      </c>
      <c r="T263" s="3">
        <v>-3.9607392322497001</v>
      </c>
      <c r="U263" s="3">
        <v>-2.5853814528185</v>
      </c>
      <c r="V263" s="3">
        <v>-3.4970541904922001</v>
      </c>
      <c r="W263" s="3">
        <v>-2.8248177816269999</v>
      </c>
      <c r="X263" s="3">
        <v>-3.5123949863116999</v>
      </c>
      <c r="Y263" s="3">
        <v>-1.2616400673382</v>
      </c>
      <c r="Z263" s="3">
        <v>-1.3556625437428</v>
      </c>
      <c r="AA263" s="3">
        <v>-2.4267151231724999</v>
      </c>
      <c r="AB263" s="3">
        <v>1.9388701951208001</v>
      </c>
      <c r="AC263" s="3">
        <v>-0.87844593528579995</v>
      </c>
      <c r="AD263" s="3">
        <v>-2.9098875052514002</v>
      </c>
      <c r="AE263" s="3">
        <v>-1.6971490793407</v>
      </c>
      <c r="AF263" s="3">
        <v>-1.3214205869611999</v>
      </c>
      <c r="AG263" s="3">
        <v>-2.8255393898959</v>
      </c>
      <c r="AH263" s="3">
        <v>-5.5021388337866002</v>
      </c>
      <c r="AI263" s="3">
        <v>-3.5379142751728998</v>
      </c>
      <c r="AJ263" s="3">
        <v>-4.5950426806008</v>
      </c>
      <c r="AK263" s="3">
        <v>-4.9087288852634998</v>
      </c>
      <c r="AL263" s="3">
        <v>-5.66</v>
      </c>
    </row>
    <row r="264" spans="1:38">
      <c r="A264">
        <v>2</v>
      </c>
      <c r="B264" t="s">
        <v>398</v>
      </c>
      <c r="C264">
        <v>503</v>
      </c>
      <c r="D264" t="s">
        <v>611</v>
      </c>
      <c r="E264" s="3">
        <v>16.515406263622801</v>
      </c>
      <c r="F264" s="3">
        <v>17.573125075715801</v>
      </c>
      <c r="G264" s="3">
        <v>16.701069225435901</v>
      </c>
      <c r="H264" s="3">
        <v>14.654220574612699</v>
      </c>
      <c r="I264" s="3">
        <v>15.741379749183</v>
      </c>
      <c r="J264" s="3">
        <v>16.484629506773199</v>
      </c>
      <c r="K264" s="3">
        <v>19.235398390216801</v>
      </c>
      <c r="L264" s="3">
        <v>20.194570793953201</v>
      </c>
      <c r="M264" s="3">
        <v>19.325953075443898</v>
      </c>
      <c r="N264" s="3">
        <v>19.3711273931421</v>
      </c>
      <c r="O264" s="3">
        <v>13.550950386971699</v>
      </c>
      <c r="P264" s="3">
        <v>8.9635860081424994</v>
      </c>
      <c r="Q264" s="3">
        <v>7.4180932479025996</v>
      </c>
      <c r="R264" s="3">
        <v>7.0714804113858998</v>
      </c>
      <c r="S264" s="3">
        <v>6.0108155359718998</v>
      </c>
      <c r="T264" s="3">
        <v>3.5915337544496002</v>
      </c>
      <c r="U264" s="3">
        <v>3.0645888216868999</v>
      </c>
      <c r="V264" s="3">
        <v>1.1517375269943999</v>
      </c>
      <c r="W264" s="3">
        <v>-2.3963193354088999</v>
      </c>
      <c r="X264" s="3">
        <v>-2.6770437412333998</v>
      </c>
      <c r="Y264" s="3">
        <v>-4.4455924434494003</v>
      </c>
      <c r="Z264" s="3">
        <v>-4.4246690169083003</v>
      </c>
      <c r="AA264" s="3">
        <v>-5.8768227648513998</v>
      </c>
      <c r="AB264" s="3">
        <v>-5.9572741695450997</v>
      </c>
      <c r="AC264" s="3">
        <v>-4.9645127443682</v>
      </c>
      <c r="AD264" s="3">
        <v>-6.7785018790339997</v>
      </c>
      <c r="AE264" s="3">
        <v>-7.7644365708208998</v>
      </c>
      <c r="AF264" s="3">
        <v>-6.9629200152371</v>
      </c>
      <c r="AG264" s="3">
        <v>-8.7023610738489001</v>
      </c>
      <c r="AH264" s="3">
        <v>-9.2953599472147008</v>
      </c>
      <c r="AI264" s="3">
        <v>-7.4546695817978001</v>
      </c>
      <c r="AJ264" s="3">
        <v>-9.5464435322571006</v>
      </c>
      <c r="AK264" s="3">
        <v>-14.8180830343697</v>
      </c>
      <c r="AL264" s="3">
        <v>-14.62</v>
      </c>
    </row>
    <row r="265" spans="1:38">
      <c r="A265">
        <v>3</v>
      </c>
      <c r="B265" t="s">
        <v>400</v>
      </c>
      <c r="C265">
        <v>50301</v>
      </c>
      <c r="D265" t="s">
        <v>612</v>
      </c>
      <c r="E265" s="3">
        <v>16.515406263622801</v>
      </c>
      <c r="F265" s="3">
        <v>17.573125075715801</v>
      </c>
      <c r="G265" s="3">
        <v>16.701069225435901</v>
      </c>
      <c r="H265" s="3">
        <v>14.654220574612699</v>
      </c>
      <c r="I265" s="3">
        <v>15.741379749183</v>
      </c>
      <c r="J265" s="3">
        <v>16.484629506773199</v>
      </c>
      <c r="K265" s="3">
        <v>19.235398390216801</v>
      </c>
      <c r="L265" s="3">
        <v>20.194570793953201</v>
      </c>
      <c r="M265" s="3">
        <v>19.325953075443898</v>
      </c>
      <c r="N265" s="3">
        <v>19.3711273931421</v>
      </c>
      <c r="O265" s="3">
        <v>13.550950386971699</v>
      </c>
      <c r="P265" s="3">
        <v>8.9635860081424994</v>
      </c>
      <c r="Q265" s="3">
        <v>7.4180932479025996</v>
      </c>
      <c r="R265" s="3">
        <v>7.0714804113858998</v>
      </c>
      <c r="S265" s="3">
        <v>6.0108155359718998</v>
      </c>
      <c r="T265" s="3">
        <v>3.5915337544496002</v>
      </c>
      <c r="U265" s="3">
        <v>3.0645888216868999</v>
      </c>
      <c r="V265" s="3">
        <v>1.1517375269943999</v>
      </c>
      <c r="W265" s="3">
        <v>-2.3963193354088999</v>
      </c>
      <c r="X265" s="3">
        <v>-2.6770437412333998</v>
      </c>
      <c r="Y265" s="3">
        <v>-4.4455924434494003</v>
      </c>
      <c r="Z265" s="3">
        <v>-4.4246690169083003</v>
      </c>
      <c r="AA265" s="3">
        <v>-5.8768227648513998</v>
      </c>
      <c r="AB265" s="3">
        <v>-5.9572741695450997</v>
      </c>
      <c r="AC265" s="3">
        <v>-4.9645127443682</v>
      </c>
      <c r="AD265" s="3">
        <v>-6.7785018790339997</v>
      </c>
      <c r="AE265" s="3">
        <v>-7.7644365708208998</v>
      </c>
      <c r="AF265" s="3">
        <v>-6.9629200152371</v>
      </c>
      <c r="AG265" s="3">
        <v>-8.7023610738489001</v>
      </c>
      <c r="AH265" s="3">
        <v>-9.2953599472147008</v>
      </c>
      <c r="AI265" s="3">
        <v>-7.4546695817978001</v>
      </c>
      <c r="AJ265" s="3">
        <v>-9.5464435322571006</v>
      </c>
      <c r="AK265" s="3">
        <v>-14.8180830343697</v>
      </c>
      <c r="AL265" s="3">
        <v>-14.62</v>
      </c>
    </row>
    <row r="266" spans="1:38">
      <c r="A266">
        <v>4</v>
      </c>
      <c r="B266" t="s">
        <v>402</v>
      </c>
      <c r="C266">
        <v>5030101</v>
      </c>
      <c r="D266" t="s">
        <v>613</v>
      </c>
      <c r="E266" s="3">
        <v>17.616768880461201</v>
      </c>
      <c r="F266" s="3">
        <v>19.263427406539002</v>
      </c>
      <c r="G266" s="3">
        <v>17.1201128933508</v>
      </c>
      <c r="H266" s="3">
        <v>15.9509153317751</v>
      </c>
      <c r="I266" s="3">
        <v>16.439262686387099</v>
      </c>
      <c r="J266" s="3">
        <v>16.349119277122298</v>
      </c>
      <c r="K266" s="3">
        <v>18.851906728011802</v>
      </c>
      <c r="L266" s="3">
        <v>19.077702672684602</v>
      </c>
      <c r="M266" s="3">
        <v>18.6846040121636</v>
      </c>
      <c r="N266" s="3">
        <v>18.579933495010199</v>
      </c>
      <c r="O266" s="3">
        <v>13.330738996878599</v>
      </c>
      <c r="P266" s="3">
        <v>8.362851929763</v>
      </c>
      <c r="Q266" s="3">
        <v>6.4189253098804002</v>
      </c>
      <c r="R266" s="3">
        <v>6.5614667757880998</v>
      </c>
      <c r="S266" s="3">
        <v>5.2575585609899997</v>
      </c>
      <c r="T266" s="3">
        <v>1.8714985501223</v>
      </c>
      <c r="U266" s="3">
        <v>1.9206056045937001</v>
      </c>
      <c r="V266" s="3">
        <v>0.81493605605620001</v>
      </c>
      <c r="W266" s="3">
        <v>-2.2075329386306999</v>
      </c>
      <c r="X266" s="3">
        <v>-2.1703170877339</v>
      </c>
      <c r="Y266" s="3">
        <v>-3.9272553612903001</v>
      </c>
      <c r="Z266" s="3">
        <v>-3.8098291790270999</v>
      </c>
      <c r="AA266" s="3">
        <v>-5.0768041882409998</v>
      </c>
      <c r="AB266" s="3">
        <v>-5.3725047377079003</v>
      </c>
      <c r="AC266" s="3">
        <v>-5.0604520081527999</v>
      </c>
      <c r="AD266" s="3">
        <v>-7.0249354326270996</v>
      </c>
      <c r="AE266" s="3">
        <v>-6.2366317182689004</v>
      </c>
      <c r="AF266" s="3">
        <v>-5.9241441390361</v>
      </c>
      <c r="AG266" s="3">
        <v>-6.9196955193729002</v>
      </c>
      <c r="AH266" s="3">
        <v>-8.1795277774688007</v>
      </c>
      <c r="AI266" s="3">
        <v>-6.5423337446863004</v>
      </c>
      <c r="AJ266" s="3">
        <v>-8.0945774056103001</v>
      </c>
      <c r="AK266" s="3">
        <v>-14.2312926720485</v>
      </c>
      <c r="AL266" s="3">
        <v>-14.37</v>
      </c>
    </row>
    <row r="267" spans="1:38">
      <c r="A267">
        <v>5</v>
      </c>
      <c r="B267" t="s">
        <v>404</v>
      </c>
      <c r="C267">
        <v>503010101</v>
      </c>
      <c r="D267" t="s">
        <v>614</v>
      </c>
      <c r="E267" s="3">
        <v>23.754971740665098</v>
      </c>
      <c r="F267" s="3">
        <v>25.000841017316699</v>
      </c>
      <c r="G267" s="3">
        <v>22.018672849472299</v>
      </c>
      <c r="H267" s="3">
        <v>20.3018521855724</v>
      </c>
      <c r="I267" s="3">
        <v>21.4010657207252</v>
      </c>
      <c r="J267" s="3">
        <v>18.942506448107999</v>
      </c>
      <c r="K267" s="3">
        <v>21.332185645218299</v>
      </c>
      <c r="L267" s="3">
        <v>23.8585888228512</v>
      </c>
      <c r="M267" s="3">
        <v>22.7949676954191</v>
      </c>
      <c r="N267" s="3">
        <v>21.158589171718202</v>
      </c>
      <c r="O267" s="3">
        <v>16.915091837371001</v>
      </c>
      <c r="P267" s="3">
        <v>11.3772225353304</v>
      </c>
      <c r="Q267" s="3">
        <v>4.8280292190349998</v>
      </c>
      <c r="R267" s="3">
        <v>6.9745016859369997</v>
      </c>
      <c r="S267" s="3">
        <v>3.4273816550431002</v>
      </c>
      <c r="T267" s="3">
        <v>-0.94869281559329999</v>
      </c>
      <c r="U267" s="3">
        <v>-1.6243286495</v>
      </c>
      <c r="V267" s="3">
        <v>-2.4866730786797002</v>
      </c>
      <c r="W267" s="3">
        <v>-4.3714099019716999</v>
      </c>
      <c r="X267" s="3">
        <v>-6.6287600748333997</v>
      </c>
      <c r="Y267" s="3">
        <v>-7.5611311533686001</v>
      </c>
      <c r="Z267" s="3">
        <v>-6.9955215061531</v>
      </c>
      <c r="AA267" s="3">
        <v>-9.2899338444851001</v>
      </c>
      <c r="AB267" s="3">
        <v>-9.4741067943659996</v>
      </c>
      <c r="AC267" s="3">
        <v>-7.6285956863577997</v>
      </c>
      <c r="AD267" s="3">
        <v>-9.4488109068166999</v>
      </c>
      <c r="AE267" s="3">
        <v>-7.6374442916770997</v>
      </c>
      <c r="AF267" s="3">
        <v>-7.5519590553639002</v>
      </c>
      <c r="AG267" s="3">
        <v>-7.2396861319949002</v>
      </c>
      <c r="AH267" s="3">
        <v>-9.0833721804633001</v>
      </c>
      <c r="AI267" s="3">
        <v>-8.2738541777296994</v>
      </c>
      <c r="AJ267" s="3">
        <v>-9.6885079520670008</v>
      </c>
      <c r="AK267" s="3">
        <v>-14.4721329884804</v>
      </c>
      <c r="AL267" s="3">
        <v>-14.12</v>
      </c>
    </row>
    <row r="268" spans="1:38">
      <c r="A268">
        <v>5</v>
      </c>
      <c r="B268" t="s">
        <v>404</v>
      </c>
      <c r="C268">
        <v>503010102</v>
      </c>
      <c r="D268" t="s">
        <v>615</v>
      </c>
      <c r="E268" s="3">
        <v>14.6540464326813</v>
      </c>
      <c r="F268" s="3">
        <v>16.503083432802299</v>
      </c>
      <c r="G268" s="3">
        <v>14.7438938523833</v>
      </c>
      <c r="H268" s="3">
        <v>13.823749664227901</v>
      </c>
      <c r="I268" s="3">
        <v>14.0383217480212</v>
      </c>
      <c r="J268" s="3">
        <v>15.0699084323386</v>
      </c>
      <c r="K268" s="3">
        <v>17.630227249863999</v>
      </c>
      <c r="L268" s="3">
        <v>16.703987156774801</v>
      </c>
      <c r="M268" s="3">
        <v>16.6324103488611</v>
      </c>
      <c r="N268" s="3">
        <v>17.294670780708401</v>
      </c>
      <c r="O268" s="3">
        <v>11.5403846391863</v>
      </c>
      <c r="P268" s="3">
        <v>6.8303731154912004</v>
      </c>
      <c r="Q268" s="3">
        <v>7.2477540729919001</v>
      </c>
      <c r="R268" s="3">
        <v>6.3482559166744004</v>
      </c>
      <c r="S268" s="3">
        <v>6.2016364536264996</v>
      </c>
      <c r="T268" s="3">
        <v>3.3287568538098</v>
      </c>
      <c r="U268" s="3">
        <v>3.7466941122872002</v>
      </c>
      <c r="V268" s="3">
        <v>2.4982912000530999</v>
      </c>
      <c r="W268" s="3">
        <v>-1.1081565502871</v>
      </c>
      <c r="X268" s="3">
        <v>0.17901233635319999</v>
      </c>
      <c r="Y268" s="3">
        <v>-2.0170964910209999</v>
      </c>
      <c r="Z268" s="3">
        <v>-2.1696990382001999</v>
      </c>
      <c r="AA268" s="3">
        <v>-2.8709769013322002</v>
      </c>
      <c r="AB268" s="3">
        <v>-3.1985375059534999</v>
      </c>
      <c r="AC268" s="3">
        <v>-3.7526815230928001</v>
      </c>
      <c r="AD268" s="3">
        <v>-5.7663498157123003</v>
      </c>
      <c r="AE268" s="3">
        <v>-5.5329129890752</v>
      </c>
      <c r="AF268" s="3">
        <v>-5.1178342417294997</v>
      </c>
      <c r="AG268" s="3">
        <v>-6.7633935973465</v>
      </c>
      <c r="AH268" s="3">
        <v>-7.7411070133316002</v>
      </c>
      <c r="AI268" s="3">
        <v>-5.6916488078052003</v>
      </c>
      <c r="AJ268" s="3">
        <v>-7.3117491827604999</v>
      </c>
      <c r="AK268" s="3">
        <v>-14.111857313488001</v>
      </c>
      <c r="AL268" s="3">
        <v>-14.49</v>
      </c>
    </row>
    <row r="269" spans="1:38">
      <c r="A269">
        <v>4</v>
      </c>
      <c r="B269" t="s">
        <v>402</v>
      </c>
      <c r="C269">
        <v>5030102</v>
      </c>
      <c r="D269" t="s">
        <v>616</v>
      </c>
      <c r="E269" s="3">
        <v>14.045871465454001</v>
      </c>
      <c r="F269" s="3">
        <v>13.8017518090428</v>
      </c>
      <c r="G269" s="3">
        <v>15.745537174587099</v>
      </c>
      <c r="H269" s="3">
        <v>11.727831756870501</v>
      </c>
      <c r="I269" s="3">
        <v>14.17676458277</v>
      </c>
      <c r="J269" s="3">
        <v>16.791428506143699</v>
      </c>
      <c r="K269" s="3">
        <v>20.106005076852899</v>
      </c>
      <c r="L269" s="3">
        <v>22.742614936414501</v>
      </c>
      <c r="M269" s="3">
        <v>20.767421892812301</v>
      </c>
      <c r="N269" s="3">
        <v>21.169721361041599</v>
      </c>
      <c r="O269" s="3">
        <v>14.046654104967301</v>
      </c>
      <c r="P269" s="3">
        <v>10.350468334857901</v>
      </c>
      <c r="Q269" s="3">
        <v>9.7286305529007002</v>
      </c>
      <c r="R269" s="3">
        <v>8.2640267240974001</v>
      </c>
      <c r="S269" s="3">
        <v>7.7488419232102999</v>
      </c>
      <c r="T269" s="3">
        <v>7.6200435144511003</v>
      </c>
      <c r="U269" s="3">
        <v>5.6801586749731001</v>
      </c>
      <c r="V269" s="3">
        <v>1.9113777748942999</v>
      </c>
      <c r="W269" s="3">
        <v>-2.8204290314410998</v>
      </c>
      <c r="X269" s="3">
        <v>-3.7985814415684001</v>
      </c>
      <c r="Y269" s="3">
        <v>-5.5904927106436002</v>
      </c>
      <c r="Z269" s="3">
        <v>-5.7924901076847997</v>
      </c>
      <c r="AA269" s="3">
        <v>-7.6663884418468999</v>
      </c>
      <c r="AB269" s="3">
        <v>-7.2829833161781998</v>
      </c>
      <c r="AC269" s="3">
        <v>-4.7493486567002003</v>
      </c>
      <c r="AD269" s="3">
        <v>-6.2113370130519003</v>
      </c>
      <c r="AE269" s="3">
        <v>-11.208108498348301</v>
      </c>
      <c r="AF269" s="3">
        <v>-9.2658910256691005</v>
      </c>
      <c r="AG269" s="3">
        <v>-12.6331984940126</v>
      </c>
      <c r="AH269" s="3">
        <v>-11.784991453531701</v>
      </c>
      <c r="AI269" s="3">
        <v>-9.5171634380499999</v>
      </c>
      <c r="AJ269" s="3">
        <v>-12.814246562086799</v>
      </c>
      <c r="AK269" s="3">
        <v>-16.137016282117798</v>
      </c>
      <c r="AL269" s="3">
        <v>-15.21</v>
      </c>
    </row>
    <row r="270" spans="1:38">
      <c r="A270">
        <v>5</v>
      </c>
      <c r="B270" t="s">
        <v>404</v>
      </c>
      <c r="C270">
        <v>503010201</v>
      </c>
      <c r="D270" t="s">
        <v>617</v>
      </c>
      <c r="E270" s="3">
        <v>14.045871465454001</v>
      </c>
      <c r="F270" s="3">
        <v>13.8017518090428</v>
      </c>
      <c r="G270" s="3">
        <v>15.745537174587099</v>
      </c>
      <c r="H270" s="3">
        <v>11.727831756870501</v>
      </c>
      <c r="I270" s="3">
        <v>14.17676458277</v>
      </c>
      <c r="J270" s="3">
        <v>16.791428506143699</v>
      </c>
      <c r="K270" s="3">
        <v>20.106005076852899</v>
      </c>
      <c r="L270" s="3">
        <v>22.742614936414501</v>
      </c>
      <c r="M270" s="3">
        <v>20.767421892812301</v>
      </c>
      <c r="N270" s="3">
        <v>21.169721361041599</v>
      </c>
      <c r="O270" s="3">
        <v>14.046654104967301</v>
      </c>
      <c r="P270" s="3">
        <v>10.350468334857901</v>
      </c>
      <c r="Q270" s="3">
        <v>9.7286305529007002</v>
      </c>
      <c r="R270" s="3">
        <v>8.2640267240974001</v>
      </c>
      <c r="S270" s="3">
        <v>7.7488419232102999</v>
      </c>
      <c r="T270" s="3">
        <v>7.6200435144511003</v>
      </c>
      <c r="U270" s="3">
        <v>5.6801586749731001</v>
      </c>
      <c r="V270" s="3">
        <v>1.9113777748942999</v>
      </c>
      <c r="W270" s="3">
        <v>-2.8204290314410998</v>
      </c>
      <c r="X270" s="3">
        <v>-3.7985814415684001</v>
      </c>
      <c r="Y270" s="3">
        <v>-5.5904927106436002</v>
      </c>
      <c r="Z270" s="3">
        <v>-5.7924901076847997</v>
      </c>
      <c r="AA270" s="3">
        <v>-7.6663884418468999</v>
      </c>
      <c r="AB270" s="3">
        <v>-7.2829833161781998</v>
      </c>
      <c r="AC270" s="3">
        <v>-4.7493486567002003</v>
      </c>
      <c r="AD270" s="3">
        <v>-6.2113370130519003</v>
      </c>
      <c r="AE270" s="3">
        <v>-11.208108498348301</v>
      </c>
      <c r="AF270" s="3">
        <v>-9.2658910256691005</v>
      </c>
      <c r="AG270" s="3">
        <v>-12.6331984940126</v>
      </c>
      <c r="AH270" s="3">
        <v>-11.784991453531701</v>
      </c>
      <c r="AI270" s="3">
        <v>-9.5171634380499999</v>
      </c>
      <c r="AJ270" s="3">
        <v>-12.814246562086799</v>
      </c>
      <c r="AK270" s="3">
        <v>-16.137016282117798</v>
      </c>
      <c r="AL270" s="3">
        <v>-15.21</v>
      </c>
    </row>
    <row r="271" spans="1:38">
      <c r="A271">
        <v>2</v>
      </c>
      <c r="B271" t="s">
        <v>398</v>
      </c>
      <c r="C271">
        <v>504</v>
      </c>
      <c r="D271" t="s">
        <v>618</v>
      </c>
      <c r="E271" s="3">
        <v>-4.5625741360276004</v>
      </c>
      <c r="F271" s="3">
        <v>-4.3276866263275</v>
      </c>
      <c r="G271" s="3">
        <v>-8.7622427124876996</v>
      </c>
      <c r="H271" s="3">
        <v>-8.8951495925019</v>
      </c>
      <c r="I271" s="3">
        <v>-6.5693455462951</v>
      </c>
      <c r="J271" s="3">
        <v>-3.4732172930024001</v>
      </c>
      <c r="K271" s="3">
        <v>-3.8768734220773</v>
      </c>
      <c r="L271" s="3">
        <v>-7.0610913332331</v>
      </c>
      <c r="M271" s="3">
        <v>-5.3797055009917996</v>
      </c>
      <c r="N271" s="3">
        <v>-5.3783312309906997</v>
      </c>
      <c r="O271" s="3">
        <v>-3.204313276273</v>
      </c>
      <c r="P271" s="3">
        <v>0.98897917077899999</v>
      </c>
      <c r="Q271" s="3">
        <v>1.1742380032483</v>
      </c>
      <c r="R271" s="3">
        <v>3.0250092007143001</v>
      </c>
      <c r="S271" s="3">
        <v>5.4989476592425</v>
      </c>
      <c r="T271" s="3">
        <v>4.1410932071755999</v>
      </c>
      <c r="U271" s="3">
        <v>2.2854332395584001</v>
      </c>
      <c r="V271" s="3">
        <v>7.3103579208800007E-2</v>
      </c>
      <c r="W271" s="3">
        <v>-0.85641313789770002</v>
      </c>
      <c r="X271" s="3">
        <v>-1.9830889420722</v>
      </c>
      <c r="Y271" s="3">
        <v>-7.5047013971384002</v>
      </c>
      <c r="Z271" s="3">
        <v>-6.9345884683412002</v>
      </c>
      <c r="AA271" s="3">
        <v>-10.364986867717899</v>
      </c>
      <c r="AB271" s="3">
        <v>-9.2200368498185998</v>
      </c>
      <c r="AC271" s="3">
        <v>-10.4579343468159</v>
      </c>
      <c r="AD271" s="3">
        <v>-11.399118926373401</v>
      </c>
      <c r="AE271" s="3">
        <v>-13.2307207094074</v>
      </c>
      <c r="AF271" s="3">
        <v>-12.572058843830201</v>
      </c>
      <c r="AG271" s="3">
        <v>-12.6008422256718</v>
      </c>
      <c r="AH271" s="3">
        <v>-13.811175330902699</v>
      </c>
      <c r="AI271" s="3">
        <v>-13.7478041849576</v>
      </c>
      <c r="AJ271" s="3">
        <v>-10.792583025512201</v>
      </c>
      <c r="AK271" s="3">
        <v>-7.0972326646384003</v>
      </c>
      <c r="AL271" s="3">
        <v>-5.33</v>
      </c>
    </row>
    <row r="272" spans="1:38">
      <c r="A272">
        <v>3</v>
      </c>
      <c r="B272" t="s">
        <v>400</v>
      </c>
      <c r="C272">
        <v>50401</v>
      </c>
      <c r="D272" t="s">
        <v>618</v>
      </c>
      <c r="E272" s="3">
        <v>-4.5625741360276004</v>
      </c>
      <c r="F272" s="3">
        <v>-4.3276866263275</v>
      </c>
      <c r="G272" s="3">
        <v>-8.7622427124876996</v>
      </c>
      <c r="H272" s="3">
        <v>-8.8951495925019</v>
      </c>
      <c r="I272" s="3">
        <v>-6.5693455462951</v>
      </c>
      <c r="J272" s="3">
        <v>-3.4732172930024001</v>
      </c>
      <c r="K272" s="3">
        <v>-3.8768734220773</v>
      </c>
      <c r="L272" s="3">
        <v>-7.0610913332331</v>
      </c>
      <c r="M272" s="3">
        <v>-5.3797055009917996</v>
      </c>
      <c r="N272" s="3">
        <v>-5.3783312309906997</v>
      </c>
      <c r="O272" s="3">
        <v>-3.204313276273</v>
      </c>
      <c r="P272" s="3">
        <v>0.98897917077899999</v>
      </c>
      <c r="Q272" s="3">
        <v>1.1742380032483</v>
      </c>
      <c r="R272" s="3">
        <v>3.0250092007143001</v>
      </c>
      <c r="S272" s="3">
        <v>5.4989476592425</v>
      </c>
      <c r="T272" s="3">
        <v>4.1410932071755999</v>
      </c>
      <c r="U272" s="3">
        <v>2.2854332395584001</v>
      </c>
      <c r="V272" s="3">
        <v>7.3103579208800007E-2</v>
      </c>
      <c r="W272" s="3">
        <v>-0.85641313789770002</v>
      </c>
      <c r="X272" s="3">
        <v>-1.9830889420722</v>
      </c>
      <c r="Y272" s="3">
        <v>-7.5047013971384002</v>
      </c>
      <c r="Z272" s="3">
        <v>-6.9345884683412002</v>
      </c>
      <c r="AA272" s="3">
        <v>-10.364986867717899</v>
      </c>
      <c r="AB272" s="3">
        <v>-9.2200368498185998</v>
      </c>
      <c r="AC272" s="3">
        <v>-10.4579343468159</v>
      </c>
      <c r="AD272" s="3">
        <v>-11.399118926373401</v>
      </c>
      <c r="AE272" s="3">
        <v>-13.2307207094074</v>
      </c>
      <c r="AF272" s="3">
        <v>-12.572058843830201</v>
      </c>
      <c r="AG272" s="3">
        <v>-12.6008422256718</v>
      </c>
      <c r="AH272" s="3">
        <v>-13.811175330902699</v>
      </c>
      <c r="AI272" s="3">
        <v>-13.7478041849576</v>
      </c>
      <c r="AJ272" s="3">
        <v>-10.792583025512201</v>
      </c>
      <c r="AK272" s="3">
        <v>-7.0972326646384003</v>
      </c>
      <c r="AL272" s="3">
        <v>-5.33</v>
      </c>
    </row>
    <row r="273" spans="1:38">
      <c r="A273">
        <v>4</v>
      </c>
      <c r="B273" t="s">
        <v>402</v>
      </c>
      <c r="C273">
        <v>5040101</v>
      </c>
      <c r="D273" t="s">
        <v>619</v>
      </c>
      <c r="E273" s="3">
        <v>-4.5625741360276004</v>
      </c>
      <c r="F273" s="3">
        <v>-4.3276866263275</v>
      </c>
      <c r="G273" s="3">
        <v>-8.7622427124876996</v>
      </c>
      <c r="H273" s="3">
        <v>-8.8951495925019</v>
      </c>
      <c r="I273" s="3">
        <v>-6.5693455462951</v>
      </c>
      <c r="J273" s="3">
        <v>-3.4732172930024001</v>
      </c>
      <c r="K273" s="3">
        <v>-3.8768734220773</v>
      </c>
      <c r="L273" s="3">
        <v>-7.0610913332331</v>
      </c>
      <c r="M273" s="3">
        <v>-5.3797055009917996</v>
      </c>
      <c r="N273" s="3">
        <v>-5.3783312309906997</v>
      </c>
      <c r="O273" s="3">
        <v>-3.204313276273</v>
      </c>
      <c r="P273" s="3">
        <v>0.98897917077899999</v>
      </c>
      <c r="Q273" s="3">
        <v>1.1742380032483</v>
      </c>
      <c r="R273" s="3">
        <v>3.0250092007143001</v>
      </c>
      <c r="S273" s="3">
        <v>5.4989476592425</v>
      </c>
      <c r="T273" s="3">
        <v>4.1410932071755999</v>
      </c>
      <c r="U273" s="3">
        <v>2.2854332395584001</v>
      </c>
      <c r="V273" s="3">
        <v>7.3103579208800007E-2</v>
      </c>
      <c r="W273" s="3">
        <v>-0.85641313789770002</v>
      </c>
      <c r="X273" s="3">
        <v>-1.9830889420722</v>
      </c>
      <c r="Y273" s="3">
        <v>-7.5047013971384002</v>
      </c>
      <c r="Z273" s="3">
        <v>-6.9345884683412002</v>
      </c>
      <c r="AA273" s="3">
        <v>-10.364986867717899</v>
      </c>
      <c r="AB273" s="3">
        <v>-9.2200368498185998</v>
      </c>
      <c r="AC273" s="3">
        <v>-10.4579343468159</v>
      </c>
      <c r="AD273" s="3">
        <v>-11.399118926373401</v>
      </c>
      <c r="AE273" s="3">
        <v>-13.2307207094074</v>
      </c>
      <c r="AF273" s="3">
        <v>-12.572058843830201</v>
      </c>
      <c r="AG273" s="3">
        <v>-12.6008422256718</v>
      </c>
      <c r="AH273" s="3">
        <v>-13.811175330902699</v>
      </c>
      <c r="AI273" s="3">
        <v>-13.7478041849576</v>
      </c>
      <c r="AJ273" s="3">
        <v>-10.792583025512201</v>
      </c>
      <c r="AK273" s="3">
        <v>-7.0972326646384003</v>
      </c>
      <c r="AL273" s="3">
        <v>-5.33</v>
      </c>
    </row>
    <row r="274" spans="1:38">
      <c r="A274">
        <v>5</v>
      </c>
      <c r="B274" t="s">
        <v>404</v>
      </c>
      <c r="C274">
        <v>504010101</v>
      </c>
      <c r="D274" t="s">
        <v>620</v>
      </c>
      <c r="E274" s="3">
        <v>-4.5625741360276004</v>
      </c>
      <c r="F274" s="3">
        <v>-4.3276866263275</v>
      </c>
      <c r="G274" s="3">
        <v>-8.7622427124876996</v>
      </c>
      <c r="H274" s="3">
        <v>-8.8951495925019</v>
      </c>
      <c r="I274" s="3">
        <v>-6.5693455462951</v>
      </c>
      <c r="J274" s="3">
        <v>-3.4732172930024001</v>
      </c>
      <c r="K274" s="3">
        <v>-3.8768734220773</v>
      </c>
      <c r="L274" s="3">
        <v>-7.0610913332331</v>
      </c>
      <c r="M274" s="3">
        <v>-5.3797055009917996</v>
      </c>
      <c r="N274" s="3">
        <v>-5.3783312309906997</v>
      </c>
      <c r="O274" s="3">
        <v>-3.204313276273</v>
      </c>
      <c r="P274" s="3">
        <v>0.98897917077899999</v>
      </c>
      <c r="Q274" s="3">
        <v>1.1742380032483</v>
      </c>
      <c r="R274" s="3">
        <v>3.0250092007143001</v>
      </c>
      <c r="S274" s="3">
        <v>5.4989476592425</v>
      </c>
      <c r="T274" s="3">
        <v>4.1410932071755999</v>
      </c>
      <c r="U274" s="3">
        <v>2.2854332395584001</v>
      </c>
      <c r="V274" s="3">
        <v>7.3103579208800007E-2</v>
      </c>
      <c r="W274" s="3">
        <v>-0.85641313789770002</v>
      </c>
      <c r="X274" s="3">
        <v>-1.9830889420722</v>
      </c>
      <c r="Y274" s="3">
        <v>-7.5047013971384002</v>
      </c>
      <c r="Z274" s="3">
        <v>-6.9345884683412002</v>
      </c>
      <c r="AA274" s="3">
        <v>-10.364986867717899</v>
      </c>
      <c r="AB274" s="3">
        <v>-9.2200368498185998</v>
      </c>
      <c r="AC274" s="3">
        <v>-10.4579343468159</v>
      </c>
      <c r="AD274" s="3">
        <v>-11.399118926373401</v>
      </c>
      <c r="AE274" s="3">
        <v>-13.2307207094074</v>
      </c>
      <c r="AF274" s="3">
        <v>-12.572058843830201</v>
      </c>
      <c r="AG274" s="3">
        <v>-12.6008422256718</v>
      </c>
      <c r="AH274" s="3">
        <v>-13.811175330902699</v>
      </c>
      <c r="AI274" s="3">
        <v>-13.7478041849576</v>
      </c>
      <c r="AJ274" s="3">
        <v>-10.792583025512201</v>
      </c>
      <c r="AK274" s="3">
        <v>-7.0972326646384003</v>
      </c>
      <c r="AL274" s="3">
        <v>-5.33</v>
      </c>
    </row>
    <row r="275" spans="1:38">
      <c r="A275">
        <v>2</v>
      </c>
      <c r="B275" t="s">
        <v>398</v>
      </c>
      <c r="C275">
        <v>505</v>
      </c>
      <c r="D275" t="s">
        <v>621</v>
      </c>
      <c r="E275" s="3">
        <v>2.2907291517010999</v>
      </c>
      <c r="F275" s="3">
        <v>2.5954580113788999</v>
      </c>
      <c r="G275" s="3">
        <v>3.6157831589596001</v>
      </c>
      <c r="H275" s="3">
        <v>3.8086869939526999</v>
      </c>
      <c r="I275" s="3">
        <v>3.9038148613114001</v>
      </c>
      <c r="J275" s="3">
        <v>4.3686848142103001</v>
      </c>
      <c r="K275" s="3">
        <v>4.6190680705632996</v>
      </c>
      <c r="L275" s="3">
        <v>6.1262121874712001</v>
      </c>
      <c r="M275" s="3">
        <v>6.0554504044173001</v>
      </c>
      <c r="N275" s="3">
        <v>6.2138253013223004</v>
      </c>
      <c r="O275" s="3">
        <v>7.0217781992764001</v>
      </c>
      <c r="P275" s="3">
        <v>7.1725214657869998</v>
      </c>
      <c r="Q275" s="3">
        <v>5.8168024641512002</v>
      </c>
      <c r="R275" s="3">
        <v>6.1498223005307997</v>
      </c>
      <c r="S275" s="3">
        <v>5.4255718612488</v>
      </c>
      <c r="T275" s="3">
        <v>4.9464131854479998</v>
      </c>
      <c r="U275" s="3">
        <v>4.7922545637085996</v>
      </c>
      <c r="V275" s="3">
        <v>4.7648666006631997</v>
      </c>
      <c r="W275" s="3">
        <v>4.2111900348460001</v>
      </c>
      <c r="X275" s="3">
        <v>2.5982359360962999</v>
      </c>
      <c r="Y275" s="3">
        <v>2.7463358608777999</v>
      </c>
      <c r="Z275" s="3">
        <v>2.3511610997419998</v>
      </c>
      <c r="AA275" s="3">
        <v>1.5755221893991</v>
      </c>
      <c r="AB275" s="3">
        <v>1.1937086535852</v>
      </c>
      <c r="AC275" s="3">
        <v>1.5169996740605001</v>
      </c>
      <c r="AD275" s="3">
        <v>0.79026601984930001</v>
      </c>
      <c r="AE275" s="3">
        <v>0.54902294960529996</v>
      </c>
      <c r="AF275" s="3">
        <v>0.60076758984930001</v>
      </c>
      <c r="AG275" s="3">
        <v>0.24438237607230001</v>
      </c>
      <c r="AH275" s="3">
        <v>8.9342940965999998E-2</v>
      </c>
      <c r="AI275" s="3">
        <v>0.13313666333550001</v>
      </c>
      <c r="AJ275" s="3">
        <v>-9.4701197861200001E-2</v>
      </c>
      <c r="AK275" s="3">
        <v>0.52545843784699997</v>
      </c>
      <c r="AL275" s="3">
        <v>0.85</v>
      </c>
    </row>
    <row r="276" spans="1:38">
      <c r="A276">
        <v>3</v>
      </c>
      <c r="B276" t="s">
        <v>400</v>
      </c>
      <c r="C276">
        <v>50501</v>
      </c>
      <c r="D276" t="s">
        <v>622</v>
      </c>
      <c r="E276" s="3">
        <v>3.8696993394308001</v>
      </c>
      <c r="F276" s="3">
        <v>4.2117423017993003</v>
      </c>
      <c r="G276" s="3">
        <v>6.1328821510063003</v>
      </c>
      <c r="H276" s="3">
        <v>6.7563246832103001</v>
      </c>
      <c r="I276" s="3">
        <v>6.3750071916194999</v>
      </c>
      <c r="J276" s="3">
        <v>7.5222438303372003</v>
      </c>
      <c r="K276" s="3">
        <v>8.0930395509111008</v>
      </c>
      <c r="L276" s="3">
        <v>11.087961076060401</v>
      </c>
      <c r="M276" s="3">
        <v>10.920771094421401</v>
      </c>
      <c r="N276" s="3">
        <v>11.3126109436558</v>
      </c>
      <c r="O276" s="3">
        <v>13.227828788608701</v>
      </c>
      <c r="P276" s="3">
        <v>13.5513409200521</v>
      </c>
      <c r="Q276" s="3">
        <v>10.210759177537399</v>
      </c>
      <c r="R276" s="3">
        <v>10.3903765981012</v>
      </c>
      <c r="S276" s="3">
        <v>8.7142921649281</v>
      </c>
      <c r="T276" s="3">
        <v>7.4273691685895997</v>
      </c>
      <c r="U276" s="3">
        <v>8.6783887371807005</v>
      </c>
      <c r="V276" s="3">
        <v>8.5944883585537006</v>
      </c>
      <c r="W276" s="3">
        <v>7.2342739604634003</v>
      </c>
      <c r="X276" s="3">
        <v>4.0074344535608004</v>
      </c>
      <c r="Y276" s="3">
        <v>4.1823119096563</v>
      </c>
      <c r="Z276" s="3">
        <v>3.2681704301262999</v>
      </c>
      <c r="AA276" s="3">
        <v>1.4809151319289</v>
      </c>
      <c r="AB276" s="3">
        <v>0.61672872903870002</v>
      </c>
      <c r="AC276" s="3">
        <v>1.3474202036839</v>
      </c>
      <c r="AD276" s="3">
        <v>0.72464066432749996</v>
      </c>
      <c r="AE276" s="3">
        <v>0.25867970330470003</v>
      </c>
      <c r="AF276" s="3">
        <v>0.60040081457890004</v>
      </c>
      <c r="AG276" s="3">
        <v>-0.83654452613079999</v>
      </c>
      <c r="AH276" s="3">
        <v>-2.1573624236164002</v>
      </c>
      <c r="AI276" s="3">
        <v>-2.0487612014890999</v>
      </c>
      <c r="AJ276" s="3">
        <v>-2.5639085535206001</v>
      </c>
      <c r="AK276" s="3">
        <v>-1.1913511708078</v>
      </c>
      <c r="AL276" s="3">
        <v>-0.46</v>
      </c>
    </row>
    <row r="277" spans="1:38">
      <c r="A277">
        <v>4</v>
      </c>
      <c r="B277" t="s">
        <v>402</v>
      </c>
      <c r="C277">
        <v>5050101</v>
      </c>
      <c r="D277" t="s">
        <v>623</v>
      </c>
      <c r="E277" s="3">
        <v>3.3898405409532</v>
      </c>
      <c r="F277" s="3">
        <v>2.9809314360641999</v>
      </c>
      <c r="G277" s="3">
        <v>5.0748743911196001</v>
      </c>
      <c r="H277" s="3">
        <v>5.7997784456088999</v>
      </c>
      <c r="I277" s="3">
        <v>5.7500982471087001</v>
      </c>
      <c r="J277" s="3">
        <v>7.2686116094777997</v>
      </c>
      <c r="K277" s="3">
        <v>7.6384799634232996</v>
      </c>
      <c r="L277" s="3">
        <v>10.8095073991321</v>
      </c>
      <c r="M277" s="3">
        <v>10.4839092189263</v>
      </c>
      <c r="N277" s="3">
        <v>10.6614772219163</v>
      </c>
      <c r="O277" s="3">
        <v>12.067346037696099</v>
      </c>
      <c r="P277" s="3">
        <v>12.019118940260901</v>
      </c>
      <c r="Q277" s="3">
        <v>8.1055139429553993</v>
      </c>
      <c r="R277" s="3">
        <v>9.0081775562779001</v>
      </c>
      <c r="S277" s="3">
        <v>8.1899894488804996</v>
      </c>
      <c r="T277" s="3">
        <v>6.9055964678777002</v>
      </c>
      <c r="U277" s="3">
        <v>7.7993638822158999</v>
      </c>
      <c r="V277" s="3">
        <v>7.5958918321451998</v>
      </c>
      <c r="W277" s="3">
        <v>6.944569375955</v>
      </c>
      <c r="X277" s="3">
        <v>3.3669730008904999</v>
      </c>
      <c r="Y277" s="3">
        <v>4.0358890760376998</v>
      </c>
      <c r="Z277" s="3">
        <v>3.1657966434026998</v>
      </c>
      <c r="AA277" s="3">
        <v>2.2903426627783001</v>
      </c>
      <c r="AB277" s="3">
        <v>1.3769954330262</v>
      </c>
      <c r="AC277" s="3">
        <v>2.3537853010221998</v>
      </c>
      <c r="AD277" s="3">
        <v>1.7205410291884999</v>
      </c>
      <c r="AE277" s="3">
        <v>-0.34031660282609999</v>
      </c>
      <c r="AF277" s="3">
        <v>0.19962196698939999</v>
      </c>
      <c r="AG277" s="3">
        <v>-1.0496830189349999</v>
      </c>
      <c r="AH277" s="3">
        <v>-2.5968596380425</v>
      </c>
      <c r="AI277" s="3">
        <v>-2.4360720721109002</v>
      </c>
      <c r="AJ277" s="3">
        <v>-2.9387862037721999</v>
      </c>
      <c r="AK277" s="3">
        <v>-1.6012899921601</v>
      </c>
      <c r="AL277" s="3">
        <v>-0.57999999999999996</v>
      </c>
    </row>
    <row r="278" spans="1:38">
      <c r="A278">
        <v>5</v>
      </c>
      <c r="B278" t="s">
        <v>404</v>
      </c>
      <c r="C278">
        <v>505010101</v>
      </c>
      <c r="D278" t="s">
        <v>624</v>
      </c>
      <c r="E278" s="3">
        <v>2.9558643315331001</v>
      </c>
      <c r="F278" s="3">
        <v>2.1798699634030001</v>
      </c>
      <c r="G278" s="3">
        <v>4.0263809662716001</v>
      </c>
      <c r="H278" s="3">
        <v>6.5675495551888998</v>
      </c>
      <c r="I278" s="3">
        <v>7.3583249126855002</v>
      </c>
      <c r="J278" s="3">
        <v>9.9840249707671003</v>
      </c>
      <c r="K278" s="3">
        <v>12.7969034882668</v>
      </c>
      <c r="L278" s="3">
        <v>14.880022059249701</v>
      </c>
      <c r="M278" s="3">
        <v>14.074215073808601</v>
      </c>
      <c r="N278" s="3">
        <v>12.371596117246</v>
      </c>
      <c r="O278" s="3">
        <v>11.8896746407157</v>
      </c>
      <c r="P278" s="3">
        <v>10.666554160222701</v>
      </c>
      <c r="Q278" s="3">
        <v>9.0251280097103006</v>
      </c>
      <c r="R278" s="3">
        <v>9.2833396913634001</v>
      </c>
      <c r="S278" s="3">
        <v>8.0614276858521006</v>
      </c>
      <c r="T278" s="3">
        <v>6.6115161464860002</v>
      </c>
      <c r="U278" s="3">
        <v>5.0496203951989003</v>
      </c>
      <c r="V278" s="3">
        <v>2.9334114403594</v>
      </c>
      <c r="W278" s="3">
        <v>0.73349420787630004</v>
      </c>
      <c r="X278" s="3">
        <v>-0.97005565600459998</v>
      </c>
      <c r="Y278" s="3">
        <v>0.71154029963929999</v>
      </c>
      <c r="Z278" s="3">
        <v>0.50679949827990001</v>
      </c>
      <c r="AA278" s="3">
        <v>2.0307323905616999</v>
      </c>
      <c r="AB278" s="3">
        <v>0.85640985118620006</v>
      </c>
      <c r="AC278" s="3">
        <v>1.1938854777350001</v>
      </c>
      <c r="AD278" s="3">
        <v>0.54828235183319995</v>
      </c>
      <c r="AE278" s="3">
        <v>-1.6352007529401</v>
      </c>
      <c r="AF278" s="3">
        <v>-2.3452656223789998</v>
      </c>
      <c r="AG278" s="3">
        <v>-2.0734327696300001</v>
      </c>
      <c r="AH278" s="3">
        <v>-3.6780880816025001</v>
      </c>
      <c r="AI278" s="3">
        <v>-4.2929605814310001</v>
      </c>
      <c r="AJ278" s="3">
        <v>-4.8732162310804004</v>
      </c>
      <c r="AK278" s="3">
        <v>-5.0606194172340002</v>
      </c>
      <c r="AL278" s="3">
        <v>-4.6900000000000004</v>
      </c>
    </row>
    <row r="279" spans="1:38">
      <c r="A279">
        <v>5</v>
      </c>
      <c r="B279" t="s">
        <v>404</v>
      </c>
      <c r="C279">
        <v>505010102</v>
      </c>
      <c r="D279" t="s">
        <v>625</v>
      </c>
      <c r="E279" s="3">
        <v>7.2075721475694001</v>
      </c>
      <c r="F279" s="3">
        <v>2.9202469416593999</v>
      </c>
      <c r="G279" s="3">
        <v>8.4369346486079007</v>
      </c>
      <c r="H279" s="3">
        <v>8.1536004605698</v>
      </c>
      <c r="I279" s="3">
        <v>5.8306550820438003</v>
      </c>
      <c r="J279" s="3">
        <v>7.3051980183734004</v>
      </c>
      <c r="K279" s="3">
        <v>6.9759625160345999</v>
      </c>
      <c r="L279" s="3">
        <v>15.3023813507047</v>
      </c>
      <c r="M279" s="3">
        <v>10.8830679914297</v>
      </c>
      <c r="N279" s="3">
        <v>10.050360527498</v>
      </c>
      <c r="O279" s="3">
        <v>13.8055117233573</v>
      </c>
      <c r="P279" s="3">
        <v>14.792112467033499</v>
      </c>
      <c r="Q279" s="3">
        <v>6.3895167045846</v>
      </c>
      <c r="R279" s="3">
        <v>10.6076170193938</v>
      </c>
      <c r="S279" s="3">
        <v>9.7977620169339996</v>
      </c>
      <c r="T279" s="3">
        <v>10.0395895500259</v>
      </c>
      <c r="U279" s="3">
        <v>12.2889675362142</v>
      </c>
      <c r="V279" s="3">
        <v>12.281132853742101</v>
      </c>
      <c r="W279" s="3">
        <v>13.951767944306001</v>
      </c>
      <c r="X279" s="3">
        <v>4.2459032167478998</v>
      </c>
      <c r="Y279" s="3">
        <v>8.4883946953478997</v>
      </c>
      <c r="Z279" s="3">
        <v>8.1554002738962001</v>
      </c>
      <c r="AA279" s="3">
        <v>4.1735930441563998</v>
      </c>
      <c r="AB279" s="3">
        <v>4.7007755934687001</v>
      </c>
      <c r="AC279" s="3">
        <v>6.7828830734701002</v>
      </c>
      <c r="AD279" s="3">
        <v>6.7785351836594998</v>
      </c>
      <c r="AE279" s="3">
        <v>0.3793108779821</v>
      </c>
      <c r="AF279" s="3">
        <v>0.39604704007629998</v>
      </c>
      <c r="AG279" s="3">
        <v>-2.5427275300804002</v>
      </c>
      <c r="AH279" s="3">
        <v>-2.7663617438362</v>
      </c>
      <c r="AI279" s="3">
        <v>-3.4484452775760999</v>
      </c>
      <c r="AJ279" s="3">
        <v>-2.1640480682184999</v>
      </c>
      <c r="AK279" s="3">
        <v>-1.67196792344</v>
      </c>
      <c r="AL279" s="3">
        <v>-1.1499999999999999</v>
      </c>
    </row>
    <row r="280" spans="1:38">
      <c r="A280">
        <v>5</v>
      </c>
      <c r="B280" t="s">
        <v>404</v>
      </c>
      <c r="C280">
        <v>505010103</v>
      </c>
      <c r="D280" t="s">
        <v>626</v>
      </c>
      <c r="E280" s="3">
        <v>7.7370888312300004</v>
      </c>
      <c r="F280" s="3">
        <v>4.6510447798390997</v>
      </c>
      <c r="G280" s="3">
        <v>5.5719711158885001</v>
      </c>
      <c r="H280" s="3">
        <v>5.8710565117611004</v>
      </c>
      <c r="I280" s="3">
        <v>6.0914931037316</v>
      </c>
      <c r="J280" s="3">
        <v>6.5147036441618997</v>
      </c>
      <c r="K280" s="3">
        <v>5.1455085884387</v>
      </c>
      <c r="L280" s="3">
        <v>14.3603190135165</v>
      </c>
      <c r="M280" s="3">
        <v>18.1538908298688</v>
      </c>
      <c r="N280" s="3">
        <v>17.1060673514706</v>
      </c>
      <c r="O280" s="3">
        <v>13.1284160854446</v>
      </c>
      <c r="P280" s="3">
        <v>13.6818025155498</v>
      </c>
      <c r="Q280" s="3">
        <v>5.1608836525272004</v>
      </c>
      <c r="R280" s="3">
        <v>9.8095950347666996</v>
      </c>
      <c r="S280" s="3">
        <v>8.4150249813268996</v>
      </c>
      <c r="T280" s="3">
        <v>8.7414939774755993</v>
      </c>
      <c r="U280" s="3">
        <v>9.1160827934233009</v>
      </c>
      <c r="V280" s="3">
        <v>8.177321872197</v>
      </c>
      <c r="W280" s="3">
        <v>7.7108713841477003</v>
      </c>
      <c r="X280" s="3">
        <v>-0.77972049772209995</v>
      </c>
      <c r="Y280" s="3">
        <v>-2.5491030327824</v>
      </c>
      <c r="Z280" s="3">
        <v>-2.6421274867589002</v>
      </c>
      <c r="AA280" s="3">
        <v>-1.5053794348398</v>
      </c>
      <c r="AB280" s="3">
        <v>-3.8593078482612002</v>
      </c>
      <c r="AC280" s="3">
        <v>0.89077801891959996</v>
      </c>
      <c r="AD280" s="3">
        <v>-2.808022252142</v>
      </c>
      <c r="AE280" s="3">
        <v>-3.9957387780202001</v>
      </c>
      <c r="AF280" s="3">
        <v>-5.4708597843198996</v>
      </c>
      <c r="AG280" s="3">
        <v>-5.8658102927245999</v>
      </c>
      <c r="AH280" s="3">
        <v>-6.9703926839974999</v>
      </c>
      <c r="AI280" s="3">
        <v>-3.0947808480712999</v>
      </c>
      <c r="AJ280" s="3">
        <v>-4.5321330773639996</v>
      </c>
      <c r="AK280" s="3">
        <v>-4.0914074270871001</v>
      </c>
      <c r="AL280" s="3">
        <v>-1.34</v>
      </c>
    </row>
    <row r="281" spans="1:38">
      <c r="A281">
        <v>5</v>
      </c>
      <c r="B281" t="s">
        <v>404</v>
      </c>
      <c r="C281">
        <v>505010104</v>
      </c>
      <c r="D281" t="s">
        <v>627</v>
      </c>
      <c r="E281" s="3">
        <v>1.1014502128567001</v>
      </c>
      <c r="F281" s="3">
        <v>4.0872811065930001</v>
      </c>
      <c r="G281" s="3">
        <v>6.1198107891992999</v>
      </c>
      <c r="H281" s="3">
        <v>-0.53695455376239998</v>
      </c>
      <c r="I281" s="3">
        <v>-0.83638404428419999</v>
      </c>
      <c r="J281" s="3">
        <v>5.9602598813718002</v>
      </c>
      <c r="K281" s="3">
        <v>2.4245853829568</v>
      </c>
      <c r="L281" s="3">
        <v>-2.6247300715045001</v>
      </c>
      <c r="M281" s="3">
        <v>-1.6373494533421999</v>
      </c>
      <c r="N281" s="3">
        <v>0.78668932942049996</v>
      </c>
      <c r="O281" s="3">
        <v>10.5723978076614</v>
      </c>
      <c r="P281" s="3">
        <v>14.647590528899</v>
      </c>
      <c r="Q281" s="3">
        <v>4.0828821119971002</v>
      </c>
      <c r="R281" s="3">
        <v>4.4387812556668003</v>
      </c>
      <c r="S281" s="3">
        <v>5.2576557013149996</v>
      </c>
      <c r="T281" s="3">
        <v>5.6723189711405002</v>
      </c>
      <c r="U281" s="3">
        <v>10.1585450231899</v>
      </c>
      <c r="V281" s="3">
        <v>10.140348360897701</v>
      </c>
      <c r="W281" s="3">
        <v>11.2364108156626</v>
      </c>
      <c r="X281" s="3">
        <v>11.8524005795698</v>
      </c>
      <c r="Y281" s="3">
        <v>5.8118652044742998</v>
      </c>
      <c r="Z281" s="3">
        <v>2.5541825311427</v>
      </c>
      <c r="AA281" s="3">
        <v>-0.60263247701809997</v>
      </c>
      <c r="AB281" s="3">
        <v>-2.495645888746</v>
      </c>
      <c r="AC281" s="3">
        <v>4.2513073101184</v>
      </c>
      <c r="AD281" s="3">
        <v>1.1673142642495999</v>
      </c>
      <c r="AE281" s="3">
        <v>-1.9080201285045</v>
      </c>
      <c r="AF281" s="3">
        <v>1.6357141177125001</v>
      </c>
      <c r="AG281" s="3">
        <v>-0.84374619386460004</v>
      </c>
      <c r="AH281" s="3">
        <v>-3.644261499492</v>
      </c>
      <c r="AI281" s="3">
        <v>-2.7781147342370001</v>
      </c>
      <c r="AJ281" s="3">
        <v>-5.0146460499195999</v>
      </c>
      <c r="AK281" s="3">
        <v>-0.45712383729619999</v>
      </c>
      <c r="AL281" s="3">
        <v>2.81</v>
      </c>
    </row>
    <row r="282" spans="1:38">
      <c r="A282">
        <v>5</v>
      </c>
      <c r="B282" t="s">
        <v>404</v>
      </c>
      <c r="C282">
        <v>505010105</v>
      </c>
      <c r="D282" t="s">
        <v>628</v>
      </c>
      <c r="E282" s="3">
        <v>2.1128436977220999</v>
      </c>
      <c r="F282" s="3">
        <v>2.3624538348236999</v>
      </c>
      <c r="G282" s="3">
        <v>1.8358309992805</v>
      </c>
      <c r="H282" s="3">
        <v>4.3556701322719</v>
      </c>
      <c r="I282" s="3">
        <v>0.46413292526819999</v>
      </c>
      <c r="J282" s="3">
        <v>-4.0176267657566997</v>
      </c>
      <c r="K282" s="3">
        <v>-2.5082027946313001</v>
      </c>
      <c r="L282" s="3">
        <v>0.43600212348279999</v>
      </c>
      <c r="M282" s="3">
        <v>1.8424097289318</v>
      </c>
      <c r="N282" s="3">
        <v>-0.8592259302702</v>
      </c>
      <c r="O282" s="3">
        <v>1.0300576786999001</v>
      </c>
      <c r="P282" s="3">
        <v>3.4546340439767</v>
      </c>
      <c r="Q282" s="3">
        <v>2.9741394414689002</v>
      </c>
      <c r="R282" s="3">
        <v>3.4975576614527002</v>
      </c>
      <c r="S282" s="3">
        <v>3.2942482842729999</v>
      </c>
      <c r="T282" s="3">
        <v>-1.7308246855648</v>
      </c>
      <c r="U282" s="3">
        <v>2.6368275326598001</v>
      </c>
      <c r="V282" s="3">
        <v>9.1029189617244999</v>
      </c>
      <c r="W282" s="3">
        <v>9.2545010550617999</v>
      </c>
      <c r="X282" s="3">
        <v>5.8730816800754004</v>
      </c>
      <c r="Y282" s="3">
        <v>4.1158464170251996</v>
      </c>
      <c r="Z282" s="3">
        <v>6.6743571979930003</v>
      </c>
      <c r="AA282" s="3">
        <v>3.8842307256224999</v>
      </c>
      <c r="AB282" s="3">
        <v>3.3775482787443001</v>
      </c>
      <c r="AC282" s="3">
        <v>-0.2232402300935</v>
      </c>
      <c r="AD282" s="3">
        <v>2.1016833179930998</v>
      </c>
      <c r="AE282" s="3">
        <v>2.4183776360135001</v>
      </c>
      <c r="AF282" s="3">
        <v>5.0391951121992999</v>
      </c>
      <c r="AG282" s="3">
        <v>1.7068156448658001</v>
      </c>
      <c r="AH282" s="3">
        <v>-1.2276687614677999</v>
      </c>
      <c r="AI282" s="3">
        <v>-1.3264274504591</v>
      </c>
      <c r="AJ282" s="3">
        <v>-3.0977242958553002</v>
      </c>
      <c r="AK282" s="3">
        <v>2.5225881785867998</v>
      </c>
      <c r="AL282" s="3">
        <v>4.12</v>
      </c>
    </row>
    <row r="283" spans="1:38">
      <c r="A283">
        <v>5</v>
      </c>
      <c r="B283" t="s">
        <v>404</v>
      </c>
      <c r="C283">
        <v>505010106</v>
      </c>
      <c r="D283" t="s">
        <v>629</v>
      </c>
      <c r="E283" s="3">
        <v>1.1549174666941999</v>
      </c>
      <c r="F283" s="3">
        <v>1.0613051759626</v>
      </c>
      <c r="G283" s="3">
        <v>8.5844453725154004</v>
      </c>
      <c r="H283" s="3">
        <v>9.9251176800789995</v>
      </c>
      <c r="I283" s="3">
        <v>11.2582333282337</v>
      </c>
      <c r="J283" s="3">
        <v>12.8914197875478</v>
      </c>
      <c r="K283" s="3">
        <v>12.056568584089201</v>
      </c>
      <c r="L283" s="3">
        <v>20.201853606853302</v>
      </c>
      <c r="M283" s="3">
        <v>21.240211352838401</v>
      </c>
      <c r="N283" s="3">
        <v>28.585734538213401</v>
      </c>
      <c r="O283" s="3">
        <v>31.0845187388508</v>
      </c>
      <c r="P283" s="3">
        <v>31.258585139764701</v>
      </c>
      <c r="Q283" s="3">
        <v>24.864113104251601</v>
      </c>
      <c r="R283" s="3">
        <v>25.715605902726299</v>
      </c>
      <c r="S283" s="3">
        <v>22.140413474108701</v>
      </c>
      <c r="T283" s="3">
        <v>17.556348422317701</v>
      </c>
      <c r="U283" s="3">
        <v>20.545712249092102</v>
      </c>
      <c r="V283" s="3">
        <v>21.091018654701902</v>
      </c>
      <c r="W283" s="3">
        <v>21.2751072112138</v>
      </c>
      <c r="X283" s="3">
        <v>13.790346124336899</v>
      </c>
      <c r="Y283" s="3">
        <v>12.4535090288195</v>
      </c>
      <c r="Z283" s="3">
        <v>6.7179822698617002</v>
      </c>
      <c r="AA283" s="3">
        <v>5.9853831794015004</v>
      </c>
      <c r="AB283" s="3">
        <v>5.3710753136687002</v>
      </c>
      <c r="AC283" s="3">
        <v>4.6714402170001001</v>
      </c>
      <c r="AD283" s="3">
        <v>4.2252337373066</v>
      </c>
      <c r="AE283" s="3">
        <v>1.5358381140341</v>
      </c>
      <c r="AF283" s="3">
        <v>4.8844391317316997</v>
      </c>
      <c r="AG283" s="3">
        <v>0.92789312800309998</v>
      </c>
      <c r="AH283" s="3">
        <v>-0.1287830199752</v>
      </c>
      <c r="AI283" s="3">
        <v>1.4356781564375001</v>
      </c>
      <c r="AJ283" s="3">
        <v>1.7459308495954999</v>
      </c>
      <c r="AK283" s="3">
        <v>3.9398200169701001</v>
      </c>
      <c r="AL283" s="3">
        <v>1.64</v>
      </c>
    </row>
    <row r="284" spans="1:38">
      <c r="A284">
        <v>5</v>
      </c>
      <c r="B284" t="s">
        <v>404</v>
      </c>
      <c r="C284">
        <v>505010107</v>
      </c>
      <c r="D284" t="s">
        <v>630</v>
      </c>
      <c r="E284" s="3">
        <v>2.3282303887258</v>
      </c>
      <c r="F284" s="3">
        <v>6.9566111069414003</v>
      </c>
      <c r="G284" s="3">
        <v>7.4852542560261002</v>
      </c>
      <c r="H284" s="3">
        <v>5.5224918086252002</v>
      </c>
      <c r="I284" s="3">
        <v>8.7121617510360991</v>
      </c>
      <c r="J284" s="3">
        <v>8.5419164600589994</v>
      </c>
      <c r="K284" s="3">
        <v>0.84797090708550005</v>
      </c>
      <c r="L284" s="3">
        <v>0.94455460960909998</v>
      </c>
      <c r="M284" s="3">
        <v>0.74798832944719995</v>
      </c>
      <c r="N284" s="3">
        <v>13.126629860528</v>
      </c>
      <c r="O284" s="3">
        <v>15.732155169970699</v>
      </c>
      <c r="P284" s="3">
        <v>6.8891767519067999</v>
      </c>
      <c r="Q284" s="3">
        <v>5.5943487572748003</v>
      </c>
      <c r="R284" s="3">
        <v>5.2213679954124999</v>
      </c>
      <c r="S284" s="3">
        <v>6.3072815315666002</v>
      </c>
      <c r="T284" s="3">
        <v>8.2125263227309002</v>
      </c>
      <c r="U284" s="3">
        <v>10.963595526465999</v>
      </c>
      <c r="V284" s="3">
        <v>12.8785596466423</v>
      </c>
      <c r="W284" s="3">
        <v>15.1859846364831</v>
      </c>
      <c r="X284" s="3">
        <v>14.5725423810226</v>
      </c>
      <c r="Y284" s="3">
        <v>20.561998226880199</v>
      </c>
      <c r="Z284" s="3">
        <v>13.078005655383601</v>
      </c>
      <c r="AA284" s="3">
        <v>4.3309395211680002</v>
      </c>
      <c r="AB284" s="3">
        <v>4.5823118033572996</v>
      </c>
      <c r="AC284" s="3">
        <v>4.9570651725022001</v>
      </c>
      <c r="AD284" s="3">
        <v>3.4180265882840999</v>
      </c>
      <c r="AE284" s="3">
        <v>4.1870058137450998</v>
      </c>
      <c r="AF284" s="3">
        <v>6.7612481343121997</v>
      </c>
      <c r="AG284" s="3">
        <v>4.7323314547675004</v>
      </c>
      <c r="AH284" s="3">
        <v>3.6847626856168998</v>
      </c>
      <c r="AI284" s="3">
        <v>2.6922087371227001</v>
      </c>
      <c r="AJ284" s="3">
        <v>2.5241853830436001</v>
      </c>
      <c r="AK284" s="3">
        <v>5.4243262020728</v>
      </c>
      <c r="AL284" s="3">
        <v>10.96</v>
      </c>
    </row>
    <row r="285" spans="1:38">
      <c r="A285">
        <v>5</v>
      </c>
      <c r="B285" t="s">
        <v>404</v>
      </c>
      <c r="C285">
        <v>505010108</v>
      </c>
      <c r="D285" t="s">
        <v>631</v>
      </c>
      <c r="E285" s="3">
        <v>3.0496260016330998</v>
      </c>
      <c r="F285" s="3">
        <v>5.0260039734325996</v>
      </c>
      <c r="G285" s="3">
        <v>4.8508516398703998</v>
      </c>
      <c r="H285" s="3">
        <v>4.6055118986138002</v>
      </c>
      <c r="I285" s="3">
        <v>6.4911822893747004</v>
      </c>
      <c r="J285" s="3">
        <v>8.1721738608117001</v>
      </c>
      <c r="K285" s="3">
        <v>7.3075404238918003</v>
      </c>
      <c r="L285" s="3">
        <v>9.9589164269535999</v>
      </c>
      <c r="M285" s="3">
        <v>4.0955827165586003</v>
      </c>
      <c r="N285" s="3">
        <v>5.1056591083998004</v>
      </c>
      <c r="O285" s="3">
        <v>8.1580129266419004</v>
      </c>
      <c r="P285" s="3">
        <v>9.1874767083502</v>
      </c>
      <c r="Q285" s="3">
        <v>7.7621191915022996</v>
      </c>
      <c r="R285" s="3">
        <v>3.0449151436694</v>
      </c>
      <c r="S285" s="3">
        <v>3.0121119475299998</v>
      </c>
      <c r="T285" s="3">
        <v>5.0763288335281</v>
      </c>
      <c r="U285" s="3">
        <v>4.1310068009115</v>
      </c>
      <c r="V285" s="3">
        <v>1.7260115895996999</v>
      </c>
      <c r="W285" s="3">
        <v>2.0116610663459999</v>
      </c>
      <c r="X285" s="3">
        <v>-0.68384586590300001</v>
      </c>
      <c r="Y285" s="3">
        <v>5.762498346389</v>
      </c>
      <c r="Z285" s="3">
        <v>6.1293918673467003</v>
      </c>
      <c r="AA285" s="3">
        <v>1.5188513132021</v>
      </c>
      <c r="AB285" s="3">
        <v>2.1057352710000998</v>
      </c>
      <c r="AC285" s="3">
        <v>2.3091754889699998</v>
      </c>
      <c r="AD285" s="3">
        <v>4.9481154642060998</v>
      </c>
      <c r="AE285" s="3">
        <v>5.1485848247861998</v>
      </c>
      <c r="AF285" s="3">
        <v>4.1411669364973998</v>
      </c>
      <c r="AG285" s="3">
        <v>4.0751231383139999</v>
      </c>
      <c r="AH285" s="3">
        <v>3.3248090598342999</v>
      </c>
      <c r="AI285" s="3">
        <v>2.1204498062710999</v>
      </c>
      <c r="AJ285" s="3">
        <v>5.0792357147049998</v>
      </c>
      <c r="AK285" s="3">
        <v>3.2024316956396999</v>
      </c>
      <c r="AL285" s="3">
        <v>3.31</v>
      </c>
    </row>
    <row r="286" spans="1:38">
      <c r="A286">
        <v>4</v>
      </c>
      <c r="B286" t="s">
        <v>402</v>
      </c>
      <c r="C286">
        <v>5050102</v>
      </c>
      <c r="D286" t="s">
        <v>632</v>
      </c>
      <c r="E286" s="3">
        <v>5.4908079666019001</v>
      </c>
      <c r="F286" s="3">
        <v>8.3981446561567008</v>
      </c>
      <c r="G286" s="3">
        <v>9.7445520421092002</v>
      </c>
      <c r="H286" s="3">
        <v>9.9986634457678996</v>
      </c>
      <c r="I286" s="3">
        <v>8.4634381706549995</v>
      </c>
      <c r="J286" s="3">
        <v>8.3579942066943005</v>
      </c>
      <c r="K286" s="3">
        <v>9.5835384195216999</v>
      </c>
      <c r="L286" s="3">
        <v>12.003571867380099</v>
      </c>
      <c r="M286" s="3">
        <v>12.3513023240028</v>
      </c>
      <c r="N286" s="3">
        <v>13.434944895426399</v>
      </c>
      <c r="O286" s="3">
        <v>16.9636143007023</v>
      </c>
      <c r="P286" s="3">
        <v>18.5416495805399</v>
      </c>
      <c r="Q286" s="3">
        <v>17.1812698195697</v>
      </c>
      <c r="R286" s="3">
        <v>14.856751749524699</v>
      </c>
      <c r="S286" s="3">
        <v>10.4279227801453</v>
      </c>
      <c r="T286" s="3">
        <v>9.1284741780907996</v>
      </c>
      <c r="U286" s="3">
        <v>11.542579591144699</v>
      </c>
      <c r="V286" s="3">
        <v>11.8519094917021</v>
      </c>
      <c r="W286" s="3">
        <v>8.1673529984366002</v>
      </c>
      <c r="X286" s="3">
        <v>6.0909468705096996</v>
      </c>
      <c r="Y286" s="3">
        <v>4.6538132437956996</v>
      </c>
      <c r="Z286" s="3">
        <v>3.5936935960559002</v>
      </c>
      <c r="AA286" s="3">
        <v>-1.0156880686455001</v>
      </c>
      <c r="AB286" s="3">
        <v>-1.7231474567737</v>
      </c>
      <c r="AC286" s="3">
        <v>-1.7266028044765001</v>
      </c>
      <c r="AD286" s="3">
        <v>-2.3295985695660999</v>
      </c>
      <c r="AE286" s="3">
        <v>2.1767628296274002</v>
      </c>
      <c r="AF286" s="3">
        <v>1.8804213015878</v>
      </c>
      <c r="AG286" s="3">
        <v>-0.1653657685022</v>
      </c>
      <c r="AH286" s="3">
        <v>-0.77827349341530005</v>
      </c>
      <c r="AI286" s="3">
        <v>-0.81541419080629995</v>
      </c>
      <c r="AJ286" s="3">
        <v>-1.3756905754583</v>
      </c>
      <c r="AK286" s="3">
        <v>0.120913064206</v>
      </c>
      <c r="AL286" s="3">
        <v>-0.09</v>
      </c>
    </row>
    <row r="287" spans="1:38">
      <c r="A287">
        <v>5</v>
      </c>
      <c r="B287" t="s">
        <v>404</v>
      </c>
      <c r="C287">
        <v>505010201</v>
      </c>
      <c r="D287" t="s">
        <v>633</v>
      </c>
      <c r="E287" s="3">
        <v>11.089047172919001</v>
      </c>
      <c r="F287" s="3">
        <v>14.6852494798338</v>
      </c>
      <c r="G287" s="3">
        <v>14.943007664547901</v>
      </c>
      <c r="H287" s="3">
        <v>15.188631275815</v>
      </c>
      <c r="I287" s="3">
        <v>10.8230264385894</v>
      </c>
      <c r="J287" s="3">
        <v>8.5526409463647006</v>
      </c>
      <c r="K287" s="3">
        <v>9.5654678866996008</v>
      </c>
      <c r="L287" s="3">
        <v>12.084499959827101</v>
      </c>
      <c r="M287" s="3">
        <v>11.6626683901814</v>
      </c>
      <c r="N287" s="3">
        <v>11.4922946613221</v>
      </c>
      <c r="O287" s="3">
        <v>10.6610436829873</v>
      </c>
      <c r="P287" s="3">
        <v>10.995641285294401</v>
      </c>
      <c r="Q287" s="3">
        <v>9.0333824976830002</v>
      </c>
      <c r="R287" s="3">
        <v>6.6283725879195003</v>
      </c>
      <c r="S287" s="3">
        <v>-1.6704674712759999</v>
      </c>
      <c r="T287" s="3">
        <v>-2.5760262866242001</v>
      </c>
      <c r="U287" s="3">
        <v>-2.5458785167592999</v>
      </c>
      <c r="V287" s="3">
        <v>-1.6636403127023001</v>
      </c>
      <c r="W287" s="3">
        <v>-3.5053014584983999</v>
      </c>
      <c r="X287" s="3">
        <v>-6.2955321464490002</v>
      </c>
      <c r="Y287" s="3">
        <v>-8.1535328182712998</v>
      </c>
      <c r="Z287" s="3">
        <v>-9.0686621334458994</v>
      </c>
      <c r="AA287" s="3">
        <v>-9.0133520069735003</v>
      </c>
      <c r="AB287" s="3">
        <v>-9.4790547350585008</v>
      </c>
      <c r="AC287" s="3">
        <v>-10.438716973884601</v>
      </c>
      <c r="AD287" s="3">
        <v>-9.9207150320769006</v>
      </c>
      <c r="AE287" s="3">
        <v>-1.6504316238832999</v>
      </c>
      <c r="AF287" s="3">
        <v>-3.7927748507374002</v>
      </c>
      <c r="AG287" s="3">
        <v>-3.0532063903929001</v>
      </c>
      <c r="AH287" s="3">
        <v>-3.6999043942033998</v>
      </c>
      <c r="AI287" s="3">
        <v>-3.5360350241366998</v>
      </c>
      <c r="AJ287" s="3">
        <v>-4.2883680710304999</v>
      </c>
      <c r="AK287" s="3">
        <v>-1.8400503039011999</v>
      </c>
      <c r="AL287" s="3">
        <v>1.07</v>
      </c>
    </row>
    <row r="288" spans="1:38">
      <c r="A288">
        <v>5</v>
      </c>
      <c r="B288" t="s">
        <v>404</v>
      </c>
      <c r="C288">
        <v>505010202</v>
      </c>
      <c r="D288" t="s">
        <v>634</v>
      </c>
      <c r="E288" s="3">
        <v>2.4751716994490001</v>
      </c>
      <c r="F288" s="3">
        <v>6.2243011119886997</v>
      </c>
      <c r="G288" s="3">
        <v>7.9036491117079004</v>
      </c>
      <c r="H288" s="3">
        <v>9.0216236908410998</v>
      </c>
      <c r="I288" s="3">
        <v>9.5035490177201005</v>
      </c>
      <c r="J288" s="3">
        <v>9.1700132461840003</v>
      </c>
      <c r="K288" s="3">
        <v>12.8732455396683</v>
      </c>
      <c r="L288" s="3">
        <v>14.9754424703968</v>
      </c>
      <c r="M288" s="3">
        <v>15.7713801751371</v>
      </c>
      <c r="N288" s="3">
        <v>17.875060739335801</v>
      </c>
      <c r="O288" s="3">
        <v>20.866246373885701</v>
      </c>
      <c r="P288" s="3">
        <v>22.443125117054201</v>
      </c>
      <c r="Q288" s="3">
        <v>20.901537462716401</v>
      </c>
      <c r="R288" s="3">
        <v>19.197645978611099</v>
      </c>
      <c r="S288" s="3">
        <v>15.655730316087601</v>
      </c>
      <c r="T288" s="3">
        <v>15.694731654864899</v>
      </c>
      <c r="U288" s="3">
        <v>17.311646231413501</v>
      </c>
      <c r="V288" s="3">
        <v>16.6640354160862</v>
      </c>
      <c r="W288" s="3">
        <v>10.4479907758809</v>
      </c>
      <c r="X288" s="3">
        <v>6.9022036963740003</v>
      </c>
      <c r="Y288" s="3">
        <v>4.8943107105818999</v>
      </c>
      <c r="Z288" s="3">
        <v>2.8368936919953001</v>
      </c>
      <c r="AA288" s="3">
        <v>0.50164202640550004</v>
      </c>
      <c r="AB288" s="3">
        <v>-0.87861208392370005</v>
      </c>
      <c r="AC288" s="3">
        <v>0.12492495435709999</v>
      </c>
      <c r="AD288" s="3">
        <v>-2.0068547191191</v>
      </c>
      <c r="AE288" s="3">
        <v>-0.9843902478962</v>
      </c>
      <c r="AF288" s="3">
        <v>-2.4262185538476002</v>
      </c>
      <c r="AG288" s="3">
        <v>-3.7454309494554998</v>
      </c>
      <c r="AH288" s="3">
        <v>-2.5326006292388001</v>
      </c>
      <c r="AI288" s="3">
        <v>-3.2429172752728999</v>
      </c>
      <c r="AJ288" s="3">
        <v>-2.8770977296205</v>
      </c>
      <c r="AK288" s="3">
        <v>-1.9580455843804001</v>
      </c>
      <c r="AL288" s="3">
        <v>-1.67</v>
      </c>
    </row>
    <row r="289" spans="1:38">
      <c r="A289">
        <v>5</v>
      </c>
      <c r="B289" t="s">
        <v>404</v>
      </c>
      <c r="C289">
        <v>505010203</v>
      </c>
      <c r="D289" t="s">
        <v>635</v>
      </c>
      <c r="E289" s="3">
        <v>1.9736645166514</v>
      </c>
      <c r="F289" s="3">
        <v>2.6215656385254</v>
      </c>
      <c r="G289" s="3">
        <v>4.9145800384424003</v>
      </c>
      <c r="H289" s="3">
        <v>3.7221940542962</v>
      </c>
      <c r="I289" s="3">
        <v>3.001312387929</v>
      </c>
      <c r="J289" s="3">
        <v>6.6517773112005001</v>
      </c>
      <c r="K289" s="3">
        <v>4.0207908379555004</v>
      </c>
      <c r="L289" s="3">
        <v>6.6814978232501998</v>
      </c>
      <c r="M289" s="3">
        <v>7.5310470984773001</v>
      </c>
      <c r="N289" s="3">
        <v>8.9531972581070995</v>
      </c>
      <c r="O289" s="3">
        <v>20.605373104958002</v>
      </c>
      <c r="P289" s="3">
        <v>24.227381415669601</v>
      </c>
      <c r="Q289" s="3">
        <v>24.4861483280371</v>
      </c>
      <c r="R289" s="3">
        <v>21.164922679943601</v>
      </c>
      <c r="S289" s="3">
        <v>21.5988242976291</v>
      </c>
      <c r="T289" s="3">
        <v>17.512737699094799</v>
      </c>
      <c r="U289" s="3">
        <v>25.560637106437799</v>
      </c>
      <c r="V289" s="3">
        <v>26.186418426699699</v>
      </c>
      <c r="W289" s="3">
        <v>23.920988158272401</v>
      </c>
      <c r="X289" s="3">
        <v>26.218778269584</v>
      </c>
      <c r="Y289" s="3">
        <v>26.6102507131118</v>
      </c>
      <c r="Z289" s="3">
        <v>26.842939547603201</v>
      </c>
      <c r="AA289" s="3">
        <v>8.1943078976244994</v>
      </c>
      <c r="AB289" s="3">
        <v>8.0955249395777003</v>
      </c>
      <c r="AC289" s="3">
        <v>7.9223442524407002</v>
      </c>
      <c r="AD289" s="3">
        <v>8.2006407976868996</v>
      </c>
      <c r="AE289" s="3">
        <v>12.5213887206744</v>
      </c>
      <c r="AF289" s="3">
        <v>17.1549120299726</v>
      </c>
      <c r="AG289" s="3">
        <v>9.5162975540464991</v>
      </c>
      <c r="AH289" s="3">
        <v>5.8821692346059997</v>
      </c>
      <c r="AI289" s="3">
        <v>6.7980277250162997</v>
      </c>
      <c r="AJ289" s="3">
        <v>4.7967464011447998</v>
      </c>
      <c r="AK289" s="3">
        <v>5.8526249414832003</v>
      </c>
      <c r="AL289" s="3">
        <v>0.88</v>
      </c>
    </row>
    <row r="290" spans="1:38">
      <c r="A290">
        <v>3</v>
      </c>
      <c r="B290" t="s">
        <v>400</v>
      </c>
      <c r="C290">
        <v>50502</v>
      </c>
      <c r="D290" t="s">
        <v>636</v>
      </c>
      <c r="E290" s="3">
        <v>1.1709963146747</v>
      </c>
      <c r="F290" s="3">
        <v>1.4574943943244001</v>
      </c>
      <c r="G290" s="3">
        <v>1.844101834553</v>
      </c>
      <c r="H290" s="3">
        <v>1.7378593853422</v>
      </c>
      <c r="I290" s="3">
        <v>2.1740858980956999</v>
      </c>
      <c r="J290" s="3">
        <v>2.1740858980956999</v>
      </c>
      <c r="K290" s="3">
        <v>2.1740858980956999</v>
      </c>
      <c r="L290" s="3">
        <v>2.6176929603029002</v>
      </c>
      <c r="M290" s="3">
        <v>2.6176929603029002</v>
      </c>
      <c r="N290" s="3">
        <v>2.6176929603029002</v>
      </c>
      <c r="O290" s="3">
        <v>2.6176929603029002</v>
      </c>
      <c r="P290" s="3">
        <v>2.6176929603029002</v>
      </c>
      <c r="Q290" s="3">
        <v>2.6176929603029002</v>
      </c>
      <c r="R290" s="3">
        <v>3.0831612462579998</v>
      </c>
      <c r="S290" s="3">
        <v>3.0132995791499999</v>
      </c>
      <c r="T290" s="3">
        <v>3.1174712288326001</v>
      </c>
      <c r="U290" s="3">
        <v>1.9602878620618001</v>
      </c>
      <c r="V290" s="3">
        <v>1.9602878620618001</v>
      </c>
      <c r="W290" s="3">
        <v>1.9602878620618001</v>
      </c>
      <c r="X290" s="3">
        <v>1.5195227029992</v>
      </c>
      <c r="Y290" s="3">
        <v>1.6496011486676001</v>
      </c>
      <c r="Z290" s="3">
        <v>1.6496011486676001</v>
      </c>
      <c r="AA290" s="3">
        <v>1.6496011486676001</v>
      </c>
      <c r="AB290" s="3">
        <v>1.6496011486676001</v>
      </c>
      <c r="AC290" s="3">
        <v>1.6496011486676001</v>
      </c>
      <c r="AD290" s="3">
        <v>0.84108878670880005</v>
      </c>
      <c r="AE290" s="3">
        <v>0.77377541266369998</v>
      </c>
      <c r="AF290" s="3">
        <v>0.60104927476809999</v>
      </c>
      <c r="AG290" s="3">
        <v>1.0839947207103</v>
      </c>
      <c r="AH290" s="3">
        <v>1.8417484438564</v>
      </c>
      <c r="AI290" s="3">
        <v>1.8417484438564</v>
      </c>
      <c r="AJ290" s="3">
        <v>1.8417484438564</v>
      </c>
      <c r="AK290" s="3">
        <v>1.8693518968923</v>
      </c>
      <c r="AL290" s="3">
        <v>1.87</v>
      </c>
    </row>
    <row r="291" spans="1:38">
      <c r="A291">
        <v>4</v>
      </c>
      <c r="B291" t="s">
        <v>402</v>
      </c>
      <c r="C291">
        <v>5050201</v>
      </c>
      <c r="D291" t="s">
        <v>636</v>
      </c>
      <c r="E291" s="3">
        <v>1.1709963146747</v>
      </c>
      <c r="F291" s="3">
        <v>1.4574943943244001</v>
      </c>
      <c r="G291" s="3">
        <v>1.844101834553</v>
      </c>
      <c r="H291" s="3">
        <v>1.7378593853422</v>
      </c>
      <c r="I291" s="3">
        <v>2.1740858980956999</v>
      </c>
      <c r="J291" s="3">
        <v>2.1740858980956999</v>
      </c>
      <c r="K291" s="3">
        <v>2.1740858980956999</v>
      </c>
      <c r="L291" s="3">
        <v>2.6176929603029002</v>
      </c>
      <c r="M291" s="3">
        <v>2.6176929603029002</v>
      </c>
      <c r="N291" s="3">
        <v>2.6176929603029002</v>
      </c>
      <c r="O291" s="3">
        <v>2.6176929603029002</v>
      </c>
      <c r="P291" s="3">
        <v>2.6176929603029002</v>
      </c>
      <c r="Q291" s="3">
        <v>2.6176929603029002</v>
      </c>
      <c r="R291" s="3">
        <v>3.0831612462579998</v>
      </c>
      <c r="S291" s="3">
        <v>3.0132995791499999</v>
      </c>
      <c r="T291" s="3">
        <v>3.1174712288326001</v>
      </c>
      <c r="U291" s="3">
        <v>1.9602878620618001</v>
      </c>
      <c r="V291" s="3">
        <v>1.9602878620618001</v>
      </c>
      <c r="W291" s="3">
        <v>1.9602878620618001</v>
      </c>
      <c r="X291" s="3">
        <v>1.5195227029992</v>
      </c>
      <c r="Y291" s="3">
        <v>1.6496011486676001</v>
      </c>
      <c r="Z291" s="3">
        <v>1.6496011486676001</v>
      </c>
      <c r="AA291" s="3">
        <v>1.6496011486676001</v>
      </c>
      <c r="AB291" s="3">
        <v>1.6496011486676001</v>
      </c>
      <c r="AC291" s="3">
        <v>1.6496011486676001</v>
      </c>
      <c r="AD291" s="3">
        <v>0.84108878670880005</v>
      </c>
      <c r="AE291" s="3">
        <v>0.77377541266369998</v>
      </c>
      <c r="AF291" s="3">
        <v>0.60104927476809999</v>
      </c>
      <c r="AG291" s="3">
        <v>1.0839947207103</v>
      </c>
      <c r="AH291" s="3">
        <v>1.8417484438564</v>
      </c>
      <c r="AI291" s="3">
        <v>1.8417484438564</v>
      </c>
      <c r="AJ291" s="3">
        <v>1.8417484438564</v>
      </c>
      <c r="AK291" s="3">
        <v>1.8693518968923</v>
      </c>
      <c r="AL291" s="3">
        <v>1.87</v>
      </c>
    </row>
    <row r="292" spans="1:38">
      <c r="A292">
        <v>5</v>
      </c>
      <c r="B292" t="s">
        <v>404</v>
      </c>
      <c r="C292">
        <v>505020101</v>
      </c>
      <c r="D292" t="s">
        <v>636</v>
      </c>
      <c r="E292" s="3">
        <v>1.1709963146747</v>
      </c>
      <c r="F292" s="3">
        <v>1.4574943943244001</v>
      </c>
      <c r="G292" s="3">
        <v>1.844101834553</v>
      </c>
      <c r="H292" s="3">
        <v>1.7378593853422</v>
      </c>
      <c r="I292" s="3">
        <v>2.1740858980956999</v>
      </c>
      <c r="J292" s="3">
        <v>2.1740858980956999</v>
      </c>
      <c r="K292" s="3">
        <v>2.1740858980956999</v>
      </c>
      <c r="L292" s="3">
        <v>2.6176929603029002</v>
      </c>
      <c r="M292" s="3">
        <v>2.6176929603029002</v>
      </c>
      <c r="N292" s="3">
        <v>2.6176929603029002</v>
      </c>
      <c r="O292" s="3">
        <v>2.6176929603029002</v>
      </c>
      <c r="P292" s="3">
        <v>2.6176929603029002</v>
      </c>
      <c r="Q292" s="3">
        <v>2.6176929603029002</v>
      </c>
      <c r="R292" s="3">
        <v>3.0831612462579998</v>
      </c>
      <c r="S292" s="3">
        <v>3.0132995791499999</v>
      </c>
      <c r="T292" s="3">
        <v>3.1174712288326001</v>
      </c>
      <c r="U292" s="3">
        <v>1.9602878620618001</v>
      </c>
      <c r="V292" s="3">
        <v>1.9602878620618001</v>
      </c>
      <c r="W292" s="3">
        <v>1.9602878620618001</v>
      </c>
      <c r="X292" s="3">
        <v>1.5195227029992</v>
      </c>
      <c r="Y292" s="3">
        <v>1.6496011486676001</v>
      </c>
      <c r="Z292" s="3">
        <v>1.6496011486676001</v>
      </c>
      <c r="AA292" s="3">
        <v>1.6496011486676001</v>
      </c>
      <c r="AB292" s="3">
        <v>1.6496011486676001</v>
      </c>
      <c r="AC292" s="3">
        <v>1.6496011486676001</v>
      </c>
      <c r="AD292" s="3">
        <v>0.84108878670880005</v>
      </c>
      <c r="AE292" s="3">
        <v>0.77377541266369998</v>
      </c>
      <c r="AF292" s="3">
        <v>0.60104927476809999</v>
      </c>
      <c r="AG292" s="3">
        <v>1.0839947207103</v>
      </c>
      <c r="AH292" s="3">
        <v>1.8417484438564</v>
      </c>
      <c r="AI292" s="3">
        <v>1.8417484438564</v>
      </c>
      <c r="AJ292" s="3">
        <v>1.8417484438564</v>
      </c>
      <c r="AK292" s="3">
        <v>1.8693518968923</v>
      </c>
      <c r="AL292" s="3">
        <v>1.87</v>
      </c>
    </row>
    <row r="293" spans="1:38">
      <c r="A293">
        <v>1</v>
      </c>
      <c r="B293" t="s">
        <v>396</v>
      </c>
      <c r="C293">
        <v>6</v>
      </c>
      <c r="D293" t="s">
        <v>637</v>
      </c>
      <c r="E293" s="3">
        <v>2.1618395359512999</v>
      </c>
      <c r="F293" s="3">
        <v>2.2298089632278</v>
      </c>
      <c r="G293" s="3">
        <v>2.8382974243692001</v>
      </c>
      <c r="H293" s="3">
        <v>3.3127655260620998</v>
      </c>
      <c r="I293" s="3">
        <v>3.5196178468163</v>
      </c>
      <c r="J293" s="3">
        <v>3.6979474677464998</v>
      </c>
      <c r="K293" s="3">
        <v>4.4231031659767996</v>
      </c>
      <c r="L293" s="3">
        <v>4.4198444213131998</v>
      </c>
      <c r="M293" s="3">
        <v>3.8606055728011999</v>
      </c>
      <c r="N293" s="3">
        <v>4.0907523071262002</v>
      </c>
      <c r="O293" s="3">
        <v>4.0203801538763004</v>
      </c>
      <c r="P293" s="3">
        <v>4.0007067117307997</v>
      </c>
      <c r="Q293" s="3">
        <v>3.8001390092582001</v>
      </c>
      <c r="R293" s="3">
        <v>3.9719776704270999</v>
      </c>
      <c r="S293" s="3">
        <v>3.7456050440242001</v>
      </c>
      <c r="T293" s="3">
        <v>2.8467628817257999</v>
      </c>
      <c r="U293" s="3">
        <v>2.3593501545526001</v>
      </c>
      <c r="V293" s="3">
        <v>2.0252606275498</v>
      </c>
      <c r="W293" s="3">
        <v>1.4807242727923</v>
      </c>
      <c r="X293" s="3">
        <v>1.362312871014</v>
      </c>
      <c r="Y293" s="3">
        <v>0.97591751036009999</v>
      </c>
      <c r="Z293" s="3">
        <v>0.77270003679440002</v>
      </c>
      <c r="AA293" s="3">
        <v>0.77553293936720002</v>
      </c>
      <c r="AB293" s="3">
        <v>0.25580871559309998</v>
      </c>
      <c r="AC293" s="3">
        <v>0.31867864412199998</v>
      </c>
      <c r="AD293" s="3">
        <v>0.3900636081446</v>
      </c>
      <c r="AE293" s="3">
        <v>0.43426561326419999</v>
      </c>
      <c r="AF293" s="3">
        <v>0.87900250904419996</v>
      </c>
      <c r="AG293" s="3">
        <v>0.69438313502219995</v>
      </c>
      <c r="AH293" s="3">
        <v>0.63661048368679996</v>
      </c>
      <c r="AI293" s="3">
        <v>1.170182686218</v>
      </c>
      <c r="AJ293" s="3">
        <v>1.1595861663717</v>
      </c>
      <c r="AK293" s="3">
        <v>1.3780886771581</v>
      </c>
      <c r="AL293" s="3">
        <v>1.45</v>
      </c>
    </row>
    <row r="294" spans="1:38">
      <c r="A294">
        <v>2</v>
      </c>
      <c r="B294" t="s">
        <v>398</v>
      </c>
      <c r="C294">
        <v>601</v>
      </c>
      <c r="D294" t="s">
        <v>638</v>
      </c>
      <c r="E294" s="3">
        <v>2.7777084300902999</v>
      </c>
      <c r="F294" s="3">
        <v>2.8083622017790999</v>
      </c>
      <c r="G294" s="3">
        <v>3.7755785301759999</v>
      </c>
      <c r="H294" s="3">
        <v>4.5273685585262999</v>
      </c>
      <c r="I294" s="3">
        <v>4.5897143847802999</v>
      </c>
      <c r="J294" s="3">
        <v>4.6044000792351003</v>
      </c>
      <c r="K294" s="3">
        <v>5.4955430650302999</v>
      </c>
      <c r="L294" s="3">
        <v>5.5196879839513002</v>
      </c>
      <c r="M294" s="3">
        <v>5.0775989790941001</v>
      </c>
      <c r="N294" s="3">
        <v>5.3397009241184001</v>
      </c>
      <c r="O294" s="3">
        <v>5.4687426443160003</v>
      </c>
      <c r="P294" s="3">
        <v>5.8208235438268003</v>
      </c>
      <c r="Q294" s="3">
        <v>5.7555478575108996</v>
      </c>
      <c r="R294" s="3">
        <v>6.0058160173247996</v>
      </c>
      <c r="S294" s="3">
        <v>5.7162417282345004</v>
      </c>
      <c r="T294" s="3">
        <v>4.5871964268210004</v>
      </c>
      <c r="U294" s="3">
        <v>4.4356321768173999</v>
      </c>
      <c r="V294" s="3">
        <v>4.1256373410289999</v>
      </c>
      <c r="W294" s="3">
        <v>3.452704879059</v>
      </c>
      <c r="X294" s="3">
        <v>3.1283304245594001</v>
      </c>
      <c r="Y294" s="3">
        <v>2.2870050908486999</v>
      </c>
      <c r="Z294" s="3">
        <v>1.8764738104059999</v>
      </c>
      <c r="AA294" s="3">
        <v>1.5770535764272</v>
      </c>
      <c r="AB294" s="3">
        <v>0.87387455105290002</v>
      </c>
      <c r="AC294" s="3">
        <v>0.44185630519140001</v>
      </c>
      <c r="AD294" s="3">
        <v>0.69025496846599999</v>
      </c>
      <c r="AE294" s="3">
        <v>0.66684100286579995</v>
      </c>
      <c r="AF294" s="3">
        <v>1.1602443554769</v>
      </c>
      <c r="AG294" s="3">
        <v>0.69253131026299997</v>
      </c>
      <c r="AH294" s="3">
        <v>0.3693954630922</v>
      </c>
      <c r="AI294" s="3">
        <v>1.1046712954828</v>
      </c>
      <c r="AJ294" s="3">
        <v>0.97988736759920003</v>
      </c>
      <c r="AK294" s="3">
        <v>1.2171640069403999</v>
      </c>
      <c r="AL294" s="3">
        <v>1.33</v>
      </c>
    </row>
    <row r="295" spans="1:38">
      <c r="A295">
        <v>3</v>
      </c>
      <c r="B295" t="s">
        <v>400</v>
      </c>
      <c r="C295">
        <v>60101</v>
      </c>
      <c r="D295" t="s">
        <v>639</v>
      </c>
      <c r="E295" s="3">
        <v>3.2082707980689</v>
      </c>
      <c r="F295" s="3">
        <v>3.1894858514397999</v>
      </c>
      <c r="G295" s="3">
        <v>4.3302468109405998</v>
      </c>
      <c r="H295" s="3">
        <v>4.9509137497536999</v>
      </c>
      <c r="I295" s="3">
        <v>4.7724546936168002</v>
      </c>
      <c r="J295" s="3">
        <v>4.4686739696032998</v>
      </c>
      <c r="K295" s="3">
        <v>5.8392411867284002</v>
      </c>
      <c r="L295" s="3">
        <v>5.8184101434572</v>
      </c>
      <c r="M295" s="3">
        <v>5.3159598479041996</v>
      </c>
      <c r="N295" s="3">
        <v>5.2425678970760003</v>
      </c>
      <c r="O295" s="3">
        <v>5.4320561023067997</v>
      </c>
      <c r="P295" s="3">
        <v>5.9490509690801998</v>
      </c>
      <c r="Q295" s="3">
        <v>5.7775822771348002</v>
      </c>
      <c r="R295" s="3">
        <v>5.9784319985953003</v>
      </c>
      <c r="S295" s="3">
        <v>5.6231229890028001</v>
      </c>
      <c r="T295" s="3">
        <v>4.6189119033643999</v>
      </c>
      <c r="U295" s="3">
        <v>4.4507882111674997</v>
      </c>
      <c r="V295" s="3">
        <v>4.4283553131750999</v>
      </c>
      <c r="W295" s="3">
        <v>3.4358992776682</v>
      </c>
      <c r="X295" s="3">
        <v>3.0777247156032002</v>
      </c>
      <c r="Y295" s="3">
        <v>1.9220349096469</v>
      </c>
      <c r="Z295" s="3">
        <v>1.8025878017965999</v>
      </c>
      <c r="AA295" s="3">
        <v>1.3926559908489999</v>
      </c>
      <c r="AB295" s="3">
        <v>0.4767353871667</v>
      </c>
      <c r="AC295" s="3">
        <v>7.3810590056000002E-3</v>
      </c>
      <c r="AD295" s="3">
        <v>0.4741453855844</v>
      </c>
      <c r="AE295" s="3">
        <v>0.5282775661893</v>
      </c>
      <c r="AF295" s="3">
        <v>1.0397928540070001</v>
      </c>
      <c r="AG295" s="3">
        <v>0.56547588428619999</v>
      </c>
      <c r="AH295" s="3">
        <v>8.1383851337099994E-2</v>
      </c>
      <c r="AI295" s="3">
        <v>1.0184475309665999</v>
      </c>
      <c r="AJ295" s="3">
        <v>0.90844886525570001</v>
      </c>
      <c r="AK295" s="3">
        <v>1.2829900191188</v>
      </c>
      <c r="AL295" s="3">
        <v>1.36</v>
      </c>
    </row>
    <row r="296" spans="1:38">
      <c r="A296">
        <v>4</v>
      </c>
      <c r="B296" t="s">
        <v>402</v>
      </c>
      <c r="C296">
        <v>6010101</v>
      </c>
      <c r="D296" t="s">
        <v>640</v>
      </c>
      <c r="E296" s="3">
        <v>3.2032913667376</v>
      </c>
      <c r="F296" s="3">
        <v>3.1850919270781999</v>
      </c>
      <c r="G296" s="3">
        <v>4.3170540366083001</v>
      </c>
      <c r="H296" s="3">
        <v>4.9884889950320996</v>
      </c>
      <c r="I296" s="3">
        <v>4.8176601152452001</v>
      </c>
      <c r="J296" s="3">
        <v>4.5353421776751999</v>
      </c>
      <c r="K296" s="3">
        <v>5.9216781873948001</v>
      </c>
      <c r="L296" s="3">
        <v>5.8880613333285998</v>
      </c>
      <c r="M296" s="3">
        <v>5.4365493145379</v>
      </c>
      <c r="N296" s="3">
        <v>5.3582984472391999</v>
      </c>
      <c r="O296" s="3">
        <v>5.5602423449269001</v>
      </c>
      <c r="P296" s="3">
        <v>6.0693359971873999</v>
      </c>
      <c r="Q296" s="3">
        <v>5.8696270830312001</v>
      </c>
      <c r="R296" s="3">
        <v>6.0976891330527998</v>
      </c>
      <c r="S296" s="3">
        <v>5.7673206052774004</v>
      </c>
      <c r="T296" s="3">
        <v>4.7124436648080001</v>
      </c>
      <c r="U296" s="3">
        <v>4.5053525015047002</v>
      </c>
      <c r="V296" s="3">
        <v>4.4600922818119004</v>
      </c>
      <c r="W296" s="3">
        <v>3.4503932908442998</v>
      </c>
      <c r="X296" s="3">
        <v>3.0815240433914002</v>
      </c>
      <c r="Y296" s="3">
        <v>1.8982515542931999</v>
      </c>
      <c r="Z296" s="3">
        <v>1.7839409006644</v>
      </c>
      <c r="AA296" s="3">
        <v>1.3611292877936001</v>
      </c>
      <c r="AB296" s="3">
        <v>0.41731720350160001</v>
      </c>
      <c r="AC296" s="3">
        <v>-5.0498310019099997E-2</v>
      </c>
      <c r="AD296" s="3">
        <v>0.39827295341629998</v>
      </c>
      <c r="AE296" s="3">
        <v>0.44073821389189999</v>
      </c>
      <c r="AF296" s="3">
        <v>0.99783667872820003</v>
      </c>
      <c r="AG296" s="3">
        <v>0.53029567425659996</v>
      </c>
      <c r="AH296" s="3">
        <v>5.0257567293000002E-2</v>
      </c>
      <c r="AI296" s="3">
        <v>0.99235837604989996</v>
      </c>
      <c r="AJ296" s="3">
        <v>0.89616458415540001</v>
      </c>
      <c r="AK296" s="3">
        <v>1.2567465577299</v>
      </c>
      <c r="AL296" s="3">
        <v>1.35</v>
      </c>
    </row>
    <row r="297" spans="1:38">
      <c r="A297">
        <v>5</v>
      </c>
      <c r="B297" t="s">
        <v>404</v>
      </c>
      <c r="C297">
        <v>601010101</v>
      </c>
      <c r="D297" t="s">
        <v>641</v>
      </c>
      <c r="E297" s="3">
        <v>1.6531709774595</v>
      </c>
      <c r="F297" s="3">
        <v>5.2071680113805003</v>
      </c>
      <c r="G297" s="3">
        <v>4.4995945830895003</v>
      </c>
      <c r="H297" s="3">
        <v>7.7828438688870003</v>
      </c>
      <c r="I297" s="3">
        <v>4.5403211404645001</v>
      </c>
      <c r="J297" s="3">
        <v>4.5383911201730998</v>
      </c>
      <c r="K297" s="3">
        <v>6.1531251948946997</v>
      </c>
      <c r="L297" s="3">
        <v>5.6722144809278996</v>
      </c>
      <c r="M297" s="3">
        <v>2.8003743705374999</v>
      </c>
      <c r="N297" s="3">
        <v>2.1707813019698001</v>
      </c>
      <c r="O297" s="3">
        <v>2.8589302087852002</v>
      </c>
      <c r="P297" s="3">
        <v>5.2888593824327002</v>
      </c>
      <c r="Q297" s="3">
        <v>5.6135277808139996</v>
      </c>
      <c r="R297" s="3">
        <v>5.0189039368983996</v>
      </c>
      <c r="S297" s="3">
        <v>4.4987940449585997</v>
      </c>
      <c r="T297" s="3">
        <v>3.8968604733351002</v>
      </c>
      <c r="U297" s="3">
        <v>3.9285681458534998</v>
      </c>
      <c r="V297" s="3">
        <v>3.5469438433526999</v>
      </c>
      <c r="W297" s="3">
        <v>2.3076825601439999</v>
      </c>
      <c r="X297" s="3">
        <v>2.6194667253184001</v>
      </c>
      <c r="Y297" s="3">
        <v>0.65676124550790005</v>
      </c>
      <c r="Z297" s="3">
        <v>2.5764261240448998</v>
      </c>
      <c r="AA297" s="3">
        <v>4.1931031645185</v>
      </c>
      <c r="AB297" s="3">
        <v>1.5353805561160001</v>
      </c>
      <c r="AC297" s="3">
        <v>-0.42063906263689999</v>
      </c>
      <c r="AD297" s="3">
        <v>0.59286016689929999</v>
      </c>
      <c r="AE297" s="3">
        <v>0.85104012196440004</v>
      </c>
      <c r="AF297" s="3">
        <v>1.0298740745510999</v>
      </c>
      <c r="AG297" s="3">
        <v>5.5507370283700001E-2</v>
      </c>
      <c r="AH297" s="3">
        <v>-1.1722102547155</v>
      </c>
      <c r="AI297" s="3">
        <v>0.33296303462400001</v>
      </c>
      <c r="AJ297" s="3">
        <v>1.55396018811E-2</v>
      </c>
      <c r="AK297" s="3">
        <v>1.3145556685355999</v>
      </c>
      <c r="AL297" s="3">
        <v>-0.23</v>
      </c>
    </row>
    <row r="298" spans="1:38">
      <c r="A298">
        <v>5</v>
      </c>
      <c r="B298" t="s">
        <v>404</v>
      </c>
      <c r="C298">
        <v>601010102</v>
      </c>
      <c r="D298" t="s">
        <v>642</v>
      </c>
      <c r="E298" s="3">
        <v>-3.0868404280595998</v>
      </c>
      <c r="F298" s="3">
        <v>-1.7723084250393</v>
      </c>
      <c r="G298" s="3">
        <v>1.9473661117876</v>
      </c>
      <c r="H298" s="3">
        <v>0.66401897705989998</v>
      </c>
      <c r="I298" s="3">
        <v>3.2667428729543002</v>
      </c>
      <c r="J298" s="3">
        <v>3.3594148728779998</v>
      </c>
      <c r="K298" s="3">
        <v>5.5053845742640997</v>
      </c>
      <c r="L298" s="3">
        <v>5.4428491003756996</v>
      </c>
      <c r="M298" s="3">
        <v>8.0122412359493005</v>
      </c>
      <c r="N298" s="3">
        <v>9.0156063775901991</v>
      </c>
      <c r="O298" s="3">
        <v>8.0582104270544992</v>
      </c>
      <c r="P298" s="3">
        <v>8.7418148617285993</v>
      </c>
      <c r="Q298" s="3">
        <v>10.4670342491836</v>
      </c>
      <c r="R298" s="3">
        <v>8.2302313586999993</v>
      </c>
      <c r="S298" s="3">
        <v>9.6636965502913998</v>
      </c>
      <c r="T298" s="3">
        <v>6.4292375685277996</v>
      </c>
      <c r="U298" s="3">
        <v>5.2915282826296002</v>
      </c>
      <c r="V298" s="3">
        <v>5.1813880114261002</v>
      </c>
      <c r="W298" s="3">
        <v>2.8347896737849001</v>
      </c>
      <c r="X298" s="3">
        <v>2.0059220861617999</v>
      </c>
      <c r="Y298" s="3">
        <v>0.30654265177669998</v>
      </c>
      <c r="Z298" s="3">
        <v>0.91945716684650003</v>
      </c>
      <c r="AA298" s="3">
        <v>-0.2106826841869</v>
      </c>
      <c r="AB298" s="3">
        <v>-1.3523167942098</v>
      </c>
      <c r="AC298" s="3">
        <v>-3.1963527644281</v>
      </c>
      <c r="AD298" s="3">
        <v>-0.1652420932011</v>
      </c>
      <c r="AE298" s="3">
        <v>-1.6476219641450001</v>
      </c>
      <c r="AF298" s="3">
        <v>0.92057984228209999</v>
      </c>
      <c r="AG298" s="3">
        <v>0.70191372246850003</v>
      </c>
      <c r="AH298" s="3">
        <v>-2.4259591005289001</v>
      </c>
      <c r="AI298" s="3">
        <v>-0.75415724175400001</v>
      </c>
      <c r="AJ298" s="3">
        <v>-0.87111305001890005</v>
      </c>
      <c r="AK298" s="3">
        <v>-3.1066878898468002</v>
      </c>
      <c r="AL298" s="3">
        <v>-0.28999999999999998</v>
      </c>
    </row>
    <row r="299" spans="1:38">
      <c r="A299">
        <v>5</v>
      </c>
      <c r="B299" t="s">
        <v>404</v>
      </c>
      <c r="C299">
        <v>601010103</v>
      </c>
      <c r="D299" t="s">
        <v>643</v>
      </c>
      <c r="E299" s="3">
        <v>-1.6730224412921</v>
      </c>
      <c r="F299" s="3">
        <v>-1.9773575218860999</v>
      </c>
      <c r="G299" s="3">
        <v>0.60375505470369994</v>
      </c>
      <c r="H299" s="3">
        <v>1.3594449454090001</v>
      </c>
      <c r="I299" s="3">
        <v>1.2757708818725</v>
      </c>
      <c r="J299" s="3">
        <v>0.57848209061080003</v>
      </c>
      <c r="K299" s="3">
        <v>3.5483520588497002</v>
      </c>
      <c r="L299" s="3">
        <v>7.1114251113793996</v>
      </c>
      <c r="M299" s="3">
        <v>8.4826003643060996</v>
      </c>
      <c r="N299" s="3">
        <v>10.170911738958999</v>
      </c>
      <c r="O299" s="3">
        <v>9.2972176476112995</v>
      </c>
      <c r="P299" s="3">
        <v>8.2673411436161004</v>
      </c>
      <c r="Q299" s="3">
        <v>10.197740622487901</v>
      </c>
      <c r="R299" s="3">
        <v>10.135986316912099</v>
      </c>
      <c r="S299" s="3">
        <v>10.6898544631772</v>
      </c>
      <c r="T299" s="3">
        <v>9.1665050371445993</v>
      </c>
      <c r="U299" s="3">
        <v>8.1014406289452001</v>
      </c>
      <c r="V299" s="3">
        <v>9.3793077571385997</v>
      </c>
      <c r="W299" s="3">
        <v>7.9680723820186001</v>
      </c>
      <c r="X299" s="3">
        <v>5.8972963733043002</v>
      </c>
      <c r="Y299" s="3">
        <v>5.4194185611192003</v>
      </c>
      <c r="Z299" s="3">
        <v>2.4172593872474999</v>
      </c>
      <c r="AA299" s="3">
        <v>1.1144950882528999</v>
      </c>
      <c r="AB299" s="3">
        <v>0.91281950981259996</v>
      </c>
      <c r="AC299" s="3">
        <v>-0.57337969664190003</v>
      </c>
      <c r="AD299" s="3">
        <v>-1.075642230221</v>
      </c>
      <c r="AE299" s="3">
        <v>-3.3848776234573998</v>
      </c>
      <c r="AF299" s="3">
        <v>-0.48999125063659998</v>
      </c>
      <c r="AG299" s="3">
        <v>0.44579508648119998</v>
      </c>
      <c r="AH299" s="3">
        <v>-0.76414856934160003</v>
      </c>
      <c r="AI299" s="3">
        <v>1.5859756572443</v>
      </c>
      <c r="AJ299" s="3">
        <v>2.1049009418078</v>
      </c>
      <c r="AK299" s="3">
        <v>2.0463139835177002</v>
      </c>
      <c r="AL299" s="3">
        <v>3.73</v>
      </c>
    </row>
    <row r="300" spans="1:38">
      <c r="A300">
        <v>5</v>
      </c>
      <c r="B300" t="s">
        <v>404</v>
      </c>
      <c r="C300">
        <v>601010104</v>
      </c>
      <c r="D300" t="s">
        <v>644</v>
      </c>
      <c r="E300" s="3">
        <v>0.62136106104319999</v>
      </c>
      <c r="F300" s="3">
        <v>1.5122521359645</v>
      </c>
      <c r="G300" s="3">
        <v>2.0835845291615001</v>
      </c>
      <c r="H300" s="3">
        <v>2.7593741736571</v>
      </c>
      <c r="I300" s="3">
        <v>3.5645715826067002</v>
      </c>
      <c r="J300" s="3">
        <v>3.2902418835734002</v>
      </c>
      <c r="K300" s="3">
        <v>4.5563677786712002</v>
      </c>
      <c r="L300" s="3">
        <v>3.2328543034528998</v>
      </c>
      <c r="M300" s="3">
        <v>3.8609014538038999</v>
      </c>
      <c r="N300" s="3">
        <v>4.8442252654700004</v>
      </c>
      <c r="O300" s="3">
        <v>4.8414637101710998</v>
      </c>
      <c r="P300" s="3">
        <v>4.9639309227251003</v>
      </c>
      <c r="Q300" s="3">
        <v>4.3415406370256999</v>
      </c>
      <c r="R300" s="3">
        <v>4.772359086032</v>
      </c>
      <c r="S300" s="3">
        <v>4.4759313415806998</v>
      </c>
      <c r="T300" s="3">
        <v>3.7821820872457002</v>
      </c>
      <c r="U300" s="3">
        <v>3.2570240729589002</v>
      </c>
      <c r="V300" s="3">
        <v>2.8179042336984002</v>
      </c>
      <c r="W300" s="3">
        <v>2.3255803678400002</v>
      </c>
      <c r="X300" s="3">
        <v>2.0236701941616002</v>
      </c>
      <c r="Y300" s="3">
        <v>1.3671909963160001</v>
      </c>
      <c r="Z300" s="3">
        <v>0.46478929792099999</v>
      </c>
      <c r="AA300" s="3">
        <v>-0.44305417552670001</v>
      </c>
      <c r="AB300" s="3">
        <v>-1.5136599755080999</v>
      </c>
      <c r="AC300" s="3">
        <v>-0.65558946188459999</v>
      </c>
      <c r="AD300" s="3">
        <v>-1.81691923185</v>
      </c>
      <c r="AE300" s="3">
        <v>-0.42773575790250001</v>
      </c>
      <c r="AF300" s="3">
        <v>-0.98437899254880001</v>
      </c>
      <c r="AG300" s="3">
        <v>-2.8693607050468999</v>
      </c>
      <c r="AH300" s="3">
        <v>-1.8848850414595</v>
      </c>
      <c r="AI300" s="3">
        <v>-2.0416281082607002</v>
      </c>
      <c r="AJ300" s="3">
        <v>-2.710374096507</v>
      </c>
      <c r="AK300" s="3">
        <v>-2.0268111454784998</v>
      </c>
      <c r="AL300" s="3">
        <v>-1.61</v>
      </c>
    </row>
    <row r="301" spans="1:38">
      <c r="A301">
        <v>5</v>
      </c>
      <c r="B301" t="s">
        <v>404</v>
      </c>
      <c r="C301">
        <v>601010105</v>
      </c>
      <c r="D301" t="s">
        <v>645</v>
      </c>
      <c r="E301" s="3">
        <v>1.5771918645584</v>
      </c>
      <c r="F301" s="3">
        <v>0.46402850181040001</v>
      </c>
      <c r="G301" s="3">
        <v>0.80754280737899997</v>
      </c>
      <c r="H301" s="3">
        <v>2.7017562533341999</v>
      </c>
      <c r="I301" s="3">
        <v>2.3880733465569999</v>
      </c>
      <c r="J301" s="3">
        <v>1.6371498247291001</v>
      </c>
      <c r="K301" s="3">
        <v>1.973143725296</v>
      </c>
      <c r="L301" s="3">
        <v>4.4047921867650999</v>
      </c>
      <c r="M301" s="3">
        <v>5.0660191359912004</v>
      </c>
      <c r="N301" s="3">
        <v>5.3128729399010002</v>
      </c>
      <c r="O301" s="3">
        <v>5.733084534734</v>
      </c>
      <c r="P301" s="3">
        <v>7.0905009280157003</v>
      </c>
      <c r="Q301" s="3">
        <v>7.0294400060714004</v>
      </c>
      <c r="R301" s="3">
        <v>5.7896583364146998</v>
      </c>
      <c r="S301" s="3">
        <v>5.1531796807240999</v>
      </c>
      <c r="T301" s="3">
        <v>5.2510647785239</v>
      </c>
      <c r="U301" s="3">
        <v>5.7034493395836003</v>
      </c>
      <c r="V301" s="3">
        <v>5.8963132654837001</v>
      </c>
      <c r="W301" s="3">
        <v>4.6617405610927998</v>
      </c>
      <c r="X301" s="3">
        <v>3.3712167359711001</v>
      </c>
      <c r="Y301" s="3">
        <v>3.2262106162461999</v>
      </c>
      <c r="Z301" s="3">
        <v>3.1069089952258002</v>
      </c>
      <c r="AA301" s="3">
        <v>3.3299945854535</v>
      </c>
      <c r="AB301" s="3">
        <v>1.9743135479478</v>
      </c>
      <c r="AC301" s="3">
        <v>2.1729585690444999</v>
      </c>
      <c r="AD301" s="3">
        <v>2.9633208118554002</v>
      </c>
      <c r="AE301" s="3">
        <v>3.3665577939537998</v>
      </c>
      <c r="AF301" s="3">
        <v>3.1592009367148002</v>
      </c>
      <c r="AG301" s="3">
        <v>2.5421188633014999</v>
      </c>
      <c r="AH301" s="3">
        <v>2.5660801042997998</v>
      </c>
      <c r="AI301" s="3">
        <v>3.5963282756295998</v>
      </c>
      <c r="AJ301" s="3">
        <v>2.8111862147987998</v>
      </c>
      <c r="AK301" s="3">
        <v>2.8985135616053999</v>
      </c>
      <c r="AL301" s="3">
        <v>2.34</v>
      </c>
    </row>
    <row r="302" spans="1:38">
      <c r="A302">
        <v>5</v>
      </c>
      <c r="B302" t="s">
        <v>404</v>
      </c>
      <c r="C302">
        <v>601010106</v>
      </c>
      <c r="D302" t="s">
        <v>646</v>
      </c>
      <c r="E302" s="3">
        <v>4.3730774436016997</v>
      </c>
      <c r="F302" s="3">
        <v>3.3316778766355002</v>
      </c>
      <c r="G302" s="3">
        <v>2.9142281688632998</v>
      </c>
      <c r="H302" s="3">
        <v>2.7085328350213</v>
      </c>
      <c r="I302" s="3">
        <v>2.4016920286143999</v>
      </c>
      <c r="J302" s="3">
        <v>3.2277868581133999</v>
      </c>
      <c r="K302" s="3">
        <v>4.7435488521061</v>
      </c>
      <c r="L302" s="3">
        <v>4.4186639795742</v>
      </c>
      <c r="M302" s="3">
        <v>3.5917044385377999</v>
      </c>
      <c r="N302" s="3">
        <v>4.1320796842852996</v>
      </c>
      <c r="O302" s="3">
        <v>5.8572302898551003</v>
      </c>
      <c r="P302" s="3">
        <v>5.7184481081748997</v>
      </c>
      <c r="Q302" s="3">
        <v>4.8813378415418001</v>
      </c>
      <c r="R302" s="3">
        <v>6.7161998307555004</v>
      </c>
      <c r="S302" s="3">
        <v>5.7125037347924996</v>
      </c>
      <c r="T302" s="3">
        <v>5.5534179125699001</v>
      </c>
      <c r="U302" s="3">
        <v>4.5237045590839999</v>
      </c>
      <c r="V302" s="3">
        <v>4.1952719690395996</v>
      </c>
      <c r="W302" s="3">
        <v>2.5215761209871999</v>
      </c>
      <c r="X302" s="3">
        <v>2.7378306653917002</v>
      </c>
      <c r="Y302" s="3">
        <v>1.7310789663206001</v>
      </c>
      <c r="Z302" s="3">
        <v>0.81012150219970003</v>
      </c>
      <c r="AA302" s="3">
        <v>-0.64214360921360003</v>
      </c>
      <c r="AB302" s="3">
        <v>-2.7702598858008001</v>
      </c>
      <c r="AC302" s="3">
        <v>-2.0285586556619002</v>
      </c>
      <c r="AD302" s="3">
        <v>-2.1585684588038001</v>
      </c>
      <c r="AE302" s="3">
        <v>-1.5527742742020001</v>
      </c>
      <c r="AF302" s="3">
        <v>-1.3934795507933</v>
      </c>
      <c r="AG302" s="3">
        <v>-1.4367657145159001</v>
      </c>
      <c r="AH302" s="3">
        <v>-1.2428899624079</v>
      </c>
      <c r="AI302" s="3">
        <v>-0.27875623685899997</v>
      </c>
      <c r="AJ302" s="3">
        <v>2.76304602519E-2</v>
      </c>
      <c r="AK302" s="3">
        <v>0.73002199359990005</v>
      </c>
      <c r="AL302" s="3">
        <v>1.36</v>
      </c>
    </row>
    <row r="303" spans="1:38">
      <c r="A303">
        <v>5</v>
      </c>
      <c r="B303" t="s">
        <v>404</v>
      </c>
      <c r="C303">
        <v>601010107</v>
      </c>
      <c r="D303" t="s">
        <v>647</v>
      </c>
      <c r="E303" s="3">
        <v>10.9249483733449</v>
      </c>
      <c r="F303" s="3">
        <v>9.9980430140353995</v>
      </c>
      <c r="G303" s="3">
        <v>8.1451941037673006</v>
      </c>
      <c r="H303" s="3">
        <v>7.3103575394206999</v>
      </c>
      <c r="I303" s="3">
        <v>7.8800055372608</v>
      </c>
      <c r="J303" s="3">
        <v>6.9879846506636998</v>
      </c>
      <c r="K303" s="3">
        <v>8.9003766790137995</v>
      </c>
      <c r="L303" s="3">
        <v>10.783722547756399</v>
      </c>
      <c r="M303" s="3">
        <v>8.1341598238856996</v>
      </c>
      <c r="N303" s="3">
        <v>6.2133433986661997</v>
      </c>
      <c r="O303" s="3">
        <v>4.8209845601027999</v>
      </c>
      <c r="P303" s="3">
        <v>6.7440044037357003</v>
      </c>
      <c r="Q303" s="3">
        <v>6.7987204385339002</v>
      </c>
      <c r="R303" s="3">
        <v>5.6863870753884003</v>
      </c>
      <c r="S303" s="3">
        <v>5.1282664910450002</v>
      </c>
      <c r="T303" s="3">
        <v>4.3022719914253003</v>
      </c>
      <c r="U303" s="3">
        <v>4.0054169274275999</v>
      </c>
      <c r="V303" s="3">
        <v>5.4981638641114996</v>
      </c>
      <c r="W303" s="3">
        <v>5.3671807930036</v>
      </c>
      <c r="X303" s="3">
        <v>5.6890108810450997</v>
      </c>
      <c r="Y303" s="3">
        <v>7.3282177922176004</v>
      </c>
      <c r="Z303" s="3">
        <v>7.0879068941690999</v>
      </c>
      <c r="AA303" s="3">
        <v>5.1401470237567004</v>
      </c>
      <c r="AB303" s="3">
        <v>4.2704437231992998</v>
      </c>
      <c r="AC303" s="3">
        <v>5.3260111498707001</v>
      </c>
      <c r="AD303" s="3">
        <v>5.4961344708383004</v>
      </c>
      <c r="AE303" s="3">
        <v>6.9156055927446998</v>
      </c>
      <c r="AF303" s="3">
        <v>7.5813354912405</v>
      </c>
      <c r="AG303" s="3">
        <v>8.3595693426081006</v>
      </c>
      <c r="AH303" s="3">
        <v>6.8772782252883999</v>
      </c>
      <c r="AI303" s="3">
        <v>5.9322600935479999</v>
      </c>
      <c r="AJ303" s="3">
        <v>4.9598075583096</v>
      </c>
      <c r="AK303" s="3">
        <v>3.8624236341736999</v>
      </c>
      <c r="AL303" s="3">
        <v>4.16</v>
      </c>
    </row>
    <row r="304" spans="1:38">
      <c r="A304">
        <v>5</v>
      </c>
      <c r="B304" t="s">
        <v>404</v>
      </c>
      <c r="C304">
        <v>601010108</v>
      </c>
      <c r="D304" t="s">
        <v>648</v>
      </c>
      <c r="E304" s="3">
        <v>4.7539616720620002</v>
      </c>
      <c r="F304" s="3">
        <v>2.6966722132001002</v>
      </c>
      <c r="G304" s="3">
        <v>4.8596357563387</v>
      </c>
      <c r="H304" s="3">
        <v>3.4604652535848999</v>
      </c>
      <c r="I304" s="3">
        <v>4.7839299484650999</v>
      </c>
      <c r="J304" s="3">
        <v>4.3099842315890999</v>
      </c>
      <c r="K304" s="3">
        <v>5.5589787385156999</v>
      </c>
      <c r="L304" s="3">
        <v>6.2402634994630999</v>
      </c>
      <c r="M304" s="3">
        <v>5.7927541679244001</v>
      </c>
      <c r="N304" s="3">
        <v>5.2526978197867003</v>
      </c>
      <c r="O304" s="3">
        <v>5.4828778131949001</v>
      </c>
      <c r="P304" s="3">
        <v>3.8743446534418</v>
      </c>
      <c r="Q304" s="3">
        <v>3.1327483863385002</v>
      </c>
      <c r="R304" s="3">
        <v>4.7134821513652998</v>
      </c>
      <c r="S304" s="3">
        <v>4.6221268674117999</v>
      </c>
      <c r="T304" s="3">
        <v>5.1672082002637998</v>
      </c>
      <c r="U304" s="3">
        <v>3.5257450105502999</v>
      </c>
      <c r="V304" s="3">
        <v>4.3141810416812003</v>
      </c>
      <c r="W304" s="3">
        <v>3.8831002692951002</v>
      </c>
      <c r="X304" s="3">
        <v>2.8679861644611999</v>
      </c>
      <c r="Y304" s="3">
        <v>2.9950333790635999</v>
      </c>
      <c r="Z304" s="3">
        <v>3.3266651014053998</v>
      </c>
      <c r="AA304" s="3">
        <v>3.0777422552849001</v>
      </c>
      <c r="AB304" s="3">
        <v>2.9981366003569998</v>
      </c>
      <c r="AC304" s="3">
        <v>1.9582464929725001</v>
      </c>
      <c r="AD304" s="3">
        <v>1.2753014817368</v>
      </c>
      <c r="AE304" s="3">
        <v>0.72332633013729997</v>
      </c>
      <c r="AF304" s="3">
        <v>1.0850918608733</v>
      </c>
      <c r="AG304" s="3">
        <v>0.53850636473439994</v>
      </c>
      <c r="AH304" s="3">
        <v>0.55858710311290005</v>
      </c>
      <c r="AI304" s="3">
        <v>-7.1961532073500006E-2</v>
      </c>
      <c r="AJ304" s="3">
        <v>-0.72342149782870002</v>
      </c>
      <c r="AK304" s="3">
        <v>-0.68280569080169995</v>
      </c>
      <c r="AL304" s="3">
        <v>-1.03</v>
      </c>
    </row>
    <row r="305" spans="1:38">
      <c r="A305">
        <v>5</v>
      </c>
      <c r="B305" t="s">
        <v>404</v>
      </c>
      <c r="C305">
        <v>601010109</v>
      </c>
      <c r="D305" t="s">
        <v>649</v>
      </c>
      <c r="E305" s="3">
        <v>21.653545776480701</v>
      </c>
      <c r="F305" s="3">
        <v>17.526994719621602</v>
      </c>
      <c r="G305" s="3">
        <v>18.831349370451999</v>
      </c>
      <c r="H305" s="3">
        <v>17.009062771646001</v>
      </c>
      <c r="I305" s="3">
        <v>17.465327090230399</v>
      </c>
      <c r="J305" s="3">
        <v>18.393437347845801</v>
      </c>
      <c r="K305" s="3">
        <v>18.780121255935899</v>
      </c>
      <c r="L305" s="3">
        <v>12.7896714024909</v>
      </c>
      <c r="M305" s="3">
        <v>11.4757022105586</v>
      </c>
      <c r="N305" s="3">
        <v>4.9861061113840996</v>
      </c>
      <c r="O305" s="3">
        <v>4.6508074010862002</v>
      </c>
      <c r="P305" s="3">
        <v>3.9150353878291999</v>
      </c>
      <c r="Q305" s="3">
        <v>4.1915710020728003</v>
      </c>
      <c r="R305" s="3">
        <v>6.4058860342932</v>
      </c>
      <c r="S305" s="3">
        <v>4.9165643724599004</v>
      </c>
      <c r="T305" s="3">
        <v>4.4233129409291996</v>
      </c>
      <c r="U305" s="3">
        <v>3.7565300409273998</v>
      </c>
      <c r="V305" s="3">
        <v>3.5056093722564001</v>
      </c>
      <c r="W305" s="3">
        <v>3.6237199147036998</v>
      </c>
      <c r="X305" s="3">
        <v>4.4143551533848999</v>
      </c>
      <c r="Y305" s="3">
        <v>1.1223342801498</v>
      </c>
      <c r="Z305" s="3">
        <v>1.4298592963961001</v>
      </c>
      <c r="AA305" s="3">
        <v>0.65460670057269998</v>
      </c>
      <c r="AB305" s="3">
        <v>0.52994144428029999</v>
      </c>
      <c r="AC305" s="3">
        <v>0.88675930344419995</v>
      </c>
      <c r="AD305" s="3">
        <v>1.1336944098505</v>
      </c>
      <c r="AE305" s="3">
        <v>1.8301685544577999</v>
      </c>
      <c r="AF305" s="3">
        <v>1.9236277585353001</v>
      </c>
      <c r="AG305" s="3">
        <v>1.1323420479104001</v>
      </c>
      <c r="AH305" s="3">
        <v>1.1648695438487999</v>
      </c>
      <c r="AI305" s="3">
        <v>2.6763942837510002</v>
      </c>
      <c r="AJ305" s="3">
        <v>2.6745277730558001</v>
      </c>
      <c r="AK305" s="3">
        <v>2.8130028108778</v>
      </c>
      <c r="AL305" s="3">
        <v>3.92</v>
      </c>
    </row>
    <row r="306" spans="1:38">
      <c r="A306">
        <v>5</v>
      </c>
      <c r="B306" t="s">
        <v>404</v>
      </c>
      <c r="C306">
        <v>601010110</v>
      </c>
      <c r="D306" t="s">
        <v>650</v>
      </c>
      <c r="E306" s="3">
        <v>4.4087308550094004</v>
      </c>
      <c r="F306" s="3">
        <v>4.9665177758042001</v>
      </c>
      <c r="G306" s="3">
        <v>5.9658771018176999</v>
      </c>
      <c r="H306" s="3">
        <v>9.5659301107114008</v>
      </c>
      <c r="I306" s="3">
        <v>10.9886268434994</v>
      </c>
      <c r="J306" s="3">
        <v>6.1845524815394999</v>
      </c>
      <c r="K306" s="3">
        <v>8.6542539898781996</v>
      </c>
      <c r="L306" s="3">
        <v>9.0008465543537</v>
      </c>
      <c r="M306" s="3">
        <v>9.2819920528793993</v>
      </c>
      <c r="N306" s="3">
        <v>11.0155506066973</v>
      </c>
      <c r="O306" s="3">
        <v>12.0691447522785</v>
      </c>
      <c r="P306" s="3">
        <v>7.1150026723795001</v>
      </c>
      <c r="Q306" s="3">
        <v>2.9576252908648999</v>
      </c>
      <c r="R306" s="3">
        <v>3.6394038124172998</v>
      </c>
      <c r="S306" s="3">
        <v>3.4736314499906999</v>
      </c>
      <c r="T306" s="3">
        <v>-0.32075913548070001</v>
      </c>
      <c r="U306" s="3">
        <v>-0.2543553435875</v>
      </c>
      <c r="V306" s="3">
        <v>-0.72375760226200003</v>
      </c>
      <c r="W306" s="3">
        <v>-2.2523818568257998</v>
      </c>
      <c r="X306" s="3">
        <v>-4.8358923854366003</v>
      </c>
      <c r="Y306" s="3">
        <v>-5.9924180056724996</v>
      </c>
      <c r="Z306" s="3">
        <v>-8.8621559500610996</v>
      </c>
      <c r="AA306" s="3">
        <v>-9.0742856711604993</v>
      </c>
      <c r="AB306" s="3">
        <v>-4.6154965314928003</v>
      </c>
      <c r="AC306" s="3">
        <v>-3.4422766752968998</v>
      </c>
      <c r="AD306" s="3">
        <v>-4.1854163634667998</v>
      </c>
      <c r="AE306" s="3">
        <v>-3.0330119048326001</v>
      </c>
      <c r="AF306" s="3">
        <v>-0.76682566903329996</v>
      </c>
      <c r="AG306" s="3">
        <v>-1.5627431373953</v>
      </c>
      <c r="AH306" s="3">
        <v>-1.4550087173219</v>
      </c>
      <c r="AI306" s="3">
        <v>-5.6335865151800002E-2</v>
      </c>
      <c r="AJ306" s="3">
        <v>1.3701011293036001</v>
      </c>
      <c r="AK306" s="3">
        <v>2.8642178136905998</v>
      </c>
      <c r="AL306" s="3">
        <v>3.69</v>
      </c>
    </row>
    <row r="307" spans="1:38">
      <c r="A307">
        <v>5</v>
      </c>
      <c r="B307" t="s">
        <v>404</v>
      </c>
      <c r="C307">
        <v>601010111</v>
      </c>
      <c r="D307" t="s">
        <v>651</v>
      </c>
      <c r="E307" s="3">
        <v>1.5888681491029999</v>
      </c>
      <c r="F307" s="3">
        <v>0.16836708334370001</v>
      </c>
      <c r="G307" s="3">
        <v>6.2575518314891001</v>
      </c>
      <c r="H307" s="3">
        <v>7.3134795146318998</v>
      </c>
      <c r="I307" s="3">
        <v>5.5377998724232</v>
      </c>
      <c r="J307" s="3">
        <v>8.6931050175835995</v>
      </c>
      <c r="K307" s="3">
        <v>7.9717823955742002</v>
      </c>
      <c r="L307" s="3">
        <v>8.6325337672155005</v>
      </c>
      <c r="M307" s="3">
        <v>9.7023024021882005</v>
      </c>
      <c r="N307" s="3">
        <v>7.4019652909608</v>
      </c>
      <c r="O307" s="3">
        <v>9.3471726804131006</v>
      </c>
      <c r="P307" s="3">
        <v>9.8774353924831004</v>
      </c>
      <c r="Q307" s="3">
        <v>9.6460646275578998</v>
      </c>
      <c r="R307" s="3">
        <v>10.4017217902468</v>
      </c>
      <c r="S307" s="3">
        <v>7.9530456759480002</v>
      </c>
      <c r="T307" s="3">
        <v>5.6930072465082002</v>
      </c>
      <c r="U307" s="3">
        <v>7.5783351610749996</v>
      </c>
      <c r="V307" s="3">
        <v>7.1722241017339003</v>
      </c>
      <c r="W307" s="3">
        <v>7.0098378112765003</v>
      </c>
      <c r="X307" s="3">
        <v>4.9213445083301002</v>
      </c>
      <c r="Y307" s="3">
        <v>2.7841922258878</v>
      </c>
      <c r="Z307" s="3">
        <v>4.0066136632687996</v>
      </c>
      <c r="AA307" s="3">
        <v>2.7044629610405</v>
      </c>
      <c r="AB307" s="3">
        <v>0.63426934309430005</v>
      </c>
      <c r="AC307" s="3">
        <v>7.3287118222600006E-2</v>
      </c>
      <c r="AD307" s="3">
        <v>0.39456047346220002</v>
      </c>
      <c r="AE307" s="3">
        <v>0.13188928161540001</v>
      </c>
      <c r="AF307" s="3">
        <v>1.9078609038623</v>
      </c>
      <c r="AG307" s="3">
        <v>1.5518325671355999</v>
      </c>
      <c r="AH307" s="3">
        <v>-0.89068287599889995</v>
      </c>
      <c r="AI307" s="3">
        <v>0.96886580887569995</v>
      </c>
      <c r="AJ307" s="3">
        <v>1.3056321682756</v>
      </c>
      <c r="AK307" s="3">
        <v>3.7332595054588</v>
      </c>
      <c r="AL307" s="3">
        <v>2.3199999999999998</v>
      </c>
    </row>
    <row r="308" spans="1:38">
      <c r="A308">
        <v>5</v>
      </c>
      <c r="B308" t="s">
        <v>404</v>
      </c>
      <c r="C308">
        <v>601010112</v>
      </c>
      <c r="D308" t="s">
        <v>652</v>
      </c>
      <c r="E308" s="3">
        <v>2.6608031419178002</v>
      </c>
      <c r="F308" s="3">
        <v>1.9321850025164999</v>
      </c>
      <c r="G308" s="3">
        <v>3.1049772667586</v>
      </c>
      <c r="H308" s="3">
        <v>4.1785463066412998</v>
      </c>
      <c r="I308" s="3">
        <v>3.7198288318972001</v>
      </c>
      <c r="J308" s="3">
        <v>2.4951835360487</v>
      </c>
      <c r="K308" s="3">
        <v>3.3838777621356</v>
      </c>
      <c r="L308" s="3">
        <v>3.5924395912396001</v>
      </c>
      <c r="M308" s="3">
        <v>3.6611461064687001</v>
      </c>
      <c r="N308" s="3">
        <v>5.5495131180644997</v>
      </c>
      <c r="O308" s="3">
        <v>4.6398983956624003</v>
      </c>
      <c r="P308" s="3">
        <v>6.4272140145546004</v>
      </c>
      <c r="Q308" s="3">
        <v>5.0007314399993001</v>
      </c>
      <c r="R308" s="3">
        <v>5.0232921525660004</v>
      </c>
      <c r="S308" s="3">
        <v>5.1347483996390002</v>
      </c>
      <c r="T308" s="3">
        <v>3.5690817540249999</v>
      </c>
      <c r="U308" s="3">
        <v>5.6950214382404996</v>
      </c>
      <c r="V308" s="3">
        <v>4.4475858672281996</v>
      </c>
      <c r="W308" s="3">
        <v>2.5785127517598001</v>
      </c>
      <c r="X308" s="3">
        <v>2.4664550870734998</v>
      </c>
      <c r="Y308" s="3">
        <v>-1.1329765816876001</v>
      </c>
      <c r="Z308" s="3">
        <v>-0.66115447302560004</v>
      </c>
      <c r="AA308" s="3">
        <v>-1.1198933308450001</v>
      </c>
      <c r="AB308" s="3">
        <v>-0.8131433500177</v>
      </c>
      <c r="AC308" s="3">
        <v>-0.93477531673000003</v>
      </c>
      <c r="AD308" s="3">
        <v>-0.15983312516830001</v>
      </c>
      <c r="AE308" s="3">
        <v>-0.196054394504</v>
      </c>
      <c r="AF308" s="3">
        <v>-1.1498563280862</v>
      </c>
      <c r="AG308" s="3">
        <v>-2.0683287258835001</v>
      </c>
      <c r="AH308" s="3">
        <v>0.28355661249980002</v>
      </c>
      <c r="AI308" s="3">
        <v>-0.15129046355289999</v>
      </c>
      <c r="AJ308" s="3">
        <v>0.85096995345750004</v>
      </c>
      <c r="AK308" s="3">
        <v>1.980127592833</v>
      </c>
      <c r="AL308" s="3">
        <v>0.89</v>
      </c>
    </row>
    <row r="309" spans="1:38">
      <c r="A309">
        <v>5</v>
      </c>
      <c r="B309" t="s">
        <v>404</v>
      </c>
      <c r="C309">
        <v>601010113</v>
      </c>
      <c r="D309" t="s">
        <v>653</v>
      </c>
      <c r="E309" s="3">
        <v>0.15036821137440001</v>
      </c>
      <c r="F309" s="3">
        <v>-0.48992390793570001</v>
      </c>
      <c r="G309" s="3">
        <v>2.0079573088931002</v>
      </c>
      <c r="H309" s="3">
        <v>0.81524682921890002</v>
      </c>
      <c r="I309" s="3">
        <v>1.5714497838281001</v>
      </c>
      <c r="J309" s="3">
        <v>1.2651102063274999</v>
      </c>
      <c r="K309" s="3">
        <v>4.0212748414488004</v>
      </c>
      <c r="L309" s="3">
        <v>4.0726824472256</v>
      </c>
      <c r="M309" s="3">
        <v>0.65900715076009997</v>
      </c>
      <c r="N309" s="3">
        <v>1.9183076462249</v>
      </c>
      <c r="O309" s="3">
        <v>3.0279437994363998</v>
      </c>
      <c r="P309" s="3">
        <v>3.7085399910227999</v>
      </c>
      <c r="Q309" s="3">
        <v>4.3200278520320996</v>
      </c>
      <c r="R309" s="3">
        <v>5.5712443322127996</v>
      </c>
      <c r="S309" s="3">
        <v>3.9031624616551999</v>
      </c>
      <c r="T309" s="3">
        <v>3.9594600726674001</v>
      </c>
      <c r="U309" s="3">
        <v>3.4244925524160998</v>
      </c>
      <c r="V309" s="3">
        <v>4.1528614049363002</v>
      </c>
      <c r="W309" s="3">
        <v>4.1296028809668002</v>
      </c>
      <c r="X309" s="3">
        <v>4.2370905212099004</v>
      </c>
      <c r="Y309" s="3">
        <v>6.1654814328408003</v>
      </c>
      <c r="Z309" s="3">
        <v>4.9649760067867001</v>
      </c>
      <c r="AA309" s="3">
        <v>4.0363570375888997</v>
      </c>
      <c r="AB309" s="3">
        <v>2.3023508198712999</v>
      </c>
      <c r="AC309" s="3">
        <v>1.5365323150943</v>
      </c>
      <c r="AD309" s="3">
        <v>2.1533798903483001</v>
      </c>
      <c r="AE309" s="3">
        <v>1.8808500586062</v>
      </c>
      <c r="AF309" s="3">
        <v>1.9316891653685</v>
      </c>
      <c r="AG309" s="3">
        <v>1.4494593775758999</v>
      </c>
      <c r="AH309" s="3">
        <v>2.4323177809028</v>
      </c>
      <c r="AI309" s="3">
        <v>3.3853799718815001</v>
      </c>
      <c r="AJ309" s="3">
        <v>3.1319510961965999</v>
      </c>
      <c r="AK309" s="3">
        <v>4.5782269598105003</v>
      </c>
      <c r="AL309" s="3">
        <v>6.01</v>
      </c>
    </row>
    <row r="310" spans="1:38">
      <c r="A310">
        <v>5</v>
      </c>
      <c r="B310" t="s">
        <v>404</v>
      </c>
      <c r="C310">
        <v>601010114</v>
      </c>
      <c r="D310" t="s">
        <v>654</v>
      </c>
      <c r="E310" s="3">
        <v>0.1021092125951</v>
      </c>
      <c r="F310" s="3">
        <v>-0.30767067756060001</v>
      </c>
      <c r="G310" s="3">
        <v>0.70929742093649994</v>
      </c>
      <c r="H310" s="3">
        <v>2.7807974579005998</v>
      </c>
      <c r="I310" s="3">
        <v>3.9287490193636998</v>
      </c>
      <c r="J310" s="3">
        <v>3.5201147811897999</v>
      </c>
      <c r="K310" s="3">
        <v>3.7470353450663998</v>
      </c>
      <c r="L310" s="3">
        <v>5.7707929194564</v>
      </c>
      <c r="M310" s="3">
        <v>5.1888276051429001</v>
      </c>
      <c r="N310" s="3">
        <v>6.3395154543221999</v>
      </c>
      <c r="O310" s="3">
        <v>8.0251332685822003</v>
      </c>
      <c r="P310" s="3">
        <v>9.9568391308370998</v>
      </c>
      <c r="Q310" s="3">
        <v>10.2046556513701</v>
      </c>
      <c r="R310" s="3">
        <v>10.749531499288899</v>
      </c>
      <c r="S310" s="3">
        <v>10.262794834312</v>
      </c>
      <c r="T310" s="3">
        <v>7.2028136282966004</v>
      </c>
      <c r="U310" s="3">
        <v>5.8168604414400003</v>
      </c>
      <c r="V310" s="3">
        <v>9.3787944343446004</v>
      </c>
      <c r="W310" s="3">
        <v>9.0173610888408007</v>
      </c>
      <c r="X310" s="3">
        <v>11.3395580748608</v>
      </c>
      <c r="Y310" s="3">
        <v>12.0007136214276</v>
      </c>
      <c r="Z310" s="3">
        <v>11.121237568739399</v>
      </c>
      <c r="AA310" s="3">
        <v>7.8799171391833003</v>
      </c>
      <c r="AB310" s="3">
        <v>5.1259667509398001</v>
      </c>
      <c r="AC310" s="3">
        <v>4.3807903739439</v>
      </c>
      <c r="AD310" s="3">
        <v>4.5440605993033003</v>
      </c>
      <c r="AE310" s="3">
        <v>4.4761326789705</v>
      </c>
      <c r="AF310" s="3">
        <v>4.3632015724294</v>
      </c>
      <c r="AG310" s="3">
        <v>4.5508232540671001</v>
      </c>
      <c r="AH310" s="3">
        <v>1.6906292591014001</v>
      </c>
      <c r="AI310" s="3">
        <v>2.7625931303693001</v>
      </c>
      <c r="AJ310" s="3">
        <v>0.38658454708430001</v>
      </c>
      <c r="AK310" s="3">
        <v>0.57514772576579998</v>
      </c>
      <c r="AL310" s="3">
        <v>0.19</v>
      </c>
    </row>
    <row r="311" spans="1:38">
      <c r="A311">
        <v>5</v>
      </c>
      <c r="B311" t="s">
        <v>404</v>
      </c>
      <c r="C311">
        <v>601010115</v>
      </c>
      <c r="D311" t="s">
        <v>655</v>
      </c>
      <c r="E311" s="3">
        <v>-2.3758167801429</v>
      </c>
      <c r="F311" s="3">
        <v>-3.0332959862701001</v>
      </c>
      <c r="G311" s="3">
        <v>-1.9562828899261</v>
      </c>
      <c r="H311" s="3">
        <v>-0.83591900703139999</v>
      </c>
      <c r="I311" s="3">
        <v>-1.8398757582130001</v>
      </c>
      <c r="J311" s="3">
        <v>-1.6885480135533</v>
      </c>
      <c r="K311" s="3">
        <v>-2.7906568581463</v>
      </c>
      <c r="L311" s="3">
        <v>-2.7138426838505998</v>
      </c>
      <c r="M311" s="3">
        <v>-2.3603598624752</v>
      </c>
      <c r="N311" s="3">
        <v>-1.4115631602259</v>
      </c>
      <c r="O311" s="3">
        <v>-4.0952053800078003</v>
      </c>
      <c r="P311" s="3">
        <v>-3.7057732869862998</v>
      </c>
      <c r="Q311" s="3">
        <v>-4.6903158447997999</v>
      </c>
      <c r="R311" s="3">
        <v>-4.1363053731223003</v>
      </c>
      <c r="S311" s="3">
        <v>-2.1914505398508002</v>
      </c>
      <c r="T311" s="3">
        <v>-0.57856393591370003</v>
      </c>
      <c r="U311" s="3">
        <v>-0.51544434160370001</v>
      </c>
      <c r="V311" s="3">
        <v>-0.79297734158319999</v>
      </c>
      <c r="W311" s="3">
        <v>-0.43877356907420001</v>
      </c>
      <c r="X311" s="3">
        <v>-0.8235128050535</v>
      </c>
      <c r="Y311" s="3">
        <v>-1.6858564878694999</v>
      </c>
      <c r="Z311" s="3">
        <v>-1.7906723874432</v>
      </c>
      <c r="AA311" s="3">
        <v>0.34725474253889999</v>
      </c>
      <c r="AB311" s="3">
        <v>0.1538444158817</v>
      </c>
      <c r="AC311" s="3">
        <v>0.36371660704690001</v>
      </c>
      <c r="AD311" s="3">
        <v>0.98457075249119996</v>
      </c>
      <c r="AE311" s="3">
        <v>0.50779697405180002</v>
      </c>
      <c r="AF311" s="3">
        <v>3.6324714311100001E-2</v>
      </c>
      <c r="AG311" s="3">
        <v>0.1553412305563</v>
      </c>
      <c r="AH311" s="3">
        <v>-0.6596041557665</v>
      </c>
      <c r="AI311" s="3">
        <v>-1.1725217463391999</v>
      </c>
      <c r="AJ311" s="3">
        <v>0.61450681365009996</v>
      </c>
      <c r="AK311" s="3">
        <v>0.9493763287175</v>
      </c>
      <c r="AL311" s="3">
        <v>0.84</v>
      </c>
    </row>
    <row r="312" spans="1:38">
      <c r="A312">
        <v>5</v>
      </c>
      <c r="B312" t="s">
        <v>404</v>
      </c>
      <c r="C312">
        <v>601010116</v>
      </c>
      <c r="D312" t="s">
        <v>656</v>
      </c>
      <c r="E312" s="3">
        <v>-2.0828447652994999</v>
      </c>
      <c r="F312" s="3">
        <v>-2.3691658213058</v>
      </c>
      <c r="G312" s="3">
        <v>-2.4591893812971999</v>
      </c>
      <c r="H312" s="3">
        <v>-3.4246702110115002</v>
      </c>
      <c r="I312" s="3">
        <v>-3.6425026561916001</v>
      </c>
      <c r="J312" s="3">
        <v>-3.8229530842211998</v>
      </c>
      <c r="K312" s="3">
        <v>-1.2886573479704999</v>
      </c>
      <c r="L312" s="3">
        <v>-0.32138449232569999</v>
      </c>
      <c r="M312" s="3">
        <v>1.6849127149981999</v>
      </c>
      <c r="N312" s="3">
        <v>6.3352035329999996</v>
      </c>
      <c r="O312" s="3">
        <v>7.058128258819</v>
      </c>
      <c r="P312" s="3">
        <v>9.7765765550145005</v>
      </c>
      <c r="Q312" s="3">
        <v>9.5041405052530994</v>
      </c>
      <c r="R312" s="3">
        <v>10.303653681799799</v>
      </c>
      <c r="S312" s="3">
        <v>10.719485163530999</v>
      </c>
      <c r="T312" s="3">
        <v>9.7604513464613003</v>
      </c>
      <c r="U312" s="3">
        <v>10.126920260052101</v>
      </c>
      <c r="V312" s="3">
        <v>8.2460792094836002</v>
      </c>
      <c r="W312" s="3">
        <v>7.1079096366146999</v>
      </c>
      <c r="X312" s="3">
        <v>6.7766002820219997</v>
      </c>
      <c r="Y312" s="3">
        <v>6.8568430631390997</v>
      </c>
      <c r="Z312" s="3">
        <v>3.0983845072390999</v>
      </c>
      <c r="AA312" s="3">
        <v>1.4069172760498001</v>
      </c>
      <c r="AB312" s="3">
        <v>-0.99497952828189995</v>
      </c>
      <c r="AC312" s="3">
        <v>-0.67830727260620005</v>
      </c>
      <c r="AD312" s="3">
        <v>-1.2633874342016</v>
      </c>
      <c r="AE312" s="3">
        <v>-1.3474759078831</v>
      </c>
      <c r="AF312" s="3">
        <v>-1.3749377795447</v>
      </c>
      <c r="AG312" s="3">
        <v>-0.87771058069350005</v>
      </c>
      <c r="AH312" s="3">
        <v>0.7806464171509</v>
      </c>
      <c r="AI312" s="3">
        <v>2.4011600593188001</v>
      </c>
      <c r="AJ312" s="3">
        <v>1.6916706659548</v>
      </c>
      <c r="AK312" s="3">
        <v>0.67844653956800005</v>
      </c>
      <c r="AL312" s="3">
        <v>0.15</v>
      </c>
    </row>
    <row r="313" spans="1:38">
      <c r="A313">
        <v>4</v>
      </c>
      <c r="B313" t="s">
        <v>402</v>
      </c>
      <c r="C313">
        <v>6010102</v>
      </c>
      <c r="D313" t="s">
        <v>657</v>
      </c>
      <c r="E313" s="3">
        <v>3.3715401253491</v>
      </c>
      <c r="F313" s="3">
        <v>3.3332706960467999</v>
      </c>
      <c r="G313" s="3">
        <v>4.7572351895881999</v>
      </c>
      <c r="H313" s="3">
        <v>3.7452960225692</v>
      </c>
      <c r="I313" s="3">
        <v>3.3192954623794999</v>
      </c>
      <c r="J313" s="3">
        <v>2.3223748199958001</v>
      </c>
      <c r="K313" s="3">
        <v>3.1884126389121001</v>
      </c>
      <c r="L313" s="3">
        <v>3.5645576828997001</v>
      </c>
      <c r="M313" s="3">
        <v>1.4490635974293999</v>
      </c>
      <c r="N313" s="3">
        <v>1.5086012750611</v>
      </c>
      <c r="O313" s="3">
        <v>1.2861586626193</v>
      </c>
      <c r="P313" s="3">
        <v>2.0253626805147</v>
      </c>
      <c r="Q313" s="3">
        <v>2.7644603692451999</v>
      </c>
      <c r="R313" s="3">
        <v>2.0815102493611999</v>
      </c>
      <c r="S313" s="3">
        <v>0.97573117680980004</v>
      </c>
      <c r="T313" s="3">
        <v>1.5819441164868999</v>
      </c>
      <c r="U313" s="3">
        <v>2.6713446559567999</v>
      </c>
      <c r="V313" s="3">
        <v>3.3845260979787</v>
      </c>
      <c r="W313" s="3">
        <v>2.9574873159349999</v>
      </c>
      <c r="X313" s="3">
        <v>2.9520234791246001</v>
      </c>
      <c r="Y313" s="3">
        <v>2.7146629132303</v>
      </c>
      <c r="Z313" s="3">
        <v>2.4270339434342998</v>
      </c>
      <c r="AA313" s="3">
        <v>2.4553444666114999</v>
      </c>
      <c r="AB313" s="3">
        <v>2.491776905794</v>
      </c>
      <c r="AC313" s="3">
        <v>1.9593353438572001</v>
      </c>
      <c r="AD313" s="3">
        <v>3.0509421094231999</v>
      </c>
      <c r="AE313" s="3">
        <v>3.4834922243162998</v>
      </c>
      <c r="AF313" s="3">
        <v>2.4440891090546</v>
      </c>
      <c r="AG313" s="3">
        <v>1.7332622970266001</v>
      </c>
      <c r="AH313" s="3">
        <v>1.1157782148805</v>
      </c>
      <c r="AI313" s="3">
        <v>1.8837094703102999</v>
      </c>
      <c r="AJ313" s="3">
        <v>1.3153870799651</v>
      </c>
      <c r="AK313" s="3">
        <v>2.1506542413137999</v>
      </c>
      <c r="AL313" s="3">
        <v>1.87</v>
      </c>
    </row>
    <row r="314" spans="1:38">
      <c r="A314">
        <v>5</v>
      </c>
      <c r="B314" t="s">
        <v>404</v>
      </c>
      <c r="C314">
        <v>601010201</v>
      </c>
      <c r="D314" t="s">
        <v>658</v>
      </c>
      <c r="E314" s="3">
        <v>3.3715401253491</v>
      </c>
      <c r="F314" s="3">
        <v>3.3332706960467999</v>
      </c>
      <c r="G314" s="3">
        <v>4.7572351895881999</v>
      </c>
      <c r="H314" s="3">
        <v>3.7452960225692</v>
      </c>
      <c r="I314" s="3">
        <v>3.3192954623794999</v>
      </c>
      <c r="J314" s="3">
        <v>2.3223748199958001</v>
      </c>
      <c r="K314" s="3">
        <v>3.1884126389121001</v>
      </c>
      <c r="L314" s="3">
        <v>3.5645576828997001</v>
      </c>
      <c r="M314" s="3">
        <v>1.4490635974293999</v>
      </c>
      <c r="N314" s="3">
        <v>1.5086012750611</v>
      </c>
      <c r="O314" s="3">
        <v>1.2861586626193</v>
      </c>
      <c r="P314" s="3">
        <v>2.0253626805147</v>
      </c>
      <c r="Q314" s="3">
        <v>2.7644603692451999</v>
      </c>
      <c r="R314" s="3">
        <v>2.0815102493611999</v>
      </c>
      <c r="S314" s="3">
        <v>0.97573117680980004</v>
      </c>
      <c r="T314" s="3">
        <v>1.5819441164868999</v>
      </c>
      <c r="U314" s="3">
        <v>2.6713446559567999</v>
      </c>
      <c r="V314" s="3">
        <v>3.3845260979787</v>
      </c>
      <c r="W314" s="3">
        <v>2.9574873159349999</v>
      </c>
      <c r="X314" s="3">
        <v>2.9520234791246001</v>
      </c>
      <c r="Y314" s="3">
        <v>2.7146629132303</v>
      </c>
      <c r="Z314" s="3">
        <v>2.4270339434342998</v>
      </c>
      <c r="AA314" s="3">
        <v>2.4553444666114999</v>
      </c>
      <c r="AB314" s="3">
        <v>2.491776905794</v>
      </c>
      <c r="AC314" s="3">
        <v>1.9593353438572001</v>
      </c>
      <c r="AD314" s="3">
        <v>3.0509421094231999</v>
      </c>
      <c r="AE314" s="3">
        <v>3.4834922243162998</v>
      </c>
      <c r="AF314" s="3">
        <v>2.4440891090546</v>
      </c>
      <c r="AG314" s="3">
        <v>1.7332622970266001</v>
      </c>
      <c r="AH314" s="3">
        <v>1.1157782148805</v>
      </c>
      <c r="AI314" s="3">
        <v>1.8837094703102999</v>
      </c>
      <c r="AJ314" s="3">
        <v>1.3153870799651</v>
      </c>
      <c r="AK314" s="3">
        <v>2.1506542413137999</v>
      </c>
      <c r="AL314" s="3">
        <v>1.87</v>
      </c>
    </row>
    <row r="315" spans="1:38">
      <c r="A315">
        <v>3</v>
      </c>
      <c r="B315" t="s">
        <v>400</v>
      </c>
      <c r="C315">
        <v>60102</v>
      </c>
      <c r="D315" t="s">
        <v>659</v>
      </c>
      <c r="E315" s="3">
        <v>1.3921233861683999</v>
      </c>
      <c r="F315" s="3">
        <v>1.5816833002666</v>
      </c>
      <c r="G315" s="3">
        <v>2.0070247047901</v>
      </c>
      <c r="H315" s="3">
        <v>3.1764372515811998</v>
      </c>
      <c r="I315" s="3">
        <v>4.0031628629939</v>
      </c>
      <c r="J315" s="3">
        <v>5.0426344765235003</v>
      </c>
      <c r="K315" s="3">
        <v>4.3968026134146996</v>
      </c>
      <c r="L315" s="3">
        <v>4.5610231296670998</v>
      </c>
      <c r="M315" s="3">
        <v>4.3056115330821996</v>
      </c>
      <c r="N315" s="3">
        <v>5.6566175635244997</v>
      </c>
      <c r="O315" s="3">
        <v>5.5889368107569997</v>
      </c>
      <c r="P315" s="3">
        <v>5.4011928035384003</v>
      </c>
      <c r="Q315" s="3">
        <v>5.6833691639057999</v>
      </c>
      <c r="R315" s="3">
        <v>6.0953488290528002</v>
      </c>
      <c r="S315" s="3">
        <v>6.0199119401583001</v>
      </c>
      <c r="T315" s="3">
        <v>4.4842975938871001</v>
      </c>
      <c r="U315" s="3">
        <v>4.3866251941177996</v>
      </c>
      <c r="V315" s="3">
        <v>3.1535579316294</v>
      </c>
      <c r="W315" s="3">
        <v>3.5071716380311</v>
      </c>
      <c r="X315" s="3">
        <v>3.2926882123965</v>
      </c>
      <c r="Y315" s="3">
        <v>3.4804961722249002</v>
      </c>
      <c r="Z315" s="3">
        <v>2.1165975276819</v>
      </c>
      <c r="AA315" s="3">
        <v>2.1802879787685998</v>
      </c>
      <c r="AB315" s="3">
        <v>2.1802879787685998</v>
      </c>
      <c r="AC315" s="3">
        <v>1.8663463734274</v>
      </c>
      <c r="AD315" s="3">
        <v>1.3960526216855</v>
      </c>
      <c r="AE315" s="3">
        <v>1.1170200904440999</v>
      </c>
      <c r="AF315" s="3">
        <v>1.5515450305045</v>
      </c>
      <c r="AG315" s="3">
        <v>1.1036171000171999</v>
      </c>
      <c r="AH315" s="3">
        <v>1.3056798086782</v>
      </c>
      <c r="AI315" s="3">
        <v>1.383929092916</v>
      </c>
      <c r="AJ315" s="3">
        <v>1.2114232782334</v>
      </c>
      <c r="AK315" s="3">
        <v>1.0051478665982001</v>
      </c>
      <c r="AL315" s="3">
        <v>1.24</v>
      </c>
    </row>
    <row r="316" spans="1:38">
      <c r="A316">
        <v>4</v>
      </c>
      <c r="B316" t="s">
        <v>402</v>
      </c>
      <c r="C316">
        <v>6010201</v>
      </c>
      <c r="D316" t="s">
        <v>660</v>
      </c>
      <c r="E316" s="3">
        <v>1.3921233861683999</v>
      </c>
      <c r="F316" s="3">
        <v>1.5816833002666</v>
      </c>
      <c r="G316" s="3">
        <v>2.0070247047901</v>
      </c>
      <c r="H316" s="3">
        <v>3.1764372515811998</v>
      </c>
      <c r="I316" s="3">
        <v>4.0031628629939</v>
      </c>
      <c r="J316" s="3">
        <v>5.0426344765235003</v>
      </c>
      <c r="K316" s="3">
        <v>4.3968026134146996</v>
      </c>
      <c r="L316" s="3">
        <v>4.5610231296670998</v>
      </c>
      <c r="M316" s="3">
        <v>4.3056115330821996</v>
      </c>
      <c r="N316" s="3">
        <v>5.6566175635244997</v>
      </c>
      <c r="O316" s="3">
        <v>5.5889368107569997</v>
      </c>
      <c r="P316" s="3">
        <v>5.4011928035384003</v>
      </c>
      <c r="Q316" s="3">
        <v>5.6833691639057999</v>
      </c>
      <c r="R316" s="3">
        <v>6.0953488290528002</v>
      </c>
      <c r="S316" s="3">
        <v>6.0199119401583001</v>
      </c>
      <c r="T316" s="3">
        <v>4.4842975938871001</v>
      </c>
      <c r="U316" s="3">
        <v>4.3866251941177996</v>
      </c>
      <c r="V316" s="3">
        <v>3.1535579316294</v>
      </c>
      <c r="W316" s="3">
        <v>3.5071716380311</v>
      </c>
      <c r="X316" s="3">
        <v>3.2926882123965</v>
      </c>
      <c r="Y316" s="3">
        <v>3.4804961722249002</v>
      </c>
      <c r="Z316" s="3">
        <v>2.1165975276819</v>
      </c>
      <c r="AA316" s="3">
        <v>2.1802879787685998</v>
      </c>
      <c r="AB316" s="3">
        <v>2.1802879787685998</v>
      </c>
      <c r="AC316" s="3">
        <v>1.8663463734274</v>
      </c>
      <c r="AD316" s="3">
        <v>1.3960526216855</v>
      </c>
      <c r="AE316" s="3">
        <v>1.1170200904440999</v>
      </c>
      <c r="AF316" s="3">
        <v>1.5515450305045</v>
      </c>
      <c r="AG316" s="3">
        <v>1.1036171000171999</v>
      </c>
      <c r="AH316" s="3">
        <v>1.3056798086782</v>
      </c>
      <c r="AI316" s="3">
        <v>1.383929092916</v>
      </c>
      <c r="AJ316" s="3">
        <v>1.2114232782334</v>
      </c>
      <c r="AK316" s="3">
        <v>1.0051478665982001</v>
      </c>
      <c r="AL316" s="3">
        <v>1.24</v>
      </c>
    </row>
    <row r="317" spans="1:38">
      <c r="A317">
        <v>5</v>
      </c>
      <c r="B317" t="s">
        <v>404</v>
      </c>
      <c r="C317">
        <v>601020101</v>
      </c>
      <c r="D317" t="s">
        <v>661</v>
      </c>
      <c r="E317" s="3">
        <v>1.3921233861683999</v>
      </c>
      <c r="F317" s="3">
        <v>1.5816833002666</v>
      </c>
      <c r="G317" s="3">
        <v>2.0070247047901</v>
      </c>
      <c r="H317" s="3">
        <v>3.1764372515811998</v>
      </c>
      <c r="I317" s="3">
        <v>4.0031628629939</v>
      </c>
      <c r="J317" s="3">
        <v>5.0426344765235003</v>
      </c>
      <c r="K317" s="3">
        <v>4.3968026134146996</v>
      </c>
      <c r="L317" s="3">
        <v>4.5610231296670998</v>
      </c>
      <c r="M317" s="3">
        <v>4.3056115330821996</v>
      </c>
      <c r="N317" s="3">
        <v>5.6566175635244997</v>
      </c>
      <c r="O317" s="3">
        <v>5.5889368107569997</v>
      </c>
      <c r="P317" s="3">
        <v>5.4011928035384003</v>
      </c>
      <c r="Q317" s="3">
        <v>5.6833691639057999</v>
      </c>
      <c r="R317" s="3">
        <v>6.0953488290528002</v>
      </c>
      <c r="S317" s="3">
        <v>6.0199119401583001</v>
      </c>
      <c r="T317" s="3">
        <v>4.4842975938871001</v>
      </c>
      <c r="U317" s="3">
        <v>4.3866251941177996</v>
      </c>
      <c r="V317" s="3">
        <v>3.1535579316294</v>
      </c>
      <c r="W317" s="3">
        <v>3.5071716380311</v>
      </c>
      <c r="X317" s="3">
        <v>3.2926882123965</v>
      </c>
      <c r="Y317" s="3">
        <v>3.4804961722249002</v>
      </c>
      <c r="Z317" s="3">
        <v>2.1165975276819</v>
      </c>
      <c r="AA317" s="3">
        <v>2.1802879787685998</v>
      </c>
      <c r="AB317" s="3">
        <v>2.1802879787685998</v>
      </c>
      <c r="AC317" s="3">
        <v>1.8663463734274</v>
      </c>
      <c r="AD317" s="3">
        <v>1.3960526216855</v>
      </c>
      <c r="AE317" s="3">
        <v>1.1170200904440999</v>
      </c>
      <c r="AF317" s="3">
        <v>1.5515450305045</v>
      </c>
      <c r="AG317" s="3">
        <v>1.1036171000171999</v>
      </c>
      <c r="AH317" s="3">
        <v>1.3056798086782</v>
      </c>
      <c r="AI317" s="3">
        <v>1.383929092916</v>
      </c>
      <c r="AJ317" s="3">
        <v>1.2114232782334</v>
      </c>
      <c r="AK317" s="3">
        <v>1.0051478665982001</v>
      </c>
      <c r="AL317" s="3">
        <v>1.24</v>
      </c>
    </row>
    <row r="318" spans="1:38">
      <c r="A318">
        <v>2</v>
      </c>
      <c r="B318" t="s">
        <v>398</v>
      </c>
      <c r="C318">
        <v>602</v>
      </c>
      <c r="D318" t="s">
        <v>662</v>
      </c>
      <c r="E318" s="3">
        <v>2.1070553264040002</v>
      </c>
      <c r="F318" s="3">
        <v>1.9872809046249</v>
      </c>
      <c r="G318" s="3">
        <v>2.2295991810748998</v>
      </c>
      <c r="H318" s="3">
        <v>2.1360960633068</v>
      </c>
      <c r="I318" s="3">
        <v>2.7356563448323001</v>
      </c>
      <c r="J318" s="3">
        <v>3.1784182537683998</v>
      </c>
      <c r="K318" s="3">
        <v>3.8341849689848</v>
      </c>
      <c r="L318" s="3">
        <v>3.805883108672</v>
      </c>
      <c r="M318" s="3">
        <v>2.7636974916604999</v>
      </c>
      <c r="N318" s="3">
        <v>2.4727313056260001</v>
      </c>
      <c r="O318" s="3">
        <v>2.0370957904873999</v>
      </c>
      <c r="P318" s="3">
        <v>1.3050038283434999</v>
      </c>
      <c r="Q318" s="3">
        <v>0.84405532651240001</v>
      </c>
      <c r="R318" s="3">
        <v>0.85721277780189997</v>
      </c>
      <c r="S318" s="3">
        <v>0.51617176194019998</v>
      </c>
      <c r="T318" s="3">
        <v>8.1470024241600006E-2</v>
      </c>
      <c r="U318" s="3">
        <v>-1.2061720434786001</v>
      </c>
      <c r="V318" s="3">
        <v>-1.7534141884912999</v>
      </c>
      <c r="W318" s="3">
        <v>-2.2531103107981001</v>
      </c>
      <c r="X318" s="3">
        <v>-2.0366934838790001</v>
      </c>
      <c r="Y318" s="3">
        <v>-1.8429469116768</v>
      </c>
      <c r="Z318" s="3">
        <v>-1.4703262212416</v>
      </c>
      <c r="AA318" s="3">
        <v>-0.83625049391259998</v>
      </c>
      <c r="AB318" s="3">
        <v>-1.1385248912495001</v>
      </c>
      <c r="AC318" s="3">
        <v>-0.1183242197787</v>
      </c>
      <c r="AD318" s="3">
        <v>-0.2176389795567</v>
      </c>
      <c r="AE318" s="3">
        <v>-9.1213420894900005E-2</v>
      </c>
      <c r="AF318" s="3">
        <v>0.43318275236429998</v>
      </c>
      <c r="AG318" s="3">
        <v>0.84661897875280001</v>
      </c>
      <c r="AH318" s="3">
        <v>1.3758664481937</v>
      </c>
      <c r="AI318" s="3">
        <v>1.6673164335106001</v>
      </c>
      <c r="AJ318" s="3">
        <v>1.8325758582356999</v>
      </c>
      <c r="AK318" s="3">
        <v>2.0976269173677</v>
      </c>
      <c r="AL318" s="3">
        <v>2.15</v>
      </c>
    </row>
    <row r="319" spans="1:38">
      <c r="A319">
        <v>3</v>
      </c>
      <c r="B319" t="s">
        <v>400</v>
      </c>
      <c r="C319">
        <v>60201</v>
      </c>
      <c r="D319" t="s">
        <v>663</v>
      </c>
      <c r="E319" s="3">
        <v>0.51670821144979995</v>
      </c>
      <c r="F319" s="3">
        <v>0.93635797073119997</v>
      </c>
      <c r="G319" s="3">
        <v>1.0679394617496001</v>
      </c>
      <c r="H319" s="3">
        <v>1.0679394617496001</v>
      </c>
      <c r="I319" s="3">
        <v>1.0679394617496001</v>
      </c>
      <c r="J319" s="3">
        <v>1.0679394617496001</v>
      </c>
      <c r="K319" s="3">
        <v>1.0679394617496001</v>
      </c>
      <c r="L319" s="3">
        <v>1.2013009214077</v>
      </c>
      <c r="M319" s="3">
        <v>1.4352464716174</v>
      </c>
      <c r="N319" s="3">
        <v>0.81984157906150001</v>
      </c>
      <c r="O319" s="3">
        <v>1.8310668587239001</v>
      </c>
      <c r="P319" s="3">
        <v>2.0937168188789999</v>
      </c>
      <c r="Q319" s="3">
        <v>1.8458250196907999</v>
      </c>
      <c r="R319" s="3">
        <v>2.1511760226334999</v>
      </c>
      <c r="S319" s="3">
        <v>1.8349867231067001</v>
      </c>
      <c r="T319" s="3">
        <v>1.8349867231067001</v>
      </c>
      <c r="U319" s="3">
        <v>1.8349867231067001</v>
      </c>
      <c r="V319" s="3">
        <v>1.9210393405415001</v>
      </c>
      <c r="W319" s="3">
        <v>1.9210393405415001</v>
      </c>
      <c r="X319" s="3">
        <v>1.7867294210783</v>
      </c>
      <c r="Y319" s="3">
        <v>1.8813182418551999</v>
      </c>
      <c r="Z319" s="3">
        <v>2.2564054067004</v>
      </c>
      <c r="AA319" s="3">
        <v>1.8312674606063</v>
      </c>
      <c r="AB319" s="3">
        <v>1.5692926870899</v>
      </c>
      <c r="AC319" s="3">
        <v>1.8084300864428</v>
      </c>
      <c r="AD319" s="3">
        <v>2.0055105761491001</v>
      </c>
      <c r="AE319" s="3">
        <v>1.6447551303849</v>
      </c>
      <c r="AF319" s="3">
        <v>2.7267159360497</v>
      </c>
      <c r="AG319" s="3">
        <v>2.7267159360497</v>
      </c>
      <c r="AH319" s="3">
        <v>2.6399830804589999</v>
      </c>
      <c r="AI319" s="3">
        <v>2.6399830804589999</v>
      </c>
      <c r="AJ319" s="3">
        <v>2.7240861824165998</v>
      </c>
      <c r="AK319" s="3">
        <v>1.7586704601129</v>
      </c>
      <c r="AL319" s="3">
        <v>1.39</v>
      </c>
    </row>
    <row r="320" spans="1:38">
      <c r="A320">
        <v>4</v>
      </c>
      <c r="B320" t="s">
        <v>402</v>
      </c>
      <c r="C320">
        <v>6020101</v>
      </c>
      <c r="D320" t="s">
        <v>663</v>
      </c>
      <c r="E320" s="3">
        <v>0.51670821144979995</v>
      </c>
      <c r="F320" s="3">
        <v>0.93635797073119997</v>
      </c>
      <c r="G320" s="3">
        <v>1.0679394617496001</v>
      </c>
      <c r="H320" s="3">
        <v>1.0679394617496001</v>
      </c>
      <c r="I320" s="3">
        <v>1.0679394617496001</v>
      </c>
      <c r="J320" s="3">
        <v>1.0679394617496001</v>
      </c>
      <c r="K320" s="3">
        <v>1.0679394617496001</v>
      </c>
      <c r="L320" s="3">
        <v>1.2013009214077</v>
      </c>
      <c r="M320" s="3">
        <v>1.4352464716174</v>
      </c>
      <c r="N320" s="3">
        <v>0.81984157906150001</v>
      </c>
      <c r="O320" s="3">
        <v>1.8310668587239001</v>
      </c>
      <c r="P320" s="3">
        <v>2.0937168188789999</v>
      </c>
      <c r="Q320" s="3">
        <v>1.8458250196907999</v>
      </c>
      <c r="R320" s="3">
        <v>2.1511760226334999</v>
      </c>
      <c r="S320" s="3">
        <v>1.8349867231067001</v>
      </c>
      <c r="T320" s="3">
        <v>1.8349867231067001</v>
      </c>
      <c r="U320" s="3">
        <v>1.8349867231067001</v>
      </c>
      <c r="V320" s="3">
        <v>1.9210393405415001</v>
      </c>
      <c r="W320" s="3">
        <v>1.9210393405415001</v>
      </c>
      <c r="X320" s="3">
        <v>1.7867294210783</v>
      </c>
      <c r="Y320" s="3">
        <v>1.8813182418551999</v>
      </c>
      <c r="Z320" s="3">
        <v>2.2564054067004</v>
      </c>
      <c r="AA320" s="3">
        <v>1.8312674606063</v>
      </c>
      <c r="AB320" s="3">
        <v>1.5692926870899</v>
      </c>
      <c r="AC320" s="3">
        <v>1.8084300864428</v>
      </c>
      <c r="AD320" s="3">
        <v>2.0055105761491001</v>
      </c>
      <c r="AE320" s="3">
        <v>1.6447551303849</v>
      </c>
      <c r="AF320" s="3">
        <v>2.7267159360497</v>
      </c>
      <c r="AG320" s="3">
        <v>2.7267159360497</v>
      </c>
      <c r="AH320" s="3">
        <v>2.6399830804589999</v>
      </c>
      <c r="AI320" s="3">
        <v>2.6399830804589999</v>
      </c>
      <c r="AJ320" s="3">
        <v>2.7240861824165998</v>
      </c>
      <c r="AK320" s="3">
        <v>1.7586704601129</v>
      </c>
      <c r="AL320" s="3">
        <v>1.39</v>
      </c>
    </row>
    <row r="321" spans="1:38">
      <c r="A321">
        <v>5</v>
      </c>
      <c r="B321" t="s">
        <v>404</v>
      </c>
      <c r="C321">
        <v>602010101</v>
      </c>
      <c r="D321" t="s">
        <v>664</v>
      </c>
      <c r="E321" s="3">
        <v>0.51670821144979995</v>
      </c>
      <c r="F321" s="3">
        <v>0.93635797073119997</v>
      </c>
      <c r="G321" s="3">
        <v>1.0679394617496001</v>
      </c>
      <c r="H321" s="3">
        <v>1.0679394617496001</v>
      </c>
      <c r="I321" s="3">
        <v>1.0679394617496001</v>
      </c>
      <c r="J321" s="3">
        <v>1.0679394617496001</v>
      </c>
      <c r="K321" s="3">
        <v>1.0679394617496001</v>
      </c>
      <c r="L321" s="3">
        <v>1.2013009214077</v>
      </c>
      <c r="M321" s="3">
        <v>1.4352464716174</v>
      </c>
      <c r="N321" s="3">
        <v>0.81984157906150001</v>
      </c>
      <c r="O321" s="3">
        <v>1.8310668587239001</v>
      </c>
      <c r="P321" s="3">
        <v>2.0937168188789999</v>
      </c>
      <c r="Q321" s="3">
        <v>1.8458250196907999</v>
      </c>
      <c r="R321" s="3">
        <v>2.1511760226334999</v>
      </c>
      <c r="S321" s="3">
        <v>1.8349867231067001</v>
      </c>
      <c r="T321" s="3">
        <v>1.8349867231067001</v>
      </c>
      <c r="U321" s="3">
        <v>1.8349867231067001</v>
      </c>
      <c r="V321" s="3">
        <v>1.9210393405415001</v>
      </c>
      <c r="W321" s="3">
        <v>1.9210393405415001</v>
      </c>
      <c r="X321" s="3">
        <v>1.7867294210783</v>
      </c>
      <c r="Y321" s="3">
        <v>1.8813182418551999</v>
      </c>
      <c r="Z321" s="3">
        <v>2.2564054067004</v>
      </c>
      <c r="AA321" s="3">
        <v>1.8312674606063</v>
      </c>
      <c r="AB321" s="3">
        <v>1.5692926870899</v>
      </c>
      <c r="AC321" s="3">
        <v>1.8084300864428</v>
      </c>
      <c r="AD321" s="3">
        <v>2.0055105761491001</v>
      </c>
      <c r="AE321" s="3">
        <v>1.6447551303849</v>
      </c>
      <c r="AF321" s="3">
        <v>2.7267159360497</v>
      </c>
      <c r="AG321" s="3">
        <v>2.7267159360497</v>
      </c>
      <c r="AH321" s="3">
        <v>2.6399830804589999</v>
      </c>
      <c r="AI321" s="3">
        <v>2.6399830804589999</v>
      </c>
      <c r="AJ321" s="3">
        <v>2.7240861824165998</v>
      </c>
      <c r="AK321" s="3">
        <v>1.7586704601129</v>
      </c>
      <c r="AL321" s="3">
        <v>1.39</v>
      </c>
    </row>
    <row r="322" spans="1:38">
      <c r="A322">
        <v>3</v>
      </c>
      <c r="B322" t="s">
        <v>400</v>
      </c>
      <c r="C322">
        <v>60202</v>
      </c>
      <c r="D322" t="s">
        <v>665</v>
      </c>
      <c r="E322" s="3">
        <v>1.4705517326302</v>
      </c>
      <c r="F322" s="3">
        <v>2.4583191779961</v>
      </c>
      <c r="G322" s="3">
        <v>2.3374563022702999</v>
      </c>
      <c r="H322" s="3">
        <v>2.0841278076931</v>
      </c>
      <c r="I322" s="3">
        <v>3.0237453241689001</v>
      </c>
      <c r="J322" s="3">
        <v>3.1522393748216002</v>
      </c>
      <c r="K322" s="3">
        <v>3.0626875084285001</v>
      </c>
      <c r="L322" s="3">
        <v>3.5720564209018</v>
      </c>
      <c r="M322" s="3">
        <v>3.3657665928122</v>
      </c>
      <c r="N322" s="3">
        <v>3.4904458274135002</v>
      </c>
      <c r="O322" s="3">
        <v>3.4943732505299998</v>
      </c>
      <c r="P322" s="3">
        <v>3.2345473673697001</v>
      </c>
      <c r="Q322" s="3">
        <v>3.0052818602987998</v>
      </c>
      <c r="R322" s="3">
        <v>2.8260265965236</v>
      </c>
      <c r="S322" s="3">
        <v>3.3295749066964002</v>
      </c>
      <c r="T322" s="3">
        <v>3.8087302920535002</v>
      </c>
      <c r="U322" s="3">
        <v>2.6592505899146999</v>
      </c>
      <c r="V322" s="3">
        <v>1.9033964741311</v>
      </c>
      <c r="W322" s="3">
        <v>2.5537330180294999</v>
      </c>
      <c r="X322" s="3">
        <v>2.2463764386259002</v>
      </c>
      <c r="Y322" s="3">
        <v>2.1518008340565999</v>
      </c>
      <c r="Z322" s="3">
        <v>2.0212658661353</v>
      </c>
      <c r="AA322" s="3">
        <v>2.1678155159951</v>
      </c>
      <c r="AB322" s="3">
        <v>1.4012475964816</v>
      </c>
      <c r="AC322" s="3">
        <v>1.8651473566323</v>
      </c>
      <c r="AD322" s="3">
        <v>1.2493035685811</v>
      </c>
      <c r="AE322" s="3">
        <v>0.80194381053560004</v>
      </c>
      <c r="AF322" s="3">
        <v>0.27563497875760001</v>
      </c>
      <c r="AG322" s="3">
        <v>0.10832976100070001</v>
      </c>
      <c r="AH322" s="3">
        <v>1.2214440715437</v>
      </c>
      <c r="AI322" s="3">
        <v>0.77618096878450005</v>
      </c>
      <c r="AJ322" s="3">
        <v>0.8463603368607</v>
      </c>
      <c r="AK322" s="3">
        <v>1.2028375146534001</v>
      </c>
      <c r="AL322" s="3">
        <v>1.1499999999999999</v>
      </c>
    </row>
    <row r="323" spans="1:38">
      <c r="A323">
        <v>4</v>
      </c>
      <c r="B323" t="s">
        <v>402</v>
      </c>
      <c r="C323">
        <v>6020201</v>
      </c>
      <c r="D323" t="s">
        <v>665</v>
      </c>
      <c r="E323" s="3">
        <v>1.4705517326302</v>
      </c>
      <c r="F323" s="3">
        <v>2.4583191779961</v>
      </c>
      <c r="G323" s="3">
        <v>2.3374563022702999</v>
      </c>
      <c r="H323" s="3">
        <v>2.0841278076931</v>
      </c>
      <c r="I323" s="3">
        <v>3.0237453241689001</v>
      </c>
      <c r="J323" s="3">
        <v>3.1522393748216002</v>
      </c>
      <c r="K323" s="3">
        <v>3.0626875084285001</v>
      </c>
      <c r="L323" s="3">
        <v>3.5720564209018</v>
      </c>
      <c r="M323" s="3">
        <v>3.3657665928122</v>
      </c>
      <c r="N323" s="3">
        <v>3.4904458274135002</v>
      </c>
      <c r="O323" s="3">
        <v>3.4943732505299998</v>
      </c>
      <c r="P323" s="3">
        <v>3.2345473673697001</v>
      </c>
      <c r="Q323" s="3">
        <v>3.0052818602987998</v>
      </c>
      <c r="R323" s="3">
        <v>2.8260265965236</v>
      </c>
      <c r="S323" s="3">
        <v>3.3295749066964002</v>
      </c>
      <c r="T323" s="3">
        <v>3.8087302920535002</v>
      </c>
      <c r="U323" s="3">
        <v>2.6592505899146999</v>
      </c>
      <c r="V323" s="3">
        <v>1.9033964741311</v>
      </c>
      <c r="W323" s="3">
        <v>2.5537330180294999</v>
      </c>
      <c r="X323" s="3">
        <v>2.2463764386259002</v>
      </c>
      <c r="Y323" s="3">
        <v>2.1518008340565999</v>
      </c>
      <c r="Z323" s="3">
        <v>2.0212658661353</v>
      </c>
      <c r="AA323" s="3">
        <v>2.1678155159951</v>
      </c>
      <c r="AB323" s="3">
        <v>1.4012475964816</v>
      </c>
      <c r="AC323" s="3">
        <v>1.8651473566323</v>
      </c>
      <c r="AD323" s="3">
        <v>1.2493035685811</v>
      </c>
      <c r="AE323" s="3">
        <v>0.80194381053560004</v>
      </c>
      <c r="AF323" s="3">
        <v>0.27563497875760001</v>
      </c>
      <c r="AG323" s="3">
        <v>0.10832976100070001</v>
      </c>
      <c r="AH323" s="3">
        <v>1.2214440715437</v>
      </c>
      <c r="AI323" s="3">
        <v>0.77618096878450005</v>
      </c>
      <c r="AJ323" s="3">
        <v>0.8463603368607</v>
      </c>
      <c r="AK323" s="3">
        <v>1.2028375146534001</v>
      </c>
      <c r="AL323" s="3">
        <v>1.1499999999999999</v>
      </c>
    </row>
    <row r="324" spans="1:38">
      <c r="A324">
        <v>5</v>
      </c>
      <c r="B324" t="s">
        <v>404</v>
      </c>
      <c r="C324">
        <v>602020101</v>
      </c>
      <c r="D324" t="s">
        <v>666</v>
      </c>
      <c r="E324" s="3">
        <v>1.3836073388236001</v>
      </c>
      <c r="F324" s="3">
        <v>3.1508692485653</v>
      </c>
      <c r="G324" s="3">
        <v>2.8650976757332001</v>
      </c>
      <c r="H324" s="3">
        <v>1.4862321982621001</v>
      </c>
      <c r="I324" s="3">
        <v>1.0519570574137</v>
      </c>
      <c r="J324" s="3">
        <v>1.5992427036837</v>
      </c>
      <c r="K324" s="3">
        <v>1.5500546087524001</v>
      </c>
      <c r="L324" s="3">
        <v>1.9961768776282001</v>
      </c>
      <c r="M324" s="3">
        <v>1.9197994652793</v>
      </c>
      <c r="N324" s="3">
        <v>1.9197994652793</v>
      </c>
      <c r="O324" s="3">
        <v>1.9197994652793</v>
      </c>
      <c r="P324" s="3">
        <v>1.9197994652793</v>
      </c>
      <c r="Q324" s="3">
        <v>2.2044724126941002</v>
      </c>
      <c r="R324" s="3">
        <v>2.3743342619297998</v>
      </c>
      <c r="S324" s="3">
        <v>2.8747403737017998</v>
      </c>
      <c r="T324" s="3">
        <v>1.9209732781260001</v>
      </c>
      <c r="U324" s="3">
        <v>1.9622289168647</v>
      </c>
      <c r="V324" s="3">
        <v>1.3847825984743001</v>
      </c>
      <c r="W324" s="3">
        <v>1.3847825984743001</v>
      </c>
      <c r="X324" s="3">
        <v>0.94133451417430003</v>
      </c>
      <c r="Y324" s="3">
        <v>0.94133451417430003</v>
      </c>
      <c r="Z324" s="3">
        <v>0.98990076148999995</v>
      </c>
      <c r="AA324" s="3">
        <v>1.7033187079098999</v>
      </c>
      <c r="AB324" s="3">
        <v>1.7033187079098999</v>
      </c>
      <c r="AC324" s="3">
        <v>1.4200416377877001</v>
      </c>
      <c r="AD324" s="3">
        <v>0.42063997704680001</v>
      </c>
      <c r="AE324" s="3">
        <v>0.83840122745419998</v>
      </c>
      <c r="AF324" s="3">
        <v>1.7820377133300001</v>
      </c>
      <c r="AG324" s="3">
        <v>1.7408549829935001</v>
      </c>
      <c r="AH324" s="3">
        <v>1.7408549829935001</v>
      </c>
      <c r="AI324" s="3">
        <v>1.7408549829935001</v>
      </c>
      <c r="AJ324" s="3">
        <v>2.2434777104517001</v>
      </c>
      <c r="AK324" s="3">
        <v>2.2434777104517001</v>
      </c>
      <c r="AL324" s="3">
        <v>2.2400000000000002</v>
      </c>
    </row>
    <row r="325" spans="1:38">
      <c r="A325">
        <v>5</v>
      </c>
      <c r="B325" t="s">
        <v>404</v>
      </c>
      <c r="C325">
        <v>602020102</v>
      </c>
      <c r="D325" t="s">
        <v>667</v>
      </c>
      <c r="E325" s="3">
        <v>1.4968829744823999</v>
      </c>
      <c r="F325" s="3">
        <v>2.2504199790945001</v>
      </c>
      <c r="G325" s="3">
        <v>2.1789093833467001</v>
      </c>
      <c r="H325" s="3">
        <v>2.2662348766278999</v>
      </c>
      <c r="I325" s="3">
        <v>3.6268435395508001</v>
      </c>
      <c r="J325" s="3">
        <v>3.6269772975487999</v>
      </c>
      <c r="K325" s="3">
        <v>3.5243885040402998</v>
      </c>
      <c r="L325" s="3">
        <v>4.0527250497698999</v>
      </c>
      <c r="M325" s="3">
        <v>3.8063867633220001</v>
      </c>
      <c r="N325" s="3">
        <v>3.9689069094085001</v>
      </c>
      <c r="O325" s="3">
        <v>3.9740154937443002</v>
      </c>
      <c r="P325" s="3">
        <v>3.6334480264628</v>
      </c>
      <c r="Q325" s="3">
        <v>3.2475375473978998</v>
      </c>
      <c r="R325" s="3">
        <v>2.9628159037614998</v>
      </c>
      <c r="S325" s="3">
        <v>3.467162468718</v>
      </c>
      <c r="T325" s="3">
        <v>4.3793179781236997</v>
      </c>
      <c r="U325" s="3">
        <v>2.8671467685500001</v>
      </c>
      <c r="V325" s="3">
        <v>2.0588301697725</v>
      </c>
      <c r="W325" s="3">
        <v>2.9037272181636999</v>
      </c>
      <c r="X325" s="3">
        <v>2.6365678081238002</v>
      </c>
      <c r="Y325" s="3">
        <v>2.5139547206063</v>
      </c>
      <c r="Z325" s="3">
        <v>2.3292552316655</v>
      </c>
      <c r="AA325" s="3">
        <v>2.306513735627</v>
      </c>
      <c r="AB325" s="3">
        <v>1.3111132999795001</v>
      </c>
      <c r="AC325" s="3">
        <v>1.9984375400178001</v>
      </c>
      <c r="AD325" s="3">
        <v>1.4988195496554</v>
      </c>
      <c r="AE325" s="3">
        <v>0.79097857783710002</v>
      </c>
      <c r="AF325" s="3">
        <v>-0.16896199791210001</v>
      </c>
      <c r="AG325" s="3">
        <v>-0.37430961503440002</v>
      </c>
      <c r="AH325" s="3">
        <v>1.0667996359753</v>
      </c>
      <c r="AI325" s="3">
        <v>0.49161235049480001</v>
      </c>
      <c r="AJ325" s="3">
        <v>0.43553898226560001</v>
      </c>
      <c r="AK325" s="3">
        <v>0.89626932344679999</v>
      </c>
      <c r="AL325" s="3">
        <v>0.83</v>
      </c>
    </row>
    <row r="326" spans="1:38">
      <c r="A326">
        <v>3</v>
      </c>
      <c r="B326" t="s">
        <v>400</v>
      </c>
      <c r="C326">
        <v>60203</v>
      </c>
      <c r="D326" t="s">
        <v>668</v>
      </c>
      <c r="E326" s="3">
        <v>2.785322841208</v>
      </c>
      <c r="F326" s="3">
        <v>1.8227727200555</v>
      </c>
      <c r="G326" s="3">
        <v>2.3314521930902998</v>
      </c>
      <c r="H326" s="3">
        <v>2.3333875152812</v>
      </c>
      <c r="I326" s="3">
        <v>2.7894529496229001</v>
      </c>
      <c r="J326" s="3">
        <v>3.5143505528748999</v>
      </c>
      <c r="K326" s="3">
        <v>4.7792207999720997</v>
      </c>
      <c r="L326" s="3">
        <v>4.3570348535842003</v>
      </c>
      <c r="M326" s="3">
        <v>2.5516317289527</v>
      </c>
      <c r="N326" s="3">
        <v>2.0257659376253998</v>
      </c>
      <c r="O326" s="3">
        <v>1.0744373530122999</v>
      </c>
      <c r="P326" s="3">
        <v>-0.11457079102749999</v>
      </c>
      <c r="Q326" s="3">
        <v>-0.77127176461629998</v>
      </c>
      <c r="R326" s="3">
        <v>-0.69201421053629997</v>
      </c>
      <c r="S326" s="3">
        <v>-1.6116003354062001</v>
      </c>
      <c r="T326" s="3">
        <v>-2.7372914698077002</v>
      </c>
      <c r="U326" s="3">
        <v>-4.3183083549261001</v>
      </c>
      <c r="V326" s="3">
        <v>-4.7944992099458998</v>
      </c>
      <c r="W326" s="3">
        <v>-6.1013342947632001</v>
      </c>
      <c r="X326" s="3">
        <v>-5.5056788450039003</v>
      </c>
      <c r="Y326" s="3">
        <v>-5.1298584001369001</v>
      </c>
      <c r="Z326" s="3">
        <v>-4.4425959253605001</v>
      </c>
      <c r="AA326" s="3">
        <v>-3.3333830816879</v>
      </c>
      <c r="AB326" s="3">
        <v>-3.3191531365809999</v>
      </c>
      <c r="AC326" s="3">
        <v>-1.808588800841</v>
      </c>
      <c r="AD326" s="3">
        <v>-1.6048727551541</v>
      </c>
      <c r="AE326" s="3">
        <v>-1.0035390495783001</v>
      </c>
      <c r="AF326" s="3">
        <v>0.1898258555607</v>
      </c>
      <c r="AG326" s="3">
        <v>1.0950106045882999</v>
      </c>
      <c r="AH326" s="3">
        <v>1.2898218476419001</v>
      </c>
      <c r="AI326" s="3">
        <v>2.1708263290202998</v>
      </c>
      <c r="AJ326" s="3">
        <v>2.4184248144199998</v>
      </c>
      <c r="AK326" s="3">
        <v>2.8118096000775998</v>
      </c>
      <c r="AL326" s="3">
        <v>3.01</v>
      </c>
    </row>
    <row r="327" spans="1:38">
      <c r="A327">
        <v>4</v>
      </c>
      <c r="B327" t="s">
        <v>402</v>
      </c>
      <c r="C327">
        <v>6020301</v>
      </c>
      <c r="D327" t="s">
        <v>669</v>
      </c>
      <c r="E327" s="3">
        <v>2.785322841208</v>
      </c>
      <c r="F327" s="3">
        <v>1.8227727200555</v>
      </c>
      <c r="G327" s="3">
        <v>2.3314521930902998</v>
      </c>
      <c r="H327" s="3">
        <v>2.3333875152812</v>
      </c>
      <c r="I327" s="3">
        <v>2.7894529496229001</v>
      </c>
      <c r="J327" s="3">
        <v>3.5143505528748999</v>
      </c>
      <c r="K327" s="3">
        <v>4.7792207999720997</v>
      </c>
      <c r="L327" s="3">
        <v>4.3570348535842003</v>
      </c>
      <c r="M327" s="3">
        <v>2.5516317289527</v>
      </c>
      <c r="N327" s="3">
        <v>2.0257659376253998</v>
      </c>
      <c r="O327" s="3">
        <v>1.0744373530122999</v>
      </c>
      <c r="P327" s="3">
        <v>-0.11457079102749999</v>
      </c>
      <c r="Q327" s="3">
        <v>-0.77127176461629998</v>
      </c>
      <c r="R327" s="3">
        <v>-0.69201421053629997</v>
      </c>
      <c r="S327" s="3">
        <v>-1.6116003354062001</v>
      </c>
      <c r="T327" s="3">
        <v>-2.7372914698077002</v>
      </c>
      <c r="U327" s="3">
        <v>-4.3183083549261001</v>
      </c>
      <c r="V327" s="3">
        <v>-4.7944992099458998</v>
      </c>
      <c r="W327" s="3">
        <v>-6.1013342947632001</v>
      </c>
      <c r="X327" s="3">
        <v>-5.5056788450039003</v>
      </c>
      <c r="Y327" s="3">
        <v>-5.1298584001369001</v>
      </c>
      <c r="Z327" s="3">
        <v>-4.4425959253605001</v>
      </c>
      <c r="AA327" s="3">
        <v>-3.3333830816879</v>
      </c>
      <c r="AB327" s="3">
        <v>-3.3191531365809999</v>
      </c>
      <c r="AC327" s="3">
        <v>-1.808588800841</v>
      </c>
      <c r="AD327" s="3">
        <v>-1.6048727551541</v>
      </c>
      <c r="AE327" s="3">
        <v>-1.0035390495783001</v>
      </c>
      <c r="AF327" s="3">
        <v>0.1898258555607</v>
      </c>
      <c r="AG327" s="3">
        <v>1.0950106045882999</v>
      </c>
      <c r="AH327" s="3">
        <v>1.2898218476419001</v>
      </c>
      <c r="AI327" s="3">
        <v>2.1708263290202998</v>
      </c>
      <c r="AJ327" s="3">
        <v>2.4184248144199998</v>
      </c>
      <c r="AK327" s="3">
        <v>2.8118096000775998</v>
      </c>
      <c r="AL327" s="3">
        <v>3.01</v>
      </c>
    </row>
    <row r="328" spans="1:38">
      <c r="A328">
        <v>5</v>
      </c>
      <c r="B328" t="s">
        <v>404</v>
      </c>
      <c r="C328">
        <v>602030101</v>
      </c>
      <c r="D328" t="s">
        <v>670</v>
      </c>
      <c r="E328" s="3">
        <v>0.6293760762699</v>
      </c>
      <c r="F328" s="3">
        <v>-2.7231564950582001</v>
      </c>
      <c r="G328" s="3">
        <v>-2.1074949485054999</v>
      </c>
      <c r="H328" s="3">
        <v>-2.8430365043485</v>
      </c>
      <c r="I328" s="3">
        <v>-3.7520780369940998</v>
      </c>
      <c r="J328" s="3">
        <v>-3.4567404723920001</v>
      </c>
      <c r="K328" s="3">
        <v>-3.2447390094202002</v>
      </c>
      <c r="L328" s="3">
        <v>-3.2359339226774</v>
      </c>
      <c r="M328" s="3">
        <v>-3.2728531015079998</v>
      </c>
      <c r="N328" s="3">
        <v>7.4664493329199999E-2</v>
      </c>
      <c r="O328" s="3">
        <v>0.20905441856490001</v>
      </c>
      <c r="P328" s="3">
        <v>-1.1930194577036</v>
      </c>
      <c r="Q328" s="3">
        <v>-1.0556939477892999</v>
      </c>
      <c r="R328" s="3">
        <v>2.4364510786986999</v>
      </c>
      <c r="S328" s="3">
        <v>1.7034411647464001</v>
      </c>
      <c r="T328" s="3">
        <v>2.1996414034003999</v>
      </c>
      <c r="U328" s="3">
        <v>2.8457969133512999</v>
      </c>
      <c r="V328" s="3">
        <v>2.2273330268726999</v>
      </c>
      <c r="W328" s="3">
        <v>1.7975988608496001</v>
      </c>
      <c r="X328" s="3">
        <v>1.7145593548363001</v>
      </c>
      <c r="Y328" s="3">
        <v>1.7320814837937</v>
      </c>
      <c r="Z328" s="3">
        <v>0.47950716844199998</v>
      </c>
      <c r="AA328" s="3">
        <v>0.76089982695930003</v>
      </c>
      <c r="AB328" s="3">
        <v>0.49437849851679999</v>
      </c>
      <c r="AC328" s="3">
        <v>0.69166833329510002</v>
      </c>
      <c r="AD328" s="3">
        <v>0.24225555118539999</v>
      </c>
      <c r="AE328" s="3">
        <v>1.4132900955282</v>
      </c>
      <c r="AF328" s="3">
        <v>1.2349703232899001</v>
      </c>
      <c r="AG328" s="3">
        <v>1.4583473206502999</v>
      </c>
      <c r="AH328" s="3">
        <v>2.1226066592002999</v>
      </c>
      <c r="AI328" s="3">
        <v>2.0557385293457</v>
      </c>
      <c r="AJ328" s="3">
        <v>2.5435090625916001</v>
      </c>
      <c r="AK328" s="3">
        <v>2.3496856718707999</v>
      </c>
      <c r="AL328" s="3">
        <v>2.7</v>
      </c>
    </row>
    <row r="329" spans="1:38">
      <c r="A329">
        <v>5</v>
      </c>
      <c r="B329" t="s">
        <v>404</v>
      </c>
      <c r="C329">
        <v>602030102</v>
      </c>
      <c r="D329" t="s">
        <v>671</v>
      </c>
      <c r="E329" s="3">
        <v>1.1801712028210001</v>
      </c>
      <c r="F329" s="3">
        <v>1.8081326309328001</v>
      </c>
      <c r="G329" s="3">
        <v>2.4979337149491001</v>
      </c>
      <c r="H329" s="3">
        <v>2.0960980199567998</v>
      </c>
      <c r="I329" s="3">
        <v>1.7663620656662</v>
      </c>
      <c r="J329" s="3">
        <v>2.0685006282440002</v>
      </c>
      <c r="K329" s="3">
        <v>1.3815895869631001</v>
      </c>
      <c r="L329" s="3">
        <v>1.6825857818539001</v>
      </c>
      <c r="M329" s="3">
        <v>1.6825857818539001</v>
      </c>
      <c r="N329" s="3">
        <v>1.2865689731300001</v>
      </c>
      <c r="O329" s="3">
        <v>1.4338066824972</v>
      </c>
      <c r="P329" s="3">
        <v>1.7207132865835</v>
      </c>
      <c r="Q329" s="3">
        <v>1.7207132865835</v>
      </c>
      <c r="R329" s="3">
        <v>1.5285480521264001</v>
      </c>
      <c r="S329" s="3">
        <v>1.5907224900901999</v>
      </c>
      <c r="T329" s="3">
        <v>1.6624188846223</v>
      </c>
      <c r="U329" s="3">
        <v>1.8545326714968999</v>
      </c>
      <c r="V329" s="3">
        <v>1.5530274871945</v>
      </c>
      <c r="W329" s="3">
        <v>2.2411001061053999</v>
      </c>
      <c r="X329" s="3">
        <v>1.9384506223539</v>
      </c>
      <c r="Y329" s="3">
        <v>2.1824071412607999</v>
      </c>
      <c r="Z329" s="3">
        <v>1.7421943556871</v>
      </c>
      <c r="AA329" s="3">
        <v>2.0804345222982001</v>
      </c>
      <c r="AB329" s="3">
        <v>1.7207251703685</v>
      </c>
      <c r="AC329" s="3">
        <v>1.7207251703685</v>
      </c>
      <c r="AD329" s="3">
        <v>1.5853526856538001</v>
      </c>
      <c r="AE329" s="3">
        <v>0.98652889384919995</v>
      </c>
      <c r="AF329" s="3">
        <v>0.98652889384919995</v>
      </c>
      <c r="AG329" s="3">
        <v>0.72880828713589996</v>
      </c>
      <c r="AH329" s="3">
        <v>1.5223792931814</v>
      </c>
      <c r="AI329" s="3">
        <v>1.7821302981950999</v>
      </c>
      <c r="AJ329" s="3">
        <v>2.0843156757617001</v>
      </c>
      <c r="AK329" s="3">
        <v>1.8405933464098001</v>
      </c>
      <c r="AL329" s="3">
        <v>3.04</v>
      </c>
    </row>
    <row r="330" spans="1:38">
      <c r="A330">
        <v>5</v>
      </c>
      <c r="B330" t="s">
        <v>404</v>
      </c>
      <c r="C330">
        <v>602030103</v>
      </c>
      <c r="D330" t="s">
        <v>672</v>
      </c>
      <c r="E330" s="3">
        <v>1.9201502257147001</v>
      </c>
      <c r="F330" s="3">
        <v>1.7771644263416</v>
      </c>
      <c r="G330" s="3">
        <v>1.1768813686474</v>
      </c>
      <c r="H330" s="3">
        <v>1.8749438464288</v>
      </c>
      <c r="I330" s="3">
        <v>1.6242249916808</v>
      </c>
      <c r="J330" s="3">
        <v>1.7306207154994999</v>
      </c>
      <c r="K330" s="3">
        <v>1.7208048520751</v>
      </c>
      <c r="L330" s="3">
        <v>1.9122336349014</v>
      </c>
      <c r="M330" s="3">
        <v>1.7501688716557</v>
      </c>
      <c r="N330" s="3">
        <v>2.2440410269950002</v>
      </c>
      <c r="O330" s="3">
        <v>2.9166410152309998</v>
      </c>
      <c r="P330" s="3">
        <v>2.7656917861225998</v>
      </c>
      <c r="Q330" s="3">
        <v>2.7071481923527001</v>
      </c>
      <c r="R330" s="3">
        <v>2.7713852399922998</v>
      </c>
      <c r="S330" s="3">
        <v>3.4759686193152999</v>
      </c>
      <c r="T330" s="3">
        <v>3.2602618788162001</v>
      </c>
      <c r="U330" s="3">
        <v>2.9967370721248998</v>
      </c>
      <c r="V330" s="3">
        <v>2.9914225534061001</v>
      </c>
      <c r="W330" s="3">
        <v>2.6989580953911001</v>
      </c>
      <c r="X330" s="3">
        <v>2.8637992378259001</v>
      </c>
      <c r="Y330" s="3">
        <v>2.9422425599221</v>
      </c>
      <c r="Z330" s="3">
        <v>2.5184591125089</v>
      </c>
      <c r="AA330" s="3">
        <v>1.4206159330765999</v>
      </c>
      <c r="AB330" s="3">
        <v>1.4501888082782</v>
      </c>
      <c r="AC330" s="3">
        <v>2.0833284230470999</v>
      </c>
      <c r="AD330" s="3">
        <v>2.0095973075171001</v>
      </c>
      <c r="AE330" s="3">
        <v>1.0642714475944</v>
      </c>
      <c r="AF330" s="3">
        <v>1.1761463013122</v>
      </c>
      <c r="AG330" s="3">
        <v>1.3569006024062</v>
      </c>
      <c r="AH330" s="3">
        <v>1.2462684078369</v>
      </c>
      <c r="AI330" s="3">
        <v>1.1587477544960001</v>
      </c>
      <c r="AJ330" s="3">
        <v>2.1783631239813999</v>
      </c>
      <c r="AK330" s="3">
        <v>3.4602656135247001</v>
      </c>
      <c r="AL330" s="3">
        <v>3.41</v>
      </c>
    </row>
    <row r="331" spans="1:38">
      <c r="A331">
        <v>5</v>
      </c>
      <c r="B331" t="s">
        <v>404</v>
      </c>
      <c r="C331">
        <v>602030104</v>
      </c>
      <c r="D331" t="s">
        <v>673</v>
      </c>
      <c r="E331" s="3">
        <v>3.8345408792687001</v>
      </c>
      <c r="F331" s="3">
        <v>3.8345408792687001</v>
      </c>
      <c r="G331" s="3">
        <v>3.6017201953911</v>
      </c>
      <c r="H331" s="3">
        <v>3.6017201953911</v>
      </c>
      <c r="I331" s="3">
        <v>3.6017201953911</v>
      </c>
      <c r="J331" s="3">
        <v>3.6017201953911</v>
      </c>
      <c r="K331" s="3">
        <v>3.6017201953911</v>
      </c>
      <c r="L331" s="3">
        <v>3.6017201953911</v>
      </c>
      <c r="M331" s="3">
        <v>1.0646292707511</v>
      </c>
      <c r="N331" s="3">
        <v>0.54358502631850003</v>
      </c>
      <c r="O331" s="3">
        <v>0.54358502631850003</v>
      </c>
      <c r="P331" s="3">
        <v>1.5203474741892999</v>
      </c>
      <c r="Q331" s="3">
        <v>1.5203474741892999</v>
      </c>
      <c r="R331" s="3">
        <v>1.5203474741892999</v>
      </c>
      <c r="S331" s="3">
        <v>2.1320643763498</v>
      </c>
      <c r="T331" s="3">
        <v>2.1320643763498</v>
      </c>
      <c r="U331" s="3">
        <v>1.5203474741892999</v>
      </c>
      <c r="V331" s="3">
        <v>1.5203474741892999</v>
      </c>
      <c r="W331" s="3">
        <v>2.1320634101101001</v>
      </c>
      <c r="X331" s="3">
        <v>2.7474662430876999</v>
      </c>
      <c r="Y331" s="3">
        <v>2.7474662430876999</v>
      </c>
      <c r="Z331" s="3">
        <v>2.5455977329051001</v>
      </c>
      <c r="AA331" s="3">
        <v>2.191966017715</v>
      </c>
      <c r="AB331" s="3">
        <v>1.5589728625762</v>
      </c>
      <c r="AC331" s="3">
        <v>1.5589728625762</v>
      </c>
      <c r="AD331" s="3">
        <v>1.5589728625762</v>
      </c>
      <c r="AE331" s="3">
        <v>0.95068847465700002</v>
      </c>
      <c r="AF331" s="3">
        <v>1.9314058576999</v>
      </c>
      <c r="AG331" s="3">
        <v>2.5455996166405002</v>
      </c>
      <c r="AH331" s="3">
        <v>2.5455996166405002</v>
      </c>
      <c r="AI331" s="3">
        <v>1.9314068220412</v>
      </c>
      <c r="AJ331" s="3">
        <v>2.8849048975725999</v>
      </c>
      <c r="AK331" s="3">
        <v>2.8849048975725999</v>
      </c>
      <c r="AL331" s="3">
        <v>2.67</v>
      </c>
    </row>
    <row r="332" spans="1:38">
      <c r="A332">
        <v>5</v>
      </c>
      <c r="B332" t="s">
        <v>404</v>
      </c>
      <c r="C332">
        <v>602030105</v>
      </c>
      <c r="D332" t="s">
        <v>674</v>
      </c>
      <c r="E332" s="3">
        <v>5.6064255083208003</v>
      </c>
      <c r="F332" s="3">
        <v>5.9968623469792002</v>
      </c>
      <c r="G332" s="3">
        <v>6.9480245374163001</v>
      </c>
      <c r="H332" s="3">
        <v>7.7030047087749001</v>
      </c>
      <c r="I332" s="3">
        <v>10.314033154615499</v>
      </c>
      <c r="J332" s="3">
        <v>12.0817941747141</v>
      </c>
      <c r="K332" s="3">
        <v>16.078736211667099</v>
      </c>
      <c r="L332" s="3">
        <v>14.5342449944126</v>
      </c>
      <c r="M332" s="3">
        <v>9.7807362631832007</v>
      </c>
      <c r="N332" s="3">
        <v>4.7548268555764004</v>
      </c>
      <c r="O332" s="3">
        <v>1.4437782753276001</v>
      </c>
      <c r="P332" s="3">
        <v>-1.1322175713575999</v>
      </c>
      <c r="Q332" s="3">
        <v>-3.2653633830421001</v>
      </c>
      <c r="R332" s="3">
        <v>-6.4144763130455003</v>
      </c>
      <c r="S332" s="3">
        <v>-8.8851689531140003</v>
      </c>
      <c r="T332" s="3">
        <v>-12.634074867674901</v>
      </c>
      <c r="U332" s="3">
        <v>-17.3517135653988</v>
      </c>
      <c r="V332" s="3">
        <v>-17.813826079766201</v>
      </c>
      <c r="W332" s="3">
        <v>-21.012763530493299</v>
      </c>
      <c r="X332" s="3">
        <v>-19.5474110384482</v>
      </c>
      <c r="Y332" s="3">
        <v>-18.929067913169799</v>
      </c>
      <c r="Z332" s="3">
        <v>-15.957491551150699</v>
      </c>
      <c r="AA332" s="3">
        <v>-12.8794090051256</v>
      </c>
      <c r="AB332" s="3">
        <v>-12.3235588102728</v>
      </c>
      <c r="AC332" s="3">
        <v>-8.2970845487843992</v>
      </c>
      <c r="AD332" s="3">
        <v>-7.2733363929571997</v>
      </c>
      <c r="AE332" s="3">
        <v>-5.9412734713092998</v>
      </c>
      <c r="AF332" s="3">
        <v>-2.3955020993159</v>
      </c>
      <c r="AG332" s="3">
        <v>0.12914566956410001</v>
      </c>
      <c r="AH332" s="3">
        <v>-0.26718216415599999</v>
      </c>
      <c r="AI332" s="3">
        <v>2.9343244502724999</v>
      </c>
      <c r="AJ332" s="3">
        <v>2.3113872650240999</v>
      </c>
      <c r="AK332" s="3">
        <v>3.5019132219801001</v>
      </c>
      <c r="AL332" s="3">
        <v>3.37</v>
      </c>
    </row>
    <row r="333" spans="1:38">
      <c r="A333">
        <v>2</v>
      </c>
      <c r="B333" t="s">
        <v>398</v>
      </c>
      <c r="C333">
        <v>603</v>
      </c>
      <c r="D333" t="s">
        <v>675</v>
      </c>
      <c r="E333" s="3">
        <v>0.65933400530469999</v>
      </c>
      <c r="F333" s="3">
        <v>0.47569652921279998</v>
      </c>
      <c r="G333" s="3">
        <v>0.72468609990050004</v>
      </c>
      <c r="H333" s="3">
        <v>0.79393644056879997</v>
      </c>
      <c r="I333" s="3">
        <v>0.83030655623130001</v>
      </c>
      <c r="J333" s="3">
        <v>0.83679036812079999</v>
      </c>
      <c r="K333" s="3">
        <v>1.1464899591257001</v>
      </c>
      <c r="L333" s="3">
        <v>1.4717848245270999</v>
      </c>
      <c r="M333" s="3">
        <v>2.2911095299227</v>
      </c>
      <c r="N333" s="3">
        <v>1.8933375101751999</v>
      </c>
      <c r="O333" s="3">
        <v>1.6282885886958001</v>
      </c>
      <c r="P333" s="3">
        <v>1.5208901636492</v>
      </c>
      <c r="Q333" s="3">
        <v>1.2567275849405</v>
      </c>
      <c r="R333" s="3">
        <v>1.2337846425829</v>
      </c>
      <c r="S333" s="3">
        <v>1.1546173830619</v>
      </c>
      <c r="T333" s="3">
        <v>-0.43340430276019998</v>
      </c>
      <c r="U333" s="3">
        <v>-0.88573481507130003</v>
      </c>
      <c r="V333" s="3">
        <v>-0.86781819854919995</v>
      </c>
      <c r="W333" s="3">
        <v>-1.1762412817050001</v>
      </c>
      <c r="X333" s="3">
        <v>-1.4495484635824001</v>
      </c>
      <c r="Y333" s="3">
        <v>-2.2884564598275001</v>
      </c>
      <c r="Z333" s="3">
        <v>-2.0180870442373</v>
      </c>
      <c r="AA333" s="3">
        <v>-1.6338164038381</v>
      </c>
      <c r="AB333" s="3">
        <v>-1.8084714749799999</v>
      </c>
      <c r="AC333" s="3">
        <v>-1.4563603656126001</v>
      </c>
      <c r="AD333" s="3">
        <v>-1.6570559676843</v>
      </c>
      <c r="AE333" s="3">
        <v>-2.6850907284376002</v>
      </c>
      <c r="AF333" s="3">
        <v>-1.3264533141243999</v>
      </c>
      <c r="AG333" s="3">
        <v>-1.0175968848999</v>
      </c>
      <c r="AH333" s="3">
        <v>-0.78911950448860002</v>
      </c>
      <c r="AI333" s="3">
        <v>0.36042090987429998</v>
      </c>
      <c r="AJ333" s="3">
        <v>0.4112820024744</v>
      </c>
      <c r="AK333" s="3">
        <v>0.48402685408790003</v>
      </c>
      <c r="AL333" s="3">
        <v>0.34</v>
      </c>
    </row>
    <row r="334" spans="1:38">
      <c r="A334">
        <v>3</v>
      </c>
      <c r="B334" t="s">
        <v>400</v>
      </c>
      <c r="C334">
        <v>60301</v>
      </c>
      <c r="D334" t="s">
        <v>676</v>
      </c>
      <c r="E334" s="3">
        <v>0.65933400530469999</v>
      </c>
      <c r="F334" s="3">
        <v>0.47569652921279998</v>
      </c>
      <c r="G334" s="3">
        <v>0.72468609990050004</v>
      </c>
      <c r="H334" s="3">
        <v>0.79393644056879997</v>
      </c>
      <c r="I334" s="3">
        <v>0.83030655623130001</v>
      </c>
      <c r="J334" s="3">
        <v>0.83679036812079999</v>
      </c>
      <c r="K334" s="3">
        <v>1.1464899591257001</v>
      </c>
      <c r="L334" s="3">
        <v>1.4717848245270999</v>
      </c>
      <c r="M334" s="3">
        <v>2.2911095299227</v>
      </c>
      <c r="N334" s="3">
        <v>1.8933375101751999</v>
      </c>
      <c r="O334" s="3">
        <v>1.6282885886958001</v>
      </c>
      <c r="P334" s="3">
        <v>1.5208901636492</v>
      </c>
      <c r="Q334" s="3">
        <v>1.2567275849405</v>
      </c>
      <c r="R334" s="3">
        <v>1.2337846425829</v>
      </c>
      <c r="S334" s="3">
        <v>1.1546173830619</v>
      </c>
      <c r="T334" s="3">
        <v>-0.43340430276019998</v>
      </c>
      <c r="U334" s="3">
        <v>-0.88573481507130003</v>
      </c>
      <c r="V334" s="3">
        <v>-0.86781819854919995</v>
      </c>
      <c r="W334" s="3">
        <v>-1.1762412817050001</v>
      </c>
      <c r="X334" s="3">
        <v>-1.4495484635824001</v>
      </c>
      <c r="Y334" s="3">
        <v>-2.2884564598275001</v>
      </c>
      <c r="Z334" s="3">
        <v>-2.0180870442373</v>
      </c>
      <c r="AA334" s="3">
        <v>-1.6338164038381</v>
      </c>
      <c r="AB334" s="3">
        <v>-1.8084714749799999</v>
      </c>
      <c r="AC334" s="3">
        <v>-1.4563603656126001</v>
      </c>
      <c r="AD334" s="3">
        <v>-1.6570559676843</v>
      </c>
      <c r="AE334" s="3">
        <v>-2.6850907284376002</v>
      </c>
      <c r="AF334" s="3">
        <v>-1.3264533141243999</v>
      </c>
      <c r="AG334" s="3">
        <v>-1.0175968848999</v>
      </c>
      <c r="AH334" s="3">
        <v>-0.78911950448860002</v>
      </c>
      <c r="AI334" s="3">
        <v>0.36042090987429998</v>
      </c>
      <c r="AJ334" s="3">
        <v>0.4112820024744</v>
      </c>
      <c r="AK334" s="3">
        <v>0.48402685408790003</v>
      </c>
      <c r="AL334" s="3">
        <v>0.34</v>
      </c>
    </row>
    <row r="335" spans="1:38">
      <c r="A335">
        <v>4</v>
      </c>
      <c r="B335" t="s">
        <v>402</v>
      </c>
      <c r="C335">
        <v>6030101</v>
      </c>
      <c r="D335" t="s">
        <v>676</v>
      </c>
      <c r="E335" s="3">
        <v>0.65933400530469999</v>
      </c>
      <c r="F335" s="3">
        <v>0.47569652921279998</v>
      </c>
      <c r="G335" s="3">
        <v>0.72468609990050004</v>
      </c>
      <c r="H335" s="3">
        <v>0.79393644056879997</v>
      </c>
      <c r="I335" s="3">
        <v>0.83030655623130001</v>
      </c>
      <c r="J335" s="3">
        <v>0.83679036812079999</v>
      </c>
      <c r="K335" s="3">
        <v>1.1464899591257001</v>
      </c>
      <c r="L335" s="3">
        <v>1.4717848245270999</v>
      </c>
      <c r="M335" s="3">
        <v>2.2911095299227</v>
      </c>
      <c r="N335" s="3">
        <v>1.8933375101751999</v>
      </c>
      <c r="O335" s="3">
        <v>1.6282885886958001</v>
      </c>
      <c r="P335" s="3">
        <v>1.5208901636492</v>
      </c>
      <c r="Q335" s="3">
        <v>1.2567275849405</v>
      </c>
      <c r="R335" s="3">
        <v>1.2337846425829</v>
      </c>
      <c r="S335" s="3">
        <v>1.1546173830619</v>
      </c>
      <c r="T335" s="3">
        <v>-0.43340430276019998</v>
      </c>
      <c r="U335" s="3">
        <v>-0.88573481507130003</v>
      </c>
      <c r="V335" s="3">
        <v>-0.86781819854919995</v>
      </c>
      <c r="W335" s="3">
        <v>-1.1762412817050001</v>
      </c>
      <c r="X335" s="3">
        <v>-1.4495484635824001</v>
      </c>
      <c r="Y335" s="3">
        <v>-2.2884564598275001</v>
      </c>
      <c r="Z335" s="3">
        <v>-2.0180870442373</v>
      </c>
      <c r="AA335" s="3">
        <v>-1.6338164038381</v>
      </c>
      <c r="AB335" s="3">
        <v>-1.8084714749799999</v>
      </c>
      <c r="AC335" s="3">
        <v>-1.4563603656126001</v>
      </c>
      <c r="AD335" s="3">
        <v>-1.6570559676843</v>
      </c>
      <c r="AE335" s="3">
        <v>-2.6850907284376002</v>
      </c>
      <c r="AF335" s="3">
        <v>-1.3264533141243999</v>
      </c>
      <c r="AG335" s="3">
        <v>-1.0175968848999</v>
      </c>
      <c r="AH335" s="3">
        <v>-0.78911950448860002</v>
      </c>
      <c r="AI335" s="3">
        <v>0.36042090987429998</v>
      </c>
      <c r="AJ335" s="3">
        <v>0.4112820024744</v>
      </c>
      <c r="AK335" s="3">
        <v>0.48402685408790003</v>
      </c>
      <c r="AL335" s="3">
        <v>0.34</v>
      </c>
    </row>
    <row r="336" spans="1:38">
      <c r="A336">
        <v>5</v>
      </c>
      <c r="B336" t="s">
        <v>404</v>
      </c>
      <c r="C336">
        <v>603010101</v>
      </c>
      <c r="D336" t="s">
        <v>677</v>
      </c>
      <c r="E336" s="3">
        <v>0.65933400530469999</v>
      </c>
      <c r="F336" s="3">
        <v>0.47569652921279998</v>
      </c>
      <c r="G336" s="3">
        <v>0.72468609990050004</v>
      </c>
      <c r="H336" s="3">
        <v>0.79393644056879997</v>
      </c>
      <c r="I336" s="3">
        <v>0.83030655623130001</v>
      </c>
      <c r="J336" s="3">
        <v>0.83679036812079999</v>
      </c>
      <c r="K336" s="3">
        <v>1.1464899591257001</v>
      </c>
      <c r="L336" s="3">
        <v>1.4717848245270999</v>
      </c>
      <c r="M336" s="3">
        <v>2.2911095299227</v>
      </c>
      <c r="N336" s="3">
        <v>1.8933375101751999</v>
      </c>
      <c r="O336" s="3">
        <v>1.6282885886958001</v>
      </c>
      <c r="P336" s="3">
        <v>1.5208901636492</v>
      </c>
      <c r="Q336" s="3">
        <v>1.2567275849405</v>
      </c>
      <c r="R336" s="3">
        <v>1.2337846425829</v>
      </c>
      <c r="S336" s="3">
        <v>1.1546173830619</v>
      </c>
      <c r="T336" s="3">
        <v>-0.43340430276019998</v>
      </c>
      <c r="U336" s="3">
        <v>-0.88573481507130003</v>
      </c>
      <c r="V336" s="3">
        <v>-0.86781819854919995</v>
      </c>
      <c r="W336" s="3">
        <v>-1.1762412817050001</v>
      </c>
      <c r="X336" s="3">
        <v>-1.4495484635824001</v>
      </c>
      <c r="Y336" s="3">
        <v>-2.2884564598275001</v>
      </c>
      <c r="Z336" s="3">
        <v>-2.0180870442373</v>
      </c>
      <c r="AA336" s="3">
        <v>-1.6338164038381</v>
      </c>
      <c r="AB336" s="3">
        <v>-1.8084714749799999</v>
      </c>
      <c r="AC336" s="3">
        <v>-1.4563603656126001</v>
      </c>
      <c r="AD336" s="3">
        <v>-1.6570559676843</v>
      </c>
      <c r="AE336" s="3">
        <v>-2.6850907284376002</v>
      </c>
      <c r="AF336" s="3">
        <v>-1.3264533141243999</v>
      </c>
      <c r="AG336" s="3">
        <v>-1.0175968848999</v>
      </c>
      <c r="AH336" s="3">
        <v>-0.78911950448860002</v>
      </c>
      <c r="AI336" s="3">
        <v>0.36042090987429998</v>
      </c>
      <c r="AJ336" s="3">
        <v>0.4112820024744</v>
      </c>
      <c r="AK336" s="3">
        <v>0.48402685408790003</v>
      </c>
      <c r="AL336" s="3">
        <v>0.34</v>
      </c>
    </row>
    <row r="337" spans="1:38">
      <c r="A337">
        <v>2</v>
      </c>
      <c r="B337" t="s">
        <v>398</v>
      </c>
      <c r="C337">
        <v>604</v>
      </c>
      <c r="D337" t="s">
        <v>678</v>
      </c>
      <c r="E337" s="3">
        <v>-1.3551237865700001</v>
      </c>
      <c r="F337" s="3">
        <v>-0.26215148256210002</v>
      </c>
      <c r="G337" s="3">
        <v>-0.52292389558950003</v>
      </c>
      <c r="H337" s="3">
        <v>0.38360656415729999</v>
      </c>
      <c r="I337" s="3">
        <v>5.7624840820600001E-2</v>
      </c>
      <c r="J337" s="3">
        <v>0.33823642889979999</v>
      </c>
      <c r="K337" s="3">
        <v>0.33823642889979999</v>
      </c>
      <c r="L337" s="3">
        <v>0.1326830339483</v>
      </c>
      <c r="M337" s="3">
        <v>0.20614525272270001</v>
      </c>
      <c r="N337" s="3">
        <v>2.3669005017764002</v>
      </c>
      <c r="O337" s="3">
        <v>2.3771240223494998</v>
      </c>
      <c r="P337" s="3">
        <v>2.6684408242269999</v>
      </c>
      <c r="Q337" s="3">
        <v>2.5562789911825998</v>
      </c>
      <c r="R337" s="3">
        <v>2.8487628469258</v>
      </c>
      <c r="S337" s="3">
        <v>3.4764360377622001</v>
      </c>
      <c r="T337" s="3">
        <v>2.4438315648067999</v>
      </c>
      <c r="U337" s="3">
        <v>2.7775874061215999</v>
      </c>
      <c r="V337" s="3">
        <v>3.0378268264177999</v>
      </c>
      <c r="W337" s="3">
        <v>3.1909359171250999</v>
      </c>
      <c r="X337" s="3">
        <v>3.1788566338381998</v>
      </c>
      <c r="Y337" s="3">
        <v>3.7492443965453002</v>
      </c>
      <c r="Z337" s="3">
        <v>2.4815419615796999</v>
      </c>
      <c r="AA337" s="3">
        <v>1.9935340345504</v>
      </c>
      <c r="AB337" s="3">
        <v>1.8258079272934</v>
      </c>
      <c r="AC337" s="3">
        <v>1.6087332305265001</v>
      </c>
      <c r="AD337" s="3">
        <v>1.1283218252950999</v>
      </c>
      <c r="AE337" s="3">
        <v>1.6191152683804999</v>
      </c>
      <c r="AF337" s="3">
        <v>1.1609713363416001</v>
      </c>
      <c r="AG337" s="3">
        <v>0.5699806276928</v>
      </c>
      <c r="AH337" s="3">
        <v>0.10177352836880001</v>
      </c>
      <c r="AI337" s="3">
        <v>-4.66804700941E-2</v>
      </c>
      <c r="AJ337" s="3">
        <v>6.5912611205299995E-2</v>
      </c>
      <c r="AK337" s="3">
        <v>1.48698175586E-2</v>
      </c>
      <c r="AL337" s="3">
        <v>-0.14000000000000001</v>
      </c>
    </row>
    <row r="338" spans="1:38">
      <c r="A338">
        <v>3</v>
      </c>
      <c r="B338" t="s">
        <v>400</v>
      </c>
      <c r="C338">
        <v>60401</v>
      </c>
      <c r="D338" t="s">
        <v>679</v>
      </c>
      <c r="E338" s="3">
        <v>-1.3551237865700001</v>
      </c>
      <c r="F338" s="3">
        <v>-0.26215148256210002</v>
      </c>
      <c r="G338" s="3">
        <v>-0.52292389558950003</v>
      </c>
      <c r="H338" s="3">
        <v>0.38360656415729999</v>
      </c>
      <c r="I338" s="3">
        <v>5.7624840820600001E-2</v>
      </c>
      <c r="J338" s="3">
        <v>0.33823642889979999</v>
      </c>
      <c r="K338" s="3">
        <v>0.33823642889979999</v>
      </c>
      <c r="L338" s="3">
        <v>0.1326830339483</v>
      </c>
      <c r="M338" s="3">
        <v>0.20614525272270001</v>
      </c>
      <c r="N338" s="3">
        <v>2.3669005017764002</v>
      </c>
      <c r="O338" s="3">
        <v>2.3771240223494998</v>
      </c>
      <c r="P338" s="3">
        <v>2.6684408242269999</v>
      </c>
      <c r="Q338" s="3">
        <v>2.5562789911825998</v>
      </c>
      <c r="R338" s="3">
        <v>2.8487628469258</v>
      </c>
      <c r="S338" s="3">
        <v>3.4764360377622001</v>
      </c>
      <c r="T338" s="3">
        <v>2.4438315648067999</v>
      </c>
      <c r="U338" s="3">
        <v>2.7775874061215999</v>
      </c>
      <c r="V338" s="3">
        <v>3.0378268264177999</v>
      </c>
      <c r="W338" s="3">
        <v>3.1909359171250999</v>
      </c>
      <c r="X338" s="3">
        <v>3.1788566338381998</v>
      </c>
      <c r="Y338" s="3">
        <v>3.7492443965453002</v>
      </c>
      <c r="Z338" s="3">
        <v>2.4815419615796999</v>
      </c>
      <c r="AA338" s="3">
        <v>1.9935340345504</v>
      </c>
      <c r="AB338" s="3">
        <v>1.8258079272934</v>
      </c>
      <c r="AC338" s="3">
        <v>1.6087332305265001</v>
      </c>
      <c r="AD338" s="3">
        <v>1.1283218252950999</v>
      </c>
      <c r="AE338" s="3">
        <v>1.6191152683804999</v>
      </c>
      <c r="AF338" s="3">
        <v>1.1609713363416001</v>
      </c>
      <c r="AG338" s="3">
        <v>0.5699806276928</v>
      </c>
      <c r="AH338" s="3">
        <v>0.10177352836880001</v>
      </c>
      <c r="AI338" s="3">
        <v>-4.66804700941E-2</v>
      </c>
      <c r="AJ338" s="3">
        <v>6.5912611205299995E-2</v>
      </c>
      <c r="AK338" s="3">
        <v>1.48698175586E-2</v>
      </c>
      <c r="AL338" s="3">
        <v>-0.14000000000000001</v>
      </c>
    </row>
    <row r="339" spans="1:38">
      <c r="A339">
        <v>4</v>
      </c>
      <c r="B339" t="s">
        <v>402</v>
      </c>
      <c r="C339">
        <v>6040101</v>
      </c>
      <c r="D339" t="s">
        <v>679</v>
      </c>
      <c r="E339" s="3">
        <v>-1.3551237865700001</v>
      </c>
      <c r="F339" s="3">
        <v>-0.26215148256210002</v>
      </c>
      <c r="G339" s="3">
        <v>-0.52292389558950003</v>
      </c>
      <c r="H339" s="3">
        <v>0.38360656415729999</v>
      </c>
      <c r="I339" s="3">
        <v>5.7624840820600001E-2</v>
      </c>
      <c r="J339" s="3">
        <v>0.33823642889979999</v>
      </c>
      <c r="K339" s="3">
        <v>0.33823642889979999</v>
      </c>
      <c r="L339" s="3">
        <v>0.1326830339483</v>
      </c>
      <c r="M339" s="3">
        <v>0.20614525272270001</v>
      </c>
      <c r="N339" s="3">
        <v>2.3669005017764002</v>
      </c>
      <c r="O339" s="3">
        <v>2.3771240223494998</v>
      </c>
      <c r="P339" s="3">
        <v>2.6684408242269999</v>
      </c>
      <c r="Q339" s="3">
        <v>2.5562789911825998</v>
      </c>
      <c r="R339" s="3">
        <v>2.8487628469258</v>
      </c>
      <c r="S339" s="3">
        <v>3.4764360377622001</v>
      </c>
      <c r="T339" s="3">
        <v>2.4438315648067999</v>
      </c>
      <c r="U339" s="3">
        <v>2.7775874061215999</v>
      </c>
      <c r="V339" s="3">
        <v>3.0378268264177999</v>
      </c>
      <c r="W339" s="3">
        <v>3.1909359171250999</v>
      </c>
      <c r="X339" s="3">
        <v>3.1788566338381998</v>
      </c>
      <c r="Y339" s="3">
        <v>3.7492443965453002</v>
      </c>
      <c r="Z339" s="3">
        <v>2.4815419615796999</v>
      </c>
      <c r="AA339" s="3">
        <v>1.9935340345504</v>
      </c>
      <c r="AB339" s="3">
        <v>1.8258079272934</v>
      </c>
      <c r="AC339" s="3">
        <v>1.6087332305265001</v>
      </c>
      <c r="AD339" s="3">
        <v>1.1283218252950999</v>
      </c>
      <c r="AE339" s="3">
        <v>1.6191152683804999</v>
      </c>
      <c r="AF339" s="3">
        <v>1.1609713363416001</v>
      </c>
      <c r="AG339" s="3">
        <v>0.5699806276928</v>
      </c>
      <c r="AH339" s="3">
        <v>0.10177352836880001</v>
      </c>
      <c r="AI339" s="3">
        <v>-4.66804700941E-2</v>
      </c>
      <c r="AJ339" s="3">
        <v>6.5912611205299995E-2</v>
      </c>
      <c r="AK339" s="3">
        <v>1.48698175586E-2</v>
      </c>
      <c r="AL339" s="3">
        <v>-0.14000000000000001</v>
      </c>
    </row>
    <row r="340" spans="1:38">
      <c r="A340">
        <v>5</v>
      </c>
      <c r="B340" t="s">
        <v>404</v>
      </c>
      <c r="C340">
        <v>604010101</v>
      </c>
      <c r="D340" t="s">
        <v>680</v>
      </c>
      <c r="E340" s="3">
        <v>0</v>
      </c>
      <c r="F340" s="3">
        <v>0.66878418688170005</v>
      </c>
      <c r="G340" s="3">
        <v>0.66878418688170005</v>
      </c>
      <c r="H340" s="3">
        <v>0.66878418688170005</v>
      </c>
      <c r="I340" s="3">
        <v>0.66878418688170005</v>
      </c>
      <c r="J340" s="3">
        <v>0.87333203503360002</v>
      </c>
      <c r="K340" s="3">
        <v>0.87333203503360002</v>
      </c>
      <c r="L340" s="3">
        <v>0.87333203503360002</v>
      </c>
      <c r="M340" s="3">
        <v>-0.10059816995739999</v>
      </c>
      <c r="N340" s="3">
        <v>2.359877973883</v>
      </c>
      <c r="O340" s="3">
        <v>2.92249260038</v>
      </c>
      <c r="P340" s="3">
        <v>2.92249260038</v>
      </c>
      <c r="Q340" s="3">
        <v>2.92249260038</v>
      </c>
      <c r="R340" s="3">
        <v>2.2387361004723001</v>
      </c>
      <c r="S340" s="3">
        <v>2.5549200694267999</v>
      </c>
      <c r="T340" s="3">
        <v>1.7152597771632001</v>
      </c>
      <c r="U340" s="3">
        <v>1.7152597771632001</v>
      </c>
      <c r="V340" s="3">
        <v>2.8099016521025999</v>
      </c>
      <c r="W340" s="3">
        <v>2.8099016521025999</v>
      </c>
      <c r="X340" s="3">
        <v>3.0282249613146002</v>
      </c>
      <c r="Y340" s="3">
        <v>4.0326584055422003</v>
      </c>
      <c r="Z340" s="3">
        <v>1.320035695889</v>
      </c>
      <c r="AA340" s="3">
        <v>0.76618072600370002</v>
      </c>
      <c r="AB340" s="3">
        <v>0.76618072600370002</v>
      </c>
      <c r="AC340" s="3">
        <v>5.6672479785700003E-2</v>
      </c>
      <c r="AD340" s="3">
        <v>0.76618072600370002</v>
      </c>
      <c r="AE340" s="3">
        <v>0.77970985392430003</v>
      </c>
      <c r="AF340" s="3">
        <v>0.41767033812019999</v>
      </c>
      <c r="AG340" s="3">
        <v>-1.3590117333047</v>
      </c>
      <c r="AH340" s="3">
        <v>-2.6071576758800998</v>
      </c>
      <c r="AI340" s="3">
        <v>-2.6069967714093001</v>
      </c>
      <c r="AJ340" s="3">
        <v>-2.8133786902178999</v>
      </c>
      <c r="AK340" s="3">
        <v>-2.8133786902178999</v>
      </c>
      <c r="AL340" s="3">
        <v>-3.27</v>
      </c>
    </row>
    <row r="341" spans="1:38">
      <c r="A341">
        <v>5</v>
      </c>
      <c r="B341" t="s">
        <v>404</v>
      </c>
      <c r="C341">
        <v>604010102</v>
      </c>
      <c r="D341" t="s">
        <v>681</v>
      </c>
      <c r="E341" s="3">
        <v>-4.7656266653349997</v>
      </c>
      <c r="F341" s="3">
        <v>-4.0367023191882998</v>
      </c>
      <c r="G341" s="3">
        <v>-4.7246147426559997</v>
      </c>
      <c r="H341" s="3">
        <v>-2.1842053305745002</v>
      </c>
      <c r="I341" s="3">
        <v>-3.0956159412245001</v>
      </c>
      <c r="J341" s="3">
        <v>-2.1842053305745002</v>
      </c>
      <c r="K341" s="3">
        <v>-2.1842053305745002</v>
      </c>
      <c r="L341" s="3">
        <v>-2.1842053305745002</v>
      </c>
      <c r="M341" s="3">
        <v>-1.8765650599068</v>
      </c>
      <c r="N341" s="3">
        <v>1.4264386740077</v>
      </c>
      <c r="O341" s="3">
        <v>1.6000870080101</v>
      </c>
      <c r="P341" s="3">
        <v>2.1215946166765001</v>
      </c>
      <c r="Q341" s="3">
        <v>1.1890044652167999</v>
      </c>
      <c r="R341" s="3">
        <v>2.4945072202202998</v>
      </c>
      <c r="S341" s="3">
        <v>4.2080772177419004</v>
      </c>
      <c r="T341" s="3">
        <v>2.6906628597996001</v>
      </c>
      <c r="U341" s="3">
        <v>3.6564949081033</v>
      </c>
      <c r="V341" s="3">
        <v>2.6906628597996001</v>
      </c>
      <c r="W341" s="3">
        <v>2.6906628597996001</v>
      </c>
      <c r="X341" s="3">
        <v>2.2294512511561999</v>
      </c>
      <c r="Y341" s="3">
        <v>3.1909454858721999</v>
      </c>
      <c r="Z341" s="3">
        <v>3.1909454858721999</v>
      </c>
      <c r="AA341" s="3">
        <v>2.1830546947177001</v>
      </c>
      <c r="AB341" s="3">
        <v>0.66263542821169996</v>
      </c>
      <c r="AC341" s="3">
        <v>0.97922836262930002</v>
      </c>
      <c r="AD341" s="3">
        <v>0.4585226229944</v>
      </c>
      <c r="AE341" s="3">
        <v>1.8124008176796</v>
      </c>
      <c r="AF341" s="3">
        <v>0.54752045364470003</v>
      </c>
      <c r="AG341" s="3">
        <v>1.3657346161627</v>
      </c>
      <c r="AH341" s="3">
        <v>1.3657346161627</v>
      </c>
      <c r="AI341" s="3">
        <v>1.3657346161627</v>
      </c>
      <c r="AJ341" s="3">
        <v>1.8230495381492</v>
      </c>
      <c r="AK341" s="3">
        <v>1.8230495381492</v>
      </c>
      <c r="AL341" s="3">
        <v>1.82</v>
      </c>
    </row>
    <row r="342" spans="1:38">
      <c r="A342">
        <v>5</v>
      </c>
      <c r="B342" t="s">
        <v>404</v>
      </c>
      <c r="C342">
        <v>604010103</v>
      </c>
      <c r="D342" t="s">
        <v>682</v>
      </c>
      <c r="E342" s="3">
        <v>-0.57296423428480003</v>
      </c>
      <c r="F342" s="3">
        <v>1.396591331807</v>
      </c>
      <c r="G342" s="3">
        <v>1.1010882089144001</v>
      </c>
      <c r="H342" s="3">
        <v>1.9826620053095001</v>
      </c>
      <c r="I342" s="3">
        <v>1.6498867272744</v>
      </c>
      <c r="J342" s="3">
        <v>1.5449833184402999</v>
      </c>
      <c r="K342" s="3">
        <v>1.5449833184402999</v>
      </c>
      <c r="L342" s="3">
        <v>0.88197660249669996</v>
      </c>
      <c r="M342" s="3">
        <v>2.2540598403443002</v>
      </c>
      <c r="N342" s="3">
        <v>3.0861611150338</v>
      </c>
      <c r="O342" s="3">
        <v>2.1850219997529998</v>
      </c>
      <c r="P342" s="3">
        <v>2.7192188636552999</v>
      </c>
      <c r="Q342" s="3">
        <v>3.0716137204736</v>
      </c>
      <c r="R342" s="3">
        <v>3.9767461222207001</v>
      </c>
      <c r="S342" s="3">
        <v>4.2379331638988003</v>
      </c>
      <c r="T342" s="3">
        <v>3.2824025560722001</v>
      </c>
      <c r="U342" s="3">
        <v>3.6205222661211001</v>
      </c>
      <c r="V342" s="3">
        <v>3.6205222661211001</v>
      </c>
      <c r="W342" s="3">
        <v>4.1048780743737003</v>
      </c>
      <c r="X342" s="3">
        <v>4.1048780743737003</v>
      </c>
      <c r="Y342" s="3">
        <v>3.7683764156274</v>
      </c>
      <c r="Z342" s="3">
        <v>3.6142372898128001</v>
      </c>
      <c r="AA342" s="3">
        <v>3.6142372898128001</v>
      </c>
      <c r="AB342" s="3">
        <v>4.2146683885591996</v>
      </c>
      <c r="AC342" s="3">
        <v>4.2812170878856</v>
      </c>
      <c r="AD342" s="3">
        <v>2.1261474792874</v>
      </c>
      <c r="AE342" s="3">
        <v>2.6459956370062998</v>
      </c>
      <c r="AF342" s="3">
        <v>2.6459956370062998</v>
      </c>
      <c r="AG342" s="3">
        <v>2.6459956370062998</v>
      </c>
      <c r="AH342" s="3">
        <v>2.9561441040242</v>
      </c>
      <c r="AI342" s="3">
        <v>2.4771328673322</v>
      </c>
      <c r="AJ342" s="3">
        <v>2.7934606830933002</v>
      </c>
      <c r="AK342" s="3">
        <v>2.6334247148293999</v>
      </c>
      <c r="AL342" s="3">
        <v>2.79</v>
      </c>
    </row>
    <row r="343" spans="1:38">
      <c r="A343">
        <v>1</v>
      </c>
      <c r="B343" t="s">
        <v>396</v>
      </c>
      <c r="C343">
        <v>7</v>
      </c>
      <c r="D343" t="s">
        <v>683</v>
      </c>
      <c r="E343" s="3">
        <v>14.261505406462</v>
      </c>
      <c r="F343" s="3">
        <v>10.303279686904601</v>
      </c>
      <c r="G343" s="3">
        <v>11.325048247325499</v>
      </c>
      <c r="H343" s="3">
        <v>13.5277930240952</v>
      </c>
      <c r="I343" s="3">
        <v>17.2508791852919</v>
      </c>
      <c r="J343" s="3">
        <v>20.4506591268233</v>
      </c>
      <c r="K343" s="3">
        <v>24.150795794411501</v>
      </c>
      <c r="L343" s="3">
        <v>23.169812817063601</v>
      </c>
      <c r="M343" s="3">
        <v>25.306266798864598</v>
      </c>
      <c r="N343" s="3">
        <v>18.221798867091501</v>
      </c>
      <c r="O343" s="3">
        <v>13.038705188522201</v>
      </c>
      <c r="P343" s="3">
        <v>10.635562917686499</v>
      </c>
      <c r="Q343" s="3">
        <v>8.0528001904158</v>
      </c>
      <c r="R343" s="3">
        <v>6.7667782201630002</v>
      </c>
      <c r="S343" s="3">
        <v>0.74522969223470004</v>
      </c>
      <c r="T343" s="3">
        <v>-2.4106519308157002</v>
      </c>
      <c r="U343" s="3">
        <v>-9.8092781587547009</v>
      </c>
      <c r="V343" s="3">
        <v>-12.1832377407415</v>
      </c>
      <c r="W343" s="3">
        <v>-15.5571810072824</v>
      </c>
      <c r="X343" s="3">
        <v>-15.9556339577532</v>
      </c>
      <c r="Y343" s="3">
        <v>-18.323726621006902</v>
      </c>
      <c r="Z343" s="3">
        <v>-12.7772972035173</v>
      </c>
      <c r="AA343" s="3">
        <v>-7.6357561181855997</v>
      </c>
      <c r="AB343" s="3">
        <v>-6.3454079045978</v>
      </c>
      <c r="AC343" s="3">
        <v>-6.4245689679306004</v>
      </c>
      <c r="AD343" s="3">
        <v>-6.9028362215137999</v>
      </c>
      <c r="AE343" s="3">
        <v>-3.9444415568389002</v>
      </c>
      <c r="AF343" s="3">
        <v>-6.0142527353895998</v>
      </c>
      <c r="AG343" s="3">
        <v>-3.4036288832594002</v>
      </c>
      <c r="AH343" s="3">
        <v>-2.3796678278761001</v>
      </c>
      <c r="AI343" s="3">
        <v>-2.0094647812998998</v>
      </c>
      <c r="AJ343" s="3">
        <v>-1.1862379537983001</v>
      </c>
      <c r="AK343" s="3">
        <v>-1.3896901098221</v>
      </c>
      <c r="AL343" s="3">
        <v>-2.91</v>
      </c>
    </row>
    <row r="344" spans="1:38">
      <c r="A344">
        <v>2</v>
      </c>
      <c r="B344" t="s">
        <v>398</v>
      </c>
      <c r="C344">
        <v>701</v>
      </c>
      <c r="D344" t="s">
        <v>684</v>
      </c>
      <c r="E344" s="3">
        <v>8.4581091241627995</v>
      </c>
      <c r="F344" s="3">
        <v>7.5223787287672002</v>
      </c>
      <c r="G344" s="3">
        <v>7.3720412559549997</v>
      </c>
      <c r="H344" s="3">
        <v>9.5995522155870994</v>
      </c>
      <c r="I344" s="3">
        <v>12.1108184884874</v>
      </c>
      <c r="J344" s="3">
        <v>13.9587574825239</v>
      </c>
      <c r="K344" s="3">
        <v>16.482501883291999</v>
      </c>
      <c r="L344" s="3">
        <v>12.3517282840227</v>
      </c>
      <c r="M344" s="3">
        <v>9.1513997132793996</v>
      </c>
      <c r="N344" s="3">
        <v>3.2723663571246</v>
      </c>
      <c r="O344" s="3">
        <v>1.3974510246448999</v>
      </c>
      <c r="P344" s="3">
        <v>-2.0494410062444</v>
      </c>
      <c r="Q344" s="3">
        <v>-4.2282714148235003</v>
      </c>
      <c r="R344" s="3">
        <v>-10.136325734376101</v>
      </c>
      <c r="S344" s="3">
        <v>-10.018512846013</v>
      </c>
      <c r="T344" s="3">
        <v>-14.1753258560953</v>
      </c>
      <c r="U344" s="3">
        <v>-16.448392596401401</v>
      </c>
      <c r="V344" s="3">
        <v>-17.3577692455953</v>
      </c>
      <c r="W344" s="3">
        <v>-18.934800648515999</v>
      </c>
      <c r="X344" s="3">
        <v>-17.258201277510999</v>
      </c>
      <c r="Y344" s="3">
        <v>-15.3985731285317</v>
      </c>
      <c r="Z344" s="3">
        <v>-12.456950578470201</v>
      </c>
      <c r="AA344" s="3">
        <v>-11.852508276518799</v>
      </c>
      <c r="AB344" s="3">
        <v>-9.0293994096129992</v>
      </c>
      <c r="AC344" s="3">
        <v>-9.9966764290322008</v>
      </c>
      <c r="AD344" s="3">
        <v>-6.1160265415256996</v>
      </c>
      <c r="AE344" s="3">
        <v>-6.9878140341721</v>
      </c>
      <c r="AF344" s="3">
        <v>-6.1409537796361997</v>
      </c>
      <c r="AG344" s="3">
        <v>-6.2128350035029998</v>
      </c>
      <c r="AH344" s="3">
        <v>-4.9085187847825997</v>
      </c>
      <c r="AI344" s="3">
        <v>-2.7654851297415002</v>
      </c>
      <c r="AJ344" s="3">
        <v>-1.7911483706494999</v>
      </c>
      <c r="AK344" s="3">
        <v>-1.9784201027146999</v>
      </c>
      <c r="AL344" s="3">
        <v>-3.4</v>
      </c>
    </row>
    <row r="345" spans="1:38">
      <c r="A345">
        <v>3</v>
      </c>
      <c r="B345" t="s">
        <v>400</v>
      </c>
      <c r="C345">
        <v>70101</v>
      </c>
      <c r="D345" t="s">
        <v>685</v>
      </c>
      <c r="E345" s="3">
        <v>8.3058059319319</v>
      </c>
      <c r="F345" s="3">
        <v>7.2561711626687</v>
      </c>
      <c r="G345" s="3">
        <v>7.1827998948877001</v>
      </c>
      <c r="H345" s="3">
        <v>9.5835927053860992</v>
      </c>
      <c r="I345" s="3">
        <v>12.252653201669499</v>
      </c>
      <c r="J345" s="3">
        <v>14.2331777798081</v>
      </c>
      <c r="K345" s="3">
        <v>17.020689177002101</v>
      </c>
      <c r="L345" s="3">
        <v>12.571883090046301</v>
      </c>
      <c r="M345" s="3">
        <v>9.3053880330258991</v>
      </c>
      <c r="N345" s="3">
        <v>2.9293507755221002</v>
      </c>
      <c r="O345" s="3">
        <v>1.0345924173064001</v>
      </c>
      <c r="P345" s="3">
        <v>-2.6717868269681002</v>
      </c>
      <c r="Q345" s="3">
        <v>-4.6393072185964002</v>
      </c>
      <c r="R345" s="3">
        <v>-10.8297231537027</v>
      </c>
      <c r="S345" s="3">
        <v>-10.6591338869944</v>
      </c>
      <c r="T345" s="3">
        <v>-14.9955382715557</v>
      </c>
      <c r="U345" s="3">
        <v>-17.358610495611099</v>
      </c>
      <c r="V345" s="3">
        <v>-18.252801937823001</v>
      </c>
      <c r="W345" s="3">
        <v>-19.919151929349699</v>
      </c>
      <c r="X345" s="3">
        <v>-18.0571947356866</v>
      </c>
      <c r="Y345" s="3">
        <v>-16.1844753782723</v>
      </c>
      <c r="Z345" s="3">
        <v>-12.9279896345561</v>
      </c>
      <c r="AA345" s="3">
        <v>-12.205770707868099</v>
      </c>
      <c r="AB345" s="3">
        <v>-9.0153029383375003</v>
      </c>
      <c r="AC345" s="3">
        <v>-10.038343260491599</v>
      </c>
      <c r="AD345" s="3">
        <v>-5.8668126120533</v>
      </c>
      <c r="AE345" s="3">
        <v>-6.7873893016722002</v>
      </c>
      <c r="AF345" s="3">
        <v>-5.8599307164496004</v>
      </c>
      <c r="AG345" s="3">
        <v>-5.9268512641516997</v>
      </c>
      <c r="AH345" s="3">
        <v>-4.4385240654686999</v>
      </c>
      <c r="AI345" s="3">
        <v>-2.0279812534505002</v>
      </c>
      <c r="AJ345" s="3">
        <v>-0.92183416120240003</v>
      </c>
      <c r="AK345" s="3">
        <v>-0.99675855138640002</v>
      </c>
      <c r="AL345" s="3">
        <v>-2.71</v>
      </c>
    </row>
    <row r="346" spans="1:38">
      <c r="A346">
        <v>4</v>
      </c>
      <c r="B346" t="s">
        <v>402</v>
      </c>
      <c r="C346">
        <v>7010101</v>
      </c>
      <c r="D346" t="s">
        <v>686</v>
      </c>
      <c r="E346" s="3">
        <v>8.3058059319319</v>
      </c>
      <c r="F346" s="3">
        <v>7.2561711626687</v>
      </c>
      <c r="G346" s="3">
        <v>7.1827998948877001</v>
      </c>
      <c r="H346" s="3">
        <v>9.5835927053860992</v>
      </c>
      <c r="I346" s="3">
        <v>12.252653201669499</v>
      </c>
      <c r="J346" s="3">
        <v>14.2331777798081</v>
      </c>
      <c r="K346" s="3">
        <v>17.020689177002101</v>
      </c>
      <c r="L346" s="3">
        <v>12.571883090046301</v>
      </c>
      <c r="M346" s="3">
        <v>9.3053880330258991</v>
      </c>
      <c r="N346" s="3">
        <v>2.9293507755221002</v>
      </c>
      <c r="O346" s="3">
        <v>1.0345924173064001</v>
      </c>
      <c r="P346" s="3">
        <v>-2.6717868269681002</v>
      </c>
      <c r="Q346" s="3">
        <v>-4.6393072185964002</v>
      </c>
      <c r="R346" s="3">
        <v>-10.8297231537027</v>
      </c>
      <c r="S346" s="3">
        <v>-10.6591338869944</v>
      </c>
      <c r="T346" s="3">
        <v>-14.9955382715557</v>
      </c>
      <c r="U346" s="3">
        <v>-17.358610495611099</v>
      </c>
      <c r="V346" s="3">
        <v>-18.252801937823001</v>
      </c>
      <c r="W346" s="3">
        <v>-19.919151929349699</v>
      </c>
      <c r="X346" s="3">
        <v>-18.0571947356866</v>
      </c>
      <c r="Y346" s="3">
        <v>-16.1844753782723</v>
      </c>
      <c r="Z346" s="3">
        <v>-12.9279896345561</v>
      </c>
      <c r="AA346" s="3">
        <v>-12.205770707868099</v>
      </c>
      <c r="AB346" s="3">
        <v>-9.0153029383375003</v>
      </c>
      <c r="AC346" s="3">
        <v>-10.038343260491599</v>
      </c>
      <c r="AD346" s="3">
        <v>-5.8668126120533</v>
      </c>
      <c r="AE346" s="3">
        <v>-6.7873893016722002</v>
      </c>
      <c r="AF346" s="3">
        <v>-5.8599307164496004</v>
      </c>
      <c r="AG346" s="3">
        <v>-5.9268512641516997</v>
      </c>
      <c r="AH346" s="3">
        <v>-4.4385240654686999</v>
      </c>
      <c r="AI346" s="3">
        <v>-2.0279812534505002</v>
      </c>
      <c r="AJ346" s="3">
        <v>-0.92183416120240003</v>
      </c>
      <c r="AK346" s="3">
        <v>-0.99675855138640002</v>
      </c>
      <c r="AL346" s="3">
        <v>-2.71</v>
      </c>
    </row>
    <row r="347" spans="1:38">
      <c r="A347">
        <v>5</v>
      </c>
      <c r="B347" t="s">
        <v>404</v>
      </c>
      <c r="C347">
        <v>701010101</v>
      </c>
      <c r="D347" t="s">
        <v>686</v>
      </c>
      <c r="E347" s="3">
        <v>8.3058059319319</v>
      </c>
      <c r="F347" s="3">
        <v>7.2561711626687</v>
      </c>
      <c r="G347" s="3">
        <v>7.1827998948877001</v>
      </c>
      <c r="H347" s="3">
        <v>9.5835927053860992</v>
      </c>
      <c r="I347" s="3">
        <v>12.252653201669499</v>
      </c>
      <c r="J347" s="3">
        <v>14.2331777798081</v>
      </c>
      <c r="K347" s="3">
        <v>17.020689177002101</v>
      </c>
      <c r="L347" s="3">
        <v>12.571883090046301</v>
      </c>
      <c r="M347" s="3">
        <v>9.3053880330258991</v>
      </c>
      <c r="N347" s="3">
        <v>2.9293507755221002</v>
      </c>
      <c r="O347" s="3">
        <v>1.0345924173064001</v>
      </c>
      <c r="P347" s="3">
        <v>-2.6717868269681002</v>
      </c>
      <c r="Q347" s="3">
        <v>-4.6393072185964002</v>
      </c>
      <c r="R347" s="3">
        <v>-10.8297231537027</v>
      </c>
      <c r="S347" s="3">
        <v>-10.6591338869944</v>
      </c>
      <c r="T347" s="3">
        <v>-14.9955382715557</v>
      </c>
      <c r="U347" s="3">
        <v>-17.358610495611099</v>
      </c>
      <c r="V347" s="3">
        <v>-18.252801937823001</v>
      </c>
      <c r="W347" s="3">
        <v>-19.919151929349699</v>
      </c>
      <c r="X347" s="3">
        <v>-18.0571947356866</v>
      </c>
      <c r="Y347" s="3">
        <v>-16.1844753782723</v>
      </c>
      <c r="Z347" s="3">
        <v>-12.9279896345561</v>
      </c>
      <c r="AA347" s="3">
        <v>-12.205770707868099</v>
      </c>
      <c r="AB347" s="3">
        <v>-9.0153029383375003</v>
      </c>
      <c r="AC347" s="3">
        <v>-10.038343260491599</v>
      </c>
      <c r="AD347" s="3">
        <v>-5.8668126120533</v>
      </c>
      <c r="AE347" s="3">
        <v>-6.7873893016722002</v>
      </c>
      <c r="AF347" s="3">
        <v>-5.8599307164496004</v>
      </c>
      <c r="AG347" s="3">
        <v>-5.9268512641516997</v>
      </c>
      <c r="AH347" s="3">
        <v>-4.4385240654686999</v>
      </c>
      <c r="AI347" s="3">
        <v>-2.0279812534505002</v>
      </c>
      <c r="AJ347" s="3">
        <v>-0.92183416120240003</v>
      </c>
      <c r="AK347" s="3">
        <v>-0.99675855138640002</v>
      </c>
      <c r="AL347" s="3">
        <v>-2.71</v>
      </c>
    </row>
    <row r="348" spans="1:38">
      <c r="A348">
        <v>3</v>
      </c>
      <c r="B348" t="s">
        <v>400</v>
      </c>
      <c r="C348">
        <v>70102</v>
      </c>
      <c r="D348" t="s">
        <v>687</v>
      </c>
      <c r="E348" s="3">
        <v>8.3223284479685997</v>
      </c>
      <c r="F348" s="3">
        <v>7.3952778586705001</v>
      </c>
      <c r="G348" s="3">
        <v>7.5608764778922</v>
      </c>
      <c r="H348" s="3">
        <v>9.1359281357946003</v>
      </c>
      <c r="I348" s="3">
        <v>11.3272295548394</v>
      </c>
      <c r="J348" s="3">
        <v>11.9517492357562</v>
      </c>
      <c r="K348" s="3">
        <v>11.736888807784499</v>
      </c>
      <c r="L348" s="3">
        <v>11.360659264152501</v>
      </c>
      <c r="M348" s="3">
        <v>7.8605408154856002</v>
      </c>
      <c r="N348" s="3">
        <v>9.0809717667565995</v>
      </c>
      <c r="O348" s="3">
        <v>8.2379209299942993</v>
      </c>
      <c r="P348" s="3">
        <v>8.1268403843087</v>
      </c>
      <c r="Q348" s="3">
        <v>2.1729074260196999</v>
      </c>
      <c r="R348" s="3">
        <v>-0.39403264180629999</v>
      </c>
      <c r="S348" s="3">
        <v>-1.5023446283291</v>
      </c>
      <c r="T348" s="3">
        <v>-3.7763725647500999</v>
      </c>
      <c r="U348" s="3">
        <v>-5.9689792047837997</v>
      </c>
      <c r="V348" s="3">
        <v>-6.6772966581094</v>
      </c>
      <c r="W348" s="3">
        <v>-7.0831439824166997</v>
      </c>
      <c r="X348" s="3">
        <v>-7.3966765980217</v>
      </c>
      <c r="Y348" s="3">
        <v>-5.2846639353761002</v>
      </c>
      <c r="Z348" s="3">
        <v>-6.1745322086006</v>
      </c>
      <c r="AA348" s="3">
        <v>-7.5927696432502998</v>
      </c>
      <c r="AB348" s="3">
        <v>-8.0349811974630008</v>
      </c>
      <c r="AC348" s="3">
        <v>-8.5592602718867994</v>
      </c>
      <c r="AD348" s="3">
        <v>-7.1385915757304996</v>
      </c>
      <c r="AE348" s="3">
        <v>-7.8755434313043002</v>
      </c>
      <c r="AF348" s="3">
        <v>-7.8446797662567</v>
      </c>
      <c r="AG348" s="3">
        <v>-7.7995007663594</v>
      </c>
      <c r="AH348" s="3">
        <v>-8.5511802518026006</v>
      </c>
      <c r="AI348" s="3">
        <v>-9.2258838584976992</v>
      </c>
      <c r="AJ348" s="3">
        <v>-10.1952537928134</v>
      </c>
      <c r="AK348" s="3">
        <v>-11.678335735421101</v>
      </c>
      <c r="AL348" s="3">
        <v>-10.199999999999999</v>
      </c>
    </row>
    <row r="349" spans="1:38">
      <c r="A349">
        <v>4</v>
      </c>
      <c r="B349" t="s">
        <v>402</v>
      </c>
      <c r="C349">
        <v>7010201</v>
      </c>
      <c r="D349" t="s">
        <v>687</v>
      </c>
      <c r="E349" s="3">
        <v>8.3223284479685997</v>
      </c>
      <c r="F349" s="3">
        <v>7.3952778586705001</v>
      </c>
      <c r="G349" s="3">
        <v>7.5608764778922</v>
      </c>
      <c r="H349" s="3">
        <v>9.1359281357946003</v>
      </c>
      <c r="I349" s="3">
        <v>11.3272295548394</v>
      </c>
      <c r="J349" s="3">
        <v>11.9517492357562</v>
      </c>
      <c r="K349" s="3">
        <v>11.736888807784499</v>
      </c>
      <c r="L349" s="3">
        <v>11.360659264152501</v>
      </c>
      <c r="M349" s="3">
        <v>7.8605408154856002</v>
      </c>
      <c r="N349" s="3">
        <v>9.0809717667565995</v>
      </c>
      <c r="O349" s="3">
        <v>8.2379209299942993</v>
      </c>
      <c r="P349" s="3">
        <v>8.1268403843087</v>
      </c>
      <c r="Q349" s="3">
        <v>2.1729074260196999</v>
      </c>
      <c r="R349" s="3">
        <v>-0.39403264180629999</v>
      </c>
      <c r="S349" s="3">
        <v>-1.5023446283291</v>
      </c>
      <c r="T349" s="3">
        <v>-3.7763725647500999</v>
      </c>
      <c r="U349" s="3">
        <v>-5.9689792047837997</v>
      </c>
      <c r="V349" s="3">
        <v>-6.6772966581094</v>
      </c>
      <c r="W349" s="3">
        <v>-7.0831439824166997</v>
      </c>
      <c r="X349" s="3">
        <v>-7.3966765980217</v>
      </c>
      <c r="Y349" s="3">
        <v>-5.2846639353761002</v>
      </c>
      <c r="Z349" s="3">
        <v>-6.1745322086006</v>
      </c>
      <c r="AA349" s="3">
        <v>-7.5927696432502998</v>
      </c>
      <c r="AB349" s="3">
        <v>-8.0349811974630008</v>
      </c>
      <c r="AC349" s="3">
        <v>-8.5592602718867994</v>
      </c>
      <c r="AD349" s="3">
        <v>-7.1385915757304996</v>
      </c>
      <c r="AE349" s="3">
        <v>-7.8755434313043002</v>
      </c>
      <c r="AF349" s="3">
        <v>-7.8446797662567</v>
      </c>
      <c r="AG349" s="3">
        <v>-7.7995007663594</v>
      </c>
      <c r="AH349" s="3">
        <v>-8.5511802518026006</v>
      </c>
      <c r="AI349" s="3">
        <v>-9.2258838584976992</v>
      </c>
      <c r="AJ349" s="3">
        <v>-10.1952537928134</v>
      </c>
      <c r="AK349" s="3">
        <v>-11.678335735421101</v>
      </c>
      <c r="AL349" s="3">
        <v>-10.199999999999999</v>
      </c>
    </row>
    <row r="350" spans="1:38">
      <c r="A350">
        <v>5</v>
      </c>
      <c r="B350" t="s">
        <v>404</v>
      </c>
      <c r="C350">
        <v>701020101</v>
      </c>
      <c r="D350" t="s">
        <v>687</v>
      </c>
      <c r="E350" s="3">
        <v>8.3223284479685997</v>
      </c>
      <c r="F350" s="3">
        <v>7.3952778586705001</v>
      </c>
      <c r="G350" s="3">
        <v>7.5608764778922</v>
      </c>
      <c r="H350" s="3">
        <v>9.1359281357946003</v>
      </c>
      <c r="I350" s="3">
        <v>11.3272295548394</v>
      </c>
      <c r="J350" s="3">
        <v>11.9517492357562</v>
      </c>
      <c r="K350" s="3">
        <v>11.736888807784499</v>
      </c>
      <c r="L350" s="3">
        <v>11.360659264152501</v>
      </c>
      <c r="M350" s="3">
        <v>7.8605408154856002</v>
      </c>
      <c r="N350" s="3">
        <v>9.0809717667565995</v>
      </c>
      <c r="O350" s="3">
        <v>8.2379209299942993</v>
      </c>
      <c r="P350" s="3">
        <v>8.1268403843087</v>
      </c>
      <c r="Q350" s="3">
        <v>2.1729074260196999</v>
      </c>
      <c r="R350" s="3">
        <v>-0.39403264180629999</v>
      </c>
      <c r="S350" s="3">
        <v>-1.5023446283291</v>
      </c>
      <c r="T350" s="3">
        <v>-3.7763725647500999</v>
      </c>
      <c r="U350" s="3">
        <v>-5.9689792047837997</v>
      </c>
      <c r="V350" s="3">
        <v>-6.6772966581094</v>
      </c>
      <c r="W350" s="3">
        <v>-7.0831439824166997</v>
      </c>
      <c r="X350" s="3">
        <v>-7.3966765980217</v>
      </c>
      <c r="Y350" s="3">
        <v>-5.2846639353761002</v>
      </c>
      <c r="Z350" s="3">
        <v>-6.1745322086006</v>
      </c>
      <c r="AA350" s="3">
        <v>-7.5927696432502998</v>
      </c>
      <c r="AB350" s="3">
        <v>-8.0349811974630008</v>
      </c>
      <c r="AC350" s="3">
        <v>-8.5592602718867994</v>
      </c>
      <c r="AD350" s="3">
        <v>-7.1385915757304996</v>
      </c>
      <c r="AE350" s="3">
        <v>-7.8755434313043002</v>
      </c>
      <c r="AF350" s="3">
        <v>-7.8446797662567</v>
      </c>
      <c r="AG350" s="3">
        <v>-7.7995007663594</v>
      </c>
      <c r="AH350" s="3">
        <v>-8.5511802518026006</v>
      </c>
      <c r="AI350" s="3">
        <v>-9.2258838584976992</v>
      </c>
      <c r="AJ350" s="3">
        <v>-10.1952537928134</v>
      </c>
      <c r="AK350" s="3">
        <v>-11.678335735421101</v>
      </c>
      <c r="AL350" s="3">
        <v>-10.199999999999999</v>
      </c>
    </row>
    <row r="351" spans="1:38">
      <c r="A351">
        <v>3</v>
      </c>
      <c r="B351" t="s">
        <v>400</v>
      </c>
      <c r="C351">
        <v>70103</v>
      </c>
      <c r="D351" t="s">
        <v>688</v>
      </c>
      <c r="E351" s="3">
        <v>14.851397491940601</v>
      </c>
      <c r="F351" s="3">
        <v>18.4981917370432</v>
      </c>
      <c r="G351" s="3">
        <v>14.3071867276576</v>
      </c>
      <c r="H351" s="3">
        <v>11.4152701003025</v>
      </c>
      <c r="I351" s="3">
        <v>8.7272402283985002</v>
      </c>
      <c r="J351" s="3">
        <v>8.6867809987901001</v>
      </c>
      <c r="K351" s="3">
        <v>8.2333506424810992</v>
      </c>
      <c r="L351" s="3">
        <v>6.5510060486775004</v>
      </c>
      <c r="M351" s="3">
        <v>6.6008672804164004</v>
      </c>
      <c r="N351" s="3">
        <v>2.0935453618382001</v>
      </c>
      <c r="O351" s="3">
        <v>-1.6041932454446</v>
      </c>
      <c r="P351" s="3">
        <v>-3.3295729724768002</v>
      </c>
      <c r="Q351" s="3">
        <v>-4.8653321198572002</v>
      </c>
      <c r="R351" s="3">
        <v>-8.4327070281816994</v>
      </c>
      <c r="S351" s="3">
        <v>-7.6006548841643999</v>
      </c>
      <c r="T351" s="3">
        <v>-9.6895636234666007</v>
      </c>
      <c r="U351" s="3">
        <v>-8.3116369061322004</v>
      </c>
      <c r="V351" s="3">
        <v>-9.7452760706304993</v>
      </c>
      <c r="W351" s="3">
        <v>-9.8772111401897007</v>
      </c>
      <c r="X351" s="3">
        <v>-11.393605606096401</v>
      </c>
      <c r="Y351" s="3">
        <v>-10.9121665176941</v>
      </c>
      <c r="Z351" s="3">
        <v>-10.8235177432197</v>
      </c>
      <c r="AA351" s="3">
        <v>-9.6459894439962994</v>
      </c>
      <c r="AB351" s="3">
        <v>-12.2027601288339</v>
      </c>
      <c r="AC351" s="3">
        <v>-12.293275650928599</v>
      </c>
      <c r="AD351" s="3">
        <v>-12.225808888962399</v>
      </c>
      <c r="AE351" s="3">
        <v>-11.7727455519472</v>
      </c>
      <c r="AF351" s="3">
        <v>-11.499944002811301</v>
      </c>
      <c r="AG351" s="3">
        <v>-12.0563264228098</v>
      </c>
      <c r="AH351" s="3">
        <v>-11.962429434166101</v>
      </c>
      <c r="AI351" s="3">
        <v>-12.0258313839661</v>
      </c>
      <c r="AJ351" s="3">
        <v>-10.6892346023236</v>
      </c>
      <c r="AK351" s="3">
        <v>-11.3050473212526</v>
      </c>
      <c r="AL351" s="3">
        <v>-10.79</v>
      </c>
    </row>
    <row r="352" spans="1:38">
      <c r="A352">
        <v>4</v>
      </c>
      <c r="B352" t="s">
        <v>402</v>
      </c>
      <c r="C352">
        <v>7010301</v>
      </c>
      <c r="D352" t="s">
        <v>688</v>
      </c>
      <c r="E352" s="3">
        <v>14.851397491940601</v>
      </c>
      <c r="F352" s="3">
        <v>18.4981917370432</v>
      </c>
      <c r="G352" s="3">
        <v>14.3071867276576</v>
      </c>
      <c r="H352" s="3">
        <v>11.4152701003025</v>
      </c>
      <c r="I352" s="3">
        <v>8.7272402283985002</v>
      </c>
      <c r="J352" s="3">
        <v>8.6867809987901001</v>
      </c>
      <c r="K352" s="3">
        <v>8.2333506424810992</v>
      </c>
      <c r="L352" s="3">
        <v>6.5510060486775004</v>
      </c>
      <c r="M352" s="3">
        <v>6.6008672804164004</v>
      </c>
      <c r="N352" s="3">
        <v>2.0935453618382001</v>
      </c>
      <c r="O352" s="3">
        <v>-1.6041932454446</v>
      </c>
      <c r="P352" s="3">
        <v>-3.3295729724768002</v>
      </c>
      <c r="Q352" s="3">
        <v>-4.8653321198572002</v>
      </c>
      <c r="R352" s="3">
        <v>-8.4327070281816994</v>
      </c>
      <c r="S352" s="3">
        <v>-7.6006548841643999</v>
      </c>
      <c r="T352" s="3">
        <v>-9.6895636234666007</v>
      </c>
      <c r="U352" s="3">
        <v>-8.3116369061322004</v>
      </c>
      <c r="V352" s="3">
        <v>-9.7452760706304993</v>
      </c>
      <c r="W352" s="3">
        <v>-9.8772111401897007</v>
      </c>
      <c r="X352" s="3">
        <v>-11.393605606096401</v>
      </c>
      <c r="Y352" s="3">
        <v>-10.9121665176941</v>
      </c>
      <c r="Z352" s="3">
        <v>-10.8235177432197</v>
      </c>
      <c r="AA352" s="3">
        <v>-9.6459894439962994</v>
      </c>
      <c r="AB352" s="3">
        <v>-12.2027601288339</v>
      </c>
      <c r="AC352" s="3">
        <v>-12.293275650928599</v>
      </c>
      <c r="AD352" s="3">
        <v>-12.225808888962399</v>
      </c>
      <c r="AE352" s="3">
        <v>-11.7727455519472</v>
      </c>
      <c r="AF352" s="3">
        <v>-11.499944002811301</v>
      </c>
      <c r="AG352" s="3">
        <v>-12.0563264228098</v>
      </c>
      <c r="AH352" s="3">
        <v>-11.962429434166101</v>
      </c>
      <c r="AI352" s="3">
        <v>-12.0258313839661</v>
      </c>
      <c r="AJ352" s="3">
        <v>-10.6892346023236</v>
      </c>
      <c r="AK352" s="3">
        <v>-11.3050473212526</v>
      </c>
      <c r="AL352" s="3">
        <v>-10.79</v>
      </c>
    </row>
    <row r="353" spans="1:38">
      <c r="A353">
        <v>5</v>
      </c>
      <c r="B353" t="s">
        <v>404</v>
      </c>
      <c r="C353">
        <v>701030101</v>
      </c>
      <c r="D353" t="s">
        <v>688</v>
      </c>
      <c r="E353" s="3">
        <v>14.851397491940601</v>
      </c>
      <c r="F353" s="3">
        <v>18.4981917370432</v>
      </c>
      <c r="G353" s="3">
        <v>14.3071867276576</v>
      </c>
      <c r="H353" s="3">
        <v>11.4152701003025</v>
      </c>
      <c r="I353" s="3">
        <v>8.7272402283985002</v>
      </c>
      <c r="J353" s="3">
        <v>8.6867809987901001</v>
      </c>
      <c r="K353" s="3">
        <v>8.2333506424810992</v>
      </c>
      <c r="L353" s="3">
        <v>6.5510060486775004</v>
      </c>
      <c r="M353" s="3">
        <v>6.6008672804164004</v>
      </c>
      <c r="N353" s="3">
        <v>2.0935453618382001</v>
      </c>
      <c r="O353" s="3">
        <v>-1.6041932454446</v>
      </c>
      <c r="P353" s="3">
        <v>-3.3295729724768002</v>
      </c>
      <c r="Q353" s="3">
        <v>-4.8653321198572002</v>
      </c>
      <c r="R353" s="3">
        <v>-8.4327070281816994</v>
      </c>
      <c r="S353" s="3">
        <v>-7.6006548841643999</v>
      </c>
      <c r="T353" s="3">
        <v>-9.6895636234666007</v>
      </c>
      <c r="U353" s="3">
        <v>-8.3116369061322004</v>
      </c>
      <c r="V353" s="3">
        <v>-9.7452760706304993</v>
      </c>
      <c r="W353" s="3">
        <v>-9.8772111401897007</v>
      </c>
      <c r="X353" s="3">
        <v>-11.393605606096401</v>
      </c>
      <c r="Y353" s="3">
        <v>-10.9121665176941</v>
      </c>
      <c r="Z353" s="3">
        <v>-10.8235177432197</v>
      </c>
      <c r="AA353" s="3">
        <v>-9.6459894439962994</v>
      </c>
      <c r="AB353" s="3">
        <v>-12.2027601288339</v>
      </c>
      <c r="AC353" s="3">
        <v>-12.293275650928599</v>
      </c>
      <c r="AD353" s="3">
        <v>-12.225808888962399</v>
      </c>
      <c r="AE353" s="3">
        <v>-11.7727455519472</v>
      </c>
      <c r="AF353" s="3">
        <v>-11.499944002811301</v>
      </c>
      <c r="AG353" s="3">
        <v>-12.0563264228098</v>
      </c>
      <c r="AH353" s="3">
        <v>-11.962429434166101</v>
      </c>
      <c r="AI353" s="3">
        <v>-12.0258313839661</v>
      </c>
      <c r="AJ353" s="3">
        <v>-10.6892346023236</v>
      </c>
      <c r="AK353" s="3">
        <v>-11.3050473212526</v>
      </c>
      <c r="AL353" s="3">
        <v>-10.79</v>
      </c>
    </row>
    <row r="354" spans="1:38">
      <c r="A354">
        <v>2</v>
      </c>
      <c r="B354" t="s">
        <v>398</v>
      </c>
      <c r="C354">
        <v>702</v>
      </c>
      <c r="D354" t="s">
        <v>689</v>
      </c>
      <c r="E354" s="3">
        <v>25.9005835714927</v>
      </c>
      <c r="F354" s="3">
        <v>18.442505316025901</v>
      </c>
      <c r="G354" s="3">
        <v>19.746254367479601</v>
      </c>
      <c r="H354" s="3">
        <v>22.344964001414301</v>
      </c>
      <c r="I354" s="3">
        <v>25.9668994120577</v>
      </c>
      <c r="J354" s="3">
        <v>28.199694628100801</v>
      </c>
      <c r="K354" s="3">
        <v>32.642445792593101</v>
      </c>
      <c r="L354" s="3">
        <v>30.9617667450925</v>
      </c>
      <c r="M354" s="3">
        <v>36.645396075893899</v>
      </c>
      <c r="N354" s="3">
        <v>25.089094387396599</v>
      </c>
      <c r="O354" s="3">
        <v>15.7763972279075</v>
      </c>
      <c r="P354" s="3">
        <v>13.149963698071099</v>
      </c>
      <c r="Q354" s="3">
        <v>9.0366066370753</v>
      </c>
      <c r="R354" s="3">
        <v>10.536679592960301</v>
      </c>
      <c r="S354" s="3">
        <v>-1.9439769799076001</v>
      </c>
      <c r="T354" s="3">
        <v>-4.9331910050419001</v>
      </c>
      <c r="U354" s="3">
        <v>-15.667960822151199</v>
      </c>
      <c r="V354" s="3">
        <v>-17.891696003024801</v>
      </c>
      <c r="W354" s="3">
        <v>-22.040300163818198</v>
      </c>
      <c r="X354" s="3">
        <v>-22.6604672633717</v>
      </c>
      <c r="Y354" s="3">
        <v>-27.307969641266201</v>
      </c>
      <c r="Z354" s="3">
        <v>-16.425644501342902</v>
      </c>
      <c r="AA354" s="3">
        <v>-6.2516295523713001</v>
      </c>
      <c r="AB354" s="3">
        <v>-5.2390345653889003</v>
      </c>
      <c r="AC354" s="3">
        <v>-5.7368049590468004</v>
      </c>
      <c r="AD354" s="3">
        <v>-8.4169072346814993</v>
      </c>
      <c r="AE354" s="3">
        <v>-3.0937193187192</v>
      </c>
      <c r="AF354" s="3">
        <v>-5.5503802175096997</v>
      </c>
      <c r="AG354" s="3">
        <v>-0.79668591343890005</v>
      </c>
      <c r="AH354" s="3">
        <v>0.57683386628660005</v>
      </c>
      <c r="AI354" s="3">
        <v>7.7768893682900006E-2</v>
      </c>
      <c r="AJ354" s="3">
        <v>1.2714223887472</v>
      </c>
      <c r="AK354" s="3">
        <v>0.44197878063029999</v>
      </c>
      <c r="AL354" s="3">
        <v>-4.2699999999999996</v>
      </c>
    </row>
    <row r="355" spans="1:38">
      <c r="A355">
        <v>3</v>
      </c>
      <c r="B355" t="s">
        <v>400</v>
      </c>
      <c r="C355">
        <v>70201</v>
      </c>
      <c r="D355" t="s">
        <v>690</v>
      </c>
      <c r="E355" s="3">
        <v>10.343047295018099</v>
      </c>
      <c r="F355" s="3">
        <v>13.642412541571501</v>
      </c>
      <c r="G355" s="3">
        <v>13.7249244923975</v>
      </c>
      <c r="H355" s="3">
        <v>13.3272904352736</v>
      </c>
      <c r="I355" s="3">
        <v>16.683357798574299</v>
      </c>
      <c r="J355" s="3">
        <v>15.303299949597699</v>
      </c>
      <c r="K355" s="3">
        <v>17.170198227454801</v>
      </c>
      <c r="L355" s="3">
        <v>18.096147800537899</v>
      </c>
      <c r="M355" s="3">
        <v>17.480700036552498</v>
      </c>
      <c r="N355" s="3">
        <v>17.9367220448142</v>
      </c>
      <c r="O355" s="3">
        <v>16.431821488842701</v>
      </c>
      <c r="P355" s="3">
        <v>14.883935660071501</v>
      </c>
      <c r="Q355" s="3">
        <v>12.927537945975599</v>
      </c>
      <c r="R355" s="3">
        <v>9.5119288940084008</v>
      </c>
      <c r="S355" s="3">
        <v>6.8813063981655</v>
      </c>
      <c r="T355" s="3">
        <v>6.4819332754776999</v>
      </c>
      <c r="U355" s="3">
        <v>3.9955763375743998</v>
      </c>
      <c r="V355" s="3">
        <v>1.5774577347584999</v>
      </c>
      <c r="W355" s="3">
        <v>-1.7012680395573001</v>
      </c>
      <c r="X355" s="3">
        <v>-2.8175022446977001</v>
      </c>
      <c r="Y355" s="3">
        <v>-5.8510701678682002</v>
      </c>
      <c r="Z355" s="3">
        <v>-7.6593087334353998</v>
      </c>
      <c r="AA355" s="3">
        <v>-8.4436906235674005</v>
      </c>
      <c r="AB355" s="3">
        <v>-8.1014585070254999</v>
      </c>
      <c r="AC355" s="3">
        <v>-9.0849085593194001</v>
      </c>
      <c r="AD355" s="3">
        <v>-9.0018203957941001</v>
      </c>
      <c r="AE355" s="3">
        <v>-8.2636995155487991</v>
      </c>
      <c r="AF355" s="3">
        <v>-11.254374839573201</v>
      </c>
      <c r="AG355" s="3">
        <v>-11.283050994258801</v>
      </c>
      <c r="AH355" s="3">
        <v>-9.4604458042305009</v>
      </c>
      <c r="AI355" s="3">
        <v>-7.6936865782531996</v>
      </c>
      <c r="AJ355" s="3">
        <v>-8.3665228606711004</v>
      </c>
      <c r="AK355" s="3">
        <v>-7.2086651858961996</v>
      </c>
      <c r="AL355" s="3">
        <v>-6.71</v>
      </c>
    </row>
    <row r="356" spans="1:38">
      <c r="A356">
        <v>4</v>
      </c>
      <c r="B356" t="s">
        <v>402</v>
      </c>
      <c r="C356">
        <v>7020101</v>
      </c>
      <c r="D356" t="s">
        <v>691</v>
      </c>
      <c r="E356" s="3">
        <v>16.922992586490299</v>
      </c>
      <c r="F356" s="3">
        <v>18.7007727138378</v>
      </c>
      <c r="G356" s="3">
        <v>18.0045789174631</v>
      </c>
      <c r="H356" s="3">
        <v>18.3903104927141</v>
      </c>
      <c r="I356" s="3">
        <v>21.564976688500799</v>
      </c>
      <c r="J356" s="3">
        <v>21.143528766707298</v>
      </c>
      <c r="K356" s="3">
        <v>24.151311643109199</v>
      </c>
      <c r="L356" s="3">
        <v>24.434762892159199</v>
      </c>
      <c r="M356" s="3">
        <v>22.623862813154702</v>
      </c>
      <c r="N356" s="3">
        <v>22.3803613127698</v>
      </c>
      <c r="O356" s="3">
        <v>20.546002290004999</v>
      </c>
      <c r="P356" s="3">
        <v>16.452932754852299</v>
      </c>
      <c r="Q356" s="3">
        <v>13.017083138111699</v>
      </c>
      <c r="R356" s="3">
        <v>9.0495840963223007</v>
      </c>
      <c r="S356" s="3">
        <v>5.9020819203860997</v>
      </c>
      <c r="T356" s="3">
        <v>4.6858631843038996</v>
      </c>
      <c r="U356" s="3">
        <v>2.1517026928603999</v>
      </c>
      <c r="V356" s="3">
        <v>-0.8109145145744</v>
      </c>
      <c r="W356" s="3">
        <v>-4.2249221059769004</v>
      </c>
      <c r="X356" s="3">
        <v>-4.5800282374785999</v>
      </c>
      <c r="Y356" s="3">
        <v>-6.7171330730776999</v>
      </c>
      <c r="Z356" s="3">
        <v>-9.7540325100311005</v>
      </c>
      <c r="AA356" s="3">
        <v>-10.3237753722835</v>
      </c>
      <c r="AB356" s="3">
        <v>-9.6062423015977991</v>
      </c>
      <c r="AC356" s="3">
        <v>-10.679077111845899</v>
      </c>
      <c r="AD356" s="3">
        <v>-10.800538047833699</v>
      </c>
      <c r="AE356" s="3">
        <v>-9.4071177944510005</v>
      </c>
      <c r="AF356" s="3">
        <v>-13.651762741391099</v>
      </c>
      <c r="AG356" s="3">
        <v>-14.221628503950001</v>
      </c>
      <c r="AH356" s="3">
        <v>-11.679763232289799</v>
      </c>
      <c r="AI356" s="3">
        <v>-10.0089658526961</v>
      </c>
      <c r="AJ356" s="3">
        <v>-10.862193537346799</v>
      </c>
      <c r="AK356" s="3">
        <v>-10.032129920233499</v>
      </c>
      <c r="AL356" s="3">
        <v>-8.5</v>
      </c>
    </row>
    <row r="357" spans="1:38">
      <c r="A357">
        <v>5</v>
      </c>
      <c r="B357" t="s">
        <v>404</v>
      </c>
      <c r="C357">
        <v>702010101</v>
      </c>
      <c r="D357" t="s">
        <v>691</v>
      </c>
      <c r="E357" s="3">
        <v>16.922992586490299</v>
      </c>
      <c r="F357" s="3">
        <v>18.7007727138378</v>
      </c>
      <c r="G357" s="3">
        <v>18.0045789174631</v>
      </c>
      <c r="H357" s="3">
        <v>18.3903104927141</v>
      </c>
      <c r="I357" s="3">
        <v>21.564976688500799</v>
      </c>
      <c r="J357" s="3">
        <v>21.143528766707298</v>
      </c>
      <c r="K357" s="3">
        <v>24.151311643109199</v>
      </c>
      <c r="L357" s="3">
        <v>24.434762892159199</v>
      </c>
      <c r="M357" s="3">
        <v>22.623862813154702</v>
      </c>
      <c r="N357" s="3">
        <v>22.3803613127698</v>
      </c>
      <c r="O357" s="3">
        <v>20.546002290004999</v>
      </c>
      <c r="P357" s="3">
        <v>16.452932754852299</v>
      </c>
      <c r="Q357" s="3">
        <v>13.017083138111699</v>
      </c>
      <c r="R357" s="3">
        <v>9.0495840963223007</v>
      </c>
      <c r="S357" s="3">
        <v>5.9020819203860997</v>
      </c>
      <c r="T357" s="3">
        <v>4.6858631843038996</v>
      </c>
      <c r="U357" s="3">
        <v>2.1517026928603999</v>
      </c>
      <c r="V357" s="3">
        <v>-0.8109145145744</v>
      </c>
      <c r="W357" s="3">
        <v>-4.2249221059769004</v>
      </c>
      <c r="X357" s="3">
        <v>-4.5800282374785999</v>
      </c>
      <c r="Y357" s="3">
        <v>-6.7171330730776999</v>
      </c>
      <c r="Z357" s="3">
        <v>-9.7540325100311005</v>
      </c>
      <c r="AA357" s="3">
        <v>-10.3237753722835</v>
      </c>
      <c r="AB357" s="3">
        <v>-9.6062423015977991</v>
      </c>
      <c r="AC357" s="3">
        <v>-10.679077111845899</v>
      </c>
      <c r="AD357" s="3">
        <v>-10.800538047833699</v>
      </c>
      <c r="AE357" s="3">
        <v>-9.4071177944510005</v>
      </c>
      <c r="AF357" s="3">
        <v>-13.651762741391099</v>
      </c>
      <c r="AG357" s="3">
        <v>-14.221628503950001</v>
      </c>
      <c r="AH357" s="3">
        <v>-11.679763232289799</v>
      </c>
      <c r="AI357" s="3">
        <v>-10.0089658526961</v>
      </c>
      <c r="AJ357" s="3">
        <v>-10.862193537346799</v>
      </c>
      <c r="AK357" s="3">
        <v>-10.032129920233499</v>
      </c>
      <c r="AL357" s="3">
        <v>-8.5</v>
      </c>
    </row>
    <row r="358" spans="1:38">
      <c r="A358">
        <v>4</v>
      </c>
      <c r="B358" t="s">
        <v>402</v>
      </c>
      <c r="C358">
        <v>7020102</v>
      </c>
      <c r="D358" t="s">
        <v>692</v>
      </c>
      <c r="E358" s="3">
        <v>-2.8979337359764998</v>
      </c>
      <c r="F358" s="3">
        <v>2.8979381856664999</v>
      </c>
      <c r="G358" s="3">
        <v>4.5028020941581</v>
      </c>
      <c r="H358" s="3">
        <v>2.3393769348029001</v>
      </c>
      <c r="I358" s="3">
        <v>5.9897682209907996</v>
      </c>
      <c r="J358" s="3">
        <v>2.8937806068440999</v>
      </c>
      <c r="K358" s="3">
        <v>2.5228668936614</v>
      </c>
      <c r="L358" s="3">
        <v>4.8302955052156999</v>
      </c>
      <c r="M358" s="3">
        <v>6.4879566392027996</v>
      </c>
      <c r="N358" s="3">
        <v>8.3179115497624991</v>
      </c>
      <c r="O358" s="3">
        <v>7.335931320716</v>
      </c>
      <c r="P358" s="3">
        <v>11.219014272688201</v>
      </c>
      <c r="Q358" s="3">
        <v>12.710561993137</v>
      </c>
      <c r="R358" s="3">
        <v>10.644820275941001</v>
      </c>
      <c r="S358" s="3">
        <v>9.2640393179656009</v>
      </c>
      <c r="T358" s="3">
        <v>10.9911619069188</v>
      </c>
      <c r="U358" s="3">
        <v>8.6282885934862996</v>
      </c>
      <c r="V358" s="3">
        <v>7.5524618558157002</v>
      </c>
      <c r="W358" s="3">
        <v>4.7107421719865998</v>
      </c>
      <c r="X358" s="3">
        <v>1.5610569173561</v>
      </c>
      <c r="Y358" s="3">
        <v>-3.719499390962</v>
      </c>
      <c r="Z358" s="3">
        <v>-2.5363508193783999</v>
      </c>
      <c r="AA358" s="3">
        <v>-3.7755176033717999</v>
      </c>
      <c r="AB358" s="3">
        <v>-4.4211178598809999</v>
      </c>
      <c r="AC358" s="3">
        <v>-5.2115915015723999</v>
      </c>
      <c r="AD358" s="3">
        <v>-4.6579363847273996</v>
      </c>
      <c r="AE358" s="3">
        <v>-5.5670439381934003</v>
      </c>
      <c r="AF358" s="3">
        <v>-5.5774005817652004</v>
      </c>
      <c r="AG358" s="3">
        <v>-4.3401017150275996</v>
      </c>
      <c r="AH358" s="3">
        <v>-4.3401017150275996</v>
      </c>
      <c r="AI358" s="3">
        <v>-2.3131072047879</v>
      </c>
      <c r="AJ358" s="3">
        <v>-2.5415347959200001</v>
      </c>
      <c r="AK358" s="3">
        <v>-0.47585713479239999</v>
      </c>
      <c r="AL358" s="3">
        <v>-2.66</v>
      </c>
    </row>
    <row r="359" spans="1:38">
      <c r="A359">
        <v>5</v>
      </c>
      <c r="B359" t="s">
        <v>404</v>
      </c>
      <c r="C359">
        <v>702010201</v>
      </c>
      <c r="D359" t="s">
        <v>693</v>
      </c>
      <c r="E359" s="3">
        <v>-2.8979337359764998</v>
      </c>
      <c r="F359" s="3">
        <v>2.8979381856664999</v>
      </c>
      <c r="G359" s="3">
        <v>4.5028020941581</v>
      </c>
      <c r="H359" s="3">
        <v>2.3393769348029001</v>
      </c>
      <c r="I359" s="3">
        <v>5.9897682209907996</v>
      </c>
      <c r="J359" s="3">
        <v>2.8937806068440999</v>
      </c>
      <c r="K359" s="3">
        <v>2.5228668936614</v>
      </c>
      <c r="L359" s="3">
        <v>4.8302955052156999</v>
      </c>
      <c r="M359" s="3">
        <v>6.4879566392027996</v>
      </c>
      <c r="N359" s="3">
        <v>8.3179115497624991</v>
      </c>
      <c r="O359" s="3">
        <v>7.335931320716</v>
      </c>
      <c r="P359" s="3">
        <v>11.219014272688201</v>
      </c>
      <c r="Q359" s="3">
        <v>12.710561993137</v>
      </c>
      <c r="R359" s="3">
        <v>10.644820275941001</v>
      </c>
      <c r="S359" s="3">
        <v>9.2640393179656009</v>
      </c>
      <c r="T359" s="3">
        <v>10.9911619069188</v>
      </c>
      <c r="U359" s="3">
        <v>8.6282885934862996</v>
      </c>
      <c r="V359" s="3">
        <v>7.5524618558157002</v>
      </c>
      <c r="W359" s="3">
        <v>4.7107421719865998</v>
      </c>
      <c r="X359" s="3">
        <v>1.5610569173561</v>
      </c>
      <c r="Y359" s="3">
        <v>-3.719499390962</v>
      </c>
      <c r="Z359" s="3">
        <v>-2.5363508193783999</v>
      </c>
      <c r="AA359" s="3">
        <v>-3.7755176033717999</v>
      </c>
      <c r="AB359" s="3">
        <v>-4.4211178598809999</v>
      </c>
      <c r="AC359" s="3">
        <v>-5.2115915015723999</v>
      </c>
      <c r="AD359" s="3">
        <v>-4.6579363847273996</v>
      </c>
      <c r="AE359" s="3">
        <v>-5.5670439381934003</v>
      </c>
      <c r="AF359" s="3">
        <v>-5.5774005817652004</v>
      </c>
      <c r="AG359" s="3">
        <v>-4.3401017150275996</v>
      </c>
      <c r="AH359" s="3">
        <v>-4.3401017150275996</v>
      </c>
      <c r="AI359" s="3">
        <v>-2.3131072047879</v>
      </c>
      <c r="AJ359" s="3">
        <v>-2.5415347959200001</v>
      </c>
      <c r="AK359" s="3">
        <v>-0.47585713479239999</v>
      </c>
      <c r="AL359" s="3">
        <v>-2.66</v>
      </c>
    </row>
    <row r="360" spans="1:38">
      <c r="A360">
        <v>3</v>
      </c>
      <c r="B360" t="s">
        <v>400</v>
      </c>
      <c r="C360">
        <v>70202</v>
      </c>
      <c r="D360" t="s">
        <v>694</v>
      </c>
      <c r="E360" s="3">
        <v>37.337238649019497</v>
      </c>
      <c r="F360" s="3">
        <v>25.252288434001699</v>
      </c>
      <c r="G360" s="3">
        <v>26.616899298970299</v>
      </c>
      <c r="H360" s="3">
        <v>29.308038456135101</v>
      </c>
      <c r="I360" s="3">
        <v>33.7889624412201</v>
      </c>
      <c r="J360" s="3">
        <v>36.7907431516835</v>
      </c>
      <c r="K360" s="3">
        <v>42.596273017490802</v>
      </c>
      <c r="L360" s="3">
        <v>39.973233550908702</v>
      </c>
      <c r="M360" s="3">
        <v>47.992447430970003</v>
      </c>
      <c r="N360" s="3">
        <v>31.299346986580002</v>
      </c>
      <c r="O360" s="3">
        <v>18.371712176338399</v>
      </c>
      <c r="P360" s="3">
        <v>14.7542198439307</v>
      </c>
      <c r="Q360" s="3">
        <v>10.7488770157434</v>
      </c>
      <c r="R360" s="3">
        <v>13.267985128559801</v>
      </c>
      <c r="S360" s="3">
        <v>-4.1679049080924004</v>
      </c>
      <c r="T360" s="3">
        <v>-7.5721294124159</v>
      </c>
      <c r="U360" s="3">
        <v>-21.260789650238198</v>
      </c>
      <c r="V360" s="3">
        <v>-23.857902851061802</v>
      </c>
      <c r="W360" s="3">
        <v>-28.901449674603501</v>
      </c>
      <c r="X360" s="3">
        <v>-29.647894951004901</v>
      </c>
      <c r="Y360" s="3">
        <v>-35.038151388065998</v>
      </c>
      <c r="Z360" s="3">
        <v>-21.076872619625401</v>
      </c>
      <c r="AA360" s="3">
        <v>-7.2149484868639</v>
      </c>
      <c r="AB360" s="3">
        <v>-5.7843369364864996</v>
      </c>
      <c r="AC360" s="3">
        <v>-7.7586824168702</v>
      </c>
      <c r="AD360" s="3">
        <v>-11.706201848291601</v>
      </c>
      <c r="AE360" s="3">
        <v>-4.3925086500530997</v>
      </c>
      <c r="AF360" s="3">
        <v>-7.9984422826881998</v>
      </c>
      <c r="AG360" s="3">
        <v>-1.1406060821605</v>
      </c>
      <c r="AH360" s="3">
        <v>0.72310550654100003</v>
      </c>
      <c r="AI360" s="3">
        <v>0.1336240860424</v>
      </c>
      <c r="AJ360" s="3">
        <v>1.7608415339018</v>
      </c>
      <c r="AK360" s="3">
        <v>0.2768265783462</v>
      </c>
      <c r="AL360" s="3">
        <v>-6.39</v>
      </c>
    </row>
    <row r="361" spans="1:38">
      <c r="A361">
        <v>4</v>
      </c>
      <c r="B361" t="s">
        <v>402</v>
      </c>
      <c r="C361">
        <v>7020201</v>
      </c>
      <c r="D361" t="s">
        <v>695</v>
      </c>
      <c r="E361" s="3">
        <v>41.3256195985972</v>
      </c>
      <c r="F361" s="3">
        <v>28.7277422862641</v>
      </c>
      <c r="G361" s="3">
        <v>32.602992271148999</v>
      </c>
      <c r="H361" s="3">
        <v>36.007733204438999</v>
      </c>
      <c r="I361" s="3">
        <v>50.088809946714001</v>
      </c>
      <c r="J361" s="3">
        <v>62.421979816835403</v>
      </c>
      <c r="K361" s="3">
        <v>59.261988436681797</v>
      </c>
      <c r="L361" s="3">
        <v>47.5129111171563</v>
      </c>
      <c r="M361" s="3">
        <v>64.865594299899698</v>
      </c>
      <c r="N361" s="3">
        <v>48.718673983150303</v>
      </c>
      <c r="O361" s="3">
        <v>44.497092397162099</v>
      </c>
      <c r="P361" s="3">
        <v>34.853367708668998</v>
      </c>
      <c r="Q361" s="3">
        <v>31.652094809738902</v>
      </c>
      <c r="R361" s="3">
        <v>30.858983158232402</v>
      </c>
      <c r="S361" s="3">
        <v>11.9512325544038</v>
      </c>
      <c r="T361" s="3">
        <v>-0.69740582799840001</v>
      </c>
      <c r="U361" s="3">
        <v>-24.970414201183502</v>
      </c>
      <c r="V361" s="3">
        <v>-29.2486711679406</v>
      </c>
      <c r="W361" s="3">
        <v>-36.619567925403601</v>
      </c>
      <c r="X361" s="3">
        <v>-34.324672931645097</v>
      </c>
      <c r="Y361" s="3">
        <v>-40.569033821165803</v>
      </c>
      <c r="Z361" s="3">
        <v>-28.654570352619</v>
      </c>
      <c r="AA361" s="3">
        <v>-19.619168281411699</v>
      </c>
      <c r="AB361" s="3">
        <v>-14.9719201816227</v>
      </c>
      <c r="AC361" s="3">
        <v>-17.239923224575001</v>
      </c>
      <c r="AD361" s="3">
        <v>-19.051077221016101</v>
      </c>
      <c r="AE361" s="3">
        <v>-17.915354512269399</v>
      </c>
      <c r="AF361" s="3">
        <v>-12.1762469246243</v>
      </c>
      <c r="AG361" s="3">
        <v>0.63091482649840003</v>
      </c>
      <c r="AH361" s="3">
        <v>-1.3096446700412001</v>
      </c>
      <c r="AI361" s="3">
        <v>3.6612758310814999</v>
      </c>
      <c r="AJ361" s="3">
        <v>5.1119465798791</v>
      </c>
      <c r="AK361" s="3">
        <v>4.8975319523951004</v>
      </c>
      <c r="AL361" s="3">
        <v>-4.51</v>
      </c>
    </row>
    <row r="362" spans="1:38">
      <c r="A362">
        <v>5</v>
      </c>
      <c r="B362" t="s">
        <v>404</v>
      </c>
      <c r="C362">
        <v>702020101</v>
      </c>
      <c r="D362" t="s">
        <v>695</v>
      </c>
      <c r="E362" s="3">
        <v>41.3256195985972</v>
      </c>
      <c r="F362" s="3">
        <v>28.7277422862641</v>
      </c>
      <c r="G362" s="3">
        <v>32.602992271148999</v>
      </c>
      <c r="H362" s="3">
        <v>36.007733204438999</v>
      </c>
      <c r="I362" s="3">
        <v>50.088809946714001</v>
      </c>
      <c r="J362" s="3">
        <v>62.421979816835403</v>
      </c>
      <c r="K362" s="3">
        <v>59.261988436681797</v>
      </c>
      <c r="L362" s="3">
        <v>47.5129111171563</v>
      </c>
      <c r="M362" s="3">
        <v>64.865594299899698</v>
      </c>
      <c r="N362" s="3">
        <v>48.718673983150303</v>
      </c>
      <c r="O362" s="3">
        <v>44.497092397162099</v>
      </c>
      <c r="P362" s="3">
        <v>34.853367708668998</v>
      </c>
      <c r="Q362" s="3">
        <v>31.652094809738902</v>
      </c>
      <c r="R362" s="3">
        <v>30.858983158232402</v>
      </c>
      <c r="S362" s="3">
        <v>11.9512325544038</v>
      </c>
      <c r="T362" s="3">
        <v>-0.69740582799840001</v>
      </c>
      <c r="U362" s="3">
        <v>-24.970414201183502</v>
      </c>
      <c r="V362" s="3">
        <v>-29.2486711679406</v>
      </c>
      <c r="W362" s="3">
        <v>-36.619567925403601</v>
      </c>
      <c r="X362" s="3">
        <v>-34.324672931645097</v>
      </c>
      <c r="Y362" s="3">
        <v>-40.569033821165803</v>
      </c>
      <c r="Z362" s="3">
        <v>-28.654570352619</v>
      </c>
      <c r="AA362" s="3">
        <v>-19.619168281411699</v>
      </c>
      <c r="AB362" s="3">
        <v>-14.9719201816227</v>
      </c>
      <c r="AC362" s="3">
        <v>-17.239923224575001</v>
      </c>
      <c r="AD362" s="3">
        <v>-19.051077221016101</v>
      </c>
      <c r="AE362" s="3">
        <v>-17.915354512269399</v>
      </c>
      <c r="AF362" s="3">
        <v>-12.1762469246243</v>
      </c>
      <c r="AG362" s="3">
        <v>0.63091482649840003</v>
      </c>
      <c r="AH362" s="3">
        <v>-1.3096446700412001</v>
      </c>
      <c r="AI362" s="3">
        <v>3.6612758310814999</v>
      </c>
      <c r="AJ362" s="3">
        <v>5.1119465798791</v>
      </c>
      <c r="AK362" s="3">
        <v>4.8975319523951004</v>
      </c>
      <c r="AL362" s="3">
        <v>-4.51</v>
      </c>
    </row>
    <row r="363" spans="1:38">
      <c r="A363">
        <v>4</v>
      </c>
      <c r="B363" t="s">
        <v>402</v>
      </c>
      <c r="C363">
        <v>7020202</v>
      </c>
      <c r="D363" t="s">
        <v>696</v>
      </c>
      <c r="E363" s="3">
        <v>36.899138212010698</v>
      </c>
      <c r="F363" s="3">
        <v>24.866615827649799</v>
      </c>
      <c r="G363" s="3">
        <v>25.950912218757999</v>
      </c>
      <c r="H363" s="3">
        <v>28.561670348723201</v>
      </c>
      <c r="I363" s="3">
        <v>32.008915295504501</v>
      </c>
      <c r="J363" s="3">
        <v>34.110308482963497</v>
      </c>
      <c r="K363" s="3">
        <v>40.802235787142997</v>
      </c>
      <c r="L363" s="3">
        <v>39.156378574049</v>
      </c>
      <c r="M363" s="3">
        <v>46.1882529206719</v>
      </c>
      <c r="N363" s="3">
        <v>29.4404573984704</v>
      </c>
      <c r="O363" s="3">
        <v>15.5200672950746</v>
      </c>
      <c r="P363" s="3">
        <v>12.496096969841901</v>
      </c>
      <c r="Q363" s="3">
        <v>8.3785384494888007</v>
      </c>
      <c r="R363" s="3">
        <v>11.2555422720627</v>
      </c>
      <c r="S363" s="3">
        <v>-6.0559664771107</v>
      </c>
      <c r="T363" s="3">
        <v>-8.3823539558171003</v>
      </c>
      <c r="U363" s="3">
        <v>-20.8001906696818</v>
      </c>
      <c r="V363" s="3">
        <v>-23.1751414334177</v>
      </c>
      <c r="W363" s="3">
        <v>-27.9616798397815</v>
      </c>
      <c r="X363" s="3">
        <v>-29.110781715138099</v>
      </c>
      <c r="Y363" s="3">
        <v>-34.371192209185502</v>
      </c>
      <c r="Z363" s="3">
        <v>-20.147788651122902</v>
      </c>
      <c r="AA363" s="3">
        <v>-5.5213753763323004</v>
      </c>
      <c r="AB363" s="3">
        <v>-4.5469784149959001</v>
      </c>
      <c r="AC363" s="3">
        <v>-6.4526712266982997</v>
      </c>
      <c r="AD363" s="3">
        <v>-10.717877727118999</v>
      </c>
      <c r="AE363" s="3">
        <v>-2.5049427287551</v>
      </c>
      <c r="AF363" s="3">
        <v>-7.4647637336855004</v>
      </c>
      <c r="AG363" s="3">
        <v>-1.3489820887132</v>
      </c>
      <c r="AH363" s="3">
        <v>0.96020746615569996</v>
      </c>
      <c r="AI363" s="3">
        <v>-0.2442850535942</v>
      </c>
      <c r="AJ363" s="3">
        <v>1.4042843425306999</v>
      </c>
      <c r="AK363" s="3">
        <v>-0.2277549878092</v>
      </c>
      <c r="AL363" s="3">
        <v>-6.6</v>
      </c>
    </row>
    <row r="364" spans="1:38">
      <c r="A364">
        <v>5</v>
      </c>
      <c r="B364" t="s">
        <v>404</v>
      </c>
      <c r="C364">
        <v>702020201</v>
      </c>
      <c r="D364" t="s">
        <v>696</v>
      </c>
      <c r="E364" s="3">
        <v>36.899138212010698</v>
      </c>
      <c r="F364" s="3">
        <v>24.866615827649799</v>
      </c>
      <c r="G364" s="3">
        <v>25.950912218757999</v>
      </c>
      <c r="H364" s="3">
        <v>28.561670348723201</v>
      </c>
      <c r="I364" s="3">
        <v>32.008915295504501</v>
      </c>
      <c r="J364" s="3">
        <v>34.110308482963497</v>
      </c>
      <c r="K364" s="3">
        <v>40.802235787142997</v>
      </c>
      <c r="L364" s="3">
        <v>39.156378574049</v>
      </c>
      <c r="M364" s="3">
        <v>46.1882529206719</v>
      </c>
      <c r="N364" s="3">
        <v>29.4404573984704</v>
      </c>
      <c r="O364" s="3">
        <v>15.5200672950746</v>
      </c>
      <c r="P364" s="3">
        <v>12.496096969841901</v>
      </c>
      <c r="Q364" s="3">
        <v>8.3785384494888007</v>
      </c>
      <c r="R364" s="3">
        <v>11.2555422720627</v>
      </c>
      <c r="S364" s="3">
        <v>-6.0559664771107</v>
      </c>
      <c r="T364" s="3">
        <v>-8.3823539558171003</v>
      </c>
      <c r="U364" s="3">
        <v>-20.8001906696818</v>
      </c>
      <c r="V364" s="3">
        <v>-23.1751414334177</v>
      </c>
      <c r="W364" s="3">
        <v>-27.9616798397815</v>
      </c>
      <c r="X364" s="3">
        <v>-29.110781715138099</v>
      </c>
      <c r="Y364" s="3">
        <v>-34.371192209185502</v>
      </c>
      <c r="Z364" s="3">
        <v>-20.147788651122902</v>
      </c>
      <c r="AA364" s="3">
        <v>-5.5213753763323004</v>
      </c>
      <c r="AB364" s="3">
        <v>-4.5469784149959001</v>
      </c>
      <c r="AC364" s="3">
        <v>-6.4526712266982997</v>
      </c>
      <c r="AD364" s="3">
        <v>-10.717877727118999</v>
      </c>
      <c r="AE364" s="3">
        <v>-2.5049427287551</v>
      </c>
      <c r="AF364" s="3">
        <v>-7.4647637336855004</v>
      </c>
      <c r="AG364" s="3">
        <v>-1.3489820887132</v>
      </c>
      <c r="AH364" s="3">
        <v>0.96020746615569996</v>
      </c>
      <c r="AI364" s="3">
        <v>-0.2442850535942</v>
      </c>
      <c r="AJ364" s="3">
        <v>1.4042843425306999</v>
      </c>
      <c r="AK364" s="3">
        <v>-0.2277549878092</v>
      </c>
      <c r="AL364" s="3">
        <v>-6.6</v>
      </c>
    </row>
    <row r="365" spans="1:38">
      <c r="A365">
        <v>3</v>
      </c>
      <c r="B365" t="s">
        <v>400</v>
      </c>
      <c r="C365">
        <v>70203</v>
      </c>
      <c r="D365" t="s">
        <v>697</v>
      </c>
      <c r="E365" s="3">
        <v>4.0972830517608001</v>
      </c>
      <c r="F365" s="3">
        <v>4.0403063586463999</v>
      </c>
      <c r="G365" s="3">
        <v>4.6649031057280004</v>
      </c>
      <c r="H365" s="3">
        <v>7.1061631392739004</v>
      </c>
      <c r="I365" s="3">
        <v>7.4876259916976</v>
      </c>
      <c r="J365" s="3">
        <v>7.9641272869603004</v>
      </c>
      <c r="K365" s="3">
        <v>8.1225076736003992</v>
      </c>
      <c r="L365" s="3">
        <v>8.2933767037396997</v>
      </c>
      <c r="M365" s="3">
        <v>8.0919334700761993</v>
      </c>
      <c r="N365" s="3">
        <v>9.6698461356257006</v>
      </c>
      <c r="O365" s="3">
        <v>9.5015773632146008</v>
      </c>
      <c r="P365" s="3">
        <v>9.3407988686043009</v>
      </c>
      <c r="Q365" s="3">
        <v>9.4715546753376003</v>
      </c>
      <c r="R365" s="3">
        <v>9.9308757028633003</v>
      </c>
      <c r="S365" s="3">
        <v>9.2331606861125</v>
      </c>
      <c r="T365" s="3">
        <v>6.9419729573852997</v>
      </c>
      <c r="U365" s="3">
        <v>4.6844264564623002</v>
      </c>
      <c r="V365" s="3">
        <v>4.6195917649271996</v>
      </c>
      <c r="W365" s="3">
        <v>5.4057712477375004</v>
      </c>
      <c r="X365" s="3">
        <v>5.0041553018415996</v>
      </c>
      <c r="Y365" s="3">
        <v>4.8244183264759002</v>
      </c>
      <c r="Z365" s="3">
        <v>3.3136682790315999</v>
      </c>
      <c r="AA365" s="3">
        <v>2.7515086411016001</v>
      </c>
      <c r="AB365" s="3">
        <v>2.5521886516536001</v>
      </c>
      <c r="AC365" s="3">
        <v>1.9661589663714001</v>
      </c>
      <c r="AD365" s="3">
        <v>2.1382115332531999</v>
      </c>
      <c r="AE365" s="3">
        <v>1.9866876286335999</v>
      </c>
      <c r="AF365" s="3">
        <v>3.0992013374657001</v>
      </c>
      <c r="AG365" s="3">
        <v>2.9832967227828</v>
      </c>
      <c r="AH365" s="3">
        <v>2.8239480917669999</v>
      </c>
      <c r="AI365" s="3">
        <v>1.817680125089</v>
      </c>
      <c r="AJ365" s="3">
        <v>2.2506125922037001</v>
      </c>
      <c r="AK365" s="3">
        <v>2.7992470954650002</v>
      </c>
      <c r="AL365" s="3">
        <v>2.44</v>
      </c>
    </row>
    <row r="366" spans="1:38">
      <c r="A366">
        <v>4</v>
      </c>
      <c r="B366" t="s">
        <v>402</v>
      </c>
      <c r="C366">
        <v>7020301</v>
      </c>
      <c r="D366" t="s">
        <v>697</v>
      </c>
      <c r="E366" s="3">
        <v>4.0972830517608001</v>
      </c>
      <c r="F366" s="3">
        <v>4.0403063586463999</v>
      </c>
      <c r="G366" s="3">
        <v>4.6649031057280004</v>
      </c>
      <c r="H366" s="3">
        <v>7.1061631392739004</v>
      </c>
      <c r="I366" s="3">
        <v>7.4876259916976</v>
      </c>
      <c r="J366" s="3">
        <v>7.9641272869603004</v>
      </c>
      <c r="K366" s="3">
        <v>8.1225076736003992</v>
      </c>
      <c r="L366" s="3">
        <v>8.2933767037396997</v>
      </c>
      <c r="M366" s="3">
        <v>8.0919334700761993</v>
      </c>
      <c r="N366" s="3">
        <v>9.6698461356257006</v>
      </c>
      <c r="O366" s="3">
        <v>9.5015773632146008</v>
      </c>
      <c r="P366" s="3">
        <v>9.3407988686043009</v>
      </c>
      <c r="Q366" s="3">
        <v>9.4715546753376003</v>
      </c>
      <c r="R366" s="3">
        <v>9.9308757028633003</v>
      </c>
      <c r="S366" s="3">
        <v>9.2331606861125</v>
      </c>
      <c r="T366" s="3">
        <v>6.9419729573852997</v>
      </c>
      <c r="U366" s="3">
        <v>4.6844264564623002</v>
      </c>
      <c r="V366" s="3">
        <v>4.6195917649271996</v>
      </c>
      <c r="W366" s="3">
        <v>5.4057712477375004</v>
      </c>
      <c r="X366" s="3">
        <v>5.0041553018415996</v>
      </c>
      <c r="Y366" s="3">
        <v>4.8244183264759002</v>
      </c>
      <c r="Z366" s="3">
        <v>3.3136682790315999</v>
      </c>
      <c r="AA366" s="3">
        <v>2.7515086411016001</v>
      </c>
      <c r="AB366" s="3">
        <v>2.5521886516536001</v>
      </c>
      <c r="AC366" s="3">
        <v>1.9661589663714001</v>
      </c>
      <c r="AD366" s="3">
        <v>2.1382115332531999</v>
      </c>
      <c r="AE366" s="3">
        <v>1.9866876286335999</v>
      </c>
      <c r="AF366" s="3">
        <v>3.0992013374657001</v>
      </c>
      <c r="AG366" s="3">
        <v>2.9832967227828</v>
      </c>
      <c r="AH366" s="3">
        <v>2.8239480917669999</v>
      </c>
      <c r="AI366" s="3">
        <v>1.817680125089</v>
      </c>
      <c r="AJ366" s="3">
        <v>2.2506125922037001</v>
      </c>
      <c r="AK366" s="3">
        <v>2.7992470954650002</v>
      </c>
      <c r="AL366" s="3">
        <v>2.44</v>
      </c>
    </row>
    <row r="367" spans="1:38">
      <c r="A367">
        <v>5</v>
      </c>
      <c r="B367" t="s">
        <v>404</v>
      </c>
      <c r="C367">
        <v>702030101</v>
      </c>
      <c r="D367" t="s">
        <v>698</v>
      </c>
      <c r="E367" s="3">
        <v>5.9306573788156998</v>
      </c>
      <c r="F367" s="3">
        <v>6.2998110599926997</v>
      </c>
      <c r="G367" s="3">
        <v>8.1601606580611996</v>
      </c>
      <c r="H367" s="3">
        <v>8.4635182673297997</v>
      </c>
      <c r="I367" s="3">
        <v>11.3812645534144</v>
      </c>
      <c r="J367" s="3">
        <v>11.287936972205999</v>
      </c>
      <c r="K367" s="3">
        <v>12.7065945903255</v>
      </c>
      <c r="L367" s="3">
        <v>13.150521509149399</v>
      </c>
      <c r="M367" s="3">
        <v>12.023785813749001</v>
      </c>
      <c r="N367" s="3">
        <v>10.657362604660699</v>
      </c>
      <c r="O367" s="3">
        <v>9.4440121499120995</v>
      </c>
      <c r="P367" s="3">
        <v>8.8578542035475003</v>
      </c>
      <c r="Q367" s="3">
        <v>8.9275821528472008</v>
      </c>
      <c r="R367" s="3">
        <v>9.0173256550129999</v>
      </c>
      <c r="S367" s="3">
        <v>7.1153974345707001</v>
      </c>
      <c r="T367" s="3">
        <v>7.2456924535115004</v>
      </c>
      <c r="U367" s="3">
        <v>4.2613716868609002</v>
      </c>
      <c r="V367" s="3">
        <v>4.5097032358850999</v>
      </c>
      <c r="W367" s="3">
        <v>2.5404117446762</v>
      </c>
      <c r="X367" s="3">
        <v>0.73839166912660004</v>
      </c>
      <c r="Y367" s="3">
        <v>0.36098285086850002</v>
      </c>
      <c r="Z367" s="3">
        <v>1.4302380144211</v>
      </c>
      <c r="AA367" s="3">
        <v>0.18031298058699999</v>
      </c>
      <c r="AB367" s="3">
        <v>0.27727722996339998</v>
      </c>
      <c r="AC367" s="3">
        <v>-0.95498934552110004</v>
      </c>
      <c r="AD367" s="3">
        <v>-1.4909459643391001</v>
      </c>
      <c r="AE367" s="3">
        <v>-1.3233072609415</v>
      </c>
      <c r="AF367" s="3">
        <v>-1.0145870095231999</v>
      </c>
      <c r="AG367" s="3">
        <v>-0.84826350592569999</v>
      </c>
      <c r="AH367" s="3">
        <v>-1.1756736260662</v>
      </c>
      <c r="AI367" s="3">
        <v>-0.93006637990170005</v>
      </c>
      <c r="AJ367" s="3">
        <v>1.0404606071725999</v>
      </c>
      <c r="AK367" s="3">
        <v>2.6861896598463999</v>
      </c>
      <c r="AL367" s="3">
        <v>2.35</v>
      </c>
    </row>
    <row r="368" spans="1:38">
      <c r="A368">
        <v>5</v>
      </c>
      <c r="B368" t="s">
        <v>404</v>
      </c>
      <c r="C368">
        <v>702030102</v>
      </c>
      <c r="D368" t="s">
        <v>699</v>
      </c>
      <c r="E368" s="3">
        <v>0.65728491322689997</v>
      </c>
      <c r="F368" s="3">
        <v>1.7663249201903</v>
      </c>
      <c r="G368" s="3">
        <v>2.7898130237015999</v>
      </c>
      <c r="H368" s="3">
        <v>2.6238017191612002</v>
      </c>
      <c r="I368" s="3">
        <v>2.6238017191612002</v>
      </c>
      <c r="J368" s="3">
        <v>7.2178845310703004</v>
      </c>
      <c r="K368" s="3">
        <v>4.6463657322819998</v>
      </c>
      <c r="L368" s="3">
        <v>5.2515862215315003</v>
      </c>
      <c r="M368" s="3">
        <v>4.7189501752430996</v>
      </c>
      <c r="N368" s="3">
        <v>5.7833477645495002</v>
      </c>
      <c r="O368" s="3">
        <v>5.7827225249868999</v>
      </c>
      <c r="P368" s="3">
        <v>3.7588378070317998</v>
      </c>
      <c r="Q368" s="3">
        <v>9.7187004605476996</v>
      </c>
      <c r="R368" s="3">
        <v>8.5229961996520007</v>
      </c>
      <c r="S368" s="3">
        <v>7.2495045810976997</v>
      </c>
      <c r="T368" s="3">
        <v>7.4229987400409003</v>
      </c>
      <c r="U368" s="3">
        <v>7.4229987400409003</v>
      </c>
      <c r="V368" s="3">
        <v>7.4229987400409003</v>
      </c>
      <c r="W368" s="3">
        <v>6.9788232383695998</v>
      </c>
      <c r="X368" s="3">
        <v>6.2675274901201004</v>
      </c>
      <c r="Y368" s="3">
        <v>6.8187727292906004</v>
      </c>
      <c r="Z368" s="3">
        <v>5.9273531695988</v>
      </c>
      <c r="AA368" s="3">
        <v>5.9273531695988</v>
      </c>
      <c r="AB368" s="3">
        <v>5.9273531695988</v>
      </c>
      <c r="AC368" s="3">
        <v>0.17343452590969999</v>
      </c>
      <c r="AD368" s="3">
        <v>2.9031843219473998</v>
      </c>
      <c r="AE368" s="3">
        <v>1.9204611807523999</v>
      </c>
      <c r="AF368" s="3">
        <v>2.5542394393977998</v>
      </c>
      <c r="AG368" s="3">
        <v>2.5542394393977998</v>
      </c>
      <c r="AH368" s="3">
        <v>2.7459541456448</v>
      </c>
      <c r="AI368" s="3">
        <v>3.6224938880653998</v>
      </c>
      <c r="AJ368" s="3">
        <v>3.6224938880653998</v>
      </c>
      <c r="AK368" s="3">
        <v>4.3859342841342004</v>
      </c>
      <c r="AL368" s="3">
        <v>4.21</v>
      </c>
    </row>
    <row r="369" spans="1:38">
      <c r="A369">
        <v>5</v>
      </c>
      <c r="B369" t="s">
        <v>404</v>
      </c>
      <c r="C369">
        <v>702030103</v>
      </c>
      <c r="D369" t="s">
        <v>700</v>
      </c>
      <c r="E369" s="3">
        <v>3.8819807123515999</v>
      </c>
      <c r="F369" s="3">
        <v>2.7311768653253998</v>
      </c>
      <c r="G369" s="3">
        <v>2.3473292144507001</v>
      </c>
      <c r="H369" s="3">
        <v>1.4759920922515</v>
      </c>
      <c r="I369" s="3">
        <v>4.3489438680195001</v>
      </c>
      <c r="J369" s="3">
        <v>4.5281058577855999</v>
      </c>
      <c r="K369" s="3">
        <v>4.6735465540097003</v>
      </c>
      <c r="L369" s="3">
        <v>4.6669312252152002</v>
      </c>
      <c r="M369" s="3">
        <v>4.8993122987415001</v>
      </c>
      <c r="N369" s="3">
        <v>5.4999257447694996</v>
      </c>
      <c r="O369" s="3">
        <v>5.9946121135126997</v>
      </c>
      <c r="P369" s="3">
        <v>6.4582864798108996</v>
      </c>
      <c r="Q369" s="3">
        <v>5.4589979246942999</v>
      </c>
      <c r="R369" s="3">
        <v>7.4206530962323001</v>
      </c>
      <c r="S369" s="3">
        <v>7.6969665458143997</v>
      </c>
      <c r="T369" s="3">
        <v>8.6217208937619993</v>
      </c>
      <c r="U369" s="3">
        <v>5.6668863437379002</v>
      </c>
      <c r="V369" s="3">
        <v>6.0851401719032001</v>
      </c>
      <c r="W369" s="3">
        <v>6.4241406731083002</v>
      </c>
      <c r="X369" s="3">
        <v>6.4308670638983996</v>
      </c>
      <c r="Y369" s="3">
        <v>6.4636385065562001</v>
      </c>
      <c r="Z369" s="3">
        <v>5.5651271330382004</v>
      </c>
      <c r="AA369" s="3">
        <v>3.9239264096821</v>
      </c>
      <c r="AB369" s="3">
        <v>3.3171222325839</v>
      </c>
      <c r="AC369" s="3">
        <v>4.2961152045097002</v>
      </c>
      <c r="AD369" s="3">
        <v>4.2961152045097002</v>
      </c>
      <c r="AE369" s="3">
        <v>3.7990783754644002</v>
      </c>
      <c r="AF369" s="3">
        <v>3.7990783754644002</v>
      </c>
      <c r="AG369" s="3">
        <v>3.3246734377578999</v>
      </c>
      <c r="AH369" s="3">
        <v>2.7409020309645</v>
      </c>
      <c r="AI369" s="3">
        <v>3.1224127907804999</v>
      </c>
      <c r="AJ369" s="3">
        <v>3.2550282469092</v>
      </c>
      <c r="AK369" s="3">
        <v>3.5417573315338</v>
      </c>
      <c r="AL369" s="3">
        <v>2.78</v>
      </c>
    </row>
    <row r="370" spans="1:38">
      <c r="A370">
        <v>5</v>
      </c>
      <c r="B370" t="s">
        <v>404</v>
      </c>
      <c r="C370">
        <v>702030104</v>
      </c>
      <c r="D370" t="s">
        <v>701</v>
      </c>
      <c r="E370" s="3">
        <v>4.8008254441067999</v>
      </c>
      <c r="F370" s="3">
        <v>4.8008254441067999</v>
      </c>
      <c r="G370" s="3">
        <v>4.8008254441067999</v>
      </c>
      <c r="H370" s="3">
        <v>11.3824178602879</v>
      </c>
      <c r="I370" s="3">
        <v>8.6858495948025993</v>
      </c>
      <c r="J370" s="3">
        <v>8.6858495948025993</v>
      </c>
      <c r="K370" s="3">
        <v>8.6858495948025993</v>
      </c>
      <c r="L370" s="3">
        <v>8.6858495948025993</v>
      </c>
      <c r="M370" s="3">
        <v>8.6858495948025993</v>
      </c>
      <c r="N370" s="3">
        <v>13.377552942445</v>
      </c>
      <c r="O370" s="3">
        <v>13.377552942445</v>
      </c>
      <c r="P370" s="3">
        <v>13.377552942445</v>
      </c>
      <c r="Q370" s="3">
        <v>13.377552942445</v>
      </c>
      <c r="R370" s="3">
        <v>13.377552942445</v>
      </c>
      <c r="S370" s="3">
        <v>13.377552942445</v>
      </c>
      <c r="T370" s="3">
        <v>6.6780678985203004</v>
      </c>
      <c r="U370" s="3">
        <v>4.3167563810134997</v>
      </c>
      <c r="V370" s="3">
        <v>4.3167563810134997</v>
      </c>
      <c r="W370" s="3">
        <v>7.1402027941007002</v>
      </c>
      <c r="X370" s="3">
        <v>7.1402027941007002</v>
      </c>
      <c r="Y370" s="3">
        <v>7.1402027941007002</v>
      </c>
      <c r="Z370" s="3">
        <v>2.7066087089352</v>
      </c>
      <c r="AA370" s="3">
        <v>2.7066087089352</v>
      </c>
      <c r="AB370" s="3">
        <v>2.7066087089352</v>
      </c>
      <c r="AC370" s="3">
        <v>2.7066087089352</v>
      </c>
      <c r="AD370" s="3">
        <v>2.7066087089352</v>
      </c>
      <c r="AE370" s="3">
        <v>2.7066087089352</v>
      </c>
      <c r="AF370" s="3">
        <v>4.3640227150435997</v>
      </c>
      <c r="AG370" s="3">
        <v>4.3640227150435997</v>
      </c>
      <c r="AH370" s="3">
        <v>4.3640227150435997</v>
      </c>
      <c r="AI370" s="3">
        <v>1.6137364741596001</v>
      </c>
      <c r="AJ370" s="3">
        <v>1.6137364741596001</v>
      </c>
      <c r="AK370" s="3">
        <v>1.6137364741596001</v>
      </c>
      <c r="AL370" s="3">
        <v>1.61</v>
      </c>
    </row>
    <row r="371" spans="1:38">
      <c r="A371">
        <v>5</v>
      </c>
      <c r="B371" t="s">
        <v>404</v>
      </c>
      <c r="C371">
        <v>702030105</v>
      </c>
      <c r="D371" t="s">
        <v>702</v>
      </c>
      <c r="E371" s="3">
        <v>0.73598337033219996</v>
      </c>
      <c r="F371" s="3">
        <v>0.199361118565</v>
      </c>
      <c r="G371" s="3">
        <v>0.71379829473400003</v>
      </c>
      <c r="H371" s="3">
        <v>1.21170272062</v>
      </c>
      <c r="I371" s="3">
        <v>2.1098634017432998</v>
      </c>
      <c r="J371" s="3">
        <v>3.3429955237855</v>
      </c>
      <c r="K371" s="3">
        <v>2.6813562590622002</v>
      </c>
      <c r="L371" s="3">
        <v>2.6813562590622002</v>
      </c>
      <c r="M371" s="3">
        <v>3.4329344953116001</v>
      </c>
      <c r="N371" s="3">
        <v>3.8880054548696998</v>
      </c>
      <c r="O371" s="3">
        <v>4.6184892367944004</v>
      </c>
      <c r="P371" s="3">
        <v>5.1511615735382996</v>
      </c>
      <c r="Q371" s="3">
        <v>4.3829206361889002</v>
      </c>
      <c r="R371" s="3">
        <v>6.0490680260402998</v>
      </c>
      <c r="S371" s="3">
        <v>5.5073787638498999</v>
      </c>
      <c r="T371" s="3">
        <v>5.4841428843187998</v>
      </c>
      <c r="U371" s="3">
        <v>4.5563019641137004</v>
      </c>
      <c r="V371" s="3">
        <v>3.3086921589167999</v>
      </c>
      <c r="W371" s="3">
        <v>5.2281884448333003</v>
      </c>
      <c r="X371" s="3">
        <v>6.4460728090007002</v>
      </c>
      <c r="Y371" s="3">
        <v>5.6726001037370004</v>
      </c>
      <c r="Z371" s="3">
        <v>5.6726001037370004</v>
      </c>
      <c r="AA371" s="3">
        <v>5.6726001037370004</v>
      </c>
      <c r="AB371" s="3">
        <v>4.6156396297329998</v>
      </c>
      <c r="AC371" s="3">
        <v>4.6156396297329998</v>
      </c>
      <c r="AD371" s="3">
        <v>5.6717971997653001</v>
      </c>
      <c r="AE371" s="3">
        <v>5.1088817859836002</v>
      </c>
      <c r="AF371" s="3">
        <v>7.5177327917144998</v>
      </c>
      <c r="AG371" s="3">
        <v>6.8084680859151003</v>
      </c>
      <c r="AH371" s="3">
        <v>6.8084680859151003</v>
      </c>
      <c r="AI371" s="3">
        <v>5.8002895954767997</v>
      </c>
      <c r="AJ371" s="3">
        <v>4.7759273059582004</v>
      </c>
      <c r="AK371" s="3">
        <v>4.7759273059582004</v>
      </c>
      <c r="AL371" s="3">
        <v>3.72</v>
      </c>
    </row>
    <row r="372" spans="1:38">
      <c r="A372">
        <v>3</v>
      </c>
      <c r="B372" t="s">
        <v>400</v>
      </c>
      <c r="C372">
        <v>70204</v>
      </c>
      <c r="D372" t="s">
        <v>703</v>
      </c>
      <c r="E372" s="3">
        <v>3.7523440983460001</v>
      </c>
      <c r="F372" s="3">
        <v>3.8016866002746998</v>
      </c>
      <c r="G372" s="3">
        <v>3.8035689274190001</v>
      </c>
      <c r="H372" s="3">
        <v>3.8035689274190001</v>
      </c>
      <c r="I372" s="3">
        <v>3.7980495875078999</v>
      </c>
      <c r="J372" s="3">
        <v>3.7975475314517002</v>
      </c>
      <c r="K372" s="3">
        <v>4.9135639936824003</v>
      </c>
      <c r="L372" s="3">
        <v>6.6924520203337998</v>
      </c>
      <c r="M372" s="3">
        <v>6.5721570130561</v>
      </c>
      <c r="N372" s="3">
        <v>5.1610243888660996</v>
      </c>
      <c r="O372" s="3">
        <v>3.0209384632338998</v>
      </c>
      <c r="P372" s="3">
        <v>3.2457654257895001</v>
      </c>
      <c r="Q372" s="3">
        <v>-25.130896566530801</v>
      </c>
      <c r="R372" s="3">
        <v>-26.634992571656898</v>
      </c>
      <c r="S372" s="3">
        <v>-27.610726181369699</v>
      </c>
      <c r="T372" s="3">
        <v>-28.0490495311732</v>
      </c>
      <c r="U372" s="3">
        <v>-28.537393818160599</v>
      </c>
      <c r="V372" s="3">
        <v>-28.898675288010601</v>
      </c>
      <c r="W372" s="3">
        <v>-29.660307241060099</v>
      </c>
      <c r="X372" s="3">
        <v>-31.034413898063899</v>
      </c>
      <c r="Y372" s="3">
        <v>-30.892660406159798</v>
      </c>
      <c r="Z372" s="3">
        <v>-29.866731582524501</v>
      </c>
      <c r="AA372" s="3">
        <v>-29.8864946652272</v>
      </c>
      <c r="AB372" s="3">
        <v>-29.915231867774501</v>
      </c>
      <c r="AC372" s="3">
        <v>-3.5357582116305002</v>
      </c>
      <c r="AD372" s="3">
        <v>-2.6671768457131</v>
      </c>
      <c r="AE372" s="3">
        <v>-1.3570184008916999</v>
      </c>
      <c r="AF372" s="3">
        <v>-0.75608788020499995</v>
      </c>
      <c r="AG372" s="3">
        <v>-1.3451283491360999</v>
      </c>
      <c r="AH372" s="3">
        <v>-0.85299017316449999</v>
      </c>
      <c r="AI372" s="3">
        <v>-0.1965662151249</v>
      </c>
      <c r="AJ372" s="3">
        <v>0.53673533647799998</v>
      </c>
      <c r="AK372" s="3">
        <v>0.1989912721347</v>
      </c>
      <c r="AL372" s="3">
        <v>0.06</v>
      </c>
    </row>
    <row r="373" spans="1:38">
      <c r="A373">
        <v>4</v>
      </c>
      <c r="B373" t="s">
        <v>402</v>
      </c>
      <c r="C373">
        <v>7020401</v>
      </c>
      <c r="D373" t="s">
        <v>704</v>
      </c>
      <c r="E373" s="3">
        <v>1.3734582390034999</v>
      </c>
      <c r="F373" s="3">
        <v>1.8601117117941</v>
      </c>
      <c r="G373" s="3">
        <v>1.8601117117941</v>
      </c>
      <c r="H373" s="3">
        <v>1.8601117117941</v>
      </c>
      <c r="I373" s="3">
        <v>1.8601117117941</v>
      </c>
      <c r="J373" s="3">
        <v>1.8601117117941</v>
      </c>
      <c r="K373" s="3">
        <v>1.8601117117941</v>
      </c>
      <c r="L373" s="3">
        <v>1.8601117117941</v>
      </c>
      <c r="M373" s="3">
        <v>1.290406426179</v>
      </c>
      <c r="N373" s="3">
        <v>1.290406426179</v>
      </c>
      <c r="O373" s="3">
        <v>1.290406426179</v>
      </c>
      <c r="P373" s="3">
        <v>2.2778976872587999</v>
      </c>
      <c r="Q373" s="3">
        <v>1.4596511540329999</v>
      </c>
      <c r="R373" s="3">
        <v>1.4385271850423</v>
      </c>
      <c r="S373" s="3">
        <v>1.4385271850423</v>
      </c>
      <c r="T373" s="3">
        <v>1.4385271850423</v>
      </c>
      <c r="U373" s="3">
        <v>2.1206722179455002</v>
      </c>
      <c r="V373" s="3">
        <v>2.1206722179455002</v>
      </c>
      <c r="W373" s="3">
        <v>2.1206722179455002</v>
      </c>
      <c r="X373" s="3">
        <v>2.1206722179455002</v>
      </c>
      <c r="Y373" s="3">
        <v>2.8074044807586001</v>
      </c>
      <c r="Z373" s="3">
        <v>3.2343141579057</v>
      </c>
      <c r="AA373" s="3">
        <v>3.2343141579057</v>
      </c>
      <c r="AB373" s="3">
        <v>2.7864135240621</v>
      </c>
      <c r="AC373" s="3">
        <v>2.7864135240621</v>
      </c>
      <c r="AD373" s="3">
        <v>2.2928231275753999</v>
      </c>
      <c r="AE373" s="3">
        <v>2.2928231275753999</v>
      </c>
      <c r="AF373" s="3">
        <v>2.2928231275753999</v>
      </c>
      <c r="AG373" s="3">
        <v>1.6095281620937001</v>
      </c>
      <c r="AH373" s="3">
        <v>1.6095281620937001</v>
      </c>
      <c r="AI373" s="3">
        <v>1.6095281620937001</v>
      </c>
      <c r="AJ373" s="3">
        <v>1.6095281620937001</v>
      </c>
      <c r="AK373" s="3">
        <v>0.60611314352080004</v>
      </c>
      <c r="AL373" s="3">
        <v>0.19</v>
      </c>
    </row>
    <row r="374" spans="1:38">
      <c r="A374">
        <v>5</v>
      </c>
      <c r="B374" t="s">
        <v>404</v>
      </c>
      <c r="C374">
        <v>702040101</v>
      </c>
      <c r="D374" t="s">
        <v>705</v>
      </c>
      <c r="E374" s="3">
        <v>1.3734582390034999</v>
      </c>
      <c r="F374" s="3">
        <v>1.8601117117941</v>
      </c>
      <c r="G374" s="3">
        <v>1.8601117117941</v>
      </c>
      <c r="H374" s="3">
        <v>1.8601117117941</v>
      </c>
      <c r="I374" s="3">
        <v>1.8601117117941</v>
      </c>
      <c r="J374" s="3">
        <v>1.8601117117941</v>
      </c>
      <c r="K374" s="3">
        <v>1.8601117117941</v>
      </c>
      <c r="L374" s="3">
        <v>1.8601117117941</v>
      </c>
      <c r="M374" s="3">
        <v>1.290406426179</v>
      </c>
      <c r="N374" s="3">
        <v>1.290406426179</v>
      </c>
      <c r="O374" s="3">
        <v>1.290406426179</v>
      </c>
      <c r="P374" s="3">
        <v>2.2778976872587999</v>
      </c>
      <c r="Q374" s="3">
        <v>1.4596511540329999</v>
      </c>
      <c r="R374" s="3">
        <v>1.4385271850423</v>
      </c>
      <c r="S374" s="3">
        <v>1.4385271850423</v>
      </c>
      <c r="T374" s="3">
        <v>1.4385271850423</v>
      </c>
      <c r="U374" s="3">
        <v>2.1206722179455002</v>
      </c>
      <c r="V374" s="3">
        <v>2.1206722179455002</v>
      </c>
      <c r="W374" s="3">
        <v>2.1206722179455002</v>
      </c>
      <c r="X374" s="3">
        <v>2.1206722179455002</v>
      </c>
      <c r="Y374" s="3">
        <v>2.8074044807586001</v>
      </c>
      <c r="Z374" s="3">
        <v>3.2343141579057</v>
      </c>
      <c r="AA374" s="3">
        <v>3.2343141579057</v>
      </c>
      <c r="AB374" s="3">
        <v>2.7864135240621</v>
      </c>
      <c r="AC374" s="3">
        <v>2.7864135240621</v>
      </c>
      <c r="AD374" s="3">
        <v>2.2928231275753999</v>
      </c>
      <c r="AE374" s="3">
        <v>2.2928231275753999</v>
      </c>
      <c r="AF374" s="3">
        <v>2.2928231275753999</v>
      </c>
      <c r="AG374" s="3">
        <v>1.6095281620937001</v>
      </c>
      <c r="AH374" s="3">
        <v>1.6095281620937001</v>
      </c>
      <c r="AI374" s="3">
        <v>1.6095281620937001</v>
      </c>
      <c r="AJ374" s="3">
        <v>1.6095281620937001</v>
      </c>
      <c r="AK374" s="3">
        <v>0.60611314352080004</v>
      </c>
      <c r="AL374" s="3">
        <v>0.19</v>
      </c>
    </row>
    <row r="375" spans="1:38">
      <c r="A375">
        <v>4</v>
      </c>
      <c r="B375" t="s">
        <v>402</v>
      </c>
      <c r="C375">
        <v>7020402</v>
      </c>
      <c r="D375" t="s">
        <v>706</v>
      </c>
      <c r="E375" s="3">
        <v>10.2146549036707</v>
      </c>
      <c r="F375" s="3">
        <v>12.163500300313499</v>
      </c>
      <c r="G375" s="3">
        <v>12.1720431626783</v>
      </c>
      <c r="H375" s="3">
        <v>12.1720431626783</v>
      </c>
      <c r="I375" s="3">
        <v>12.125284589156999</v>
      </c>
      <c r="J375" s="3">
        <v>12.120351309944001</v>
      </c>
      <c r="K375" s="3">
        <v>17.169642694282601</v>
      </c>
      <c r="L375" s="3">
        <v>25.117023291552101</v>
      </c>
      <c r="M375" s="3">
        <v>25.219843535648799</v>
      </c>
      <c r="N375" s="3">
        <v>18.851548380115901</v>
      </c>
      <c r="O375" s="3">
        <v>8.8131591958479998</v>
      </c>
      <c r="P375" s="3">
        <v>8.7748935816383007</v>
      </c>
      <c r="Q375" s="3">
        <v>5.1047044055616002</v>
      </c>
      <c r="R375" s="3">
        <v>-0.50882328618119999</v>
      </c>
      <c r="S375" s="3">
        <v>-4.6087683873685998</v>
      </c>
      <c r="T375" s="3">
        <v>-6.4496699480261004</v>
      </c>
      <c r="U375" s="3">
        <v>-8.5746661941771993</v>
      </c>
      <c r="V375" s="3">
        <v>-8.5998480652115994</v>
      </c>
      <c r="W375" s="3">
        <v>-12.568422229605799</v>
      </c>
      <c r="X375" s="3">
        <v>-19.026165587585801</v>
      </c>
      <c r="Y375" s="3">
        <v>-19.0926546454271</v>
      </c>
      <c r="Z375" s="3">
        <v>-14.7574830596041</v>
      </c>
      <c r="AA375" s="3">
        <v>-14.4610397169499</v>
      </c>
      <c r="AB375" s="3">
        <v>-14.4547938115868</v>
      </c>
      <c r="AC375" s="3">
        <v>-11.4676098259254</v>
      </c>
      <c r="AD375" s="3">
        <v>-8.4137999425244008</v>
      </c>
      <c r="AE375" s="3">
        <v>-4.4846711577710998</v>
      </c>
      <c r="AF375" s="3">
        <v>-2.6051019693494002</v>
      </c>
      <c r="AG375" s="3">
        <v>-4.5416133510458003</v>
      </c>
      <c r="AH375" s="3">
        <v>-4.5502023587776996</v>
      </c>
      <c r="AI375" s="3">
        <v>-2.4095965758875999</v>
      </c>
      <c r="AJ375" s="3">
        <v>-2.12935321362E-2</v>
      </c>
      <c r="AK375" s="3">
        <v>-2.12935321362E-2</v>
      </c>
      <c r="AL375" s="3">
        <v>-0.02</v>
      </c>
    </row>
    <row r="376" spans="1:38">
      <c r="A376">
        <v>5</v>
      </c>
      <c r="B376" t="s">
        <v>404</v>
      </c>
      <c r="C376">
        <v>702040201</v>
      </c>
      <c r="D376" t="s">
        <v>707</v>
      </c>
      <c r="E376" s="3">
        <v>10.2146549036707</v>
      </c>
      <c r="F376" s="3">
        <v>12.163500300313499</v>
      </c>
      <c r="G376" s="3">
        <v>12.1720431626783</v>
      </c>
      <c r="H376" s="3">
        <v>12.1720431626783</v>
      </c>
      <c r="I376" s="3">
        <v>12.125284589156999</v>
      </c>
      <c r="J376" s="3">
        <v>12.120351309944001</v>
      </c>
      <c r="K376" s="3">
        <v>17.169642694282601</v>
      </c>
      <c r="L376" s="3">
        <v>25.117023291552101</v>
      </c>
      <c r="M376" s="3">
        <v>25.219843535648799</v>
      </c>
      <c r="N376" s="3">
        <v>18.851548380115901</v>
      </c>
      <c r="O376" s="3">
        <v>8.8131591958479998</v>
      </c>
      <c r="P376" s="3">
        <v>8.7748935816383007</v>
      </c>
      <c r="Q376" s="3">
        <v>5.1047044055616002</v>
      </c>
      <c r="R376" s="3">
        <v>-0.50882328618119999</v>
      </c>
      <c r="S376" s="3">
        <v>-4.6087683873685998</v>
      </c>
      <c r="T376" s="3">
        <v>-6.4496699480261004</v>
      </c>
      <c r="U376" s="3">
        <v>-8.5746661941771993</v>
      </c>
      <c r="V376" s="3">
        <v>-8.5998480652115994</v>
      </c>
      <c r="W376" s="3">
        <v>-12.568422229605799</v>
      </c>
      <c r="X376" s="3">
        <v>-19.026165587585801</v>
      </c>
      <c r="Y376" s="3">
        <v>-19.0926546454271</v>
      </c>
      <c r="Z376" s="3">
        <v>-14.7574830596041</v>
      </c>
      <c r="AA376" s="3">
        <v>-14.4610397169499</v>
      </c>
      <c r="AB376" s="3">
        <v>-14.4547938115868</v>
      </c>
      <c r="AC376" s="3">
        <v>-11.4676098259254</v>
      </c>
      <c r="AD376" s="3">
        <v>-8.4137999425244008</v>
      </c>
      <c r="AE376" s="3">
        <v>-4.4846711577710998</v>
      </c>
      <c r="AF376" s="3">
        <v>-2.6051019693494002</v>
      </c>
      <c r="AG376" s="3">
        <v>-4.5416133510458003</v>
      </c>
      <c r="AH376" s="3">
        <v>-4.5502023587776996</v>
      </c>
      <c r="AI376" s="3">
        <v>-2.4095965758875999</v>
      </c>
      <c r="AJ376" s="3">
        <v>-2.12935321362E-2</v>
      </c>
      <c r="AK376" s="3">
        <v>-2.12935321362E-2</v>
      </c>
      <c r="AL376" s="3">
        <v>-0.02</v>
      </c>
    </row>
    <row r="377" spans="1:38">
      <c r="A377">
        <v>4</v>
      </c>
      <c r="B377" t="s">
        <v>402</v>
      </c>
      <c r="C377">
        <v>7020403</v>
      </c>
      <c r="D377" t="s">
        <v>708</v>
      </c>
      <c r="E377" s="3">
        <v>2.2007279559670998</v>
      </c>
      <c r="F377" s="3">
        <v>1.2519651289092999</v>
      </c>
      <c r="G377" s="3">
        <v>1.2519651289092999</v>
      </c>
      <c r="H377" s="3">
        <v>1.2519651289092999</v>
      </c>
      <c r="I377" s="3">
        <v>1.2519651289092999</v>
      </c>
      <c r="J377" s="3">
        <v>1.2519651289092999</v>
      </c>
      <c r="K377" s="3">
        <v>1.2519651289092999</v>
      </c>
      <c r="L377" s="3">
        <v>1.2519651289092999</v>
      </c>
      <c r="M377" s="3">
        <v>1.2519651289092999</v>
      </c>
      <c r="N377" s="3">
        <v>1.2519651289092999</v>
      </c>
      <c r="O377" s="3">
        <v>1.2519651289092999</v>
      </c>
      <c r="P377" s="3">
        <v>1.2519651289092999</v>
      </c>
      <c r="Q377" s="3">
        <v>-50.321730320951701</v>
      </c>
      <c r="R377" s="3">
        <v>-50.935994559907797</v>
      </c>
      <c r="S377" s="3">
        <v>-50.935994559907797</v>
      </c>
      <c r="T377" s="3">
        <v>-50.935994559907797</v>
      </c>
      <c r="U377" s="3">
        <v>-51.226066563660801</v>
      </c>
      <c r="V377" s="3">
        <v>-51.9029012390844</v>
      </c>
      <c r="W377" s="3">
        <v>-51.9029012390844</v>
      </c>
      <c r="X377" s="3">
        <v>-51.9029012390844</v>
      </c>
      <c r="Y377" s="3">
        <v>-51.9029012390844</v>
      </c>
      <c r="Z377" s="3">
        <v>-51.9029012390844</v>
      </c>
      <c r="AA377" s="3">
        <v>-51.9029012390844</v>
      </c>
      <c r="AB377" s="3">
        <v>-51.9029012390844</v>
      </c>
      <c r="AC377" s="3">
        <v>-1.9707047366062</v>
      </c>
      <c r="AD377" s="3">
        <v>-1.9707047366062</v>
      </c>
      <c r="AE377" s="3">
        <v>-1.9707047366062</v>
      </c>
      <c r="AF377" s="3">
        <v>-1.9707047366062</v>
      </c>
      <c r="AG377" s="3">
        <v>-1.3876975419812001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</row>
    <row r="378" spans="1:38">
      <c r="A378">
        <v>5</v>
      </c>
      <c r="B378" t="s">
        <v>404</v>
      </c>
      <c r="C378">
        <v>702040301</v>
      </c>
      <c r="D378" t="s">
        <v>709</v>
      </c>
      <c r="E378" s="3">
        <v>2.2007279559670998</v>
      </c>
      <c r="F378" s="3">
        <v>1.2519651289092999</v>
      </c>
      <c r="G378" s="3">
        <v>1.2519651289092999</v>
      </c>
      <c r="H378" s="3">
        <v>1.2519651289092999</v>
      </c>
      <c r="I378" s="3">
        <v>1.2519651289092999</v>
      </c>
      <c r="J378" s="3">
        <v>1.2519651289092999</v>
      </c>
      <c r="K378" s="3">
        <v>1.2519651289092999</v>
      </c>
      <c r="L378" s="3">
        <v>1.2519651289092999</v>
      </c>
      <c r="M378" s="3">
        <v>1.2519651289092999</v>
      </c>
      <c r="N378" s="3">
        <v>1.2519651289092999</v>
      </c>
      <c r="O378" s="3">
        <v>1.2519651289092999</v>
      </c>
      <c r="P378" s="3">
        <v>1.2519651289092999</v>
      </c>
      <c r="Q378" s="3">
        <v>-50.321730320951701</v>
      </c>
      <c r="R378" s="3">
        <v>-50.935994559907797</v>
      </c>
      <c r="S378" s="3">
        <v>-50.935994559907797</v>
      </c>
      <c r="T378" s="3">
        <v>-50.935994559907797</v>
      </c>
      <c r="U378" s="3">
        <v>-51.226066563660801</v>
      </c>
      <c r="V378" s="3">
        <v>-51.9029012390844</v>
      </c>
      <c r="W378" s="3">
        <v>-51.9029012390844</v>
      </c>
      <c r="X378" s="3">
        <v>-51.9029012390844</v>
      </c>
      <c r="Y378" s="3">
        <v>-51.9029012390844</v>
      </c>
      <c r="Z378" s="3">
        <v>-51.9029012390844</v>
      </c>
      <c r="AA378" s="3">
        <v>-51.9029012390844</v>
      </c>
      <c r="AB378" s="3">
        <v>-51.9029012390844</v>
      </c>
      <c r="AC378" s="3">
        <v>-1.9707047366062</v>
      </c>
      <c r="AD378" s="3">
        <v>-1.9707047366062</v>
      </c>
      <c r="AE378" s="3">
        <v>-1.9707047366062</v>
      </c>
      <c r="AF378" s="3">
        <v>-1.9707047366062</v>
      </c>
      <c r="AG378" s="3">
        <v>-1.3876975419812001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</row>
    <row r="379" spans="1:38">
      <c r="A379">
        <v>2</v>
      </c>
      <c r="B379" t="s">
        <v>398</v>
      </c>
      <c r="C379">
        <v>703</v>
      </c>
      <c r="D379" t="s">
        <v>710</v>
      </c>
      <c r="E379" s="3">
        <v>2.9656525884182998</v>
      </c>
      <c r="F379" s="3">
        <v>0.52781631500780002</v>
      </c>
      <c r="G379" s="3">
        <v>2.0429411753508</v>
      </c>
      <c r="H379" s="3">
        <v>3.0904267180179001</v>
      </c>
      <c r="I379" s="3">
        <v>7.5827704137538001</v>
      </c>
      <c r="J379" s="3">
        <v>13.911429709943899</v>
      </c>
      <c r="K379" s="3">
        <v>17.249186054647001</v>
      </c>
      <c r="L379" s="3">
        <v>21.1950767517787</v>
      </c>
      <c r="M379" s="3">
        <v>22.593208782089</v>
      </c>
      <c r="N379" s="3">
        <v>23.521768360205201</v>
      </c>
      <c r="O379" s="3">
        <v>22.188287060112099</v>
      </c>
      <c r="P379" s="3">
        <v>21.071298131041299</v>
      </c>
      <c r="Q379" s="3">
        <v>21.176153313417998</v>
      </c>
      <c r="R379" s="3">
        <v>21.0667896337415</v>
      </c>
      <c r="S379" s="3">
        <v>19.278602725357398</v>
      </c>
      <c r="T379" s="3">
        <v>17.187054566301999</v>
      </c>
      <c r="U379" s="3">
        <v>10.462490255584401</v>
      </c>
      <c r="V379" s="3">
        <v>5.3674449294429003</v>
      </c>
      <c r="W379" s="3">
        <v>1.8721587110822</v>
      </c>
      <c r="X379" s="3">
        <v>-0.73048551450069998</v>
      </c>
      <c r="Y379" s="3">
        <v>-1.8638897238315999</v>
      </c>
      <c r="Z379" s="3">
        <v>-5.9417848559596003</v>
      </c>
      <c r="AA379" s="3">
        <v>-5.8153001993793998</v>
      </c>
      <c r="AB379" s="3">
        <v>-5.6614295740026002</v>
      </c>
      <c r="AC379" s="3">
        <v>-4.1510885407440004</v>
      </c>
      <c r="AD379" s="3">
        <v>-5.0275057109206998</v>
      </c>
      <c r="AE379" s="3">
        <v>-2.4621326004227999</v>
      </c>
      <c r="AF379" s="3">
        <v>-6.6592678528224996</v>
      </c>
      <c r="AG379" s="3">
        <v>-5.0184204133385002</v>
      </c>
      <c r="AH379" s="3">
        <v>-4.7836217950590001</v>
      </c>
      <c r="AI379" s="3">
        <v>-4.6666154887479001</v>
      </c>
      <c r="AJ379" s="3">
        <v>-4.5688860447320998</v>
      </c>
      <c r="AK379" s="3">
        <v>-3.8047566096229</v>
      </c>
      <c r="AL379" s="3">
        <v>-7.0000000000000007E-2</v>
      </c>
    </row>
    <row r="380" spans="1:38">
      <c r="A380">
        <v>3</v>
      </c>
      <c r="B380" t="s">
        <v>400</v>
      </c>
      <c r="C380">
        <v>70301</v>
      </c>
      <c r="D380" t="s">
        <v>711</v>
      </c>
      <c r="E380" s="3">
        <v>-1.3446661653095999</v>
      </c>
      <c r="F380" s="3">
        <v>-1.5556491993212</v>
      </c>
      <c r="G380" s="3">
        <v>-1.54912355835</v>
      </c>
      <c r="H380" s="3">
        <v>1.2491769977414</v>
      </c>
      <c r="I380" s="3">
        <v>4.6299359721432998</v>
      </c>
      <c r="J380" s="3">
        <v>10.9537228292512</v>
      </c>
      <c r="K380" s="3">
        <v>11.5525133855049</v>
      </c>
      <c r="L380" s="3">
        <v>15.300038522544501</v>
      </c>
      <c r="M380" s="3">
        <v>16.564369093831299</v>
      </c>
      <c r="N380" s="3">
        <v>18.052573223653098</v>
      </c>
      <c r="O380" s="3">
        <v>19.2776025339273</v>
      </c>
      <c r="P380" s="3">
        <v>19.811311270488801</v>
      </c>
      <c r="Q380" s="3">
        <v>19.863755115884601</v>
      </c>
      <c r="R380" s="3">
        <v>19.938088433070298</v>
      </c>
      <c r="S380" s="3">
        <v>20.976759102041601</v>
      </c>
      <c r="T380" s="3">
        <v>20.0418535012771</v>
      </c>
      <c r="U380" s="3">
        <v>16.9262280728205</v>
      </c>
      <c r="V380" s="3">
        <v>12.5794086321475</v>
      </c>
      <c r="W380" s="3">
        <v>12.252294583735599</v>
      </c>
      <c r="X380" s="3">
        <v>8.6038283643538005</v>
      </c>
      <c r="Y380" s="3">
        <v>7.0199460999114001</v>
      </c>
      <c r="Z380" s="3">
        <v>0.39374431563000001</v>
      </c>
      <c r="AA380" s="3">
        <v>0.18983281211370001</v>
      </c>
      <c r="AB380" s="3">
        <v>-8.7710026012799994E-2</v>
      </c>
      <c r="AC380" s="3">
        <v>-6.7828126713200002E-2</v>
      </c>
      <c r="AD380" s="3">
        <v>-0.16829484035430001</v>
      </c>
      <c r="AE380" s="3">
        <v>-0.75684580473480001</v>
      </c>
      <c r="AF380" s="3">
        <v>-3.5537944409143001</v>
      </c>
      <c r="AG380" s="3">
        <v>-4.1278710583986999</v>
      </c>
      <c r="AH380" s="3">
        <v>-4.5003240950391996</v>
      </c>
      <c r="AI380" s="3">
        <v>-4.7235379163943003</v>
      </c>
      <c r="AJ380" s="3">
        <v>-4.7172942628115999</v>
      </c>
      <c r="AK380" s="3">
        <v>-4.6246354276434998</v>
      </c>
      <c r="AL380" s="3">
        <v>-0.43</v>
      </c>
    </row>
    <row r="381" spans="1:38">
      <c r="A381">
        <v>4</v>
      </c>
      <c r="B381" t="s">
        <v>402</v>
      </c>
      <c r="C381">
        <v>7030101</v>
      </c>
      <c r="D381" t="s">
        <v>712</v>
      </c>
      <c r="E381" s="3">
        <v>-3.6548429573101999</v>
      </c>
      <c r="F381" s="3">
        <v>-3.9723500774252001</v>
      </c>
      <c r="G381" s="3">
        <v>-3.9168365393830999</v>
      </c>
      <c r="H381" s="3">
        <v>0.7735898183662</v>
      </c>
      <c r="I381" s="3">
        <v>2.2231445439636999</v>
      </c>
      <c r="J381" s="3">
        <v>5.3379360480585003</v>
      </c>
      <c r="K381" s="3">
        <v>6.0677573187283</v>
      </c>
      <c r="L381" s="3">
        <v>11.8056507340462</v>
      </c>
      <c r="M381" s="3">
        <v>11.935595365397001</v>
      </c>
      <c r="N381" s="3">
        <v>13.812101236190101</v>
      </c>
      <c r="O381" s="3">
        <v>15.6920234759043</v>
      </c>
      <c r="P381" s="3">
        <v>16.530105323890201</v>
      </c>
      <c r="Q381" s="3">
        <v>16.613021999377999</v>
      </c>
      <c r="R381" s="3">
        <v>16.730900467368599</v>
      </c>
      <c r="S381" s="3">
        <v>16.7629279795621</v>
      </c>
      <c r="T381" s="3">
        <v>14.5208586606905</v>
      </c>
      <c r="U381" s="3">
        <v>14.0992452057341</v>
      </c>
      <c r="V381" s="3">
        <v>14.3908344665952</v>
      </c>
      <c r="W381" s="3">
        <v>13.9860716224082</v>
      </c>
      <c r="X381" s="3">
        <v>8.1362784723648005</v>
      </c>
      <c r="Y381" s="3">
        <v>8.0107444204318998</v>
      </c>
      <c r="Z381" s="3">
        <v>-0.39383984330889998</v>
      </c>
      <c r="AA381" s="3">
        <v>-0.72342591921340005</v>
      </c>
      <c r="AB381" s="3">
        <v>-1.1694764302898</v>
      </c>
      <c r="AC381" s="3">
        <v>-1.1363965731712</v>
      </c>
      <c r="AD381" s="3">
        <v>-1.2984010832341</v>
      </c>
      <c r="AE381" s="3">
        <v>-1.5887966981393</v>
      </c>
      <c r="AF381" s="3">
        <v>-5.6220205285342999</v>
      </c>
      <c r="AG381" s="3">
        <v>-6.5330840134503996</v>
      </c>
      <c r="AH381" s="3">
        <v>-7.1205497087253997</v>
      </c>
      <c r="AI381" s="3">
        <v>-7.4117034198078997</v>
      </c>
      <c r="AJ381" s="3">
        <v>-7.4016109175627003</v>
      </c>
      <c r="AK381" s="3">
        <v>-7.4016109175627003</v>
      </c>
      <c r="AL381" s="3">
        <v>-1.58</v>
      </c>
    </row>
    <row r="382" spans="1:38">
      <c r="A382">
        <v>5</v>
      </c>
      <c r="B382" t="s">
        <v>404</v>
      </c>
      <c r="C382">
        <v>703010101</v>
      </c>
      <c r="D382" t="s">
        <v>712</v>
      </c>
      <c r="E382" s="3">
        <v>-3.6548429573101999</v>
      </c>
      <c r="F382" s="3">
        <v>-3.9723500774252001</v>
      </c>
      <c r="G382" s="3">
        <v>-3.9168365393830999</v>
      </c>
      <c r="H382" s="3">
        <v>0.7735898183662</v>
      </c>
      <c r="I382" s="3">
        <v>2.2231445439636999</v>
      </c>
      <c r="J382" s="3">
        <v>5.3379360480585003</v>
      </c>
      <c r="K382" s="3">
        <v>6.0677573187283</v>
      </c>
      <c r="L382" s="3">
        <v>11.8056507340462</v>
      </c>
      <c r="M382" s="3">
        <v>11.935595365397001</v>
      </c>
      <c r="N382" s="3">
        <v>13.812101236190101</v>
      </c>
      <c r="O382" s="3">
        <v>15.6920234759043</v>
      </c>
      <c r="P382" s="3">
        <v>16.530105323890201</v>
      </c>
      <c r="Q382" s="3">
        <v>16.613021999377999</v>
      </c>
      <c r="R382" s="3">
        <v>16.730900467368599</v>
      </c>
      <c r="S382" s="3">
        <v>16.7629279795621</v>
      </c>
      <c r="T382" s="3">
        <v>14.5208586606905</v>
      </c>
      <c r="U382" s="3">
        <v>14.0992452057341</v>
      </c>
      <c r="V382" s="3">
        <v>14.3908344665952</v>
      </c>
      <c r="W382" s="3">
        <v>13.9860716224082</v>
      </c>
      <c r="X382" s="3">
        <v>8.1362784723648005</v>
      </c>
      <c r="Y382" s="3">
        <v>8.0107444204318998</v>
      </c>
      <c r="Z382" s="3">
        <v>-0.39383984330889998</v>
      </c>
      <c r="AA382" s="3">
        <v>-0.72342591921340005</v>
      </c>
      <c r="AB382" s="3">
        <v>-1.1694764302898</v>
      </c>
      <c r="AC382" s="3">
        <v>-1.1363965731712</v>
      </c>
      <c r="AD382" s="3">
        <v>-1.2984010832341</v>
      </c>
      <c r="AE382" s="3">
        <v>-1.5887966981393</v>
      </c>
      <c r="AF382" s="3">
        <v>-5.6220205285342999</v>
      </c>
      <c r="AG382" s="3">
        <v>-6.5330840134503996</v>
      </c>
      <c r="AH382" s="3">
        <v>-7.1205497087253997</v>
      </c>
      <c r="AI382" s="3">
        <v>-7.4117034198078997</v>
      </c>
      <c r="AJ382" s="3">
        <v>-7.4016109175627003</v>
      </c>
      <c r="AK382" s="3">
        <v>-7.4016109175627003</v>
      </c>
      <c r="AL382" s="3">
        <v>-1.58</v>
      </c>
    </row>
    <row r="383" spans="1:38">
      <c r="A383">
        <v>4</v>
      </c>
      <c r="B383" t="s">
        <v>402</v>
      </c>
      <c r="C383">
        <v>7030102</v>
      </c>
      <c r="D383" t="s">
        <v>713</v>
      </c>
      <c r="E383" s="3">
        <v>4.0915047135247002</v>
      </c>
      <c r="F383" s="3">
        <v>4.0915047135247002</v>
      </c>
      <c r="G383" s="3">
        <v>3.9711781449024</v>
      </c>
      <c r="H383" s="3">
        <v>2.9809971907341999</v>
      </c>
      <c r="I383" s="3">
        <v>12.7023192054438</v>
      </c>
      <c r="J383" s="3">
        <v>28.907386125638499</v>
      </c>
      <c r="K383" s="3">
        <v>28.907386125638499</v>
      </c>
      <c r="L383" s="3">
        <v>28.907386125638499</v>
      </c>
      <c r="M383" s="3">
        <v>33.3508654433179</v>
      </c>
      <c r="N383" s="3">
        <v>34.166523515489899</v>
      </c>
      <c r="O383" s="3">
        <v>34.166523515489899</v>
      </c>
      <c r="P383" s="3">
        <v>34.166523515489899</v>
      </c>
      <c r="Q383" s="3">
        <v>34.166523515489899</v>
      </c>
      <c r="R383" s="3">
        <v>34.166523515489899</v>
      </c>
      <c r="S383" s="3">
        <v>35.498509144277598</v>
      </c>
      <c r="T383" s="3">
        <v>37.737419126563097</v>
      </c>
      <c r="U383" s="3">
        <v>25.856653812732201</v>
      </c>
      <c r="V383" s="3">
        <v>10.035097277567299</v>
      </c>
      <c r="W383" s="3">
        <v>10.035097277567299</v>
      </c>
      <c r="X383" s="3">
        <v>10.035097277567299</v>
      </c>
      <c r="Y383" s="3">
        <v>4.8606813279166996</v>
      </c>
      <c r="Z383" s="3">
        <v>-8.4224159106800006E-2</v>
      </c>
      <c r="AA383" s="3">
        <v>-8.4224159106800006E-2</v>
      </c>
      <c r="AB383" s="3">
        <v>-8.4224159106800006E-2</v>
      </c>
      <c r="AC383" s="3">
        <v>-8.4224159106800006E-2</v>
      </c>
      <c r="AD383" s="3">
        <v>-8.4224159106800006E-2</v>
      </c>
      <c r="AE383" s="3">
        <v>-0.72775591584340005</v>
      </c>
      <c r="AF383" s="3">
        <v>-1.7243967094417001</v>
      </c>
      <c r="AG383" s="3">
        <v>-1.7243967094417001</v>
      </c>
      <c r="AH383" s="3">
        <v>-1.7243967094417001</v>
      </c>
      <c r="AI383" s="3">
        <v>-1.7243967094417001</v>
      </c>
      <c r="AJ383" s="3">
        <v>-1.7243967094417001</v>
      </c>
      <c r="AK383" s="3">
        <v>-1.3922329790746999</v>
      </c>
      <c r="AL383" s="3">
        <v>0.53</v>
      </c>
    </row>
    <row r="384" spans="1:38">
      <c r="A384">
        <v>5</v>
      </c>
      <c r="B384" t="s">
        <v>404</v>
      </c>
      <c r="C384">
        <v>703010201</v>
      </c>
      <c r="D384" t="s">
        <v>713</v>
      </c>
      <c r="E384" s="3">
        <v>4.0915047135247002</v>
      </c>
      <c r="F384" s="3">
        <v>4.0915047135247002</v>
      </c>
      <c r="G384" s="3">
        <v>3.9711781449024</v>
      </c>
      <c r="H384" s="3">
        <v>2.9809971907341999</v>
      </c>
      <c r="I384" s="3">
        <v>12.7023192054438</v>
      </c>
      <c r="J384" s="3">
        <v>28.907386125638499</v>
      </c>
      <c r="K384" s="3">
        <v>28.907386125638499</v>
      </c>
      <c r="L384" s="3">
        <v>28.907386125638499</v>
      </c>
      <c r="M384" s="3">
        <v>33.3508654433179</v>
      </c>
      <c r="N384" s="3">
        <v>34.166523515489899</v>
      </c>
      <c r="O384" s="3">
        <v>34.166523515489899</v>
      </c>
      <c r="P384" s="3">
        <v>34.166523515489899</v>
      </c>
      <c r="Q384" s="3">
        <v>34.166523515489899</v>
      </c>
      <c r="R384" s="3">
        <v>34.166523515489899</v>
      </c>
      <c r="S384" s="3">
        <v>35.498509144277598</v>
      </c>
      <c r="T384" s="3">
        <v>37.737419126563097</v>
      </c>
      <c r="U384" s="3">
        <v>25.856653812732201</v>
      </c>
      <c r="V384" s="3">
        <v>10.035097277567299</v>
      </c>
      <c r="W384" s="3">
        <v>10.035097277567299</v>
      </c>
      <c r="X384" s="3">
        <v>10.035097277567299</v>
      </c>
      <c r="Y384" s="3">
        <v>4.8606813279166996</v>
      </c>
      <c r="Z384" s="3">
        <v>-8.4224159106800006E-2</v>
      </c>
      <c r="AA384" s="3">
        <v>-8.4224159106800006E-2</v>
      </c>
      <c r="AB384" s="3">
        <v>-8.4224159106800006E-2</v>
      </c>
      <c r="AC384" s="3">
        <v>-8.4224159106800006E-2</v>
      </c>
      <c r="AD384" s="3">
        <v>-8.4224159106800006E-2</v>
      </c>
      <c r="AE384" s="3">
        <v>-0.72775591584340005</v>
      </c>
      <c r="AF384" s="3">
        <v>-1.7243967094417001</v>
      </c>
      <c r="AG384" s="3">
        <v>-1.7243967094417001</v>
      </c>
      <c r="AH384" s="3">
        <v>-1.7243967094417001</v>
      </c>
      <c r="AI384" s="3">
        <v>-1.7243967094417001</v>
      </c>
      <c r="AJ384" s="3">
        <v>-1.7243967094417001</v>
      </c>
      <c r="AK384" s="3">
        <v>-1.3922329790746999</v>
      </c>
      <c r="AL384" s="3">
        <v>0.53</v>
      </c>
    </row>
    <row r="385" spans="1:38">
      <c r="A385">
        <v>4</v>
      </c>
      <c r="B385" t="s">
        <v>402</v>
      </c>
      <c r="C385">
        <v>7030103</v>
      </c>
      <c r="D385" t="s">
        <v>714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1.4006441460628001</v>
      </c>
      <c r="K385" s="3">
        <v>2.6657804931214999</v>
      </c>
      <c r="L385" s="3">
        <v>3.3510549974121999</v>
      </c>
      <c r="M385" s="3">
        <v>3.3510549974121999</v>
      </c>
      <c r="N385" s="3">
        <v>3.3510549974121999</v>
      </c>
      <c r="O385" s="3">
        <v>3.3510549974121999</v>
      </c>
      <c r="P385" s="3">
        <v>3.3510549974121999</v>
      </c>
      <c r="Q385" s="3">
        <v>3.3510549974121999</v>
      </c>
      <c r="R385" s="3">
        <v>3.3510549974121999</v>
      </c>
      <c r="S385" s="3">
        <v>9.8088782400651002</v>
      </c>
      <c r="T385" s="3">
        <v>10.4492922951026</v>
      </c>
      <c r="U385" s="3">
        <v>10.4492922951026</v>
      </c>
      <c r="V385" s="3">
        <v>8.9236594355412997</v>
      </c>
      <c r="W385" s="3">
        <v>8.0452816438476003</v>
      </c>
      <c r="X385" s="3">
        <v>7.3288818275003997</v>
      </c>
      <c r="Y385" s="3">
        <v>7.3288818275003997</v>
      </c>
      <c r="Z385" s="3">
        <v>7.3288818275003997</v>
      </c>
      <c r="AA385" s="3">
        <v>7.3288818275003997</v>
      </c>
      <c r="AB385" s="3">
        <v>7.3288818275003997</v>
      </c>
      <c r="AC385" s="3">
        <v>7.3288818275003997</v>
      </c>
      <c r="AD385" s="3">
        <v>7.3288818275003997</v>
      </c>
      <c r="AE385" s="3">
        <v>4.5469399978754996</v>
      </c>
      <c r="AF385" s="3">
        <v>4.3776188754546004</v>
      </c>
      <c r="AG385" s="3">
        <v>4.3776188754546004</v>
      </c>
      <c r="AH385" s="3">
        <v>4.3776188754546004</v>
      </c>
      <c r="AI385" s="3">
        <v>3.9294918045774998</v>
      </c>
      <c r="AJ385" s="3">
        <v>3.9294918045774998</v>
      </c>
      <c r="AK385" s="3">
        <v>3.9294918045774998</v>
      </c>
      <c r="AL385" s="3">
        <v>3.93</v>
      </c>
    </row>
    <row r="386" spans="1:38">
      <c r="A386">
        <v>5</v>
      </c>
      <c r="B386" t="s">
        <v>404</v>
      </c>
      <c r="C386">
        <v>703010301</v>
      </c>
      <c r="D386" t="s">
        <v>715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1.4006441460628001</v>
      </c>
      <c r="K386" s="3">
        <v>2.6657804931214999</v>
      </c>
      <c r="L386" s="3">
        <v>3.3510549974121999</v>
      </c>
      <c r="M386" s="3">
        <v>3.3510549974121999</v>
      </c>
      <c r="N386" s="3">
        <v>3.3510549974121999</v>
      </c>
      <c r="O386" s="3">
        <v>3.3510549974121999</v>
      </c>
      <c r="P386" s="3">
        <v>3.3510549974121999</v>
      </c>
      <c r="Q386" s="3">
        <v>3.3510549974121999</v>
      </c>
      <c r="R386" s="3">
        <v>3.3510549974121999</v>
      </c>
      <c r="S386" s="3">
        <v>9.8088782400651002</v>
      </c>
      <c r="T386" s="3">
        <v>10.4492922951026</v>
      </c>
      <c r="U386" s="3">
        <v>10.4492922951026</v>
      </c>
      <c r="V386" s="3">
        <v>8.9236594355412997</v>
      </c>
      <c r="W386" s="3">
        <v>8.0452816438476003</v>
      </c>
      <c r="X386" s="3">
        <v>7.3288818275003997</v>
      </c>
      <c r="Y386" s="3">
        <v>7.3288818275003997</v>
      </c>
      <c r="Z386" s="3">
        <v>7.3288818275003997</v>
      </c>
      <c r="AA386" s="3">
        <v>7.3288818275003997</v>
      </c>
      <c r="AB386" s="3">
        <v>7.3288818275003997</v>
      </c>
      <c r="AC386" s="3">
        <v>7.3288818275003997</v>
      </c>
      <c r="AD386" s="3">
        <v>7.3288818275003997</v>
      </c>
      <c r="AE386" s="3">
        <v>4.5469399978754996</v>
      </c>
      <c r="AF386" s="3">
        <v>4.3776188754546004</v>
      </c>
      <c r="AG386" s="3">
        <v>4.3776188754546004</v>
      </c>
      <c r="AH386" s="3">
        <v>4.3776188754546004</v>
      </c>
      <c r="AI386" s="3">
        <v>3.9294918045774998</v>
      </c>
      <c r="AJ386" s="3">
        <v>3.9294918045774998</v>
      </c>
      <c r="AK386" s="3">
        <v>3.9294918045774998</v>
      </c>
      <c r="AL386" s="3">
        <v>3.93</v>
      </c>
    </row>
    <row r="387" spans="1:38">
      <c r="A387">
        <v>3</v>
      </c>
      <c r="B387" t="s">
        <v>400</v>
      </c>
      <c r="C387">
        <v>70302</v>
      </c>
      <c r="D387" t="s">
        <v>716</v>
      </c>
      <c r="E387" s="3">
        <v>26.9153143776464</v>
      </c>
      <c r="F387" s="3">
        <v>13.047330099155401</v>
      </c>
      <c r="G387" s="3">
        <v>22.460155252377099</v>
      </c>
      <c r="H387" s="3">
        <v>12.9914981234192</v>
      </c>
      <c r="I387" s="3">
        <v>23.338276914916801</v>
      </c>
      <c r="J387" s="3">
        <v>27.644578600569499</v>
      </c>
      <c r="K387" s="3">
        <v>43.502857277641198</v>
      </c>
      <c r="L387" s="3">
        <v>52.712541169453701</v>
      </c>
      <c r="M387" s="3">
        <v>58.438332353924501</v>
      </c>
      <c r="N387" s="3">
        <v>57.105042810213298</v>
      </c>
      <c r="O387" s="3">
        <v>37.0778856776992</v>
      </c>
      <c r="P387" s="3">
        <v>25.980214616316701</v>
      </c>
      <c r="Q387" s="3">
        <v>26.844575153486701</v>
      </c>
      <c r="R387" s="3">
        <v>26.973023272883999</v>
      </c>
      <c r="S387" s="3">
        <v>11.5187265884875</v>
      </c>
      <c r="T387" s="3">
        <v>3.4310991472426</v>
      </c>
      <c r="U387" s="3">
        <v>-18.794866430919601</v>
      </c>
      <c r="V387" s="3">
        <v>-23.740264707316399</v>
      </c>
      <c r="W387" s="3">
        <v>-35.314796986162399</v>
      </c>
      <c r="X387" s="3">
        <v>-38.4096960118558</v>
      </c>
      <c r="Y387" s="3">
        <v>-40.7238565026842</v>
      </c>
      <c r="Z387" s="3">
        <v>-35.174411994335301</v>
      </c>
      <c r="AA387" s="3">
        <v>-32.545486697539502</v>
      </c>
      <c r="AB387" s="3">
        <v>-26.3133392722488</v>
      </c>
      <c r="AC387" s="3">
        <v>-20.8166364660445</v>
      </c>
      <c r="AD387" s="3">
        <v>-29.045848805644798</v>
      </c>
      <c r="AE387" s="3">
        <v>-10.9154793212684</v>
      </c>
      <c r="AF387" s="3">
        <v>-24.026259744688801</v>
      </c>
      <c r="AG387" s="3">
        <v>-10.8225593858427</v>
      </c>
      <c r="AH387" s="3">
        <v>-6.4715781770206</v>
      </c>
      <c r="AI387" s="3">
        <v>-4.3127311985986001</v>
      </c>
      <c r="AJ387" s="3">
        <v>-3.5125304629001999</v>
      </c>
      <c r="AK387" s="3">
        <v>2.6701924267259001</v>
      </c>
      <c r="AL387" s="3">
        <v>2.46</v>
      </c>
    </row>
    <row r="388" spans="1:38">
      <c r="A388">
        <v>4</v>
      </c>
      <c r="B388" t="s">
        <v>402</v>
      </c>
      <c r="C388">
        <v>7030201</v>
      </c>
      <c r="D388" t="s">
        <v>717</v>
      </c>
      <c r="E388" s="3">
        <v>26.9153143776464</v>
      </c>
      <c r="F388" s="3">
        <v>13.047330099155401</v>
      </c>
      <c r="G388" s="3">
        <v>22.460155252377099</v>
      </c>
      <c r="H388" s="3">
        <v>12.9914981234192</v>
      </c>
      <c r="I388" s="3">
        <v>23.338276914916801</v>
      </c>
      <c r="J388" s="3">
        <v>27.644578600569499</v>
      </c>
      <c r="K388" s="3">
        <v>43.502857277641198</v>
      </c>
      <c r="L388" s="3">
        <v>52.712541169453701</v>
      </c>
      <c r="M388" s="3">
        <v>58.438332353924501</v>
      </c>
      <c r="N388" s="3">
        <v>57.105042810213298</v>
      </c>
      <c r="O388" s="3">
        <v>37.0778856776992</v>
      </c>
      <c r="P388" s="3">
        <v>25.980214616316701</v>
      </c>
      <c r="Q388" s="3">
        <v>26.844575153486701</v>
      </c>
      <c r="R388" s="3">
        <v>26.973023272883999</v>
      </c>
      <c r="S388" s="3">
        <v>11.5187265884875</v>
      </c>
      <c r="T388" s="3">
        <v>3.4310991472426</v>
      </c>
      <c r="U388" s="3">
        <v>-18.794866430919601</v>
      </c>
      <c r="V388" s="3">
        <v>-23.740264707316399</v>
      </c>
      <c r="W388" s="3">
        <v>-35.314796986162399</v>
      </c>
      <c r="X388" s="3">
        <v>-38.4096960118558</v>
      </c>
      <c r="Y388" s="3">
        <v>-40.7238565026842</v>
      </c>
      <c r="Z388" s="3">
        <v>-35.174411994335301</v>
      </c>
      <c r="AA388" s="3">
        <v>-32.545486697539502</v>
      </c>
      <c r="AB388" s="3">
        <v>-26.3133392722488</v>
      </c>
      <c r="AC388" s="3">
        <v>-20.8166364660445</v>
      </c>
      <c r="AD388" s="3">
        <v>-29.045848805644798</v>
      </c>
      <c r="AE388" s="3">
        <v>-10.9154793212684</v>
      </c>
      <c r="AF388" s="3">
        <v>-24.026259744688801</v>
      </c>
      <c r="AG388" s="3">
        <v>-10.8225593858427</v>
      </c>
      <c r="AH388" s="3">
        <v>-6.4715781770206</v>
      </c>
      <c r="AI388" s="3">
        <v>-4.3127311985986001</v>
      </c>
      <c r="AJ388" s="3">
        <v>-3.5125304629001999</v>
      </c>
      <c r="AK388" s="3">
        <v>2.6701924267259001</v>
      </c>
      <c r="AL388" s="3">
        <v>2.46</v>
      </c>
    </row>
    <row r="389" spans="1:38">
      <c r="A389">
        <v>5</v>
      </c>
      <c r="B389" t="s">
        <v>404</v>
      </c>
      <c r="C389">
        <v>703020101</v>
      </c>
      <c r="D389" t="s">
        <v>718</v>
      </c>
      <c r="E389" s="3">
        <v>26.9153143776464</v>
      </c>
      <c r="F389" s="3">
        <v>13.047330099155401</v>
      </c>
      <c r="G389" s="3">
        <v>22.460155252377099</v>
      </c>
      <c r="H389" s="3">
        <v>12.9914981234192</v>
      </c>
      <c r="I389" s="3">
        <v>23.338276914916801</v>
      </c>
      <c r="J389" s="3">
        <v>27.644578600569499</v>
      </c>
      <c r="K389" s="3">
        <v>43.502857277641198</v>
      </c>
      <c r="L389" s="3">
        <v>52.712541169453701</v>
      </c>
      <c r="M389" s="3">
        <v>58.438332353924501</v>
      </c>
      <c r="N389" s="3">
        <v>57.105042810213298</v>
      </c>
      <c r="O389" s="3">
        <v>37.0778856776992</v>
      </c>
      <c r="P389" s="3">
        <v>25.980214616316701</v>
      </c>
      <c r="Q389" s="3">
        <v>26.844575153486701</v>
      </c>
      <c r="R389" s="3">
        <v>26.973023272883999</v>
      </c>
      <c r="S389" s="3">
        <v>11.5187265884875</v>
      </c>
      <c r="T389" s="3">
        <v>3.4310991472426</v>
      </c>
      <c r="U389" s="3">
        <v>-18.794866430919601</v>
      </c>
      <c r="V389" s="3">
        <v>-23.740264707316399</v>
      </c>
      <c r="W389" s="3">
        <v>-35.314796986162399</v>
      </c>
      <c r="X389" s="3">
        <v>-38.4096960118558</v>
      </c>
      <c r="Y389" s="3">
        <v>-40.7238565026842</v>
      </c>
      <c r="Z389" s="3">
        <v>-35.174411994335301</v>
      </c>
      <c r="AA389" s="3">
        <v>-32.545486697539502</v>
      </c>
      <c r="AB389" s="3">
        <v>-26.3133392722488</v>
      </c>
      <c r="AC389" s="3">
        <v>-20.8166364660445</v>
      </c>
      <c r="AD389" s="3">
        <v>-29.045848805644798</v>
      </c>
      <c r="AE389" s="3">
        <v>-10.9154793212684</v>
      </c>
      <c r="AF389" s="3">
        <v>-24.026259744688801</v>
      </c>
      <c r="AG389" s="3">
        <v>-10.8225593858427</v>
      </c>
      <c r="AH389" s="3">
        <v>-6.4715781770206</v>
      </c>
      <c r="AI389" s="3">
        <v>-4.3127311985986001</v>
      </c>
      <c r="AJ389" s="3">
        <v>-3.5125304629001999</v>
      </c>
      <c r="AK389" s="3">
        <v>2.6701924267259001</v>
      </c>
      <c r="AL389" s="3">
        <v>2.46</v>
      </c>
    </row>
    <row r="390" spans="1:38">
      <c r="A390">
        <v>1</v>
      </c>
      <c r="B390" t="s">
        <v>396</v>
      </c>
      <c r="C390">
        <v>8</v>
      </c>
      <c r="D390" t="s">
        <v>719</v>
      </c>
      <c r="E390" s="3">
        <v>-2.9502483731633</v>
      </c>
      <c r="F390" s="3">
        <v>-3.003897603964</v>
      </c>
      <c r="G390" s="3">
        <v>-3.8401339179312002</v>
      </c>
      <c r="H390" s="3">
        <v>-5.0357075108734</v>
      </c>
      <c r="I390" s="3">
        <v>-5.1599279134531004</v>
      </c>
      <c r="J390" s="3">
        <v>0.2272707354472</v>
      </c>
      <c r="K390" s="3">
        <v>-0.42087025123920002</v>
      </c>
      <c r="L390" s="3">
        <v>-0.1529857307686</v>
      </c>
      <c r="M390" s="3">
        <v>-0.17763357530410001</v>
      </c>
      <c r="N390" s="3">
        <v>-2.9974553631405998</v>
      </c>
      <c r="O390" s="3">
        <v>-6.1430808334344</v>
      </c>
      <c r="P390" s="3">
        <v>-7.7831221837442</v>
      </c>
      <c r="Q390" s="3">
        <v>-5.2113339847082001</v>
      </c>
      <c r="R390" s="3">
        <v>-3.1741904376279</v>
      </c>
      <c r="S390" s="3">
        <v>-0.851779165329</v>
      </c>
      <c r="T390" s="3">
        <v>1.1777210742394</v>
      </c>
      <c r="U390" s="3">
        <v>1.2254328223802999</v>
      </c>
      <c r="V390" s="3">
        <v>-3.8360050024554999</v>
      </c>
      <c r="W390" s="3">
        <v>-5.6963475975581002</v>
      </c>
      <c r="X390" s="3">
        <v>-3.0704536652304002</v>
      </c>
      <c r="Y390" s="3">
        <v>-4.0583873954607004</v>
      </c>
      <c r="Z390" s="3">
        <v>0.18914066837150001</v>
      </c>
      <c r="AA390" s="3">
        <v>2.8405364124983001</v>
      </c>
      <c r="AB390" s="3">
        <v>2.6000073475556</v>
      </c>
      <c r="AC390" s="3">
        <v>1.0223045667821</v>
      </c>
      <c r="AD390" s="3">
        <v>1.9568388531586001</v>
      </c>
      <c r="AE390" s="3">
        <v>1.3873661700794999</v>
      </c>
      <c r="AF390" s="3">
        <v>1.1825790460062</v>
      </c>
      <c r="AG390" s="3">
        <v>1.2515715109368999</v>
      </c>
      <c r="AH390" s="3">
        <v>3.4301873126197999</v>
      </c>
      <c r="AI390" s="3">
        <v>6.0011610583632997</v>
      </c>
      <c r="AJ390" s="3">
        <v>3.3918344835001002</v>
      </c>
      <c r="AK390" s="3">
        <v>3.8961209354633</v>
      </c>
      <c r="AL390" s="3">
        <v>-0.32</v>
      </c>
    </row>
    <row r="391" spans="1:38">
      <c r="A391">
        <v>2</v>
      </c>
      <c r="B391" t="s">
        <v>398</v>
      </c>
      <c r="C391">
        <v>801</v>
      </c>
      <c r="D391" t="s">
        <v>720</v>
      </c>
      <c r="E391" s="3">
        <v>3.7964643121855</v>
      </c>
      <c r="F391" s="3">
        <v>3.8862651410323998</v>
      </c>
      <c r="G391" s="3">
        <v>2.9853148654074002</v>
      </c>
      <c r="H391" s="3">
        <v>2.3035462002660001</v>
      </c>
      <c r="I391" s="3">
        <v>3.1948605728939001</v>
      </c>
      <c r="J391" s="3">
        <v>5.8047488268101999</v>
      </c>
      <c r="K391" s="3">
        <v>3.9346554023039002</v>
      </c>
      <c r="L391" s="3">
        <v>4.2905494811315004</v>
      </c>
      <c r="M391" s="3">
        <v>5.1475421406665998</v>
      </c>
      <c r="N391" s="3">
        <v>5.2940982564781001</v>
      </c>
      <c r="O391" s="3">
        <v>3.058122017579</v>
      </c>
      <c r="P391" s="3">
        <v>-4.2585989444798997</v>
      </c>
      <c r="Q391" s="3">
        <v>-5.2699324673331001</v>
      </c>
      <c r="R391" s="3">
        <v>-7.7042617150061998</v>
      </c>
      <c r="S391" s="3">
        <v>-8.6223375757497003</v>
      </c>
      <c r="T391" s="3">
        <v>-8.6434516382272992</v>
      </c>
      <c r="U391" s="3">
        <v>-9.4720516691676995</v>
      </c>
      <c r="V391" s="3">
        <v>-11.681540889389</v>
      </c>
      <c r="W391" s="3">
        <v>-10.8452113193668</v>
      </c>
      <c r="X391" s="3">
        <v>-11.2053925453926</v>
      </c>
      <c r="Y391" s="3">
        <v>-11.6858563270755</v>
      </c>
      <c r="Z391" s="3">
        <v>-12.942682840380799</v>
      </c>
      <c r="AA391" s="3">
        <v>-12.297200181123101</v>
      </c>
      <c r="AB391" s="3">
        <v>-13.395125339498801</v>
      </c>
      <c r="AC391" s="3">
        <v>-12.0792627602835</v>
      </c>
      <c r="AD391" s="3">
        <v>-11.184031350089001</v>
      </c>
      <c r="AE391" s="3">
        <v>-10.359014641465301</v>
      </c>
      <c r="AF391" s="3">
        <v>-9.9135640217418004</v>
      </c>
      <c r="AG391" s="3">
        <v>-10.6162095890571</v>
      </c>
      <c r="AH391" s="3">
        <v>-10.7013750128914</v>
      </c>
      <c r="AI391" s="3">
        <v>-9.4679055908472005</v>
      </c>
      <c r="AJ391" s="3">
        <v>-10.1148083651458</v>
      </c>
      <c r="AK391" s="3">
        <v>-12.870334208727</v>
      </c>
      <c r="AL391" s="3">
        <v>-11.57</v>
      </c>
    </row>
    <row r="392" spans="1:38">
      <c r="A392">
        <v>3</v>
      </c>
      <c r="B392" t="s">
        <v>400</v>
      </c>
      <c r="C392">
        <v>80101</v>
      </c>
      <c r="D392" t="s">
        <v>721</v>
      </c>
      <c r="E392" s="3">
        <v>-1.3177628904536001</v>
      </c>
      <c r="F392" s="3">
        <v>-1.4536409901984999</v>
      </c>
      <c r="G392" s="3">
        <v>-2.9891318992351001</v>
      </c>
      <c r="H392" s="3">
        <v>-2.0536486747809</v>
      </c>
      <c r="I392" s="3">
        <v>-2.2578724401689998</v>
      </c>
      <c r="J392" s="3">
        <v>-0.80585091171809997</v>
      </c>
      <c r="K392" s="3">
        <v>-2.6266654801446001</v>
      </c>
      <c r="L392" s="3">
        <v>-2.4691975970478</v>
      </c>
      <c r="M392" s="3">
        <v>-1.4791444820499999</v>
      </c>
      <c r="N392" s="3">
        <v>-2.1853551496726999</v>
      </c>
      <c r="O392" s="3">
        <v>-2.3266550378564999</v>
      </c>
      <c r="P392" s="3">
        <v>-4.5976553185708999</v>
      </c>
      <c r="Q392" s="3">
        <v>-7.4857749863625997</v>
      </c>
      <c r="R392" s="3">
        <v>-7.6058907869198</v>
      </c>
      <c r="S392" s="3">
        <v>-8.1092269661415006</v>
      </c>
      <c r="T392" s="3">
        <v>-9.1654132852361005</v>
      </c>
      <c r="U392" s="3">
        <v>-10.1686953395442</v>
      </c>
      <c r="V392" s="3">
        <v>-11.417071618133599</v>
      </c>
      <c r="W392" s="3">
        <v>-9.4140565788494008</v>
      </c>
      <c r="X392" s="3">
        <v>-11.1373107337246</v>
      </c>
      <c r="Y392" s="3">
        <v>-12.679833594374299</v>
      </c>
      <c r="Z392" s="3">
        <v>-12.9759735012193</v>
      </c>
      <c r="AA392" s="3">
        <v>-13.9570260497246</v>
      </c>
      <c r="AB392" s="3">
        <v>-14.7603103734677</v>
      </c>
      <c r="AC392" s="3">
        <v>-13.722872982338</v>
      </c>
      <c r="AD392" s="3">
        <v>-14.639729930231599</v>
      </c>
      <c r="AE392" s="3">
        <v>-13.053414760640299</v>
      </c>
      <c r="AF392" s="3">
        <v>-12.607626946221</v>
      </c>
      <c r="AG392" s="3">
        <v>-13.5548387210843</v>
      </c>
      <c r="AH392" s="3">
        <v>-12.614138611779</v>
      </c>
      <c r="AI392" s="3">
        <v>-13.3936776264702</v>
      </c>
      <c r="AJ392" s="3">
        <v>-12.841117953093899</v>
      </c>
      <c r="AK392" s="3">
        <v>-12.766364112298</v>
      </c>
      <c r="AL392" s="3">
        <v>-14.68</v>
      </c>
    </row>
    <row r="393" spans="1:38">
      <c r="A393">
        <v>4</v>
      </c>
      <c r="B393" t="s">
        <v>402</v>
      </c>
      <c r="C393">
        <v>8010101</v>
      </c>
      <c r="D393" t="s">
        <v>721</v>
      </c>
      <c r="E393" s="3">
        <v>-1.3177628904536001</v>
      </c>
      <c r="F393" s="3">
        <v>-1.4536409901984999</v>
      </c>
      <c r="G393" s="3">
        <v>-2.9891318992351001</v>
      </c>
      <c r="H393" s="3">
        <v>-2.0536486747809</v>
      </c>
      <c r="I393" s="3">
        <v>-2.2578724401689998</v>
      </c>
      <c r="J393" s="3">
        <v>-0.80585091171809997</v>
      </c>
      <c r="K393" s="3">
        <v>-2.6266654801446001</v>
      </c>
      <c r="L393" s="3">
        <v>-2.4691975970478</v>
      </c>
      <c r="M393" s="3">
        <v>-1.4791444820499999</v>
      </c>
      <c r="N393" s="3">
        <v>-2.1853551496726999</v>
      </c>
      <c r="O393" s="3">
        <v>-2.3266550378564999</v>
      </c>
      <c r="P393" s="3">
        <v>-4.5976553185708999</v>
      </c>
      <c r="Q393" s="3">
        <v>-7.4857749863625997</v>
      </c>
      <c r="R393" s="3">
        <v>-7.6058907869198</v>
      </c>
      <c r="S393" s="3">
        <v>-8.1092269661415006</v>
      </c>
      <c r="T393" s="3">
        <v>-9.1654132852361005</v>
      </c>
      <c r="U393" s="3">
        <v>-10.1686953395442</v>
      </c>
      <c r="V393" s="3">
        <v>-11.417071618133599</v>
      </c>
      <c r="W393" s="3">
        <v>-9.4140565788494008</v>
      </c>
      <c r="X393" s="3">
        <v>-11.1373107337246</v>
      </c>
      <c r="Y393" s="3">
        <v>-12.679833594374299</v>
      </c>
      <c r="Z393" s="3">
        <v>-12.9759735012193</v>
      </c>
      <c r="AA393" s="3">
        <v>-13.9570260497246</v>
      </c>
      <c r="AB393" s="3">
        <v>-14.7603103734677</v>
      </c>
      <c r="AC393" s="3">
        <v>-13.722872982338</v>
      </c>
      <c r="AD393" s="3">
        <v>-14.639729930231599</v>
      </c>
      <c r="AE393" s="3">
        <v>-13.053414760640299</v>
      </c>
      <c r="AF393" s="3">
        <v>-12.607626946221</v>
      </c>
      <c r="AG393" s="3">
        <v>-13.5548387210843</v>
      </c>
      <c r="AH393" s="3">
        <v>-12.614138611779</v>
      </c>
      <c r="AI393" s="3">
        <v>-13.3936776264702</v>
      </c>
      <c r="AJ393" s="3">
        <v>-12.841117953093899</v>
      </c>
      <c r="AK393" s="3">
        <v>-12.766364112298</v>
      </c>
      <c r="AL393" s="3">
        <v>-14.68</v>
      </c>
    </row>
    <row r="394" spans="1:38">
      <c r="A394">
        <v>5</v>
      </c>
      <c r="B394" t="s">
        <v>404</v>
      </c>
      <c r="C394">
        <v>801010101</v>
      </c>
      <c r="D394" t="s">
        <v>722</v>
      </c>
      <c r="E394" s="3">
        <v>-1.3177628904536001</v>
      </c>
      <c r="F394" s="3">
        <v>-1.4536409901984999</v>
      </c>
      <c r="G394" s="3">
        <v>-2.9891318992351001</v>
      </c>
      <c r="H394" s="3">
        <v>-2.0536486747809</v>
      </c>
      <c r="I394" s="3">
        <v>-2.2578724401689998</v>
      </c>
      <c r="J394" s="3">
        <v>-0.80585091171809997</v>
      </c>
      <c r="K394" s="3">
        <v>-2.6266654801446001</v>
      </c>
      <c r="L394" s="3">
        <v>-2.4691975970478</v>
      </c>
      <c r="M394" s="3">
        <v>-1.4791444820499999</v>
      </c>
      <c r="N394" s="3">
        <v>-2.1853551496726999</v>
      </c>
      <c r="O394" s="3">
        <v>-2.3266550378564999</v>
      </c>
      <c r="P394" s="3">
        <v>-4.5976553185708999</v>
      </c>
      <c r="Q394" s="3">
        <v>-7.4857749863625997</v>
      </c>
      <c r="R394" s="3">
        <v>-7.6058907869198</v>
      </c>
      <c r="S394" s="3">
        <v>-8.1092269661415006</v>
      </c>
      <c r="T394" s="3">
        <v>-9.1654132852361005</v>
      </c>
      <c r="U394" s="3">
        <v>-10.1686953395442</v>
      </c>
      <c r="V394" s="3">
        <v>-11.417071618133599</v>
      </c>
      <c r="W394" s="3">
        <v>-9.4140565788494008</v>
      </c>
      <c r="X394" s="3">
        <v>-11.1373107337246</v>
      </c>
      <c r="Y394" s="3">
        <v>-12.679833594374299</v>
      </c>
      <c r="Z394" s="3">
        <v>-12.9759735012193</v>
      </c>
      <c r="AA394" s="3">
        <v>-13.9570260497246</v>
      </c>
      <c r="AB394" s="3">
        <v>-14.7603103734677</v>
      </c>
      <c r="AC394" s="3">
        <v>-13.722872982338</v>
      </c>
      <c r="AD394" s="3">
        <v>-14.639729930231599</v>
      </c>
      <c r="AE394" s="3">
        <v>-13.053414760640299</v>
      </c>
      <c r="AF394" s="3">
        <v>-12.607626946221</v>
      </c>
      <c r="AG394" s="3">
        <v>-13.5548387210843</v>
      </c>
      <c r="AH394" s="3">
        <v>-12.614138611779</v>
      </c>
      <c r="AI394" s="3">
        <v>-13.3936776264702</v>
      </c>
      <c r="AJ394" s="3">
        <v>-12.841117953093899</v>
      </c>
      <c r="AK394" s="3">
        <v>-12.766364112298</v>
      </c>
      <c r="AL394" s="3">
        <v>-14.68</v>
      </c>
    </row>
    <row r="395" spans="1:38">
      <c r="A395">
        <v>3</v>
      </c>
      <c r="B395" t="s">
        <v>400</v>
      </c>
      <c r="C395">
        <v>80102</v>
      </c>
      <c r="D395" t="s">
        <v>723</v>
      </c>
      <c r="E395" s="3">
        <v>-3.2351711671569001</v>
      </c>
      <c r="F395" s="3">
        <v>-4.9308586069915998</v>
      </c>
      <c r="G395" s="3">
        <v>-5.1239592159893999</v>
      </c>
      <c r="H395" s="3">
        <v>-4.0042023512178</v>
      </c>
      <c r="I395" s="3">
        <v>-2.6085027625853998</v>
      </c>
      <c r="J395" s="3">
        <v>-1.2539276969733</v>
      </c>
      <c r="K395" s="3">
        <v>-1.6484590110009001</v>
      </c>
      <c r="L395" s="3">
        <v>-0.88808807803550005</v>
      </c>
      <c r="M395" s="3">
        <v>-0.77768197593010002</v>
      </c>
      <c r="N395" s="3">
        <v>0.35234955410390001</v>
      </c>
      <c r="O395" s="3">
        <v>-1.8241642174057</v>
      </c>
      <c r="P395" s="3">
        <v>-3.9911782618662999</v>
      </c>
      <c r="Q395" s="3">
        <v>-2.6757273448949999</v>
      </c>
      <c r="R395" s="3">
        <v>-1.6041937423771999</v>
      </c>
      <c r="S395" s="3">
        <v>-2.6527408474721001</v>
      </c>
      <c r="T395" s="3">
        <v>-2.7641990836464001</v>
      </c>
      <c r="U395" s="3">
        <v>-3.7455316412287001</v>
      </c>
      <c r="V395" s="3">
        <v>-4.6184331387444999</v>
      </c>
      <c r="W395" s="3">
        <v>-4.5788302298793999</v>
      </c>
      <c r="X395" s="3">
        <v>-4.0613105478067002</v>
      </c>
      <c r="Y395" s="3">
        <v>-4.3618770593795002</v>
      </c>
      <c r="Z395" s="3">
        <v>-8.2083135235049003</v>
      </c>
      <c r="AA395" s="3">
        <v>-5.1916596288998003</v>
      </c>
      <c r="AB395" s="3">
        <v>-6.3062397046981999</v>
      </c>
      <c r="AC395" s="3">
        <v>-8.4238259311501</v>
      </c>
      <c r="AD395" s="3">
        <v>-7.5112875268795003</v>
      </c>
      <c r="AE395" s="3">
        <v>-7.1583956713185</v>
      </c>
      <c r="AF395" s="3">
        <v>-6.9916353777199998</v>
      </c>
      <c r="AG395" s="3">
        <v>-8.9273821816837007</v>
      </c>
      <c r="AH395" s="3">
        <v>-8.5240240972649008</v>
      </c>
      <c r="AI395" s="3">
        <v>-7.4834050326439003</v>
      </c>
      <c r="AJ395" s="3">
        <v>-9.3235458381039997</v>
      </c>
      <c r="AK395" s="3">
        <v>-10.645708678115501</v>
      </c>
      <c r="AL395" s="3">
        <v>-4.55</v>
      </c>
    </row>
    <row r="396" spans="1:38">
      <c r="A396">
        <v>4</v>
      </c>
      <c r="B396" t="s">
        <v>402</v>
      </c>
      <c r="C396">
        <v>8010201</v>
      </c>
      <c r="D396" t="s">
        <v>724</v>
      </c>
      <c r="E396" s="3">
        <v>-3.2351711671569001</v>
      </c>
      <c r="F396" s="3">
        <v>-4.9308586069915998</v>
      </c>
      <c r="G396" s="3">
        <v>-5.1239592159893999</v>
      </c>
      <c r="H396" s="3">
        <v>-4.0042023512178</v>
      </c>
      <c r="I396" s="3">
        <v>-2.6085027625853998</v>
      </c>
      <c r="J396" s="3">
        <v>-1.2539276969733</v>
      </c>
      <c r="K396" s="3">
        <v>-1.6484590110009001</v>
      </c>
      <c r="L396" s="3">
        <v>-0.88808807803550005</v>
      </c>
      <c r="M396" s="3">
        <v>-0.77768197593010002</v>
      </c>
      <c r="N396" s="3">
        <v>0.35234955410390001</v>
      </c>
      <c r="O396" s="3">
        <v>-1.8241642174057</v>
      </c>
      <c r="P396" s="3">
        <v>-3.9911782618662999</v>
      </c>
      <c r="Q396" s="3">
        <v>-2.6757273448949999</v>
      </c>
      <c r="R396" s="3">
        <v>-1.6041937423771999</v>
      </c>
      <c r="S396" s="3">
        <v>-2.6527408474721001</v>
      </c>
      <c r="T396" s="3">
        <v>-2.7641990836464001</v>
      </c>
      <c r="U396" s="3">
        <v>-3.7455316412287001</v>
      </c>
      <c r="V396" s="3">
        <v>-4.6184331387444999</v>
      </c>
      <c r="W396" s="3">
        <v>-4.5788302298793999</v>
      </c>
      <c r="X396" s="3">
        <v>-4.0613105478067002</v>
      </c>
      <c r="Y396" s="3">
        <v>-4.3618770593795002</v>
      </c>
      <c r="Z396" s="3">
        <v>-8.2083135235049003</v>
      </c>
      <c r="AA396" s="3">
        <v>-5.1916596288998003</v>
      </c>
      <c r="AB396" s="3">
        <v>-6.3062397046981999</v>
      </c>
      <c r="AC396" s="3">
        <v>-8.4238259311501</v>
      </c>
      <c r="AD396" s="3">
        <v>-7.5112875268795003</v>
      </c>
      <c r="AE396" s="3">
        <v>-7.1583956713185</v>
      </c>
      <c r="AF396" s="3">
        <v>-6.9916353777199998</v>
      </c>
      <c r="AG396" s="3">
        <v>-8.9273821816837007</v>
      </c>
      <c r="AH396" s="3">
        <v>-8.5240240972649008</v>
      </c>
      <c r="AI396" s="3">
        <v>-7.4834050326439003</v>
      </c>
      <c r="AJ396" s="3">
        <v>-9.3235458381039997</v>
      </c>
      <c r="AK396" s="3">
        <v>-10.645708678115501</v>
      </c>
      <c r="AL396" s="3">
        <v>-4.55</v>
      </c>
    </row>
    <row r="397" spans="1:38">
      <c r="A397">
        <v>5</v>
      </c>
      <c r="B397" t="s">
        <v>404</v>
      </c>
      <c r="C397">
        <v>801020101</v>
      </c>
      <c r="D397" t="s">
        <v>725</v>
      </c>
      <c r="E397" s="3">
        <v>-3.2351711671569001</v>
      </c>
      <c r="F397" s="3">
        <v>-4.9308586069915998</v>
      </c>
      <c r="G397" s="3">
        <v>-5.1239592159893999</v>
      </c>
      <c r="H397" s="3">
        <v>-4.0042023512178</v>
      </c>
      <c r="I397" s="3">
        <v>-2.6085027625853998</v>
      </c>
      <c r="J397" s="3">
        <v>-1.2539276969733</v>
      </c>
      <c r="K397" s="3">
        <v>-1.6484590110009001</v>
      </c>
      <c r="L397" s="3">
        <v>-0.88808807803550005</v>
      </c>
      <c r="M397" s="3">
        <v>-0.77768197593010002</v>
      </c>
      <c r="N397" s="3">
        <v>0.35234955410390001</v>
      </c>
      <c r="O397" s="3">
        <v>-1.8241642174057</v>
      </c>
      <c r="P397" s="3">
        <v>-3.9911782618662999</v>
      </c>
      <c r="Q397" s="3">
        <v>-2.6757273448949999</v>
      </c>
      <c r="R397" s="3">
        <v>-1.6041937423771999</v>
      </c>
      <c r="S397" s="3">
        <v>-2.6527408474721001</v>
      </c>
      <c r="T397" s="3">
        <v>-2.7641990836464001</v>
      </c>
      <c r="U397" s="3">
        <v>-3.7455316412287001</v>
      </c>
      <c r="V397" s="3">
        <v>-4.6184331387444999</v>
      </c>
      <c r="W397" s="3">
        <v>-4.5788302298793999</v>
      </c>
      <c r="X397" s="3">
        <v>-4.0613105478067002</v>
      </c>
      <c r="Y397" s="3">
        <v>-4.3618770593795002</v>
      </c>
      <c r="Z397" s="3">
        <v>-8.2083135235049003</v>
      </c>
      <c r="AA397" s="3">
        <v>-5.1916596288998003</v>
      </c>
      <c r="AB397" s="3">
        <v>-6.3062397046981999</v>
      </c>
      <c r="AC397" s="3">
        <v>-8.4238259311501</v>
      </c>
      <c r="AD397" s="3">
        <v>-7.5112875268795003</v>
      </c>
      <c r="AE397" s="3">
        <v>-7.1583956713185</v>
      </c>
      <c r="AF397" s="3">
        <v>-6.9916353777199998</v>
      </c>
      <c r="AG397" s="3">
        <v>-8.9273821816837007</v>
      </c>
      <c r="AH397" s="3">
        <v>-8.5240240972649008</v>
      </c>
      <c r="AI397" s="3">
        <v>-7.4834050326439003</v>
      </c>
      <c r="AJ397" s="3">
        <v>-9.3235458381039997</v>
      </c>
      <c r="AK397" s="3">
        <v>-10.645708678115501</v>
      </c>
      <c r="AL397" s="3">
        <v>-4.55</v>
      </c>
    </row>
    <row r="398" spans="1:38">
      <c r="A398">
        <v>3</v>
      </c>
      <c r="B398" t="s">
        <v>400</v>
      </c>
      <c r="C398">
        <v>80103</v>
      </c>
      <c r="D398" t="s">
        <v>726</v>
      </c>
      <c r="E398" s="3">
        <v>16.078288858998899</v>
      </c>
      <c r="F398" s="3">
        <v>18.040633106336699</v>
      </c>
      <c r="G398" s="3">
        <v>17.164242112350699</v>
      </c>
      <c r="H398" s="3">
        <v>12.686098330855</v>
      </c>
      <c r="I398" s="3">
        <v>14.4250204347183</v>
      </c>
      <c r="J398" s="3">
        <v>19.6469552776108</v>
      </c>
      <c r="K398" s="3">
        <v>16.133429362922101</v>
      </c>
      <c r="L398" s="3">
        <v>16.2553230469771</v>
      </c>
      <c r="M398" s="3">
        <v>17.678786458161699</v>
      </c>
      <c r="N398" s="3">
        <v>18.1849855824372</v>
      </c>
      <c r="O398" s="3">
        <v>13.1546745468395</v>
      </c>
      <c r="P398" s="3">
        <v>-4.1436814914038997</v>
      </c>
      <c r="Q398" s="3">
        <v>-5.1509586715155002</v>
      </c>
      <c r="R398" s="3">
        <v>-12.3457369920208</v>
      </c>
      <c r="S398" s="3">
        <v>-13.550170907538</v>
      </c>
      <c r="T398" s="3">
        <v>-12.6378108223472</v>
      </c>
      <c r="U398" s="3">
        <v>-13.1737039830742</v>
      </c>
      <c r="V398" s="3">
        <v>-17.2521736259642</v>
      </c>
      <c r="W398" s="3">
        <v>-16.911977797774501</v>
      </c>
      <c r="X398" s="3">
        <v>-16.658298832341</v>
      </c>
      <c r="Y398" s="3">
        <v>-16.282687154239699</v>
      </c>
      <c r="Z398" s="3">
        <v>-16.549961198507798</v>
      </c>
      <c r="AA398" s="3">
        <v>-16.1879696161296</v>
      </c>
      <c r="AB398" s="3">
        <v>-17.572290649705799</v>
      </c>
      <c r="AC398" s="3">
        <v>-13.4410441027168</v>
      </c>
      <c r="AD398" s="3">
        <v>-10.8476845651145</v>
      </c>
      <c r="AE398" s="3">
        <v>-10.3814127306596</v>
      </c>
      <c r="AF398" s="3">
        <v>-9.7516943135820995</v>
      </c>
      <c r="AG398" s="3">
        <v>-9.1659759427751002</v>
      </c>
      <c r="AH398" s="3">
        <v>-10.694979345876099</v>
      </c>
      <c r="AI398" s="3">
        <v>-7.2563301660353998</v>
      </c>
      <c r="AJ398" s="3">
        <v>-8.1391158766488996</v>
      </c>
      <c r="AK398" s="3">
        <v>-14.880514323540501</v>
      </c>
      <c r="AL398" s="3">
        <v>-14.48</v>
      </c>
    </row>
    <row r="399" spans="1:38">
      <c r="A399">
        <v>4</v>
      </c>
      <c r="B399" t="s">
        <v>402</v>
      </c>
      <c r="C399">
        <v>8010301</v>
      </c>
      <c r="D399" t="s">
        <v>726</v>
      </c>
      <c r="E399" s="3">
        <v>16.078288858998899</v>
      </c>
      <c r="F399" s="3">
        <v>18.040633106336699</v>
      </c>
      <c r="G399" s="3">
        <v>17.164242112350699</v>
      </c>
      <c r="H399" s="3">
        <v>12.686098330855</v>
      </c>
      <c r="I399" s="3">
        <v>14.4250204347183</v>
      </c>
      <c r="J399" s="3">
        <v>19.6469552776108</v>
      </c>
      <c r="K399" s="3">
        <v>16.133429362922101</v>
      </c>
      <c r="L399" s="3">
        <v>16.2553230469771</v>
      </c>
      <c r="M399" s="3">
        <v>17.678786458161699</v>
      </c>
      <c r="N399" s="3">
        <v>18.1849855824372</v>
      </c>
      <c r="O399" s="3">
        <v>13.1546745468395</v>
      </c>
      <c r="P399" s="3">
        <v>-4.1436814914038997</v>
      </c>
      <c r="Q399" s="3">
        <v>-5.1509586715155002</v>
      </c>
      <c r="R399" s="3">
        <v>-12.3457369920208</v>
      </c>
      <c r="S399" s="3">
        <v>-13.550170907538</v>
      </c>
      <c r="T399" s="3">
        <v>-12.6378108223472</v>
      </c>
      <c r="U399" s="3">
        <v>-13.1737039830742</v>
      </c>
      <c r="V399" s="3">
        <v>-17.2521736259642</v>
      </c>
      <c r="W399" s="3">
        <v>-16.911977797774501</v>
      </c>
      <c r="X399" s="3">
        <v>-16.658298832341</v>
      </c>
      <c r="Y399" s="3">
        <v>-16.282687154239699</v>
      </c>
      <c r="Z399" s="3">
        <v>-16.549961198507798</v>
      </c>
      <c r="AA399" s="3">
        <v>-16.1879696161296</v>
      </c>
      <c r="AB399" s="3">
        <v>-17.572290649705799</v>
      </c>
      <c r="AC399" s="3">
        <v>-13.4410441027168</v>
      </c>
      <c r="AD399" s="3">
        <v>-10.8476845651145</v>
      </c>
      <c r="AE399" s="3">
        <v>-10.3814127306596</v>
      </c>
      <c r="AF399" s="3">
        <v>-9.7516943135820995</v>
      </c>
      <c r="AG399" s="3">
        <v>-9.1659759427751002</v>
      </c>
      <c r="AH399" s="3">
        <v>-10.694979345876099</v>
      </c>
      <c r="AI399" s="3">
        <v>-7.2563301660353998</v>
      </c>
      <c r="AJ399" s="3">
        <v>-8.1391158766488996</v>
      </c>
      <c r="AK399" s="3">
        <v>-14.880514323540501</v>
      </c>
      <c r="AL399" s="3">
        <v>-14.48</v>
      </c>
    </row>
    <row r="400" spans="1:38">
      <c r="A400">
        <v>5</v>
      </c>
      <c r="B400" t="s">
        <v>404</v>
      </c>
      <c r="C400">
        <v>801030101</v>
      </c>
      <c r="D400" t="s">
        <v>727</v>
      </c>
      <c r="E400" s="3">
        <v>16.078288858998899</v>
      </c>
      <c r="F400" s="3">
        <v>18.040633106336699</v>
      </c>
      <c r="G400" s="3">
        <v>17.164242112350699</v>
      </c>
      <c r="H400" s="3">
        <v>12.686098330855</v>
      </c>
      <c r="I400" s="3">
        <v>14.4250204347183</v>
      </c>
      <c r="J400" s="3">
        <v>19.6469552776108</v>
      </c>
      <c r="K400" s="3">
        <v>16.133429362922101</v>
      </c>
      <c r="L400" s="3">
        <v>16.2553230469771</v>
      </c>
      <c r="M400" s="3">
        <v>17.678786458161699</v>
      </c>
      <c r="N400" s="3">
        <v>18.1849855824372</v>
      </c>
      <c r="O400" s="3">
        <v>13.1546745468395</v>
      </c>
      <c r="P400" s="3">
        <v>-4.1436814914038997</v>
      </c>
      <c r="Q400" s="3">
        <v>-5.1509586715155002</v>
      </c>
      <c r="R400" s="3">
        <v>-12.3457369920208</v>
      </c>
      <c r="S400" s="3">
        <v>-13.550170907538</v>
      </c>
      <c r="T400" s="3">
        <v>-12.6378108223472</v>
      </c>
      <c r="U400" s="3">
        <v>-13.1737039830742</v>
      </c>
      <c r="V400" s="3">
        <v>-17.2521736259642</v>
      </c>
      <c r="W400" s="3">
        <v>-16.911977797774501</v>
      </c>
      <c r="X400" s="3">
        <v>-16.658298832341</v>
      </c>
      <c r="Y400" s="3">
        <v>-16.282687154239699</v>
      </c>
      <c r="Z400" s="3">
        <v>-16.549961198507798</v>
      </c>
      <c r="AA400" s="3">
        <v>-16.1879696161296</v>
      </c>
      <c r="AB400" s="3">
        <v>-17.572290649705799</v>
      </c>
      <c r="AC400" s="3">
        <v>-13.4410441027168</v>
      </c>
      <c r="AD400" s="3">
        <v>-10.8476845651145</v>
      </c>
      <c r="AE400" s="3">
        <v>-10.3814127306596</v>
      </c>
      <c r="AF400" s="3">
        <v>-9.7516943135820995</v>
      </c>
      <c r="AG400" s="3">
        <v>-9.1659759427751002</v>
      </c>
      <c r="AH400" s="3">
        <v>-10.694979345876099</v>
      </c>
      <c r="AI400" s="3">
        <v>-7.2563301660353998</v>
      </c>
      <c r="AJ400" s="3">
        <v>-8.1391158766488996</v>
      </c>
      <c r="AK400" s="3">
        <v>-14.880514323540501</v>
      </c>
      <c r="AL400" s="3">
        <v>-14.48</v>
      </c>
    </row>
    <row r="401" spans="1:38">
      <c r="A401">
        <v>2</v>
      </c>
      <c r="B401" t="s">
        <v>398</v>
      </c>
      <c r="C401">
        <v>802</v>
      </c>
      <c r="D401" t="s">
        <v>728</v>
      </c>
      <c r="E401" s="3">
        <v>-3.7618490255613</v>
      </c>
      <c r="F401" s="3">
        <v>-3.8295876566089002</v>
      </c>
      <c r="G401" s="3">
        <v>-4.6605486229141002</v>
      </c>
      <c r="H401" s="3">
        <v>-5.9230421463271004</v>
      </c>
      <c r="I401" s="3">
        <v>-6.1704266605051004</v>
      </c>
      <c r="J401" s="3">
        <v>-0.45256756672479997</v>
      </c>
      <c r="K401" s="3">
        <v>-0.95462369952729997</v>
      </c>
      <c r="L401" s="3">
        <v>-0.6971735660992</v>
      </c>
      <c r="M401" s="3">
        <v>-0.82432863861500005</v>
      </c>
      <c r="N401" s="3">
        <v>-3.9672174952242001</v>
      </c>
      <c r="O401" s="3">
        <v>-7.2238597671817999</v>
      </c>
      <c r="P401" s="3">
        <v>-8.2245572098964992</v>
      </c>
      <c r="Q401" s="3">
        <v>-5.2037312150666999</v>
      </c>
      <c r="R401" s="3">
        <v>-2.5877697770890999</v>
      </c>
      <c r="S401" s="3">
        <v>0.15714170492390001</v>
      </c>
      <c r="T401" s="3">
        <v>2.4689590906171999</v>
      </c>
      <c r="U401" s="3">
        <v>2.6484177906366999</v>
      </c>
      <c r="V401" s="3">
        <v>-2.8196031054759998</v>
      </c>
      <c r="W401" s="3">
        <v>-5.0342260992655996</v>
      </c>
      <c r="X401" s="3">
        <v>-2.0241497667121999</v>
      </c>
      <c r="Y401" s="3">
        <v>-3.0763228634791</v>
      </c>
      <c r="Z401" s="3">
        <v>1.8731281635132999</v>
      </c>
      <c r="AA401" s="3">
        <v>4.8156820925182</v>
      </c>
      <c r="AB401" s="3">
        <v>4.6899171762218996</v>
      </c>
      <c r="AC401" s="3">
        <v>2.7209600983722</v>
      </c>
      <c r="AD401" s="3">
        <v>3.5685845326569998</v>
      </c>
      <c r="AE401" s="3">
        <v>2.7788144705881002</v>
      </c>
      <c r="AF401" s="3">
        <v>2.4832347841733999</v>
      </c>
      <c r="AG401" s="3">
        <v>2.6438258894564002</v>
      </c>
      <c r="AH401" s="3">
        <v>5.0940054214168002</v>
      </c>
      <c r="AI401" s="3">
        <v>7.8686926867137004</v>
      </c>
      <c r="AJ401" s="3">
        <v>4.9662469356393002</v>
      </c>
      <c r="AK401" s="3">
        <v>5.8631066710297004</v>
      </c>
      <c r="AL401" s="3">
        <v>0.91</v>
      </c>
    </row>
    <row r="402" spans="1:38">
      <c r="A402">
        <v>3</v>
      </c>
      <c r="B402" t="s">
        <v>400</v>
      </c>
      <c r="C402">
        <v>80201</v>
      </c>
      <c r="D402" t="s">
        <v>729</v>
      </c>
      <c r="E402" s="3">
        <v>0.55863430341249998</v>
      </c>
      <c r="F402" s="3">
        <v>0.54219422834310005</v>
      </c>
      <c r="G402" s="3">
        <v>0.62061458498370004</v>
      </c>
      <c r="H402" s="3">
        <v>-0.1575440812251</v>
      </c>
      <c r="I402" s="3">
        <v>-0.21122442164890001</v>
      </c>
      <c r="J402" s="3">
        <v>-2.28055832956E-2</v>
      </c>
      <c r="K402" s="3">
        <v>0.32454986435220001</v>
      </c>
      <c r="L402" s="3">
        <v>0.42564757036529999</v>
      </c>
      <c r="M402" s="3">
        <v>-8.1919642522E-3</v>
      </c>
      <c r="N402" s="3">
        <v>-0.62435827210999995</v>
      </c>
      <c r="O402" s="3">
        <v>-1.0520522957125999</v>
      </c>
      <c r="P402" s="3">
        <v>-1.5066734639993999</v>
      </c>
      <c r="Q402" s="3">
        <v>-1.9581905599792</v>
      </c>
      <c r="R402" s="3">
        <v>-2.4431716127324998</v>
      </c>
      <c r="S402" s="3">
        <v>-2.9741240108069</v>
      </c>
      <c r="T402" s="3">
        <v>-2.4382379629462001</v>
      </c>
      <c r="U402" s="3">
        <v>-2.7390421232715001</v>
      </c>
      <c r="V402" s="3">
        <v>-2.9884710912527002</v>
      </c>
      <c r="W402" s="3">
        <v>-3.3096507324596001</v>
      </c>
      <c r="X402" s="3">
        <v>-3.3555731294367002</v>
      </c>
      <c r="Y402" s="3">
        <v>22.637519062492402</v>
      </c>
      <c r="Z402" s="3">
        <v>23.201128210228202</v>
      </c>
      <c r="AA402" s="3">
        <v>23.616465926647699</v>
      </c>
      <c r="AB402" s="3">
        <v>23.9182614838567</v>
      </c>
      <c r="AC402" s="3">
        <v>24.401710059714699</v>
      </c>
      <c r="AD402" s="3">
        <v>24.597066158630199</v>
      </c>
      <c r="AE402" s="3">
        <v>25.053657009118499</v>
      </c>
      <c r="AF402" s="3">
        <v>25.321314353563199</v>
      </c>
      <c r="AG402" s="3">
        <v>25.5219233049705</v>
      </c>
      <c r="AH402" s="3">
        <v>25.660980971453299</v>
      </c>
      <c r="AI402" s="3">
        <v>26.031877004320101</v>
      </c>
      <c r="AJ402" s="3">
        <v>25.989909290315602</v>
      </c>
      <c r="AK402" s="3">
        <v>-0.32818297044560002</v>
      </c>
      <c r="AL402" s="3">
        <v>-0.33</v>
      </c>
    </row>
    <row r="403" spans="1:38">
      <c r="A403">
        <v>4</v>
      </c>
      <c r="B403" t="s">
        <v>402</v>
      </c>
      <c r="C403">
        <v>8020101</v>
      </c>
      <c r="D403" t="s">
        <v>729</v>
      </c>
      <c r="E403" s="3">
        <v>0.55863430341249998</v>
      </c>
      <c r="F403" s="3">
        <v>0.54219422834310005</v>
      </c>
      <c r="G403" s="3">
        <v>0.62061458498370004</v>
      </c>
      <c r="H403" s="3">
        <v>-0.1575440812251</v>
      </c>
      <c r="I403" s="3">
        <v>-0.21122442164890001</v>
      </c>
      <c r="J403" s="3">
        <v>-2.28055832956E-2</v>
      </c>
      <c r="K403" s="3">
        <v>0.32454986435220001</v>
      </c>
      <c r="L403" s="3">
        <v>0.42564757036529999</v>
      </c>
      <c r="M403" s="3">
        <v>-8.1919642522E-3</v>
      </c>
      <c r="N403" s="3">
        <v>-0.62435827210999995</v>
      </c>
      <c r="O403" s="3">
        <v>-1.0520522957125999</v>
      </c>
      <c r="P403" s="3">
        <v>-1.5066734639993999</v>
      </c>
      <c r="Q403" s="3">
        <v>-1.9581905599792</v>
      </c>
      <c r="R403" s="3">
        <v>-2.4431716127324998</v>
      </c>
      <c r="S403" s="3">
        <v>-2.9741240108069</v>
      </c>
      <c r="T403" s="3">
        <v>-2.4382379629462001</v>
      </c>
      <c r="U403" s="3">
        <v>-2.7390421232715001</v>
      </c>
      <c r="V403" s="3">
        <v>-2.9884710912527002</v>
      </c>
      <c r="W403" s="3">
        <v>-3.3096507324596001</v>
      </c>
      <c r="X403" s="3">
        <v>-3.3555731294367002</v>
      </c>
      <c r="Y403" s="3">
        <v>22.637519062492402</v>
      </c>
      <c r="Z403" s="3">
        <v>23.201128210228202</v>
      </c>
      <c r="AA403" s="3">
        <v>23.616465926647699</v>
      </c>
      <c r="AB403" s="3">
        <v>23.9182614838567</v>
      </c>
      <c r="AC403" s="3">
        <v>24.401710059714699</v>
      </c>
      <c r="AD403" s="3">
        <v>24.597066158630199</v>
      </c>
      <c r="AE403" s="3">
        <v>25.053657009118499</v>
      </c>
      <c r="AF403" s="3">
        <v>25.321314353563199</v>
      </c>
      <c r="AG403" s="3">
        <v>25.5219233049705</v>
      </c>
      <c r="AH403" s="3">
        <v>25.660980971453299</v>
      </c>
      <c r="AI403" s="3">
        <v>26.031877004320101</v>
      </c>
      <c r="AJ403" s="3">
        <v>25.989909290315602</v>
      </c>
      <c r="AK403" s="3">
        <v>-0.32818297044560002</v>
      </c>
      <c r="AL403" s="3">
        <v>-0.33</v>
      </c>
    </row>
    <row r="404" spans="1:38">
      <c r="A404">
        <v>5</v>
      </c>
      <c r="B404" t="s">
        <v>404</v>
      </c>
      <c r="C404">
        <v>802010101</v>
      </c>
      <c r="D404" t="s">
        <v>730</v>
      </c>
      <c r="E404" s="3">
        <v>0.55863430341249998</v>
      </c>
      <c r="F404" s="3">
        <v>0.54219422834310005</v>
      </c>
      <c r="G404" s="3">
        <v>0.62061458498370004</v>
      </c>
      <c r="H404" s="3">
        <v>-0.1575440812251</v>
      </c>
      <c r="I404" s="3">
        <v>-0.21122442164890001</v>
      </c>
      <c r="J404" s="3">
        <v>-2.28055832956E-2</v>
      </c>
      <c r="K404" s="3">
        <v>0.32454986435220001</v>
      </c>
      <c r="L404" s="3">
        <v>0.42564757036529999</v>
      </c>
      <c r="M404" s="3">
        <v>-8.1919642522E-3</v>
      </c>
      <c r="N404" s="3">
        <v>-0.62435827210999995</v>
      </c>
      <c r="O404" s="3">
        <v>-1.0520522957125999</v>
      </c>
      <c r="P404" s="3">
        <v>-1.5066734639993999</v>
      </c>
      <c r="Q404" s="3">
        <v>-1.9581905599792</v>
      </c>
      <c r="R404" s="3">
        <v>-2.4431716127324998</v>
      </c>
      <c r="S404" s="3">
        <v>-2.9741240108069</v>
      </c>
      <c r="T404" s="3">
        <v>-2.4382379629462001</v>
      </c>
      <c r="U404" s="3">
        <v>-2.7390421232715001</v>
      </c>
      <c r="V404" s="3">
        <v>-2.9884710912527002</v>
      </c>
      <c r="W404" s="3">
        <v>-3.3096507324596001</v>
      </c>
      <c r="X404" s="3">
        <v>-3.3555731294367002</v>
      </c>
      <c r="Y404" s="3">
        <v>22.637519062492402</v>
      </c>
      <c r="Z404" s="3">
        <v>23.201128210228202</v>
      </c>
      <c r="AA404" s="3">
        <v>23.616465926647699</v>
      </c>
      <c r="AB404" s="3">
        <v>23.9182614838567</v>
      </c>
      <c r="AC404" s="3">
        <v>24.401710059714699</v>
      </c>
      <c r="AD404" s="3">
        <v>24.597066158630199</v>
      </c>
      <c r="AE404" s="3">
        <v>25.053657009118499</v>
      </c>
      <c r="AF404" s="3">
        <v>25.321314353563199</v>
      </c>
      <c r="AG404" s="3">
        <v>25.5219233049705</v>
      </c>
      <c r="AH404" s="3">
        <v>25.660980971453299</v>
      </c>
      <c r="AI404" s="3">
        <v>26.031877004320101</v>
      </c>
      <c r="AJ404" s="3">
        <v>25.989909290315602</v>
      </c>
      <c r="AK404" s="3">
        <v>-0.32818297044560002</v>
      </c>
      <c r="AL404" s="3">
        <v>-0.33</v>
      </c>
    </row>
    <row r="405" spans="1:38">
      <c r="A405">
        <v>3</v>
      </c>
      <c r="B405" t="s">
        <v>400</v>
      </c>
      <c r="C405">
        <v>80202</v>
      </c>
      <c r="D405" t="s">
        <v>731</v>
      </c>
      <c r="E405" s="3">
        <v>0.24430337359750001</v>
      </c>
      <c r="F405" s="3">
        <v>0.22094897586990001</v>
      </c>
      <c r="G405" s="3">
        <v>0.22705936217100001</v>
      </c>
      <c r="H405" s="3">
        <v>-5.0757989705878002</v>
      </c>
      <c r="I405" s="3">
        <v>-5.0228836628386997</v>
      </c>
      <c r="J405" s="3">
        <v>6.7334583731541997</v>
      </c>
      <c r="K405" s="3">
        <v>6.7536071610463999</v>
      </c>
      <c r="L405" s="3">
        <v>6.7563409541053003</v>
      </c>
      <c r="M405" s="3">
        <v>6.5907680875369001</v>
      </c>
      <c r="N405" s="3">
        <v>-8.7297237478500003E-2</v>
      </c>
      <c r="O405" s="3">
        <v>-5.1798533758745</v>
      </c>
      <c r="P405" s="3">
        <v>-9.0344914591850003</v>
      </c>
      <c r="Q405" s="3">
        <v>-9.0557329842996008</v>
      </c>
      <c r="R405" s="3">
        <v>-4.1026456844418</v>
      </c>
      <c r="S405" s="3">
        <v>-0.20980889437270001</v>
      </c>
      <c r="T405" s="3">
        <v>5.3491889639441004</v>
      </c>
      <c r="U405" s="3">
        <v>5.2687639236291002</v>
      </c>
      <c r="V405" s="3">
        <v>-4.0512452227424998</v>
      </c>
      <c r="W405" s="3">
        <v>-8.7638506334022992</v>
      </c>
      <c r="X405" s="3">
        <v>-4.0181140048293003</v>
      </c>
      <c r="Y405" s="3">
        <v>-8.7430430257156999</v>
      </c>
      <c r="Z405" s="3">
        <v>0.1849372861445</v>
      </c>
      <c r="AA405" s="3">
        <v>5.5589575543754997</v>
      </c>
      <c r="AB405" s="3">
        <v>5.1459832882435004</v>
      </c>
      <c r="AC405" s="3">
        <v>1.5804365044663999</v>
      </c>
      <c r="AD405" s="3">
        <v>3.4460069045894999</v>
      </c>
      <c r="AE405" s="3">
        <v>1.6827365330173001</v>
      </c>
      <c r="AF405" s="3">
        <v>1.7783973423468</v>
      </c>
      <c r="AG405" s="3">
        <v>1.9035236692109001</v>
      </c>
      <c r="AH405" s="3">
        <v>6.2730308598885998</v>
      </c>
      <c r="AI405" s="3">
        <v>11.8271804681081</v>
      </c>
      <c r="AJ405" s="3">
        <v>6.2961286735134996</v>
      </c>
      <c r="AK405" s="3">
        <v>11.7680877051144</v>
      </c>
      <c r="AL405" s="3">
        <v>1.83</v>
      </c>
    </row>
    <row r="406" spans="1:38">
      <c r="A406">
        <v>4</v>
      </c>
      <c r="B406" t="s">
        <v>402</v>
      </c>
      <c r="C406">
        <v>8020201</v>
      </c>
      <c r="D406" t="s">
        <v>731</v>
      </c>
      <c r="E406" s="3">
        <v>0.24430337359750001</v>
      </c>
      <c r="F406" s="3">
        <v>0.22094897586990001</v>
      </c>
      <c r="G406" s="3">
        <v>0.22705936217100001</v>
      </c>
      <c r="H406" s="3">
        <v>-5.0757989705878002</v>
      </c>
      <c r="I406" s="3">
        <v>-5.0228836628386997</v>
      </c>
      <c r="J406" s="3">
        <v>6.7334583731541997</v>
      </c>
      <c r="K406" s="3">
        <v>6.7536071610463999</v>
      </c>
      <c r="L406" s="3">
        <v>6.7563409541053003</v>
      </c>
      <c r="M406" s="3">
        <v>6.5907680875369001</v>
      </c>
      <c r="N406" s="3">
        <v>-8.7297237478500003E-2</v>
      </c>
      <c r="O406" s="3">
        <v>-5.1798533758745</v>
      </c>
      <c r="P406" s="3">
        <v>-9.0344914591850003</v>
      </c>
      <c r="Q406" s="3">
        <v>-9.0557329842996008</v>
      </c>
      <c r="R406" s="3">
        <v>-4.1026456844418</v>
      </c>
      <c r="S406" s="3">
        <v>-0.20980889437270001</v>
      </c>
      <c r="T406" s="3">
        <v>5.3491889639441004</v>
      </c>
      <c r="U406" s="3">
        <v>5.2687639236291002</v>
      </c>
      <c r="V406" s="3">
        <v>-4.0512452227424998</v>
      </c>
      <c r="W406" s="3">
        <v>-8.7638506334022992</v>
      </c>
      <c r="X406" s="3">
        <v>-4.0181140048293003</v>
      </c>
      <c r="Y406" s="3">
        <v>-8.7430430257156999</v>
      </c>
      <c r="Z406" s="3">
        <v>0.1849372861445</v>
      </c>
      <c r="AA406" s="3">
        <v>5.5589575543754997</v>
      </c>
      <c r="AB406" s="3">
        <v>5.1459832882435004</v>
      </c>
      <c r="AC406" s="3">
        <v>1.5804365044663999</v>
      </c>
      <c r="AD406" s="3">
        <v>3.4460069045894999</v>
      </c>
      <c r="AE406" s="3">
        <v>1.6827365330173001</v>
      </c>
      <c r="AF406" s="3">
        <v>1.7783973423468</v>
      </c>
      <c r="AG406" s="3">
        <v>1.9035236692109001</v>
      </c>
      <c r="AH406" s="3">
        <v>6.2730308598885998</v>
      </c>
      <c r="AI406" s="3">
        <v>11.8271804681081</v>
      </c>
      <c r="AJ406" s="3">
        <v>6.2961286735134996</v>
      </c>
      <c r="AK406" s="3">
        <v>11.7680877051144</v>
      </c>
      <c r="AL406" s="3">
        <v>1.83</v>
      </c>
    </row>
    <row r="407" spans="1:38">
      <c r="A407">
        <v>5</v>
      </c>
      <c r="B407" t="s">
        <v>404</v>
      </c>
      <c r="C407">
        <v>802020101</v>
      </c>
      <c r="D407" t="s">
        <v>732</v>
      </c>
      <c r="E407" s="3">
        <v>0.24430337359750001</v>
      </c>
      <c r="F407" s="3">
        <v>0.22094897586990001</v>
      </c>
      <c r="G407" s="3">
        <v>0.22705936217100001</v>
      </c>
      <c r="H407" s="3">
        <v>-5.0757989705878002</v>
      </c>
      <c r="I407" s="3">
        <v>-5.0228836628386997</v>
      </c>
      <c r="J407" s="3">
        <v>6.7334583731541997</v>
      </c>
      <c r="K407" s="3">
        <v>6.7536071610463999</v>
      </c>
      <c r="L407" s="3">
        <v>6.7563409541053003</v>
      </c>
      <c r="M407" s="3">
        <v>6.5907680875369001</v>
      </c>
      <c r="N407" s="3">
        <v>-8.7297237478500003E-2</v>
      </c>
      <c r="O407" s="3">
        <v>-5.1798533758745</v>
      </c>
      <c r="P407" s="3">
        <v>-9.0344914591850003</v>
      </c>
      <c r="Q407" s="3">
        <v>-9.0557329842996008</v>
      </c>
      <c r="R407" s="3">
        <v>-4.1026456844418</v>
      </c>
      <c r="S407" s="3">
        <v>-0.20980889437270001</v>
      </c>
      <c r="T407" s="3">
        <v>5.3491889639441004</v>
      </c>
      <c r="U407" s="3">
        <v>5.2687639236291002</v>
      </c>
      <c r="V407" s="3">
        <v>-4.0512452227424998</v>
      </c>
      <c r="W407" s="3">
        <v>-8.7638506334022992</v>
      </c>
      <c r="X407" s="3">
        <v>-4.0181140048293003</v>
      </c>
      <c r="Y407" s="3">
        <v>-8.7430430257156999</v>
      </c>
      <c r="Z407" s="3">
        <v>0.1849372861445</v>
      </c>
      <c r="AA407" s="3">
        <v>5.5589575543754997</v>
      </c>
      <c r="AB407" s="3">
        <v>5.1459832882435004</v>
      </c>
      <c r="AC407" s="3">
        <v>1.5804365044663999</v>
      </c>
      <c r="AD407" s="3">
        <v>3.4460069045894999</v>
      </c>
      <c r="AE407" s="3">
        <v>1.6827365330173001</v>
      </c>
      <c r="AF407" s="3">
        <v>1.7783973423468</v>
      </c>
      <c r="AG407" s="3">
        <v>1.9035236692109001</v>
      </c>
      <c r="AH407" s="3">
        <v>6.2730308598885998</v>
      </c>
      <c r="AI407" s="3">
        <v>11.8271804681081</v>
      </c>
      <c r="AJ407" s="3">
        <v>6.2961286735134996</v>
      </c>
      <c r="AK407" s="3">
        <v>11.7680877051144</v>
      </c>
      <c r="AL407" s="3">
        <v>1.83</v>
      </c>
    </row>
    <row r="408" spans="1:38">
      <c r="A408">
        <v>3</v>
      </c>
      <c r="B408" t="s">
        <v>400</v>
      </c>
      <c r="C408">
        <v>80203</v>
      </c>
      <c r="D408" t="s">
        <v>733</v>
      </c>
      <c r="E408" s="3">
        <v>-5.8290233354233001</v>
      </c>
      <c r="F408" s="3">
        <v>-6.8292589590475998</v>
      </c>
      <c r="G408" s="3">
        <v>-6.8258886323271</v>
      </c>
      <c r="H408" s="3">
        <v>-3.3957596212647001</v>
      </c>
      <c r="I408" s="3">
        <v>-3.2063791535599</v>
      </c>
      <c r="J408" s="3">
        <v>-22.468649631130699</v>
      </c>
      <c r="K408" s="3">
        <v>-22.409014731190499</v>
      </c>
      <c r="L408" s="3">
        <v>-18.013718042532801</v>
      </c>
      <c r="M408" s="3">
        <v>-18.971333223806202</v>
      </c>
      <c r="N408" s="3">
        <v>-18.512521021910398</v>
      </c>
      <c r="O408" s="3">
        <v>-21.979622153285298</v>
      </c>
      <c r="P408" s="3">
        <v>-20.2012936827673</v>
      </c>
      <c r="Q408" s="3">
        <v>-16.757654597698501</v>
      </c>
      <c r="R408" s="3">
        <v>-16.7615299746926</v>
      </c>
      <c r="S408" s="3">
        <v>-16.762460010306299</v>
      </c>
      <c r="T408" s="3">
        <v>-19.1723724331261</v>
      </c>
      <c r="U408" s="3">
        <v>-19.330514816665701</v>
      </c>
      <c r="V408" s="3">
        <v>1.0719708717834999</v>
      </c>
      <c r="W408" s="3">
        <v>0.99428894973009996</v>
      </c>
      <c r="X408" s="3">
        <v>0.39795947928570002</v>
      </c>
      <c r="Y408" s="3">
        <v>1.5844853594632</v>
      </c>
      <c r="Z408" s="3">
        <v>-6.49917977925E-2</v>
      </c>
      <c r="AA408" s="3">
        <v>-6.49917977925E-2</v>
      </c>
      <c r="AB408" s="3">
        <v>-6.49917977925E-2</v>
      </c>
      <c r="AC408" s="3">
        <v>0.35801459505830002</v>
      </c>
      <c r="AD408" s="3">
        <v>0.35801459505830002</v>
      </c>
      <c r="AE408" s="3">
        <v>0.35801459505830002</v>
      </c>
      <c r="AF408" s="3">
        <v>0.35801459505830002</v>
      </c>
      <c r="AG408" s="3">
        <v>0.55774572141699996</v>
      </c>
      <c r="AH408" s="3">
        <v>0.1990186106855</v>
      </c>
      <c r="AI408" s="3">
        <v>0.1990186106855</v>
      </c>
      <c r="AJ408" s="3">
        <v>0.1990186106855</v>
      </c>
      <c r="AK408" s="3">
        <v>0.1990186106855</v>
      </c>
      <c r="AL408" s="3">
        <v>0.2</v>
      </c>
    </row>
    <row r="409" spans="1:38">
      <c r="A409">
        <v>4</v>
      </c>
      <c r="B409" t="s">
        <v>402</v>
      </c>
      <c r="C409">
        <v>8020301</v>
      </c>
      <c r="D409" t="s">
        <v>733</v>
      </c>
      <c r="E409" s="3">
        <v>-5.8290233354233001</v>
      </c>
      <c r="F409" s="3">
        <v>-6.8292589590475998</v>
      </c>
      <c r="G409" s="3">
        <v>-6.8258886323271</v>
      </c>
      <c r="H409" s="3">
        <v>-3.3957596212647001</v>
      </c>
      <c r="I409" s="3">
        <v>-3.2063791535599</v>
      </c>
      <c r="J409" s="3">
        <v>-22.468649631130699</v>
      </c>
      <c r="K409" s="3">
        <v>-22.409014731190499</v>
      </c>
      <c r="L409" s="3">
        <v>-18.013718042532801</v>
      </c>
      <c r="M409" s="3">
        <v>-18.971333223806202</v>
      </c>
      <c r="N409" s="3">
        <v>-18.512521021910398</v>
      </c>
      <c r="O409" s="3">
        <v>-21.979622153285298</v>
      </c>
      <c r="P409" s="3">
        <v>-20.2012936827673</v>
      </c>
      <c r="Q409" s="3">
        <v>-16.757654597698501</v>
      </c>
      <c r="R409" s="3">
        <v>-16.7615299746926</v>
      </c>
      <c r="S409" s="3">
        <v>-16.762460010306299</v>
      </c>
      <c r="T409" s="3">
        <v>-19.1723724331261</v>
      </c>
      <c r="U409" s="3">
        <v>-19.330514816665701</v>
      </c>
      <c r="V409" s="3">
        <v>1.0719708717834999</v>
      </c>
      <c r="W409" s="3">
        <v>0.99428894973009996</v>
      </c>
      <c r="X409" s="3">
        <v>0.39795947928570002</v>
      </c>
      <c r="Y409" s="3">
        <v>1.5844853594632</v>
      </c>
      <c r="Z409" s="3">
        <v>-6.49917977925E-2</v>
      </c>
      <c r="AA409" s="3">
        <v>-6.49917977925E-2</v>
      </c>
      <c r="AB409" s="3">
        <v>-6.49917977925E-2</v>
      </c>
      <c r="AC409" s="3">
        <v>0.35801459505830002</v>
      </c>
      <c r="AD409" s="3">
        <v>0.35801459505830002</v>
      </c>
      <c r="AE409" s="3">
        <v>0.35801459505830002</v>
      </c>
      <c r="AF409" s="3">
        <v>0.35801459505830002</v>
      </c>
      <c r="AG409" s="3">
        <v>0.55774572141699996</v>
      </c>
      <c r="AH409" s="3">
        <v>0.1990186106855</v>
      </c>
      <c r="AI409" s="3">
        <v>0.1990186106855</v>
      </c>
      <c r="AJ409" s="3">
        <v>0.1990186106855</v>
      </c>
      <c r="AK409" s="3">
        <v>0.1990186106855</v>
      </c>
      <c r="AL409" s="3">
        <v>0.2</v>
      </c>
    </row>
    <row r="410" spans="1:38">
      <c r="A410">
        <v>5</v>
      </c>
      <c r="B410" t="s">
        <v>404</v>
      </c>
      <c r="C410">
        <v>802030101</v>
      </c>
      <c r="D410" t="s">
        <v>734</v>
      </c>
      <c r="E410" s="3">
        <v>-5.8290233354233001</v>
      </c>
      <c r="F410" s="3">
        <v>-6.8292589590475998</v>
      </c>
      <c r="G410" s="3">
        <v>-6.8258886323271</v>
      </c>
      <c r="H410" s="3">
        <v>-3.3957596212647001</v>
      </c>
      <c r="I410" s="3">
        <v>-3.2063791535599</v>
      </c>
      <c r="J410" s="3">
        <v>-22.468649631130699</v>
      </c>
      <c r="K410" s="3">
        <v>-22.409014731190499</v>
      </c>
      <c r="L410" s="3">
        <v>-18.013718042532801</v>
      </c>
      <c r="M410" s="3">
        <v>-18.971333223806202</v>
      </c>
      <c r="N410" s="3">
        <v>-18.512521021910398</v>
      </c>
      <c r="O410" s="3">
        <v>-21.979622153285298</v>
      </c>
      <c r="P410" s="3">
        <v>-20.2012936827673</v>
      </c>
      <c r="Q410" s="3">
        <v>-16.757654597698501</v>
      </c>
      <c r="R410" s="3">
        <v>-16.7615299746926</v>
      </c>
      <c r="S410" s="3">
        <v>-16.762460010306299</v>
      </c>
      <c r="T410" s="3">
        <v>-19.1723724331261</v>
      </c>
      <c r="U410" s="3">
        <v>-19.330514816665701</v>
      </c>
      <c r="V410" s="3">
        <v>1.0719708717834999</v>
      </c>
      <c r="W410" s="3">
        <v>0.99428894973009996</v>
      </c>
      <c r="X410" s="3">
        <v>0.39795947928570002</v>
      </c>
      <c r="Y410" s="3">
        <v>1.5844853594632</v>
      </c>
      <c r="Z410" s="3">
        <v>-6.49917977925E-2</v>
      </c>
      <c r="AA410" s="3">
        <v>-6.49917977925E-2</v>
      </c>
      <c r="AB410" s="3">
        <v>-6.49917977925E-2</v>
      </c>
      <c r="AC410" s="3">
        <v>0.35801459505830002</v>
      </c>
      <c r="AD410" s="3">
        <v>0.35801459505830002</v>
      </c>
      <c r="AE410" s="3">
        <v>0.35801459505830002</v>
      </c>
      <c r="AF410" s="3">
        <v>0.35801459505830002</v>
      </c>
      <c r="AG410" s="3">
        <v>0.55774572141699996</v>
      </c>
      <c r="AH410" s="3">
        <v>0.1990186106855</v>
      </c>
      <c r="AI410" s="3">
        <v>0.1990186106855</v>
      </c>
      <c r="AJ410" s="3">
        <v>0.1990186106855</v>
      </c>
      <c r="AK410" s="3">
        <v>0.1990186106855</v>
      </c>
      <c r="AL410" s="3">
        <v>0.2</v>
      </c>
    </row>
    <row r="411" spans="1:38">
      <c r="A411">
        <v>3</v>
      </c>
      <c r="B411" t="s">
        <v>400</v>
      </c>
      <c r="C411">
        <v>80204</v>
      </c>
      <c r="D411" t="s">
        <v>735</v>
      </c>
      <c r="E411" s="3">
        <v>-13.7010401352515</v>
      </c>
      <c r="F411" s="3">
        <v>-13.7010401352515</v>
      </c>
      <c r="G411" s="3">
        <v>-16.9029342546538</v>
      </c>
      <c r="H411" s="3">
        <v>-12.3014159027245</v>
      </c>
      <c r="I411" s="3">
        <v>-13.5219650838785</v>
      </c>
      <c r="J411" s="3">
        <v>-10.104630608576301</v>
      </c>
      <c r="K411" s="3">
        <v>-11.521628760284299</v>
      </c>
      <c r="L411" s="3">
        <v>-12.066067174234201</v>
      </c>
      <c r="M411" s="3">
        <v>-11.753104386861001</v>
      </c>
      <c r="N411" s="3">
        <v>-12.1741520736678</v>
      </c>
      <c r="O411" s="3">
        <v>-13.783080894185201</v>
      </c>
      <c r="P411" s="3">
        <v>-10.358035999497501</v>
      </c>
      <c r="Q411" s="3">
        <v>1.1388674823478</v>
      </c>
      <c r="R411" s="3">
        <v>1.7511593049019001</v>
      </c>
      <c r="S411" s="3">
        <v>5.1604076966405996</v>
      </c>
      <c r="T411" s="3">
        <v>2.2082186364060998</v>
      </c>
      <c r="U411" s="3">
        <v>3.6507833025074001</v>
      </c>
      <c r="V411" s="3">
        <v>-2.6044551218339</v>
      </c>
      <c r="W411" s="3">
        <v>-1.3739247597271</v>
      </c>
      <c r="X411" s="3">
        <v>0.81408627866490002</v>
      </c>
      <c r="Y411" s="3">
        <v>0.4565546371377</v>
      </c>
      <c r="Z411" s="3">
        <v>0.35139370877069998</v>
      </c>
      <c r="AA411" s="3">
        <v>0.68838533556070003</v>
      </c>
      <c r="AB411" s="3">
        <v>0.83047679453089995</v>
      </c>
      <c r="AC411" s="3">
        <v>0.36200237902720001</v>
      </c>
      <c r="AD411" s="3">
        <v>-0.2419301340924</v>
      </c>
      <c r="AE411" s="3">
        <v>0.24322157667329999</v>
      </c>
      <c r="AF411" s="3">
        <v>0</v>
      </c>
      <c r="AG411" s="3">
        <v>0.1797466107715</v>
      </c>
      <c r="AH411" s="3">
        <v>0.43585352200830002</v>
      </c>
      <c r="AI411" s="3">
        <v>0.43585352200830002</v>
      </c>
      <c r="AJ411" s="3">
        <v>0.43585352200830002</v>
      </c>
      <c r="AK411" s="3">
        <v>-0.66873400317929999</v>
      </c>
      <c r="AL411" s="3">
        <v>-0.67</v>
      </c>
    </row>
    <row r="412" spans="1:38">
      <c r="A412">
        <v>4</v>
      </c>
      <c r="B412" t="s">
        <v>402</v>
      </c>
      <c r="C412">
        <v>8020401</v>
      </c>
      <c r="D412" t="s">
        <v>735</v>
      </c>
      <c r="E412" s="3">
        <v>-13.7010401352515</v>
      </c>
      <c r="F412" s="3">
        <v>-13.7010401352515</v>
      </c>
      <c r="G412" s="3">
        <v>-16.9029342546538</v>
      </c>
      <c r="H412" s="3">
        <v>-12.3014159027245</v>
      </c>
      <c r="I412" s="3">
        <v>-13.5219650838785</v>
      </c>
      <c r="J412" s="3">
        <v>-10.104630608576301</v>
      </c>
      <c r="K412" s="3">
        <v>-11.521628760284299</v>
      </c>
      <c r="L412" s="3">
        <v>-12.066067174234201</v>
      </c>
      <c r="M412" s="3">
        <v>-11.753104386861001</v>
      </c>
      <c r="N412" s="3">
        <v>-12.1741520736678</v>
      </c>
      <c r="O412" s="3">
        <v>-13.783080894185201</v>
      </c>
      <c r="P412" s="3">
        <v>-10.358035999497501</v>
      </c>
      <c r="Q412" s="3">
        <v>1.1388674823478</v>
      </c>
      <c r="R412" s="3">
        <v>1.7511593049019001</v>
      </c>
      <c r="S412" s="3">
        <v>5.1604076966405996</v>
      </c>
      <c r="T412" s="3">
        <v>2.2082186364060998</v>
      </c>
      <c r="U412" s="3">
        <v>3.6507833025074001</v>
      </c>
      <c r="V412" s="3">
        <v>-2.6044551218339</v>
      </c>
      <c r="W412" s="3">
        <v>-1.3739247597271</v>
      </c>
      <c r="X412" s="3">
        <v>0.81408627866490002</v>
      </c>
      <c r="Y412" s="3">
        <v>0.4565546371377</v>
      </c>
      <c r="Z412" s="3">
        <v>0.35139370877069998</v>
      </c>
      <c r="AA412" s="3">
        <v>0.68838533556070003</v>
      </c>
      <c r="AB412" s="3">
        <v>0.83047679453089995</v>
      </c>
      <c r="AC412" s="3">
        <v>0.36200237902720001</v>
      </c>
      <c r="AD412" s="3">
        <v>-0.2419301340924</v>
      </c>
      <c r="AE412" s="3">
        <v>0.24322157667329999</v>
      </c>
      <c r="AF412" s="3">
        <v>0</v>
      </c>
      <c r="AG412" s="3">
        <v>0.1797466107715</v>
      </c>
      <c r="AH412" s="3">
        <v>0.43585352200830002</v>
      </c>
      <c r="AI412" s="3">
        <v>0.43585352200830002</v>
      </c>
      <c r="AJ412" s="3">
        <v>0.43585352200830002</v>
      </c>
      <c r="AK412" s="3">
        <v>-0.66873400317929999</v>
      </c>
      <c r="AL412" s="3">
        <v>-0.67</v>
      </c>
    </row>
    <row r="413" spans="1:38">
      <c r="A413">
        <v>5</v>
      </c>
      <c r="B413" t="s">
        <v>404</v>
      </c>
      <c r="C413">
        <v>802040101</v>
      </c>
      <c r="D413" t="s">
        <v>735</v>
      </c>
      <c r="E413" s="3">
        <v>-13.7010401352515</v>
      </c>
      <c r="F413" s="3">
        <v>-13.7010401352515</v>
      </c>
      <c r="G413" s="3">
        <v>-16.9029342546538</v>
      </c>
      <c r="H413" s="3">
        <v>-12.3014159027245</v>
      </c>
      <c r="I413" s="3">
        <v>-13.5219650838785</v>
      </c>
      <c r="J413" s="3">
        <v>-10.104630608576301</v>
      </c>
      <c r="K413" s="3">
        <v>-11.521628760284299</v>
      </c>
      <c r="L413" s="3">
        <v>-12.066067174234201</v>
      </c>
      <c r="M413" s="3">
        <v>-11.753104386861001</v>
      </c>
      <c r="N413" s="3">
        <v>-12.1741520736678</v>
      </c>
      <c r="O413" s="3">
        <v>-13.783080894185201</v>
      </c>
      <c r="P413" s="3">
        <v>-10.358035999497501</v>
      </c>
      <c r="Q413" s="3">
        <v>1.1388674823478</v>
      </c>
      <c r="R413" s="3">
        <v>1.7511593049019001</v>
      </c>
      <c r="S413" s="3">
        <v>5.1604076966405996</v>
      </c>
      <c r="T413" s="3">
        <v>2.2082186364060998</v>
      </c>
      <c r="U413" s="3">
        <v>3.6507833025074001</v>
      </c>
      <c r="V413" s="3">
        <v>-2.6044551218339</v>
      </c>
      <c r="W413" s="3">
        <v>-1.3739247597271</v>
      </c>
      <c r="X413" s="3">
        <v>0.81408627866490002</v>
      </c>
      <c r="Y413" s="3">
        <v>0.4565546371377</v>
      </c>
      <c r="Z413" s="3">
        <v>0.35139370877069998</v>
      </c>
      <c r="AA413" s="3">
        <v>0.68838533556070003</v>
      </c>
      <c r="AB413" s="3">
        <v>0.83047679453089995</v>
      </c>
      <c r="AC413" s="3">
        <v>0.36200237902720001</v>
      </c>
      <c r="AD413" s="3">
        <v>-0.2419301340924</v>
      </c>
      <c r="AE413" s="3">
        <v>0.24322157667329999</v>
      </c>
      <c r="AF413" s="3">
        <v>0</v>
      </c>
      <c r="AG413" s="3">
        <v>0.1797466107715</v>
      </c>
      <c r="AH413" s="3">
        <v>0.43585352200830002</v>
      </c>
      <c r="AI413" s="3">
        <v>0.43585352200830002</v>
      </c>
      <c r="AJ413" s="3">
        <v>0.43585352200830002</v>
      </c>
      <c r="AK413" s="3">
        <v>-0.66873400317929999</v>
      </c>
      <c r="AL413" s="3">
        <v>-0.67</v>
      </c>
    </row>
    <row r="414" spans="1:38">
      <c r="A414">
        <v>3</v>
      </c>
      <c r="B414" t="s">
        <v>400</v>
      </c>
      <c r="C414">
        <v>80205</v>
      </c>
      <c r="D414" t="s">
        <v>736</v>
      </c>
      <c r="E414" s="3">
        <v>-0.30903355642219998</v>
      </c>
      <c r="F414" s="3">
        <v>-0.41026475812770002</v>
      </c>
      <c r="G414" s="3">
        <v>-0.35065172263290001</v>
      </c>
      <c r="H414" s="3">
        <v>-0.23037158026310001</v>
      </c>
      <c r="I414" s="3">
        <v>2.90283939565E-2</v>
      </c>
      <c r="J414" s="3">
        <v>0.1609741312372</v>
      </c>
      <c r="K414" s="3">
        <v>-0.74458658592049998</v>
      </c>
      <c r="L414" s="3">
        <v>0.10061015475439999</v>
      </c>
      <c r="M414" s="3">
        <v>-0.39889146326699998</v>
      </c>
      <c r="N414" s="3">
        <v>0.39840245205780001</v>
      </c>
      <c r="O414" s="3">
        <v>-0.1106806026187</v>
      </c>
      <c r="P414" s="3">
        <v>-0.69154166803499995</v>
      </c>
      <c r="Q414" s="3">
        <v>-5.2515748901E-3</v>
      </c>
      <c r="R414" s="3">
        <v>-0.47836236227619999</v>
      </c>
      <c r="S414" s="3">
        <v>-0.53936652755460002</v>
      </c>
      <c r="T414" s="3">
        <v>1.1710116664818999</v>
      </c>
      <c r="U414" s="3">
        <v>0.52007763724639999</v>
      </c>
      <c r="V414" s="3">
        <v>0.22642420117840001</v>
      </c>
      <c r="W414" s="3">
        <v>-0.16294757278579999</v>
      </c>
      <c r="X414" s="3">
        <v>0.203421717738</v>
      </c>
      <c r="Y414" s="3">
        <v>0.67580701538249999</v>
      </c>
      <c r="Z414" s="3">
        <v>3.0973774043675002</v>
      </c>
      <c r="AA414" s="3">
        <v>3.5074868294528998</v>
      </c>
      <c r="AB414" s="3">
        <v>3.7836095772328</v>
      </c>
      <c r="AC414" s="3">
        <v>3.1000637569193001</v>
      </c>
      <c r="AD414" s="3">
        <v>3.5715728825181001</v>
      </c>
      <c r="AE414" s="3">
        <v>3.5106710028021002</v>
      </c>
      <c r="AF414" s="3">
        <v>1.5787720307952</v>
      </c>
      <c r="AG414" s="3">
        <v>1.8297599107458</v>
      </c>
      <c r="AH414" s="3">
        <v>2.7940035078483998</v>
      </c>
      <c r="AI414" s="3">
        <v>2.9490711471559998</v>
      </c>
      <c r="AJ414" s="3">
        <v>1.8213501712539</v>
      </c>
      <c r="AK414" s="3">
        <v>1.8126371292518999</v>
      </c>
      <c r="AL414" s="3">
        <v>0.97</v>
      </c>
    </row>
    <row r="415" spans="1:38">
      <c r="A415">
        <v>4</v>
      </c>
      <c r="B415" t="s">
        <v>402</v>
      </c>
      <c r="C415">
        <v>8020501</v>
      </c>
      <c r="D415" t="s">
        <v>737</v>
      </c>
      <c r="E415" s="3">
        <v>-0.30903355642219998</v>
      </c>
      <c r="F415" s="3">
        <v>-0.41026475812770002</v>
      </c>
      <c r="G415" s="3">
        <v>-0.35065172263290001</v>
      </c>
      <c r="H415" s="3">
        <v>-0.23037158026310001</v>
      </c>
      <c r="I415" s="3">
        <v>2.90283939565E-2</v>
      </c>
      <c r="J415" s="3">
        <v>0.1609741312372</v>
      </c>
      <c r="K415" s="3">
        <v>-0.74458658592049998</v>
      </c>
      <c r="L415" s="3">
        <v>0.10061015475439999</v>
      </c>
      <c r="M415" s="3">
        <v>-0.39889146326699998</v>
      </c>
      <c r="N415" s="3">
        <v>0.39840245205780001</v>
      </c>
      <c r="O415" s="3">
        <v>-0.1106806026187</v>
      </c>
      <c r="P415" s="3">
        <v>-0.69154166803499995</v>
      </c>
      <c r="Q415" s="3">
        <v>-5.2515748901E-3</v>
      </c>
      <c r="R415" s="3">
        <v>-0.47836236227619999</v>
      </c>
      <c r="S415" s="3">
        <v>-0.53936652755460002</v>
      </c>
      <c r="T415" s="3">
        <v>1.1710116664818999</v>
      </c>
      <c r="U415" s="3">
        <v>0.52007763724639999</v>
      </c>
      <c r="V415" s="3">
        <v>0.22642420117840001</v>
      </c>
      <c r="W415" s="3">
        <v>-0.16294757278579999</v>
      </c>
      <c r="X415" s="3">
        <v>0.203421717738</v>
      </c>
      <c r="Y415" s="3">
        <v>0.67580701538249999</v>
      </c>
      <c r="Z415" s="3">
        <v>3.0973774043675002</v>
      </c>
      <c r="AA415" s="3">
        <v>3.5074868294528998</v>
      </c>
      <c r="AB415" s="3">
        <v>3.7836095772328</v>
      </c>
      <c r="AC415" s="3">
        <v>3.1000637569193001</v>
      </c>
      <c r="AD415" s="3">
        <v>3.5715728825181001</v>
      </c>
      <c r="AE415" s="3">
        <v>3.5106710028021002</v>
      </c>
      <c r="AF415" s="3">
        <v>1.5787720307952</v>
      </c>
      <c r="AG415" s="3">
        <v>1.8297599107458</v>
      </c>
      <c r="AH415" s="3">
        <v>2.7940035078483998</v>
      </c>
      <c r="AI415" s="3">
        <v>2.9490711471559998</v>
      </c>
      <c r="AJ415" s="3">
        <v>1.8213501712539</v>
      </c>
      <c r="AK415" s="3">
        <v>1.8126371292518999</v>
      </c>
      <c r="AL415" s="3">
        <v>0.97</v>
      </c>
    </row>
    <row r="416" spans="1:38">
      <c r="A416">
        <v>5</v>
      </c>
      <c r="B416" t="s">
        <v>404</v>
      </c>
      <c r="C416">
        <v>802050101</v>
      </c>
      <c r="D416" t="s">
        <v>738</v>
      </c>
      <c r="E416" s="3">
        <v>-0.76545216005609995</v>
      </c>
      <c r="F416" s="3">
        <v>-0.82256187824589999</v>
      </c>
      <c r="G416" s="3">
        <v>-0.780371289892</v>
      </c>
      <c r="H416" s="3">
        <v>-0.7077781208385</v>
      </c>
      <c r="I416" s="3">
        <v>-0.54993349363879995</v>
      </c>
      <c r="J416" s="3">
        <v>-0.50322755294419996</v>
      </c>
      <c r="K416" s="3">
        <v>-1.6896458959245</v>
      </c>
      <c r="L416" s="3">
        <v>-0.77910185459299997</v>
      </c>
      <c r="M416" s="3">
        <v>-1.0829485371276</v>
      </c>
      <c r="N416" s="3">
        <v>0.1549989767412</v>
      </c>
      <c r="O416" s="3">
        <v>-0.15354440173270001</v>
      </c>
      <c r="P416" s="3">
        <v>-0.50556961701379999</v>
      </c>
      <c r="Q416" s="3">
        <v>0.48265693433290002</v>
      </c>
      <c r="R416" s="3">
        <v>0.1936601526492</v>
      </c>
      <c r="S416" s="3">
        <v>0.40559644625219998</v>
      </c>
      <c r="T416" s="3">
        <v>2.5460197572137</v>
      </c>
      <c r="U416" s="3">
        <v>2.1477495316012001</v>
      </c>
      <c r="V416" s="3">
        <v>1.9654202949087001</v>
      </c>
      <c r="W416" s="3">
        <v>1.7211018949096</v>
      </c>
      <c r="X416" s="3">
        <v>2.0640854676778999</v>
      </c>
      <c r="Y416" s="3">
        <v>2.2798712370287002</v>
      </c>
      <c r="Z416" s="3">
        <v>4.7299350429025004</v>
      </c>
      <c r="AA416" s="3">
        <v>4.9944383215979</v>
      </c>
      <c r="AB416" s="3">
        <v>5.1819225766294998</v>
      </c>
      <c r="AC416" s="3">
        <v>4.1930510021335001</v>
      </c>
      <c r="AD416" s="3">
        <v>4.4278775927528997</v>
      </c>
      <c r="AE416" s="3">
        <v>4.1647269802203999</v>
      </c>
      <c r="AF416" s="3">
        <v>1.924338779678</v>
      </c>
      <c r="AG416" s="3">
        <v>2.1404987557833</v>
      </c>
      <c r="AH416" s="3">
        <v>3.1271557799748</v>
      </c>
      <c r="AI416" s="3">
        <v>3.0908520084646001</v>
      </c>
      <c r="AJ416" s="3">
        <v>1.9151959969748</v>
      </c>
      <c r="AK416" s="3">
        <v>2.0005034629940002</v>
      </c>
      <c r="AL416" s="3">
        <v>1.0900000000000001</v>
      </c>
    </row>
    <row r="417" spans="1:38">
      <c r="A417">
        <v>5</v>
      </c>
      <c r="B417" t="s">
        <v>404</v>
      </c>
      <c r="C417">
        <v>802050102</v>
      </c>
      <c r="D417" t="s">
        <v>739</v>
      </c>
      <c r="E417" s="3">
        <v>3.8967135287316998</v>
      </c>
      <c r="F417" s="3">
        <v>3.3562904196466001</v>
      </c>
      <c r="G417" s="3">
        <v>3.5754860770854</v>
      </c>
      <c r="H417" s="3">
        <v>4.1339762039062</v>
      </c>
      <c r="I417" s="3">
        <v>5.3149391630278</v>
      </c>
      <c r="J417" s="3">
        <v>6.2106630402232996</v>
      </c>
      <c r="K417" s="3">
        <v>7.9672175595188</v>
      </c>
      <c r="L417" s="3">
        <v>8.1980953394597993</v>
      </c>
      <c r="M417" s="3">
        <v>5.8926282461827002</v>
      </c>
      <c r="N417" s="3">
        <v>2.5665526150173998</v>
      </c>
      <c r="O417" s="3">
        <v>0.26974815442229999</v>
      </c>
      <c r="P417" s="3">
        <v>-2.3237800089546998</v>
      </c>
      <c r="Q417" s="3">
        <v>-4.2994221535686998</v>
      </c>
      <c r="R417" s="3">
        <v>-6.3694275491613999</v>
      </c>
      <c r="S417" s="3">
        <v>-8.8099436952826</v>
      </c>
      <c r="T417" s="3">
        <v>-10.814567300849999</v>
      </c>
      <c r="U417" s="3">
        <v>-13.512963977822301</v>
      </c>
      <c r="V417" s="3">
        <v>-14.6114795496776</v>
      </c>
      <c r="W417" s="3">
        <v>-15.9772008861648</v>
      </c>
      <c r="X417" s="3">
        <v>-15.5024149301673</v>
      </c>
      <c r="Y417" s="3">
        <v>-13.105500066126501</v>
      </c>
      <c r="Z417" s="3">
        <v>-11.102937594667599</v>
      </c>
      <c r="AA417" s="3">
        <v>-9.6339304902495009</v>
      </c>
      <c r="AB417" s="3">
        <v>-8.7175475845102994</v>
      </c>
      <c r="AC417" s="3">
        <v>-7.0001960120527</v>
      </c>
      <c r="AD417" s="3">
        <v>-4.4611151619423</v>
      </c>
      <c r="AE417" s="3">
        <v>-2.7923155656691998</v>
      </c>
      <c r="AF417" s="3">
        <v>-1.8846913137470001</v>
      </c>
      <c r="AG417" s="3">
        <v>-1.3343989891193</v>
      </c>
      <c r="AH417" s="3">
        <v>-0.60045221337459997</v>
      </c>
      <c r="AI417" s="3">
        <v>1.5083235281175</v>
      </c>
      <c r="AJ417" s="3">
        <v>0.86451574875269999</v>
      </c>
      <c r="AK417" s="3">
        <v>-8.7196200042000002E-2</v>
      </c>
      <c r="AL417" s="3">
        <v>-0.27</v>
      </c>
    </row>
    <row r="418" spans="1:38">
      <c r="A418">
        <v>1</v>
      </c>
      <c r="B418" t="s">
        <v>396</v>
      </c>
      <c r="C418">
        <v>9</v>
      </c>
      <c r="D418" t="s">
        <v>740</v>
      </c>
      <c r="E418" s="3">
        <v>1.2017019361484</v>
      </c>
      <c r="F418" s="3">
        <v>1.8237854908775</v>
      </c>
      <c r="G418" s="3">
        <v>1.7986078287634999</v>
      </c>
      <c r="H418" s="3">
        <v>2.5165887848478001</v>
      </c>
      <c r="I418" s="3">
        <v>3.0599843907888</v>
      </c>
      <c r="J418" s="3">
        <v>3.0628974382118002</v>
      </c>
      <c r="K418" s="3">
        <v>5.0183196818570996</v>
      </c>
      <c r="L418" s="3">
        <v>6.2800442798715999</v>
      </c>
      <c r="M418" s="3">
        <v>7.8525453322788001</v>
      </c>
      <c r="N418" s="3">
        <v>8.6933415546813997</v>
      </c>
      <c r="O418" s="3">
        <v>8.4210285954877993</v>
      </c>
      <c r="P418" s="3">
        <v>8.7622016961027995</v>
      </c>
      <c r="Q418" s="3">
        <v>12.1049530692153</v>
      </c>
      <c r="R418" s="3">
        <v>11.915467985139999</v>
      </c>
      <c r="S418" s="3">
        <v>8.9329845982703997</v>
      </c>
      <c r="T418" s="3">
        <v>6.7312029614554003</v>
      </c>
      <c r="U418" s="3">
        <v>4.6871834844146996</v>
      </c>
      <c r="V418" s="3">
        <v>3.2367360583046998</v>
      </c>
      <c r="W418" s="3">
        <v>3.2404188900049999</v>
      </c>
      <c r="X418" s="3">
        <v>-1.1391375298609001</v>
      </c>
      <c r="Y418" s="3">
        <v>-0.39097255913579998</v>
      </c>
      <c r="Z418" s="3">
        <v>-1.289315937834</v>
      </c>
      <c r="AA418" s="3">
        <v>-0.91759651703809997</v>
      </c>
      <c r="AB418" s="3">
        <v>-1.3984221761161</v>
      </c>
      <c r="AC418" s="3">
        <v>-2.0422144447316999</v>
      </c>
      <c r="AD418" s="3">
        <v>-2.6307226238911001</v>
      </c>
      <c r="AE418" s="3">
        <v>-1.0256805804856</v>
      </c>
      <c r="AF418" s="3">
        <v>-1.541680781638</v>
      </c>
      <c r="AG418" s="3">
        <v>-0.50874855468470004</v>
      </c>
      <c r="AH418" s="3">
        <v>0.18607821668140001</v>
      </c>
      <c r="AI418" s="3">
        <v>0.65109554531180003</v>
      </c>
      <c r="AJ418" s="3">
        <v>0.49312370426680002</v>
      </c>
      <c r="AK418" s="3">
        <v>-6.4022221080700006E-2</v>
      </c>
      <c r="AL418" s="3">
        <v>-0.3</v>
      </c>
    </row>
    <row r="419" spans="1:38">
      <c r="A419">
        <v>2</v>
      </c>
      <c r="B419" t="s">
        <v>398</v>
      </c>
      <c r="C419">
        <v>901</v>
      </c>
      <c r="D419" t="s">
        <v>741</v>
      </c>
      <c r="E419" s="3">
        <v>2.5949233749448002</v>
      </c>
      <c r="F419" s="3">
        <v>3.4309227549129</v>
      </c>
      <c r="G419" s="3">
        <v>3.5451554772432998</v>
      </c>
      <c r="H419" s="3">
        <v>-2.1887875552831</v>
      </c>
      <c r="I419" s="3">
        <v>-2.2209410292734</v>
      </c>
      <c r="J419" s="3">
        <v>-0.60788978927470005</v>
      </c>
      <c r="K419" s="3">
        <v>-4.3285990112613</v>
      </c>
      <c r="L419" s="3">
        <v>-7.4065725592140996</v>
      </c>
      <c r="M419" s="3">
        <v>-6.6888937627637999</v>
      </c>
      <c r="N419" s="3">
        <v>-8.8083051130439998</v>
      </c>
      <c r="O419" s="3">
        <v>-9.4804277392218008</v>
      </c>
      <c r="P419" s="3">
        <v>-12.4829358435594</v>
      </c>
      <c r="Q419" s="3">
        <v>-14.4006430909755</v>
      </c>
      <c r="R419" s="3">
        <v>-13.0539189545295</v>
      </c>
      <c r="S419" s="3">
        <v>-19.0259245263859</v>
      </c>
      <c r="T419" s="3">
        <v>-16.146360660361299</v>
      </c>
      <c r="U419" s="3">
        <v>-15.2942587420207</v>
      </c>
      <c r="V419" s="3">
        <v>-15.894717910467399</v>
      </c>
      <c r="W419" s="3">
        <v>-17.924029965200699</v>
      </c>
      <c r="X419" s="3">
        <v>-18.459007216784698</v>
      </c>
      <c r="Y419" s="3">
        <v>-19.706937637842401</v>
      </c>
      <c r="Z419" s="3">
        <v>-18.631702649591698</v>
      </c>
      <c r="AA419" s="3">
        <v>-18.621342408806001</v>
      </c>
      <c r="AB419" s="3">
        <v>-21.1758062760542</v>
      </c>
      <c r="AC419" s="3">
        <v>-22.561441302339102</v>
      </c>
      <c r="AD419" s="3">
        <v>-19.7921324422975</v>
      </c>
      <c r="AE419" s="3">
        <v>-18.8678129226025</v>
      </c>
      <c r="AF419" s="3">
        <v>-19.326885236220399</v>
      </c>
      <c r="AG419" s="3">
        <v>-19.451077823959601</v>
      </c>
      <c r="AH419" s="3">
        <v>-19.847972713411899</v>
      </c>
      <c r="AI419" s="3">
        <v>-23.277424384735301</v>
      </c>
      <c r="AJ419" s="3">
        <v>-20.532343631596198</v>
      </c>
      <c r="AK419" s="3">
        <v>-26.673973504219202</v>
      </c>
      <c r="AL419" s="3">
        <v>-29.33</v>
      </c>
    </row>
    <row r="420" spans="1:38">
      <c r="A420">
        <v>3</v>
      </c>
      <c r="B420" t="s">
        <v>400</v>
      </c>
      <c r="C420">
        <v>90101</v>
      </c>
      <c r="D420" t="s">
        <v>742</v>
      </c>
      <c r="E420" s="3">
        <v>2.5949233749448002</v>
      </c>
      <c r="F420" s="3">
        <v>3.4309227549129</v>
      </c>
      <c r="G420" s="3">
        <v>3.5451554772432998</v>
      </c>
      <c r="H420" s="3">
        <v>-2.1887875552831</v>
      </c>
      <c r="I420" s="3">
        <v>-2.2209410292734</v>
      </c>
      <c r="J420" s="3">
        <v>-0.60788978927470005</v>
      </c>
      <c r="K420" s="3">
        <v>-4.3285990112613</v>
      </c>
      <c r="L420" s="3">
        <v>-7.4065725592140996</v>
      </c>
      <c r="M420" s="3">
        <v>-6.6888937627637999</v>
      </c>
      <c r="N420" s="3">
        <v>-8.8083051130439998</v>
      </c>
      <c r="O420" s="3">
        <v>-9.4804277392218008</v>
      </c>
      <c r="P420" s="3">
        <v>-12.4829358435594</v>
      </c>
      <c r="Q420" s="3">
        <v>-14.4006430909755</v>
      </c>
      <c r="R420" s="3">
        <v>-13.0539189545295</v>
      </c>
      <c r="S420" s="3">
        <v>-19.0259245263859</v>
      </c>
      <c r="T420" s="3">
        <v>-16.146360660361299</v>
      </c>
      <c r="U420" s="3">
        <v>-15.2942587420207</v>
      </c>
      <c r="V420" s="3">
        <v>-15.894717910467399</v>
      </c>
      <c r="W420" s="3">
        <v>-17.924029965200699</v>
      </c>
      <c r="X420" s="3">
        <v>-18.459007216784698</v>
      </c>
      <c r="Y420" s="3">
        <v>-19.706937637842401</v>
      </c>
      <c r="Z420" s="3">
        <v>-18.631702649591698</v>
      </c>
      <c r="AA420" s="3">
        <v>-18.621342408806001</v>
      </c>
      <c r="AB420" s="3">
        <v>-21.1758062760542</v>
      </c>
      <c r="AC420" s="3">
        <v>-22.561441302339102</v>
      </c>
      <c r="AD420" s="3">
        <v>-19.7921324422975</v>
      </c>
      <c r="AE420" s="3">
        <v>-18.8678129226025</v>
      </c>
      <c r="AF420" s="3">
        <v>-19.326885236220399</v>
      </c>
      <c r="AG420" s="3">
        <v>-19.451077823959601</v>
      </c>
      <c r="AH420" s="3">
        <v>-19.847972713411899</v>
      </c>
      <c r="AI420" s="3">
        <v>-23.277424384735301</v>
      </c>
      <c r="AJ420" s="3">
        <v>-20.532343631596198</v>
      </c>
      <c r="AK420" s="3">
        <v>-26.673973504219202</v>
      </c>
      <c r="AL420" s="3">
        <v>-29.33</v>
      </c>
    </row>
    <row r="421" spans="1:38">
      <c r="A421">
        <v>4</v>
      </c>
      <c r="B421" t="s">
        <v>402</v>
      </c>
      <c r="C421">
        <v>9010101</v>
      </c>
      <c r="D421" t="s">
        <v>743</v>
      </c>
      <c r="E421" s="3">
        <v>2.5949233749448002</v>
      </c>
      <c r="F421" s="3">
        <v>3.4309227549129</v>
      </c>
      <c r="G421" s="3">
        <v>3.5451554772432998</v>
      </c>
      <c r="H421" s="3">
        <v>-2.1887875552831</v>
      </c>
      <c r="I421" s="3">
        <v>-2.2209410292734</v>
      </c>
      <c r="J421" s="3">
        <v>-0.60788978927470005</v>
      </c>
      <c r="K421" s="3">
        <v>-4.3285990112613</v>
      </c>
      <c r="L421" s="3">
        <v>-7.4065725592140996</v>
      </c>
      <c r="M421" s="3">
        <v>-6.6888937627637999</v>
      </c>
      <c r="N421" s="3">
        <v>-8.8083051130439998</v>
      </c>
      <c r="O421" s="3">
        <v>-9.4804277392218008</v>
      </c>
      <c r="P421" s="3">
        <v>-12.4829358435594</v>
      </c>
      <c r="Q421" s="3">
        <v>-14.4006430909755</v>
      </c>
      <c r="R421" s="3">
        <v>-13.0539189545295</v>
      </c>
      <c r="S421" s="3">
        <v>-19.0259245263859</v>
      </c>
      <c r="T421" s="3">
        <v>-16.146360660361299</v>
      </c>
      <c r="U421" s="3">
        <v>-15.2942587420207</v>
      </c>
      <c r="V421" s="3">
        <v>-15.894717910467399</v>
      </c>
      <c r="W421" s="3">
        <v>-17.924029965200699</v>
      </c>
      <c r="X421" s="3">
        <v>-18.459007216784698</v>
      </c>
      <c r="Y421" s="3">
        <v>-19.706937637842401</v>
      </c>
      <c r="Z421" s="3">
        <v>-18.631702649591698</v>
      </c>
      <c r="AA421" s="3">
        <v>-18.621342408806001</v>
      </c>
      <c r="AB421" s="3">
        <v>-21.1758062760542</v>
      </c>
      <c r="AC421" s="3">
        <v>-22.561441302339102</v>
      </c>
      <c r="AD421" s="3">
        <v>-19.7921324422975</v>
      </c>
      <c r="AE421" s="3">
        <v>-18.8678129226025</v>
      </c>
      <c r="AF421" s="3">
        <v>-19.326885236220399</v>
      </c>
      <c r="AG421" s="3">
        <v>-19.451077823959601</v>
      </c>
      <c r="AH421" s="3">
        <v>-19.847972713411899</v>
      </c>
      <c r="AI421" s="3">
        <v>-23.277424384735301</v>
      </c>
      <c r="AJ421" s="3">
        <v>-20.532343631596198</v>
      </c>
      <c r="AK421" s="3">
        <v>-26.673973504219202</v>
      </c>
      <c r="AL421" s="3">
        <v>-29.33</v>
      </c>
    </row>
    <row r="422" spans="1:38">
      <c r="A422">
        <v>5</v>
      </c>
      <c r="B422" t="s">
        <v>404</v>
      </c>
      <c r="C422">
        <v>901010101</v>
      </c>
      <c r="D422" t="s">
        <v>744</v>
      </c>
      <c r="E422" s="3">
        <v>2.5949233749448002</v>
      </c>
      <c r="F422" s="3">
        <v>3.4309227549129</v>
      </c>
      <c r="G422" s="3">
        <v>3.5451554772432998</v>
      </c>
      <c r="H422" s="3">
        <v>-2.1887875552831</v>
      </c>
      <c r="I422" s="3">
        <v>-2.2209410292734</v>
      </c>
      <c r="J422" s="3">
        <v>-0.60788978927470005</v>
      </c>
      <c r="K422" s="3">
        <v>-4.3285990112613</v>
      </c>
      <c r="L422" s="3">
        <v>-7.4065725592140996</v>
      </c>
      <c r="M422" s="3">
        <v>-6.6888937627637999</v>
      </c>
      <c r="N422" s="3">
        <v>-8.8083051130439998</v>
      </c>
      <c r="O422" s="3">
        <v>-9.4804277392218008</v>
      </c>
      <c r="P422" s="3">
        <v>-12.4829358435594</v>
      </c>
      <c r="Q422" s="3">
        <v>-14.4006430909755</v>
      </c>
      <c r="R422" s="3">
        <v>-13.0539189545295</v>
      </c>
      <c r="S422" s="3">
        <v>-19.0259245263859</v>
      </c>
      <c r="T422" s="3">
        <v>-16.146360660361299</v>
      </c>
      <c r="U422" s="3">
        <v>-15.2942587420207</v>
      </c>
      <c r="V422" s="3">
        <v>-15.894717910467399</v>
      </c>
      <c r="W422" s="3">
        <v>-17.924029965200699</v>
      </c>
      <c r="X422" s="3">
        <v>-18.459007216784698</v>
      </c>
      <c r="Y422" s="3">
        <v>-19.706937637842401</v>
      </c>
      <c r="Z422" s="3">
        <v>-18.631702649591698</v>
      </c>
      <c r="AA422" s="3">
        <v>-18.621342408806001</v>
      </c>
      <c r="AB422" s="3">
        <v>-21.1758062760542</v>
      </c>
      <c r="AC422" s="3">
        <v>-22.561441302339102</v>
      </c>
      <c r="AD422" s="3">
        <v>-19.7921324422975</v>
      </c>
      <c r="AE422" s="3">
        <v>-18.8678129226025</v>
      </c>
      <c r="AF422" s="3">
        <v>-19.326885236220399</v>
      </c>
      <c r="AG422" s="3">
        <v>-19.451077823959601</v>
      </c>
      <c r="AH422" s="3">
        <v>-19.847972713411899</v>
      </c>
      <c r="AI422" s="3">
        <v>-23.277424384735301</v>
      </c>
      <c r="AJ422" s="3">
        <v>-20.532343631596198</v>
      </c>
      <c r="AK422" s="3">
        <v>-26.673973504219202</v>
      </c>
      <c r="AL422" s="3">
        <v>-29.33</v>
      </c>
    </row>
    <row r="423" spans="1:38">
      <c r="A423">
        <v>2</v>
      </c>
      <c r="B423" t="s">
        <v>398</v>
      </c>
      <c r="C423">
        <v>902</v>
      </c>
      <c r="D423" t="s">
        <v>745</v>
      </c>
      <c r="E423" s="3">
        <v>2.5808183098316002</v>
      </c>
      <c r="F423" s="3">
        <v>4.3548401392666998</v>
      </c>
      <c r="G423" s="3">
        <v>5.2210956332852003</v>
      </c>
      <c r="H423" s="3">
        <v>7.5251248686532</v>
      </c>
      <c r="I423" s="3">
        <v>8.3955369840870997</v>
      </c>
      <c r="J423" s="3">
        <v>8.7562980638358994</v>
      </c>
      <c r="K423" s="3">
        <v>8.5944547041482995</v>
      </c>
      <c r="L423" s="3">
        <v>8.7154982842688007</v>
      </c>
      <c r="M423" s="3">
        <v>8.4810948699748998</v>
      </c>
      <c r="N423" s="3">
        <v>7.8912900327665003</v>
      </c>
      <c r="O423" s="3">
        <v>10.5690235721977</v>
      </c>
      <c r="P423" s="3">
        <v>11.956055927882</v>
      </c>
      <c r="Q423" s="3">
        <v>13.1342473902791</v>
      </c>
      <c r="R423" s="3">
        <v>12.069250482130601</v>
      </c>
      <c r="S423" s="3">
        <v>11.7883885745161</v>
      </c>
      <c r="T423" s="3">
        <v>9.3304498134091993</v>
      </c>
      <c r="U423" s="3">
        <v>7.7237019758573</v>
      </c>
      <c r="V423" s="3">
        <v>7.3809379767614001</v>
      </c>
      <c r="W423" s="3">
        <v>7.0726072884907998</v>
      </c>
      <c r="X423" s="3">
        <v>6.2312728366101</v>
      </c>
      <c r="Y423" s="3">
        <v>6.8186572015438998</v>
      </c>
      <c r="Z423" s="3">
        <v>6.3617639149332001</v>
      </c>
      <c r="AA423" s="3">
        <v>5.1017556323236999</v>
      </c>
      <c r="AB423" s="3">
        <v>4.2778792911307999</v>
      </c>
      <c r="AC423" s="3">
        <v>3.4868881140577002</v>
      </c>
      <c r="AD423" s="3">
        <v>3.5576163119903002</v>
      </c>
      <c r="AE423" s="3">
        <v>2.6571967042427</v>
      </c>
      <c r="AF423" s="3">
        <v>3.0750402508214001</v>
      </c>
      <c r="AG423" s="3">
        <v>3.1893646998682001</v>
      </c>
      <c r="AH423" s="3">
        <v>2.5285652000510002</v>
      </c>
      <c r="AI423" s="3">
        <v>3.3364917643675001</v>
      </c>
      <c r="AJ423" s="3">
        <v>2.4316656466487001</v>
      </c>
      <c r="AK423" s="3">
        <v>-1.0752972083899999E-2</v>
      </c>
      <c r="AL423" s="3">
        <v>1.3</v>
      </c>
    </row>
    <row r="424" spans="1:38">
      <c r="A424">
        <v>3</v>
      </c>
      <c r="B424" t="s">
        <v>400</v>
      </c>
      <c r="C424">
        <v>90201</v>
      </c>
      <c r="D424" t="s">
        <v>746</v>
      </c>
      <c r="E424" s="3">
        <v>2.5808183098316002</v>
      </c>
      <c r="F424" s="3">
        <v>4.3548401392666998</v>
      </c>
      <c r="G424" s="3">
        <v>5.2210956332852003</v>
      </c>
      <c r="H424" s="3">
        <v>7.5251248686532</v>
      </c>
      <c r="I424" s="3">
        <v>8.3955369840870997</v>
      </c>
      <c r="J424" s="3">
        <v>8.7562980638358994</v>
      </c>
      <c r="K424" s="3">
        <v>8.5944547041482995</v>
      </c>
      <c r="L424" s="3">
        <v>8.7154982842688007</v>
      </c>
      <c r="M424" s="3">
        <v>8.4810948699748998</v>
      </c>
      <c r="N424" s="3">
        <v>7.8912900327665003</v>
      </c>
      <c r="O424" s="3">
        <v>10.5690235721977</v>
      </c>
      <c r="P424" s="3">
        <v>11.956055927882</v>
      </c>
      <c r="Q424" s="3">
        <v>13.1342473902791</v>
      </c>
      <c r="R424" s="3">
        <v>12.069250482130601</v>
      </c>
      <c r="S424" s="3">
        <v>11.7883885745161</v>
      </c>
      <c r="T424" s="3">
        <v>9.3304498134091993</v>
      </c>
      <c r="U424" s="3">
        <v>7.7237019758573</v>
      </c>
      <c r="V424" s="3">
        <v>7.3809379767614001</v>
      </c>
      <c r="W424" s="3">
        <v>7.0726072884907998</v>
      </c>
      <c r="X424" s="3">
        <v>6.2312728366101</v>
      </c>
      <c r="Y424" s="3">
        <v>6.8186572015438998</v>
      </c>
      <c r="Z424" s="3">
        <v>6.3617639149332001</v>
      </c>
      <c r="AA424" s="3">
        <v>5.1017556323236999</v>
      </c>
      <c r="AB424" s="3">
        <v>4.2778792911307999</v>
      </c>
      <c r="AC424" s="3">
        <v>3.4868881140577002</v>
      </c>
      <c r="AD424" s="3">
        <v>3.5576163119903002</v>
      </c>
      <c r="AE424" s="3">
        <v>2.6571967042427</v>
      </c>
      <c r="AF424" s="3">
        <v>3.0750402508214001</v>
      </c>
      <c r="AG424" s="3">
        <v>3.1893646998682001</v>
      </c>
      <c r="AH424" s="3">
        <v>2.5285652000510002</v>
      </c>
      <c r="AI424" s="3">
        <v>3.3364917643675001</v>
      </c>
      <c r="AJ424" s="3">
        <v>2.4316656466487001</v>
      </c>
      <c r="AK424" s="3">
        <v>-1.0752972083899999E-2</v>
      </c>
      <c r="AL424" s="3">
        <v>1.3</v>
      </c>
    </row>
    <row r="425" spans="1:38">
      <c r="A425">
        <v>4</v>
      </c>
      <c r="B425" t="s">
        <v>402</v>
      </c>
      <c r="C425">
        <v>9020101</v>
      </c>
      <c r="D425" t="s">
        <v>747</v>
      </c>
      <c r="E425" s="3">
        <v>2.5808183098316002</v>
      </c>
      <c r="F425" s="3">
        <v>4.3548401392666998</v>
      </c>
      <c r="G425" s="3">
        <v>5.2210956332852003</v>
      </c>
      <c r="H425" s="3">
        <v>7.5251248686532</v>
      </c>
      <c r="I425" s="3">
        <v>8.3955369840870997</v>
      </c>
      <c r="J425" s="3">
        <v>8.7562980638358994</v>
      </c>
      <c r="K425" s="3">
        <v>8.5944547041482995</v>
      </c>
      <c r="L425" s="3">
        <v>8.7154982842688007</v>
      </c>
      <c r="M425" s="3">
        <v>8.4810948699748998</v>
      </c>
      <c r="N425" s="3">
        <v>7.8912900327665003</v>
      </c>
      <c r="O425" s="3">
        <v>10.5690235721977</v>
      </c>
      <c r="P425" s="3">
        <v>11.956055927882</v>
      </c>
      <c r="Q425" s="3">
        <v>13.1342473902791</v>
      </c>
      <c r="R425" s="3">
        <v>12.069250482130601</v>
      </c>
      <c r="S425" s="3">
        <v>11.7883885745161</v>
      </c>
      <c r="T425" s="3">
        <v>9.3304498134091993</v>
      </c>
      <c r="U425" s="3">
        <v>7.7237019758573</v>
      </c>
      <c r="V425" s="3">
        <v>7.3809379767614001</v>
      </c>
      <c r="W425" s="3">
        <v>7.0726072884907998</v>
      </c>
      <c r="X425" s="3">
        <v>6.2312728366101</v>
      </c>
      <c r="Y425" s="3">
        <v>6.8186572015438998</v>
      </c>
      <c r="Z425" s="3">
        <v>6.3617639149332001</v>
      </c>
      <c r="AA425" s="3">
        <v>5.1017556323236999</v>
      </c>
      <c r="AB425" s="3">
        <v>4.2778792911307999</v>
      </c>
      <c r="AC425" s="3">
        <v>3.4868881140577002</v>
      </c>
      <c r="AD425" s="3">
        <v>3.5576163119903002</v>
      </c>
      <c r="AE425" s="3">
        <v>2.6571967042427</v>
      </c>
      <c r="AF425" s="3">
        <v>3.0750402508214001</v>
      </c>
      <c r="AG425" s="3">
        <v>3.1893646998682001</v>
      </c>
      <c r="AH425" s="3">
        <v>2.5285652000510002</v>
      </c>
      <c r="AI425" s="3">
        <v>3.3364917643675001</v>
      </c>
      <c r="AJ425" s="3">
        <v>2.4316656466487001</v>
      </c>
      <c r="AK425" s="3">
        <v>-1.0752972083899999E-2</v>
      </c>
      <c r="AL425" s="3">
        <v>1.3</v>
      </c>
    </row>
    <row r="426" spans="1:38">
      <c r="A426">
        <v>5</v>
      </c>
      <c r="B426" t="s">
        <v>404</v>
      </c>
      <c r="C426">
        <v>902010101</v>
      </c>
      <c r="D426" t="s">
        <v>748</v>
      </c>
      <c r="E426" s="3">
        <v>2.2731733795463001</v>
      </c>
      <c r="F426" s="3">
        <v>4.4567259837491999</v>
      </c>
      <c r="G426" s="3">
        <v>5.2105580321472003</v>
      </c>
      <c r="H426" s="3">
        <v>7.8893608130987003</v>
      </c>
      <c r="I426" s="3">
        <v>8.5046164330605993</v>
      </c>
      <c r="J426" s="3">
        <v>8.9374954855853996</v>
      </c>
      <c r="K426" s="3">
        <v>8.4912283062118004</v>
      </c>
      <c r="L426" s="3">
        <v>8.7114033502948001</v>
      </c>
      <c r="M426" s="3">
        <v>8.405065319977</v>
      </c>
      <c r="N426" s="3">
        <v>7.6714147711992</v>
      </c>
      <c r="O426" s="3">
        <v>11.1769299836646</v>
      </c>
      <c r="P426" s="3">
        <v>12.8374612788975</v>
      </c>
      <c r="Q426" s="3">
        <v>14.2746688891426</v>
      </c>
      <c r="R426" s="3">
        <v>12.8230791935797</v>
      </c>
      <c r="S426" s="3">
        <v>12.7552382461144</v>
      </c>
      <c r="T426" s="3">
        <v>9.9347799662659995</v>
      </c>
      <c r="U426" s="3">
        <v>8.2414746244308006</v>
      </c>
      <c r="V426" s="3">
        <v>7.7630084993740001</v>
      </c>
      <c r="W426" s="3">
        <v>7.5447957993991004</v>
      </c>
      <c r="X426" s="3">
        <v>6.8744842509591999</v>
      </c>
      <c r="Y426" s="3">
        <v>7.4815179490331998</v>
      </c>
      <c r="Z426" s="3">
        <v>6.8530999454910999</v>
      </c>
      <c r="AA426" s="3">
        <v>5.2529024317654001</v>
      </c>
      <c r="AB426" s="3">
        <v>4.4066039908113996</v>
      </c>
      <c r="AC426" s="3">
        <v>3.4529142349330999</v>
      </c>
      <c r="AD426" s="3">
        <v>3.6351105951831002</v>
      </c>
      <c r="AE426" s="3">
        <v>2.5597513666971001</v>
      </c>
      <c r="AF426" s="3">
        <v>2.9681483217374001</v>
      </c>
      <c r="AG426" s="3">
        <v>3.0864798834727001</v>
      </c>
      <c r="AH426" s="3">
        <v>2.6959672272869</v>
      </c>
      <c r="AI426" s="3">
        <v>3.5910448995533999</v>
      </c>
      <c r="AJ426" s="3">
        <v>2.1395585223885001</v>
      </c>
      <c r="AK426" s="3">
        <v>-0.80913944771400004</v>
      </c>
      <c r="AL426" s="3">
        <v>0.9</v>
      </c>
    </row>
    <row r="427" spans="1:38">
      <c r="A427">
        <v>5</v>
      </c>
      <c r="B427" t="s">
        <v>404</v>
      </c>
      <c r="C427">
        <v>902010102</v>
      </c>
      <c r="D427" t="s">
        <v>749</v>
      </c>
      <c r="E427" s="3">
        <v>2.6059811009101002</v>
      </c>
      <c r="F427" s="3">
        <v>3.8346655921243</v>
      </c>
      <c r="G427" s="3">
        <v>5.0683452696427</v>
      </c>
      <c r="H427" s="3">
        <v>5.4970296110566004</v>
      </c>
      <c r="I427" s="3">
        <v>5.6491974312071003</v>
      </c>
      <c r="J427" s="3">
        <v>5.5333943052699004</v>
      </c>
      <c r="K427" s="3">
        <v>5.5181870668136996</v>
      </c>
      <c r="L427" s="3">
        <v>6.3275857814235996</v>
      </c>
      <c r="M427" s="3">
        <v>5.7939400958518998</v>
      </c>
      <c r="N427" s="3">
        <v>6.7364296151170997</v>
      </c>
      <c r="O427" s="3">
        <v>8.1524078229811998</v>
      </c>
      <c r="P427" s="3">
        <v>8.7492189039351</v>
      </c>
      <c r="Q427" s="3">
        <v>8.1506032240981998</v>
      </c>
      <c r="R427" s="3">
        <v>7.9062388493095996</v>
      </c>
      <c r="S427" s="3">
        <v>6.4114934372428003</v>
      </c>
      <c r="T427" s="3">
        <v>6.3684045910315001</v>
      </c>
      <c r="U427" s="3">
        <v>5.8407858152485996</v>
      </c>
      <c r="V427" s="3">
        <v>5.1606526829758996</v>
      </c>
      <c r="W427" s="3">
        <v>4.6506385187530999</v>
      </c>
      <c r="X427" s="3">
        <v>0.89013160026990001</v>
      </c>
      <c r="Y427" s="3">
        <v>5.7445254999786997</v>
      </c>
      <c r="Z427" s="3">
        <v>4.2281568896881998</v>
      </c>
      <c r="AA427" s="3">
        <v>3.1706803013788001</v>
      </c>
      <c r="AB427" s="3">
        <v>2.4569484572843998</v>
      </c>
      <c r="AC427" s="3">
        <v>3.4591239488438998</v>
      </c>
      <c r="AD427" s="3">
        <v>3.8804761723942001</v>
      </c>
      <c r="AE427" s="3">
        <v>4.2172624852528999</v>
      </c>
      <c r="AF427" s="3">
        <v>3.3304335700294998</v>
      </c>
      <c r="AG427" s="3">
        <v>4.0772773163474003</v>
      </c>
      <c r="AH427" s="3">
        <v>1.5967844190336999</v>
      </c>
      <c r="AI427" s="3">
        <v>1.9154162467393001</v>
      </c>
      <c r="AJ427" s="3">
        <v>5.8506020332722999</v>
      </c>
      <c r="AK427" s="3">
        <v>2.0237961760051002</v>
      </c>
      <c r="AL427" s="3">
        <v>1.05</v>
      </c>
    </row>
    <row r="428" spans="1:38">
      <c r="A428">
        <v>5</v>
      </c>
      <c r="B428" t="s">
        <v>404</v>
      </c>
      <c r="C428">
        <v>902010103</v>
      </c>
      <c r="D428" t="s">
        <v>750</v>
      </c>
      <c r="E428" s="3">
        <v>3.8954193114020002</v>
      </c>
      <c r="F428" s="3">
        <v>4.0105793160144003</v>
      </c>
      <c r="G428" s="3">
        <v>5.2915084212497003</v>
      </c>
      <c r="H428" s="3">
        <v>6.3445756449228998</v>
      </c>
      <c r="I428" s="3">
        <v>8.3980551288673002</v>
      </c>
      <c r="J428" s="3">
        <v>8.5361446704298007</v>
      </c>
      <c r="K428" s="3">
        <v>9.5582234937406003</v>
      </c>
      <c r="L428" s="3">
        <v>9.1387050601833995</v>
      </c>
      <c r="M428" s="3">
        <v>9.2581098697533992</v>
      </c>
      <c r="N428" s="3">
        <v>9.0293616133977999</v>
      </c>
      <c r="O428" s="3">
        <v>8.3993606041074003</v>
      </c>
      <c r="P428" s="3">
        <v>8.7634821631008997</v>
      </c>
      <c r="Q428" s="3">
        <v>9.1641688326416997</v>
      </c>
      <c r="R428" s="3">
        <v>9.5606045849773</v>
      </c>
      <c r="S428" s="3">
        <v>8.6297366013779992</v>
      </c>
      <c r="T428" s="3">
        <v>7.2626803647880003</v>
      </c>
      <c r="U428" s="3">
        <v>5.8333301192020004</v>
      </c>
      <c r="V428" s="3">
        <v>6.1287144350464997</v>
      </c>
      <c r="W428" s="3">
        <v>5.4778124630544998</v>
      </c>
      <c r="X428" s="3">
        <v>4.3851557505042003</v>
      </c>
      <c r="Y428" s="3">
        <v>4.2025780544335998</v>
      </c>
      <c r="Z428" s="3">
        <v>4.6422866131102003</v>
      </c>
      <c r="AA428" s="3">
        <v>4.7705336757458996</v>
      </c>
      <c r="AB428" s="3">
        <v>4.0190753305026004</v>
      </c>
      <c r="AC428" s="3">
        <v>3.6416270948915002</v>
      </c>
      <c r="AD428" s="3">
        <v>3.1634339201608999</v>
      </c>
      <c r="AE428" s="3">
        <v>2.8236128179211999</v>
      </c>
      <c r="AF428" s="3">
        <v>3.4975972663228001</v>
      </c>
      <c r="AG428" s="3">
        <v>3.4899924297090998</v>
      </c>
      <c r="AH428" s="3">
        <v>1.9608835175702</v>
      </c>
      <c r="AI428" s="3">
        <v>2.4728100386787002</v>
      </c>
      <c r="AJ428" s="3">
        <v>3.1541404514960001</v>
      </c>
      <c r="AK428" s="3">
        <v>3.1198223225016002</v>
      </c>
      <c r="AL428" s="3">
        <v>3.09</v>
      </c>
    </row>
    <row r="429" spans="1:38">
      <c r="A429">
        <v>2</v>
      </c>
      <c r="B429" t="s">
        <v>398</v>
      </c>
      <c r="C429">
        <v>903</v>
      </c>
      <c r="D429" t="s">
        <v>751</v>
      </c>
      <c r="E429" s="3">
        <v>-2.2659310437645002</v>
      </c>
      <c r="F429" s="3">
        <v>-1.9810905006632999</v>
      </c>
      <c r="G429" s="3">
        <v>-0.94867107960560004</v>
      </c>
      <c r="H429" s="3">
        <v>-1.2229206445411001</v>
      </c>
      <c r="I429" s="3">
        <v>1.3771132429282</v>
      </c>
      <c r="J429" s="3">
        <v>1.5311407302225</v>
      </c>
      <c r="K429" s="3">
        <v>1.6092430042075001</v>
      </c>
      <c r="L429" s="3">
        <v>1.7878150827418</v>
      </c>
      <c r="M429" s="3">
        <v>1.7401483156932001</v>
      </c>
      <c r="N429" s="3">
        <v>1.9143820647317999</v>
      </c>
      <c r="O429" s="3">
        <v>2.1301016930048</v>
      </c>
      <c r="P429" s="3">
        <v>2.3664443871600001</v>
      </c>
      <c r="Q429" s="3">
        <v>2.3878838478227999</v>
      </c>
      <c r="R429" s="3">
        <v>2.6381271653153</v>
      </c>
      <c r="S429" s="3">
        <v>2.4827269683715998</v>
      </c>
      <c r="T429" s="3">
        <v>2.2726702963512002</v>
      </c>
      <c r="U429" s="3">
        <v>1.8703410200145001</v>
      </c>
      <c r="V429" s="3">
        <v>1.7929735561899001</v>
      </c>
      <c r="W429" s="3">
        <v>1.4662354029142</v>
      </c>
      <c r="X429" s="3">
        <v>1.7708968216105001</v>
      </c>
      <c r="Y429" s="3">
        <v>1.9905662206482</v>
      </c>
      <c r="Z429" s="3">
        <v>1.9057690859362999</v>
      </c>
      <c r="AA429" s="3">
        <v>1.6553131843911999</v>
      </c>
      <c r="AB429" s="3">
        <v>1.7097109828868</v>
      </c>
      <c r="AC429" s="3">
        <v>1.5531745616916</v>
      </c>
      <c r="AD429" s="3">
        <v>1.7823405239679999</v>
      </c>
      <c r="AE429" s="3">
        <v>2.5066356197842001</v>
      </c>
      <c r="AF429" s="3">
        <v>2.4040563661862002</v>
      </c>
      <c r="AG429" s="3">
        <v>2.0883837030131001</v>
      </c>
      <c r="AH429" s="3">
        <v>2.8645294784381998</v>
      </c>
      <c r="AI429" s="3">
        <v>3.1942475315669001</v>
      </c>
      <c r="AJ429" s="3">
        <v>2.7681568370129002</v>
      </c>
      <c r="AK429" s="3">
        <v>2.7160272260412999</v>
      </c>
      <c r="AL429" s="3">
        <v>2.65</v>
      </c>
    </row>
    <row r="430" spans="1:38">
      <c r="A430">
        <v>3</v>
      </c>
      <c r="B430" t="s">
        <v>400</v>
      </c>
      <c r="C430">
        <v>90301</v>
      </c>
      <c r="D430" t="s">
        <v>752</v>
      </c>
      <c r="E430" s="3">
        <v>2.5008218931449</v>
      </c>
      <c r="F430" s="3">
        <v>2.7400579545597998</v>
      </c>
      <c r="G430" s="3">
        <v>2.7400579545597998</v>
      </c>
      <c r="H430" s="3">
        <v>1.3492460390265999</v>
      </c>
      <c r="I430" s="3">
        <v>1.5338126437268</v>
      </c>
      <c r="J430" s="3">
        <v>2.0235454774449</v>
      </c>
      <c r="K430" s="3">
        <v>2.0487988016826999</v>
      </c>
      <c r="L430" s="3">
        <v>2.6185414840104002</v>
      </c>
      <c r="M430" s="3">
        <v>2.9854440361129</v>
      </c>
      <c r="N430" s="3">
        <v>2.6900698950069999</v>
      </c>
      <c r="O430" s="3">
        <v>3.0960642239744001</v>
      </c>
      <c r="P430" s="3">
        <v>2.8434002035738</v>
      </c>
      <c r="Q430" s="3">
        <v>2.4471351527768999</v>
      </c>
      <c r="R430" s="3">
        <v>2.8341398318655</v>
      </c>
      <c r="S430" s="3">
        <v>2.9934093491419</v>
      </c>
      <c r="T430" s="3">
        <v>3.0728589204787</v>
      </c>
      <c r="U430" s="3">
        <v>3.0728589204787</v>
      </c>
      <c r="V430" s="3">
        <v>2.7675681192475001</v>
      </c>
      <c r="W430" s="3">
        <v>3.0386099066528001</v>
      </c>
      <c r="X430" s="3">
        <v>2.2967514052531999</v>
      </c>
      <c r="Y430" s="3">
        <v>2.2767156001834001</v>
      </c>
      <c r="Z430" s="3">
        <v>2.3381884698669002</v>
      </c>
      <c r="AA430" s="3">
        <v>2.0341784482705001</v>
      </c>
      <c r="AB430" s="3">
        <v>2.0564063808831001</v>
      </c>
      <c r="AC430" s="3">
        <v>2.0564063808831001</v>
      </c>
      <c r="AD430" s="3">
        <v>2.8641559996598001</v>
      </c>
      <c r="AE430" s="3">
        <v>2.7130484567517001</v>
      </c>
      <c r="AF430" s="3">
        <v>2.9720178051718</v>
      </c>
      <c r="AG430" s="3">
        <v>2.9720178051718</v>
      </c>
      <c r="AH430" s="3">
        <v>3.0974944701677001</v>
      </c>
      <c r="AI430" s="3">
        <v>3.1249227229693002</v>
      </c>
      <c r="AJ430" s="3">
        <v>3.5559640745701002</v>
      </c>
      <c r="AK430" s="3">
        <v>3.7168105929452002</v>
      </c>
      <c r="AL430" s="3">
        <v>3.35</v>
      </c>
    </row>
    <row r="431" spans="1:38">
      <c r="A431">
        <v>4</v>
      </c>
      <c r="B431" t="s">
        <v>402</v>
      </c>
      <c r="C431">
        <v>9030101</v>
      </c>
      <c r="D431" t="s">
        <v>752</v>
      </c>
      <c r="E431" s="3">
        <v>2.5008218931449</v>
      </c>
      <c r="F431" s="3">
        <v>2.7400579545597998</v>
      </c>
      <c r="G431" s="3">
        <v>2.7400579545597998</v>
      </c>
      <c r="H431" s="3">
        <v>1.3492460390265999</v>
      </c>
      <c r="I431" s="3">
        <v>1.5338126437268</v>
      </c>
      <c r="J431" s="3">
        <v>2.0235454774449</v>
      </c>
      <c r="K431" s="3">
        <v>2.0487988016826999</v>
      </c>
      <c r="L431" s="3">
        <v>2.6185414840104002</v>
      </c>
      <c r="M431" s="3">
        <v>2.9854440361129</v>
      </c>
      <c r="N431" s="3">
        <v>2.6900698950069999</v>
      </c>
      <c r="O431" s="3">
        <v>3.0960642239744001</v>
      </c>
      <c r="P431" s="3">
        <v>2.8434002035738</v>
      </c>
      <c r="Q431" s="3">
        <v>2.4471351527768999</v>
      </c>
      <c r="R431" s="3">
        <v>2.8341398318655</v>
      </c>
      <c r="S431" s="3">
        <v>2.9934093491419</v>
      </c>
      <c r="T431" s="3">
        <v>3.0728589204787</v>
      </c>
      <c r="U431" s="3">
        <v>3.0728589204787</v>
      </c>
      <c r="V431" s="3">
        <v>2.7675681192475001</v>
      </c>
      <c r="W431" s="3">
        <v>3.0386099066528001</v>
      </c>
      <c r="X431" s="3">
        <v>2.2967514052531999</v>
      </c>
      <c r="Y431" s="3">
        <v>2.2767156001834001</v>
      </c>
      <c r="Z431" s="3">
        <v>2.3381884698669002</v>
      </c>
      <c r="AA431" s="3">
        <v>2.0341784482705001</v>
      </c>
      <c r="AB431" s="3">
        <v>2.0564063808831001</v>
      </c>
      <c r="AC431" s="3">
        <v>2.0564063808831001</v>
      </c>
      <c r="AD431" s="3">
        <v>2.8641559996598001</v>
      </c>
      <c r="AE431" s="3">
        <v>2.7130484567517001</v>
      </c>
      <c r="AF431" s="3">
        <v>2.9720178051718</v>
      </c>
      <c r="AG431" s="3">
        <v>2.9720178051718</v>
      </c>
      <c r="AH431" s="3">
        <v>3.0974944701677001</v>
      </c>
      <c r="AI431" s="3">
        <v>3.1249227229693002</v>
      </c>
      <c r="AJ431" s="3">
        <v>3.5559640745701002</v>
      </c>
      <c r="AK431" s="3">
        <v>3.7168105929452002</v>
      </c>
      <c r="AL431" s="3">
        <v>3.35</v>
      </c>
    </row>
    <row r="432" spans="1:38">
      <c r="A432">
        <v>5</v>
      </c>
      <c r="B432" t="s">
        <v>404</v>
      </c>
      <c r="C432">
        <v>903010101</v>
      </c>
      <c r="D432" t="s">
        <v>752</v>
      </c>
      <c r="E432" s="3">
        <v>2.2141379408836999</v>
      </c>
      <c r="F432" s="3">
        <v>2.5699397518575</v>
      </c>
      <c r="G432" s="3">
        <v>2.5699397518575</v>
      </c>
      <c r="H432" s="3">
        <v>1.5894762545334999</v>
      </c>
      <c r="I432" s="3">
        <v>1.7643857059248</v>
      </c>
      <c r="J432" s="3">
        <v>1.7451834068615</v>
      </c>
      <c r="K432" s="3">
        <v>1.7791703274009001</v>
      </c>
      <c r="L432" s="3">
        <v>2.0661087968606</v>
      </c>
      <c r="M432" s="3">
        <v>2.5599083169905001</v>
      </c>
      <c r="N432" s="3">
        <v>1.7530262608966001</v>
      </c>
      <c r="O432" s="3">
        <v>2.0026517558214998</v>
      </c>
      <c r="P432" s="3">
        <v>1.6671939899860999</v>
      </c>
      <c r="Q432" s="3">
        <v>1.4792662261988001</v>
      </c>
      <c r="R432" s="3">
        <v>1.7347586902097001</v>
      </c>
      <c r="S432" s="3">
        <v>1.9491335570857999</v>
      </c>
      <c r="T432" s="3">
        <v>2.0550157174924002</v>
      </c>
      <c r="U432" s="3">
        <v>2.0550157174924002</v>
      </c>
      <c r="V432" s="3">
        <v>2.3306598028654002</v>
      </c>
      <c r="W432" s="3">
        <v>2.6974055256926999</v>
      </c>
      <c r="X432" s="3">
        <v>2.0702621163838999</v>
      </c>
      <c r="Y432" s="3">
        <v>2.0437215895330998</v>
      </c>
      <c r="Z432" s="3">
        <v>1.9903353347443999</v>
      </c>
      <c r="AA432" s="3">
        <v>1.8754414006625</v>
      </c>
      <c r="AB432" s="3">
        <v>1.9057868183218001</v>
      </c>
      <c r="AC432" s="3">
        <v>1.9057868183218001</v>
      </c>
      <c r="AD432" s="3">
        <v>3.0216289932856002</v>
      </c>
      <c r="AE432" s="3">
        <v>2.8158255834188002</v>
      </c>
      <c r="AF432" s="3">
        <v>3.1679656674241001</v>
      </c>
      <c r="AG432" s="3">
        <v>3.1679656674241001</v>
      </c>
      <c r="AH432" s="3">
        <v>3.3379816784879002</v>
      </c>
      <c r="AI432" s="3">
        <v>2.9689483753368999</v>
      </c>
      <c r="AJ432" s="3">
        <v>2.9689483753368999</v>
      </c>
      <c r="AK432" s="3">
        <v>3.5208068660501999</v>
      </c>
      <c r="AL432" s="3">
        <v>3.58</v>
      </c>
    </row>
    <row r="433" spans="1:38">
      <c r="A433">
        <v>5</v>
      </c>
      <c r="B433" t="s">
        <v>404</v>
      </c>
      <c r="C433">
        <v>903010102</v>
      </c>
      <c r="D433" t="s">
        <v>753</v>
      </c>
      <c r="E433" s="3">
        <v>3.3347888972789002</v>
      </c>
      <c r="F433" s="3">
        <v>3.2349338160697001</v>
      </c>
      <c r="G433" s="3">
        <v>3.2349338160697001</v>
      </c>
      <c r="H433" s="3">
        <v>0.6619680840037</v>
      </c>
      <c r="I433" s="3">
        <v>0.8739102630401</v>
      </c>
      <c r="J433" s="3">
        <v>2.8202204719987001</v>
      </c>
      <c r="K433" s="3">
        <v>2.8202204719987001</v>
      </c>
      <c r="L433" s="3">
        <v>4.2043218574786003</v>
      </c>
      <c r="M433" s="3">
        <v>4.2043218574786003</v>
      </c>
      <c r="N433" s="3">
        <v>5.3967786513157998</v>
      </c>
      <c r="O433" s="3">
        <v>6.2544540727206002</v>
      </c>
      <c r="P433" s="3">
        <v>6.2544540727206002</v>
      </c>
      <c r="Q433" s="3">
        <v>5.2321431445232998</v>
      </c>
      <c r="R433" s="3">
        <v>6.0116517251025003</v>
      </c>
      <c r="S433" s="3">
        <v>6.0116517251025003</v>
      </c>
      <c r="T433" s="3">
        <v>6.0116517251025003</v>
      </c>
      <c r="U433" s="3">
        <v>6.0116517251025003</v>
      </c>
      <c r="V433" s="3">
        <v>4.0049300990064003</v>
      </c>
      <c r="W433" s="3">
        <v>4.0049300990064003</v>
      </c>
      <c r="X433" s="3">
        <v>2.9335574325164999</v>
      </c>
      <c r="Y433" s="3">
        <v>2.9335574325164999</v>
      </c>
      <c r="Z433" s="3">
        <v>3.3082463154244</v>
      </c>
      <c r="AA433" s="3">
        <v>2.4743523910102998</v>
      </c>
      <c r="AB433" s="3">
        <v>2.4743523910102998</v>
      </c>
      <c r="AC433" s="3">
        <v>2.4743523910102998</v>
      </c>
      <c r="AD433" s="3">
        <v>2.4273780114307999</v>
      </c>
      <c r="AE433" s="3">
        <v>2.4273780114307999</v>
      </c>
      <c r="AF433" s="3">
        <v>2.4273780114307999</v>
      </c>
      <c r="AG433" s="3">
        <v>2.4273780114307999</v>
      </c>
      <c r="AH433" s="3">
        <v>2.4273780114307999</v>
      </c>
      <c r="AI433" s="3">
        <v>3.5611021517453998</v>
      </c>
      <c r="AJ433" s="3">
        <v>5.1925976668025999</v>
      </c>
      <c r="AK433" s="3">
        <v>4.2645950215274997</v>
      </c>
      <c r="AL433" s="3">
        <v>2.71</v>
      </c>
    </row>
    <row r="434" spans="1:38">
      <c r="A434">
        <v>3</v>
      </c>
      <c r="B434" t="s">
        <v>400</v>
      </c>
      <c r="C434">
        <v>90302</v>
      </c>
      <c r="D434" t="s">
        <v>754</v>
      </c>
      <c r="E434" s="3">
        <v>-3.6761104588509999</v>
      </c>
      <c r="F434" s="3">
        <v>-3.3730642476577999</v>
      </c>
      <c r="G434" s="3">
        <v>-2.0487656222083999</v>
      </c>
      <c r="H434" s="3">
        <v>-1.9999488102676</v>
      </c>
      <c r="I434" s="3">
        <v>1.3287796059550001</v>
      </c>
      <c r="J434" s="3">
        <v>1.3792594072893001</v>
      </c>
      <c r="K434" s="3">
        <v>1.4736963920407999</v>
      </c>
      <c r="L434" s="3">
        <v>1.5310130934935999</v>
      </c>
      <c r="M434" s="3">
        <v>1.3558077015357</v>
      </c>
      <c r="N434" s="3">
        <v>1.6729617509537</v>
      </c>
      <c r="O434" s="3">
        <v>1.8294614505997</v>
      </c>
      <c r="P434" s="3">
        <v>2.216885390896</v>
      </c>
      <c r="Q434" s="3">
        <v>2.3692310928839002</v>
      </c>
      <c r="R434" s="3">
        <v>2.5766789712931999</v>
      </c>
      <c r="S434" s="3">
        <v>2.3229794855746002</v>
      </c>
      <c r="T434" s="3">
        <v>2.0226793702761001</v>
      </c>
      <c r="U434" s="3">
        <v>1.4986760994282</v>
      </c>
      <c r="V434" s="3">
        <v>1.4904512364627001</v>
      </c>
      <c r="W434" s="3">
        <v>0.97861141240049998</v>
      </c>
      <c r="X434" s="3">
        <v>1.6065984903309001</v>
      </c>
      <c r="Y434" s="3">
        <v>1.9008308213353</v>
      </c>
      <c r="Z434" s="3">
        <v>1.7698391974806</v>
      </c>
      <c r="AA434" s="3">
        <v>1.5359307968082001</v>
      </c>
      <c r="AB434" s="3">
        <v>1.600331402585</v>
      </c>
      <c r="AC434" s="3">
        <v>1.3946328526975</v>
      </c>
      <c r="AD434" s="3">
        <v>1.4423499615519999</v>
      </c>
      <c r="AE434" s="3">
        <v>2.4416441873489001</v>
      </c>
      <c r="AF434" s="3">
        <v>2.2247902042271002</v>
      </c>
      <c r="AG434" s="3">
        <v>1.8110411970535001</v>
      </c>
      <c r="AH434" s="3">
        <v>2.7913052174835</v>
      </c>
      <c r="AI434" s="3">
        <v>3.2161850928522</v>
      </c>
      <c r="AJ434" s="3">
        <v>2.5203419543646999</v>
      </c>
      <c r="AK434" s="3">
        <v>2.4010275420481002</v>
      </c>
      <c r="AL434" s="3">
        <v>2.4300000000000002</v>
      </c>
    </row>
    <row r="435" spans="1:38">
      <c r="A435">
        <v>4</v>
      </c>
      <c r="B435" t="s">
        <v>402</v>
      </c>
      <c r="C435">
        <v>9030201</v>
      </c>
      <c r="D435" t="s">
        <v>755</v>
      </c>
      <c r="E435" s="3">
        <v>-7.8649788015097997</v>
      </c>
      <c r="F435" s="3">
        <v>-7.8649788015097997</v>
      </c>
      <c r="G435" s="3">
        <v>-7.8649788015097997</v>
      </c>
      <c r="H435" s="3">
        <v>-7.8649788015097997</v>
      </c>
      <c r="I435" s="3">
        <v>3.8274618969934999</v>
      </c>
      <c r="J435" s="3">
        <v>3.8274618969934999</v>
      </c>
      <c r="K435" s="3">
        <v>3.8274618969934999</v>
      </c>
      <c r="L435" s="3">
        <v>3.8274618969934999</v>
      </c>
      <c r="M435" s="3">
        <v>3.8274618969934999</v>
      </c>
      <c r="N435" s="3">
        <v>3.8274618969934999</v>
      </c>
      <c r="O435" s="3">
        <v>3.8274618969934999</v>
      </c>
      <c r="P435" s="3">
        <v>3.8274618969934999</v>
      </c>
      <c r="Q435" s="3">
        <v>3.8274618969934999</v>
      </c>
      <c r="R435" s="3">
        <v>7.5235394823392001</v>
      </c>
      <c r="S435" s="3">
        <v>7.5235394823392001</v>
      </c>
      <c r="T435" s="3">
        <v>7.5235394823392001</v>
      </c>
      <c r="U435" s="3">
        <v>5.8642828191434999</v>
      </c>
      <c r="V435" s="3">
        <v>5.8642828191434999</v>
      </c>
      <c r="W435" s="3">
        <v>5.8642828191434999</v>
      </c>
      <c r="X435" s="3">
        <v>5.8642828191434999</v>
      </c>
      <c r="Y435" s="3">
        <v>5.8642828191434999</v>
      </c>
      <c r="Z435" s="3">
        <v>5.8642828191434999</v>
      </c>
      <c r="AA435" s="3">
        <v>5.8642828191434999</v>
      </c>
      <c r="AB435" s="3">
        <v>5.8642828191434999</v>
      </c>
      <c r="AC435" s="3">
        <v>5.8642828191434999</v>
      </c>
      <c r="AD435" s="3">
        <v>5.6223512381781999</v>
      </c>
      <c r="AE435" s="3">
        <v>5.6223512381781999</v>
      </c>
      <c r="AF435" s="3">
        <v>5.6223512381781999</v>
      </c>
      <c r="AG435" s="3">
        <v>3.3231613708933998</v>
      </c>
      <c r="AH435" s="3">
        <v>6.8912626698755002</v>
      </c>
      <c r="AI435" s="3">
        <v>6.8912626698755002</v>
      </c>
      <c r="AJ435" s="3">
        <v>6.8912626698755002</v>
      </c>
      <c r="AK435" s="3">
        <v>6.8912626698755002</v>
      </c>
      <c r="AL435" s="3">
        <v>6.89</v>
      </c>
    </row>
    <row r="436" spans="1:38">
      <c r="A436">
        <v>5</v>
      </c>
      <c r="B436" t="s">
        <v>404</v>
      </c>
      <c r="C436">
        <v>903020101</v>
      </c>
      <c r="D436" t="s">
        <v>756</v>
      </c>
      <c r="E436" s="3">
        <v>-7.8649788015097997</v>
      </c>
      <c r="F436" s="3">
        <v>-7.8649788015097997</v>
      </c>
      <c r="G436" s="3">
        <v>-7.8649788015097997</v>
      </c>
      <c r="H436" s="3">
        <v>-7.8649788015097997</v>
      </c>
      <c r="I436" s="3">
        <v>3.8274618969934999</v>
      </c>
      <c r="J436" s="3">
        <v>3.8274618969934999</v>
      </c>
      <c r="K436" s="3">
        <v>3.8274618969934999</v>
      </c>
      <c r="L436" s="3">
        <v>3.8274618969934999</v>
      </c>
      <c r="M436" s="3">
        <v>3.8274618969934999</v>
      </c>
      <c r="N436" s="3">
        <v>3.8274618969934999</v>
      </c>
      <c r="O436" s="3">
        <v>3.8274618969934999</v>
      </c>
      <c r="P436" s="3">
        <v>3.8274618969934999</v>
      </c>
      <c r="Q436" s="3">
        <v>3.8274618969934999</v>
      </c>
      <c r="R436" s="3">
        <v>7.5235394823392001</v>
      </c>
      <c r="S436" s="3">
        <v>7.5235394823392001</v>
      </c>
      <c r="T436" s="3">
        <v>7.5235394823392001</v>
      </c>
      <c r="U436" s="3">
        <v>5.8642828191434999</v>
      </c>
      <c r="V436" s="3">
        <v>5.8642828191434999</v>
      </c>
      <c r="W436" s="3">
        <v>5.8642828191434999</v>
      </c>
      <c r="X436" s="3">
        <v>5.8642828191434999</v>
      </c>
      <c r="Y436" s="3">
        <v>5.8642828191434999</v>
      </c>
      <c r="Z436" s="3">
        <v>5.8642828191434999</v>
      </c>
      <c r="AA436" s="3">
        <v>5.8642828191434999</v>
      </c>
      <c r="AB436" s="3">
        <v>5.8642828191434999</v>
      </c>
      <c r="AC436" s="3">
        <v>5.8642828191434999</v>
      </c>
      <c r="AD436" s="3">
        <v>5.6223512381781999</v>
      </c>
      <c r="AE436" s="3">
        <v>5.6223512381781999</v>
      </c>
      <c r="AF436" s="3">
        <v>5.6223512381781999</v>
      </c>
      <c r="AG436" s="3">
        <v>3.3231613708933998</v>
      </c>
      <c r="AH436" s="3">
        <v>6.8912626698755002</v>
      </c>
      <c r="AI436" s="3">
        <v>6.8912626698755002</v>
      </c>
      <c r="AJ436" s="3">
        <v>6.8912626698755002</v>
      </c>
      <c r="AK436" s="3">
        <v>6.8912626698755002</v>
      </c>
      <c r="AL436" s="3">
        <v>6.89</v>
      </c>
    </row>
    <row r="437" spans="1:38">
      <c r="A437">
        <v>4</v>
      </c>
      <c r="B437" t="s">
        <v>402</v>
      </c>
      <c r="C437">
        <v>9030202</v>
      </c>
      <c r="D437" t="s">
        <v>757</v>
      </c>
      <c r="E437" s="3">
        <v>-2.0276314516572</v>
      </c>
      <c r="F437" s="3">
        <v>-1.6136286806243001</v>
      </c>
      <c r="G437" s="3">
        <v>0.26603887608569998</v>
      </c>
      <c r="H437" s="3">
        <v>0.33428437339099998</v>
      </c>
      <c r="I437" s="3">
        <v>0.41253848209580002</v>
      </c>
      <c r="J437" s="3">
        <v>0.48152870793379998</v>
      </c>
      <c r="K437" s="3">
        <v>0.61059476471770002</v>
      </c>
      <c r="L437" s="3">
        <v>0.68892891170299997</v>
      </c>
      <c r="M437" s="3">
        <v>0.44947750263059999</v>
      </c>
      <c r="N437" s="3">
        <v>0.88061466851390002</v>
      </c>
      <c r="O437" s="3">
        <v>1.0946692867079999</v>
      </c>
      <c r="P437" s="3">
        <v>1.6208905053519</v>
      </c>
      <c r="Q437" s="3">
        <v>1.8295538425919999</v>
      </c>
      <c r="R437" s="3">
        <v>0.76216071556249998</v>
      </c>
      <c r="S437" s="3">
        <v>0.42104744560829999</v>
      </c>
      <c r="T437" s="3">
        <v>1.2290899289699999E-2</v>
      </c>
      <c r="U437" s="3">
        <v>-0.15658931956829999</v>
      </c>
      <c r="V437" s="3">
        <v>-0.1667940853348</v>
      </c>
      <c r="W437" s="3">
        <v>-0.87019533447789998</v>
      </c>
      <c r="X437" s="3">
        <v>-3.3156585671000002E-3</v>
      </c>
      <c r="Y437" s="3">
        <v>0.3985991984826</v>
      </c>
      <c r="Z437" s="3">
        <v>0.22006527590050001</v>
      </c>
      <c r="AA437" s="3">
        <v>-9.8910092764700003E-2</v>
      </c>
      <c r="AB437" s="3">
        <v>-1.1808258075400001E-2</v>
      </c>
      <c r="AC437" s="3">
        <v>-0.29199688382599998</v>
      </c>
      <c r="AD437" s="3">
        <v>-0.19376634145960001</v>
      </c>
      <c r="AE437" s="3">
        <v>1.1961337812844</v>
      </c>
      <c r="AF437" s="3">
        <v>0.88983458420369999</v>
      </c>
      <c r="AG437" s="3">
        <v>1.2031310509752</v>
      </c>
      <c r="AH437" s="3">
        <v>1.1439830700663001</v>
      </c>
      <c r="AI437" s="3">
        <v>1.7310054656716001</v>
      </c>
      <c r="AJ437" s="3">
        <v>0.77063206389250005</v>
      </c>
      <c r="AK437" s="3">
        <v>0.606483230383</v>
      </c>
      <c r="AL437" s="3">
        <v>0.65</v>
      </c>
    </row>
    <row r="438" spans="1:38">
      <c r="A438">
        <v>5</v>
      </c>
      <c r="B438" t="s">
        <v>404</v>
      </c>
      <c r="C438">
        <v>903020201</v>
      </c>
      <c r="D438" t="s">
        <v>758</v>
      </c>
      <c r="E438" s="3">
        <v>-2.0276314516572</v>
      </c>
      <c r="F438" s="3">
        <v>-1.6136286806243001</v>
      </c>
      <c r="G438" s="3">
        <v>0.26603887608569998</v>
      </c>
      <c r="H438" s="3">
        <v>0.33428437339099998</v>
      </c>
      <c r="I438" s="3">
        <v>0.41253848209580002</v>
      </c>
      <c r="J438" s="3">
        <v>0.48152870793379998</v>
      </c>
      <c r="K438" s="3">
        <v>0.61059476471770002</v>
      </c>
      <c r="L438" s="3">
        <v>0.68892891170299997</v>
      </c>
      <c r="M438" s="3">
        <v>0.44947750263059999</v>
      </c>
      <c r="N438" s="3">
        <v>0.88061466851390002</v>
      </c>
      <c r="O438" s="3">
        <v>1.0946692867079999</v>
      </c>
      <c r="P438" s="3">
        <v>1.6208905053519</v>
      </c>
      <c r="Q438" s="3">
        <v>1.8295538425919999</v>
      </c>
      <c r="R438" s="3">
        <v>0.76216071556249998</v>
      </c>
      <c r="S438" s="3">
        <v>0.42104744560829999</v>
      </c>
      <c r="T438" s="3">
        <v>1.2290899289699999E-2</v>
      </c>
      <c r="U438" s="3">
        <v>-0.15658931956829999</v>
      </c>
      <c r="V438" s="3">
        <v>-0.1667940853348</v>
      </c>
      <c r="W438" s="3">
        <v>-0.87019533447789998</v>
      </c>
      <c r="X438" s="3">
        <v>-3.3156585671000002E-3</v>
      </c>
      <c r="Y438" s="3">
        <v>0.3985991984826</v>
      </c>
      <c r="Z438" s="3">
        <v>0.22006527590050001</v>
      </c>
      <c r="AA438" s="3">
        <v>-9.8910092764700003E-2</v>
      </c>
      <c r="AB438" s="3">
        <v>-1.1808258075400001E-2</v>
      </c>
      <c r="AC438" s="3">
        <v>-0.29199688382599998</v>
      </c>
      <c r="AD438" s="3">
        <v>-0.19376634145960001</v>
      </c>
      <c r="AE438" s="3">
        <v>1.1961337812844</v>
      </c>
      <c r="AF438" s="3">
        <v>0.88983458420369999</v>
      </c>
      <c r="AG438" s="3">
        <v>1.2031310509752</v>
      </c>
      <c r="AH438" s="3">
        <v>1.1439830700663001</v>
      </c>
      <c r="AI438" s="3">
        <v>1.7310054656716001</v>
      </c>
      <c r="AJ438" s="3">
        <v>0.77063206389250005</v>
      </c>
      <c r="AK438" s="3">
        <v>0.606483230383</v>
      </c>
      <c r="AL438" s="3">
        <v>0.65</v>
      </c>
    </row>
    <row r="439" spans="1:38">
      <c r="A439">
        <v>2</v>
      </c>
      <c r="B439" t="s">
        <v>398</v>
      </c>
      <c r="C439">
        <v>904</v>
      </c>
      <c r="D439" t="s">
        <v>759</v>
      </c>
      <c r="E439" s="3">
        <v>2.4166055778821001</v>
      </c>
      <c r="F439" s="3">
        <v>1.6810768430106</v>
      </c>
      <c r="G439" s="3">
        <v>1.6810768430106</v>
      </c>
      <c r="H439" s="3">
        <v>1.6119731393159999</v>
      </c>
      <c r="I439" s="3">
        <v>1.7792263067880001</v>
      </c>
      <c r="J439" s="3">
        <v>2.0979957870430002</v>
      </c>
      <c r="K439" s="3">
        <v>3.6100471048421001</v>
      </c>
      <c r="L439" s="3">
        <v>3.683882951842</v>
      </c>
      <c r="M439" s="3">
        <v>3.683882951842</v>
      </c>
      <c r="N439" s="3">
        <v>3.0619872504633001</v>
      </c>
      <c r="O439" s="3">
        <v>3.2064023008759999</v>
      </c>
      <c r="P439" s="3">
        <v>3.0608171920324998</v>
      </c>
      <c r="Q439" s="3">
        <v>2.5802059392059999</v>
      </c>
      <c r="R439" s="3">
        <v>3.3947080474489</v>
      </c>
      <c r="S439" s="3">
        <v>3.3947080474489</v>
      </c>
      <c r="T439" s="3">
        <v>3.1372266995375</v>
      </c>
      <c r="U439" s="3">
        <v>3.8328881630045002</v>
      </c>
      <c r="V439" s="3">
        <v>5.3580481553731003</v>
      </c>
      <c r="W439" s="3">
        <v>3.8204870789566998</v>
      </c>
      <c r="X439" s="3">
        <v>3.7465539527930001</v>
      </c>
      <c r="Y439" s="3">
        <v>2.3189620705941998</v>
      </c>
      <c r="Z439" s="3">
        <v>2.9510090315962998</v>
      </c>
      <c r="AA439" s="3">
        <v>2.6702354614183998</v>
      </c>
      <c r="AB439" s="3">
        <v>2.1823501340267</v>
      </c>
      <c r="AC439" s="3">
        <v>3.0209310157249001</v>
      </c>
      <c r="AD439" s="3">
        <v>1.1810131886557</v>
      </c>
      <c r="AE439" s="3">
        <v>1.1810131886557</v>
      </c>
      <c r="AF439" s="3">
        <v>1.3357946894937001</v>
      </c>
      <c r="AG439" s="3">
        <v>0.65686329807730004</v>
      </c>
      <c r="AH439" s="3">
        <v>-1.1099631069667</v>
      </c>
      <c r="AI439" s="3">
        <v>-1.1099631069667</v>
      </c>
      <c r="AJ439" s="3">
        <v>-1.1099631069667</v>
      </c>
      <c r="AK439" s="3">
        <v>0.2697871469641</v>
      </c>
      <c r="AL439" s="3">
        <v>-0.35</v>
      </c>
    </row>
    <row r="440" spans="1:38">
      <c r="A440">
        <v>3</v>
      </c>
      <c r="B440" t="s">
        <v>400</v>
      </c>
      <c r="C440">
        <v>90401</v>
      </c>
      <c r="D440" t="s">
        <v>760</v>
      </c>
      <c r="E440" s="3">
        <v>2.4166055778821001</v>
      </c>
      <c r="F440" s="3">
        <v>1.6810768430106</v>
      </c>
      <c r="G440" s="3">
        <v>1.6810768430106</v>
      </c>
      <c r="H440" s="3">
        <v>1.6119731393159999</v>
      </c>
      <c r="I440" s="3">
        <v>1.7792263067880001</v>
      </c>
      <c r="J440" s="3">
        <v>2.0979957870430002</v>
      </c>
      <c r="K440" s="3">
        <v>3.6100471048421001</v>
      </c>
      <c r="L440" s="3">
        <v>3.683882951842</v>
      </c>
      <c r="M440" s="3">
        <v>3.683882951842</v>
      </c>
      <c r="N440" s="3">
        <v>3.0619872504633001</v>
      </c>
      <c r="O440" s="3">
        <v>3.2064023008759999</v>
      </c>
      <c r="P440" s="3">
        <v>3.0608171920324998</v>
      </c>
      <c r="Q440" s="3">
        <v>2.5802059392059999</v>
      </c>
      <c r="R440" s="3">
        <v>3.3947080474489</v>
      </c>
      <c r="S440" s="3">
        <v>3.3947080474489</v>
      </c>
      <c r="T440" s="3">
        <v>3.1372266995375</v>
      </c>
      <c r="U440" s="3">
        <v>3.8328881630045002</v>
      </c>
      <c r="V440" s="3">
        <v>5.3580481553731003</v>
      </c>
      <c r="W440" s="3">
        <v>3.8204870789566998</v>
      </c>
      <c r="X440" s="3">
        <v>3.7465539527930001</v>
      </c>
      <c r="Y440" s="3">
        <v>2.3189620705941998</v>
      </c>
      <c r="Z440" s="3">
        <v>2.9510090315962998</v>
      </c>
      <c r="AA440" s="3">
        <v>2.6702354614183998</v>
      </c>
      <c r="AB440" s="3">
        <v>2.1823501340267</v>
      </c>
      <c r="AC440" s="3">
        <v>3.0209310157249001</v>
      </c>
      <c r="AD440" s="3">
        <v>1.1810131886557</v>
      </c>
      <c r="AE440" s="3">
        <v>1.1810131886557</v>
      </c>
      <c r="AF440" s="3">
        <v>1.3357946894937001</v>
      </c>
      <c r="AG440" s="3">
        <v>0.65686329807730004</v>
      </c>
      <c r="AH440" s="3">
        <v>-1.1099631069667</v>
      </c>
      <c r="AI440" s="3">
        <v>-1.1099631069667</v>
      </c>
      <c r="AJ440" s="3">
        <v>-1.1099631069667</v>
      </c>
      <c r="AK440" s="3">
        <v>0.2697871469641</v>
      </c>
      <c r="AL440" s="3">
        <v>-0.35</v>
      </c>
    </row>
    <row r="441" spans="1:38">
      <c r="A441">
        <v>4</v>
      </c>
      <c r="B441" t="s">
        <v>402</v>
      </c>
      <c r="C441">
        <v>9040101</v>
      </c>
      <c r="D441" t="s">
        <v>760</v>
      </c>
      <c r="E441" s="3">
        <v>2.4166055778821001</v>
      </c>
      <c r="F441" s="3">
        <v>1.6810768430106</v>
      </c>
      <c r="G441" s="3">
        <v>1.6810768430106</v>
      </c>
      <c r="H441" s="3">
        <v>1.6119731393159999</v>
      </c>
      <c r="I441" s="3">
        <v>1.7792263067880001</v>
      </c>
      <c r="J441" s="3">
        <v>2.0979957870430002</v>
      </c>
      <c r="K441" s="3">
        <v>3.6100471048421001</v>
      </c>
      <c r="L441" s="3">
        <v>3.683882951842</v>
      </c>
      <c r="M441" s="3">
        <v>3.683882951842</v>
      </c>
      <c r="N441" s="3">
        <v>3.0619872504633001</v>
      </c>
      <c r="O441" s="3">
        <v>3.2064023008759999</v>
      </c>
      <c r="P441" s="3">
        <v>3.0608171920324998</v>
      </c>
      <c r="Q441" s="3">
        <v>2.5802059392059999</v>
      </c>
      <c r="R441" s="3">
        <v>3.3947080474489</v>
      </c>
      <c r="S441" s="3">
        <v>3.3947080474489</v>
      </c>
      <c r="T441" s="3">
        <v>3.1372266995375</v>
      </c>
      <c r="U441" s="3">
        <v>3.8328881630045002</v>
      </c>
      <c r="V441" s="3">
        <v>5.3580481553731003</v>
      </c>
      <c r="W441" s="3">
        <v>3.8204870789566998</v>
      </c>
      <c r="X441" s="3">
        <v>3.7465539527930001</v>
      </c>
      <c r="Y441" s="3">
        <v>2.3189620705941998</v>
      </c>
      <c r="Z441" s="3">
        <v>2.9510090315962998</v>
      </c>
      <c r="AA441" s="3">
        <v>2.6702354614183998</v>
      </c>
      <c r="AB441" s="3">
        <v>2.1823501340267</v>
      </c>
      <c r="AC441" s="3">
        <v>3.0209310157249001</v>
      </c>
      <c r="AD441" s="3">
        <v>1.1810131886557</v>
      </c>
      <c r="AE441" s="3">
        <v>1.1810131886557</v>
      </c>
      <c r="AF441" s="3">
        <v>1.3357946894937001</v>
      </c>
      <c r="AG441" s="3">
        <v>0.65686329807730004</v>
      </c>
      <c r="AH441" s="3">
        <v>-1.1099631069667</v>
      </c>
      <c r="AI441" s="3">
        <v>-1.1099631069667</v>
      </c>
      <c r="AJ441" s="3">
        <v>-1.1099631069667</v>
      </c>
      <c r="AK441" s="3">
        <v>0.2697871469641</v>
      </c>
      <c r="AL441" s="3">
        <v>-0.35</v>
      </c>
    </row>
    <row r="442" spans="1:38">
      <c r="A442">
        <v>5</v>
      </c>
      <c r="B442" t="s">
        <v>404</v>
      </c>
      <c r="C442">
        <v>904010101</v>
      </c>
      <c r="D442" t="s">
        <v>761</v>
      </c>
      <c r="E442" s="3">
        <v>2.4166055778821001</v>
      </c>
      <c r="F442" s="3">
        <v>1.6810768430106</v>
      </c>
      <c r="G442" s="3">
        <v>1.6810768430106</v>
      </c>
      <c r="H442" s="3">
        <v>1.6119731393159999</v>
      </c>
      <c r="I442" s="3">
        <v>1.7792263067880001</v>
      </c>
      <c r="J442" s="3">
        <v>2.0979957870430002</v>
      </c>
      <c r="K442" s="3">
        <v>3.6100471048421001</v>
      </c>
      <c r="L442" s="3">
        <v>3.683882951842</v>
      </c>
      <c r="M442" s="3">
        <v>3.683882951842</v>
      </c>
      <c r="N442" s="3">
        <v>3.0619872504633001</v>
      </c>
      <c r="O442" s="3">
        <v>3.2064023008759999</v>
      </c>
      <c r="P442" s="3">
        <v>3.0608171920324998</v>
      </c>
      <c r="Q442" s="3">
        <v>2.5802059392059999</v>
      </c>
      <c r="R442" s="3">
        <v>3.3947080474489</v>
      </c>
      <c r="S442" s="3">
        <v>3.3947080474489</v>
      </c>
      <c r="T442" s="3">
        <v>3.1372266995375</v>
      </c>
      <c r="U442" s="3">
        <v>3.8328881630045002</v>
      </c>
      <c r="V442" s="3">
        <v>5.3580481553731003</v>
      </c>
      <c r="W442" s="3">
        <v>3.8204870789566998</v>
      </c>
      <c r="X442" s="3">
        <v>3.7465539527930001</v>
      </c>
      <c r="Y442" s="3">
        <v>2.3189620705941998</v>
      </c>
      <c r="Z442" s="3">
        <v>2.9510090315962998</v>
      </c>
      <c r="AA442" s="3">
        <v>2.6702354614183998</v>
      </c>
      <c r="AB442" s="3">
        <v>2.1823501340267</v>
      </c>
      <c r="AC442" s="3">
        <v>3.0209310157249001</v>
      </c>
      <c r="AD442" s="3">
        <v>1.1810131886557</v>
      </c>
      <c r="AE442" s="3">
        <v>1.1810131886557</v>
      </c>
      <c r="AF442" s="3">
        <v>1.3357946894937001</v>
      </c>
      <c r="AG442" s="3">
        <v>0.65686329807730004</v>
      </c>
      <c r="AH442" s="3">
        <v>-1.1099631069667</v>
      </c>
      <c r="AI442" s="3">
        <v>-1.1099631069667</v>
      </c>
      <c r="AJ442" s="3">
        <v>-1.1099631069667</v>
      </c>
      <c r="AK442" s="3">
        <v>0.2697871469641</v>
      </c>
      <c r="AL442" s="3">
        <v>-0.35</v>
      </c>
    </row>
    <row r="443" spans="1:38">
      <c r="A443">
        <v>2</v>
      </c>
      <c r="B443" t="s">
        <v>398</v>
      </c>
      <c r="C443">
        <v>905</v>
      </c>
      <c r="D443" t="s">
        <v>762</v>
      </c>
      <c r="E443" s="3">
        <v>0.76418786225500002</v>
      </c>
      <c r="F443" s="3">
        <v>0.30295894305589999</v>
      </c>
      <c r="G443" s="3">
        <v>1.4566212537833001</v>
      </c>
      <c r="H443" s="3">
        <v>2.0702857231678999</v>
      </c>
      <c r="I443" s="3">
        <v>1.5385485809318999</v>
      </c>
      <c r="J443" s="3">
        <v>1.6248789954764999</v>
      </c>
      <c r="K443" s="3">
        <v>2.0158594094384998</v>
      </c>
      <c r="L443" s="3">
        <v>2.6656424803853001</v>
      </c>
      <c r="M443" s="3">
        <v>3.6412562292908</v>
      </c>
      <c r="N443" s="3">
        <v>4.0683326004501001</v>
      </c>
      <c r="O443" s="3">
        <v>3.2915446465731999</v>
      </c>
      <c r="P443" s="3">
        <v>3.737601865447</v>
      </c>
      <c r="Q443" s="3">
        <v>3.4289721797118</v>
      </c>
      <c r="R443" s="3">
        <v>4.7310269911751996</v>
      </c>
      <c r="S443" s="3">
        <v>5.0599229010215003</v>
      </c>
      <c r="T443" s="3">
        <v>4.6576337546515001</v>
      </c>
      <c r="U443" s="3">
        <v>4.6672409886087998</v>
      </c>
      <c r="V443" s="3">
        <v>4.9347791477604996</v>
      </c>
      <c r="W443" s="3">
        <v>4.4972699045168003</v>
      </c>
      <c r="X443" s="3">
        <v>3.6831880972788</v>
      </c>
      <c r="Y443" s="3">
        <v>3.2583364303294</v>
      </c>
      <c r="Z443" s="3">
        <v>2.9528692592864001</v>
      </c>
      <c r="AA443" s="3">
        <v>3.3503264780712998</v>
      </c>
      <c r="AB443" s="3">
        <v>3.2704869143870998</v>
      </c>
      <c r="AC443" s="3">
        <v>2.6715944523215001</v>
      </c>
      <c r="AD443" s="3">
        <v>1.2196577535897</v>
      </c>
      <c r="AE443" s="3">
        <v>0.16687868635389999</v>
      </c>
      <c r="AF443" s="3">
        <v>-9.3100320407599996E-2</v>
      </c>
      <c r="AG443" s="3">
        <v>-0.61939164393309998</v>
      </c>
      <c r="AH443" s="3">
        <v>-0.52791555865850004</v>
      </c>
      <c r="AI443" s="3">
        <v>-0.55428752076309995</v>
      </c>
      <c r="AJ443" s="3">
        <v>-0.83813262147800005</v>
      </c>
      <c r="AK443" s="3">
        <v>0.4586451010532</v>
      </c>
      <c r="AL443" s="3">
        <v>0.28999999999999998</v>
      </c>
    </row>
    <row r="444" spans="1:38">
      <c r="A444">
        <v>3</v>
      </c>
      <c r="B444" t="s">
        <v>400</v>
      </c>
      <c r="C444">
        <v>90501</v>
      </c>
      <c r="D444" t="s">
        <v>763</v>
      </c>
      <c r="E444" s="3">
        <v>-0.96953052252399996</v>
      </c>
      <c r="F444" s="3">
        <v>-0.86085929925640003</v>
      </c>
      <c r="G444" s="3">
        <v>0.66810533473160005</v>
      </c>
      <c r="H444" s="3">
        <v>0.78808218676849995</v>
      </c>
      <c r="I444" s="3">
        <v>-0.1826743724479</v>
      </c>
      <c r="J444" s="3">
        <v>-0.64188593064160004</v>
      </c>
      <c r="K444" s="3">
        <v>-0.72580593498330004</v>
      </c>
      <c r="L444" s="3">
        <v>-9.2812227209999995E-4</v>
      </c>
      <c r="M444" s="3">
        <v>2.3999124571346999</v>
      </c>
      <c r="N444" s="3">
        <v>0.50774609224540002</v>
      </c>
      <c r="O444" s="3">
        <v>0.67664285622260001</v>
      </c>
      <c r="P444" s="3">
        <v>3.2901304879593001</v>
      </c>
      <c r="Q444" s="3">
        <v>1.0514462514441001</v>
      </c>
      <c r="R444" s="3">
        <v>1.9826254728471</v>
      </c>
      <c r="S444" s="3">
        <v>3.8279724669888999</v>
      </c>
      <c r="T444" s="3">
        <v>3.9474209969899001</v>
      </c>
      <c r="U444" s="3">
        <v>5.2945672965107997</v>
      </c>
      <c r="V444" s="3">
        <v>6.8009169989596003</v>
      </c>
      <c r="W444" s="3">
        <v>6.7547723686751002</v>
      </c>
      <c r="X444" s="3">
        <v>5.9522507320868998</v>
      </c>
      <c r="Y444" s="3">
        <v>5.3597364128742999</v>
      </c>
      <c r="Z444" s="3">
        <v>4.6111350736899004</v>
      </c>
      <c r="AA444" s="3">
        <v>4.6288408668074004</v>
      </c>
      <c r="AB444" s="3">
        <v>4.6173234624994004</v>
      </c>
      <c r="AC444" s="3">
        <v>5.4335548475411999</v>
      </c>
      <c r="AD444" s="3">
        <v>4.3675991524144999</v>
      </c>
      <c r="AE444" s="3">
        <v>0.81931081984919996</v>
      </c>
      <c r="AF444" s="3">
        <v>0.70061740925420002</v>
      </c>
      <c r="AG444" s="3">
        <v>0.19384078678280001</v>
      </c>
      <c r="AH444" s="3">
        <v>-0.70184979144799997</v>
      </c>
      <c r="AI444" s="3">
        <v>-0.70911383370280001</v>
      </c>
      <c r="AJ444" s="3">
        <v>-0.70911383370280001</v>
      </c>
      <c r="AK444" s="3">
        <v>-0.70911383370280001</v>
      </c>
      <c r="AL444" s="3">
        <v>0.39</v>
      </c>
    </row>
    <row r="445" spans="1:38">
      <c r="A445">
        <v>4</v>
      </c>
      <c r="B445" t="s">
        <v>402</v>
      </c>
      <c r="C445">
        <v>9050101</v>
      </c>
      <c r="D445" t="s">
        <v>764</v>
      </c>
      <c r="E445" s="3">
        <v>-1.9637166603958001</v>
      </c>
      <c r="F445" s="3">
        <v>-2.1713612849164998</v>
      </c>
      <c r="G445" s="3">
        <v>0.35121572475860002</v>
      </c>
      <c r="H445" s="3">
        <v>-6.6931242716600003E-2</v>
      </c>
      <c r="I445" s="3">
        <v>-3.4202751440300001E-2</v>
      </c>
      <c r="J445" s="3">
        <v>-3.4202751440300001E-2</v>
      </c>
      <c r="K445" s="3">
        <v>-3.7808529326900001E-2</v>
      </c>
      <c r="L445" s="3">
        <v>-3.7447957391099997E-2</v>
      </c>
      <c r="M445" s="3">
        <v>2.8803939698417</v>
      </c>
      <c r="N445" s="3">
        <v>-3.7185722439099997E-2</v>
      </c>
      <c r="O445" s="3">
        <v>0.18505399784980001</v>
      </c>
      <c r="P445" s="3">
        <v>3.6405385599598001</v>
      </c>
      <c r="Q445" s="3">
        <v>2.5401070691330001</v>
      </c>
      <c r="R445" s="3">
        <v>4.0195272178056998</v>
      </c>
      <c r="S445" s="3">
        <v>6.8539894659931004</v>
      </c>
      <c r="T445" s="3">
        <v>7.7059753009429004</v>
      </c>
      <c r="U445" s="3">
        <v>7.6707126994325003</v>
      </c>
      <c r="V445" s="3">
        <v>9.2742540929654993</v>
      </c>
      <c r="W445" s="3">
        <v>9.2742540929654993</v>
      </c>
      <c r="X445" s="3">
        <v>9.2742540929654993</v>
      </c>
      <c r="Y445" s="3">
        <v>9.2742540929654993</v>
      </c>
      <c r="Z445" s="3">
        <v>8.4422078806314005</v>
      </c>
      <c r="AA445" s="3">
        <v>8.2016513805828009</v>
      </c>
      <c r="AB445" s="3">
        <v>8.2016513805828009</v>
      </c>
      <c r="AC445" s="3">
        <v>8.2016513805828009</v>
      </c>
      <c r="AD445" s="3">
        <v>6.6627508735951997</v>
      </c>
      <c r="AE445" s="3">
        <v>2.2049160381255999</v>
      </c>
      <c r="AF445" s="3">
        <v>1.8611236039950001</v>
      </c>
      <c r="AG445" s="3">
        <v>1.8611236039950001</v>
      </c>
      <c r="AH445" s="3">
        <v>0.36636594633280001</v>
      </c>
      <c r="AI445" s="3">
        <v>0.36636594633280001</v>
      </c>
      <c r="AJ445" s="3">
        <v>0.36636594633280001</v>
      </c>
      <c r="AK445" s="3">
        <v>0.36636594633280001</v>
      </c>
      <c r="AL445" s="3">
        <v>1.1399999999999999</v>
      </c>
    </row>
    <row r="446" spans="1:38">
      <c r="A446">
        <v>5</v>
      </c>
      <c r="B446" t="s">
        <v>404</v>
      </c>
      <c r="C446">
        <v>905010101</v>
      </c>
      <c r="D446" t="s">
        <v>765</v>
      </c>
      <c r="E446" s="3">
        <v>-1.9637166603958001</v>
      </c>
      <c r="F446" s="3">
        <v>-2.1713612849164998</v>
      </c>
      <c r="G446" s="3">
        <v>0.35121572475860002</v>
      </c>
      <c r="H446" s="3">
        <v>-6.6931242716600003E-2</v>
      </c>
      <c r="I446" s="3">
        <v>-3.4202751440300001E-2</v>
      </c>
      <c r="J446" s="3">
        <v>-3.4202751440300001E-2</v>
      </c>
      <c r="K446" s="3">
        <v>-3.7808529326900001E-2</v>
      </c>
      <c r="L446" s="3">
        <v>-3.7447957391099997E-2</v>
      </c>
      <c r="M446" s="3">
        <v>2.8803939698417</v>
      </c>
      <c r="N446" s="3">
        <v>-3.7185722439099997E-2</v>
      </c>
      <c r="O446" s="3">
        <v>0.18505399784980001</v>
      </c>
      <c r="P446" s="3">
        <v>3.6405385599598001</v>
      </c>
      <c r="Q446" s="3">
        <v>2.5401070691330001</v>
      </c>
      <c r="R446" s="3">
        <v>4.0195272178056998</v>
      </c>
      <c r="S446" s="3">
        <v>6.8539894659931004</v>
      </c>
      <c r="T446" s="3">
        <v>7.7059753009429004</v>
      </c>
      <c r="U446" s="3">
        <v>7.6707126994325003</v>
      </c>
      <c r="V446" s="3">
        <v>9.2742540929654993</v>
      </c>
      <c r="W446" s="3">
        <v>9.2742540929654993</v>
      </c>
      <c r="X446" s="3">
        <v>9.2742540929654993</v>
      </c>
      <c r="Y446" s="3">
        <v>9.2742540929654993</v>
      </c>
      <c r="Z446" s="3">
        <v>8.4422078806314005</v>
      </c>
      <c r="AA446" s="3">
        <v>8.2016513805828009</v>
      </c>
      <c r="AB446" s="3">
        <v>8.2016513805828009</v>
      </c>
      <c r="AC446" s="3">
        <v>8.2016513805828009</v>
      </c>
      <c r="AD446" s="3">
        <v>6.6627508735951997</v>
      </c>
      <c r="AE446" s="3">
        <v>2.2049160381255999</v>
      </c>
      <c r="AF446" s="3">
        <v>1.8611236039950001</v>
      </c>
      <c r="AG446" s="3">
        <v>1.8611236039950001</v>
      </c>
      <c r="AH446" s="3">
        <v>0.36636594633280001</v>
      </c>
      <c r="AI446" s="3">
        <v>0.36636594633280001</v>
      </c>
      <c r="AJ446" s="3">
        <v>0.36636594633280001</v>
      </c>
      <c r="AK446" s="3">
        <v>0.36636594633280001</v>
      </c>
      <c r="AL446" s="3">
        <v>1.1399999999999999</v>
      </c>
    </row>
    <row r="447" spans="1:38">
      <c r="A447">
        <v>4</v>
      </c>
      <c r="B447" t="s">
        <v>402</v>
      </c>
      <c r="C447">
        <v>9050102</v>
      </c>
      <c r="D447" t="s">
        <v>766</v>
      </c>
      <c r="E447" s="3">
        <v>0.71317401798010005</v>
      </c>
      <c r="F447" s="3">
        <v>1.3712803981043999</v>
      </c>
      <c r="G447" s="3">
        <v>1.2083960103644</v>
      </c>
      <c r="H447" s="3">
        <v>2.2449234644415998</v>
      </c>
      <c r="I447" s="3">
        <v>-0.43566200411639999</v>
      </c>
      <c r="J447" s="3">
        <v>-1.6790660807651001</v>
      </c>
      <c r="K447" s="3">
        <v>-1.8958995115941999</v>
      </c>
      <c r="L447" s="3">
        <v>6.1136065637199997E-2</v>
      </c>
      <c r="M447" s="3">
        <v>1.6062983257657</v>
      </c>
      <c r="N447" s="3">
        <v>1.4340893337316001</v>
      </c>
      <c r="O447" s="3">
        <v>1.5123070701154999</v>
      </c>
      <c r="P447" s="3">
        <v>2.7075091307462</v>
      </c>
      <c r="Q447" s="3">
        <v>-1.4012088225064001</v>
      </c>
      <c r="R447" s="3">
        <v>-1.3655240642766</v>
      </c>
      <c r="S447" s="3">
        <v>-1.2876316957339999</v>
      </c>
      <c r="T447" s="3">
        <v>-2.3119054347944998</v>
      </c>
      <c r="U447" s="3">
        <v>1.2294182298967</v>
      </c>
      <c r="V447" s="3">
        <v>2.5088575267205</v>
      </c>
      <c r="W447" s="3">
        <v>2.3886730006894998</v>
      </c>
      <c r="X447" s="3">
        <v>0.31218400325020002</v>
      </c>
      <c r="Y447" s="3">
        <v>-1.1869713987982999</v>
      </c>
      <c r="Z447" s="3">
        <v>-1.8069389051581</v>
      </c>
      <c r="AA447" s="3">
        <v>-1.3652592917063</v>
      </c>
      <c r="AB447" s="3">
        <v>-1.3964560025132</v>
      </c>
      <c r="AC447" s="3">
        <v>0.69065312409650004</v>
      </c>
      <c r="AD447" s="3">
        <v>0.38898062921609999</v>
      </c>
      <c r="AE447" s="3">
        <v>-1.7163096481733</v>
      </c>
      <c r="AF447" s="3">
        <v>-1.4302302112819001</v>
      </c>
      <c r="AG447" s="3">
        <v>-2.8400754344218</v>
      </c>
      <c r="AH447" s="3">
        <v>-2.6778994286221001</v>
      </c>
      <c r="AI447" s="3">
        <v>-2.6981862239194001</v>
      </c>
      <c r="AJ447" s="3">
        <v>-2.6981862239194001</v>
      </c>
      <c r="AK447" s="3">
        <v>-2.6981862239194001</v>
      </c>
      <c r="AL447" s="3">
        <v>-0.99</v>
      </c>
    </row>
    <row r="448" spans="1:38">
      <c r="A448">
        <v>5</v>
      </c>
      <c r="B448" t="s">
        <v>404</v>
      </c>
      <c r="C448">
        <v>905010201</v>
      </c>
      <c r="D448" t="s">
        <v>763</v>
      </c>
      <c r="E448" s="3">
        <v>0.71317401798010005</v>
      </c>
      <c r="F448" s="3">
        <v>1.3712803981043999</v>
      </c>
      <c r="G448" s="3">
        <v>1.2083960103644</v>
      </c>
      <c r="H448" s="3">
        <v>2.2449234644415998</v>
      </c>
      <c r="I448" s="3">
        <v>-0.43566200411639999</v>
      </c>
      <c r="J448" s="3">
        <v>-1.6790660807651001</v>
      </c>
      <c r="K448" s="3">
        <v>-1.8958995115941999</v>
      </c>
      <c r="L448" s="3">
        <v>6.1136065637199997E-2</v>
      </c>
      <c r="M448" s="3">
        <v>1.6062983257657</v>
      </c>
      <c r="N448" s="3">
        <v>1.4340893337316001</v>
      </c>
      <c r="O448" s="3">
        <v>1.5123070701154999</v>
      </c>
      <c r="P448" s="3">
        <v>2.7075091307462</v>
      </c>
      <c r="Q448" s="3">
        <v>-1.4012088225064001</v>
      </c>
      <c r="R448" s="3">
        <v>-1.3655240642766</v>
      </c>
      <c r="S448" s="3">
        <v>-1.2876316957339999</v>
      </c>
      <c r="T448" s="3">
        <v>-2.3119054347944998</v>
      </c>
      <c r="U448" s="3">
        <v>1.2294182298967</v>
      </c>
      <c r="V448" s="3">
        <v>2.5088575267205</v>
      </c>
      <c r="W448" s="3">
        <v>2.3886730006894998</v>
      </c>
      <c r="X448" s="3">
        <v>0.31218400325020002</v>
      </c>
      <c r="Y448" s="3">
        <v>-1.1869713987982999</v>
      </c>
      <c r="Z448" s="3">
        <v>-1.8069389051581</v>
      </c>
      <c r="AA448" s="3">
        <v>-1.3652592917063</v>
      </c>
      <c r="AB448" s="3">
        <v>-1.3964560025132</v>
      </c>
      <c r="AC448" s="3">
        <v>0.69065312409650004</v>
      </c>
      <c r="AD448" s="3">
        <v>0.38898062921609999</v>
      </c>
      <c r="AE448" s="3">
        <v>-1.7163096481733</v>
      </c>
      <c r="AF448" s="3">
        <v>-1.4302302112819001</v>
      </c>
      <c r="AG448" s="3">
        <v>-2.8400754344218</v>
      </c>
      <c r="AH448" s="3">
        <v>-2.6778994286221001</v>
      </c>
      <c r="AI448" s="3">
        <v>-2.6981862239194001</v>
      </c>
      <c r="AJ448" s="3">
        <v>-2.6981862239194001</v>
      </c>
      <c r="AK448" s="3">
        <v>-2.6981862239194001</v>
      </c>
      <c r="AL448" s="3">
        <v>-0.99</v>
      </c>
    </row>
    <row r="449" spans="1:38">
      <c r="A449">
        <v>3</v>
      </c>
      <c r="B449" t="s">
        <v>400</v>
      </c>
      <c r="C449">
        <v>90502</v>
      </c>
      <c r="D449" t="s">
        <v>767</v>
      </c>
      <c r="E449" s="3">
        <v>8.5831387752288997</v>
      </c>
      <c r="F449" s="3">
        <v>1.5165346555490999</v>
      </c>
      <c r="G449" s="3">
        <v>4.3284799452572003</v>
      </c>
      <c r="H449" s="3">
        <v>4.3284799452572003</v>
      </c>
      <c r="I449" s="3">
        <v>4.3284799452572003</v>
      </c>
      <c r="J449" s="3">
        <v>4.3284799452572003</v>
      </c>
      <c r="K449" s="3">
        <v>9.3412291690501004</v>
      </c>
      <c r="L449" s="3">
        <v>7.7078030096778001</v>
      </c>
      <c r="M449" s="3">
        <v>7.7078030096778001</v>
      </c>
      <c r="N449" s="3">
        <v>7.7078030096778001</v>
      </c>
      <c r="O449" s="3">
        <v>-0.96706126188840003</v>
      </c>
      <c r="P449" s="3">
        <v>-0.96706126188840003</v>
      </c>
      <c r="Q449" s="3">
        <v>1.2379852768695001</v>
      </c>
      <c r="R449" s="3">
        <v>6.8209250452415002</v>
      </c>
      <c r="S449" s="3">
        <v>3.9418013660617</v>
      </c>
      <c r="T449" s="3">
        <v>4.5258176014537996</v>
      </c>
      <c r="U449" s="3">
        <v>4.5258176014537996</v>
      </c>
      <c r="V449" s="3">
        <v>4.5258176014537996</v>
      </c>
      <c r="W449" s="3">
        <v>-0.26616905380790001</v>
      </c>
      <c r="X449" s="3">
        <v>-0.26616905380790001</v>
      </c>
      <c r="Y449" s="3">
        <v>0.7216801863326</v>
      </c>
      <c r="Z449" s="3">
        <v>0.7216801863326</v>
      </c>
      <c r="AA449" s="3">
        <v>9.5444710269752004</v>
      </c>
      <c r="AB449" s="3">
        <v>9.5444710269752004</v>
      </c>
      <c r="AC449" s="3">
        <v>7.2660455352379998</v>
      </c>
      <c r="AD449" s="3">
        <v>4.6455004724529996</v>
      </c>
      <c r="AE449" s="3">
        <v>4.6455004724529996</v>
      </c>
      <c r="AF449" s="3">
        <v>4.0608155339465002</v>
      </c>
      <c r="AG449" s="3">
        <v>4.0608155339465002</v>
      </c>
      <c r="AH449" s="3">
        <v>4.0608155339465002</v>
      </c>
      <c r="AI449" s="3">
        <v>4.0608155339465002</v>
      </c>
      <c r="AJ449" s="3">
        <v>4.0608155339465002</v>
      </c>
      <c r="AK449" s="3">
        <v>3.0402170156985</v>
      </c>
      <c r="AL449" s="3">
        <v>3.04</v>
      </c>
    </row>
    <row r="450" spans="1:38">
      <c r="A450">
        <v>4</v>
      </c>
      <c r="B450" t="s">
        <v>402</v>
      </c>
      <c r="C450">
        <v>9050201</v>
      </c>
      <c r="D450" t="s">
        <v>767</v>
      </c>
      <c r="E450" s="3">
        <v>8.5831387752288997</v>
      </c>
      <c r="F450" s="3">
        <v>1.5165346555490999</v>
      </c>
      <c r="G450" s="3">
        <v>4.3284799452572003</v>
      </c>
      <c r="H450" s="3">
        <v>4.3284799452572003</v>
      </c>
      <c r="I450" s="3">
        <v>4.3284799452572003</v>
      </c>
      <c r="J450" s="3">
        <v>4.3284799452572003</v>
      </c>
      <c r="K450" s="3">
        <v>9.3412291690501004</v>
      </c>
      <c r="L450" s="3">
        <v>7.7078030096778001</v>
      </c>
      <c r="M450" s="3">
        <v>7.7078030096778001</v>
      </c>
      <c r="N450" s="3">
        <v>7.7078030096778001</v>
      </c>
      <c r="O450" s="3">
        <v>-0.96706126188840003</v>
      </c>
      <c r="P450" s="3">
        <v>-0.96706126188840003</v>
      </c>
      <c r="Q450" s="3">
        <v>1.2379852768695001</v>
      </c>
      <c r="R450" s="3">
        <v>6.8209250452415002</v>
      </c>
      <c r="S450" s="3">
        <v>3.9418013660617</v>
      </c>
      <c r="T450" s="3">
        <v>4.5258176014537996</v>
      </c>
      <c r="U450" s="3">
        <v>4.5258176014537996</v>
      </c>
      <c r="V450" s="3">
        <v>4.5258176014537996</v>
      </c>
      <c r="W450" s="3">
        <v>-0.26616905380790001</v>
      </c>
      <c r="X450" s="3">
        <v>-0.26616905380790001</v>
      </c>
      <c r="Y450" s="3">
        <v>0.7216801863326</v>
      </c>
      <c r="Z450" s="3">
        <v>0.7216801863326</v>
      </c>
      <c r="AA450" s="3">
        <v>9.5444710269752004</v>
      </c>
      <c r="AB450" s="3">
        <v>9.5444710269752004</v>
      </c>
      <c r="AC450" s="3">
        <v>7.2660455352379998</v>
      </c>
      <c r="AD450" s="3">
        <v>4.6455004724529996</v>
      </c>
      <c r="AE450" s="3">
        <v>4.6455004724529996</v>
      </c>
      <c r="AF450" s="3">
        <v>4.0608155339465002</v>
      </c>
      <c r="AG450" s="3">
        <v>4.0608155339465002</v>
      </c>
      <c r="AH450" s="3">
        <v>4.0608155339465002</v>
      </c>
      <c r="AI450" s="3">
        <v>4.0608155339465002</v>
      </c>
      <c r="AJ450" s="3">
        <v>4.0608155339465002</v>
      </c>
      <c r="AK450" s="3">
        <v>3.0402170156985</v>
      </c>
      <c r="AL450" s="3">
        <v>3.04</v>
      </c>
    </row>
    <row r="451" spans="1:38">
      <c r="A451">
        <v>5</v>
      </c>
      <c r="B451" t="s">
        <v>404</v>
      </c>
      <c r="C451">
        <v>905020101</v>
      </c>
      <c r="D451" t="s">
        <v>767</v>
      </c>
      <c r="E451" s="3">
        <v>8.5831387752288997</v>
      </c>
      <c r="F451" s="3">
        <v>1.5165346555490999</v>
      </c>
      <c r="G451" s="3">
        <v>4.3284799452572003</v>
      </c>
      <c r="H451" s="3">
        <v>4.3284799452572003</v>
      </c>
      <c r="I451" s="3">
        <v>4.3284799452572003</v>
      </c>
      <c r="J451" s="3">
        <v>4.3284799452572003</v>
      </c>
      <c r="K451" s="3">
        <v>9.3412291690501004</v>
      </c>
      <c r="L451" s="3">
        <v>7.7078030096778001</v>
      </c>
      <c r="M451" s="3">
        <v>7.7078030096778001</v>
      </c>
      <c r="N451" s="3">
        <v>7.7078030096778001</v>
      </c>
      <c r="O451" s="3">
        <v>-0.96706126188840003</v>
      </c>
      <c r="P451" s="3">
        <v>-0.96706126188840003</v>
      </c>
      <c r="Q451" s="3">
        <v>1.2379852768695001</v>
      </c>
      <c r="R451" s="3">
        <v>6.8209250452415002</v>
      </c>
      <c r="S451" s="3">
        <v>3.9418013660617</v>
      </c>
      <c r="T451" s="3">
        <v>4.5258176014537996</v>
      </c>
      <c r="U451" s="3">
        <v>4.5258176014537996</v>
      </c>
      <c r="V451" s="3">
        <v>4.5258176014537996</v>
      </c>
      <c r="W451" s="3">
        <v>-0.26616905380790001</v>
      </c>
      <c r="X451" s="3">
        <v>-0.26616905380790001</v>
      </c>
      <c r="Y451" s="3">
        <v>0.7216801863326</v>
      </c>
      <c r="Z451" s="3">
        <v>0.7216801863326</v>
      </c>
      <c r="AA451" s="3">
        <v>9.5444710269752004</v>
      </c>
      <c r="AB451" s="3">
        <v>9.5444710269752004</v>
      </c>
      <c r="AC451" s="3">
        <v>7.2660455352379998</v>
      </c>
      <c r="AD451" s="3">
        <v>4.6455004724529996</v>
      </c>
      <c r="AE451" s="3">
        <v>4.6455004724529996</v>
      </c>
      <c r="AF451" s="3">
        <v>4.0608155339465002</v>
      </c>
      <c r="AG451" s="3">
        <v>4.0608155339465002</v>
      </c>
      <c r="AH451" s="3">
        <v>4.0608155339465002</v>
      </c>
      <c r="AI451" s="3">
        <v>4.0608155339465002</v>
      </c>
      <c r="AJ451" s="3">
        <v>4.0608155339465002</v>
      </c>
      <c r="AK451" s="3">
        <v>3.0402170156985</v>
      </c>
      <c r="AL451" s="3">
        <v>3.04</v>
      </c>
    </row>
    <row r="452" spans="1:38">
      <c r="A452">
        <v>3</v>
      </c>
      <c r="B452" t="s">
        <v>400</v>
      </c>
      <c r="C452">
        <v>90503</v>
      </c>
      <c r="D452" t="s">
        <v>768</v>
      </c>
      <c r="E452" s="3">
        <v>0.99993060338200002</v>
      </c>
      <c r="F452" s="3">
        <v>0.95782012481659995</v>
      </c>
      <c r="G452" s="3">
        <v>1.6258548376268001</v>
      </c>
      <c r="H452" s="3">
        <v>2.6724264623776999</v>
      </c>
      <c r="I452" s="3">
        <v>2.3760835988297999</v>
      </c>
      <c r="J452" s="3">
        <v>2.8617363362891002</v>
      </c>
      <c r="K452" s="3">
        <v>2.9651134258502001</v>
      </c>
      <c r="L452" s="3">
        <v>3.8605421771874</v>
      </c>
      <c r="M452" s="3">
        <v>3.9449303306683001</v>
      </c>
      <c r="N452" s="3">
        <v>6.0942378839850004</v>
      </c>
      <c r="O452" s="3">
        <v>5.7248119029176001</v>
      </c>
      <c r="P452" s="3">
        <v>4.6844337490057004</v>
      </c>
      <c r="Q452" s="3">
        <v>5.3732963518448997</v>
      </c>
      <c r="R452" s="3">
        <v>6.3456526372721003</v>
      </c>
      <c r="S452" s="3">
        <v>6.0790379766953002</v>
      </c>
      <c r="T452" s="3">
        <v>5.1695916203622003</v>
      </c>
      <c r="U452" s="3">
        <v>4.2552658545747004</v>
      </c>
      <c r="V452" s="3">
        <v>3.7162963519561001</v>
      </c>
      <c r="W452" s="3">
        <v>3.6412019662419999</v>
      </c>
      <c r="X452" s="3">
        <v>2.6993608576459001</v>
      </c>
      <c r="Y452" s="3">
        <v>2.1827117528803002</v>
      </c>
      <c r="Z452" s="3">
        <v>2.1498528872008</v>
      </c>
      <c r="AA452" s="3">
        <v>1.6933495748025</v>
      </c>
      <c r="AB452" s="3">
        <v>1.5531320671511</v>
      </c>
      <c r="AC452" s="3">
        <v>0.23725523332840001</v>
      </c>
      <c r="AD452" s="3">
        <v>-1.3307255441821999</v>
      </c>
      <c r="AE452" s="3">
        <v>-0.89079885184289997</v>
      </c>
      <c r="AF452" s="3">
        <v>-1.2070766525012999</v>
      </c>
      <c r="AG452" s="3">
        <v>-1.8296042910671</v>
      </c>
      <c r="AH452" s="3">
        <v>-1.0405888645600001</v>
      </c>
      <c r="AI452" s="3">
        <v>-1.0837101097657</v>
      </c>
      <c r="AJ452" s="3">
        <v>-1.6064712109003001</v>
      </c>
      <c r="AK452" s="3">
        <v>0.91999854949500004</v>
      </c>
      <c r="AL452" s="3">
        <v>-0.16</v>
      </c>
    </row>
    <row r="453" spans="1:38">
      <c r="A453">
        <v>4</v>
      </c>
      <c r="B453" t="s">
        <v>402</v>
      </c>
      <c r="C453">
        <v>9050301</v>
      </c>
      <c r="D453" t="s">
        <v>768</v>
      </c>
      <c r="E453" s="3">
        <v>0.99993060338200002</v>
      </c>
      <c r="F453" s="3">
        <v>0.95782012481659995</v>
      </c>
      <c r="G453" s="3">
        <v>1.6258548376268001</v>
      </c>
      <c r="H453" s="3">
        <v>2.6724264623776999</v>
      </c>
      <c r="I453" s="3">
        <v>2.3760835988297999</v>
      </c>
      <c r="J453" s="3">
        <v>2.8617363362891002</v>
      </c>
      <c r="K453" s="3">
        <v>2.9651134258502001</v>
      </c>
      <c r="L453" s="3">
        <v>3.8605421771874</v>
      </c>
      <c r="M453" s="3">
        <v>3.9449303306683001</v>
      </c>
      <c r="N453" s="3">
        <v>6.0942378839850004</v>
      </c>
      <c r="O453" s="3">
        <v>5.7248119029176001</v>
      </c>
      <c r="P453" s="3">
        <v>4.6844337490057004</v>
      </c>
      <c r="Q453" s="3">
        <v>5.3732963518448997</v>
      </c>
      <c r="R453" s="3">
        <v>6.3456526372721003</v>
      </c>
      <c r="S453" s="3">
        <v>6.0790379766953002</v>
      </c>
      <c r="T453" s="3">
        <v>5.1695916203622003</v>
      </c>
      <c r="U453" s="3">
        <v>4.2552658545747004</v>
      </c>
      <c r="V453" s="3">
        <v>3.7162963519561001</v>
      </c>
      <c r="W453" s="3">
        <v>3.6412019662419999</v>
      </c>
      <c r="X453" s="3">
        <v>2.6993608576459001</v>
      </c>
      <c r="Y453" s="3">
        <v>2.1827117528803002</v>
      </c>
      <c r="Z453" s="3">
        <v>2.1498528872008</v>
      </c>
      <c r="AA453" s="3">
        <v>1.6933495748025</v>
      </c>
      <c r="AB453" s="3">
        <v>1.5531320671511</v>
      </c>
      <c r="AC453" s="3">
        <v>0.23725523332840001</v>
      </c>
      <c r="AD453" s="3">
        <v>-1.3307255441821999</v>
      </c>
      <c r="AE453" s="3">
        <v>-0.89079885184289997</v>
      </c>
      <c r="AF453" s="3">
        <v>-1.2070766525012999</v>
      </c>
      <c r="AG453" s="3">
        <v>-1.8296042910671</v>
      </c>
      <c r="AH453" s="3">
        <v>-1.0405888645600001</v>
      </c>
      <c r="AI453" s="3">
        <v>-1.0837101097657</v>
      </c>
      <c r="AJ453" s="3">
        <v>-1.6064712109003001</v>
      </c>
      <c r="AK453" s="3">
        <v>0.91999854949500004</v>
      </c>
      <c r="AL453" s="3">
        <v>-0.16</v>
      </c>
    </row>
    <row r="454" spans="1:38">
      <c r="A454">
        <v>5</v>
      </c>
      <c r="B454" t="s">
        <v>404</v>
      </c>
      <c r="C454">
        <v>905030101</v>
      </c>
      <c r="D454" t="s">
        <v>769</v>
      </c>
      <c r="E454" s="3">
        <v>0.62089461301750004</v>
      </c>
      <c r="F454" s="3">
        <v>0.48350857631189997</v>
      </c>
      <c r="G454" s="3">
        <v>1.0454912453784999</v>
      </c>
      <c r="H454" s="3">
        <v>2.0958352739485999</v>
      </c>
      <c r="I454" s="3">
        <v>1.9053179322299001</v>
      </c>
      <c r="J454" s="3">
        <v>2.4278209682842999</v>
      </c>
      <c r="K454" s="3">
        <v>2.3626314443318002</v>
      </c>
      <c r="L454" s="3">
        <v>3.3000582407377999</v>
      </c>
      <c r="M454" s="3">
        <v>3.2014604085105001</v>
      </c>
      <c r="N454" s="3">
        <v>5.6495575380494998</v>
      </c>
      <c r="O454" s="3">
        <v>5.2493581501564996</v>
      </c>
      <c r="P454" s="3">
        <v>4.0349899742319</v>
      </c>
      <c r="Q454" s="3">
        <v>5.1819923566944004</v>
      </c>
      <c r="R454" s="3">
        <v>6.2090090993720999</v>
      </c>
      <c r="S454" s="3">
        <v>5.8031425166636001</v>
      </c>
      <c r="T454" s="3">
        <v>4.9186112083223001</v>
      </c>
      <c r="U454" s="3">
        <v>3.7182644635413999</v>
      </c>
      <c r="V454" s="3">
        <v>3.0306383276139002</v>
      </c>
      <c r="W454" s="3">
        <v>3.1610824670598001</v>
      </c>
      <c r="X454" s="3">
        <v>2.1880958969963</v>
      </c>
      <c r="Y454" s="3">
        <v>1.8991026063925001</v>
      </c>
      <c r="Z454" s="3">
        <v>2.2018929256572002</v>
      </c>
      <c r="AA454" s="3">
        <v>1.4841175647603</v>
      </c>
      <c r="AB454" s="3">
        <v>1.391298549861</v>
      </c>
      <c r="AC454" s="3">
        <v>-0.18069464712280001</v>
      </c>
      <c r="AD454" s="3">
        <v>-1.6154400361967001</v>
      </c>
      <c r="AE454" s="3">
        <v>-0.96654161569289998</v>
      </c>
      <c r="AF454" s="3">
        <v>-1.3421259880870999</v>
      </c>
      <c r="AG454" s="3">
        <v>-1.7361907370037</v>
      </c>
      <c r="AH454" s="3">
        <v>-0.54946648951819999</v>
      </c>
      <c r="AI454" s="3">
        <v>-0.80425847598120004</v>
      </c>
      <c r="AJ454" s="3">
        <v>-1.6194542088418</v>
      </c>
      <c r="AK454" s="3">
        <v>1.4263600950418001</v>
      </c>
      <c r="AL454" s="3">
        <v>0.22</v>
      </c>
    </row>
    <row r="455" spans="1:38">
      <c r="A455">
        <v>5</v>
      </c>
      <c r="B455" t="s">
        <v>404</v>
      </c>
      <c r="C455">
        <v>905030102</v>
      </c>
      <c r="D455" t="s">
        <v>770</v>
      </c>
      <c r="E455" s="3">
        <v>2.2509493308578001</v>
      </c>
      <c r="F455" s="3">
        <v>2.5260346101825002</v>
      </c>
      <c r="G455" s="3">
        <v>3.5417052362713002</v>
      </c>
      <c r="H455" s="3">
        <v>4.5674599515500001</v>
      </c>
      <c r="I455" s="3">
        <v>3.9243603632886002</v>
      </c>
      <c r="J455" s="3">
        <v>4.2819505777035998</v>
      </c>
      <c r="K455" s="3">
        <v>4.9387021886821003</v>
      </c>
      <c r="L455" s="3">
        <v>5.6970089584843002</v>
      </c>
      <c r="M455" s="3">
        <v>6.3976088460133997</v>
      </c>
      <c r="N455" s="3">
        <v>7.5536943965925998</v>
      </c>
      <c r="O455" s="3">
        <v>7.2851047579495001</v>
      </c>
      <c r="P455" s="3">
        <v>6.8155015120462998</v>
      </c>
      <c r="Q455" s="3">
        <v>5.9946347981567003</v>
      </c>
      <c r="R455" s="3">
        <v>6.7884362000968004</v>
      </c>
      <c r="S455" s="3">
        <v>6.9678452790055996</v>
      </c>
      <c r="T455" s="3">
        <v>5.9749704026792001</v>
      </c>
      <c r="U455" s="3">
        <v>5.9870697540290996</v>
      </c>
      <c r="V455" s="3">
        <v>5.9205683425444002</v>
      </c>
      <c r="W455" s="3">
        <v>5.1753515201968998</v>
      </c>
      <c r="X455" s="3">
        <v>4.3365686578976996</v>
      </c>
      <c r="Y455" s="3">
        <v>3.0902217784418</v>
      </c>
      <c r="Z455" s="3">
        <v>1.9820794574905001</v>
      </c>
      <c r="AA455" s="3">
        <v>2.366955647523</v>
      </c>
      <c r="AB455" s="3">
        <v>2.0703449337584998</v>
      </c>
      <c r="AC455" s="3">
        <v>1.5843120152307</v>
      </c>
      <c r="AD455" s="3">
        <v>-0.41313464808439998</v>
      </c>
      <c r="AE455" s="3">
        <v>-0.64944761546259999</v>
      </c>
      <c r="AF455" s="3">
        <v>-0.77803245069530003</v>
      </c>
      <c r="AG455" s="3">
        <v>-2.1244097723516999</v>
      </c>
      <c r="AH455" s="3">
        <v>-2.5763844959073001</v>
      </c>
      <c r="AI455" s="3">
        <v>-1.9595544443416</v>
      </c>
      <c r="AJ455" s="3">
        <v>-1.5657522655612</v>
      </c>
      <c r="AK455" s="3">
        <v>-0.68156730421220002</v>
      </c>
      <c r="AL455" s="3">
        <v>-1.38</v>
      </c>
    </row>
    <row r="456" spans="1:38">
      <c r="A456">
        <v>2</v>
      </c>
      <c r="B456" t="s">
        <v>398</v>
      </c>
      <c r="C456">
        <v>906</v>
      </c>
      <c r="D456" t="s">
        <v>771</v>
      </c>
      <c r="E456" s="3">
        <v>3.3806450684502001</v>
      </c>
      <c r="F456" s="3">
        <v>5.6171558887693998</v>
      </c>
      <c r="G456" s="3">
        <v>1.7827692594846001</v>
      </c>
      <c r="H456" s="3">
        <v>4.6042640671206003</v>
      </c>
      <c r="I456" s="3">
        <v>4.4117651797689996</v>
      </c>
      <c r="J456" s="3">
        <v>3.1625472341640002</v>
      </c>
      <c r="K456" s="3">
        <v>12.560335135008399</v>
      </c>
      <c r="L456" s="3">
        <v>18.5113564502938</v>
      </c>
      <c r="M456" s="3">
        <v>26.9447678850008</v>
      </c>
      <c r="N456" s="3">
        <v>31.912708761060099</v>
      </c>
      <c r="O456" s="3">
        <v>28.920847105933099</v>
      </c>
      <c r="P456" s="3">
        <v>28.561320777334998</v>
      </c>
      <c r="Q456" s="3">
        <v>47.0080357777803</v>
      </c>
      <c r="R456" s="3">
        <v>43.371754413023197</v>
      </c>
      <c r="S456" s="3">
        <v>29.8691462744417</v>
      </c>
      <c r="T456" s="3">
        <v>19.714782762523999</v>
      </c>
      <c r="U456" s="3">
        <v>10.563279878152599</v>
      </c>
      <c r="V456" s="3">
        <v>2.6403237429119999</v>
      </c>
      <c r="W456" s="3">
        <v>4.8968867465888</v>
      </c>
      <c r="X456" s="3">
        <v>-13.118430892411901</v>
      </c>
      <c r="Y456" s="3">
        <v>-9.4615275960308995</v>
      </c>
      <c r="Z456" s="3">
        <v>-12.691125496819</v>
      </c>
      <c r="AA456" s="3">
        <v>-10.5875930392575</v>
      </c>
      <c r="AB456" s="3">
        <v>-11.046820460824099</v>
      </c>
      <c r="AC456" s="3">
        <v>-11.6420005588101</v>
      </c>
      <c r="AD456" s="3">
        <v>-12.6511210670386</v>
      </c>
      <c r="AE456" s="3">
        <v>-5.8870441906091999</v>
      </c>
      <c r="AF456" s="3">
        <v>-8.3073874776102006</v>
      </c>
      <c r="AG456" s="3">
        <v>-2.7942404836082</v>
      </c>
      <c r="AH456" s="3">
        <v>1.1930687354034999</v>
      </c>
      <c r="AI456" s="3">
        <v>2.7930388079036002</v>
      </c>
      <c r="AJ456" s="3">
        <v>3.3219287213181001</v>
      </c>
      <c r="AK456" s="3">
        <v>1.5887350098272</v>
      </c>
      <c r="AL456" s="3">
        <v>0.33</v>
      </c>
    </row>
    <row r="457" spans="1:38">
      <c r="A457">
        <v>3</v>
      </c>
      <c r="B457" t="s">
        <v>400</v>
      </c>
      <c r="C457">
        <v>90601</v>
      </c>
      <c r="D457" t="s">
        <v>771</v>
      </c>
      <c r="E457" s="3">
        <v>3.3806450684502001</v>
      </c>
      <c r="F457" s="3">
        <v>5.6171558887693998</v>
      </c>
      <c r="G457" s="3">
        <v>1.7827692594846001</v>
      </c>
      <c r="H457" s="3">
        <v>4.6042640671206003</v>
      </c>
      <c r="I457" s="3">
        <v>4.4117651797689996</v>
      </c>
      <c r="J457" s="3">
        <v>3.1625472341640002</v>
      </c>
      <c r="K457" s="3">
        <v>12.560335135008399</v>
      </c>
      <c r="L457" s="3">
        <v>18.5113564502938</v>
      </c>
      <c r="M457" s="3">
        <v>26.9447678850008</v>
      </c>
      <c r="N457" s="3">
        <v>31.912708761060099</v>
      </c>
      <c r="O457" s="3">
        <v>28.920847105933099</v>
      </c>
      <c r="P457" s="3">
        <v>28.561320777334998</v>
      </c>
      <c r="Q457" s="3">
        <v>47.0080357777803</v>
      </c>
      <c r="R457" s="3">
        <v>43.371754413023197</v>
      </c>
      <c r="S457" s="3">
        <v>29.8691462744417</v>
      </c>
      <c r="T457" s="3">
        <v>19.714782762523999</v>
      </c>
      <c r="U457" s="3">
        <v>10.563279878152599</v>
      </c>
      <c r="V457" s="3">
        <v>2.6403237429119999</v>
      </c>
      <c r="W457" s="3">
        <v>4.8968867465888</v>
      </c>
      <c r="X457" s="3">
        <v>-13.118430892411901</v>
      </c>
      <c r="Y457" s="3">
        <v>-9.4615275960308995</v>
      </c>
      <c r="Z457" s="3">
        <v>-12.691125496819</v>
      </c>
      <c r="AA457" s="3">
        <v>-10.5875930392575</v>
      </c>
      <c r="AB457" s="3">
        <v>-11.046820460824099</v>
      </c>
      <c r="AC457" s="3">
        <v>-11.6420005588101</v>
      </c>
      <c r="AD457" s="3">
        <v>-12.6511210670386</v>
      </c>
      <c r="AE457" s="3">
        <v>-5.8870441906091999</v>
      </c>
      <c r="AF457" s="3">
        <v>-8.3073874776102006</v>
      </c>
      <c r="AG457" s="3">
        <v>-2.7942404836082</v>
      </c>
      <c r="AH457" s="3">
        <v>1.1930687354034999</v>
      </c>
      <c r="AI457" s="3">
        <v>2.7930388079036002</v>
      </c>
      <c r="AJ457" s="3">
        <v>3.3219287213181001</v>
      </c>
      <c r="AK457" s="3">
        <v>1.5887350098272</v>
      </c>
      <c r="AL457" s="3">
        <v>0.33</v>
      </c>
    </row>
    <row r="458" spans="1:38">
      <c r="A458">
        <v>4</v>
      </c>
      <c r="B458" t="s">
        <v>402</v>
      </c>
      <c r="C458">
        <v>9060101</v>
      </c>
      <c r="D458" t="s">
        <v>771</v>
      </c>
      <c r="E458" s="3">
        <v>3.3806450684502001</v>
      </c>
      <c r="F458" s="3">
        <v>5.6171558887693998</v>
      </c>
      <c r="G458" s="3">
        <v>1.7827692594846001</v>
      </c>
      <c r="H458" s="3">
        <v>4.6042640671206003</v>
      </c>
      <c r="I458" s="3">
        <v>4.4117651797689996</v>
      </c>
      <c r="J458" s="3">
        <v>3.1625472341640002</v>
      </c>
      <c r="K458" s="3">
        <v>12.560335135008399</v>
      </c>
      <c r="L458" s="3">
        <v>18.5113564502938</v>
      </c>
      <c r="M458" s="3">
        <v>26.9447678850008</v>
      </c>
      <c r="N458" s="3">
        <v>31.912708761060099</v>
      </c>
      <c r="O458" s="3">
        <v>28.920847105933099</v>
      </c>
      <c r="P458" s="3">
        <v>28.561320777334998</v>
      </c>
      <c r="Q458" s="3">
        <v>47.0080357777803</v>
      </c>
      <c r="R458" s="3">
        <v>43.371754413023197</v>
      </c>
      <c r="S458" s="3">
        <v>29.8691462744417</v>
      </c>
      <c r="T458" s="3">
        <v>19.714782762523999</v>
      </c>
      <c r="U458" s="3">
        <v>10.563279878152599</v>
      </c>
      <c r="V458" s="3">
        <v>2.6403237429119999</v>
      </c>
      <c r="W458" s="3">
        <v>4.8968867465888</v>
      </c>
      <c r="X458" s="3">
        <v>-13.118430892411901</v>
      </c>
      <c r="Y458" s="3">
        <v>-9.4615275960308995</v>
      </c>
      <c r="Z458" s="3">
        <v>-12.691125496819</v>
      </c>
      <c r="AA458" s="3">
        <v>-10.5875930392575</v>
      </c>
      <c r="AB458" s="3">
        <v>-11.046820460824099</v>
      </c>
      <c r="AC458" s="3">
        <v>-11.6420005588101</v>
      </c>
      <c r="AD458" s="3">
        <v>-12.6511210670386</v>
      </c>
      <c r="AE458" s="3">
        <v>-5.8870441906091999</v>
      </c>
      <c r="AF458" s="3">
        <v>-8.3073874776102006</v>
      </c>
      <c r="AG458" s="3">
        <v>-2.7942404836082</v>
      </c>
      <c r="AH458" s="3">
        <v>1.1930687354034999</v>
      </c>
      <c r="AI458" s="3">
        <v>2.7930388079036002</v>
      </c>
      <c r="AJ458" s="3">
        <v>3.3219287213181001</v>
      </c>
      <c r="AK458" s="3">
        <v>1.5887350098272</v>
      </c>
      <c r="AL458" s="3">
        <v>0.33</v>
      </c>
    </row>
    <row r="459" spans="1:38">
      <c r="A459">
        <v>5</v>
      </c>
      <c r="B459" t="s">
        <v>404</v>
      </c>
      <c r="C459">
        <v>906010101</v>
      </c>
      <c r="D459" t="s">
        <v>772</v>
      </c>
      <c r="E459" s="3">
        <v>3.388264836352</v>
      </c>
      <c r="F459" s="3">
        <v>5.8237036192526999</v>
      </c>
      <c r="G459" s="3">
        <v>1.9479506215658999</v>
      </c>
      <c r="H459" s="3">
        <v>4.2895230375285003</v>
      </c>
      <c r="I459" s="3">
        <v>4.0451539010003001</v>
      </c>
      <c r="J459" s="3">
        <v>2.6375273803383998</v>
      </c>
      <c r="K459" s="3">
        <v>12.448015094796601</v>
      </c>
      <c r="L459" s="3">
        <v>19.132330684637701</v>
      </c>
      <c r="M459" s="3">
        <v>28.1770939460358</v>
      </c>
      <c r="N459" s="3">
        <v>33.613412816540901</v>
      </c>
      <c r="O459" s="3">
        <v>30.555038590169801</v>
      </c>
      <c r="P459" s="3">
        <v>30.0419916800093</v>
      </c>
      <c r="Q459" s="3">
        <v>50.156430518008797</v>
      </c>
      <c r="R459" s="3">
        <v>46.2472699108082</v>
      </c>
      <c r="S459" s="3">
        <v>31.724976741611901</v>
      </c>
      <c r="T459" s="3">
        <v>20.953900012411101</v>
      </c>
      <c r="U459" s="3">
        <v>11.4883021996542</v>
      </c>
      <c r="V459" s="3">
        <v>3.1101070883115001</v>
      </c>
      <c r="W459" s="3">
        <v>5.4640348557270002</v>
      </c>
      <c r="X459" s="3">
        <v>-13.522772270212799</v>
      </c>
      <c r="Y459" s="3">
        <v>-9.5811774844223994</v>
      </c>
      <c r="Z459" s="3">
        <v>-12.984311162144399</v>
      </c>
      <c r="AA459" s="3">
        <v>-10.8319218550965</v>
      </c>
      <c r="AB459" s="3">
        <v>-11.241850192839999</v>
      </c>
      <c r="AC459" s="3">
        <v>-12.0091047667804</v>
      </c>
      <c r="AD459" s="3">
        <v>-13.064769859630401</v>
      </c>
      <c r="AE459" s="3">
        <v>-6.0811814212474999</v>
      </c>
      <c r="AF459" s="3">
        <v>-8.6293463607992997</v>
      </c>
      <c r="AG459" s="3">
        <v>-2.9045321691469002</v>
      </c>
      <c r="AH459" s="3">
        <v>1.2605746624644001</v>
      </c>
      <c r="AI459" s="3">
        <v>2.6947030734599999</v>
      </c>
      <c r="AJ459" s="3">
        <v>3.4301606651403</v>
      </c>
      <c r="AK459" s="3">
        <v>1.5060897591655</v>
      </c>
      <c r="AL459" s="3">
        <v>0.24</v>
      </c>
    </row>
    <row r="460" spans="1:38">
      <c r="A460">
        <v>5</v>
      </c>
      <c r="B460" t="s">
        <v>404</v>
      </c>
      <c r="C460">
        <v>906010102</v>
      </c>
      <c r="D460" t="s">
        <v>773</v>
      </c>
      <c r="E460" s="3">
        <v>3.2642604452316002</v>
      </c>
      <c r="F460" s="3">
        <v>2.4675909532332998</v>
      </c>
      <c r="G460" s="3">
        <v>-0.82222921274119998</v>
      </c>
      <c r="H460" s="3">
        <v>10.2602717476979</v>
      </c>
      <c r="I460" s="3">
        <v>11.0002955060357</v>
      </c>
      <c r="J460" s="3">
        <v>13.2499013494122</v>
      </c>
      <c r="K460" s="3">
        <v>14.7174967107836</v>
      </c>
      <c r="L460" s="3">
        <v>7.6847307301320003</v>
      </c>
      <c r="M460" s="3">
        <v>7.9311915048915997</v>
      </c>
      <c r="N460" s="3">
        <v>5.1510458257694003</v>
      </c>
      <c r="O460" s="3">
        <v>3.3082584039378999</v>
      </c>
      <c r="P460" s="3">
        <v>4.5432734137362996</v>
      </c>
      <c r="Q460" s="3">
        <v>-1.1384116852406001</v>
      </c>
      <c r="R460" s="3">
        <v>-1.9119850421508999</v>
      </c>
      <c r="S460" s="3">
        <v>-0.2157755757723</v>
      </c>
      <c r="T460" s="3">
        <v>-1.3467830263589</v>
      </c>
      <c r="U460" s="3">
        <v>-5.0190596149184001</v>
      </c>
      <c r="V460" s="3">
        <v>-5.5399437472443003</v>
      </c>
      <c r="W460" s="3">
        <v>-5.7799855021001996</v>
      </c>
      <c r="X460" s="3">
        <v>-5.3193532984907002</v>
      </c>
      <c r="Y460" s="3">
        <v>-7.2691572053854996</v>
      </c>
      <c r="Z460" s="3">
        <v>-6.8288862011626996</v>
      </c>
      <c r="AA460" s="3">
        <v>-5.7482788437426002</v>
      </c>
      <c r="AB460" s="3">
        <v>-7.1116142322720997</v>
      </c>
      <c r="AC460" s="3">
        <v>-3.1153044606644</v>
      </c>
      <c r="AD460" s="3">
        <v>-2.9386407139275001</v>
      </c>
      <c r="AE460" s="3">
        <v>-1.7324781963463001</v>
      </c>
      <c r="AF460" s="3">
        <v>-1.5979317910538999</v>
      </c>
      <c r="AG460" s="3">
        <v>-0.61343937121720005</v>
      </c>
      <c r="AH460" s="3">
        <v>-9.0044050670199993E-2</v>
      </c>
      <c r="AI460" s="3">
        <v>4.8651837946668</v>
      </c>
      <c r="AJ460" s="3">
        <v>1.4151905717037001</v>
      </c>
      <c r="AK460" s="3">
        <v>3.0653054555694998</v>
      </c>
      <c r="AL460" s="3">
        <v>2.12</v>
      </c>
    </row>
    <row r="461" spans="1:38">
      <c r="A461">
        <v>1</v>
      </c>
      <c r="B461" t="s">
        <v>396</v>
      </c>
      <c r="C461">
        <v>10</v>
      </c>
      <c r="D461" t="s">
        <v>774</v>
      </c>
      <c r="E461" s="3">
        <v>0.31461313451</v>
      </c>
      <c r="F461" s="3">
        <v>-0.25162399944879998</v>
      </c>
      <c r="G461" s="3">
        <v>1.0419150467</v>
      </c>
      <c r="H461" s="3">
        <v>1.060171380806</v>
      </c>
      <c r="I461" s="3">
        <v>1.3312985430507001</v>
      </c>
      <c r="J461" s="3">
        <v>2.3416822427149002</v>
      </c>
      <c r="K461" s="3">
        <v>2.4973533078430998</v>
      </c>
      <c r="L461" s="3">
        <v>2.4973533078430998</v>
      </c>
      <c r="M461" s="3">
        <v>2.4378526683967001</v>
      </c>
      <c r="N461" s="3">
        <v>2.2613781640170001</v>
      </c>
      <c r="O461" s="3">
        <v>2.2613781640170001</v>
      </c>
      <c r="P461" s="3">
        <v>2.2613781640170001</v>
      </c>
      <c r="Q461" s="3">
        <v>2.2017286792382</v>
      </c>
      <c r="R461" s="3">
        <v>3.4595177089172</v>
      </c>
      <c r="S461" s="3">
        <v>3.3300582395884999</v>
      </c>
      <c r="T461" s="3">
        <v>3.4736072590433</v>
      </c>
      <c r="U461" s="3">
        <v>3.2241544275123002</v>
      </c>
      <c r="V461" s="3">
        <v>3.0024096325630998</v>
      </c>
      <c r="W461" s="3">
        <v>3.0024096325630998</v>
      </c>
      <c r="X461" s="3">
        <v>3.0038741755483001</v>
      </c>
      <c r="Y461" s="3">
        <v>2.9829354404359001</v>
      </c>
      <c r="Z461" s="3">
        <v>3.2991314008682</v>
      </c>
      <c r="AA461" s="3">
        <v>3.2991314008682</v>
      </c>
      <c r="AB461" s="3">
        <v>3.1464415397529</v>
      </c>
      <c r="AC461" s="3">
        <v>3.2066424010702002</v>
      </c>
      <c r="AD461" s="3">
        <v>1.9496998787724</v>
      </c>
      <c r="AE461" s="3">
        <v>2.4493556152014002</v>
      </c>
      <c r="AF461" s="3">
        <v>2.1380481525245001</v>
      </c>
      <c r="AG461" s="3">
        <v>2.0579250752296998</v>
      </c>
      <c r="AH461" s="3">
        <v>1.8996229786090999</v>
      </c>
      <c r="AI461" s="3">
        <v>1.6752460080181</v>
      </c>
      <c r="AJ461" s="3">
        <v>1.7119933425672</v>
      </c>
      <c r="AK461" s="3">
        <v>1.5811709841487001</v>
      </c>
      <c r="AL461" s="3">
        <v>1.36</v>
      </c>
    </row>
    <row r="462" spans="1:38">
      <c r="A462">
        <v>2</v>
      </c>
      <c r="B462" t="s">
        <v>398</v>
      </c>
      <c r="C462">
        <v>1001</v>
      </c>
      <c r="D462" t="s">
        <v>775</v>
      </c>
      <c r="E462" s="3">
        <v>-0.29376436956250002</v>
      </c>
      <c r="F462" s="3">
        <v>-0.29376436956250002</v>
      </c>
      <c r="G462" s="3">
        <v>3.4441084928691001</v>
      </c>
      <c r="H462" s="3">
        <v>3.3563161156687999</v>
      </c>
      <c r="I462" s="3">
        <v>3.3563161156687999</v>
      </c>
      <c r="J462" s="3">
        <v>3.3563161156687999</v>
      </c>
      <c r="K462" s="3">
        <v>3.9543282174996</v>
      </c>
      <c r="L462" s="3">
        <v>3.9543282174996</v>
      </c>
      <c r="M462" s="3">
        <v>3.7241852424423998</v>
      </c>
      <c r="N462" s="3">
        <v>3.7241852424423998</v>
      </c>
      <c r="O462" s="3">
        <v>3.7241852424423998</v>
      </c>
      <c r="P462" s="3">
        <v>3.7241852424423998</v>
      </c>
      <c r="Q462" s="3">
        <v>3.7241852424423998</v>
      </c>
      <c r="R462" s="3">
        <v>3.7241852424423998</v>
      </c>
      <c r="S462" s="3">
        <v>4.3628120790300002</v>
      </c>
      <c r="T462" s="3">
        <v>4.3628120790300002</v>
      </c>
      <c r="U462" s="3">
        <v>4.3628120790300002</v>
      </c>
      <c r="V462" s="3">
        <v>4.3628120790300002</v>
      </c>
      <c r="W462" s="3">
        <v>4.3628120790300002</v>
      </c>
      <c r="X462" s="3">
        <v>4.3628120790300002</v>
      </c>
      <c r="Y462" s="3">
        <v>4.2015100667688001</v>
      </c>
      <c r="Z462" s="3">
        <v>4.2015100667688001</v>
      </c>
      <c r="AA462" s="3">
        <v>4.2015100667688001</v>
      </c>
      <c r="AB462" s="3">
        <v>4.2015100667688001</v>
      </c>
      <c r="AC462" s="3">
        <v>4.2015100667688001</v>
      </c>
      <c r="AD462" s="3">
        <v>4.2015100667688001</v>
      </c>
      <c r="AE462" s="3">
        <v>4.5005733927953999</v>
      </c>
      <c r="AF462" s="3">
        <v>4.5005733927953999</v>
      </c>
      <c r="AG462" s="3">
        <v>4.5005733927953999</v>
      </c>
      <c r="AH462" s="3">
        <v>4.5005733927953999</v>
      </c>
      <c r="AI462" s="3">
        <v>4.5005733927953999</v>
      </c>
      <c r="AJ462" s="3">
        <v>4.5005733927953999</v>
      </c>
      <c r="AK462" s="3">
        <v>4.3072579569110996</v>
      </c>
      <c r="AL462" s="3">
        <v>4.3099999999999996</v>
      </c>
    </row>
    <row r="463" spans="1:38">
      <c r="A463">
        <v>3</v>
      </c>
      <c r="B463" t="s">
        <v>400</v>
      </c>
      <c r="C463">
        <v>100101</v>
      </c>
      <c r="D463" t="s">
        <v>775</v>
      </c>
      <c r="E463" s="3">
        <v>-0.29376436956250002</v>
      </c>
      <c r="F463" s="3">
        <v>-0.29376436956250002</v>
      </c>
      <c r="G463" s="3">
        <v>3.4441084928691001</v>
      </c>
      <c r="H463" s="3">
        <v>3.3563161156687999</v>
      </c>
      <c r="I463" s="3">
        <v>3.3563161156687999</v>
      </c>
      <c r="J463" s="3">
        <v>3.3563161156687999</v>
      </c>
      <c r="K463" s="3">
        <v>3.9543282174996</v>
      </c>
      <c r="L463" s="3">
        <v>3.9543282174996</v>
      </c>
      <c r="M463" s="3">
        <v>3.7241852424423998</v>
      </c>
      <c r="N463" s="3">
        <v>3.7241852424423998</v>
      </c>
      <c r="O463" s="3">
        <v>3.7241852424423998</v>
      </c>
      <c r="P463" s="3">
        <v>3.7241852424423998</v>
      </c>
      <c r="Q463" s="3">
        <v>3.7241852424423998</v>
      </c>
      <c r="R463" s="3">
        <v>3.7241852424423998</v>
      </c>
      <c r="S463" s="3">
        <v>4.3628120790300002</v>
      </c>
      <c r="T463" s="3">
        <v>4.3628120790300002</v>
      </c>
      <c r="U463" s="3">
        <v>4.3628120790300002</v>
      </c>
      <c r="V463" s="3">
        <v>4.3628120790300002</v>
      </c>
      <c r="W463" s="3">
        <v>4.3628120790300002</v>
      </c>
      <c r="X463" s="3">
        <v>4.3628120790300002</v>
      </c>
      <c r="Y463" s="3">
        <v>4.2015100667688001</v>
      </c>
      <c r="Z463" s="3">
        <v>4.2015100667688001</v>
      </c>
      <c r="AA463" s="3">
        <v>4.2015100667688001</v>
      </c>
      <c r="AB463" s="3">
        <v>4.2015100667688001</v>
      </c>
      <c r="AC463" s="3">
        <v>4.2015100667688001</v>
      </c>
      <c r="AD463" s="3">
        <v>4.2015100667688001</v>
      </c>
      <c r="AE463" s="3">
        <v>4.5005733927953999</v>
      </c>
      <c r="AF463" s="3">
        <v>4.5005733927953999</v>
      </c>
      <c r="AG463" s="3">
        <v>4.5005733927953999</v>
      </c>
      <c r="AH463" s="3">
        <v>4.5005733927953999</v>
      </c>
      <c r="AI463" s="3">
        <v>4.5005733927953999</v>
      </c>
      <c r="AJ463" s="3">
        <v>4.5005733927953999</v>
      </c>
      <c r="AK463" s="3">
        <v>4.3072579569110996</v>
      </c>
      <c r="AL463" s="3">
        <v>4.3099999999999996</v>
      </c>
    </row>
    <row r="464" spans="1:38">
      <c r="A464">
        <v>4</v>
      </c>
      <c r="B464" t="s">
        <v>402</v>
      </c>
      <c r="C464">
        <v>10010101</v>
      </c>
      <c r="D464" t="s">
        <v>776</v>
      </c>
      <c r="E464" s="3">
        <v>-0.21081562863879999</v>
      </c>
      <c r="F464" s="3">
        <v>-0.21081562863879999</v>
      </c>
      <c r="G464" s="3">
        <v>2.9197007947529001</v>
      </c>
      <c r="H464" s="3">
        <v>2.7705089060404999</v>
      </c>
      <c r="I464" s="3">
        <v>2.7705089060404999</v>
      </c>
      <c r="J464" s="3">
        <v>2.7705089060404999</v>
      </c>
      <c r="K464" s="3">
        <v>3.6048626999678999</v>
      </c>
      <c r="L464" s="3">
        <v>3.6048626999678999</v>
      </c>
      <c r="M464" s="3">
        <v>3.5138396313069999</v>
      </c>
      <c r="N464" s="3">
        <v>3.5138396313069999</v>
      </c>
      <c r="O464" s="3">
        <v>3.5138396313069999</v>
      </c>
      <c r="P464" s="3">
        <v>3.5138396313069999</v>
      </c>
      <c r="Q464" s="3">
        <v>3.5138396313069999</v>
      </c>
      <c r="R464" s="3">
        <v>3.5138396313069999</v>
      </c>
      <c r="S464" s="3">
        <v>4.9521546276453003</v>
      </c>
      <c r="T464" s="3">
        <v>4.9521546276453003</v>
      </c>
      <c r="U464" s="3">
        <v>4.9521546276453003</v>
      </c>
      <c r="V464" s="3">
        <v>4.9521546276453003</v>
      </c>
      <c r="W464" s="3">
        <v>4.9521546276453003</v>
      </c>
      <c r="X464" s="3">
        <v>4.9521546276453003</v>
      </c>
      <c r="Y464" s="3">
        <v>4.3939070441413</v>
      </c>
      <c r="Z464" s="3">
        <v>4.3939070441413</v>
      </c>
      <c r="AA464" s="3">
        <v>4.3939070441413</v>
      </c>
      <c r="AB464" s="3">
        <v>4.3939070441413</v>
      </c>
      <c r="AC464" s="3">
        <v>4.3939070441413</v>
      </c>
      <c r="AD464" s="3">
        <v>4.3939070441413</v>
      </c>
      <c r="AE464" s="3">
        <v>4.6929056714754998</v>
      </c>
      <c r="AF464" s="3">
        <v>4.6929056714754998</v>
      </c>
      <c r="AG464" s="3">
        <v>4.6929056714754998</v>
      </c>
      <c r="AH464" s="3">
        <v>4.6929056714754998</v>
      </c>
      <c r="AI464" s="3">
        <v>4.6929056714754998</v>
      </c>
      <c r="AJ464" s="3">
        <v>4.6929056714754998</v>
      </c>
      <c r="AK464" s="3">
        <v>4.4981206749645004</v>
      </c>
      <c r="AL464" s="3">
        <v>4.5</v>
      </c>
    </row>
    <row r="465" spans="1:38">
      <c r="A465">
        <v>5</v>
      </c>
      <c r="B465" t="s">
        <v>404</v>
      </c>
      <c r="C465">
        <v>1001010101</v>
      </c>
      <c r="D465" t="s">
        <v>776</v>
      </c>
      <c r="E465" s="3">
        <v>-0.21081562863879999</v>
      </c>
      <c r="F465" s="3">
        <v>-0.21081562863879999</v>
      </c>
      <c r="G465" s="3">
        <v>2.9197007947529001</v>
      </c>
      <c r="H465" s="3">
        <v>2.7705089060404999</v>
      </c>
      <c r="I465" s="3">
        <v>2.7705089060404999</v>
      </c>
      <c r="J465" s="3">
        <v>2.7705089060404999</v>
      </c>
      <c r="K465" s="3">
        <v>3.6048626999678999</v>
      </c>
      <c r="L465" s="3">
        <v>3.6048626999678999</v>
      </c>
      <c r="M465" s="3">
        <v>3.5138396313069999</v>
      </c>
      <c r="N465" s="3">
        <v>3.5138396313069999</v>
      </c>
      <c r="O465" s="3">
        <v>3.5138396313069999</v>
      </c>
      <c r="P465" s="3">
        <v>3.5138396313069999</v>
      </c>
      <c r="Q465" s="3">
        <v>3.5138396313069999</v>
      </c>
      <c r="R465" s="3">
        <v>3.5138396313069999</v>
      </c>
      <c r="S465" s="3">
        <v>4.9521546276453003</v>
      </c>
      <c r="T465" s="3">
        <v>4.9521546276453003</v>
      </c>
      <c r="U465" s="3">
        <v>4.9521546276453003</v>
      </c>
      <c r="V465" s="3">
        <v>4.9521546276453003</v>
      </c>
      <c r="W465" s="3">
        <v>4.9521546276453003</v>
      </c>
      <c r="X465" s="3">
        <v>4.9521546276453003</v>
      </c>
      <c r="Y465" s="3">
        <v>4.3939070441413</v>
      </c>
      <c r="Z465" s="3">
        <v>4.3939070441413</v>
      </c>
      <c r="AA465" s="3">
        <v>4.3939070441413</v>
      </c>
      <c r="AB465" s="3">
        <v>4.3939070441413</v>
      </c>
      <c r="AC465" s="3">
        <v>4.3939070441413</v>
      </c>
      <c r="AD465" s="3">
        <v>4.3939070441413</v>
      </c>
      <c r="AE465" s="3">
        <v>4.6929056714754998</v>
      </c>
      <c r="AF465" s="3">
        <v>4.6929056714754998</v>
      </c>
      <c r="AG465" s="3">
        <v>4.6929056714754998</v>
      </c>
      <c r="AH465" s="3">
        <v>4.6929056714754998</v>
      </c>
      <c r="AI465" s="3">
        <v>4.6929056714754998</v>
      </c>
      <c r="AJ465" s="3">
        <v>4.6929056714754998</v>
      </c>
      <c r="AK465" s="3">
        <v>4.4981206749645004</v>
      </c>
      <c r="AL465" s="3">
        <v>4.5</v>
      </c>
    </row>
    <row r="466" spans="1:38">
      <c r="A466">
        <v>4</v>
      </c>
      <c r="B466" t="s">
        <v>402</v>
      </c>
      <c r="C466">
        <v>10010102</v>
      </c>
      <c r="D466" t="s">
        <v>777</v>
      </c>
      <c r="E466" s="3">
        <v>-0.34090687585009999</v>
      </c>
      <c r="F466" s="3">
        <v>-0.34090687585009999</v>
      </c>
      <c r="G466" s="3">
        <v>3.7421655560949998</v>
      </c>
      <c r="H466" s="3">
        <v>3.6895851070988002</v>
      </c>
      <c r="I466" s="3">
        <v>3.6895851070988002</v>
      </c>
      <c r="J466" s="3">
        <v>3.6895851070988002</v>
      </c>
      <c r="K466" s="3">
        <v>4.1524203018709001</v>
      </c>
      <c r="L466" s="3">
        <v>4.1524203018709001</v>
      </c>
      <c r="M466" s="3">
        <v>3.8438876447477002</v>
      </c>
      <c r="N466" s="3">
        <v>3.8438876447477002</v>
      </c>
      <c r="O466" s="3">
        <v>3.8438876447477002</v>
      </c>
      <c r="P466" s="3">
        <v>3.8438876447477002</v>
      </c>
      <c r="Q466" s="3">
        <v>3.8438876447477002</v>
      </c>
      <c r="R466" s="3">
        <v>3.8438876447477002</v>
      </c>
      <c r="S466" s="3">
        <v>4.0305036463424999</v>
      </c>
      <c r="T466" s="3">
        <v>4.0305036463424999</v>
      </c>
      <c r="U466" s="3">
        <v>4.0305036463424999</v>
      </c>
      <c r="V466" s="3">
        <v>4.0305036463424999</v>
      </c>
      <c r="W466" s="3">
        <v>4.0305036463424999</v>
      </c>
      <c r="X466" s="3">
        <v>4.0305036463424999</v>
      </c>
      <c r="Y466" s="3">
        <v>4.0923697686312996</v>
      </c>
      <c r="Z466" s="3">
        <v>4.0923697686312996</v>
      </c>
      <c r="AA466" s="3">
        <v>4.0923697686312996</v>
      </c>
      <c r="AB466" s="3">
        <v>4.0923697686312996</v>
      </c>
      <c r="AC466" s="3">
        <v>4.0923697686312996</v>
      </c>
      <c r="AD466" s="3">
        <v>4.0923697686312996</v>
      </c>
      <c r="AE466" s="3">
        <v>4.3911635484738003</v>
      </c>
      <c r="AF466" s="3">
        <v>4.3911635484738003</v>
      </c>
      <c r="AG466" s="3">
        <v>4.3911635484738003</v>
      </c>
      <c r="AH466" s="3">
        <v>4.3911635484738003</v>
      </c>
      <c r="AI466" s="3">
        <v>4.3911635484738003</v>
      </c>
      <c r="AJ466" s="3">
        <v>4.3911635484738003</v>
      </c>
      <c r="AK466" s="3">
        <v>4.1986743531617003</v>
      </c>
      <c r="AL466" s="3">
        <v>4.2</v>
      </c>
    </row>
    <row r="467" spans="1:38">
      <c r="A467">
        <v>5</v>
      </c>
      <c r="B467" t="s">
        <v>404</v>
      </c>
      <c r="C467">
        <v>1001010201</v>
      </c>
      <c r="D467" t="s">
        <v>777</v>
      </c>
      <c r="E467" s="3">
        <v>-0.34090687585009999</v>
      </c>
      <c r="F467" s="3">
        <v>-0.34090687585009999</v>
      </c>
      <c r="G467" s="3">
        <v>3.7421655560949998</v>
      </c>
      <c r="H467" s="3">
        <v>3.6895851070988002</v>
      </c>
      <c r="I467" s="3">
        <v>3.6895851070988002</v>
      </c>
      <c r="J467" s="3">
        <v>3.6895851070988002</v>
      </c>
      <c r="K467" s="3">
        <v>4.1524203018709001</v>
      </c>
      <c r="L467" s="3">
        <v>4.1524203018709001</v>
      </c>
      <c r="M467" s="3">
        <v>3.8438876447477002</v>
      </c>
      <c r="N467" s="3">
        <v>3.8438876447477002</v>
      </c>
      <c r="O467" s="3">
        <v>3.8438876447477002</v>
      </c>
      <c r="P467" s="3">
        <v>3.8438876447477002</v>
      </c>
      <c r="Q467" s="3">
        <v>3.8438876447477002</v>
      </c>
      <c r="R467" s="3">
        <v>3.8438876447477002</v>
      </c>
      <c r="S467" s="3">
        <v>4.0305036463424999</v>
      </c>
      <c r="T467" s="3">
        <v>4.0305036463424999</v>
      </c>
      <c r="U467" s="3">
        <v>4.0305036463424999</v>
      </c>
      <c r="V467" s="3">
        <v>4.0305036463424999</v>
      </c>
      <c r="W467" s="3">
        <v>4.0305036463424999</v>
      </c>
      <c r="X467" s="3">
        <v>4.0305036463424999</v>
      </c>
      <c r="Y467" s="3">
        <v>4.0923697686312996</v>
      </c>
      <c r="Z467" s="3">
        <v>4.0923697686312996</v>
      </c>
      <c r="AA467" s="3">
        <v>4.0923697686312996</v>
      </c>
      <c r="AB467" s="3">
        <v>4.0923697686312996</v>
      </c>
      <c r="AC467" s="3">
        <v>4.0923697686312996</v>
      </c>
      <c r="AD467" s="3">
        <v>4.0923697686312996</v>
      </c>
      <c r="AE467" s="3">
        <v>4.3911635484738003</v>
      </c>
      <c r="AF467" s="3">
        <v>4.3911635484738003</v>
      </c>
      <c r="AG467" s="3">
        <v>4.3911635484738003</v>
      </c>
      <c r="AH467" s="3">
        <v>4.3911635484738003</v>
      </c>
      <c r="AI467" s="3">
        <v>4.3911635484738003</v>
      </c>
      <c r="AJ467" s="3">
        <v>4.3911635484738003</v>
      </c>
      <c r="AK467" s="3">
        <v>4.1986743531617003</v>
      </c>
      <c r="AL467" s="3">
        <v>4.2</v>
      </c>
    </row>
    <row r="468" spans="1:38">
      <c r="A468">
        <v>2</v>
      </c>
      <c r="B468" t="s">
        <v>398</v>
      </c>
      <c r="C468">
        <v>1002</v>
      </c>
      <c r="D468" t="s">
        <v>778</v>
      </c>
      <c r="E468" s="3">
        <v>5.8021665273199997E-2</v>
      </c>
      <c r="F468" s="3">
        <v>5.8021665273199997E-2</v>
      </c>
      <c r="G468" s="3">
        <v>4.6511496726398001</v>
      </c>
      <c r="H468" s="3">
        <v>4.1290326279806999</v>
      </c>
      <c r="I468" s="3">
        <v>4.1290326279806999</v>
      </c>
      <c r="J468" s="3">
        <v>4.1290326279806999</v>
      </c>
      <c r="K468" s="3">
        <v>4.4398703340998003</v>
      </c>
      <c r="L468" s="3">
        <v>4.4398703340998003</v>
      </c>
      <c r="M468" s="3">
        <v>4.3079287658921004</v>
      </c>
      <c r="N468" s="3">
        <v>4.3079287658921004</v>
      </c>
      <c r="O468" s="3">
        <v>4.3079287658921004</v>
      </c>
      <c r="P468" s="3">
        <v>4.3079287658921004</v>
      </c>
      <c r="Q468" s="3">
        <v>4.3079287658921004</v>
      </c>
      <c r="R468" s="3">
        <v>4.3079287658921004</v>
      </c>
      <c r="S468" s="3">
        <v>3.6282493182483999</v>
      </c>
      <c r="T468" s="3">
        <v>3.6282493182483999</v>
      </c>
      <c r="U468" s="3">
        <v>3.6282493182483999</v>
      </c>
      <c r="V468" s="3">
        <v>3.6282493182483999</v>
      </c>
      <c r="W468" s="3">
        <v>3.6282493182483999</v>
      </c>
      <c r="X468" s="3">
        <v>3.6282493182483999</v>
      </c>
      <c r="Y468" s="3">
        <v>3.6768907579537999</v>
      </c>
      <c r="Z468" s="3">
        <v>3.6768907579537999</v>
      </c>
      <c r="AA468" s="3">
        <v>3.6768907579537999</v>
      </c>
      <c r="AB468" s="3">
        <v>3.6768907579537999</v>
      </c>
      <c r="AC468" s="3">
        <v>3.6768907579537999</v>
      </c>
      <c r="AD468" s="3">
        <v>3.6768907579537999</v>
      </c>
      <c r="AE468" s="3">
        <v>4.0805267406794004</v>
      </c>
      <c r="AF468" s="3">
        <v>4.0805267406794004</v>
      </c>
      <c r="AG468" s="3">
        <v>4.0805267406794004</v>
      </c>
      <c r="AH468" s="3">
        <v>4.0805267406794004</v>
      </c>
      <c r="AI468" s="3">
        <v>4.0805267406794004</v>
      </c>
      <c r="AJ468" s="3">
        <v>4.0805267406794004</v>
      </c>
      <c r="AK468" s="3">
        <v>3.9089639001169001</v>
      </c>
      <c r="AL468" s="3">
        <v>3.91</v>
      </c>
    </row>
    <row r="469" spans="1:38">
      <c r="A469">
        <v>3</v>
      </c>
      <c r="B469" t="s">
        <v>400</v>
      </c>
      <c r="C469">
        <v>100201</v>
      </c>
      <c r="D469" t="s">
        <v>778</v>
      </c>
      <c r="E469" s="3">
        <v>5.8021665273199997E-2</v>
      </c>
      <c r="F469" s="3">
        <v>5.8021665273199997E-2</v>
      </c>
      <c r="G469" s="3">
        <v>4.6511496726398001</v>
      </c>
      <c r="H469" s="3">
        <v>4.1290326279806999</v>
      </c>
      <c r="I469" s="3">
        <v>4.1290326279806999</v>
      </c>
      <c r="J469" s="3">
        <v>4.1290326279806999</v>
      </c>
      <c r="K469" s="3">
        <v>4.4398703340998003</v>
      </c>
      <c r="L469" s="3">
        <v>4.4398703340998003</v>
      </c>
      <c r="M469" s="3">
        <v>4.3079287658921004</v>
      </c>
      <c r="N469" s="3">
        <v>4.3079287658921004</v>
      </c>
      <c r="O469" s="3">
        <v>4.3079287658921004</v>
      </c>
      <c r="P469" s="3">
        <v>4.3079287658921004</v>
      </c>
      <c r="Q469" s="3">
        <v>4.3079287658921004</v>
      </c>
      <c r="R469" s="3">
        <v>4.3079287658921004</v>
      </c>
      <c r="S469" s="3">
        <v>3.6282493182483999</v>
      </c>
      <c r="T469" s="3">
        <v>3.6282493182483999</v>
      </c>
      <c r="U469" s="3">
        <v>3.6282493182483999</v>
      </c>
      <c r="V469" s="3">
        <v>3.6282493182483999</v>
      </c>
      <c r="W469" s="3">
        <v>3.6282493182483999</v>
      </c>
      <c r="X469" s="3">
        <v>3.6282493182483999</v>
      </c>
      <c r="Y469" s="3">
        <v>3.6768907579537999</v>
      </c>
      <c r="Z469" s="3">
        <v>3.6768907579537999</v>
      </c>
      <c r="AA469" s="3">
        <v>3.6768907579537999</v>
      </c>
      <c r="AB469" s="3">
        <v>3.6768907579537999</v>
      </c>
      <c r="AC469" s="3">
        <v>3.6768907579537999</v>
      </c>
      <c r="AD469" s="3">
        <v>3.6768907579537999</v>
      </c>
      <c r="AE469" s="3">
        <v>4.0805267406794004</v>
      </c>
      <c r="AF469" s="3">
        <v>4.0805267406794004</v>
      </c>
      <c r="AG469" s="3">
        <v>4.0805267406794004</v>
      </c>
      <c r="AH469" s="3">
        <v>4.0805267406794004</v>
      </c>
      <c r="AI469" s="3">
        <v>4.0805267406794004</v>
      </c>
      <c r="AJ469" s="3">
        <v>4.0805267406794004</v>
      </c>
      <c r="AK469" s="3">
        <v>3.9089639001169001</v>
      </c>
      <c r="AL469" s="3">
        <v>3.91</v>
      </c>
    </row>
    <row r="470" spans="1:38">
      <c r="A470">
        <v>4</v>
      </c>
      <c r="B470" t="s">
        <v>402</v>
      </c>
      <c r="C470">
        <v>10020101</v>
      </c>
      <c r="D470" t="s">
        <v>778</v>
      </c>
      <c r="E470" s="3">
        <v>5.8021665273199997E-2</v>
      </c>
      <c r="F470" s="3">
        <v>5.8021665273199997E-2</v>
      </c>
      <c r="G470" s="3">
        <v>4.6511496726398001</v>
      </c>
      <c r="H470" s="3">
        <v>4.1290326279806999</v>
      </c>
      <c r="I470" s="3">
        <v>4.1290326279806999</v>
      </c>
      <c r="J470" s="3">
        <v>4.1290326279806999</v>
      </c>
      <c r="K470" s="3">
        <v>4.4398703340998003</v>
      </c>
      <c r="L470" s="3">
        <v>4.4398703340998003</v>
      </c>
      <c r="M470" s="3">
        <v>4.3079287658921004</v>
      </c>
      <c r="N470" s="3">
        <v>4.3079287658921004</v>
      </c>
      <c r="O470" s="3">
        <v>4.3079287658921004</v>
      </c>
      <c r="P470" s="3">
        <v>4.3079287658921004</v>
      </c>
      <c r="Q470" s="3">
        <v>4.3079287658921004</v>
      </c>
      <c r="R470" s="3">
        <v>4.3079287658921004</v>
      </c>
      <c r="S470" s="3">
        <v>3.6282493182483999</v>
      </c>
      <c r="T470" s="3">
        <v>3.6282493182483999</v>
      </c>
      <c r="U470" s="3">
        <v>3.6282493182483999</v>
      </c>
      <c r="V470" s="3">
        <v>3.6282493182483999</v>
      </c>
      <c r="W470" s="3">
        <v>3.6282493182483999</v>
      </c>
      <c r="X470" s="3">
        <v>3.6282493182483999</v>
      </c>
      <c r="Y470" s="3">
        <v>3.6768907579537999</v>
      </c>
      <c r="Z470" s="3">
        <v>3.6768907579537999</v>
      </c>
      <c r="AA470" s="3">
        <v>3.6768907579537999</v>
      </c>
      <c r="AB470" s="3">
        <v>3.6768907579537999</v>
      </c>
      <c r="AC470" s="3">
        <v>3.6768907579537999</v>
      </c>
      <c r="AD470" s="3">
        <v>3.6768907579537999</v>
      </c>
      <c r="AE470" s="3">
        <v>4.0805267406794004</v>
      </c>
      <c r="AF470" s="3">
        <v>4.0805267406794004</v>
      </c>
      <c r="AG470" s="3">
        <v>4.0805267406794004</v>
      </c>
      <c r="AH470" s="3">
        <v>4.0805267406794004</v>
      </c>
      <c r="AI470" s="3">
        <v>4.0805267406794004</v>
      </c>
      <c r="AJ470" s="3">
        <v>4.0805267406794004</v>
      </c>
      <c r="AK470" s="3">
        <v>3.9089639001169001</v>
      </c>
      <c r="AL470" s="3">
        <v>3.91</v>
      </c>
    </row>
    <row r="471" spans="1:38">
      <c r="A471">
        <v>5</v>
      </c>
      <c r="B471" t="s">
        <v>404</v>
      </c>
      <c r="C471">
        <v>1002010101</v>
      </c>
      <c r="D471" t="s">
        <v>778</v>
      </c>
      <c r="E471" s="3">
        <v>5.8021665273199997E-2</v>
      </c>
      <c r="F471" s="3">
        <v>5.8021665273199997E-2</v>
      </c>
      <c r="G471" s="3">
        <v>4.6511496726398001</v>
      </c>
      <c r="H471" s="3">
        <v>4.1290326279806999</v>
      </c>
      <c r="I471" s="3">
        <v>4.1290326279806999</v>
      </c>
      <c r="J471" s="3">
        <v>4.1290326279806999</v>
      </c>
      <c r="K471" s="3">
        <v>4.4398703340998003</v>
      </c>
      <c r="L471" s="3">
        <v>4.4398703340998003</v>
      </c>
      <c r="M471" s="3">
        <v>4.3079287658921004</v>
      </c>
      <c r="N471" s="3">
        <v>4.3079287658921004</v>
      </c>
      <c r="O471" s="3">
        <v>4.3079287658921004</v>
      </c>
      <c r="P471" s="3">
        <v>4.3079287658921004</v>
      </c>
      <c r="Q471" s="3">
        <v>4.3079287658921004</v>
      </c>
      <c r="R471" s="3">
        <v>4.3079287658921004</v>
      </c>
      <c r="S471" s="3">
        <v>3.6282493182483999</v>
      </c>
      <c r="T471" s="3">
        <v>3.6282493182483999</v>
      </c>
      <c r="U471" s="3">
        <v>3.6282493182483999</v>
      </c>
      <c r="V471" s="3">
        <v>3.6282493182483999</v>
      </c>
      <c r="W471" s="3">
        <v>3.6282493182483999</v>
      </c>
      <c r="X471" s="3">
        <v>3.6282493182483999</v>
      </c>
      <c r="Y471" s="3">
        <v>3.6768907579537999</v>
      </c>
      <c r="Z471" s="3">
        <v>3.6768907579537999</v>
      </c>
      <c r="AA471" s="3">
        <v>3.6768907579537999</v>
      </c>
      <c r="AB471" s="3">
        <v>3.6768907579537999</v>
      </c>
      <c r="AC471" s="3">
        <v>3.6768907579537999</v>
      </c>
      <c r="AD471" s="3">
        <v>3.6768907579537999</v>
      </c>
      <c r="AE471" s="3">
        <v>4.0805267406794004</v>
      </c>
      <c r="AF471" s="3">
        <v>4.0805267406794004</v>
      </c>
      <c r="AG471" s="3">
        <v>4.0805267406794004</v>
      </c>
      <c r="AH471" s="3">
        <v>4.0805267406794004</v>
      </c>
      <c r="AI471" s="3">
        <v>4.0805267406794004</v>
      </c>
      <c r="AJ471" s="3">
        <v>4.0805267406794004</v>
      </c>
      <c r="AK471" s="3">
        <v>3.9089639001169001</v>
      </c>
      <c r="AL471" s="3">
        <v>3.91</v>
      </c>
    </row>
    <row r="472" spans="1:38">
      <c r="A472">
        <v>2</v>
      </c>
      <c r="B472" t="s">
        <v>398</v>
      </c>
      <c r="C472">
        <v>1003</v>
      </c>
      <c r="D472" t="s">
        <v>779</v>
      </c>
      <c r="E472" s="3">
        <v>1.2054571203566</v>
      </c>
      <c r="F472" s="3">
        <v>1.9587364712008</v>
      </c>
      <c r="G472" s="3">
        <v>1.9587364712008</v>
      </c>
      <c r="H472" s="3">
        <v>1.9587364712008</v>
      </c>
      <c r="I472" s="3">
        <v>1.9587364712008</v>
      </c>
      <c r="J472" s="3">
        <v>0.74430704853039997</v>
      </c>
      <c r="K472" s="3">
        <v>0.74430704853039997</v>
      </c>
      <c r="L472" s="3">
        <v>0.74430704853039997</v>
      </c>
      <c r="M472" s="3">
        <v>0.74430704853039997</v>
      </c>
      <c r="N472" s="3">
        <v>0.74430704853039997</v>
      </c>
      <c r="O472" s="3">
        <v>0.74430704853039997</v>
      </c>
      <c r="P472" s="3">
        <v>0.74430704853039997</v>
      </c>
      <c r="Q472" s="3">
        <v>0.74430704853039997</v>
      </c>
      <c r="R472" s="3">
        <v>6.1735637048559999</v>
      </c>
      <c r="S472" s="3">
        <v>6.1735637048559999</v>
      </c>
      <c r="T472" s="3">
        <v>6.1735637048559999</v>
      </c>
      <c r="U472" s="3">
        <v>6.1735637048559999</v>
      </c>
      <c r="V472" s="3">
        <v>10.0667425388685</v>
      </c>
      <c r="W472" s="3">
        <v>10.0667425388685</v>
      </c>
      <c r="X472" s="3">
        <v>10.0667425388685</v>
      </c>
      <c r="Y472" s="3">
        <v>10.0667425388685</v>
      </c>
      <c r="Z472" s="3">
        <v>3.2091843216083</v>
      </c>
      <c r="AA472" s="3">
        <v>3.2091843216083</v>
      </c>
      <c r="AB472" s="3">
        <v>3.2091843216083</v>
      </c>
      <c r="AC472" s="3">
        <v>3.2091843216083</v>
      </c>
      <c r="AD472" s="3">
        <v>-1.0886877090967</v>
      </c>
      <c r="AE472" s="3">
        <v>-1.0886877090967</v>
      </c>
      <c r="AF472" s="3">
        <v>-1.0886877090967</v>
      </c>
      <c r="AG472" s="3">
        <v>-1.0886877090967</v>
      </c>
      <c r="AH472" s="3">
        <v>-5.0968652955614004</v>
      </c>
      <c r="AI472" s="3">
        <v>-5.0968652955614999</v>
      </c>
      <c r="AJ472" s="3">
        <v>-5.0968652955614004</v>
      </c>
      <c r="AK472" s="3">
        <v>-5.0968652955614004</v>
      </c>
      <c r="AL472" s="3">
        <v>1.21</v>
      </c>
    </row>
    <row r="473" spans="1:38">
      <c r="A473">
        <v>3</v>
      </c>
      <c r="B473" t="s">
        <v>400</v>
      </c>
      <c r="C473">
        <v>100301</v>
      </c>
      <c r="D473" t="s">
        <v>779</v>
      </c>
      <c r="E473" s="3">
        <v>1.2054571203566</v>
      </c>
      <c r="F473" s="3">
        <v>1.9587364712008</v>
      </c>
      <c r="G473" s="3">
        <v>1.9587364712008</v>
      </c>
      <c r="H473" s="3">
        <v>1.9587364712008</v>
      </c>
      <c r="I473" s="3">
        <v>1.9587364712008</v>
      </c>
      <c r="J473" s="3">
        <v>0.74430704853039997</v>
      </c>
      <c r="K473" s="3">
        <v>0.74430704853039997</v>
      </c>
      <c r="L473" s="3">
        <v>0.74430704853039997</v>
      </c>
      <c r="M473" s="3">
        <v>0.74430704853039997</v>
      </c>
      <c r="N473" s="3">
        <v>0.74430704853039997</v>
      </c>
      <c r="O473" s="3">
        <v>0.74430704853039997</v>
      </c>
      <c r="P473" s="3">
        <v>0.74430704853039997</v>
      </c>
      <c r="Q473" s="3">
        <v>0.74430704853039997</v>
      </c>
      <c r="R473" s="3">
        <v>6.1735637048559999</v>
      </c>
      <c r="S473" s="3">
        <v>6.1735637048559999</v>
      </c>
      <c r="T473" s="3">
        <v>6.1735637048559999</v>
      </c>
      <c r="U473" s="3">
        <v>6.1735637048559999</v>
      </c>
      <c r="V473" s="3">
        <v>10.0667425388685</v>
      </c>
      <c r="W473" s="3">
        <v>10.0667425388685</v>
      </c>
      <c r="X473" s="3">
        <v>10.0667425388685</v>
      </c>
      <c r="Y473" s="3">
        <v>10.0667425388685</v>
      </c>
      <c r="Z473" s="3">
        <v>3.2091843216083</v>
      </c>
      <c r="AA473" s="3">
        <v>3.2091843216083</v>
      </c>
      <c r="AB473" s="3">
        <v>3.2091843216083</v>
      </c>
      <c r="AC473" s="3">
        <v>3.2091843216083</v>
      </c>
      <c r="AD473" s="3">
        <v>-1.0886877090967</v>
      </c>
      <c r="AE473" s="3">
        <v>-1.0886877090967</v>
      </c>
      <c r="AF473" s="3">
        <v>-1.0886877090967</v>
      </c>
      <c r="AG473" s="3">
        <v>-1.0886877090967</v>
      </c>
      <c r="AH473" s="3">
        <v>-5.0968652955614004</v>
      </c>
      <c r="AI473" s="3">
        <v>-5.0968652955614004</v>
      </c>
      <c r="AJ473" s="3">
        <v>-5.0968652955614004</v>
      </c>
      <c r="AK473" s="3">
        <v>-5.0968652955614004</v>
      </c>
      <c r="AL473" s="3">
        <v>1.21</v>
      </c>
    </row>
    <row r="474" spans="1:38">
      <c r="A474">
        <v>4</v>
      </c>
      <c r="B474" t="s">
        <v>402</v>
      </c>
      <c r="C474">
        <v>10030101</v>
      </c>
      <c r="D474" t="s">
        <v>779</v>
      </c>
      <c r="E474" s="3">
        <v>1.2054571203566</v>
      </c>
      <c r="F474" s="3">
        <v>1.9587364712008</v>
      </c>
      <c r="G474" s="3">
        <v>1.9587364712008</v>
      </c>
      <c r="H474" s="3">
        <v>1.9587364712008</v>
      </c>
      <c r="I474" s="3">
        <v>1.9587364712008</v>
      </c>
      <c r="J474" s="3">
        <v>0.74430704853039997</v>
      </c>
      <c r="K474" s="3">
        <v>0.74430704853039997</v>
      </c>
      <c r="L474" s="3">
        <v>0.74430704853039997</v>
      </c>
      <c r="M474" s="3">
        <v>0.74430704853039997</v>
      </c>
      <c r="N474" s="3">
        <v>0.74430704853039997</v>
      </c>
      <c r="O474" s="3">
        <v>0.74430704853039997</v>
      </c>
      <c r="P474" s="3">
        <v>0.74430704853039997</v>
      </c>
      <c r="Q474" s="3">
        <v>0.74430704853039997</v>
      </c>
      <c r="R474" s="3">
        <v>6.1735637048559999</v>
      </c>
      <c r="S474" s="3">
        <v>6.1735637048559999</v>
      </c>
      <c r="T474" s="3">
        <v>6.1735637048559999</v>
      </c>
      <c r="U474" s="3">
        <v>6.1735637048559999</v>
      </c>
      <c r="V474" s="3">
        <v>10.0667425388685</v>
      </c>
      <c r="W474" s="3">
        <v>10.0667425388685</v>
      </c>
      <c r="X474" s="3">
        <v>10.0667425388685</v>
      </c>
      <c r="Y474" s="3">
        <v>10.0667425388685</v>
      </c>
      <c r="Z474" s="3">
        <v>3.2091843216083</v>
      </c>
      <c r="AA474" s="3">
        <v>3.2091843216083</v>
      </c>
      <c r="AB474" s="3">
        <v>3.2091843216083</v>
      </c>
      <c r="AC474" s="3">
        <v>3.2091843216083</v>
      </c>
      <c r="AD474" s="3">
        <v>-1.0886877090967</v>
      </c>
      <c r="AE474" s="3">
        <v>-1.0886877090967</v>
      </c>
      <c r="AF474" s="3">
        <v>-1.0886877090967</v>
      </c>
      <c r="AG474" s="3">
        <v>-1.0886877090967</v>
      </c>
      <c r="AH474" s="3">
        <v>-5.0968652955614004</v>
      </c>
      <c r="AI474" s="3">
        <v>-5.0968652955614004</v>
      </c>
      <c r="AJ474" s="3">
        <v>-5.0968652955614004</v>
      </c>
      <c r="AK474" s="3">
        <v>-5.0968652955614004</v>
      </c>
      <c r="AL474" s="3">
        <v>1.21</v>
      </c>
    </row>
    <row r="475" spans="1:38">
      <c r="A475">
        <v>5</v>
      </c>
      <c r="B475" t="s">
        <v>404</v>
      </c>
      <c r="C475">
        <v>1003010101</v>
      </c>
      <c r="D475" t="s">
        <v>780</v>
      </c>
      <c r="E475" s="3">
        <v>1.2054571203566</v>
      </c>
      <c r="F475" s="3">
        <v>1.9587364712008</v>
      </c>
      <c r="G475" s="3">
        <v>1.9587364712008</v>
      </c>
      <c r="H475" s="3">
        <v>1.9587364712008</v>
      </c>
      <c r="I475" s="3">
        <v>1.9587364712008</v>
      </c>
      <c r="J475" s="3">
        <v>0.74430704853039997</v>
      </c>
      <c r="K475" s="3">
        <v>0.74430704853039997</v>
      </c>
      <c r="L475" s="3">
        <v>0.74430704853039997</v>
      </c>
      <c r="M475" s="3">
        <v>0.74430704853039997</v>
      </c>
      <c r="N475" s="3">
        <v>0.74430704853039997</v>
      </c>
      <c r="O475" s="3">
        <v>0.74430704853039997</v>
      </c>
      <c r="P475" s="3">
        <v>0.74430704853039997</v>
      </c>
      <c r="Q475" s="3">
        <v>0.74430704853039997</v>
      </c>
      <c r="R475" s="3">
        <v>6.1735637048559999</v>
      </c>
      <c r="S475" s="3">
        <v>6.1735637048559999</v>
      </c>
      <c r="T475" s="3">
        <v>6.1735637048559999</v>
      </c>
      <c r="U475" s="3">
        <v>6.1735637048559999</v>
      </c>
      <c r="V475" s="3">
        <v>10.0667425388685</v>
      </c>
      <c r="W475" s="3">
        <v>10.0667425388685</v>
      </c>
      <c r="X475" s="3">
        <v>10.0667425388685</v>
      </c>
      <c r="Y475" s="3">
        <v>10.0667425388685</v>
      </c>
      <c r="Z475" s="3">
        <v>3.2091843216083</v>
      </c>
      <c r="AA475" s="3">
        <v>3.2091843216083</v>
      </c>
      <c r="AB475" s="3">
        <v>3.2091843216083</v>
      </c>
      <c r="AC475" s="3">
        <v>3.2091843216083</v>
      </c>
      <c r="AD475" s="3">
        <v>-1.0886877090967</v>
      </c>
      <c r="AE475" s="3">
        <v>-1.0886877090967</v>
      </c>
      <c r="AF475" s="3">
        <v>-1.0886877090967</v>
      </c>
      <c r="AG475" s="3">
        <v>-1.0886877090967</v>
      </c>
      <c r="AH475" s="3">
        <v>-5.0968652955614004</v>
      </c>
      <c r="AI475" s="3">
        <v>-5.0968652955614004</v>
      </c>
      <c r="AJ475" s="3">
        <v>-5.0968652955614004</v>
      </c>
      <c r="AK475" s="3">
        <v>-5.0968652955614004</v>
      </c>
      <c r="AL475" s="3">
        <v>1.21</v>
      </c>
    </row>
    <row r="476" spans="1:38">
      <c r="A476">
        <v>2</v>
      </c>
      <c r="B476" t="s">
        <v>398</v>
      </c>
      <c r="C476">
        <v>1004</v>
      </c>
      <c r="D476" t="s">
        <v>781</v>
      </c>
      <c r="E476" s="3">
        <v>0.29962120127199998</v>
      </c>
      <c r="F476" s="3">
        <v>-0.68318854000789997</v>
      </c>
      <c r="G476" s="3">
        <v>-0.6286647053294</v>
      </c>
      <c r="H476" s="3">
        <v>-0.44734508604560003</v>
      </c>
      <c r="I476" s="3">
        <v>-0.44734508604560003</v>
      </c>
      <c r="J476" s="3">
        <v>1.6390189057558</v>
      </c>
      <c r="K476" s="3">
        <v>1.6390189057558</v>
      </c>
      <c r="L476" s="3">
        <v>1.6390189057558</v>
      </c>
      <c r="M476" s="3">
        <v>1.6390189057558</v>
      </c>
      <c r="N476" s="3">
        <v>1.3412917623287</v>
      </c>
      <c r="O476" s="3">
        <v>1.3412917623287</v>
      </c>
      <c r="P476" s="3">
        <v>1.3412917623287</v>
      </c>
      <c r="Q476" s="3">
        <v>1.3412917623287</v>
      </c>
      <c r="R476" s="3">
        <v>3.4686943150610001</v>
      </c>
      <c r="S476" s="3">
        <v>3.4115555235857</v>
      </c>
      <c r="T476" s="3">
        <v>3.6590050952151998</v>
      </c>
      <c r="U476" s="3">
        <v>3.6590050952151998</v>
      </c>
      <c r="V476" s="3">
        <v>2.7999113556703001</v>
      </c>
      <c r="W476" s="3">
        <v>2.7999113556703001</v>
      </c>
      <c r="X476" s="3">
        <v>2.7999113556703001</v>
      </c>
      <c r="Y476" s="3">
        <v>2.7999113556703001</v>
      </c>
      <c r="Z476" s="3">
        <v>3.4138147396953</v>
      </c>
      <c r="AA476" s="3">
        <v>3.4138147396953</v>
      </c>
      <c r="AB476" s="3">
        <v>3.4138147396953</v>
      </c>
      <c r="AC476" s="3">
        <v>3.4138147396953</v>
      </c>
      <c r="AD476" s="3">
        <v>1.5398803468375</v>
      </c>
      <c r="AE476" s="3">
        <v>1.6570418218284999</v>
      </c>
      <c r="AF476" s="3">
        <v>1.126770628761</v>
      </c>
      <c r="AG476" s="3">
        <v>1.126770628761</v>
      </c>
      <c r="AH476" s="3">
        <v>1.0180865781015001</v>
      </c>
      <c r="AI476" s="3">
        <v>1.0180865781015001</v>
      </c>
      <c r="AJ476" s="3">
        <v>1.0180865781015001</v>
      </c>
      <c r="AK476" s="3">
        <v>1.0180865781015001</v>
      </c>
      <c r="AL476" s="3">
        <v>0.33</v>
      </c>
    </row>
    <row r="477" spans="1:38">
      <c r="A477">
        <v>3</v>
      </c>
      <c r="B477" t="s">
        <v>400</v>
      </c>
      <c r="C477">
        <v>100401</v>
      </c>
      <c r="D477" t="s">
        <v>781</v>
      </c>
      <c r="E477" s="3">
        <v>0.29962120127199998</v>
      </c>
      <c r="F477" s="3">
        <v>-0.68318854000789997</v>
      </c>
      <c r="G477" s="3">
        <v>-0.6286647053294</v>
      </c>
      <c r="H477" s="3">
        <v>-0.44734508604560003</v>
      </c>
      <c r="I477" s="3">
        <v>-0.44734508604560003</v>
      </c>
      <c r="J477" s="3">
        <v>1.6390189057558</v>
      </c>
      <c r="K477" s="3">
        <v>1.6390189057558</v>
      </c>
      <c r="L477" s="3">
        <v>1.6390189057558</v>
      </c>
      <c r="M477" s="3">
        <v>1.6390189057558</v>
      </c>
      <c r="N477" s="3">
        <v>1.3412917623287</v>
      </c>
      <c r="O477" s="3">
        <v>1.3412917623287</v>
      </c>
      <c r="P477" s="3">
        <v>1.3412917623287</v>
      </c>
      <c r="Q477" s="3">
        <v>1.3412917623287</v>
      </c>
      <c r="R477" s="3">
        <v>3.4686943150610001</v>
      </c>
      <c r="S477" s="3">
        <v>3.4115555235857</v>
      </c>
      <c r="T477" s="3">
        <v>3.6590050952151998</v>
      </c>
      <c r="U477" s="3">
        <v>3.6590050952151998</v>
      </c>
      <c r="V477" s="3">
        <v>2.7999113556703001</v>
      </c>
      <c r="W477" s="3">
        <v>2.7999113556703001</v>
      </c>
      <c r="X477" s="3">
        <v>2.7999113556703001</v>
      </c>
      <c r="Y477" s="3">
        <v>2.7999113556703001</v>
      </c>
      <c r="Z477" s="3">
        <v>3.4138147396953</v>
      </c>
      <c r="AA477" s="3">
        <v>3.4138147396953</v>
      </c>
      <c r="AB477" s="3">
        <v>3.4138147396953</v>
      </c>
      <c r="AC477" s="3">
        <v>3.4138147396953</v>
      </c>
      <c r="AD477" s="3">
        <v>1.5398803468375</v>
      </c>
      <c r="AE477" s="3">
        <v>1.6570418218284999</v>
      </c>
      <c r="AF477" s="3">
        <v>1.126770628761</v>
      </c>
      <c r="AG477" s="3">
        <v>1.126770628761</v>
      </c>
      <c r="AH477" s="3">
        <v>1.0180865781015001</v>
      </c>
      <c r="AI477" s="3">
        <v>1.0180865781015001</v>
      </c>
      <c r="AJ477" s="3">
        <v>1.0180865781015001</v>
      </c>
      <c r="AK477" s="3">
        <v>1.0180865781015001</v>
      </c>
      <c r="AL477" s="3">
        <v>0.33</v>
      </c>
    </row>
    <row r="478" spans="1:38">
      <c r="A478">
        <v>4</v>
      </c>
      <c r="B478" t="s">
        <v>402</v>
      </c>
      <c r="C478">
        <v>10040101</v>
      </c>
      <c r="D478" t="s">
        <v>781</v>
      </c>
      <c r="E478" s="3">
        <v>0.29962120127199998</v>
      </c>
      <c r="F478" s="3">
        <v>-0.68318854000789997</v>
      </c>
      <c r="G478" s="3">
        <v>-0.6286647053294</v>
      </c>
      <c r="H478" s="3">
        <v>-0.44734508604560003</v>
      </c>
      <c r="I478" s="3">
        <v>-0.44734508604560003</v>
      </c>
      <c r="J478" s="3">
        <v>1.6390189057558</v>
      </c>
      <c r="K478" s="3">
        <v>1.6390189057558</v>
      </c>
      <c r="L478" s="3">
        <v>1.6390189057558</v>
      </c>
      <c r="M478" s="3">
        <v>1.6390189057558</v>
      </c>
      <c r="N478" s="3">
        <v>1.3412917623287</v>
      </c>
      <c r="O478" s="3">
        <v>1.3412917623287</v>
      </c>
      <c r="P478" s="3">
        <v>1.3412917623287</v>
      </c>
      <c r="Q478" s="3">
        <v>1.3412917623287</v>
      </c>
      <c r="R478" s="3">
        <v>3.4686943150610001</v>
      </c>
      <c r="S478" s="3">
        <v>3.4115555235857</v>
      </c>
      <c r="T478" s="3">
        <v>3.6590050952151998</v>
      </c>
      <c r="U478" s="3">
        <v>3.6590050952151998</v>
      </c>
      <c r="V478" s="3">
        <v>2.7999113556703001</v>
      </c>
      <c r="W478" s="3">
        <v>2.7999113556703001</v>
      </c>
      <c r="X478" s="3">
        <v>2.7999113556703001</v>
      </c>
      <c r="Y478" s="3">
        <v>2.7999113556703001</v>
      </c>
      <c r="Z478" s="3">
        <v>3.4138147396953</v>
      </c>
      <c r="AA478" s="3">
        <v>3.4138147396953</v>
      </c>
      <c r="AB478" s="3">
        <v>3.4138147396953</v>
      </c>
      <c r="AC478" s="3">
        <v>3.4138147396953</v>
      </c>
      <c r="AD478" s="3">
        <v>1.5398803468375</v>
      </c>
      <c r="AE478" s="3">
        <v>1.6570418218284999</v>
      </c>
      <c r="AF478" s="3">
        <v>1.126770628761</v>
      </c>
      <c r="AG478" s="3">
        <v>1.126770628761</v>
      </c>
      <c r="AH478" s="3">
        <v>1.0180865781015001</v>
      </c>
      <c r="AI478" s="3">
        <v>1.0180865781015001</v>
      </c>
      <c r="AJ478" s="3">
        <v>1.0180865781015001</v>
      </c>
      <c r="AK478" s="3">
        <v>1.0180865781015001</v>
      </c>
      <c r="AL478" s="3">
        <v>0.33</v>
      </c>
    </row>
    <row r="479" spans="1:38">
      <c r="A479">
        <v>5</v>
      </c>
      <c r="B479" t="s">
        <v>404</v>
      </c>
      <c r="C479">
        <v>1004010101</v>
      </c>
      <c r="D479" t="s">
        <v>781</v>
      </c>
      <c r="E479" s="3">
        <v>0.29962120127199998</v>
      </c>
      <c r="F479" s="3">
        <v>-0.68318854000789997</v>
      </c>
      <c r="G479" s="3">
        <v>-0.6286647053294</v>
      </c>
      <c r="H479" s="3">
        <v>-0.44734508604560003</v>
      </c>
      <c r="I479" s="3">
        <v>-0.44734508604560003</v>
      </c>
      <c r="J479" s="3">
        <v>1.6390189057558</v>
      </c>
      <c r="K479" s="3">
        <v>1.6390189057558</v>
      </c>
      <c r="L479" s="3">
        <v>1.6390189057558</v>
      </c>
      <c r="M479" s="3">
        <v>1.6390189057558</v>
      </c>
      <c r="N479" s="3">
        <v>1.3412917623287</v>
      </c>
      <c r="O479" s="3">
        <v>1.3412917623287</v>
      </c>
      <c r="P479" s="3">
        <v>1.3412917623287</v>
      </c>
      <c r="Q479" s="3">
        <v>1.3412917623287</v>
      </c>
      <c r="R479" s="3">
        <v>3.4686943150610001</v>
      </c>
      <c r="S479" s="3">
        <v>3.4115555235857</v>
      </c>
      <c r="T479" s="3">
        <v>3.6590050952151998</v>
      </c>
      <c r="U479" s="3">
        <v>3.6590050952151998</v>
      </c>
      <c r="V479" s="3">
        <v>2.7999113556703001</v>
      </c>
      <c r="W479" s="3">
        <v>2.7999113556703001</v>
      </c>
      <c r="X479" s="3">
        <v>2.7999113556703001</v>
      </c>
      <c r="Y479" s="3">
        <v>2.7999113556703001</v>
      </c>
      <c r="Z479" s="3">
        <v>3.4138147396953</v>
      </c>
      <c r="AA479" s="3">
        <v>3.4138147396953</v>
      </c>
      <c r="AB479" s="3">
        <v>3.4138147396953</v>
      </c>
      <c r="AC479" s="3">
        <v>3.4138147396953</v>
      </c>
      <c r="AD479" s="3">
        <v>1.5398803468375</v>
      </c>
      <c r="AE479" s="3">
        <v>1.6570418218284999</v>
      </c>
      <c r="AF479" s="3">
        <v>1.126770628761</v>
      </c>
      <c r="AG479" s="3">
        <v>1.126770628761</v>
      </c>
      <c r="AH479" s="3">
        <v>1.0180865781015001</v>
      </c>
      <c r="AI479" s="3">
        <v>1.0180865781015001</v>
      </c>
      <c r="AJ479" s="3">
        <v>1.0180865781015001</v>
      </c>
      <c r="AK479" s="3">
        <v>1.0180865781015001</v>
      </c>
      <c r="AL479" s="3">
        <v>0.33</v>
      </c>
    </row>
    <row r="480" spans="1:38">
      <c r="A480">
        <v>2</v>
      </c>
      <c r="B480" t="s">
        <v>398</v>
      </c>
      <c r="C480">
        <v>1005</v>
      </c>
      <c r="D480" t="s">
        <v>782</v>
      </c>
      <c r="E480" s="3">
        <v>2.6878974250857999</v>
      </c>
      <c r="F480" s="3">
        <v>2.6649261364696</v>
      </c>
      <c r="G480" s="3">
        <v>1.0435985889866</v>
      </c>
      <c r="H480" s="3">
        <v>1.0435985889866</v>
      </c>
      <c r="I480" s="3">
        <v>5.3534071734767998</v>
      </c>
      <c r="J480" s="3">
        <v>2.1773558395725998</v>
      </c>
      <c r="K480" s="3">
        <v>2.1773558395725998</v>
      </c>
      <c r="L480" s="3">
        <v>2.1773558395725998</v>
      </c>
      <c r="M480" s="3">
        <v>2.1773558395725998</v>
      </c>
      <c r="N480" s="3">
        <v>2.1773558395725998</v>
      </c>
      <c r="O480" s="3">
        <v>2.1773558395725998</v>
      </c>
      <c r="P480" s="3">
        <v>2.1773558395725998</v>
      </c>
      <c r="Q480" s="3">
        <v>1.2318210159953</v>
      </c>
      <c r="R480" s="3">
        <v>-9.9693202201900005E-2</v>
      </c>
      <c r="S480" s="3">
        <v>-2.1091419595851999</v>
      </c>
      <c r="T480" s="3">
        <v>-2.1091419595851999</v>
      </c>
      <c r="U480" s="3">
        <v>-5.6503535707985</v>
      </c>
      <c r="V480" s="3">
        <v>-2.6260419095863998</v>
      </c>
      <c r="W480" s="3">
        <v>-2.6260419095863998</v>
      </c>
      <c r="X480" s="3">
        <v>-2.6028544661685999</v>
      </c>
      <c r="Y480" s="3">
        <v>-2.5818729858345999</v>
      </c>
      <c r="Z480" s="3">
        <v>-1.3605535873509</v>
      </c>
      <c r="AA480" s="3">
        <v>-1.3605535873509</v>
      </c>
      <c r="AB480" s="3">
        <v>-3.7829098321079</v>
      </c>
      <c r="AC480" s="3">
        <v>-2.8842140617074001</v>
      </c>
      <c r="AD480" s="3">
        <v>-4.3288406790833998</v>
      </c>
      <c r="AE480" s="3">
        <v>0.43099005219179998</v>
      </c>
      <c r="AF480" s="3">
        <v>0.40752089051910001</v>
      </c>
      <c r="AG480" s="3">
        <v>-0.90995769247159997</v>
      </c>
      <c r="AH480" s="3">
        <v>-1.2130496141985001</v>
      </c>
      <c r="AI480" s="3">
        <v>-4.9708489496970003</v>
      </c>
      <c r="AJ480" s="3">
        <v>-4.3539709527795001</v>
      </c>
      <c r="AK480" s="3">
        <v>-5.5419574067918997</v>
      </c>
      <c r="AL480" s="3">
        <v>-4.3600000000000003</v>
      </c>
    </row>
    <row r="481" spans="1:38">
      <c r="A481">
        <v>3</v>
      </c>
      <c r="B481" t="s">
        <v>400</v>
      </c>
      <c r="C481">
        <v>100501</v>
      </c>
      <c r="D481" t="s">
        <v>782</v>
      </c>
      <c r="E481" s="3">
        <v>2.6878974250857999</v>
      </c>
      <c r="F481" s="3">
        <v>2.6649261364696</v>
      </c>
      <c r="G481" s="3">
        <v>1.0435985889866</v>
      </c>
      <c r="H481" s="3">
        <v>1.0435985889866</v>
      </c>
      <c r="I481" s="3">
        <v>5.3534071734767998</v>
      </c>
      <c r="J481" s="3">
        <v>2.1773558395725998</v>
      </c>
      <c r="K481" s="3">
        <v>2.1773558395725998</v>
      </c>
      <c r="L481" s="3">
        <v>2.1773558395725998</v>
      </c>
      <c r="M481" s="3">
        <v>2.1773558395725998</v>
      </c>
      <c r="N481" s="3">
        <v>2.1773558395725998</v>
      </c>
      <c r="O481" s="3">
        <v>2.1773558395725998</v>
      </c>
      <c r="P481" s="3">
        <v>2.1773558395725998</v>
      </c>
      <c r="Q481" s="3">
        <v>1.2318210159953</v>
      </c>
      <c r="R481" s="3">
        <v>-9.9693202201900005E-2</v>
      </c>
      <c r="S481" s="3">
        <v>-2.1091419595851999</v>
      </c>
      <c r="T481" s="3">
        <v>-2.1091419595851999</v>
      </c>
      <c r="U481" s="3">
        <v>-5.6503535707985</v>
      </c>
      <c r="V481" s="3">
        <v>-2.6260419095863998</v>
      </c>
      <c r="W481" s="3">
        <v>-2.6260419095863998</v>
      </c>
      <c r="X481" s="3">
        <v>-2.6028544661685999</v>
      </c>
      <c r="Y481" s="3">
        <v>-2.5818729858345999</v>
      </c>
      <c r="Z481" s="3">
        <v>-1.3605535873509</v>
      </c>
      <c r="AA481" s="3">
        <v>-1.3605535873509</v>
      </c>
      <c r="AB481" s="3">
        <v>-3.7829098321079</v>
      </c>
      <c r="AC481" s="3">
        <v>-2.8842140617074001</v>
      </c>
      <c r="AD481" s="3">
        <v>-4.3288406790833998</v>
      </c>
      <c r="AE481" s="3">
        <v>0.43099005219179998</v>
      </c>
      <c r="AF481" s="3">
        <v>0.40752089051910001</v>
      </c>
      <c r="AG481" s="3">
        <v>-0.90995769247159997</v>
      </c>
      <c r="AH481" s="3">
        <v>-1.2130496141985001</v>
      </c>
      <c r="AI481" s="3">
        <v>-4.9708489496970003</v>
      </c>
      <c r="AJ481" s="3">
        <v>-4.3539709527795001</v>
      </c>
      <c r="AK481" s="3">
        <v>-5.5419574067918997</v>
      </c>
      <c r="AL481" s="3">
        <v>-4.3600000000000003</v>
      </c>
    </row>
    <row r="482" spans="1:38">
      <c r="A482">
        <v>4</v>
      </c>
      <c r="B482" t="s">
        <v>402</v>
      </c>
      <c r="C482">
        <v>10050101</v>
      </c>
      <c r="D482" t="s">
        <v>782</v>
      </c>
      <c r="E482" s="3">
        <v>2.6878974250857999</v>
      </c>
      <c r="F482" s="3">
        <v>2.6649261364696</v>
      </c>
      <c r="G482" s="3">
        <v>1.0435985889866</v>
      </c>
      <c r="H482" s="3">
        <v>1.0435985889866</v>
      </c>
      <c r="I482" s="3">
        <v>5.3534071734767998</v>
      </c>
      <c r="J482" s="3">
        <v>2.1773558395725998</v>
      </c>
      <c r="K482" s="3">
        <v>2.1773558395725998</v>
      </c>
      <c r="L482" s="3">
        <v>2.1773558395725998</v>
      </c>
      <c r="M482" s="3">
        <v>2.1773558395725998</v>
      </c>
      <c r="N482" s="3">
        <v>2.1773558395725998</v>
      </c>
      <c r="O482" s="3">
        <v>2.1773558395725998</v>
      </c>
      <c r="P482" s="3">
        <v>2.1773558395725998</v>
      </c>
      <c r="Q482" s="3">
        <v>1.2318210159953</v>
      </c>
      <c r="R482" s="3">
        <v>-9.9693202201900005E-2</v>
      </c>
      <c r="S482" s="3">
        <v>-2.1091419595851999</v>
      </c>
      <c r="T482" s="3">
        <v>-2.1091419595851999</v>
      </c>
      <c r="U482" s="3">
        <v>-5.6503535707985</v>
      </c>
      <c r="V482" s="3">
        <v>-2.6260419095863998</v>
      </c>
      <c r="W482" s="3">
        <v>-2.6260419095863998</v>
      </c>
      <c r="X482" s="3">
        <v>-2.6028544661685999</v>
      </c>
      <c r="Y482" s="3">
        <v>-2.5818729858345999</v>
      </c>
      <c r="Z482" s="3">
        <v>-1.3605535873509</v>
      </c>
      <c r="AA482" s="3">
        <v>-1.3605535873509</v>
      </c>
      <c r="AB482" s="3">
        <v>-3.7829098321079</v>
      </c>
      <c r="AC482" s="3">
        <v>-2.8842140617074001</v>
      </c>
      <c r="AD482" s="3">
        <v>-4.3288406790833998</v>
      </c>
      <c r="AE482" s="3">
        <v>0.43099005219179998</v>
      </c>
      <c r="AF482" s="3">
        <v>0.40752089051910001</v>
      </c>
      <c r="AG482" s="3">
        <v>-0.90995769247159997</v>
      </c>
      <c r="AH482" s="3">
        <v>-1.2130496141985001</v>
      </c>
      <c r="AI482" s="3">
        <v>-4.9708489496970003</v>
      </c>
      <c r="AJ482" s="3">
        <v>-4.3539709527795001</v>
      </c>
      <c r="AK482" s="3">
        <v>-5.5419574067918997</v>
      </c>
      <c r="AL482" s="3">
        <v>-4.3600000000000003</v>
      </c>
    </row>
    <row r="483" spans="1:38">
      <c r="A483">
        <v>5</v>
      </c>
      <c r="B483" t="s">
        <v>404</v>
      </c>
      <c r="C483">
        <v>1005010101</v>
      </c>
      <c r="D483" t="s">
        <v>783</v>
      </c>
      <c r="E483" s="3">
        <v>2.6878974250857999</v>
      </c>
      <c r="F483" s="3">
        <v>2.6649261364696</v>
      </c>
      <c r="G483" s="3">
        <v>1.0435985889866</v>
      </c>
      <c r="H483" s="3">
        <v>1.0435985889866</v>
      </c>
      <c r="I483" s="3">
        <v>5.3534071734767998</v>
      </c>
      <c r="J483" s="3">
        <v>2.1773558395725998</v>
      </c>
      <c r="K483" s="3">
        <v>2.1773558395725998</v>
      </c>
      <c r="L483" s="3">
        <v>2.1773558395725998</v>
      </c>
      <c r="M483" s="3">
        <v>2.1773558395725998</v>
      </c>
      <c r="N483" s="3">
        <v>2.1773558395725998</v>
      </c>
      <c r="O483" s="3">
        <v>2.1773558395725998</v>
      </c>
      <c r="P483" s="3">
        <v>2.1773558395725998</v>
      </c>
      <c r="Q483" s="3">
        <v>1.2318210159953</v>
      </c>
      <c r="R483" s="3">
        <v>-9.9693202201900005E-2</v>
      </c>
      <c r="S483" s="3">
        <v>-2.1091419595851999</v>
      </c>
      <c r="T483" s="3">
        <v>-2.1091419595851999</v>
      </c>
      <c r="U483" s="3">
        <v>-5.6503535707985</v>
      </c>
      <c r="V483" s="3">
        <v>-2.6260419095863998</v>
      </c>
      <c r="W483" s="3">
        <v>-2.6260419095863998</v>
      </c>
      <c r="X483" s="3">
        <v>-2.6028544661685999</v>
      </c>
      <c r="Y483" s="3">
        <v>-2.5818729858345999</v>
      </c>
      <c r="Z483" s="3">
        <v>-1.3605535873509</v>
      </c>
      <c r="AA483" s="3">
        <v>-1.3605535873509</v>
      </c>
      <c r="AB483" s="3">
        <v>-3.7829098321079</v>
      </c>
      <c r="AC483" s="3">
        <v>-2.8842140617074001</v>
      </c>
      <c r="AD483" s="3">
        <v>-4.3288406790833998</v>
      </c>
      <c r="AE483" s="3">
        <v>0.43099005219179998</v>
      </c>
      <c r="AF483" s="3">
        <v>0.40752089051910001</v>
      </c>
      <c r="AG483" s="3">
        <v>-0.90995769247159997</v>
      </c>
      <c r="AH483" s="3">
        <v>-1.2130496141985001</v>
      </c>
      <c r="AI483" s="3">
        <v>-4.9708489496970003</v>
      </c>
      <c r="AJ483" s="3">
        <v>-4.3539709527795001</v>
      </c>
      <c r="AK483" s="3">
        <v>-5.5419574067918997</v>
      </c>
      <c r="AL483" s="3">
        <v>-4.3600000000000003</v>
      </c>
    </row>
    <row r="484" spans="1:38">
      <c r="A484">
        <v>1</v>
      </c>
      <c r="B484" t="s">
        <v>396</v>
      </c>
      <c r="C484">
        <v>11</v>
      </c>
      <c r="D484" t="s">
        <v>784</v>
      </c>
      <c r="E484" s="3">
        <v>3.2516469883351999</v>
      </c>
      <c r="F484" s="3">
        <v>3.6458985444840999</v>
      </c>
      <c r="G484" s="3">
        <v>4.5653913892307001</v>
      </c>
      <c r="H484" s="3">
        <v>4.8055729804366996</v>
      </c>
      <c r="I484" s="3">
        <v>5.2366316328767999</v>
      </c>
      <c r="J484" s="3">
        <v>5.8175099777643</v>
      </c>
      <c r="K484" s="3">
        <v>6.6944041411265003</v>
      </c>
      <c r="L484" s="3">
        <v>6.9306376666561</v>
      </c>
      <c r="M484" s="3">
        <v>7.469464474224</v>
      </c>
      <c r="N484" s="3">
        <v>7.7936514446235998</v>
      </c>
      <c r="O484" s="3">
        <v>8.0569859328871996</v>
      </c>
      <c r="P484" s="3">
        <v>8.2971054390822996</v>
      </c>
      <c r="Q484" s="3">
        <v>7.9321616974501001</v>
      </c>
      <c r="R484" s="3">
        <v>8.2770308230367</v>
      </c>
      <c r="S484" s="3">
        <v>7.8182913719730003</v>
      </c>
      <c r="T484" s="3">
        <v>7.2958841265208001</v>
      </c>
      <c r="U484" s="3">
        <v>6.9213256871012998</v>
      </c>
      <c r="V484" s="3">
        <v>6.3735158346315997</v>
      </c>
      <c r="W484" s="3">
        <v>5.5225927916739996</v>
      </c>
      <c r="X484" s="3">
        <v>4.6920381410378003</v>
      </c>
      <c r="Y484" s="3">
        <v>3.7113888524331</v>
      </c>
      <c r="Z484" s="3">
        <v>3.5232219515535999</v>
      </c>
      <c r="AA484" s="3">
        <v>3.3682348377147</v>
      </c>
      <c r="AB484" s="3">
        <v>2.4648352390334001</v>
      </c>
      <c r="AC484" s="3">
        <v>2.1296239220722999</v>
      </c>
      <c r="AD484" s="3">
        <v>1.6842298792467001</v>
      </c>
      <c r="AE484" s="3">
        <v>1.4247589534362</v>
      </c>
      <c r="AF484" s="3">
        <v>1.7365367885797001</v>
      </c>
      <c r="AG484" s="3">
        <v>1.7621009995842001</v>
      </c>
      <c r="AH484" s="3">
        <v>1.8268425351882001</v>
      </c>
      <c r="AI484" s="3">
        <v>1.9513123336658</v>
      </c>
      <c r="AJ484" s="3">
        <v>2.20970134405</v>
      </c>
      <c r="AK484" s="3">
        <v>2.6857831145634998</v>
      </c>
      <c r="AL484" s="3">
        <v>2.73</v>
      </c>
    </row>
    <row r="485" spans="1:38">
      <c r="A485">
        <v>2</v>
      </c>
      <c r="B485" t="s">
        <v>398</v>
      </c>
      <c r="C485">
        <v>1101</v>
      </c>
      <c r="D485" t="s">
        <v>785</v>
      </c>
      <c r="E485" s="3">
        <v>3.1405593146914002</v>
      </c>
      <c r="F485" s="3">
        <v>3.5636784815714</v>
      </c>
      <c r="G485" s="3">
        <v>4.4457533412043997</v>
      </c>
      <c r="H485" s="3">
        <v>4.8719172694667003</v>
      </c>
      <c r="I485" s="3">
        <v>5.5829762570195998</v>
      </c>
      <c r="J485" s="3">
        <v>5.9765369471955001</v>
      </c>
      <c r="K485" s="3">
        <v>6.8135760706401003</v>
      </c>
      <c r="L485" s="3">
        <v>7.1544109652400998</v>
      </c>
      <c r="M485" s="3">
        <v>7.7177514658081998</v>
      </c>
      <c r="N485" s="3">
        <v>8.0177430729909993</v>
      </c>
      <c r="O485" s="3">
        <v>8.3494550243693002</v>
      </c>
      <c r="P485" s="3">
        <v>8.8251137909324999</v>
      </c>
      <c r="Q485" s="3">
        <v>8.4249320760716007</v>
      </c>
      <c r="R485" s="3">
        <v>8.7817719397960001</v>
      </c>
      <c r="S485" s="3">
        <v>8.2887099720548001</v>
      </c>
      <c r="T485" s="3">
        <v>7.7375883309416</v>
      </c>
      <c r="U485" s="3">
        <v>7.1513141245157001</v>
      </c>
      <c r="V485" s="3">
        <v>6.6219858737460999</v>
      </c>
      <c r="W485" s="3">
        <v>5.8629646707073002</v>
      </c>
      <c r="X485" s="3">
        <v>4.9530381312987997</v>
      </c>
      <c r="Y485" s="3">
        <v>3.9600820621751001</v>
      </c>
      <c r="Z485" s="3">
        <v>3.8079538518518001</v>
      </c>
      <c r="AA485" s="3">
        <v>3.5838880619203999</v>
      </c>
      <c r="AB485" s="3">
        <v>2.5786219391049001</v>
      </c>
      <c r="AC485" s="3">
        <v>2.3367141673336</v>
      </c>
      <c r="AD485" s="3">
        <v>1.8589190886127001</v>
      </c>
      <c r="AE485" s="3">
        <v>1.5418402518315999</v>
      </c>
      <c r="AF485" s="3">
        <v>1.8423246694997999</v>
      </c>
      <c r="AG485" s="3">
        <v>1.9236460436189</v>
      </c>
      <c r="AH485" s="3">
        <v>2.0066473216349001</v>
      </c>
      <c r="AI485" s="3">
        <v>2.0118237674563</v>
      </c>
      <c r="AJ485" s="3">
        <v>2.3071659911063001</v>
      </c>
      <c r="AK485" s="3">
        <v>2.8841740870685002</v>
      </c>
      <c r="AL485" s="3">
        <v>2.9</v>
      </c>
    </row>
    <row r="486" spans="1:38">
      <c r="A486">
        <v>3</v>
      </c>
      <c r="B486" t="s">
        <v>400</v>
      </c>
      <c r="C486">
        <v>110101</v>
      </c>
      <c r="D486" t="s">
        <v>785</v>
      </c>
      <c r="E486" s="3">
        <v>3.1405593146914002</v>
      </c>
      <c r="F486" s="3">
        <v>3.5636784815714</v>
      </c>
      <c r="G486" s="3">
        <v>4.4457533412043997</v>
      </c>
      <c r="H486" s="3">
        <v>4.8719172694667003</v>
      </c>
      <c r="I486" s="3">
        <v>5.5829762570195998</v>
      </c>
      <c r="J486" s="3">
        <v>5.9765369471955001</v>
      </c>
      <c r="K486" s="3">
        <v>6.8135760706401003</v>
      </c>
      <c r="L486" s="3">
        <v>7.1544109652400998</v>
      </c>
      <c r="M486" s="3">
        <v>7.7177514658081998</v>
      </c>
      <c r="N486" s="3">
        <v>8.0177430729909993</v>
      </c>
      <c r="O486" s="3">
        <v>8.3494550243693002</v>
      </c>
      <c r="P486" s="3">
        <v>8.8251137909324999</v>
      </c>
      <c r="Q486" s="3">
        <v>8.4249320760716007</v>
      </c>
      <c r="R486" s="3">
        <v>8.7817719397960001</v>
      </c>
      <c r="S486" s="3">
        <v>8.2887099720548001</v>
      </c>
      <c r="T486" s="3">
        <v>7.7375883309416</v>
      </c>
      <c r="U486" s="3">
        <v>7.1513141245157001</v>
      </c>
      <c r="V486" s="3">
        <v>6.6219858737460999</v>
      </c>
      <c r="W486" s="3">
        <v>5.8629646707073002</v>
      </c>
      <c r="X486" s="3">
        <v>4.9530381312987997</v>
      </c>
      <c r="Y486" s="3">
        <v>3.9600820621751001</v>
      </c>
      <c r="Z486" s="3">
        <v>3.8079538518518001</v>
      </c>
      <c r="AA486" s="3">
        <v>3.5838880619203999</v>
      </c>
      <c r="AB486" s="3">
        <v>2.5786219391049001</v>
      </c>
      <c r="AC486" s="3">
        <v>2.3367141673336</v>
      </c>
      <c r="AD486" s="3">
        <v>1.8589190886127001</v>
      </c>
      <c r="AE486" s="3">
        <v>1.5418402518315999</v>
      </c>
      <c r="AF486" s="3">
        <v>1.8423246694997999</v>
      </c>
      <c r="AG486" s="3">
        <v>1.9236460436189</v>
      </c>
      <c r="AH486" s="3">
        <v>2.0066473216349001</v>
      </c>
      <c r="AI486" s="3">
        <v>2.0118237674563</v>
      </c>
      <c r="AJ486" s="3">
        <v>2.3071659911063001</v>
      </c>
      <c r="AK486" s="3">
        <v>2.8841740870685002</v>
      </c>
      <c r="AL486" s="3">
        <v>2.9</v>
      </c>
    </row>
    <row r="487" spans="1:38">
      <c r="A487">
        <v>4</v>
      </c>
      <c r="B487" t="s">
        <v>402</v>
      </c>
      <c r="C487">
        <v>11010101</v>
      </c>
      <c r="D487" t="s">
        <v>785</v>
      </c>
      <c r="E487" s="3">
        <v>3.1405593146914002</v>
      </c>
      <c r="F487" s="3">
        <v>3.5636784815714</v>
      </c>
      <c r="G487" s="3">
        <v>4.4457533412043997</v>
      </c>
      <c r="H487" s="3">
        <v>4.8719172694667003</v>
      </c>
      <c r="I487" s="3">
        <v>5.5829762570195998</v>
      </c>
      <c r="J487" s="3">
        <v>5.9765369471955001</v>
      </c>
      <c r="K487" s="3">
        <v>6.8135760706401003</v>
      </c>
      <c r="L487" s="3">
        <v>7.1544109652400998</v>
      </c>
      <c r="M487" s="3">
        <v>7.7177514658081998</v>
      </c>
      <c r="N487" s="3">
        <v>8.0177430729909993</v>
      </c>
      <c r="O487" s="3">
        <v>8.3494550243693002</v>
      </c>
      <c r="P487" s="3">
        <v>8.8251137909324999</v>
      </c>
      <c r="Q487" s="3">
        <v>8.4249320760716007</v>
      </c>
      <c r="R487" s="3">
        <v>8.7817719397960001</v>
      </c>
      <c r="S487" s="3">
        <v>8.2887099720548001</v>
      </c>
      <c r="T487" s="3">
        <v>7.7375883309416</v>
      </c>
      <c r="U487" s="3">
        <v>7.1513141245157001</v>
      </c>
      <c r="V487" s="3">
        <v>6.6219858737460999</v>
      </c>
      <c r="W487" s="3">
        <v>5.8629646707073002</v>
      </c>
      <c r="X487" s="3">
        <v>4.9530381312987997</v>
      </c>
      <c r="Y487" s="3">
        <v>3.9600820621751001</v>
      </c>
      <c r="Z487" s="3">
        <v>3.8079538518518001</v>
      </c>
      <c r="AA487" s="3">
        <v>3.5838880619203999</v>
      </c>
      <c r="AB487" s="3">
        <v>2.5786219391049001</v>
      </c>
      <c r="AC487" s="3">
        <v>2.3367141673336</v>
      </c>
      <c r="AD487" s="3">
        <v>1.8589190886127001</v>
      </c>
      <c r="AE487" s="3">
        <v>1.5418402518315999</v>
      </c>
      <c r="AF487" s="3">
        <v>1.8423246694997999</v>
      </c>
      <c r="AG487" s="3">
        <v>1.9236460436189</v>
      </c>
      <c r="AH487" s="3">
        <v>2.0066473216349001</v>
      </c>
      <c r="AI487" s="3">
        <v>2.0118237674563</v>
      </c>
      <c r="AJ487" s="3">
        <v>2.3071659911063001</v>
      </c>
      <c r="AK487" s="3">
        <v>2.8841740870685002</v>
      </c>
      <c r="AL487" s="3">
        <v>2.9</v>
      </c>
    </row>
    <row r="488" spans="1:38">
      <c r="A488">
        <v>5</v>
      </c>
      <c r="B488" t="s">
        <v>404</v>
      </c>
      <c r="C488">
        <v>1101010101</v>
      </c>
      <c r="D488" t="s">
        <v>786</v>
      </c>
      <c r="E488" s="3">
        <v>1.0593323013359</v>
      </c>
      <c r="F488" s="3">
        <v>1.0129343825291</v>
      </c>
      <c r="G488" s="3">
        <v>1.4161292534003</v>
      </c>
      <c r="H488" s="3">
        <v>1.5015506278837001</v>
      </c>
      <c r="I488" s="3">
        <v>2.6556118290157</v>
      </c>
      <c r="J488" s="3">
        <v>3.9493885904422998</v>
      </c>
      <c r="K488" s="3">
        <v>5.2276366112568002</v>
      </c>
      <c r="L488" s="3">
        <v>5.2757198219657999</v>
      </c>
      <c r="M488" s="3">
        <v>5.2373193842179999</v>
      </c>
      <c r="N488" s="3">
        <v>5.8307016132541003</v>
      </c>
      <c r="O488" s="3">
        <v>6.3343524078169002</v>
      </c>
      <c r="P488" s="3">
        <v>7.3003656285338003</v>
      </c>
      <c r="Q488" s="3">
        <v>7.3716827366831001</v>
      </c>
      <c r="R488" s="3">
        <v>7.8548510229076998</v>
      </c>
      <c r="S488" s="3">
        <v>7.6039373080362997</v>
      </c>
      <c r="T488" s="3">
        <v>7.6120370387834004</v>
      </c>
      <c r="U488" s="3">
        <v>6.4825471141142996</v>
      </c>
      <c r="V488" s="3">
        <v>5.3698361717636001</v>
      </c>
      <c r="W488" s="3">
        <v>4.5781635763311996</v>
      </c>
      <c r="X488" s="3">
        <v>4.4094121933446999</v>
      </c>
      <c r="Y488" s="3">
        <v>4.2529316327683002</v>
      </c>
      <c r="Z488" s="3">
        <v>3.7714941151854999</v>
      </c>
      <c r="AA488" s="3">
        <v>3.2799822539608998</v>
      </c>
      <c r="AB488" s="3">
        <v>2.2683786485547</v>
      </c>
      <c r="AC488" s="3">
        <v>2.5567944038775998</v>
      </c>
      <c r="AD488" s="3">
        <v>1.7827528834472</v>
      </c>
      <c r="AE488" s="3">
        <v>1.241820657936</v>
      </c>
      <c r="AF488" s="3">
        <v>1.1455760091398</v>
      </c>
      <c r="AG488" s="3">
        <v>1.8882518575130001</v>
      </c>
      <c r="AH488" s="3">
        <v>1.7711104257043</v>
      </c>
      <c r="AI488" s="3">
        <v>1.7711104257043</v>
      </c>
      <c r="AJ488" s="3">
        <v>2.1724704089214999</v>
      </c>
      <c r="AK488" s="3">
        <v>3.2737942975023002</v>
      </c>
      <c r="AL488" s="3">
        <v>3.89</v>
      </c>
    </row>
    <row r="489" spans="1:38">
      <c r="A489">
        <v>5</v>
      </c>
      <c r="B489" t="s">
        <v>404</v>
      </c>
      <c r="C489">
        <v>1101010102</v>
      </c>
      <c r="D489" t="s">
        <v>787</v>
      </c>
      <c r="E489" s="3">
        <v>2.4144187741060001</v>
      </c>
      <c r="F489" s="3">
        <v>3.1470726270095</v>
      </c>
      <c r="G489" s="3">
        <v>3.6185854489429001</v>
      </c>
      <c r="H489" s="3">
        <v>3.7363953747892</v>
      </c>
      <c r="I489" s="3">
        <v>4.2552520501236</v>
      </c>
      <c r="J489" s="3">
        <v>4.6161075248821</v>
      </c>
      <c r="K489" s="3">
        <v>5.2277917092893</v>
      </c>
      <c r="L489" s="3">
        <v>5.3611231574845997</v>
      </c>
      <c r="M489" s="3">
        <v>5.8797325078847997</v>
      </c>
      <c r="N489" s="3">
        <v>6.0695737867334998</v>
      </c>
      <c r="O489" s="3">
        <v>5.6706157797134003</v>
      </c>
      <c r="P489" s="3">
        <v>5.6806192256500996</v>
      </c>
      <c r="Q489" s="3">
        <v>5.0664884745989003</v>
      </c>
      <c r="R489" s="3">
        <v>4.4895631339098001</v>
      </c>
      <c r="S489" s="3">
        <v>4.8702756984063003</v>
      </c>
      <c r="T489" s="3">
        <v>4.7018635017468</v>
      </c>
      <c r="U489" s="3">
        <v>4.4080831028618004</v>
      </c>
      <c r="V489" s="3">
        <v>4.6283700980180997</v>
      </c>
      <c r="W489" s="3">
        <v>3.8003943503582001</v>
      </c>
      <c r="X489" s="3">
        <v>3.3324176892946</v>
      </c>
      <c r="Y489" s="3">
        <v>2.8262853375799999</v>
      </c>
      <c r="Z489" s="3">
        <v>2.7256317691676002</v>
      </c>
      <c r="AA489" s="3">
        <v>2.7256317691676002</v>
      </c>
      <c r="AB489" s="3">
        <v>2.3967144448926998</v>
      </c>
      <c r="AC489" s="3">
        <v>2.0847062905069</v>
      </c>
      <c r="AD489" s="3">
        <v>2.5811791862933</v>
      </c>
      <c r="AE489" s="3">
        <v>1.5931550809306001</v>
      </c>
      <c r="AF489" s="3">
        <v>3.0823401271689002</v>
      </c>
      <c r="AG489" s="3">
        <v>2.9944883642157998</v>
      </c>
      <c r="AH489" s="3">
        <v>2.6078490364773002</v>
      </c>
      <c r="AI489" s="3">
        <v>2.5612166149595001</v>
      </c>
      <c r="AJ489" s="3">
        <v>2.4806631855763999</v>
      </c>
      <c r="AK489" s="3">
        <v>2.5444796679013999</v>
      </c>
      <c r="AL489" s="3">
        <v>2.06</v>
      </c>
    </row>
    <row r="490" spans="1:38">
      <c r="A490">
        <v>5</v>
      </c>
      <c r="B490" t="s">
        <v>404</v>
      </c>
      <c r="C490">
        <v>1101010103</v>
      </c>
      <c r="D490" t="s">
        <v>788</v>
      </c>
      <c r="E490" s="3">
        <v>1.8476581337622999</v>
      </c>
      <c r="F490" s="3">
        <v>2.5742170454829001</v>
      </c>
      <c r="G490" s="3">
        <v>3.0331016191432001</v>
      </c>
      <c r="H490" s="3">
        <v>3.3167391185201001</v>
      </c>
      <c r="I490" s="3">
        <v>3.6764865349661999</v>
      </c>
      <c r="J490" s="3">
        <v>3.9597595251433999</v>
      </c>
      <c r="K490" s="3">
        <v>3.9591601830792</v>
      </c>
      <c r="L490" s="3">
        <v>4.1830560276074999</v>
      </c>
      <c r="M490" s="3">
        <v>4.3014088463071998</v>
      </c>
      <c r="N490" s="3">
        <v>4.4100430108413997</v>
      </c>
      <c r="O490" s="3">
        <v>4.3940794519831998</v>
      </c>
      <c r="P490" s="3">
        <v>4.9589155795566997</v>
      </c>
      <c r="Q490" s="3">
        <v>4.7139373521215999</v>
      </c>
      <c r="R490" s="3">
        <v>4.2599870944675997</v>
      </c>
      <c r="S490" s="3">
        <v>4.0123194418050003</v>
      </c>
      <c r="T490" s="3">
        <v>4.2074258668541997</v>
      </c>
      <c r="U490" s="3">
        <v>3.8458255022297001</v>
      </c>
      <c r="V490" s="3">
        <v>3.6474505536801001</v>
      </c>
      <c r="W490" s="3">
        <v>3.5315433265487002</v>
      </c>
      <c r="X490" s="3">
        <v>2.9347621589339998</v>
      </c>
      <c r="Y490" s="3">
        <v>2.6775440116635001</v>
      </c>
      <c r="Z490" s="3">
        <v>2.5013785801005999</v>
      </c>
      <c r="AA490" s="3">
        <v>2.7157866695813002</v>
      </c>
      <c r="AB490" s="3">
        <v>2.1437482969201</v>
      </c>
      <c r="AC490" s="3">
        <v>2.3406008446194</v>
      </c>
      <c r="AD490" s="3">
        <v>2.1182400951953002</v>
      </c>
      <c r="AE490" s="3">
        <v>2.1366963570144999</v>
      </c>
      <c r="AF490" s="3">
        <v>2.6761189105258998</v>
      </c>
      <c r="AG490" s="3">
        <v>3.7015514578905999</v>
      </c>
      <c r="AH490" s="3">
        <v>3.7015514578905999</v>
      </c>
      <c r="AI490" s="3">
        <v>3.1850329704482001</v>
      </c>
      <c r="AJ490" s="3">
        <v>3.1310630605481</v>
      </c>
      <c r="AK490" s="3">
        <v>2.9936803381482999</v>
      </c>
      <c r="AL490" s="3">
        <v>3</v>
      </c>
    </row>
    <row r="491" spans="1:38">
      <c r="A491">
        <v>5</v>
      </c>
      <c r="B491" t="s">
        <v>404</v>
      </c>
      <c r="C491">
        <v>1101010104</v>
      </c>
      <c r="D491" t="s">
        <v>789</v>
      </c>
      <c r="E491" s="3">
        <v>3.5418014851925999</v>
      </c>
      <c r="F491" s="3">
        <v>4.0096516524587003</v>
      </c>
      <c r="G491" s="3">
        <v>5.9055504238798999</v>
      </c>
      <c r="H491" s="3">
        <v>6.4796058989312</v>
      </c>
      <c r="I491" s="3">
        <v>6.3368857557884004</v>
      </c>
      <c r="J491" s="3">
        <v>8.0613940796901993</v>
      </c>
      <c r="K491" s="3">
        <v>9.8124556133563008</v>
      </c>
      <c r="L491" s="3">
        <v>10.2893289907497</v>
      </c>
      <c r="M491" s="3">
        <v>10.458005746566601</v>
      </c>
      <c r="N491" s="3">
        <v>10.577027166199199</v>
      </c>
      <c r="O491" s="3">
        <v>10.280977791701</v>
      </c>
      <c r="P491" s="3">
        <v>12.591818702626099</v>
      </c>
      <c r="Q491" s="3">
        <v>12.1188949287596</v>
      </c>
      <c r="R491" s="3">
        <v>12.200716635549</v>
      </c>
      <c r="S491" s="3">
        <v>10.1921231296326</v>
      </c>
      <c r="T491" s="3">
        <v>9.8725371887293996</v>
      </c>
      <c r="U491" s="3">
        <v>9.3533964337187996</v>
      </c>
      <c r="V491" s="3">
        <v>7.6826965396595002</v>
      </c>
      <c r="W491" s="3">
        <v>6.4086990259925001</v>
      </c>
      <c r="X491" s="3">
        <v>5.4896924247648</v>
      </c>
      <c r="Y491" s="3">
        <v>4.3839375543871997</v>
      </c>
      <c r="Z491" s="3">
        <v>4.0462860023582001</v>
      </c>
      <c r="AA491" s="3">
        <v>3.5613949876745998</v>
      </c>
      <c r="AB491" s="3">
        <v>1.5449642321417001</v>
      </c>
      <c r="AC491" s="3">
        <v>1.4416994197201001</v>
      </c>
      <c r="AD491" s="3">
        <v>1.0598557680991001</v>
      </c>
      <c r="AE491" s="3">
        <v>1.1291926608225999</v>
      </c>
      <c r="AF491" s="3">
        <v>1.2863570213841</v>
      </c>
      <c r="AG491" s="3">
        <v>1.3516420234511</v>
      </c>
      <c r="AH491" s="3">
        <v>1.6655731809782</v>
      </c>
      <c r="AI491" s="3">
        <v>0.36346410638249999</v>
      </c>
      <c r="AJ491" s="3">
        <v>0.3761558871481</v>
      </c>
      <c r="AK491" s="3">
        <v>0.4489480389926</v>
      </c>
      <c r="AL491" s="3">
        <v>0.45</v>
      </c>
    </row>
    <row r="492" spans="1:38">
      <c r="A492">
        <v>5</v>
      </c>
      <c r="B492" t="s">
        <v>404</v>
      </c>
      <c r="C492">
        <v>1101010105</v>
      </c>
      <c r="D492" t="s">
        <v>790</v>
      </c>
      <c r="E492" s="3">
        <v>3.4252458198541</v>
      </c>
      <c r="F492" s="3">
        <v>5.1593121429649997</v>
      </c>
      <c r="G492" s="3">
        <v>6.323652305964</v>
      </c>
      <c r="H492" s="3">
        <v>7.2142913095727002</v>
      </c>
      <c r="I492" s="3">
        <v>7.5995479589331003</v>
      </c>
      <c r="J492" s="3">
        <v>7.6040611222481997</v>
      </c>
      <c r="K492" s="3">
        <v>8.8409612576427001</v>
      </c>
      <c r="L492" s="3">
        <v>8.7459141044100992</v>
      </c>
      <c r="M492" s="3">
        <v>9.5231089640651998</v>
      </c>
      <c r="N492" s="3">
        <v>9.8094942377154002</v>
      </c>
      <c r="O492" s="3">
        <v>9.5620941783540996</v>
      </c>
      <c r="P492" s="3">
        <v>9.2157986940532002</v>
      </c>
      <c r="Q492" s="3">
        <v>9.9000318731731003</v>
      </c>
      <c r="R492" s="3">
        <v>8.1094522575507995</v>
      </c>
      <c r="S492" s="3">
        <v>7.4527071301083003</v>
      </c>
      <c r="T492" s="3">
        <v>7.0260785955784</v>
      </c>
      <c r="U492" s="3">
        <v>6.7089837316325998</v>
      </c>
      <c r="V492" s="3">
        <v>6.9355493350954003</v>
      </c>
      <c r="W492" s="3">
        <v>5.9335454154631</v>
      </c>
      <c r="X492" s="3">
        <v>5.1295545999885004</v>
      </c>
      <c r="Y492" s="3">
        <v>5.1790882559164002</v>
      </c>
      <c r="Z492" s="3">
        <v>5.7595099256433997</v>
      </c>
      <c r="AA492" s="3">
        <v>5.5278930781813997</v>
      </c>
      <c r="AB492" s="3">
        <v>5.4170796535095</v>
      </c>
      <c r="AC492" s="3">
        <v>3.6258956935523998</v>
      </c>
      <c r="AD492" s="3">
        <v>3.3945843138576</v>
      </c>
      <c r="AE492" s="3">
        <v>3.6032840755794</v>
      </c>
      <c r="AF492" s="3">
        <v>3.1959957029105999</v>
      </c>
      <c r="AG492" s="3">
        <v>3.3227266009886001</v>
      </c>
      <c r="AH492" s="3">
        <v>3.1659932297350002</v>
      </c>
      <c r="AI492" s="3">
        <v>3.1659932297350002</v>
      </c>
      <c r="AJ492" s="3">
        <v>2.7260079734767002</v>
      </c>
      <c r="AK492" s="3">
        <v>2.3000794000966001</v>
      </c>
      <c r="AL492" s="3">
        <v>1.74</v>
      </c>
    </row>
    <row r="493" spans="1:38">
      <c r="A493">
        <v>5</v>
      </c>
      <c r="B493" t="s">
        <v>404</v>
      </c>
      <c r="C493">
        <v>1101010106</v>
      </c>
      <c r="D493" t="s">
        <v>791</v>
      </c>
      <c r="E493" s="3">
        <v>6.0175562884636999</v>
      </c>
      <c r="F493" s="3">
        <v>12.191294698746001</v>
      </c>
      <c r="G493" s="3">
        <v>13.8709810759941</v>
      </c>
      <c r="H493" s="3">
        <v>14.828071889585299</v>
      </c>
      <c r="I493" s="3">
        <v>12.182841990712401</v>
      </c>
      <c r="J493" s="3">
        <v>14.245033385286501</v>
      </c>
      <c r="K493" s="3">
        <v>14.1915766560658</v>
      </c>
      <c r="L493" s="3">
        <v>13.977875341089799</v>
      </c>
      <c r="M493" s="3">
        <v>15.7748544902433</v>
      </c>
      <c r="N493" s="3">
        <v>16.7255040240935</v>
      </c>
      <c r="O493" s="3">
        <v>16.712761553607901</v>
      </c>
      <c r="P493" s="3">
        <v>14.349943059656599</v>
      </c>
      <c r="Q493" s="3">
        <v>13.642685120028201</v>
      </c>
      <c r="R493" s="3">
        <v>11.1414925851414</v>
      </c>
      <c r="S493" s="3">
        <v>9.8750435140213995</v>
      </c>
      <c r="T493" s="3">
        <v>8.9592361416629007</v>
      </c>
      <c r="U493" s="3">
        <v>8.5489384899799994</v>
      </c>
      <c r="V493" s="3">
        <v>8.6019333338880006</v>
      </c>
      <c r="W493" s="3">
        <v>7.8976079298827004</v>
      </c>
      <c r="X493" s="3">
        <v>7.3152280109209</v>
      </c>
      <c r="Y493" s="3">
        <v>5.1088770879659</v>
      </c>
      <c r="Z493" s="3">
        <v>5.1073527712229998</v>
      </c>
      <c r="AA493" s="3">
        <v>4.8293592664454001</v>
      </c>
      <c r="AB493" s="3">
        <v>4.5092297189077</v>
      </c>
      <c r="AC493" s="3">
        <v>4.1107133373415001</v>
      </c>
      <c r="AD493" s="3">
        <v>1.6898743995512</v>
      </c>
      <c r="AE493" s="3">
        <v>1.2857469183885</v>
      </c>
      <c r="AF493" s="3">
        <v>1.2857469183885</v>
      </c>
      <c r="AG493" s="3">
        <v>1.3454001314633</v>
      </c>
      <c r="AH493" s="3">
        <v>1.1856832927443</v>
      </c>
      <c r="AI493" s="3">
        <v>1.0774587688882999</v>
      </c>
      <c r="AJ493" s="3">
        <v>1.1168562111199001</v>
      </c>
      <c r="AK493" s="3">
        <v>1.2664831766911</v>
      </c>
      <c r="AL493" s="3">
        <v>0.59</v>
      </c>
    </row>
    <row r="494" spans="1:38">
      <c r="A494">
        <v>5</v>
      </c>
      <c r="B494" t="s">
        <v>404</v>
      </c>
      <c r="C494">
        <v>1101010107</v>
      </c>
      <c r="D494" t="s">
        <v>792</v>
      </c>
      <c r="E494" s="3">
        <v>9.9438974497660997</v>
      </c>
      <c r="F494" s="3">
        <v>11.251626670581899</v>
      </c>
      <c r="G494" s="3">
        <v>11.6232573830187</v>
      </c>
      <c r="H494" s="3">
        <v>11.586019928989799</v>
      </c>
      <c r="I494" s="3">
        <v>10.4737414612694</v>
      </c>
      <c r="J494" s="3">
        <v>10.5101980175929</v>
      </c>
      <c r="K494" s="3">
        <v>9.3358985479160008</v>
      </c>
      <c r="L494" s="3">
        <v>11.2782433711861</v>
      </c>
      <c r="M494" s="3">
        <v>11.0717013148171</v>
      </c>
      <c r="N494" s="3">
        <v>12.152689666619301</v>
      </c>
      <c r="O494" s="3">
        <v>10.058316669337801</v>
      </c>
      <c r="P494" s="3">
        <v>10.538106142733801</v>
      </c>
      <c r="Q494" s="3">
        <v>5.7277531366316001</v>
      </c>
      <c r="R494" s="3">
        <v>5.3826104691515999</v>
      </c>
      <c r="S494" s="3">
        <v>5.3781240820414</v>
      </c>
      <c r="T494" s="3">
        <v>4.1521322602054003</v>
      </c>
      <c r="U494" s="3">
        <v>5.2144143687525002</v>
      </c>
      <c r="V494" s="3">
        <v>3.4140054114318001</v>
      </c>
      <c r="W494" s="3">
        <v>3.6739275383796</v>
      </c>
      <c r="X494" s="3">
        <v>2.0591670679253</v>
      </c>
      <c r="Y494" s="3">
        <v>2.0204858679951001</v>
      </c>
      <c r="Z494" s="3">
        <v>1.3572095795893</v>
      </c>
      <c r="AA494" s="3">
        <v>2.4212908460336</v>
      </c>
      <c r="AB494" s="3">
        <v>1.2120027453019</v>
      </c>
      <c r="AC494" s="3">
        <v>1.7950905318856001</v>
      </c>
      <c r="AD494" s="3">
        <v>-4.7190840189900003E-2</v>
      </c>
      <c r="AE494" s="3">
        <v>-1.4503864917505001</v>
      </c>
      <c r="AF494" s="3">
        <v>1.3798275897751</v>
      </c>
      <c r="AG494" s="3">
        <v>0.11731602790539999</v>
      </c>
      <c r="AH494" s="3">
        <v>1.1690840130894999</v>
      </c>
      <c r="AI494" s="3">
        <v>1.2601682372787</v>
      </c>
      <c r="AJ494" s="3">
        <v>1.6638032165932</v>
      </c>
      <c r="AK494" s="3">
        <v>1.1576026353352</v>
      </c>
      <c r="AL494" s="3">
        <v>0.54</v>
      </c>
    </row>
    <row r="495" spans="1:38">
      <c r="A495">
        <v>5</v>
      </c>
      <c r="B495" t="s">
        <v>404</v>
      </c>
      <c r="C495">
        <v>1101010108</v>
      </c>
      <c r="D495" t="s">
        <v>793</v>
      </c>
      <c r="E495" s="3">
        <v>4.9504218846979002</v>
      </c>
      <c r="F495" s="3">
        <v>5.7142585414780003</v>
      </c>
      <c r="G495" s="3">
        <v>6.0924733156244999</v>
      </c>
      <c r="H495" s="3">
        <v>6.2452803196737996</v>
      </c>
      <c r="I495" s="3">
        <v>6.4023713280098997</v>
      </c>
      <c r="J495" s="3">
        <v>6.3864946656864001</v>
      </c>
      <c r="K495" s="3">
        <v>7.0031779933872</v>
      </c>
      <c r="L495" s="3">
        <v>7.7964443892326001</v>
      </c>
      <c r="M495" s="3">
        <v>9.6995139473073007</v>
      </c>
      <c r="N495" s="3">
        <v>10.602005198130399</v>
      </c>
      <c r="O495" s="3">
        <v>10.553831283754599</v>
      </c>
      <c r="P495" s="3">
        <v>10.8672886782362</v>
      </c>
      <c r="Q495" s="3">
        <v>10.6234748189681</v>
      </c>
      <c r="R495" s="3">
        <v>11.1074155760456</v>
      </c>
      <c r="S495" s="3">
        <v>11.653171163928601</v>
      </c>
      <c r="T495" s="3">
        <v>11.235260734145401</v>
      </c>
      <c r="U495" s="3">
        <v>10.630554666000901</v>
      </c>
      <c r="V495" s="3">
        <v>10.505099447587099</v>
      </c>
      <c r="W495" s="3">
        <v>9.8941317900694994</v>
      </c>
      <c r="X495" s="3">
        <v>8.6788455358795993</v>
      </c>
      <c r="Y495" s="3">
        <v>6.1458555801915002</v>
      </c>
      <c r="Z495" s="3">
        <v>5.7331951516016</v>
      </c>
      <c r="AA495" s="3">
        <v>5.7570504045666002</v>
      </c>
      <c r="AB495" s="3">
        <v>4.6797460814095997</v>
      </c>
      <c r="AC495" s="3">
        <v>3.9837548063566999</v>
      </c>
      <c r="AD495" s="3">
        <v>4.6529913108978</v>
      </c>
      <c r="AE495" s="3">
        <v>3.7113329089920999</v>
      </c>
      <c r="AF495" s="3">
        <v>3.7333290645374002</v>
      </c>
      <c r="AG495" s="3">
        <v>3.6493580889695001</v>
      </c>
      <c r="AH495" s="3">
        <v>4.6761628088886997</v>
      </c>
      <c r="AI495" s="3">
        <v>4.6863565455662997</v>
      </c>
      <c r="AJ495" s="3">
        <v>4.5380932720995002</v>
      </c>
      <c r="AK495" s="3">
        <v>5.6899730631908003</v>
      </c>
      <c r="AL495" s="3">
        <v>5.41</v>
      </c>
    </row>
    <row r="496" spans="1:38">
      <c r="A496">
        <v>5</v>
      </c>
      <c r="B496" t="s">
        <v>404</v>
      </c>
      <c r="C496">
        <v>1101010109</v>
      </c>
      <c r="D496" t="s">
        <v>794</v>
      </c>
      <c r="E496" s="3">
        <v>1.1366015487029999</v>
      </c>
      <c r="F496" s="3">
        <v>1.4605844299527</v>
      </c>
      <c r="G496" s="3">
        <v>1.7918720781215001</v>
      </c>
      <c r="H496" s="3">
        <v>2.7097009504341001</v>
      </c>
      <c r="I496" s="3">
        <v>3.4579996995540001</v>
      </c>
      <c r="J496" s="3">
        <v>5.4606301297642004</v>
      </c>
      <c r="K496" s="3">
        <v>6.5403057592647</v>
      </c>
      <c r="L496" s="3">
        <v>7.2640819923558997</v>
      </c>
      <c r="M496" s="3">
        <v>9.5694528875333997</v>
      </c>
      <c r="N496" s="3">
        <v>9.4946289017794001</v>
      </c>
      <c r="O496" s="3">
        <v>10.8188987619905</v>
      </c>
      <c r="P496" s="3">
        <v>10.853027004246499</v>
      </c>
      <c r="Q496" s="3">
        <v>9.9675933142420003</v>
      </c>
      <c r="R496" s="3">
        <v>10.6778547952241</v>
      </c>
      <c r="S496" s="3">
        <v>10.7775447085483</v>
      </c>
      <c r="T496" s="3">
        <v>9.7911094738542008</v>
      </c>
      <c r="U496" s="3">
        <v>9.5640578984213001</v>
      </c>
      <c r="V496" s="3">
        <v>7.4835059793336001</v>
      </c>
      <c r="W496" s="3">
        <v>6.3942719927015004</v>
      </c>
      <c r="X496" s="3">
        <v>5.5859566883695004</v>
      </c>
      <c r="Y496" s="3">
        <v>3.0235371973262</v>
      </c>
      <c r="Z496" s="3">
        <v>3.0235371973262</v>
      </c>
      <c r="AA496" s="3">
        <v>2.3468623339380001</v>
      </c>
      <c r="AB496" s="3">
        <v>1.3268383521184</v>
      </c>
      <c r="AC496" s="3">
        <v>1.1625404523264</v>
      </c>
      <c r="AD496" s="3">
        <v>-2.4411716417E-2</v>
      </c>
      <c r="AE496" s="3">
        <v>0.13780420331750001</v>
      </c>
      <c r="AF496" s="3">
        <v>0.1218226470783</v>
      </c>
      <c r="AG496" s="3">
        <v>-4.7148727131600003E-2</v>
      </c>
      <c r="AH496" s="3">
        <v>1.4632123914819</v>
      </c>
      <c r="AI496" s="3">
        <v>1.5529953105276999</v>
      </c>
      <c r="AJ496" s="3">
        <v>2.2062942442951998</v>
      </c>
      <c r="AK496" s="3">
        <v>2.1153721779376999</v>
      </c>
      <c r="AL496" s="3">
        <v>2.57</v>
      </c>
    </row>
    <row r="497" spans="1:38">
      <c r="A497">
        <v>5</v>
      </c>
      <c r="B497" t="s">
        <v>404</v>
      </c>
      <c r="C497">
        <v>1101010110</v>
      </c>
      <c r="D497" t="s">
        <v>795</v>
      </c>
      <c r="E497" s="3">
        <v>1.521663068044</v>
      </c>
      <c r="F497" s="3">
        <v>1.5599687902538999</v>
      </c>
      <c r="G497" s="3">
        <v>3.6392857355729999</v>
      </c>
      <c r="H497" s="3">
        <v>4.7299751596119002</v>
      </c>
      <c r="I497" s="3">
        <v>4.7365172554111998</v>
      </c>
      <c r="J497" s="3">
        <v>5.7402688733198</v>
      </c>
      <c r="K497" s="3">
        <v>6.3405474834837001</v>
      </c>
      <c r="L497" s="3">
        <v>6.2002519626378998</v>
      </c>
      <c r="M497" s="3">
        <v>6.4019206878521002</v>
      </c>
      <c r="N497" s="3">
        <v>7.2501201739303003</v>
      </c>
      <c r="O497" s="3">
        <v>8.6499745732017992</v>
      </c>
      <c r="P497" s="3">
        <v>9.0502738555774993</v>
      </c>
      <c r="Q497" s="3">
        <v>8.8696303792830999</v>
      </c>
      <c r="R497" s="3">
        <v>11.394794864933701</v>
      </c>
      <c r="S497" s="3">
        <v>9.7565957524617009</v>
      </c>
      <c r="T497" s="3">
        <v>9.0258792403776003</v>
      </c>
      <c r="U497" s="3">
        <v>8.9684213371177002</v>
      </c>
      <c r="V497" s="3">
        <v>7.9340261120675999</v>
      </c>
      <c r="W497" s="3">
        <v>7.3247525215397999</v>
      </c>
      <c r="X497" s="3">
        <v>6.1682089169798999</v>
      </c>
      <c r="Y497" s="3">
        <v>5.9669831570297998</v>
      </c>
      <c r="Z497" s="3">
        <v>4.9934698742902999</v>
      </c>
      <c r="AA497" s="3">
        <v>4.5163413943138</v>
      </c>
      <c r="AB497" s="3">
        <v>4.0742964790552998</v>
      </c>
      <c r="AC497" s="3">
        <v>4.0885955359541999</v>
      </c>
      <c r="AD497" s="3">
        <v>1.7410999230712001</v>
      </c>
      <c r="AE497" s="3">
        <v>2.8359045900146</v>
      </c>
      <c r="AF497" s="3">
        <v>2.4469926175408001</v>
      </c>
      <c r="AG497" s="3">
        <v>2.4469926175408001</v>
      </c>
      <c r="AH497" s="3">
        <v>2.6327662252081998</v>
      </c>
      <c r="AI497" s="3">
        <v>2.6327662252081998</v>
      </c>
      <c r="AJ497" s="3">
        <v>2.8256976721079998</v>
      </c>
      <c r="AK497" s="3">
        <v>3.7433956946541</v>
      </c>
      <c r="AL497" s="3">
        <v>3.74</v>
      </c>
    </row>
    <row r="498" spans="1:38">
      <c r="A498">
        <v>5</v>
      </c>
      <c r="B498" t="s">
        <v>404</v>
      </c>
      <c r="C498">
        <v>1101010111</v>
      </c>
      <c r="D498" t="s">
        <v>796</v>
      </c>
      <c r="E498" s="3">
        <v>4.9835341643893001</v>
      </c>
      <c r="F498" s="3">
        <v>0.71823377646200004</v>
      </c>
      <c r="G498" s="3">
        <v>6.3734700456533</v>
      </c>
      <c r="H498" s="3">
        <v>7.6317437386996003</v>
      </c>
      <c r="I498" s="3">
        <v>10.289667284137099</v>
      </c>
      <c r="J498" s="3">
        <v>7.1638764227162</v>
      </c>
      <c r="K498" s="3">
        <v>9.1120574249995006</v>
      </c>
      <c r="L498" s="3">
        <v>7.6996494584170003</v>
      </c>
      <c r="M498" s="3">
        <v>6.5343340725752004</v>
      </c>
      <c r="N498" s="3">
        <v>4.8904328616169996</v>
      </c>
      <c r="O498" s="3">
        <v>6.4697204797814001</v>
      </c>
      <c r="P498" s="3">
        <v>8.7477336908366006</v>
      </c>
      <c r="Q498" s="3">
        <v>7.5235303276158998</v>
      </c>
      <c r="R498" s="3">
        <v>11.7795100716265</v>
      </c>
      <c r="S498" s="3">
        <v>6.2272679916252001</v>
      </c>
      <c r="T498" s="3">
        <v>2.7284830942510001</v>
      </c>
      <c r="U498" s="3">
        <v>4.9422904597224004</v>
      </c>
      <c r="V498" s="3">
        <v>4.4253530317112997</v>
      </c>
      <c r="W498" s="3">
        <v>3.4095677494803001</v>
      </c>
      <c r="X498" s="3">
        <v>0.54607364031310002</v>
      </c>
      <c r="Y498" s="3">
        <v>-0.81127618056649997</v>
      </c>
      <c r="Z498" s="3">
        <v>0.68455644170990004</v>
      </c>
      <c r="AA498" s="3">
        <v>1.1875688190177001</v>
      </c>
      <c r="AB498" s="3">
        <v>-2.9365189831066001</v>
      </c>
      <c r="AC498" s="3">
        <v>-3.5916516184937999</v>
      </c>
      <c r="AD498" s="3">
        <v>-3.5916516184937999</v>
      </c>
      <c r="AE498" s="3">
        <v>-3.6541103332797999</v>
      </c>
      <c r="AF498" s="3">
        <v>-1.5377924590148</v>
      </c>
      <c r="AG498" s="3">
        <v>-3.1565842928804999</v>
      </c>
      <c r="AH498" s="3">
        <v>-4.7525592099709</v>
      </c>
      <c r="AI498" s="3">
        <v>-4.4618182833226001</v>
      </c>
      <c r="AJ498" s="3">
        <v>-2.3152545685260999</v>
      </c>
      <c r="AK498" s="3">
        <v>-0.82661823461840001</v>
      </c>
      <c r="AL498" s="3">
        <v>-1.22</v>
      </c>
    </row>
    <row r="499" spans="1:38">
      <c r="A499">
        <v>5</v>
      </c>
      <c r="B499" t="s">
        <v>404</v>
      </c>
      <c r="C499">
        <v>1101010112</v>
      </c>
      <c r="D499" t="s">
        <v>797</v>
      </c>
      <c r="E499" s="3">
        <v>2.7346880415174</v>
      </c>
      <c r="F499" s="3">
        <v>1.9978081035224</v>
      </c>
      <c r="G499" s="3">
        <v>2.487405351114</v>
      </c>
      <c r="H499" s="3">
        <v>2.9171848540659999</v>
      </c>
      <c r="I499" s="3">
        <v>6.4711973926792004</v>
      </c>
      <c r="J499" s="3">
        <v>6.4715257784232003</v>
      </c>
      <c r="K499" s="3">
        <v>7.5237345483476004</v>
      </c>
      <c r="L499" s="3">
        <v>9.0975254759830992</v>
      </c>
      <c r="M499" s="3">
        <v>9.4662550278754001</v>
      </c>
      <c r="N499" s="3">
        <v>11.4256361405647</v>
      </c>
      <c r="O499" s="3">
        <v>11.491024670904199</v>
      </c>
      <c r="P499" s="3">
        <v>12.3560609625554</v>
      </c>
      <c r="Q499" s="3">
        <v>12.0203969428707</v>
      </c>
      <c r="R499" s="3">
        <v>13.9997867943126</v>
      </c>
      <c r="S499" s="3">
        <v>15.023819999046999</v>
      </c>
      <c r="T499" s="3">
        <v>15.5534568270769</v>
      </c>
      <c r="U499" s="3">
        <v>11.5906891685381</v>
      </c>
      <c r="V499" s="3">
        <v>11.600643776474</v>
      </c>
      <c r="W499" s="3">
        <v>10.323317575734899</v>
      </c>
      <c r="X499" s="3">
        <v>8.7134953160008006</v>
      </c>
      <c r="Y499" s="3">
        <v>8.1301953873710993</v>
      </c>
      <c r="Z499" s="3">
        <v>6.3924946136053</v>
      </c>
      <c r="AA499" s="3">
        <v>7.4458359897845998</v>
      </c>
      <c r="AB499" s="3">
        <v>7.0608360757561002</v>
      </c>
      <c r="AC499" s="3">
        <v>6.3300478605274</v>
      </c>
      <c r="AD499" s="3">
        <v>6.0908042548754002</v>
      </c>
      <c r="AE499" s="3">
        <v>5.1003559459012999</v>
      </c>
      <c r="AF499" s="3">
        <v>4.3935571031664997</v>
      </c>
      <c r="AG499" s="3">
        <v>4.5548426260320998</v>
      </c>
      <c r="AH499" s="3">
        <v>5.1340425282541</v>
      </c>
      <c r="AI499" s="3">
        <v>4.0870010107598</v>
      </c>
      <c r="AJ499" s="3">
        <v>5.3968971493893001</v>
      </c>
      <c r="AK499" s="3">
        <v>6.2242557211956999</v>
      </c>
      <c r="AL499" s="3">
        <v>6.08</v>
      </c>
    </row>
    <row r="500" spans="1:38">
      <c r="A500">
        <v>5</v>
      </c>
      <c r="B500" t="s">
        <v>404</v>
      </c>
      <c r="C500">
        <v>1101010113</v>
      </c>
      <c r="D500" t="s">
        <v>798</v>
      </c>
      <c r="E500" s="3">
        <v>4.2201912183824</v>
      </c>
      <c r="F500" s="3">
        <v>3.9542182098354002</v>
      </c>
      <c r="G500" s="3">
        <v>2.8993980964312001</v>
      </c>
      <c r="H500" s="3">
        <v>4.4641095014451997</v>
      </c>
      <c r="I500" s="3">
        <v>7.2843294628599002</v>
      </c>
      <c r="J500" s="3">
        <v>7.3047385632935997</v>
      </c>
      <c r="K500" s="3">
        <v>8.0575387115154005</v>
      </c>
      <c r="L500" s="3">
        <v>9.1470570454434004</v>
      </c>
      <c r="M500" s="3">
        <v>11.015965933077799</v>
      </c>
      <c r="N500" s="3">
        <v>11.0258524403247</v>
      </c>
      <c r="O500" s="3">
        <v>11.3791431451442</v>
      </c>
      <c r="P500" s="3">
        <v>10.9013766564766</v>
      </c>
      <c r="Q500" s="3">
        <v>10.298232293936101</v>
      </c>
      <c r="R500" s="3">
        <v>10.9448239320898</v>
      </c>
      <c r="S500" s="3">
        <v>11.1093355482422</v>
      </c>
      <c r="T500" s="3">
        <v>10.0395943713331</v>
      </c>
      <c r="U500" s="3">
        <v>7.1469458163599002</v>
      </c>
      <c r="V500" s="3">
        <v>6.5980687639094002</v>
      </c>
      <c r="W500" s="3">
        <v>5.8748276301482996</v>
      </c>
      <c r="X500" s="3">
        <v>4.8172050821385</v>
      </c>
      <c r="Y500" s="3">
        <v>2.8326387702138001</v>
      </c>
      <c r="Z500" s="3">
        <v>4.1629900528870003</v>
      </c>
      <c r="AA500" s="3">
        <v>3.8325887305860999</v>
      </c>
      <c r="AB500" s="3">
        <v>3.5559232607082998</v>
      </c>
      <c r="AC500" s="3">
        <v>2.5928650920503999</v>
      </c>
      <c r="AD500" s="3">
        <v>3.095078910667</v>
      </c>
      <c r="AE500" s="3">
        <v>3.9773845926357998</v>
      </c>
      <c r="AF500" s="3">
        <v>4.1337156971504001</v>
      </c>
      <c r="AG500" s="3">
        <v>4.6887164572498001</v>
      </c>
      <c r="AH500" s="3">
        <v>4.0326083274685001</v>
      </c>
      <c r="AI500" s="3">
        <v>4.7885210928811999</v>
      </c>
      <c r="AJ500" s="3">
        <v>5.1571871820124002</v>
      </c>
      <c r="AK500" s="3">
        <v>4.8121492992535</v>
      </c>
      <c r="AL500" s="3">
        <v>3.91</v>
      </c>
    </row>
    <row r="501" spans="1:38">
      <c r="A501">
        <v>5</v>
      </c>
      <c r="B501" t="s">
        <v>404</v>
      </c>
      <c r="C501">
        <v>1101010114</v>
      </c>
      <c r="D501" t="s">
        <v>799</v>
      </c>
      <c r="E501" s="3">
        <v>2.4924662711066001</v>
      </c>
      <c r="F501" s="3">
        <v>2.6864079831106999</v>
      </c>
      <c r="G501" s="3">
        <v>2.9217085979915001</v>
      </c>
      <c r="H501" s="3">
        <v>2.9603602808988998</v>
      </c>
      <c r="I501" s="3">
        <v>3.2465952525561002</v>
      </c>
      <c r="J501" s="3">
        <v>3.4950987628214998</v>
      </c>
      <c r="K501" s="3">
        <v>3.4898974316313001</v>
      </c>
      <c r="L501" s="3">
        <v>3.3662273339249</v>
      </c>
      <c r="M501" s="3">
        <v>3.4962632054205001</v>
      </c>
      <c r="N501" s="3">
        <v>3.4998207669251</v>
      </c>
      <c r="O501" s="3">
        <v>3.7133089774725998</v>
      </c>
      <c r="P501" s="3">
        <v>3.9311868877089</v>
      </c>
      <c r="Q501" s="3">
        <v>3.8175905120515998</v>
      </c>
      <c r="R501" s="3">
        <v>5.5003150580005</v>
      </c>
      <c r="S501" s="3">
        <v>6.1482490439289998</v>
      </c>
      <c r="T501" s="3">
        <v>5.9310343283252003</v>
      </c>
      <c r="U501" s="3">
        <v>5.5113797800607003</v>
      </c>
      <c r="V501" s="3">
        <v>5.5702031342935001</v>
      </c>
      <c r="W501" s="3">
        <v>5.4172808060430997</v>
      </c>
      <c r="X501" s="3">
        <v>4.8744106854079998</v>
      </c>
      <c r="Y501" s="3">
        <v>4.5843479336281998</v>
      </c>
      <c r="Z501" s="3">
        <v>4.5875785884177001</v>
      </c>
      <c r="AA501" s="3">
        <v>4.0587983454046004</v>
      </c>
      <c r="AB501" s="3">
        <v>3.5406163872334</v>
      </c>
      <c r="AC501" s="3">
        <v>3.1246816367129</v>
      </c>
      <c r="AD501" s="3">
        <v>1.5968391432916</v>
      </c>
      <c r="AE501" s="3">
        <v>1.0912578437822</v>
      </c>
      <c r="AF501" s="3">
        <v>1.7891554143202999</v>
      </c>
      <c r="AG501" s="3">
        <v>1.8031334176294</v>
      </c>
      <c r="AH501" s="3">
        <v>1.9768185799927001</v>
      </c>
      <c r="AI501" s="3">
        <v>2.5758361326197998</v>
      </c>
      <c r="AJ501" s="3">
        <v>2.5758361326197998</v>
      </c>
      <c r="AK501" s="3">
        <v>2.5758361326197998</v>
      </c>
      <c r="AL501" s="3">
        <v>2.73</v>
      </c>
    </row>
    <row r="502" spans="1:38">
      <c r="A502">
        <v>5</v>
      </c>
      <c r="B502" t="s">
        <v>404</v>
      </c>
      <c r="C502">
        <v>1101010115</v>
      </c>
      <c r="D502" t="s">
        <v>800</v>
      </c>
      <c r="E502" s="3">
        <v>4.1386441628897996</v>
      </c>
      <c r="F502" s="3">
        <v>4.69704105935</v>
      </c>
      <c r="G502" s="3">
        <v>4.6997908969236999</v>
      </c>
      <c r="H502" s="3">
        <v>5.7780887813073996</v>
      </c>
      <c r="I502" s="3">
        <v>6.7171830987153998</v>
      </c>
      <c r="J502" s="3">
        <v>6.8669321713900997</v>
      </c>
      <c r="K502" s="3">
        <v>7.7090231585730002</v>
      </c>
      <c r="L502" s="3">
        <v>8.7111448451551006</v>
      </c>
      <c r="M502" s="3">
        <v>8.7627761576531</v>
      </c>
      <c r="N502" s="3">
        <v>9.6004045210444993</v>
      </c>
      <c r="O502" s="3">
        <v>10.449692032540399</v>
      </c>
      <c r="P502" s="3">
        <v>10.556578396765801</v>
      </c>
      <c r="Q502" s="3">
        <v>10.3138315026697</v>
      </c>
      <c r="R502" s="3">
        <v>10.275887521302</v>
      </c>
      <c r="S502" s="3">
        <v>10.07849810539</v>
      </c>
      <c r="T502" s="3">
        <v>9.0124411300463994</v>
      </c>
      <c r="U502" s="3">
        <v>8.0282374079612993</v>
      </c>
      <c r="V502" s="3">
        <v>7.9359695879965999</v>
      </c>
      <c r="W502" s="3">
        <v>7.2317057563963996</v>
      </c>
      <c r="X502" s="3">
        <v>6.6178177019420001</v>
      </c>
      <c r="Y502" s="3">
        <v>5.6716268018328</v>
      </c>
      <c r="Z502" s="3">
        <v>4.8907824877378001</v>
      </c>
      <c r="AA502" s="3">
        <v>4.1126028448282002</v>
      </c>
      <c r="AB502" s="3">
        <v>3.4878283140990001</v>
      </c>
      <c r="AC502" s="3">
        <v>3.0364741037952001</v>
      </c>
      <c r="AD502" s="3">
        <v>3.1471545517903001</v>
      </c>
      <c r="AE502" s="3">
        <v>3.3113477657308001</v>
      </c>
      <c r="AF502" s="3">
        <v>3.6751286266362002</v>
      </c>
      <c r="AG502" s="3">
        <v>4.0503900603687999</v>
      </c>
      <c r="AH502" s="3">
        <v>3.8677520565004002</v>
      </c>
      <c r="AI502" s="3">
        <v>4.2003942837365997</v>
      </c>
      <c r="AJ502" s="3">
        <v>3.6791508689003001</v>
      </c>
      <c r="AK502" s="3">
        <v>4.1167874027659996</v>
      </c>
      <c r="AL502" s="3">
        <v>4.51</v>
      </c>
    </row>
    <row r="503" spans="1:38">
      <c r="A503">
        <v>5</v>
      </c>
      <c r="B503" t="s">
        <v>404</v>
      </c>
      <c r="C503">
        <v>1101010116</v>
      </c>
      <c r="D503" t="s">
        <v>801</v>
      </c>
      <c r="E503" s="3">
        <v>3.7347694106987999</v>
      </c>
      <c r="F503" s="3">
        <v>4.7164587564021998</v>
      </c>
      <c r="G503" s="3">
        <v>4.5674574824529</v>
      </c>
      <c r="H503" s="3">
        <v>5.2074075424038</v>
      </c>
      <c r="I503" s="3">
        <v>6.5922651847282996</v>
      </c>
      <c r="J503" s="3">
        <v>6.0960126403067001</v>
      </c>
      <c r="K503" s="3">
        <v>7.1801503898884</v>
      </c>
      <c r="L503" s="3">
        <v>7.8440821653780999</v>
      </c>
      <c r="M503" s="3">
        <v>8.9588197086546</v>
      </c>
      <c r="N503" s="3">
        <v>8.7220646723165007</v>
      </c>
      <c r="O503" s="3">
        <v>8.8476634890539998</v>
      </c>
      <c r="P503" s="3">
        <v>9.1167056889002005</v>
      </c>
      <c r="Q503" s="3">
        <v>8.9990042299533002</v>
      </c>
      <c r="R503" s="3">
        <v>8.6753181823305994</v>
      </c>
      <c r="S503" s="3">
        <v>9.0932963813004992</v>
      </c>
      <c r="T503" s="3">
        <v>8.7066280955199993</v>
      </c>
      <c r="U503" s="3">
        <v>6.7837294855412003</v>
      </c>
      <c r="V503" s="3">
        <v>7.0269392755898004</v>
      </c>
      <c r="W503" s="3">
        <v>6.3344823940385</v>
      </c>
      <c r="X503" s="3">
        <v>5.0062164772309004</v>
      </c>
      <c r="Y503" s="3">
        <v>3.7624940409335998</v>
      </c>
      <c r="Z503" s="3">
        <v>3.6763098055455998</v>
      </c>
      <c r="AA503" s="3">
        <v>3.1201220076201999</v>
      </c>
      <c r="AB503" s="3">
        <v>2.6031027652526002</v>
      </c>
      <c r="AC503" s="3">
        <v>2.2499864877140001</v>
      </c>
      <c r="AD503" s="3">
        <v>1.6404779110881</v>
      </c>
      <c r="AE503" s="3">
        <v>2.3079565885284001</v>
      </c>
      <c r="AF503" s="3">
        <v>2.3222070294054</v>
      </c>
      <c r="AG503" s="3">
        <v>2.4790058954260998</v>
      </c>
      <c r="AH503" s="3">
        <v>2.6510539384248002</v>
      </c>
      <c r="AI503" s="3">
        <v>2.9716079846771</v>
      </c>
      <c r="AJ503" s="3">
        <v>2.8859019075463999</v>
      </c>
      <c r="AK503" s="3">
        <v>3.2735162334340999</v>
      </c>
      <c r="AL503" s="3">
        <v>3.73</v>
      </c>
    </row>
    <row r="504" spans="1:38">
      <c r="A504">
        <v>5</v>
      </c>
      <c r="B504" t="s">
        <v>404</v>
      </c>
      <c r="C504">
        <v>1101010117</v>
      </c>
      <c r="D504" t="s">
        <v>802</v>
      </c>
      <c r="E504" s="3">
        <v>2.8263889237620998</v>
      </c>
      <c r="F504" s="3">
        <v>3.5024719990689999</v>
      </c>
      <c r="G504" s="3">
        <v>3.5812031839456</v>
      </c>
      <c r="H504" s="3">
        <v>3.8137420875099002</v>
      </c>
      <c r="I504" s="3">
        <v>4.5051761507743002</v>
      </c>
      <c r="J504" s="3">
        <v>4.7347386555590996</v>
      </c>
      <c r="K504" s="3">
        <v>4.4918562012342997</v>
      </c>
      <c r="L504" s="3">
        <v>5.7033245195847</v>
      </c>
      <c r="M504" s="3">
        <v>5.4637197994291</v>
      </c>
      <c r="N504" s="3">
        <v>5.3013097383929004</v>
      </c>
      <c r="O504" s="3">
        <v>5.6026275954339004</v>
      </c>
      <c r="P504" s="3">
        <v>5.9014254256098004</v>
      </c>
      <c r="Q504" s="3">
        <v>5.7346040624818002</v>
      </c>
      <c r="R504" s="3">
        <v>5.3687611725747004</v>
      </c>
      <c r="S504" s="3">
        <v>5.8745119250225999</v>
      </c>
      <c r="T504" s="3">
        <v>6.0282012645298</v>
      </c>
      <c r="U504" s="3">
        <v>5.4898137157978999</v>
      </c>
      <c r="V504" s="3">
        <v>5.0985279718049004</v>
      </c>
      <c r="W504" s="3">
        <v>4.0326239039861997</v>
      </c>
      <c r="X504" s="3">
        <v>2.9185335969645001</v>
      </c>
      <c r="Y504" s="3">
        <v>2.8993592180957002</v>
      </c>
      <c r="Z504" s="3">
        <v>3.2416612191269998</v>
      </c>
      <c r="AA504" s="3">
        <v>2.8382195189206998</v>
      </c>
      <c r="AB504" s="3">
        <v>2.3127778854200001</v>
      </c>
      <c r="AC504" s="3">
        <v>2.3133004508669002</v>
      </c>
      <c r="AD504" s="3">
        <v>2.4694691667018001</v>
      </c>
      <c r="AE504" s="3">
        <v>2.0922319779765002</v>
      </c>
      <c r="AF504" s="3">
        <v>1.6944462393277999</v>
      </c>
      <c r="AG504" s="3">
        <v>1.5485266705684</v>
      </c>
      <c r="AH504" s="3">
        <v>1.7816995560004001</v>
      </c>
      <c r="AI504" s="3">
        <v>2.0908273102176</v>
      </c>
      <c r="AJ504" s="3">
        <v>2.1125113138514</v>
      </c>
      <c r="AK504" s="3">
        <v>2.5639626871825998</v>
      </c>
      <c r="AL504" s="3">
        <v>2.17</v>
      </c>
    </row>
    <row r="505" spans="1:38">
      <c r="A505">
        <v>5</v>
      </c>
      <c r="B505" t="s">
        <v>404</v>
      </c>
      <c r="C505">
        <v>1101010118</v>
      </c>
      <c r="D505" t="s">
        <v>803</v>
      </c>
      <c r="E505" s="3">
        <v>3.2376159783460001</v>
      </c>
      <c r="F505" s="3">
        <v>3.6069218262913001</v>
      </c>
      <c r="G505" s="3">
        <v>3.8804897045884998</v>
      </c>
      <c r="H505" s="3">
        <v>2.6456228547976002</v>
      </c>
      <c r="I505" s="3">
        <v>2.3412209777227</v>
      </c>
      <c r="J505" s="3">
        <v>1.9925049067727001</v>
      </c>
      <c r="K505" s="3">
        <v>2.9128100695991002</v>
      </c>
      <c r="L505" s="3">
        <v>4.2541063171033997</v>
      </c>
      <c r="M505" s="3">
        <v>4.8901275279525001</v>
      </c>
      <c r="N505" s="3">
        <v>5.3725197729882996</v>
      </c>
      <c r="O505" s="3">
        <v>7.5066512444875997</v>
      </c>
      <c r="P505" s="3">
        <v>7.8378636898462997</v>
      </c>
      <c r="Q505" s="3">
        <v>8.0542305845241007</v>
      </c>
      <c r="R505" s="3">
        <v>7.8351866962384999</v>
      </c>
      <c r="S505" s="3">
        <v>7.5454869274082004</v>
      </c>
      <c r="T505" s="3">
        <v>6.9555441562456997</v>
      </c>
      <c r="U505" s="3">
        <v>6.6421086549346997</v>
      </c>
      <c r="V505" s="3">
        <v>7.0067218896224999</v>
      </c>
      <c r="W505" s="3">
        <v>6.0498066276104003</v>
      </c>
      <c r="X505" s="3">
        <v>4.7589514870366001</v>
      </c>
      <c r="Y505" s="3">
        <v>3.6688268344976001</v>
      </c>
      <c r="Z505" s="3">
        <v>2.6873528018993</v>
      </c>
      <c r="AA505" s="3">
        <v>0.94968196199809995</v>
      </c>
      <c r="AB505" s="3">
        <v>0.49861195784610002</v>
      </c>
      <c r="AC505" s="3">
        <v>0.63638036267840004</v>
      </c>
      <c r="AD505" s="3">
        <v>0.60961997896249998</v>
      </c>
      <c r="AE505" s="3">
        <v>0.66522667502809996</v>
      </c>
      <c r="AF505" s="3">
        <v>0.56696286211360003</v>
      </c>
      <c r="AG505" s="3">
        <v>0.73527055217119996</v>
      </c>
      <c r="AH505" s="3">
        <v>0.73527055217119996</v>
      </c>
      <c r="AI505" s="3">
        <v>0.73527055217119996</v>
      </c>
      <c r="AJ505" s="3">
        <v>0.88883749959409997</v>
      </c>
      <c r="AK505" s="3">
        <v>1.4024542945225</v>
      </c>
      <c r="AL505" s="3">
        <v>1.35</v>
      </c>
    </row>
    <row r="506" spans="1:38">
      <c r="A506">
        <v>5</v>
      </c>
      <c r="B506" t="s">
        <v>404</v>
      </c>
      <c r="C506">
        <v>1101010119</v>
      </c>
      <c r="D506" t="s">
        <v>804</v>
      </c>
      <c r="E506" s="3">
        <v>2.5820921428350001</v>
      </c>
      <c r="F506" s="3">
        <v>3.6891963558957999</v>
      </c>
      <c r="G506" s="3">
        <v>5.3267545227845003</v>
      </c>
      <c r="H506" s="3">
        <v>6.0175615463275003</v>
      </c>
      <c r="I506" s="3">
        <v>5.8336684145757998</v>
      </c>
      <c r="J506" s="3">
        <v>7.0309528983689003</v>
      </c>
      <c r="K506" s="3">
        <v>8.0116905717719007</v>
      </c>
      <c r="L506" s="3">
        <v>9.1830704950232995</v>
      </c>
      <c r="M506" s="3">
        <v>12.069192228714099</v>
      </c>
      <c r="N506" s="3">
        <v>12.008694281282301</v>
      </c>
      <c r="O506" s="3">
        <v>11.2759359704184</v>
      </c>
      <c r="P506" s="3">
        <v>11.507011011985499</v>
      </c>
      <c r="Q506" s="3">
        <v>12.251755639290501</v>
      </c>
      <c r="R506" s="3">
        <v>13.1589323522632</v>
      </c>
      <c r="S506" s="3">
        <v>12.4620417250136</v>
      </c>
      <c r="T506" s="3">
        <v>13.902884137395899</v>
      </c>
      <c r="U506" s="3">
        <v>12.764828085754599</v>
      </c>
      <c r="V506" s="3">
        <v>11.7726887897435</v>
      </c>
      <c r="W506" s="3">
        <v>10.757801547692599</v>
      </c>
      <c r="X506" s="3">
        <v>10.346031997232</v>
      </c>
      <c r="Y506" s="3">
        <v>7.4789837802061996</v>
      </c>
      <c r="Z506" s="3">
        <v>6.4898625018998999</v>
      </c>
      <c r="AA506" s="3">
        <v>6.8397332061715002</v>
      </c>
      <c r="AB506" s="3">
        <v>7.3855488772370999</v>
      </c>
      <c r="AC506" s="3">
        <v>6.1404040770627999</v>
      </c>
      <c r="AD506" s="3">
        <v>4.2918820819257002</v>
      </c>
      <c r="AE506" s="3">
        <v>3.9143284944014001</v>
      </c>
      <c r="AF506" s="3">
        <v>1.7938907669993001</v>
      </c>
      <c r="AG506" s="3">
        <v>1.8615455338246001</v>
      </c>
      <c r="AH506" s="3">
        <v>1.8662838973522</v>
      </c>
      <c r="AI506" s="3">
        <v>1.9868916467752</v>
      </c>
      <c r="AJ506" s="3">
        <v>2.0399338479383999</v>
      </c>
      <c r="AK506" s="3">
        <v>2.0239366656034998</v>
      </c>
      <c r="AL506" s="3">
        <v>2.78</v>
      </c>
    </row>
    <row r="507" spans="1:38">
      <c r="A507">
        <v>2</v>
      </c>
      <c r="B507" t="s">
        <v>398</v>
      </c>
      <c r="C507">
        <v>1102</v>
      </c>
      <c r="D507" t="s">
        <v>805</v>
      </c>
      <c r="E507" s="3">
        <v>4.4802675775254004</v>
      </c>
      <c r="F507" s="3">
        <v>4.5506596306741001</v>
      </c>
      <c r="G507" s="3">
        <v>5.9054316016110997</v>
      </c>
      <c r="H507" s="3">
        <v>4.0725726601231997</v>
      </c>
      <c r="I507" s="3">
        <v>1.4074616887469</v>
      </c>
      <c r="J507" s="3">
        <v>4.0256837795295999</v>
      </c>
      <c r="K507" s="3">
        <v>5.3477860299208002</v>
      </c>
      <c r="L507" s="3">
        <v>4.4120593169255002</v>
      </c>
      <c r="M507" s="3">
        <v>4.6684203351033</v>
      </c>
      <c r="N507" s="3">
        <v>5.2459206794425004</v>
      </c>
      <c r="O507" s="3">
        <v>4.7294152263373999</v>
      </c>
      <c r="P507" s="3">
        <v>2.4603800084283001</v>
      </c>
      <c r="Q507" s="3">
        <v>2.5520447430274</v>
      </c>
      <c r="R507" s="3">
        <v>2.7752221530684</v>
      </c>
      <c r="S507" s="3">
        <v>2.6218557671270002</v>
      </c>
      <c r="T507" s="3">
        <v>2.3782629459179998</v>
      </c>
      <c r="U507" s="3">
        <v>4.2738853542889004</v>
      </c>
      <c r="V507" s="3">
        <v>3.5213926936974</v>
      </c>
      <c r="W507" s="3">
        <v>1.6229467023452</v>
      </c>
      <c r="X507" s="3">
        <v>1.6773174268294999</v>
      </c>
      <c r="Y507" s="3">
        <v>0.82402494632629997</v>
      </c>
      <c r="Z507" s="3">
        <v>0.20080715037499999</v>
      </c>
      <c r="AA507" s="3">
        <v>0.82982744047229995</v>
      </c>
      <c r="AB507" s="3">
        <v>1.1288762020848999</v>
      </c>
      <c r="AC507" s="3">
        <v>-0.26089177677129999</v>
      </c>
      <c r="AD507" s="3">
        <v>-0.33121341194960002</v>
      </c>
      <c r="AE507" s="3">
        <v>6.0012700108500003E-2</v>
      </c>
      <c r="AF507" s="3">
        <v>0.49711550869030002</v>
      </c>
      <c r="AG507" s="3">
        <v>-0.1487893314688</v>
      </c>
      <c r="AH507" s="3">
        <v>-0.29890729812369998</v>
      </c>
      <c r="AI507" s="3">
        <v>1.2291060973429</v>
      </c>
      <c r="AJ507" s="3">
        <v>1.0476518028762001</v>
      </c>
      <c r="AK507" s="3">
        <v>0.3107914763488</v>
      </c>
      <c r="AL507" s="3">
        <v>0.68</v>
      </c>
    </row>
    <row r="508" spans="1:38">
      <c r="A508">
        <v>3</v>
      </c>
      <c r="B508" t="s">
        <v>400</v>
      </c>
      <c r="C508">
        <v>110201</v>
      </c>
      <c r="D508" t="s">
        <v>805</v>
      </c>
      <c r="E508" s="3">
        <v>4.4802675775254004</v>
      </c>
      <c r="F508" s="3">
        <v>4.5506596306741001</v>
      </c>
      <c r="G508" s="3">
        <v>5.9054316016110997</v>
      </c>
      <c r="H508" s="3">
        <v>4.0725726601231997</v>
      </c>
      <c r="I508" s="3">
        <v>1.4074616887469</v>
      </c>
      <c r="J508" s="3">
        <v>4.0256837795295999</v>
      </c>
      <c r="K508" s="3">
        <v>5.3477860299208002</v>
      </c>
      <c r="L508" s="3">
        <v>4.4120593169255002</v>
      </c>
      <c r="M508" s="3">
        <v>4.6684203351033</v>
      </c>
      <c r="N508" s="3">
        <v>5.2459206794425004</v>
      </c>
      <c r="O508" s="3">
        <v>4.7294152263373999</v>
      </c>
      <c r="P508" s="3">
        <v>2.4603800084283001</v>
      </c>
      <c r="Q508" s="3">
        <v>2.5520447430274</v>
      </c>
      <c r="R508" s="3">
        <v>2.7752221530684</v>
      </c>
      <c r="S508" s="3">
        <v>2.6218557671270002</v>
      </c>
      <c r="T508" s="3">
        <v>2.3782629459179998</v>
      </c>
      <c r="U508" s="3">
        <v>4.2738853542889004</v>
      </c>
      <c r="V508" s="3">
        <v>3.5213926936974</v>
      </c>
      <c r="W508" s="3">
        <v>1.6229467023452</v>
      </c>
      <c r="X508" s="3">
        <v>1.6773174268294999</v>
      </c>
      <c r="Y508" s="3">
        <v>0.82402494632629997</v>
      </c>
      <c r="Z508" s="3">
        <v>0.20080715037499999</v>
      </c>
      <c r="AA508" s="3">
        <v>0.82982744047229995</v>
      </c>
      <c r="AB508" s="3">
        <v>1.1288762020848999</v>
      </c>
      <c r="AC508" s="3">
        <v>-0.26089177677129999</v>
      </c>
      <c r="AD508" s="3">
        <v>-0.33121341194960002</v>
      </c>
      <c r="AE508" s="3">
        <v>6.0012700108500003E-2</v>
      </c>
      <c r="AF508" s="3">
        <v>0.49711550869030002</v>
      </c>
      <c r="AG508" s="3">
        <v>-0.1487893314688</v>
      </c>
      <c r="AH508" s="3">
        <v>-0.29890729812369998</v>
      </c>
      <c r="AI508" s="3">
        <v>1.2291060973429</v>
      </c>
      <c r="AJ508" s="3">
        <v>1.0476518028762001</v>
      </c>
      <c r="AK508" s="3">
        <v>0.3107914763488</v>
      </c>
      <c r="AL508" s="3">
        <v>0.68</v>
      </c>
    </row>
    <row r="509" spans="1:38">
      <c r="A509">
        <v>4</v>
      </c>
      <c r="B509" t="s">
        <v>402</v>
      </c>
      <c r="C509">
        <v>11020101</v>
      </c>
      <c r="D509" t="s">
        <v>806</v>
      </c>
      <c r="E509" s="3">
        <v>4.2808164689061998</v>
      </c>
      <c r="F509" s="3">
        <v>4.3626388012947004</v>
      </c>
      <c r="G509" s="3">
        <v>5.7943271899370004</v>
      </c>
      <c r="H509" s="3">
        <v>4.1450278326807002</v>
      </c>
      <c r="I509" s="3">
        <v>0.6653737592583</v>
      </c>
      <c r="J509" s="3">
        <v>3.9983206790991002</v>
      </c>
      <c r="K509" s="3">
        <v>5.0987632518710999</v>
      </c>
      <c r="L509" s="3">
        <v>4.2691975328276</v>
      </c>
      <c r="M509" s="3">
        <v>4.5680535905954001</v>
      </c>
      <c r="N509" s="3">
        <v>4.9351417820416996</v>
      </c>
      <c r="O509" s="3">
        <v>4.7362233745431004</v>
      </c>
      <c r="P509" s="3">
        <v>3.4042935359581001</v>
      </c>
      <c r="Q509" s="3">
        <v>3.2108124655924</v>
      </c>
      <c r="R509" s="3">
        <v>3.0419695994356002</v>
      </c>
      <c r="S509" s="3">
        <v>3.1965620641735</v>
      </c>
      <c r="T509" s="3">
        <v>2.6958353970111002</v>
      </c>
      <c r="U509" s="3">
        <v>5.5285955253530004</v>
      </c>
      <c r="V509" s="3">
        <v>4.2235394368248</v>
      </c>
      <c r="W509" s="3">
        <v>2.2555826859183998</v>
      </c>
      <c r="X509" s="3">
        <v>2.3247481333945998</v>
      </c>
      <c r="Y509" s="3">
        <v>1.5542359166913</v>
      </c>
      <c r="Z509" s="3">
        <v>1.0129333468188</v>
      </c>
      <c r="AA509" s="3">
        <v>1.3139398937608999</v>
      </c>
      <c r="AB509" s="3">
        <v>1.5779355162316</v>
      </c>
      <c r="AC509" s="3">
        <v>0.20617497754460001</v>
      </c>
      <c r="AD509" s="3">
        <v>0.58077306875699997</v>
      </c>
      <c r="AE509" s="3">
        <v>0.77499591224169995</v>
      </c>
      <c r="AF509" s="3">
        <v>1.1773704240859</v>
      </c>
      <c r="AG509" s="3">
        <v>0.30271118807440001</v>
      </c>
      <c r="AH509" s="3">
        <v>0.31073277482040002</v>
      </c>
      <c r="AI509" s="3">
        <v>1.8334483932807999</v>
      </c>
      <c r="AJ509" s="3">
        <v>1.7369601468658</v>
      </c>
      <c r="AK509" s="3">
        <v>0.69816835103660002</v>
      </c>
      <c r="AL509" s="3">
        <v>1.08</v>
      </c>
    </row>
    <row r="510" spans="1:38">
      <c r="A510">
        <v>5</v>
      </c>
      <c r="B510" t="s">
        <v>404</v>
      </c>
      <c r="C510">
        <v>1102010101</v>
      </c>
      <c r="D510" t="s">
        <v>807</v>
      </c>
      <c r="E510" s="3">
        <v>4.2808164689061998</v>
      </c>
      <c r="F510" s="3">
        <v>4.3626388012947004</v>
      </c>
      <c r="G510" s="3">
        <v>5.7943271899370004</v>
      </c>
      <c r="H510" s="3">
        <v>4.1450278326807002</v>
      </c>
      <c r="I510" s="3">
        <v>0.6653737592583</v>
      </c>
      <c r="J510" s="3">
        <v>3.9983206790991002</v>
      </c>
      <c r="K510" s="3">
        <v>5.0987632518710999</v>
      </c>
      <c r="L510" s="3">
        <v>4.2691975328276</v>
      </c>
      <c r="M510" s="3">
        <v>4.5680535905954001</v>
      </c>
      <c r="N510" s="3">
        <v>4.9351417820416996</v>
      </c>
      <c r="O510" s="3">
        <v>4.7362233745431004</v>
      </c>
      <c r="P510" s="3">
        <v>3.4042935359581001</v>
      </c>
      <c r="Q510" s="3">
        <v>3.2108124655924</v>
      </c>
      <c r="R510" s="3">
        <v>3.0419695994356002</v>
      </c>
      <c r="S510" s="3">
        <v>3.1965620641735</v>
      </c>
      <c r="T510" s="3">
        <v>2.6958353970111002</v>
      </c>
      <c r="U510" s="3">
        <v>5.5285955253530004</v>
      </c>
      <c r="V510" s="3">
        <v>4.2235394368248</v>
      </c>
      <c r="W510" s="3">
        <v>2.2555826859183998</v>
      </c>
      <c r="X510" s="3">
        <v>2.3247481333945998</v>
      </c>
      <c r="Y510" s="3">
        <v>1.5542359166913</v>
      </c>
      <c r="Z510" s="3">
        <v>1.0129333468188</v>
      </c>
      <c r="AA510" s="3">
        <v>1.3139398937608999</v>
      </c>
      <c r="AB510" s="3">
        <v>1.5779355162316</v>
      </c>
      <c r="AC510" s="3">
        <v>0.20617497754460001</v>
      </c>
      <c r="AD510" s="3">
        <v>0.58077306875699997</v>
      </c>
      <c r="AE510" s="3">
        <v>0.77499591224169995</v>
      </c>
      <c r="AF510" s="3">
        <v>1.1773704240859</v>
      </c>
      <c r="AG510" s="3">
        <v>0.30271118807440001</v>
      </c>
      <c r="AH510" s="3">
        <v>0.31073277482040002</v>
      </c>
      <c r="AI510" s="3">
        <v>1.8334483932807999</v>
      </c>
      <c r="AJ510" s="3">
        <v>1.7369601468658</v>
      </c>
      <c r="AK510" s="3">
        <v>0.69816835103660002</v>
      </c>
      <c r="AL510" s="3">
        <v>1.08</v>
      </c>
    </row>
    <row r="511" spans="1:38">
      <c r="A511">
        <v>4</v>
      </c>
      <c r="B511" t="s">
        <v>402</v>
      </c>
      <c r="C511">
        <v>11020102</v>
      </c>
      <c r="D511" t="s">
        <v>808</v>
      </c>
      <c r="E511" s="3">
        <v>6.1108067610620003</v>
      </c>
      <c r="F511" s="3">
        <v>6.0983090766914998</v>
      </c>
      <c r="G511" s="3">
        <v>6.8076634444859998</v>
      </c>
      <c r="H511" s="3">
        <v>3.4766032971096998</v>
      </c>
      <c r="I511" s="3">
        <v>7.7439726683323</v>
      </c>
      <c r="J511" s="3">
        <v>4.2546156005449003</v>
      </c>
      <c r="K511" s="3">
        <v>7.4257288261359999</v>
      </c>
      <c r="L511" s="3">
        <v>5.5896600053618002</v>
      </c>
      <c r="M511" s="3">
        <v>5.5034553725153001</v>
      </c>
      <c r="N511" s="3">
        <v>7.9171397318093</v>
      </c>
      <c r="O511" s="3">
        <v>4.6712227227280998</v>
      </c>
      <c r="P511" s="3">
        <v>-4.9308193696183</v>
      </c>
      <c r="Q511" s="3">
        <v>-2.7405897587696999</v>
      </c>
      <c r="R511" s="3">
        <v>0.6154721054783</v>
      </c>
      <c r="S511" s="3">
        <v>-2.0008129301209001</v>
      </c>
      <c r="T511" s="3">
        <v>-0.2507561259412</v>
      </c>
      <c r="U511" s="3">
        <v>-5.7359139155368002</v>
      </c>
      <c r="V511" s="3">
        <v>-2.3386364967598001</v>
      </c>
      <c r="W511" s="3">
        <v>-3.5416653104472999</v>
      </c>
      <c r="X511" s="3">
        <v>-3.5926740715187999</v>
      </c>
      <c r="Y511" s="3">
        <v>-5.1973483867113996</v>
      </c>
      <c r="Z511" s="3">
        <v>-6.5867270236281996</v>
      </c>
      <c r="AA511" s="3">
        <v>-3.3106832271986999</v>
      </c>
      <c r="AB511" s="3">
        <v>-2.6957168969926002</v>
      </c>
      <c r="AC511" s="3">
        <v>-4.2429913180909997</v>
      </c>
      <c r="AD511" s="3">
        <v>-7.8932888278944002</v>
      </c>
      <c r="AE511" s="3">
        <v>-5.9959809916289997</v>
      </c>
      <c r="AF511" s="3">
        <v>-5.3007191222632999</v>
      </c>
      <c r="AG511" s="3">
        <v>-4.1811939292379998</v>
      </c>
      <c r="AH511" s="3">
        <v>-5.7287648247630001</v>
      </c>
      <c r="AI511" s="3">
        <v>-4.0010429911329997</v>
      </c>
      <c r="AJ511" s="3">
        <v>-4.9076092551960002</v>
      </c>
      <c r="AK511" s="3">
        <v>-3.1110386913379</v>
      </c>
      <c r="AL511" s="3">
        <v>-2.98</v>
      </c>
    </row>
    <row r="512" spans="1:38">
      <c r="A512">
        <v>5</v>
      </c>
      <c r="B512" t="s">
        <v>404</v>
      </c>
      <c r="C512">
        <v>1102010201</v>
      </c>
      <c r="D512" t="s">
        <v>809</v>
      </c>
      <c r="E512" s="3">
        <v>6.1108067610620003</v>
      </c>
      <c r="F512" s="3">
        <v>6.0983090766914998</v>
      </c>
      <c r="G512" s="3">
        <v>6.8076634444859998</v>
      </c>
      <c r="H512" s="3">
        <v>3.4766032971096998</v>
      </c>
      <c r="I512" s="3">
        <v>7.7439726683323</v>
      </c>
      <c r="J512" s="3">
        <v>4.2546156005449003</v>
      </c>
      <c r="K512" s="3">
        <v>7.4257288261359999</v>
      </c>
      <c r="L512" s="3">
        <v>5.5896600053618002</v>
      </c>
      <c r="M512" s="3">
        <v>5.5034553725153001</v>
      </c>
      <c r="N512" s="3">
        <v>7.9171397318093</v>
      </c>
      <c r="O512" s="3">
        <v>4.6712227227280998</v>
      </c>
      <c r="P512" s="3">
        <v>-4.9308193696183</v>
      </c>
      <c r="Q512" s="3">
        <v>-2.7405897587696999</v>
      </c>
      <c r="R512" s="3">
        <v>0.6154721054783</v>
      </c>
      <c r="S512" s="3">
        <v>-2.0008129301209001</v>
      </c>
      <c r="T512" s="3">
        <v>-0.2507561259412</v>
      </c>
      <c r="U512" s="3">
        <v>-5.7359139155368002</v>
      </c>
      <c r="V512" s="3">
        <v>-2.3386364967598001</v>
      </c>
      <c r="W512" s="3">
        <v>-3.5416653104472999</v>
      </c>
      <c r="X512" s="3">
        <v>-3.5926740715187999</v>
      </c>
      <c r="Y512" s="3">
        <v>-5.1973483867113996</v>
      </c>
      <c r="Z512" s="3">
        <v>-6.5867270236281996</v>
      </c>
      <c r="AA512" s="3">
        <v>-3.3106832271986999</v>
      </c>
      <c r="AB512" s="3">
        <v>-2.6957168969926002</v>
      </c>
      <c r="AC512" s="3">
        <v>-4.2429913180909997</v>
      </c>
      <c r="AD512" s="3">
        <v>-7.8932888278944002</v>
      </c>
      <c r="AE512" s="3">
        <v>-5.9959809916289997</v>
      </c>
      <c r="AF512" s="3">
        <v>-5.3007191222632999</v>
      </c>
      <c r="AG512" s="3">
        <v>-4.1811939292379998</v>
      </c>
      <c r="AH512" s="3">
        <v>-5.7287648247630001</v>
      </c>
      <c r="AI512" s="3">
        <v>-4.0010429911329997</v>
      </c>
      <c r="AJ512" s="3">
        <v>-4.9076092551960002</v>
      </c>
      <c r="AK512" s="3">
        <v>-3.1110386913379</v>
      </c>
      <c r="AL512" s="3">
        <v>-2.98</v>
      </c>
    </row>
    <row r="513" spans="1:38">
      <c r="A513">
        <v>1</v>
      </c>
      <c r="B513" t="s">
        <v>396</v>
      </c>
      <c r="C513">
        <v>12</v>
      </c>
      <c r="D513" t="s">
        <v>810</v>
      </c>
      <c r="E513" s="3">
        <v>1.2154195855201</v>
      </c>
      <c r="F513" s="3">
        <v>1.5570636912336</v>
      </c>
      <c r="G513" s="3">
        <v>1.6556474440700999</v>
      </c>
      <c r="H513" s="3">
        <v>1.6478968332718</v>
      </c>
      <c r="I513" s="3">
        <v>1.792078639818</v>
      </c>
      <c r="J513" s="3">
        <v>1.9634176193113999</v>
      </c>
      <c r="K513" s="3">
        <v>2.3182886621808998</v>
      </c>
      <c r="L513" s="3">
        <v>2.1838819024411</v>
      </c>
      <c r="M513" s="3">
        <v>1.4775858556370001</v>
      </c>
      <c r="N513" s="3">
        <v>1.3445324692984999</v>
      </c>
      <c r="O513" s="3">
        <v>0.59928044097120003</v>
      </c>
      <c r="P513" s="3">
        <v>0.33397558309679998</v>
      </c>
      <c r="Q513" s="3">
        <v>-8.7993164033599996E-2</v>
      </c>
      <c r="R513" s="3">
        <v>-0.7423056246802</v>
      </c>
      <c r="S513" s="3">
        <v>-0.91208111259049995</v>
      </c>
      <c r="T513" s="3">
        <v>-1.3382472445146001</v>
      </c>
      <c r="U513" s="3">
        <v>-1.7698760189358</v>
      </c>
      <c r="V513" s="3">
        <v>-1.5024482654221001</v>
      </c>
      <c r="W513" s="3">
        <v>-1.7209439890483</v>
      </c>
      <c r="X513" s="3">
        <v>-1.5226800507953</v>
      </c>
      <c r="Y513" s="3">
        <v>-0.87790859295110002</v>
      </c>
      <c r="Z513" s="3">
        <v>-0.64559220332199996</v>
      </c>
      <c r="AA513" s="3">
        <v>-0.30837674239950003</v>
      </c>
      <c r="AB513" s="3">
        <v>-8.1940511655099996E-2</v>
      </c>
      <c r="AC513" s="3">
        <v>-4.03187318372E-2</v>
      </c>
      <c r="AD513" s="3">
        <v>0.39682748955640001</v>
      </c>
      <c r="AE513" s="3">
        <v>0.48610822325780001</v>
      </c>
      <c r="AF513" s="3">
        <v>0.58214527427810003</v>
      </c>
      <c r="AG513" s="3">
        <v>0.5713186356976</v>
      </c>
      <c r="AH513" s="3">
        <v>0.31423785418069999</v>
      </c>
      <c r="AI513" s="3">
        <v>0.37515181715070001</v>
      </c>
      <c r="AJ513" s="3">
        <v>0.44029841178880003</v>
      </c>
      <c r="AK513" s="3">
        <v>0.45823247723959998</v>
      </c>
      <c r="AL513" s="3">
        <v>0.18</v>
      </c>
    </row>
    <row r="514" spans="1:38">
      <c r="A514">
        <v>2</v>
      </c>
      <c r="B514" t="s">
        <v>398</v>
      </c>
      <c r="C514">
        <v>1201</v>
      </c>
      <c r="D514" t="s">
        <v>811</v>
      </c>
      <c r="E514" s="3">
        <v>1.0106583187144</v>
      </c>
      <c r="F514" s="3">
        <v>1.6192018986201999</v>
      </c>
      <c r="G514" s="3">
        <v>1.7359192840013999</v>
      </c>
      <c r="H514" s="3">
        <v>1.7388499162715001</v>
      </c>
      <c r="I514" s="3">
        <v>1.9366918329592</v>
      </c>
      <c r="J514" s="3">
        <v>2.2709975680929002</v>
      </c>
      <c r="K514" s="3">
        <v>2.7716683997317002</v>
      </c>
      <c r="L514" s="3">
        <v>2.6118134294615998</v>
      </c>
      <c r="M514" s="3">
        <v>1.7355022640268001</v>
      </c>
      <c r="N514" s="3">
        <v>1.5400388807759</v>
      </c>
      <c r="O514" s="3">
        <v>0.78810302915069996</v>
      </c>
      <c r="P514" s="3">
        <v>0.39949911891459999</v>
      </c>
      <c r="Q514" s="3">
        <v>-0.1182123965279</v>
      </c>
      <c r="R514" s="3">
        <v>-0.97732075316830003</v>
      </c>
      <c r="S514" s="3">
        <v>-1.2049780475773</v>
      </c>
      <c r="T514" s="3">
        <v>-1.7635066021643999</v>
      </c>
      <c r="U514" s="3">
        <v>-2.3222251768183999</v>
      </c>
      <c r="V514" s="3">
        <v>-2.0805552799164002</v>
      </c>
      <c r="W514" s="3">
        <v>-2.5044416242346998</v>
      </c>
      <c r="X514" s="3">
        <v>-2.2168355010084002</v>
      </c>
      <c r="Y514" s="3">
        <v>-1.3964443323044</v>
      </c>
      <c r="Z514" s="3">
        <v>-1.0624116602106</v>
      </c>
      <c r="AA514" s="3">
        <v>-0.61850140835790002</v>
      </c>
      <c r="AB514" s="3">
        <v>-0.3261849209455</v>
      </c>
      <c r="AC514" s="3">
        <v>-0.24926586745779999</v>
      </c>
      <c r="AD514" s="3">
        <v>0.30678946306470001</v>
      </c>
      <c r="AE514" s="3">
        <v>0.42743840283680001</v>
      </c>
      <c r="AF514" s="3">
        <v>0.53386208551579994</v>
      </c>
      <c r="AG514" s="3">
        <v>0.62053050748969996</v>
      </c>
      <c r="AH514" s="3">
        <v>0.45333776678030002</v>
      </c>
      <c r="AI514" s="3">
        <v>0.56134910375909997</v>
      </c>
      <c r="AJ514" s="3">
        <v>0.59897557970610005</v>
      </c>
      <c r="AK514" s="3">
        <v>0.41810113881670002</v>
      </c>
      <c r="AL514" s="3">
        <v>7.0000000000000007E-2</v>
      </c>
    </row>
    <row r="515" spans="1:38">
      <c r="A515">
        <v>3</v>
      </c>
      <c r="B515" t="s">
        <v>400</v>
      </c>
      <c r="C515">
        <v>120101</v>
      </c>
      <c r="D515" t="s">
        <v>812</v>
      </c>
      <c r="E515" s="3">
        <v>6.6848342166180998</v>
      </c>
      <c r="F515" s="3">
        <v>10.7054343910805</v>
      </c>
      <c r="G515" s="3">
        <v>11.4861861623731</v>
      </c>
      <c r="H515" s="3">
        <v>11.3501374649039</v>
      </c>
      <c r="I515" s="3">
        <v>12.5397932277093</v>
      </c>
      <c r="J515" s="3">
        <v>14.6997898769897</v>
      </c>
      <c r="K515" s="3">
        <v>17.914509245023801</v>
      </c>
      <c r="L515" s="3">
        <v>16.843970717757902</v>
      </c>
      <c r="M515" s="3">
        <v>11.1732762578385</v>
      </c>
      <c r="N515" s="3">
        <v>9.8645351521342004</v>
      </c>
      <c r="O515" s="3">
        <v>5.0039017697821002</v>
      </c>
      <c r="P515" s="3">
        <v>2.5304992795953001</v>
      </c>
      <c r="Q515" s="3">
        <v>-0.74031092256700004</v>
      </c>
      <c r="R515" s="3">
        <v>-5.9312667826257002</v>
      </c>
      <c r="S515" s="3">
        <v>-7.2757658306368</v>
      </c>
      <c r="T515" s="3">
        <v>-10.5174917249464</v>
      </c>
      <c r="U515" s="3">
        <v>-13.6194197748517</v>
      </c>
      <c r="V515" s="3">
        <v>-14.3475224798757</v>
      </c>
      <c r="W515" s="3">
        <v>-16.380519459524798</v>
      </c>
      <c r="X515" s="3">
        <v>-17.4901026910483</v>
      </c>
      <c r="Y515" s="3">
        <v>-13.403156488682299</v>
      </c>
      <c r="Z515" s="3">
        <v>-11.495673560313399</v>
      </c>
      <c r="AA515" s="3">
        <v>-9.1600139335654003</v>
      </c>
      <c r="AB515" s="3">
        <v>-7.5282401400058001</v>
      </c>
      <c r="AC515" s="3">
        <v>-7.1809333305937999</v>
      </c>
      <c r="AD515" s="3">
        <v>-3.7419376220629998</v>
      </c>
      <c r="AE515" s="3">
        <v>-2.9994896608256001</v>
      </c>
      <c r="AF515" s="3">
        <v>-2.3745921079475001</v>
      </c>
      <c r="AG515" s="3">
        <v>-1.8440839851596</v>
      </c>
      <c r="AH515" s="3">
        <v>-0.17187647340369999</v>
      </c>
      <c r="AI515" s="3">
        <v>0.5408935035386</v>
      </c>
      <c r="AJ515" s="3">
        <v>4.0203192432595003</v>
      </c>
      <c r="AK515" s="3">
        <v>2.8047835114405002</v>
      </c>
      <c r="AL515" s="3">
        <v>0.48</v>
      </c>
    </row>
    <row r="516" spans="1:38">
      <c r="A516">
        <v>4</v>
      </c>
      <c r="B516" t="s">
        <v>402</v>
      </c>
      <c r="C516">
        <v>12010101</v>
      </c>
      <c r="D516" t="s">
        <v>812</v>
      </c>
      <c r="E516" s="3">
        <v>6.6848342166180998</v>
      </c>
      <c r="F516" s="3">
        <v>10.7054343910805</v>
      </c>
      <c r="G516" s="3">
        <v>11.4861861623731</v>
      </c>
      <c r="H516" s="3">
        <v>11.3501374649039</v>
      </c>
      <c r="I516" s="3">
        <v>12.5397932277093</v>
      </c>
      <c r="J516" s="3">
        <v>14.6997898769897</v>
      </c>
      <c r="K516" s="3">
        <v>17.914509245023801</v>
      </c>
      <c r="L516" s="3">
        <v>16.843970717757902</v>
      </c>
      <c r="M516" s="3">
        <v>11.1732762578385</v>
      </c>
      <c r="N516" s="3">
        <v>9.8645351521342004</v>
      </c>
      <c r="O516" s="3">
        <v>5.0039017697821002</v>
      </c>
      <c r="P516" s="3">
        <v>2.5304992795953001</v>
      </c>
      <c r="Q516" s="3">
        <v>-0.74031092256700004</v>
      </c>
      <c r="R516" s="3">
        <v>-5.9312667826257002</v>
      </c>
      <c r="S516" s="3">
        <v>-7.2757658306368</v>
      </c>
      <c r="T516" s="3">
        <v>-10.5174917249464</v>
      </c>
      <c r="U516" s="3">
        <v>-13.6194197748517</v>
      </c>
      <c r="V516" s="3">
        <v>-14.3475224798757</v>
      </c>
      <c r="W516" s="3">
        <v>-16.380519459524798</v>
      </c>
      <c r="X516" s="3">
        <v>-17.4901026910483</v>
      </c>
      <c r="Y516" s="3">
        <v>-13.403156488682299</v>
      </c>
      <c r="Z516" s="3">
        <v>-11.495673560313399</v>
      </c>
      <c r="AA516" s="3">
        <v>-9.1600139335654003</v>
      </c>
      <c r="AB516" s="3">
        <v>-7.5282401400058001</v>
      </c>
      <c r="AC516" s="3">
        <v>-7.1809333305937999</v>
      </c>
      <c r="AD516" s="3">
        <v>-3.7419376220629998</v>
      </c>
      <c r="AE516" s="3">
        <v>-2.9994896608256001</v>
      </c>
      <c r="AF516" s="3">
        <v>-2.3745921079475001</v>
      </c>
      <c r="AG516" s="3">
        <v>-1.8440839851596</v>
      </c>
      <c r="AH516" s="3">
        <v>-0.17187647340369999</v>
      </c>
      <c r="AI516" s="3">
        <v>0.5408935035386</v>
      </c>
      <c r="AJ516" s="3">
        <v>4.0203192432595003</v>
      </c>
      <c r="AK516" s="3">
        <v>2.8047835114405002</v>
      </c>
      <c r="AL516" s="3">
        <v>0.48</v>
      </c>
    </row>
    <row r="517" spans="1:38">
      <c r="A517">
        <v>5</v>
      </c>
      <c r="B517" t="s">
        <v>404</v>
      </c>
      <c r="C517">
        <v>1201010101</v>
      </c>
      <c r="D517" t="s">
        <v>813</v>
      </c>
      <c r="E517" s="3">
        <v>6.6848342166180998</v>
      </c>
      <c r="F517" s="3">
        <v>10.7054343910805</v>
      </c>
      <c r="G517" s="3">
        <v>11.4861861623731</v>
      </c>
      <c r="H517" s="3">
        <v>11.3501374649039</v>
      </c>
      <c r="I517" s="3">
        <v>12.5397932277093</v>
      </c>
      <c r="J517" s="3">
        <v>14.6997898769897</v>
      </c>
      <c r="K517" s="3">
        <v>17.914509245023801</v>
      </c>
      <c r="L517" s="3">
        <v>16.843970717757902</v>
      </c>
      <c r="M517" s="3">
        <v>11.1732762578385</v>
      </c>
      <c r="N517" s="3">
        <v>9.8645351521342004</v>
      </c>
      <c r="O517" s="3">
        <v>5.0039017697821002</v>
      </c>
      <c r="P517" s="3">
        <v>2.5304992795953001</v>
      </c>
      <c r="Q517" s="3">
        <v>-0.74031092256700004</v>
      </c>
      <c r="R517" s="3">
        <v>-5.9312667826257002</v>
      </c>
      <c r="S517" s="3">
        <v>-7.2757658306368</v>
      </c>
      <c r="T517" s="3">
        <v>-10.5174917249464</v>
      </c>
      <c r="U517" s="3">
        <v>-13.6194197748517</v>
      </c>
      <c r="V517" s="3">
        <v>-14.3475224798757</v>
      </c>
      <c r="W517" s="3">
        <v>-16.380519459524798</v>
      </c>
      <c r="X517" s="3">
        <v>-17.4901026910483</v>
      </c>
      <c r="Y517" s="3">
        <v>-13.403156488682299</v>
      </c>
      <c r="Z517" s="3">
        <v>-11.495673560313399</v>
      </c>
      <c r="AA517" s="3">
        <v>-9.1600139335654003</v>
      </c>
      <c r="AB517" s="3">
        <v>-7.5282401400058001</v>
      </c>
      <c r="AC517" s="3">
        <v>-7.1809333305937999</v>
      </c>
      <c r="AD517" s="3">
        <v>-3.7419376220629998</v>
      </c>
      <c r="AE517" s="3">
        <v>-2.9994896608256001</v>
      </c>
      <c r="AF517" s="3">
        <v>-2.3745921079475001</v>
      </c>
      <c r="AG517" s="3">
        <v>-1.8440839851596</v>
      </c>
      <c r="AH517" s="3">
        <v>-0.17187647340369999</v>
      </c>
      <c r="AI517" s="3">
        <v>0.5408935035386</v>
      </c>
      <c r="AJ517" s="3">
        <v>4.0203192432595003</v>
      </c>
      <c r="AK517" s="3">
        <v>2.8047835114405002</v>
      </c>
      <c r="AL517" s="3">
        <v>0.48</v>
      </c>
    </row>
    <row r="518" spans="1:38">
      <c r="A518">
        <v>3</v>
      </c>
      <c r="B518" t="s">
        <v>400</v>
      </c>
      <c r="C518">
        <v>120102</v>
      </c>
      <c r="D518" t="s">
        <v>814</v>
      </c>
      <c r="E518" s="3">
        <v>9.1570270000000003E-7</v>
      </c>
      <c r="F518" s="3">
        <v>9.1570270000000003E-7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0.490358811497</v>
      </c>
      <c r="W518" s="3">
        <v>0.490358811497</v>
      </c>
      <c r="X518" s="3">
        <v>1.058152192885</v>
      </c>
      <c r="Y518" s="3">
        <v>1.058152192885</v>
      </c>
      <c r="Z518" s="3">
        <v>1.058152192885</v>
      </c>
      <c r="AA518" s="3">
        <v>1.058152192885</v>
      </c>
      <c r="AB518" s="3">
        <v>1.058152192885</v>
      </c>
      <c r="AC518" s="3">
        <v>1.058152192885</v>
      </c>
      <c r="AD518" s="3">
        <v>1.058152192885</v>
      </c>
      <c r="AE518" s="3">
        <v>1.058152192885</v>
      </c>
      <c r="AF518" s="3">
        <v>1.058152192885</v>
      </c>
      <c r="AG518" s="3">
        <v>1.058152192885</v>
      </c>
      <c r="AH518" s="3">
        <v>0.56502274258280005</v>
      </c>
      <c r="AI518" s="3">
        <v>0.56502274258280005</v>
      </c>
      <c r="AJ518" s="3">
        <v>0</v>
      </c>
      <c r="AK518" s="3">
        <v>0</v>
      </c>
      <c r="AL518" s="3">
        <v>0</v>
      </c>
    </row>
    <row r="519" spans="1:38">
      <c r="A519">
        <v>4</v>
      </c>
      <c r="B519" t="s">
        <v>402</v>
      </c>
      <c r="C519">
        <v>12010201</v>
      </c>
      <c r="D519" t="s">
        <v>815</v>
      </c>
      <c r="E519" s="3">
        <v>9.1570270000000003E-7</v>
      </c>
      <c r="F519" s="3">
        <v>9.1570270000000003E-7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0.490358811497</v>
      </c>
      <c r="W519" s="3">
        <v>0.490358811497</v>
      </c>
      <c r="X519" s="3">
        <v>1.058152192885</v>
      </c>
      <c r="Y519" s="3">
        <v>1.058152192885</v>
      </c>
      <c r="Z519" s="3">
        <v>1.058152192885</v>
      </c>
      <c r="AA519" s="3">
        <v>1.058152192885</v>
      </c>
      <c r="AB519" s="3">
        <v>1.058152192885</v>
      </c>
      <c r="AC519" s="3">
        <v>1.058152192885</v>
      </c>
      <c r="AD519" s="3">
        <v>1.058152192885</v>
      </c>
      <c r="AE519" s="3">
        <v>1.058152192885</v>
      </c>
      <c r="AF519" s="3">
        <v>1.058152192885</v>
      </c>
      <c r="AG519" s="3">
        <v>1.058152192885</v>
      </c>
      <c r="AH519" s="3">
        <v>0.56502274258280005</v>
      </c>
      <c r="AI519" s="3">
        <v>0.56502274258280005</v>
      </c>
      <c r="AJ519" s="3">
        <v>0</v>
      </c>
      <c r="AK519" s="3">
        <v>0</v>
      </c>
      <c r="AL519" s="3">
        <v>0</v>
      </c>
    </row>
    <row r="520" spans="1:38">
      <c r="A520">
        <v>5</v>
      </c>
      <c r="B520" t="s">
        <v>404</v>
      </c>
      <c r="C520">
        <v>1201020101</v>
      </c>
      <c r="D520" t="s">
        <v>816</v>
      </c>
      <c r="E520" s="3">
        <v>9.1570270000000003E-7</v>
      </c>
      <c r="F520" s="3">
        <v>9.1570270000000003E-7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0.490358811497</v>
      </c>
      <c r="W520" s="3">
        <v>0.490358811497</v>
      </c>
      <c r="X520" s="3">
        <v>1.058152192885</v>
      </c>
      <c r="Y520" s="3">
        <v>1.058152192885</v>
      </c>
      <c r="Z520" s="3">
        <v>1.058152192885</v>
      </c>
      <c r="AA520" s="3">
        <v>1.058152192885</v>
      </c>
      <c r="AB520" s="3">
        <v>1.058152192885</v>
      </c>
      <c r="AC520" s="3">
        <v>1.058152192885</v>
      </c>
      <c r="AD520" s="3">
        <v>1.058152192885</v>
      </c>
      <c r="AE520" s="3">
        <v>1.058152192885</v>
      </c>
      <c r="AF520" s="3">
        <v>1.058152192885</v>
      </c>
      <c r="AG520" s="3">
        <v>1.058152192885</v>
      </c>
      <c r="AH520" s="3">
        <v>0.56502274258280005</v>
      </c>
      <c r="AI520" s="3">
        <v>0.56502274258280005</v>
      </c>
      <c r="AJ520" s="3">
        <v>0</v>
      </c>
      <c r="AK520" s="3">
        <v>0</v>
      </c>
      <c r="AL520" s="3">
        <v>0</v>
      </c>
    </row>
    <row r="521" spans="1:38">
      <c r="A521">
        <v>2</v>
      </c>
      <c r="B521" t="s">
        <v>398</v>
      </c>
      <c r="C521">
        <v>1202</v>
      </c>
      <c r="D521" t="s">
        <v>817</v>
      </c>
      <c r="E521" s="3">
        <v>1.931437507401</v>
      </c>
      <c r="F521" s="3">
        <v>1.340622473612</v>
      </c>
      <c r="G521" s="3">
        <v>1.3759197388508</v>
      </c>
      <c r="H521" s="3">
        <v>1.3301526871399001</v>
      </c>
      <c r="I521" s="3">
        <v>1.2874285535365</v>
      </c>
      <c r="J521" s="3">
        <v>0.89233377064349995</v>
      </c>
      <c r="K521" s="3">
        <v>0.74052972015649998</v>
      </c>
      <c r="L521" s="3">
        <v>0.69669118052659995</v>
      </c>
      <c r="M521" s="3">
        <v>0.58158434802890002</v>
      </c>
      <c r="N521" s="3">
        <v>0.66543237670389999</v>
      </c>
      <c r="O521" s="3">
        <v>-5.3402741697699999E-2</v>
      </c>
      <c r="P521" s="3">
        <v>0.1068880672942</v>
      </c>
      <c r="Q521" s="3">
        <v>1.6724167704800001E-2</v>
      </c>
      <c r="R521" s="3">
        <v>7.8554728468800003E-2</v>
      </c>
      <c r="S521" s="3">
        <v>0.1122175325146</v>
      </c>
      <c r="T521" s="3">
        <v>0.15338629236330001</v>
      </c>
      <c r="U521" s="3">
        <v>0.16998726002590001</v>
      </c>
      <c r="V521" s="3">
        <v>0.5381993372028</v>
      </c>
      <c r="W521" s="3">
        <v>1.0605966550449</v>
      </c>
      <c r="X521" s="3">
        <v>0.93559959034700002</v>
      </c>
      <c r="Y521" s="3">
        <v>0.94415077790619995</v>
      </c>
      <c r="Z521" s="3">
        <v>0.81482765886660002</v>
      </c>
      <c r="AA521" s="3">
        <v>0.7726241296177</v>
      </c>
      <c r="AB521" s="3">
        <v>0.76702129220479998</v>
      </c>
      <c r="AC521" s="3">
        <v>0.68275942098270004</v>
      </c>
      <c r="AD521" s="3">
        <v>0.70799416195660003</v>
      </c>
      <c r="AE521" s="3">
        <v>0.68858467004559998</v>
      </c>
      <c r="AF521" s="3">
        <v>0.74826125656910003</v>
      </c>
      <c r="AG521" s="3">
        <v>0.4027854427948</v>
      </c>
      <c r="AH521" s="3">
        <v>-0.16397855141840001</v>
      </c>
      <c r="AI521" s="3">
        <v>-0.26255937787799999</v>
      </c>
      <c r="AJ521" s="3">
        <v>-0.10408979429780001</v>
      </c>
      <c r="AK521" s="3">
        <v>0.59597844373620001</v>
      </c>
      <c r="AL521" s="3">
        <v>0.53</v>
      </c>
    </row>
    <row r="522" spans="1:38">
      <c r="A522">
        <v>3</v>
      </c>
      <c r="B522" t="s">
        <v>400</v>
      </c>
      <c r="C522">
        <v>120201</v>
      </c>
      <c r="D522" t="s">
        <v>818</v>
      </c>
      <c r="E522" s="3">
        <v>1.931437507401</v>
      </c>
      <c r="F522" s="3">
        <v>1.340622473612</v>
      </c>
      <c r="G522" s="3">
        <v>1.3759197388508</v>
      </c>
      <c r="H522" s="3">
        <v>1.3301526871399001</v>
      </c>
      <c r="I522" s="3">
        <v>1.2874285535365</v>
      </c>
      <c r="J522" s="3">
        <v>0.89233377064349995</v>
      </c>
      <c r="K522" s="3">
        <v>0.74052972015649998</v>
      </c>
      <c r="L522" s="3">
        <v>0.69669118052659995</v>
      </c>
      <c r="M522" s="3">
        <v>0.58158434802890002</v>
      </c>
      <c r="N522" s="3">
        <v>0.66543237670389999</v>
      </c>
      <c r="O522" s="3">
        <v>-5.3402741697699999E-2</v>
      </c>
      <c r="P522" s="3">
        <v>0.1068880672942</v>
      </c>
      <c r="Q522" s="3">
        <v>1.6724167704800001E-2</v>
      </c>
      <c r="R522" s="3">
        <v>7.8554728468800003E-2</v>
      </c>
      <c r="S522" s="3">
        <v>0.1122175325146</v>
      </c>
      <c r="T522" s="3">
        <v>0.15338629236330001</v>
      </c>
      <c r="U522" s="3">
        <v>0.16998726002590001</v>
      </c>
      <c r="V522" s="3">
        <v>0.5381993372028</v>
      </c>
      <c r="W522" s="3">
        <v>1.0605966550449</v>
      </c>
      <c r="X522" s="3">
        <v>0.93559959034700002</v>
      </c>
      <c r="Y522" s="3">
        <v>0.94415077790619995</v>
      </c>
      <c r="Z522" s="3">
        <v>0.81482765886660002</v>
      </c>
      <c r="AA522" s="3">
        <v>0.7726241296177</v>
      </c>
      <c r="AB522" s="3">
        <v>0.76702129220479998</v>
      </c>
      <c r="AC522" s="3">
        <v>0.68275942098270004</v>
      </c>
      <c r="AD522" s="3">
        <v>0.70799416195660003</v>
      </c>
      <c r="AE522" s="3">
        <v>0.68858467004559998</v>
      </c>
      <c r="AF522" s="3">
        <v>0.74826125656910003</v>
      </c>
      <c r="AG522" s="3">
        <v>0.4027854427948</v>
      </c>
      <c r="AH522" s="3">
        <v>-0.16397855141840001</v>
      </c>
      <c r="AI522" s="3">
        <v>-0.26255937787799999</v>
      </c>
      <c r="AJ522" s="3">
        <v>-0.10408979429780001</v>
      </c>
      <c r="AK522" s="3">
        <v>0.59597844373620001</v>
      </c>
      <c r="AL522" s="3">
        <v>0.53</v>
      </c>
    </row>
    <row r="523" spans="1:38">
      <c r="A523">
        <v>4</v>
      </c>
      <c r="B523" t="s">
        <v>402</v>
      </c>
      <c r="C523">
        <v>12020101</v>
      </c>
      <c r="D523" t="s">
        <v>818</v>
      </c>
      <c r="E523" s="3">
        <v>1.931437507401</v>
      </c>
      <c r="F523" s="3">
        <v>1.340622473612</v>
      </c>
      <c r="G523" s="3">
        <v>1.3759197388508</v>
      </c>
      <c r="H523" s="3">
        <v>1.3301526871399001</v>
      </c>
      <c r="I523" s="3">
        <v>1.2874285535365</v>
      </c>
      <c r="J523" s="3">
        <v>0.89233377064349995</v>
      </c>
      <c r="K523" s="3">
        <v>0.74052972015649998</v>
      </c>
      <c r="L523" s="3">
        <v>0.69669118052659995</v>
      </c>
      <c r="M523" s="3">
        <v>0.58158434802890002</v>
      </c>
      <c r="N523" s="3">
        <v>0.66543237670389999</v>
      </c>
      <c r="O523" s="3">
        <v>-5.3402741697699999E-2</v>
      </c>
      <c r="P523" s="3">
        <v>0.1068880672942</v>
      </c>
      <c r="Q523" s="3">
        <v>1.6724167704800001E-2</v>
      </c>
      <c r="R523" s="3">
        <v>7.8554728468800003E-2</v>
      </c>
      <c r="S523" s="3">
        <v>0.1122175325146</v>
      </c>
      <c r="T523" s="3">
        <v>0.15338629236330001</v>
      </c>
      <c r="U523" s="3">
        <v>0.16998726002590001</v>
      </c>
      <c r="V523" s="3">
        <v>0.5381993372028</v>
      </c>
      <c r="W523" s="3">
        <v>1.0605966550449</v>
      </c>
      <c r="X523" s="3">
        <v>0.93559959034700002</v>
      </c>
      <c r="Y523" s="3">
        <v>0.94415077790619995</v>
      </c>
      <c r="Z523" s="3">
        <v>0.81482765886660002</v>
      </c>
      <c r="AA523" s="3">
        <v>0.7726241296177</v>
      </c>
      <c r="AB523" s="3">
        <v>0.76702129220479998</v>
      </c>
      <c r="AC523" s="3">
        <v>0.68275942098270004</v>
      </c>
      <c r="AD523" s="3">
        <v>0.70799416195660003</v>
      </c>
      <c r="AE523" s="3">
        <v>0.68858467004559998</v>
      </c>
      <c r="AF523" s="3">
        <v>0.74826125656910003</v>
      </c>
      <c r="AG523" s="3">
        <v>0.4027854427948</v>
      </c>
      <c r="AH523" s="3">
        <v>-0.16397855141840001</v>
      </c>
      <c r="AI523" s="3">
        <v>-0.26255937787799999</v>
      </c>
      <c r="AJ523" s="3">
        <v>-0.10408979429780001</v>
      </c>
      <c r="AK523" s="3">
        <v>0.59597844373620001</v>
      </c>
      <c r="AL523" s="3">
        <v>0.53</v>
      </c>
    </row>
    <row r="524" spans="1:38">
      <c r="A524">
        <v>5</v>
      </c>
      <c r="B524" t="s">
        <v>404</v>
      </c>
      <c r="C524">
        <v>1202010101</v>
      </c>
      <c r="D524" t="s">
        <v>819</v>
      </c>
      <c r="E524" s="3">
        <v>1.931437507401</v>
      </c>
      <c r="F524" s="3">
        <v>1.340622473612</v>
      </c>
      <c r="G524" s="3">
        <v>1.3759197388508</v>
      </c>
      <c r="H524" s="3">
        <v>1.3301526871399001</v>
      </c>
      <c r="I524" s="3">
        <v>1.2874285535365</v>
      </c>
      <c r="J524" s="3">
        <v>0.89233377064349995</v>
      </c>
      <c r="K524" s="3">
        <v>0.74052972015649998</v>
      </c>
      <c r="L524" s="3">
        <v>0.69669118052659995</v>
      </c>
      <c r="M524" s="3">
        <v>0.58158434802890002</v>
      </c>
      <c r="N524" s="3">
        <v>0.66543237670389999</v>
      </c>
      <c r="O524" s="3">
        <v>-5.3402741697699999E-2</v>
      </c>
      <c r="P524" s="3">
        <v>0.1068880672942</v>
      </c>
      <c r="Q524" s="3">
        <v>1.6724167704800001E-2</v>
      </c>
      <c r="R524" s="3">
        <v>7.8554728468800003E-2</v>
      </c>
      <c r="S524" s="3">
        <v>0.1122175325146</v>
      </c>
      <c r="T524" s="3">
        <v>0.15338629236330001</v>
      </c>
      <c r="U524" s="3">
        <v>0.16998726002590001</v>
      </c>
      <c r="V524" s="3">
        <v>0.5381993372028</v>
      </c>
      <c r="W524" s="3">
        <v>1.0605966550449</v>
      </c>
      <c r="X524" s="3">
        <v>0.93559959034700002</v>
      </c>
      <c r="Y524" s="3">
        <v>0.94415077790619995</v>
      </c>
      <c r="Z524" s="3">
        <v>0.81482765886660002</v>
      </c>
      <c r="AA524" s="3">
        <v>0.7726241296177</v>
      </c>
      <c r="AB524" s="3">
        <v>0.76702129220479998</v>
      </c>
      <c r="AC524" s="3">
        <v>0.68275942098270004</v>
      </c>
      <c r="AD524" s="3">
        <v>0.70799416195660003</v>
      </c>
      <c r="AE524" s="3">
        <v>0.68858467004559998</v>
      </c>
      <c r="AF524" s="3">
        <v>0.74826125656910003</v>
      </c>
      <c r="AG524" s="3">
        <v>0.4027854427948</v>
      </c>
      <c r="AH524" s="3">
        <v>-0.16397855141840001</v>
      </c>
      <c r="AI524" s="3">
        <v>-0.26255937787799999</v>
      </c>
      <c r="AJ524" s="3">
        <v>-0.10408979429780001</v>
      </c>
      <c r="AK524" s="3">
        <v>0.59597844373620001</v>
      </c>
      <c r="AL524" s="3">
        <v>0.53</v>
      </c>
    </row>
    <row r="525" spans="1:38">
      <c r="A525">
        <v>1</v>
      </c>
      <c r="B525" t="s">
        <v>396</v>
      </c>
      <c r="C525">
        <v>13</v>
      </c>
      <c r="D525" t="s">
        <v>820</v>
      </c>
      <c r="E525" s="3">
        <v>0.65433563277259998</v>
      </c>
      <c r="F525" s="3">
        <v>1.3177699011365001</v>
      </c>
      <c r="G525" s="3">
        <v>2.8009813541074</v>
      </c>
      <c r="H525" s="3">
        <v>3.1645066621078999</v>
      </c>
      <c r="I525" s="3">
        <v>3.1899754228931001</v>
      </c>
      <c r="J525" s="3">
        <v>3.5686578584016</v>
      </c>
      <c r="K525" s="3">
        <v>3.9042773840930001</v>
      </c>
      <c r="L525" s="3">
        <v>5.8994791318147</v>
      </c>
      <c r="M525" s="3">
        <v>5.6411940160173</v>
      </c>
      <c r="N525" s="3">
        <v>5.8852787320933002</v>
      </c>
      <c r="O525" s="3">
        <v>5.8358126858055002</v>
      </c>
      <c r="P525" s="3">
        <v>6.2486800620374998</v>
      </c>
      <c r="Q525" s="3">
        <v>6.1056800529753996</v>
      </c>
      <c r="R525" s="3">
        <v>6.1219789487052001</v>
      </c>
      <c r="S525" s="3">
        <v>5.3049098866547002</v>
      </c>
      <c r="T525" s="3">
        <v>4.8107948703755001</v>
      </c>
      <c r="U525" s="3">
        <v>4.6574345917873998</v>
      </c>
      <c r="V525" s="3">
        <v>4.2086929527308996</v>
      </c>
      <c r="W525" s="3">
        <v>3.1136483069202998</v>
      </c>
      <c r="X525" s="3">
        <v>1.5733988553522</v>
      </c>
      <c r="Y525" s="3">
        <v>1.1130200094694001</v>
      </c>
      <c r="Z525" s="3">
        <v>0.49530340342110002</v>
      </c>
      <c r="AA525" s="3">
        <v>0.82058115838159995</v>
      </c>
      <c r="AB525" s="3">
        <v>2.09572249651E-2</v>
      </c>
      <c r="AC525" s="3">
        <v>-0.30185226826299999</v>
      </c>
      <c r="AD525" s="3">
        <v>-0.218413696218</v>
      </c>
      <c r="AE525" s="3">
        <v>-0.61833362813820003</v>
      </c>
      <c r="AF525" s="3">
        <v>-0.45629230017830003</v>
      </c>
      <c r="AG525" s="3">
        <v>-1.0503691213797</v>
      </c>
      <c r="AH525" s="3">
        <v>-1.5246101602129001</v>
      </c>
      <c r="AI525" s="3">
        <v>-1.2864294755115</v>
      </c>
      <c r="AJ525" s="3">
        <v>-1.6909224875416999</v>
      </c>
      <c r="AK525" s="3">
        <v>-0.80508875683860004</v>
      </c>
      <c r="AL525" s="3">
        <v>-0.8</v>
      </c>
    </row>
    <row r="526" spans="1:38">
      <c r="A526">
        <v>2</v>
      </c>
      <c r="B526" t="s">
        <v>398</v>
      </c>
      <c r="C526">
        <v>1301</v>
      </c>
      <c r="D526" t="s">
        <v>821</v>
      </c>
      <c r="E526" s="3">
        <v>1.1863688566062001</v>
      </c>
      <c r="F526" s="3">
        <v>1.9070783893901</v>
      </c>
      <c r="G526" s="3">
        <v>3.8573542751369998</v>
      </c>
      <c r="H526" s="3">
        <v>4.1237601867039997</v>
      </c>
      <c r="I526" s="3">
        <v>4.1317066030285003</v>
      </c>
      <c r="J526" s="3">
        <v>4.6116866758135</v>
      </c>
      <c r="K526" s="3">
        <v>5.0555381527394001</v>
      </c>
      <c r="L526" s="3">
        <v>7.3158206875187002</v>
      </c>
      <c r="M526" s="3">
        <v>7.0153035192024999</v>
      </c>
      <c r="N526" s="3">
        <v>7.2198973775755002</v>
      </c>
      <c r="O526" s="3">
        <v>7.1316257767871001</v>
      </c>
      <c r="P526" s="3">
        <v>7.6659106099988996</v>
      </c>
      <c r="Q526" s="3">
        <v>7.5335057844266</v>
      </c>
      <c r="R526" s="3">
        <v>7.6263994073956001</v>
      </c>
      <c r="S526" s="3">
        <v>6.4537110153272002</v>
      </c>
      <c r="T526" s="3">
        <v>5.8386528059942</v>
      </c>
      <c r="U526" s="3">
        <v>5.6916390398462999</v>
      </c>
      <c r="V526" s="3">
        <v>5.1381316876404002</v>
      </c>
      <c r="W526" s="3">
        <v>3.8198114014316999</v>
      </c>
      <c r="X526" s="3">
        <v>1.6445840642117</v>
      </c>
      <c r="Y526" s="3">
        <v>1.1039142789117</v>
      </c>
      <c r="Z526" s="3">
        <v>0.33617331087329999</v>
      </c>
      <c r="AA526" s="3">
        <v>0.74028962791550001</v>
      </c>
      <c r="AB526" s="3">
        <v>-0.24230507199330001</v>
      </c>
      <c r="AC526" s="3">
        <v>-0.6439009167134</v>
      </c>
      <c r="AD526" s="3">
        <v>-0.50292077871420005</v>
      </c>
      <c r="AE526" s="3">
        <v>-0.84170473679400004</v>
      </c>
      <c r="AF526" s="3">
        <v>-0.53608069001040004</v>
      </c>
      <c r="AG526" s="3">
        <v>-1.2858737551049</v>
      </c>
      <c r="AH526" s="3">
        <v>-1.9075051034806001</v>
      </c>
      <c r="AI526" s="3">
        <v>-1.6350418874234001</v>
      </c>
      <c r="AJ526" s="3">
        <v>-1.7768092278120999</v>
      </c>
      <c r="AK526" s="3">
        <v>-0.72432099894549995</v>
      </c>
      <c r="AL526" s="3">
        <v>-0.7</v>
      </c>
    </row>
    <row r="527" spans="1:38">
      <c r="A527">
        <v>3</v>
      </c>
      <c r="B527" t="s">
        <v>400</v>
      </c>
      <c r="C527">
        <v>130101</v>
      </c>
      <c r="D527" t="s">
        <v>822</v>
      </c>
      <c r="E527" s="3">
        <v>1.0108486845606</v>
      </c>
      <c r="F527" s="3">
        <v>2.0205783017077001</v>
      </c>
      <c r="G527" s="3">
        <v>4.9409210561811001</v>
      </c>
      <c r="H527" s="3">
        <v>5.2599464199665</v>
      </c>
      <c r="I527" s="3">
        <v>5.4149992510139002</v>
      </c>
      <c r="J527" s="3">
        <v>6.1736637985667002</v>
      </c>
      <c r="K527" s="3">
        <v>6.7844993397262998</v>
      </c>
      <c r="L527" s="3">
        <v>10.0174829286156</v>
      </c>
      <c r="M527" s="3">
        <v>9.5825420233861998</v>
      </c>
      <c r="N527" s="3">
        <v>9.9303595849227992</v>
      </c>
      <c r="O527" s="3">
        <v>10.079563379142799</v>
      </c>
      <c r="P527" s="3">
        <v>10.706237669271999</v>
      </c>
      <c r="Q527" s="3">
        <v>11.000000571318299</v>
      </c>
      <c r="R527" s="3">
        <v>11.170267245295699</v>
      </c>
      <c r="S527" s="3">
        <v>9.2635209198222004</v>
      </c>
      <c r="T527" s="3">
        <v>8.3551501330847007</v>
      </c>
      <c r="U527" s="3">
        <v>8.1211873774556</v>
      </c>
      <c r="V527" s="3">
        <v>7.1372272096833997</v>
      </c>
      <c r="W527" s="3">
        <v>5.1706455103335998</v>
      </c>
      <c r="X527" s="3">
        <v>2.0991733022901999</v>
      </c>
      <c r="Y527" s="3">
        <v>1.3019508940171001</v>
      </c>
      <c r="Z527" s="3">
        <v>0.27474517512000002</v>
      </c>
      <c r="AA527" s="3">
        <v>0.59813791105689995</v>
      </c>
      <c r="AB527" s="3">
        <v>-0.8486075021535</v>
      </c>
      <c r="AC527" s="3">
        <v>-1.7673290045648999</v>
      </c>
      <c r="AD527" s="3">
        <v>-1.8063496342747001</v>
      </c>
      <c r="AE527" s="3">
        <v>-2.2036596190908</v>
      </c>
      <c r="AF527" s="3">
        <v>-1.8676078724934999</v>
      </c>
      <c r="AG527" s="3">
        <v>-2.8933511108775001</v>
      </c>
      <c r="AH527" s="3">
        <v>-3.7730769475024002</v>
      </c>
      <c r="AI527" s="3">
        <v>-3.3775797132991001</v>
      </c>
      <c r="AJ527" s="3">
        <v>-3.6241996777334999</v>
      </c>
      <c r="AK527" s="3">
        <v>-2.2360487059254002</v>
      </c>
      <c r="AL527" s="3">
        <v>-2.13</v>
      </c>
    </row>
    <row r="528" spans="1:38">
      <c r="A528">
        <v>4</v>
      </c>
      <c r="B528" t="s">
        <v>402</v>
      </c>
      <c r="C528">
        <v>13010101</v>
      </c>
      <c r="D528" t="s">
        <v>822</v>
      </c>
      <c r="E528" s="3">
        <v>1.0108486845606</v>
      </c>
      <c r="F528" s="3">
        <v>2.0205783017077001</v>
      </c>
      <c r="G528" s="3">
        <v>4.9409210561811001</v>
      </c>
      <c r="H528" s="3">
        <v>5.2599464199665</v>
      </c>
      <c r="I528" s="3">
        <v>5.4149992510139002</v>
      </c>
      <c r="J528" s="3">
        <v>6.1736637985667002</v>
      </c>
      <c r="K528" s="3">
        <v>6.7844993397262998</v>
      </c>
      <c r="L528" s="3">
        <v>10.0174829286156</v>
      </c>
      <c r="M528" s="3">
        <v>9.5825420233861998</v>
      </c>
      <c r="N528" s="3">
        <v>9.9303595849227992</v>
      </c>
      <c r="O528" s="3">
        <v>10.079563379142799</v>
      </c>
      <c r="P528" s="3">
        <v>10.706237669271999</v>
      </c>
      <c r="Q528" s="3">
        <v>11.000000571318299</v>
      </c>
      <c r="R528" s="3">
        <v>11.170267245295699</v>
      </c>
      <c r="S528" s="3">
        <v>9.2635209198222004</v>
      </c>
      <c r="T528" s="3">
        <v>8.3551501330847007</v>
      </c>
      <c r="U528" s="3">
        <v>8.1211873774556</v>
      </c>
      <c r="V528" s="3">
        <v>7.1372272096833997</v>
      </c>
      <c r="W528" s="3">
        <v>5.1706455103335998</v>
      </c>
      <c r="X528" s="3">
        <v>2.0991733022901999</v>
      </c>
      <c r="Y528" s="3">
        <v>1.3019508940171001</v>
      </c>
      <c r="Z528" s="3">
        <v>0.27474517512000002</v>
      </c>
      <c r="AA528" s="3">
        <v>0.59813791105689995</v>
      </c>
      <c r="AB528" s="3">
        <v>-0.8486075021535</v>
      </c>
      <c r="AC528" s="3">
        <v>-1.7673290045648999</v>
      </c>
      <c r="AD528" s="3">
        <v>-1.8063496342747001</v>
      </c>
      <c r="AE528" s="3">
        <v>-2.2036596190908</v>
      </c>
      <c r="AF528" s="3">
        <v>-1.8676078724934999</v>
      </c>
      <c r="AG528" s="3">
        <v>-2.8933511108775001</v>
      </c>
      <c r="AH528" s="3">
        <v>-3.7730769475024002</v>
      </c>
      <c r="AI528" s="3">
        <v>-3.3775797132991001</v>
      </c>
      <c r="AJ528" s="3">
        <v>-3.6241996777334999</v>
      </c>
      <c r="AK528" s="3">
        <v>-2.2360487059254002</v>
      </c>
      <c r="AL528" s="3">
        <v>-2.13</v>
      </c>
    </row>
    <row r="529" spans="1:38">
      <c r="A529">
        <v>5</v>
      </c>
      <c r="B529" t="s">
        <v>404</v>
      </c>
      <c r="C529">
        <v>1301010101</v>
      </c>
      <c r="D529" t="s">
        <v>823</v>
      </c>
      <c r="E529" s="3">
        <v>-3.7996865725800001E-2</v>
      </c>
      <c r="F529" s="3">
        <v>-0.42416642830470003</v>
      </c>
      <c r="G529" s="3">
        <v>7.0414630167587999</v>
      </c>
      <c r="H529" s="3">
        <v>1.3727698940187001</v>
      </c>
      <c r="I529" s="3">
        <v>2.6572018769728998</v>
      </c>
      <c r="J529" s="3">
        <v>5.7948504182566998</v>
      </c>
      <c r="K529" s="3">
        <v>11.568554088143699</v>
      </c>
      <c r="L529" s="3">
        <v>13.116608532270099</v>
      </c>
      <c r="M529" s="3">
        <v>9.7653692622451995</v>
      </c>
      <c r="N529" s="3">
        <v>6.3231565516063997</v>
      </c>
      <c r="O529" s="3">
        <v>10.717409186097299</v>
      </c>
      <c r="P529" s="3">
        <v>12.9884999085931</v>
      </c>
      <c r="Q529" s="3">
        <v>7.2323907317379996</v>
      </c>
      <c r="R529" s="3">
        <v>10.3932822602433</v>
      </c>
      <c r="S529" s="3">
        <v>8.5267192343315994</v>
      </c>
      <c r="T529" s="3">
        <v>4.5413692563432004</v>
      </c>
      <c r="U529" s="3">
        <v>3.9745259139364002</v>
      </c>
      <c r="V529" s="3">
        <v>4.2000365013031002</v>
      </c>
      <c r="W529" s="3">
        <v>-5.5484270107368001</v>
      </c>
      <c r="X529" s="3">
        <v>-13.759665047657</v>
      </c>
      <c r="Y529" s="3">
        <v>-15.004997337301999</v>
      </c>
      <c r="Z529" s="3">
        <v>-14.009282276933099</v>
      </c>
      <c r="AA529" s="3">
        <v>-15.6876110144098</v>
      </c>
      <c r="AB529" s="3">
        <v>-20.905858279265001</v>
      </c>
      <c r="AC529" s="3">
        <v>-21.668329697672</v>
      </c>
      <c r="AD529" s="3">
        <v>-21.0218287722093</v>
      </c>
      <c r="AE529" s="3">
        <v>-21.851504780063198</v>
      </c>
      <c r="AF529" s="3">
        <v>-16.892949494145501</v>
      </c>
      <c r="AG529" s="3">
        <v>-16.6223413347847</v>
      </c>
      <c r="AH529" s="3">
        <v>-19.726471342864698</v>
      </c>
      <c r="AI529" s="3">
        <v>-17.835492648397999</v>
      </c>
      <c r="AJ529" s="3">
        <v>-12.9697126035558</v>
      </c>
      <c r="AK529" s="3">
        <v>-8.7646019858543003</v>
      </c>
      <c r="AL529" s="3">
        <v>-10.25</v>
      </c>
    </row>
    <row r="530" spans="1:38">
      <c r="A530">
        <v>5</v>
      </c>
      <c r="B530" t="s">
        <v>404</v>
      </c>
      <c r="C530">
        <v>1301010102</v>
      </c>
      <c r="D530" t="s">
        <v>824</v>
      </c>
      <c r="E530" s="3">
        <v>-0.56391508529430001</v>
      </c>
      <c r="F530" s="3">
        <v>1.1140600424024001</v>
      </c>
      <c r="G530" s="3">
        <v>7.0240212497341004</v>
      </c>
      <c r="H530" s="3">
        <v>4.7436537832434</v>
      </c>
      <c r="I530" s="3">
        <v>1.2812254173769</v>
      </c>
      <c r="J530" s="3">
        <v>4.9377948838141998</v>
      </c>
      <c r="K530" s="3">
        <v>8.7777877684893006</v>
      </c>
      <c r="L530" s="3">
        <v>9.4548817267559997</v>
      </c>
      <c r="M530" s="3">
        <v>11.075972521897199</v>
      </c>
      <c r="N530" s="3">
        <v>8.2113428643000006</v>
      </c>
      <c r="O530" s="3">
        <v>9.3746825686584998</v>
      </c>
      <c r="P530" s="3">
        <v>11.7458061454769</v>
      </c>
      <c r="Q530" s="3">
        <v>6.3355166841664001</v>
      </c>
      <c r="R530" s="3">
        <v>7.4859430000835996</v>
      </c>
      <c r="S530" s="3">
        <v>5.7884108029758004</v>
      </c>
      <c r="T530" s="3">
        <v>1.7374614307514</v>
      </c>
      <c r="U530" s="3">
        <v>3.2544300469405001</v>
      </c>
      <c r="V530" s="3">
        <v>0.99367979858290001</v>
      </c>
      <c r="W530" s="3">
        <v>-8.6367807639251009</v>
      </c>
      <c r="X530" s="3">
        <v>-12.255736485601799</v>
      </c>
      <c r="Y530" s="3">
        <v>-17.6808719019119</v>
      </c>
      <c r="Z530" s="3">
        <v>-15.293617515650499</v>
      </c>
      <c r="AA530" s="3">
        <v>-16.553154278062902</v>
      </c>
      <c r="AB530" s="3">
        <v>-19.434527352645699</v>
      </c>
      <c r="AC530" s="3">
        <v>-19.627518264815102</v>
      </c>
      <c r="AD530" s="3">
        <v>-19.221928644589401</v>
      </c>
      <c r="AE530" s="3">
        <v>-19.380721424532499</v>
      </c>
      <c r="AF530" s="3">
        <v>-15.467534012603201</v>
      </c>
      <c r="AG530" s="3">
        <v>-15.600920083773101</v>
      </c>
      <c r="AH530" s="3">
        <v>-16.0334191690038</v>
      </c>
      <c r="AI530" s="3">
        <v>-13.9180280790798</v>
      </c>
      <c r="AJ530" s="3">
        <v>-10.309391248316601</v>
      </c>
      <c r="AK530" s="3">
        <v>-5.8058563937298997</v>
      </c>
      <c r="AL530" s="3">
        <v>-7.68</v>
      </c>
    </row>
    <row r="531" spans="1:38">
      <c r="A531">
        <v>5</v>
      </c>
      <c r="B531" t="s">
        <v>404</v>
      </c>
      <c r="C531">
        <v>1301010103</v>
      </c>
      <c r="D531" t="s">
        <v>825</v>
      </c>
      <c r="E531" s="3">
        <v>0.99792126501269995</v>
      </c>
      <c r="F531" s="3">
        <v>3.0009670371189001</v>
      </c>
      <c r="G531" s="3">
        <v>6.6485355465050002</v>
      </c>
      <c r="H531" s="3">
        <v>7.7646967775361997</v>
      </c>
      <c r="I531" s="3">
        <v>7.8427646574391003</v>
      </c>
      <c r="J531" s="3">
        <v>9.6581868655677994</v>
      </c>
      <c r="K531" s="3">
        <v>11.419176487194701</v>
      </c>
      <c r="L531" s="3">
        <v>16.0985456056376</v>
      </c>
      <c r="M531" s="3">
        <v>15.685861166494099</v>
      </c>
      <c r="N531" s="3">
        <v>15.3105674254133</v>
      </c>
      <c r="O531" s="3">
        <v>15.424750862798099</v>
      </c>
      <c r="P531" s="3">
        <v>17.002824811189299</v>
      </c>
      <c r="Q531" s="3">
        <v>16.788766613208701</v>
      </c>
      <c r="R531" s="3">
        <v>13.7836954048965</v>
      </c>
      <c r="S531" s="3">
        <v>10.7363088326042</v>
      </c>
      <c r="T531" s="3">
        <v>11.966756029984399</v>
      </c>
      <c r="U531" s="3">
        <v>11.407467870117401</v>
      </c>
      <c r="V531" s="3">
        <v>10.3289344957164</v>
      </c>
      <c r="W531" s="3">
        <v>8.3807843309568</v>
      </c>
      <c r="X531" s="3">
        <v>4.7604633327970003</v>
      </c>
      <c r="Y531" s="3">
        <v>2.6099978037118001</v>
      </c>
      <c r="Z531" s="3">
        <v>1.476971432856</v>
      </c>
      <c r="AA531" s="3">
        <v>2.3100839767471002</v>
      </c>
      <c r="AB531" s="3">
        <v>1.4953280102916</v>
      </c>
      <c r="AC531" s="3">
        <v>0.27813943205809999</v>
      </c>
      <c r="AD531" s="3">
        <v>0.83096942677160002</v>
      </c>
      <c r="AE531" s="3">
        <v>0.18678989420950001</v>
      </c>
      <c r="AF531" s="3">
        <v>-2.8197397567481</v>
      </c>
      <c r="AG531" s="3">
        <v>-1.7822283950305999</v>
      </c>
      <c r="AH531" s="3">
        <v>-1.9820284127664001</v>
      </c>
      <c r="AI531" s="3">
        <v>-1.5268143562315</v>
      </c>
      <c r="AJ531" s="3">
        <v>-2.1601283542687999</v>
      </c>
      <c r="AK531" s="3">
        <v>-1.1290479668344</v>
      </c>
      <c r="AL531" s="3">
        <v>0.56999999999999995</v>
      </c>
    </row>
    <row r="532" spans="1:38">
      <c r="A532">
        <v>5</v>
      </c>
      <c r="B532" t="s">
        <v>404</v>
      </c>
      <c r="C532">
        <v>1301010104</v>
      </c>
      <c r="D532" t="s">
        <v>826</v>
      </c>
      <c r="E532" s="3">
        <v>3.6162610088159002</v>
      </c>
      <c r="F532" s="3">
        <v>6.7087972036351999</v>
      </c>
      <c r="G532" s="3">
        <v>12.5548280976641</v>
      </c>
      <c r="H532" s="3">
        <v>11.3471111502135</v>
      </c>
      <c r="I532" s="3">
        <v>6.7812916867997997</v>
      </c>
      <c r="J532" s="3">
        <v>7.2649577274958999</v>
      </c>
      <c r="K532" s="3">
        <v>3.3615101183567</v>
      </c>
      <c r="L532" s="3">
        <v>9.3390993074019999</v>
      </c>
      <c r="M532" s="3">
        <v>12.934050071810599</v>
      </c>
      <c r="N532" s="3">
        <v>15.3786804193255</v>
      </c>
      <c r="O532" s="3">
        <v>11.6217925088099</v>
      </c>
      <c r="P532" s="3">
        <v>12.555347750407</v>
      </c>
      <c r="Q532" s="3">
        <v>13.0390856887766</v>
      </c>
      <c r="R532" s="3">
        <v>10.165665694666201</v>
      </c>
      <c r="S532" s="3">
        <v>9.1520045652336002</v>
      </c>
      <c r="T532" s="3">
        <v>12.329841976575199</v>
      </c>
      <c r="U532" s="3">
        <v>9.9261720380976008</v>
      </c>
      <c r="V532" s="3">
        <v>8.2337196380861002</v>
      </c>
      <c r="W532" s="3">
        <v>9.7572416843292995</v>
      </c>
      <c r="X532" s="3">
        <v>5.3451455596004003</v>
      </c>
      <c r="Y532" s="3">
        <v>2.59049960836</v>
      </c>
      <c r="Z532" s="3">
        <v>0.51097501183549998</v>
      </c>
      <c r="AA532" s="3">
        <v>4.9854741465972996</v>
      </c>
      <c r="AB532" s="3">
        <v>3.3373700224734999</v>
      </c>
      <c r="AC532" s="3">
        <v>3.9646058349177</v>
      </c>
      <c r="AD532" s="3">
        <v>4.9108223331346004</v>
      </c>
      <c r="AE532" s="3">
        <v>-0.28292117107870002</v>
      </c>
      <c r="AF532" s="3">
        <v>-1.4224824113259</v>
      </c>
      <c r="AG532" s="3">
        <v>-1.2315155623873</v>
      </c>
      <c r="AH532" s="3">
        <v>-2.1938322362166001</v>
      </c>
      <c r="AI532" s="3">
        <v>-1.5142825765799</v>
      </c>
      <c r="AJ532" s="3">
        <v>-1.8284295690850001</v>
      </c>
      <c r="AK532" s="3">
        <v>-1.5531404192638001</v>
      </c>
      <c r="AL532" s="3">
        <v>2.14</v>
      </c>
    </row>
    <row r="533" spans="1:38">
      <c r="A533">
        <v>5</v>
      </c>
      <c r="B533" t="s">
        <v>404</v>
      </c>
      <c r="C533">
        <v>1301010105</v>
      </c>
      <c r="D533" t="s">
        <v>827</v>
      </c>
      <c r="E533" s="3">
        <v>-3.4314195648105001</v>
      </c>
      <c r="F533" s="3">
        <v>-2.5021802418547998</v>
      </c>
      <c r="G533" s="3">
        <v>-1.2302298017940001</v>
      </c>
      <c r="H533" s="3">
        <v>-1.9453812558745001</v>
      </c>
      <c r="I533" s="3">
        <v>3.5454398626900002E-2</v>
      </c>
      <c r="J533" s="3">
        <v>-2.7626804341999999E-2</v>
      </c>
      <c r="K533" s="3">
        <v>-1.7126444082962999</v>
      </c>
      <c r="L533" s="3">
        <v>1.175462067962</v>
      </c>
      <c r="M533" s="3">
        <v>3.7299708851335001</v>
      </c>
      <c r="N533" s="3">
        <v>4.4574544588937997</v>
      </c>
      <c r="O533" s="3">
        <v>6.2999184471477996</v>
      </c>
      <c r="P533" s="3">
        <v>4.5812777813311998</v>
      </c>
      <c r="Q533" s="3">
        <v>6.6824482779345997</v>
      </c>
      <c r="R533" s="3">
        <v>6.6418155466590001</v>
      </c>
      <c r="S533" s="3">
        <v>5.8218658742232003</v>
      </c>
      <c r="T533" s="3">
        <v>7.1654506502168998</v>
      </c>
      <c r="U533" s="3">
        <v>5.2489933181195996</v>
      </c>
      <c r="V533" s="3">
        <v>6.2359942741904</v>
      </c>
      <c r="W533" s="3">
        <v>6.2659180803277996</v>
      </c>
      <c r="X533" s="3">
        <v>3.1022349584473998</v>
      </c>
      <c r="Y533" s="3">
        <v>1.5752578537935999</v>
      </c>
      <c r="Z533" s="3">
        <v>4.2602531710999999E-3</v>
      </c>
      <c r="AA533" s="3">
        <v>-2.8308666838563998</v>
      </c>
      <c r="AB533" s="3">
        <v>-0.72545414736710001</v>
      </c>
      <c r="AC533" s="3">
        <v>-1.6130993605327</v>
      </c>
      <c r="AD533" s="3">
        <v>-4.3661890350826003</v>
      </c>
      <c r="AE533" s="3">
        <v>-3.5132613798872998</v>
      </c>
      <c r="AF533" s="3">
        <v>-2.9470062141298001</v>
      </c>
      <c r="AG533" s="3">
        <v>-2.1241988331708002</v>
      </c>
      <c r="AH533" s="3">
        <v>-1.0298438530475</v>
      </c>
      <c r="AI533" s="3">
        <v>-2.4676649742050998</v>
      </c>
      <c r="AJ533" s="3">
        <v>-2.6955774934630998</v>
      </c>
      <c r="AK533" s="3">
        <v>-3.2823562726927999</v>
      </c>
      <c r="AL533" s="3">
        <v>-2.1</v>
      </c>
    </row>
    <row r="534" spans="1:38">
      <c r="A534">
        <v>5</v>
      </c>
      <c r="B534" t="s">
        <v>404</v>
      </c>
      <c r="C534">
        <v>1301010106</v>
      </c>
      <c r="D534" t="s">
        <v>828</v>
      </c>
      <c r="E534" s="3">
        <v>-0.21135214086019999</v>
      </c>
      <c r="F534" s="3">
        <v>0.38803185233080001</v>
      </c>
      <c r="G534" s="3">
        <v>1.0615742551498999</v>
      </c>
      <c r="H534" s="3">
        <v>2.6136011376855</v>
      </c>
      <c r="I534" s="3">
        <v>3.0193975093121002</v>
      </c>
      <c r="J534" s="3">
        <v>0.72623136092399998</v>
      </c>
      <c r="K534" s="3">
        <v>-1.2208651130262</v>
      </c>
      <c r="L534" s="3">
        <v>-0.40639977840129998</v>
      </c>
      <c r="M534" s="3">
        <v>-1.5785876629386999</v>
      </c>
      <c r="N534" s="3">
        <v>-1.0145680861276001</v>
      </c>
      <c r="O534" s="3">
        <v>6.3313971598740002</v>
      </c>
      <c r="P534" s="3">
        <v>8.5796118794786995</v>
      </c>
      <c r="Q534" s="3">
        <v>9.3365316609984994</v>
      </c>
      <c r="R534" s="3">
        <v>9.6605145468667999</v>
      </c>
      <c r="S534" s="3">
        <v>6.0465054159851004</v>
      </c>
      <c r="T534" s="3">
        <v>0.7401726537444</v>
      </c>
      <c r="U534" s="3">
        <v>1.6061947550114</v>
      </c>
      <c r="V534" s="3">
        <v>1.5692836061655</v>
      </c>
      <c r="W534" s="3">
        <v>3.0486764934847002</v>
      </c>
      <c r="X534" s="3">
        <v>-0.1094097530416</v>
      </c>
      <c r="Y534" s="3">
        <v>0.15978956125380001</v>
      </c>
      <c r="Z534" s="3">
        <v>-0.83520413031249996</v>
      </c>
      <c r="AA534" s="3">
        <v>-0.72376586586479996</v>
      </c>
      <c r="AB534" s="3">
        <v>-2.2593914347388</v>
      </c>
      <c r="AC534" s="3">
        <v>-7.5045291816841004</v>
      </c>
      <c r="AD534" s="3">
        <v>-6.2563807863439003</v>
      </c>
      <c r="AE534" s="3">
        <v>-10.260462528878101</v>
      </c>
      <c r="AF534" s="3">
        <v>-8.6581798602001996</v>
      </c>
      <c r="AG534" s="3">
        <v>-11.1968256367504</v>
      </c>
      <c r="AH534" s="3">
        <v>-10.0653538265077</v>
      </c>
      <c r="AI534" s="3">
        <v>-11.712099964380799</v>
      </c>
      <c r="AJ534" s="3">
        <v>-11.861542156079301</v>
      </c>
      <c r="AK534" s="3">
        <v>-12.700711313646501</v>
      </c>
      <c r="AL534" s="3">
        <v>-12.49</v>
      </c>
    </row>
    <row r="535" spans="1:38">
      <c r="A535">
        <v>5</v>
      </c>
      <c r="B535" t="s">
        <v>404</v>
      </c>
      <c r="C535">
        <v>1301010107</v>
      </c>
      <c r="D535" t="s">
        <v>829</v>
      </c>
      <c r="E535" s="3">
        <v>2.5367202722765998</v>
      </c>
      <c r="F535" s="3">
        <v>2.8932785880863001</v>
      </c>
      <c r="G535" s="3">
        <v>6.1297841623574998</v>
      </c>
      <c r="H535" s="3">
        <v>5.0599321972817002</v>
      </c>
      <c r="I535" s="3">
        <v>4.6632294158217</v>
      </c>
      <c r="J535" s="3">
        <v>2.0995547511986001</v>
      </c>
      <c r="K535" s="3">
        <v>4.7765810903772996</v>
      </c>
      <c r="L535" s="3">
        <v>14.369842905563701</v>
      </c>
      <c r="M535" s="3">
        <v>15.7249563609712</v>
      </c>
      <c r="N535" s="3">
        <v>18.908761836958099</v>
      </c>
      <c r="O535" s="3">
        <v>14.542305113707201</v>
      </c>
      <c r="P535" s="3">
        <v>16.5744096451294</v>
      </c>
      <c r="Q535" s="3">
        <v>19.362582432444</v>
      </c>
      <c r="R535" s="3">
        <v>22.860506103833899</v>
      </c>
      <c r="S535" s="3">
        <v>21.441439723681601</v>
      </c>
      <c r="T535" s="3">
        <v>20.8381744668959</v>
      </c>
      <c r="U535" s="3">
        <v>23.336147432053401</v>
      </c>
      <c r="V535" s="3">
        <v>22.122146710109899</v>
      </c>
      <c r="W535" s="3">
        <v>17.1664852633109</v>
      </c>
      <c r="X535" s="3">
        <v>12.128740604293199</v>
      </c>
      <c r="Y535" s="3">
        <v>12.566908912252</v>
      </c>
      <c r="Z535" s="3">
        <v>6.4894980356160001</v>
      </c>
      <c r="AA535" s="3">
        <v>9.7410967043569006</v>
      </c>
      <c r="AB535" s="3">
        <v>7.5329580159464999</v>
      </c>
      <c r="AC535" s="3">
        <v>3.4701727058801999</v>
      </c>
      <c r="AD535" s="3">
        <v>2.3287420743943001</v>
      </c>
      <c r="AE535" s="3">
        <v>4.8891624053406</v>
      </c>
      <c r="AF535" s="3">
        <v>5.9272556355291002</v>
      </c>
      <c r="AG535" s="3">
        <v>-0.68469332156819995</v>
      </c>
      <c r="AH535" s="3">
        <v>-5.2458845713102003</v>
      </c>
      <c r="AI535" s="3">
        <v>-5.8322100189780004</v>
      </c>
      <c r="AJ535" s="3">
        <v>-6.8445219196003997</v>
      </c>
      <c r="AK535" s="3">
        <v>-2.2463919116750999</v>
      </c>
      <c r="AL535" s="3">
        <v>-0.13</v>
      </c>
    </row>
    <row r="536" spans="1:38">
      <c r="A536">
        <v>5</v>
      </c>
      <c r="B536" t="s">
        <v>404</v>
      </c>
      <c r="C536">
        <v>1301010108</v>
      </c>
      <c r="D536" t="s">
        <v>830</v>
      </c>
      <c r="E536" s="3">
        <v>0.2245518986427</v>
      </c>
      <c r="F536" s="3">
        <v>8.1636077082199998E-2</v>
      </c>
      <c r="G536" s="3">
        <v>4.7297283067002001</v>
      </c>
      <c r="H536" s="3">
        <v>7.6917612099395001</v>
      </c>
      <c r="I536" s="3">
        <v>9.9116448721207</v>
      </c>
      <c r="J536" s="3">
        <v>12.979187138829699</v>
      </c>
      <c r="K536" s="3">
        <v>14.6191429182351</v>
      </c>
      <c r="L536" s="3">
        <v>18.6720432078464</v>
      </c>
      <c r="M536" s="3">
        <v>15.2146437067727</v>
      </c>
      <c r="N536" s="3">
        <v>17.308662398066399</v>
      </c>
      <c r="O536" s="3">
        <v>14.4113618604779</v>
      </c>
      <c r="P536" s="3">
        <v>14.7005227982424</v>
      </c>
      <c r="Q536" s="3">
        <v>16.012752559837899</v>
      </c>
      <c r="R536" s="3">
        <v>14.033648524622199</v>
      </c>
      <c r="S536" s="3">
        <v>11.850699567682399</v>
      </c>
      <c r="T536" s="3">
        <v>10.4898117148457</v>
      </c>
      <c r="U536" s="3">
        <v>11.277551953159399</v>
      </c>
      <c r="V536" s="3">
        <v>11.6837323093173</v>
      </c>
      <c r="W536" s="3">
        <v>11.8608590885875</v>
      </c>
      <c r="X536" s="3">
        <v>6.5967083408800002</v>
      </c>
      <c r="Y536" s="3">
        <v>4.2470347764863003</v>
      </c>
      <c r="Z536" s="3">
        <v>3.5081581468228999</v>
      </c>
      <c r="AA536" s="3">
        <v>5.7835014804954001</v>
      </c>
      <c r="AB536" s="3">
        <v>5.3066763292440999</v>
      </c>
      <c r="AC536" s="3">
        <v>6.3330355378728997</v>
      </c>
      <c r="AD536" s="3">
        <v>8.5129159796802991</v>
      </c>
      <c r="AE536" s="3">
        <v>5.8507928210977003</v>
      </c>
      <c r="AF536" s="3">
        <v>4.8916440497730003</v>
      </c>
      <c r="AG536" s="3">
        <v>4.1768563617407004</v>
      </c>
      <c r="AH536" s="3">
        <v>0.96195652092380002</v>
      </c>
      <c r="AI536" s="3">
        <v>1.9733231272703999</v>
      </c>
      <c r="AJ536" s="3">
        <v>3.5416109357862999</v>
      </c>
      <c r="AK536" s="3">
        <v>6.0022714493092</v>
      </c>
      <c r="AL536" s="3">
        <v>5.57</v>
      </c>
    </row>
    <row r="537" spans="1:38">
      <c r="A537">
        <v>5</v>
      </c>
      <c r="B537" t="s">
        <v>404</v>
      </c>
      <c r="C537">
        <v>1301010109</v>
      </c>
      <c r="D537" t="s">
        <v>831</v>
      </c>
      <c r="E537" s="3">
        <v>-3.7939214233085998</v>
      </c>
      <c r="F537" s="3">
        <v>0.59356328934890001</v>
      </c>
      <c r="G537" s="3">
        <v>5.7206649167065997</v>
      </c>
      <c r="H537" s="3">
        <v>4.0215962444661004</v>
      </c>
      <c r="I537" s="3">
        <v>4.4431391663218003</v>
      </c>
      <c r="J537" s="3">
        <v>4.9436840267660997</v>
      </c>
      <c r="K537" s="3">
        <v>7.0772316942555999</v>
      </c>
      <c r="L537" s="3">
        <v>15.976336215564899</v>
      </c>
      <c r="M537" s="3">
        <v>15.209506276594601</v>
      </c>
      <c r="N537" s="3">
        <v>15.3201470268629</v>
      </c>
      <c r="O537" s="3">
        <v>19.051878253002702</v>
      </c>
      <c r="P537" s="3">
        <v>16.421412336866499</v>
      </c>
      <c r="Q537" s="3">
        <v>17.6987826369887</v>
      </c>
      <c r="R537" s="3">
        <v>15.391493897305599</v>
      </c>
      <c r="S537" s="3">
        <v>12.7951251391528</v>
      </c>
      <c r="T537" s="3">
        <v>19.400700766484501</v>
      </c>
      <c r="U537" s="3">
        <v>7.3315291328213998</v>
      </c>
      <c r="V537" s="3">
        <v>4.9362414702209003</v>
      </c>
      <c r="W537" s="3">
        <v>3.9512525287903002</v>
      </c>
      <c r="X537" s="3">
        <v>0.54594332922199995</v>
      </c>
      <c r="Y537" s="3">
        <v>-5.5601093577188001</v>
      </c>
      <c r="Z537" s="3">
        <v>-9.0711739932078004</v>
      </c>
      <c r="AA537" s="3">
        <v>-1.4031082712552001</v>
      </c>
      <c r="AB537" s="3">
        <v>1.8250067449209</v>
      </c>
      <c r="AC537" s="3">
        <v>-1.9243906351139</v>
      </c>
      <c r="AD537" s="3">
        <v>0.39637213096649998</v>
      </c>
      <c r="AE537" s="3">
        <v>1.9271250462345</v>
      </c>
      <c r="AF537" s="3">
        <v>1.9866712887222</v>
      </c>
      <c r="AG537" s="3">
        <v>-0.60971985784589999</v>
      </c>
      <c r="AH537" s="3">
        <v>2.8737896528906002</v>
      </c>
      <c r="AI537" s="3">
        <v>9.1125806064180992</v>
      </c>
      <c r="AJ537" s="3">
        <v>3.4384531846144002</v>
      </c>
      <c r="AK537" s="3">
        <v>-2.3605339471737001</v>
      </c>
      <c r="AL537" s="3">
        <v>-1.1499999999999999</v>
      </c>
    </row>
    <row r="538" spans="1:38">
      <c r="A538">
        <v>5</v>
      </c>
      <c r="B538" t="s">
        <v>404</v>
      </c>
      <c r="C538">
        <v>1301010110</v>
      </c>
      <c r="D538" t="s">
        <v>832</v>
      </c>
      <c r="E538" s="3">
        <v>4.2167240913414004</v>
      </c>
      <c r="F538" s="3">
        <v>4.9936687491120999</v>
      </c>
      <c r="G538" s="3">
        <v>9.4482215803068996</v>
      </c>
      <c r="H538" s="3">
        <v>8.5445090060506992</v>
      </c>
      <c r="I538" s="3">
        <v>10.027305668511</v>
      </c>
      <c r="J538" s="3">
        <v>10.4949983627041</v>
      </c>
      <c r="K538" s="3">
        <v>10.7703026478027</v>
      </c>
      <c r="L538" s="3">
        <v>9.4906235345666001</v>
      </c>
      <c r="M538" s="3">
        <v>8.6406885863981007</v>
      </c>
      <c r="N538" s="3">
        <v>8.1859129795413992</v>
      </c>
      <c r="O538" s="3">
        <v>9.9923960488973993</v>
      </c>
      <c r="P538" s="3">
        <v>9.3819609782505999</v>
      </c>
      <c r="Q538" s="3">
        <v>8.4832806564799998</v>
      </c>
      <c r="R538" s="3">
        <v>10.0039485542114</v>
      </c>
      <c r="S538" s="3">
        <v>1.8402335106665</v>
      </c>
      <c r="T538" s="3">
        <v>3.2968542517568999</v>
      </c>
      <c r="U538" s="3">
        <v>2.9916794177924002</v>
      </c>
      <c r="V538" s="3">
        <v>2.8634955248858001</v>
      </c>
      <c r="W538" s="3">
        <v>0.98435994004659999</v>
      </c>
      <c r="X538" s="3">
        <v>1.3005960665762</v>
      </c>
      <c r="Y538" s="3">
        <v>5.9802497514700001E-2</v>
      </c>
      <c r="Z538" s="3">
        <v>2.9399829972117999</v>
      </c>
      <c r="AA538" s="3">
        <v>0.49266964631709997</v>
      </c>
      <c r="AB538" s="3">
        <v>0.76459127655329995</v>
      </c>
      <c r="AC538" s="3">
        <v>1.9813707755092</v>
      </c>
      <c r="AD538" s="3">
        <v>-1.6208785978307001</v>
      </c>
      <c r="AE538" s="3">
        <v>1.8475203531376001</v>
      </c>
      <c r="AF538" s="3">
        <v>2.5433626234087998</v>
      </c>
      <c r="AG538" s="3">
        <v>0.25129521930819998</v>
      </c>
      <c r="AH538" s="3">
        <v>-0.7858083752785</v>
      </c>
      <c r="AI538" s="3">
        <v>0.20517758384420001</v>
      </c>
      <c r="AJ538" s="3">
        <v>1.8455488791051999</v>
      </c>
      <c r="AK538" s="3">
        <v>1.6952174551463</v>
      </c>
      <c r="AL538" s="3">
        <v>-0.65</v>
      </c>
    </row>
    <row r="539" spans="1:38">
      <c r="A539">
        <v>5</v>
      </c>
      <c r="B539" t="s">
        <v>404</v>
      </c>
      <c r="C539">
        <v>1301010111</v>
      </c>
      <c r="D539" t="s">
        <v>833</v>
      </c>
      <c r="E539" s="3">
        <v>0.17438241460000001</v>
      </c>
      <c r="F539" s="3">
        <v>0.33992385478979997</v>
      </c>
      <c r="G539" s="3">
        <v>1.0052281340547999</v>
      </c>
      <c r="H539" s="3">
        <v>1.0925486466972001</v>
      </c>
      <c r="I539" s="3">
        <v>3.0178832112122</v>
      </c>
      <c r="J539" s="3">
        <v>4.3159938757549998</v>
      </c>
      <c r="K539" s="3">
        <v>4.6898836241498998</v>
      </c>
      <c r="L539" s="3">
        <v>7.7698354258153</v>
      </c>
      <c r="M539" s="3">
        <v>5.8200477546720997</v>
      </c>
      <c r="N539" s="3">
        <v>4.4960743007132002</v>
      </c>
      <c r="O539" s="3">
        <v>6.4022167104449998</v>
      </c>
      <c r="P539" s="3">
        <v>5.9796014439298997</v>
      </c>
      <c r="Q539" s="3">
        <v>6.2631531521766002</v>
      </c>
      <c r="R539" s="3">
        <v>6.2625065849772001</v>
      </c>
      <c r="S539" s="3">
        <v>3.9217903202731001</v>
      </c>
      <c r="T539" s="3">
        <v>3.4642510989579001</v>
      </c>
      <c r="U539" s="3">
        <v>0.13848687824559999</v>
      </c>
      <c r="V539" s="3">
        <v>-0.279776813131</v>
      </c>
      <c r="W539" s="3">
        <v>-1.1131822182822</v>
      </c>
      <c r="X539" s="3">
        <v>-1.6876011466862</v>
      </c>
      <c r="Y539" s="3">
        <v>0.109922815291</v>
      </c>
      <c r="Z539" s="3">
        <v>-1.1520727730300001E-2</v>
      </c>
      <c r="AA539" s="3">
        <v>0.43194206935700002</v>
      </c>
      <c r="AB539" s="3">
        <v>2.1737549974667001</v>
      </c>
      <c r="AC539" s="3">
        <v>5.1420543721401</v>
      </c>
      <c r="AD539" s="3">
        <v>3.023358503906</v>
      </c>
      <c r="AE539" s="3">
        <v>1.581598260694</v>
      </c>
      <c r="AF539" s="3">
        <v>2.7920186108017999</v>
      </c>
      <c r="AG539" s="3">
        <v>6.5782913492428996</v>
      </c>
      <c r="AH539" s="3">
        <v>6.1805945571757999</v>
      </c>
      <c r="AI539" s="3">
        <v>6.3493352372591003</v>
      </c>
      <c r="AJ539" s="3">
        <v>8.4721174255211995</v>
      </c>
      <c r="AK539" s="3">
        <v>3.7921577081177</v>
      </c>
      <c r="AL539" s="3">
        <v>1.24</v>
      </c>
    </row>
    <row r="540" spans="1:38">
      <c r="A540">
        <v>5</v>
      </c>
      <c r="B540" t="s">
        <v>404</v>
      </c>
      <c r="C540">
        <v>1301010112</v>
      </c>
      <c r="D540" t="s">
        <v>834</v>
      </c>
      <c r="E540" s="3">
        <v>0.88748351883910004</v>
      </c>
      <c r="F540" s="3">
        <v>2.1256675307987001</v>
      </c>
      <c r="G540" s="3">
        <v>2.7344244350203</v>
      </c>
      <c r="H540" s="3">
        <v>3.688030991757</v>
      </c>
      <c r="I540" s="3">
        <v>3.8020333690774</v>
      </c>
      <c r="J540" s="3">
        <v>3.9362148142290998</v>
      </c>
      <c r="K540" s="3">
        <v>3.8245012315214</v>
      </c>
      <c r="L540" s="3">
        <v>3.7097201376069</v>
      </c>
      <c r="M540" s="3">
        <v>3.5707922791740998</v>
      </c>
      <c r="N540" s="3">
        <v>3.7134861949658999</v>
      </c>
      <c r="O540" s="3">
        <v>4.5421903543743003</v>
      </c>
      <c r="P540" s="3">
        <v>3.3467775623324001</v>
      </c>
      <c r="Q540" s="3">
        <v>4.1913458445155003</v>
      </c>
      <c r="R540" s="3">
        <v>3.5531419212662998</v>
      </c>
      <c r="S540" s="3">
        <v>3.7320778858688</v>
      </c>
      <c r="T540" s="3">
        <v>2.7252014149366</v>
      </c>
      <c r="U540" s="3">
        <v>2.1874553492442002</v>
      </c>
      <c r="V540" s="3">
        <v>1.7553654725686001</v>
      </c>
      <c r="W540" s="3">
        <v>1.8162425693618001</v>
      </c>
      <c r="X540" s="3">
        <v>1.4019673733435001</v>
      </c>
      <c r="Y540" s="3">
        <v>-0.1005560824522</v>
      </c>
      <c r="Z540" s="3">
        <v>-4.5029578634999998E-2</v>
      </c>
      <c r="AA540" s="3">
        <v>1.2317241138096999</v>
      </c>
      <c r="AB540" s="3">
        <v>-0.6642027362638</v>
      </c>
      <c r="AC540" s="3">
        <v>3.9867182017500002E-2</v>
      </c>
      <c r="AD540" s="3">
        <v>-0.31914155470130001</v>
      </c>
      <c r="AE540" s="3">
        <v>-1.0471971756662</v>
      </c>
      <c r="AF540" s="3">
        <v>-1.6584293031116</v>
      </c>
      <c r="AG540" s="3">
        <v>-1.6589459719123001</v>
      </c>
      <c r="AH540" s="3">
        <v>-3.3611737140120002</v>
      </c>
      <c r="AI540" s="3">
        <v>-2.9270573526180002</v>
      </c>
      <c r="AJ540" s="3">
        <v>-1.9698192392349001</v>
      </c>
      <c r="AK540" s="3">
        <v>-0.84328417337070005</v>
      </c>
      <c r="AL540" s="3">
        <v>-0.57999999999999996</v>
      </c>
    </row>
    <row r="541" spans="1:38">
      <c r="A541">
        <v>5</v>
      </c>
      <c r="B541" t="s">
        <v>404</v>
      </c>
      <c r="C541">
        <v>1301010113</v>
      </c>
      <c r="D541" t="s">
        <v>835</v>
      </c>
      <c r="E541" s="3">
        <v>-1.8279152205986</v>
      </c>
      <c r="F541" s="3">
        <v>-1.8299493717998001</v>
      </c>
      <c r="G541" s="3">
        <v>-1.8299493717998001</v>
      </c>
      <c r="H541" s="3">
        <v>1.930590729125</v>
      </c>
      <c r="I541" s="3">
        <v>5.5152878589086001</v>
      </c>
      <c r="J541" s="3">
        <v>8.4862321294635006</v>
      </c>
      <c r="K541" s="3">
        <v>7.7319473969633998</v>
      </c>
      <c r="L541" s="3">
        <v>7.7319473969633998</v>
      </c>
      <c r="M541" s="3">
        <v>9.6100870946575991</v>
      </c>
      <c r="N541" s="3">
        <v>11.6358681618308</v>
      </c>
      <c r="O541" s="3">
        <v>9.4776911025999997</v>
      </c>
      <c r="P541" s="3">
        <v>7.3432156617638</v>
      </c>
      <c r="Q541" s="3">
        <v>7.7008380099313003</v>
      </c>
      <c r="R541" s="3">
        <v>8.0052665094305997</v>
      </c>
      <c r="S541" s="3">
        <v>7.9901365480321003</v>
      </c>
      <c r="T541" s="3">
        <v>5.4550852557261997</v>
      </c>
      <c r="U541" s="3">
        <v>3.9665704677761999</v>
      </c>
      <c r="V541" s="3">
        <v>-0.1634667541996</v>
      </c>
      <c r="W541" s="3">
        <v>0.60691129668739996</v>
      </c>
      <c r="X541" s="3">
        <v>0.60691129668739996</v>
      </c>
      <c r="Y541" s="3">
        <v>0.60691129668739996</v>
      </c>
      <c r="Z541" s="3">
        <v>0.60691129668739996</v>
      </c>
      <c r="AA541" s="3">
        <v>0.24732742237210001</v>
      </c>
      <c r="AB541" s="3">
        <v>1.0472850591781</v>
      </c>
      <c r="AC541" s="3">
        <v>0.63302980944690002</v>
      </c>
      <c r="AD541" s="3">
        <v>0.35320081296790001</v>
      </c>
      <c r="AE541" s="3">
        <v>0.36718167692920001</v>
      </c>
      <c r="AF541" s="3">
        <v>0.2544071190303</v>
      </c>
      <c r="AG541" s="3">
        <v>-1.7576120804499</v>
      </c>
      <c r="AH541" s="3">
        <v>-1.5770088803479001</v>
      </c>
      <c r="AI541" s="3">
        <v>0.55355323341939999</v>
      </c>
      <c r="AJ541" s="3">
        <v>0.55355323341939999</v>
      </c>
      <c r="AK541" s="3">
        <v>0.55355323341939999</v>
      </c>
      <c r="AL541" s="3">
        <v>0.55000000000000004</v>
      </c>
    </row>
    <row r="542" spans="1:38">
      <c r="A542">
        <v>5</v>
      </c>
      <c r="B542" t="s">
        <v>404</v>
      </c>
      <c r="C542">
        <v>1301010114</v>
      </c>
      <c r="D542" t="s">
        <v>836</v>
      </c>
      <c r="E542" s="3">
        <v>-3.6665878278714001</v>
      </c>
      <c r="F542" s="3">
        <v>-2.3669088370231002</v>
      </c>
      <c r="G542" s="3">
        <v>-1.0377984657771</v>
      </c>
      <c r="H542" s="3">
        <v>0.34810885041</v>
      </c>
      <c r="I542" s="3">
        <v>-4.8430335704999997E-3</v>
      </c>
      <c r="J542" s="3">
        <v>1.8391607304758</v>
      </c>
      <c r="K542" s="3">
        <v>3.1916768383764</v>
      </c>
      <c r="L542" s="3">
        <v>7.5197280891425002</v>
      </c>
      <c r="M542" s="3">
        <v>10.7426041467654</v>
      </c>
      <c r="N542" s="3">
        <v>8.9478509180888004</v>
      </c>
      <c r="O542" s="3">
        <v>9.3771687819087006</v>
      </c>
      <c r="P542" s="3">
        <v>8.5934867110753004</v>
      </c>
      <c r="Q542" s="3">
        <v>7.4855913316329996</v>
      </c>
      <c r="R542" s="3">
        <v>9.3023059881814998</v>
      </c>
      <c r="S542" s="3">
        <v>8.5363562131999995</v>
      </c>
      <c r="T542" s="3">
        <v>8.2171135530839994</v>
      </c>
      <c r="U542" s="3">
        <v>6.2884201511683999</v>
      </c>
      <c r="V542" s="3">
        <v>4.5167802962453996</v>
      </c>
      <c r="W542" s="3">
        <v>2.1732710878021</v>
      </c>
      <c r="X542" s="3">
        <v>0.63410326036200004</v>
      </c>
      <c r="Y542" s="3">
        <v>-0.85374892874700004</v>
      </c>
      <c r="Z542" s="3">
        <v>1.1448085709736</v>
      </c>
      <c r="AA542" s="3">
        <v>1.190812496305</v>
      </c>
      <c r="AB542" s="3">
        <v>1.3472910142956001</v>
      </c>
      <c r="AC542" s="3">
        <v>0.44563847706409998</v>
      </c>
      <c r="AD542" s="3">
        <v>1.1841946706972</v>
      </c>
      <c r="AE542" s="3">
        <v>1.5112049059859001</v>
      </c>
      <c r="AF542" s="3">
        <v>1.3696062891678</v>
      </c>
      <c r="AG542" s="3">
        <v>1.3302812094309999</v>
      </c>
      <c r="AH542" s="3">
        <v>2.5068733263588001</v>
      </c>
      <c r="AI542" s="3">
        <v>2.7895028741712999</v>
      </c>
      <c r="AJ542" s="3">
        <v>-0.46276383438169999</v>
      </c>
      <c r="AK542" s="3">
        <v>-1.0667956613852001</v>
      </c>
      <c r="AL542" s="3">
        <v>-1.58</v>
      </c>
    </row>
    <row r="543" spans="1:38">
      <c r="A543">
        <v>5</v>
      </c>
      <c r="B543" t="s">
        <v>404</v>
      </c>
      <c r="C543">
        <v>1301010115</v>
      </c>
      <c r="D543" t="s">
        <v>837</v>
      </c>
      <c r="E543" s="3">
        <v>3.2357653348700999</v>
      </c>
      <c r="F543" s="3">
        <v>4.9821586825519999</v>
      </c>
      <c r="G543" s="3">
        <v>6.3564905612390996</v>
      </c>
      <c r="H543" s="3">
        <v>11.7935840809394</v>
      </c>
      <c r="I543" s="3">
        <v>11.7589479505142</v>
      </c>
      <c r="J543" s="3">
        <v>12.327289575853801</v>
      </c>
      <c r="K543" s="3">
        <v>12.328825468242901</v>
      </c>
      <c r="L543" s="3">
        <v>16.326104667714699</v>
      </c>
      <c r="M543" s="3">
        <v>15.165773106442799</v>
      </c>
      <c r="N543" s="3">
        <v>12.650940011317401</v>
      </c>
      <c r="O543" s="3">
        <v>10.5446100485242</v>
      </c>
      <c r="P543" s="3">
        <v>9.0123092514301</v>
      </c>
      <c r="Q543" s="3">
        <v>9.6648775521491999</v>
      </c>
      <c r="R543" s="3">
        <v>8.2555446998362996</v>
      </c>
      <c r="S543" s="3">
        <v>6.5048150119489003</v>
      </c>
      <c r="T543" s="3">
        <v>2.2874831389926</v>
      </c>
      <c r="U543" s="3">
        <v>1.8170154102953999</v>
      </c>
      <c r="V543" s="3">
        <v>-0.6550660819388</v>
      </c>
      <c r="W543" s="3">
        <v>-1.4716074609967</v>
      </c>
      <c r="X543" s="3">
        <v>-4.2379919733096996</v>
      </c>
      <c r="Y543" s="3">
        <v>-4.1638351549612</v>
      </c>
      <c r="Z543" s="3">
        <v>-3.5557691157942002</v>
      </c>
      <c r="AA543" s="3">
        <v>-2.9357479576368002</v>
      </c>
      <c r="AB543" s="3">
        <v>-2.2441325304670001</v>
      </c>
      <c r="AC543" s="3">
        <v>-2.223566008013</v>
      </c>
      <c r="AD543" s="3">
        <v>-0.9569595209249</v>
      </c>
      <c r="AE543" s="3">
        <v>2.2539081909946002</v>
      </c>
      <c r="AF543" s="3">
        <v>2.5632247609114001</v>
      </c>
      <c r="AG543" s="3">
        <v>3.2552075601158998</v>
      </c>
      <c r="AH543" s="3">
        <v>6.5023134149501001</v>
      </c>
      <c r="AI543" s="3">
        <v>3.7585382623124</v>
      </c>
      <c r="AJ543" s="3">
        <v>1.5108806632776</v>
      </c>
      <c r="AK543" s="3">
        <v>1.7287445294241</v>
      </c>
      <c r="AL543" s="3">
        <v>1.98</v>
      </c>
    </row>
    <row r="544" spans="1:38">
      <c r="A544">
        <v>5</v>
      </c>
      <c r="B544" t="s">
        <v>404</v>
      </c>
      <c r="C544">
        <v>1301010116</v>
      </c>
      <c r="D544" t="s">
        <v>838</v>
      </c>
      <c r="E544" s="3">
        <v>-0.36883836722079999</v>
      </c>
      <c r="F544" s="3">
        <v>0.1692484415355</v>
      </c>
      <c r="G544" s="3">
        <v>-0.93871145478660001</v>
      </c>
      <c r="H544" s="3">
        <v>2.7191174125152</v>
      </c>
      <c r="I544" s="3">
        <v>7.8601388543952</v>
      </c>
      <c r="J544" s="3">
        <v>10.465229693752001</v>
      </c>
      <c r="K544" s="3">
        <v>11.9984165295777</v>
      </c>
      <c r="L544" s="3">
        <v>7.5544573589777997</v>
      </c>
      <c r="M544" s="3">
        <v>7.2031227944728</v>
      </c>
      <c r="N544" s="3">
        <v>6.4193096257321001</v>
      </c>
      <c r="O544" s="3">
        <v>7.8696799362228997</v>
      </c>
      <c r="P544" s="3">
        <v>9.3438503471802008</v>
      </c>
      <c r="Q544" s="3">
        <v>10.5300140115279</v>
      </c>
      <c r="R544" s="3">
        <v>10.4854377145874</v>
      </c>
      <c r="S544" s="3">
        <v>10.564640271511401</v>
      </c>
      <c r="T544" s="3">
        <v>13.099957816214699</v>
      </c>
      <c r="U544" s="3">
        <v>12.0436450827389</v>
      </c>
      <c r="V544" s="3">
        <v>6.2695494877230997</v>
      </c>
      <c r="W544" s="3">
        <v>5.0750389271438001</v>
      </c>
      <c r="X544" s="3">
        <v>4.6973638512414002</v>
      </c>
      <c r="Y544" s="3">
        <v>5.7093167277915997</v>
      </c>
      <c r="Z544" s="3">
        <v>2.7034079003017002</v>
      </c>
      <c r="AA544" s="3">
        <v>2.4045093491179999</v>
      </c>
      <c r="AB544" s="3">
        <v>1.3773691841489999</v>
      </c>
      <c r="AC544" s="3">
        <v>-1.9662915061212001</v>
      </c>
      <c r="AD544" s="3">
        <v>-2.9217978265676998</v>
      </c>
      <c r="AE544" s="3">
        <v>-2.9231017867190001</v>
      </c>
      <c r="AF544" s="3">
        <v>-5.4719020189713001</v>
      </c>
      <c r="AG544" s="3">
        <v>-5.1739605021559996</v>
      </c>
      <c r="AH544" s="3">
        <v>-3.3091538450772</v>
      </c>
      <c r="AI544" s="3">
        <v>-1.9301020422176001</v>
      </c>
      <c r="AJ544" s="3">
        <v>-2.1808804791513001</v>
      </c>
      <c r="AK544" s="3">
        <v>-2.4118195876413</v>
      </c>
      <c r="AL544" s="3">
        <v>-3.61</v>
      </c>
    </row>
    <row r="545" spans="1:38">
      <c r="A545">
        <v>5</v>
      </c>
      <c r="B545" t="s">
        <v>404</v>
      </c>
      <c r="C545">
        <v>1301010117</v>
      </c>
      <c r="D545" t="s">
        <v>839</v>
      </c>
      <c r="E545" s="3">
        <v>0.33981516245030002</v>
      </c>
      <c r="F545" s="3">
        <v>3.0608684560903998</v>
      </c>
      <c r="G545" s="3">
        <v>7.3028689066063999</v>
      </c>
      <c r="H545" s="3">
        <v>8.3646776989969993</v>
      </c>
      <c r="I545" s="3">
        <v>6.7552108008677001</v>
      </c>
      <c r="J545" s="3">
        <v>3.0188330554450999</v>
      </c>
      <c r="K545" s="3">
        <v>4.2287113058025998</v>
      </c>
      <c r="L545" s="3">
        <v>6.2916647528161</v>
      </c>
      <c r="M545" s="3">
        <v>3.2642299826774002</v>
      </c>
      <c r="N545" s="3">
        <v>2.5771722420002998</v>
      </c>
      <c r="O545" s="3">
        <v>7.692536867426</v>
      </c>
      <c r="P545" s="3">
        <v>8.2998490438499992</v>
      </c>
      <c r="Q545" s="3">
        <v>4.9847767801447</v>
      </c>
      <c r="R545" s="3">
        <v>7.4725707512183996</v>
      </c>
      <c r="S545" s="3">
        <v>5.0444512288923002</v>
      </c>
      <c r="T545" s="3">
        <v>5.9214713796565004</v>
      </c>
      <c r="U545" s="3">
        <v>5.9896584751913</v>
      </c>
      <c r="V545" s="3">
        <v>8.9224337111226006</v>
      </c>
      <c r="W545" s="3">
        <v>6.2323091689446004</v>
      </c>
      <c r="X545" s="3">
        <v>3.7375916303630001</v>
      </c>
      <c r="Y545" s="3">
        <v>11.397407455866899</v>
      </c>
      <c r="Z545" s="3">
        <v>10.961210080868399</v>
      </c>
      <c r="AA545" s="3">
        <v>3.8253796469582002</v>
      </c>
      <c r="AB545" s="3">
        <v>2.1365317440417</v>
      </c>
      <c r="AC545" s="3">
        <v>6.8843011110335999</v>
      </c>
      <c r="AD545" s="3">
        <v>4.1146211440528999</v>
      </c>
      <c r="AE545" s="3">
        <v>3.6958921709478001</v>
      </c>
      <c r="AF545" s="3">
        <v>3.1535842235980001</v>
      </c>
      <c r="AG545" s="3">
        <v>0.15855944539780001</v>
      </c>
      <c r="AH545" s="3">
        <v>2.5675557335864001</v>
      </c>
      <c r="AI545" s="3">
        <v>6.9117998961201002</v>
      </c>
      <c r="AJ545" s="3">
        <v>3.7834310663460999</v>
      </c>
      <c r="AK545" s="3">
        <v>2.5099099518285</v>
      </c>
      <c r="AL545" s="3">
        <v>4.21</v>
      </c>
    </row>
    <row r="546" spans="1:38">
      <c r="A546">
        <v>5</v>
      </c>
      <c r="B546" t="s">
        <v>404</v>
      </c>
      <c r="C546">
        <v>1301010118</v>
      </c>
      <c r="D546" t="s">
        <v>840</v>
      </c>
      <c r="E546" s="3">
        <v>1.0587000796879</v>
      </c>
      <c r="F546" s="3">
        <v>1.6413692988971</v>
      </c>
      <c r="G546" s="3">
        <v>2.5759931383433998</v>
      </c>
      <c r="H546" s="3">
        <v>2.8001903648548998</v>
      </c>
      <c r="I546" s="3">
        <v>3.8322052100868</v>
      </c>
      <c r="J546" s="3">
        <v>6.2617219772275998</v>
      </c>
      <c r="K546" s="3">
        <v>5.0976471255852998</v>
      </c>
      <c r="L546" s="3">
        <v>6.3385036484306001</v>
      </c>
      <c r="M546" s="3">
        <v>5.7544572999573997</v>
      </c>
      <c r="N546" s="3">
        <v>6.2902336566927</v>
      </c>
      <c r="O546" s="3">
        <v>5.5107554768784999</v>
      </c>
      <c r="P546" s="3">
        <v>6.2723094380401996</v>
      </c>
      <c r="Q546" s="3">
        <v>7.0468055506802996</v>
      </c>
      <c r="R546" s="3">
        <v>6.6304851120606996</v>
      </c>
      <c r="S546" s="3">
        <v>6.3270061443485002</v>
      </c>
      <c r="T546" s="3">
        <v>5.1724487110995003</v>
      </c>
      <c r="U546" s="3">
        <v>4.2547172204594004</v>
      </c>
      <c r="V546" s="3">
        <v>3.1313413793781999</v>
      </c>
      <c r="W546" s="3">
        <v>1.8506645521364</v>
      </c>
      <c r="X546" s="3">
        <v>1.1093236241205</v>
      </c>
      <c r="Y546" s="3">
        <v>1.3595928117609</v>
      </c>
      <c r="Z546" s="3">
        <v>1.7629254401259999</v>
      </c>
      <c r="AA546" s="3">
        <v>-0.51361673628839999</v>
      </c>
      <c r="AB546" s="3">
        <v>-3.497521633117</v>
      </c>
      <c r="AC546" s="3">
        <v>-2.7403561223146</v>
      </c>
      <c r="AD546" s="3">
        <v>-3.6256195635971</v>
      </c>
      <c r="AE546" s="3">
        <v>-3.3708947252403001</v>
      </c>
      <c r="AF546" s="3">
        <v>-3.3528068788229999</v>
      </c>
      <c r="AG546" s="3">
        <v>-2.5654618733985002</v>
      </c>
      <c r="AH546" s="3">
        <v>-1.5982628690617999</v>
      </c>
      <c r="AI546" s="3">
        <v>-0.79077803369779998</v>
      </c>
      <c r="AJ546" s="3">
        <v>-4.8200082766641001</v>
      </c>
      <c r="AK546" s="3">
        <v>-3.9435533266485998</v>
      </c>
      <c r="AL546" s="3">
        <v>-5.89</v>
      </c>
    </row>
    <row r="547" spans="1:38">
      <c r="A547">
        <v>5</v>
      </c>
      <c r="B547" t="s">
        <v>404</v>
      </c>
      <c r="C547">
        <v>1301010119</v>
      </c>
      <c r="D547" t="s">
        <v>841</v>
      </c>
      <c r="E547" s="3">
        <v>0.68472117023370005</v>
      </c>
      <c r="F547" s="3">
        <v>5.4696083134841</v>
      </c>
      <c r="G547" s="3">
        <v>9.5154285139454995</v>
      </c>
      <c r="H547" s="3">
        <v>12.085982219964601</v>
      </c>
      <c r="I547" s="3">
        <v>6.3719563592902002</v>
      </c>
      <c r="J547" s="3">
        <v>4.469928876599</v>
      </c>
      <c r="K547" s="3">
        <v>4.8303370215766002</v>
      </c>
      <c r="L547" s="3">
        <v>5.2686098049855996</v>
      </c>
      <c r="M547" s="3">
        <v>3.5507255762957999</v>
      </c>
      <c r="N547" s="3">
        <v>3.9218933336864001</v>
      </c>
      <c r="O547" s="3">
        <v>5.6100978701597004</v>
      </c>
      <c r="P547" s="3">
        <v>5.5563379153078003</v>
      </c>
      <c r="Q547" s="3">
        <v>2.9818269343410999</v>
      </c>
      <c r="R547" s="3">
        <v>3.9815419253898998</v>
      </c>
      <c r="S547" s="3">
        <v>4.3998112075211999</v>
      </c>
      <c r="T547" s="3">
        <v>4.5289080141250002</v>
      </c>
      <c r="U547" s="3">
        <v>3.5943440708396999</v>
      </c>
      <c r="V547" s="3">
        <v>3.6448985443218</v>
      </c>
      <c r="W547" s="3">
        <v>2.1677474551709</v>
      </c>
      <c r="X547" s="3">
        <v>0.77991027482429998</v>
      </c>
      <c r="Y547" s="3">
        <v>-4.9891043069338004</v>
      </c>
      <c r="Z547" s="3">
        <v>-5.9824805254887004</v>
      </c>
      <c r="AA547" s="3">
        <v>-8.4701999428278008</v>
      </c>
      <c r="AB547" s="3">
        <v>-9.9392534617776001</v>
      </c>
      <c r="AC547" s="3">
        <v>-8.4939952340490006</v>
      </c>
      <c r="AD547" s="3">
        <v>-2.3399935727872001</v>
      </c>
      <c r="AE547" s="3">
        <v>-4.5708614361719997</v>
      </c>
      <c r="AF547" s="3">
        <v>-4.8915279067892001</v>
      </c>
      <c r="AG547" s="3">
        <v>-4.376645245233</v>
      </c>
      <c r="AH547" s="3">
        <v>-4.8745415234299996</v>
      </c>
      <c r="AI547" s="3">
        <v>-3.5017020758652002</v>
      </c>
      <c r="AJ547" s="3">
        <v>-2.0679042670383998</v>
      </c>
      <c r="AK547" s="3">
        <v>4.0284667775927998</v>
      </c>
      <c r="AL547" s="3">
        <v>2.5499999999999998</v>
      </c>
    </row>
    <row r="548" spans="1:38">
      <c r="A548">
        <v>5</v>
      </c>
      <c r="B548" t="s">
        <v>404</v>
      </c>
      <c r="C548">
        <v>1301010120</v>
      </c>
      <c r="D548" t="s">
        <v>842</v>
      </c>
      <c r="E548" s="3">
        <v>3.6117949767347999</v>
      </c>
      <c r="F548" s="3">
        <v>5.1319816661933997</v>
      </c>
      <c r="G548" s="3">
        <v>6.4256630195737001</v>
      </c>
      <c r="H548" s="3">
        <v>10.232742902280799</v>
      </c>
      <c r="I548" s="3">
        <v>6.5731894333563998</v>
      </c>
      <c r="J548" s="3">
        <v>9.4740517459764995</v>
      </c>
      <c r="K548" s="3">
        <v>11.160951881275301</v>
      </c>
      <c r="L548" s="3">
        <v>12.293048741284901</v>
      </c>
      <c r="M548" s="3">
        <v>8.2929124252076996</v>
      </c>
      <c r="N548" s="3">
        <v>4.5535898629518003</v>
      </c>
      <c r="O548" s="3">
        <v>9.8268825769961001</v>
      </c>
      <c r="P548" s="3">
        <v>1.9699204716805001</v>
      </c>
      <c r="Q548" s="3">
        <v>9.2514336666566006</v>
      </c>
      <c r="R548" s="3">
        <v>8.5757619353042003</v>
      </c>
      <c r="S548" s="3">
        <v>1.3676519083087</v>
      </c>
      <c r="T548" s="3">
        <v>-3.0366808281758999</v>
      </c>
      <c r="U548" s="3">
        <v>1.7232061888042001</v>
      </c>
      <c r="V548" s="3">
        <v>-1.8995889910757999</v>
      </c>
      <c r="W548" s="3">
        <v>-3.4060307245864001</v>
      </c>
      <c r="X548" s="3">
        <v>-5.7630847298244001</v>
      </c>
      <c r="Y548" s="3">
        <v>-4.5043287781746004</v>
      </c>
      <c r="Z548" s="3">
        <v>-3.4473460315053002</v>
      </c>
      <c r="AA548" s="3">
        <v>-6.0790861846790003</v>
      </c>
      <c r="AB548" s="3">
        <v>-1.8193686542692999</v>
      </c>
      <c r="AC548" s="3">
        <v>-8.7784005774178997</v>
      </c>
      <c r="AD548" s="3">
        <v>-13.9672764438362</v>
      </c>
      <c r="AE548" s="3">
        <v>-12.3544359400414</v>
      </c>
      <c r="AF548" s="3">
        <v>-15.305044747346599</v>
      </c>
      <c r="AG548" s="3">
        <v>-14.2412724896247</v>
      </c>
      <c r="AH548" s="3">
        <v>-12.586851469990201</v>
      </c>
      <c r="AI548" s="3">
        <v>-17.516874005688599</v>
      </c>
      <c r="AJ548" s="3">
        <v>-10.967862314702501</v>
      </c>
      <c r="AK548" s="3">
        <v>-12.954749388407899</v>
      </c>
      <c r="AL548" s="3">
        <v>-13.31</v>
      </c>
    </row>
    <row r="549" spans="1:38">
      <c r="A549">
        <v>3</v>
      </c>
      <c r="B549" t="s">
        <v>400</v>
      </c>
      <c r="C549">
        <v>130102</v>
      </c>
      <c r="D549" t="s">
        <v>843</v>
      </c>
      <c r="E549" s="3">
        <v>1.5583272326440001</v>
      </c>
      <c r="F549" s="3">
        <v>1.6674822816132</v>
      </c>
      <c r="G549" s="3">
        <v>1.6011955246163001</v>
      </c>
      <c r="H549" s="3">
        <v>1.7535400246666999</v>
      </c>
      <c r="I549" s="3">
        <v>1.4504020765498</v>
      </c>
      <c r="J549" s="3">
        <v>1.3529669422581001</v>
      </c>
      <c r="K549" s="3">
        <v>1.4165604479073</v>
      </c>
      <c r="L549" s="3">
        <v>1.6331580855193999</v>
      </c>
      <c r="M549" s="3">
        <v>1.5897988243684</v>
      </c>
      <c r="N549" s="3">
        <v>1.4778235783741001</v>
      </c>
      <c r="O549" s="3">
        <v>0.9029300542398</v>
      </c>
      <c r="P549" s="3">
        <v>1.2352789755228</v>
      </c>
      <c r="Q549" s="3">
        <v>0.2269897879668</v>
      </c>
      <c r="R549" s="3">
        <v>0.1193813203151</v>
      </c>
      <c r="S549" s="3">
        <v>0.41092848794510001</v>
      </c>
      <c r="T549" s="3">
        <v>0.40803479049480001</v>
      </c>
      <c r="U549" s="3">
        <v>0.41697726640260002</v>
      </c>
      <c r="V549" s="3">
        <v>0.76908962644339995</v>
      </c>
      <c r="W549" s="3">
        <v>0.82619942666589996</v>
      </c>
      <c r="X549" s="3">
        <v>0.60952233254470001</v>
      </c>
      <c r="Y549" s="3">
        <v>0.65246320459649998</v>
      </c>
      <c r="Z549" s="3">
        <v>0.47714738580209998</v>
      </c>
      <c r="AA549" s="3">
        <v>1.0679574986088001</v>
      </c>
      <c r="AB549" s="3">
        <v>1.1600656765299</v>
      </c>
      <c r="AC549" s="3">
        <v>1.9785257951449</v>
      </c>
      <c r="AD549" s="3">
        <v>2.5629070966159002</v>
      </c>
      <c r="AE549" s="3">
        <v>2.3455513178794001</v>
      </c>
      <c r="AF549" s="3">
        <v>2.5647918170331998</v>
      </c>
      <c r="AG549" s="3">
        <v>2.4717872559505998</v>
      </c>
      <c r="AH549" s="3">
        <v>2.4273813402519999</v>
      </c>
      <c r="AI549" s="3">
        <v>2.3930265988774999</v>
      </c>
      <c r="AJ549" s="3">
        <v>2.4918249252859002</v>
      </c>
      <c r="AK549" s="3">
        <v>2.7441029053841999</v>
      </c>
      <c r="AL549" s="3">
        <v>2.57</v>
      </c>
    </row>
    <row r="550" spans="1:38">
      <c r="A550">
        <v>4</v>
      </c>
      <c r="B550" t="s">
        <v>402</v>
      </c>
      <c r="C550">
        <v>13010201</v>
      </c>
      <c r="D550" t="s">
        <v>844</v>
      </c>
      <c r="E550" s="3">
        <v>1.1445232482150001</v>
      </c>
      <c r="F550" s="3">
        <v>1.2806946555187</v>
      </c>
      <c r="G550" s="3">
        <v>1.1981441376102</v>
      </c>
      <c r="H550" s="3">
        <v>1.3881812497104</v>
      </c>
      <c r="I550" s="3">
        <v>1.0935294606015999</v>
      </c>
      <c r="J550" s="3">
        <v>1.0242958176474</v>
      </c>
      <c r="K550" s="3">
        <v>0.9987962275308</v>
      </c>
      <c r="L550" s="3">
        <v>1.2759269753433</v>
      </c>
      <c r="M550" s="3">
        <v>1.0904443891358</v>
      </c>
      <c r="N550" s="3">
        <v>0.99153838295649999</v>
      </c>
      <c r="O550" s="3">
        <v>0.2951159108302</v>
      </c>
      <c r="P550" s="3">
        <v>0.6241301662516</v>
      </c>
      <c r="Q550" s="3">
        <v>-0.20019206114159999</v>
      </c>
      <c r="R550" s="3">
        <v>-0.33437242337049999</v>
      </c>
      <c r="S550" s="3">
        <v>-5.4734763091999997E-2</v>
      </c>
      <c r="T550" s="3">
        <v>-5.7484601226700002E-2</v>
      </c>
      <c r="U550" s="3">
        <v>-4.6341061434999997E-2</v>
      </c>
      <c r="V550" s="3">
        <v>0.39341337107809998</v>
      </c>
      <c r="W550" s="3">
        <v>0.56430314848399998</v>
      </c>
      <c r="X550" s="3">
        <v>0.28688059146310002</v>
      </c>
      <c r="Y550" s="3">
        <v>0.47088878419770003</v>
      </c>
      <c r="Z550" s="3">
        <v>0.75940030851910001</v>
      </c>
      <c r="AA550" s="3">
        <v>1.1218148399712999</v>
      </c>
      <c r="AB550" s="3">
        <v>1.0520231111747</v>
      </c>
      <c r="AC550" s="3">
        <v>2.0823070181768002</v>
      </c>
      <c r="AD550" s="3">
        <v>2.7872409963916001</v>
      </c>
      <c r="AE550" s="3">
        <v>2.5399296262192999</v>
      </c>
      <c r="AF550" s="3">
        <v>2.869396977269</v>
      </c>
      <c r="AG550" s="3">
        <v>2.7501442079973</v>
      </c>
      <c r="AH550" s="3">
        <v>2.6938822736043999</v>
      </c>
      <c r="AI550" s="3">
        <v>2.6502486071615001</v>
      </c>
      <c r="AJ550" s="3">
        <v>2.7744291574113999</v>
      </c>
      <c r="AK550" s="3">
        <v>2.9535551146539998</v>
      </c>
      <c r="AL550" s="3">
        <v>2.27</v>
      </c>
    </row>
    <row r="551" spans="1:38">
      <c r="A551">
        <v>5</v>
      </c>
      <c r="B551" t="s">
        <v>404</v>
      </c>
      <c r="C551">
        <v>1301020101</v>
      </c>
      <c r="D551" t="s">
        <v>845</v>
      </c>
      <c r="E551" s="3">
        <v>1.4278125067706999</v>
      </c>
      <c r="F551" s="3">
        <v>1.6433580130604999</v>
      </c>
      <c r="G551" s="3">
        <v>1.5793160334926</v>
      </c>
      <c r="H551" s="3">
        <v>1.8800635190899999</v>
      </c>
      <c r="I551" s="3">
        <v>1.4107252384796001</v>
      </c>
      <c r="J551" s="3">
        <v>1.3023550163479001</v>
      </c>
      <c r="K551" s="3">
        <v>1.2619098716703001</v>
      </c>
      <c r="L551" s="3">
        <v>1.5384414452655</v>
      </c>
      <c r="M551" s="3">
        <v>1.5384414452655</v>
      </c>
      <c r="N551" s="3">
        <v>1.5384414452655</v>
      </c>
      <c r="O551" s="3">
        <v>1.0226065405810001</v>
      </c>
      <c r="P551" s="3">
        <v>0.84416697764290005</v>
      </c>
      <c r="Q551" s="3">
        <v>-0.4306662513442</v>
      </c>
      <c r="R551" s="3">
        <v>-0.64181356950979995</v>
      </c>
      <c r="S551" s="3">
        <v>-0.36401996460320002</v>
      </c>
      <c r="T551" s="3">
        <v>-0.43595842840249999</v>
      </c>
      <c r="U551" s="3">
        <v>-0.41688626504240001</v>
      </c>
      <c r="V551" s="3">
        <v>0.27515421564089998</v>
      </c>
      <c r="W551" s="3">
        <v>0.54475779350779996</v>
      </c>
      <c r="X551" s="3">
        <v>0.26739142694529999</v>
      </c>
      <c r="Y551" s="3">
        <v>0.26739142694529999</v>
      </c>
      <c r="Z551" s="3">
        <v>0.59778255650669998</v>
      </c>
      <c r="AA551" s="3">
        <v>0.85466365181619997</v>
      </c>
      <c r="AB551" s="3">
        <v>1.3547108024575001</v>
      </c>
      <c r="AC551" s="3">
        <v>2.9459972100313001</v>
      </c>
      <c r="AD551" s="3">
        <v>3.5124462019968998</v>
      </c>
      <c r="AE551" s="3">
        <v>3.2226949593896999</v>
      </c>
      <c r="AF551" s="3">
        <v>4.0965127709538001</v>
      </c>
      <c r="AG551" s="3">
        <v>4.0475508473612001</v>
      </c>
      <c r="AH551" s="3">
        <v>3.7946796616684999</v>
      </c>
      <c r="AI551" s="3">
        <v>3.7228760899897</v>
      </c>
      <c r="AJ551" s="3">
        <v>3.7168843703071999</v>
      </c>
      <c r="AK551" s="3">
        <v>3.9995049083309002</v>
      </c>
      <c r="AL551" s="3">
        <v>2.92</v>
      </c>
    </row>
    <row r="552" spans="1:38">
      <c r="A552">
        <v>5</v>
      </c>
      <c r="B552" t="s">
        <v>404</v>
      </c>
      <c r="C552">
        <v>1301020102</v>
      </c>
      <c r="D552" t="s">
        <v>846</v>
      </c>
      <c r="E552" s="3">
        <v>0.68396082900160005</v>
      </c>
      <c r="F552" s="3">
        <v>0.68396082900160005</v>
      </c>
      <c r="G552" s="3">
        <v>0.68396082900160005</v>
      </c>
      <c r="H552" s="3">
        <v>0.68396082900160005</v>
      </c>
      <c r="I552" s="3">
        <v>0.68396082900160005</v>
      </c>
      <c r="J552" s="3">
        <v>0.68396082900160005</v>
      </c>
      <c r="K552" s="3">
        <v>0.68396082900160005</v>
      </c>
      <c r="L552" s="3">
        <v>1.0455087066163</v>
      </c>
      <c r="M552" s="3">
        <v>-0.25372050849560002</v>
      </c>
      <c r="N552" s="3">
        <v>-0.25372050849560002</v>
      </c>
      <c r="O552" s="3">
        <v>-0.99588289091310001</v>
      </c>
      <c r="P552" s="3">
        <v>0.4170079010294</v>
      </c>
      <c r="Q552" s="3">
        <v>0.41105612186379997</v>
      </c>
      <c r="R552" s="3">
        <v>0.41105612186379997</v>
      </c>
      <c r="S552" s="3">
        <v>0.7419045623503</v>
      </c>
      <c r="T552" s="3">
        <v>0.83870234645920005</v>
      </c>
      <c r="U552" s="3">
        <v>0.83870234645920005</v>
      </c>
      <c r="V552" s="3">
        <v>0.83870234645920005</v>
      </c>
      <c r="W552" s="3">
        <v>0.83870234645920005</v>
      </c>
      <c r="X552" s="3">
        <v>0.47789443642489998</v>
      </c>
      <c r="Y552" s="3">
        <v>1.7866531850242</v>
      </c>
      <c r="Z552" s="3">
        <v>1.7866531850242</v>
      </c>
      <c r="AA552" s="3">
        <v>1.9748855243593</v>
      </c>
      <c r="AB552" s="3">
        <v>0.61161146806690003</v>
      </c>
      <c r="AC552" s="3">
        <v>0.61161146806690003</v>
      </c>
      <c r="AD552" s="3">
        <v>1.3626859142611001</v>
      </c>
      <c r="AE552" s="3">
        <v>1.0297987537102</v>
      </c>
      <c r="AF552" s="3">
        <v>-2.0965983302900001E-2</v>
      </c>
      <c r="AG552" s="3">
        <v>-0.48983238873809998</v>
      </c>
      <c r="AH552" s="3">
        <v>-7.3994199768800006E-2</v>
      </c>
      <c r="AI552" s="3">
        <v>-7.3994199768800006E-2</v>
      </c>
      <c r="AJ552" s="3">
        <v>0.61304764432350001</v>
      </c>
      <c r="AK552" s="3">
        <v>0.61304764432350001</v>
      </c>
      <c r="AL552" s="3">
        <v>0.61</v>
      </c>
    </row>
    <row r="553" spans="1:38">
      <c r="A553">
        <v>5</v>
      </c>
      <c r="B553" t="s">
        <v>404</v>
      </c>
      <c r="C553">
        <v>1301020103</v>
      </c>
      <c r="D553" t="s">
        <v>847</v>
      </c>
      <c r="E553" s="3">
        <v>0.82796440631610002</v>
      </c>
      <c r="F553" s="3">
        <v>0.82796440631610002</v>
      </c>
      <c r="G553" s="3">
        <v>0.82796440631610002</v>
      </c>
      <c r="H553" s="3">
        <v>0.82796440631610002</v>
      </c>
      <c r="I553" s="3">
        <v>0.82796440631610002</v>
      </c>
      <c r="J553" s="3">
        <v>0.82796440631610002</v>
      </c>
      <c r="K553" s="3">
        <v>0.82796440631610002</v>
      </c>
      <c r="L553" s="3">
        <v>0.82796440631610002</v>
      </c>
      <c r="M553" s="3">
        <v>0.82796440631610002</v>
      </c>
      <c r="N553" s="3">
        <v>0.82796440631610002</v>
      </c>
      <c r="O553" s="3">
        <v>-0.97017570352869997</v>
      </c>
      <c r="P553" s="3">
        <v>2.8531742109000001E-3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0.9307137535226</v>
      </c>
      <c r="AB553" s="3">
        <v>0</v>
      </c>
      <c r="AC553" s="3">
        <v>0</v>
      </c>
      <c r="AD553" s="3">
        <v>1.3314939901895999</v>
      </c>
      <c r="AE553" s="3">
        <v>1.3314939901895999</v>
      </c>
      <c r="AF553" s="3">
        <v>1.3314939901895999</v>
      </c>
      <c r="AG553" s="3">
        <v>1.3314939901895999</v>
      </c>
      <c r="AH553" s="3">
        <v>1.3314939901895999</v>
      </c>
      <c r="AI553" s="3">
        <v>1.3314939901895999</v>
      </c>
      <c r="AJ553" s="3">
        <v>1.3314939901895999</v>
      </c>
      <c r="AK553" s="3">
        <v>1.3314939901895999</v>
      </c>
      <c r="AL553" s="3">
        <v>1.33</v>
      </c>
    </row>
    <row r="554" spans="1:38">
      <c r="A554">
        <v>5</v>
      </c>
      <c r="B554" t="s">
        <v>404</v>
      </c>
      <c r="C554">
        <v>1301020104</v>
      </c>
      <c r="D554" t="s">
        <v>848</v>
      </c>
      <c r="E554" s="3">
        <v>0.21480704967790001</v>
      </c>
      <c r="F554" s="3">
        <v>0.21480704967790001</v>
      </c>
      <c r="G554" s="3">
        <v>-0.51812725330690002</v>
      </c>
      <c r="H554" s="3">
        <v>-0.51812725330690002</v>
      </c>
      <c r="I554" s="3">
        <v>-0.50031474322710001</v>
      </c>
      <c r="J554" s="3">
        <v>-0.501072787347</v>
      </c>
      <c r="K554" s="3">
        <v>-0.501072787347</v>
      </c>
      <c r="L554" s="3">
        <v>9.7052349879700003E-2</v>
      </c>
      <c r="M554" s="3">
        <v>1.1128160209911</v>
      </c>
      <c r="N554" s="3">
        <v>-0.60061689301270005</v>
      </c>
      <c r="O554" s="3">
        <v>-0.77158808708469995</v>
      </c>
      <c r="P554" s="3">
        <v>0.20349602683070001</v>
      </c>
      <c r="Q554" s="3">
        <v>-7.4923116262199996E-2</v>
      </c>
      <c r="R554" s="3">
        <v>-7.4923116262199996E-2</v>
      </c>
      <c r="S554" s="3">
        <v>0.66127650035509999</v>
      </c>
      <c r="T554" s="3">
        <v>1.1115187339293999</v>
      </c>
      <c r="U554" s="3">
        <v>1.0934176721825</v>
      </c>
      <c r="V554" s="3">
        <v>1.0941878641128999</v>
      </c>
      <c r="W554" s="3">
        <v>1.0941878641128999</v>
      </c>
      <c r="X554" s="3">
        <v>0.49010439142790002</v>
      </c>
      <c r="Y554" s="3">
        <v>-0.51940361521110001</v>
      </c>
      <c r="Z554" s="3">
        <v>0.84937021173159999</v>
      </c>
      <c r="AA554" s="3">
        <v>1.7334620165629</v>
      </c>
      <c r="AB554" s="3">
        <v>1.385563070066</v>
      </c>
      <c r="AC554" s="3">
        <v>1.8390449248156999</v>
      </c>
      <c r="AD554" s="3">
        <v>2.5804463491751002</v>
      </c>
      <c r="AE554" s="3">
        <v>2.5500796754407999</v>
      </c>
      <c r="AF554" s="3">
        <v>2.0934316346988</v>
      </c>
      <c r="AG554" s="3">
        <v>2.0934316346988</v>
      </c>
      <c r="AH554" s="3">
        <v>2.5079114609934998</v>
      </c>
      <c r="AI554" s="3">
        <v>2.5079114609934998</v>
      </c>
      <c r="AJ554" s="3">
        <v>2.4909610240378002</v>
      </c>
      <c r="AK554" s="3">
        <v>2.4913141295510002</v>
      </c>
      <c r="AL554" s="3">
        <v>2.4900000000000002</v>
      </c>
    </row>
    <row r="555" spans="1:38">
      <c r="A555">
        <v>4</v>
      </c>
      <c r="B555" t="s">
        <v>402</v>
      </c>
      <c r="C555">
        <v>13010202</v>
      </c>
      <c r="D555" t="s">
        <v>849</v>
      </c>
      <c r="E555" s="3">
        <v>3.2302325880825999</v>
      </c>
      <c r="F555" s="3">
        <v>3.2302325880825999</v>
      </c>
      <c r="G555" s="3">
        <v>3.2302325880825999</v>
      </c>
      <c r="H555" s="3">
        <v>3.2302325880825999</v>
      </c>
      <c r="I555" s="3">
        <v>2.8921005873592001</v>
      </c>
      <c r="J555" s="3">
        <v>2.6750706031865001</v>
      </c>
      <c r="K555" s="3">
        <v>3.0978361188880998</v>
      </c>
      <c r="L555" s="3">
        <v>3.0708527342371998</v>
      </c>
      <c r="M555" s="3">
        <v>3.5994759742491</v>
      </c>
      <c r="N555" s="3">
        <v>3.4176004894614</v>
      </c>
      <c r="O555" s="3">
        <v>3.3398096533258999</v>
      </c>
      <c r="P555" s="3">
        <v>3.6876407070167998</v>
      </c>
      <c r="Q555" s="3">
        <v>1.9180741672862001</v>
      </c>
      <c r="R555" s="3">
        <v>1.9180741672862001</v>
      </c>
      <c r="S555" s="3">
        <v>2.2559785459323001</v>
      </c>
      <c r="T555" s="3">
        <v>2.2559785459323001</v>
      </c>
      <c r="U555" s="3">
        <v>2.2559785459323001</v>
      </c>
      <c r="V555" s="3">
        <v>2.2559785459323001</v>
      </c>
      <c r="W555" s="3">
        <v>1.8587317612217999</v>
      </c>
      <c r="X555" s="3">
        <v>1.8853978192417</v>
      </c>
      <c r="Y555" s="3">
        <v>1.3655207774071001</v>
      </c>
      <c r="Z555" s="3">
        <v>-0.62233864560950003</v>
      </c>
      <c r="AA555" s="3">
        <v>0.85839174722800005</v>
      </c>
      <c r="AB555" s="3">
        <v>1.5807996621856</v>
      </c>
      <c r="AC555" s="3">
        <v>1.5762260403357</v>
      </c>
      <c r="AD555" s="3">
        <v>1.6932943647698999</v>
      </c>
      <c r="AE555" s="3">
        <v>1.5927896400759001</v>
      </c>
      <c r="AF555" s="3">
        <v>1.3829760083391001</v>
      </c>
      <c r="AG555" s="3">
        <v>1.3918099957689001</v>
      </c>
      <c r="AH555" s="3">
        <v>1.3918099957689001</v>
      </c>
      <c r="AI555" s="3">
        <v>1.3918099957689001</v>
      </c>
      <c r="AJ555" s="3">
        <v>1.3918099957689001</v>
      </c>
      <c r="AK555" s="3">
        <v>1.9288265187416</v>
      </c>
      <c r="AL555" s="3">
        <v>3.77</v>
      </c>
    </row>
    <row r="556" spans="1:38">
      <c r="A556">
        <v>5</v>
      </c>
      <c r="B556" t="s">
        <v>404</v>
      </c>
      <c r="C556">
        <v>1301020201</v>
      </c>
      <c r="D556" t="s">
        <v>850</v>
      </c>
      <c r="E556" s="3">
        <v>3.4148463515071001</v>
      </c>
      <c r="F556" s="3">
        <v>3.4148463515071001</v>
      </c>
      <c r="G556" s="3">
        <v>3.4148463515071001</v>
      </c>
      <c r="H556" s="3">
        <v>3.4148463515071001</v>
      </c>
      <c r="I556" s="3">
        <v>3.4148463515071001</v>
      </c>
      <c r="J556" s="3">
        <v>3.0948027476920998</v>
      </c>
      <c r="K556" s="3">
        <v>3.5382954842626999</v>
      </c>
      <c r="L556" s="3">
        <v>3.5191563161442998</v>
      </c>
      <c r="M556" s="3">
        <v>3.9590131322223998</v>
      </c>
      <c r="N556" s="3">
        <v>3.9804560926449</v>
      </c>
      <c r="O556" s="3">
        <v>4.0363560508449998</v>
      </c>
      <c r="P556" s="3">
        <v>4.0627108014096001</v>
      </c>
      <c r="Q556" s="3">
        <v>1.8892722780553</v>
      </c>
      <c r="R556" s="3">
        <v>1.8892722780553</v>
      </c>
      <c r="S556" s="3">
        <v>2.0387463262365002</v>
      </c>
      <c r="T556" s="3">
        <v>2.0387463262365002</v>
      </c>
      <c r="U556" s="3">
        <v>2.0387463262365002</v>
      </c>
      <c r="V556" s="3">
        <v>2.0387463262365002</v>
      </c>
      <c r="W556" s="3">
        <v>1.6339813175453</v>
      </c>
      <c r="X556" s="3">
        <v>1.6527719445578</v>
      </c>
      <c r="Y556" s="3">
        <v>1.2226729731854999</v>
      </c>
      <c r="Z556" s="3">
        <v>-1.4148226797475001</v>
      </c>
      <c r="AA556" s="3">
        <v>0.53548013938829997</v>
      </c>
      <c r="AB556" s="3">
        <v>1.6247502196264001</v>
      </c>
      <c r="AC556" s="3">
        <v>1.5998634984619999</v>
      </c>
      <c r="AD556" s="3">
        <v>1.7709748985446001</v>
      </c>
      <c r="AE556" s="3">
        <v>1.8621105728920999</v>
      </c>
      <c r="AF556" s="3">
        <v>1.6756287640017</v>
      </c>
      <c r="AG556" s="3">
        <v>1.6840977987811001</v>
      </c>
      <c r="AH556" s="3">
        <v>1.6840977987811001</v>
      </c>
      <c r="AI556" s="3">
        <v>1.6840977987811001</v>
      </c>
      <c r="AJ556" s="3">
        <v>1.6840977987811001</v>
      </c>
      <c r="AK556" s="3">
        <v>2.4704697915236</v>
      </c>
      <c r="AL556" s="3">
        <v>4.92</v>
      </c>
    </row>
    <row r="557" spans="1:38">
      <c r="A557">
        <v>5</v>
      </c>
      <c r="B557" t="s">
        <v>404</v>
      </c>
      <c r="C557">
        <v>1301020202</v>
      </c>
      <c r="D557" t="s">
        <v>851</v>
      </c>
      <c r="E557" s="3">
        <v>2.8322184490726001</v>
      </c>
      <c r="F557" s="3">
        <v>2.8322184490726001</v>
      </c>
      <c r="G557" s="3">
        <v>2.8322184490726001</v>
      </c>
      <c r="H557" s="3">
        <v>2.8322184490726001</v>
      </c>
      <c r="I557" s="3">
        <v>1.7766663684991</v>
      </c>
      <c r="J557" s="3">
        <v>1.7766663684991</v>
      </c>
      <c r="K557" s="3">
        <v>2.1553665303993998</v>
      </c>
      <c r="L557" s="3">
        <v>2.1115985428803001</v>
      </c>
      <c r="M557" s="3">
        <v>2.8301590656773001</v>
      </c>
      <c r="N557" s="3">
        <v>2.2079105447114999</v>
      </c>
      <c r="O557" s="3">
        <v>1.848851889816</v>
      </c>
      <c r="P557" s="3">
        <v>2.8846716957569001</v>
      </c>
      <c r="Q557" s="3">
        <v>1.9805208087955</v>
      </c>
      <c r="R557" s="3">
        <v>1.9805208087955</v>
      </c>
      <c r="S557" s="3">
        <v>2.7269692659808</v>
      </c>
      <c r="T557" s="3">
        <v>2.7269692659808</v>
      </c>
      <c r="U557" s="3">
        <v>2.7269692659808</v>
      </c>
      <c r="V557" s="3">
        <v>2.7269692659808</v>
      </c>
      <c r="W557" s="3">
        <v>2.3461501155645998</v>
      </c>
      <c r="X557" s="3">
        <v>2.3900186386787001</v>
      </c>
      <c r="Y557" s="3">
        <v>1.67453374601</v>
      </c>
      <c r="Z557" s="3">
        <v>1.1104069609356</v>
      </c>
      <c r="AA557" s="3">
        <v>1.5644295292956001</v>
      </c>
      <c r="AB557" s="3">
        <v>1.4856307305715</v>
      </c>
      <c r="AC557" s="3">
        <v>1.5250224849581</v>
      </c>
      <c r="AD557" s="3">
        <v>1.5250224849581</v>
      </c>
      <c r="AE557" s="3">
        <v>1.0127751289114</v>
      </c>
      <c r="AF557" s="3">
        <v>0.75271365464240003</v>
      </c>
      <c r="AG557" s="3">
        <v>0.76233361080789996</v>
      </c>
      <c r="AH557" s="3">
        <v>0.76233361080789996</v>
      </c>
      <c r="AI557" s="3">
        <v>0.76233361080789996</v>
      </c>
      <c r="AJ557" s="3">
        <v>0.76233361080789996</v>
      </c>
      <c r="AK557" s="3">
        <v>0.76233361080789996</v>
      </c>
      <c r="AL557" s="3">
        <v>1.32</v>
      </c>
    </row>
    <row r="558" spans="1:38">
      <c r="A558">
        <v>2</v>
      </c>
      <c r="B558" t="s">
        <v>398</v>
      </c>
      <c r="C558">
        <v>1302</v>
      </c>
      <c r="D558" t="s">
        <v>852</v>
      </c>
      <c r="E558" s="3">
        <v>-2.3888717141940998</v>
      </c>
      <c r="F558" s="3">
        <v>-1.7515285688489</v>
      </c>
      <c r="G558" s="3">
        <v>-2.7940913750054999</v>
      </c>
      <c r="H558" s="3">
        <v>-5.7249707354100003E-2</v>
      </c>
      <c r="I558" s="3">
        <v>-0.38027083063959999</v>
      </c>
      <c r="J558" s="3">
        <v>-0.21005443327590001</v>
      </c>
      <c r="K558" s="3">
        <v>-1.1998236680319001</v>
      </c>
      <c r="L558" s="3">
        <v>0.15757167222439999</v>
      </c>
      <c r="M558" s="3">
        <v>-0.2667269718834</v>
      </c>
      <c r="N558" s="3">
        <v>0.62062710968979995</v>
      </c>
      <c r="O558" s="3">
        <v>0.69313147256719998</v>
      </c>
      <c r="P558" s="3">
        <v>-3.3768121488E-3</v>
      </c>
      <c r="Q558" s="3">
        <v>0.1629761211746</v>
      </c>
      <c r="R558" s="3">
        <v>-1.1927738330649</v>
      </c>
      <c r="S558" s="3">
        <v>0.45175241581589998</v>
      </c>
      <c r="T558" s="3">
        <v>0.1619875470653</v>
      </c>
      <c r="U558" s="3">
        <v>-4.6280562926200003E-2</v>
      </c>
      <c r="V558" s="3">
        <v>-0.56206459142109999</v>
      </c>
      <c r="W558" s="3">
        <v>-1.2468974621385001</v>
      </c>
      <c r="X558" s="3">
        <v>-0.24641963781430001</v>
      </c>
      <c r="Y558" s="3">
        <v>-0.78408800109090004</v>
      </c>
      <c r="Z558" s="3">
        <v>-0.41300580712180002</v>
      </c>
      <c r="AA558" s="3">
        <v>-0.35820925719469998</v>
      </c>
      <c r="AB558" s="3">
        <v>-0.62145505381239996</v>
      </c>
      <c r="AC558" s="3">
        <v>-0.66459889254180005</v>
      </c>
      <c r="AD558" s="3">
        <v>-0.31923375457070002</v>
      </c>
      <c r="AE558" s="3">
        <v>-2.7830519709900998</v>
      </c>
      <c r="AF558" s="3">
        <v>-4.0912770107521998</v>
      </c>
      <c r="AG558" s="3">
        <v>-3.9929555007488</v>
      </c>
      <c r="AH558" s="3">
        <v>-3.1712392083738998</v>
      </c>
      <c r="AI558" s="3">
        <v>-2.8559510955879999</v>
      </c>
      <c r="AJ558" s="3">
        <v>-5.9086487596257999</v>
      </c>
      <c r="AK558" s="3">
        <v>-5.4180527751041003</v>
      </c>
      <c r="AL558" s="3">
        <v>-5.67</v>
      </c>
    </row>
    <row r="559" spans="1:38">
      <c r="A559">
        <v>3</v>
      </c>
      <c r="B559" t="s">
        <v>400</v>
      </c>
      <c r="C559">
        <v>130201</v>
      </c>
      <c r="D559" t="s">
        <v>852</v>
      </c>
      <c r="E559" s="3">
        <v>-2.3888717141940998</v>
      </c>
      <c r="F559" s="3">
        <v>-1.7515285688489</v>
      </c>
      <c r="G559" s="3">
        <v>-2.7940913750054999</v>
      </c>
      <c r="H559" s="3">
        <v>-5.7249707354100003E-2</v>
      </c>
      <c r="I559" s="3">
        <v>-0.38027083063959999</v>
      </c>
      <c r="J559" s="3">
        <v>-0.21005443327590001</v>
      </c>
      <c r="K559" s="3">
        <v>-1.1998236680319001</v>
      </c>
      <c r="L559" s="3">
        <v>0.15757167222439999</v>
      </c>
      <c r="M559" s="3">
        <v>-0.2667269718834</v>
      </c>
      <c r="N559" s="3">
        <v>0.62062710968979995</v>
      </c>
      <c r="O559" s="3">
        <v>0.69313147256719998</v>
      </c>
      <c r="P559" s="3">
        <v>-3.3768121488E-3</v>
      </c>
      <c r="Q559" s="3">
        <v>0.1629761211746</v>
      </c>
      <c r="R559" s="3">
        <v>-1.1927738330649</v>
      </c>
      <c r="S559" s="3">
        <v>0.45175241581589998</v>
      </c>
      <c r="T559" s="3">
        <v>0.1619875470653</v>
      </c>
      <c r="U559" s="3">
        <v>-4.6280562926200003E-2</v>
      </c>
      <c r="V559" s="3">
        <v>-0.56206459142109999</v>
      </c>
      <c r="W559" s="3">
        <v>-1.2468974621385001</v>
      </c>
      <c r="X559" s="3">
        <v>-0.24641963781430001</v>
      </c>
      <c r="Y559" s="3">
        <v>-0.78408800109090004</v>
      </c>
      <c r="Z559" s="3">
        <v>-0.41300580712180002</v>
      </c>
      <c r="AA559" s="3">
        <v>-0.35820925719469998</v>
      </c>
      <c r="AB559" s="3">
        <v>-0.62145505381239996</v>
      </c>
      <c r="AC559" s="3">
        <v>-0.66459889254180005</v>
      </c>
      <c r="AD559" s="3">
        <v>-0.31923375457070002</v>
      </c>
      <c r="AE559" s="3">
        <v>-2.7830519709900998</v>
      </c>
      <c r="AF559" s="3">
        <v>-4.0912770107521998</v>
      </c>
      <c r="AG559" s="3">
        <v>-3.9929555007488</v>
      </c>
      <c r="AH559" s="3">
        <v>-3.1712392083738998</v>
      </c>
      <c r="AI559" s="3">
        <v>-2.8559510955879999</v>
      </c>
      <c r="AJ559" s="3">
        <v>-5.9086487596257999</v>
      </c>
      <c r="AK559" s="3">
        <v>-5.4180527751041003</v>
      </c>
      <c r="AL559" s="3">
        <v>-5.67</v>
      </c>
    </row>
    <row r="560" spans="1:38">
      <c r="A560">
        <v>4</v>
      </c>
      <c r="B560" t="s">
        <v>402</v>
      </c>
      <c r="C560">
        <v>13020101</v>
      </c>
      <c r="D560" t="s">
        <v>852</v>
      </c>
      <c r="E560" s="3">
        <v>-2.3888717141940998</v>
      </c>
      <c r="F560" s="3">
        <v>-1.7515285688489</v>
      </c>
      <c r="G560" s="3">
        <v>-2.7940913750054999</v>
      </c>
      <c r="H560" s="3">
        <v>-5.7249707354100003E-2</v>
      </c>
      <c r="I560" s="3">
        <v>-0.38027083063959999</v>
      </c>
      <c r="J560" s="3">
        <v>-0.21005443327590001</v>
      </c>
      <c r="K560" s="3">
        <v>-1.1998236680319001</v>
      </c>
      <c r="L560" s="3">
        <v>0.15757167222439999</v>
      </c>
      <c r="M560" s="3">
        <v>-0.2667269718834</v>
      </c>
      <c r="N560" s="3">
        <v>0.62062710968979995</v>
      </c>
      <c r="O560" s="3">
        <v>0.69313147256719998</v>
      </c>
      <c r="P560" s="3">
        <v>-3.3768121488E-3</v>
      </c>
      <c r="Q560" s="3">
        <v>0.1629761211746</v>
      </c>
      <c r="R560" s="3">
        <v>-1.1927738330649</v>
      </c>
      <c r="S560" s="3">
        <v>0.45175241581589998</v>
      </c>
      <c r="T560" s="3">
        <v>0.1619875470653</v>
      </c>
      <c r="U560" s="3">
        <v>-4.6280562926200003E-2</v>
      </c>
      <c r="V560" s="3">
        <v>-0.56206459142109999</v>
      </c>
      <c r="W560" s="3">
        <v>-1.2468974621385001</v>
      </c>
      <c r="X560" s="3">
        <v>-0.24641963781430001</v>
      </c>
      <c r="Y560" s="3">
        <v>-0.78408800109090004</v>
      </c>
      <c r="Z560" s="3">
        <v>-0.41300580712180002</v>
      </c>
      <c r="AA560" s="3">
        <v>-0.35820925719469998</v>
      </c>
      <c r="AB560" s="3">
        <v>-0.62145505381239996</v>
      </c>
      <c r="AC560" s="3">
        <v>-0.66459889254180005</v>
      </c>
      <c r="AD560" s="3">
        <v>-0.31923375457070002</v>
      </c>
      <c r="AE560" s="3">
        <v>-2.7830519709900998</v>
      </c>
      <c r="AF560" s="3">
        <v>-4.0912770107521998</v>
      </c>
      <c r="AG560" s="3">
        <v>-3.9929555007488</v>
      </c>
      <c r="AH560" s="3">
        <v>-3.1712392083738998</v>
      </c>
      <c r="AI560" s="3">
        <v>-2.8559510955879999</v>
      </c>
      <c r="AJ560" s="3">
        <v>-5.9086487596257999</v>
      </c>
      <c r="AK560" s="3">
        <v>-5.4180527751041003</v>
      </c>
      <c r="AL560" s="3">
        <v>-5.67</v>
      </c>
    </row>
    <row r="561" spans="1:38">
      <c r="A561">
        <v>5</v>
      </c>
      <c r="B561" t="s">
        <v>404</v>
      </c>
      <c r="C561">
        <v>1302010101</v>
      </c>
      <c r="D561" t="s">
        <v>853</v>
      </c>
      <c r="E561" s="3">
        <v>-0.52383610463200003</v>
      </c>
      <c r="F561" s="3">
        <v>0.2217201699952</v>
      </c>
      <c r="G561" s="3">
        <v>0.29719844876599999</v>
      </c>
      <c r="H561" s="3">
        <v>0.68477648085489995</v>
      </c>
      <c r="I561" s="3">
        <v>6.9801474160999993E-2</v>
      </c>
      <c r="J561" s="3">
        <v>-1.2638772122309001</v>
      </c>
      <c r="K561" s="3">
        <v>-0.48990084563280001</v>
      </c>
      <c r="L561" s="3">
        <v>-0.48990084563280001</v>
      </c>
      <c r="M561" s="3">
        <v>0.3218758137837</v>
      </c>
      <c r="N561" s="3">
        <v>1.3335392418466001</v>
      </c>
      <c r="O561" s="3">
        <v>1.5377488222154001</v>
      </c>
      <c r="P561" s="3">
        <v>0.68166973935380004</v>
      </c>
      <c r="Q561" s="3">
        <v>0.95560719713990006</v>
      </c>
      <c r="R561" s="3">
        <v>0.1987488347876</v>
      </c>
      <c r="S561" s="3">
        <v>-0.14346847937859999</v>
      </c>
      <c r="T561" s="3">
        <v>-4.9945088859499998E-2</v>
      </c>
      <c r="U561" s="3">
        <v>0.54317532209380004</v>
      </c>
      <c r="V561" s="3">
        <v>-0.2392449722984</v>
      </c>
      <c r="W561" s="3">
        <v>-0.77569877068030002</v>
      </c>
      <c r="X561" s="3">
        <v>-0.71410548137889995</v>
      </c>
      <c r="Y561" s="3">
        <v>-1.5370428971071</v>
      </c>
      <c r="Z561" s="3">
        <v>-0.46859618126039998</v>
      </c>
      <c r="AA561" s="3">
        <v>-0.44391166761220002</v>
      </c>
      <c r="AB561" s="3">
        <v>-1.0218096307444</v>
      </c>
      <c r="AC561" s="3">
        <v>-1.0978073663529</v>
      </c>
      <c r="AD561" s="3">
        <v>-1.6897986544639001</v>
      </c>
      <c r="AE561" s="3">
        <v>-4.7383167720393002</v>
      </c>
      <c r="AF561" s="3">
        <v>-5.4445814223774001</v>
      </c>
      <c r="AG561" s="3">
        <v>-6.1743427431983999</v>
      </c>
      <c r="AH561" s="3">
        <v>-3.5729525279723</v>
      </c>
      <c r="AI561" s="3">
        <v>-4.6208622133123001</v>
      </c>
      <c r="AJ561" s="3">
        <v>-5.8797684161593002</v>
      </c>
      <c r="AK561" s="3">
        <v>-6.1015778485186001</v>
      </c>
      <c r="AL561" s="3">
        <v>-6.63</v>
      </c>
    </row>
    <row r="562" spans="1:38">
      <c r="A562">
        <v>5</v>
      </c>
      <c r="B562" t="s">
        <v>404</v>
      </c>
      <c r="C562">
        <v>1302010102</v>
      </c>
      <c r="D562" t="s">
        <v>854</v>
      </c>
      <c r="E562" s="3">
        <v>-4.6932078342193</v>
      </c>
      <c r="F562" s="3">
        <v>-4.1883293933030004</v>
      </c>
      <c r="G562" s="3">
        <v>-6.6115815083604002</v>
      </c>
      <c r="H562" s="3">
        <v>-1.0219473248794</v>
      </c>
      <c r="I562" s="3">
        <v>-0.96513018303950004</v>
      </c>
      <c r="J562" s="3">
        <v>1.1868675181438999</v>
      </c>
      <c r="K562" s="3">
        <v>-2.1174864212117002</v>
      </c>
      <c r="L562" s="3">
        <v>1.0135576428152999</v>
      </c>
      <c r="M562" s="3">
        <v>-1.0292988645448999</v>
      </c>
      <c r="N562" s="3">
        <v>-0.29918388228010001</v>
      </c>
      <c r="O562" s="3">
        <v>-0.39342063046370002</v>
      </c>
      <c r="P562" s="3">
        <v>-0.8889483575239</v>
      </c>
      <c r="Q562" s="3">
        <v>-0.85919821117390005</v>
      </c>
      <c r="R562" s="3">
        <v>-2.9902863538272002</v>
      </c>
      <c r="S562" s="3">
        <v>1.2411797304709999</v>
      </c>
      <c r="T562" s="3">
        <v>0.44226923083339997</v>
      </c>
      <c r="U562" s="3">
        <v>-0.82027058275529996</v>
      </c>
      <c r="V562" s="3">
        <v>-0.97962219703289999</v>
      </c>
      <c r="W562" s="3">
        <v>-1.8661076426101</v>
      </c>
      <c r="X562" s="3">
        <v>0.36267815217339999</v>
      </c>
      <c r="Y562" s="3">
        <v>0.20473017130839999</v>
      </c>
      <c r="Z562" s="3">
        <v>-0.34010762728670002</v>
      </c>
      <c r="AA562" s="3">
        <v>-0.24582044022560001</v>
      </c>
      <c r="AB562" s="3">
        <v>-9.5708188370199995E-2</v>
      </c>
      <c r="AC562" s="3">
        <v>-9.5708188370199995E-2</v>
      </c>
      <c r="AD562" s="3">
        <v>1.5094066866064</v>
      </c>
      <c r="AE562" s="3">
        <v>-0.2252975599633</v>
      </c>
      <c r="AF562" s="3">
        <v>-2.3102976080454001</v>
      </c>
      <c r="AG562" s="3">
        <v>-1.0892905698923001</v>
      </c>
      <c r="AH562" s="3">
        <v>-2.6477498495537</v>
      </c>
      <c r="AI562" s="3">
        <v>-0.5108807473932</v>
      </c>
      <c r="AJ562" s="3">
        <v>-5.9458579708982997</v>
      </c>
      <c r="AK562" s="3">
        <v>-4.5360162297868998</v>
      </c>
      <c r="AL562" s="3">
        <v>-4.41</v>
      </c>
    </row>
    <row r="563" spans="1:38">
      <c r="A563">
        <v>2</v>
      </c>
      <c r="B563" t="s">
        <v>398</v>
      </c>
      <c r="C563">
        <v>1303</v>
      </c>
      <c r="D563" t="s">
        <v>855</v>
      </c>
      <c r="E563" s="3">
        <v>-3.6507516001004001</v>
      </c>
      <c r="F563" s="3">
        <v>-2.5757315309162001</v>
      </c>
      <c r="G563" s="3">
        <v>-2.5757315309162001</v>
      </c>
      <c r="H563" s="3">
        <v>-2.5757315309162001</v>
      </c>
      <c r="I563" s="3">
        <v>-1.9106293712144</v>
      </c>
      <c r="J563" s="3">
        <v>-1.9106293712144</v>
      </c>
      <c r="K563" s="3">
        <v>-1.9106293712144</v>
      </c>
      <c r="L563" s="3">
        <v>1.8060568793059999</v>
      </c>
      <c r="M563" s="3">
        <v>1.8060568793059999</v>
      </c>
      <c r="N563" s="3">
        <v>1.8060568793059999</v>
      </c>
      <c r="O563" s="3">
        <v>1.8060568793059999</v>
      </c>
      <c r="P563" s="3">
        <v>1.8060568793059999</v>
      </c>
      <c r="Q563" s="3">
        <v>1.8060568793059999</v>
      </c>
      <c r="R563" s="3">
        <v>2.0463640058205002</v>
      </c>
      <c r="S563" s="3">
        <v>2.0463640058205002</v>
      </c>
      <c r="T563" s="3">
        <v>2.0463640058205002</v>
      </c>
      <c r="U563" s="3">
        <v>1.3544311627926999</v>
      </c>
      <c r="V563" s="3">
        <v>1.3544311627926999</v>
      </c>
      <c r="W563" s="3">
        <v>1.3544311627926999</v>
      </c>
      <c r="X563" s="3">
        <v>5.1408178595115004</v>
      </c>
      <c r="Y563" s="3">
        <v>5.1408178595115004</v>
      </c>
      <c r="Z563" s="3">
        <v>5.1408178595115004</v>
      </c>
      <c r="AA563" s="3">
        <v>5.1408178595115004</v>
      </c>
      <c r="AB563" s="3">
        <v>5.1408178595115004</v>
      </c>
      <c r="AC563" s="3">
        <v>5.1408178595115004</v>
      </c>
      <c r="AD563" s="3">
        <v>4.4269883919437998</v>
      </c>
      <c r="AE563" s="3">
        <v>4.4269883919437998</v>
      </c>
      <c r="AF563" s="3">
        <v>4.4269883919437998</v>
      </c>
      <c r="AG563" s="3">
        <v>4.4269883919437998</v>
      </c>
      <c r="AH563" s="3">
        <v>4.4269883919437998</v>
      </c>
      <c r="AI563" s="3">
        <v>4.4269883919437998</v>
      </c>
      <c r="AJ563" s="3">
        <v>0.66630849924979996</v>
      </c>
      <c r="AK563" s="3">
        <v>0.66630849924979996</v>
      </c>
      <c r="AL563" s="3">
        <v>0.67</v>
      </c>
    </row>
    <row r="564" spans="1:38">
      <c r="A564">
        <v>3</v>
      </c>
      <c r="B564" t="s">
        <v>400</v>
      </c>
      <c r="C564">
        <v>130301</v>
      </c>
      <c r="D564" t="s">
        <v>855</v>
      </c>
      <c r="E564" s="3">
        <v>-3.6507516001004001</v>
      </c>
      <c r="F564" s="3">
        <v>-2.5757315309162001</v>
      </c>
      <c r="G564" s="3">
        <v>-2.5757315309162001</v>
      </c>
      <c r="H564" s="3">
        <v>-2.5757315309162001</v>
      </c>
      <c r="I564" s="3">
        <v>-1.9106293712144</v>
      </c>
      <c r="J564" s="3">
        <v>-1.9106293712144</v>
      </c>
      <c r="K564" s="3">
        <v>-1.9106293712144</v>
      </c>
      <c r="L564" s="3">
        <v>1.8060568793059999</v>
      </c>
      <c r="M564" s="3">
        <v>1.8060568793059999</v>
      </c>
      <c r="N564" s="3">
        <v>1.8060568793059999</v>
      </c>
      <c r="O564" s="3">
        <v>1.8060568793059999</v>
      </c>
      <c r="P564" s="3">
        <v>1.8060568793059999</v>
      </c>
      <c r="Q564" s="3">
        <v>1.8060568793059999</v>
      </c>
      <c r="R564" s="3">
        <v>2.0463640058205002</v>
      </c>
      <c r="S564" s="3">
        <v>2.0463640058205002</v>
      </c>
      <c r="T564" s="3">
        <v>2.0463640058205002</v>
      </c>
      <c r="U564" s="3">
        <v>1.3544311627926999</v>
      </c>
      <c r="V564" s="3">
        <v>1.3544311627926999</v>
      </c>
      <c r="W564" s="3">
        <v>1.3544311627926999</v>
      </c>
      <c r="X564" s="3">
        <v>5.1408178595115004</v>
      </c>
      <c r="Y564" s="3">
        <v>5.1408178595115004</v>
      </c>
      <c r="Z564" s="3">
        <v>5.1408178595115004</v>
      </c>
      <c r="AA564" s="3">
        <v>5.1408178595115004</v>
      </c>
      <c r="AB564" s="3">
        <v>5.1408178595115004</v>
      </c>
      <c r="AC564" s="3">
        <v>5.1408178595115004</v>
      </c>
      <c r="AD564" s="3">
        <v>4.4269883919437998</v>
      </c>
      <c r="AE564" s="3">
        <v>4.4269883919437998</v>
      </c>
      <c r="AF564" s="3">
        <v>4.4269883919437998</v>
      </c>
      <c r="AG564" s="3">
        <v>4.4269883919437998</v>
      </c>
      <c r="AH564" s="3">
        <v>4.4269883919437998</v>
      </c>
      <c r="AI564" s="3">
        <v>4.4269883919437998</v>
      </c>
      <c r="AJ564" s="3">
        <v>0.66630849924979996</v>
      </c>
      <c r="AK564" s="3">
        <v>0.66630849924979996</v>
      </c>
      <c r="AL564" s="3">
        <v>0.67</v>
      </c>
    </row>
    <row r="565" spans="1:38">
      <c r="A565">
        <v>4</v>
      </c>
      <c r="B565" t="s">
        <v>402</v>
      </c>
      <c r="C565">
        <v>13030101</v>
      </c>
      <c r="D565" t="s">
        <v>856</v>
      </c>
      <c r="E565" s="3">
        <v>-3.6507516001004001</v>
      </c>
      <c r="F565" s="3">
        <v>-2.5757315309162001</v>
      </c>
      <c r="G565" s="3">
        <v>-2.5757315309162001</v>
      </c>
      <c r="H565" s="3">
        <v>-2.5757315309162001</v>
      </c>
      <c r="I565" s="3">
        <v>-1.9106293712144</v>
      </c>
      <c r="J565" s="3">
        <v>-1.9106293712144</v>
      </c>
      <c r="K565" s="3">
        <v>-1.9106293712144</v>
      </c>
      <c r="L565" s="3">
        <v>1.8060568793059999</v>
      </c>
      <c r="M565" s="3">
        <v>1.8060568793059999</v>
      </c>
      <c r="N565" s="3">
        <v>1.8060568793059999</v>
      </c>
      <c r="O565" s="3">
        <v>1.8060568793059999</v>
      </c>
      <c r="P565" s="3">
        <v>1.8060568793059999</v>
      </c>
      <c r="Q565" s="3">
        <v>1.8060568793059999</v>
      </c>
      <c r="R565" s="3">
        <v>2.0463640058205002</v>
      </c>
      <c r="S565" s="3">
        <v>2.0463640058205002</v>
      </c>
      <c r="T565" s="3">
        <v>2.0463640058205002</v>
      </c>
      <c r="U565" s="3">
        <v>1.3544311627926999</v>
      </c>
      <c r="V565" s="3">
        <v>1.3544311627926999</v>
      </c>
      <c r="W565" s="3">
        <v>1.3544311627926999</v>
      </c>
      <c r="X565" s="3">
        <v>5.1408178595115004</v>
      </c>
      <c r="Y565" s="3">
        <v>5.1408178595115004</v>
      </c>
      <c r="Z565" s="3">
        <v>5.1408178595115004</v>
      </c>
      <c r="AA565" s="3">
        <v>5.1408178595115004</v>
      </c>
      <c r="AB565" s="3">
        <v>5.1408178595115004</v>
      </c>
      <c r="AC565" s="3">
        <v>5.1408178595115004</v>
      </c>
      <c r="AD565" s="3">
        <v>4.4269883919437998</v>
      </c>
      <c r="AE565" s="3">
        <v>4.4269883919437998</v>
      </c>
      <c r="AF565" s="3">
        <v>4.4269883919437998</v>
      </c>
      <c r="AG565" s="3">
        <v>4.4269883919437998</v>
      </c>
      <c r="AH565" s="3">
        <v>4.4269883919437998</v>
      </c>
      <c r="AI565" s="3">
        <v>4.4269883919437998</v>
      </c>
      <c r="AJ565" s="3">
        <v>0.66630849924979996</v>
      </c>
      <c r="AK565" s="3">
        <v>0.66630849924979996</v>
      </c>
      <c r="AL565" s="3">
        <v>0.67</v>
      </c>
    </row>
    <row r="566" spans="1:38">
      <c r="A566">
        <v>5</v>
      </c>
      <c r="B566" t="s">
        <v>404</v>
      </c>
      <c r="C566">
        <v>1303010101</v>
      </c>
      <c r="D566" t="s">
        <v>857</v>
      </c>
      <c r="E566" s="3">
        <v>-3.6507516001004001</v>
      </c>
      <c r="F566" s="3">
        <v>-2.5757315309162001</v>
      </c>
      <c r="G566" s="3">
        <v>-2.5757315309162001</v>
      </c>
      <c r="H566" s="3">
        <v>-2.5757315309162001</v>
      </c>
      <c r="I566" s="3">
        <v>-1.9106293712144</v>
      </c>
      <c r="J566" s="3">
        <v>-1.9106293712144</v>
      </c>
      <c r="K566" s="3">
        <v>-1.9106293712144</v>
      </c>
      <c r="L566" s="3">
        <v>1.8060568793059999</v>
      </c>
      <c r="M566" s="3">
        <v>1.8060568793059999</v>
      </c>
      <c r="N566" s="3">
        <v>1.8060568793059999</v>
      </c>
      <c r="O566" s="3">
        <v>1.8060568793059999</v>
      </c>
      <c r="P566" s="3">
        <v>1.8060568793059999</v>
      </c>
      <c r="Q566" s="3">
        <v>1.8060568793059999</v>
      </c>
      <c r="R566" s="3">
        <v>2.0463640058205002</v>
      </c>
      <c r="S566" s="3">
        <v>2.0463640058205002</v>
      </c>
      <c r="T566" s="3">
        <v>2.0463640058205002</v>
      </c>
      <c r="U566" s="3">
        <v>1.3544311627926999</v>
      </c>
      <c r="V566" s="3">
        <v>1.3544311627926999</v>
      </c>
      <c r="W566" s="3">
        <v>1.3544311627926999</v>
      </c>
      <c r="X566" s="3">
        <v>5.1408178595115004</v>
      </c>
      <c r="Y566" s="3">
        <v>5.1408178595115004</v>
      </c>
      <c r="Z566" s="3">
        <v>5.1408178595115004</v>
      </c>
      <c r="AA566" s="3">
        <v>5.1408178595115004</v>
      </c>
      <c r="AB566" s="3">
        <v>5.1408178595115004</v>
      </c>
      <c r="AC566" s="3">
        <v>5.1408178595115004</v>
      </c>
      <c r="AD566" s="3">
        <v>4.4269883919437998</v>
      </c>
      <c r="AE566" s="3">
        <v>4.4269883919437998</v>
      </c>
      <c r="AF566" s="3">
        <v>4.4269883919437998</v>
      </c>
      <c r="AG566" s="3">
        <v>4.4269883919437998</v>
      </c>
      <c r="AH566" s="3">
        <v>4.4269883919437998</v>
      </c>
      <c r="AI566" s="3">
        <v>4.4269883919437998</v>
      </c>
      <c r="AJ566" s="3">
        <v>0.66630849924979996</v>
      </c>
      <c r="AK566" s="3">
        <v>0.66630849924979996</v>
      </c>
      <c r="AL566" s="3">
        <v>0.67</v>
      </c>
    </row>
    <row r="567" spans="1:38">
      <c r="A567">
        <v>2</v>
      </c>
      <c r="B567" t="s">
        <v>398</v>
      </c>
      <c r="C567">
        <v>1304</v>
      </c>
      <c r="D567" t="s">
        <v>858</v>
      </c>
      <c r="E567" s="3">
        <v>2.92850219236E-2</v>
      </c>
      <c r="F567" s="3">
        <v>0.22115424260720001</v>
      </c>
      <c r="G567" s="3">
        <v>0.44953270250330002</v>
      </c>
      <c r="H567" s="3">
        <v>0.35572643151700001</v>
      </c>
      <c r="I567" s="3">
        <v>0.43716770300649999</v>
      </c>
      <c r="J567" s="3">
        <v>0.38499376255829998</v>
      </c>
      <c r="K567" s="3">
        <v>0.72823414672609998</v>
      </c>
      <c r="L567" s="3">
        <v>0.73367882589470002</v>
      </c>
      <c r="M567" s="3">
        <v>0.74381917429340005</v>
      </c>
      <c r="N567" s="3">
        <v>0.96468486439129997</v>
      </c>
      <c r="O567" s="3">
        <v>1.0591844948905</v>
      </c>
      <c r="P567" s="3">
        <v>1.3279465030598001</v>
      </c>
      <c r="Q567" s="3">
        <v>0.90803680916719998</v>
      </c>
      <c r="R567" s="3">
        <v>1.0061012468763999</v>
      </c>
      <c r="S567" s="3">
        <v>1.0057401458560999</v>
      </c>
      <c r="T567" s="3">
        <v>1.0500159769746999</v>
      </c>
      <c r="U567" s="3">
        <v>1.0157289185783001</v>
      </c>
      <c r="V567" s="3">
        <v>1.1252133561980999</v>
      </c>
      <c r="W567" s="3">
        <v>0.94498465717860003</v>
      </c>
      <c r="X567" s="3">
        <v>0.87045143542040004</v>
      </c>
      <c r="Y567" s="3">
        <v>0.86029834087750001</v>
      </c>
      <c r="Z567" s="3">
        <v>0.62584820843160005</v>
      </c>
      <c r="AA567" s="3">
        <v>0.63589052298799997</v>
      </c>
      <c r="AB567" s="3">
        <v>0.61247084377159999</v>
      </c>
      <c r="AC567" s="3">
        <v>0.61247084377159999</v>
      </c>
      <c r="AD567" s="3">
        <v>0.40309190369690001</v>
      </c>
      <c r="AE567" s="3">
        <v>0.41679582516910002</v>
      </c>
      <c r="AF567" s="3">
        <v>0.32045167166689997</v>
      </c>
      <c r="AG567" s="3">
        <v>0.296131207871</v>
      </c>
      <c r="AH567" s="3">
        <v>8.0088073647000005E-2</v>
      </c>
      <c r="AI567" s="3">
        <v>0.10829612132870001</v>
      </c>
      <c r="AJ567" s="3">
        <v>0.10829612132870001</v>
      </c>
      <c r="AK567" s="3">
        <v>0.30809657847729999</v>
      </c>
      <c r="AL567" s="3">
        <v>0.32</v>
      </c>
    </row>
    <row r="568" spans="1:38">
      <c r="A568">
        <v>3</v>
      </c>
      <c r="B568" t="s">
        <v>400</v>
      </c>
      <c r="C568">
        <v>130401</v>
      </c>
      <c r="D568" t="s">
        <v>858</v>
      </c>
      <c r="E568" s="3">
        <v>2.92850219236E-2</v>
      </c>
      <c r="F568" s="3">
        <v>0.22115424260720001</v>
      </c>
      <c r="G568" s="3">
        <v>0.44953270250330002</v>
      </c>
      <c r="H568" s="3">
        <v>0.35572643151700001</v>
      </c>
      <c r="I568" s="3">
        <v>0.43716770300649999</v>
      </c>
      <c r="J568" s="3">
        <v>0.38499376255829998</v>
      </c>
      <c r="K568" s="3">
        <v>0.72823414672609998</v>
      </c>
      <c r="L568" s="3">
        <v>0.73367882589470002</v>
      </c>
      <c r="M568" s="3">
        <v>0.74381917429340005</v>
      </c>
      <c r="N568" s="3">
        <v>0.96468486439129997</v>
      </c>
      <c r="O568" s="3">
        <v>1.0591844948905</v>
      </c>
      <c r="P568" s="3">
        <v>1.3279465030598001</v>
      </c>
      <c r="Q568" s="3">
        <v>0.90803680916719998</v>
      </c>
      <c r="R568" s="3">
        <v>1.0061012468763999</v>
      </c>
      <c r="S568" s="3">
        <v>1.0057401458560999</v>
      </c>
      <c r="T568" s="3">
        <v>1.0500159769746999</v>
      </c>
      <c r="U568" s="3">
        <v>1.0157289185783001</v>
      </c>
      <c r="V568" s="3">
        <v>1.1252133561980999</v>
      </c>
      <c r="W568" s="3">
        <v>0.94498465717860003</v>
      </c>
      <c r="X568" s="3">
        <v>0.87045143542040004</v>
      </c>
      <c r="Y568" s="3">
        <v>0.86029834087750001</v>
      </c>
      <c r="Z568" s="3">
        <v>0.62584820843160005</v>
      </c>
      <c r="AA568" s="3">
        <v>0.63589052298799997</v>
      </c>
      <c r="AB568" s="3">
        <v>0.61247084377159999</v>
      </c>
      <c r="AC568" s="3">
        <v>0.61247084377159999</v>
      </c>
      <c r="AD568" s="3">
        <v>0.40309190369690001</v>
      </c>
      <c r="AE568" s="3">
        <v>0.41679582516910002</v>
      </c>
      <c r="AF568" s="3">
        <v>0.32045167166689997</v>
      </c>
      <c r="AG568" s="3">
        <v>0.296131207871</v>
      </c>
      <c r="AH568" s="3">
        <v>8.0088073647000005E-2</v>
      </c>
      <c r="AI568" s="3">
        <v>0.10829612132870001</v>
      </c>
      <c r="AJ568" s="3">
        <v>0.10829612132870001</v>
      </c>
      <c r="AK568" s="3">
        <v>0.30809657847729999</v>
      </c>
      <c r="AL568" s="3">
        <v>0.32</v>
      </c>
    </row>
    <row r="569" spans="1:38">
      <c r="A569">
        <v>4</v>
      </c>
      <c r="B569" t="s">
        <v>402</v>
      </c>
      <c r="C569">
        <v>13040101</v>
      </c>
      <c r="D569" t="s">
        <v>858</v>
      </c>
      <c r="E569" s="3">
        <v>2.92850219236E-2</v>
      </c>
      <c r="F569" s="3">
        <v>0.22115424260720001</v>
      </c>
      <c r="G569" s="3">
        <v>0.44953270250330002</v>
      </c>
      <c r="H569" s="3">
        <v>0.35572643151700001</v>
      </c>
      <c r="I569" s="3">
        <v>0.43716770300649999</v>
      </c>
      <c r="J569" s="3">
        <v>0.38499376255829998</v>
      </c>
      <c r="K569" s="3">
        <v>0.72823414672609998</v>
      </c>
      <c r="L569" s="3">
        <v>0.73367882589470002</v>
      </c>
      <c r="M569" s="3">
        <v>0.74381917429340005</v>
      </c>
      <c r="N569" s="3">
        <v>0.96468486439129997</v>
      </c>
      <c r="O569" s="3">
        <v>1.0591844948905</v>
      </c>
      <c r="P569" s="3">
        <v>1.3279465030598001</v>
      </c>
      <c r="Q569" s="3">
        <v>0.90803680916719998</v>
      </c>
      <c r="R569" s="3">
        <v>1.0061012468763999</v>
      </c>
      <c r="S569" s="3">
        <v>1.0057401458560999</v>
      </c>
      <c r="T569" s="3">
        <v>1.0500159769746999</v>
      </c>
      <c r="U569" s="3">
        <v>1.0157289185783001</v>
      </c>
      <c r="V569" s="3">
        <v>1.1252133561980999</v>
      </c>
      <c r="W569" s="3">
        <v>0.94498465717860003</v>
      </c>
      <c r="X569" s="3">
        <v>0.87045143542040004</v>
      </c>
      <c r="Y569" s="3">
        <v>0.86029834087750001</v>
      </c>
      <c r="Z569" s="3">
        <v>0.62584820843160005</v>
      </c>
      <c r="AA569" s="3">
        <v>0.63589052298799997</v>
      </c>
      <c r="AB569" s="3">
        <v>0.61247084377159999</v>
      </c>
      <c r="AC569" s="3">
        <v>0.61247084377159999</v>
      </c>
      <c r="AD569" s="3">
        <v>0.40309190369690001</v>
      </c>
      <c r="AE569" s="3">
        <v>0.41679582516910002</v>
      </c>
      <c r="AF569" s="3">
        <v>0.32045167166689997</v>
      </c>
      <c r="AG569" s="3">
        <v>0.296131207871</v>
      </c>
      <c r="AH569" s="3">
        <v>8.0088073647000005E-2</v>
      </c>
      <c r="AI569" s="3">
        <v>0.10829612132870001</v>
      </c>
      <c r="AJ569" s="3">
        <v>0.10829612132870001</v>
      </c>
      <c r="AK569" s="3">
        <v>0.30809657847729999</v>
      </c>
      <c r="AL569" s="3">
        <v>0.32</v>
      </c>
    </row>
    <row r="570" spans="1:38">
      <c r="A570">
        <v>5</v>
      </c>
      <c r="B570" t="s">
        <v>404</v>
      </c>
      <c r="C570">
        <v>1304010101</v>
      </c>
      <c r="D570" t="s">
        <v>859</v>
      </c>
      <c r="E570" s="3">
        <v>4.6756197133119004</v>
      </c>
      <c r="F570" s="3">
        <v>6.0482321958028002</v>
      </c>
      <c r="G570" s="3">
        <v>7.1197749395876002</v>
      </c>
      <c r="H570" s="3">
        <v>6.3986021060461002</v>
      </c>
      <c r="I570" s="3">
        <v>6.1796969435897999</v>
      </c>
      <c r="J570" s="3">
        <v>6.3739724450336004</v>
      </c>
      <c r="K570" s="3">
        <v>7.1485712017149998</v>
      </c>
      <c r="L570" s="3">
        <v>7.6610145098088003</v>
      </c>
      <c r="M570" s="3">
        <v>7.6610210824828</v>
      </c>
      <c r="N570" s="3">
        <v>9.1835106147602996</v>
      </c>
      <c r="O570" s="3">
        <v>9.9357290284151993</v>
      </c>
      <c r="P570" s="3">
        <v>10.1780252751466</v>
      </c>
      <c r="Q570" s="3">
        <v>6.8551089241945</v>
      </c>
      <c r="R570" s="3">
        <v>7.2420477826112997</v>
      </c>
      <c r="S570" s="3">
        <v>6.5054287014626002</v>
      </c>
      <c r="T570" s="3">
        <v>6.5018871464260002</v>
      </c>
      <c r="U570" s="3">
        <v>6.0315643465431004</v>
      </c>
      <c r="V570" s="3">
        <v>5.8379142001886004</v>
      </c>
      <c r="W570" s="3">
        <v>4.7784797934535996</v>
      </c>
      <c r="X570" s="3">
        <v>4.2795039433450004</v>
      </c>
      <c r="Y570" s="3">
        <v>4.2794975771116004</v>
      </c>
      <c r="Z570" s="3">
        <v>2.9343130850408001</v>
      </c>
      <c r="AA570" s="3">
        <v>2.229991367337</v>
      </c>
      <c r="AB570" s="3">
        <v>1.8796398040594999</v>
      </c>
      <c r="AC570" s="3">
        <v>1.8796398040594999</v>
      </c>
      <c r="AD570" s="3">
        <v>0.76486953903819999</v>
      </c>
      <c r="AE570" s="3">
        <v>0.44684080251570002</v>
      </c>
      <c r="AF570" s="3">
        <v>0.10592901656339999</v>
      </c>
      <c r="AG570" s="3">
        <v>0.164069002267</v>
      </c>
      <c r="AH570" s="3">
        <v>0.164069002267</v>
      </c>
      <c r="AI570" s="3">
        <v>0.164069002267</v>
      </c>
      <c r="AJ570" s="3">
        <v>0.164069002267</v>
      </c>
      <c r="AK570" s="3">
        <v>1.2547842017351001</v>
      </c>
      <c r="AL570" s="3">
        <v>1.1499999999999999</v>
      </c>
    </row>
    <row r="571" spans="1:38">
      <c r="A571">
        <v>5</v>
      </c>
      <c r="B571" t="s">
        <v>404</v>
      </c>
      <c r="C571">
        <v>1304010102</v>
      </c>
      <c r="D571" t="s">
        <v>860</v>
      </c>
      <c r="E571" s="3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</row>
    <row r="572" spans="1:38">
      <c r="A572">
        <v>5</v>
      </c>
      <c r="B572" t="s">
        <v>404</v>
      </c>
      <c r="C572">
        <v>1304010103</v>
      </c>
      <c r="D572" t="s">
        <v>861</v>
      </c>
      <c r="E572" s="3">
        <v>-3.6812834288406</v>
      </c>
      <c r="F572" s="3">
        <v>-3.6795074541734998</v>
      </c>
      <c r="G572" s="3">
        <v>-3.2426453170923999</v>
      </c>
      <c r="H572" s="3">
        <v>-3.2426453170923999</v>
      </c>
      <c r="I572" s="3">
        <v>-2.6421335181430998</v>
      </c>
      <c r="J572" s="3">
        <v>-3.1073801584754999</v>
      </c>
      <c r="K572" s="3">
        <v>-1.8154458341280999</v>
      </c>
      <c r="L572" s="3">
        <v>-2.2080560301935002</v>
      </c>
      <c r="M572" s="3">
        <v>-2.1487797815806999</v>
      </c>
      <c r="N572" s="3">
        <v>-2.1487797815806999</v>
      </c>
      <c r="O572" s="3">
        <v>-2.254318297677</v>
      </c>
      <c r="P572" s="3">
        <v>-0.92147739587470001</v>
      </c>
      <c r="Q572" s="3">
        <v>-0.70327239940230002</v>
      </c>
      <c r="R572" s="3">
        <v>-0.50434577566929994</v>
      </c>
      <c r="S572" s="3">
        <v>0.11149135453469999</v>
      </c>
      <c r="T572" s="3">
        <v>0.36221713701230002</v>
      </c>
      <c r="U572" s="3">
        <v>0.56483479940210002</v>
      </c>
      <c r="V572" s="3">
        <v>1.3900031228831999</v>
      </c>
      <c r="W572" s="3">
        <v>1.2461662060593</v>
      </c>
      <c r="X572" s="3">
        <v>1.2461662060593</v>
      </c>
      <c r="Y572" s="3">
        <v>1.1848333692718001</v>
      </c>
      <c r="Z572" s="3">
        <v>0.99843866184829999</v>
      </c>
      <c r="AA572" s="3">
        <v>1.7228700819306</v>
      </c>
      <c r="AB572" s="3">
        <v>1.9126379591303</v>
      </c>
      <c r="AC572" s="3">
        <v>1.9126379591303</v>
      </c>
      <c r="AD572" s="3">
        <v>1.7070036125615999</v>
      </c>
      <c r="AE572" s="3">
        <v>2.0813250010841</v>
      </c>
      <c r="AF572" s="3">
        <v>1.8263045280678001</v>
      </c>
      <c r="AG572" s="3">
        <v>1.6211452610692001</v>
      </c>
      <c r="AH572" s="3">
        <v>0.32231308311119999</v>
      </c>
      <c r="AI572" s="3">
        <v>0.49196100824529998</v>
      </c>
      <c r="AJ572" s="3">
        <v>0.49196100824529998</v>
      </c>
      <c r="AK572" s="3">
        <v>0.64180363185400002</v>
      </c>
      <c r="AL572" s="3">
        <v>0.83</v>
      </c>
    </row>
  </sheetData>
  <phoneticPr fontId="21" type="noConversion"/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BDFB0-97F9-49A0-9CCC-B641D41F0367}">
  <sheetPr>
    <tabColor theme="6" tint="-0.249977111117893"/>
  </sheetPr>
  <dimension ref="A1:AU29"/>
  <sheetViews>
    <sheetView showGridLines="0" zoomScale="80" zoomScaleNormal="80" workbookViewId="0">
      <selection activeCell="H57" sqref="H57"/>
    </sheetView>
  </sheetViews>
  <sheetFormatPr defaultColWidth="11.5703125" defaultRowHeight="14.45"/>
  <cols>
    <col min="1" max="1" width="13.85546875" style="92" customWidth="1"/>
    <col min="2" max="2" width="24.5703125" style="92" bestFit="1" customWidth="1"/>
    <col min="3" max="16384" width="11.5703125" style="92"/>
  </cols>
  <sheetData>
    <row r="1" spans="1:47" customFormat="1" ht="2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47" customFormat="1" ht="20.25" customHeight="1">
      <c r="A2" s="21"/>
      <c r="B2" s="21"/>
      <c r="C2" s="21"/>
      <c r="D2" s="21"/>
      <c r="E2" s="21"/>
      <c r="F2" s="21"/>
      <c r="G2" s="21" t="s">
        <v>0</v>
      </c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47" customFormat="1" ht="20.25" customHeight="1">
      <c r="A3" s="21"/>
      <c r="B3" s="21"/>
      <c r="C3" s="21"/>
      <c r="D3" s="21"/>
      <c r="E3" s="21"/>
      <c r="F3" s="21"/>
      <c r="G3" s="21" t="s">
        <v>1</v>
      </c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47" customFormat="1" ht="2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47" customFormat="1" ht="2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47" customFormat="1" ht="24.6" customHeight="1">
      <c r="A6" s="89" t="s">
        <v>318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47" customFormat="1" ht="24.6" customHeight="1">
      <c r="A7" s="6" t="s">
        <v>473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47" s="61" customFormat="1">
      <c r="A8" s="147" t="s">
        <v>868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</row>
    <row r="9" spans="1:47" s="5" customFormat="1" ht="28.9">
      <c r="A9" s="62" t="s">
        <v>346</v>
      </c>
      <c r="B9" s="62" t="s">
        <v>348</v>
      </c>
      <c r="C9" s="63">
        <v>44197</v>
      </c>
      <c r="D9" s="63">
        <v>44228</v>
      </c>
      <c r="E9" s="63">
        <v>44256</v>
      </c>
      <c r="F9" s="63">
        <v>44287</v>
      </c>
      <c r="G9" s="63">
        <v>44317</v>
      </c>
      <c r="H9" s="63">
        <v>44348</v>
      </c>
      <c r="I9" s="63">
        <v>44378</v>
      </c>
      <c r="J9" s="63">
        <v>44409</v>
      </c>
      <c r="K9" s="63">
        <v>44440</v>
      </c>
      <c r="L9" s="63">
        <v>44470</v>
      </c>
      <c r="M9" s="63">
        <v>44501</v>
      </c>
      <c r="N9" s="63">
        <v>44531</v>
      </c>
      <c r="O9" s="63">
        <v>44562</v>
      </c>
      <c r="P9" s="63">
        <v>44593</v>
      </c>
      <c r="Q9" s="63">
        <v>44621</v>
      </c>
      <c r="R9" s="63">
        <v>44652</v>
      </c>
      <c r="S9" s="63">
        <v>44682</v>
      </c>
      <c r="T9" s="63">
        <v>44713</v>
      </c>
      <c r="U9" s="63">
        <v>44743</v>
      </c>
      <c r="V9" s="63">
        <v>44774</v>
      </c>
      <c r="W9" s="63">
        <v>44805</v>
      </c>
      <c r="X9" s="63">
        <v>44835</v>
      </c>
      <c r="Y9" s="63">
        <v>44866</v>
      </c>
      <c r="Z9" s="63">
        <v>44896</v>
      </c>
      <c r="AA9" s="63">
        <v>44927</v>
      </c>
      <c r="AB9" s="63">
        <v>44958</v>
      </c>
      <c r="AC9" s="63">
        <v>44986</v>
      </c>
      <c r="AD9" s="63">
        <v>45017</v>
      </c>
      <c r="AE9" s="63">
        <v>45047</v>
      </c>
      <c r="AF9" s="63">
        <v>45078</v>
      </c>
      <c r="AG9" s="63">
        <v>45108</v>
      </c>
      <c r="AH9" s="63">
        <v>45139</v>
      </c>
      <c r="AI9" s="63">
        <v>45170</v>
      </c>
      <c r="AJ9" s="63">
        <v>45200</v>
      </c>
      <c r="AK9" s="63">
        <v>45231</v>
      </c>
      <c r="AL9" s="63">
        <v>45261</v>
      </c>
      <c r="AM9" s="63">
        <v>45292</v>
      </c>
      <c r="AN9" s="63">
        <v>45323</v>
      </c>
      <c r="AO9" s="63">
        <v>45352</v>
      </c>
      <c r="AP9" s="63">
        <v>45383</v>
      </c>
      <c r="AQ9" s="63">
        <v>45413</v>
      </c>
      <c r="AR9" s="63">
        <v>45444</v>
      </c>
      <c r="AS9" s="63">
        <v>45474</v>
      </c>
      <c r="AT9" s="63">
        <v>45505</v>
      </c>
      <c r="AU9" s="63">
        <v>45536</v>
      </c>
    </row>
    <row r="10" spans="1:47" customFormat="1">
      <c r="A10" s="64" t="s">
        <v>394</v>
      </c>
      <c r="B10" s="64" t="s">
        <v>395</v>
      </c>
      <c r="C10" s="65">
        <f>+'S2.3.2'!E14</f>
        <v>0.17693625563400001</v>
      </c>
      <c r="D10" s="65">
        <f>+'S2.3.2'!F14</f>
        <v>-0.25524011177380002</v>
      </c>
      <c r="E10" s="65">
        <f>+'S2.3.2'!G14</f>
        <v>2.7958669702900001E-2</v>
      </c>
      <c r="F10" s="65">
        <f>+'S2.3.2'!H14</f>
        <v>0.28942778264059998</v>
      </c>
      <c r="G10" s="65">
        <f>+'S2.3.2'!I14</f>
        <v>-1.49820879606E-2</v>
      </c>
      <c r="H10" s="65">
        <f>+'S2.3.2'!J14</f>
        <v>0.53727862774820001</v>
      </c>
      <c r="I10" s="65">
        <f>+'S2.3.2'!K14</f>
        <v>-0.20544512165430001</v>
      </c>
      <c r="J10" s="65">
        <f>+'S2.3.2'!L14</f>
        <v>0.27678152857630001</v>
      </c>
      <c r="K10" s="65">
        <f>+'S2.3.2'!M14</f>
        <v>0.62899690236679995</v>
      </c>
      <c r="L10" s="65">
        <f>+'S2.3.2'!N14</f>
        <v>0.48891945383129998</v>
      </c>
      <c r="M10" s="65">
        <f>+'S2.3.2'!O14</f>
        <v>0.82266385832559996</v>
      </c>
      <c r="N10" s="65">
        <f>+'S2.3.2'!P14</f>
        <v>0.48299297379020001</v>
      </c>
      <c r="O10" s="65">
        <f>+'S2.3.2'!Q14</f>
        <v>0.37009294908410001</v>
      </c>
      <c r="P10" s="65">
        <f>+'S2.3.2'!R14</f>
        <v>1.0932475679595</v>
      </c>
      <c r="Q10" s="65">
        <f>+'S2.3.2'!S14</f>
        <v>0.88223313349129995</v>
      </c>
      <c r="R10" s="65">
        <f>+'S2.3.2'!T14</f>
        <v>1.5771462274057999</v>
      </c>
      <c r="S10" s="65">
        <f>+'S2.3.2'!U14</f>
        <v>1.4430941335461001</v>
      </c>
      <c r="T10" s="65">
        <f>+'S2.3.2'!V14</f>
        <v>1.7778400309413001</v>
      </c>
      <c r="U10" s="65">
        <f>+'S2.3.2'!W14</f>
        <v>1.0862206743928999</v>
      </c>
      <c r="V10" s="65">
        <f>+'S2.3.2'!X14</f>
        <v>0.86001878451760005</v>
      </c>
      <c r="W10" s="65">
        <f>+'S2.3.2'!Y14</f>
        <v>-0.95349158067840001</v>
      </c>
      <c r="X10" s="65">
        <f>+'S2.3.2'!Z14</f>
        <v>-0.76190150258389999</v>
      </c>
      <c r="Y10" s="65">
        <f>+'S2.3.2'!AA14</f>
        <v>0.14149185108250001</v>
      </c>
      <c r="Z10" s="65">
        <f>+'S2.3.2'!AB14</f>
        <v>0.1322389686373</v>
      </c>
      <c r="AA10" s="65">
        <f>+'S2.3.2'!AC14</f>
        <v>0.16046489750189999</v>
      </c>
      <c r="AB10" s="65">
        <f>+'S2.3.2'!AD14</f>
        <v>-0.85255136121599995</v>
      </c>
      <c r="AC10" s="65">
        <f>+'S2.3.2'!AE14</f>
        <v>-0.22846144950479999</v>
      </c>
      <c r="AD10" s="65">
        <f>+'S2.3.2'!AF14</f>
        <v>-0.34372218495270002</v>
      </c>
      <c r="AE10" s="65">
        <f>+'S2.3.2'!AG14</f>
        <v>-0.1052852826395</v>
      </c>
      <c r="AF10" s="65">
        <f>+'S2.3.2'!AH14</f>
        <v>-0.15690305964590001</v>
      </c>
      <c r="AG10" s="65">
        <f>+'S2.3.2'!AI14</f>
        <v>-0.18716405407389999</v>
      </c>
      <c r="AH10" s="65">
        <f>+'S2.3.2'!AJ14</f>
        <v>-0.16494494570480001</v>
      </c>
      <c r="AI10" s="65">
        <f>+'S2.3.2'!AK14</f>
        <v>0.1145676542152</v>
      </c>
      <c r="AJ10" s="65">
        <f>+'S2.3.2'!AL14</f>
        <v>0.2086762760317</v>
      </c>
      <c r="AK10" s="65">
        <f>+'S2.3.2'!AM14</f>
        <v>-0.22975455931489999</v>
      </c>
      <c r="AL10" s="65">
        <f>+'S2.3.2'!AN14</f>
        <v>9.6938515307999993E-3</v>
      </c>
      <c r="AM10" s="65">
        <f>+'S2.3.2'!AO14</f>
        <v>5.5097263897200002E-2</v>
      </c>
      <c r="AN10" s="65">
        <f>+'S2.3.2'!AP14</f>
        <v>-0.1076899031178</v>
      </c>
      <c r="AO10" s="65">
        <f>+'S2.3.2'!AQ14</f>
        <v>-0.2838717474911</v>
      </c>
      <c r="AP10" s="65">
        <f>+'S2.3.2'!AR14</f>
        <v>0.32745447416099999</v>
      </c>
      <c r="AQ10" s="65">
        <f>+'S2.3.2'!AS14</f>
        <v>8.1538997587700002E-2</v>
      </c>
      <c r="AR10" s="65">
        <f>+'S2.3.2'!AT14</f>
        <v>0.14464295382350001</v>
      </c>
      <c r="AS10" s="65">
        <f>+'S2.3.2'!AU14</f>
        <v>-0.1216332295927</v>
      </c>
      <c r="AT10" s="65">
        <f>+'S2.3.2'!AV14</f>
        <v>0.1151325929608</v>
      </c>
      <c r="AU10" s="65">
        <f>+'S2.3.2'!AW14</f>
        <v>-0.33</v>
      </c>
    </row>
    <row r="11" spans="1:47" customFormat="1">
      <c r="A11" s="64" t="s">
        <v>400</v>
      </c>
      <c r="B11" s="112" t="s">
        <v>471</v>
      </c>
      <c r="C11" s="65">
        <f>+'S2.3.2'!E89</f>
        <v>-1.6127056343613</v>
      </c>
      <c r="D11" s="65">
        <f>+'S2.3.2'!F89</f>
        <v>2.5198069864396002</v>
      </c>
      <c r="E11" s="65">
        <f>+'S2.3.2'!G89</f>
        <v>1.4081821475373</v>
      </c>
      <c r="F11" s="65">
        <f>+'S2.3.2'!H89</f>
        <v>4.3297219891580996</v>
      </c>
      <c r="G11" s="65">
        <f>+'S2.3.2'!I89</f>
        <v>2.0368108319468998</v>
      </c>
      <c r="H11" s="65">
        <f>+'S2.3.2'!J89</f>
        <v>11.8508890661224</v>
      </c>
      <c r="I11" s="65">
        <f>+'S2.3.2'!K89</f>
        <v>12.472026478762</v>
      </c>
      <c r="J11" s="65">
        <f>+'S2.3.2'!L89</f>
        <v>2.8211955818934999</v>
      </c>
      <c r="K11" s="65">
        <f>+'S2.3.2'!M89</f>
        <v>0.87664480669440004</v>
      </c>
      <c r="L11" s="65">
        <f>+'S2.3.2'!N89</f>
        <v>-1.2538288317538999</v>
      </c>
      <c r="M11" s="65">
        <f>+'S2.3.2'!O89</f>
        <v>-0.40040485177469998</v>
      </c>
      <c r="N11" s="65">
        <f>+'S2.3.2'!P89</f>
        <v>1.823728300735</v>
      </c>
      <c r="O11" s="65">
        <f>+'S2.3.2'!Q89</f>
        <v>0.12096428943820001</v>
      </c>
      <c r="P11" s="65">
        <f>+'S2.3.2'!R89</f>
        <v>-0.18152588708270001</v>
      </c>
      <c r="Q11" s="65">
        <f>+'S2.3.2'!S89</f>
        <v>3.3002687736878999</v>
      </c>
      <c r="R11" s="65">
        <f>+'S2.3.2'!T89</f>
        <v>7.4716962788570003</v>
      </c>
      <c r="S11" s="65">
        <f>+'S2.3.2'!U89</f>
        <v>3.8696402643850001</v>
      </c>
      <c r="T11" s="65">
        <f>+'S2.3.2'!V89</f>
        <v>15.5603468973469</v>
      </c>
      <c r="U11" s="65">
        <f>+'S2.3.2'!W89</f>
        <v>7.6329477712507998</v>
      </c>
      <c r="V11" s="65">
        <f>+'S2.3.2'!X89</f>
        <v>-0.33669809482239998</v>
      </c>
      <c r="W11" s="65">
        <f>+'S2.3.2'!Y89</f>
        <v>-1.4993321343173001</v>
      </c>
      <c r="X11" s="65">
        <f>+'S2.3.2'!Z89</f>
        <v>-1.5231418743223</v>
      </c>
      <c r="Y11" s="65">
        <f>+'S2.3.2'!AA89</f>
        <v>-0.14033399189420001</v>
      </c>
      <c r="Z11" s="65">
        <f>+'S2.3.2'!AB89</f>
        <v>-1.1445566130124001</v>
      </c>
      <c r="AA11" s="65">
        <f>+'S2.3.2'!AC89</f>
        <v>-0.28763874991589999</v>
      </c>
      <c r="AB11" s="65">
        <f>+'S2.3.2'!AD89</f>
        <v>1.6171603793803999</v>
      </c>
      <c r="AC11" s="65">
        <f>+'S2.3.2'!AE89</f>
        <v>-4.0548301095973001</v>
      </c>
      <c r="AD11" s="65">
        <f>+'S2.3.2'!AF89</f>
        <v>-2.8718184370773998</v>
      </c>
      <c r="AE11" s="65">
        <f>+'S2.3.2'!AG89</f>
        <v>-3.2021811484607001</v>
      </c>
      <c r="AF11" s="65">
        <f>+'S2.3.2'!AH89</f>
        <v>-6.2680055116536</v>
      </c>
      <c r="AG11" s="65">
        <f>+'S2.3.2'!AI89</f>
        <v>1.2002849032833001</v>
      </c>
      <c r="AH11" s="65">
        <f>+'S2.3.2'!AJ89</f>
        <v>-2.8925672545183998</v>
      </c>
      <c r="AI11" s="65">
        <f>+'S2.3.2'!AK89</f>
        <v>0.20997889059470001</v>
      </c>
      <c r="AJ11" s="65">
        <f>+'S2.3.2'!AL89</f>
        <v>0.24638297508000001</v>
      </c>
      <c r="AK11" s="65">
        <f>+'S2.3.2'!AM89</f>
        <v>-3.7464573883825998</v>
      </c>
      <c r="AL11" s="65">
        <f>+'S2.3.2'!AN89</f>
        <v>-3.4477836714674002</v>
      </c>
      <c r="AM11" s="65">
        <f>+'S2.3.2'!AO89</f>
        <v>-3.5797019683804998</v>
      </c>
      <c r="AN11" s="65">
        <f>+'S2.3.2'!AP89</f>
        <v>-2.1731008832180998</v>
      </c>
      <c r="AO11" s="65">
        <f>+'S2.3.2'!AQ89</f>
        <v>-1.6161058332314</v>
      </c>
      <c r="AP11" s="65">
        <f>+'S2.3.2'!AR89</f>
        <v>-1.8074810682838001</v>
      </c>
      <c r="AQ11" s="65">
        <f>+'S2.3.2'!AS89</f>
        <v>-2.1092868661362001</v>
      </c>
      <c r="AR11" s="65">
        <f>+'S2.3.2'!AT89</f>
        <v>-0.83132063232370002</v>
      </c>
      <c r="AS11" s="65">
        <f>+'S2.3.2'!AU89</f>
        <v>-4.5298885898945001</v>
      </c>
      <c r="AT11" s="65">
        <f>+'S2.3.2'!AV89</f>
        <v>-1.6698144481031001</v>
      </c>
      <c r="AU11" s="65">
        <f>+'S2.3.2'!AW89</f>
        <v>0.49</v>
      </c>
    </row>
    <row r="12" spans="1:47" customFormat="1">
      <c r="A12" s="64" t="s">
        <v>402</v>
      </c>
      <c r="B12" s="112" t="s">
        <v>472</v>
      </c>
      <c r="C12" s="65">
        <f>+'S2.3.2'!E90</f>
        <v>-1.7037414852163999</v>
      </c>
      <c r="D12" s="65">
        <f>+'S2.3.2'!F90</f>
        <v>3.6829171111378001</v>
      </c>
      <c r="E12" s="65">
        <f>+'S2.3.2'!G90</f>
        <v>1.7559356158012001</v>
      </c>
      <c r="F12" s="65">
        <f>+'S2.3.2'!H90</f>
        <v>6.8967467494671002</v>
      </c>
      <c r="G12" s="65">
        <f>+'S2.3.2'!I90</f>
        <v>2.9754579007065001</v>
      </c>
      <c r="H12" s="65">
        <f>+'S2.3.2'!J90</f>
        <v>13.3704401908715</v>
      </c>
      <c r="I12" s="65">
        <f>+'S2.3.2'!K90</f>
        <v>18.595287127061301</v>
      </c>
      <c r="J12" s="65">
        <f>+'S2.3.2'!L90</f>
        <v>3.9653424828911001</v>
      </c>
      <c r="K12" s="65">
        <f>+'S2.3.2'!M90</f>
        <v>0.39220362477539999</v>
      </c>
      <c r="L12" s="65">
        <f>+'S2.3.2'!N90</f>
        <v>-1.7366903770255999</v>
      </c>
      <c r="M12" s="65">
        <f>+'S2.3.2'!O90</f>
        <v>-0.27491383275179998</v>
      </c>
      <c r="N12" s="65">
        <f>+'S2.3.2'!P90</f>
        <v>2.6006262640535001</v>
      </c>
      <c r="O12" s="65">
        <f>+'S2.3.2'!Q90</f>
        <v>9.3573765759199998E-2</v>
      </c>
      <c r="P12" s="65">
        <f>+'S2.3.2'!R90</f>
        <v>-0.50033398609290003</v>
      </c>
      <c r="Q12" s="65">
        <f>+'S2.3.2'!S90</f>
        <v>3.4302722697649002</v>
      </c>
      <c r="R12" s="65">
        <f>+'S2.3.2'!T90</f>
        <v>9.6649696388696</v>
      </c>
      <c r="S12" s="65">
        <f>+'S2.3.2'!U90</f>
        <v>4.6781091757595998</v>
      </c>
      <c r="T12" s="65">
        <f>+'S2.3.2'!V90</f>
        <v>20.546497253658401</v>
      </c>
      <c r="U12" s="65">
        <f>+'S2.3.2'!W90</f>
        <v>10.197066741171</v>
      </c>
      <c r="V12" s="65">
        <f>+'S2.3.2'!X90</f>
        <v>-0.3742874680637</v>
      </c>
      <c r="W12" s="65">
        <f>+'S2.3.2'!Y90</f>
        <v>-2.0479489763232999</v>
      </c>
      <c r="X12" s="65">
        <f>+'S2.3.2'!Z90</f>
        <v>-1.9322406914173</v>
      </c>
      <c r="Y12" s="65">
        <f>+'S2.3.2'!AA90</f>
        <v>-0.31106960279149998</v>
      </c>
      <c r="Z12" s="65">
        <f>+'S2.3.2'!AB90</f>
        <v>-1.4840816047345999</v>
      </c>
      <c r="AA12" s="65">
        <f>+'S2.3.2'!AC90</f>
        <v>-0.39571366243049999</v>
      </c>
      <c r="AB12" s="65">
        <f>+'S2.3.2'!AD90</f>
        <v>1.4481377879156001</v>
      </c>
      <c r="AC12" s="65">
        <f>+'S2.3.2'!AE90</f>
        <v>-5.1269362045294997</v>
      </c>
      <c r="AD12" s="65">
        <f>+'S2.3.2'!AF90</f>
        <v>-3.7973019317311998</v>
      </c>
      <c r="AE12" s="65">
        <f>+'S2.3.2'!AG90</f>
        <v>-4.5921983059722997</v>
      </c>
      <c r="AF12" s="65">
        <f>+'S2.3.2'!AH90</f>
        <v>-8.2884599855924002</v>
      </c>
      <c r="AG12" s="65">
        <f>+'S2.3.2'!AI90</f>
        <v>1.8130344399219001</v>
      </c>
      <c r="AH12" s="65">
        <f>+'S2.3.2'!AJ90</f>
        <v>-3.7992711249614999</v>
      </c>
      <c r="AI12" s="65">
        <f>+'S2.3.2'!AK90</f>
        <v>0.5285001495103</v>
      </c>
      <c r="AJ12" s="65">
        <f>+'S2.3.2'!AL90</f>
        <v>0.1455671320402</v>
      </c>
      <c r="AK12" s="65">
        <f>+'S2.3.2'!AM90</f>
        <v>-5.3066493105985</v>
      </c>
      <c r="AL12" s="65">
        <f>+'S2.3.2'!AN90</f>
        <v>-5.0252188141775003</v>
      </c>
      <c r="AM12" s="65">
        <f>+'S2.3.2'!AO90</f>
        <v>-5.3389693294385001</v>
      </c>
      <c r="AN12" s="65">
        <f>+'S2.3.2'!AP90</f>
        <v>-2.7805694716704998</v>
      </c>
      <c r="AO12" s="65">
        <f>+'S2.3.2'!AQ90</f>
        <v>-1.7455565245100999</v>
      </c>
      <c r="AP12" s="65">
        <f>+'S2.3.2'!AR90</f>
        <v>-3.1186423785481998</v>
      </c>
      <c r="AQ12" s="65">
        <f>+'S2.3.2'!AS90</f>
        <v>-2.8411940563081002</v>
      </c>
      <c r="AR12" s="65">
        <f>+'S2.3.2'!AT90</f>
        <v>-1.0610639516145</v>
      </c>
      <c r="AS12" s="65">
        <f>+'S2.3.2'!AU90</f>
        <v>-6.6440341853516003</v>
      </c>
      <c r="AT12" s="65">
        <f>+'S2.3.2'!AV90</f>
        <v>-2.7377857681813</v>
      </c>
      <c r="AU12" s="65">
        <f>+'S2.3.2'!AW90</f>
        <v>0.17</v>
      </c>
    </row>
    <row r="13" spans="1:47" customFormat="1">
      <c r="A13" s="64" t="s">
        <v>404</v>
      </c>
      <c r="B13" s="112" t="s">
        <v>473</v>
      </c>
      <c r="C13" s="65">
        <f>+'S2.3.2'!E91</f>
        <v>-1.7037414852163999</v>
      </c>
      <c r="D13" s="65">
        <f>+'S2.3.2'!F91</f>
        <v>3.6829171111378001</v>
      </c>
      <c r="E13" s="65">
        <f>+'S2.3.2'!G91</f>
        <v>1.7559356158012001</v>
      </c>
      <c r="F13" s="65">
        <f>+'S2.3.2'!H91</f>
        <v>6.8967467494671002</v>
      </c>
      <c r="G13" s="65">
        <f>+'S2.3.2'!I91</f>
        <v>2.9754579007065001</v>
      </c>
      <c r="H13" s="65">
        <f>+'S2.3.2'!J91</f>
        <v>13.3704401908715</v>
      </c>
      <c r="I13" s="65">
        <f>+'S2.3.2'!K91</f>
        <v>18.595287127061301</v>
      </c>
      <c r="J13" s="65">
        <f>+'S2.3.2'!L91</f>
        <v>3.9653424828911001</v>
      </c>
      <c r="K13" s="65">
        <f>+'S2.3.2'!M91</f>
        <v>0.39220362477539999</v>
      </c>
      <c r="L13" s="65">
        <f>+'S2.3.2'!N91</f>
        <v>-1.7366903770255999</v>
      </c>
      <c r="M13" s="65">
        <f>+'S2.3.2'!O91</f>
        <v>-0.27491383275179998</v>
      </c>
      <c r="N13" s="65">
        <f>+'S2.3.2'!P91</f>
        <v>2.6006262640535001</v>
      </c>
      <c r="O13" s="65">
        <f>+'S2.3.2'!Q91</f>
        <v>9.3573765759199998E-2</v>
      </c>
      <c r="P13" s="65">
        <f>+'S2.3.2'!R91</f>
        <v>-0.50033398609290003</v>
      </c>
      <c r="Q13" s="65">
        <f>+'S2.3.2'!S91</f>
        <v>3.4302722697649002</v>
      </c>
      <c r="R13" s="65">
        <f>+'S2.3.2'!T91</f>
        <v>9.6649696388696</v>
      </c>
      <c r="S13" s="65">
        <f>+'S2.3.2'!U91</f>
        <v>4.6781091757595998</v>
      </c>
      <c r="T13" s="65">
        <f>+'S2.3.2'!V91</f>
        <v>20.546497253658401</v>
      </c>
      <c r="U13" s="65">
        <f>+'S2.3.2'!W91</f>
        <v>10.197066741171</v>
      </c>
      <c r="V13" s="65">
        <f>+'S2.3.2'!X91</f>
        <v>-0.3742874680637</v>
      </c>
      <c r="W13" s="65">
        <f>+'S2.3.2'!Y91</f>
        <v>-2.0479489763232999</v>
      </c>
      <c r="X13" s="65">
        <f>+'S2.3.2'!Z91</f>
        <v>-1.9322406914173</v>
      </c>
      <c r="Y13" s="65">
        <f>+'S2.3.2'!AA91</f>
        <v>-0.31106960279149998</v>
      </c>
      <c r="Z13" s="65">
        <f>+'S2.3.2'!AB91</f>
        <v>-1.4840816047345999</v>
      </c>
      <c r="AA13" s="65">
        <f>+'S2.3.2'!AC91</f>
        <v>-0.39571366243049999</v>
      </c>
      <c r="AB13" s="65">
        <f>+'S2.3.2'!AD91</f>
        <v>1.4481377879156001</v>
      </c>
      <c r="AC13" s="65">
        <f>+'S2.3.2'!AE91</f>
        <v>-5.1269362045294997</v>
      </c>
      <c r="AD13" s="65">
        <f>+'S2.3.2'!AF91</f>
        <v>-3.7973019317311998</v>
      </c>
      <c r="AE13" s="65">
        <f>+'S2.3.2'!AG91</f>
        <v>-4.5921983059722997</v>
      </c>
      <c r="AF13" s="65">
        <f>+'S2.3.2'!AH91</f>
        <v>-8.2884599855924002</v>
      </c>
      <c r="AG13" s="65">
        <f>+'S2.3.2'!AI91</f>
        <v>1.8130344399219001</v>
      </c>
      <c r="AH13" s="65">
        <f>+'S2.3.2'!AJ91</f>
        <v>-3.7992711249614999</v>
      </c>
      <c r="AI13" s="65">
        <f>+'S2.3.2'!AK91</f>
        <v>0.5285001495103</v>
      </c>
      <c r="AJ13" s="65">
        <f>+'S2.3.2'!AL91</f>
        <v>0.1455671320402</v>
      </c>
      <c r="AK13" s="65">
        <f>+'S2.3.2'!AM91</f>
        <v>-5.3066493105985</v>
      </c>
      <c r="AL13" s="65">
        <f>+'S2.3.2'!AN91</f>
        <v>-5.0252188141775003</v>
      </c>
      <c r="AM13" s="65">
        <f>+'S2.3.2'!AO91</f>
        <v>-5.3389693294385001</v>
      </c>
      <c r="AN13" s="65">
        <f>+'S2.3.2'!AP91</f>
        <v>-2.7805694716704998</v>
      </c>
      <c r="AO13" s="65">
        <f>+'S2.3.2'!AQ91</f>
        <v>-1.7455565245100999</v>
      </c>
      <c r="AP13" s="65">
        <f>+'S2.3.2'!AR91</f>
        <v>-3.1186423785481998</v>
      </c>
      <c r="AQ13" s="65">
        <f>+'S2.3.2'!AS91</f>
        <v>-2.8411940563081002</v>
      </c>
      <c r="AR13" s="65">
        <f>+'S2.3.2'!AT91</f>
        <v>-1.0610639516145</v>
      </c>
      <c r="AS13" s="65">
        <f>+'S2.3.2'!AU91</f>
        <v>-6.6440341853516003</v>
      </c>
      <c r="AT13" s="65">
        <f>+'S2.3.2'!AV91</f>
        <v>-2.7377857681813</v>
      </c>
      <c r="AU13" s="65">
        <f>+'S2.3.2'!AW91</f>
        <v>0.17</v>
      </c>
    </row>
    <row r="14" spans="1:47" customFormat="1">
      <c r="A14" s="66"/>
      <c r="B14" s="113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</row>
    <row r="15" spans="1:47" customFormat="1">
      <c r="A15" s="66"/>
      <c r="B15" s="113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</row>
    <row r="16" spans="1:47" customFormat="1">
      <c r="A16" s="148" t="s">
        <v>869</v>
      </c>
      <c r="B16" s="148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</row>
    <row r="17" spans="1:47" customFormat="1" ht="28.9">
      <c r="A17" s="62" t="s">
        <v>346</v>
      </c>
      <c r="B17" s="62" t="s">
        <v>348</v>
      </c>
      <c r="C17" s="63">
        <v>44197</v>
      </c>
      <c r="D17" s="63">
        <v>44228</v>
      </c>
      <c r="E17" s="63">
        <v>44256</v>
      </c>
      <c r="F17" s="63">
        <v>44287</v>
      </c>
      <c r="G17" s="63">
        <v>44317</v>
      </c>
      <c r="H17" s="63">
        <v>44348</v>
      </c>
      <c r="I17" s="63">
        <v>44378</v>
      </c>
      <c r="J17" s="63">
        <v>44409</v>
      </c>
      <c r="K17" s="63">
        <v>44440</v>
      </c>
      <c r="L17" s="63">
        <v>44470</v>
      </c>
      <c r="M17" s="63">
        <v>44501</v>
      </c>
      <c r="N17" s="63">
        <v>44531</v>
      </c>
      <c r="O17" s="63">
        <v>44562</v>
      </c>
      <c r="P17" s="63">
        <v>44593</v>
      </c>
      <c r="Q17" s="63">
        <v>44621</v>
      </c>
      <c r="R17" s="63">
        <v>44652</v>
      </c>
      <c r="S17" s="63">
        <v>44682</v>
      </c>
      <c r="T17" s="63">
        <v>44713</v>
      </c>
      <c r="U17" s="63">
        <v>44743</v>
      </c>
      <c r="V17" s="63">
        <v>44774</v>
      </c>
      <c r="W17" s="63">
        <v>44805</v>
      </c>
      <c r="X17" s="63">
        <v>44835</v>
      </c>
      <c r="Y17" s="63">
        <v>44866</v>
      </c>
      <c r="Z17" s="63">
        <v>44896</v>
      </c>
      <c r="AA17" s="63">
        <v>44927</v>
      </c>
      <c r="AB17" s="63">
        <v>44958</v>
      </c>
      <c r="AC17" s="63">
        <v>44986</v>
      </c>
      <c r="AD17" s="63">
        <v>45017</v>
      </c>
      <c r="AE17" s="63">
        <v>45047</v>
      </c>
      <c r="AF17" s="63">
        <v>45078</v>
      </c>
      <c r="AG17" s="63">
        <v>45108</v>
      </c>
      <c r="AH17" s="63">
        <v>45139</v>
      </c>
      <c r="AI17" s="63">
        <v>45170</v>
      </c>
      <c r="AJ17" s="63">
        <v>45200</v>
      </c>
      <c r="AK17" s="63">
        <v>45231</v>
      </c>
      <c r="AL17" s="63">
        <v>45261</v>
      </c>
      <c r="AM17" s="63">
        <v>45292</v>
      </c>
      <c r="AN17" s="63">
        <v>45323</v>
      </c>
      <c r="AO17" s="63">
        <v>45352</v>
      </c>
      <c r="AP17" s="63">
        <v>45383</v>
      </c>
      <c r="AQ17" s="63">
        <v>45413</v>
      </c>
      <c r="AR17" s="63">
        <v>45444</v>
      </c>
      <c r="AS17" s="63">
        <v>45474</v>
      </c>
      <c r="AT17" s="63">
        <v>45505</v>
      </c>
      <c r="AU17" s="63">
        <v>45536</v>
      </c>
    </row>
    <row r="18" spans="1:47" customFormat="1">
      <c r="A18" s="64" t="s">
        <v>394</v>
      </c>
      <c r="B18" s="64" t="s">
        <v>395</v>
      </c>
      <c r="C18" s="68">
        <f>+'S2.3.3'!E14</f>
        <v>0.17693625563400001</v>
      </c>
      <c r="D18" s="68">
        <f>+'S2.3.3'!F14</f>
        <v>-7.8755468436399995E-2</v>
      </c>
      <c r="E18" s="68">
        <f>+'S2.3.3'!G14</f>
        <v>-5.0818817714799999E-2</v>
      </c>
      <c r="F18" s="68">
        <f>+'S2.3.3'!H14</f>
        <v>0.23846188114860001</v>
      </c>
      <c r="G18" s="68">
        <f>+'S2.3.3'!I14</f>
        <v>0.2234440666193</v>
      </c>
      <c r="H18" s="68">
        <f>+'S2.3.3'!J14</f>
        <v>0.76192321158230003</v>
      </c>
      <c r="I18" s="68">
        <f>+'S2.3.3'!K14</f>
        <v>0.55491275585910005</v>
      </c>
      <c r="J18" s="68">
        <f>+'S2.3.3'!L14</f>
        <v>0.83323018044329999</v>
      </c>
      <c r="K18" s="68">
        <f>+'S2.3.3'!M14</f>
        <v>1.4674680748347</v>
      </c>
      <c r="L18" s="68">
        <f>+'S2.3.3'!N14</f>
        <v>1.9635622655625999</v>
      </c>
      <c r="M18" s="68">
        <f>+'S2.3.3'!O14</f>
        <v>2.8023796409827999</v>
      </c>
      <c r="N18" s="68">
        <f>+'S2.3.3'!P14</f>
        <v>3.2989079115378002</v>
      </c>
      <c r="O18" s="68">
        <f>+'S2.3.3'!Q14</f>
        <v>0.37009294908410001</v>
      </c>
      <c r="P18" s="68">
        <f>+'S2.3.3'!R14</f>
        <v>1.4673865492086999</v>
      </c>
      <c r="Q18" s="68">
        <f>+'S2.3.3'!S14</f>
        <v>2.3625654530335001</v>
      </c>
      <c r="R18" s="68">
        <f>+'S2.3.3'!T14</f>
        <v>3.9769727923518001</v>
      </c>
      <c r="S18" s="68">
        <f>+'S2.3.3'!U14</f>
        <v>5.4774583869570996</v>
      </c>
      <c r="T18" s="68">
        <f>+'S2.3.3'!V14</f>
        <v>7.3526788657799003</v>
      </c>
      <c r="U18" s="68">
        <f>+'S2.3.3'!W14</f>
        <v>8.5187658581346</v>
      </c>
      <c r="V18" s="68">
        <f>+'S2.3.3'!X14</f>
        <v>9.4520476292411999</v>
      </c>
      <c r="W18" s="68">
        <f>+'S2.3.3'!Y14</f>
        <v>8.4084315702162993</v>
      </c>
      <c r="X18" s="68">
        <f>+'S2.3.3'!Z14</f>
        <v>7.5824661011551999</v>
      </c>
      <c r="Y18" s="68">
        <f>+'S2.3.3'!AA14</f>
        <v>7.734686523882</v>
      </c>
      <c r="Z18" s="68">
        <f>+'S2.3.3'!AB14</f>
        <v>7.8771537622057002</v>
      </c>
      <c r="AA18" s="68">
        <f>+'S2.3.3'!AC14</f>
        <v>0.16046489750189999</v>
      </c>
      <c r="AB18" s="68">
        <f>+'S2.3.3'!AD14</f>
        <v>-0.69345450938190001</v>
      </c>
      <c r="AC18" s="68">
        <f>+'S2.3.3'!AE14</f>
        <v>-0.9203316826629</v>
      </c>
      <c r="AD18" s="68">
        <f>+'S2.3.3'!AF14</f>
        <v>-1.2608904834471</v>
      </c>
      <c r="AE18" s="68">
        <f>+'S2.3.3'!AG14</f>
        <v>-1.3648482339774</v>
      </c>
      <c r="AF18" s="68">
        <f>+'S2.3.3'!AH14</f>
        <v>-1.5196098049846001</v>
      </c>
      <c r="AG18" s="68">
        <f>+'S2.3.3'!AI14</f>
        <v>-1.7039296957414001</v>
      </c>
      <c r="AH18" s="68">
        <f>+'S2.3.3'!AJ14</f>
        <v>-1.8660640955347001</v>
      </c>
      <c r="AI18" s="68">
        <f>+'S2.3.3'!AK14</f>
        <v>-1.7536343471799001</v>
      </c>
      <c r="AJ18" s="68">
        <f>+'S2.3.3'!AL14</f>
        <v>-1.5486174899991001</v>
      </c>
      <c r="AK18" s="68">
        <f>+'S2.3.3'!AM14</f>
        <v>-1.7748140300244</v>
      </c>
      <c r="AL18" s="68">
        <f>+'S2.3.3'!AN14</f>
        <v>-1.7652922263305999</v>
      </c>
      <c r="AM18" s="68">
        <f>+'S2.3.3'!AO14</f>
        <v>5.5097263897200002E-2</v>
      </c>
      <c r="AN18" s="68">
        <f>+'S2.3.3'!AP14</f>
        <v>-5.26519734107E-2</v>
      </c>
      <c r="AO18" s="68">
        <f>+'S2.3.3'!AQ14</f>
        <v>-0.33637425682479999</v>
      </c>
      <c r="AP18" s="68">
        <f>+'S2.3.3'!AR14</f>
        <v>-1.00212552177E-2</v>
      </c>
      <c r="AQ18" s="68">
        <f>+'S2.3.3'!AS14</f>
        <v>7.1509571139E-2</v>
      </c>
      <c r="AR18" s="68">
        <f>+'S2.3.3'!AT14</f>
        <v>0.21625595851839999</v>
      </c>
      <c r="AS18" s="68">
        <f>+'S2.3.3'!AU14</f>
        <v>9.4359689819199996E-2</v>
      </c>
      <c r="AT18" s="68">
        <f>+'S2.3.3'!AV14</f>
        <v>0.20960092153759999</v>
      </c>
      <c r="AU18" s="68">
        <f>+'S2.3.3'!AW14</f>
        <v>-0.12</v>
      </c>
    </row>
    <row r="19" spans="1:47" customFormat="1">
      <c r="A19" s="64" t="s">
        <v>400</v>
      </c>
      <c r="B19" s="112" t="s">
        <v>471</v>
      </c>
      <c r="C19" s="68">
        <f>+'S2.3.3'!E89</f>
        <v>-1.6127056343613</v>
      </c>
      <c r="D19" s="68">
        <f>+'S2.3.3'!F89</f>
        <v>0.8664642828329</v>
      </c>
      <c r="E19" s="68">
        <f>+'S2.3.3'!G89</f>
        <v>2.2868478257158</v>
      </c>
      <c r="F19" s="68">
        <f>+'S2.3.3'!H89</f>
        <v>6.7155839680425</v>
      </c>
      <c r="G19" s="68">
        <f>+'S2.3.3'!I89</f>
        <v>8.8891785416789997</v>
      </c>
      <c r="H19" s="68">
        <f>+'S2.3.3'!J89</f>
        <v>21.7935142956653</v>
      </c>
      <c r="I19" s="68">
        <f>+'S2.3.3'!K89</f>
        <v>36.9836336480355</v>
      </c>
      <c r="J19" s="68">
        <f>+'S2.3.3'!L89</f>
        <v>40.848209868430999</v>
      </c>
      <c r="K19" s="68">
        <f>+'S2.3.3'!M89</f>
        <v>42.082948385564599</v>
      </c>
      <c r="L19" s="68">
        <f>+'S2.3.3'!N89</f>
        <v>40.301471413700398</v>
      </c>
      <c r="M19" s="68">
        <f>+'S2.3.3'!O89</f>
        <v>39.739697515048597</v>
      </c>
      <c r="N19" s="68">
        <f>+'S2.3.3'!P89</f>
        <v>42.288169925992101</v>
      </c>
      <c r="O19" s="68">
        <f>+'S2.3.3'!Q89</f>
        <v>0.12096428943820001</v>
      </c>
      <c r="P19" s="68">
        <f>+'S2.3.3'!R89</f>
        <v>-6.0781179143999997E-2</v>
      </c>
      <c r="Q19" s="68">
        <f>+'S2.3.3'!S89</f>
        <v>3.2374816522683001</v>
      </c>
      <c r="R19" s="68">
        <f>+'S2.3.3'!T89</f>
        <v>10.951072727266499</v>
      </c>
      <c r="S19" s="68">
        <f>+'S2.3.3'!U89</f>
        <v>15.2444801112878</v>
      </c>
      <c r="T19" s="68">
        <f>+'S2.3.3'!V89</f>
        <v>33.176920996648199</v>
      </c>
      <c r="U19" s="68">
        <f>+'S2.3.3'!W89</f>
        <v>43.342245819682297</v>
      </c>
      <c r="V19" s="68">
        <f>+'S2.3.3'!X89</f>
        <v>42.8596152089318</v>
      </c>
      <c r="W19" s="68">
        <f>+'S2.3.3'!Y89</f>
        <v>40.717675091142297</v>
      </c>
      <c r="X19" s="68">
        <f>+'S2.3.3'!Z89</f>
        <v>38.574345257256297</v>
      </c>
      <c r="Y19" s="68">
        <f>+'S2.3.3'!AA89</f>
        <v>38.379878346815502</v>
      </c>
      <c r="Z19" s="68">
        <f>+'S2.3.3'!AB89</f>
        <v>36.796042298118401</v>
      </c>
      <c r="AA19" s="68">
        <f>+'S2.3.3'!AC89</f>
        <v>-0.28763874991589999</v>
      </c>
      <c r="AB19" s="68">
        <f>+'S2.3.3'!AD89</f>
        <v>1.3248700495651</v>
      </c>
      <c r="AC19" s="68">
        <f>+'S2.3.3'!AE89</f>
        <v>-2.7836812897149001</v>
      </c>
      <c r="AD19" s="68">
        <f>+'S2.3.3'!AF89</f>
        <v>-5.5755574542847999</v>
      </c>
      <c r="AE19" s="68">
        <f>+'S2.3.3'!AG89</f>
        <v>-8.5991991530228002</v>
      </c>
      <c r="AF19" s="68">
        <f>+'S2.3.3'!AH89</f>
        <v>-14.328206387806899</v>
      </c>
      <c r="AG19" s="68">
        <f>+'S2.3.3'!AI89</f>
        <v>-13.2999007827077</v>
      </c>
      <c r="AH19" s="68">
        <f>+'S2.3.3'!AJ89</f>
        <v>-15.8077594623021</v>
      </c>
      <c r="AI19" s="68">
        <f>+'S2.3.3'!AK89</f>
        <v>-15.6309735296543</v>
      </c>
      <c r="AJ19" s="68">
        <f>+'S2.3.3'!AL89</f>
        <v>-15.423102612190601</v>
      </c>
      <c r="AK19" s="68">
        <f>+'S2.3.3'!AM89</f>
        <v>-18.5917400332409</v>
      </c>
      <c r="AL19" s="68">
        <f>+'S2.3.3'!AN89</f>
        <v>-21.398520727600602</v>
      </c>
      <c r="AM19" s="68">
        <f>+'S2.3.3'!AO89</f>
        <v>-3.5797019683804998</v>
      </c>
      <c r="AN19" s="68">
        <f>+'S2.3.3'!AP89</f>
        <v>-5.6750123165071003</v>
      </c>
      <c r="AO19" s="68">
        <f>+'S2.3.3'!AQ89</f>
        <v>-7.1994039446547999</v>
      </c>
      <c r="AP19" s="68">
        <f>+'S2.3.3'!AR89</f>
        <v>-8.8767571496097002</v>
      </c>
      <c r="AQ19" s="68">
        <f>+'S2.3.3'!AS89</f>
        <v>-10.7988077430504</v>
      </c>
      <c r="AR19" s="68">
        <f>+'S2.3.3'!AT89</f>
        <v>-11.540355658561101</v>
      </c>
      <c r="AS19" s="68">
        <f>+'S2.3.3'!AU89</f>
        <v>-15.5474789942452</v>
      </c>
      <c r="AT19" s="68">
        <f>+'S2.3.3'!AV89</f>
        <v>-16.957679391786598</v>
      </c>
      <c r="AU19" s="68">
        <f>+'S2.3.3'!AW89</f>
        <v>-16.55</v>
      </c>
    </row>
    <row r="20" spans="1:47" customFormat="1">
      <c r="A20" s="64" t="s">
        <v>402</v>
      </c>
      <c r="B20" s="112" t="s">
        <v>472</v>
      </c>
      <c r="C20" s="68">
        <f>+'S2.3.3'!E90</f>
        <v>-1.7037414852163999</v>
      </c>
      <c r="D20" s="68">
        <f>+'S2.3.3'!F90</f>
        <v>1.9164282392328</v>
      </c>
      <c r="E20" s="68">
        <f>+'S2.3.3'!G90</f>
        <v>3.706015101038</v>
      </c>
      <c r="F20" s="68">
        <f>+'S2.3.3'!H90</f>
        <v>10.858356326520701</v>
      </c>
      <c r="G20" s="68">
        <f>+'S2.3.3'!I90</f>
        <v>14.156900048431501</v>
      </c>
      <c r="H20" s="68">
        <f>+'S2.3.3'!J90</f>
        <v>29.420180093159999</v>
      </c>
      <c r="I20" s="68">
        <f>+'S2.3.3'!K90</f>
        <v>53.486234181842903</v>
      </c>
      <c r="J20" s="68">
        <f>+'S2.3.3'!L90</f>
        <v>59.572489031245098</v>
      </c>
      <c r="K20" s="68">
        <f>+'S2.3.3'!M90</f>
        <v>60.198338117370099</v>
      </c>
      <c r="L20" s="68">
        <f>+'S2.3.3'!N90</f>
        <v>57.416188995130703</v>
      </c>
      <c r="M20" s="68">
        <f>+'S2.3.3'!O90</f>
        <v>56.983430116592402</v>
      </c>
      <c r="N20" s="68">
        <f>+'S2.3.3'!P90</f>
        <v>61.065982430416597</v>
      </c>
      <c r="O20" s="68">
        <f>+'S2.3.3'!Q90</f>
        <v>9.3573765759199998E-2</v>
      </c>
      <c r="P20" s="68">
        <f>+'S2.3.3'!R90</f>
        <v>-0.40722840168590002</v>
      </c>
      <c r="Q20" s="68">
        <f>+'S2.3.3'!S90</f>
        <v>3.0090748251413002</v>
      </c>
      <c r="R20" s="68">
        <f>+'S2.3.3'!T90</f>
        <v>12.964870632271699</v>
      </c>
      <c r="S20" s="68">
        <f>+'S2.3.3'!U90</f>
        <v>18.2494906107049</v>
      </c>
      <c r="T20" s="68">
        <f>+'S2.3.3'!V90</f>
        <v>42.545618951498398</v>
      </c>
      <c r="U20" s="68">
        <f>+'S2.3.3'!W90</f>
        <v>57.081090852598003</v>
      </c>
      <c r="V20" s="68">
        <f>+'S2.3.3'!X90</f>
        <v>56.493156014839002</v>
      </c>
      <c r="W20" s="68">
        <f>+'S2.3.3'!Y90</f>
        <v>53.288256028216999</v>
      </c>
      <c r="X20" s="68">
        <f>+'S2.3.3'!Z90</f>
        <v>50.326357970075897</v>
      </c>
      <c r="Y20" s="68">
        <f>+'S2.3.3'!AA90</f>
        <v>49.8587383654475</v>
      </c>
      <c r="Z20" s="68">
        <f>+'S2.3.3'!AB90</f>
        <v>47.634712396278502</v>
      </c>
      <c r="AA20" s="68">
        <f>+'S2.3.3'!AC90</f>
        <v>-0.39571366243049999</v>
      </c>
      <c r="AB20" s="68">
        <f>+'S2.3.3'!AD90</f>
        <v>1.0466936464075001</v>
      </c>
      <c r="AC20" s="68">
        <f>+'S2.3.3'!AE90</f>
        <v>-4.1339058736301997</v>
      </c>
      <c r="AD20" s="68">
        <f>+'S2.3.3'!AF90</f>
        <v>-7.7742309177660003</v>
      </c>
      <c r="AE20" s="68">
        <f>+'S2.3.3'!AG90</f>
        <v>-12.0094211232303</v>
      </c>
      <c r="AF20" s="68">
        <f>+'S2.3.3'!AH90</f>
        <v>-19.302485044522498</v>
      </c>
      <c r="AG20" s="68">
        <f>+'S2.3.3'!AI90</f>
        <v>-17.839411306218601</v>
      </c>
      <c r="AH20" s="68">
        <f>+'S2.3.3'!AJ90</f>
        <v>-20.960914828559801</v>
      </c>
      <c r="AI20" s="68">
        <f>+'S2.3.3'!AK90</f>
        <v>-20.543193145257099</v>
      </c>
      <c r="AJ20" s="68">
        <f>+'S2.3.3'!AL90</f>
        <v>-20.427530150308002</v>
      </c>
      <c r="AK20" s="68">
        <f>+'S2.3.3'!AM90</f>
        <v>-24.650162073012801</v>
      </c>
      <c r="AL20" s="68">
        <f>+'S2.3.3'!AN90</f>
        <v>-28.4366563049721</v>
      </c>
      <c r="AM20" s="68">
        <f>+'S2.3.3'!AO90</f>
        <v>-5.3389693294385001</v>
      </c>
      <c r="AN20" s="68">
        <f>+'S2.3.3'!AP90</f>
        <v>-7.9710850498327996</v>
      </c>
      <c r="AO20" s="68">
        <f>+'S2.3.3'!AQ90</f>
        <v>-9.5775017791813006</v>
      </c>
      <c r="AP20" s="68">
        <f>+'S2.3.3'!AR90</f>
        <v>-12.3974561284377</v>
      </c>
      <c r="AQ20" s="68">
        <f>+'S2.3.3'!AS90</f>
        <v>-14.886414398091199</v>
      </c>
      <c r="AR20" s="68">
        <f>+'S2.3.3'!AT90</f>
        <v>-15.7895239728396</v>
      </c>
      <c r="AS20" s="68">
        <f>+'S2.3.3'!AU90</f>
        <v>-21.384496787731401</v>
      </c>
      <c r="AT20" s="68">
        <f>+'S2.3.3'!AV90</f>
        <v>-23.536820846261001</v>
      </c>
      <c r="AU20" s="68">
        <f>+'S2.3.3'!AW90</f>
        <v>-23.41</v>
      </c>
    </row>
    <row r="21" spans="1:47" customFormat="1">
      <c r="A21" s="64" t="s">
        <v>404</v>
      </c>
      <c r="B21" s="112" t="s">
        <v>473</v>
      </c>
      <c r="C21" s="68">
        <f>+'S2.3.3'!E91</f>
        <v>-1.7037414852163999</v>
      </c>
      <c r="D21" s="68">
        <f>+'S2.3.3'!F91</f>
        <v>1.9164282392328</v>
      </c>
      <c r="E21" s="68">
        <f>+'S2.3.3'!G91</f>
        <v>3.706015101038</v>
      </c>
      <c r="F21" s="68">
        <f>+'S2.3.3'!H91</f>
        <v>10.858356326520701</v>
      </c>
      <c r="G21" s="68">
        <f>+'S2.3.3'!I91</f>
        <v>14.156900048431501</v>
      </c>
      <c r="H21" s="68">
        <f>+'S2.3.3'!J91</f>
        <v>29.420180093159999</v>
      </c>
      <c r="I21" s="68">
        <f>+'S2.3.3'!K91</f>
        <v>53.486234181842903</v>
      </c>
      <c r="J21" s="68">
        <f>+'S2.3.3'!L91</f>
        <v>59.572489031245098</v>
      </c>
      <c r="K21" s="68">
        <f>+'S2.3.3'!M91</f>
        <v>60.198338117370099</v>
      </c>
      <c r="L21" s="68">
        <f>+'S2.3.3'!N91</f>
        <v>57.416188995130703</v>
      </c>
      <c r="M21" s="68">
        <f>+'S2.3.3'!O91</f>
        <v>56.983430116592402</v>
      </c>
      <c r="N21" s="68">
        <f>+'S2.3.3'!P91</f>
        <v>61.065982430416597</v>
      </c>
      <c r="O21" s="68">
        <f>+'S2.3.3'!Q91</f>
        <v>9.3573765759199998E-2</v>
      </c>
      <c r="P21" s="68">
        <f>+'S2.3.3'!R91</f>
        <v>-0.40722840168590002</v>
      </c>
      <c r="Q21" s="68">
        <f>+'S2.3.3'!S91</f>
        <v>3.0090748251413002</v>
      </c>
      <c r="R21" s="68">
        <f>+'S2.3.3'!T91</f>
        <v>12.964870632271699</v>
      </c>
      <c r="S21" s="68">
        <f>+'S2.3.3'!U91</f>
        <v>18.2494906107049</v>
      </c>
      <c r="T21" s="68">
        <f>+'S2.3.3'!V91</f>
        <v>42.545618951498398</v>
      </c>
      <c r="U21" s="68">
        <f>+'S2.3.3'!W91</f>
        <v>57.081090852598003</v>
      </c>
      <c r="V21" s="68">
        <f>+'S2.3.3'!X91</f>
        <v>56.493156014839002</v>
      </c>
      <c r="W21" s="68">
        <f>+'S2.3.3'!Y91</f>
        <v>53.288256028216999</v>
      </c>
      <c r="X21" s="68">
        <f>+'S2.3.3'!Z91</f>
        <v>50.326357970075897</v>
      </c>
      <c r="Y21" s="68">
        <f>+'S2.3.3'!AA91</f>
        <v>49.8587383654475</v>
      </c>
      <c r="Z21" s="68">
        <f>+'S2.3.3'!AB91</f>
        <v>47.634712396278502</v>
      </c>
      <c r="AA21" s="68">
        <f>+'S2.3.3'!AC91</f>
        <v>-0.39571366243049999</v>
      </c>
      <c r="AB21" s="68">
        <f>+'S2.3.3'!AD91</f>
        <v>1.0466936464075001</v>
      </c>
      <c r="AC21" s="68">
        <f>+'S2.3.3'!AE91</f>
        <v>-4.1339058736301997</v>
      </c>
      <c r="AD21" s="68">
        <f>+'S2.3.3'!AF91</f>
        <v>-7.7742309177660003</v>
      </c>
      <c r="AE21" s="68">
        <f>+'S2.3.3'!AG91</f>
        <v>-12.0094211232303</v>
      </c>
      <c r="AF21" s="68">
        <f>+'S2.3.3'!AH91</f>
        <v>-19.302485044522498</v>
      </c>
      <c r="AG21" s="68">
        <f>+'S2.3.3'!AI91</f>
        <v>-17.839411306218601</v>
      </c>
      <c r="AH21" s="68">
        <f>+'S2.3.3'!AJ91</f>
        <v>-20.960914828559801</v>
      </c>
      <c r="AI21" s="68">
        <f>+'S2.3.3'!AK91</f>
        <v>-20.543193145257099</v>
      </c>
      <c r="AJ21" s="68">
        <f>+'S2.3.3'!AL91</f>
        <v>-20.427530150308002</v>
      </c>
      <c r="AK21" s="68">
        <f>+'S2.3.3'!AM91</f>
        <v>-24.650162073012801</v>
      </c>
      <c r="AL21" s="68">
        <f>+'S2.3.3'!AN91</f>
        <v>-28.4366563049721</v>
      </c>
      <c r="AM21" s="68">
        <f>+'S2.3.3'!AO91</f>
        <v>-5.3389693294385001</v>
      </c>
      <c r="AN21" s="68">
        <f>+'S2.3.3'!AP91</f>
        <v>-7.9710850498327996</v>
      </c>
      <c r="AO21" s="68">
        <f>+'S2.3.3'!AQ91</f>
        <v>-9.5775017791813006</v>
      </c>
      <c r="AP21" s="68">
        <f>+'S2.3.3'!AR91</f>
        <v>-12.3974561284377</v>
      </c>
      <c r="AQ21" s="68">
        <f>+'S2.3.3'!AS91</f>
        <v>-14.886414398091199</v>
      </c>
      <c r="AR21" s="68">
        <f>+'S2.3.3'!AT91</f>
        <v>-15.7895239728396</v>
      </c>
      <c r="AS21" s="68">
        <f>+'S2.3.3'!AU91</f>
        <v>-21.384496787731401</v>
      </c>
      <c r="AT21" s="68">
        <f>+'S2.3.3'!AV91</f>
        <v>-23.536820846261001</v>
      </c>
      <c r="AU21" s="68">
        <f>+'S2.3.3'!AW91</f>
        <v>-23.41</v>
      </c>
    </row>
    <row r="22" spans="1:47" customFormat="1">
      <c r="A22" s="66"/>
      <c r="B22" s="113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</row>
    <row r="23" spans="1:47" customFormat="1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</row>
    <row r="24" spans="1:47" customFormat="1" ht="15.75" customHeight="1">
      <c r="A24" s="149" t="s">
        <v>870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</row>
    <row r="25" spans="1:47" s="5" customFormat="1" ht="28.9">
      <c r="A25" s="62" t="s">
        <v>346</v>
      </c>
      <c r="B25" s="62" t="s">
        <v>348</v>
      </c>
      <c r="C25" s="63">
        <v>44531</v>
      </c>
      <c r="D25" s="63">
        <v>44562</v>
      </c>
      <c r="E25" s="63">
        <v>44593</v>
      </c>
      <c r="F25" s="63">
        <v>44621</v>
      </c>
      <c r="G25" s="63">
        <v>44652</v>
      </c>
      <c r="H25" s="63">
        <v>44682</v>
      </c>
      <c r="I25" s="63">
        <v>44713</v>
      </c>
      <c r="J25" s="63">
        <v>44743</v>
      </c>
      <c r="K25" s="63">
        <v>44774</v>
      </c>
      <c r="L25" s="63">
        <v>44805</v>
      </c>
      <c r="M25" s="63">
        <v>44835</v>
      </c>
      <c r="N25" s="63">
        <v>44866</v>
      </c>
      <c r="O25" s="63">
        <v>44896</v>
      </c>
      <c r="P25" s="63">
        <v>44927</v>
      </c>
      <c r="Q25" s="63">
        <v>44958</v>
      </c>
      <c r="R25" s="63">
        <v>44986</v>
      </c>
      <c r="S25" s="63">
        <v>45017</v>
      </c>
      <c r="T25" s="63">
        <v>45047</v>
      </c>
      <c r="U25" s="63">
        <v>45078</v>
      </c>
      <c r="V25" s="63">
        <v>45108</v>
      </c>
      <c r="W25" s="63">
        <v>45139</v>
      </c>
      <c r="X25" s="63">
        <v>45170</v>
      </c>
      <c r="Y25" s="63">
        <v>45200</v>
      </c>
      <c r="Z25" s="63">
        <v>45231</v>
      </c>
      <c r="AA25" s="63">
        <v>45261</v>
      </c>
      <c r="AB25" s="63">
        <v>45292</v>
      </c>
      <c r="AC25" s="63">
        <v>45323</v>
      </c>
      <c r="AD25" s="63">
        <v>45352</v>
      </c>
      <c r="AE25" s="63">
        <v>45383</v>
      </c>
      <c r="AF25" s="63">
        <v>45413</v>
      </c>
      <c r="AG25" s="63">
        <v>45444</v>
      </c>
      <c r="AH25" s="63">
        <v>45474</v>
      </c>
      <c r="AI25" s="63">
        <v>45505</v>
      </c>
      <c r="AJ25" s="63">
        <v>45536</v>
      </c>
    </row>
    <row r="26" spans="1:47" customFormat="1">
      <c r="A26" s="64" t="s">
        <v>394</v>
      </c>
      <c r="B26" s="64" t="s">
        <v>395</v>
      </c>
      <c r="C26" s="68">
        <f>+'S2.3.4'!E14</f>
        <v>3.2989079115378002</v>
      </c>
      <c r="D26" s="68">
        <f>+'S2.3.4'!F14</f>
        <v>3.4980842512721</v>
      </c>
      <c r="E26" s="68">
        <f>+'S2.3.4'!G14</f>
        <v>4.8973145631725998</v>
      </c>
      <c r="F26" s="68">
        <f>+'S2.3.4'!H14</f>
        <v>5.7931750640070998</v>
      </c>
      <c r="G26" s="68">
        <f>+'S2.3.4'!I14</f>
        <v>7.1515617441610004</v>
      </c>
      <c r="H26" s="68">
        <f>+'S2.3.4'!J14</f>
        <v>8.7141472948673009</v>
      </c>
      <c r="I26" s="68">
        <f>+'S2.3.4'!K14</f>
        <v>10.055605676831499</v>
      </c>
      <c r="J26" s="68">
        <f>+'S2.3.4'!L14</f>
        <v>11.480082810772499</v>
      </c>
      <c r="K26" s="68">
        <f>+'S2.3.4'!M14</f>
        <v>12.128481538768501</v>
      </c>
      <c r="L26" s="68">
        <f>+'S2.3.4'!N14</f>
        <v>10.365152517128699</v>
      </c>
      <c r="M26" s="68">
        <f>+'S2.3.4'!O14</f>
        <v>8.9913986109598998</v>
      </c>
      <c r="N26" s="68">
        <f>+'S2.3.4'!P14</f>
        <v>8.2550374901272008</v>
      </c>
      <c r="O26" s="68">
        <f>+'S2.3.4'!Q14</f>
        <v>7.8771537622057002</v>
      </c>
      <c r="P26" s="68">
        <f>+'S2.3.4'!R14</f>
        <v>7.6518468317353001</v>
      </c>
      <c r="Q26" s="68">
        <f>+'S2.3.4'!S14</f>
        <v>5.5798108320197999</v>
      </c>
      <c r="R26" s="68">
        <f>+'S2.3.4'!T14</f>
        <v>4.4173967941613999</v>
      </c>
      <c r="S26" s="68">
        <f>+'S2.3.4'!U14</f>
        <v>2.4428179971396999</v>
      </c>
      <c r="T26" s="68">
        <f>+'S2.3.4'!V14</f>
        <v>0.87917926867189999</v>
      </c>
      <c r="U26" s="68">
        <f>+'S2.3.4'!W14</f>
        <v>-1.0384807545201</v>
      </c>
      <c r="V26" s="68">
        <f>+'S2.3.4'!X14</f>
        <v>-2.2851005853176001</v>
      </c>
      <c r="W26" s="68">
        <f>+'S2.3.4'!Y14</f>
        <v>-3.2781028572719002</v>
      </c>
      <c r="X26" s="68">
        <f>+'S2.3.4'!Z14</f>
        <v>-2.2351108618109001</v>
      </c>
      <c r="Y26" s="68">
        <f>+'S2.3.4'!AA14</f>
        <v>-1.2789415038417999</v>
      </c>
      <c r="Z26" s="68">
        <f>+'S2.3.4'!AB14</f>
        <v>-1.6449220571556999</v>
      </c>
      <c r="AA26" s="68">
        <f>+'S2.3.4'!AC14</f>
        <v>-1.7652922263305999</v>
      </c>
      <c r="AB26" s="68">
        <f>+'S2.3.4'!AD14</f>
        <v>-1.8686339860414001</v>
      </c>
      <c r="AC26" s="68">
        <f>+'S2.3.4'!AE14</f>
        <v>-1.1314060151975001</v>
      </c>
      <c r="AD26" s="68">
        <f>+'S2.3.4'!AF14</f>
        <v>-1.1863148432438999</v>
      </c>
      <c r="AE26" s="68">
        <f>+'S2.3.4'!AG14</f>
        <v>-0.52081297489889999</v>
      </c>
      <c r="AF26" s="68">
        <f>+'S2.3.4'!AH14</f>
        <v>-0.33476581948989997</v>
      </c>
      <c r="AG26" s="68">
        <f>+'S2.3.4'!AI14</f>
        <v>-3.3756986935699999E-2</v>
      </c>
      <c r="AH26" s="68">
        <f>+'S2.3.4'!AJ14</f>
        <v>3.1874554968300002E-2</v>
      </c>
      <c r="AI26" s="68">
        <f>+'S2.3.4'!AK14</f>
        <v>0.31250425160369999</v>
      </c>
      <c r="AJ26" s="68">
        <f>+'S2.3.4'!AL14</f>
        <v>-0.14000000000000001</v>
      </c>
    </row>
    <row r="27" spans="1:47" customFormat="1">
      <c r="A27" s="64" t="s">
        <v>400</v>
      </c>
      <c r="B27" s="112" t="s">
        <v>471</v>
      </c>
      <c r="C27" s="68">
        <f>+'S2.3.4'!E89</f>
        <v>42.288169925992101</v>
      </c>
      <c r="D27" s="68">
        <f>+'S2.3.4'!F89</f>
        <v>44.7954115602261</v>
      </c>
      <c r="E27" s="68">
        <f>+'S2.3.4'!G89</f>
        <v>40.980142914289502</v>
      </c>
      <c r="F27" s="68">
        <f>+'S2.3.4'!H89</f>
        <v>43.610568165112397</v>
      </c>
      <c r="G27" s="68">
        <f>+'S2.3.4'!I89</f>
        <v>47.935517032039499</v>
      </c>
      <c r="H27" s="68">
        <f>+'S2.3.4'!J89</f>
        <v>50.592798923825001</v>
      </c>
      <c r="I27" s="68">
        <f>+'S2.3.4'!K89</f>
        <v>55.587105557934599</v>
      </c>
      <c r="J27" s="68">
        <f>+'S2.3.4'!L89</f>
        <v>48.8930121620904</v>
      </c>
      <c r="K27" s="68">
        <f>+'S2.3.4'!M89</f>
        <v>44.320138845913498</v>
      </c>
      <c r="L27" s="68">
        <f>+'S2.3.4'!N89</f>
        <v>40.920924660324999</v>
      </c>
      <c r="M27" s="68">
        <f>+'S2.3.4'!O89</f>
        <v>40.536587297844797</v>
      </c>
      <c r="N27" s="68">
        <f>+'S2.3.4'!P89</f>
        <v>40.903551350749098</v>
      </c>
      <c r="O27" s="68">
        <f>+'S2.3.4'!Q89</f>
        <v>36.796042298118401</v>
      </c>
      <c r="P27" s="68">
        <f>+'S2.3.4'!R89</f>
        <v>36.237764827947103</v>
      </c>
      <c r="Q27" s="68">
        <f>+'S2.3.4'!S89</f>
        <v>38.692711156744501</v>
      </c>
      <c r="R27" s="68">
        <f>+'S2.3.4'!T89</f>
        <v>28.817629348549001</v>
      </c>
      <c r="S27" s="68">
        <f>+'S2.3.4'!U89</f>
        <v>16.419694906523901</v>
      </c>
      <c r="T27" s="68">
        <f>+'S2.3.4'!V89</f>
        <v>8.4934203067340004</v>
      </c>
      <c r="U27" s="68">
        <f>+'S2.3.4'!W89</f>
        <v>-12.0000506467318</v>
      </c>
      <c r="V27" s="68">
        <f>+'S2.3.4'!X89</f>
        <v>-17.2593510590075</v>
      </c>
      <c r="W27" s="68">
        <f>+'S2.3.4'!Y89</f>
        <v>-19.3812381412028</v>
      </c>
      <c r="X27" s="68">
        <f>+'S2.3.4'!Z89</f>
        <v>-17.982237084195699</v>
      </c>
      <c r="Y27" s="68">
        <f>+'S2.3.4'!AA89</f>
        <v>-16.508464744843799</v>
      </c>
      <c r="Z27" s="68">
        <f>+'S2.3.4'!AB89</f>
        <v>-19.523503656228801</v>
      </c>
      <c r="AA27" s="68">
        <f>+'S2.3.4'!AC89</f>
        <v>-21.398520727600602</v>
      </c>
      <c r="AB27" s="68">
        <f>+'S2.3.4'!AD89</f>
        <v>-23.993595556694</v>
      </c>
      <c r="AC27" s="68">
        <f>+'S2.3.4'!AE89</f>
        <v>-26.828590447274699</v>
      </c>
      <c r="AD27" s="68">
        <f>+'S2.3.4'!AF89</f>
        <v>-24.968727225228399</v>
      </c>
      <c r="AE27" s="68">
        <f>+'S2.3.4'!AG89</f>
        <v>-24.146529319766799</v>
      </c>
      <c r="AF27" s="68">
        <f>+'S2.3.4'!AH89</f>
        <v>-23.290106877768999</v>
      </c>
      <c r="AG27" s="68">
        <f>+'S2.3.4'!AI89</f>
        <v>-18.8407455011208</v>
      </c>
      <c r="AH27" s="68">
        <f>+'S2.3.4'!AJ89</f>
        <v>-23.436153600020901</v>
      </c>
      <c r="AI27" s="68">
        <f>+'S2.3.4'!AK89</f>
        <v>-22.472080558352701</v>
      </c>
      <c r="AJ27" s="68">
        <f>+'S2.3.4'!AL89</f>
        <v>-22.26</v>
      </c>
    </row>
    <row r="28" spans="1:47" customFormat="1">
      <c r="A28" s="64" t="s">
        <v>402</v>
      </c>
      <c r="B28" s="112" t="s">
        <v>472</v>
      </c>
      <c r="C28" s="68">
        <f>+'S2.3.4'!E90</f>
        <v>61.065982430416597</v>
      </c>
      <c r="D28" s="68">
        <f>+'S2.3.4'!F90</f>
        <v>64.011021753474907</v>
      </c>
      <c r="E28" s="68">
        <f>+'S2.3.4'!G90</f>
        <v>57.393737963390997</v>
      </c>
      <c r="F28" s="68">
        <f>+'S2.3.4'!H90</f>
        <v>59.983563342929202</v>
      </c>
      <c r="G28" s="68">
        <f>+'S2.3.4'!I90</f>
        <v>64.126534718961906</v>
      </c>
      <c r="H28" s="68">
        <f>+'S2.3.4'!J90</f>
        <v>66.840290591538405</v>
      </c>
      <c r="I28" s="68">
        <f>+'S2.3.4'!K90</f>
        <v>77.400851559998202</v>
      </c>
      <c r="J28" s="68">
        <f>+'S2.3.4'!L90</f>
        <v>64.838367129657598</v>
      </c>
      <c r="K28" s="68">
        <f>+'S2.3.4'!M90</f>
        <v>57.957828885097399</v>
      </c>
      <c r="L28" s="68">
        <f>+'S2.3.4'!N90</f>
        <v>54.118474900414398</v>
      </c>
      <c r="M28" s="68">
        <f>+'S2.3.4'!O90</f>
        <v>53.811769209999802</v>
      </c>
      <c r="N28" s="68">
        <f>+'S2.3.4'!P90</f>
        <v>53.7560040743586</v>
      </c>
      <c r="O28" s="68">
        <f>+'S2.3.4'!Q90</f>
        <v>47.634712396278502</v>
      </c>
      <c r="P28" s="68">
        <f>+'S2.3.4'!R90</f>
        <v>46.9130296146351</v>
      </c>
      <c r="Q28" s="68">
        <f>+'S2.3.4'!S90</f>
        <v>49.789982904088298</v>
      </c>
      <c r="R28" s="68">
        <f>+'S2.3.4'!T90</f>
        <v>37.3972463972352</v>
      </c>
      <c r="S28" s="68">
        <f>+'S2.3.4'!U90</f>
        <v>20.530611134002299</v>
      </c>
      <c r="T28" s="68">
        <f>+'S2.3.4'!V90</f>
        <v>9.8564039385210993</v>
      </c>
      <c r="U28" s="68">
        <f>+'S2.3.4'!W90</f>
        <v>-16.421462131361601</v>
      </c>
      <c r="V28" s="68">
        <f>+'S2.3.4'!X90</f>
        <v>-22.7802989126317</v>
      </c>
      <c r="W28" s="68">
        <f>+'S2.3.4'!Y90</f>
        <v>-25.434997258001001</v>
      </c>
      <c r="X28" s="68">
        <f>+'S2.3.4'!Z90</f>
        <v>-23.473701561538601</v>
      </c>
      <c r="Y28" s="68">
        <f>+'S2.3.4'!AA90</f>
        <v>-21.852302819314499</v>
      </c>
      <c r="Z28" s="68">
        <f>+'S2.3.4'!AB90</f>
        <v>-25.7684151568846</v>
      </c>
      <c r="AA28" s="68">
        <f>+'S2.3.4'!AC90</f>
        <v>-28.4366563049721</v>
      </c>
      <c r="AB28" s="68">
        <f>+'S2.3.4'!AD90</f>
        <v>-31.988269566589899</v>
      </c>
      <c r="AC28" s="68">
        <f>+'S2.3.4'!AE90</f>
        <v>-34.823232381008701</v>
      </c>
      <c r="AD28" s="68">
        <f>+'S2.3.4'!AF90</f>
        <v>-32.500261151668802</v>
      </c>
      <c r="AE28" s="68">
        <f>+'S2.3.4'!AG90</f>
        <v>-32.0240859141066</v>
      </c>
      <c r="AF28" s="68">
        <f>+'S2.3.4'!AH90</f>
        <v>-30.7765347461117</v>
      </c>
      <c r="AG28" s="68">
        <f>+'S2.3.4'!AI90</f>
        <v>-25.321328147732</v>
      </c>
      <c r="AH28" s="68">
        <f>+'S2.3.4'!AJ90</f>
        <v>-31.524489227972499</v>
      </c>
      <c r="AI28" s="68">
        <f>+'S2.3.4'!AK90</f>
        <v>-30.768925805194701</v>
      </c>
      <c r="AJ28" s="68">
        <f>+'S2.3.4'!AL90</f>
        <v>-31.02</v>
      </c>
    </row>
    <row r="29" spans="1:47" customFormat="1">
      <c r="A29" s="64" t="s">
        <v>404</v>
      </c>
      <c r="B29" s="115" t="s">
        <v>473</v>
      </c>
      <c r="C29" s="68">
        <f>+'S2.3.4'!E91</f>
        <v>61.065982430416597</v>
      </c>
      <c r="D29" s="68">
        <f>+'S2.3.4'!F91</f>
        <v>64.011021753474907</v>
      </c>
      <c r="E29" s="68">
        <f>+'S2.3.4'!G91</f>
        <v>57.393737963390997</v>
      </c>
      <c r="F29" s="68">
        <f>+'S2.3.4'!H91</f>
        <v>59.983563342929202</v>
      </c>
      <c r="G29" s="68">
        <f>+'S2.3.4'!I91</f>
        <v>64.126534718961906</v>
      </c>
      <c r="H29" s="68">
        <f>+'S2.3.4'!J91</f>
        <v>66.840290591538405</v>
      </c>
      <c r="I29" s="68">
        <f>+'S2.3.4'!K91</f>
        <v>77.400851559998202</v>
      </c>
      <c r="J29" s="68">
        <f>+'S2.3.4'!L91</f>
        <v>64.838367129657598</v>
      </c>
      <c r="K29" s="68">
        <f>+'S2.3.4'!M91</f>
        <v>57.957828885097399</v>
      </c>
      <c r="L29" s="68">
        <f>+'S2.3.4'!N91</f>
        <v>54.118474900414398</v>
      </c>
      <c r="M29" s="68">
        <f>+'S2.3.4'!O91</f>
        <v>53.811769209999802</v>
      </c>
      <c r="N29" s="68">
        <f>+'S2.3.4'!P91</f>
        <v>53.7560040743586</v>
      </c>
      <c r="O29" s="68">
        <f>+'S2.3.4'!Q91</f>
        <v>47.634712396278502</v>
      </c>
      <c r="P29" s="68">
        <f>+'S2.3.4'!R91</f>
        <v>46.9130296146351</v>
      </c>
      <c r="Q29" s="68">
        <f>+'S2.3.4'!S91</f>
        <v>49.789982904088298</v>
      </c>
      <c r="R29" s="68">
        <f>+'S2.3.4'!T91</f>
        <v>37.3972463972352</v>
      </c>
      <c r="S29" s="68">
        <f>+'S2.3.4'!U91</f>
        <v>20.530611134002299</v>
      </c>
      <c r="T29" s="68">
        <f>+'S2.3.4'!V91</f>
        <v>9.8564039385210993</v>
      </c>
      <c r="U29" s="68">
        <f>+'S2.3.4'!W91</f>
        <v>-16.421462131361601</v>
      </c>
      <c r="V29" s="68">
        <f>+'S2.3.4'!X91</f>
        <v>-22.7802989126317</v>
      </c>
      <c r="W29" s="68">
        <f>+'S2.3.4'!Y91</f>
        <v>-25.434997258001001</v>
      </c>
      <c r="X29" s="68">
        <f>+'S2.3.4'!Z91</f>
        <v>-23.473701561538601</v>
      </c>
      <c r="Y29" s="68">
        <f>+'S2.3.4'!AA91</f>
        <v>-21.852302819314499</v>
      </c>
      <c r="Z29" s="68">
        <f>+'S2.3.4'!AB91</f>
        <v>-25.7684151568846</v>
      </c>
      <c r="AA29" s="68">
        <f>+'S2.3.4'!AC91</f>
        <v>-28.4366563049721</v>
      </c>
      <c r="AB29" s="68">
        <f>+'S2.3.4'!AD91</f>
        <v>-31.988269566589899</v>
      </c>
      <c r="AC29" s="68">
        <f>+'S2.3.4'!AE91</f>
        <v>-34.823232381008701</v>
      </c>
      <c r="AD29" s="68">
        <f>+'S2.3.4'!AF91</f>
        <v>-32.500261151668802</v>
      </c>
      <c r="AE29" s="68">
        <f>+'S2.3.4'!AG91</f>
        <v>-32.0240859141066</v>
      </c>
      <c r="AF29" s="68">
        <f>+'S2.3.4'!AH91</f>
        <v>-30.7765347461117</v>
      </c>
      <c r="AG29" s="68">
        <f>+'S2.3.4'!AI91</f>
        <v>-25.321328147732</v>
      </c>
      <c r="AH29" s="68">
        <f>+'S2.3.4'!AJ91</f>
        <v>-31.524489227972499</v>
      </c>
      <c r="AI29" s="68">
        <f>+'S2.3.4'!AK91</f>
        <v>-30.768925805194701</v>
      </c>
      <c r="AJ29" s="68">
        <f>+'S2.3.4'!AL91</f>
        <v>-31.02</v>
      </c>
    </row>
  </sheetData>
  <mergeCells count="3">
    <mergeCell ref="A8:T8"/>
    <mergeCell ref="A16:T16"/>
    <mergeCell ref="A24:R24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15FAD-A9F7-44C5-ABBB-52A824875F56}">
  <sheetPr>
    <tabColor theme="6" tint="-0.249977111117893"/>
  </sheetPr>
  <dimension ref="A1:AT21"/>
  <sheetViews>
    <sheetView showGridLines="0" zoomScale="80" zoomScaleNormal="80" workbookViewId="0">
      <selection activeCell="K19" sqref="K19"/>
    </sheetView>
  </sheetViews>
  <sheetFormatPr defaultColWidth="11.5703125" defaultRowHeight="14.45"/>
  <cols>
    <col min="1" max="1" width="14.28515625" bestFit="1" customWidth="1"/>
    <col min="2" max="9" width="12.140625" bestFit="1" customWidth="1"/>
    <col min="10" max="21" width="11.7109375" bestFit="1" customWidth="1"/>
  </cols>
  <sheetData>
    <row r="1" spans="1:46" ht="2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46" ht="20.25" customHeight="1">
      <c r="A2" s="21"/>
      <c r="B2" s="21"/>
      <c r="C2" s="21"/>
      <c r="D2" s="21"/>
      <c r="E2" s="21"/>
      <c r="F2" s="21"/>
      <c r="G2" s="21" t="s">
        <v>0</v>
      </c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46" ht="20.25" customHeight="1">
      <c r="A3" s="21"/>
      <c r="B3" s="21"/>
      <c r="C3" s="21"/>
      <c r="D3" s="21"/>
      <c r="E3" s="21"/>
      <c r="F3" s="21"/>
      <c r="G3" s="21" t="s">
        <v>1</v>
      </c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46" ht="2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46" ht="2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46" ht="24.6" customHeight="1">
      <c r="A6" s="89" t="s">
        <v>318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46" ht="24.6" customHeight="1">
      <c r="A7" s="6" t="s">
        <v>405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46" s="5" customFormat="1">
      <c r="A8" s="151" t="s">
        <v>868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</row>
    <row r="9" spans="1:46" s="5" customFormat="1" ht="28.9">
      <c r="A9" s="62" t="s">
        <v>348</v>
      </c>
      <c r="B9" s="63">
        <v>44197</v>
      </c>
      <c r="C9" s="63">
        <v>44228</v>
      </c>
      <c r="D9" s="63">
        <v>44256</v>
      </c>
      <c r="E9" s="63">
        <v>44287</v>
      </c>
      <c r="F9" s="63">
        <v>44317</v>
      </c>
      <c r="G9" s="63">
        <v>44348</v>
      </c>
      <c r="H9" s="63">
        <v>44378</v>
      </c>
      <c r="I9" s="63">
        <v>44409</v>
      </c>
      <c r="J9" s="63">
        <v>44440</v>
      </c>
      <c r="K9" s="63">
        <v>44470</v>
      </c>
      <c r="L9" s="63">
        <v>44501</v>
      </c>
      <c r="M9" s="63">
        <v>44531</v>
      </c>
      <c r="N9" s="63">
        <v>44562</v>
      </c>
      <c r="O9" s="63">
        <v>44593</v>
      </c>
      <c r="P9" s="63">
        <v>44621</v>
      </c>
      <c r="Q9" s="63">
        <v>44652</v>
      </c>
      <c r="R9" s="63">
        <v>44682</v>
      </c>
      <c r="S9" s="63">
        <v>44713</v>
      </c>
      <c r="T9" s="63">
        <v>44743</v>
      </c>
      <c r="U9" s="63">
        <v>44774</v>
      </c>
      <c r="V9" s="63">
        <v>44805</v>
      </c>
      <c r="W9" s="63">
        <v>44835</v>
      </c>
      <c r="X9" s="63">
        <v>44866</v>
      </c>
      <c r="Y9" s="63">
        <v>44896</v>
      </c>
      <c r="Z9" s="63">
        <v>44927</v>
      </c>
      <c r="AA9" s="63">
        <v>44958</v>
      </c>
      <c r="AB9" s="63">
        <v>44986</v>
      </c>
      <c r="AC9" s="63">
        <v>45017</v>
      </c>
      <c r="AD9" s="63">
        <v>45047</v>
      </c>
      <c r="AE9" s="63">
        <v>45078</v>
      </c>
      <c r="AF9" s="63">
        <v>45108</v>
      </c>
      <c r="AG9" s="63">
        <v>45139</v>
      </c>
      <c r="AH9" s="63">
        <v>45170</v>
      </c>
      <c r="AI9" s="63">
        <v>45200</v>
      </c>
      <c r="AJ9" s="63">
        <v>45231</v>
      </c>
      <c r="AK9" s="63">
        <v>45261</v>
      </c>
      <c r="AL9" s="63">
        <v>45292</v>
      </c>
      <c r="AM9" s="63">
        <v>45323</v>
      </c>
      <c r="AN9" s="63">
        <v>45352</v>
      </c>
      <c r="AO9" s="63">
        <v>45383</v>
      </c>
      <c r="AP9" s="63">
        <v>45413</v>
      </c>
      <c r="AQ9" s="63">
        <v>45444</v>
      </c>
      <c r="AR9" s="63">
        <v>45474</v>
      </c>
      <c r="AS9" s="63">
        <v>45505</v>
      </c>
      <c r="AT9" s="63">
        <v>45536</v>
      </c>
    </row>
    <row r="10" spans="1:46">
      <c r="A10" s="69" t="s">
        <v>395</v>
      </c>
      <c r="B10" s="70">
        <f>+'S2.3.2'!E14</f>
        <v>0.17693625563400001</v>
      </c>
      <c r="C10" s="70">
        <f>+'S2.3.2'!F14</f>
        <v>-0.25524011177380002</v>
      </c>
      <c r="D10" s="70">
        <f>+'S2.3.2'!G14</f>
        <v>2.7958669702900001E-2</v>
      </c>
      <c r="E10" s="70">
        <f>+'S2.3.2'!H14</f>
        <v>0.28942778264059998</v>
      </c>
      <c r="F10" s="70">
        <f>+'S2.3.2'!I14</f>
        <v>-1.49820879606E-2</v>
      </c>
      <c r="G10" s="70">
        <f>+'S2.3.2'!J14</f>
        <v>0.53727862774820001</v>
      </c>
      <c r="H10" s="70">
        <f>+'S2.3.2'!K14</f>
        <v>-0.20544512165430001</v>
      </c>
      <c r="I10" s="70">
        <f>+'S2.3.2'!L14</f>
        <v>0.27678152857630001</v>
      </c>
      <c r="J10" s="70">
        <f>+'S2.3.2'!M14</f>
        <v>0.62899690236679995</v>
      </c>
      <c r="K10" s="70">
        <f>+'S2.3.2'!N14</f>
        <v>0.48891945383129998</v>
      </c>
      <c r="L10" s="70">
        <f>+'S2.3.2'!O14</f>
        <v>0.82266385832559996</v>
      </c>
      <c r="M10" s="70">
        <f>+'S2.3.2'!P14</f>
        <v>0.48299297379020001</v>
      </c>
      <c r="N10" s="70">
        <f>+'S2.3.2'!Q14</f>
        <v>0.37009294908410001</v>
      </c>
      <c r="O10" s="70">
        <f>+'S2.3.2'!R14</f>
        <v>1.0932475679595</v>
      </c>
      <c r="P10" s="70">
        <f>+'S2.3.2'!S14</f>
        <v>0.88223313349129995</v>
      </c>
      <c r="Q10" s="70">
        <f>+'S2.3.2'!T14</f>
        <v>1.5771462274057999</v>
      </c>
      <c r="R10" s="70">
        <f>+'S2.3.2'!U14</f>
        <v>1.4430941335461001</v>
      </c>
      <c r="S10" s="70">
        <f>+'S2.3.2'!V14</f>
        <v>1.7778400309413001</v>
      </c>
      <c r="T10" s="70">
        <f>+'S2.3.2'!W14</f>
        <v>1.0862206743928999</v>
      </c>
      <c r="U10" s="70">
        <f>+'S2.3.2'!X14</f>
        <v>0.86001878451760005</v>
      </c>
      <c r="V10" s="70">
        <f>+'S2.3.2'!Y14</f>
        <v>-0.95349158067840001</v>
      </c>
      <c r="W10" s="70">
        <f>+'S2.3.2'!Z14</f>
        <v>-0.76190150258389999</v>
      </c>
      <c r="X10" s="70">
        <f>+'S2.3.2'!AA14</f>
        <v>0.14149185108250001</v>
      </c>
      <c r="Y10" s="70">
        <f>+'S2.3.2'!AB14</f>
        <v>0.1322389686373</v>
      </c>
      <c r="Z10" s="70">
        <f>+'S2.3.2'!AC14</f>
        <v>0.16046489750189999</v>
      </c>
      <c r="AA10" s="70">
        <f>+'S2.3.2'!AD14</f>
        <v>-0.85255136121599995</v>
      </c>
      <c r="AB10" s="70">
        <f>+'S2.3.2'!AE14</f>
        <v>-0.22846144950479999</v>
      </c>
      <c r="AC10" s="70">
        <f>+'S2.3.2'!AF14</f>
        <v>-0.34372218495270002</v>
      </c>
      <c r="AD10" s="70">
        <f>+'S2.3.2'!AG14</f>
        <v>-0.1052852826395</v>
      </c>
      <c r="AE10" s="70">
        <f>+'S2.3.2'!AH14</f>
        <v>-0.15690305964590001</v>
      </c>
      <c r="AF10" s="70">
        <f>+'S2.3.2'!AI14</f>
        <v>-0.18716405407389999</v>
      </c>
      <c r="AG10" s="70">
        <f>+'S2.3.2'!AJ14</f>
        <v>-0.16494494570480001</v>
      </c>
      <c r="AH10" s="70">
        <f>+'S2.3.2'!AK14</f>
        <v>0.1145676542152</v>
      </c>
      <c r="AI10" s="70">
        <f>+'S2.3.2'!AL14</f>
        <v>0.2086762760317</v>
      </c>
      <c r="AJ10" s="70">
        <f>+'S2.3.2'!AM14</f>
        <v>-0.22975455931489999</v>
      </c>
      <c r="AK10" s="70">
        <f>+'S2.3.2'!AN14</f>
        <v>9.6938515307999993E-3</v>
      </c>
      <c r="AL10" s="70">
        <f>+'S2.3.2'!AO14</f>
        <v>5.5097263897200002E-2</v>
      </c>
      <c r="AM10" s="70">
        <f>+'S2.3.2'!AP14</f>
        <v>-0.1076899031178</v>
      </c>
      <c r="AN10" s="70">
        <f>+'S2.3.2'!AQ14</f>
        <v>-0.2838717474911</v>
      </c>
      <c r="AO10" s="70">
        <f>+'S2.3.2'!AR14</f>
        <v>0.32745447416099999</v>
      </c>
      <c r="AP10" s="70">
        <f>+'S2.3.2'!AS14</f>
        <v>8.1538997587700002E-2</v>
      </c>
      <c r="AQ10" s="70">
        <f>+'S2.3.2'!AT14</f>
        <v>0.14464295382350001</v>
      </c>
      <c r="AR10" s="70">
        <f>+'S2.3.2'!AU14</f>
        <v>-0.1216332295927</v>
      </c>
      <c r="AS10" s="70">
        <f>+'S2.3.2'!AV14</f>
        <v>0.1151325929608</v>
      </c>
      <c r="AT10" s="70">
        <f>+'S2.3.2'!AW14</f>
        <v>-0.33</v>
      </c>
    </row>
    <row r="11" spans="1:46">
      <c r="A11" s="116" t="s">
        <v>405</v>
      </c>
      <c r="B11" s="117">
        <f>+'S2.3.2'!E19</f>
        <v>-1.6359170905764</v>
      </c>
      <c r="C11" s="117">
        <f>+'S2.3.2'!F19</f>
        <v>-0.26609540890420003</v>
      </c>
      <c r="D11" s="117">
        <f>+'S2.3.2'!G19</f>
        <v>-7.5527565659600004E-2</v>
      </c>
      <c r="E11" s="117">
        <f>+'S2.3.2'!H19</f>
        <v>-9.6616903736000005E-3</v>
      </c>
      <c r="F11" s="117">
        <f>+'S2.3.2'!I19</f>
        <v>5.9201399328E-3</v>
      </c>
      <c r="G11" s="117">
        <f>+'S2.3.2'!J19</f>
        <v>-4.8819375262200003E-2</v>
      </c>
      <c r="H11" s="117">
        <f>+'S2.3.2'!K19</f>
        <v>5.6034194332599999E-2</v>
      </c>
      <c r="I11" s="117">
        <f>+'S2.3.2'!L19</f>
        <v>1.23802741528E-2</v>
      </c>
      <c r="J11" s="117">
        <f>+'S2.3.2'!M19</f>
        <v>7.1476957159202001</v>
      </c>
      <c r="K11" s="117">
        <f>+'S2.3.2'!N19</f>
        <v>1.8160528471285999</v>
      </c>
      <c r="L11" s="117">
        <f>+'S2.3.2'!O19</f>
        <v>-1.15872940513E-2</v>
      </c>
      <c r="M11" s="117">
        <f>+'S2.3.2'!P19</f>
        <v>0.11073375023320001</v>
      </c>
      <c r="N11" s="117">
        <f>+'S2.3.2'!Q19</f>
        <v>3.4764780454700002E-2</v>
      </c>
      <c r="O11" s="117">
        <f>+'S2.3.2'!R19</f>
        <v>4.1123415470700003E-2</v>
      </c>
      <c r="P11" s="117">
        <f>+'S2.3.2'!S19</f>
        <v>0.1205419177331</v>
      </c>
      <c r="Q11" s="117">
        <f>+'S2.3.2'!T19</f>
        <v>4.4824542409652999</v>
      </c>
      <c r="R11" s="117">
        <f>+'S2.3.2'!U19</f>
        <v>8.5546142928900004E-2</v>
      </c>
      <c r="S11" s="117">
        <f>+'S2.3.2'!V19</f>
        <v>8.5849006135000003E-2</v>
      </c>
      <c r="T11" s="117">
        <f>+'S2.3.2'!W19</f>
        <v>-1.6857876245999999E-2</v>
      </c>
      <c r="U11" s="117">
        <f>+'S2.3.2'!X19</f>
        <v>-3.8233695774099997E-2</v>
      </c>
      <c r="V11" s="117">
        <f>+'S2.3.2'!Y19</f>
        <v>3.35776248086E-2</v>
      </c>
      <c r="W11" s="117">
        <f>+'S2.3.2'!Z19</f>
        <v>6.9137259984900001E-2</v>
      </c>
      <c r="X11" s="117">
        <f>+'S2.3.2'!AA19</f>
        <v>-0.2036490758576</v>
      </c>
      <c r="Y11" s="117">
        <f>+'S2.3.2'!AB19</f>
        <v>-3.2250738894799999E-2</v>
      </c>
      <c r="Z11" s="117">
        <f>+'S2.3.2'!AC19</f>
        <v>-6.1138485684099998E-2</v>
      </c>
      <c r="AA11" s="117">
        <f>+'S2.3.2'!AD19</f>
        <v>-0.315565353908</v>
      </c>
      <c r="AB11" s="117">
        <f>+'S2.3.2'!AE19</f>
        <v>-1.9520090835421999</v>
      </c>
      <c r="AC11" s="117">
        <f>+'S2.3.2'!AF19</f>
        <v>3.8191107877200002E-2</v>
      </c>
      <c r="AD11" s="117">
        <f>+'S2.3.2'!AG19</f>
        <v>2.2440880568200001E-2</v>
      </c>
      <c r="AE11" s="117">
        <f>+'S2.3.2'!AH19</f>
        <v>-0.39321157316760003</v>
      </c>
      <c r="AF11" s="117">
        <f>+'S2.3.2'!AI19</f>
        <v>-0.36811739030379997</v>
      </c>
      <c r="AG11" s="117">
        <f>+'S2.3.2'!AJ19</f>
        <v>-0.26953965055619999</v>
      </c>
      <c r="AH11" s="117">
        <f>+'S2.3.2'!AK19</f>
        <v>0.41671327206640002</v>
      </c>
      <c r="AI11" s="117">
        <f>+'S2.3.2'!AL19</f>
        <v>0.1270269320597</v>
      </c>
      <c r="AJ11" s="117">
        <f>+'S2.3.2'!AM19</f>
        <v>0.63883744416819999</v>
      </c>
      <c r="AK11" s="117">
        <f>+'S2.3.2'!AN19</f>
        <v>1.3620969364840001</v>
      </c>
      <c r="AL11" s="117">
        <f>+'S2.3.2'!AO19</f>
        <v>0.91521601007940001</v>
      </c>
      <c r="AM11" s="117">
        <f>+'S2.3.2'!AP19</f>
        <v>3.7616698537383</v>
      </c>
      <c r="AN11" s="117">
        <f>+'S2.3.2'!AQ19</f>
        <v>0.87967130122540005</v>
      </c>
      <c r="AO11" s="117">
        <f>+'S2.3.2'!AR19</f>
        <v>-0.90199760954749997</v>
      </c>
      <c r="AP11" s="117">
        <f>+'S2.3.2'!AS19</f>
        <v>7.2456860049600003E-2</v>
      </c>
      <c r="AQ11" s="117">
        <f>+'S2.3.2'!AT19</f>
        <v>-0.45349408867590002</v>
      </c>
      <c r="AR11" s="117">
        <f>+'S2.3.2'!AU19</f>
        <v>-0.57881951870070003</v>
      </c>
      <c r="AS11" s="117">
        <f>+'S2.3.2'!AV19</f>
        <v>3.1663094692499998E-2</v>
      </c>
      <c r="AT11" s="117">
        <f>+'S2.3.2'!AW19</f>
        <v>3.68</v>
      </c>
    </row>
    <row r="13" spans="1:46">
      <c r="A13" s="153" t="s">
        <v>871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</row>
    <row r="14" spans="1:46" s="5" customFormat="1" ht="28.9">
      <c r="A14" s="62" t="s">
        <v>348</v>
      </c>
      <c r="B14" s="63">
        <v>44197</v>
      </c>
      <c r="C14" s="63">
        <v>44228</v>
      </c>
      <c r="D14" s="63">
        <v>44256</v>
      </c>
      <c r="E14" s="63">
        <v>44287</v>
      </c>
      <c r="F14" s="63">
        <v>44317</v>
      </c>
      <c r="G14" s="63">
        <v>44348</v>
      </c>
      <c r="H14" s="63">
        <v>44378</v>
      </c>
      <c r="I14" s="63">
        <v>44409</v>
      </c>
      <c r="J14" s="63">
        <v>44440</v>
      </c>
      <c r="K14" s="63">
        <v>44470</v>
      </c>
      <c r="L14" s="63">
        <v>44501</v>
      </c>
      <c r="M14" s="63">
        <v>44531</v>
      </c>
      <c r="N14" s="63">
        <v>44562</v>
      </c>
      <c r="O14" s="63">
        <v>44593</v>
      </c>
      <c r="P14" s="63">
        <v>44621</v>
      </c>
      <c r="Q14" s="63">
        <v>44652</v>
      </c>
      <c r="R14" s="63">
        <v>44682</v>
      </c>
      <c r="S14" s="63">
        <v>44713</v>
      </c>
      <c r="T14" s="63">
        <v>44743</v>
      </c>
      <c r="U14" s="63">
        <v>44774</v>
      </c>
      <c r="V14" s="63">
        <v>44805</v>
      </c>
      <c r="W14" s="63">
        <v>44835</v>
      </c>
      <c r="X14" s="63">
        <v>44866</v>
      </c>
      <c r="Y14" s="63">
        <v>44896</v>
      </c>
      <c r="Z14" s="63">
        <v>44927</v>
      </c>
      <c r="AA14" s="63">
        <v>44958</v>
      </c>
      <c r="AB14" s="63">
        <v>44986</v>
      </c>
      <c r="AC14" s="63">
        <v>45017</v>
      </c>
      <c r="AD14" s="63">
        <v>45047</v>
      </c>
      <c r="AE14" s="63">
        <v>45078</v>
      </c>
      <c r="AF14" s="63">
        <v>45108</v>
      </c>
      <c r="AG14" s="63">
        <v>45139</v>
      </c>
      <c r="AH14" s="63">
        <v>45170</v>
      </c>
      <c r="AI14" s="63">
        <v>45200</v>
      </c>
      <c r="AJ14" s="63">
        <v>45231</v>
      </c>
      <c r="AK14" s="63">
        <v>45261</v>
      </c>
      <c r="AL14" s="63">
        <v>45292</v>
      </c>
      <c r="AM14" s="63">
        <v>45323</v>
      </c>
      <c r="AN14" s="63">
        <v>45352</v>
      </c>
      <c r="AO14" s="63">
        <v>45383</v>
      </c>
      <c r="AP14" s="63">
        <v>45413</v>
      </c>
      <c r="AQ14" s="63">
        <v>45444</v>
      </c>
      <c r="AR14" s="63">
        <v>45474</v>
      </c>
      <c r="AS14" s="63">
        <v>45505</v>
      </c>
      <c r="AT14" s="63">
        <v>45536</v>
      </c>
    </row>
    <row r="15" spans="1:46">
      <c r="A15" s="69" t="s">
        <v>395</v>
      </c>
      <c r="B15" s="70">
        <f>+S2_3_3[[#This Row],[1/1/2021]]</f>
        <v>0.33993617504489998</v>
      </c>
      <c r="C15" s="70">
        <f>+S2_3_3[[#This Row],[1/2/2021]]</f>
        <v>-1.8621643758057</v>
      </c>
      <c r="D15" s="70">
        <f>+S2_3_3[[#This Row],[1/3/2021]]</f>
        <v>-3.2270553876514998</v>
      </c>
      <c r="E15" s="70">
        <f>+S2_3_3[[#This Row],[1/4/2021]]</f>
        <v>-3.8527903147338001</v>
      </c>
      <c r="F15" s="70">
        <f>+S2_3_3[[#This Row],[1/5/2021]]</f>
        <v>-3.9245003116391</v>
      </c>
      <c r="G15" s="70">
        <f>+S2_3_3[[#This Row],[1/6/2021]]</f>
        <v>-2.8587045134002</v>
      </c>
      <c r="H15" s="70">
        <f>+S2_3_3[[#This Row],[1/7/2021]]</f>
        <v>-2.8238415595138</v>
      </c>
      <c r="I15" s="70">
        <f>+S2_3_3[[#This Row],[1/8/2021]]</f>
        <v>-2.0560343397701999</v>
      </c>
      <c r="J15" s="70">
        <f>+S2_3_3[[#This Row],[1/9/2021]]</f>
        <v>-1.2403844322969999</v>
      </c>
      <c r="K15" s="70">
        <f>+S2_3_3[[#This Row],[1/10/2021]]</f>
        <v>-0.26360125677099999</v>
      </c>
      <c r="L15" s="70">
        <f>+S2_3_3[[#This Row],[1/11/2021]]</f>
        <v>1.1968296808017</v>
      </c>
      <c r="M15" s="70">
        <f>+S2_3_3[[#This Row],[1/12/2021]]</f>
        <v>3.0497027361111999</v>
      </c>
      <c r="N15" s="70">
        <f>+S2_3_3[[#This Row],[1/1/2022]]</f>
        <v>0.51279396684489997</v>
      </c>
      <c r="O15" s="70">
        <f>+S2_3_3[[#This Row],[1/2/2022]]</f>
        <v>2.1973263266565</v>
      </c>
      <c r="P15" s="70">
        <f>+S2_3_3[[#This Row],[1/3/2022]]</f>
        <v>2.8744883602845999</v>
      </c>
      <c r="Q15" s="70">
        <f>+S2_3_3[[#This Row],[1/4/2022]]</f>
        <v>4.3995980796787997</v>
      </c>
      <c r="R15" s="70">
        <f>+S2_3_3[[#This Row],[1/5/2022]]</f>
        <v>6.2068479559379997</v>
      </c>
      <c r="S15" s="70">
        <f>+S2_3_3[[#This Row],[1/6/2022]]</f>
        <v>9.2990722061576001</v>
      </c>
      <c r="T15" s="70">
        <f>+S2_3_3[[#This Row],[1/7/2022]]</f>
        <v>14.178758107852699</v>
      </c>
      <c r="U15" s="70">
        <f>+S2_3_3[[#This Row],[1/8/2022]]</f>
        <v>16.421049048743999</v>
      </c>
      <c r="V15" s="70">
        <f>+S2_3_3[[#This Row],[1/9/2022]]</f>
        <v>15.6934119457602</v>
      </c>
      <c r="W15" s="70">
        <f>+S2_3_3[[#This Row],[1/10/2022]]</f>
        <v>16.8655933086578</v>
      </c>
      <c r="X15" s="70">
        <f>+S2_3_3[[#This Row],[1/11/2022]]</f>
        <v>17.7975542760617</v>
      </c>
      <c r="Y15" s="70">
        <f>+S2_3_3[[#This Row],[1/12/2022]]</f>
        <v>19.1431455808533</v>
      </c>
      <c r="Z15" s="70">
        <f>+S2_3_3[[#This Row],[1/1/2023]]</f>
        <v>-7.0630381996899999E-2</v>
      </c>
      <c r="AA15" s="70">
        <f>+S2_3_3[[#This Row],[1/2/2023]]</f>
        <v>-1.9592537682797</v>
      </c>
      <c r="AB15" s="70">
        <f>+S2_3_3[[#This Row],[1/3/2023]]</f>
        <v>-3.0440745021527</v>
      </c>
      <c r="AC15" s="70">
        <f>+S2_3_3[[#This Row],[1/4/2023]]</f>
        <v>-3.7182647495685002</v>
      </c>
      <c r="AD15" s="70">
        <f>+S2_3_3[[#This Row],[1/5/2023]]</f>
        <v>-4.1288957056167996</v>
      </c>
      <c r="AE15" s="70">
        <f>+S2_3_3[[#This Row],[1/6/2023]]</f>
        <v>-4.7351986779731998</v>
      </c>
      <c r="AF15" s="70">
        <f>+S2_3_3[[#This Row],[1/7/2023]]</f>
        <v>-4.9746456673172004</v>
      </c>
      <c r="AG15" s="70">
        <f>+S2_3_3[[#This Row],[1/8/2023]]</f>
        <v>-4.5185159553379997</v>
      </c>
      <c r="AH15" s="70">
        <f>+S2_3_3[[#This Row],[set-23]]</f>
        <v>-5.8299597910158996</v>
      </c>
      <c r="AI15" s="70">
        <f>+S2_3_3[[#This Row],[1/10/2023]]</f>
        <v>-5.4586410633608002</v>
      </c>
      <c r="AJ15" s="70">
        <f>+S2_3_3[[#This Row],[1/11/2023]]</f>
        <v>-6.3626016201036997</v>
      </c>
      <c r="AK15" s="70">
        <f>+S2_3_3[[#This Row],[1/12/2023]]</f>
        <v>-5.1459767200522997</v>
      </c>
      <c r="AL15" s="70">
        <f>+S2_3_3[[#This Row],[1/1/2024]]</f>
        <v>0.32393561969169998</v>
      </c>
      <c r="AM15" s="70">
        <f>+S2_3_3[[#This Row],[1/2/2024]]</f>
        <v>-0.49214276704609999</v>
      </c>
      <c r="AN15" s="70">
        <f>+S2_3_3[[#This Row],[1/3/2024]]</f>
        <v>-0.61123012011650002</v>
      </c>
      <c r="AO15" s="70">
        <f>+S2_3_3[[#This Row],[1/4/2024]]</f>
        <v>0.4948642657224</v>
      </c>
      <c r="AP15" s="70">
        <f>+S2_3_3[[#This Row],[1/5/2024]]</f>
        <v>-0.36445331500790001</v>
      </c>
      <c r="AQ15" s="70">
        <f>+S2_3_3[[#This Row],[1/6/2024]]</f>
        <v>-1.0395175081490999</v>
      </c>
      <c r="AR15" s="70">
        <f>+S2_3_3[[#This Row],[1/7/2024]]</f>
        <v>-0.54831062484229998</v>
      </c>
      <c r="AS15" s="70">
        <f>+S2_3_3[[#This Row],[1/8/2024]]</f>
        <v>0.62280085212479996</v>
      </c>
      <c r="AT15" s="70">
        <f>+S2_3_3[[#This Row],[1/9/2024]]</f>
        <v>-0.69</v>
      </c>
    </row>
    <row r="16" spans="1:46">
      <c r="A16" s="116" t="s">
        <v>405</v>
      </c>
      <c r="B16" s="117">
        <f>+'S2.3.3'!E19</f>
        <v>-1.6359170905764</v>
      </c>
      <c r="C16" s="117">
        <f>+'S2.3.3'!F19</f>
        <v>-1.8976593992091</v>
      </c>
      <c r="D16" s="117">
        <f>+'S2.3.3'!G19</f>
        <v>-1.9717537089199999</v>
      </c>
      <c r="E16" s="117">
        <f>+'S2.3.3'!H19</f>
        <v>-1.9812248945552999</v>
      </c>
      <c r="F16" s="117">
        <f>+'S2.3.3'!I19</f>
        <v>-1.9754220459086</v>
      </c>
      <c r="G16" s="117">
        <f>+'S2.3.3'!J19</f>
        <v>-2.0232770324692</v>
      </c>
      <c r="H16" s="117">
        <f>+'S2.3.3'!K19</f>
        <v>-1.9683765651208001</v>
      </c>
      <c r="I16" s="117">
        <f>+'S2.3.3'!L19</f>
        <v>-1.9562399813832001</v>
      </c>
      <c r="J16" s="117">
        <f>+'S2.3.3'!M19</f>
        <v>5.0516296531945004</v>
      </c>
      <c r="K16" s="117">
        <f>+'S2.3.3'!N19</f>
        <v>6.9594227644664004</v>
      </c>
      <c r="L16" s="117">
        <f>+'S2.3.3'!O19</f>
        <v>6.9470290616351997</v>
      </c>
      <c r="M16" s="117">
        <f>+'S2.3.3'!P19</f>
        <v>7.0654555176781004</v>
      </c>
      <c r="N16" s="117">
        <f>+'S2.3.3'!Q19</f>
        <v>3.4764780454700002E-2</v>
      </c>
      <c r="O16" s="117">
        <f>+'S2.3.3'!R19</f>
        <v>7.5902492390499995E-2</v>
      </c>
      <c r="P16" s="117">
        <f>+'S2.3.3'!S19</f>
        <v>0.1965359044436</v>
      </c>
      <c r="Q16" s="117">
        <f>+'S2.3.3'!T19</f>
        <v>4.6877997773926001</v>
      </c>
      <c r="R16" s="117">
        <f>+'S2.3.3'!U19</f>
        <v>4.7773561522192001</v>
      </c>
      <c r="S16" s="117">
        <f>+'S2.3.3'!V19</f>
        <v>4.8673064711303997</v>
      </c>
      <c r="T16" s="117">
        <f>+'S2.3.3'!W19</f>
        <v>4.8496280703829999</v>
      </c>
      <c r="U16" s="117">
        <f>+'S2.3.3'!X19</f>
        <v>4.8095401825663</v>
      </c>
      <c r="V16" s="117">
        <f>+'S2.3.3'!Y19</f>
        <v>4.8447327367324</v>
      </c>
      <c r="W16" s="117">
        <f>+'S2.3.3'!Z19</f>
        <v>4.9172195121850999</v>
      </c>
      <c r="X16" s="117">
        <f>+'S2.3.3'!AA19</f>
        <v>4.7035565642329997</v>
      </c>
      <c r="Y16" s="117">
        <f>+'S2.3.3'!AB19</f>
        <v>4.6697888935918996</v>
      </c>
      <c r="Z16" s="117">
        <f>+'S2.3.3'!AC19</f>
        <v>-6.1138485684099998E-2</v>
      </c>
      <c r="AA16" s="117">
        <f>+'S2.3.3'!AD19</f>
        <v>-0.37651090771340001</v>
      </c>
      <c r="AB16" s="117">
        <f>+'S2.3.3'!AE19</f>
        <v>-2.3211704641366002</v>
      </c>
      <c r="AC16" s="117">
        <f>+'S2.3.3'!AF19</f>
        <v>-2.2838658369753002</v>
      </c>
      <c r="AD16" s="117">
        <f>+'S2.3.3'!AG19</f>
        <v>-2.2619374760119002</v>
      </c>
      <c r="AE16" s="117">
        <f>+'S2.3.3'!AH19</f>
        <v>-2.6462548492460001</v>
      </c>
      <c r="AF16" s="117">
        <f>+'S2.3.3'!AI19</f>
        <v>-3.0046309152578998</v>
      </c>
      <c r="AG16" s="117">
        <f>+'S2.3.3'!AJ19</f>
        <v>-3.2660718941446998</v>
      </c>
      <c r="AH16" s="117">
        <f>+'S2.3.3'!AK19</f>
        <v>-2.8629687771365</v>
      </c>
      <c r="AI16" s="117">
        <f>+'S2.3.3'!AL19</f>
        <v>-2.7395785864801998</v>
      </c>
      <c r="AJ16" s="117">
        <f>+'S2.3.3'!AM19</f>
        <v>-2.1182425961349001</v>
      </c>
      <c r="AK16" s="117">
        <f>+'S2.3.3'!AN19</f>
        <v>-0.78499817716020004</v>
      </c>
      <c r="AL16" s="117">
        <f>+'S2.3.3'!AO19</f>
        <v>0.91521601007940001</v>
      </c>
      <c r="AM16" s="117">
        <f>+'S2.3.3'!AP19</f>
        <v>4.7113132685653998</v>
      </c>
      <c r="AN16" s="117">
        <f>+'S2.3.3'!AQ19</f>
        <v>5.6324286405252</v>
      </c>
      <c r="AO16" s="117">
        <f>+'S2.3.3'!AR19</f>
        <v>4.6796266592807001</v>
      </c>
      <c r="AP16" s="117">
        <f>+'S2.3.3'!AS19</f>
        <v>4.7554742298696997</v>
      </c>
      <c r="AQ16" s="117">
        <f>+'S2.3.3'!AT19</f>
        <v>4.2804143466728002</v>
      </c>
      <c r="AR16" s="117">
        <f>+'S2.3.3'!AU19</f>
        <v>3.6768189542523002</v>
      </c>
      <c r="AS16" s="117">
        <f>+'S2.3.3'!AV19</f>
        <v>3.7096462436120001</v>
      </c>
      <c r="AT16" s="117">
        <f>+'S2.3.3'!AW19</f>
        <v>7.52</v>
      </c>
    </row>
    <row r="18" spans="1:35" ht="15.75" customHeight="1">
      <c r="A18" s="155" t="s">
        <v>870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</row>
    <row r="19" spans="1:35" s="6" customFormat="1" ht="28.15" customHeight="1">
      <c r="A19" s="62" t="s">
        <v>348</v>
      </c>
      <c r="B19" s="63">
        <v>44531</v>
      </c>
      <c r="C19" s="63">
        <v>44562</v>
      </c>
      <c r="D19" s="63">
        <v>44593</v>
      </c>
      <c r="E19" s="63">
        <v>44621</v>
      </c>
      <c r="F19" s="63">
        <v>44652</v>
      </c>
      <c r="G19" s="63">
        <v>44682</v>
      </c>
      <c r="H19" s="63">
        <v>44713</v>
      </c>
      <c r="I19" s="63">
        <v>44743</v>
      </c>
      <c r="J19" s="63">
        <v>44774</v>
      </c>
      <c r="K19" s="63">
        <v>44805</v>
      </c>
      <c r="L19" s="63">
        <v>44835</v>
      </c>
      <c r="M19" s="63">
        <v>44866</v>
      </c>
      <c r="N19" s="63">
        <v>44896</v>
      </c>
      <c r="O19" s="63">
        <v>44927</v>
      </c>
      <c r="P19" s="63">
        <v>44958</v>
      </c>
      <c r="Q19" s="63">
        <v>44986</v>
      </c>
      <c r="R19" s="63">
        <v>45017</v>
      </c>
      <c r="S19" s="63">
        <v>45047</v>
      </c>
      <c r="T19" s="63">
        <v>45078</v>
      </c>
      <c r="U19" s="63">
        <v>45108</v>
      </c>
      <c r="V19" s="63">
        <v>45139</v>
      </c>
      <c r="W19" s="63">
        <v>45170</v>
      </c>
      <c r="X19" s="63">
        <v>45200</v>
      </c>
      <c r="Y19" s="63">
        <v>45231</v>
      </c>
      <c r="Z19" s="63">
        <v>45261</v>
      </c>
      <c r="AA19" s="63">
        <v>45292</v>
      </c>
      <c r="AB19" s="63">
        <v>45323</v>
      </c>
      <c r="AC19" s="63">
        <v>45352</v>
      </c>
      <c r="AD19" s="63">
        <v>45383</v>
      </c>
      <c r="AE19" s="63">
        <v>45413</v>
      </c>
      <c r="AF19" s="63">
        <v>45444</v>
      </c>
      <c r="AG19" s="63">
        <v>45474</v>
      </c>
      <c r="AH19" s="63">
        <v>45505</v>
      </c>
      <c r="AI19" s="63">
        <v>45536</v>
      </c>
    </row>
    <row r="20" spans="1:35">
      <c r="A20" s="69" t="s">
        <v>395</v>
      </c>
      <c r="B20" s="118">
        <f>+'S2.3.4'!E14</f>
        <v>3.2989079115378002</v>
      </c>
      <c r="C20" s="118">
        <f>+'S2.3.4'!F14</f>
        <v>3.4980842512721</v>
      </c>
      <c r="D20" s="118">
        <f>+'S2.3.4'!G14</f>
        <v>4.8973145631725998</v>
      </c>
      <c r="E20" s="118">
        <f>+'S2.3.4'!H14</f>
        <v>5.7931750640070998</v>
      </c>
      <c r="F20" s="118">
        <f>+'S2.3.4'!I14</f>
        <v>7.1515617441610004</v>
      </c>
      <c r="G20" s="118">
        <f>+'S2.3.4'!J14</f>
        <v>8.7141472948673009</v>
      </c>
      <c r="H20" s="118">
        <f>+'S2.3.4'!K14</f>
        <v>10.055605676831499</v>
      </c>
      <c r="I20" s="118">
        <f>+'S2.3.4'!L14</f>
        <v>11.480082810772499</v>
      </c>
      <c r="J20" s="118">
        <f>+'S2.3.4'!M14</f>
        <v>12.128481538768501</v>
      </c>
      <c r="K20" s="118">
        <f>+'S2.3.4'!N14</f>
        <v>10.365152517128699</v>
      </c>
      <c r="L20" s="118">
        <f>+'S2.3.4'!O14</f>
        <v>8.9913986109598998</v>
      </c>
      <c r="M20" s="118">
        <f>+'S2.3.4'!P14</f>
        <v>8.2550374901272008</v>
      </c>
      <c r="N20" s="118">
        <f>+'S2.3.4'!Q14</f>
        <v>7.8771537622057002</v>
      </c>
      <c r="O20" s="118">
        <f>+'S2.3.4'!R14</f>
        <v>7.6518468317353001</v>
      </c>
      <c r="P20" s="118">
        <f>+'S2.3.4'!S14</f>
        <v>5.5798108320197999</v>
      </c>
      <c r="Q20" s="118">
        <f>+'S2.3.4'!T14</f>
        <v>4.4173967941613999</v>
      </c>
      <c r="R20" s="118">
        <f>+'S2.3.4'!U14</f>
        <v>2.4428179971396999</v>
      </c>
      <c r="S20" s="118">
        <f>+'S2.3.4'!V14</f>
        <v>0.87917926867189999</v>
      </c>
      <c r="T20" s="118">
        <f>+'S2.3.4'!W14</f>
        <v>-1.0384807545201</v>
      </c>
      <c r="U20" s="118">
        <f>+'S2.3.4'!X14</f>
        <v>-2.2851005853176001</v>
      </c>
      <c r="V20" s="118">
        <f>+'S2.3.4'!Y14</f>
        <v>-3.2781028572719002</v>
      </c>
      <c r="W20" s="118">
        <f>+'S2.3.4'!Z14</f>
        <v>-2.2351108618109001</v>
      </c>
      <c r="X20" s="118">
        <f>+'S2.3.4'!AA14</f>
        <v>-1.2789415038417999</v>
      </c>
      <c r="Y20" s="118">
        <f>+'S2.3.4'!AB14</f>
        <v>-1.6449220571556999</v>
      </c>
      <c r="Z20" s="118">
        <f>+'S2.3.4'!AC14</f>
        <v>-1.7652922263305999</v>
      </c>
      <c r="AA20" s="118">
        <f>+'S2.3.4'!AD14</f>
        <v>-1.8686339860414001</v>
      </c>
      <c r="AB20" s="118">
        <f>+'S2.3.4'!AE14</f>
        <v>-1.1314060151975001</v>
      </c>
      <c r="AC20" s="118">
        <f>+'S2.3.4'!AF14</f>
        <v>-1.1863148432438999</v>
      </c>
      <c r="AD20" s="118">
        <f>+'S2.3.4'!AG14</f>
        <v>-0.52081297489889999</v>
      </c>
      <c r="AE20" s="118">
        <f>+'S2.3.4'!AH14</f>
        <v>-0.33476581948989997</v>
      </c>
      <c r="AF20" s="118">
        <f>+'S2.3.4'!AI14</f>
        <v>-3.3756986935699999E-2</v>
      </c>
      <c r="AG20" s="118">
        <f>+'S2.3.4'!AJ14</f>
        <v>3.1874554968300002E-2</v>
      </c>
      <c r="AH20" s="118">
        <f>+'S2.3.4'!AK14</f>
        <v>0.31250425160369999</v>
      </c>
      <c r="AI20" s="118">
        <f>+'S2.3.4'!AL14</f>
        <v>-0.14000000000000001</v>
      </c>
    </row>
    <row r="21" spans="1:35">
      <c r="A21" s="116" t="s">
        <v>405</v>
      </c>
      <c r="B21" s="117">
        <f>+'S2.3.4'!E19</f>
        <v>7.0654555176781004</v>
      </c>
      <c r="C21" s="117">
        <f>+'S2.3.4'!F19</f>
        <v>8.8839273648846007</v>
      </c>
      <c r="D21" s="117">
        <f>+'S2.3.4'!G19</f>
        <v>9.2193317822239997</v>
      </c>
      <c r="E21" s="117">
        <f>+'S2.3.4'!H19</f>
        <v>9.4336394231585992</v>
      </c>
      <c r="F21" s="117">
        <f>+'S2.3.4'!I19</f>
        <v>14.350000377503299</v>
      </c>
      <c r="G21" s="117">
        <f>+'S2.3.4'!J19</f>
        <v>14.4410473221233</v>
      </c>
      <c r="H21" s="117">
        <f>+'S2.3.4'!K19</f>
        <v>14.5952385033774</v>
      </c>
      <c r="I21" s="117">
        <f>+'S2.3.4'!L19</f>
        <v>14.5117544408696</v>
      </c>
      <c r="J21" s="117">
        <f>+'S2.3.4'!M19</f>
        <v>14.453802670502199</v>
      </c>
      <c r="K21" s="117">
        <f>+'S2.3.4'!N19</f>
        <v>6.8545924146557997</v>
      </c>
      <c r="L21" s="117">
        <f>+'S2.3.4'!O19</f>
        <v>5.0212277552801003</v>
      </c>
      <c r="M21" s="117">
        <f>+'S2.3.4'!P19</f>
        <v>4.8194987390441</v>
      </c>
      <c r="N21" s="117">
        <f>+'S2.3.4'!Q19</f>
        <v>4.6697888935918996</v>
      </c>
      <c r="O21" s="117">
        <f>+'S2.3.4'!R19</f>
        <v>4.5694420327482002</v>
      </c>
      <c r="P21" s="117">
        <f>+'S2.3.4'!S19</f>
        <v>4.1966078989452003</v>
      </c>
      <c r="Q21" s="117">
        <f>+'S2.3.4'!T19</f>
        <v>2.0396800608209</v>
      </c>
      <c r="R21" s="117">
        <f>+'S2.3.4'!U19</f>
        <v>-2.3006772891369001</v>
      </c>
      <c r="S21" s="117">
        <f>+'S2.3.4'!V19</f>
        <v>-2.3622780060208002</v>
      </c>
      <c r="T21" s="117">
        <f>+'S2.3.4'!W19</f>
        <v>-2.829620633622</v>
      </c>
      <c r="U21" s="117">
        <f>+'S2.3.4'!X19</f>
        <v>-3.1709983850313002</v>
      </c>
      <c r="V21" s="117">
        <f>+'S2.3.4'!Y19</f>
        <v>-3.3950552969609</v>
      </c>
      <c r="W21" s="117">
        <f>+'S2.3.4'!Z19</f>
        <v>-3.0250515552580999</v>
      </c>
      <c r="X21" s="117">
        <f>+'S2.3.4'!AA19</f>
        <v>-2.9689518613999</v>
      </c>
      <c r="Y21" s="117">
        <f>+'S2.3.4'!AB19</f>
        <v>-2.1498101861409</v>
      </c>
      <c r="Z21" s="117">
        <f>+'S2.3.4'!AC19</f>
        <v>-0.78499817716020004</v>
      </c>
      <c r="AA21" s="117">
        <f>+'S2.3.4'!AD19</f>
        <v>0.18428455839550001</v>
      </c>
      <c r="AB21" s="117">
        <f>+'S2.3.4'!AE19</f>
        <v>4.2819643386394999</v>
      </c>
      <c r="AC21" s="117">
        <f>+'S2.3.4'!AF19</f>
        <v>7.2936853350888002</v>
      </c>
      <c r="AD21" s="117">
        <f>+'S2.3.4'!AG19</f>
        <v>6.2853073217939999</v>
      </c>
      <c r="AE21" s="117">
        <f>+'S2.3.4'!AH19</f>
        <v>6.3384550324814999</v>
      </c>
      <c r="AF21" s="117">
        <f>+'S2.3.4'!AI19</f>
        <v>6.2740984794205001</v>
      </c>
      <c r="AG21" s="117">
        <f>+'S2.3.4'!AJ19</f>
        <v>6.0493493513647998</v>
      </c>
      <c r="AH21" s="117">
        <f>+'S2.3.4'!AK19</f>
        <v>6.3696362029901996</v>
      </c>
      <c r="AI21" s="117">
        <f>+'S2.3.4'!AL19</f>
        <v>9.82</v>
      </c>
    </row>
  </sheetData>
  <mergeCells count="3">
    <mergeCell ref="A8:V8"/>
    <mergeCell ref="A13:V13"/>
    <mergeCell ref="A18:T1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96E17-9E8D-4772-A647-FF55C55FC956}">
  <sheetPr>
    <tabColor theme="2" tint="-0.499984740745262"/>
  </sheetPr>
  <dimension ref="A1:N121"/>
  <sheetViews>
    <sheetView workbookViewId="0">
      <selection activeCell="L22" sqref="L22"/>
    </sheetView>
  </sheetViews>
  <sheetFormatPr defaultColWidth="11.42578125" defaultRowHeight="14.45"/>
  <cols>
    <col min="1" max="1" width="17.5703125" customWidth="1"/>
    <col min="2" max="2" width="7.42578125" bestFit="1" customWidth="1"/>
    <col min="3" max="3" width="10" customWidth="1"/>
    <col min="4" max="4" width="9.7109375" bestFit="1" customWidth="1"/>
    <col min="5" max="5" width="8.140625" bestFit="1" customWidth="1"/>
  </cols>
  <sheetData>
    <row r="1" spans="1:14" ht="20.4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</row>
    <row r="2" spans="1:14" ht="20.25" customHeight="1">
      <c r="A2" s="130" t="s">
        <v>0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</row>
    <row r="3" spans="1:14" ht="20.25" customHeight="1">
      <c r="A3" s="130" t="s">
        <v>1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</row>
    <row r="4" spans="1:14" ht="20.45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</row>
    <row r="5" spans="1:14" ht="20.4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</row>
    <row r="6" spans="1:14" ht="20.4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</row>
    <row r="7" spans="1:14" ht="24.6" customHeight="1">
      <c r="A7" s="7" t="s">
        <v>55</v>
      </c>
      <c r="B7" s="8"/>
      <c r="C7" s="8"/>
      <c r="D7" s="8"/>
      <c r="E7" s="8"/>
      <c r="F7" s="1"/>
      <c r="G7" s="1"/>
      <c r="H7" s="1"/>
      <c r="I7" s="1"/>
      <c r="J7" s="1"/>
      <c r="K7" s="1"/>
      <c r="L7" s="1"/>
      <c r="M7" s="1"/>
      <c r="N7" s="1"/>
    </row>
    <row r="8" spans="1:14" ht="24.6" customHeight="1">
      <c r="A8" s="7"/>
      <c r="B8" s="8"/>
      <c r="C8" s="8"/>
      <c r="D8" s="8"/>
      <c r="E8" s="8"/>
      <c r="F8" s="1"/>
      <c r="G8" s="1"/>
      <c r="H8" s="1"/>
      <c r="I8" s="1"/>
      <c r="J8" s="1"/>
      <c r="K8" s="1"/>
      <c r="L8" s="1"/>
      <c r="M8" s="1"/>
      <c r="N8" s="1"/>
    </row>
    <row r="9" spans="1:14">
      <c r="A9" t="s">
        <v>56</v>
      </c>
      <c r="B9" t="s">
        <v>57</v>
      </c>
      <c r="D9" t="s">
        <v>58</v>
      </c>
      <c r="E9" t="s">
        <v>57</v>
      </c>
    </row>
    <row r="10" spans="1:14">
      <c r="A10" t="s">
        <v>59</v>
      </c>
      <c r="B10">
        <v>1</v>
      </c>
      <c r="D10" t="s">
        <v>60</v>
      </c>
      <c r="E10">
        <v>1881514</v>
      </c>
    </row>
    <row r="11" spans="1:14">
      <c r="A11" t="s">
        <v>61</v>
      </c>
      <c r="B11">
        <v>2</v>
      </c>
      <c r="D11" t="s">
        <v>62</v>
      </c>
      <c r="E11">
        <v>1886234</v>
      </c>
    </row>
    <row r="12" spans="1:14">
      <c r="A12" t="s">
        <v>63</v>
      </c>
      <c r="B12">
        <v>3</v>
      </c>
      <c r="D12" t="s">
        <v>64</v>
      </c>
      <c r="E12">
        <v>1802040</v>
      </c>
    </row>
    <row r="13" spans="1:14">
      <c r="A13" t="s">
        <v>65</v>
      </c>
      <c r="B13">
        <v>4</v>
      </c>
      <c r="D13" t="s">
        <v>66</v>
      </c>
      <c r="E13">
        <v>1765039</v>
      </c>
    </row>
    <row r="14" spans="1:14">
      <c r="A14" t="s">
        <v>67</v>
      </c>
      <c r="B14">
        <v>5</v>
      </c>
      <c r="D14" t="s">
        <v>68</v>
      </c>
      <c r="E14">
        <v>1836662</v>
      </c>
    </row>
    <row r="15" spans="1:14">
      <c r="A15" t="s">
        <v>69</v>
      </c>
      <c r="B15">
        <v>6</v>
      </c>
      <c r="D15" t="s">
        <v>70</v>
      </c>
      <c r="E15">
        <v>1918109</v>
      </c>
    </row>
    <row r="16" spans="1:14">
      <c r="A16" t="s">
        <v>71</v>
      </c>
      <c r="B16">
        <v>7</v>
      </c>
      <c r="D16" t="s">
        <v>72</v>
      </c>
      <c r="E16">
        <v>1994448</v>
      </c>
    </row>
    <row r="17" spans="1:5">
      <c r="A17" t="s">
        <v>73</v>
      </c>
      <c r="B17">
        <v>8</v>
      </c>
      <c r="D17" t="s">
        <v>74</v>
      </c>
      <c r="E17">
        <v>1968585</v>
      </c>
    </row>
    <row r="18" spans="1:5">
      <c r="A18" t="s">
        <v>75</v>
      </c>
      <c r="B18">
        <v>9</v>
      </c>
      <c r="D18" t="s">
        <v>76</v>
      </c>
      <c r="E18">
        <v>1998224</v>
      </c>
    </row>
    <row r="19" spans="1:5">
      <c r="A19" t="s">
        <v>77</v>
      </c>
      <c r="B19">
        <v>10</v>
      </c>
      <c r="D19" t="s">
        <v>78</v>
      </c>
      <c r="E19">
        <v>1994166</v>
      </c>
    </row>
    <row r="20" spans="1:5">
      <c r="A20" t="s">
        <v>79</v>
      </c>
      <c r="B20">
        <v>11</v>
      </c>
      <c r="D20" t="s">
        <v>80</v>
      </c>
      <c r="E20">
        <v>1980685</v>
      </c>
    </row>
    <row r="21" spans="1:5">
      <c r="A21" t="s">
        <v>81</v>
      </c>
      <c r="B21">
        <v>12</v>
      </c>
      <c r="D21" t="s">
        <v>82</v>
      </c>
      <c r="E21">
        <v>2008405</v>
      </c>
    </row>
    <row r="22" spans="1:5">
      <c r="D22" t="s">
        <v>83</v>
      </c>
      <c r="E22">
        <v>2026738</v>
      </c>
    </row>
    <row r="23" spans="1:5">
      <c r="D23" t="s">
        <v>84</v>
      </c>
      <c r="E23">
        <v>2088282</v>
      </c>
    </row>
    <row r="24" spans="1:5">
      <c r="D24" t="s">
        <v>85</v>
      </c>
      <c r="E24">
        <v>2084210</v>
      </c>
    </row>
    <row r="25" spans="1:5">
      <c r="D25" t="s">
        <v>86</v>
      </c>
      <c r="E25">
        <v>2048011</v>
      </c>
    </row>
    <row r="26" spans="1:5">
      <c r="D26" t="s">
        <v>87</v>
      </c>
      <c r="E26">
        <v>2065801</v>
      </c>
    </row>
    <row r="27" spans="1:5">
      <c r="D27" t="s">
        <v>88</v>
      </c>
      <c r="E27">
        <v>2059600</v>
      </c>
    </row>
    <row r="28" spans="1:5">
      <c r="D28" t="s">
        <v>89</v>
      </c>
      <c r="E28">
        <v>2051208</v>
      </c>
    </row>
    <row r="29" spans="1:5">
      <c r="D29" t="s">
        <v>90</v>
      </c>
      <c r="E29">
        <v>2087363</v>
      </c>
    </row>
    <row r="30" spans="1:5">
      <c r="D30" t="s">
        <v>91</v>
      </c>
      <c r="E30">
        <v>2063117</v>
      </c>
    </row>
    <row r="31" spans="1:5">
      <c r="D31" t="s">
        <v>92</v>
      </c>
      <c r="E31">
        <v>2027518</v>
      </c>
    </row>
    <row r="32" spans="1:5">
      <c r="D32" t="s">
        <v>93</v>
      </c>
      <c r="E32">
        <v>1992741</v>
      </c>
    </row>
    <row r="33" spans="4:5">
      <c r="D33" t="s">
        <v>94</v>
      </c>
      <c r="E33">
        <v>1954756</v>
      </c>
    </row>
    <row r="34" spans="4:5">
      <c r="D34" t="s">
        <v>95</v>
      </c>
      <c r="E34">
        <v>1972128</v>
      </c>
    </row>
    <row r="35" spans="4:5">
      <c r="D35" t="s">
        <v>96</v>
      </c>
      <c r="E35">
        <v>2063366</v>
      </c>
    </row>
    <row r="36" spans="4:5">
      <c r="D36" t="s">
        <v>97</v>
      </c>
      <c r="E36">
        <v>2060757</v>
      </c>
    </row>
    <row r="37" spans="4:5">
      <c r="D37" t="s">
        <v>98</v>
      </c>
      <c r="E37">
        <v>2079840</v>
      </c>
    </row>
    <row r="38" spans="4:5">
      <c r="D38" t="s">
        <v>99</v>
      </c>
      <c r="E38">
        <v>2068710</v>
      </c>
    </row>
    <row r="39" spans="4:5">
      <c r="D39" t="s">
        <v>100</v>
      </c>
      <c r="E39">
        <v>1995640</v>
      </c>
    </row>
    <row r="40" spans="4:5">
      <c r="D40" t="s">
        <v>101</v>
      </c>
      <c r="E40">
        <v>2004711</v>
      </c>
    </row>
    <row r="41" spans="4:5">
      <c r="D41" t="s">
        <v>102</v>
      </c>
      <c r="E41">
        <v>2160036</v>
      </c>
    </row>
    <row r="42" spans="4:5">
      <c r="D42" t="s">
        <v>103</v>
      </c>
      <c r="E42">
        <v>2138140</v>
      </c>
    </row>
    <row r="43" spans="4:5">
      <c r="D43" t="s">
        <v>104</v>
      </c>
      <c r="E43">
        <v>2165323</v>
      </c>
    </row>
    <row r="44" spans="4:5">
      <c r="D44" t="s">
        <v>105</v>
      </c>
      <c r="E44">
        <v>2171766</v>
      </c>
    </row>
    <row r="45" spans="4:5">
      <c r="D45" t="s">
        <v>106</v>
      </c>
      <c r="E45">
        <v>2183195</v>
      </c>
    </row>
    <row r="46" spans="4:5">
      <c r="D46" t="s">
        <v>107</v>
      </c>
      <c r="E46">
        <v>2162613</v>
      </c>
    </row>
    <row r="47" spans="4:5">
      <c r="D47" t="s">
        <v>108</v>
      </c>
      <c r="E47">
        <v>2182818</v>
      </c>
    </row>
    <row r="48" spans="4:5">
      <c r="D48" t="s">
        <v>109</v>
      </c>
      <c r="E48">
        <v>2208175</v>
      </c>
    </row>
    <row r="49" spans="4:5">
      <c r="D49" t="s">
        <v>110</v>
      </c>
      <c r="E49">
        <v>1745257</v>
      </c>
    </row>
    <row r="50" spans="4:5">
      <c r="D50" t="s">
        <v>111</v>
      </c>
      <c r="E50">
        <v>1846109</v>
      </c>
    </row>
    <row r="51" spans="4:5">
      <c r="D51" t="s">
        <v>112</v>
      </c>
      <c r="E51">
        <v>1953151</v>
      </c>
    </row>
    <row r="52" spans="4:5">
      <c r="D52" t="s">
        <v>113</v>
      </c>
      <c r="E52">
        <v>1992354</v>
      </c>
    </row>
    <row r="53" spans="4:5">
      <c r="D53" t="s">
        <v>114</v>
      </c>
      <c r="E53">
        <v>1969363</v>
      </c>
    </row>
    <row r="54" spans="4:5">
      <c r="D54" t="s">
        <v>115</v>
      </c>
      <c r="E54">
        <v>2093648</v>
      </c>
    </row>
    <row r="55" spans="4:5">
      <c r="D55" t="s">
        <v>116</v>
      </c>
      <c r="E55">
        <v>2103963</v>
      </c>
    </row>
    <row r="56" spans="4:5">
      <c r="D56" t="s">
        <v>117</v>
      </c>
      <c r="E56">
        <v>2102076</v>
      </c>
    </row>
    <row r="57" spans="4:5">
      <c r="D57" t="s">
        <v>118</v>
      </c>
      <c r="E57">
        <v>2153988</v>
      </c>
    </row>
    <row r="58" spans="4:5">
      <c r="D58" t="s">
        <v>119</v>
      </c>
      <c r="E58">
        <v>2187884</v>
      </c>
    </row>
    <row r="59" spans="4:5">
      <c r="D59" t="s">
        <v>120</v>
      </c>
      <c r="E59">
        <v>2173061</v>
      </c>
    </row>
    <row r="60" spans="4:5">
      <c r="D60" t="s">
        <v>121</v>
      </c>
      <c r="E60">
        <v>2098103</v>
      </c>
    </row>
    <row r="61" spans="4:5">
      <c r="D61" t="s">
        <v>122</v>
      </c>
      <c r="E61">
        <v>2121609</v>
      </c>
    </row>
    <row r="62" spans="4:5">
      <c r="D62" t="s">
        <v>123</v>
      </c>
      <c r="E62">
        <v>2077742</v>
      </c>
    </row>
    <row r="63" spans="4:5">
      <c r="D63" t="s">
        <v>124</v>
      </c>
      <c r="E63">
        <v>2081900</v>
      </c>
    </row>
    <row r="64" spans="4:5">
      <c r="D64" t="s">
        <v>125</v>
      </c>
      <c r="E64">
        <v>2157570</v>
      </c>
    </row>
    <row r="65" spans="4:5">
      <c r="D65" t="s">
        <v>126</v>
      </c>
      <c r="E65">
        <v>2157476</v>
      </c>
    </row>
    <row r="66" spans="4:5">
      <c r="D66" t="s">
        <v>60</v>
      </c>
      <c r="E66">
        <v>1881514</v>
      </c>
    </row>
    <row r="67" spans="4:5">
      <c r="D67" t="s">
        <v>62</v>
      </c>
      <c r="E67">
        <v>1886234</v>
      </c>
    </row>
    <row r="68" spans="4:5">
      <c r="D68" t="s">
        <v>64</v>
      </c>
      <c r="E68">
        <v>1802040</v>
      </c>
    </row>
    <row r="69" spans="4:5">
      <c r="D69" t="s">
        <v>66</v>
      </c>
      <c r="E69">
        <v>1765039</v>
      </c>
    </row>
    <row r="70" spans="4:5">
      <c r="D70" t="s">
        <v>68</v>
      </c>
      <c r="E70">
        <v>1836662</v>
      </c>
    </row>
    <row r="71" spans="4:5">
      <c r="D71" t="s">
        <v>70</v>
      </c>
      <c r="E71">
        <v>1918109</v>
      </c>
    </row>
    <row r="72" spans="4:5">
      <c r="D72" t="s">
        <v>72</v>
      </c>
      <c r="E72">
        <v>1994448</v>
      </c>
    </row>
    <row r="73" spans="4:5">
      <c r="D73" t="s">
        <v>74</v>
      </c>
      <c r="E73">
        <v>1968585</v>
      </c>
    </row>
    <row r="74" spans="4:5">
      <c r="D74" t="s">
        <v>76</v>
      </c>
      <c r="E74">
        <v>1998224</v>
      </c>
    </row>
    <row r="75" spans="4:5">
      <c r="D75" t="s">
        <v>78</v>
      </c>
      <c r="E75">
        <v>1994166</v>
      </c>
    </row>
    <row r="76" spans="4:5">
      <c r="D76" t="s">
        <v>80</v>
      </c>
      <c r="E76">
        <v>1980685</v>
      </c>
    </row>
    <row r="77" spans="4:5">
      <c r="D77" t="s">
        <v>82</v>
      </c>
      <c r="E77">
        <v>2008405</v>
      </c>
    </row>
    <row r="78" spans="4:5">
      <c r="D78" t="s">
        <v>83</v>
      </c>
      <c r="E78">
        <v>2026738</v>
      </c>
    </row>
    <row r="79" spans="4:5">
      <c r="D79" t="s">
        <v>84</v>
      </c>
      <c r="E79">
        <v>2088282</v>
      </c>
    </row>
    <row r="80" spans="4:5">
      <c r="D80" t="s">
        <v>85</v>
      </c>
      <c r="E80">
        <v>2084210</v>
      </c>
    </row>
    <row r="81" spans="4:5">
      <c r="D81" t="s">
        <v>86</v>
      </c>
      <c r="E81">
        <v>2048011</v>
      </c>
    </row>
    <row r="82" spans="4:5">
      <c r="D82" t="s">
        <v>87</v>
      </c>
      <c r="E82">
        <v>2065801</v>
      </c>
    </row>
    <row r="83" spans="4:5">
      <c r="D83" t="s">
        <v>88</v>
      </c>
      <c r="E83">
        <v>2059600</v>
      </c>
    </row>
    <row r="84" spans="4:5">
      <c r="D84" t="s">
        <v>89</v>
      </c>
      <c r="E84">
        <v>2051208</v>
      </c>
    </row>
    <row r="85" spans="4:5">
      <c r="D85" t="s">
        <v>90</v>
      </c>
      <c r="E85">
        <v>2087363</v>
      </c>
    </row>
    <row r="86" spans="4:5">
      <c r="D86" t="s">
        <v>91</v>
      </c>
      <c r="E86">
        <v>2063117</v>
      </c>
    </row>
    <row r="87" spans="4:5">
      <c r="D87" t="s">
        <v>92</v>
      </c>
      <c r="E87">
        <v>2027518</v>
      </c>
    </row>
    <row r="88" spans="4:5">
      <c r="D88" t="s">
        <v>93</v>
      </c>
      <c r="E88">
        <v>1992741</v>
      </c>
    </row>
    <row r="89" spans="4:5">
      <c r="D89" t="s">
        <v>94</v>
      </c>
      <c r="E89">
        <v>1954756</v>
      </c>
    </row>
    <row r="90" spans="4:5">
      <c r="D90" t="s">
        <v>95</v>
      </c>
      <c r="E90">
        <v>1972128</v>
      </c>
    </row>
    <row r="91" spans="4:5">
      <c r="D91" t="s">
        <v>96</v>
      </c>
      <c r="E91">
        <v>2063366</v>
      </c>
    </row>
    <row r="92" spans="4:5">
      <c r="D92" t="s">
        <v>97</v>
      </c>
      <c r="E92">
        <v>2060757</v>
      </c>
    </row>
    <row r="93" spans="4:5">
      <c r="D93" t="s">
        <v>98</v>
      </c>
      <c r="E93">
        <v>2079840</v>
      </c>
    </row>
    <row r="94" spans="4:5">
      <c r="D94" t="s">
        <v>99</v>
      </c>
      <c r="E94">
        <v>2068710</v>
      </c>
    </row>
    <row r="95" spans="4:5">
      <c r="D95" t="s">
        <v>100</v>
      </c>
      <c r="E95">
        <v>1995640</v>
      </c>
    </row>
    <row r="96" spans="4:5">
      <c r="D96" t="s">
        <v>101</v>
      </c>
      <c r="E96">
        <v>2004711</v>
      </c>
    </row>
    <row r="97" spans="4:5">
      <c r="D97" t="s">
        <v>102</v>
      </c>
      <c r="E97">
        <v>2160036</v>
      </c>
    </row>
    <row r="98" spans="4:5">
      <c r="D98" t="s">
        <v>103</v>
      </c>
      <c r="E98">
        <v>2138140</v>
      </c>
    </row>
    <row r="99" spans="4:5">
      <c r="D99" t="s">
        <v>104</v>
      </c>
      <c r="E99">
        <v>2165323</v>
      </c>
    </row>
    <row r="100" spans="4:5">
      <c r="D100" t="s">
        <v>105</v>
      </c>
      <c r="E100">
        <v>2171766</v>
      </c>
    </row>
    <row r="101" spans="4:5">
      <c r="D101" t="s">
        <v>106</v>
      </c>
      <c r="E101">
        <v>2183195</v>
      </c>
    </row>
    <row r="102" spans="4:5">
      <c r="D102" t="s">
        <v>107</v>
      </c>
      <c r="E102">
        <v>2162613</v>
      </c>
    </row>
    <row r="103" spans="4:5">
      <c r="D103" t="s">
        <v>108</v>
      </c>
      <c r="E103">
        <v>2182818</v>
      </c>
    </row>
    <row r="104" spans="4:5">
      <c r="D104" t="s">
        <v>109</v>
      </c>
      <c r="E104">
        <v>2208175</v>
      </c>
    </row>
    <row r="105" spans="4:5">
      <c r="D105" t="s">
        <v>110</v>
      </c>
      <c r="E105">
        <v>1745257</v>
      </c>
    </row>
    <row r="106" spans="4:5">
      <c r="D106" t="s">
        <v>111</v>
      </c>
      <c r="E106">
        <v>1846109</v>
      </c>
    </row>
    <row r="107" spans="4:5">
      <c r="D107" t="s">
        <v>112</v>
      </c>
      <c r="E107">
        <v>1953151</v>
      </c>
    </row>
    <row r="108" spans="4:5">
      <c r="D108" t="s">
        <v>113</v>
      </c>
      <c r="E108">
        <v>1992354</v>
      </c>
    </row>
    <row r="109" spans="4:5">
      <c r="D109" t="s">
        <v>114</v>
      </c>
      <c r="E109">
        <v>1969363</v>
      </c>
    </row>
    <row r="110" spans="4:5">
      <c r="D110" t="s">
        <v>115</v>
      </c>
      <c r="E110">
        <v>2093648</v>
      </c>
    </row>
    <row r="111" spans="4:5">
      <c r="D111" t="s">
        <v>116</v>
      </c>
      <c r="E111">
        <v>2103963</v>
      </c>
    </row>
    <row r="112" spans="4:5">
      <c r="D112" t="s">
        <v>117</v>
      </c>
      <c r="E112">
        <v>2102076</v>
      </c>
    </row>
    <row r="113" spans="4:5">
      <c r="D113" t="s">
        <v>118</v>
      </c>
      <c r="E113">
        <v>2153988</v>
      </c>
    </row>
    <row r="114" spans="4:5">
      <c r="D114" t="s">
        <v>119</v>
      </c>
      <c r="E114">
        <v>2187884</v>
      </c>
    </row>
    <row r="115" spans="4:5">
      <c r="D115" t="s">
        <v>120</v>
      </c>
      <c r="E115">
        <v>2173061</v>
      </c>
    </row>
    <row r="116" spans="4:5">
      <c r="D116" t="s">
        <v>121</v>
      </c>
      <c r="E116">
        <v>2098103</v>
      </c>
    </row>
    <row r="117" spans="4:5">
      <c r="D117" t="s">
        <v>122</v>
      </c>
      <c r="E117">
        <v>2121609</v>
      </c>
    </row>
    <row r="118" spans="4:5">
      <c r="D118" t="s">
        <v>123</v>
      </c>
      <c r="E118">
        <v>2077742</v>
      </c>
    </row>
    <row r="119" spans="4:5">
      <c r="D119" t="s">
        <v>124</v>
      </c>
      <c r="E119">
        <v>2081900</v>
      </c>
    </row>
    <row r="120" spans="4:5">
      <c r="D120" t="s">
        <v>125</v>
      </c>
      <c r="E120">
        <v>2157570</v>
      </c>
    </row>
    <row r="121" spans="4:5">
      <c r="D121" t="s">
        <v>126</v>
      </c>
      <c r="E121">
        <v>2157476</v>
      </c>
    </row>
  </sheetData>
  <mergeCells count="6">
    <mergeCell ref="A5:N5"/>
    <mergeCell ref="A6:N6"/>
    <mergeCell ref="A1:N1"/>
    <mergeCell ref="A2:N2"/>
    <mergeCell ref="A3:N3"/>
    <mergeCell ref="A4:N4"/>
  </mergeCells>
  <pageMargins left="0.7" right="0.7" top="0.75" bottom="0.75" header="0.3" footer="0.3"/>
  <drawing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20B49-9EC6-4A2D-9D06-E6D8D3C14C65}">
  <sheetPr>
    <tabColor theme="6" tint="-0.249977111117893"/>
  </sheetPr>
  <dimension ref="A1:AU29"/>
  <sheetViews>
    <sheetView showGridLines="0" zoomScale="80" zoomScaleNormal="80" workbookViewId="0">
      <selection activeCell="B27" sqref="B27"/>
    </sheetView>
  </sheetViews>
  <sheetFormatPr defaultColWidth="11.5703125" defaultRowHeight="14.45"/>
  <cols>
    <col min="1" max="1" width="13.7109375" customWidth="1"/>
    <col min="2" max="2" width="44.5703125" customWidth="1"/>
  </cols>
  <sheetData>
    <row r="1" spans="1:47" ht="2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47" ht="20.25" customHeight="1">
      <c r="A2" s="21"/>
      <c r="B2" s="21"/>
      <c r="C2" s="21"/>
      <c r="D2" s="21"/>
      <c r="E2" s="21"/>
      <c r="F2" s="21" t="s">
        <v>0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47" ht="20.25" customHeight="1">
      <c r="A3" s="21"/>
      <c r="B3" s="21"/>
      <c r="C3" s="21"/>
      <c r="D3" s="21"/>
      <c r="E3" s="21"/>
      <c r="F3" s="21" t="s">
        <v>1</v>
      </c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47" ht="2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47" ht="2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47" ht="24.6" customHeight="1">
      <c r="A6" s="89" t="s">
        <v>318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47" ht="24.6" customHeight="1">
      <c r="A7" s="6" t="s">
        <v>639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47" s="5" customFormat="1">
      <c r="A8" s="157" t="s">
        <v>868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</row>
    <row r="9" spans="1:47" s="5" customFormat="1" ht="28.9">
      <c r="A9" s="62" t="s">
        <v>346</v>
      </c>
      <c r="B9" s="62" t="s">
        <v>348</v>
      </c>
      <c r="C9" s="63">
        <v>44197</v>
      </c>
      <c r="D9" s="63">
        <v>44228</v>
      </c>
      <c r="E9" s="63">
        <v>44256</v>
      </c>
      <c r="F9" s="63">
        <v>44287</v>
      </c>
      <c r="G9" s="63">
        <v>44317</v>
      </c>
      <c r="H9" s="63">
        <v>44348</v>
      </c>
      <c r="I9" s="63">
        <v>44378</v>
      </c>
      <c r="J9" s="63">
        <v>44409</v>
      </c>
      <c r="K9" s="63">
        <v>44440</v>
      </c>
      <c r="L9" s="63">
        <v>44470</v>
      </c>
      <c r="M9" s="63">
        <v>44501</v>
      </c>
      <c r="N9" s="63">
        <v>44531</v>
      </c>
      <c r="O9" s="63">
        <v>44562</v>
      </c>
      <c r="P9" s="63">
        <v>44593</v>
      </c>
      <c r="Q9" s="63">
        <v>44621</v>
      </c>
      <c r="R9" s="63">
        <v>44652</v>
      </c>
      <c r="S9" s="63">
        <v>44682</v>
      </c>
      <c r="T9" s="63">
        <v>44713</v>
      </c>
      <c r="U9" s="63">
        <v>44743</v>
      </c>
      <c r="V9" s="63">
        <v>44774</v>
      </c>
      <c r="W9" s="63">
        <v>44805</v>
      </c>
      <c r="X9" s="63">
        <v>44835</v>
      </c>
      <c r="Y9" s="63">
        <v>44866</v>
      </c>
      <c r="Z9" s="63">
        <v>44896</v>
      </c>
      <c r="AA9" s="63">
        <v>44927</v>
      </c>
      <c r="AB9" s="63">
        <v>44958</v>
      </c>
      <c r="AC9" s="63">
        <v>44986</v>
      </c>
      <c r="AD9" s="63">
        <v>45017</v>
      </c>
      <c r="AE9" s="63">
        <v>45047</v>
      </c>
      <c r="AF9" s="63">
        <v>45078</v>
      </c>
      <c r="AG9" s="63">
        <v>45108</v>
      </c>
      <c r="AH9" s="63">
        <v>45139</v>
      </c>
      <c r="AI9" s="63">
        <v>45170</v>
      </c>
      <c r="AJ9" s="63">
        <v>45200</v>
      </c>
      <c r="AK9" s="63">
        <v>45231</v>
      </c>
      <c r="AL9" s="63">
        <v>45261</v>
      </c>
      <c r="AM9" s="63">
        <v>45292</v>
      </c>
      <c r="AN9" s="63">
        <v>45323</v>
      </c>
      <c r="AO9" s="63">
        <v>45352</v>
      </c>
      <c r="AP9" s="63">
        <v>45383</v>
      </c>
      <c r="AQ9" s="63">
        <v>45413</v>
      </c>
      <c r="AR9" s="63">
        <v>45444</v>
      </c>
      <c r="AS9" s="63">
        <v>45474</v>
      </c>
      <c r="AT9" s="63">
        <v>45505</v>
      </c>
      <c r="AU9" s="63">
        <v>45536</v>
      </c>
    </row>
    <row r="10" spans="1:47">
      <c r="A10" s="64" t="s">
        <v>394</v>
      </c>
      <c r="B10" s="64" t="s">
        <v>395</v>
      </c>
      <c r="C10" s="68">
        <f>+'S2.3.2'!E14</f>
        <v>0.17693625563400001</v>
      </c>
      <c r="D10" s="68">
        <f>+'S2.3.2'!F14</f>
        <v>-0.25524011177380002</v>
      </c>
      <c r="E10" s="68">
        <f>+'S2.3.2'!G14</f>
        <v>2.7958669702900001E-2</v>
      </c>
      <c r="F10" s="68">
        <f>+'S2.3.2'!H14</f>
        <v>0.28942778264059998</v>
      </c>
      <c r="G10" s="68">
        <f>+'S2.3.2'!I14</f>
        <v>-1.49820879606E-2</v>
      </c>
      <c r="H10" s="68">
        <f>+'S2.3.2'!J14</f>
        <v>0.53727862774820001</v>
      </c>
      <c r="I10" s="68">
        <f>+'S2.3.2'!K14</f>
        <v>-0.20544512165430001</v>
      </c>
      <c r="J10" s="68">
        <f>+'S2.3.2'!L14</f>
        <v>0.27678152857630001</v>
      </c>
      <c r="K10" s="68">
        <f>+'S2.3.2'!M14</f>
        <v>0.62899690236679995</v>
      </c>
      <c r="L10" s="68">
        <f>+'S2.3.2'!N14</f>
        <v>0.48891945383129998</v>
      </c>
      <c r="M10" s="68">
        <f>+'S2.3.2'!O14</f>
        <v>0.82266385832559996</v>
      </c>
      <c r="N10" s="68">
        <f>+'S2.3.2'!P14</f>
        <v>0.48299297379020001</v>
      </c>
      <c r="O10" s="68">
        <f>+'S2.3.2'!Q14</f>
        <v>0.37009294908410001</v>
      </c>
      <c r="P10" s="68">
        <f>+'S2.3.2'!R14</f>
        <v>1.0932475679595</v>
      </c>
      <c r="Q10" s="68">
        <f>+'S2.3.2'!S14</f>
        <v>0.88223313349129995</v>
      </c>
      <c r="R10" s="68">
        <f>+'S2.3.2'!T14</f>
        <v>1.5771462274057999</v>
      </c>
      <c r="S10" s="68">
        <f>+'S2.3.2'!U14</f>
        <v>1.4430941335461001</v>
      </c>
      <c r="T10" s="68">
        <f>+'S2.3.2'!V14</f>
        <v>1.7778400309413001</v>
      </c>
      <c r="U10" s="68">
        <f>+'S2.3.2'!W14</f>
        <v>1.0862206743928999</v>
      </c>
      <c r="V10" s="68">
        <f>+'S2.3.2'!X14</f>
        <v>0.86001878451760005</v>
      </c>
      <c r="W10" s="68">
        <f>+'S2.3.2'!Y14</f>
        <v>-0.95349158067840001</v>
      </c>
      <c r="X10" s="68">
        <f>+'S2.3.2'!Z14</f>
        <v>-0.76190150258389999</v>
      </c>
      <c r="Y10" s="68">
        <f>+'S2.3.2'!AA14</f>
        <v>0.14149185108250001</v>
      </c>
      <c r="Z10" s="68">
        <f>+'S2.3.2'!AB14</f>
        <v>0.1322389686373</v>
      </c>
      <c r="AA10" s="68">
        <f>+'S2.3.2'!AC14</f>
        <v>0.16046489750189999</v>
      </c>
      <c r="AB10" s="68">
        <f>+'S2.3.2'!AD14</f>
        <v>-0.85255136121599995</v>
      </c>
      <c r="AC10" s="68">
        <f>+'S2.3.2'!AE14</f>
        <v>-0.22846144950479999</v>
      </c>
      <c r="AD10" s="68">
        <f>+'S2.3.2'!AF14</f>
        <v>-0.34372218495270002</v>
      </c>
      <c r="AE10" s="68">
        <f>+'S2.3.2'!AG14</f>
        <v>-0.1052852826395</v>
      </c>
      <c r="AF10" s="68">
        <f>+'S2.3.2'!AH14</f>
        <v>-0.15690305964590001</v>
      </c>
      <c r="AG10" s="68">
        <f>+'S2.3.2'!AI14</f>
        <v>-0.18716405407389999</v>
      </c>
      <c r="AH10" s="68">
        <f>+'S2.3.2'!AJ14</f>
        <v>-0.16494494570480001</v>
      </c>
      <c r="AI10" s="68">
        <f>+'S2.3.2'!AK14</f>
        <v>0.1145676542152</v>
      </c>
      <c r="AJ10" s="68">
        <f>+'S2.3.2'!AL14</f>
        <v>0.2086762760317</v>
      </c>
      <c r="AK10" s="68">
        <f>+'S2.3.2'!AM14</f>
        <v>-0.22975455931489999</v>
      </c>
      <c r="AL10" s="68">
        <f>+'S2.3.2'!AN14</f>
        <v>9.6938515307999993E-3</v>
      </c>
      <c r="AM10" s="68">
        <f>+'S2.3.2'!AO14</f>
        <v>5.5097263897200002E-2</v>
      </c>
      <c r="AN10" s="68">
        <f>+'S2.3.2'!AP14</f>
        <v>-0.1076899031178</v>
      </c>
      <c r="AO10" s="68">
        <f>+'S2.3.2'!AQ14</f>
        <v>-0.2838717474911</v>
      </c>
      <c r="AP10" s="68">
        <f>+'S2.3.2'!AR14</f>
        <v>0.32745447416099999</v>
      </c>
      <c r="AQ10" s="68">
        <f>+'S2.3.2'!AS14</f>
        <v>8.1538997587700002E-2</v>
      </c>
      <c r="AR10" s="68">
        <f>+'S2.3.2'!AT14</f>
        <v>0.14464295382350001</v>
      </c>
      <c r="AS10" s="68">
        <f>+'S2.3.2'!AU14</f>
        <v>-0.1216332295927</v>
      </c>
      <c r="AT10" s="68">
        <f>+'S2.3.2'!AV14</f>
        <v>0.1151325929608</v>
      </c>
      <c r="AU10" s="68">
        <f>+'S2.3.2'!AW14</f>
        <v>-0.33</v>
      </c>
    </row>
    <row r="11" spans="1:47">
      <c r="A11" s="64" t="s">
        <v>398</v>
      </c>
      <c r="B11" s="112" t="s">
        <v>638</v>
      </c>
      <c r="C11" s="119">
        <f>+'S2.3.2'!E294</f>
        <v>1.19252390631E-2</v>
      </c>
      <c r="D11" s="119">
        <f>+'S2.3.2'!F294</f>
        <v>-0.56173391713709997</v>
      </c>
      <c r="E11" s="119">
        <f>+'S2.3.2'!G294</f>
        <v>0.1007580421329</v>
      </c>
      <c r="F11" s="119">
        <f>+'S2.3.2'!H294</f>
        <v>0.4803070705236</v>
      </c>
      <c r="G11" s="119">
        <f>+'S2.3.2'!I294</f>
        <v>0.45275301912499999</v>
      </c>
      <c r="H11" s="119">
        <f>+'S2.3.2'!J294</f>
        <v>-0.20227488248440001</v>
      </c>
      <c r="I11" s="119">
        <f>+'S2.3.2'!K294</f>
        <v>0.51057901939490002</v>
      </c>
      <c r="J11" s="119">
        <f>+'S2.3.2'!L294</f>
        <v>0.94778213272440004</v>
      </c>
      <c r="K11" s="119">
        <f>+'S2.3.2'!M294</f>
        <v>0.42308731250519999</v>
      </c>
      <c r="L11" s="119">
        <f>+'S2.3.2'!N294</f>
        <v>0.38192835529079999</v>
      </c>
      <c r="M11" s="119">
        <f>+'S2.3.2'!O294</f>
        <v>9.1533804856100007E-2</v>
      </c>
      <c r="N11" s="119">
        <f>+'S2.3.2'!P294</f>
        <v>0.11468621901660001</v>
      </c>
      <c r="O11" s="119">
        <f>+'S2.3.2'!Q294</f>
        <v>4.1754107299899999E-2</v>
      </c>
      <c r="P11" s="119">
        <f>+'S2.3.2'!R294</f>
        <v>0.37377670245689998</v>
      </c>
      <c r="Q11" s="119">
        <f>+'S2.3.2'!S294</f>
        <v>0.825926263715</v>
      </c>
      <c r="R11" s="119">
        <f>+'S2.3.2'!T294</f>
        <v>0.54023900847399997</v>
      </c>
      <c r="S11" s="119">
        <f>+'S2.3.2'!U294</f>
        <v>0.46685783284080001</v>
      </c>
      <c r="T11" s="119">
        <f>+'S2.3.2'!V294</f>
        <v>0.64791920752929999</v>
      </c>
      <c r="U11" s="119">
        <f>+'S2.3.2'!W294</f>
        <v>0.53358302231889998</v>
      </c>
      <c r="V11" s="119">
        <f>+'S2.3.2'!X294</f>
        <v>0.52484774580320004</v>
      </c>
      <c r="W11" s="119">
        <f>+'S2.3.2'!Y294</f>
        <v>0.67357920388530002</v>
      </c>
      <c r="X11" s="119">
        <f>+'S2.3.2'!Z294</f>
        <v>0.50489677648510001</v>
      </c>
      <c r="Y11" s="119">
        <f>+'S2.3.2'!AA294</f>
        <v>0.42566424361819999</v>
      </c>
      <c r="Z11" s="119">
        <f>+'S2.3.2'!AB294</f>
        <v>5.2930369511800003E-2</v>
      </c>
      <c r="AA11" s="119">
        <f>+'S2.3.2'!AC294</f>
        <v>0.27850070085650003</v>
      </c>
      <c r="AB11" s="119">
        <f>+'S2.3.2'!AD294</f>
        <v>9.9587359608299994E-2</v>
      </c>
      <c r="AC11" s="119">
        <f>+'S2.3.2'!AE294</f>
        <v>-0.25089066098559998</v>
      </c>
      <c r="AD11" s="119">
        <f>+'S2.3.2'!AF294</f>
        <v>0.39453947314729998</v>
      </c>
      <c r="AE11" s="119">
        <f>+'S2.3.2'!AG294</f>
        <v>0.1686434547889</v>
      </c>
      <c r="AF11" s="119">
        <f>+'S2.3.2'!AH294</f>
        <v>-2.5378152945999999E-3</v>
      </c>
      <c r="AG11" s="119">
        <f>+'S2.3.2'!AI294</f>
        <v>0.21836143202899999</v>
      </c>
      <c r="AH11" s="119">
        <f>+'S2.3.2'!AJ294</f>
        <v>-0.29523826477979997</v>
      </c>
      <c r="AI11" s="119">
        <f>+'S2.3.2'!AK294</f>
        <v>0.26952344586780003</v>
      </c>
      <c r="AJ11" s="119">
        <f>+'S2.3.2'!AL294</f>
        <v>0.20950767846009999</v>
      </c>
      <c r="AK11" s="119">
        <f>+'S2.3.2'!AM294</f>
        <v>-0.2695441545292</v>
      </c>
      <c r="AL11" s="119">
        <f>+'S2.3.2'!AN294</f>
        <v>-0.37557197228790001</v>
      </c>
      <c r="AM11" s="119">
        <f>+'S2.3.2'!AO294</f>
        <v>0.52649537604039998</v>
      </c>
      <c r="AN11" s="119">
        <f>+'S2.3.2'!AP294</f>
        <v>7.6310744649300002E-2</v>
      </c>
      <c r="AO11" s="119">
        <f>+'S2.3.2'!AQ294</f>
        <v>0.23801456815960001</v>
      </c>
      <c r="AP11" s="119">
        <f>+'S2.3.2'!AR294</f>
        <v>-6.9633345720400003E-2</v>
      </c>
      <c r="AQ11" s="119">
        <f>+'S2.3.2'!AS294</f>
        <v>-0.15281116594149999</v>
      </c>
      <c r="AR11" s="119">
        <f>+'S2.3.2'!AT294</f>
        <v>0.73001334639740001</v>
      </c>
      <c r="AS11" s="119">
        <f>+'S2.3.2'!AU294</f>
        <v>9.4671392535200002E-2</v>
      </c>
      <c r="AT11" s="119">
        <f>+'S2.3.2'!AV294</f>
        <v>-6.0957841147200001E-2</v>
      </c>
      <c r="AU11" s="119">
        <f>+'S2.3.2'!AW294</f>
        <v>0.39</v>
      </c>
    </row>
    <row r="12" spans="1:47">
      <c r="A12" s="64" t="s">
        <v>400</v>
      </c>
      <c r="B12" s="112" t="s">
        <v>639</v>
      </c>
      <c r="C12" s="119">
        <f>+'S2.3.2'!E295</f>
        <v>1.5630936661599999E-2</v>
      </c>
      <c r="D12" s="119">
        <f>+'S2.3.2'!F295</f>
        <v>-0.78372650221319995</v>
      </c>
      <c r="E12" s="119">
        <f>+'S2.3.2'!G295</f>
        <v>0.1089324997717</v>
      </c>
      <c r="F12" s="119">
        <f>+'S2.3.2'!H295</f>
        <v>0.63127713017370002</v>
      </c>
      <c r="G12" s="119">
        <f>+'S2.3.2'!I295</f>
        <v>0.59380836289009997</v>
      </c>
      <c r="H12" s="119">
        <f>+'S2.3.2'!J295</f>
        <v>-0.43791661396440001</v>
      </c>
      <c r="I12" s="119">
        <f>+'S2.3.2'!K295</f>
        <v>0.60320667551249996</v>
      </c>
      <c r="J12" s="119">
        <f>+'S2.3.2'!L295</f>
        <v>1.1668116240544999</v>
      </c>
      <c r="K12" s="119">
        <f>+'S2.3.2'!M295</f>
        <v>0.59746923635350002</v>
      </c>
      <c r="L12" s="119">
        <f>+'S2.3.2'!N295</f>
        <v>0.47934132735660001</v>
      </c>
      <c r="M12" s="119">
        <f>+'S2.3.2'!O295</f>
        <v>6.5104348149900002E-2</v>
      </c>
      <c r="N12" s="119">
        <f>+'S2.3.2'!P295</f>
        <v>0.13739665236609999</v>
      </c>
      <c r="O12" s="119">
        <f>+'S2.3.2'!Q295</f>
        <v>-2.5729172998999999E-3</v>
      </c>
      <c r="P12" s="119">
        <f>+'S2.3.2'!R295</f>
        <v>0.3131105487668</v>
      </c>
      <c r="Q12" s="119">
        <f>+'S2.3.2'!S295</f>
        <v>0.70448658482119997</v>
      </c>
      <c r="R12" s="119">
        <f>+'S2.3.2'!T295</f>
        <v>0.46016320564579999</v>
      </c>
      <c r="S12" s="119">
        <f>+'S2.3.2'!U295</f>
        <v>0.30214334439730001</v>
      </c>
      <c r="T12" s="119">
        <f>+'S2.3.2'!V295</f>
        <v>0.86827903658329997</v>
      </c>
      <c r="U12" s="119">
        <f>+'S2.3.2'!W295</f>
        <v>0.58340617686959995</v>
      </c>
      <c r="V12" s="119">
        <f>+'S2.3.2'!X295</f>
        <v>0.68644819455539996</v>
      </c>
      <c r="W12" s="119">
        <f>+'S2.3.2'!Y295</f>
        <v>0.5273654788005</v>
      </c>
      <c r="X12" s="119">
        <f>+'S2.3.2'!Z295</f>
        <v>0.66025339014020001</v>
      </c>
      <c r="Y12" s="119">
        <f>+'S2.3.2'!AA295</f>
        <v>0.55578192007289995</v>
      </c>
      <c r="Z12" s="119">
        <f>+'S2.3.2'!AB295</f>
        <v>-2.4666417210799998E-2</v>
      </c>
      <c r="AA12" s="119">
        <f>+'S2.3.2'!AC295</f>
        <v>0.1873014865574</v>
      </c>
      <c r="AB12" s="119">
        <f>+'S2.3.2'!AD295</f>
        <v>-2.32045984388E-2</v>
      </c>
      <c r="AC12" s="119">
        <f>+'S2.3.2'!AE295</f>
        <v>-0.252960600418</v>
      </c>
      <c r="AD12" s="119">
        <f>+'S2.3.2'!AF295</f>
        <v>0.2987226663632</v>
      </c>
      <c r="AE12" s="119">
        <f>+'S2.3.2'!AG295</f>
        <v>0.28060145095060002</v>
      </c>
      <c r="AF12" s="119">
        <f>+'S2.3.2'!AH295</f>
        <v>-9.0343092634599997E-2</v>
      </c>
      <c r="AG12" s="119">
        <f>+'S2.3.2'!AI295</f>
        <v>0.23510913773719999</v>
      </c>
      <c r="AH12" s="119">
        <f>+'S2.3.2'!AJ295</f>
        <v>-0.44243102835569997</v>
      </c>
      <c r="AI12" s="119">
        <f>+'S2.3.2'!AK295</f>
        <v>0.40955284802940001</v>
      </c>
      <c r="AJ12" s="119">
        <f>+'S2.3.2'!AL295</f>
        <v>0.25492145454140003</v>
      </c>
      <c r="AK12" s="119">
        <f>+'S2.3.2'!AM295</f>
        <v>-0.35257886385089998</v>
      </c>
      <c r="AL12" s="119">
        <f>+'S2.3.2'!AN295</f>
        <v>-0.49167856032660001</v>
      </c>
      <c r="AM12" s="119">
        <f>+'S2.3.2'!AO295</f>
        <v>0.65490555552630003</v>
      </c>
      <c r="AN12" s="119">
        <f>+'S2.3.2'!AP295</f>
        <v>3.0659626275000001E-2</v>
      </c>
      <c r="AO12" s="119">
        <f>+'S2.3.2'!AQ295</f>
        <v>0.25457953458369997</v>
      </c>
      <c r="AP12" s="119">
        <f>+'S2.3.2'!AR295</f>
        <v>-0.17211545452159999</v>
      </c>
      <c r="AQ12" s="119">
        <f>+'S2.3.2'!AS295</f>
        <v>-0.2021192819339</v>
      </c>
      <c r="AR12" s="119">
        <f>+'S2.3.2'!AT295</f>
        <v>0.84511270473129996</v>
      </c>
      <c r="AS12" s="119">
        <f>+'S2.3.2'!AU295</f>
        <v>0.1259634467072</v>
      </c>
      <c r="AT12" s="119">
        <f>+'S2.3.2'!AV295</f>
        <v>-7.2903925543600007E-2</v>
      </c>
      <c r="AU12" s="119">
        <f>+'S2.3.2'!AW295</f>
        <v>0.49</v>
      </c>
    </row>
    <row r="13" spans="1:47">
      <c r="A13" s="64" t="s">
        <v>402</v>
      </c>
      <c r="B13" s="112" t="s">
        <v>640</v>
      </c>
      <c r="C13" s="119">
        <f>+'S2.3.2'!E296</f>
        <v>9.7344601647000005E-3</v>
      </c>
      <c r="D13" s="119">
        <f>+'S2.3.2'!F296</f>
        <v>-0.81628009348359998</v>
      </c>
      <c r="E13" s="119">
        <f>+'S2.3.2'!G296</f>
        <v>8.2765577854299999E-2</v>
      </c>
      <c r="F13" s="119">
        <f>+'S2.3.2'!H296</f>
        <v>0.63697907229369999</v>
      </c>
      <c r="G13" s="119">
        <f>+'S2.3.2'!I296</f>
        <v>0.59833900321830003</v>
      </c>
      <c r="H13" s="119">
        <f>+'S2.3.2'!J296</f>
        <v>-0.4414547650367</v>
      </c>
      <c r="I13" s="119">
        <f>+'S2.3.2'!K296</f>
        <v>0.62227594920160001</v>
      </c>
      <c r="J13" s="119">
        <f>+'S2.3.2'!L296</f>
        <v>1.139154425301</v>
      </c>
      <c r="K13" s="119">
        <f>+'S2.3.2'!M296</f>
        <v>0.61611377733939998</v>
      </c>
      <c r="L13" s="119">
        <f>+'S2.3.2'!N296</f>
        <v>0.4866688422082</v>
      </c>
      <c r="M13" s="119">
        <f>+'S2.3.2'!O296</f>
        <v>9.0609996085400005E-2</v>
      </c>
      <c r="N13" s="119">
        <f>+'S2.3.2'!P296</f>
        <v>0.14790316664979999</v>
      </c>
      <c r="O13" s="119">
        <f>+'S2.3.2'!Q296</f>
        <v>-7.9018099925999997E-3</v>
      </c>
      <c r="P13" s="119">
        <f>+'S2.3.2'!R296</f>
        <v>0.27178612538230001</v>
      </c>
      <c r="Q13" s="119">
        <f>+'S2.3.2'!S296</f>
        <v>0.72694661004799999</v>
      </c>
      <c r="R13" s="119">
        <f>+'S2.3.2'!T296</f>
        <v>0.47323062172899999</v>
      </c>
      <c r="S13" s="119">
        <f>+'S2.3.2'!U296</f>
        <v>0.32738546772499999</v>
      </c>
      <c r="T13" s="119">
        <f>+'S2.3.2'!V296</f>
        <v>0.87887952056730001</v>
      </c>
      <c r="U13" s="119">
        <f>+'S2.3.2'!W296</f>
        <v>0.59034099099210002</v>
      </c>
      <c r="V13" s="119">
        <f>+'S2.3.2'!X296</f>
        <v>0.70789198439559997</v>
      </c>
      <c r="W13" s="119">
        <f>+'S2.3.2'!Y296</f>
        <v>0.54144044803860003</v>
      </c>
      <c r="X13" s="119">
        <f>+'S2.3.2'!Z296</f>
        <v>0.67927511879699998</v>
      </c>
      <c r="Y13" s="119">
        <f>+'S2.3.2'!AA296</f>
        <v>0.57332482382689998</v>
      </c>
      <c r="Z13" s="119">
        <f>+'S2.3.2'!AB296</f>
        <v>-4.0656786218799999E-2</v>
      </c>
      <c r="AA13" s="119">
        <f>+'S2.3.2'!AC296</f>
        <v>0.20749899501149999</v>
      </c>
      <c r="AB13" s="119">
        <f>+'S2.3.2'!AD296</f>
        <v>-4.0441620861199998E-2</v>
      </c>
      <c r="AC13" s="119">
        <f>+'S2.3.2'!AE296</f>
        <v>-0.27765984736030003</v>
      </c>
      <c r="AD13" s="119">
        <f>+'S2.3.2'!AF296</f>
        <v>0.2745234052601</v>
      </c>
      <c r="AE13" s="119">
        <f>+'S2.3.2'!AG296</f>
        <v>0.28393468363809998</v>
      </c>
      <c r="AF13" s="119">
        <f>+'S2.3.2'!AH296</f>
        <v>-9.6203888195800003E-2</v>
      </c>
      <c r="AG13" s="119">
        <f>+'S2.3.2'!AI296</f>
        <v>0.23166972641729999</v>
      </c>
      <c r="AH13" s="119">
        <f>+'S2.3.2'!AJ296</f>
        <v>-0.44813358979009998</v>
      </c>
      <c r="AI13" s="119">
        <f>+'S2.3.2'!AK296</f>
        <v>0.42865188102110002</v>
      </c>
      <c r="AJ13" s="119">
        <f>+'S2.3.2'!AL296</f>
        <v>0.2610522997652</v>
      </c>
      <c r="AK13" s="119">
        <f>+'S2.3.2'!AM296</f>
        <v>-0.36315171301830002</v>
      </c>
      <c r="AL13" s="119">
        <f>+'S2.3.2'!AN296</f>
        <v>-0.5063387301208</v>
      </c>
      <c r="AM13" s="119">
        <f>+'S2.3.2'!AO296</f>
        <v>0.65742866118609999</v>
      </c>
      <c r="AN13" s="119">
        <f>+'S2.3.2'!AP296</f>
        <v>1.8380773720000001E-3</v>
      </c>
      <c r="AO13" s="119">
        <f>+'S2.3.2'!AQ296</f>
        <v>0.27545399466080001</v>
      </c>
      <c r="AP13" s="119">
        <f>+'S2.3.2'!AR296</f>
        <v>-0.18966922437940001</v>
      </c>
      <c r="AQ13" s="119">
        <f>+'S2.3.2'!AS296</f>
        <v>-0.19492703502610001</v>
      </c>
      <c r="AR13" s="119">
        <f>+'S2.3.2'!AT296</f>
        <v>0.84451779911729996</v>
      </c>
      <c r="AS13" s="119">
        <f>+'S2.3.2'!AU296</f>
        <v>0.13620047969470001</v>
      </c>
      <c r="AT13" s="119">
        <f>+'S2.3.2'!AV296</f>
        <v>-9.2355859178000002E-2</v>
      </c>
      <c r="AU13" s="119">
        <f>+'S2.3.2'!AW296</f>
        <v>0.52</v>
      </c>
    </row>
    <row r="14" spans="1:47">
      <c r="A14" s="66"/>
      <c r="B14" s="113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X14" s="114"/>
    </row>
    <row r="15" spans="1:47">
      <c r="A15" s="66"/>
      <c r="B15" s="113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X15" s="114"/>
    </row>
    <row r="16" spans="1:47" s="5" customFormat="1">
      <c r="A16" s="159" t="s">
        <v>871</v>
      </c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</row>
    <row r="17" spans="1:47" s="5" customFormat="1" ht="28.9">
      <c r="A17" s="62" t="s">
        <v>346</v>
      </c>
      <c r="B17" s="62" t="s">
        <v>348</v>
      </c>
      <c r="C17" s="63">
        <v>44197</v>
      </c>
      <c r="D17" s="63">
        <v>44228</v>
      </c>
      <c r="E17" s="63">
        <v>44256</v>
      </c>
      <c r="F17" s="63">
        <v>44287</v>
      </c>
      <c r="G17" s="63">
        <v>44317</v>
      </c>
      <c r="H17" s="63">
        <v>44348</v>
      </c>
      <c r="I17" s="63">
        <v>44378</v>
      </c>
      <c r="J17" s="63">
        <v>44409</v>
      </c>
      <c r="K17" s="63">
        <v>44440</v>
      </c>
      <c r="L17" s="63">
        <v>44470</v>
      </c>
      <c r="M17" s="63">
        <v>44501</v>
      </c>
      <c r="N17" s="63">
        <v>44531</v>
      </c>
      <c r="O17" s="63">
        <v>44562</v>
      </c>
      <c r="P17" s="63">
        <v>44593</v>
      </c>
      <c r="Q17" s="63">
        <v>44621</v>
      </c>
      <c r="R17" s="63">
        <v>44652</v>
      </c>
      <c r="S17" s="63">
        <v>44682</v>
      </c>
      <c r="T17" s="63">
        <v>44713</v>
      </c>
      <c r="U17" s="63">
        <v>44743</v>
      </c>
      <c r="V17" s="63">
        <v>44774</v>
      </c>
      <c r="W17" s="63">
        <v>44805</v>
      </c>
      <c r="X17" s="63">
        <v>44835</v>
      </c>
      <c r="Y17" s="63">
        <v>44866</v>
      </c>
      <c r="Z17" s="63">
        <v>44896</v>
      </c>
      <c r="AA17" s="63">
        <v>44927</v>
      </c>
      <c r="AB17" s="63">
        <v>44958</v>
      </c>
      <c r="AC17" s="63">
        <v>44986</v>
      </c>
      <c r="AD17" s="63">
        <v>45017</v>
      </c>
      <c r="AE17" s="63">
        <v>45047</v>
      </c>
      <c r="AF17" s="63">
        <v>45078</v>
      </c>
      <c r="AG17" s="63">
        <v>45108</v>
      </c>
      <c r="AH17" s="63">
        <v>45139</v>
      </c>
      <c r="AI17" s="63">
        <v>45170</v>
      </c>
      <c r="AJ17" s="63">
        <v>45200</v>
      </c>
      <c r="AK17" s="63">
        <v>45231</v>
      </c>
      <c r="AL17" s="63">
        <v>45261</v>
      </c>
      <c r="AM17" s="63">
        <v>45292</v>
      </c>
      <c r="AN17" s="63">
        <v>45323</v>
      </c>
      <c r="AO17" s="63">
        <v>45352</v>
      </c>
      <c r="AP17" s="63">
        <v>45383</v>
      </c>
      <c r="AQ17" s="63">
        <v>45413</v>
      </c>
      <c r="AR17" s="63">
        <v>45444</v>
      </c>
      <c r="AS17" s="63">
        <v>45474</v>
      </c>
      <c r="AT17" s="63">
        <v>45505</v>
      </c>
      <c r="AU17" s="63">
        <v>45536</v>
      </c>
    </row>
    <row r="18" spans="1:47">
      <c r="A18" s="64" t="s">
        <v>394</v>
      </c>
      <c r="B18" s="64" t="s">
        <v>395</v>
      </c>
      <c r="C18" s="71">
        <f>+'S2.3.3'!E14</f>
        <v>0.17693625563400001</v>
      </c>
      <c r="D18" s="71">
        <f>+'S2.3.3'!F14</f>
        <v>-7.8755468436399995E-2</v>
      </c>
      <c r="E18" s="71">
        <f>+'S2.3.3'!G14</f>
        <v>-5.0818817714799999E-2</v>
      </c>
      <c r="F18" s="71">
        <f>+'S2.3.3'!H14</f>
        <v>0.23846188114860001</v>
      </c>
      <c r="G18" s="71">
        <f>+'S2.3.3'!I14</f>
        <v>0.2234440666193</v>
      </c>
      <c r="H18" s="71">
        <f>+'S2.3.3'!J14</f>
        <v>0.76192321158230003</v>
      </c>
      <c r="I18" s="71">
        <f>+'S2.3.3'!K14</f>
        <v>0.55491275585910005</v>
      </c>
      <c r="J18" s="71">
        <f>+'S2.3.3'!L14</f>
        <v>0.83323018044329999</v>
      </c>
      <c r="K18" s="71">
        <f>+'S2.3.3'!M14</f>
        <v>1.4674680748347</v>
      </c>
      <c r="L18" s="71">
        <f>+'S2.3.3'!N14</f>
        <v>1.9635622655625999</v>
      </c>
      <c r="M18" s="71">
        <f>+'S2.3.3'!O14</f>
        <v>2.8023796409827999</v>
      </c>
      <c r="N18" s="71">
        <f>+'S2.3.3'!P14</f>
        <v>3.2989079115378002</v>
      </c>
      <c r="O18" s="71">
        <f>+'S2.3.3'!Q14</f>
        <v>0.37009294908410001</v>
      </c>
      <c r="P18" s="71">
        <f>+'S2.3.3'!R14</f>
        <v>1.4673865492086999</v>
      </c>
      <c r="Q18" s="71">
        <f>+'S2.3.3'!S14</f>
        <v>2.3625654530335001</v>
      </c>
      <c r="R18" s="71">
        <f>+'S2.3.3'!T14</f>
        <v>3.9769727923518001</v>
      </c>
      <c r="S18" s="71">
        <f>+'S2.3.3'!U14</f>
        <v>5.4774583869570996</v>
      </c>
      <c r="T18" s="71">
        <f>+'S2.3.3'!V14</f>
        <v>7.3526788657799003</v>
      </c>
      <c r="U18" s="71">
        <f>+'S2.3.3'!W14</f>
        <v>8.5187658581346</v>
      </c>
      <c r="V18" s="71">
        <f>+'S2.3.3'!X14</f>
        <v>9.4520476292411999</v>
      </c>
      <c r="W18" s="71">
        <f>+'S2.3.3'!Y14</f>
        <v>8.4084315702162993</v>
      </c>
      <c r="X18" s="71">
        <f>+'S2.3.3'!Z14</f>
        <v>7.5824661011551999</v>
      </c>
      <c r="Y18" s="71">
        <f>+'S2.3.3'!AA14</f>
        <v>7.734686523882</v>
      </c>
      <c r="Z18" s="71">
        <f>+'S2.3.3'!AB14</f>
        <v>7.8771537622057002</v>
      </c>
      <c r="AA18" s="71">
        <f>+'S2.3.3'!AC14</f>
        <v>0.16046489750189999</v>
      </c>
      <c r="AB18" s="71">
        <f>+'S2.3.3'!AD14</f>
        <v>-0.69345450938190001</v>
      </c>
      <c r="AC18" s="71">
        <f>+'S2.3.3'!AE14</f>
        <v>-0.9203316826629</v>
      </c>
      <c r="AD18" s="71">
        <f>+'S2.3.3'!AF14</f>
        <v>-1.2608904834471</v>
      </c>
      <c r="AE18" s="71">
        <f>+'S2.3.3'!AG14</f>
        <v>-1.3648482339774</v>
      </c>
      <c r="AF18" s="71">
        <f>+'S2.3.3'!AH14</f>
        <v>-1.5196098049846001</v>
      </c>
      <c r="AG18" s="71">
        <f>+'S2.3.3'!AI14</f>
        <v>-1.7039296957414001</v>
      </c>
      <c r="AH18" s="71">
        <f>+'S2.3.3'!AJ14</f>
        <v>-1.8660640955347001</v>
      </c>
      <c r="AI18" s="71">
        <f>+'S2.3.3'!AK14</f>
        <v>-1.7536343471799001</v>
      </c>
      <c r="AJ18" s="71">
        <f>+'S2.3.3'!AL14</f>
        <v>-1.5486174899991001</v>
      </c>
      <c r="AK18" s="71">
        <f>+'S2.3.3'!AM14</f>
        <v>-1.7748140300244</v>
      </c>
      <c r="AL18" s="71">
        <f>+'S2.3.3'!AN14</f>
        <v>-1.7652922263305999</v>
      </c>
      <c r="AM18" s="71">
        <f>+'S2.3.3'!AO14</f>
        <v>5.5097263897200002E-2</v>
      </c>
      <c r="AN18" s="71">
        <f>+'S2.3.3'!AP14</f>
        <v>-5.26519734107E-2</v>
      </c>
      <c r="AO18" s="71">
        <f>+'S2.3.3'!AQ14</f>
        <v>-0.33637425682479999</v>
      </c>
      <c r="AP18" s="71">
        <f>+'S2.3.3'!AR14</f>
        <v>-1.00212552177E-2</v>
      </c>
      <c r="AQ18" s="71">
        <f>+'S2.3.3'!AS14</f>
        <v>7.1509571139E-2</v>
      </c>
      <c r="AR18" s="71">
        <f>+'S2.3.3'!AT14</f>
        <v>0.21625595851839999</v>
      </c>
      <c r="AS18" s="71">
        <f>+'S2.3.3'!AU14</f>
        <v>9.4359689819199996E-2</v>
      </c>
      <c r="AT18" s="71">
        <f>+'S2.3.3'!AV14</f>
        <v>0.20960092153759999</v>
      </c>
      <c r="AU18" s="71">
        <f>+'S2.3.3'!AW14</f>
        <v>-0.12</v>
      </c>
    </row>
    <row r="19" spans="1:47">
      <c r="A19" s="64" t="s">
        <v>398</v>
      </c>
      <c r="B19" s="112" t="s">
        <v>638</v>
      </c>
      <c r="C19" s="71">
        <f>+'S2.3.3'!E294</f>
        <v>1.19252390631E-2</v>
      </c>
      <c r="D19" s="71">
        <f>+'S2.3.3'!F294</f>
        <v>-0.54987566618640005</v>
      </c>
      <c r="E19" s="71">
        <f>+'S2.3.3'!G294</f>
        <v>-0.44967166800890002</v>
      </c>
      <c r="F19" s="71">
        <f>+'S2.3.3'!H294</f>
        <v>2.8475597699099998E-2</v>
      </c>
      <c r="G19" s="71">
        <f>+'S2.3.3'!I294</f>
        <v>0.48135754095240002</v>
      </c>
      <c r="H19" s="71">
        <f>+'S2.3.3'!J294</f>
        <v>0.27810899306780001</v>
      </c>
      <c r="I19" s="71">
        <f>+'S2.3.3'!K294</f>
        <v>0.79010797863229998</v>
      </c>
      <c r="J19" s="71">
        <f>+'S2.3.3'!L294</f>
        <v>1.7453786136074001</v>
      </c>
      <c r="K19" s="71">
        <f>+'S2.3.3'!M294</f>
        <v>2.1758504015818998</v>
      </c>
      <c r="L19" s="71">
        <f>+'S2.3.3'!N294</f>
        <v>2.5660889465250998</v>
      </c>
      <c r="M19" s="71">
        <f>+'S2.3.3'!O294</f>
        <v>2.6599715902299002</v>
      </c>
      <c r="N19" s="71">
        <f>+'S2.3.3'!P294</f>
        <v>2.7777084300902999</v>
      </c>
      <c r="O19" s="71">
        <f>+'S2.3.3'!Q294</f>
        <v>4.1754107299899999E-2</v>
      </c>
      <c r="P19" s="71">
        <f>+'S2.3.3'!R294</f>
        <v>0.41568687688220002</v>
      </c>
      <c r="Q19" s="71">
        <f>+'S2.3.3'!S294</f>
        <v>1.2450464076882</v>
      </c>
      <c r="R19" s="71">
        <f>+'S2.3.3'!T294</f>
        <v>1.7920116425301</v>
      </c>
      <c r="S19" s="71">
        <f>+'S2.3.3'!U294</f>
        <v>2.2672356220893999</v>
      </c>
      <c r="T19" s="71">
        <f>+'S2.3.3'!V294</f>
        <v>2.9298446846942001</v>
      </c>
      <c r="U19" s="71">
        <f>+'S2.3.3'!W294</f>
        <v>3.4790608608308999</v>
      </c>
      <c r="V19" s="71">
        <f>+'S2.3.3'!X294</f>
        <v>4.0221683791371996</v>
      </c>
      <c r="W19" s="71">
        <f>+'S2.3.3'!Y294</f>
        <v>4.7228400727697002</v>
      </c>
      <c r="X19" s="71">
        <f>+'S2.3.3'!Z294</f>
        <v>5.2515823165407998</v>
      </c>
      <c r="Y19" s="71">
        <f>+'S2.3.3'!AA294</f>
        <v>5.6996006683046998</v>
      </c>
      <c r="Z19" s="71">
        <f>+'S2.3.3'!AB294</f>
        <v>5.7555478575108996</v>
      </c>
      <c r="AA19" s="71">
        <f>+'S2.3.3'!AC294</f>
        <v>0.27850070085650003</v>
      </c>
      <c r="AB19" s="71">
        <f>+'S2.3.3'!AD294</f>
        <v>0.37836541195930001</v>
      </c>
      <c r="AC19" s="71">
        <f>+'S2.3.3'!AE294</f>
        <v>0.12652546749070001</v>
      </c>
      <c r="AD19" s="71">
        <f>+'S2.3.3'!AF294</f>
        <v>0.5215641335508</v>
      </c>
      <c r="AE19" s="71">
        <f>+'S2.3.3'!AG294</f>
        <v>0.69108717211350001</v>
      </c>
      <c r="AF19" s="71">
        <f>+'S2.3.3'!AH294</f>
        <v>0.6885318183029</v>
      </c>
      <c r="AG19" s="71">
        <f>+'S2.3.3'!AI294</f>
        <v>0.90839673827040002</v>
      </c>
      <c r="AH19" s="71">
        <f>+'S2.3.3'!AJ294</f>
        <v>0.61047653872329999</v>
      </c>
      <c r="AI19" s="71">
        <f>+'S2.3.3'!AK294</f>
        <v>0.88164536199450005</v>
      </c>
      <c r="AJ19" s="71">
        <f>+'S2.3.3'!AL294</f>
        <v>1.0930001551848001</v>
      </c>
      <c r="AK19" s="71">
        <f>+'S2.3.3'!AM294</f>
        <v>0.82050988262830005</v>
      </c>
      <c r="AL19" s="71">
        <f>+'S2.3.3'!AN294</f>
        <v>0.44185630519140001</v>
      </c>
      <c r="AM19" s="71">
        <f>+'S2.3.3'!AO294</f>
        <v>0.52649537604039998</v>
      </c>
      <c r="AN19" s="71">
        <f>+'S2.3.3'!AP294</f>
        <v>0.60320789323169999</v>
      </c>
      <c r="AO19" s="71">
        <f>+'S2.3.3'!AQ294</f>
        <v>0.84265818405360005</v>
      </c>
      <c r="AP19" s="71">
        <f>+'S2.3.3'!AR294</f>
        <v>0.77243806724660002</v>
      </c>
      <c r="AQ19" s="71">
        <f>+'S2.3.3'!AS294</f>
        <v>0.61844652968839997</v>
      </c>
      <c r="AR19" s="71">
        <f>+'S2.3.3'!AT294</f>
        <v>1.3529746182929001</v>
      </c>
      <c r="AS19" s="71">
        <f>+'S2.3.3'!AU294</f>
        <v>1.4489268907399</v>
      </c>
      <c r="AT19" s="71">
        <f>+'S2.3.3'!AV294</f>
        <v>1.3870858150403</v>
      </c>
      <c r="AU19" s="71">
        <f>+'S2.3.3'!AW294</f>
        <v>1.78</v>
      </c>
    </row>
    <row r="20" spans="1:47">
      <c r="A20" s="64" t="s">
        <v>400</v>
      </c>
      <c r="B20" s="112" t="s">
        <v>639</v>
      </c>
      <c r="C20" s="71">
        <f>+'S2.3.3'!E295</f>
        <v>1.5630936661599999E-2</v>
      </c>
      <c r="D20" s="71">
        <f>+'S2.3.3'!F295</f>
        <v>-0.76821806934470005</v>
      </c>
      <c r="E20" s="71">
        <f>+'S2.3.3'!G295</f>
        <v>-0.66012240871969996</v>
      </c>
      <c r="F20" s="71">
        <f>+'S2.3.3'!H295</f>
        <v>-3.30124803434E-2</v>
      </c>
      <c r="G20" s="71">
        <f>+'S2.3.3'!I295</f>
        <v>0.56059985167769999</v>
      </c>
      <c r="H20" s="71">
        <f>+'S2.3.3'!J295</f>
        <v>0.1202282778249</v>
      </c>
      <c r="I20" s="71">
        <f>+'S2.3.3'!K295</f>
        <v>0.72416017833510005</v>
      </c>
      <c r="J20" s="71">
        <f>+'S2.3.3'!L295</f>
        <v>1.8994213875271999</v>
      </c>
      <c r="K20" s="71">
        <f>+'S2.3.3'!M295</f>
        <v>2.5082390823398999</v>
      </c>
      <c r="L20" s="71">
        <f>+'S2.3.3'!N295</f>
        <v>2.9996034362070998</v>
      </c>
      <c r="M20" s="71">
        <f>+'S2.3.3'!O295</f>
        <v>3.0666606566211998</v>
      </c>
      <c r="N20" s="71">
        <f>+'S2.3.3'!P295</f>
        <v>3.2082707980689</v>
      </c>
      <c r="O20" s="71">
        <f>+'S2.3.3'!Q295</f>
        <v>-2.5729172998999999E-3</v>
      </c>
      <c r="P20" s="71">
        <f>+'S2.3.3'!R295</f>
        <v>0.3105295753915</v>
      </c>
      <c r="Q20" s="71">
        <f>+'S2.3.3'!S295</f>
        <v>1.0172037994131999</v>
      </c>
      <c r="R20" s="71">
        <f>+'S2.3.3'!T295</f>
        <v>1.4820478026702999</v>
      </c>
      <c r="S20" s="71">
        <f>+'S2.3.3'!U295</f>
        <v>1.7886690558642</v>
      </c>
      <c r="T20" s="71">
        <f>+'S2.3.3'!V295</f>
        <v>2.6724787308933999</v>
      </c>
      <c r="U20" s="71">
        <f>+'S2.3.3'!W295</f>
        <v>3.2714763137545999</v>
      </c>
      <c r="V20" s="71">
        <f>+'S2.3.3'!X295</f>
        <v>3.9803814984010999</v>
      </c>
      <c r="W20" s="71">
        <f>+'S2.3.3'!Y295</f>
        <v>4.5287381351486999</v>
      </c>
      <c r="X20" s="71">
        <f>+'S2.3.3'!Z295</f>
        <v>5.2188926723567999</v>
      </c>
      <c r="Y20" s="71">
        <f>+'S2.3.3'!AA295</f>
        <v>5.8036802543306996</v>
      </c>
      <c r="Z20" s="71">
        <f>+'S2.3.3'!AB295</f>
        <v>5.7775822771348002</v>
      </c>
      <c r="AA20" s="71">
        <f>+'S2.3.3'!AC295</f>
        <v>0.1873014865574</v>
      </c>
      <c r="AB20" s="71">
        <f>+'S2.3.3'!AD295</f>
        <v>0.16405342556069999</v>
      </c>
      <c r="AC20" s="71">
        <f>+'S2.3.3'!AE295</f>
        <v>-8.9322165387600003E-2</v>
      </c>
      <c r="AD20" s="71">
        <f>+'S2.3.3'!AF295</f>
        <v>0.20913367542149999</v>
      </c>
      <c r="AE20" s="71">
        <f>+'S2.3.3'!AG295</f>
        <v>0.49032195849979998</v>
      </c>
      <c r="AF20" s="71">
        <f>+'S2.3.3'!AH295</f>
        <v>0.39953589384400001</v>
      </c>
      <c r="AG20" s="71">
        <f>+'S2.3.3'!AI295</f>
        <v>0.63558437697619996</v>
      </c>
      <c r="AH20" s="71">
        <f>+'S2.3.3'!AJ295</f>
        <v>0.1903413261253</v>
      </c>
      <c r="AI20" s="71">
        <f>+'S2.3.3'!AK295</f>
        <v>0.60067372247679995</v>
      </c>
      <c r="AJ20" s="71">
        <f>+'S2.3.3'!AL295</f>
        <v>0.8571264232086</v>
      </c>
      <c r="AK20" s="71">
        <f>+'S2.3.3'!AM295</f>
        <v>0.50152551275290003</v>
      </c>
      <c r="AL20" s="71">
        <f>+'S2.3.3'!AN295</f>
        <v>7.3810590056000002E-3</v>
      </c>
      <c r="AM20" s="71">
        <f>+'S2.3.3'!AO295</f>
        <v>0.65490555552630003</v>
      </c>
      <c r="AN20" s="71">
        <f>+'S2.3.3'!AP295</f>
        <v>0.68576597339720002</v>
      </c>
      <c r="AO20" s="71">
        <f>+'S2.3.3'!AQ295</f>
        <v>0.94209132780430005</v>
      </c>
      <c r="AP20" s="71">
        <f>+'S2.3.3'!AR295</f>
        <v>0.76835438851170001</v>
      </c>
      <c r="AQ20" s="71">
        <f>+'S2.3.3'!AS295</f>
        <v>0.56468211420500003</v>
      </c>
      <c r="AR20" s="71">
        <f>+'S2.3.3'!AT295</f>
        <v>1.4145670192248001</v>
      </c>
      <c r="AS20" s="71">
        <f>+'S2.3.3'!AU295</f>
        <v>1.5423123033055</v>
      </c>
      <c r="AT20" s="71">
        <f>+'S2.3.3'!AV295</f>
        <v>1.4682839715486999</v>
      </c>
      <c r="AU20" s="71">
        <f>+'S2.3.3'!AW295</f>
        <v>1.97</v>
      </c>
    </row>
    <row r="21" spans="1:47">
      <c r="A21" s="64" t="s">
        <v>402</v>
      </c>
      <c r="B21" s="112" t="s">
        <v>640</v>
      </c>
      <c r="C21" s="71">
        <f>+'S2.3.3'!E296</f>
        <v>9.7344601647000005E-3</v>
      </c>
      <c r="D21" s="71">
        <f>+'S2.3.3'!F296</f>
        <v>-0.80662509377949998</v>
      </c>
      <c r="E21" s="71">
        <f>+'S2.3.3'!G296</f>
        <v>-0.72452712384520002</v>
      </c>
      <c r="F21" s="71">
        <f>+'S2.3.3'!H296</f>
        <v>-9.21631377035E-2</v>
      </c>
      <c r="G21" s="71">
        <f>+'S2.3.3'!I296</f>
        <v>0.50562441751529996</v>
      </c>
      <c r="H21" s="71">
        <f>+'S2.3.3'!J296</f>
        <v>6.1937549394299997E-2</v>
      </c>
      <c r="I21" s="71">
        <f>+'S2.3.3'!K296</f>
        <v>0.68459892106940001</v>
      </c>
      <c r="J21" s="71">
        <f>+'S2.3.3'!L296</f>
        <v>1.8315519852752999</v>
      </c>
      <c r="K21" s="71">
        <f>+'S2.3.3'!M296</f>
        <v>2.4589502067350999</v>
      </c>
      <c r="L21" s="71">
        <f>+'S2.3.3'!N296</f>
        <v>2.9575859934449999</v>
      </c>
      <c r="M21" s="71">
        <f>+'S2.3.3'!O296</f>
        <v>3.0508758580832001</v>
      </c>
      <c r="N21" s="71">
        <f>+'S2.3.3'!P296</f>
        <v>3.2032913667376</v>
      </c>
      <c r="O21" s="71">
        <f>+'S2.3.3'!Q296</f>
        <v>-7.9018099925999997E-3</v>
      </c>
      <c r="P21" s="71">
        <f>+'S2.3.3'!R296</f>
        <v>0.26386283936650001</v>
      </c>
      <c r="Q21" s="71">
        <f>+'S2.3.3'!S296</f>
        <v>0.99272759138040001</v>
      </c>
      <c r="R21" s="71">
        <f>+'S2.3.3'!T296</f>
        <v>1.4706561040621</v>
      </c>
      <c r="S21" s="71">
        <f>+'S2.3.3'!U296</f>
        <v>1.8028562861521</v>
      </c>
      <c r="T21" s="71">
        <f>+'S2.3.3'!V296</f>
        <v>2.6975807414036002</v>
      </c>
      <c r="U21" s="71">
        <f>+'S2.3.3'!W296</f>
        <v>3.3038466572773002</v>
      </c>
      <c r="V21" s="71">
        <f>+'S2.3.3'!X296</f>
        <v>4.0351263073365997</v>
      </c>
      <c r="W21" s="71">
        <f>+'S2.3.3'!Y296</f>
        <v>4.5984145613326</v>
      </c>
      <c r="X21" s="71">
        <f>+'S2.3.3'!Z296</f>
        <v>5.3089255661037997</v>
      </c>
      <c r="Y21" s="71">
        <f>+'S2.3.3'!AA296</f>
        <v>5.9126877780797003</v>
      </c>
      <c r="Z21" s="71">
        <f>+'S2.3.3'!AB296</f>
        <v>5.8696270830312001</v>
      </c>
      <c r="AA21" s="71">
        <f>+'S2.3.3'!AC296</f>
        <v>0.20749899501149999</v>
      </c>
      <c r="AB21" s="71">
        <f>+'S2.3.3'!AD296</f>
        <v>0.16697345819350001</v>
      </c>
      <c r="AC21" s="71">
        <f>+'S2.3.3'!AE296</f>
        <v>-0.11115000741599999</v>
      </c>
      <c r="AD21" s="71">
        <f>+'S2.3.3'!AF296</f>
        <v>0.16306826505890001</v>
      </c>
      <c r="AE21" s="71">
        <f>+'S2.3.3'!AG296</f>
        <v>0.44746595605939998</v>
      </c>
      <c r="AF21" s="71">
        <f>+'S2.3.3'!AH296</f>
        <v>0.35083158821549998</v>
      </c>
      <c r="AG21" s="71">
        <f>+'S2.3.3'!AI296</f>
        <v>0.58331408521350003</v>
      </c>
      <c r="AH21" s="71">
        <f>+'S2.3.3'!AJ296</f>
        <v>0.1325664690735</v>
      </c>
      <c r="AI21" s="71">
        <f>+'S2.3.3'!AK296</f>
        <v>0.56178659875790005</v>
      </c>
      <c r="AJ21" s="71">
        <f>+'S2.3.3'!AL296</f>
        <v>0.82430545535900002</v>
      </c>
      <c r="AK21" s="71">
        <f>+'S2.3.3'!AM296</f>
        <v>0.45816026295899998</v>
      </c>
      <c r="AL21" s="71">
        <f>+'S2.3.3'!AN296</f>
        <v>-5.0498310019099997E-2</v>
      </c>
      <c r="AM21" s="71">
        <f>+'S2.3.3'!AO296</f>
        <v>0.65742866118609999</v>
      </c>
      <c r="AN21" s="71">
        <f>+'S2.3.3'!AP296</f>
        <v>0.65927882260549997</v>
      </c>
      <c r="AO21" s="71">
        <f>+'S2.3.3'!AQ296</f>
        <v>0.93654882711919996</v>
      </c>
      <c r="AP21" s="71">
        <f>+'S2.3.3'!AR296</f>
        <v>0.74510325784340004</v>
      </c>
      <c r="AQ21" s="71">
        <f>+'S2.3.3'!AS296</f>
        <v>0.54872381512890001</v>
      </c>
      <c r="AR21" s="71">
        <f>+'S2.3.3'!AT296</f>
        <v>1.3978756845328999</v>
      </c>
      <c r="AS21" s="71">
        <f>+'S2.3.3'!AU296</f>
        <v>1.5359800776154</v>
      </c>
      <c r="AT21" s="71">
        <f>+'S2.3.3'!AV296</f>
        <v>1.4422056508400001</v>
      </c>
      <c r="AU21" s="71">
        <f>+'S2.3.3'!AW296</f>
        <v>1.97</v>
      </c>
    </row>
    <row r="22" spans="1:47">
      <c r="A22" s="66"/>
      <c r="B22" s="113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</row>
    <row r="24" spans="1:47" s="5" customFormat="1" ht="15" customHeight="1">
      <c r="A24" s="161" t="s">
        <v>870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</row>
    <row r="25" spans="1:47" s="5" customFormat="1" ht="28.9">
      <c r="A25" s="62" t="s">
        <v>346</v>
      </c>
      <c r="B25" s="62" t="s">
        <v>348</v>
      </c>
      <c r="C25" s="63">
        <v>44531</v>
      </c>
      <c r="D25" s="63">
        <v>44562</v>
      </c>
      <c r="E25" s="63">
        <v>44593</v>
      </c>
      <c r="F25" s="63">
        <v>44621</v>
      </c>
      <c r="G25" s="63">
        <v>44652</v>
      </c>
      <c r="H25" s="63">
        <v>44682</v>
      </c>
      <c r="I25" s="63">
        <v>44713</v>
      </c>
      <c r="J25" s="63">
        <v>44743</v>
      </c>
      <c r="K25" s="63">
        <v>44774</v>
      </c>
      <c r="L25" s="63">
        <v>44805</v>
      </c>
      <c r="M25" s="63">
        <v>44835</v>
      </c>
      <c r="N25" s="63">
        <v>44866</v>
      </c>
      <c r="O25" s="72">
        <v>44896</v>
      </c>
      <c r="P25" s="63">
        <v>44927</v>
      </c>
      <c r="Q25" s="63">
        <v>44958</v>
      </c>
      <c r="R25" s="63">
        <v>44986</v>
      </c>
      <c r="S25" s="63">
        <v>45017</v>
      </c>
      <c r="T25" s="63">
        <v>45047</v>
      </c>
      <c r="U25" s="63">
        <v>45078</v>
      </c>
      <c r="V25" s="63">
        <v>45108</v>
      </c>
      <c r="W25" s="63">
        <v>45139</v>
      </c>
      <c r="X25" s="63">
        <v>45170</v>
      </c>
      <c r="Y25" s="63">
        <v>45200</v>
      </c>
      <c r="Z25" s="63">
        <v>45231</v>
      </c>
      <c r="AA25" s="63">
        <v>45261</v>
      </c>
      <c r="AB25" s="63">
        <v>45292</v>
      </c>
      <c r="AC25" s="63">
        <v>45323</v>
      </c>
      <c r="AD25" s="63">
        <v>45352</v>
      </c>
      <c r="AE25" s="63">
        <v>45383</v>
      </c>
      <c r="AF25" s="63">
        <v>45413</v>
      </c>
      <c r="AG25" s="63">
        <v>45444</v>
      </c>
      <c r="AH25" s="63">
        <v>45474</v>
      </c>
      <c r="AI25" s="63">
        <v>45505</v>
      </c>
      <c r="AJ25" s="63">
        <v>45536</v>
      </c>
    </row>
    <row r="26" spans="1:47">
      <c r="A26" s="64" t="s">
        <v>394</v>
      </c>
      <c r="B26" s="64" t="s">
        <v>395</v>
      </c>
      <c r="C26" s="68">
        <f>+'S2.3.4'!E14</f>
        <v>3.2989079115378002</v>
      </c>
      <c r="D26" s="68">
        <f>+'S2.3.4'!F14</f>
        <v>3.4980842512721</v>
      </c>
      <c r="E26" s="68">
        <f>+'S2.3.4'!G14</f>
        <v>4.8973145631725998</v>
      </c>
      <c r="F26" s="68">
        <f>+'S2.3.4'!H14</f>
        <v>5.7931750640070998</v>
      </c>
      <c r="G26" s="68">
        <f>+'S2.3.4'!I14</f>
        <v>7.1515617441610004</v>
      </c>
      <c r="H26" s="68">
        <f>+'S2.3.4'!J14</f>
        <v>8.7141472948673009</v>
      </c>
      <c r="I26" s="68">
        <f>+'S2.3.4'!K14</f>
        <v>10.055605676831499</v>
      </c>
      <c r="J26" s="68">
        <f>+'S2.3.4'!L14</f>
        <v>11.480082810772499</v>
      </c>
      <c r="K26" s="68">
        <f>+'S2.3.4'!M14</f>
        <v>12.128481538768501</v>
      </c>
      <c r="L26" s="68">
        <f>+'S2.3.4'!N14</f>
        <v>10.365152517128699</v>
      </c>
      <c r="M26" s="68">
        <f>+'S2.3.4'!O14</f>
        <v>8.9913986109598998</v>
      </c>
      <c r="N26" s="68">
        <f>+'S2.3.4'!P14</f>
        <v>8.2550374901272008</v>
      </c>
      <c r="O26" s="68">
        <f>+'S2.3.4'!Q14</f>
        <v>7.8771537622057002</v>
      </c>
      <c r="P26" s="68">
        <f>+'S2.3.4'!R14</f>
        <v>7.6518468317353001</v>
      </c>
      <c r="Q26" s="68">
        <f>+'S2.3.4'!S14</f>
        <v>5.5798108320197999</v>
      </c>
      <c r="R26" s="68">
        <f>+'S2.3.4'!T14</f>
        <v>4.4173967941613999</v>
      </c>
      <c r="S26" s="68">
        <f>+'S2.3.4'!U14</f>
        <v>2.4428179971396999</v>
      </c>
      <c r="T26" s="68">
        <f>+'S2.3.4'!V14</f>
        <v>0.87917926867189999</v>
      </c>
      <c r="U26" s="68">
        <f>+'S2.3.4'!W14</f>
        <v>-1.0384807545201</v>
      </c>
      <c r="V26" s="68">
        <f>+'S2.3.4'!X14</f>
        <v>-2.2851005853176001</v>
      </c>
      <c r="W26" s="68">
        <f>+'S2.3.4'!Y14</f>
        <v>-3.2781028572719002</v>
      </c>
      <c r="X26" s="68">
        <f>+'S2.3.4'!Z14</f>
        <v>-2.2351108618109001</v>
      </c>
      <c r="Y26" s="68">
        <f>+'S2.3.4'!AA14</f>
        <v>-1.2789415038417999</v>
      </c>
      <c r="Z26" s="68">
        <f>+'S2.3.4'!AB14</f>
        <v>-1.6449220571556999</v>
      </c>
      <c r="AA26" s="68">
        <f>+'S2.3.4'!AC14</f>
        <v>-1.7652922263305999</v>
      </c>
      <c r="AB26" s="68">
        <f>+'S2.3.4'!AD14</f>
        <v>-1.8686339860414001</v>
      </c>
      <c r="AC26" s="68">
        <f>+'S2.3.4'!AE14</f>
        <v>-1.1314060151975001</v>
      </c>
      <c r="AD26" s="68">
        <f>+'S2.3.4'!AF14</f>
        <v>-1.1863148432438999</v>
      </c>
      <c r="AE26" s="68">
        <f>+'S2.3.4'!AG14</f>
        <v>-0.52081297489889999</v>
      </c>
      <c r="AF26" s="68">
        <f>+'S2.3.4'!AH14</f>
        <v>-0.33476581948989997</v>
      </c>
      <c r="AG26" s="68">
        <f>+'S2.3.4'!AI14</f>
        <v>-3.3756986935699999E-2</v>
      </c>
      <c r="AH26" s="68">
        <f>+'S2.3.4'!AJ14</f>
        <v>3.1874554968300002E-2</v>
      </c>
      <c r="AI26" s="68">
        <f>+'S2.3.4'!AK14</f>
        <v>0.31250425160369999</v>
      </c>
      <c r="AJ26" s="68">
        <f>+'S2.3.4'!AL14</f>
        <v>-0.14000000000000001</v>
      </c>
    </row>
    <row r="27" spans="1:47">
      <c r="A27" s="64" t="s">
        <v>398</v>
      </c>
      <c r="B27" s="112" t="s">
        <v>638</v>
      </c>
      <c r="C27" s="68">
        <f>+'S2.3.4'!E294</f>
        <v>2.7777084300902999</v>
      </c>
      <c r="D27" s="68">
        <f>+'S2.3.4'!F294</f>
        <v>2.8083622017790999</v>
      </c>
      <c r="E27" s="68">
        <f>+'S2.3.4'!G294</f>
        <v>3.7755785301759999</v>
      </c>
      <c r="F27" s="68">
        <f>+'S2.3.4'!H294</f>
        <v>4.5273685585262999</v>
      </c>
      <c r="G27" s="68">
        <f>+'S2.3.4'!I294</f>
        <v>4.5897143847802999</v>
      </c>
      <c r="H27" s="68">
        <f>+'S2.3.4'!J294</f>
        <v>4.6044000792351003</v>
      </c>
      <c r="I27" s="68">
        <f>+'S2.3.4'!K294</f>
        <v>5.4955430650302999</v>
      </c>
      <c r="J27" s="68">
        <f>+'S2.3.4'!L294</f>
        <v>5.5196879839513002</v>
      </c>
      <c r="K27" s="68">
        <f>+'S2.3.4'!M294</f>
        <v>5.0775989790941001</v>
      </c>
      <c r="L27" s="68">
        <f>+'S2.3.4'!N294</f>
        <v>5.3397009241184001</v>
      </c>
      <c r="M27" s="68">
        <f>+'S2.3.4'!O294</f>
        <v>5.4687426443160003</v>
      </c>
      <c r="N27" s="68">
        <f>+'S2.3.4'!P294</f>
        <v>5.8208235438268003</v>
      </c>
      <c r="O27" s="68">
        <f>+'S2.3.4'!Q294</f>
        <v>5.7555478575108996</v>
      </c>
      <c r="P27" s="68">
        <f>+'S2.3.4'!R294</f>
        <v>6.0058160173247996</v>
      </c>
      <c r="Q27" s="68">
        <f>+'S2.3.4'!S294</f>
        <v>5.7162417282345004</v>
      </c>
      <c r="R27" s="68">
        <f>+'S2.3.4'!T294</f>
        <v>4.5871964268210004</v>
      </c>
      <c r="S27" s="68">
        <f>+'S2.3.4'!U294</f>
        <v>4.4356321768173999</v>
      </c>
      <c r="T27" s="68">
        <f>+'S2.3.4'!V294</f>
        <v>4.1256373410289999</v>
      </c>
      <c r="U27" s="68">
        <f>+'S2.3.4'!W294</f>
        <v>3.452704879059</v>
      </c>
      <c r="V27" s="68">
        <f>+'S2.3.4'!X294</f>
        <v>3.1283304245594001</v>
      </c>
      <c r="W27" s="68">
        <f>+'S2.3.4'!Y294</f>
        <v>2.2870050908486999</v>
      </c>
      <c r="X27" s="68">
        <f>+'S2.3.4'!Z294</f>
        <v>1.8764738104059999</v>
      </c>
      <c r="Y27" s="68">
        <f>+'S2.3.4'!AA294</f>
        <v>1.5770535764272</v>
      </c>
      <c r="Z27" s="68">
        <f>+'S2.3.4'!AB294</f>
        <v>0.87387455105290002</v>
      </c>
      <c r="AA27" s="68">
        <f>+'S2.3.4'!AC294</f>
        <v>0.44185630519140001</v>
      </c>
      <c r="AB27" s="68">
        <f>+'S2.3.4'!AD294</f>
        <v>0.69025496846599999</v>
      </c>
      <c r="AC27" s="68">
        <f>+'S2.3.4'!AE294</f>
        <v>0.66684100286579995</v>
      </c>
      <c r="AD27" s="68">
        <f>+'S2.3.4'!AF294</f>
        <v>1.1602443554769</v>
      </c>
      <c r="AE27" s="68">
        <f>+'S2.3.4'!AG294</f>
        <v>0.69253131026299997</v>
      </c>
      <c r="AF27" s="68">
        <f>+'S2.3.4'!AH294</f>
        <v>0.3693954630922</v>
      </c>
      <c r="AG27" s="68">
        <f>+'S2.3.4'!AI294</f>
        <v>1.1046712954828</v>
      </c>
      <c r="AH27" s="68">
        <f>+'S2.3.4'!AJ294</f>
        <v>0.97988736759920003</v>
      </c>
      <c r="AI27" s="68">
        <f>+'S2.3.4'!AK294</f>
        <v>1.2171640069403999</v>
      </c>
      <c r="AJ27" s="68">
        <f>+'S2.3.4'!AL294</f>
        <v>1.33</v>
      </c>
    </row>
    <row r="28" spans="1:47">
      <c r="A28" s="64" t="s">
        <v>400</v>
      </c>
      <c r="B28" s="112" t="s">
        <v>639</v>
      </c>
      <c r="C28" s="68">
        <f>+'S2.3.4'!E295</f>
        <v>3.2082707980689</v>
      </c>
      <c r="D28" s="68">
        <f>+'S2.3.4'!F295</f>
        <v>3.1894858514397999</v>
      </c>
      <c r="E28" s="68">
        <f>+'S2.3.4'!G295</f>
        <v>4.3302468109405998</v>
      </c>
      <c r="F28" s="68">
        <f>+'S2.3.4'!H295</f>
        <v>4.9509137497536999</v>
      </c>
      <c r="G28" s="68">
        <f>+'S2.3.4'!I295</f>
        <v>4.7724546936168002</v>
      </c>
      <c r="H28" s="68">
        <f>+'S2.3.4'!J295</f>
        <v>4.4686739696032998</v>
      </c>
      <c r="I28" s="68">
        <f>+'S2.3.4'!K295</f>
        <v>5.8392411867284002</v>
      </c>
      <c r="J28" s="68">
        <f>+'S2.3.4'!L295</f>
        <v>5.8184101434572</v>
      </c>
      <c r="K28" s="68">
        <f>+'S2.3.4'!M295</f>
        <v>5.3159598479041996</v>
      </c>
      <c r="L28" s="68">
        <f>+'S2.3.4'!N295</f>
        <v>5.2425678970760003</v>
      </c>
      <c r="M28" s="68">
        <f>+'S2.3.4'!O295</f>
        <v>5.4320561023067997</v>
      </c>
      <c r="N28" s="68">
        <f>+'S2.3.4'!P295</f>
        <v>5.9490509690801998</v>
      </c>
      <c r="O28" s="68">
        <f>+'S2.3.4'!Q295</f>
        <v>5.7775822771348002</v>
      </c>
      <c r="P28" s="68">
        <f>+'S2.3.4'!R295</f>
        <v>5.9784319985953003</v>
      </c>
      <c r="Q28" s="68">
        <f>+'S2.3.4'!S295</f>
        <v>5.6231229890028001</v>
      </c>
      <c r="R28" s="68">
        <f>+'S2.3.4'!T295</f>
        <v>4.6189119033643999</v>
      </c>
      <c r="S28" s="68">
        <f>+'S2.3.4'!U295</f>
        <v>4.4507882111674997</v>
      </c>
      <c r="T28" s="68">
        <f>+'S2.3.4'!V295</f>
        <v>4.4283553131750999</v>
      </c>
      <c r="U28" s="68">
        <f>+'S2.3.4'!W295</f>
        <v>3.4358992776682</v>
      </c>
      <c r="V28" s="68">
        <f>+'S2.3.4'!X295</f>
        <v>3.0777247156032002</v>
      </c>
      <c r="W28" s="68">
        <f>+'S2.3.4'!Y295</f>
        <v>1.9220349096469</v>
      </c>
      <c r="X28" s="68">
        <f>+'S2.3.4'!Z295</f>
        <v>1.8025878017965999</v>
      </c>
      <c r="Y28" s="68">
        <f>+'S2.3.4'!AA295</f>
        <v>1.3926559908489999</v>
      </c>
      <c r="Z28" s="68">
        <f>+'S2.3.4'!AB295</f>
        <v>0.4767353871667</v>
      </c>
      <c r="AA28" s="68">
        <f>+'S2.3.4'!AC295</f>
        <v>7.3810590056000002E-3</v>
      </c>
      <c r="AB28" s="68">
        <f>+'S2.3.4'!AD295</f>
        <v>0.4741453855844</v>
      </c>
      <c r="AC28" s="68">
        <f>+'S2.3.4'!AE295</f>
        <v>0.5282775661893</v>
      </c>
      <c r="AD28" s="68">
        <f>+'S2.3.4'!AF295</f>
        <v>1.0397928540070001</v>
      </c>
      <c r="AE28" s="68">
        <f>+'S2.3.4'!AG295</f>
        <v>0.56547588428619999</v>
      </c>
      <c r="AF28" s="68">
        <f>+'S2.3.4'!AH295</f>
        <v>8.1383851337099994E-2</v>
      </c>
      <c r="AG28" s="68">
        <f>+'S2.3.4'!AI295</f>
        <v>1.0184475309665999</v>
      </c>
      <c r="AH28" s="68">
        <f>+'S2.3.4'!AJ295</f>
        <v>0.90844886525570001</v>
      </c>
      <c r="AI28" s="68">
        <f>+'S2.3.4'!AK295</f>
        <v>1.2829900191188</v>
      </c>
      <c r="AJ28" s="68">
        <f>+'S2.3.4'!AL295</f>
        <v>1.36</v>
      </c>
    </row>
    <row r="29" spans="1:47">
      <c r="A29" s="64" t="s">
        <v>402</v>
      </c>
      <c r="B29" s="112" t="s">
        <v>640</v>
      </c>
      <c r="C29" s="68">
        <f>+'S2.3.4'!E296</f>
        <v>3.2032913667376</v>
      </c>
      <c r="D29" s="68">
        <f>+'S2.3.4'!F296</f>
        <v>3.1850919270781999</v>
      </c>
      <c r="E29" s="68">
        <f>+'S2.3.4'!G296</f>
        <v>4.3170540366083001</v>
      </c>
      <c r="F29" s="68">
        <f>+'S2.3.4'!H296</f>
        <v>4.9884889950320996</v>
      </c>
      <c r="G29" s="68">
        <f>+'S2.3.4'!I296</f>
        <v>4.8176601152452001</v>
      </c>
      <c r="H29" s="68">
        <f>+'S2.3.4'!J296</f>
        <v>4.5353421776751999</v>
      </c>
      <c r="I29" s="68">
        <f>+'S2.3.4'!K296</f>
        <v>5.9216781873948001</v>
      </c>
      <c r="J29" s="68">
        <f>+'S2.3.4'!L296</f>
        <v>5.8880613333285998</v>
      </c>
      <c r="K29" s="68">
        <f>+'S2.3.4'!M296</f>
        <v>5.4365493145379</v>
      </c>
      <c r="L29" s="68">
        <f>+'S2.3.4'!N296</f>
        <v>5.3582984472391999</v>
      </c>
      <c r="M29" s="68">
        <f>+'S2.3.4'!O296</f>
        <v>5.5602423449269001</v>
      </c>
      <c r="N29" s="68">
        <f>+'S2.3.4'!P296</f>
        <v>6.0693359971873999</v>
      </c>
      <c r="O29" s="68">
        <f>+'S2.3.4'!Q296</f>
        <v>5.8696270830312001</v>
      </c>
      <c r="P29" s="68">
        <f>+'S2.3.4'!R296</f>
        <v>6.0976891330527998</v>
      </c>
      <c r="Q29" s="68">
        <f>+'S2.3.4'!S296</f>
        <v>5.7673206052774004</v>
      </c>
      <c r="R29" s="68">
        <f>+'S2.3.4'!T296</f>
        <v>4.7124436648080001</v>
      </c>
      <c r="S29" s="68">
        <f>+'S2.3.4'!U296</f>
        <v>4.5053525015047002</v>
      </c>
      <c r="T29" s="68">
        <f>+'S2.3.4'!V296</f>
        <v>4.4600922818119004</v>
      </c>
      <c r="U29" s="68">
        <f>+'S2.3.4'!W296</f>
        <v>3.4503932908442998</v>
      </c>
      <c r="V29" s="68">
        <f>+'S2.3.4'!X296</f>
        <v>3.0815240433914002</v>
      </c>
      <c r="W29" s="68">
        <f>+'S2.3.4'!Y296</f>
        <v>1.8982515542931999</v>
      </c>
      <c r="X29" s="68">
        <f>+'S2.3.4'!Z296</f>
        <v>1.7839409006644</v>
      </c>
      <c r="Y29" s="68">
        <f>+'S2.3.4'!AA296</f>
        <v>1.3611292877936001</v>
      </c>
      <c r="Z29" s="68">
        <f>+'S2.3.4'!AB296</f>
        <v>0.41731720350160001</v>
      </c>
      <c r="AA29" s="68">
        <f>+'S2.3.4'!AC296</f>
        <v>-5.0498310019099997E-2</v>
      </c>
      <c r="AB29" s="68">
        <f>+'S2.3.4'!AD296</f>
        <v>0.39827295341629998</v>
      </c>
      <c r="AC29" s="68">
        <f>+'S2.3.4'!AE296</f>
        <v>0.44073821389189999</v>
      </c>
      <c r="AD29" s="68">
        <f>+'S2.3.4'!AF296</f>
        <v>0.99783667872820003</v>
      </c>
      <c r="AE29" s="68">
        <f>+'S2.3.4'!AG296</f>
        <v>0.53029567425659996</v>
      </c>
      <c r="AF29" s="68">
        <f>+'S2.3.4'!AH296</f>
        <v>5.0257567293000002E-2</v>
      </c>
      <c r="AG29" s="68">
        <f>+'S2.3.4'!AI296</f>
        <v>0.99235837604989996</v>
      </c>
      <c r="AH29" s="68">
        <f>+'S2.3.4'!AJ296</f>
        <v>0.89616458415540001</v>
      </c>
      <c r="AI29" s="68">
        <f>+'S2.3.4'!AK296</f>
        <v>1.2567465577299</v>
      </c>
      <c r="AJ29" s="68">
        <f>+'S2.3.4'!AL296</f>
        <v>1.35</v>
      </c>
    </row>
  </sheetData>
  <mergeCells count="3">
    <mergeCell ref="A8:AE8"/>
    <mergeCell ref="A16:AE16"/>
    <mergeCell ref="A24:T24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C622A-4CFB-4328-8C78-3F46A7EFB3F9}">
  <sheetPr>
    <tabColor theme="6" tint="-0.249977111117893"/>
  </sheetPr>
  <dimension ref="A1:AU29"/>
  <sheetViews>
    <sheetView showGridLines="0" topLeftCell="A3" zoomScale="80" zoomScaleNormal="80" workbookViewId="0">
      <selection activeCell="H31" sqref="H31"/>
    </sheetView>
  </sheetViews>
  <sheetFormatPr defaultColWidth="11.5703125" defaultRowHeight="14.45"/>
  <cols>
    <col min="1" max="1" width="13.7109375" customWidth="1"/>
    <col min="2" max="2" width="44.5703125" customWidth="1"/>
  </cols>
  <sheetData>
    <row r="1" spans="1:47" ht="2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47" ht="20.25" customHeight="1">
      <c r="A2" s="21"/>
      <c r="B2" s="21"/>
      <c r="C2" s="21"/>
      <c r="D2" s="21"/>
      <c r="E2" s="21"/>
      <c r="F2" s="21" t="s">
        <v>0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47" ht="20.25" customHeight="1">
      <c r="A3" s="21"/>
      <c r="B3" s="21"/>
      <c r="C3" s="21"/>
      <c r="D3" s="21"/>
      <c r="E3" s="21"/>
      <c r="F3" s="21" t="s">
        <v>1</v>
      </c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47" ht="2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47" ht="2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47" ht="24.6" customHeight="1">
      <c r="A6" s="89" t="s">
        <v>318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47" ht="24.6" customHeight="1">
      <c r="A7" s="6" t="s">
        <v>872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47" s="5" customFormat="1">
      <c r="A8" s="157" t="s">
        <v>868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</row>
    <row r="9" spans="1:47" s="5" customFormat="1" ht="28.9">
      <c r="A9" s="62" t="s">
        <v>346</v>
      </c>
      <c r="B9" s="62" t="s">
        <v>348</v>
      </c>
      <c r="C9" s="63">
        <v>44197</v>
      </c>
      <c r="D9" s="63">
        <v>44228</v>
      </c>
      <c r="E9" s="63">
        <v>44256</v>
      </c>
      <c r="F9" s="63">
        <v>44287</v>
      </c>
      <c r="G9" s="63">
        <v>44317</v>
      </c>
      <c r="H9" s="63">
        <v>44348</v>
      </c>
      <c r="I9" s="63">
        <v>44378</v>
      </c>
      <c r="J9" s="63">
        <v>44409</v>
      </c>
      <c r="K9" s="63">
        <v>44440</v>
      </c>
      <c r="L9" s="63">
        <v>44470</v>
      </c>
      <c r="M9" s="63">
        <v>44501</v>
      </c>
      <c r="N9" s="63">
        <v>44531</v>
      </c>
      <c r="O9" s="63">
        <v>44562</v>
      </c>
      <c r="P9" s="63">
        <v>44593</v>
      </c>
      <c r="Q9" s="63">
        <v>44621</v>
      </c>
      <c r="R9" s="63">
        <v>44652</v>
      </c>
      <c r="S9" s="63">
        <v>44682</v>
      </c>
      <c r="T9" s="63">
        <v>44713</v>
      </c>
      <c r="U9" s="63">
        <v>44743</v>
      </c>
      <c r="V9" s="63">
        <v>44774</v>
      </c>
      <c r="W9" s="63">
        <v>44805</v>
      </c>
      <c r="X9" s="63">
        <v>44835</v>
      </c>
      <c r="Y9" s="63">
        <v>44866</v>
      </c>
      <c r="Z9" s="63">
        <v>44896</v>
      </c>
      <c r="AA9" s="63">
        <v>44927</v>
      </c>
      <c r="AB9" s="63">
        <v>44958</v>
      </c>
      <c r="AC9" s="63">
        <v>44986</v>
      </c>
      <c r="AD9" s="63">
        <v>45017</v>
      </c>
      <c r="AE9" s="63">
        <v>45047</v>
      </c>
      <c r="AF9" s="63">
        <v>45078</v>
      </c>
      <c r="AG9" s="63">
        <v>45108</v>
      </c>
      <c r="AH9" s="63">
        <v>45139</v>
      </c>
      <c r="AI9" s="63">
        <v>45170</v>
      </c>
      <c r="AJ9" s="63">
        <v>45200</v>
      </c>
      <c r="AK9" s="63">
        <v>45231</v>
      </c>
      <c r="AL9" s="63">
        <v>45261</v>
      </c>
      <c r="AM9" s="63">
        <v>45292</v>
      </c>
      <c r="AN9" s="63">
        <v>45323</v>
      </c>
      <c r="AO9" s="63">
        <v>45352</v>
      </c>
      <c r="AP9" s="63">
        <v>45383</v>
      </c>
      <c r="AQ9" s="63">
        <v>45413</v>
      </c>
      <c r="AR9" s="63">
        <v>45444</v>
      </c>
      <c r="AS9" s="63">
        <v>45474</v>
      </c>
      <c r="AT9" s="63">
        <v>45505</v>
      </c>
      <c r="AU9" s="63">
        <v>45536</v>
      </c>
    </row>
    <row r="10" spans="1:47">
      <c r="A10" s="64" t="s">
        <v>394</v>
      </c>
      <c r="B10" s="64" t="s">
        <v>395</v>
      </c>
      <c r="C10" s="71">
        <f>+'S2.3.2'!E14</f>
        <v>0.17693625563400001</v>
      </c>
      <c r="D10" s="71">
        <f>+'S2.3.2'!F14</f>
        <v>-0.25524011177380002</v>
      </c>
      <c r="E10" s="71">
        <f>+'S2.3.2'!G14</f>
        <v>2.7958669702900001E-2</v>
      </c>
      <c r="F10" s="71">
        <f>+'S2.3.2'!H14</f>
        <v>0.28942778264059998</v>
      </c>
      <c r="G10" s="71">
        <f>+'S2.3.2'!I14</f>
        <v>-1.49820879606E-2</v>
      </c>
      <c r="H10" s="71">
        <f>+'S2.3.2'!J14</f>
        <v>0.53727862774820001</v>
      </c>
      <c r="I10" s="71">
        <f>+'S2.3.2'!K14</f>
        <v>-0.20544512165430001</v>
      </c>
      <c r="J10" s="71">
        <f>+'S2.3.2'!L14</f>
        <v>0.27678152857630001</v>
      </c>
      <c r="K10" s="71">
        <f>+'S2.3.2'!M14</f>
        <v>0.62899690236679995</v>
      </c>
      <c r="L10" s="71">
        <f>+'S2.3.2'!N14</f>
        <v>0.48891945383129998</v>
      </c>
      <c r="M10" s="71">
        <f>+'S2.3.2'!O14</f>
        <v>0.82266385832559996</v>
      </c>
      <c r="N10" s="71">
        <f>+'S2.3.2'!P14</f>
        <v>0.48299297379020001</v>
      </c>
      <c r="O10" s="71">
        <f>+'S2.3.2'!Q14</f>
        <v>0.37009294908410001</v>
      </c>
      <c r="P10" s="71">
        <f>+'S2.3.2'!R14</f>
        <v>1.0932475679595</v>
      </c>
      <c r="Q10" s="71">
        <f>+'S2.3.2'!S14</f>
        <v>0.88223313349129995</v>
      </c>
      <c r="R10" s="71">
        <f>+'S2.3.2'!T14</f>
        <v>1.5771462274057999</v>
      </c>
      <c r="S10" s="71">
        <f>+'S2.3.2'!U14</f>
        <v>1.4430941335461001</v>
      </c>
      <c r="T10" s="71">
        <f>+'S2.3.2'!V14</f>
        <v>1.7778400309413001</v>
      </c>
      <c r="U10" s="71">
        <f>+'S2.3.2'!W14</f>
        <v>1.0862206743928999</v>
      </c>
      <c r="V10" s="71">
        <f>+'S2.3.2'!X14</f>
        <v>0.86001878451760005</v>
      </c>
      <c r="W10" s="71">
        <f>+'S2.3.2'!Y14</f>
        <v>-0.95349158067840001</v>
      </c>
      <c r="X10" s="71">
        <f>+'S2.3.2'!Z14</f>
        <v>-0.76190150258389999</v>
      </c>
      <c r="Y10" s="71">
        <f>+'S2.3.2'!AA14</f>
        <v>0.14149185108250001</v>
      </c>
      <c r="Z10" s="71">
        <f>+'S2.3.2'!AB14</f>
        <v>0.1322389686373</v>
      </c>
      <c r="AA10" s="71">
        <f>+'S2.3.2'!AC14</f>
        <v>0.16046489750189999</v>
      </c>
      <c r="AB10" s="71">
        <f>+'S2.3.2'!AD14</f>
        <v>-0.85255136121599995</v>
      </c>
      <c r="AC10" s="71">
        <f>+'S2.3.2'!AE14</f>
        <v>-0.22846144950479999</v>
      </c>
      <c r="AD10" s="71">
        <f>+'S2.3.2'!AF14</f>
        <v>-0.34372218495270002</v>
      </c>
      <c r="AE10" s="71">
        <f>+'S2.3.2'!AG14</f>
        <v>-0.1052852826395</v>
      </c>
      <c r="AF10" s="71">
        <f>+'S2.3.2'!AH14</f>
        <v>-0.15690305964590001</v>
      </c>
      <c r="AG10" s="71">
        <f>+'S2.3.2'!AI14</f>
        <v>-0.18716405407389999</v>
      </c>
      <c r="AH10" s="71">
        <f>+'S2.3.2'!AJ14</f>
        <v>-0.16494494570480001</v>
      </c>
      <c r="AI10" s="71">
        <f>+'S2.3.2'!AK14</f>
        <v>0.1145676542152</v>
      </c>
      <c r="AJ10" s="71">
        <f>+'S2.3.2'!AL14</f>
        <v>0.2086762760317</v>
      </c>
      <c r="AK10" s="71">
        <f>+'S2.3.2'!AM14</f>
        <v>-0.22975455931489999</v>
      </c>
      <c r="AL10" s="71">
        <f>+'S2.3.2'!AN14</f>
        <v>9.6938515307999993E-3</v>
      </c>
      <c r="AM10" s="71">
        <f>+'S2.3.2'!AO14</f>
        <v>5.5097263897200002E-2</v>
      </c>
      <c r="AN10" s="71">
        <f>+'S2.3.2'!AP14</f>
        <v>-0.1076899031178</v>
      </c>
      <c r="AO10" s="71">
        <f>+'S2.3.2'!AQ14</f>
        <v>-0.2838717474911</v>
      </c>
      <c r="AP10" s="71">
        <f>+'S2.3.2'!AR14</f>
        <v>0.32745447416099999</v>
      </c>
      <c r="AQ10" s="71">
        <f>+'S2.3.2'!AS14</f>
        <v>8.1538997587700002E-2</v>
      </c>
      <c r="AR10" s="71">
        <f>+'S2.3.2'!AT14</f>
        <v>0.14464295382350001</v>
      </c>
      <c r="AS10" s="71">
        <f>+'S2.3.2'!AU14</f>
        <v>-0.1216332295927</v>
      </c>
      <c r="AT10" s="71">
        <f>+'S2.3.2'!AV14</f>
        <v>0.1151325929608</v>
      </c>
      <c r="AU10" s="71">
        <f>+'S2.3.2'!AW14</f>
        <v>-0.33</v>
      </c>
    </row>
    <row r="11" spans="1:47">
      <c r="A11" s="64" t="s">
        <v>396</v>
      </c>
      <c r="B11" s="64" t="s">
        <v>397</v>
      </c>
      <c r="C11" s="71">
        <f>+'S2.3.2'!E15</f>
        <v>0.33993617504489998</v>
      </c>
      <c r="D11" s="71">
        <f>+'S2.3.2'!F15</f>
        <v>-2.1946401749838</v>
      </c>
      <c r="E11" s="71">
        <f>+'S2.3.2'!G15</f>
        <v>-1.3907898041205</v>
      </c>
      <c r="F11" s="71">
        <f>+'S2.3.2'!H15</f>
        <v>-0.64660110280700001</v>
      </c>
      <c r="G11" s="71">
        <f>+'S2.3.2'!I15</f>
        <v>-7.4583544483599995E-2</v>
      </c>
      <c r="H11" s="71">
        <f>+'S2.3.2'!J15</f>
        <v>1.1093315170839</v>
      </c>
      <c r="I11" s="71">
        <f>+'S2.3.2'!K15</f>
        <v>3.5888911828599997E-2</v>
      </c>
      <c r="J11" s="71">
        <f>+'S2.3.2'!L15</f>
        <v>0.79011892635570002</v>
      </c>
      <c r="K11" s="71">
        <f>+'S2.3.2'!M15</f>
        <v>0.83277198546630005</v>
      </c>
      <c r="L11" s="71">
        <f>+'S2.3.2'!N15</f>
        <v>0.98905121279700003</v>
      </c>
      <c r="M11" s="71">
        <f>+'S2.3.2'!O15</f>
        <v>1.4642908265943999</v>
      </c>
      <c r="N11" s="71">
        <f>+'S2.3.2'!P15</f>
        <v>1.8309595875225</v>
      </c>
      <c r="O11" s="71">
        <f>+'S2.3.2'!Q15</f>
        <v>0.51279396684489997</v>
      </c>
      <c r="P11" s="71">
        <f>+'S2.3.2'!R15</f>
        <v>1.6759382495796</v>
      </c>
      <c r="Q11" s="71">
        <f>+'S2.3.2'!S15</f>
        <v>0.66260249457380005</v>
      </c>
      <c r="R11" s="71">
        <f>+'S2.3.2'!T15</f>
        <v>1.4824955571617999</v>
      </c>
      <c r="S11" s="71">
        <f>+'S2.3.2'!U15</f>
        <v>1.7310889213194001</v>
      </c>
      <c r="T11" s="71">
        <f>+'S2.3.2'!V15</f>
        <v>2.9115111781704002</v>
      </c>
      <c r="U11" s="71">
        <f>+'S2.3.2'!W15</f>
        <v>4.4645263708104004</v>
      </c>
      <c r="V11" s="71">
        <f>+'S2.3.2'!X15</f>
        <v>1.9638424677673001</v>
      </c>
      <c r="W11" s="71">
        <f>+'S2.3.2'!Y15</f>
        <v>-0.62500476411200001</v>
      </c>
      <c r="X11" s="71">
        <f>+'S2.3.2'!Z15</f>
        <v>1.0131790075022999</v>
      </c>
      <c r="Y11" s="71">
        <f>+'S2.3.2'!AA15</f>
        <v>0.7974639421395</v>
      </c>
      <c r="Z11" s="71">
        <f>+'S2.3.2'!AB15</f>
        <v>1.1422913769823999</v>
      </c>
      <c r="AA11" s="71">
        <f>+'S2.3.2'!AC15</f>
        <v>-7.0630381996899999E-2</v>
      </c>
      <c r="AB11" s="71">
        <f>+'S2.3.2'!AD15</f>
        <v>-1.8899582710292</v>
      </c>
      <c r="AC11" s="71">
        <f>+'S2.3.2'!AE15</f>
        <v>-1.1064998743573999</v>
      </c>
      <c r="AD11" s="71">
        <f>+'S2.3.2'!AF15</f>
        <v>-0.69535744613219996</v>
      </c>
      <c r="AE11" s="71">
        <f>+'S2.3.2'!AG15</f>
        <v>-0.42648894411830002</v>
      </c>
      <c r="AF11" s="71">
        <f>+'S2.3.2'!AH15</f>
        <v>-0.63241471642460001</v>
      </c>
      <c r="AG11" s="71">
        <f>+'S2.3.2'!AI15</f>
        <v>-0.25134885710260002</v>
      </c>
      <c r="AH11" s="71">
        <f>+'S2.3.2'!AJ15</f>
        <v>0.48000843057350001</v>
      </c>
      <c r="AI11" s="71">
        <f>+'S2.3.2'!AK15</f>
        <v>-1.3735059198121</v>
      </c>
      <c r="AJ11" s="71">
        <f>+'S2.3.2'!AL15</f>
        <v>0.39430664660539999</v>
      </c>
      <c r="AK11" s="71">
        <f>+'S2.3.2'!AM15</f>
        <v>-0.95615354688179999</v>
      </c>
      <c r="AL11" s="71">
        <f>+'S2.3.2'!AN15</f>
        <v>1.2992937876332999</v>
      </c>
      <c r="AM11" s="71">
        <f>+'S2.3.2'!AO15</f>
        <v>0.32393561969169998</v>
      </c>
      <c r="AN11" s="71">
        <f>+'S2.3.2'!AP15</f>
        <v>-0.81344335396830003</v>
      </c>
      <c r="AO11" s="71">
        <f>+'S2.3.2'!AQ15</f>
        <v>-0.1196763314797</v>
      </c>
      <c r="AP11" s="71">
        <f>+'S2.3.2'!AR15</f>
        <v>1.112896745956</v>
      </c>
      <c r="AQ11" s="71">
        <f>+'S2.3.2'!AS15</f>
        <v>-0.85508606535169995</v>
      </c>
      <c r="AR11" s="71">
        <f>+'S2.3.2'!AT15</f>
        <v>-0.67753348639260003</v>
      </c>
      <c r="AS11" s="71">
        <f>+'S2.3.2'!AU15</f>
        <v>0.49636670207950001</v>
      </c>
      <c r="AT11" s="71">
        <f>+'S2.3.2'!AV15</f>
        <v>1.1775682085695001</v>
      </c>
      <c r="AU11" s="71">
        <f>+'S2.3.2'!AW15</f>
        <v>-1.31</v>
      </c>
    </row>
    <row r="12" spans="1:47">
      <c r="A12" s="64" t="s">
        <v>398</v>
      </c>
      <c r="B12" s="64" t="s">
        <v>399</v>
      </c>
      <c r="C12" s="71">
        <f>+'S2.3.2'!E16</f>
        <v>0.399229493632</v>
      </c>
      <c r="D12" s="71">
        <f>+'S2.3.2'!F16</f>
        <v>-2.3459643705701998</v>
      </c>
      <c r="E12" s="71">
        <f>+'S2.3.2'!G16</f>
        <v>-1.5245783719803001</v>
      </c>
      <c r="F12" s="71">
        <f>+'S2.3.2'!H16</f>
        <v>-0.73731811432850003</v>
      </c>
      <c r="G12" s="71">
        <f>+'S2.3.2'!I16</f>
        <v>-8.5590987164699997E-2</v>
      </c>
      <c r="H12" s="71">
        <f>+'S2.3.2'!J16</f>
        <v>1.1333990795224</v>
      </c>
      <c r="I12" s="71">
        <f>+'S2.3.2'!K16</f>
        <v>1.60911652375E-2</v>
      </c>
      <c r="J12" s="71">
        <f>+'S2.3.2'!L16</f>
        <v>0.75543088355270005</v>
      </c>
      <c r="K12" s="71">
        <f>+'S2.3.2'!M16</f>
        <v>0.89577458373300001</v>
      </c>
      <c r="L12" s="71">
        <f>+'S2.3.2'!N16</f>
        <v>0.85609568634400002</v>
      </c>
      <c r="M12" s="71">
        <f>+'S2.3.2'!O16</f>
        <v>1.4588858507975</v>
      </c>
      <c r="N12" s="71">
        <f>+'S2.3.2'!P16</f>
        <v>1.8837557886848999</v>
      </c>
      <c r="O12" s="71">
        <f>+'S2.3.2'!Q16</f>
        <v>0.28685474306719999</v>
      </c>
      <c r="P12" s="71">
        <f>+'S2.3.2'!R16</f>
        <v>1.4816045087303999</v>
      </c>
      <c r="Q12" s="71">
        <f>+'S2.3.2'!S16</f>
        <v>0.57104127821799999</v>
      </c>
      <c r="R12" s="71">
        <f>+'S2.3.2'!T16</f>
        <v>1.3184826397603</v>
      </c>
      <c r="S12" s="71">
        <f>+'S2.3.2'!U16</f>
        <v>1.6167780798897</v>
      </c>
      <c r="T12" s="71">
        <f>+'S2.3.2'!V16</f>
        <v>3.0516808199304002</v>
      </c>
      <c r="U12" s="71">
        <f>+'S2.3.2'!W16</f>
        <v>4.8835618912207996</v>
      </c>
      <c r="V12" s="71">
        <f>+'S2.3.2'!X16</f>
        <v>2.0590718151142</v>
      </c>
      <c r="W12" s="71">
        <f>+'S2.3.2'!Y16</f>
        <v>-0.69781914768630005</v>
      </c>
      <c r="X12" s="71">
        <f>+'S2.3.2'!Z16</f>
        <v>1.0588770310966</v>
      </c>
      <c r="Y12" s="71">
        <f>+'S2.3.2'!AA16</f>
        <v>0.85612743657699997</v>
      </c>
      <c r="Z12" s="71">
        <f>+'S2.3.2'!AB16</f>
        <v>1.1895172126204001</v>
      </c>
      <c r="AA12" s="71">
        <f>+'S2.3.2'!AC16</f>
        <v>-7.6086201168799994E-2</v>
      </c>
      <c r="AB12" s="71">
        <f>+'S2.3.2'!AD16</f>
        <v>-2.0380797621904998</v>
      </c>
      <c r="AC12" s="71">
        <f>+'S2.3.2'!AE16</f>
        <v>-1.2633969798813001</v>
      </c>
      <c r="AD12" s="71">
        <f>+'S2.3.2'!AF16</f>
        <v>-0.75441426151199997</v>
      </c>
      <c r="AE12" s="71">
        <f>+'S2.3.2'!AG16</f>
        <v>-0.46566376161840001</v>
      </c>
      <c r="AF12" s="71">
        <f>+'S2.3.2'!AH16</f>
        <v>-0.70843001400960004</v>
      </c>
      <c r="AG12" s="71">
        <f>+'S2.3.2'!AI16</f>
        <v>-0.2551798052091</v>
      </c>
      <c r="AH12" s="71">
        <f>+'S2.3.2'!AJ16</f>
        <v>0.57920100558080001</v>
      </c>
      <c r="AI12" s="71">
        <f>+'S2.3.2'!AK16</f>
        <v>-1.404336202031</v>
      </c>
      <c r="AJ12" s="71">
        <f>+'S2.3.2'!AL16</f>
        <v>0.32514255529989999</v>
      </c>
      <c r="AK12" s="71">
        <f>+'S2.3.2'!AM16</f>
        <v>-1.119638772177</v>
      </c>
      <c r="AL12" s="71">
        <f>+'S2.3.2'!AN16</f>
        <v>1.5575413953170001</v>
      </c>
      <c r="AM12" s="71">
        <f>+'S2.3.2'!AO16</f>
        <v>0.24404926500140001</v>
      </c>
      <c r="AN12" s="71">
        <f>+'S2.3.2'!AP16</f>
        <v>-0.89587173717110002</v>
      </c>
      <c r="AO12" s="71">
        <f>+'S2.3.2'!AQ16</f>
        <v>-0.14156857653130001</v>
      </c>
      <c r="AP12" s="71">
        <f>+'S2.3.2'!AR16</f>
        <v>1.0441370609951</v>
      </c>
      <c r="AQ12" s="71">
        <f>+'S2.3.2'!AS16</f>
        <v>-0.97052842318370003</v>
      </c>
      <c r="AR12" s="71">
        <f>+'S2.3.2'!AT16</f>
        <v>-0.67317232195950005</v>
      </c>
      <c r="AS12" s="71">
        <f>+'S2.3.2'!AU16</f>
        <v>0.52391436883980003</v>
      </c>
      <c r="AT12" s="71">
        <f>+'S2.3.2'!AV16</f>
        <v>1.2932994843418999</v>
      </c>
      <c r="AU12" s="71">
        <f>+'S2.3.2'!AW16</f>
        <v>-1.47</v>
      </c>
    </row>
    <row r="13" spans="1:47">
      <c r="A13" s="64" t="s">
        <v>398</v>
      </c>
      <c r="B13" s="64" t="s">
        <v>543</v>
      </c>
      <c r="C13" s="71">
        <f>+'S2.3.2'!E165</f>
        <v>-0.30950811797790001</v>
      </c>
      <c r="D13" s="71">
        <f>+'S2.3.2'!F165</f>
        <v>-0.52539103283040001</v>
      </c>
      <c r="E13" s="71">
        <f>+'S2.3.2'!G165</f>
        <v>5.8014566848900002E-2</v>
      </c>
      <c r="F13" s="71">
        <f>+'S2.3.2'!H165</f>
        <v>0.32024075792279999</v>
      </c>
      <c r="G13" s="71">
        <f>+'S2.3.2'!I165</f>
        <v>4.1494633431800002E-2</v>
      </c>
      <c r="H13" s="71">
        <f>+'S2.3.2'!J165</f>
        <v>0.85585121895210003</v>
      </c>
      <c r="I13" s="71">
        <f>+'S2.3.2'!K165</f>
        <v>0.2449731852756</v>
      </c>
      <c r="J13" s="71">
        <f>+'S2.3.2'!L165</f>
        <v>1.1556233830553</v>
      </c>
      <c r="K13" s="71">
        <f>+'S2.3.2'!M165</f>
        <v>0.1715462100165</v>
      </c>
      <c r="L13" s="71">
        <f>+'S2.3.2'!N165</f>
        <v>2.3945365189161998</v>
      </c>
      <c r="M13" s="71">
        <f>+'S2.3.2'!O165</f>
        <v>1.5205688760045999</v>
      </c>
      <c r="N13" s="71">
        <f>+'S2.3.2'!P165</f>
        <v>1.2815654712818001</v>
      </c>
      <c r="O13" s="71">
        <f>+'S2.3.2'!Q165</f>
        <v>2.8778830431658999</v>
      </c>
      <c r="P13" s="71">
        <f>+'S2.3.2'!R165</f>
        <v>3.6589535835256002</v>
      </c>
      <c r="Q13" s="71">
        <f>+'S2.3.2'!S165</f>
        <v>1.5772840464705</v>
      </c>
      <c r="R13" s="71">
        <f>+'S2.3.2'!T165</f>
        <v>3.1047268337470002</v>
      </c>
      <c r="S13" s="71">
        <f>+'S2.3.2'!U165</f>
        <v>2.8421354307561999</v>
      </c>
      <c r="T13" s="71">
        <f>+'S2.3.2'!V165</f>
        <v>1.565362230296</v>
      </c>
      <c r="U13" s="71">
        <f>+'S2.3.2'!W165</f>
        <v>0.38133768734079998</v>
      </c>
      <c r="V13" s="71">
        <f>+'S2.3.2'!X165</f>
        <v>0.99428430397669998</v>
      </c>
      <c r="W13" s="71">
        <f>+'S2.3.2'!Y165</f>
        <v>0.1241560539966</v>
      </c>
      <c r="X13" s="71">
        <f>+'S2.3.2'!Z165</f>
        <v>0.54686848717080005</v>
      </c>
      <c r="Y13" s="71">
        <f>+'S2.3.2'!AA165</f>
        <v>0.19580324277239999</v>
      </c>
      <c r="Z13" s="71">
        <f>+'S2.3.2'!AB165</f>
        <v>0.65474478662080005</v>
      </c>
      <c r="AA13" s="71">
        <f>+'S2.3.2'!AC165</f>
        <v>-1.40067514436E-2</v>
      </c>
      <c r="AB13" s="71">
        <f>+'S2.3.2'!AD165</f>
        <v>-0.35362268403809999</v>
      </c>
      <c r="AC13" s="71">
        <f>+'S2.3.2'!AE165</f>
        <v>0.49334812228289998</v>
      </c>
      <c r="AD13" s="71">
        <f>+'S2.3.2'!AF165</f>
        <v>-0.1036940801989</v>
      </c>
      <c r="AE13" s="71">
        <f>+'S2.3.2'!AG165</f>
        <v>-3.6570832725499998E-2</v>
      </c>
      <c r="AF13" s="71">
        <f>+'S2.3.2'!AH165</f>
        <v>0.1209394685379</v>
      </c>
      <c r="AG13" s="71">
        <f>+'S2.3.2'!AI165</f>
        <v>-0.21369652020220001</v>
      </c>
      <c r="AH13" s="71">
        <f>+'S2.3.2'!AJ165</f>
        <v>-0.49449696581629998</v>
      </c>
      <c r="AI13" s="71">
        <f>+'S2.3.2'!AK165</f>
        <v>-1.0673492918820999</v>
      </c>
      <c r="AJ13" s="71">
        <f>+'S2.3.2'!AL165</f>
        <v>1.078793341913</v>
      </c>
      <c r="AK13" s="71">
        <f>+'S2.3.2'!AM165</f>
        <v>0.64972457863440003</v>
      </c>
      <c r="AL13" s="71">
        <f>+'S2.3.2'!AN165</f>
        <v>-1.1928197985391</v>
      </c>
      <c r="AM13" s="71">
        <f>+'S2.3.2'!AO165</f>
        <v>1.1163052160878999</v>
      </c>
      <c r="AN13" s="71">
        <f>+'S2.3.2'!AP165</f>
        <v>-2.9128025217999998E-3</v>
      </c>
      <c r="AO13" s="71">
        <f>+'S2.3.2'!AQ165</f>
        <v>9.3671044076400006E-2</v>
      </c>
      <c r="AP13" s="71">
        <f>+'S2.3.2'!AR165</f>
        <v>1.7814084334464999</v>
      </c>
      <c r="AQ13" s="71">
        <f>+'S2.3.2'!AS165</f>
        <v>0.25916479355630001</v>
      </c>
      <c r="AR13" s="71">
        <f>+'S2.3.2'!AT165</f>
        <v>-0.71911120254469996</v>
      </c>
      <c r="AS13" s="71">
        <f>+'S2.3.2'!AU165</f>
        <v>0.2336159923403</v>
      </c>
      <c r="AT13" s="71">
        <f>+'S2.3.2'!AV165</f>
        <v>7.0521841348999997E-2</v>
      </c>
      <c r="AU13" s="71">
        <f>+'S2.3.2'!AW165</f>
        <v>0.25</v>
      </c>
    </row>
    <row r="14" spans="1:47">
      <c r="A14" s="66"/>
      <c r="B14" s="113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X14" s="114"/>
    </row>
    <row r="15" spans="1:47">
      <c r="A15" s="66"/>
      <c r="B15" s="113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X15" s="114"/>
    </row>
    <row r="16" spans="1:47" s="5" customFormat="1">
      <c r="A16" s="159" t="s">
        <v>871</v>
      </c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</row>
    <row r="17" spans="1:47" s="5" customFormat="1" ht="28.9">
      <c r="A17" s="62" t="s">
        <v>346</v>
      </c>
      <c r="B17" s="62" t="s">
        <v>348</v>
      </c>
      <c r="C17" s="63">
        <v>44197</v>
      </c>
      <c r="D17" s="63">
        <v>44228</v>
      </c>
      <c r="E17" s="63">
        <v>44256</v>
      </c>
      <c r="F17" s="63">
        <v>44287</v>
      </c>
      <c r="G17" s="63">
        <v>44317</v>
      </c>
      <c r="H17" s="63">
        <v>44348</v>
      </c>
      <c r="I17" s="63">
        <v>44378</v>
      </c>
      <c r="J17" s="63">
        <v>44409</v>
      </c>
      <c r="K17" s="63">
        <v>44440</v>
      </c>
      <c r="L17" s="63">
        <v>44470</v>
      </c>
      <c r="M17" s="63">
        <v>44501</v>
      </c>
      <c r="N17" s="63">
        <v>44531</v>
      </c>
      <c r="O17" s="63">
        <v>44562</v>
      </c>
      <c r="P17" s="63">
        <v>44593</v>
      </c>
      <c r="Q17" s="63">
        <v>44621</v>
      </c>
      <c r="R17" s="63">
        <v>44652</v>
      </c>
      <c r="S17" s="63">
        <v>44682</v>
      </c>
      <c r="T17" s="63">
        <v>44713</v>
      </c>
      <c r="U17" s="63">
        <v>44743</v>
      </c>
      <c r="V17" s="63">
        <v>44774</v>
      </c>
      <c r="W17" s="63">
        <v>44805</v>
      </c>
      <c r="X17" s="63">
        <v>44835</v>
      </c>
      <c r="Y17" s="63">
        <v>44866</v>
      </c>
      <c r="Z17" s="63">
        <v>44896</v>
      </c>
      <c r="AA17" s="63">
        <v>44927</v>
      </c>
      <c r="AB17" s="63">
        <v>44958</v>
      </c>
      <c r="AC17" s="63">
        <v>44986</v>
      </c>
      <c r="AD17" s="63">
        <v>45017</v>
      </c>
      <c r="AE17" s="63">
        <v>45047</v>
      </c>
      <c r="AF17" s="63">
        <v>45078</v>
      </c>
      <c r="AG17" s="63">
        <v>45108</v>
      </c>
      <c r="AH17" s="63">
        <v>45139</v>
      </c>
      <c r="AI17" s="63">
        <v>45170</v>
      </c>
      <c r="AJ17" s="63">
        <v>45200</v>
      </c>
      <c r="AK17" s="63">
        <v>45231</v>
      </c>
      <c r="AL17" s="63">
        <v>45261</v>
      </c>
      <c r="AM17" s="63">
        <v>45292</v>
      </c>
      <c r="AN17" s="63">
        <v>45323</v>
      </c>
      <c r="AO17" s="63">
        <v>45352</v>
      </c>
      <c r="AP17" s="63">
        <v>45383</v>
      </c>
      <c r="AQ17" s="63">
        <v>45413</v>
      </c>
      <c r="AR17" s="63">
        <v>45444</v>
      </c>
      <c r="AS17" s="63">
        <v>45474</v>
      </c>
      <c r="AT17" s="63">
        <v>45505</v>
      </c>
      <c r="AU17" s="63">
        <v>45536</v>
      </c>
    </row>
    <row r="18" spans="1:47">
      <c r="A18" s="64" t="s">
        <v>394</v>
      </c>
      <c r="B18" s="64" t="s">
        <v>395</v>
      </c>
      <c r="C18" s="68">
        <f>+'S2.3.3'!E14</f>
        <v>0.17693625563400001</v>
      </c>
      <c r="D18" s="68">
        <f>+'S2.3.3'!F14</f>
        <v>-7.8755468436399995E-2</v>
      </c>
      <c r="E18" s="68">
        <f>+'S2.3.3'!G14</f>
        <v>-5.0818817714799999E-2</v>
      </c>
      <c r="F18" s="68">
        <f>+'S2.3.3'!H14</f>
        <v>0.23846188114860001</v>
      </c>
      <c r="G18" s="68">
        <f>+'S2.3.3'!I14</f>
        <v>0.2234440666193</v>
      </c>
      <c r="H18" s="68">
        <f>+'S2.3.3'!J14</f>
        <v>0.76192321158230003</v>
      </c>
      <c r="I18" s="68">
        <f>+'S2.3.3'!K14</f>
        <v>0.55491275585910005</v>
      </c>
      <c r="J18" s="68">
        <f>+'S2.3.3'!L14</f>
        <v>0.83323018044329999</v>
      </c>
      <c r="K18" s="68">
        <f>+'S2.3.3'!M14</f>
        <v>1.4674680748347</v>
      </c>
      <c r="L18" s="68">
        <f>+'S2.3.3'!N14</f>
        <v>1.9635622655625999</v>
      </c>
      <c r="M18" s="68">
        <f>+'S2.3.3'!O14</f>
        <v>2.8023796409827999</v>
      </c>
      <c r="N18" s="68">
        <f>+'S2.3.3'!P14</f>
        <v>3.2989079115378002</v>
      </c>
      <c r="O18" s="68">
        <f>+'S2.3.3'!Q14</f>
        <v>0.37009294908410001</v>
      </c>
      <c r="P18" s="68">
        <f>+'S2.3.3'!R14</f>
        <v>1.4673865492086999</v>
      </c>
      <c r="Q18" s="68">
        <f>+'S2.3.3'!S14</f>
        <v>2.3625654530335001</v>
      </c>
      <c r="R18" s="68">
        <f>+'S2.3.3'!T14</f>
        <v>3.9769727923518001</v>
      </c>
      <c r="S18" s="68">
        <f>+'S2.3.3'!U14</f>
        <v>5.4774583869570996</v>
      </c>
      <c r="T18" s="68">
        <f>+'S2.3.3'!V14</f>
        <v>7.3526788657799003</v>
      </c>
      <c r="U18" s="68">
        <f>+'S2.3.3'!W14</f>
        <v>8.5187658581346</v>
      </c>
      <c r="V18" s="68">
        <f>+'S2.3.3'!X14</f>
        <v>9.4520476292411999</v>
      </c>
      <c r="W18" s="68">
        <f>+'S2.3.3'!Y14</f>
        <v>8.4084315702162993</v>
      </c>
      <c r="X18" s="68">
        <f>+'S2.3.3'!Z14</f>
        <v>7.5824661011551999</v>
      </c>
      <c r="Y18" s="68">
        <f>+'S2.3.3'!AA14</f>
        <v>7.734686523882</v>
      </c>
      <c r="Z18" s="68">
        <f>+'S2.3.3'!AB14</f>
        <v>7.8771537622057002</v>
      </c>
      <c r="AA18" s="68">
        <f>+'S2.3.3'!AC14</f>
        <v>0.16046489750189999</v>
      </c>
      <c r="AB18" s="68">
        <f>+'S2.3.3'!AD14</f>
        <v>-0.69345450938190001</v>
      </c>
      <c r="AC18" s="68">
        <f>+'S2.3.3'!AE14</f>
        <v>-0.9203316826629</v>
      </c>
      <c r="AD18" s="68">
        <f>+'S2.3.3'!AF14</f>
        <v>-1.2608904834471</v>
      </c>
      <c r="AE18" s="68">
        <f>+'S2.3.3'!AG14</f>
        <v>-1.3648482339774</v>
      </c>
      <c r="AF18" s="68">
        <f>+'S2.3.3'!AH14</f>
        <v>-1.5196098049846001</v>
      </c>
      <c r="AG18" s="68">
        <f>+'S2.3.3'!AI14</f>
        <v>-1.7039296957414001</v>
      </c>
      <c r="AH18" s="68">
        <f>+'S2.3.3'!AJ14</f>
        <v>-1.8660640955347001</v>
      </c>
      <c r="AI18" s="68">
        <f>+'S2.3.3'!AK14</f>
        <v>-1.7536343471799001</v>
      </c>
      <c r="AJ18" s="68">
        <f>+'S2.3.3'!AL14</f>
        <v>-1.5486174899991001</v>
      </c>
      <c r="AK18" s="68">
        <f>+'S2.3.3'!AM14</f>
        <v>-1.7748140300244</v>
      </c>
      <c r="AL18" s="68">
        <f>+'S2.3.3'!AN14</f>
        <v>-1.7652922263305999</v>
      </c>
      <c r="AM18" s="68">
        <f>+'S2.3.3'!AO14</f>
        <v>5.5097263897200002E-2</v>
      </c>
      <c r="AN18" s="68">
        <f>+'S2.3.3'!AP14</f>
        <v>-5.26519734107E-2</v>
      </c>
      <c r="AO18" s="68">
        <f>+'S2.3.3'!AQ14</f>
        <v>-0.33637425682479999</v>
      </c>
      <c r="AP18" s="68">
        <f>+'S2.3.3'!AR14</f>
        <v>-1.00212552177E-2</v>
      </c>
      <c r="AQ18" s="68">
        <f>+'S2.3.3'!AS14</f>
        <v>7.1509571139E-2</v>
      </c>
      <c r="AR18" s="68">
        <f>+'S2.3.3'!AT14</f>
        <v>0.21625595851839999</v>
      </c>
      <c r="AS18" s="68">
        <f>+'S2.3.3'!AU14</f>
        <v>9.4359689819199996E-2</v>
      </c>
      <c r="AT18" s="68">
        <f>+'S2.3.3'!AV14</f>
        <v>0.20960092153759999</v>
      </c>
      <c r="AU18" s="68">
        <f>+'S2.3.3'!AW14</f>
        <v>-0.12</v>
      </c>
    </row>
    <row r="19" spans="1:47">
      <c r="A19" s="64" t="s">
        <v>396</v>
      </c>
      <c r="B19" s="64" t="s">
        <v>397</v>
      </c>
      <c r="C19" s="68">
        <f>+'S2.3.3'!E15</f>
        <v>0.33993617504489998</v>
      </c>
      <c r="D19" s="68">
        <f>+'S2.3.3'!F15</f>
        <v>-1.8621643758057</v>
      </c>
      <c r="E19" s="68">
        <f>+'S2.3.3'!G15</f>
        <v>-3.2270553876514998</v>
      </c>
      <c r="F19" s="68">
        <f>+'S2.3.3'!H15</f>
        <v>-3.8527903147338001</v>
      </c>
      <c r="G19" s="68">
        <f>+'S2.3.3'!I15</f>
        <v>-3.9245003116391</v>
      </c>
      <c r="H19" s="68">
        <f>+'S2.3.3'!J15</f>
        <v>-2.8587045134002</v>
      </c>
      <c r="I19" s="68">
        <f>+'S2.3.3'!K15</f>
        <v>-2.8238415595138</v>
      </c>
      <c r="J19" s="68">
        <f>+'S2.3.3'!L15</f>
        <v>-2.0560343397701999</v>
      </c>
      <c r="K19" s="68">
        <f>+'S2.3.3'!M15</f>
        <v>-1.2403844322969999</v>
      </c>
      <c r="L19" s="68">
        <f>+'S2.3.3'!N15</f>
        <v>-0.26360125677099999</v>
      </c>
      <c r="M19" s="68">
        <f>+'S2.3.3'!O15</f>
        <v>1.1968296808017</v>
      </c>
      <c r="N19" s="68">
        <f>+'S2.3.3'!P15</f>
        <v>3.0497027361111999</v>
      </c>
      <c r="O19" s="68">
        <f>+'S2.3.3'!Q15</f>
        <v>0.51279396684489997</v>
      </c>
      <c r="P19" s="68">
        <f>+'S2.3.3'!R15</f>
        <v>2.1973263266565</v>
      </c>
      <c r="Q19" s="68">
        <f>+'S2.3.3'!S15</f>
        <v>2.8744883602845999</v>
      </c>
      <c r="R19" s="68">
        <f>+'S2.3.3'!T15</f>
        <v>4.3995980796787997</v>
      </c>
      <c r="S19" s="68">
        <f>+'S2.3.3'!U15</f>
        <v>6.2068479559379997</v>
      </c>
      <c r="T19" s="68">
        <f>+'S2.3.3'!V15</f>
        <v>9.2990722061576001</v>
      </c>
      <c r="U19" s="68">
        <f>+'S2.3.3'!W15</f>
        <v>14.178758107852699</v>
      </c>
      <c r="V19" s="68">
        <f>+'S2.3.3'!X15</f>
        <v>16.421049048743999</v>
      </c>
      <c r="W19" s="68">
        <f>+'S2.3.3'!Y15</f>
        <v>15.6934119457602</v>
      </c>
      <c r="X19" s="68">
        <f>+'S2.3.3'!Z15</f>
        <v>16.8655933086578</v>
      </c>
      <c r="Y19" s="68">
        <f>+'S2.3.3'!AA15</f>
        <v>17.7975542760617</v>
      </c>
      <c r="Z19" s="68">
        <f>+'S2.3.3'!AB15</f>
        <v>19.1431455808533</v>
      </c>
      <c r="AA19" s="68">
        <f>+'S2.3.3'!AC15</f>
        <v>-7.0630381996899999E-2</v>
      </c>
      <c r="AB19" s="68">
        <f>+'S2.3.3'!AD15</f>
        <v>-1.9592537682797</v>
      </c>
      <c r="AC19" s="68">
        <f>+'S2.3.3'!AE15</f>
        <v>-3.0440745021527</v>
      </c>
      <c r="AD19" s="68">
        <f>+'S2.3.3'!AF15</f>
        <v>-3.7182647495685002</v>
      </c>
      <c r="AE19" s="68">
        <f>+'S2.3.3'!AG15</f>
        <v>-4.1288957056167996</v>
      </c>
      <c r="AF19" s="68">
        <f>+'S2.3.3'!AH15</f>
        <v>-4.7351986779731998</v>
      </c>
      <c r="AG19" s="68">
        <f>+'S2.3.3'!AI15</f>
        <v>-4.9746456673172004</v>
      </c>
      <c r="AH19" s="68">
        <f>+'S2.3.3'!AJ15</f>
        <v>-4.5185159553379997</v>
      </c>
      <c r="AI19" s="68">
        <f>+'S2.3.3'!AK15</f>
        <v>-5.8299597910158996</v>
      </c>
      <c r="AJ19" s="68">
        <f>+'S2.3.3'!AL15</f>
        <v>-5.4586410633608002</v>
      </c>
      <c r="AK19" s="68">
        <f>+'S2.3.3'!AM15</f>
        <v>-6.3626016201036997</v>
      </c>
      <c r="AL19" s="68">
        <f>+'S2.3.3'!AN15</f>
        <v>-5.1459767200522997</v>
      </c>
      <c r="AM19" s="68">
        <f>+'S2.3.3'!AO15</f>
        <v>0.32393561969169998</v>
      </c>
      <c r="AN19" s="68">
        <f>+'S2.3.3'!AP15</f>
        <v>-0.49214276704609999</v>
      </c>
      <c r="AO19" s="68">
        <f>+'S2.3.3'!AQ15</f>
        <v>-0.61123012011650002</v>
      </c>
      <c r="AP19" s="68">
        <f>+'S2.3.3'!AR15</f>
        <v>0.4948642657224</v>
      </c>
      <c r="AQ19" s="68">
        <f>+'S2.3.3'!AS15</f>
        <v>-0.36445331500790001</v>
      </c>
      <c r="AR19" s="68">
        <f>+'S2.3.3'!AT15</f>
        <v>-1.0395175081490999</v>
      </c>
      <c r="AS19" s="68">
        <f>+'S2.3.3'!AU15</f>
        <v>-0.54831062484229998</v>
      </c>
      <c r="AT19" s="68">
        <f>+'S2.3.3'!AV15</f>
        <v>0.62280085212479996</v>
      </c>
      <c r="AU19" s="68">
        <f>+'S2.3.3'!AW15</f>
        <v>-0.69</v>
      </c>
    </row>
    <row r="20" spans="1:47">
      <c r="A20" s="64" t="s">
        <v>398</v>
      </c>
      <c r="B20" s="64" t="s">
        <v>399</v>
      </c>
      <c r="C20" s="68">
        <f>+'S2.3.3'!E16</f>
        <v>0.399229493632</v>
      </c>
      <c r="D20" s="68">
        <f>+'S2.3.3'!F16</f>
        <v>-1.9561006586156999</v>
      </c>
      <c r="E20" s="68">
        <f>+'S2.3.3'!G16</f>
        <v>-3.4508567430205002</v>
      </c>
      <c r="F20" s="68">
        <f>+'S2.3.3'!H16</f>
        <v>-4.1627310654832002</v>
      </c>
      <c r="G20" s="68">
        <f>+'S2.3.3'!I16</f>
        <v>-4.2447591300359004</v>
      </c>
      <c r="H20" s="68">
        <f>+'S2.3.3'!J16</f>
        <v>-3.1594701114213</v>
      </c>
      <c r="I20" s="68">
        <f>+'S2.3.3'!K16</f>
        <v>-3.1438873417400002</v>
      </c>
      <c r="J20" s="68">
        <f>+'S2.3.3'!L16</f>
        <v>-2.4122063541109</v>
      </c>
      <c r="K20" s="68">
        <f>+'S2.3.3'!M16</f>
        <v>-1.5380397018053</v>
      </c>
      <c r="L20" s="68">
        <f>+'S2.3.3'!N16</f>
        <v>-0.69511110700269996</v>
      </c>
      <c r="M20" s="68">
        <f>+'S2.3.3'!O16</f>
        <v>0.75363386620740003</v>
      </c>
      <c r="N20" s="68">
        <f>+'S2.3.3'!P16</f>
        <v>2.6515862764725</v>
      </c>
      <c r="O20" s="68">
        <f>+'S2.3.3'!Q16</f>
        <v>0.28685474306719999</v>
      </c>
      <c r="P20" s="68">
        <f>+'S2.3.3'!R16</f>
        <v>1.7727093046044</v>
      </c>
      <c r="Q20" s="68">
        <f>+'S2.3.3'!S16</f>
        <v>2.3538734846945002</v>
      </c>
      <c r="R20" s="68">
        <f>+'S2.3.3'!T16</f>
        <v>3.7033915377123998</v>
      </c>
      <c r="S20" s="68">
        <f>+'S2.3.3'!U16</f>
        <v>5.3800452401963996</v>
      </c>
      <c r="T20" s="68">
        <f>+'S2.3.3'!V16</f>
        <v>8.5959078688253996</v>
      </c>
      <c r="U20" s="68">
        <f>+'S2.3.3'!W16</f>
        <v>13.899256240932599</v>
      </c>
      <c r="V20" s="68">
        <f>+'S2.3.3'!X16</f>
        <v>16.2445237238144</v>
      </c>
      <c r="W20" s="68">
        <f>+'S2.3.3'!Y16</f>
        <v>15.433347179132801</v>
      </c>
      <c r="X20" s="68">
        <f>+'S2.3.3'!Z16</f>
        <v>16.655644378638598</v>
      </c>
      <c r="Y20" s="68">
        <f>+'S2.3.3'!AA16</f>
        <v>17.654365356479801</v>
      </c>
      <c r="Z20" s="68">
        <f>+'S2.3.3'!AB16</f>
        <v>19.0538842837944</v>
      </c>
      <c r="AA20" s="68">
        <f>+'S2.3.3'!AC16</f>
        <v>-7.6086201168799994E-2</v>
      </c>
      <c r="AB20" s="68">
        <f>+'S2.3.3'!AD16</f>
        <v>-2.1126152658914998</v>
      </c>
      <c r="AC20" s="68">
        <f>+'S2.3.3'!AE16</f>
        <v>-3.3493215283070001</v>
      </c>
      <c r="AD20" s="68">
        <f>+'S2.3.3'!AF16</f>
        <v>-4.0784680305455998</v>
      </c>
      <c r="AE20" s="68">
        <f>+'S2.3.3'!AG16</f>
        <v>-4.5251398445166</v>
      </c>
      <c r="AF20" s="68">
        <f>+'S2.3.3'!AH16</f>
        <v>-5.2015124096917003</v>
      </c>
      <c r="AG20" s="68">
        <f>+'S2.3.3'!AI16</f>
        <v>-5.4434190056657998</v>
      </c>
      <c r="AH20" s="68">
        <f>+'S2.3.3'!AJ16</f>
        <v>-4.8957463377038</v>
      </c>
      <c r="AI20" s="68">
        <f>+'S2.3.3'!AK16</f>
        <v>-6.2313298015548</v>
      </c>
      <c r="AJ20" s="68">
        <f>+'S2.3.3'!AL16</f>
        <v>-5.9264479512008998</v>
      </c>
      <c r="AK20" s="68">
        <f>+'S2.3.3'!AM16</f>
        <v>-6.9797319143032999</v>
      </c>
      <c r="AL20" s="68">
        <f>+'S2.3.3'!AN16</f>
        <v>-5.5309027328336997</v>
      </c>
      <c r="AM20" s="68">
        <f>+'S2.3.3'!AO16</f>
        <v>0.24404926500140001</v>
      </c>
      <c r="AN20" s="68">
        <f>+'S2.3.3'!AP16</f>
        <v>-0.65400884055959996</v>
      </c>
      <c r="AO20" s="68">
        <f>+'S2.3.3'!AQ16</f>
        <v>-0.79465154608499999</v>
      </c>
      <c r="AP20" s="68">
        <f>+'S2.3.3'!AR16</f>
        <v>0.24118826361170001</v>
      </c>
      <c r="AQ20" s="68">
        <f>+'S2.3.3'!AS16</f>
        <v>-0.73168096022369999</v>
      </c>
      <c r="AR20" s="68">
        <f>+'S2.3.3'!AT16</f>
        <v>-1.3999278084739</v>
      </c>
      <c r="AS20" s="68">
        <f>+'S2.3.3'!AU16</f>
        <v>-0.88334786257609998</v>
      </c>
      <c r="AT20" s="68">
        <f>+'S2.3.3'!AV16</f>
        <v>0.39852728841419999</v>
      </c>
      <c r="AU20" s="68">
        <f>+'S2.3.3'!AW16</f>
        <v>-1.07</v>
      </c>
    </row>
    <row r="21" spans="1:47">
      <c r="A21" s="64" t="s">
        <v>398</v>
      </c>
      <c r="B21" s="64" t="s">
        <v>543</v>
      </c>
      <c r="C21" s="68">
        <f>+'S2.3.3'!E165</f>
        <v>-0.30950811797790001</v>
      </c>
      <c r="D21" s="68">
        <f>+'S2.3.3'!F165</f>
        <v>-0.83327302291060001</v>
      </c>
      <c r="E21" s="68">
        <f>+'S2.3.3'!G165</f>
        <v>-0.77574187579660003</v>
      </c>
      <c r="F21" s="68">
        <f>+'S2.3.3'!H165</f>
        <v>-0.45798535953640002</v>
      </c>
      <c r="G21" s="68">
        <f>+'S2.3.3'!I165</f>
        <v>-0.41668076545069999</v>
      </c>
      <c r="H21" s="68">
        <f>+'S2.3.3'!J165</f>
        <v>0.4356042860912</v>
      </c>
      <c r="I21" s="68">
        <f>+'S2.3.3'!K165</f>
        <v>0.68164458506159997</v>
      </c>
      <c r="J21" s="68">
        <f>+'S2.3.3'!L165</f>
        <v>1.8451452123312999</v>
      </c>
      <c r="K21" s="68">
        <f>+'S2.3.3'!M165</f>
        <v>2.0198566990288001</v>
      </c>
      <c r="L21" s="68">
        <f>+'S2.3.3'!N165</f>
        <v>4.462759424233</v>
      </c>
      <c r="M21" s="68">
        <f>+'S2.3.3'!O165</f>
        <v>6.0511876310534003</v>
      </c>
      <c r="N21" s="68">
        <f>+'S2.3.3'!P165</f>
        <v>7.4103030336172004</v>
      </c>
      <c r="O21" s="68">
        <f>+'S2.3.3'!Q165</f>
        <v>2.8778830431658999</v>
      </c>
      <c r="P21" s="68">
        <f>+'S2.3.3'!R165</f>
        <v>6.6421370314291002</v>
      </c>
      <c r="Q21" s="68">
        <f>+'S2.3.3'!S165</f>
        <v>8.3241864456410006</v>
      </c>
      <c r="R21" s="68">
        <f>+'S2.3.3'!T165</f>
        <v>11.687356529656901</v>
      </c>
      <c r="S21" s="68">
        <f>+'S2.3.3'!U165</f>
        <v>14.8616624612613</v>
      </c>
      <c r="T21" s="68">
        <f>+'S2.3.3'!V165</f>
        <v>16.659663542519901</v>
      </c>
      <c r="U21" s="68">
        <f>+'S2.3.3'!W165</f>
        <v>17.104530805532502</v>
      </c>
      <c r="V21" s="68">
        <f>+'S2.3.3'!X165</f>
        <v>18.268882774577499</v>
      </c>
      <c r="W21" s="68">
        <f>+'S2.3.3'!Y165</f>
        <v>18.415720752536298</v>
      </c>
      <c r="X21" s="68">
        <f>+'S2.3.3'!Z165</f>
        <v>19.0632990131881</v>
      </c>
      <c r="Y21" s="68">
        <f>+'S2.3.3'!AA165</f>
        <v>19.296428813607701</v>
      </c>
      <c r="Z21" s="68">
        <f>+'S2.3.3'!AB165</f>
        <v>20.0775159618895</v>
      </c>
      <c r="AA21" s="68">
        <f>+'S2.3.3'!AC165</f>
        <v>-1.40067514436E-2</v>
      </c>
      <c r="AB21" s="68">
        <f>+'S2.3.3'!AD165</f>
        <v>-0.36757990443130001</v>
      </c>
      <c r="AC21" s="68">
        <f>+'S2.3.3'!AE165</f>
        <v>0.1239547692952</v>
      </c>
      <c r="AD21" s="68">
        <f>+'S2.3.3'!AF165</f>
        <v>2.0132155338400001E-2</v>
      </c>
      <c r="AE21" s="68">
        <f>+'S2.3.3'!AG165</f>
        <v>-1.6446039883900001E-2</v>
      </c>
      <c r="AF21" s="68">
        <f>+'S2.3.3'!AH165</f>
        <v>0.10447353890079999</v>
      </c>
      <c r="AG21" s="68">
        <f>+'S2.3.3'!AI165</f>
        <v>-0.10944623761860001</v>
      </c>
      <c r="AH21" s="68">
        <f>+'S2.3.3'!AJ165</f>
        <v>-0.60340199511070003</v>
      </c>
      <c r="AI21" s="68">
        <f>+'S2.3.3'!AK165</f>
        <v>-1.6643108800708</v>
      </c>
      <c r="AJ21" s="68">
        <f>+'S2.3.3'!AL165</f>
        <v>-0.60347201312069998</v>
      </c>
      <c r="AK21" s="68">
        <f>+'S2.3.3'!AM165</f>
        <v>4.2331659519299999E-2</v>
      </c>
      <c r="AL21" s="68">
        <f>+'S2.3.3'!AN165</f>
        <v>-1.1509930794356</v>
      </c>
      <c r="AM21" s="68">
        <f>+'S2.3.3'!AO165</f>
        <v>1.1163052160878999</v>
      </c>
      <c r="AN21" s="68">
        <f>+'S2.3.3'!AP165</f>
        <v>1.1133598977996</v>
      </c>
      <c r="AO21" s="68">
        <f>+'S2.3.3'!AQ165</f>
        <v>1.2080738377166</v>
      </c>
      <c r="AP21" s="68">
        <f>+'S2.3.3'!AR165</f>
        <v>3.0110030003902999</v>
      </c>
      <c r="AQ21" s="68">
        <f>+'S2.3.3'!AS165</f>
        <v>3.2779712536565002</v>
      </c>
      <c r="AR21" s="68">
        <f>+'S2.3.3'!AT165</f>
        <v>2.5352877926106001</v>
      </c>
      <c r="AS21" s="68">
        <f>+'S2.3.3'!AU165</f>
        <v>2.7748266226862999</v>
      </c>
      <c r="AT21" s="68">
        <f>+'S2.3.3'!AV165</f>
        <v>2.8473053228638001</v>
      </c>
      <c r="AU21" s="68">
        <f>+'S2.3.3'!AW165</f>
        <v>3.1</v>
      </c>
    </row>
    <row r="22" spans="1:47">
      <c r="A22" s="66"/>
      <c r="B22" s="113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</row>
    <row r="24" spans="1:47" s="5" customFormat="1" ht="15" customHeight="1">
      <c r="A24" s="161" t="s">
        <v>870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</row>
    <row r="25" spans="1:47" s="5" customFormat="1" ht="28.9">
      <c r="A25" s="62" t="s">
        <v>346</v>
      </c>
      <c r="B25" s="62" t="s">
        <v>348</v>
      </c>
      <c r="C25" s="63">
        <v>44531</v>
      </c>
      <c r="D25" s="63">
        <v>44562</v>
      </c>
      <c r="E25" s="63">
        <v>44593</v>
      </c>
      <c r="F25" s="63">
        <v>44621</v>
      </c>
      <c r="G25" s="63">
        <v>44652</v>
      </c>
      <c r="H25" s="63">
        <v>44682</v>
      </c>
      <c r="I25" s="63">
        <v>44713</v>
      </c>
      <c r="J25" s="63">
        <v>44743</v>
      </c>
      <c r="K25" s="63">
        <v>44774</v>
      </c>
      <c r="L25" s="63">
        <v>44805</v>
      </c>
      <c r="M25" s="63">
        <v>44835</v>
      </c>
      <c r="N25" s="63">
        <v>44866</v>
      </c>
      <c r="O25" s="72">
        <v>44896</v>
      </c>
      <c r="P25" s="63">
        <v>44927</v>
      </c>
      <c r="Q25" s="63">
        <v>44958</v>
      </c>
      <c r="R25" s="63">
        <v>44986</v>
      </c>
      <c r="S25" s="63">
        <v>45017</v>
      </c>
      <c r="T25" s="63">
        <v>45047</v>
      </c>
      <c r="U25" s="63">
        <v>45078</v>
      </c>
      <c r="V25" s="63">
        <v>45108</v>
      </c>
      <c r="W25" s="63">
        <v>45139</v>
      </c>
      <c r="X25" s="63">
        <v>45170</v>
      </c>
      <c r="Y25" s="63">
        <v>45200</v>
      </c>
      <c r="Z25" s="63">
        <v>45231</v>
      </c>
      <c r="AA25" s="63">
        <v>45261</v>
      </c>
      <c r="AB25" s="63">
        <v>45292</v>
      </c>
      <c r="AC25" s="63">
        <v>45323</v>
      </c>
      <c r="AD25" s="63">
        <v>45352</v>
      </c>
      <c r="AE25" s="63">
        <v>45383</v>
      </c>
      <c r="AF25" s="63">
        <v>45413</v>
      </c>
      <c r="AG25" s="63">
        <v>45444</v>
      </c>
      <c r="AH25" s="63">
        <v>45474</v>
      </c>
      <c r="AI25" s="63">
        <v>45505</v>
      </c>
      <c r="AJ25" s="63">
        <v>45536</v>
      </c>
    </row>
    <row r="26" spans="1:47">
      <c r="A26" s="64" t="s">
        <v>394</v>
      </c>
      <c r="B26" s="64" t="s">
        <v>395</v>
      </c>
      <c r="C26" s="68">
        <f>+'S2.3.4'!E14</f>
        <v>3.2989079115378002</v>
      </c>
      <c r="D26" s="68">
        <f>+'S2.3.4'!F14</f>
        <v>3.4980842512721</v>
      </c>
      <c r="E26" s="68">
        <f>+'S2.3.4'!G14</f>
        <v>4.8973145631725998</v>
      </c>
      <c r="F26" s="68">
        <f>+'S2.3.4'!H14</f>
        <v>5.7931750640070998</v>
      </c>
      <c r="G26" s="68">
        <f>+'S2.3.4'!I14</f>
        <v>7.1515617441610004</v>
      </c>
      <c r="H26" s="68">
        <f>+'S2.3.4'!J14</f>
        <v>8.7141472948673009</v>
      </c>
      <c r="I26" s="68">
        <f>+'S2.3.4'!K14</f>
        <v>10.055605676831499</v>
      </c>
      <c r="J26" s="68">
        <f>+'S2.3.4'!L14</f>
        <v>11.480082810772499</v>
      </c>
      <c r="K26" s="68">
        <f>+'S2.3.4'!M14</f>
        <v>12.128481538768501</v>
      </c>
      <c r="L26" s="68">
        <f>+'S2.3.4'!N14</f>
        <v>10.365152517128699</v>
      </c>
      <c r="M26" s="68">
        <f>+'S2.3.4'!O14</f>
        <v>8.9913986109598998</v>
      </c>
      <c r="N26" s="68">
        <f>+'S2.3.4'!P14</f>
        <v>8.2550374901272008</v>
      </c>
      <c r="O26" s="68">
        <f>+'S2.3.4'!Q14</f>
        <v>7.8771537622057002</v>
      </c>
      <c r="P26" s="68">
        <f>+'S2.3.4'!R14</f>
        <v>7.6518468317353001</v>
      </c>
      <c r="Q26" s="68">
        <f>+'S2.3.4'!S14</f>
        <v>5.5798108320197999</v>
      </c>
      <c r="R26" s="68">
        <f>+'S2.3.4'!T14</f>
        <v>4.4173967941613999</v>
      </c>
      <c r="S26" s="68">
        <f>+'S2.3.4'!U14</f>
        <v>2.4428179971396999</v>
      </c>
      <c r="T26" s="68">
        <f>+'S2.3.4'!V14</f>
        <v>0.87917926867189999</v>
      </c>
      <c r="U26" s="68">
        <f>+'S2.3.4'!W14</f>
        <v>-1.0384807545201</v>
      </c>
      <c r="V26" s="68">
        <f>+'S2.3.4'!X14</f>
        <v>-2.2851005853176001</v>
      </c>
      <c r="W26" s="68">
        <f>+'S2.3.4'!Y14</f>
        <v>-3.2781028572719002</v>
      </c>
      <c r="X26" s="68">
        <f>+'S2.3.4'!Z14</f>
        <v>-2.2351108618109001</v>
      </c>
      <c r="Y26" s="68">
        <f>+'S2.3.4'!AA14</f>
        <v>-1.2789415038417999</v>
      </c>
      <c r="Z26" s="68">
        <f>+'S2.3.4'!AB14</f>
        <v>-1.6449220571556999</v>
      </c>
      <c r="AA26" s="68">
        <f>+'S2.3.4'!AC14</f>
        <v>-1.7652922263305999</v>
      </c>
      <c r="AB26" s="68">
        <f>+'S2.3.4'!AD14</f>
        <v>-1.8686339860414001</v>
      </c>
      <c r="AC26" s="68">
        <f>+'S2.3.4'!AE14</f>
        <v>-1.1314060151975001</v>
      </c>
      <c r="AD26" s="68">
        <f>+'S2.3.4'!AF14</f>
        <v>-1.1863148432438999</v>
      </c>
      <c r="AE26" s="68">
        <f>+'S2.3.4'!AG14</f>
        <v>-0.52081297489889999</v>
      </c>
      <c r="AF26" s="68">
        <f>+'S2.3.4'!AH14</f>
        <v>-0.33476581948989997</v>
      </c>
      <c r="AG26" s="68">
        <f>+'S2.3.4'!AI14</f>
        <v>-3.3756986935699999E-2</v>
      </c>
      <c r="AH26" s="68">
        <f>+'S2.3.4'!AJ14</f>
        <v>3.1874554968300002E-2</v>
      </c>
      <c r="AI26" s="68">
        <f>+'S2.3.4'!AK14</f>
        <v>0.31250425160369999</v>
      </c>
      <c r="AJ26" s="68">
        <f>+'S2.3.4'!AL14</f>
        <v>-0.14000000000000001</v>
      </c>
    </row>
    <row r="27" spans="1:47">
      <c r="A27" s="64" t="s">
        <v>396</v>
      </c>
      <c r="B27" s="64" t="s">
        <v>397</v>
      </c>
      <c r="C27" s="68">
        <f>+'S2.3.4'!E15</f>
        <v>3.0497027361111999</v>
      </c>
      <c r="D27" s="68">
        <f>+'S2.3.4'!F15</f>
        <v>3.2272287017400001</v>
      </c>
      <c r="E27" s="68">
        <f>+'S2.3.4'!G15</f>
        <v>7.3123737792211001</v>
      </c>
      <c r="F27" s="68">
        <f>+'S2.3.4'!H15</f>
        <v>9.5469967057727008</v>
      </c>
      <c r="G27" s="68">
        <f>+'S2.3.4'!I15</f>
        <v>11.8945373776043</v>
      </c>
      <c r="H27" s="68">
        <f>+'S2.3.4'!J15</f>
        <v>13.916494276892699</v>
      </c>
      <c r="I27" s="68">
        <f>+'S2.3.4'!K15</f>
        <v>15.946949685584601</v>
      </c>
      <c r="J27" s="68">
        <f>+'S2.3.4'!L15</f>
        <v>21.079977544064999</v>
      </c>
      <c r="K27" s="68">
        <f>+'S2.3.4'!M15</f>
        <v>22.489981039952301</v>
      </c>
      <c r="L27" s="68">
        <f>+'S2.3.4'!N15</f>
        <v>20.719097993693499</v>
      </c>
      <c r="M27" s="68">
        <f>+'S2.3.4'!O15</f>
        <v>20.7479395916532</v>
      </c>
      <c r="N27" s="68">
        <f>+'S2.3.4'!P15</f>
        <v>19.954379889946299</v>
      </c>
      <c r="O27" s="68">
        <f>+'S2.3.4'!Q15</f>
        <v>19.1431455808533</v>
      </c>
      <c r="P27" s="68">
        <f>+'S2.3.4'!R15</f>
        <v>18.451581757123499</v>
      </c>
      <c r="Q27" s="68">
        <f>+'S2.3.4'!S15</f>
        <v>14.2973433943407</v>
      </c>
      <c r="R27" s="68">
        <f>+'S2.3.4'!T15</f>
        <v>12.288616260821801</v>
      </c>
      <c r="S27" s="68">
        <f>+'S2.3.4'!U15</f>
        <v>9.8788597918196004</v>
      </c>
      <c r="T27" s="68">
        <f>+'S2.3.4'!V15</f>
        <v>7.5484788013072999</v>
      </c>
      <c r="U27" s="68">
        <f>+'S2.3.4'!W15</f>
        <v>3.8448713565736998</v>
      </c>
      <c r="V27" s="68">
        <f>+'S2.3.4'!X15</f>
        <v>-0.84303058860860003</v>
      </c>
      <c r="W27" s="68">
        <f>+'S2.3.4'!Y15</f>
        <v>-2.2860174619614999</v>
      </c>
      <c r="X27" s="68">
        <f>+'S2.3.4'!Z15</f>
        <v>-3.0220077247452002</v>
      </c>
      <c r="Y27" s="68">
        <f>+'S2.3.4'!AA15</f>
        <v>-3.6161579101379999</v>
      </c>
      <c r="Z27" s="68">
        <f>+'S2.3.4'!AB15</f>
        <v>-5.2929896927794999</v>
      </c>
      <c r="AA27" s="68">
        <f>+'S2.3.4'!AC15</f>
        <v>-5.1459767200522997</v>
      </c>
      <c r="AB27" s="68">
        <f>+'S2.3.4'!AD15</f>
        <v>-4.7714504636303001</v>
      </c>
      <c r="AC27" s="68">
        <f>+'S2.3.4'!AE15</f>
        <v>-3.7265527926133002</v>
      </c>
      <c r="AD27" s="68">
        <f>+'S2.3.4'!AF15</f>
        <v>-2.7658738386118999</v>
      </c>
      <c r="AE27" s="68">
        <f>+'S2.3.4'!AG15</f>
        <v>-0.99532201219560001</v>
      </c>
      <c r="AF27" s="68">
        <f>+'S2.3.4'!AH15</f>
        <v>-1.4214706889294999</v>
      </c>
      <c r="AG27" s="68">
        <f>+'S2.3.4'!AI15</f>
        <v>-1.4662311807446</v>
      </c>
      <c r="AH27" s="68">
        <f>+'S2.3.4'!AJ15</f>
        <v>-0.72762237544399999</v>
      </c>
      <c r="AI27" s="68">
        <f>+'S2.3.4'!AK15</f>
        <v>-3.8446301730100003E-2</v>
      </c>
      <c r="AJ27" s="68">
        <f>+'S2.3.4'!AL15</f>
        <v>0.03</v>
      </c>
    </row>
    <row r="28" spans="1:47">
      <c r="A28" s="64" t="s">
        <v>398</v>
      </c>
      <c r="B28" s="64" t="s">
        <v>399</v>
      </c>
      <c r="C28" s="68">
        <f>+'S2.3.4'!E16</f>
        <v>2.6515862764725</v>
      </c>
      <c r="D28" s="68">
        <f>+'S2.3.4'!F16</f>
        <v>2.5366905102291999</v>
      </c>
      <c r="E28" s="68">
        <f>+'S2.3.4'!G16</f>
        <v>6.5556359952139998</v>
      </c>
      <c r="F28" s="68">
        <f>+'S2.3.4'!H16</f>
        <v>8.8232077500671</v>
      </c>
      <c r="G28" s="68">
        <f>+'S2.3.4'!I16</f>
        <v>11.077013795854</v>
      </c>
      <c r="H28" s="68">
        <f>+'S2.3.4'!J16</f>
        <v>12.9695743806096</v>
      </c>
      <c r="I28" s="68">
        <f>+'S2.3.4'!K16</f>
        <v>15.112362754464</v>
      </c>
      <c r="J28" s="68">
        <f>+'S2.3.4'!L16</f>
        <v>20.714521860846499</v>
      </c>
      <c r="K28" s="68">
        <f>+'S2.3.4'!M16</f>
        <v>22.276406816840101</v>
      </c>
      <c r="L28" s="68">
        <f>+'S2.3.4'!N16</f>
        <v>20.345117660205698</v>
      </c>
      <c r="M28" s="68">
        <f>+'S2.3.4'!O16</f>
        <v>20.5870836477593</v>
      </c>
      <c r="N28" s="68">
        <f>+'S2.3.4'!P16</f>
        <v>19.870686274522999</v>
      </c>
      <c r="O28" s="68">
        <f>+'S2.3.4'!Q16</f>
        <v>19.0538842837944</v>
      </c>
      <c r="P28" s="68">
        <f>+'S2.3.4'!R16</f>
        <v>18.623024932510301</v>
      </c>
      <c r="Q28" s="68">
        <f>+'S2.3.4'!S16</f>
        <v>14.508825151720499</v>
      </c>
      <c r="R28" s="68">
        <f>+'S2.3.4'!T16</f>
        <v>12.4201586023982</v>
      </c>
      <c r="S28" s="68">
        <f>+'S2.3.4'!U16</f>
        <v>10.1201300949045</v>
      </c>
      <c r="T28" s="68">
        <f>+'S2.3.4'!V16</f>
        <v>7.8634282899952002</v>
      </c>
      <c r="U28" s="68">
        <f>+'S2.3.4'!W16</f>
        <v>3.9277482305131</v>
      </c>
      <c r="V28" s="68">
        <f>+'S2.3.4'!X16</f>
        <v>-1.1641636345902</v>
      </c>
      <c r="W28" s="68">
        <f>+'S2.3.4'!Y16</f>
        <v>-2.5972970794833001</v>
      </c>
      <c r="X28" s="68">
        <f>+'S2.3.4'!Z16</f>
        <v>-3.2902996919330998</v>
      </c>
      <c r="Y28" s="68">
        <f>+'S2.3.4'!AA16</f>
        <v>-3.9924571207967001</v>
      </c>
      <c r="Z28" s="68">
        <f>+'S2.3.4'!AB16</f>
        <v>-5.8732398141982998</v>
      </c>
      <c r="AA28" s="68">
        <f>+'S2.3.4'!AC16</f>
        <v>-5.5309027328336997</v>
      </c>
      <c r="AB28" s="68">
        <f>+'S2.3.4'!AD16</f>
        <v>-5.2282433658959002</v>
      </c>
      <c r="AC28" s="68">
        <f>+'S2.3.4'!AE16</f>
        <v>-4.1232317378073997</v>
      </c>
      <c r="AD28" s="68">
        <f>+'S2.3.4'!AF16</f>
        <v>-3.0338962880551001</v>
      </c>
      <c r="AE28" s="68">
        <f>+'S2.3.4'!AG16</f>
        <v>-1.2766542629133</v>
      </c>
      <c r="AF28" s="68">
        <f>+'S2.3.4'!AH16</f>
        <v>-1.7774053646715999</v>
      </c>
      <c r="AG28" s="68">
        <f>+'S2.3.4'!AI16</f>
        <v>-1.7425272577537001</v>
      </c>
      <c r="AH28" s="68">
        <f>+'S2.3.4'!AJ16</f>
        <v>-0.97505056652540001</v>
      </c>
      <c r="AI28" s="68">
        <f>+'S2.3.4'!AK16</f>
        <v>-0.27198705992709998</v>
      </c>
      <c r="AJ28" s="68">
        <f>+'S2.3.4'!AL16</f>
        <v>-0.33</v>
      </c>
    </row>
    <row r="29" spans="1:47">
      <c r="A29" s="64" t="s">
        <v>398</v>
      </c>
      <c r="B29" s="64" t="s">
        <v>543</v>
      </c>
      <c r="C29" s="68">
        <f>+'S2.3.4'!E165</f>
        <v>7.4103030336172004</v>
      </c>
      <c r="D29" s="68">
        <f>+'S2.3.4'!F165</f>
        <v>10.844518714991199</v>
      </c>
      <c r="E29" s="68">
        <f>+'S2.3.4'!G165</f>
        <v>15.5071323201447</v>
      </c>
      <c r="F29" s="68">
        <f>+'S2.3.4'!H165</f>
        <v>17.260979441460201</v>
      </c>
      <c r="G29" s="68">
        <f>+'S2.3.4'!I165</f>
        <v>20.5156722335174</v>
      </c>
      <c r="H29" s="68">
        <f>+'S2.3.4'!J165</f>
        <v>23.889483366696599</v>
      </c>
      <c r="I29" s="68">
        <f>+'S2.3.4'!K165</f>
        <v>24.761033718768399</v>
      </c>
      <c r="J29" s="68">
        <f>+'S2.3.4'!L165</f>
        <v>24.930747727357598</v>
      </c>
      <c r="K29" s="68">
        <f>+'S2.3.4'!M165</f>
        <v>24.731488298046301</v>
      </c>
      <c r="L29" s="68">
        <f>+'S2.3.4'!N165</f>
        <v>24.672479079214401</v>
      </c>
      <c r="M29" s="68">
        <f>+'S2.3.4'!O165</f>
        <v>22.422814576943299</v>
      </c>
      <c r="N29" s="68">
        <f>+'S2.3.4'!P165</f>
        <v>20.825290653755101</v>
      </c>
      <c r="O29" s="68">
        <f>+'S2.3.4'!Q165</f>
        <v>20.0775159618895</v>
      </c>
      <c r="P29" s="68">
        <f>+'S2.3.4'!R165</f>
        <v>16.702145739442901</v>
      </c>
      <c r="Q29" s="68">
        <f>+'S2.3.4'!S165</f>
        <v>12.184675282918199</v>
      </c>
      <c r="R29" s="68">
        <f>+'S2.3.4'!T165</f>
        <v>10.987547393311999</v>
      </c>
      <c r="S29" s="68">
        <f>+'S2.3.4'!U165</f>
        <v>7.5338282556972</v>
      </c>
      <c r="T29" s="68">
        <f>+'S2.3.4'!V165</f>
        <v>4.5237944437849</v>
      </c>
      <c r="U29" s="68">
        <f>+'S2.3.4'!W165</f>
        <v>3.0372980189744001</v>
      </c>
      <c r="V29" s="68">
        <f>+'S2.3.4'!X165</f>
        <v>2.4265199760969001</v>
      </c>
      <c r="W29" s="68">
        <f>+'S2.3.4'!Y165</f>
        <v>0.91662577246529997</v>
      </c>
      <c r="X29" s="68">
        <f>+'S2.3.4'!Z165</f>
        <v>-0.28431018379959999</v>
      </c>
      <c r="Y29" s="68">
        <f>+'S2.3.4'!AA165</f>
        <v>0.24321747190029999</v>
      </c>
      <c r="Z29" s="68">
        <f>+'S2.3.4'!AB165</f>
        <v>0.69735361047389999</v>
      </c>
      <c r="AA29" s="68">
        <f>+'S2.3.4'!AC165</f>
        <v>-1.1509930794356</v>
      </c>
      <c r="AB29" s="68">
        <f>+'S2.3.4'!AD165</f>
        <v>-3.3534404767400001E-2</v>
      </c>
      <c r="AC29" s="68">
        <f>+'S2.3.4'!AE165</f>
        <v>0.31830204176330001</v>
      </c>
      <c r="AD29" s="68">
        <f>+'S2.3.4'!AF165</f>
        <v>-8.0678851996000001E-2</v>
      </c>
      <c r="AE29" s="68">
        <f>+'S2.3.4'!AG165</f>
        <v>1.8048579726495</v>
      </c>
      <c r="AF29" s="68">
        <f>+'S2.3.4'!AH165</f>
        <v>2.1060413522301999</v>
      </c>
      <c r="AG29" s="68">
        <f>+'S2.3.4'!AI165</f>
        <v>1.2493349627892001</v>
      </c>
      <c r="AH29" s="68">
        <f>+'S2.3.4'!AJ165</f>
        <v>1.7032058131573</v>
      </c>
      <c r="AI29" s="68">
        <f>+'S2.3.4'!AK165</f>
        <v>2.2807037633328999</v>
      </c>
      <c r="AJ29" s="68">
        <f>+'S2.3.4'!AL165</f>
        <v>3.64</v>
      </c>
    </row>
  </sheetData>
  <mergeCells count="3">
    <mergeCell ref="A8:AE8"/>
    <mergeCell ref="A16:AE16"/>
    <mergeCell ref="A24:T24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E26A1-BDAA-44CC-848D-985ACD512BA0}">
  <sheetPr>
    <tabColor theme="6" tint="-0.249977111117893"/>
  </sheetPr>
  <dimension ref="A1:U25"/>
  <sheetViews>
    <sheetView showGridLines="0" zoomScale="80" zoomScaleNormal="80" workbookViewId="0">
      <selection activeCell="J18" sqref="J18"/>
    </sheetView>
  </sheetViews>
  <sheetFormatPr defaultColWidth="11.42578125" defaultRowHeight="14.45"/>
  <cols>
    <col min="4" max="5" width="16" customWidth="1"/>
    <col min="6" max="6" width="16.85546875" customWidth="1"/>
  </cols>
  <sheetData>
    <row r="1" spans="1:21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</row>
    <row r="2" spans="1:21" ht="20.45" customHeight="1">
      <c r="A2" s="20"/>
      <c r="B2" s="20"/>
      <c r="C2" s="20"/>
      <c r="D2" s="20"/>
      <c r="E2" s="20"/>
      <c r="F2" s="20"/>
      <c r="G2" s="21" t="s">
        <v>0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</row>
    <row r="3" spans="1:21" ht="20.45" customHeight="1">
      <c r="A3" s="20"/>
      <c r="B3" s="20"/>
      <c r="C3" s="20"/>
      <c r="D3" s="20"/>
      <c r="E3" s="20"/>
      <c r="F3" s="20"/>
      <c r="G3" s="21" t="s">
        <v>1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1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</row>
    <row r="5" spans="1:21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</row>
    <row r="6" spans="1:21" ht="24.6" customHeight="1">
      <c r="A6" s="89" t="s">
        <v>873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8" spans="1:21" ht="27.6" customHeight="1">
      <c r="D8" s="165" t="s">
        <v>874</v>
      </c>
      <c r="E8" s="165"/>
      <c r="F8" s="165"/>
      <c r="G8" s="165"/>
    </row>
    <row r="9" spans="1:21">
      <c r="D9" s="163" t="s">
        <v>875</v>
      </c>
      <c r="E9" s="164" t="s">
        <v>876</v>
      </c>
      <c r="F9" s="164"/>
      <c r="G9" s="164"/>
    </row>
    <row r="10" spans="1:21">
      <c r="D10" s="163"/>
      <c r="E10" s="116" t="s">
        <v>18</v>
      </c>
      <c r="F10" s="116" t="s">
        <v>877</v>
      </c>
      <c r="G10" s="116" t="s">
        <v>878</v>
      </c>
    </row>
    <row r="11" spans="1:21">
      <c r="D11" s="120" t="s">
        <v>879</v>
      </c>
      <c r="E11" s="121">
        <v>289</v>
      </c>
      <c r="F11" s="120">
        <v>289</v>
      </c>
      <c r="G11" s="120">
        <v>289</v>
      </c>
    </row>
    <row r="12" spans="1:21">
      <c r="D12" s="120" t="s">
        <v>880</v>
      </c>
      <c r="E12" s="122">
        <v>117</v>
      </c>
      <c r="F12" s="123">
        <v>127</v>
      </c>
      <c r="G12" s="123">
        <v>125</v>
      </c>
    </row>
    <row r="13" spans="1:21">
      <c r="D13" s="120" t="s">
        <v>881</v>
      </c>
      <c r="E13" s="121">
        <v>132</v>
      </c>
      <c r="F13" s="120">
        <v>159</v>
      </c>
      <c r="G13" s="120">
        <v>160</v>
      </c>
    </row>
    <row r="14" spans="1:21">
      <c r="D14" s="120" t="s">
        <v>882</v>
      </c>
      <c r="E14" s="121">
        <v>40</v>
      </c>
      <c r="F14" s="120">
        <v>3</v>
      </c>
      <c r="G14" s="120">
        <v>4</v>
      </c>
    </row>
    <row r="18" spans="4:7" ht="21">
      <c r="D18" s="166" t="s">
        <v>883</v>
      </c>
      <c r="E18" s="166"/>
      <c r="F18" s="166"/>
      <c r="G18" s="166"/>
    </row>
    <row r="19" spans="4:7" ht="24" customHeight="1">
      <c r="D19" s="165" t="s">
        <v>874</v>
      </c>
      <c r="E19" s="165"/>
      <c r="F19" s="165"/>
      <c r="G19" s="165"/>
    </row>
    <row r="20" spans="4:7">
      <c r="D20" s="163" t="s">
        <v>875</v>
      </c>
      <c r="E20" s="164" t="s">
        <v>876</v>
      </c>
      <c r="F20" s="164"/>
      <c r="G20" s="164"/>
    </row>
    <row r="21" spans="4:7">
      <c r="D21" s="163"/>
      <c r="E21" s="116" t="s">
        <v>18</v>
      </c>
      <c r="F21" s="116" t="s">
        <v>877</v>
      </c>
      <c r="G21" s="116" t="s">
        <v>878</v>
      </c>
    </row>
    <row r="22" spans="4:7">
      <c r="D22" s="120" t="s">
        <v>879</v>
      </c>
      <c r="E22" s="121">
        <v>97</v>
      </c>
      <c r="F22" s="120">
        <v>97</v>
      </c>
      <c r="G22" s="120">
        <v>97</v>
      </c>
    </row>
    <row r="23" spans="4:7">
      <c r="D23" s="120" t="s">
        <v>880</v>
      </c>
      <c r="E23" s="122">
        <v>41</v>
      </c>
      <c r="F23" s="123">
        <v>48</v>
      </c>
      <c r="G23" s="123">
        <v>46</v>
      </c>
    </row>
    <row r="24" spans="4:7">
      <c r="D24" s="120" t="s">
        <v>881</v>
      </c>
      <c r="E24" s="121">
        <v>55</v>
      </c>
      <c r="F24" s="120">
        <v>49</v>
      </c>
      <c r="G24" s="120">
        <v>50</v>
      </c>
    </row>
    <row r="25" spans="4:7">
      <c r="D25" s="120" t="s">
        <v>882</v>
      </c>
      <c r="E25" s="121">
        <v>1</v>
      </c>
      <c r="F25" s="120">
        <v>0</v>
      </c>
      <c r="G25" s="120">
        <v>1</v>
      </c>
    </row>
  </sheetData>
  <mergeCells count="7">
    <mergeCell ref="D20:D21"/>
    <mergeCell ref="E20:G20"/>
    <mergeCell ref="D8:G8"/>
    <mergeCell ref="D9:D10"/>
    <mergeCell ref="E9:G9"/>
    <mergeCell ref="D18:G18"/>
    <mergeCell ref="D19:G19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V424"/>
  <sheetViews>
    <sheetView showGridLines="0" zoomScale="80" zoomScaleNormal="80" workbookViewId="0">
      <pane ySplit="8" topLeftCell="A9" activePane="bottomLeft" state="frozen"/>
      <selection pane="bottomLeft" activeCell="F21" sqref="F21"/>
    </sheetView>
  </sheetViews>
  <sheetFormatPr defaultColWidth="11.42578125" defaultRowHeight="14.45"/>
  <cols>
    <col min="1" max="1" width="21.28515625" bestFit="1" customWidth="1"/>
    <col min="2" max="2" width="15.28515625" bestFit="1" customWidth="1"/>
    <col min="3" max="3" width="28.5703125" bestFit="1" customWidth="1"/>
    <col min="4" max="4" width="31.28515625" bestFit="1" customWidth="1"/>
    <col min="5" max="5" width="32.28515625" bestFit="1" customWidth="1"/>
    <col min="6" max="6" width="29.5703125" bestFit="1" customWidth="1"/>
    <col min="7" max="7" width="32.28515625" bestFit="1" customWidth="1"/>
    <col min="8" max="8" width="33.28515625" bestFit="1" customWidth="1"/>
    <col min="9" max="9" width="21.7109375" bestFit="1" customWidth="1"/>
    <col min="10" max="10" width="24.42578125" bestFit="1" customWidth="1"/>
    <col min="11" max="11" width="25.42578125" bestFit="1" customWidth="1"/>
    <col min="12" max="12" width="23" bestFit="1" customWidth="1"/>
    <col min="13" max="13" width="25.7109375" bestFit="1" customWidth="1"/>
    <col min="14" max="14" width="26.7109375" bestFit="1" customWidth="1"/>
    <col min="15" max="15" width="19" bestFit="1" customWidth="1"/>
    <col min="16" max="16" width="21.7109375" bestFit="1" customWidth="1"/>
    <col min="17" max="17" width="22.7109375" bestFit="1" customWidth="1"/>
    <col min="18" max="18" width="19.5703125" bestFit="1" customWidth="1"/>
    <col min="19" max="19" width="22.28515625" bestFit="1" customWidth="1"/>
    <col min="20" max="20" width="23.28515625" bestFit="1" customWidth="1"/>
    <col min="21" max="22" width="33.42578125" bestFit="1" customWidth="1"/>
    <col min="23" max="43" width="12.7109375" customWidth="1"/>
  </cols>
  <sheetData>
    <row r="1" spans="1:22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</row>
    <row r="2" spans="1:22" ht="20.25" customHeight="1">
      <c r="A2" s="20"/>
      <c r="B2" s="20"/>
      <c r="C2" s="20"/>
      <c r="D2" s="20"/>
      <c r="E2" s="21" t="s">
        <v>0</v>
      </c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2" ht="20.25" customHeight="1">
      <c r="A3" s="20"/>
      <c r="B3" s="20"/>
      <c r="C3" s="20"/>
      <c r="D3" s="20"/>
      <c r="E3" s="21" t="s">
        <v>1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</row>
    <row r="4" spans="1:22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</row>
    <row r="5" spans="1:22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</row>
    <row r="6" spans="1:22" ht="24.6" customHeight="1">
      <c r="A6" s="135" t="s">
        <v>884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</row>
    <row r="7" spans="1:22">
      <c r="A7" s="5" t="s">
        <v>50</v>
      </c>
    </row>
    <row r="8" spans="1:22">
      <c r="A8" s="86" t="s">
        <v>885</v>
      </c>
      <c r="B8" s="86" t="s">
        <v>886</v>
      </c>
      <c r="C8" s="86" t="s">
        <v>887</v>
      </c>
      <c r="D8" s="86" t="s">
        <v>888</v>
      </c>
      <c r="E8" s="86" t="s">
        <v>889</v>
      </c>
      <c r="F8" s="86" t="s">
        <v>890</v>
      </c>
      <c r="G8" s="86" t="s">
        <v>891</v>
      </c>
      <c r="H8" s="86" t="s">
        <v>892</v>
      </c>
      <c r="I8" s="86" t="s">
        <v>893</v>
      </c>
      <c r="J8" s="86" t="s">
        <v>894</v>
      </c>
      <c r="K8" s="86" t="s">
        <v>895</v>
      </c>
      <c r="L8" s="86" t="s">
        <v>896</v>
      </c>
      <c r="M8" s="86" t="s">
        <v>897</v>
      </c>
      <c r="N8" s="86" t="s">
        <v>898</v>
      </c>
      <c r="O8" s="86" t="s">
        <v>899</v>
      </c>
      <c r="P8" s="86" t="s">
        <v>900</v>
      </c>
      <c r="Q8" s="86" t="s">
        <v>901</v>
      </c>
      <c r="R8" s="86" t="s">
        <v>902</v>
      </c>
      <c r="S8" s="86" t="s">
        <v>903</v>
      </c>
      <c r="T8" s="86" t="s">
        <v>904</v>
      </c>
      <c r="U8" s="86" t="s">
        <v>905</v>
      </c>
      <c r="V8" s="86" t="s">
        <v>906</v>
      </c>
    </row>
    <row r="9" spans="1:22">
      <c r="A9" s="80">
        <v>34346</v>
      </c>
      <c r="B9">
        <v>7</v>
      </c>
      <c r="E9">
        <v>50</v>
      </c>
      <c r="H9">
        <v>45.1</v>
      </c>
      <c r="K9">
        <v>37.5</v>
      </c>
      <c r="N9">
        <v>38.4</v>
      </c>
      <c r="Q9">
        <v>37.183</v>
      </c>
      <c r="S9">
        <v>53.994999999999997</v>
      </c>
      <c r="U9">
        <v>26.463000000000001</v>
      </c>
      <c r="V9">
        <v>25.466999999999999</v>
      </c>
    </row>
    <row r="10" spans="1:22">
      <c r="A10" s="80">
        <v>34541</v>
      </c>
      <c r="B10">
        <v>141</v>
      </c>
      <c r="E10">
        <v>54.2</v>
      </c>
      <c r="H10">
        <v>49</v>
      </c>
      <c r="K10">
        <v>40.700000000000003</v>
      </c>
      <c r="N10">
        <v>41.7</v>
      </c>
      <c r="Q10">
        <v>40.340000000000003</v>
      </c>
      <c r="S10">
        <v>58.579000000000001</v>
      </c>
      <c r="U10">
        <v>26.463000000000001</v>
      </c>
      <c r="V10">
        <v>25.466999999999999</v>
      </c>
    </row>
    <row r="11" spans="1:22">
      <c r="A11" s="80">
        <v>34662</v>
      </c>
      <c r="B11">
        <v>223</v>
      </c>
      <c r="E11">
        <v>63</v>
      </c>
      <c r="H11">
        <v>56.9</v>
      </c>
      <c r="K11">
        <v>47.3</v>
      </c>
      <c r="N11">
        <v>48.5</v>
      </c>
      <c r="Q11">
        <v>46.923999999999999</v>
      </c>
      <c r="S11">
        <v>68.138000000000005</v>
      </c>
      <c r="U11">
        <v>26.463000000000001</v>
      </c>
      <c r="V11">
        <v>25.466999999999999</v>
      </c>
    </row>
    <row r="12" spans="1:22">
      <c r="A12" s="80">
        <v>35021</v>
      </c>
      <c r="B12">
        <v>219</v>
      </c>
      <c r="C12">
        <v>66.450999999999993</v>
      </c>
      <c r="D12">
        <v>9.9489999999999998</v>
      </c>
      <c r="E12">
        <v>76.400000000000006</v>
      </c>
      <c r="F12">
        <v>63.281999999999996</v>
      </c>
      <c r="G12">
        <v>9.5180000000000007</v>
      </c>
      <c r="H12">
        <v>72.8</v>
      </c>
      <c r="I12">
        <v>44.79</v>
      </c>
      <c r="J12">
        <v>6.71</v>
      </c>
      <c r="K12">
        <v>51.5</v>
      </c>
      <c r="L12">
        <v>51.436999999999998</v>
      </c>
      <c r="M12">
        <v>0</v>
      </c>
      <c r="N12">
        <v>51.4</v>
      </c>
      <c r="O12">
        <v>45.246000000000002</v>
      </c>
      <c r="P12">
        <v>6.7869999999999999</v>
      </c>
      <c r="Q12">
        <v>52.03</v>
      </c>
      <c r="R12">
        <v>76.819999999999993</v>
      </c>
      <c r="S12">
        <v>11.523</v>
      </c>
      <c r="T12">
        <v>88.34</v>
      </c>
      <c r="U12">
        <v>42.152999999999999</v>
      </c>
      <c r="V12">
        <v>27.641999999999999</v>
      </c>
    </row>
    <row r="13" spans="1:22">
      <c r="A13" s="80">
        <v>35241</v>
      </c>
      <c r="B13">
        <v>119</v>
      </c>
      <c r="C13">
        <v>80.403000000000006</v>
      </c>
      <c r="D13">
        <v>12.097</v>
      </c>
      <c r="E13">
        <v>92.5</v>
      </c>
      <c r="F13">
        <v>76.509</v>
      </c>
      <c r="G13">
        <v>11.491</v>
      </c>
      <c r="H13">
        <v>88</v>
      </c>
      <c r="I13">
        <v>53.786999999999999</v>
      </c>
      <c r="J13">
        <v>8.1129999999999995</v>
      </c>
      <c r="K13">
        <v>61.9</v>
      </c>
      <c r="L13">
        <v>62</v>
      </c>
      <c r="M13">
        <v>0</v>
      </c>
      <c r="N13">
        <v>62</v>
      </c>
      <c r="O13">
        <v>53.234999999999999</v>
      </c>
      <c r="P13">
        <v>7.9850000000000003</v>
      </c>
      <c r="Q13">
        <v>61.22</v>
      </c>
      <c r="R13">
        <v>93.619</v>
      </c>
      <c r="S13">
        <v>14.042999999999999</v>
      </c>
      <c r="T13">
        <v>107.66200000000001</v>
      </c>
      <c r="U13">
        <v>48.631999999999998</v>
      </c>
      <c r="V13">
        <v>33.491</v>
      </c>
    </row>
    <row r="14" spans="1:22">
      <c r="A14" s="80">
        <v>35284</v>
      </c>
      <c r="B14">
        <v>149</v>
      </c>
      <c r="C14">
        <v>80.403000000000006</v>
      </c>
      <c r="D14">
        <v>12.097</v>
      </c>
      <c r="E14">
        <v>92.5</v>
      </c>
      <c r="F14">
        <v>76.509</v>
      </c>
      <c r="G14">
        <v>11.491</v>
      </c>
      <c r="H14">
        <v>88</v>
      </c>
      <c r="I14">
        <v>53.786999999999999</v>
      </c>
      <c r="J14">
        <v>8.1129999999999995</v>
      </c>
      <c r="K14">
        <v>61.9</v>
      </c>
      <c r="L14">
        <v>62</v>
      </c>
      <c r="M14">
        <v>0</v>
      </c>
      <c r="N14">
        <v>62</v>
      </c>
      <c r="O14">
        <v>53.234999999999999</v>
      </c>
      <c r="P14">
        <v>7.9850000000000003</v>
      </c>
      <c r="Q14">
        <v>61.22</v>
      </c>
      <c r="R14">
        <v>93.619</v>
      </c>
      <c r="S14">
        <v>14.042999999999999</v>
      </c>
      <c r="T14">
        <v>107.66200000000001</v>
      </c>
      <c r="U14">
        <v>31.324999999999999</v>
      </c>
      <c r="V14">
        <v>33.491</v>
      </c>
    </row>
    <row r="15" spans="1:22">
      <c r="A15" s="80">
        <v>35328</v>
      </c>
      <c r="B15">
        <v>179</v>
      </c>
      <c r="C15">
        <v>86.394599999999997</v>
      </c>
      <c r="D15">
        <v>13.0054</v>
      </c>
      <c r="E15">
        <v>99.4</v>
      </c>
      <c r="F15">
        <v>82.174400000000006</v>
      </c>
      <c r="G15">
        <v>12.3256</v>
      </c>
      <c r="H15">
        <v>94.5</v>
      </c>
      <c r="I15">
        <v>57.5565</v>
      </c>
      <c r="J15">
        <v>8.6434999999999995</v>
      </c>
      <c r="K15">
        <v>66.2</v>
      </c>
      <c r="L15">
        <v>66.400000000000006</v>
      </c>
      <c r="M15">
        <v>0</v>
      </c>
      <c r="N15">
        <v>66.400000000000006</v>
      </c>
      <c r="O15">
        <v>57.115000000000002</v>
      </c>
      <c r="P15">
        <v>8.5670000000000002</v>
      </c>
      <c r="Q15">
        <v>65.682000000000002</v>
      </c>
      <c r="R15">
        <v>101.511</v>
      </c>
      <c r="S15">
        <v>15.228</v>
      </c>
      <c r="T15">
        <v>116.739</v>
      </c>
      <c r="U15">
        <v>31.324999999999999</v>
      </c>
      <c r="V15">
        <v>33.491</v>
      </c>
    </row>
    <row r="16" spans="1:22">
      <c r="A16" s="80">
        <v>35494</v>
      </c>
      <c r="B16">
        <v>45</v>
      </c>
      <c r="C16">
        <v>101.4367</v>
      </c>
      <c r="D16">
        <v>15.263299999999999</v>
      </c>
      <c r="E16">
        <v>116.7</v>
      </c>
      <c r="F16">
        <v>96.452200000000005</v>
      </c>
      <c r="G16">
        <v>14.447800000000001</v>
      </c>
      <c r="H16">
        <v>110.9</v>
      </c>
      <c r="I16">
        <v>68.375900000000001</v>
      </c>
      <c r="J16">
        <v>10.2241</v>
      </c>
      <c r="K16">
        <v>78.599999999999994</v>
      </c>
      <c r="L16">
        <v>71</v>
      </c>
      <c r="M16">
        <v>0</v>
      </c>
      <c r="N16">
        <v>71</v>
      </c>
      <c r="O16">
        <v>60.559199999999997</v>
      </c>
      <c r="P16">
        <v>9.0838000000000001</v>
      </c>
      <c r="Q16">
        <v>69.643000000000001</v>
      </c>
      <c r="R16">
        <v>107.7362</v>
      </c>
      <c r="S16">
        <v>16.159800000000001</v>
      </c>
      <c r="T16">
        <v>123.896</v>
      </c>
      <c r="U16">
        <v>31.324999999999999</v>
      </c>
      <c r="V16">
        <v>33.491</v>
      </c>
    </row>
    <row r="17" spans="1:22">
      <c r="A17" s="80">
        <v>35527</v>
      </c>
      <c r="B17">
        <v>66</v>
      </c>
      <c r="C17">
        <v>97.976200000000006</v>
      </c>
      <c r="D17">
        <v>12.723800000000001</v>
      </c>
      <c r="E17">
        <v>110.7</v>
      </c>
      <c r="F17">
        <v>93.177700000000002</v>
      </c>
      <c r="G17">
        <v>12.122299999999999</v>
      </c>
      <c r="H17">
        <v>105.3</v>
      </c>
      <c r="I17">
        <v>66.160700000000006</v>
      </c>
      <c r="J17">
        <v>8.6393000000000004</v>
      </c>
      <c r="K17">
        <v>74.8</v>
      </c>
      <c r="L17">
        <v>68.7</v>
      </c>
      <c r="M17">
        <v>0</v>
      </c>
      <c r="N17">
        <v>68.7</v>
      </c>
      <c r="O17">
        <v>58.374200000000002</v>
      </c>
      <c r="P17">
        <v>7.5888</v>
      </c>
      <c r="Q17">
        <v>65.962999999999994</v>
      </c>
      <c r="R17">
        <v>103.78749999999999</v>
      </c>
      <c r="S17">
        <v>13.4925</v>
      </c>
      <c r="T17">
        <v>117.28</v>
      </c>
      <c r="U17">
        <v>31.324999999999999</v>
      </c>
      <c r="V17">
        <v>33.491</v>
      </c>
    </row>
    <row r="18" spans="1:22">
      <c r="A18" s="80">
        <v>35613</v>
      </c>
      <c r="B18">
        <v>126</v>
      </c>
      <c r="C18">
        <v>94.961200000000005</v>
      </c>
      <c r="D18">
        <v>12.338800000000001</v>
      </c>
      <c r="E18">
        <v>107.3</v>
      </c>
      <c r="F18">
        <v>90.327699999999993</v>
      </c>
      <c r="G18">
        <v>11.7723</v>
      </c>
      <c r="H18">
        <v>102.1</v>
      </c>
      <c r="I18">
        <v>64.231499999999997</v>
      </c>
      <c r="J18">
        <v>8.3684999999999992</v>
      </c>
      <c r="K18">
        <v>72.599999999999994</v>
      </c>
      <c r="L18">
        <v>66.7</v>
      </c>
      <c r="M18">
        <v>0</v>
      </c>
      <c r="N18">
        <v>66.7</v>
      </c>
      <c r="O18">
        <v>56.472099999999998</v>
      </c>
      <c r="P18">
        <v>7.3410000000000002</v>
      </c>
      <c r="Q18">
        <v>63.814</v>
      </c>
      <c r="R18">
        <v>100.349</v>
      </c>
      <c r="S18">
        <v>13.045999999999999</v>
      </c>
      <c r="T18">
        <v>113.395</v>
      </c>
      <c r="U18">
        <v>31.324999999999999</v>
      </c>
      <c r="V18">
        <v>33.491</v>
      </c>
    </row>
    <row r="19" spans="1:22">
      <c r="A19" s="80">
        <v>35671</v>
      </c>
      <c r="B19">
        <v>166</v>
      </c>
      <c r="C19">
        <v>68.331199999999995</v>
      </c>
      <c r="D19">
        <v>42.068800000000003</v>
      </c>
      <c r="E19">
        <v>110.4</v>
      </c>
      <c r="F19">
        <v>65.142200000000003</v>
      </c>
      <c r="G19">
        <v>39.857799999999997</v>
      </c>
      <c r="H19">
        <v>105</v>
      </c>
      <c r="I19">
        <v>52.971200000000003</v>
      </c>
      <c r="J19">
        <v>21.628799999999998</v>
      </c>
      <c r="K19">
        <v>74.599999999999994</v>
      </c>
      <c r="L19">
        <v>68.5</v>
      </c>
      <c r="M19">
        <v>0</v>
      </c>
      <c r="N19">
        <v>65.5</v>
      </c>
      <c r="O19">
        <v>50.951000000000001</v>
      </c>
      <c r="P19">
        <v>14.821</v>
      </c>
      <c r="Q19">
        <v>65.772000000000006</v>
      </c>
      <c r="R19">
        <v>77.421000000000006</v>
      </c>
      <c r="S19">
        <v>39.512999999999998</v>
      </c>
      <c r="T19">
        <v>116.934</v>
      </c>
      <c r="U19">
        <v>31.324999999999999</v>
      </c>
      <c r="V19">
        <v>33.491</v>
      </c>
    </row>
    <row r="20" spans="1:22">
      <c r="A20" s="80">
        <v>35814</v>
      </c>
      <c r="B20">
        <v>11</v>
      </c>
      <c r="C20">
        <v>65.510199999999998</v>
      </c>
      <c r="D20">
        <v>40.097999999999999</v>
      </c>
      <c r="E20">
        <v>105.6</v>
      </c>
      <c r="F20">
        <v>62.475200000000001</v>
      </c>
      <c r="G20">
        <v>38.024799999999999</v>
      </c>
      <c r="H20">
        <v>100.5</v>
      </c>
      <c r="I20">
        <v>50.8872</v>
      </c>
      <c r="J20">
        <v>20.6128</v>
      </c>
      <c r="K20">
        <v>71.5</v>
      </c>
      <c r="L20">
        <v>65.7</v>
      </c>
      <c r="M20">
        <v>0</v>
      </c>
      <c r="N20">
        <v>65.7</v>
      </c>
      <c r="O20">
        <v>48.628999999999998</v>
      </c>
      <c r="P20">
        <v>14.125999999999999</v>
      </c>
      <c r="Q20">
        <v>62.755000000000003</v>
      </c>
      <c r="R20">
        <v>73.846000000000004</v>
      </c>
      <c r="S20">
        <v>37.634999999999998</v>
      </c>
      <c r="T20">
        <v>111.48099999999999</v>
      </c>
      <c r="U20">
        <v>44.761000000000003</v>
      </c>
      <c r="V20">
        <v>39.630000000000003</v>
      </c>
    </row>
    <row r="21" spans="1:22">
      <c r="A21" s="80">
        <v>35842</v>
      </c>
      <c r="B21">
        <v>32</v>
      </c>
      <c r="C21">
        <v>63.758200000000002</v>
      </c>
      <c r="D21">
        <v>38.941800000000001</v>
      </c>
      <c r="E21">
        <v>102.7</v>
      </c>
      <c r="F21">
        <v>60.818199999999997</v>
      </c>
      <c r="G21">
        <v>36.881799999999998</v>
      </c>
      <c r="H21">
        <v>97.7</v>
      </c>
      <c r="I21">
        <v>49.593200000000003</v>
      </c>
      <c r="J21">
        <v>20.006799999999998</v>
      </c>
      <c r="K21">
        <v>69.599999999999994</v>
      </c>
      <c r="L21">
        <v>63.9</v>
      </c>
      <c r="M21">
        <v>0</v>
      </c>
      <c r="N21">
        <v>63.9</v>
      </c>
      <c r="O21">
        <v>47.186999999999998</v>
      </c>
      <c r="P21">
        <v>13.694000000000001</v>
      </c>
      <c r="Q21">
        <v>60.881</v>
      </c>
      <c r="R21">
        <v>71.625</v>
      </c>
      <c r="S21">
        <v>36.469000000000001</v>
      </c>
      <c r="T21">
        <v>108.09399999999999</v>
      </c>
      <c r="U21">
        <v>44.761000000000003</v>
      </c>
      <c r="V21">
        <v>39.630000000000003</v>
      </c>
    </row>
    <row r="22" spans="1:22">
      <c r="A22" s="80">
        <v>35877</v>
      </c>
      <c r="B22">
        <v>57</v>
      </c>
      <c r="C22">
        <v>61.981200000000001</v>
      </c>
      <c r="D22">
        <v>37.6188</v>
      </c>
      <c r="E22">
        <v>99.6</v>
      </c>
      <c r="F22">
        <v>59.1372</v>
      </c>
      <c r="G22">
        <v>35.662799999999997</v>
      </c>
      <c r="H22">
        <v>94.8</v>
      </c>
      <c r="I22">
        <v>48.281199999999998</v>
      </c>
      <c r="J22">
        <v>19.418800000000001</v>
      </c>
      <c r="K22">
        <v>67.7</v>
      </c>
      <c r="L22">
        <v>62.1</v>
      </c>
      <c r="M22">
        <v>0</v>
      </c>
      <c r="N22">
        <v>62.1</v>
      </c>
      <c r="O22">
        <v>45.725000000000001</v>
      </c>
      <c r="P22">
        <v>13.255000000000001</v>
      </c>
      <c r="Q22">
        <v>58.98</v>
      </c>
      <c r="R22">
        <v>69.373999999999995</v>
      </c>
      <c r="S22">
        <v>35.284999999999997</v>
      </c>
      <c r="T22">
        <v>104.65900000000001</v>
      </c>
      <c r="U22">
        <v>44.761000000000003</v>
      </c>
      <c r="V22">
        <v>39.630000000000003</v>
      </c>
    </row>
    <row r="23" spans="1:22">
      <c r="A23" s="80">
        <v>35976</v>
      </c>
      <c r="B23">
        <v>125</v>
      </c>
      <c r="C23">
        <v>60.2652</v>
      </c>
      <c r="D23">
        <v>36.434800000000003</v>
      </c>
      <c r="E23">
        <v>96.7</v>
      </c>
      <c r="F23">
        <v>57.514200000000002</v>
      </c>
      <c r="G23">
        <v>34.585799999999999</v>
      </c>
      <c r="H23">
        <v>92.1</v>
      </c>
      <c r="I23">
        <v>47.014200000000002</v>
      </c>
      <c r="J23">
        <v>18.785799999999998</v>
      </c>
      <c r="K23">
        <v>65.8</v>
      </c>
      <c r="L23">
        <v>60.4</v>
      </c>
      <c r="M23">
        <v>0</v>
      </c>
      <c r="N23">
        <v>60.4</v>
      </c>
      <c r="O23">
        <v>44.311999999999998</v>
      </c>
      <c r="P23">
        <v>12.788</v>
      </c>
      <c r="Q23">
        <v>57.1</v>
      </c>
      <c r="R23">
        <v>67.198999999999998</v>
      </c>
      <c r="S23">
        <v>34.100999999999999</v>
      </c>
      <c r="T23">
        <v>101.3</v>
      </c>
      <c r="U23">
        <v>44.761000000000003</v>
      </c>
      <c r="V23">
        <v>39.630000000000003</v>
      </c>
    </row>
    <row r="24" spans="1:22">
      <c r="A24" s="80">
        <v>35986</v>
      </c>
      <c r="B24">
        <v>133</v>
      </c>
      <c r="C24">
        <v>60.2652</v>
      </c>
      <c r="D24">
        <v>50.934800000000003</v>
      </c>
      <c r="E24">
        <v>111.2</v>
      </c>
      <c r="F24">
        <v>57.514200000000002</v>
      </c>
      <c r="G24">
        <v>48.385800000000003</v>
      </c>
      <c r="H24">
        <v>105.9</v>
      </c>
      <c r="I24">
        <v>47.014200000000002</v>
      </c>
      <c r="J24">
        <v>28.6858</v>
      </c>
      <c r="K24">
        <v>75.7</v>
      </c>
      <c r="L24">
        <v>60.4</v>
      </c>
      <c r="M24">
        <v>9.1</v>
      </c>
      <c r="N24">
        <v>69.5</v>
      </c>
      <c r="O24">
        <v>44.311999999999998</v>
      </c>
      <c r="P24">
        <v>21.388000000000002</v>
      </c>
      <c r="Q24">
        <v>65.7</v>
      </c>
      <c r="R24">
        <v>67.198999999999998</v>
      </c>
      <c r="S24">
        <v>49.301000000000002</v>
      </c>
      <c r="T24">
        <v>116.5</v>
      </c>
      <c r="U24">
        <v>44.761000000000003</v>
      </c>
      <c r="V24">
        <v>39.630000000000003</v>
      </c>
    </row>
    <row r="25" spans="1:22">
      <c r="A25" s="80">
        <v>36032</v>
      </c>
      <c r="B25">
        <v>165</v>
      </c>
      <c r="C25">
        <v>60.2652</v>
      </c>
      <c r="D25">
        <v>50.934800000000003</v>
      </c>
      <c r="E25">
        <v>111.2</v>
      </c>
      <c r="F25">
        <v>57.514200000000002</v>
      </c>
      <c r="G25">
        <v>48.385800000000003</v>
      </c>
      <c r="H25">
        <v>105.9</v>
      </c>
      <c r="I25">
        <v>47.014200000000002</v>
      </c>
      <c r="J25">
        <v>28.6858</v>
      </c>
      <c r="K25">
        <v>75.7</v>
      </c>
      <c r="L25">
        <v>60.4</v>
      </c>
      <c r="M25">
        <v>9.1</v>
      </c>
      <c r="N25">
        <v>69.5</v>
      </c>
      <c r="O25">
        <v>44.311999999999998</v>
      </c>
      <c r="P25">
        <v>21.388000000000002</v>
      </c>
      <c r="Q25">
        <v>65.7</v>
      </c>
      <c r="R25">
        <v>67.198999999999998</v>
      </c>
      <c r="S25">
        <v>49.301000000000002</v>
      </c>
      <c r="T25">
        <v>116.5</v>
      </c>
      <c r="U25">
        <v>51.475000000000001</v>
      </c>
      <c r="V25">
        <v>45.575000000000003</v>
      </c>
    </row>
    <row r="26" spans="1:22">
      <c r="A26" s="80">
        <v>36056</v>
      </c>
      <c r="B26">
        <v>182</v>
      </c>
      <c r="C26">
        <v>60.554200000000002</v>
      </c>
      <c r="D26">
        <v>50.0458</v>
      </c>
      <c r="E26">
        <v>110.6</v>
      </c>
      <c r="F26">
        <v>57.891199999999998</v>
      </c>
      <c r="G26">
        <v>47.508800000000001</v>
      </c>
      <c r="H26">
        <v>105.4</v>
      </c>
      <c r="I26">
        <v>47.727200000000003</v>
      </c>
      <c r="J26">
        <v>28.372800000000002</v>
      </c>
      <c r="K26">
        <v>76.099999999999994</v>
      </c>
      <c r="L26">
        <v>60.7012</v>
      </c>
      <c r="M26">
        <v>9.0988000000000007</v>
      </c>
      <c r="N26">
        <v>69.8</v>
      </c>
      <c r="O26">
        <v>42.973999999999997</v>
      </c>
      <c r="P26">
        <v>20.725999999999999</v>
      </c>
      <c r="Q26">
        <v>63.7</v>
      </c>
      <c r="R26">
        <v>65.138999999999996</v>
      </c>
      <c r="S26">
        <v>47.761000000000003</v>
      </c>
      <c r="T26">
        <v>112.9</v>
      </c>
      <c r="U26">
        <v>44.040999999999997</v>
      </c>
      <c r="V26">
        <v>36.805999999999997</v>
      </c>
    </row>
    <row r="27" spans="1:22">
      <c r="A27" s="80">
        <v>36115</v>
      </c>
      <c r="B27">
        <v>222</v>
      </c>
      <c r="C27">
        <v>58.516199999999998</v>
      </c>
      <c r="D27">
        <v>48.083799999999997</v>
      </c>
      <c r="E27">
        <v>106.6</v>
      </c>
      <c r="F27">
        <v>55.964199999999998</v>
      </c>
      <c r="G27">
        <v>45.635800000000003</v>
      </c>
      <c r="H27">
        <v>101.6</v>
      </c>
      <c r="I27">
        <v>46.222200000000001</v>
      </c>
      <c r="J27">
        <v>27.377800000000001</v>
      </c>
      <c r="K27">
        <v>73.599999999999994</v>
      </c>
      <c r="L27">
        <v>58.657200000000003</v>
      </c>
      <c r="M27">
        <v>8.8428000000000004</v>
      </c>
      <c r="N27">
        <v>67.5</v>
      </c>
      <c r="O27">
        <v>41.296999999999997</v>
      </c>
      <c r="P27">
        <v>19.902999999999999</v>
      </c>
      <c r="Q27">
        <v>61.2</v>
      </c>
      <c r="R27">
        <v>62.555999999999997</v>
      </c>
      <c r="S27">
        <v>45.844000000000001</v>
      </c>
      <c r="T27">
        <v>108.4</v>
      </c>
      <c r="U27">
        <v>44.040999999999997</v>
      </c>
      <c r="V27">
        <v>36.805999999999997</v>
      </c>
    </row>
    <row r="28" spans="1:22">
      <c r="A28" s="80">
        <v>36146</v>
      </c>
      <c r="B28">
        <v>245</v>
      </c>
      <c r="C28">
        <v>51.312199999999997</v>
      </c>
      <c r="D28">
        <v>41.287799999999997</v>
      </c>
      <c r="E28">
        <v>92.6</v>
      </c>
      <c r="F28">
        <v>49.151200000000003</v>
      </c>
      <c r="G28">
        <v>39.148800000000001</v>
      </c>
      <c r="H28">
        <v>88.3</v>
      </c>
      <c r="I28">
        <v>40.901200000000003</v>
      </c>
      <c r="J28">
        <v>23.698799999999999</v>
      </c>
      <c r="K28">
        <v>64.599999999999994</v>
      </c>
      <c r="L28">
        <v>51.432200000000002</v>
      </c>
      <c r="M28">
        <v>7.6677999999999997</v>
      </c>
      <c r="N28">
        <v>59.1</v>
      </c>
      <c r="O28">
        <v>35.366999999999997</v>
      </c>
      <c r="P28">
        <v>16.933</v>
      </c>
      <c r="Q28">
        <v>52.3</v>
      </c>
      <c r="R28">
        <v>53.426000000000002</v>
      </c>
      <c r="S28">
        <v>38.973999999999997</v>
      </c>
      <c r="T28">
        <v>92.4</v>
      </c>
      <c r="U28">
        <v>44.040999999999997</v>
      </c>
      <c r="V28">
        <v>36.805999999999997</v>
      </c>
    </row>
    <row r="29" spans="1:22">
      <c r="A29" s="80">
        <v>36203</v>
      </c>
      <c r="B29">
        <v>30</v>
      </c>
      <c r="C29">
        <v>55.217199999999998</v>
      </c>
      <c r="D29">
        <v>43.582799999999999</v>
      </c>
      <c r="E29">
        <v>98.8</v>
      </c>
      <c r="F29">
        <v>52.9602</v>
      </c>
      <c r="G29">
        <v>41.439799999999998</v>
      </c>
      <c r="H29">
        <v>94.4</v>
      </c>
      <c r="I29">
        <v>44.345199999999998</v>
      </c>
      <c r="J29">
        <v>25.254799999999999</v>
      </c>
      <c r="K29">
        <v>69.599999999999994</v>
      </c>
      <c r="L29">
        <v>55.342199999999998</v>
      </c>
      <c r="M29">
        <v>8.2577999999999996</v>
      </c>
      <c r="N29">
        <v>63.6</v>
      </c>
      <c r="O29">
        <v>36.817999999999998</v>
      </c>
      <c r="P29">
        <v>17.681999999999999</v>
      </c>
      <c r="Q29">
        <v>54.5</v>
      </c>
      <c r="R29">
        <v>55.66</v>
      </c>
      <c r="S29">
        <v>40.640099999999997</v>
      </c>
      <c r="T29">
        <v>96.3</v>
      </c>
      <c r="U29">
        <v>44.040999999999997</v>
      </c>
      <c r="V29">
        <v>36.805999999999997</v>
      </c>
    </row>
    <row r="30" spans="1:22">
      <c r="A30" s="80">
        <v>36237</v>
      </c>
      <c r="B30">
        <v>54</v>
      </c>
      <c r="C30">
        <v>53.266199999999998</v>
      </c>
      <c r="D30">
        <v>41.733800000000002</v>
      </c>
      <c r="E30">
        <v>95</v>
      </c>
      <c r="F30">
        <v>51.115200000000002</v>
      </c>
      <c r="G30">
        <v>39.684800000000003</v>
      </c>
      <c r="H30">
        <v>90.8</v>
      </c>
      <c r="I30">
        <v>42.904200000000003</v>
      </c>
      <c r="J30">
        <v>24.2958</v>
      </c>
      <c r="K30">
        <v>67.2</v>
      </c>
      <c r="L30">
        <v>53.385199999999998</v>
      </c>
      <c r="M30">
        <v>8.0147999999999993</v>
      </c>
      <c r="N30">
        <v>61.4</v>
      </c>
      <c r="O30">
        <v>35.212000000000003</v>
      </c>
      <c r="P30">
        <v>16.888000000000002</v>
      </c>
      <c r="Q30">
        <v>52.1</v>
      </c>
      <c r="R30">
        <v>53.188000000000002</v>
      </c>
      <c r="S30">
        <v>38.811999999999998</v>
      </c>
      <c r="T30">
        <v>92</v>
      </c>
      <c r="U30">
        <v>44.040999999999997</v>
      </c>
      <c r="V30">
        <v>36.805999999999997</v>
      </c>
    </row>
    <row r="31" spans="1:22">
      <c r="A31" s="80">
        <v>36263</v>
      </c>
      <c r="B31">
        <v>70</v>
      </c>
      <c r="C31">
        <v>65.361199999999997</v>
      </c>
      <c r="D31">
        <v>53.138800000000003</v>
      </c>
      <c r="E31">
        <v>118.5</v>
      </c>
      <c r="F31">
        <v>62.554200000000002</v>
      </c>
      <c r="G31">
        <v>50.5458</v>
      </c>
      <c r="H31">
        <v>113.1</v>
      </c>
      <c r="I31">
        <v>51.837200000000003</v>
      </c>
      <c r="J31">
        <v>30.462800000000001</v>
      </c>
      <c r="K31">
        <v>82.3</v>
      </c>
      <c r="L31">
        <v>65.517200000000003</v>
      </c>
      <c r="M31">
        <v>9.7827999999999999</v>
      </c>
      <c r="N31">
        <v>75.3</v>
      </c>
      <c r="O31">
        <v>45.167999999999999</v>
      </c>
      <c r="P31">
        <v>21.832000000000001</v>
      </c>
      <c r="Q31">
        <v>67</v>
      </c>
      <c r="R31">
        <v>68.516000000000005</v>
      </c>
      <c r="S31">
        <v>50.384</v>
      </c>
      <c r="T31">
        <v>118.9</v>
      </c>
      <c r="U31">
        <v>44.040999999999997</v>
      </c>
      <c r="V31">
        <v>36.805999999999997</v>
      </c>
    </row>
    <row r="32" spans="1:22">
      <c r="A32" s="80">
        <v>36301</v>
      </c>
      <c r="B32">
        <v>98</v>
      </c>
      <c r="C32">
        <v>69.533199999999994</v>
      </c>
      <c r="D32">
        <v>57.166800000000002</v>
      </c>
      <c r="E32">
        <v>126.7</v>
      </c>
      <c r="F32">
        <v>66.499200000000002</v>
      </c>
      <c r="G32">
        <v>54.300800000000002</v>
      </c>
      <c r="H32">
        <v>120.8</v>
      </c>
      <c r="I32">
        <v>54.918199999999999</v>
      </c>
      <c r="J32">
        <v>32.581800000000001</v>
      </c>
      <c r="K32">
        <v>87.5</v>
      </c>
      <c r="L32">
        <v>69.7012</v>
      </c>
      <c r="M32">
        <v>10.498799999999999</v>
      </c>
      <c r="N32">
        <v>80.2</v>
      </c>
      <c r="O32">
        <v>48.601999999999997</v>
      </c>
      <c r="P32">
        <v>23.498000000000001</v>
      </c>
      <c r="Q32">
        <v>72.099999999999994</v>
      </c>
      <c r="R32">
        <v>73.804000000000002</v>
      </c>
      <c r="S32">
        <v>54.295999999999999</v>
      </c>
      <c r="T32">
        <v>128.1</v>
      </c>
      <c r="U32">
        <v>44.040999999999997</v>
      </c>
      <c r="V32">
        <v>36.805999999999997</v>
      </c>
    </row>
    <row r="33" spans="1:22">
      <c r="A33" s="80">
        <v>36335</v>
      </c>
      <c r="B33">
        <v>122</v>
      </c>
      <c r="C33">
        <v>66.957999999999998</v>
      </c>
      <c r="D33">
        <v>54.841999999999999</v>
      </c>
      <c r="E33">
        <v>121.8</v>
      </c>
      <c r="F33">
        <v>64.05</v>
      </c>
      <c r="G33">
        <v>52.15</v>
      </c>
      <c r="H33">
        <v>116.2</v>
      </c>
      <c r="I33">
        <v>52.95</v>
      </c>
      <c r="J33">
        <v>31.25</v>
      </c>
      <c r="K33">
        <v>84.2</v>
      </c>
      <c r="L33">
        <v>67.119</v>
      </c>
      <c r="M33">
        <v>10.081</v>
      </c>
      <c r="N33">
        <v>77.2</v>
      </c>
      <c r="O33">
        <v>46.69</v>
      </c>
      <c r="P33">
        <v>22.61</v>
      </c>
      <c r="Q33">
        <v>69.3</v>
      </c>
      <c r="R33">
        <v>70.858999999999995</v>
      </c>
      <c r="S33">
        <v>52.140999999999998</v>
      </c>
      <c r="T33">
        <v>123</v>
      </c>
      <c r="U33">
        <v>44.040999999999997</v>
      </c>
      <c r="V33">
        <v>36.805999999999997</v>
      </c>
    </row>
    <row r="34" spans="1:22">
      <c r="A34" s="80">
        <v>36368</v>
      </c>
      <c r="B34">
        <v>145</v>
      </c>
      <c r="C34">
        <v>74.212000000000003</v>
      </c>
      <c r="D34">
        <v>61.787999999999997</v>
      </c>
      <c r="E34">
        <v>136</v>
      </c>
      <c r="F34">
        <v>70.911000000000001</v>
      </c>
      <c r="G34">
        <v>58.609000000000002</v>
      </c>
      <c r="H34">
        <v>129.52000000000001</v>
      </c>
      <c r="I34">
        <v>58.308</v>
      </c>
      <c r="J34">
        <v>34.991999999999997</v>
      </c>
      <c r="K34">
        <v>93.3</v>
      </c>
      <c r="L34">
        <v>74.394999999999996</v>
      </c>
      <c r="M34">
        <v>11.205</v>
      </c>
      <c r="N34">
        <v>85.6</v>
      </c>
      <c r="O34">
        <v>52.661000000000001</v>
      </c>
      <c r="P34">
        <v>25.539000000000001</v>
      </c>
      <c r="Q34">
        <v>78.2</v>
      </c>
      <c r="R34">
        <v>80.052999999999997</v>
      </c>
      <c r="S34">
        <v>59.046999999999997</v>
      </c>
      <c r="T34">
        <v>139.1</v>
      </c>
      <c r="U34">
        <v>44.040999999999997</v>
      </c>
      <c r="V34">
        <v>36.805999999999997</v>
      </c>
    </row>
    <row r="35" spans="1:22">
      <c r="A35" s="80">
        <v>36396</v>
      </c>
      <c r="B35">
        <v>164</v>
      </c>
      <c r="C35">
        <v>80.087000000000003</v>
      </c>
      <c r="D35">
        <v>67.313000000000002</v>
      </c>
      <c r="E35">
        <v>147.4</v>
      </c>
      <c r="F35">
        <v>76.466999999999999</v>
      </c>
      <c r="G35">
        <v>63.933</v>
      </c>
      <c r="H35">
        <v>140.4</v>
      </c>
      <c r="I35">
        <v>62.646999999999998</v>
      </c>
      <c r="J35">
        <v>37.953000000000003</v>
      </c>
      <c r="K35">
        <v>100.6</v>
      </c>
      <c r="L35">
        <v>80.287999999999997</v>
      </c>
      <c r="M35">
        <v>12.012</v>
      </c>
      <c r="N35">
        <v>92.3</v>
      </c>
      <c r="O35">
        <v>57.497</v>
      </c>
      <c r="P35">
        <v>27.902999999999999</v>
      </c>
      <c r="Q35">
        <v>85.4</v>
      </c>
      <c r="R35">
        <v>87.498000000000005</v>
      </c>
      <c r="S35">
        <v>64.701999999999998</v>
      </c>
      <c r="T35">
        <v>152.19999999999999</v>
      </c>
      <c r="U35">
        <v>44.040999999999997</v>
      </c>
      <c r="V35">
        <v>36.805999999999997</v>
      </c>
    </row>
    <row r="36" spans="1:22">
      <c r="A36" s="80">
        <v>36417</v>
      </c>
      <c r="B36">
        <v>179</v>
      </c>
      <c r="C36">
        <v>83.727000000000004</v>
      </c>
      <c r="D36">
        <v>70.772999999999996</v>
      </c>
      <c r="E36">
        <v>154.5</v>
      </c>
      <c r="F36">
        <v>79.909000000000006</v>
      </c>
      <c r="G36">
        <v>67.191000000000003</v>
      </c>
      <c r="H36">
        <v>147.1</v>
      </c>
      <c r="I36">
        <v>65.334999999999994</v>
      </c>
      <c r="J36">
        <v>39.865000000000002</v>
      </c>
      <c r="K36">
        <v>105.2</v>
      </c>
      <c r="L36">
        <v>83.938999999999993</v>
      </c>
      <c r="M36">
        <v>12.561</v>
      </c>
      <c r="N36">
        <v>96.5</v>
      </c>
      <c r="O36">
        <v>60.493000000000002</v>
      </c>
      <c r="P36">
        <v>29.407</v>
      </c>
      <c r="Q36">
        <v>89.9</v>
      </c>
      <c r="R36">
        <v>92.111000000000004</v>
      </c>
      <c r="S36">
        <v>68.088999999999999</v>
      </c>
      <c r="T36">
        <v>160.19999999999999</v>
      </c>
      <c r="U36">
        <v>44.040999999999997</v>
      </c>
      <c r="V36">
        <v>36.805999999999997</v>
      </c>
    </row>
    <row r="37" spans="1:22">
      <c r="A37" s="80">
        <v>36440</v>
      </c>
      <c r="B37">
        <v>195</v>
      </c>
      <c r="C37">
        <v>87.637</v>
      </c>
      <c r="D37">
        <v>74.462999999999994</v>
      </c>
      <c r="E37">
        <v>162.1</v>
      </c>
      <c r="F37">
        <v>83.606999999999999</v>
      </c>
      <c r="G37">
        <v>70.692999999999998</v>
      </c>
      <c r="H37">
        <v>154.30000000000001</v>
      </c>
      <c r="I37">
        <v>68.222999999999999</v>
      </c>
      <c r="J37">
        <v>41.777000000000001</v>
      </c>
      <c r="K37">
        <v>110</v>
      </c>
      <c r="L37">
        <v>87.86</v>
      </c>
      <c r="M37">
        <v>13.14</v>
      </c>
      <c r="N37">
        <v>101</v>
      </c>
      <c r="O37">
        <v>63.710999999999999</v>
      </c>
      <c r="P37">
        <v>30.989000000000001</v>
      </c>
      <c r="Q37">
        <v>94.7</v>
      </c>
      <c r="R37">
        <v>97.066999999999993</v>
      </c>
      <c r="S37">
        <v>71.832999999999998</v>
      </c>
      <c r="T37">
        <v>168.9</v>
      </c>
      <c r="U37">
        <v>44.040999999999997</v>
      </c>
      <c r="V37">
        <v>36.805999999999997</v>
      </c>
    </row>
    <row r="38" spans="1:22">
      <c r="A38" s="80">
        <v>36461</v>
      </c>
      <c r="B38">
        <v>209</v>
      </c>
      <c r="C38">
        <v>83.498000000000005</v>
      </c>
      <c r="D38">
        <v>70.402000000000001</v>
      </c>
      <c r="E38">
        <v>153.9</v>
      </c>
      <c r="F38">
        <v>79.703999999999994</v>
      </c>
      <c r="G38">
        <v>66.796000000000006</v>
      </c>
      <c r="H38">
        <v>146.5</v>
      </c>
      <c r="I38">
        <v>65.22</v>
      </c>
      <c r="J38">
        <v>39.68</v>
      </c>
      <c r="K38">
        <v>104.9</v>
      </c>
      <c r="L38">
        <v>83.709000000000003</v>
      </c>
      <c r="M38">
        <v>12.590999999999999</v>
      </c>
      <c r="N38">
        <v>96.3</v>
      </c>
      <c r="O38">
        <v>64.813000000000002</v>
      </c>
      <c r="P38">
        <v>30.587</v>
      </c>
      <c r="Q38">
        <v>95.4</v>
      </c>
      <c r="R38">
        <v>95.867999999999995</v>
      </c>
      <c r="S38">
        <v>69.031999999999996</v>
      </c>
      <c r="T38">
        <v>164.89999999999998</v>
      </c>
      <c r="U38">
        <v>54.898000000000003</v>
      </c>
      <c r="V38">
        <v>47.99</v>
      </c>
    </row>
    <row r="39" spans="1:22">
      <c r="A39" s="80">
        <v>36488</v>
      </c>
      <c r="B39">
        <v>228</v>
      </c>
      <c r="C39">
        <v>86.596999999999994</v>
      </c>
      <c r="D39">
        <v>73.403000000000006</v>
      </c>
      <c r="E39">
        <v>160</v>
      </c>
      <c r="F39">
        <v>82.635000000000005</v>
      </c>
      <c r="G39">
        <v>69.564999999999998</v>
      </c>
      <c r="H39">
        <v>152.19999999999999</v>
      </c>
      <c r="I39">
        <v>67.509</v>
      </c>
      <c r="J39">
        <v>41.191000000000003</v>
      </c>
      <c r="K39">
        <v>108.7</v>
      </c>
      <c r="L39">
        <v>86.816999999999993</v>
      </c>
      <c r="M39">
        <v>12.983000000000001</v>
      </c>
      <c r="N39">
        <v>99.8</v>
      </c>
      <c r="O39">
        <v>67.364000000000004</v>
      </c>
      <c r="P39">
        <v>31.936</v>
      </c>
      <c r="Q39">
        <v>99.300000000000011</v>
      </c>
      <c r="R39">
        <v>99.796000000000006</v>
      </c>
      <c r="S39">
        <v>72.004000000000005</v>
      </c>
      <c r="T39">
        <v>171.8</v>
      </c>
      <c r="U39">
        <v>54.898000000000003</v>
      </c>
      <c r="V39">
        <v>47.99</v>
      </c>
    </row>
    <row r="40" spans="1:22">
      <c r="A40" s="80">
        <v>36510</v>
      </c>
      <c r="B40">
        <v>244</v>
      </c>
      <c r="C40">
        <v>91.852000000000004</v>
      </c>
      <c r="D40">
        <v>78.347999999999999</v>
      </c>
      <c r="E40">
        <v>170.2</v>
      </c>
      <c r="F40">
        <v>87.603999999999999</v>
      </c>
      <c r="G40">
        <v>74.296000000000006</v>
      </c>
      <c r="H40">
        <v>161.9</v>
      </c>
      <c r="I40">
        <v>71.39</v>
      </c>
      <c r="J40">
        <v>43.91</v>
      </c>
      <c r="K40">
        <v>115.3</v>
      </c>
      <c r="L40">
        <v>92.087000000000003</v>
      </c>
      <c r="M40">
        <v>13.813000000000001</v>
      </c>
      <c r="N40">
        <v>105.9</v>
      </c>
      <c r="O40">
        <v>71.688999999999993</v>
      </c>
      <c r="P40">
        <v>34.011000000000003</v>
      </c>
      <c r="Q40">
        <v>105.7</v>
      </c>
      <c r="R40">
        <v>106.455</v>
      </c>
      <c r="S40">
        <v>77.045000000000002</v>
      </c>
      <c r="T40">
        <v>183.5</v>
      </c>
      <c r="U40">
        <v>54.897599999999997</v>
      </c>
      <c r="V40">
        <v>47.99</v>
      </c>
    </row>
    <row r="41" spans="1:22">
      <c r="A41" s="80">
        <v>36559</v>
      </c>
      <c r="B41">
        <v>24</v>
      </c>
      <c r="C41">
        <v>95.272999999999996</v>
      </c>
      <c r="D41">
        <v>81.626999999999995</v>
      </c>
      <c r="E41">
        <v>176.89999999999998</v>
      </c>
      <c r="F41">
        <v>90.84</v>
      </c>
      <c r="G41">
        <v>77.36</v>
      </c>
      <c r="H41">
        <v>168.2</v>
      </c>
      <c r="I41">
        <v>73.917000000000002</v>
      </c>
      <c r="J41">
        <v>45.683</v>
      </c>
      <c r="K41">
        <v>119.6</v>
      </c>
      <c r="L41">
        <v>95.519000000000005</v>
      </c>
      <c r="M41">
        <v>14.281000000000001</v>
      </c>
      <c r="N41">
        <v>109.8</v>
      </c>
      <c r="O41">
        <v>74.506</v>
      </c>
      <c r="P41">
        <v>35.393999999999998</v>
      </c>
      <c r="Q41">
        <v>109.9</v>
      </c>
      <c r="R41">
        <v>110.791</v>
      </c>
      <c r="S41">
        <v>80.308999999999997</v>
      </c>
      <c r="T41">
        <v>191.1</v>
      </c>
      <c r="U41">
        <v>54.897599999999997</v>
      </c>
      <c r="V41">
        <v>47.99</v>
      </c>
    </row>
    <row r="42" spans="1:22">
      <c r="A42" s="80">
        <v>36587</v>
      </c>
      <c r="B42">
        <v>44</v>
      </c>
      <c r="C42">
        <v>103.65</v>
      </c>
      <c r="D42">
        <v>89.55</v>
      </c>
      <c r="E42">
        <v>193.2</v>
      </c>
      <c r="F42">
        <v>98.762</v>
      </c>
      <c r="G42">
        <v>84.938000000000002</v>
      </c>
      <c r="H42">
        <v>183.7</v>
      </c>
      <c r="I42">
        <v>80.102999999999994</v>
      </c>
      <c r="J42">
        <v>49.896999999999998</v>
      </c>
      <c r="K42">
        <v>130</v>
      </c>
      <c r="L42">
        <v>103.92100000000001</v>
      </c>
      <c r="M42">
        <v>15.579000000000001</v>
      </c>
      <c r="N42">
        <v>119.5</v>
      </c>
      <c r="O42">
        <v>81.400999999999996</v>
      </c>
      <c r="P42">
        <v>38.798999999999999</v>
      </c>
      <c r="Q42">
        <v>120.2</v>
      </c>
      <c r="R42">
        <v>121.407</v>
      </c>
      <c r="S42">
        <v>88.293000000000006</v>
      </c>
      <c r="T42">
        <v>209.7</v>
      </c>
      <c r="U42">
        <v>59.066000000000003</v>
      </c>
      <c r="V42">
        <v>61.83</v>
      </c>
    </row>
    <row r="43" spans="1:22">
      <c r="A43" s="80">
        <v>36664</v>
      </c>
      <c r="B43">
        <v>95</v>
      </c>
      <c r="C43">
        <v>100.765</v>
      </c>
      <c r="D43">
        <v>86.034999999999997</v>
      </c>
      <c r="E43">
        <v>186.8</v>
      </c>
      <c r="F43">
        <v>96.103999999999999</v>
      </c>
      <c r="G43">
        <v>81.596000000000004</v>
      </c>
      <c r="H43">
        <v>177.7</v>
      </c>
      <c r="I43">
        <v>79.260000000000005</v>
      </c>
      <c r="J43">
        <v>48.84</v>
      </c>
      <c r="K43">
        <v>128.1</v>
      </c>
      <c r="L43">
        <v>101.024</v>
      </c>
      <c r="M43">
        <v>15.176</v>
      </c>
      <c r="N43">
        <v>116.2</v>
      </c>
      <c r="O43">
        <v>77.98</v>
      </c>
      <c r="P43">
        <v>37.119999999999997</v>
      </c>
      <c r="Q43">
        <v>115.1</v>
      </c>
      <c r="R43">
        <v>116.14</v>
      </c>
      <c r="S43">
        <v>84.26</v>
      </c>
      <c r="T43">
        <v>200.4</v>
      </c>
      <c r="U43">
        <v>59.066000000000003</v>
      </c>
      <c r="V43">
        <v>64.83</v>
      </c>
    </row>
    <row r="44" spans="1:22">
      <c r="A44" s="80">
        <v>36628</v>
      </c>
      <c r="B44">
        <v>72</v>
      </c>
      <c r="C44">
        <v>99.492999999999995</v>
      </c>
      <c r="D44">
        <v>85.606999999999999</v>
      </c>
      <c r="E44">
        <v>185.1</v>
      </c>
      <c r="F44">
        <v>94.831999999999994</v>
      </c>
      <c r="G44">
        <v>81.168000000000006</v>
      </c>
      <c r="H44">
        <v>176</v>
      </c>
      <c r="I44">
        <v>77.988</v>
      </c>
      <c r="J44">
        <v>48.512</v>
      </c>
      <c r="K44">
        <v>126.5</v>
      </c>
      <c r="L44">
        <v>99.751999999999995</v>
      </c>
      <c r="M44">
        <v>14.948</v>
      </c>
      <c r="N44">
        <v>114.7</v>
      </c>
      <c r="O44">
        <v>77.98</v>
      </c>
      <c r="P44">
        <v>37.119999999999997</v>
      </c>
      <c r="Q44">
        <v>115.1</v>
      </c>
      <c r="R44">
        <v>116.14</v>
      </c>
      <c r="S44">
        <v>84.26</v>
      </c>
      <c r="T44">
        <v>200.4</v>
      </c>
      <c r="U44">
        <v>59.066000000000003</v>
      </c>
      <c r="V44">
        <v>64.83</v>
      </c>
    </row>
    <row r="45" spans="1:22">
      <c r="A45" s="80">
        <v>36678</v>
      </c>
      <c r="B45">
        <v>105</v>
      </c>
      <c r="C45">
        <v>105.312</v>
      </c>
      <c r="D45">
        <v>90.287999999999997</v>
      </c>
      <c r="E45">
        <v>195.6</v>
      </c>
      <c r="F45">
        <v>100.40300000000001</v>
      </c>
      <c r="G45">
        <v>85.697000000000003</v>
      </c>
      <c r="H45">
        <v>186.1</v>
      </c>
      <c r="I45">
        <v>82.668000000000006</v>
      </c>
      <c r="J45">
        <v>51.231999999999999</v>
      </c>
      <c r="K45">
        <v>133.9</v>
      </c>
      <c r="L45">
        <v>105.584</v>
      </c>
      <c r="M45">
        <v>15.816000000000001</v>
      </c>
      <c r="N45">
        <v>121.4</v>
      </c>
      <c r="O45">
        <v>81.721999999999994</v>
      </c>
      <c r="P45">
        <v>38.978000000000002</v>
      </c>
      <c r="Q45">
        <v>120.7</v>
      </c>
      <c r="R45">
        <v>121.902</v>
      </c>
      <c r="S45">
        <v>88.597999999999999</v>
      </c>
      <c r="T45">
        <v>210.5</v>
      </c>
      <c r="U45">
        <v>59.066000000000003</v>
      </c>
      <c r="V45">
        <v>64.83</v>
      </c>
    </row>
    <row r="46" spans="1:22">
      <c r="A46" s="80">
        <v>36777</v>
      </c>
      <c r="B46">
        <v>173</v>
      </c>
      <c r="C46">
        <v>109.86799999999999</v>
      </c>
      <c r="D46">
        <v>94.632000000000005</v>
      </c>
      <c r="E46">
        <v>204.5</v>
      </c>
      <c r="F46">
        <v>104.712</v>
      </c>
      <c r="G46">
        <v>89.787999999999997</v>
      </c>
      <c r="H46">
        <v>194.5</v>
      </c>
      <c r="I46">
        <v>86.082999999999998</v>
      </c>
      <c r="J46">
        <v>53.517000000000003</v>
      </c>
      <c r="K46">
        <v>139.6</v>
      </c>
      <c r="L46">
        <v>110.154</v>
      </c>
      <c r="M46">
        <v>16.545999999999999</v>
      </c>
      <c r="N46">
        <v>126.7</v>
      </c>
      <c r="O46">
        <v>85.471999999999994</v>
      </c>
      <c r="P46">
        <v>40.828000000000003</v>
      </c>
      <c r="Q46">
        <v>126.3</v>
      </c>
      <c r="R46">
        <v>127.676</v>
      </c>
      <c r="S46">
        <v>93.024000000000001</v>
      </c>
      <c r="T46">
        <v>220.7</v>
      </c>
      <c r="U46">
        <v>56.066000000000003</v>
      </c>
      <c r="V46">
        <v>64.83</v>
      </c>
    </row>
    <row r="47" spans="1:22">
      <c r="A47" s="80">
        <v>36809</v>
      </c>
      <c r="B47">
        <v>194</v>
      </c>
      <c r="C47">
        <v>109.86799999999999</v>
      </c>
      <c r="D47">
        <v>95.632000000000005</v>
      </c>
      <c r="E47">
        <v>205.5</v>
      </c>
      <c r="F47">
        <v>104.712</v>
      </c>
      <c r="G47">
        <v>89.787999999999997</v>
      </c>
      <c r="H47">
        <v>194.5</v>
      </c>
      <c r="I47">
        <v>86.082999999999998</v>
      </c>
      <c r="J47">
        <v>54.517000000000003</v>
      </c>
      <c r="K47">
        <v>140.6</v>
      </c>
      <c r="L47">
        <v>110.154</v>
      </c>
      <c r="M47">
        <v>16.545999999999999</v>
      </c>
      <c r="N47">
        <v>126.7</v>
      </c>
      <c r="O47">
        <v>85.471999999999994</v>
      </c>
      <c r="P47">
        <v>40.828000000000003</v>
      </c>
      <c r="Q47">
        <v>126.3</v>
      </c>
      <c r="R47">
        <v>127.676</v>
      </c>
      <c r="S47">
        <v>93.024000000000001</v>
      </c>
      <c r="T47">
        <v>220.7</v>
      </c>
      <c r="U47">
        <v>56.066000000000003</v>
      </c>
      <c r="V47">
        <v>64.83</v>
      </c>
    </row>
    <row r="48" spans="1:22">
      <c r="A48" s="80">
        <v>36854</v>
      </c>
      <c r="B48">
        <v>226</v>
      </c>
      <c r="C48">
        <v>120.858</v>
      </c>
      <c r="D48">
        <v>93.742000000000004</v>
      </c>
      <c r="E48">
        <v>214.6</v>
      </c>
      <c r="F48">
        <v>115.10599999999999</v>
      </c>
      <c r="G48">
        <v>88.894000000000005</v>
      </c>
      <c r="H48">
        <v>204</v>
      </c>
      <c r="I48">
        <v>94.322000000000003</v>
      </c>
      <c r="J48">
        <v>54.078000000000003</v>
      </c>
      <c r="K48">
        <v>148.4</v>
      </c>
      <c r="L48">
        <v>121.17700000000001</v>
      </c>
      <c r="M48">
        <v>18.222999999999999</v>
      </c>
      <c r="N48">
        <v>139.4</v>
      </c>
      <c r="O48">
        <v>94.519000000000005</v>
      </c>
      <c r="P48">
        <v>42.481000000000002</v>
      </c>
      <c r="Q48">
        <v>137</v>
      </c>
      <c r="R48">
        <v>141.60499999999999</v>
      </c>
      <c r="S48">
        <v>93.394999999999996</v>
      </c>
      <c r="T48">
        <v>235</v>
      </c>
      <c r="U48">
        <v>56.066000000000003</v>
      </c>
      <c r="V48">
        <v>64.83</v>
      </c>
    </row>
    <row r="49" spans="1:22">
      <c r="A49" s="80">
        <v>36899</v>
      </c>
      <c r="B49">
        <v>5</v>
      </c>
      <c r="C49">
        <v>107.351</v>
      </c>
      <c r="D49">
        <v>89.649000000000001</v>
      </c>
      <c r="E49">
        <v>197</v>
      </c>
      <c r="F49">
        <v>102.33199999999999</v>
      </c>
      <c r="G49">
        <v>85.067999999999998</v>
      </c>
      <c r="H49">
        <v>187.4</v>
      </c>
      <c r="I49">
        <v>84.197000000000003</v>
      </c>
      <c r="J49">
        <v>51.103000000000002</v>
      </c>
      <c r="K49">
        <v>135.30000000000001</v>
      </c>
      <c r="L49">
        <v>107.629</v>
      </c>
      <c r="M49">
        <v>16.170999999999999</v>
      </c>
      <c r="N49">
        <v>123.8</v>
      </c>
      <c r="O49">
        <v>83.400999999999996</v>
      </c>
      <c r="P49">
        <v>39.198999999999998</v>
      </c>
      <c r="Q49">
        <v>122.6</v>
      </c>
      <c r="R49">
        <v>124.48699999999999</v>
      </c>
      <c r="S49">
        <v>88.313000000000002</v>
      </c>
      <c r="T49">
        <v>212.8</v>
      </c>
      <c r="U49">
        <v>56.066000000000003</v>
      </c>
      <c r="V49">
        <v>64.83</v>
      </c>
    </row>
    <row r="50" spans="1:22">
      <c r="A50" s="80">
        <v>36928</v>
      </c>
      <c r="B50">
        <v>26</v>
      </c>
      <c r="C50">
        <v>118.80500000000001</v>
      </c>
      <c r="D50">
        <v>93.094999999999999</v>
      </c>
      <c r="E50">
        <v>211.9</v>
      </c>
      <c r="F50">
        <v>113.164</v>
      </c>
      <c r="G50">
        <v>88.236000000000004</v>
      </c>
      <c r="H50">
        <v>201.4</v>
      </c>
      <c r="I50">
        <v>92.783000000000001</v>
      </c>
      <c r="J50">
        <v>53.616999999999997</v>
      </c>
      <c r="K50">
        <v>146.4</v>
      </c>
      <c r="L50">
        <v>119.11799999999999</v>
      </c>
      <c r="M50">
        <v>17.882000000000001</v>
      </c>
      <c r="N50">
        <v>137</v>
      </c>
      <c r="O50">
        <v>92.828999999999994</v>
      </c>
      <c r="P50">
        <v>41.970999999999997</v>
      </c>
      <c r="Q50">
        <v>134.79999999999998</v>
      </c>
      <c r="R50">
        <v>139.00299999999999</v>
      </c>
      <c r="S50">
        <v>92.596999999999994</v>
      </c>
      <c r="T50">
        <v>231.59999999999997</v>
      </c>
      <c r="U50">
        <v>85.980999999999995</v>
      </c>
      <c r="V50">
        <v>80.212999999999994</v>
      </c>
    </row>
    <row r="51" spans="1:22">
      <c r="A51" s="80">
        <v>36955</v>
      </c>
      <c r="B51">
        <v>45</v>
      </c>
      <c r="C51">
        <v>116.663</v>
      </c>
      <c r="D51">
        <v>92.436999999999998</v>
      </c>
      <c r="E51">
        <v>209.1</v>
      </c>
      <c r="F51">
        <v>111.319</v>
      </c>
      <c r="G51">
        <v>87.680999999999997</v>
      </c>
      <c r="H51">
        <v>199</v>
      </c>
      <c r="I51">
        <v>92.012</v>
      </c>
      <c r="J51">
        <v>53.387999999999998</v>
      </c>
      <c r="K51">
        <v>145.4</v>
      </c>
      <c r="L51">
        <v>116.96</v>
      </c>
      <c r="M51">
        <v>17.54</v>
      </c>
      <c r="N51">
        <v>134.5</v>
      </c>
      <c r="O51">
        <v>88.724000000000004</v>
      </c>
      <c r="P51">
        <v>40.776000000000003</v>
      </c>
      <c r="Q51">
        <v>129.5</v>
      </c>
      <c r="R51">
        <v>132.46600000000001</v>
      </c>
      <c r="S51">
        <v>90.634</v>
      </c>
      <c r="T51">
        <v>223.1</v>
      </c>
      <c r="U51">
        <v>85.980999999999995</v>
      </c>
      <c r="V51">
        <v>80.212999999999994</v>
      </c>
    </row>
    <row r="52" spans="1:22">
      <c r="A52" s="80">
        <v>36983</v>
      </c>
      <c r="B52">
        <v>65</v>
      </c>
      <c r="C52">
        <v>109.36799999999999</v>
      </c>
      <c r="D52">
        <v>92.231999999999999</v>
      </c>
      <c r="E52">
        <v>201.6</v>
      </c>
      <c r="F52">
        <v>104.56399999999999</v>
      </c>
      <c r="G52">
        <v>87.736000000000004</v>
      </c>
      <c r="H52">
        <v>192.3</v>
      </c>
      <c r="I52">
        <v>87.210999999999999</v>
      </c>
      <c r="J52">
        <v>53.189</v>
      </c>
      <c r="K52">
        <v>140.4</v>
      </c>
      <c r="L52">
        <v>109.634</v>
      </c>
      <c r="M52">
        <v>16.466000000000001</v>
      </c>
      <c r="N52">
        <v>126.1</v>
      </c>
      <c r="O52">
        <v>83.191000000000003</v>
      </c>
      <c r="P52">
        <v>39.709000000000003</v>
      </c>
      <c r="Q52">
        <v>122.9</v>
      </c>
      <c r="R52">
        <v>122.506</v>
      </c>
      <c r="S52">
        <v>89.093999999999994</v>
      </c>
      <c r="T52">
        <v>211.6</v>
      </c>
      <c r="U52">
        <v>85.980999999999995</v>
      </c>
      <c r="V52">
        <v>80.212999999999994</v>
      </c>
    </row>
    <row r="53" spans="1:22">
      <c r="A53" s="80">
        <v>37011</v>
      </c>
      <c r="B53">
        <v>82</v>
      </c>
      <c r="C53">
        <v>115.681</v>
      </c>
      <c r="D53">
        <v>92.119</v>
      </c>
      <c r="E53">
        <v>207.8</v>
      </c>
      <c r="F53">
        <v>110.547</v>
      </c>
      <c r="G53">
        <v>87.453000000000003</v>
      </c>
      <c r="H53">
        <v>198</v>
      </c>
      <c r="I53">
        <v>91.997</v>
      </c>
      <c r="J53">
        <v>53.402999999999999</v>
      </c>
      <c r="K53">
        <v>145.4</v>
      </c>
      <c r="L53">
        <v>115.96599999999999</v>
      </c>
      <c r="M53">
        <v>17.434000000000001</v>
      </c>
      <c r="N53">
        <v>133.4</v>
      </c>
      <c r="O53">
        <v>88.424999999999997</v>
      </c>
      <c r="P53">
        <v>40.674999999999997</v>
      </c>
      <c r="Q53">
        <v>129.1</v>
      </c>
      <c r="R53">
        <v>130.45099999999999</v>
      </c>
      <c r="S53">
        <v>90.049000000000007</v>
      </c>
      <c r="T53">
        <v>220.5</v>
      </c>
      <c r="U53">
        <v>86.87</v>
      </c>
      <c r="V53">
        <v>89.116</v>
      </c>
    </row>
    <row r="54" spans="1:22">
      <c r="A54" s="80">
        <v>37082</v>
      </c>
      <c r="B54">
        <v>132</v>
      </c>
      <c r="C54">
        <v>113.45</v>
      </c>
      <c r="D54">
        <v>94.35</v>
      </c>
      <c r="E54">
        <v>207.8</v>
      </c>
      <c r="F54">
        <v>108.523</v>
      </c>
      <c r="G54">
        <v>89.477000000000004</v>
      </c>
      <c r="H54">
        <v>198</v>
      </c>
      <c r="I54">
        <v>90.947999999999993</v>
      </c>
      <c r="J54">
        <v>54.451999999999998</v>
      </c>
      <c r="K54">
        <v>145.39999999999998</v>
      </c>
      <c r="L54">
        <v>113.708</v>
      </c>
      <c r="M54">
        <v>17.091999999999999</v>
      </c>
      <c r="N54">
        <v>130.80000000000001</v>
      </c>
      <c r="O54">
        <v>86.971999999999994</v>
      </c>
      <c r="P54">
        <v>41.128</v>
      </c>
      <c r="Q54">
        <v>128.1</v>
      </c>
      <c r="R54">
        <v>126.896</v>
      </c>
      <c r="S54">
        <v>90.903999999999996</v>
      </c>
      <c r="T54">
        <v>217.8</v>
      </c>
      <c r="U54">
        <v>86.87</v>
      </c>
      <c r="V54">
        <v>89.116</v>
      </c>
    </row>
    <row r="55" spans="1:22">
      <c r="A55" s="80">
        <v>37104</v>
      </c>
      <c r="B55">
        <v>146</v>
      </c>
      <c r="C55">
        <v>111.95099999999999</v>
      </c>
      <c r="D55">
        <v>83.248999999999995</v>
      </c>
      <c r="E55">
        <v>195.2</v>
      </c>
      <c r="F55">
        <v>107.123</v>
      </c>
      <c r="G55">
        <v>79.977000000000004</v>
      </c>
      <c r="H55">
        <v>187.1</v>
      </c>
      <c r="I55">
        <v>89.638000000000005</v>
      </c>
      <c r="J55">
        <v>46.962000000000003</v>
      </c>
      <c r="K55">
        <v>136.60000000000002</v>
      </c>
      <c r="L55">
        <v>113.708</v>
      </c>
      <c r="M55">
        <v>22.992000000000001</v>
      </c>
      <c r="N55">
        <v>136.69999999999999</v>
      </c>
      <c r="O55">
        <v>79.775000000000006</v>
      </c>
      <c r="P55">
        <v>48.024999999999999</v>
      </c>
      <c r="Q55">
        <v>127.8</v>
      </c>
      <c r="R55">
        <v>124.679</v>
      </c>
      <c r="S55">
        <v>80.021000000000001</v>
      </c>
      <c r="T55">
        <v>204.7</v>
      </c>
      <c r="U55">
        <v>74.134</v>
      </c>
      <c r="V55">
        <v>76.180999999999997</v>
      </c>
    </row>
    <row r="56" spans="1:22">
      <c r="A56" s="80">
        <v>37111</v>
      </c>
      <c r="B56">
        <v>150</v>
      </c>
      <c r="C56">
        <v>104.739</v>
      </c>
      <c r="D56">
        <v>89.760999999999996</v>
      </c>
      <c r="E56">
        <v>194.5</v>
      </c>
      <c r="F56">
        <v>100.28100000000001</v>
      </c>
      <c r="G56">
        <v>86.519000000000005</v>
      </c>
      <c r="H56">
        <v>186.8</v>
      </c>
      <c r="I56">
        <v>84.135000000000005</v>
      </c>
      <c r="J56">
        <v>50.765000000000001</v>
      </c>
      <c r="K56">
        <v>134.9</v>
      </c>
      <c r="L56">
        <v>106.36199999999999</v>
      </c>
      <c r="M56">
        <v>24.738</v>
      </c>
      <c r="N56">
        <v>131.1</v>
      </c>
      <c r="O56">
        <v>74.221999999999994</v>
      </c>
      <c r="P56">
        <v>51.777999999999999</v>
      </c>
      <c r="Q56">
        <v>126</v>
      </c>
      <c r="R56">
        <v>115.687</v>
      </c>
      <c r="S56">
        <v>86.212999999999994</v>
      </c>
      <c r="T56">
        <v>201.9</v>
      </c>
      <c r="U56">
        <v>74.134</v>
      </c>
      <c r="V56">
        <v>76.180999999999997</v>
      </c>
    </row>
    <row r="57" spans="1:22">
      <c r="A57" s="80">
        <v>37147</v>
      </c>
      <c r="B57">
        <v>175</v>
      </c>
      <c r="C57">
        <v>110.57299999999999</v>
      </c>
      <c r="D57">
        <v>89.727000000000004</v>
      </c>
      <c r="E57">
        <v>200.3</v>
      </c>
      <c r="F57">
        <v>105.816</v>
      </c>
      <c r="G57">
        <v>86.483999999999995</v>
      </c>
      <c r="H57">
        <v>192.3</v>
      </c>
      <c r="I57">
        <v>88.587000000000003</v>
      </c>
      <c r="J57">
        <v>50.713000000000001</v>
      </c>
      <c r="K57">
        <v>139.30000000000001</v>
      </c>
      <c r="L57">
        <v>112.30500000000001</v>
      </c>
      <c r="M57">
        <v>24.795000000000002</v>
      </c>
      <c r="N57">
        <v>137.10000000000002</v>
      </c>
      <c r="O57">
        <v>78.713999999999999</v>
      </c>
      <c r="P57">
        <v>51.786000000000001</v>
      </c>
      <c r="Q57">
        <v>130.5</v>
      </c>
      <c r="R57">
        <v>122.962</v>
      </c>
      <c r="S57">
        <v>86.238</v>
      </c>
      <c r="T57">
        <v>209.2</v>
      </c>
      <c r="U57">
        <v>74.134</v>
      </c>
      <c r="V57">
        <v>76.180999999999997</v>
      </c>
    </row>
    <row r="58" spans="1:22">
      <c r="A58" s="80">
        <v>37174</v>
      </c>
      <c r="B58">
        <v>194</v>
      </c>
      <c r="C58">
        <v>110.57299999999999</v>
      </c>
      <c r="D58">
        <v>89.727000000000004</v>
      </c>
      <c r="E58">
        <v>200.3</v>
      </c>
      <c r="F58">
        <v>105.816</v>
      </c>
      <c r="G58">
        <v>86.483999999999995</v>
      </c>
      <c r="H58">
        <v>192.3</v>
      </c>
      <c r="I58">
        <v>88.587000000000003</v>
      </c>
      <c r="J58">
        <v>50.713000000000001</v>
      </c>
      <c r="K58">
        <v>139.30000000000001</v>
      </c>
      <c r="L58">
        <v>112.30500000000001</v>
      </c>
      <c r="M58">
        <v>24.795000000000002</v>
      </c>
      <c r="N58">
        <v>137.10000000000002</v>
      </c>
      <c r="O58">
        <v>78.713999999999999</v>
      </c>
      <c r="P58">
        <v>51.786000000000001</v>
      </c>
      <c r="Q58">
        <v>130.5</v>
      </c>
      <c r="R58">
        <v>122.962</v>
      </c>
      <c r="S58">
        <v>86.238</v>
      </c>
      <c r="T58">
        <v>209.2</v>
      </c>
      <c r="U58">
        <v>61.994</v>
      </c>
      <c r="V58">
        <v>65.143000000000001</v>
      </c>
    </row>
    <row r="59" spans="1:22">
      <c r="A59" s="80">
        <v>37175</v>
      </c>
      <c r="B59">
        <v>195</v>
      </c>
      <c r="C59">
        <v>105.858</v>
      </c>
      <c r="D59">
        <v>89.742000000000004</v>
      </c>
      <c r="E59">
        <v>195.6</v>
      </c>
      <c r="F59">
        <v>101.342</v>
      </c>
      <c r="G59">
        <v>86.457999999999998</v>
      </c>
      <c r="H59">
        <v>187.8</v>
      </c>
      <c r="I59">
        <v>84.989000000000004</v>
      </c>
      <c r="J59">
        <v>50.710999999999999</v>
      </c>
      <c r="K59">
        <v>135.69999999999999</v>
      </c>
      <c r="L59">
        <v>107.502</v>
      </c>
      <c r="M59">
        <v>24.797999999999998</v>
      </c>
      <c r="N59">
        <v>132.29999999999998</v>
      </c>
      <c r="O59">
        <v>75.082999999999998</v>
      </c>
      <c r="P59">
        <v>51.716999999999999</v>
      </c>
      <c r="Q59">
        <v>126.8</v>
      </c>
      <c r="R59">
        <v>117.08199999999999</v>
      </c>
      <c r="S59">
        <v>86.218000000000004</v>
      </c>
      <c r="T59">
        <v>203.3</v>
      </c>
      <c r="U59">
        <v>61.994</v>
      </c>
      <c r="V59">
        <v>65.143000000000001</v>
      </c>
    </row>
    <row r="60" spans="1:22">
      <c r="A60" s="80">
        <v>37201</v>
      </c>
      <c r="B60">
        <v>212</v>
      </c>
      <c r="C60">
        <v>93.778999999999996</v>
      </c>
      <c r="D60">
        <v>91.521000000000001</v>
      </c>
      <c r="E60">
        <v>185.3</v>
      </c>
      <c r="F60">
        <v>89.882999999999996</v>
      </c>
      <c r="G60">
        <v>88.216999999999999</v>
      </c>
      <c r="H60">
        <v>178.1</v>
      </c>
      <c r="I60">
        <v>75.772999999999996</v>
      </c>
      <c r="J60">
        <v>51.726999999999997</v>
      </c>
      <c r="K60">
        <v>127.5</v>
      </c>
      <c r="L60">
        <v>95.197000000000003</v>
      </c>
      <c r="M60">
        <v>25.202999999999999</v>
      </c>
      <c r="N60">
        <v>120.4</v>
      </c>
      <c r="O60">
        <v>65.781999999999996</v>
      </c>
      <c r="P60">
        <v>52.718000000000004</v>
      </c>
      <c r="Q60">
        <v>118.5</v>
      </c>
      <c r="R60">
        <v>102.02</v>
      </c>
      <c r="S60">
        <v>87.98</v>
      </c>
      <c r="T60">
        <v>190</v>
      </c>
      <c r="U60">
        <v>64.837000000000003</v>
      </c>
      <c r="V60">
        <v>53.11</v>
      </c>
    </row>
    <row r="61" spans="1:22">
      <c r="A61" s="80">
        <v>37229</v>
      </c>
      <c r="B61">
        <v>233</v>
      </c>
      <c r="C61">
        <v>86.936999999999998</v>
      </c>
      <c r="D61">
        <v>91.462999999999994</v>
      </c>
      <c r="E61">
        <v>178.39999999999998</v>
      </c>
      <c r="F61">
        <v>83.391999999999996</v>
      </c>
      <c r="G61">
        <v>88.207999999999998</v>
      </c>
      <c r="H61">
        <v>171.6</v>
      </c>
      <c r="I61">
        <v>70.552000000000007</v>
      </c>
      <c r="J61">
        <v>51.747999999999998</v>
      </c>
      <c r="K61">
        <v>122.3</v>
      </c>
      <c r="L61">
        <v>88.227999999999994</v>
      </c>
      <c r="M61">
        <v>25.271999999999998</v>
      </c>
      <c r="N61">
        <v>113.5</v>
      </c>
      <c r="O61">
        <v>60.512999999999998</v>
      </c>
      <c r="P61">
        <v>52.786999999999999</v>
      </c>
      <c r="Q61">
        <v>113.3</v>
      </c>
      <c r="R61">
        <v>93.489000000000004</v>
      </c>
      <c r="S61">
        <v>88.010999999999996</v>
      </c>
      <c r="T61">
        <v>181.5</v>
      </c>
      <c r="U61">
        <v>64.837000000000003</v>
      </c>
      <c r="V61">
        <v>53.11</v>
      </c>
    </row>
    <row r="62" spans="1:22">
      <c r="A62" s="80">
        <v>37260</v>
      </c>
      <c r="B62">
        <v>2</v>
      </c>
      <c r="C62">
        <v>83.575000000000003</v>
      </c>
      <c r="D62">
        <v>91.525000000000006</v>
      </c>
      <c r="E62">
        <v>175.10000000000002</v>
      </c>
      <c r="F62">
        <v>80.201999999999998</v>
      </c>
      <c r="G62">
        <v>88.298000000000002</v>
      </c>
      <c r="H62">
        <v>168.5</v>
      </c>
      <c r="I62">
        <v>67.986000000000004</v>
      </c>
      <c r="J62">
        <v>51.713999999999999</v>
      </c>
      <c r="K62">
        <v>119.7</v>
      </c>
      <c r="L62">
        <v>84.802000000000007</v>
      </c>
      <c r="M62">
        <v>25.297999999999998</v>
      </c>
      <c r="N62">
        <v>110.1</v>
      </c>
      <c r="O62">
        <v>57.923999999999999</v>
      </c>
      <c r="P62">
        <v>52.776000000000003</v>
      </c>
      <c r="Q62">
        <v>110.7</v>
      </c>
      <c r="R62">
        <v>89.296000000000006</v>
      </c>
      <c r="S62">
        <v>88.004000000000005</v>
      </c>
      <c r="T62">
        <v>177.3</v>
      </c>
      <c r="U62">
        <v>64.837000000000003</v>
      </c>
      <c r="V62">
        <v>53.11</v>
      </c>
    </row>
    <row r="63" spans="1:22">
      <c r="A63" s="80">
        <v>37293</v>
      </c>
      <c r="B63">
        <v>26</v>
      </c>
      <c r="C63">
        <v>90.819000000000003</v>
      </c>
      <c r="D63">
        <v>91.480999999999995</v>
      </c>
      <c r="E63">
        <v>182.3</v>
      </c>
      <c r="F63">
        <v>87.126999999999995</v>
      </c>
      <c r="G63">
        <v>88.272999999999996</v>
      </c>
      <c r="H63">
        <v>175.39999999999998</v>
      </c>
      <c r="I63">
        <v>73.757000000000005</v>
      </c>
      <c r="J63">
        <v>51.743000000000002</v>
      </c>
      <c r="K63">
        <v>125.5</v>
      </c>
      <c r="L63">
        <v>92.162999999999997</v>
      </c>
      <c r="M63">
        <v>25.236999999999998</v>
      </c>
      <c r="N63">
        <v>117.4</v>
      </c>
      <c r="O63">
        <v>63.247</v>
      </c>
      <c r="P63">
        <v>52.753</v>
      </c>
      <c r="Q63">
        <v>116</v>
      </c>
      <c r="R63">
        <v>97.582999999999998</v>
      </c>
      <c r="S63">
        <v>88.016999999999996</v>
      </c>
      <c r="T63">
        <v>185.6</v>
      </c>
      <c r="U63">
        <v>64.837000000000003</v>
      </c>
      <c r="V63">
        <v>53.11</v>
      </c>
    </row>
    <row r="64" spans="1:22">
      <c r="A64" s="80">
        <v>37300</v>
      </c>
      <c r="B64">
        <v>30</v>
      </c>
      <c r="C64">
        <v>90.819000000000003</v>
      </c>
      <c r="D64">
        <v>93.281000000000006</v>
      </c>
      <c r="E64">
        <v>184.1</v>
      </c>
      <c r="F64">
        <v>87.126999999999995</v>
      </c>
      <c r="G64">
        <v>89.772999999999996</v>
      </c>
      <c r="H64">
        <v>176.89999999999998</v>
      </c>
      <c r="I64">
        <v>73.757000000000005</v>
      </c>
      <c r="J64">
        <v>52.743000000000002</v>
      </c>
      <c r="K64">
        <v>126.5</v>
      </c>
      <c r="L64">
        <v>92.162999999999997</v>
      </c>
      <c r="M64">
        <v>25.736999999999998</v>
      </c>
      <c r="N64">
        <v>117.9</v>
      </c>
      <c r="O64">
        <v>63.247</v>
      </c>
      <c r="P64">
        <v>53.753</v>
      </c>
      <c r="Q64">
        <v>117</v>
      </c>
      <c r="R64">
        <v>97.582999999999998</v>
      </c>
      <c r="S64">
        <v>89.716999999999999</v>
      </c>
      <c r="T64">
        <v>187.3</v>
      </c>
      <c r="U64">
        <v>64.837000000000003</v>
      </c>
      <c r="V64">
        <v>53.11</v>
      </c>
    </row>
    <row r="65" spans="1:22">
      <c r="A65" s="80">
        <v>37331</v>
      </c>
      <c r="B65">
        <v>53</v>
      </c>
      <c r="C65">
        <v>96.042000000000002</v>
      </c>
      <c r="D65">
        <v>93.257999999999996</v>
      </c>
      <c r="E65">
        <v>189.3</v>
      </c>
      <c r="F65">
        <v>92.081999999999994</v>
      </c>
      <c r="G65">
        <v>89.718000000000004</v>
      </c>
      <c r="H65">
        <v>181.8</v>
      </c>
      <c r="I65">
        <v>77.742000000000004</v>
      </c>
      <c r="J65">
        <v>52.758000000000003</v>
      </c>
      <c r="K65">
        <v>130.5</v>
      </c>
      <c r="L65">
        <v>97.483000000000004</v>
      </c>
      <c r="M65">
        <v>25.716999999999999</v>
      </c>
      <c r="N65">
        <v>123.2</v>
      </c>
      <c r="O65">
        <v>67.269000000000005</v>
      </c>
      <c r="P65">
        <v>53.731000000000002</v>
      </c>
      <c r="Q65">
        <v>121</v>
      </c>
      <c r="R65">
        <v>104.096</v>
      </c>
      <c r="S65">
        <v>89.703999999999994</v>
      </c>
      <c r="T65">
        <v>193.8</v>
      </c>
      <c r="U65">
        <v>64.837000000000003</v>
      </c>
      <c r="V65">
        <v>54.655000000000001</v>
      </c>
    </row>
    <row r="66" spans="1:22">
      <c r="A66" s="80">
        <v>37350</v>
      </c>
      <c r="B66">
        <v>64</v>
      </c>
      <c r="C66">
        <v>98.775000000000006</v>
      </c>
      <c r="D66">
        <v>93.224999999999994</v>
      </c>
      <c r="E66">
        <v>192</v>
      </c>
      <c r="F66">
        <v>94.676000000000002</v>
      </c>
      <c r="G66">
        <v>89.724000000000004</v>
      </c>
      <c r="H66">
        <v>184.4</v>
      </c>
      <c r="I66">
        <v>79.834999999999994</v>
      </c>
      <c r="J66">
        <v>52.765000000000001</v>
      </c>
      <c r="K66">
        <v>132.6</v>
      </c>
      <c r="L66">
        <v>100.26600000000001</v>
      </c>
      <c r="M66">
        <v>25.734000000000002</v>
      </c>
      <c r="N66">
        <v>126</v>
      </c>
      <c r="O66">
        <v>69.349999999999994</v>
      </c>
      <c r="P66">
        <v>53.75</v>
      </c>
      <c r="Q66">
        <v>123.1</v>
      </c>
      <c r="R66">
        <v>107.46599999999999</v>
      </c>
      <c r="S66">
        <v>89.733999999999995</v>
      </c>
      <c r="T66">
        <v>197.2</v>
      </c>
      <c r="U66">
        <v>64.837000000000003</v>
      </c>
      <c r="V66">
        <v>54.655000000000001</v>
      </c>
    </row>
    <row r="67" spans="1:22">
      <c r="A67" s="80">
        <v>37369</v>
      </c>
      <c r="B67">
        <v>76</v>
      </c>
      <c r="C67">
        <v>117.81100000000001</v>
      </c>
      <c r="D67">
        <v>93.289000000000001</v>
      </c>
      <c r="E67">
        <v>211.1</v>
      </c>
      <c r="F67">
        <v>112.736</v>
      </c>
      <c r="G67">
        <v>89.763999999999996</v>
      </c>
      <c r="H67">
        <v>202.5</v>
      </c>
      <c r="I67">
        <v>94.36</v>
      </c>
      <c r="J67">
        <v>52.74</v>
      </c>
      <c r="K67">
        <v>147.1</v>
      </c>
      <c r="L67">
        <v>119.658</v>
      </c>
      <c r="M67">
        <v>25.742000000000001</v>
      </c>
      <c r="N67">
        <v>145.4</v>
      </c>
      <c r="O67">
        <v>84.007999999999996</v>
      </c>
      <c r="P67">
        <v>53.792000000000002</v>
      </c>
      <c r="Q67">
        <v>137.80000000000001</v>
      </c>
      <c r="R67">
        <v>131.20400000000001</v>
      </c>
      <c r="S67">
        <v>89.796000000000006</v>
      </c>
      <c r="T67">
        <v>221</v>
      </c>
      <c r="U67">
        <v>64.837000000000003</v>
      </c>
      <c r="V67">
        <v>54.655000000000001</v>
      </c>
    </row>
    <row r="68" spans="1:22">
      <c r="A68" s="80">
        <v>37390</v>
      </c>
      <c r="B68">
        <v>90</v>
      </c>
      <c r="C68">
        <v>117.81100000000001</v>
      </c>
      <c r="D68">
        <v>95.489000000000004</v>
      </c>
      <c r="E68">
        <v>213.3</v>
      </c>
      <c r="F68">
        <v>112.736</v>
      </c>
      <c r="G68">
        <v>91.763999999999996</v>
      </c>
      <c r="H68">
        <v>204.5</v>
      </c>
      <c r="I68">
        <v>94.36</v>
      </c>
      <c r="J68">
        <v>54.04</v>
      </c>
      <c r="K68">
        <v>148.4</v>
      </c>
      <c r="L68">
        <v>119.658</v>
      </c>
      <c r="M68">
        <v>26.242000000000001</v>
      </c>
      <c r="N68">
        <v>145.9</v>
      </c>
      <c r="O68">
        <v>84.007999999999996</v>
      </c>
      <c r="P68">
        <v>54.991999999999997</v>
      </c>
      <c r="Q68">
        <v>139</v>
      </c>
      <c r="R68">
        <v>131.20400000000001</v>
      </c>
      <c r="S68">
        <v>91.796000000000006</v>
      </c>
      <c r="T68">
        <v>223</v>
      </c>
      <c r="U68">
        <v>64.837000000000003</v>
      </c>
      <c r="V68">
        <v>54.655000000000001</v>
      </c>
    </row>
    <row r="69" spans="1:22">
      <c r="A69" s="80">
        <v>37474</v>
      </c>
      <c r="B69">
        <v>148</v>
      </c>
      <c r="C69">
        <v>123.432</v>
      </c>
      <c r="D69">
        <v>96.968000000000004</v>
      </c>
      <c r="E69">
        <v>220.4</v>
      </c>
      <c r="F69">
        <v>118.07</v>
      </c>
      <c r="G69">
        <v>93.03</v>
      </c>
      <c r="H69">
        <v>211.1</v>
      </c>
      <c r="I69">
        <v>98.649000000000001</v>
      </c>
      <c r="J69">
        <v>54.750999999999998</v>
      </c>
      <c r="K69">
        <v>153.4</v>
      </c>
      <c r="L69">
        <v>125.384</v>
      </c>
      <c r="M69">
        <v>26.716000000000001</v>
      </c>
      <c r="N69">
        <v>152.1</v>
      </c>
      <c r="O69">
        <v>88.337000000000003</v>
      </c>
      <c r="P69">
        <v>55.762999999999998</v>
      </c>
      <c r="Q69">
        <v>144.1</v>
      </c>
      <c r="R69">
        <v>138.21299999999999</v>
      </c>
      <c r="S69">
        <v>92.986999999999995</v>
      </c>
      <c r="T69">
        <v>231.2</v>
      </c>
      <c r="U69">
        <v>64.837000000000003</v>
      </c>
      <c r="V69">
        <v>54.655000000000001</v>
      </c>
    </row>
    <row r="70" spans="1:22">
      <c r="A70" s="80">
        <v>37519</v>
      </c>
      <c r="B70">
        <v>180</v>
      </c>
      <c r="C70">
        <v>128.142</v>
      </c>
      <c r="D70">
        <v>96.957999999999998</v>
      </c>
      <c r="E70">
        <v>225.1</v>
      </c>
      <c r="F70">
        <v>122.53700000000001</v>
      </c>
      <c r="G70">
        <v>92.962999999999994</v>
      </c>
      <c r="H70">
        <v>215.5</v>
      </c>
      <c r="I70">
        <v>102.24299999999999</v>
      </c>
      <c r="J70">
        <v>54.756999999999998</v>
      </c>
      <c r="K70">
        <v>157</v>
      </c>
      <c r="L70">
        <v>130.18100000000001</v>
      </c>
      <c r="M70">
        <v>26.719000000000001</v>
      </c>
      <c r="N70">
        <v>156.9</v>
      </c>
      <c r="O70">
        <v>95.259</v>
      </c>
      <c r="P70">
        <v>55.741</v>
      </c>
      <c r="Q70">
        <v>151</v>
      </c>
      <c r="R70">
        <v>147.381</v>
      </c>
      <c r="S70">
        <v>93.019000000000005</v>
      </c>
      <c r="T70">
        <v>240.4</v>
      </c>
      <c r="U70">
        <v>76.658000000000001</v>
      </c>
      <c r="V70">
        <v>67.587000000000003</v>
      </c>
    </row>
    <row r="71" spans="1:22">
      <c r="A71" s="80">
        <v>37565</v>
      </c>
      <c r="B71">
        <v>212</v>
      </c>
      <c r="C71">
        <v>139.06800000000001</v>
      </c>
      <c r="D71">
        <v>100.032</v>
      </c>
      <c r="E71">
        <v>239.1</v>
      </c>
      <c r="F71">
        <v>132.904</v>
      </c>
      <c r="G71">
        <v>95.796000000000006</v>
      </c>
      <c r="H71">
        <v>228.7</v>
      </c>
      <c r="I71">
        <v>110.58</v>
      </c>
      <c r="J71">
        <v>56.52</v>
      </c>
      <c r="K71">
        <v>167.1</v>
      </c>
      <c r="L71">
        <v>141.31200000000001</v>
      </c>
      <c r="M71">
        <v>27.488</v>
      </c>
      <c r="N71">
        <v>168.8</v>
      </c>
      <c r="O71">
        <v>103.673</v>
      </c>
      <c r="P71">
        <v>57.527000000000001</v>
      </c>
      <c r="Q71">
        <v>161.19999999999999</v>
      </c>
      <c r="R71">
        <v>161.006</v>
      </c>
      <c r="S71">
        <v>95.793999999999997</v>
      </c>
      <c r="T71">
        <v>256.8</v>
      </c>
      <c r="U71">
        <v>114.054</v>
      </c>
      <c r="V71">
        <v>91.73</v>
      </c>
    </row>
    <row r="72" spans="1:22">
      <c r="A72" s="80">
        <v>37594</v>
      </c>
      <c r="B72">
        <v>233</v>
      </c>
      <c r="C72">
        <v>128.625</v>
      </c>
      <c r="D72">
        <v>99.974999999999994</v>
      </c>
      <c r="E72">
        <v>228.6</v>
      </c>
      <c r="F72">
        <v>123.107</v>
      </c>
      <c r="G72">
        <v>95.793000000000006</v>
      </c>
      <c r="H72">
        <v>218.9</v>
      </c>
      <c r="I72">
        <v>103.126</v>
      </c>
      <c r="J72">
        <v>56.473999999999997</v>
      </c>
      <c r="K72">
        <v>159.6</v>
      </c>
      <c r="L72">
        <v>130.63300000000001</v>
      </c>
      <c r="M72">
        <v>27.466999999999999</v>
      </c>
      <c r="N72">
        <v>158.10000000000002</v>
      </c>
      <c r="O72">
        <v>93.96</v>
      </c>
      <c r="P72">
        <v>57.54</v>
      </c>
      <c r="Q72">
        <v>151.5</v>
      </c>
      <c r="R72">
        <v>145.27699999999999</v>
      </c>
      <c r="S72">
        <v>95.722999999999999</v>
      </c>
      <c r="T72">
        <v>241</v>
      </c>
      <c r="U72">
        <v>102.086</v>
      </c>
      <c r="V72">
        <v>82.105000000000004</v>
      </c>
    </row>
    <row r="73" spans="1:22">
      <c r="A73" s="80">
        <v>37639</v>
      </c>
      <c r="B73">
        <v>12</v>
      </c>
      <c r="C73">
        <v>135.48500000000001</v>
      </c>
      <c r="D73">
        <v>100.015</v>
      </c>
      <c r="E73">
        <v>235.5</v>
      </c>
      <c r="F73">
        <v>129.61600000000001</v>
      </c>
      <c r="G73">
        <v>95.784000000000006</v>
      </c>
      <c r="H73">
        <v>225.40000000000003</v>
      </c>
      <c r="I73">
        <v>108.361</v>
      </c>
      <c r="J73">
        <v>56.539000000000001</v>
      </c>
      <c r="K73">
        <v>164.9</v>
      </c>
      <c r="U73">
        <v>108.959</v>
      </c>
      <c r="V73">
        <v>87.34</v>
      </c>
    </row>
    <row r="74" spans="1:22">
      <c r="A74" s="80">
        <v>37670</v>
      </c>
      <c r="B74">
        <v>33</v>
      </c>
      <c r="C74">
        <v>160.886</v>
      </c>
      <c r="D74">
        <v>102.514</v>
      </c>
      <c r="E74">
        <v>263.39999999999998</v>
      </c>
      <c r="F74">
        <v>153.714</v>
      </c>
      <c r="G74">
        <v>97.986000000000004</v>
      </c>
      <c r="H74">
        <v>251.7</v>
      </c>
      <c r="I74">
        <v>127.742</v>
      </c>
      <c r="J74">
        <v>57.957999999999998</v>
      </c>
      <c r="K74">
        <v>185.7</v>
      </c>
      <c r="U74">
        <v>132.69300000000001</v>
      </c>
      <c r="V74">
        <v>106.721</v>
      </c>
    </row>
    <row r="75" spans="1:22">
      <c r="A75" s="80">
        <v>37701</v>
      </c>
      <c r="B75">
        <v>56</v>
      </c>
      <c r="C75">
        <v>173.45699999999999</v>
      </c>
      <c r="D75">
        <v>102.54300000000001</v>
      </c>
      <c r="E75">
        <v>276</v>
      </c>
      <c r="F75">
        <v>165.64</v>
      </c>
      <c r="G75">
        <v>97.96</v>
      </c>
      <c r="H75">
        <v>263.59999999999997</v>
      </c>
      <c r="I75">
        <v>137.334</v>
      </c>
      <c r="J75">
        <v>57.966000000000001</v>
      </c>
      <c r="K75">
        <v>195.3</v>
      </c>
      <c r="U75">
        <v>144.619</v>
      </c>
      <c r="V75">
        <v>116.313</v>
      </c>
    </row>
    <row r="76" spans="1:22">
      <c r="A76" s="80">
        <v>37735</v>
      </c>
      <c r="B76">
        <v>77</v>
      </c>
      <c r="C76">
        <v>142.017</v>
      </c>
      <c r="D76">
        <v>102.483</v>
      </c>
      <c r="E76">
        <v>244.5</v>
      </c>
      <c r="F76">
        <v>135.81299999999999</v>
      </c>
      <c r="G76">
        <v>97.986999999999995</v>
      </c>
      <c r="H76">
        <v>233.8</v>
      </c>
      <c r="I76">
        <v>113.345</v>
      </c>
      <c r="J76">
        <v>57.954999999999998</v>
      </c>
      <c r="K76">
        <v>171.3</v>
      </c>
      <c r="U76">
        <v>114.792</v>
      </c>
      <c r="V76">
        <v>92.323999999999998</v>
      </c>
    </row>
    <row r="77" spans="1:22">
      <c r="A77" s="80">
        <v>37763</v>
      </c>
      <c r="B77">
        <v>96</v>
      </c>
      <c r="C77">
        <v>133.851</v>
      </c>
      <c r="D77">
        <v>104.749</v>
      </c>
      <c r="E77">
        <v>238.6</v>
      </c>
      <c r="F77">
        <v>128.178</v>
      </c>
      <c r="G77">
        <v>100.02200000000001</v>
      </c>
      <c r="H77">
        <v>228.2</v>
      </c>
      <c r="I77">
        <v>107.633</v>
      </c>
      <c r="J77">
        <v>59.267000000000003</v>
      </c>
      <c r="K77">
        <v>166.9</v>
      </c>
      <c r="U77">
        <v>107.157</v>
      </c>
      <c r="V77">
        <v>86.611999999999995</v>
      </c>
    </row>
    <row r="78" spans="1:22">
      <c r="A78" s="80">
        <v>37800</v>
      </c>
      <c r="B78">
        <v>123</v>
      </c>
      <c r="C78">
        <v>145.08799999999999</v>
      </c>
      <c r="D78">
        <v>104.712</v>
      </c>
      <c r="E78">
        <v>249.8</v>
      </c>
      <c r="F78">
        <v>138.85</v>
      </c>
      <c r="G78">
        <v>100.05</v>
      </c>
      <c r="H78">
        <v>238.9</v>
      </c>
      <c r="I78">
        <v>116.259</v>
      </c>
      <c r="J78">
        <v>59.241</v>
      </c>
      <c r="K78">
        <v>175.5</v>
      </c>
      <c r="U78">
        <v>117.82899999999999</v>
      </c>
      <c r="V78">
        <v>95.238</v>
      </c>
    </row>
    <row r="79" spans="1:22">
      <c r="A79" s="80">
        <v>37832</v>
      </c>
      <c r="B79">
        <v>144</v>
      </c>
      <c r="C79">
        <v>145.31</v>
      </c>
      <c r="D79">
        <v>104.79</v>
      </c>
      <c r="E79">
        <v>250.1</v>
      </c>
      <c r="F79">
        <v>139.072</v>
      </c>
      <c r="G79">
        <v>100.02800000000001</v>
      </c>
      <c r="H79">
        <v>239.1</v>
      </c>
      <c r="I79">
        <v>116.48099999999999</v>
      </c>
      <c r="J79">
        <v>59.219000000000001</v>
      </c>
      <c r="K79">
        <v>175.7</v>
      </c>
      <c r="U79">
        <v>117.82899999999999</v>
      </c>
      <c r="V79">
        <v>95.238</v>
      </c>
    </row>
    <row r="80" spans="1:22">
      <c r="A80" s="80">
        <v>37848</v>
      </c>
      <c r="B80">
        <v>156</v>
      </c>
      <c r="C80">
        <v>152.91300000000001</v>
      </c>
      <c r="D80">
        <v>106.98699999999999</v>
      </c>
      <c r="E80">
        <v>259.89999999999998</v>
      </c>
      <c r="F80">
        <v>146.29300000000001</v>
      </c>
      <c r="G80">
        <v>102.20699999999999</v>
      </c>
      <c r="H80">
        <v>248.5</v>
      </c>
      <c r="I80">
        <v>122.318</v>
      </c>
      <c r="J80">
        <v>60.481999999999999</v>
      </c>
      <c r="K80">
        <v>182.8</v>
      </c>
      <c r="U80">
        <v>125.05</v>
      </c>
      <c r="V80">
        <v>101.075</v>
      </c>
    </row>
    <row r="81" spans="1:22">
      <c r="A81" s="80">
        <v>37905</v>
      </c>
      <c r="B81">
        <v>195</v>
      </c>
      <c r="C81">
        <v>164.65700000000001</v>
      </c>
      <c r="D81">
        <v>107.04300000000001</v>
      </c>
      <c r="E81">
        <v>271.70000000000005</v>
      </c>
      <c r="F81">
        <v>157.447</v>
      </c>
      <c r="G81">
        <v>102.253</v>
      </c>
      <c r="H81">
        <v>259.7</v>
      </c>
      <c r="I81">
        <v>131.333</v>
      </c>
      <c r="J81">
        <v>60.466999999999999</v>
      </c>
      <c r="K81">
        <v>191.8</v>
      </c>
      <c r="U81">
        <v>136.20400000000001</v>
      </c>
      <c r="V81">
        <v>110.09</v>
      </c>
    </row>
    <row r="82" spans="1:22">
      <c r="A82" s="80">
        <v>37937</v>
      </c>
      <c r="B82">
        <v>217</v>
      </c>
      <c r="C82">
        <v>157.93899999999999</v>
      </c>
      <c r="D82">
        <v>108.461</v>
      </c>
      <c r="E82">
        <v>266.39999999999998</v>
      </c>
      <c r="F82">
        <v>151.066</v>
      </c>
      <c r="G82">
        <v>103.73399999999999</v>
      </c>
      <c r="H82">
        <v>254.8</v>
      </c>
      <c r="I82">
        <v>126.175</v>
      </c>
      <c r="J82">
        <v>61.225000000000001</v>
      </c>
      <c r="K82">
        <v>187.4</v>
      </c>
      <c r="U82">
        <v>129.82300000000001</v>
      </c>
      <c r="V82">
        <v>104.932</v>
      </c>
    </row>
    <row r="83" spans="1:22">
      <c r="A83" s="80">
        <v>38008</v>
      </c>
      <c r="B83">
        <v>14</v>
      </c>
      <c r="C83">
        <v>164.17500000000001</v>
      </c>
      <c r="D83">
        <v>108.52500000000001</v>
      </c>
      <c r="E83">
        <v>272.70000000000005</v>
      </c>
      <c r="F83">
        <v>156.988</v>
      </c>
      <c r="G83">
        <v>103.712</v>
      </c>
      <c r="H83">
        <v>260.7</v>
      </c>
      <c r="I83">
        <v>130.96199999999999</v>
      </c>
      <c r="J83">
        <v>61.238</v>
      </c>
      <c r="K83">
        <v>192.2</v>
      </c>
      <c r="U83">
        <v>135.745</v>
      </c>
      <c r="V83">
        <v>109.71899999999999</v>
      </c>
    </row>
    <row r="84" spans="1:22">
      <c r="A84" s="80">
        <v>38021</v>
      </c>
      <c r="B84">
        <v>23</v>
      </c>
      <c r="C84">
        <v>164.17500000000001</v>
      </c>
      <c r="D84">
        <v>111.72499999999999</v>
      </c>
      <c r="E84">
        <v>275.89999999999998</v>
      </c>
      <c r="F84">
        <v>156.988</v>
      </c>
      <c r="G84">
        <v>106.712</v>
      </c>
      <c r="H84">
        <v>263.7</v>
      </c>
      <c r="I84">
        <v>130.96199999999999</v>
      </c>
      <c r="J84">
        <v>63.037999999999997</v>
      </c>
      <c r="K84">
        <v>194</v>
      </c>
      <c r="U84">
        <v>135.745</v>
      </c>
      <c r="V84">
        <v>109.71899999999999</v>
      </c>
    </row>
    <row r="85" spans="1:22">
      <c r="A85" s="80">
        <v>38042</v>
      </c>
      <c r="B85">
        <v>38</v>
      </c>
      <c r="C85">
        <v>181.952</v>
      </c>
      <c r="D85">
        <v>111.748</v>
      </c>
      <c r="E85">
        <v>293.7</v>
      </c>
      <c r="F85">
        <v>173.94300000000001</v>
      </c>
      <c r="G85">
        <v>106.75700000000001</v>
      </c>
      <c r="H85">
        <v>280.70000000000005</v>
      </c>
      <c r="I85">
        <v>144.93899999999999</v>
      </c>
      <c r="J85">
        <v>62.960999999999999</v>
      </c>
      <c r="K85">
        <v>207.9</v>
      </c>
      <c r="U85">
        <v>151.28100000000001</v>
      </c>
      <c r="V85">
        <v>122.277</v>
      </c>
    </row>
    <row r="86" spans="1:22">
      <c r="A86" s="80">
        <v>38104</v>
      </c>
      <c r="B86">
        <v>80</v>
      </c>
      <c r="C86">
        <v>189.249</v>
      </c>
      <c r="D86">
        <v>111.751</v>
      </c>
      <c r="E86">
        <v>301</v>
      </c>
      <c r="F86">
        <v>180.87299999999999</v>
      </c>
      <c r="G86">
        <v>106.727</v>
      </c>
      <c r="H86">
        <v>287.60000000000002</v>
      </c>
      <c r="I86">
        <v>150.53899999999999</v>
      </c>
      <c r="J86">
        <v>62.960999999999999</v>
      </c>
      <c r="K86">
        <v>213.5</v>
      </c>
      <c r="U86">
        <v>158.21100000000001</v>
      </c>
      <c r="V86">
        <v>127.877</v>
      </c>
    </row>
    <row r="87" spans="1:22">
      <c r="A87" s="80">
        <v>38114</v>
      </c>
      <c r="B87">
        <v>88</v>
      </c>
      <c r="C87">
        <v>189.249</v>
      </c>
      <c r="D87">
        <v>114.95099999999999</v>
      </c>
      <c r="E87">
        <v>304.2</v>
      </c>
      <c r="F87">
        <v>180.87299999999999</v>
      </c>
      <c r="G87">
        <v>110.027</v>
      </c>
      <c r="H87">
        <v>290.89999999999998</v>
      </c>
      <c r="I87">
        <v>150.53899999999999</v>
      </c>
      <c r="J87">
        <v>64.960999999999999</v>
      </c>
      <c r="K87">
        <v>215.5</v>
      </c>
      <c r="U87">
        <v>158.21100000000001</v>
      </c>
      <c r="V87">
        <v>127.877</v>
      </c>
    </row>
    <row r="88" spans="1:22">
      <c r="A88" s="80">
        <v>38139</v>
      </c>
      <c r="B88">
        <v>105</v>
      </c>
      <c r="C88">
        <v>200.04</v>
      </c>
      <c r="D88">
        <v>114.96</v>
      </c>
      <c r="E88">
        <v>315</v>
      </c>
      <c r="F88">
        <v>191.12200000000001</v>
      </c>
      <c r="G88">
        <v>109.97799999999999</v>
      </c>
      <c r="H88">
        <v>301.10000000000002</v>
      </c>
      <c r="I88">
        <v>158.82300000000001</v>
      </c>
      <c r="J88">
        <v>64.977000000000004</v>
      </c>
      <c r="K88">
        <v>223.8</v>
      </c>
      <c r="O88">
        <v>145.26</v>
      </c>
      <c r="P88">
        <v>66.040000000000006</v>
      </c>
      <c r="Q88">
        <v>211.3</v>
      </c>
      <c r="U88">
        <v>168.46</v>
      </c>
      <c r="V88">
        <v>136.161</v>
      </c>
    </row>
    <row r="89" spans="1:22">
      <c r="A89" s="80">
        <v>38184</v>
      </c>
      <c r="B89">
        <v>138</v>
      </c>
      <c r="C89">
        <v>200.33869999999999</v>
      </c>
      <c r="D89">
        <v>114.96129999999999</v>
      </c>
      <c r="E89">
        <v>315.29999999999995</v>
      </c>
      <c r="F89">
        <v>191.42070000000001</v>
      </c>
      <c r="G89">
        <v>109.97929999999999</v>
      </c>
      <c r="H89">
        <v>301.39999999999998</v>
      </c>
      <c r="I89">
        <v>159.1217</v>
      </c>
      <c r="J89">
        <v>64.978300000000004</v>
      </c>
      <c r="K89">
        <v>224.1</v>
      </c>
      <c r="O89">
        <v>145.495</v>
      </c>
      <c r="P89">
        <v>66.004999999999995</v>
      </c>
      <c r="Q89">
        <v>211.5</v>
      </c>
      <c r="U89">
        <v>168.46</v>
      </c>
      <c r="V89">
        <v>136.161</v>
      </c>
    </row>
    <row r="90" spans="1:22">
      <c r="A90" s="80">
        <v>38209</v>
      </c>
      <c r="B90">
        <v>154</v>
      </c>
      <c r="C90">
        <v>208.87870000000001</v>
      </c>
      <c r="D90">
        <v>118.0213</v>
      </c>
      <c r="E90">
        <v>326.89999999999998</v>
      </c>
      <c r="F90">
        <v>199.5317</v>
      </c>
      <c r="G90">
        <v>112.9683</v>
      </c>
      <c r="H90">
        <v>312.5</v>
      </c>
      <c r="I90">
        <v>165.67769999999999</v>
      </c>
      <c r="J90">
        <v>66.722300000000004</v>
      </c>
      <c r="K90">
        <v>232.4</v>
      </c>
      <c r="O90">
        <v>151.94399999999999</v>
      </c>
      <c r="P90">
        <v>67.756</v>
      </c>
      <c r="Q90">
        <v>219.7</v>
      </c>
      <c r="U90">
        <v>176.571</v>
      </c>
      <c r="V90">
        <v>142.71700000000001</v>
      </c>
    </row>
    <row r="91" spans="1:22">
      <c r="A91" s="80">
        <v>38244</v>
      </c>
      <c r="B91">
        <v>179</v>
      </c>
      <c r="C91">
        <v>231.78370000000001</v>
      </c>
      <c r="D91">
        <v>118</v>
      </c>
      <c r="E91">
        <v>349.8</v>
      </c>
      <c r="F91">
        <v>221.28469999999999</v>
      </c>
      <c r="G91">
        <v>113</v>
      </c>
      <c r="H91">
        <v>334</v>
      </c>
      <c r="I91">
        <v>183.26070000000001</v>
      </c>
      <c r="J91">
        <v>66.75</v>
      </c>
      <c r="K91">
        <v>250</v>
      </c>
      <c r="O91">
        <v>169.239</v>
      </c>
      <c r="P91">
        <v>67.760999999999996</v>
      </c>
      <c r="Q91">
        <v>237</v>
      </c>
      <c r="U91">
        <v>198.32400000000001</v>
      </c>
      <c r="V91">
        <v>160.30000000000001</v>
      </c>
    </row>
    <row r="92" spans="1:22">
      <c r="A92" s="80">
        <v>38287</v>
      </c>
      <c r="B92">
        <v>209</v>
      </c>
      <c r="C92">
        <v>243.40969999999999</v>
      </c>
      <c r="D92">
        <v>118</v>
      </c>
      <c r="E92">
        <v>361.4</v>
      </c>
      <c r="F92">
        <v>232.32570000000001</v>
      </c>
      <c r="G92">
        <v>113</v>
      </c>
      <c r="H92">
        <v>345.3</v>
      </c>
      <c r="I92">
        <v>192.18369999999999</v>
      </c>
      <c r="J92">
        <v>66.75</v>
      </c>
      <c r="K92">
        <v>258.89999999999998</v>
      </c>
      <c r="O92">
        <v>178.017</v>
      </c>
      <c r="P92">
        <v>67.783000000000001</v>
      </c>
      <c r="Q92">
        <v>245.8</v>
      </c>
      <c r="U92">
        <v>209.36500000000001</v>
      </c>
      <c r="V92">
        <v>169.22300000000001</v>
      </c>
    </row>
    <row r="93" spans="1:22">
      <c r="A93" s="80">
        <v>38300</v>
      </c>
      <c r="B93">
        <v>218</v>
      </c>
      <c r="C93">
        <v>243.40969999999999</v>
      </c>
      <c r="D93">
        <v>121.5</v>
      </c>
      <c r="E93">
        <v>364.9</v>
      </c>
      <c r="F93">
        <v>232.32570000000001</v>
      </c>
      <c r="G93">
        <v>116.5</v>
      </c>
      <c r="H93">
        <v>348.8</v>
      </c>
      <c r="I93">
        <v>192.18369999999999</v>
      </c>
      <c r="J93">
        <v>68.75</v>
      </c>
      <c r="K93">
        <v>260.89999999999998</v>
      </c>
      <c r="O93">
        <v>178.017</v>
      </c>
      <c r="P93">
        <v>69.783000000000001</v>
      </c>
      <c r="Q93">
        <v>247.8</v>
      </c>
      <c r="U93">
        <v>209.36500000000001</v>
      </c>
      <c r="V93">
        <v>169.22300000000001</v>
      </c>
    </row>
    <row r="94" spans="1:22">
      <c r="A94" s="80">
        <v>38344</v>
      </c>
      <c r="B94">
        <v>250</v>
      </c>
      <c r="C94">
        <v>233.97800000000001</v>
      </c>
      <c r="D94">
        <v>121.5</v>
      </c>
      <c r="E94">
        <v>355</v>
      </c>
      <c r="F94">
        <v>223.5</v>
      </c>
      <c r="G94">
        <v>116.5</v>
      </c>
      <c r="H94">
        <v>340</v>
      </c>
      <c r="I94">
        <v>185.553</v>
      </c>
      <c r="J94">
        <v>68.75</v>
      </c>
      <c r="K94">
        <v>254</v>
      </c>
      <c r="O94">
        <v>168.99100000000001</v>
      </c>
      <c r="P94">
        <v>70.009</v>
      </c>
      <c r="Q94">
        <v>239</v>
      </c>
      <c r="U94">
        <v>197.91900000000001</v>
      </c>
      <c r="V94">
        <v>159.97200000000001</v>
      </c>
    </row>
    <row r="95" spans="1:22">
      <c r="A95" s="80">
        <v>38387</v>
      </c>
      <c r="B95">
        <v>24</v>
      </c>
      <c r="C95">
        <v>244.40299999999999</v>
      </c>
      <c r="D95">
        <v>125.25</v>
      </c>
      <c r="E95">
        <v>370</v>
      </c>
      <c r="F95">
        <v>233.40100000000001</v>
      </c>
      <c r="G95">
        <v>120</v>
      </c>
      <c r="H95">
        <v>353</v>
      </c>
      <c r="I95">
        <v>193.55600000000001</v>
      </c>
      <c r="J95">
        <v>70.75</v>
      </c>
      <c r="K95">
        <v>264</v>
      </c>
      <c r="L95">
        <v>218.58</v>
      </c>
      <c r="M95">
        <v>34.5</v>
      </c>
      <c r="N95">
        <v>279</v>
      </c>
      <c r="O95">
        <v>176.863</v>
      </c>
      <c r="P95">
        <v>72.137</v>
      </c>
      <c r="Q95">
        <v>249</v>
      </c>
      <c r="R95">
        <v>267.56299999999999</v>
      </c>
      <c r="S95">
        <v>120</v>
      </c>
      <c r="T95">
        <v>279</v>
      </c>
      <c r="U95">
        <v>207.82</v>
      </c>
      <c r="V95">
        <v>167.97499999999999</v>
      </c>
    </row>
    <row r="96" spans="1:22">
      <c r="A96" s="80">
        <v>38435</v>
      </c>
      <c r="B96">
        <v>58</v>
      </c>
      <c r="C96">
        <v>255.25800000000001</v>
      </c>
      <c r="D96">
        <v>125.25</v>
      </c>
      <c r="E96">
        <v>381</v>
      </c>
      <c r="F96">
        <v>243.71</v>
      </c>
      <c r="G96">
        <v>120</v>
      </c>
      <c r="H96">
        <v>364</v>
      </c>
      <c r="I96">
        <v>201.88800000000001</v>
      </c>
      <c r="J96">
        <v>70.75</v>
      </c>
      <c r="K96">
        <v>273</v>
      </c>
      <c r="L96">
        <v>299.423</v>
      </c>
      <c r="M96">
        <v>34.5</v>
      </c>
      <c r="N96">
        <v>290</v>
      </c>
      <c r="O96">
        <v>185.059</v>
      </c>
      <c r="P96">
        <v>71.941000000000003</v>
      </c>
      <c r="Q96">
        <v>257</v>
      </c>
      <c r="R96">
        <v>280.83600000000001</v>
      </c>
      <c r="S96">
        <v>120</v>
      </c>
      <c r="T96">
        <v>412</v>
      </c>
      <c r="U96">
        <v>218.12899999999999</v>
      </c>
      <c r="V96">
        <v>176.30699999999999</v>
      </c>
    </row>
    <row r="97" spans="1:22">
      <c r="A97" s="80">
        <v>38472</v>
      </c>
      <c r="B97">
        <v>82</v>
      </c>
      <c r="C97">
        <v>295.21899999999999</v>
      </c>
      <c r="D97">
        <v>125.25</v>
      </c>
      <c r="E97">
        <v>420</v>
      </c>
      <c r="F97">
        <v>281.66300000000001</v>
      </c>
      <c r="G97">
        <v>120</v>
      </c>
      <c r="H97">
        <v>402</v>
      </c>
      <c r="I97">
        <v>232.56399999999999</v>
      </c>
      <c r="J97">
        <v>70.75</v>
      </c>
      <c r="K97">
        <v>303</v>
      </c>
      <c r="L97">
        <v>269.33999999999997</v>
      </c>
      <c r="M97">
        <v>34.5</v>
      </c>
      <c r="N97">
        <v>329</v>
      </c>
      <c r="O97">
        <v>215.23400000000001</v>
      </c>
      <c r="P97">
        <v>71.766000000000005</v>
      </c>
      <c r="Q97">
        <v>287</v>
      </c>
      <c r="R97">
        <v>329.69900000000001</v>
      </c>
      <c r="S97">
        <v>120</v>
      </c>
      <c r="T97">
        <v>461</v>
      </c>
      <c r="U97">
        <v>256.08199999999999</v>
      </c>
      <c r="V97">
        <v>206.983</v>
      </c>
    </row>
    <row r="98" spans="1:22">
      <c r="A98" s="80">
        <v>38482</v>
      </c>
      <c r="B98">
        <v>88</v>
      </c>
      <c r="C98">
        <v>295.21899999999999</v>
      </c>
      <c r="D98">
        <v>129</v>
      </c>
      <c r="E98">
        <v>424</v>
      </c>
      <c r="F98">
        <v>281.66300000000001</v>
      </c>
      <c r="G98">
        <v>123.5</v>
      </c>
      <c r="H98">
        <v>405</v>
      </c>
      <c r="I98">
        <v>232.56399999999999</v>
      </c>
      <c r="J98">
        <v>72.75</v>
      </c>
      <c r="K98">
        <v>305</v>
      </c>
      <c r="L98">
        <v>269.33999999999997</v>
      </c>
      <c r="M98">
        <v>35.5</v>
      </c>
      <c r="N98">
        <v>330</v>
      </c>
      <c r="O98">
        <v>215.23400000000001</v>
      </c>
      <c r="P98">
        <v>73.766000000000005</v>
      </c>
      <c r="Q98">
        <v>289</v>
      </c>
      <c r="R98">
        <v>329.69900000000001</v>
      </c>
      <c r="S98">
        <v>123.5</v>
      </c>
      <c r="T98">
        <v>465</v>
      </c>
      <c r="U98">
        <v>256.08199999999999</v>
      </c>
      <c r="V98">
        <v>206.983</v>
      </c>
    </row>
    <row r="99" spans="1:22">
      <c r="A99" s="80">
        <v>38492</v>
      </c>
      <c r="B99">
        <v>96</v>
      </c>
      <c r="C99">
        <v>269.96499999999997</v>
      </c>
      <c r="D99">
        <v>129</v>
      </c>
      <c r="E99">
        <v>399</v>
      </c>
      <c r="F99">
        <v>257.678</v>
      </c>
      <c r="G99">
        <v>123.5</v>
      </c>
      <c r="H99">
        <v>381</v>
      </c>
      <c r="I99">
        <v>213.178</v>
      </c>
      <c r="J99">
        <v>72.75</v>
      </c>
      <c r="K99">
        <v>286</v>
      </c>
      <c r="L99">
        <v>244.114</v>
      </c>
      <c r="M99">
        <v>35.5</v>
      </c>
      <c r="N99">
        <v>305</v>
      </c>
      <c r="O99">
        <v>196.16499999999999</v>
      </c>
      <c r="P99">
        <v>73.834999999999994</v>
      </c>
      <c r="Q99">
        <v>270</v>
      </c>
      <c r="R99">
        <v>298.81900000000002</v>
      </c>
      <c r="S99">
        <v>123.5</v>
      </c>
      <c r="T99">
        <v>434</v>
      </c>
      <c r="U99">
        <v>232.09700000000001</v>
      </c>
      <c r="V99">
        <v>187.59700000000001</v>
      </c>
    </row>
    <row r="100" spans="1:22">
      <c r="A100" s="80">
        <v>38541</v>
      </c>
      <c r="B100">
        <v>131</v>
      </c>
      <c r="C100">
        <v>269.96499999999997</v>
      </c>
      <c r="D100">
        <v>129</v>
      </c>
      <c r="E100">
        <v>399</v>
      </c>
      <c r="F100">
        <v>257.678</v>
      </c>
      <c r="G100">
        <v>123.5</v>
      </c>
      <c r="H100">
        <v>381</v>
      </c>
      <c r="I100">
        <v>213.178</v>
      </c>
      <c r="J100">
        <v>72.75</v>
      </c>
      <c r="K100">
        <v>286</v>
      </c>
      <c r="L100">
        <v>244.114</v>
      </c>
      <c r="M100">
        <v>35.5</v>
      </c>
      <c r="N100">
        <v>305</v>
      </c>
      <c r="R100">
        <v>298.81900000000002</v>
      </c>
      <c r="S100">
        <v>123.5</v>
      </c>
      <c r="T100">
        <v>435</v>
      </c>
      <c r="U100">
        <v>232.09700000000001</v>
      </c>
      <c r="V100">
        <v>187.59700000000001</v>
      </c>
    </row>
    <row r="101" spans="1:22">
      <c r="A101" s="80">
        <v>38545</v>
      </c>
      <c r="B101">
        <v>133</v>
      </c>
      <c r="C101">
        <v>265.02800000000002</v>
      </c>
      <c r="D101">
        <v>129</v>
      </c>
      <c r="E101">
        <v>394</v>
      </c>
      <c r="F101">
        <v>252.99</v>
      </c>
      <c r="G101">
        <v>123.5</v>
      </c>
      <c r="H101">
        <v>376</v>
      </c>
      <c r="I101">
        <v>209.38900000000001</v>
      </c>
      <c r="J101">
        <v>72.75</v>
      </c>
      <c r="K101">
        <v>282</v>
      </c>
      <c r="L101">
        <v>244.114</v>
      </c>
      <c r="M101">
        <v>35.5</v>
      </c>
      <c r="N101">
        <v>305</v>
      </c>
      <c r="O101">
        <v>197.66300000000001</v>
      </c>
      <c r="P101">
        <v>74.337000000000003</v>
      </c>
      <c r="Q101">
        <v>272</v>
      </c>
      <c r="R101">
        <v>298.81900000000002</v>
      </c>
      <c r="S101">
        <v>123.5</v>
      </c>
      <c r="T101">
        <v>435</v>
      </c>
      <c r="U101">
        <v>227.40899999999999</v>
      </c>
      <c r="V101">
        <v>183.80799999999999</v>
      </c>
    </row>
    <row r="102" spans="1:22">
      <c r="A102" s="80">
        <v>38583</v>
      </c>
      <c r="B102">
        <v>158</v>
      </c>
      <c r="C102">
        <v>301.02300000000002</v>
      </c>
      <c r="D102">
        <v>132.75</v>
      </c>
      <c r="E102">
        <v>434</v>
      </c>
      <c r="F102">
        <v>278.91899999999998</v>
      </c>
      <c r="G102">
        <v>127</v>
      </c>
      <c r="H102">
        <v>406</v>
      </c>
      <c r="I102">
        <v>222.268</v>
      </c>
      <c r="J102">
        <v>74.75</v>
      </c>
      <c r="K102">
        <v>297</v>
      </c>
      <c r="L102">
        <v>244.114</v>
      </c>
      <c r="M102">
        <v>36.5</v>
      </c>
      <c r="N102">
        <v>306</v>
      </c>
      <c r="O102">
        <v>197.66300000000001</v>
      </c>
      <c r="P102">
        <v>76.337000000000003</v>
      </c>
      <c r="Q102">
        <v>274</v>
      </c>
      <c r="R102">
        <v>330.45400000000001</v>
      </c>
      <c r="S102">
        <v>127</v>
      </c>
      <c r="T102">
        <v>471</v>
      </c>
      <c r="U102">
        <v>253.33799999999999</v>
      </c>
      <c r="V102">
        <v>196.68700000000001</v>
      </c>
    </row>
    <row r="103" spans="1:22">
      <c r="A103" s="80">
        <v>38602</v>
      </c>
      <c r="B103">
        <v>171</v>
      </c>
      <c r="C103">
        <v>301.02300000000002</v>
      </c>
      <c r="D103">
        <v>132.75</v>
      </c>
      <c r="E103">
        <v>434</v>
      </c>
      <c r="F103">
        <v>278.91899999999998</v>
      </c>
      <c r="G103">
        <v>127</v>
      </c>
      <c r="H103">
        <v>406</v>
      </c>
      <c r="I103">
        <v>222.268</v>
      </c>
      <c r="J103">
        <v>74.75</v>
      </c>
      <c r="K103">
        <v>297</v>
      </c>
      <c r="L103">
        <v>255.852</v>
      </c>
      <c r="M103">
        <v>36.5</v>
      </c>
      <c r="N103">
        <v>318</v>
      </c>
      <c r="O103">
        <v>193.209</v>
      </c>
      <c r="P103">
        <v>76</v>
      </c>
      <c r="Q103">
        <v>282</v>
      </c>
      <c r="R103">
        <v>330.45400000000001</v>
      </c>
      <c r="S103">
        <v>127</v>
      </c>
      <c r="T103">
        <v>471</v>
      </c>
      <c r="U103">
        <v>253.33799999999999</v>
      </c>
      <c r="V103">
        <v>196.68700000000001</v>
      </c>
    </row>
    <row r="104" spans="1:22">
      <c r="A104" s="80">
        <v>38618</v>
      </c>
      <c r="B104">
        <v>182</v>
      </c>
      <c r="C104">
        <v>346.07900000000001</v>
      </c>
      <c r="D104">
        <v>132.75</v>
      </c>
      <c r="E104">
        <v>479</v>
      </c>
      <c r="F104">
        <v>318.51600000000002</v>
      </c>
      <c r="G104">
        <v>127</v>
      </c>
      <c r="H104">
        <v>446</v>
      </c>
      <c r="I104">
        <v>243.15600000000001</v>
      </c>
      <c r="J104">
        <v>74.75</v>
      </c>
      <c r="K104">
        <v>318</v>
      </c>
      <c r="L104">
        <v>323.15899999999999</v>
      </c>
      <c r="M104">
        <v>36.5</v>
      </c>
      <c r="N104">
        <v>385</v>
      </c>
      <c r="O104">
        <v>242.90899999999999</v>
      </c>
      <c r="P104">
        <v>76</v>
      </c>
      <c r="Q104">
        <v>332</v>
      </c>
      <c r="R104">
        <v>364.101</v>
      </c>
      <c r="S104">
        <v>127</v>
      </c>
      <c r="T104">
        <v>385</v>
      </c>
      <c r="U104">
        <v>292.935</v>
      </c>
      <c r="V104">
        <v>217.57</v>
      </c>
    </row>
    <row r="105" spans="1:22">
      <c r="A105" s="80">
        <v>38654</v>
      </c>
      <c r="B105">
        <v>208</v>
      </c>
      <c r="C105">
        <v>371.22399999999999</v>
      </c>
      <c r="D105">
        <v>132.75</v>
      </c>
      <c r="E105">
        <v>504</v>
      </c>
      <c r="F105">
        <v>336.03</v>
      </c>
      <c r="G105">
        <v>127</v>
      </c>
      <c r="H105">
        <v>463</v>
      </c>
      <c r="I105">
        <v>237.32900000000001</v>
      </c>
      <c r="J105">
        <v>74.75</v>
      </c>
      <c r="K105">
        <v>337</v>
      </c>
      <c r="L105">
        <v>353.83600000000001</v>
      </c>
      <c r="M105">
        <v>36.5</v>
      </c>
      <c r="N105">
        <v>416</v>
      </c>
      <c r="O105">
        <v>273.44400000000002</v>
      </c>
      <c r="P105">
        <v>76</v>
      </c>
      <c r="Q105">
        <v>362</v>
      </c>
      <c r="R105">
        <v>416.46600000000001</v>
      </c>
      <c r="S105">
        <v>127</v>
      </c>
      <c r="T105">
        <v>556</v>
      </c>
      <c r="U105">
        <v>310.79000000000002</v>
      </c>
      <c r="V105">
        <v>237.32900000000001</v>
      </c>
    </row>
    <row r="106" spans="1:22">
      <c r="A106" s="80">
        <v>38665</v>
      </c>
      <c r="B106">
        <v>215</v>
      </c>
      <c r="C106">
        <v>299.72800000000001</v>
      </c>
      <c r="D106">
        <v>132.75</v>
      </c>
      <c r="E106">
        <v>458</v>
      </c>
      <c r="F106">
        <v>283.56400000000002</v>
      </c>
      <c r="G106">
        <v>127</v>
      </c>
      <c r="H106">
        <v>436</v>
      </c>
      <c r="I106">
        <v>237.32900000000001</v>
      </c>
      <c r="J106">
        <v>74.75</v>
      </c>
      <c r="K106">
        <v>337</v>
      </c>
      <c r="L106">
        <v>326.78199999999998</v>
      </c>
      <c r="M106">
        <v>36.5</v>
      </c>
      <c r="N106">
        <v>389</v>
      </c>
      <c r="O106">
        <v>245.63</v>
      </c>
      <c r="P106">
        <v>76</v>
      </c>
      <c r="Q106">
        <v>334</v>
      </c>
      <c r="R106">
        <v>338.59</v>
      </c>
      <c r="S106">
        <v>127</v>
      </c>
      <c r="T106">
        <v>478</v>
      </c>
      <c r="U106">
        <v>292.935</v>
      </c>
      <c r="V106">
        <v>217.57499999999999</v>
      </c>
    </row>
    <row r="107" spans="1:22">
      <c r="A107" s="80">
        <v>38666</v>
      </c>
      <c r="B107">
        <v>216</v>
      </c>
      <c r="C107">
        <v>299.72800000000001</v>
      </c>
      <c r="D107">
        <v>132.75</v>
      </c>
      <c r="E107">
        <v>458</v>
      </c>
      <c r="F107">
        <v>283.56400000000002</v>
      </c>
      <c r="G107">
        <v>127</v>
      </c>
      <c r="H107">
        <v>436</v>
      </c>
      <c r="I107">
        <v>237.32900000000001</v>
      </c>
      <c r="J107">
        <v>74.75</v>
      </c>
      <c r="K107">
        <v>337</v>
      </c>
      <c r="L107">
        <v>326.78199999999998</v>
      </c>
      <c r="M107">
        <v>36.5</v>
      </c>
      <c r="N107">
        <v>389</v>
      </c>
      <c r="O107">
        <v>245.63</v>
      </c>
      <c r="P107">
        <v>76</v>
      </c>
      <c r="Q107">
        <v>334</v>
      </c>
      <c r="R107">
        <v>338.59</v>
      </c>
      <c r="S107">
        <v>127</v>
      </c>
      <c r="T107">
        <v>478</v>
      </c>
      <c r="U107">
        <v>283.56400000000002</v>
      </c>
      <c r="V107">
        <v>237.32900000000001</v>
      </c>
    </row>
    <row r="108" spans="1:22">
      <c r="A108" s="80">
        <v>38673</v>
      </c>
      <c r="B108">
        <v>221</v>
      </c>
      <c r="C108">
        <v>299.72800000000001</v>
      </c>
      <c r="D108">
        <v>136.25</v>
      </c>
      <c r="E108">
        <v>461</v>
      </c>
      <c r="F108">
        <v>283.56400000000002</v>
      </c>
      <c r="G108">
        <v>130.196</v>
      </c>
      <c r="H108">
        <v>439</v>
      </c>
      <c r="I108">
        <v>237.32900000000001</v>
      </c>
      <c r="J108">
        <v>76.75</v>
      </c>
      <c r="K108">
        <v>339</v>
      </c>
      <c r="L108">
        <v>326.78199999999998</v>
      </c>
      <c r="M108">
        <v>37.5</v>
      </c>
      <c r="N108">
        <v>390</v>
      </c>
      <c r="O108">
        <v>245.63</v>
      </c>
      <c r="P108">
        <v>78</v>
      </c>
      <c r="Q108">
        <v>336</v>
      </c>
      <c r="R108">
        <v>338.59</v>
      </c>
      <c r="S108">
        <v>130.5</v>
      </c>
      <c r="T108">
        <v>482</v>
      </c>
      <c r="U108">
        <v>283.56400000000002</v>
      </c>
      <c r="V108">
        <v>237.32900000000001</v>
      </c>
    </row>
    <row r="109" spans="1:22">
      <c r="A109" s="80">
        <v>38686</v>
      </c>
      <c r="B109">
        <v>230</v>
      </c>
      <c r="C109">
        <v>279.39299999999997</v>
      </c>
      <c r="D109">
        <v>136.25</v>
      </c>
      <c r="E109">
        <v>441</v>
      </c>
      <c r="F109">
        <v>264.05599999999998</v>
      </c>
      <c r="G109">
        <v>130.5</v>
      </c>
      <c r="H109">
        <v>420</v>
      </c>
      <c r="I109">
        <v>221.79</v>
      </c>
      <c r="J109">
        <v>76.75</v>
      </c>
      <c r="K109">
        <v>324</v>
      </c>
      <c r="L109">
        <v>300.08</v>
      </c>
      <c r="M109">
        <v>37.5</v>
      </c>
      <c r="N109">
        <v>363</v>
      </c>
      <c r="O109">
        <v>218.696</v>
      </c>
      <c r="P109">
        <v>78</v>
      </c>
      <c r="Q109">
        <v>310</v>
      </c>
      <c r="R109">
        <v>316.73500000000001</v>
      </c>
      <c r="S109">
        <v>130.5</v>
      </c>
      <c r="T109">
        <v>460</v>
      </c>
      <c r="U109">
        <v>264.05599999999998</v>
      </c>
      <c r="V109">
        <v>221.79</v>
      </c>
    </row>
    <row r="110" spans="1:22">
      <c r="A110" s="80">
        <v>38708</v>
      </c>
      <c r="B110">
        <v>246</v>
      </c>
      <c r="C110">
        <v>260.73200000000003</v>
      </c>
      <c r="D110">
        <v>136.25</v>
      </c>
      <c r="E110">
        <v>422</v>
      </c>
      <c r="F110">
        <v>246.49799999999999</v>
      </c>
      <c r="G110">
        <v>130.5</v>
      </c>
      <c r="H110">
        <v>402</v>
      </c>
      <c r="I110">
        <v>200.761</v>
      </c>
      <c r="J110">
        <v>76.75</v>
      </c>
      <c r="K110">
        <v>303</v>
      </c>
      <c r="L110">
        <v>271.56400000000002</v>
      </c>
      <c r="M110">
        <v>37.5</v>
      </c>
      <c r="N110">
        <v>334</v>
      </c>
      <c r="O110">
        <v>191.64</v>
      </c>
      <c r="P110">
        <v>78</v>
      </c>
      <c r="Q110">
        <v>282</v>
      </c>
      <c r="R110">
        <v>297.26600000000002</v>
      </c>
      <c r="S110">
        <v>130.5</v>
      </c>
      <c r="T110">
        <v>441</v>
      </c>
      <c r="U110">
        <v>246.49799999999999</v>
      </c>
      <c r="V110">
        <v>200.761</v>
      </c>
    </row>
    <row r="111" spans="1:22">
      <c r="A111" s="80">
        <v>38744</v>
      </c>
      <c r="B111">
        <v>19</v>
      </c>
      <c r="C111">
        <v>291.99900000000002</v>
      </c>
      <c r="D111">
        <v>136.25</v>
      </c>
      <c r="E111">
        <v>457</v>
      </c>
      <c r="F111">
        <v>276.39999999999998</v>
      </c>
      <c r="G111">
        <v>130.5</v>
      </c>
      <c r="H111">
        <v>436</v>
      </c>
      <c r="I111">
        <v>213.17</v>
      </c>
      <c r="J111">
        <v>76.75</v>
      </c>
      <c r="K111">
        <v>319</v>
      </c>
      <c r="L111">
        <v>289.61099999999999</v>
      </c>
      <c r="M111">
        <v>37.5</v>
      </c>
      <c r="N111">
        <v>356</v>
      </c>
      <c r="O111">
        <v>206.535</v>
      </c>
      <c r="P111">
        <v>78</v>
      </c>
      <c r="Q111">
        <v>297</v>
      </c>
      <c r="R111">
        <v>343.72699999999998</v>
      </c>
      <c r="S111">
        <v>130.5</v>
      </c>
      <c r="T111">
        <v>487</v>
      </c>
      <c r="U111">
        <v>276.39999999999998</v>
      </c>
      <c r="V111">
        <v>213.17</v>
      </c>
    </row>
    <row r="112" spans="1:22">
      <c r="A112" s="80">
        <v>38765</v>
      </c>
      <c r="B112">
        <v>34</v>
      </c>
      <c r="C112">
        <v>318.95800000000003</v>
      </c>
      <c r="D112">
        <v>140.25</v>
      </c>
      <c r="E112">
        <v>488</v>
      </c>
      <c r="F112">
        <v>302.779</v>
      </c>
      <c r="G112">
        <v>134.5</v>
      </c>
      <c r="H112">
        <v>466</v>
      </c>
      <c r="I112">
        <v>226.44200000000001</v>
      </c>
      <c r="J112">
        <v>79</v>
      </c>
      <c r="K112">
        <v>335</v>
      </c>
      <c r="L112">
        <v>305.68</v>
      </c>
      <c r="M112">
        <v>38.75</v>
      </c>
      <c r="N112">
        <v>373</v>
      </c>
      <c r="O112">
        <v>220.482</v>
      </c>
      <c r="P112">
        <v>80.25</v>
      </c>
      <c r="Q112">
        <v>314</v>
      </c>
      <c r="R112">
        <v>379.714</v>
      </c>
      <c r="S112">
        <v>134.5</v>
      </c>
      <c r="T112">
        <v>527</v>
      </c>
      <c r="U112">
        <v>302.779</v>
      </c>
      <c r="V112">
        <v>226.44200000000001</v>
      </c>
    </row>
    <row r="113" spans="1:22">
      <c r="A113" s="80">
        <v>38779</v>
      </c>
      <c r="B113">
        <v>44</v>
      </c>
      <c r="C113">
        <v>293.32400000000001</v>
      </c>
      <c r="D113">
        <v>140.25</v>
      </c>
      <c r="E113">
        <v>463</v>
      </c>
      <c r="F113">
        <v>276.45100000000002</v>
      </c>
      <c r="G113">
        <v>134.5</v>
      </c>
      <c r="H113">
        <v>440</v>
      </c>
      <c r="I113">
        <v>205.364</v>
      </c>
      <c r="J113">
        <v>79</v>
      </c>
      <c r="K113">
        <v>313</v>
      </c>
      <c r="L113">
        <v>305.68</v>
      </c>
      <c r="M113">
        <v>38.75</v>
      </c>
      <c r="N113">
        <v>373</v>
      </c>
      <c r="O113">
        <v>220.482</v>
      </c>
      <c r="P113">
        <v>80.25</v>
      </c>
      <c r="Q113">
        <v>314</v>
      </c>
      <c r="R113">
        <v>353.03899999999999</v>
      </c>
      <c r="S113">
        <v>134.5</v>
      </c>
      <c r="T113">
        <v>500</v>
      </c>
      <c r="U113">
        <v>276.45100000000002</v>
      </c>
      <c r="V113">
        <v>205.364</v>
      </c>
    </row>
    <row r="114" spans="1:22">
      <c r="A114" s="80">
        <v>38805</v>
      </c>
      <c r="B114">
        <v>62</v>
      </c>
      <c r="C114">
        <v>293.32400000000001</v>
      </c>
      <c r="D114">
        <v>140.25</v>
      </c>
      <c r="E114">
        <v>462</v>
      </c>
      <c r="F114">
        <v>276.45100000000002</v>
      </c>
      <c r="G114">
        <v>134.5</v>
      </c>
      <c r="H114">
        <v>439</v>
      </c>
      <c r="I114">
        <v>205.364</v>
      </c>
      <c r="J114">
        <v>79</v>
      </c>
      <c r="K114">
        <v>313</v>
      </c>
      <c r="L114">
        <v>305.68</v>
      </c>
      <c r="M114">
        <v>38.75</v>
      </c>
      <c r="N114">
        <v>373</v>
      </c>
      <c r="O114">
        <v>220.482</v>
      </c>
      <c r="P114">
        <v>80.25</v>
      </c>
      <c r="Q114">
        <v>313</v>
      </c>
      <c r="R114">
        <v>353.03899999999999</v>
      </c>
      <c r="S114">
        <v>134.5</v>
      </c>
      <c r="T114">
        <v>500</v>
      </c>
      <c r="U114">
        <v>276.45100000000002</v>
      </c>
      <c r="V114">
        <v>205.364</v>
      </c>
    </row>
    <row r="115" spans="1:22">
      <c r="A115" s="80">
        <v>38808</v>
      </c>
      <c r="B115">
        <v>65</v>
      </c>
      <c r="C115">
        <v>306.72899999999998</v>
      </c>
      <c r="D115">
        <v>140.25</v>
      </c>
      <c r="E115">
        <v>475</v>
      </c>
      <c r="F115">
        <v>289.69499999999999</v>
      </c>
      <c r="G115">
        <v>134.5</v>
      </c>
      <c r="H115">
        <v>453</v>
      </c>
      <c r="I115">
        <v>218.298</v>
      </c>
      <c r="J115">
        <v>79</v>
      </c>
      <c r="K115">
        <v>326</v>
      </c>
      <c r="L115">
        <v>305.68</v>
      </c>
      <c r="M115">
        <v>38.75</v>
      </c>
      <c r="N115">
        <v>373</v>
      </c>
      <c r="O115">
        <v>220.482</v>
      </c>
      <c r="P115">
        <v>80.25</v>
      </c>
      <c r="Q115">
        <v>313</v>
      </c>
      <c r="R115">
        <v>370.30599999999998</v>
      </c>
      <c r="S115">
        <v>134.5</v>
      </c>
      <c r="T115">
        <v>517</v>
      </c>
      <c r="U115">
        <v>289.69499999999999</v>
      </c>
      <c r="V115">
        <v>218.298</v>
      </c>
    </row>
    <row r="116" spans="1:22">
      <c r="A116" s="80">
        <v>38850</v>
      </c>
      <c r="B116">
        <v>91</v>
      </c>
      <c r="C116">
        <v>357.49</v>
      </c>
      <c r="D116">
        <v>140.25</v>
      </c>
      <c r="E116">
        <v>526</v>
      </c>
      <c r="F116">
        <v>341.21600000000001</v>
      </c>
      <c r="G116">
        <v>134.5</v>
      </c>
      <c r="H116">
        <v>504</v>
      </c>
      <c r="I116">
        <v>237.10499999999999</v>
      </c>
      <c r="J116">
        <v>79</v>
      </c>
      <c r="K116">
        <v>344</v>
      </c>
      <c r="L116">
        <v>320.98200000000003</v>
      </c>
      <c r="M116">
        <v>38.75</v>
      </c>
      <c r="N116">
        <v>388</v>
      </c>
      <c r="O116">
        <v>248.79</v>
      </c>
      <c r="P116">
        <v>80.25</v>
      </c>
      <c r="Q116">
        <v>342</v>
      </c>
      <c r="R116">
        <v>460.19900000000001</v>
      </c>
      <c r="S116">
        <v>134.5</v>
      </c>
      <c r="T116">
        <v>607</v>
      </c>
      <c r="U116">
        <v>341.21600000000001</v>
      </c>
      <c r="V116">
        <v>237.10499999999999</v>
      </c>
    </row>
    <row r="117" spans="1:22">
      <c r="A117" s="80">
        <v>38902</v>
      </c>
      <c r="B117">
        <v>127</v>
      </c>
      <c r="C117">
        <v>383.80700000000002</v>
      </c>
      <c r="D117">
        <v>143.5</v>
      </c>
      <c r="E117">
        <v>556</v>
      </c>
      <c r="F117">
        <v>368.505</v>
      </c>
      <c r="G117">
        <v>137.5</v>
      </c>
      <c r="H117">
        <v>534</v>
      </c>
      <c r="I117">
        <v>271.04500000000002</v>
      </c>
      <c r="J117">
        <v>80.75</v>
      </c>
      <c r="K117">
        <v>380</v>
      </c>
      <c r="L117">
        <v>353.77300000000002</v>
      </c>
      <c r="M117">
        <v>39.5</v>
      </c>
      <c r="N117">
        <v>422</v>
      </c>
      <c r="O117">
        <v>281.60500000000002</v>
      </c>
      <c r="P117">
        <v>82</v>
      </c>
      <c r="Q117">
        <v>376</v>
      </c>
      <c r="R117">
        <v>493.19600000000003</v>
      </c>
      <c r="S117">
        <v>137.5</v>
      </c>
      <c r="T117">
        <v>643</v>
      </c>
      <c r="U117">
        <v>368.505</v>
      </c>
      <c r="V117">
        <v>271.04500000000002</v>
      </c>
    </row>
    <row r="118" spans="1:22">
      <c r="A118" s="80">
        <v>38913</v>
      </c>
      <c r="B118">
        <v>136</v>
      </c>
      <c r="C118">
        <v>402.74</v>
      </c>
      <c r="D118">
        <v>143.5</v>
      </c>
      <c r="E118">
        <v>575</v>
      </c>
      <c r="F118">
        <v>383.9</v>
      </c>
      <c r="G118">
        <v>137.5</v>
      </c>
      <c r="H118">
        <v>550</v>
      </c>
      <c r="I118">
        <v>271.04500000000002</v>
      </c>
      <c r="J118">
        <v>80.75</v>
      </c>
      <c r="K118">
        <v>380</v>
      </c>
      <c r="L118">
        <v>353.77300000000002</v>
      </c>
      <c r="M118">
        <v>39.5</v>
      </c>
      <c r="N118">
        <v>422</v>
      </c>
      <c r="O118">
        <v>281.60500000000002</v>
      </c>
      <c r="P118">
        <v>82</v>
      </c>
      <c r="Q118">
        <v>376</v>
      </c>
      <c r="R118">
        <v>517.39200000000005</v>
      </c>
      <c r="S118">
        <v>137.5</v>
      </c>
      <c r="T118">
        <v>667</v>
      </c>
      <c r="U118">
        <v>383.9</v>
      </c>
      <c r="V118">
        <v>271.04500000000002</v>
      </c>
    </row>
    <row r="119" spans="1:22">
      <c r="A119" s="80">
        <v>38939</v>
      </c>
      <c r="B119">
        <v>152</v>
      </c>
      <c r="C119">
        <v>420.47300000000001</v>
      </c>
      <c r="D119">
        <v>147.75</v>
      </c>
      <c r="E119">
        <v>597</v>
      </c>
      <c r="F119">
        <v>403.197</v>
      </c>
      <c r="G119">
        <v>141.5</v>
      </c>
      <c r="H119">
        <v>573</v>
      </c>
      <c r="I119">
        <v>271.04500000000002</v>
      </c>
      <c r="J119">
        <v>83.25</v>
      </c>
      <c r="K119">
        <v>383</v>
      </c>
      <c r="L119">
        <v>353.77300000000002</v>
      </c>
      <c r="M119">
        <v>40.75</v>
      </c>
      <c r="N119">
        <v>423</v>
      </c>
      <c r="O119">
        <v>281.60500000000002</v>
      </c>
      <c r="P119">
        <v>84.5</v>
      </c>
      <c r="Q119">
        <v>379</v>
      </c>
      <c r="R119">
        <v>543.07899999999995</v>
      </c>
      <c r="S119">
        <v>141.5</v>
      </c>
      <c r="T119">
        <v>697</v>
      </c>
      <c r="U119">
        <v>403.197</v>
      </c>
      <c r="V119">
        <v>271.04500000000002</v>
      </c>
    </row>
    <row r="120" spans="1:22">
      <c r="A120" s="80">
        <v>38959</v>
      </c>
      <c r="B120">
        <v>165</v>
      </c>
      <c r="C120">
        <v>403.47800000000001</v>
      </c>
      <c r="D120">
        <v>147.75</v>
      </c>
      <c r="E120">
        <v>580</v>
      </c>
      <c r="F120">
        <v>383.04599999999999</v>
      </c>
      <c r="G120">
        <v>141.5</v>
      </c>
      <c r="H120">
        <v>553</v>
      </c>
      <c r="I120">
        <v>271.04500000000002</v>
      </c>
      <c r="J120">
        <v>83.25</v>
      </c>
      <c r="K120">
        <v>383</v>
      </c>
      <c r="L120">
        <v>370.36700000000002</v>
      </c>
      <c r="M120">
        <v>40.75</v>
      </c>
      <c r="N120">
        <v>439</v>
      </c>
      <c r="O120">
        <v>298.17500000000001</v>
      </c>
      <c r="P120">
        <v>84.5</v>
      </c>
      <c r="Q120">
        <v>395</v>
      </c>
      <c r="R120">
        <v>575.226</v>
      </c>
      <c r="S120">
        <v>141.5</v>
      </c>
      <c r="T120">
        <v>729</v>
      </c>
      <c r="U120">
        <v>403.197</v>
      </c>
      <c r="V120">
        <v>271.04500000000002</v>
      </c>
    </row>
    <row r="121" spans="1:22">
      <c r="A121" s="80">
        <v>38967</v>
      </c>
      <c r="B121">
        <v>171</v>
      </c>
      <c r="C121">
        <v>371.42700000000002</v>
      </c>
      <c r="D121">
        <v>147.5</v>
      </c>
      <c r="E121">
        <v>548</v>
      </c>
      <c r="F121">
        <v>350.61</v>
      </c>
      <c r="G121">
        <v>141.5</v>
      </c>
      <c r="H121">
        <v>520</v>
      </c>
      <c r="I121">
        <v>271.04500000000002</v>
      </c>
      <c r="J121">
        <v>83.25</v>
      </c>
      <c r="K121">
        <v>383</v>
      </c>
      <c r="L121">
        <v>370.36700000000002</v>
      </c>
      <c r="M121">
        <v>40.75</v>
      </c>
      <c r="N121">
        <v>439</v>
      </c>
      <c r="O121">
        <v>298.17500000000001</v>
      </c>
      <c r="P121">
        <v>84.5</v>
      </c>
      <c r="Q121">
        <v>395</v>
      </c>
      <c r="R121">
        <v>475.53699999999998</v>
      </c>
      <c r="S121">
        <v>141.5</v>
      </c>
      <c r="T121">
        <v>630</v>
      </c>
      <c r="U121">
        <v>383.04599999999999</v>
      </c>
      <c r="V121">
        <v>271.04500000000002</v>
      </c>
    </row>
    <row r="122" spans="1:22">
      <c r="A122" s="80">
        <v>38974</v>
      </c>
      <c r="B122">
        <v>176</v>
      </c>
      <c r="C122">
        <v>352.21</v>
      </c>
      <c r="D122">
        <v>147.75</v>
      </c>
      <c r="E122">
        <v>528</v>
      </c>
      <c r="F122">
        <v>331.06799999999998</v>
      </c>
      <c r="G122">
        <v>141.5</v>
      </c>
      <c r="H122">
        <v>501</v>
      </c>
      <c r="I122">
        <v>271.04500000000002</v>
      </c>
      <c r="J122">
        <v>83.25</v>
      </c>
      <c r="K122">
        <v>383</v>
      </c>
      <c r="L122">
        <v>352.01799999999997</v>
      </c>
      <c r="M122">
        <v>40.75</v>
      </c>
      <c r="N122">
        <v>421</v>
      </c>
      <c r="O122">
        <v>280.084</v>
      </c>
      <c r="P122">
        <v>84.5</v>
      </c>
      <c r="Q122">
        <v>377</v>
      </c>
      <c r="R122">
        <v>454.16300000000001</v>
      </c>
      <c r="S122">
        <v>141.5</v>
      </c>
      <c r="T122">
        <v>608</v>
      </c>
      <c r="U122">
        <v>350.61</v>
      </c>
      <c r="V122">
        <v>271.04500000000002</v>
      </c>
    </row>
    <row r="123" spans="1:22">
      <c r="A123" s="80">
        <v>38982</v>
      </c>
      <c r="B123">
        <v>181</v>
      </c>
      <c r="C123">
        <v>352.21</v>
      </c>
      <c r="D123">
        <v>147.75</v>
      </c>
      <c r="E123">
        <v>528</v>
      </c>
      <c r="F123">
        <v>331.06799999999998</v>
      </c>
      <c r="G123">
        <v>141.5</v>
      </c>
      <c r="H123">
        <v>501</v>
      </c>
      <c r="I123">
        <v>252.2</v>
      </c>
      <c r="J123">
        <v>83.25</v>
      </c>
      <c r="K123">
        <v>364</v>
      </c>
      <c r="L123">
        <v>352.01799999999997</v>
      </c>
      <c r="M123">
        <v>40.75</v>
      </c>
      <c r="N123">
        <v>421</v>
      </c>
      <c r="O123">
        <v>280.084</v>
      </c>
      <c r="P123">
        <v>84.5</v>
      </c>
      <c r="Q123">
        <v>377</v>
      </c>
      <c r="R123">
        <v>454.16300000000001</v>
      </c>
      <c r="S123">
        <v>141.5</v>
      </c>
      <c r="T123">
        <v>608</v>
      </c>
      <c r="U123">
        <v>331.06799999999998</v>
      </c>
      <c r="V123">
        <v>271.04500000000002</v>
      </c>
    </row>
    <row r="124" spans="1:22">
      <c r="A124" s="80">
        <v>38986</v>
      </c>
      <c r="B124">
        <v>183</v>
      </c>
      <c r="C124">
        <v>337.10399999999998</v>
      </c>
      <c r="D124">
        <v>147.75</v>
      </c>
      <c r="E124">
        <v>513</v>
      </c>
      <c r="F124">
        <v>315.06799999999998</v>
      </c>
      <c r="G124">
        <v>141.5</v>
      </c>
      <c r="H124">
        <v>485</v>
      </c>
      <c r="I124">
        <v>252.2</v>
      </c>
      <c r="J124">
        <v>83.25</v>
      </c>
      <c r="K124">
        <v>364</v>
      </c>
      <c r="L124">
        <v>334.14499999999998</v>
      </c>
      <c r="M124">
        <v>40.75</v>
      </c>
      <c r="N124">
        <v>403</v>
      </c>
      <c r="O124">
        <v>263.19499999999999</v>
      </c>
      <c r="P124">
        <v>84.5</v>
      </c>
      <c r="Q124">
        <v>360</v>
      </c>
      <c r="R124">
        <v>454.16300000000001</v>
      </c>
      <c r="S124">
        <v>141.5</v>
      </c>
      <c r="T124">
        <v>608</v>
      </c>
      <c r="U124">
        <v>331.06799999999998</v>
      </c>
      <c r="V124">
        <v>271.04500000000002</v>
      </c>
    </row>
    <row r="125" spans="1:22">
      <c r="A125" s="80">
        <v>38994</v>
      </c>
      <c r="B125">
        <v>189</v>
      </c>
      <c r="C125">
        <v>322.42599999999999</v>
      </c>
      <c r="D125">
        <v>147.75</v>
      </c>
      <c r="E125">
        <v>499</v>
      </c>
      <c r="F125">
        <v>298.685</v>
      </c>
      <c r="G125">
        <v>141.5</v>
      </c>
      <c r="H125">
        <v>469</v>
      </c>
      <c r="I125">
        <v>230.465</v>
      </c>
      <c r="J125">
        <v>83.25</v>
      </c>
      <c r="K125">
        <v>342</v>
      </c>
      <c r="L125">
        <v>308.59500000000003</v>
      </c>
      <c r="M125">
        <v>40.75</v>
      </c>
      <c r="N125">
        <v>378</v>
      </c>
      <c r="O125">
        <v>239.423</v>
      </c>
      <c r="P125">
        <v>84.5</v>
      </c>
      <c r="Q125">
        <v>337</v>
      </c>
      <c r="R125">
        <v>433.69</v>
      </c>
      <c r="S125">
        <v>141.5</v>
      </c>
      <c r="T125">
        <v>588</v>
      </c>
      <c r="U125">
        <v>315.06799999999998</v>
      </c>
      <c r="V125">
        <v>252.2</v>
      </c>
    </row>
    <row r="126" spans="1:22">
      <c r="A126" s="80">
        <v>39000</v>
      </c>
      <c r="B126">
        <v>193</v>
      </c>
      <c r="C126">
        <v>322.42599999999999</v>
      </c>
      <c r="D126">
        <v>147.75</v>
      </c>
      <c r="E126">
        <v>499</v>
      </c>
      <c r="F126">
        <v>298.685</v>
      </c>
      <c r="G126">
        <v>141.5</v>
      </c>
      <c r="H126">
        <v>469</v>
      </c>
      <c r="I126">
        <v>230.465</v>
      </c>
      <c r="J126">
        <v>83.25</v>
      </c>
      <c r="K126">
        <v>342</v>
      </c>
      <c r="L126">
        <v>308.59500000000003</v>
      </c>
      <c r="M126">
        <v>40.75</v>
      </c>
      <c r="N126">
        <v>378</v>
      </c>
      <c r="O126">
        <v>239.423</v>
      </c>
      <c r="P126">
        <v>84.5</v>
      </c>
      <c r="Q126">
        <v>337</v>
      </c>
      <c r="R126">
        <v>433.69</v>
      </c>
      <c r="S126">
        <v>141.5</v>
      </c>
      <c r="T126">
        <v>588</v>
      </c>
      <c r="U126">
        <v>298.685</v>
      </c>
      <c r="V126">
        <v>230.465</v>
      </c>
    </row>
    <row r="127" spans="1:22">
      <c r="A127" s="80">
        <v>39017</v>
      </c>
      <c r="B127">
        <v>205</v>
      </c>
      <c r="C127">
        <v>322.42599999999999</v>
      </c>
      <c r="D127">
        <v>147.75</v>
      </c>
      <c r="E127">
        <v>499</v>
      </c>
      <c r="F127">
        <v>298.685</v>
      </c>
      <c r="G127">
        <v>141.5</v>
      </c>
      <c r="H127">
        <v>469</v>
      </c>
      <c r="I127">
        <v>230.465</v>
      </c>
      <c r="J127">
        <v>83.25</v>
      </c>
      <c r="K127">
        <v>342</v>
      </c>
      <c r="L127">
        <v>308.59500000000003</v>
      </c>
      <c r="M127">
        <v>40.75</v>
      </c>
      <c r="N127">
        <v>378</v>
      </c>
      <c r="R127">
        <v>433.69</v>
      </c>
      <c r="S127">
        <v>141.5</v>
      </c>
      <c r="T127">
        <v>588</v>
      </c>
      <c r="U127">
        <v>298.685</v>
      </c>
      <c r="V127">
        <v>230.465</v>
      </c>
    </row>
    <row r="128" spans="1:22">
      <c r="A128" s="80">
        <v>39023</v>
      </c>
      <c r="B128">
        <v>209</v>
      </c>
      <c r="C128">
        <v>322.42599999999999</v>
      </c>
      <c r="D128">
        <v>147.75</v>
      </c>
      <c r="E128">
        <v>501</v>
      </c>
      <c r="F128">
        <v>298.685</v>
      </c>
      <c r="G128">
        <v>141.5</v>
      </c>
      <c r="H128">
        <v>471</v>
      </c>
      <c r="I128">
        <v>230.465</v>
      </c>
      <c r="J128">
        <v>83.25</v>
      </c>
      <c r="K128">
        <v>345</v>
      </c>
      <c r="L128">
        <v>308.59500000000003</v>
      </c>
      <c r="M128">
        <v>40.75</v>
      </c>
      <c r="N128">
        <v>381</v>
      </c>
      <c r="O128">
        <v>239.423</v>
      </c>
      <c r="P128">
        <v>84.5</v>
      </c>
      <c r="Q128">
        <v>337</v>
      </c>
      <c r="R128">
        <v>433.69</v>
      </c>
      <c r="S128">
        <v>141.5</v>
      </c>
      <c r="T128">
        <v>588</v>
      </c>
      <c r="U128">
        <v>298.685</v>
      </c>
      <c r="V128">
        <v>230.465</v>
      </c>
    </row>
    <row r="129" spans="1:22">
      <c r="A129" s="80">
        <v>39025</v>
      </c>
      <c r="B129">
        <v>211</v>
      </c>
      <c r="C129">
        <v>322.42599999999999</v>
      </c>
      <c r="D129">
        <v>147.75</v>
      </c>
      <c r="E129">
        <v>501</v>
      </c>
      <c r="F129">
        <v>298.685</v>
      </c>
      <c r="G129">
        <v>141.5</v>
      </c>
      <c r="H129">
        <v>471</v>
      </c>
      <c r="I129">
        <v>230.465</v>
      </c>
      <c r="J129">
        <v>83.319699999999997</v>
      </c>
      <c r="K129">
        <v>345</v>
      </c>
      <c r="L129">
        <v>308.59500000000003</v>
      </c>
      <c r="M129">
        <v>40.75</v>
      </c>
      <c r="N129">
        <v>381</v>
      </c>
      <c r="O129">
        <v>239.423</v>
      </c>
      <c r="P129">
        <v>84.5</v>
      </c>
      <c r="Q129">
        <v>337</v>
      </c>
      <c r="R129">
        <v>413.73</v>
      </c>
      <c r="S129">
        <v>141.5</v>
      </c>
      <c r="T129">
        <v>568</v>
      </c>
      <c r="U129">
        <v>298.685</v>
      </c>
      <c r="V129">
        <v>230.465</v>
      </c>
    </row>
    <row r="130" spans="1:22">
      <c r="A130" s="80">
        <v>39028</v>
      </c>
      <c r="B130">
        <v>212</v>
      </c>
      <c r="C130">
        <v>322.42599999999999</v>
      </c>
      <c r="D130">
        <v>150.25</v>
      </c>
      <c r="E130">
        <v>504</v>
      </c>
      <c r="F130">
        <v>298.685</v>
      </c>
      <c r="G130">
        <v>143.75</v>
      </c>
      <c r="H130">
        <v>474</v>
      </c>
      <c r="I130">
        <v>230.465</v>
      </c>
      <c r="J130">
        <v>84.319699999999997</v>
      </c>
      <c r="K130">
        <v>346</v>
      </c>
      <c r="L130">
        <v>308.59500000000003</v>
      </c>
      <c r="M130">
        <v>41.5</v>
      </c>
      <c r="N130">
        <v>381</v>
      </c>
      <c r="O130">
        <v>239.423</v>
      </c>
      <c r="P130">
        <v>86</v>
      </c>
      <c r="Q130">
        <v>338</v>
      </c>
      <c r="R130">
        <v>413.73</v>
      </c>
      <c r="S130">
        <v>143.75</v>
      </c>
      <c r="T130">
        <v>570</v>
      </c>
      <c r="U130">
        <v>298.685</v>
      </c>
      <c r="V130">
        <v>230.465</v>
      </c>
    </row>
    <row r="131" spans="1:22">
      <c r="A131" s="80">
        <v>39035</v>
      </c>
      <c r="B131">
        <v>217</v>
      </c>
      <c r="C131">
        <v>322.42599999999999</v>
      </c>
      <c r="D131">
        <v>150.25</v>
      </c>
      <c r="E131">
        <v>504</v>
      </c>
      <c r="F131">
        <v>298.685</v>
      </c>
      <c r="G131">
        <v>143.75</v>
      </c>
      <c r="H131">
        <v>474</v>
      </c>
      <c r="I131">
        <v>230.465</v>
      </c>
      <c r="J131">
        <v>84.5</v>
      </c>
      <c r="K131">
        <v>346</v>
      </c>
      <c r="L131">
        <v>308.59500000000003</v>
      </c>
      <c r="M131">
        <v>41.5</v>
      </c>
      <c r="N131">
        <v>381</v>
      </c>
      <c r="O131">
        <v>239.423</v>
      </c>
      <c r="P131">
        <v>86</v>
      </c>
      <c r="Q131">
        <v>338</v>
      </c>
      <c r="R131">
        <v>413.73</v>
      </c>
      <c r="S131">
        <v>143.75</v>
      </c>
      <c r="T131">
        <v>570</v>
      </c>
      <c r="U131">
        <v>298.685</v>
      </c>
      <c r="V131">
        <v>230.465</v>
      </c>
    </row>
    <row r="132" spans="1:22">
      <c r="A132" s="80">
        <v>39051</v>
      </c>
      <c r="B132">
        <v>220</v>
      </c>
      <c r="C132">
        <v>322.42599999999999</v>
      </c>
      <c r="D132">
        <v>150.25</v>
      </c>
      <c r="E132">
        <v>504</v>
      </c>
      <c r="F132">
        <v>298.685</v>
      </c>
      <c r="G132">
        <v>143.75</v>
      </c>
      <c r="H132">
        <v>474</v>
      </c>
      <c r="I132">
        <v>230.465</v>
      </c>
      <c r="J132">
        <v>84.5</v>
      </c>
      <c r="K132">
        <v>346</v>
      </c>
      <c r="L132">
        <v>308.59500000000003</v>
      </c>
      <c r="M132">
        <v>41.5</v>
      </c>
      <c r="N132">
        <v>381</v>
      </c>
      <c r="O132">
        <v>239.423</v>
      </c>
      <c r="P132">
        <v>86</v>
      </c>
      <c r="Q132">
        <v>338</v>
      </c>
      <c r="R132">
        <v>413.73</v>
      </c>
      <c r="S132">
        <v>143.75</v>
      </c>
      <c r="T132">
        <v>570</v>
      </c>
      <c r="U132">
        <v>298.685</v>
      </c>
      <c r="V132">
        <v>230.465</v>
      </c>
    </row>
    <row r="133" spans="1:22">
      <c r="A133" s="80">
        <v>39056</v>
      </c>
      <c r="B133">
        <v>232</v>
      </c>
      <c r="C133">
        <v>322.42599999999999</v>
      </c>
      <c r="D133">
        <v>150.25</v>
      </c>
      <c r="E133">
        <v>504</v>
      </c>
      <c r="F133">
        <v>298.685</v>
      </c>
      <c r="G133">
        <v>143.75</v>
      </c>
      <c r="H133">
        <v>474</v>
      </c>
      <c r="I133">
        <v>230.465</v>
      </c>
      <c r="J133">
        <v>84.5</v>
      </c>
      <c r="K133">
        <v>347</v>
      </c>
      <c r="L133">
        <v>308.59500000000003</v>
      </c>
      <c r="M133">
        <v>41.5</v>
      </c>
      <c r="N133">
        <v>382</v>
      </c>
      <c r="O133">
        <v>239.423</v>
      </c>
      <c r="P133">
        <v>86</v>
      </c>
      <c r="Q133">
        <v>338</v>
      </c>
      <c r="R133">
        <v>413.73</v>
      </c>
      <c r="S133">
        <v>143.75</v>
      </c>
      <c r="T133">
        <v>570</v>
      </c>
      <c r="U133">
        <v>298.685</v>
      </c>
      <c r="V133">
        <v>230.465</v>
      </c>
    </row>
    <row r="134" spans="1:22">
      <c r="A134" s="80">
        <v>39067</v>
      </c>
      <c r="B134">
        <v>241</v>
      </c>
      <c r="C134">
        <v>322.42599999999999</v>
      </c>
      <c r="D134">
        <v>150.25</v>
      </c>
      <c r="E134">
        <v>504</v>
      </c>
      <c r="F134">
        <v>298.685</v>
      </c>
      <c r="G134">
        <v>143.75</v>
      </c>
      <c r="H134">
        <v>474</v>
      </c>
      <c r="I134">
        <v>230.465</v>
      </c>
      <c r="J134">
        <v>84.5</v>
      </c>
      <c r="K134">
        <v>347</v>
      </c>
      <c r="L134">
        <v>308.59500000000003</v>
      </c>
      <c r="M134">
        <v>41.5</v>
      </c>
      <c r="N134">
        <v>382</v>
      </c>
      <c r="O134">
        <v>239.423</v>
      </c>
      <c r="P134">
        <v>86</v>
      </c>
      <c r="Q134">
        <v>338</v>
      </c>
      <c r="R134">
        <v>436.75700000000001</v>
      </c>
      <c r="S134">
        <v>143.75</v>
      </c>
      <c r="T134">
        <v>593</v>
      </c>
      <c r="U134">
        <v>298.685</v>
      </c>
      <c r="V134">
        <v>230.465</v>
      </c>
    </row>
    <row r="135" spans="1:22">
      <c r="A135" s="80">
        <v>39071</v>
      </c>
      <c r="B135">
        <v>243</v>
      </c>
      <c r="C135">
        <v>333.95</v>
      </c>
      <c r="D135">
        <v>150.25</v>
      </c>
      <c r="E135">
        <v>516</v>
      </c>
      <c r="F135">
        <v>310.59899999999999</v>
      </c>
      <c r="G135">
        <v>143.75</v>
      </c>
      <c r="H135">
        <v>486</v>
      </c>
      <c r="I135">
        <v>230.465</v>
      </c>
      <c r="J135">
        <v>84.5</v>
      </c>
      <c r="K135">
        <v>347</v>
      </c>
      <c r="L135">
        <v>321.67899999999997</v>
      </c>
      <c r="M135">
        <v>41.5</v>
      </c>
      <c r="N135">
        <v>395</v>
      </c>
      <c r="O135">
        <v>251.22800000000001</v>
      </c>
      <c r="P135">
        <v>86</v>
      </c>
      <c r="Q135">
        <v>350</v>
      </c>
      <c r="R135">
        <v>436.75700000000001</v>
      </c>
      <c r="S135">
        <v>143.75</v>
      </c>
      <c r="T135">
        <v>593</v>
      </c>
      <c r="U135">
        <v>310.59899999999999</v>
      </c>
      <c r="V135">
        <v>230.465</v>
      </c>
    </row>
    <row r="136" spans="1:22">
      <c r="A136" s="80">
        <v>39092</v>
      </c>
      <c r="B136">
        <v>6</v>
      </c>
      <c r="C136">
        <v>305.80099999999999</v>
      </c>
      <c r="D136">
        <v>150.25</v>
      </c>
      <c r="E136">
        <v>488</v>
      </c>
      <c r="F136">
        <v>284.45</v>
      </c>
      <c r="G136">
        <v>143.75</v>
      </c>
      <c r="H136">
        <v>460</v>
      </c>
      <c r="I136">
        <v>247.465</v>
      </c>
      <c r="J136">
        <v>84.5</v>
      </c>
      <c r="K136">
        <v>364</v>
      </c>
      <c r="L136">
        <v>313.67899999999997</v>
      </c>
      <c r="M136">
        <v>41.5</v>
      </c>
      <c r="N136">
        <v>387</v>
      </c>
      <c r="O136">
        <v>299.22800000000001</v>
      </c>
      <c r="P136">
        <v>86</v>
      </c>
      <c r="Q136">
        <v>398</v>
      </c>
      <c r="R136">
        <v>348.52100000000002</v>
      </c>
      <c r="S136">
        <v>143.75</v>
      </c>
      <c r="T136">
        <v>505</v>
      </c>
      <c r="U136">
        <v>284.45</v>
      </c>
      <c r="V136">
        <v>247.465</v>
      </c>
    </row>
    <row r="137" spans="1:22">
      <c r="A137" s="80">
        <v>39100</v>
      </c>
      <c r="B137">
        <v>12</v>
      </c>
      <c r="C137">
        <v>293.46199999999999</v>
      </c>
      <c r="D137">
        <v>150.25</v>
      </c>
      <c r="E137">
        <v>475</v>
      </c>
      <c r="F137">
        <v>271.34899999999999</v>
      </c>
      <c r="G137">
        <v>143.75</v>
      </c>
      <c r="H137">
        <v>447</v>
      </c>
      <c r="I137">
        <v>233.065</v>
      </c>
      <c r="J137">
        <v>84.5</v>
      </c>
      <c r="K137">
        <v>349</v>
      </c>
      <c r="L137">
        <v>296.93900000000002</v>
      </c>
      <c r="M137">
        <v>41.5</v>
      </c>
      <c r="N137">
        <v>370</v>
      </c>
      <c r="O137">
        <v>280.27699999999999</v>
      </c>
      <c r="P137">
        <v>86</v>
      </c>
      <c r="Q137">
        <v>379</v>
      </c>
      <c r="R137">
        <v>348.52100000000002</v>
      </c>
      <c r="S137">
        <v>143.75</v>
      </c>
      <c r="T137">
        <v>505</v>
      </c>
      <c r="U137">
        <v>271.34899999999999</v>
      </c>
      <c r="V137">
        <v>233.065</v>
      </c>
    </row>
    <row r="138" spans="1:22">
      <c r="A138" s="80">
        <v>39106</v>
      </c>
      <c r="B138">
        <v>16</v>
      </c>
      <c r="C138">
        <v>293.46199999999999</v>
      </c>
      <c r="D138">
        <v>150.25</v>
      </c>
      <c r="E138">
        <v>475</v>
      </c>
      <c r="F138">
        <v>271.34899999999999</v>
      </c>
      <c r="G138">
        <v>143.75</v>
      </c>
      <c r="H138">
        <v>447</v>
      </c>
      <c r="I138">
        <v>233.065</v>
      </c>
      <c r="J138">
        <v>84.5</v>
      </c>
      <c r="K138">
        <v>349</v>
      </c>
      <c r="L138">
        <v>296.93900000000002</v>
      </c>
      <c r="M138">
        <v>41.5</v>
      </c>
      <c r="N138">
        <v>370</v>
      </c>
      <c r="O138">
        <v>280.27699999999999</v>
      </c>
      <c r="P138">
        <v>86</v>
      </c>
      <c r="Q138">
        <v>379</v>
      </c>
      <c r="R138">
        <v>324.82100000000003</v>
      </c>
      <c r="S138">
        <v>143.75</v>
      </c>
      <c r="T138">
        <v>481</v>
      </c>
      <c r="U138">
        <v>271.34899999999999</v>
      </c>
      <c r="V138">
        <v>233.065</v>
      </c>
    </row>
    <row r="139" spans="1:22">
      <c r="A139" s="80">
        <v>39108</v>
      </c>
      <c r="B139">
        <v>18</v>
      </c>
      <c r="C139">
        <v>270.53699999999998</v>
      </c>
      <c r="D139">
        <v>150.25</v>
      </c>
      <c r="E139">
        <v>453</v>
      </c>
      <c r="F139">
        <v>249.803</v>
      </c>
      <c r="G139">
        <v>143.75</v>
      </c>
      <c r="H139">
        <v>425</v>
      </c>
      <c r="I139">
        <v>218.68100000000001</v>
      </c>
      <c r="J139">
        <v>84.5</v>
      </c>
      <c r="K139">
        <v>335</v>
      </c>
      <c r="L139">
        <v>282.46100000000001</v>
      </c>
      <c r="M139">
        <v>41.5</v>
      </c>
      <c r="N139">
        <v>356</v>
      </c>
      <c r="O139">
        <v>268.71800000000002</v>
      </c>
      <c r="P139">
        <v>86</v>
      </c>
      <c r="Q139">
        <v>368</v>
      </c>
      <c r="R139">
        <v>324.82100000000003</v>
      </c>
      <c r="S139">
        <v>143.75</v>
      </c>
      <c r="T139">
        <v>481</v>
      </c>
      <c r="U139">
        <v>249.803</v>
      </c>
      <c r="V139">
        <v>218.68100000000001</v>
      </c>
    </row>
    <row r="140" spans="1:22">
      <c r="A140" s="80">
        <v>39119</v>
      </c>
      <c r="B140">
        <v>25</v>
      </c>
      <c r="C140">
        <v>270.53699999999998</v>
      </c>
      <c r="D140">
        <v>150.25</v>
      </c>
      <c r="E140">
        <v>453</v>
      </c>
      <c r="F140">
        <v>249.803</v>
      </c>
      <c r="G140">
        <v>143.75</v>
      </c>
      <c r="H140">
        <v>425</v>
      </c>
      <c r="I140">
        <v>218.68100000000001</v>
      </c>
      <c r="J140">
        <v>84.5</v>
      </c>
      <c r="K140">
        <v>335</v>
      </c>
      <c r="L140">
        <v>282.46100000000001</v>
      </c>
      <c r="M140">
        <v>41.5</v>
      </c>
      <c r="N140">
        <v>356</v>
      </c>
      <c r="O140">
        <v>268.71800000000002</v>
      </c>
      <c r="P140">
        <v>86</v>
      </c>
      <c r="Q140">
        <v>368</v>
      </c>
      <c r="R140">
        <v>304.274</v>
      </c>
      <c r="S140">
        <v>143.75</v>
      </c>
      <c r="T140">
        <v>461</v>
      </c>
      <c r="U140">
        <v>249.803</v>
      </c>
      <c r="V140">
        <v>218.68100000000001</v>
      </c>
    </row>
    <row r="141" spans="1:22">
      <c r="A141" s="80">
        <v>39135</v>
      </c>
      <c r="B141">
        <v>37</v>
      </c>
      <c r="C141">
        <v>280.82299999999998</v>
      </c>
      <c r="D141">
        <v>150.25</v>
      </c>
      <c r="E141">
        <v>463</v>
      </c>
      <c r="F141">
        <v>260.86099999999999</v>
      </c>
      <c r="G141">
        <v>143.75</v>
      </c>
      <c r="H141">
        <v>436</v>
      </c>
      <c r="I141">
        <v>230.286</v>
      </c>
      <c r="J141">
        <v>84.5</v>
      </c>
      <c r="K141">
        <v>347</v>
      </c>
      <c r="L141">
        <v>295.57799999999997</v>
      </c>
      <c r="M141">
        <v>41.5</v>
      </c>
      <c r="N141">
        <v>369</v>
      </c>
      <c r="O141">
        <v>279.17</v>
      </c>
      <c r="P141">
        <v>86</v>
      </c>
      <c r="Q141">
        <v>378</v>
      </c>
      <c r="R141">
        <v>322.36700000000002</v>
      </c>
      <c r="S141">
        <v>143.75</v>
      </c>
      <c r="T141">
        <v>479</v>
      </c>
      <c r="U141">
        <v>260.86099999999999</v>
      </c>
      <c r="V141">
        <v>230.286</v>
      </c>
    </row>
    <row r="142" spans="1:22">
      <c r="A142" s="80">
        <v>39141</v>
      </c>
      <c r="B142">
        <v>41</v>
      </c>
      <c r="C142">
        <v>280.82299999999998</v>
      </c>
      <c r="D142">
        <v>153.5</v>
      </c>
      <c r="E142">
        <v>466</v>
      </c>
      <c r="F142">
        <v>260.86099999999999</v>
      </c>
      <c r="G142">
        <v>147</v>
      </c>
      <c r="H142">
        <v>440</v>
      </c>
      <c r="I142">
        <v>230.286</v>
      </c>
      <c r="J142">
        <v>86.5</v>
      </c>
      <c r="K142">
        <v>349</v>
      </c>
      <c r="L142">
        <v>295.57799999999997</v>
      </c>
      <c r="M142">
        <v>42.5</v>
      </c>
      <c r="N142">
        <v>370</v>
      </c>
      <c r="O142">
        <v>279.17</v>
      </c>
      <c r="P142">
        <v>88</v>
      </c>
      <c r="Q142">
        <v>380</v>
      </c>
      <c r="R142">
        <v>322.36700000000002</v>
      </c>
      <c r="S142">
        <v>147</v>
      </c>
      <c r="T142">
        <v>482</v>
      </c>
      <c r="U142">
        <v>260.86099999999999</v>
      </c>
      <c r="V142">
        <v>230.286</v>
      </c>
    </row>
    <row r="143" spans="1:22">
      <c r="A143" s="80">
        <v>39150</v>
      </c>
      <c r="B143">
        <v>48</v>
      </c>
      <c r="C143">
        <v>297.339</v>
      </c>
      <c r="D143">
        <v>153.5</v>
      </c>
      <c r="E143">
        <v>483</v>
      </c>
      <c r="F143">
        <v>279.86</v>
      </c>
      <c r="G143">
        <v>147</v>
      </c>
      <c r="H143">
        <v>459</v>
      </c>
      <c r="I143">
        <v>230.286</v>
      </c>
      <c r="J143">
        <v>86.5</v>
      </c>
      <c r="K143">
        <v>349</v>
      </c>
      <c r="L143">
        <v>295.57799999999997</v>
      </c>
      <c r="M143">
        <v>42.5</v>
      </c>
      <c r="N143">
        <v>370</v>
      </c>
      <c r="O143">
        <v>279.17</v>
      </c>
      <c r="P143">
        <v>88</v>
      </c>
      <c r="Q143">
        <v>380</v>
      </c>
      <c r="R143">
        <v>351.31700000000001</v>
      </c>
      <c r="S143">
        <v>147</v>
      </c>
      <c r="T143">
        <v>511</v>
      </c>
      <c r="U143">
        <v>279.86</v>
      </c>
      <c r="V143">
        <v>230.286</v>
      </c>
    </row>
    <row r="144" spans="1:22">
      <c r="A144" s="80">
        <v>39157</v>
      </c>
      <c r="B144">
        <v>53</v>
      </c>
      <c r="C144">
        <v>297.339</v>
      </c>
      <c r="D144">
        <v>153.5</v>
      </c>
      <c r="E144">
        <v>483</v>
      </c>
      <c r="F144">
        <v>279.86</v>
      </c>
      <c r="G144">
        <v>147</v>
      </c>
      <c r="H144">
        <v>459</v>
      </c>
      <c r="I144">
        <v>243.673</v>
      </c>
      <c r="J144">
        <v>86.5</v>
      </c>
      <c r="K144">
        <v>362</v>
      </c>
      <c r="L144">
        <v>311.06099999999998</v>
      </c>
      <c r="M144">
        <v>42.5</v>
      </c>
      <c r="N144">
        <v>385</v>
      </c>
      <c r="O144">
        <v>292.66500000000002</v>
      </c>
      <c r="P144">
        <v>88</v>
      </c>
      <c r="Q144">
        <v>394</v>
      </c>
      <c r="R144">
        <v>351.31700000000001</v>
      </c>
      <c r="S144">
        <v>147</v>
      </c>
      <c r="T144">
        <v>511</v>
      </c>
      <c r="U144">
        <v>279.86</v>
      </c>
      <c r="V144">
        <v>243.673</v>
      </c>
    </row>
    <row r="145" spans="1:22">
      <c r="A145" s="80">
        <v>39164</v>
      </c>
      <c r="B145">
        <v>58</v>
      </c>
      <c r="C145">
        <v>331.97399999999999</v>
      </c>
      <c r="D145">
        <v>153.5</v>
      </c>
      <c r="E145">
        <v>517</v>
      </c>
      <c r="F145">
        <v>314.10899999999998</v>
      </c>
      <c r="G145">
        <v>147</v>
      </c>
      <c r="H145">
        <v>493</v>
      </c>
      <c r="I145">
        <v>243.673</v>
      </c>
      <c r="J145">
        <v>86.5</v>
      </c>
      <c r="K145">
        <v>362</v>
      </c>
      <c r="L145">
        <v>311.06099999999998</v>
      </c>
      <c r="M145">
        <v>42.5</v>
      </c>
      <c r="N145">
        <v>385</v>
      </c>
      <c r="O145">
        <v>292.66500000000002</v>
      </c>
      <c r="P145">
        <v>88</v>
      </c>
      <c r="Q145">
        <v>394</v>
      </c>
      <c r="R145">
        <v>393.16500000000002</v>
      </c>
      <c r="S145">
        <v>147</v>
      </c>
      <c r="T145">
        <v>553</v>
      </c>
      <c r="U145">
        <v>314.10899999999998</v>
      </c>
      <c r="V145">
        <v>243.673</v>
      </c>
    </row>
    <row r="146" spans="1:22">
      <c r="A146" s="80">
        <v>39172</v>
      </c>
      <c r="B146">
        <v>64</v>
      </c>
      <c r="C146">
        <v>331.97399999999999</v>
      </c>
      <c r="D146">
        <v>153.30359999999999</v>
      </c>
      <c r="E146">
        <v>517</v>
      </c>
      <c r="F146">
        <v>314.10899999999998</v>
      </c>
      <c r="G146">
        <v>147</v>
      </c>
      <c r="H146">
        <v>493</v>
      </c>
      <c r="I146">
        <v>243.673</v>
      </c>
      <c r="J146">
        <v>86.5</v>
      </c>
      <c r="K146">
        <v>362</v>
      </c>
      <c r="L146">
        <v>311.06099999999998</v>
      </c>
      <c r="M146">
        <v>42.5</v>
      </c>
      <c r="N146">
        <v>385</v>
      </c>
      <c r="O146">
        <v>292.66500000000002</v>
      </c>
      <c r="P146">
        <v>88</v>
      </c>
      <c r="Q146">
        <v>393.52699999999999</v>
      </c>
      <c r="R146">
        <v>393.16500000000002</v>
      </c>
      <c r="S146">
        <v>147</v>
      </c>
      <c r="T146">
        <v>553</v>
      </c>
      <c r="U146">
        <v>314.10899999999998</v>
      </c>
      <c r="V146">
        <v>243.673</v>
      </c>
    </row>
    <row r="147" spans="1:22">
      <c r="A147" s="80">
        <v>39184</v>
      </c>
      <c r="B147">
        <v>70</v>
      </c>
      <c r="C147">
        <v>347.79300000000001</v>
      </c>
      <c r="D147">
        <v>153.5</v>
      </c>
      <c r="E147">
        <v>533</v>
      </c>
      <c r="F147">
        <v>329.91699999999997</v>
      </c>
      <c r="G147">
        <v>147</v>
      </c>
      <c r="H147">
        <v>509</v>
      </c>
      <c r="I147">
        <v>243.673</v>
      </c>
      <c r="J147">
        <v>86.5</v>
      </c>
      <c r="K147">
        <v>362</v>
      </c>
      <c r="L147">
        <v>311.06099999999998</v>
      </c>
      <c r="M147">
        <v>42.5</v>
      </c>
      <c r="N147">
        <v>385</v>
      </c>
      <c r="O147">
        <v>292.66500000000002</v>
      </c>
      <c r="P147">
        <v>88</v>
      </c>
      <c r="Q147">
        <v>394</v>
      </c>
      <c r="R147">
        <v>421.51499999999999</v>
      </c>
      <c r="S147">
        <v>147</v>
      </c>
      <c r="T147">
        <v>581</v>
      </c>
      <c r="U147">
        <v>314.10899999999998</v>
      </c>
      <c r="V147">
        <v>243.673</v>
      </c>
    </row>
    <row r="148" spans="1:22">
      <c r="A148" s="80">
        <v>39186</v>
      </c>
      <c r="B148">
        <v>72</v>
      </c>
      <c r="C148">
        <v>347.79300000000001</v>
      </c>
      <c r="D148">
        <v>153.5</v>
      </c>
      <c r="E148">
        <v>533</v>
      </c>
      <c r="F148">
        <v>329.91699999999997</v>
      </c>
      <c r="G148">
        <v>147</v>
      </c>
      <c r="H148">
        <v>509</v>
      </c>
      <c r="I148">
        <v>243.673</v>
      </c>
      <c r="J148">
        <v>86.5</v>
      </c>
      <c r="K148">
        <v>362</v>
      </c>
      <c r="L148">
        <v>311.06099999999998</v>
      </c>
      <c r="M148">
        <v>42.5</v>
      </c>
      <c r="N148">
        <v>385</v>
      </c>
      <c r="O148">
        <v>292.66500000000002</v>
      </c>
      <c r="P148">
        <v>88</v>
      </c>
      <c r="Q148">
        <v>394</v>
      </c>
      <c r="R148">
        <v>421.51499999999999</v>
      </c>
      <c r="S148">
        <v>147</v>
      </c>
      <c r="T148">
        <v>581</v>
      </c>
      <c r="U148">
        <v>329.91699999999997</v>
      </c>
      <c r="V148">
        <v>247.673</v>
      </c>
    </row>
    <row r="149" spans="1:22">
      <c r="A149" s="80">
        <v>39198</v>
      </c>
      <c r="B149">
        <v>79</v>
      </c>
      <c r="C149">
        <v>382.37900000000002</v>
      </c>
      <c r="D149">
        <v>153.5</v>
      </c>
      <c r="E149">
        <v>568</v>
      </c>
      <c r="F149">
        <v>329.91699999999997</v>
      </c>
      <c r="G149">
        <v>147</v>
      </c>
      <c r="H149">
        <v>509</v>
      </c>
      <c r="I149">
        <v>256.72899999999998</v>
      </c>
      <c r="J149">
        <v>86.5</v>
      </c>
      <c r="K149">
        <v>375</v>
      </c>
      <c r="L149">
        <v>382.84500000000003</v>
      </c>
      <c r="M149">
        <v>42.5</v>
      </c>
      <c r="N149">
        <v>403</v>
      </c>
      <c r="O149">
        <v>308.51</v>
      </c>
      <c r="P149">
        <v>88</v>
      </c>
      <c r="Q149">
        <v>409</v>
      </c>
      <c r="R149">
        <v>481.839</v>
      </c>
      <c r="S149">
        <v>147</v>
      </c>
      <c r="T149">
        <v>642</v>
      </c>
      <c r="U149">
        <v>329.91699999999997</v>
      </c>
      <c r="V149">
        <v>256.72899999999998</v>
      </c>
    </row>
    <row r="150" spans="1:22">
      <c r="A150" s="80">
        <v>39200</v>
      </c>
      <c r="B150">
        <v>81</v>
      </c>
      <c r="C150">
        <v>382.37900000000002</v>
      </c>
      <c r="D150">
        <v>153.5</v>
      </c>
      <c r="E150">
        <v>568</v>
      </c>
      <c r="F150">
        <v>370.036</v>
      </c>
      <c r="G150">
        <v>147</v>
      </c>
      <c r="H150">
        <v>549</v>
      </c>
      <c r="I150">
        <v>256.72899999999998</v>
      </c>
      <c r="J150">
        <v>86.5</v>
      </c>
      <c r="K150">
        <v>375</v>
      </c>
      <c r="L150">
        <v>328.84500000000003</v>
      </c>
      <c r="M150">
        <v>42.5</v>
      </c>
      <c r="N150">
        <v>403</v>
      </c>
      <c r="O150">
        <v>308.51</v>
      </c>
      <c r="P150">
        <v>88</v>
      </c>
      <c r="Q150">
        <v>409</v>
      </c>
      <c r="R150">
        <v>481.839</v>
      </c>
      <c r="S150">
        <v>147</v>
      </c>
      <c r="T150">
        <v>642</v>
      </c>
      <c r="U150">
        <v>370.036</v>
      </c>
      <c r="V150">
        <v>256.72899999999998</v>
      </c>
    </row>
    <row r="151" spans="1:22">
      <c r="A151" s="80">
        <v>39220</v>
      </c>
      <c r="B151">
        <v>94</v>
      </c>
      <c r="C151">
        <v>399.15100000000001</v>
      </c>
      <c r="D151">
        <v>155</v>
      </c>
      <c r="E151">
        <v>584</v>
      </c>
      <c r="F151">
        <v>370.036</v>
      </c>
      <c r="G151">
        <v>147</v>
      </c>
      <c r="H151">
        <v>549</v>
      </c>
      <c r="I151">
        <v>271.98200000000003</v>
      </c>
      <c r="J151">
        <v>86.5</v>
      </c>
      <c r="K151">
        <v>390</v>
      </c>
      <c r="L151">
        <v>350.678</v>
      </c>
      <c r="M151">
        <v>42.5</v>
      </c>
      <c r="N151">
        <v>425</v>
      </c>
      <c r="O151">
        <v>328.75200000000001</v>
      </c>
      <c r="P151">
        <v>88</v>
      </c>
      <c r="Q151">
        <v>430</v>
      </c>
      <c r="R151">
        <v>481.839</v>
      </c>
      <c r="S151">
        <v>147</v>
      </c>
      <c r="T151">
        <v>642</v>
      </c>
      <c r="U151">
        <v>370.036</v>
      </c>
      <c r="V151">
        <v>271.98200000000003</v>
      </c>
    </row>
    <row r="152" spans="1:22">
      <c r="A152" s="80">
        <v>39240</v>
      </c>
      <c r="B152">
        <v>108</v>
      </c>
      <c r="C152">
        <v>399.15100000000001</v>
      </c>
      <c r="D152">
        <v>156.75</v>
      </c>
      <c r="E152">
        <v>588</v>
      </c>
      <c r="F152">
        <v>370.036</v>
      </c>
      <c r="G152">
        <v>150</v>
      </c>
      <c r="H152">
        <v>552</v>
      </c>
      <c r="I152">
        <v>271.98200000000003</v>
      </c>
      <c r="J152">
        <v>88.25</v>
      </c>
      <c r="K152">
        <v>392</v>
      </c>
      <c r="L152">
        <v>350.678</v>
      </c>
      <c r="M152">
        <v>43.25</v>
      </c>
      <c r="N152">
        <v>426</v>
      </c>
      <c r="O152">
        <v>328.75200000000001</v>
      </c>
      <c r="P152">
        <v>89.75</v>
      </c>
      <c r="Q152">
        <v>431</v>
      </c>
      <c r="R152">
        <v>481.839</v>
      </c>
      <c r="S152">
        <v>150</v>
      </c>
      <c r="T152">
        <v>645</v>
      </c>
      <c r="U152">
        <v>370.036</v>
      </c>
      <c r="V152">
        <v>271.98200000000003</v>
      </c>
    </row>
    <row r="153" spans="1:22">
      <c r="A153" s="80">
        <v>39303</v>
      </c>
      <c r="B153">
        <v>151</v>
      </c>
      <c r="C153">
        <v>431.15</v>
      </c>
      <c r="D153">
        <v>156.75</v>
      </c>
      <c r="E153">
        <v>620</v>
      </c>
      <c r="F153">
        <v>402.04</v>
      </c>
      <c r="G153">
        <v>150</v>
      </c>
      <c r="H153">
        <v>584</v>
      </c>
      <c r="I153">
        <v>304.33</v>
      </c>
      <c r="J153">
        <v>88.25</v>
      </c>
      <c r="K153">
        <v>424</v>
      </c>
      <c r="L153">
        <v>360.6</v>
      </c>
      <c r="M153">
        <v>43.25</v>
      </c>
      <c r="N153">
        <v>436</v>
      </c>
      <c r="O153">
        <v>350.31</v>
      </c>
      <c r="P153">
        <v>89.75</v>
      </c>
      <c r="Q153">
        <v>453</v>
      </c>
      <c r="R153">
        <v>535.02</v>
      </c>
      <c r="S153">
        <v>150</v>
      </c>
      <c r="T153">
        <v>698</v>
      </c>
      <c r="U153">
        <v>402.04</v>
      </c>
      <c r="V153">
        <v>304.33</v>
      </c>
    </row>
    <row r="154" spans="1:22">
      <c r="A154" s="80">
        <v>39312</v>
      </c>
      <c r="B154">
        <v>158</v>
      </c>
      <c r="C154">
        <v>431.15</v>
      </c>
      <c r="D154">
        <v>160.75</v>
      </c>
      <c r="E154">
        <v>624</v>
      </c>
      <c r="F154">
        <v>402.04</v>
      </c>
      <c r="G154">
        <v>153.75</v>
      </c>
      <c r="H154">
        <v>588</v>
      </c>
      <c r="I154">
        <v>304.33</v>
      </c>
      <c r="J154">
        <v>90.5</v>
      </c>
      <c r="K154">
        <v>427</v>
      </c>
      <c r="L154">
        <v>360.6</v>
      </c>
      <c r="M154">
        <v>44.25</v>
      </c>
      <c r="N154">
        <v>437</v>
      </c>
      <c r="O154">
        <v>350.31</v>
      </c>
      <c r="P154">
        <v>92</v>
      </c>
      <c r="Q154">
        <v>455</v>
      </c>
      <c r="R154">
        <v>535.02</v>
      </c>
      <c r="S154">
        <v>153.75</v>
      </c>
      <c r="T154">
        <v>702</v>
      </c>
      <c r="U154">
        <v>402.04</v>
      </c>
      <c r="V154">
        <v>304.33</v>
      </c>
    </row>
    <row r="155" spans="1:22">
      <c r="A155" s="80">
        <v>39346</v>
      </c>
      <c r="B155">
        <v>181</v>
      </c>
      <c r="C155">
        <v>431.15</v>
      </c>
      <c r="D155">
        <v>160.75</v>
      </c>
      <c r="E155">
        <v>627</v>
      </c>
      <c r="F155">
        <v>402.04</v>
      </c>
      <c r="G155">
        <v>153.75</v>
      </c>
      <c r="H155">
        <v>591</v>
      </c>
      <c r="I155">
        <v>304.33</v>
      </c>
      <c r="J155">
        <v>90.5</v>
      </c>
      <c r="K155">
        <v>430</v>
      </c>
      <c r="L155">
        <v>360.6</v>
      </c>
      <c r="M155">
        <v>44.25</v>
      </c>
      <c r="N155">
        <v>440</v>
      </c>
      <c r="O155">
        <v>350.31</v>
      </c>
      <c r="P155">
        <v>92</v>
      </c>
      <c r="Q155">
        <v>455</v>
      </c>
      <c r="R155">
        <v>535.02</v>
      </c>
      <c r="S155">
        <v>153.75</v>
      </c>
      <c r="T155">
        <v>702</v>
      </c>
      <c r="U155">
        <v>402.04</v>
      </c>
      <c r="V155">
        <v>304.33</v>
      </c>
    </row>
    <row r="156" spans="1:22">
      <c r="A156" s="80">
        <v>39368</v>
      </c>
      <c r="B156">
        <v>197</v>
      </c>
      <c r="C156">
        <v>346.94900000000001</v>
      </c>
      <c r="D156">
        <v>160.75</v>
      </c>
      <c r="E156">
        <v>543</v>
      </c>
      <c r="F156">
        <v>337.94200000000001</v>
      </c>
      <c r="G156">
        <v>153.75</v>
      </c>
      <c r="H156">
        <v>527</v>
      </c>
      <c r="I156">
        <v>336.21600000000001</v>
      </c>
      <c r="J156">
        <v>90.5</v>
      </c>
      <c r="K156">
        <v>462</v>
      </c>
      <c r="L156">
        <v>353.17899999999997</v>
      </c>
      <c r="M156">
        <v>44.25</v>
      </c>
      <c r="N156">
        <v>433</v>
      </c>
      <c r="O156">
        <v>353.17899999999997</v>
      </c>
      <c r="P156">
        <v>92</v>
      </c>
      <c r="Q156">
        <v>458</v>
      </c>
      <c r="R156">
        <v>422.10199999999998</v>
      </c>
      <c r="S156">
        <v>153.75</v>
      </c>
      <c r="T156">
        <v>589</v>
      </c>
      <c r="U156">
        <v>337.94200000000001</v>
      </c>
      <c r="V156">
        <v>336.21600000000001</v>
      </c>
    </row>
    <row r="157" spans="1:22">
      <c r="A157" s="80">
        <v>39395</v>
      </c>
      <c r="B157">
        <v>215</v>
      </c>
      <c r="C157">
        <v>352.041</v>
      </c>
      <c r="D157">
        <v>160.75</v>
      </c>
      <c r="E157">
        <v>548</v>
      </c>
      <c r="F157">
        <v>346.20699999999999</v>
      </c>
      <c r="G157">
        <v>153.75</v>
      </c>
      <c r="H157">
        <v>535</v>
      </c>
      <c r="I157">
        <v>359.899</v>
      </c>
      <c r="J157">
        <v>90.5</v>
      </c>
      <c r="K157">
        <v>486</v>
      </c>
      <c r="L157">
        <v>374.74200000000002</v>
      </c>
      <c r="M157">
        <v>44.25</v>
      </c>
      <c r="N157">
        <v>454</v>
      </c>
      <c r="O157">
        <v>374.74200000000002</v>
      </c>
      <c r="P157">
        <v>92</v>
      </c>
      <c r="Q157">
        <v>589</v>
      </c>
      <c r="R157">
        <v>422.755</v>
      </c>
      <c r="S157">
        <v>153.75</v>
      </c>
      <c r="T157">
        <v>589</v>
      </c>
      <c r="U157">
        <v>346.20699999999999</v>
      </c>
      <c r="V157">
        <v>359.899</v>
      </c>
    </row>
    <row r="158" spans="1:22">
      <c r="A158" s="80">
        <v>39403</v>
      </c>
      <c r="B158">
        <v>221</v>
      </c>
      <c r="C158">
        <v>352.041</v>
      </c>
      <c r="D158">
        <v>160.75</v>
      </c>
      <c r="E158">
        <v>548</v>
      </c>
      <c r="F158">
        <v>346.20699999999999</v>
      </c>
      <c r="G158">
        <v>153.75</v>
      </c>
      <c r="H158">
        <v>536</v>
      </c>
      <c r="I158">
        <v>359.899</v>
      </c>
      <c r="J158">
        <v>90.5</v>
      </c>
      <c r="K158">
        <v>486</v>
      </c>
      <c r="L158">
        <v>374.74200000000002</v>
      </c>
      <c r="M158">
        <v>44.25</v>
      </c>
      <c r="N158">
        <v>455</v>
      </c>
      <c r="O158">
        <v>374.74200000000002</v>
      </c>
      <c r="P158">
        <v>92</v>
      </c>
      <c r="Q158">
        <v>480</v>
      </c>
      <c r="R158">
        <v>422.755</v>
      </c>
      <c r="S158">
        <v>153.75</v>
      </c>
      <c r="T158">
        <v>455</v>
      </c>
      <c r="U158">
        <v>346.20699999999999</v>
      </c>
      <c r="V158">
        <v>359.899</v>
      </c>
    </row>
    <row r="159" spans="1:22">
      <c r="A159" s="80">
        <v>39410</v>
      </c>
      <c r="B159">
        <v>226</v>
      </c>
      <c r="C159">
        <v>352.041</v>
      </c>
      <c r="D159">
        <v>164.5</v>
      </c>
      <c r="E159">
        <v>552</v>
      </c>
      <c r="F159">
        <v>346.20699999999999</v>
      </c>
      <c r="G159">
        <v>157.25</v>
      </c>
      <c r="H159">
        <v>539</v>
      </c>
      <c r="I159">
        <v>359.899</v>
      </c>
      <c r="J159">
        <v>92.5</v>
      </c>
      <c r="K159">
        <v>488</v>
      </c>
      <c r="L159">
        <v>374.74200000000002</v>
      </c>
      <c r="M159">
        <v>45.25</v>
      </c>
      <c r="N159">
        <v>456</v>
      </c>
      <c r="O159">
        <v>374.74200000000002</v>
      </c>
      <c r="P159">
        <v>94</v>
      </c>
      <c r="Q159">
        <v>482</v>
      </c>
      <c r="R159">
        <v>422.755</v>
      </c>
      <c r="S159">
        <v>157.25</v>
      </c>
      <c r="T159">
        <v>593</v>
      </c>
      <c r="U159">
        <v>346.20699999999999</v>
      </c>
      <c r="V159">
        <v>359.899</v>
      </c>
    </row>
    <row r="160" spans="1:22">
      <c r="A160" s="80">
        <v>39427</v>
      </c>
      <c r="B160">
        <v>237</v>
      </c>
      <c r="C160">
        <v>374.03300000000002</v>
      </c>
      <c r="D160">
        <v>164.5</v>
      </c>
      <c r="E160">
        <v>574</v>
      </c>
      <c r="F160">
        <v>365.69400000000002</v>
      </c>
      <c r="G160">
        <v>157.25</v>
      </c>
      <c r="H160">
        <v>559</v>
      </c>
      <c r="I160">
        <v>385.12</v>
      </c>
      <c r="J160">
        <v>92.5</v>
      </c>
      <c r="K160">
        <v>513</v>
      </c>
      <c r="L160">
        <v>400.29899999999998</v>
      </c>
      <c r="M160">
        <v>45.25</v>
      </c>
      <c r="N160">
        <v>481</v>
      </c>
      <c r="O160">
        <v>400.29899999999998</v>
      </c>
      <c r="P160">
        <v>94</v>
      </c>
      <c r="Q160">
        <v>507</v>
      </c>
      <c r="R160">
        <v>448.29500000000002</v>
      </c>
      <c r="S160">
        <v>157.25</v>
      </c>
      <c r="T160">
        <v>619</v>
      </c>
      <c r="U160">
        <v>365.69400000000002</v>
      </c>
      <c r="V160">
        <v>385.12</v>
      </c>
    </row>
    <row r="161" spans="1:22">
      <c r="A161" s="80">
        <v>39469</v>
      </c>
      <c r="B161">
        <v>14</v>
      </c>
      <c r="C161">
        <v>361.57299999999998</v>
      </c>
      <c r="D161">
        <v>164.5</v>
      </c>
      <c r="E161">
        <v>562</v>
      </c>
      <c r="F161">
        <v>357.89499999999998</v>
      </c>
      <c r="G161">
        <v>157.25</v>
      </c>
      <c r="H161">
        <v>551</v>
      </c>
      <c r="I161">
        <v>392.46499999999997</v>
      </c>
      <c r="J161">
        <v>92.5</v>
      </c>
      <c r="K161">
        <v>521</v>
      </c>
      <c r="L161">
        <v>404.649</v>
      </c>
      <c r="M161">
        <v>45.25</v>
      </c>
      <c r="N161">
        <v>486</v>
      </c>
      <c r="O161">
        <v>404.649</v>
      </c>
      <c r="P161">
        <v>94</v>
      </c>
      <c r="Q161">
        <v>512</v>
      </c>
      <c r="R161">
        <v>427.03100000000001</v>
      </c>
      <c r="S161">
        <v>94</v>
      </c>
      <c r="T161">
        <v>512</v>
      </c>
      <c r="U161">
        <v>357.89499999999998</v>
      </c>
      <c r="V161">
        <v>392.46499999999997</v>
      </c>
    </row>
    <row r="162" spans="1:22">
      <c r="A162" s="80">
        <v>39492</v>
      </c>
      <c r="B162">
        <v>31</v>
      </c>
      <c r="C162">
        <v>372.53800000000001</v>
      </c>
      <c r="D162">
        <v>164.5</v>
      </c>
      <c r="E162">
        <v>573</v>
      </c>
      <c r="F162">
        <v>367.49599999999998</v>
      </c>
      <c r="G162">
        <v>157.25</v>
      </c>
      <c r="H162">
        <v>560</v>
      </c>
      <c r="I162">
        <v>395.94099999999997</v>
      </c>
      <c r="J162">
        <v>92.5</v>
      </c>
      <c r="K162">
        <v>524</v>
      </c>
      <c r="L162">
        <v>405.92099999999999</v>
      </c>
      <c r="M162">
        <v>45.25</v>
      </c>
      <c r="N162">
        <v>487</v>
      </c>
      <c r="O162">
        <v>405.92099999999999</v>
      </c>
      <c r="P162">
        <v>94</v>
      </c>
      <c r="Q162">
        <v>513</v>
      </c>
      <c r="R162">
        <v>439.30900000000003</v>
      </c>
      <c r="S162">
        <v>157.96879999999999</v>
      </c>
      <c r="T162">
        <v>610</v>
      </c>
      <c r="U162">
        <v>367.49599999999998</v>
      </c>
      <c r="V162">
        <v>395.94099999999997</v>
      </c>
    </row>
    <row r="163" spans="1:22">
      <c r="A163" s="80">
        <v>39501</v>
      </c>
      <c r="B163">
        <v>38</v>
      </c>
      <c r="C163">
        <v>372.53800000000001</v>
      </c>
      <c r="D163">
        <v>169.5</v>
      </c>
      <c r="E163">
        <v>578</v>
      </c>
      <c r="F163">
        <v>367.49599999999998</v>
      </c>
      <c r="G163">
        <v>162</v>
      </c>
      <c r="H163">
        <v>565</v>
      </c>
      <c r="I163">
        <v>395.94099999999997</v>
      </c>
      <c r="J163">
        <v>95.25</v>
      </c>
      <c r="K163">
        <v>527</v>
      </c>
      <c r="L163">
        <v>405.92099999999999</v>
      </c>
      <c r="M163">
        <v>46.5</v>
      </c>
      <c r="N163">
        <v>488</v>
      </c>
      <c r="O163">
        <v>405.92099999999999</v>
      </c>
      <c r="P163">
        <v>96.75</v>
      </c>
      <c r="Q163">
        <v>516</v>
      </c>
      <c r="R163">
        <v>439.30900000000003</v>
      </c>
      <c r="S163">
        <v>162</v>
      </c>
      <c r="T163">
        <v>614</v>
      </c>
      <c r="U163">
        <v>367.49599999999998</v>
      </c>
      <c r="V163">
        <v>395.94099999999997</v>
      </c>
    </row>
    <row r="164" spans="1:22">
      <c r="A164" s="80">
        <v>39513</v>
      </c>
      <c r="B164">
        <v>46</v>
      </c>
      <c r="C164">
        <v>359.79399999999998</v>
      </c>
      <c r="D164">
        <v>169.5</v>
      </c>
      <c r="E164">
        <v>565</v>
      </c>
      <c r="F164">
        <v>355.29700000000003</v>
      </c>
      <c r="G164">
        <v>162</v>
      </c>
      <c r="H164">
        <v>553</v>
      </c>
      <c r="I164">
        <v>380</v>
      </c>
      <c r="J164">
        <v>95.25</v>
      </c>
      <c r="K164">
        <v>511</v>
      </c>
      <c r="L164">
        <v>393.78500000000003</v>
      </c>
      <c r="M164">
        <v>46.5</v>
      </c>
      <c r="N164">
        <v>476</v>
      </c>
      <c r="O164">
        <v>393.78500000000003</v>
      </c>
      <c r="P164">
        <v>96.75</v>
      </c>
      <c r="Q164">
        <v>504</v>
      </c>
      <c r="R164">
        <v>428.517</v>
      </c>
      <c r="S164">
        <v>162</v>
      </c>
      <c r="T164">
        <v>603</v>
      </c>
      <c r="U164">
        <v>355.29700000000003</v>
      </c>
      <c r="V164">
        <v>355.29700000000003</v>
      </c>
    </row>
    <row r="165" spans="1:22">
      <c r="A165" s="80">
        <v>39560</v>
      </c>
      <c r="B165">
        <v>76</v>
      </c>
      <c r="C165">
        <v>396.15</v>
      </c>
      <c r="D165">
        <v>169.5</v>
      </c>
      <c r="E165">
        <v>601</v>
      </c>
      <c r="F165">
        <v>390.012</v>
      </c>
      <c r="G165">
        <v>162</v>
      </c>
      <c r="H165">
        <v>588</v>
      </c>
      <c r="I165">
        <v>424.92200000000003</v>
      </c>
      <c r="J165">
        <v>95.25</v>
      </c>
      <c r="K165">
        <v>556</v>
      </c>
      <c r="L165">
        <v>443.63600000000002</v>
      </c>
      <c r="M165">
        <v>46.5</v>
      </c>
      <c r="N165">
        <v>526</v>
      </c>
      <c r="O165">
        <v>443.63600000000002</v>
      </c>
      <c r="P165">
        <v>96.75</v>
      </c>
      <c r="Q165">
        <v>553</v>
      </c>
      <c r="R165">
        <v>466.39600000000002</v>
      </c>
      <c r="S165">
        <v>162</v>
      </c>
      <c r="T165">
        <v>641</v>
      </c>
      <c r="U165">
        <v>390.012</v>
      </c>
      <c r="V165">
        <v>424.92200000000003</v>
      </c>
    </row>
    <row r="166" spans="1:22">
      <c r="A166" s="80">
        <v>39585</v>
      </c>
      <c r="B166">
        <v>94</v>
      </c>
      <c r="C166">
        <v>412.16199999999998</v>
      </c>
      <c r="D166">
        <v>173.25</v>
      </c>
      <c r="E166">
        <v>621</v>
      </c>
      <c r="F166">
        <v>402.49099999999999</v>
      </c>
      <c r="G166">
        <v>165.75</v>
      </c>
      <c r="H166">
        <v>604</v>
      </c>
      <c r="I166">
        <v>453.327</v>
      </c>
      <c r="J166">
        <v>97.5</v>
      </c>
      <c r="K166">
        <v>587</v>
      </c>
      <c r="L166">
        <v>474.92399999999998</v>
      </c>
      <c r="M166">
        <v>47.5</v>
      </c>
      <c r="N166">
        <v>558</v>
      </c>
      <c r="O166">
        <v>474.92399999999998</v>
      </c>
      <c r="P166">
        <v>99</v>
      </c>
      <c r="Q166">
        <v>587</v>
      </c>
      <c r="R166">
        <v>485.85700000000003</v>
      </c>
      <c r="S166">
        <v>165.75</v>
      </c>
      <c r="T166">
        <v>665</v>
      </c>
      <c r="U166">
        <v>402.49099999999999</v>
      </c>
      <c r="V166">
        <v>453.327</v>
      </c>
    </row>
    <row r="167" spans="1:22">
      <c r="A167" s="80">
        <v>39609</v>
      </c>
      <c r="B167">
        <v>110</v>
      </c>
      <c r="C167">
        <v>447.48599999999999</v>
      </c>
      <c r="D167">
        <v>173.25</v>
      </c>
      <c r="E167">
        <v>656</v>
      </c>
      <c r="F167">
        <v>442.17899999999997</v>
      </c>
      <c r="G167">
        <v>165.75</v>
      </c>
      <c r="H167">
        <v>644</v>
      </c>
      <c r="I167">
        <v>489.07</v>
      </c>
      <c r="J167">
        <v>97.5</v>
      </c>
      <c r="K167">
        <v>622</v>
      </c>
      <c r="L167">
        <v>515.39700000000005</v>
      </c>
      <c r="M167">
        <v>47.5</v>
      </c>
      <c r="N167">
        <v>599</v>
      </c>
      <c r="O167">
        <v>515.39700000000005</v>
      </c>
      <c r="P167">
        <v>99</v>
      </c>
      <c r="Q167">
        <v>627</v>
      </c>
      <c r="R167">
        <v>528.69600000000003</v>
      </c>
      <c r="S167">
        <v>165.75</v>
      </c>
      <c r="T167">
        <v>707</v>
      </c>
      <c r="U167">
        <v>442.17899999999997</v>
      </c>
      <c r="V167">
        <v>489.07</v>
      </c>
    </row>
    <row r="168" spans="1:22">
      <c r="A168" s="80">
        <v>39644</v>
      </c>
      <c r="B168">
        <v>135</v>
      </c>
      <c r="C168">
        <v>504.827</v>
      </c>
      <c r="D168">
        <v>173.25</v>
      </c>
      <c r="E168">
        <v>716</v>
      </c>
      <c r="F168">
        <v>500.82</v>
      </c>
      <c r="G168">
        <v>165.75</v>
      </c>
      <c r="H168">
        <v>704</v>
      </c>
      <c r="I168">
        <v>574.47900000000004</v>
      </c>
      <c r="J168">
        <v>97.5</v>
      </c>
      <c r="K168">
        <v>710</v>
      </c>
      <c r="L168">
        <v>589.58399999999995</v>
      </c>
      <c r="M168">
        <v>47.5</v>
      </c>
      <c r="N168">
        <v>675</v>
      </c>
      <c r="O168">
        <v>589.58399999999995</v>
      </c>
      <c r="P168">
        <v>99</v>
      </c>
      <c r="Q168">
        <v>703</v>
      </c>
      <c r="R168">
        <v>618.04499999999996</v>
      </c>
      <c r="S168">
        <v>165.75</v>
      </c>
      <c r="T168">
        <v>798</v>
      </c>
      <c r="U168">
        <v>500.82</v>
      </c>
      <c r="V168">
        <v>574.47900000000004</v>
      </c>
    </row>
    <row r="169" spans="1:22">
      <c r="A169" s="80">
        <v>39673</v>
      </c>
      <c r="B169">
        <v>155</v>
      </c>
      <c r="C169">
        <v>520.61900000000003</v>
      </c>
      <c r="D169">
        <v>173.25</v>
      </c>
      <c r="E169">
        <v>732</v>
      </c>
      <c r="F169">
        <v>517.31399999999996</v>
      </c>
      <c r="G169">
        <v>165.75</v>
      </c>
      <c r="H169">
        <v>721</v>
      </c>
      <c r="I169">
        <v>590.79499999999996</v>
      </c>
      <c r="J169">
        <v>97.5</v>
      </c>
      <c r="K169">
        <v>726</v>
      </c>
      <c r="L169">
        <v>607.71900000000005</v>
      </c>
      <c r="M169">
        <v>47.5</v>
      </c>
      <c r="N169">
        <v>693</v>
      </c>
      <c r="O169">
        <v>607.71900000000005</v>
      </c>
      <c r="P169">
        <v>99</v>
      </c>
      <c r="Q169">
        <v>721</v>
      </c>
      <c r="R169">
        <v>634.90899999999999</v>
      </c>
      <c r="S169">
        <v>165.75</v>
      </c>
      <c r="T169">
        <v>815</v>
      </c>
      <c r="U169">
        <v>517.31399999999996</v>
      </c>
      <c r="V169">
        <v>590.79499999999996</v>
      </c>
    </row>
    <row r="170" spans="1:22">
      <c r="A170" s="80">
        <v>39690</v>
      </c>
      <c r="B170">
        <v>167</v>
      </c>
      <c r="C170">
        <v>520.61900000000003</v>
      </c>
      <c r="D170">
        <v>178.5</v>
      </c>
      <c r="E170">
        <v>737</v>
      </c>
      <c r="F170">
        <v>517.31399999999996</v>
      </c>
      <c r="G170">
        <v>170.75</v>
      </c>
      <c r="H170">
        <v>726</v>
      </c>
      <c r="I170">
        <v>590.79499999999996</v>
      </c>
      <c r="J170">
        <v>100.5</v>
      </c>
      <c r="K170">
        <v>729</v>
      </c>
      <c r="L170">
        <v>607.71900000000005</v>
      </c>
      <c r="M170">
        <v>49</v>
      </c>
      <c r="N170">
        <v>694</v>
      </c>
      <c r="O170">
        <v>607.71900000000005</v>
      </c>
      <c r="P170">
        <v>102</v>
      </c>
      <c r="Q170">
        <v>724</v>
      </c>
      <c r="R170">
        <v>634.90899999999999</v>
      </c>
      <c r="S170">
        <v>170.75</v>
      </c>
      <c r="T170">
        <v>820</v>
      </c>
      <c r="U170">
        <v>517.31399999999996</v>
      </c>
      <c r="V170">
        <v>590.79499999999996</v>
      </c>
    </row>
    <row r="171" spans="1:22">
      <c r="A171" s="80">
        <v>39702</v>
      </c>
      <c r="B171">
        <v>175</v>
      </c>
      <c r="C171">
        <v>519.41600000000005</v>
      </c>
      <c r="D171">
        <v>178.5</v>
      </c>
      <c r="E171">
        <v>736</v>
      </c>
      <c r="F171">
        <v>512.58000000000004</v>
      </c>
      <c r="G171">
        <v>170.75</v>
      </c>
      <c r="H171">
        <v>721</v>
      </c>
      <c r="I171">
        <v>587.87099999999998</v>
      </c>
      <c r="J171">
        <v>100.5</v>
      </c>
      <c r="K171">
        <v>726</v>
      </c>
      <c r="L171">
        <v>607.202</v>
      </c>
      <c r="M171">
        <v>49</v>
      </c>
      <c r="N171">
        <v>694</v>
      </c>
      <c r="O171">
        <v>607.202</v>
      </c>
      <c r="P171">
        <v>102</v>
      </c>
      <c r="Q171">
        <v>723</v>
      </c>
      <c r="R171">
        <v>643.9</v>
      </c>
      <c r="S171">
        <v>170.75</v>
      </c>
      <c r="T171">
        <v>829</v>
      </c>
      <c r="U171">
        <v>512.58000000000004</v>
      </c>
      <c r="V171">
        <v>587.87099999999998</v>
      </c>
    </row>
    <row r="172" spans="1:22">
      <c r="A172" s="80">
        <v>39735</v>
      </c>
      <c r="B172">
        <v>197</v>
      </c>
      <c r="C172">
        <v>506.11900000000003</v>
      </c>
      <c r="D172">
        <v>178.5</v>
      </c>
      <c r="E172">
        <v>722</v>
      </c>
      <c r="F172">
        <v>499.49099999999999</v>
      </c>
      <c r="G172">
        <v>170.75</v>
      </c>
      <c r="H172">
        <v>708</v>
      </c>
      <c r="I172">
        <v>512.053</v>
      </c>
      <c r="J172">
        <v>100.5</v>
      </c>
      <c r="K172">
        <v>650</v>
      </c>
      <c r="L172">
        <v>540.745</v>
      </c>
      <c r="M172">
        <v>49</v>
      </c>
      <c r="N172">
        <v>628</v>
      </c>
      <c r="O172">
        <v>540.745</v>
      </c>
      <c r="P172">
        <v>102</v>
      </c>
      <c r="Q172">
        <v>657</v>
      </c>
      <c r="R172">
        <v>629.54600000000005</v>
      </c>
      <c r="S172">
        <v>170.75</v>
      </c>
      <c r="T172">
        <v>814</v>
      </c>
      <c r="U172">
        <v>499.49099999999999</v>
      </c>
      <c r="V172">
        <v>512.053</v>
      </c>
    </row>
    <row r="173" spans="1:22">
      <c r="A173" s="80">
        <v>39758</v>
      </c>
      <c r="B173">
        <v>214</v>
      </c>
      <c r="C173">
        <v>466.75700000000001</v>
      </c>
      <c r="D173">
        <v>178.5</v>
      </c>
      <c r="E173">
        <v>687</v>
      </c>
      <c r="F173">
        <v>452.43599999999998</v>
      </c>
      <c r="G173">
        <v>170.75</v>
      </c>
      <c r="H173">
        <v>665</v>
      </c>
      <c r="I173">
        <v>466.74599999999998</v>
      </c>
      <c r="J173">
        <v>100.5</v>
      </c>
      <c r="K173">
        <v>609</v>
      </c>
      <c r="L173">
        <v>520.928</v>
      </c>
      <c r="M173">
        <v>49</v>
      </c>
      <c r="N173">
        <v>612</v>
      </c>
      <c r="O173">
        <v>520.928</v>
      </c>
      <c r="P173">
        <v>102</v>
      </c>
      <c r="Q173">
        <v>637</v>
      </c>
      <c r="R173">
        <v>596.06399999999996</v>
      </c>
      <c r="S173">
        <v>170.75</v>
      </c>
      <c r="T173">
        <v>781</v>
      </c>
      <c r="U173">
        <v>452.43599999999998</v>
      </c>
      <c r="V173">
        <v>466.74599999999998</v>
      </c>
    </row>
    <row r="174" spans="1:22">
      <c r="A174" s="80">
        <v>39774</v>
      </c>
      <c r="B174">
        <v>226</v>
      </c>
      <c r="C174">
        <v>466.75700000000001</v>
      </c>
      <c r="D174">
        <v>183.75</v>
      </c>
      <c r="E174">
        <v>692</v>
      </c>
      <c r="F174">
        <v>452.43599999999998</v>
      </c>
      <c r="G174">
        <v>175.75</v>
      </c>
      <c r="H174">
        <v>670</v>
      </c>
      <c r="I174">
        <v>466.74599999999998</v>
      </c>
      <c r="J174">
        <v>103.5</v>
      </c>
      <c r="K174">
        <v>612</v>
      </c>
      <c r="L174">
        <v>520.928</v>
      </c>
      <c r="M174">
        <v>50.5</v>
      </c>
      <c r="N174">
        <v>613</v>
      </c>
      <c r="O174">
        <v>520.928</v>
      </c>
      <c r="P174">
        <v>105</v>
      </c>
      <c r="Q174">
        <v>640</v>
      </c>
      <c r="R174">
        <v>596.06399999999996</v>
      </c>
      <c r="S174">
        <v>175.75</v>
      </c>
      <c r="T174">
        <v>786</v>
      </c>
      <c r="U174">
        <v>452.43599999999998</v>
      </c>
      <c r="V174">
        <v>466.74599999999998</v>
      </c>
    </row>
    <row r="175" spans="1:22">
      <c r="A175" s="80">
        <v>39777</v>
      </c>
      <c r="B175">
        <v>227</v>
      </c>
      <c r="C175">
        <v>414.69400000000002</v>
      </c>
      <c r="D175">
        <v>183.75</v>
      </c>
      <c r="E175">
        <v>640</v>
      </c>
      <c r="F175">
        <v>406.33800000000002</v>
      </c>
      <c r="G175">
        <v>175.75</v>
      </c>
      <c r="H175">
        <v>624</v>
      </c>
      <c r="I175">
        <v>463.34699999999998</v>
      </c>
      <c r="J175">
        <v>103.5</v>
      </c>
      <c r="K175">
        <v>609</v>
      </c>
      <c r="L175">
        <v>476.56</v>
      </c>
      <c r="M175">
        <v>50.5</v>
      </c>
      <c r="N175">
        <v>569</v>
      </c>
      <c r="O175">
        <v>487.52</v>
      </c>
      <c r="P175">
        <v>105</v>
      </c>
      <c r="Q175">
        <v>607</v>
      </c>
      <c r="R175">
        <v>435.52499999999998</v>
      </c>
      <c r="S175">
        <v>175.75</v>
      </c>
      <c r="T175">
        <v>625</v>
      </c>
      <c r="U175">
        <v>406.33800000000002</v>
      </c>
      <c r="V175">
        <v>463.34699999999998</v>
      </c>
    </row>
    <row r="176" spans="1:22">
      <c r="A176" s="80">
        <v>39794</v>
      </c>
      <c r="B176">
        <v>240</v>
      </c>
      <c r="C176">
        <v>262.798</v>
      </c>
      <c r="D176">
        <v>183.75</v>
      </c>
      <c r="E176">
        <v>488</v>
      </c>
      <c r="F176">
        <v>256.39999999999998</v>
      </c>
      <c r="G176">
        <v>175.75</v>
      </c>
      <c r="H176">
        <v>474</v>
      </c>
      <c r="I176">
        <v>377.08499999999998</v>
      </c>
      <c r="J176">
        <v>103.5</v>
      </c>
      <c r="K176">
        <v>522</v>
      </c>
      <c r="L176">
        <v>384.17700000000002</v>
      </c>
      <c r="M176">
        <v>50.5</v>
      </c>
      <c r="N176">
        <v>477</v>
      </c>
      <c r="O176">
        <v>395.137</v>
      </c>
      <c r="P176">
        <v>105</v>
      </c>
      <c r="Q176">
        <v>514</v>
      </c>
      <c r="R176">
        <v>291.14100000000002</v>
      </c>
      <c r="S176">
        <v>175.75</v>
      </c>
      <c r="T176">
        <v>481</v>
      </c>
      <c r="U176">
        <v>256.39999999999998</v>
      </c>
      <c r="V176">
        <v>377.08499999999998</v>
      </c>
    </row>
    <row r="177" spans="1:22">
      <c r="A177" s="80">
        <v>39833</v>
      </c>
      <c r="B177">
        <v>12</v>
      </c>
      <c r="C177">
        <v>190.46600000000001</v>
      </c>
      <c r="D177">
        <v>183.75</v>
      </c>
      <c r="E177">
        <v>416</v>
      </c>
      <c r="F177">
        <v>190.78899999999999</v>
      </c>
      <c r="G177">
        <v>175.75</v>
      </c>
      <c r="H177">
        <v>408</v>
      </c>
      <c r="I177">
        <v>281.541</v>
      </c>
      <c r="J177">
        <v>103.5</v>
      </c>
      <c r="K177">
        <v>427</v>
      </c>
      <c r="L177">
        <v>288.29000000000002</v>
      </c>
      <c r="M177">
        <v>50.5</v>
      </c>
      <c r="N177">
        <v>381</v>
      </c>
      <c r="O177">
        <v>293.74</v>
      </c>
      <c r="P177">
        <v>105</v>
      </c>
      <c r="Q177">
        <v>413</v>
      </c>
      <c r="R177">
        <v>449.36900000000003</v>
      </c>
      <c r="S177">
        <v>175.75</v>
      </c>
      <c r="T177">
        <v>639</v>
      </c>
      <c r="U177">
        <v>190.78899999999999</v>
      </c>
      <c r="V177">
        <v>281.541</v>
      </c>
    </row>
    <row r="178" spans="1:22">
      <c r="A178" s="80">
        <v>39857</v>
      </c>
      <c r="B178">
        <v>30</v>
      </c>
      <c r="C178">
        <v>205.946</v>
      </c>
      <c r="D178">
        <v>183.75</v>
      </c>
      <c r="E178">
        <v>432</v>
      </c>
      <c r="F178">
        <v>208.554</v>
      </c>
      <c r="G178">
        <v>175.75</v>
      </c>
      <c r="H178">
        <v>426</v>
      </c>
      <c r="I178">
        <v>284.68900000000002</v>
      </c>
      <c r="J178">
        <v>103.5</v>
      </c>
      <c r="K178">
        <v>430</v>
      </c>
      <c r="L178">
        <v>299.35300000000001</v>
      </c>
      <c r="M178">
        <v>50.5</v>
      </c>
      <c r="N178">
        <v>392</v>
      </c>
      <c r="O178">
        <v>304.803</v>
      </c>
      <c r="P178">
        <v>105</v>
      </c>
      <c r="Q178">
        <v>424</v>
      </c>
      <c r="R178">
        <v>436.77600000000001</v>
      </c>
      <c r="S178">
        <v>175.75</v>
      </c>
      <c r="T178">
        <v>627</v>
      </c>
      <c r="U178">
        <v>208.554</v>
      </c>
      <c r="V178">
        <v>284.68900000000002</v>
      </c>
    </row>
    <row r="179" spans="1:22">
      <c r="A179" s="80">
        <v>39865</v>
      </c>
      <c r="B179">
        <v>36</v>
      </c>
      <c r="C179">
        <v>205.946</v>
      </c>
      <c r="D179">
        <v>187.25</v>
      </c>
      <c r="E179">
        <v>435</v>
      </c>
      <c r="F179">
        <v>208.554</v>
      </c>
      <c r="G179">
        <v>179</v>
      </c>
      <c r="H179">
        <v>429</v>
      </c>
      <c r="I179">
        <v>284.68900000000002</v>
      </c>
      <c r="J179">
        <v>105.5</v>
      </c>
      <c r="K179">
        <v>432</v>
      </c>
      <c r="L179">
        <v>299.35300000000001</v>
      </c>
      <c r="M179">
        <v>51.5</v>
      </c>
      <c r="N179">
        <v>393</v>
      </c>
      <c r="O179">
        <v>304.803</v>
      </c>
      <c r="P179">
        <v>107</v>
      </c>
      <c r="Q179">
        <v>426</v>
      </c>
      <c r="R179">
        <v>436.77600000000001</v>
      </c>
      <c r="S179">
        <v>179</v>
      </c>
      <c r="T179">
        <v>630</v>
      </c>
      <c r="U179">
        <v>208.554</v>
      </c>
      <c r="V179">
        <v>284.68900000000002</v>
      </c>
    </row>
    <row r="180" spans="1:22">
      <c r="A180" s="80">
        <v>39892</v>
      </c>
      <c r="B180">
        <v>55</v>
      </c>
      <c r="C180">
        <v>257.73700000000002</v>
      </c>
      <c r="D180">
        <v>187.25</v>
      </c>
      <c r="E180">
        <v>487</v>
      </c>
      <c r="F180">
        <v>253.44800000000001</v>
      </c>
      <c r="G180">
        <v>179</v>
      </c>
      <c r="H180">
        <v>474</v>
      </c>
      <c r="I180">
        <v>267.85399999999998</v>
      </c>
      <c r="J180">
        <v>105.5</v>
      </c>
      <c r="K180">
        <v>415</v>
      </c>
      <c r="L180">
        <v>264.048</v>
      </c>
      <c r="M180">
        <v>51.5</v>
      </c>
      <c r="N180">
        <v>357</v>
      </c>
      <c r="O180">
        <v>269.49799999999999</v>
      </c>
      <c r="P180">
        <v>107</v>
      </c>
      <c r="Q180">
        <v>391</v>
      </c>
      <c r="R180">
        <v>486.68700000000001</v>
      </c>
      <c r="S180">
        <v>179</v>
      </c>
      <c r="T180">
        <v>680</v>
      </c>
      <c r="U180">
        <v>253.44800000000001</v>
      </c>
      <c r="V180">
        <v>267.85399999999998</v>
      </c>
    </row>
    <row r="181" spans="1:22">
      <c r="A181" s="80">
        <v>39918</v>
      </c>
      <c r="B181">
        <v>71</v>
      </c>
      <c r="C181">
        <v>255.19300000000001</v>
      </c>
      <c r="D181">
        <v>187.25</v>
      </c>
      <c r="E181">
        <v>484</v>
      </c>
      <c r="F181">
        <v>253.19900000000001</v>
      </c>
      <c r="G181">
        <v>179</v>
      </c>
      <c r="H181">
        <v>474</v>
      </c>
      <c r="I181">
        <v>238.518</v>
      </c>
      <c r="J181">
        <v>105.5</v>
      </c>
      <c r="K181">
        <v>386</v>
      </c>
      <c r="L181">
        <v>239.441</v>
      </c>
      <c r="M181">
        <v>51.5</v>
      </c>
      <c r="N181">
        <v>333</v>
      </c>
      <c r="O181">
        <v>244.89099999999999</v>
      </c>
      <c r="P181">
        <v>107</v>
      </c>
      <c r="Q181">
        <v>366</v>
      </c>
      <c r="R181">
        <v>496.584</v>
      </c>
      <c r="S181">
        <v>179</v>
      </c>
      <c r="T181">
        <v>690</v>
      </c>
      <c r="U181">
        <v>253.19900000000001</v>
      </c>
      <c r="V181">
        <v>238.518</v>
      </c>
    </row>
    <row r="182" spans="1:22">
      <c r="A182" s="80">
        <v>39956</v>
      </c>
      <c r="B182">
        <v>98</v>
      </c>
      <c r="C182">
        <v>221.321</v>
      </c>
      <c r="D182">
        <v>188.75</v>
      </c>
      <c r="E182">
        <v>452</v>
      </c>
      <c r="F182">
        <v>212.62100000000001</v>
      </c>
      <c r="G182">
        <v>180.5</v>
      </c>
      <c r="H182">
        <v>435</v>
      </c>
      <c r="I182">
        <v>205.87100000000001</v>
      </c>
      <c r="J182">
        <v>106.5</v>
      </c>
      <c r="K182">
        <v>354</v>
      </c>
      <c r="L182">
        <v>223.69800000000001</v>
      </c>
      <c r="M182">
        <v>52</v>
      </c>
      <c r="N182">
        <v>318</v>
      </c>
      <c r="O182">
        <v>190.27799999999999</v>
      </c>
      <c r="P182">
        <v>108</v>
      </c>
      <c r="Q182">
        <v>312</v>
      </c>
      <c r="R182">
        <v>463.93299999999999</v>
      </c>
      <c r="S182">
        <v>180.5</v>
      </c>
      <c r="T182">
        <v>659</v>
      </c>
      <c r="U182">
        <v>212.62100000000001</v>
      </c>
      <c r="V182">
        <v>205.87100000000001</v>
      </c>
    </row>
    <row r="183" spans="1:22">
      <c r="A183" s="80">
        <v>39977</v>
      </c>
      <c r="B183">
        <v>113</v>
      </c>
      <c r="C183">
        <v>261.83499999999998</v>
      </c>
      <c r="D183">
        <v>188.75</v>
      </c>
      <c r="E183">
        <v>492</v>
      </c>
      <c r="F183">
        <v>250.042</v>
      </c>
      <c r="G183">
        <v>180.5</v>
      </c>
      <c r="H183">
        <v>472</v>
      </c>
      <c r="I183">
        <v>252.00800000000001</v>
      </c>
      <c r="J183">
        <v>106.5</v>
      </c>
      <c r="K183">
        <v>400</v>
      </c>
      <c r="L183">
        <v>261.46800000000002</v>
      </c>
      <c r="M183">
        <v>52</v>
      </c>
      <c r="N183">
        <v>355</v>
      </c>
      <c r="O183">
        <v>228.048</v>
      </c>
      <c r="P183">
        <v>108</v>
      </c>
      <c r="Q183">
        <v>350</v>
      </c>
      <c r="R183">
        <v>508.52699999999999</v>
      </c>
      <c r="S183">
        <v>180.5</v>
      </c>
      <c r="T183">
        <v>703</v>
      </c>
      <c r="U183">
        <v>250.042</v>
      </c>
      <c r="V183">
        <v>252.00800000000001</v>
      </c>
    </row>
    <row r="184" spans="1:22">
      <c r="A184" s="80">
        <v>40011</v>
      </c>
      <c r="B184">
        <v>137</v>
      </c>
      <c r="C184">
        <v>339.15300000000002</v>
      </c>
      <c r="D184">
        <v>188.75</v>
      </c>
      <c r="E184">
        <v>570</v>
      </c>
      <c r="F184">
        <v>328.84199999999998</v>
      </c>
      <c r="G184">
        <v>180.5</v>
      </c>
      <c r="H184">
        <v>551</v>
      </c>
      <c r="I184">
        <v>313.71199999999999</v>
      </c>
      <c r="J184">
        <v>106.5</v>
      </c>
      <c r="K184">
        <v>462</v>
      </c>
      <c r="L184">
        <v>324.24099999999999</v>
      </c>
      <c r="M184">
        <v>52</v>
      </c>
      <c r="N184">
        <v>418</v>
      </c>
      <c r="O184">
        <v>291.43099999999998</v>
      </c>
      <c r="P184">
        <v>108</v>
      </c>
      <c r="Q184">
        <v>414</v>
      </c>
      <c r="R184">
        <v>562.601</v>
      </c>
      <c r="S184">
        <v>180.5</v>
      </c>
      <c r="T184">
        <v>757</v>
      </c>
      <c r="U184">
        <v>328.84199999999998</v>
      </c>
      <c r="V184">
        <v>313.71199999999999</v>
      </c>
    </row>
    <row r="185" spans="1:22">
      <c r="A185" s="80">
        <v>40037</v>
      </c>
      <c r="B185">
        <v>155</v>
      </c>
      <c r="C185">
        <v>335.15100000000001</v>
      </c>
      <c r="D185">
        <v>189.5</v>
      </c>
      <c r="E185">
        <v>567</v>
      </c>
      <c r="F185">
        <v>325.60599999999999</v>
      </c>
      <c r="G185">
        <v>181.25</v>
      </c>
      <c r="H185">
        <v>549</v>
      </c>
      <c r="I185">
        <v>323.39600000000002</v>
      </c>
      <c r="J185">
        <v>107</v>
      </c>
      <c r="K185">
        <v>472</v>
      </c>
      <c r="L185">
        <v>324.58</v>
      </c>
      <c r="M185">
        <v>52.25</v>
      </c>
      <c r="N185">
        <v>419</v>
      </c>
      <c r="O185">
        <v>325.19</v>
      </c>
      <c r="P185">
        <v>108.5</v>
      </c>
      <c r="Q185">
        <v>448</v>
      </c>
      <c r="R185">
        <v>556.57799999999997</v>
      </c>
      <c r="S185">
        <v>181.25</v>
      </c>
      <c r="T185">
        <v>752</v>
      </c>
      <c r="U185">
        <v>325.60599999999999</v>
      </c>
      <c r="V185">
        <v>323.39600000000002</v>
      </c>
    </row>
    <row r="186" spans="1:22">
      <c r="A186" s="80">
        <v>40074</v>
      </c>
      <c r="B186">
        <v>181</v>
      </c>
      <c r="C186">
        <v>369.54599999999999</v>
      </c>
      <c r="D186">
        <v>189.5</v>
      </c>
      <c r="E186">
        <v>601</v>
      </c>
      <c r="F186">
        <v>358.42</v>
      </c>
      <c r="G186">
        <v>181.25</v>
      </c>
      <c r="H186">
        <v>582</v>
      </c>
      <c r="I186">
        <v>356.73500000000001</v>
      </c>
      <c r="J186">
        <v>107</v>
      </c>
      <c r="K186">
        <v>506</v>
      </c>
      <c r="L186">
        <v>348.846</v>
      </c>
      <c r="M186">
        <v>52.25</v>
      </c>
      <c r="N186">
        <v>443</v>
      </c>
      <c r="O186">
        <v>349.45600000000002</v>
      </c>
      <c r="P186">
        <v>108.5</v>
      </c>
      <c r="Q186">
        <v>472</v>
      </c>
      <c r="R186">
        <v>570.09699999999998</v>
      </c>
      <c r="S186">
        <v>181.25</v>
      </c>
      <c r="T186">
        <v>765</v>
      </c>
      <c r="U186">
        <v>358.42</v>
      </c>
      <c r="V186">
        <v>356.73500000000001</v>
      </c>
    </row>
    <row r="187" spans="1:22">
      <c r="A187" s="80">
        <v>40094</v>
      </c>
      <c r="B187">
        <v>195</v>
      </c>
      <c r="C187">
        <v>343.35700000000003</v>
      </c>
      <c r="D187">
        <v>189.5</v>
      </c>
      <c r="E187">
        <v>575</v>
      </c>
      <c r="F187">
        <v>335.14600000000002</v>
      </c>
      <c r="G187">
        <v>181.25</v>
      </c>
      <c r="H187">
        <v>558</v>
      </c>
      <c r="I187">
        <v>335.5</v>
      </c>
      <c r="J187">
        <v>107</v>
      </c>
      <c r="K187">
        <v>484</v>
      </c>
      <c r="L187">
        <v>327.209</v>
      </c>
      <c r="M187">
        <v>52.25</v>
      </c>
      <c r="N187">
        <v>421</v>
      </c>
      <c r="O187">
        <v>327.81900000000002</v>
      </c>
      <c r="P187">
        <v>108.5</v>
      </c>
      <c r="Q187">
        <v>450</v>
      </c>
      <c r="R187">
        <v>559.70899999999995</v>
      </c>
      <c r="S187">
        <v>181.25</v>
      </c>
      <c r="T187">
        <v>755</v>
      </c>
      <c r="U187">
        <v>335.14600000000002</v>
      </c>
      <c r="V187">
        <v>335.5</v>
      </c>
    </row>
    <row r="188" spans="1:22">
      <c r="A188" s="80">
        <v>40123</v>
      </c>
      <c r="B188">
        <v>215</v>
      </c>
      <c r="C188">
        <v>329.584</v>
      </c>
      <c r="D188">
        <v>192.75</v>
      </c>
      <c r="E188">
        <v>564</v>
      </c>
      <c r="F188">
        <v>320.97800000000001</v>
      </c>
      <c r="G188">
        <v>184.25</v>
      </c>
      <c r="H188">
        <v>547</v>
      </c>
      <c r="I188">
        <v>337.31599999999997</v>
      </c>
      <c r="J188">
        <v>108.75</v>
      </c>
      <c r="K188">
        <v>488</v>
      </c>
      <c r="L188">
        <v>330.04700000000003</v>
      </c>
      <c r="M188">
        <v>53.25</v>
      </c>
      <c r="N188">
        <v>425</v>
      </c>
      <c r="O188">
        <v>330.65699999999998</v>
      </c>
      <c r="P188">
        <v>110.25</v>
      </c>
      <c r="Q188">
        <v>455</v>
      </c>
      <c r="R188">
        <v>543.05999999999995</v>
      </c>
      <c r="S188">
        <v>184.25</v>
      </c>
      <c r="T188">
        <v>741</v>
      </c>
      <c r="U188">
        <v>320.97800000000001</v>
      </c>
      <c r="V188">
        <v>337.31599999999997</v>
      </c>
    </row>
    <row r="189" spans="1:22">
      <c r="A189" s="80">
        <v>40159</v>
      </c>
      <c r="B189">
        <v>241</v>
      </c>
      <c r="C189">
        <v>353.548</v>
      </c>
      <c r="D189">
        <v>192.75</v>
      </c>
      <c r="E189">
        <v>588</v>
      </c>
      <c r="F189">
        <v>346.41300000000001</v>
      </c>
      <c r="G189">
        <v>184.25</v>
      </c>
      <c r="H189">
        <v>573</v>
      </c>
      <c r="I189">
        <v>360.72899999999998</v>
      </c>
      <c r="J189">
        <v>108.75</v>
      </c>
      <c r="K189">
        <v>511</v>
      </c>
      <c r="L189">
        <v>353.75099999999998</v>
      </c>
      <c r="M189">
        <v>53.25</v>
      </c>
      <c r="N189">
        <v>449</v>
      </c>
      <c r="O189">
        <v>354.36099999999999</v>
      </c>
      <c r="P189">
        <v>110.25</v>
      </c>
      <c r="Q189">
        <v>479</v>
      </c>
      <c r="R189">
        <v>556.88099999999997</v>
      </c>
      <c r="S189">
        <v>184.25</v>
      </c>
      <c r="T189">
        <v>755</v>
      </c>
      <c r="U189">
        <v>346.41300000000001</v>
      </c>
      <c r="V189">
        <v>360.72899999999998</v>
      </c>
    </row>
    <row r="190" spans="1:22">
      <c r="A190" s="80">
        <v>40226</v>
      </c>
      <c r="B190">
        <v>32</v>
      </c>
      <c r="C190">
        <v>390.28300000000002</v>
      </c>
      <c r="D190">
        <v>194.75</v>
      </c>
      <c r="E190">
        <v>627</v>
      </c>
      <c r="F190">
        <v>370.863</v>
      </c>
      <c r="G190">
        <v>186.25</v>
      </c>
      <c r="H190">
        <v>599</v>
      </c>
      <c r="I190">
        <v>382.34100000000001</v>
      </c>
      <c r="J190">
        <v>110</v>
      </c>
      <c r="K190">
        <v>534</v>
      </c>
      <c r="L190">
        <v>378.51799999999997</v>
      </c>
      <c r="M190">
        <v>53.75</v>
      </c>
      <c r="N190">
        <v>474</v>
      </c>
      <c r="O190">
        <v>383.81799999999998</v>
      </c>
      <c r="P190">
        <v>111.5</v>
      </c>
      <c r="Q190">
        <v>509</v>
      </c>
      <c r="R190">
        <v>573.42499999999995</v>
      </c>
      <c r="S190">
        <v>186.25</v>
      </c>
      <c r="T190">
        <v>774</v>
      </c>
      <c r="U190">
        <v>370.863</v>
      </c>
      <c r="V190">
        <v>382.34100000000001</v>
      </c>
    </row>
    <row r="191" spans="1:22">
      <c r="A191" s="80">
        <v>40255</v>
      </c>
      <c r="B191">
        <v>53</v>
      </c>
      <c r="C191">
        <v>356.44299999999998</v>
      </c>
      <c r="D191">
        <v>194.75</v>
      </c>
      <c r="E191">
        <v>593</v>
      </c>
      <c r="F191">
        <v>337.54399999999998</v>
      </c>
      <c r="G191">
        <v>186.25</v>
      </c>
      <c r="H191">
        <v>566</v>
      </c>
      <c r="I191">
        <v>342.19299999999998</v>
      </c>
      <c r="J191">
        <v>110</v>
      </c>
      <c r="K191">
        <v>494</v>
      </c>
      <c r="L191">
        <v>338.11900000000003</v>
      </c>
      <c r="M191">
        <v>53.75</v>
      </c>
      <c r="N191">
        <v>434</v>
      </c>
      <c r="O191">
        <v>343.41899999999998</v>
      </c>
      <c r="P191">
        <v>111.5</v>
      </c>
      <c r="Q191">
        <v>469</v>
      </c>
      <c r="R191">
        <v>572.36599999999999</v>
      </c>
      <c r="S191">
        <v>186.25</v>
      </c>
      <c r="T191">
        <v>773</v>
      </c>
      <c r="U191">
        <v>337.54399999999998</v>
      </c>
      <c r="V191">
        <v>342.19299999999998</v>
      </c>
    </row>
    <row r="192" spans="1:22">
      <c r="A192" s="80">
        <v>40289</v>
      </c>
      <c r="B192">
        <v>75</v>
      </c>
      <c r="C192">
        <v>391.64800000000002</v>
      </c>
      <c r="D192">
        <v>194.75</v>
      </c>
      <c r="E192">
        <v>628</v>
      </c>
      <c r="F192">
        <v>368.74900000000002</v>
      </c>
      <c r="G192">
        <v>186.25</v>
      </c>
      <c r="H192">
        <v>597</v>
      </c>
      <c r="I192">
        <v>361.733</v>
      </c>
      <c r="J192">
        <v>110</v>
      </c>
      <c r="K192">
        <v>514</v>
      </c>
      <c r="L192">
        <v>356.18799999999999</v>
      </c>
      <c r="M192">
        <v>53.75</v>
      </c>
      <c r="N192">
        <v>452</v>
      </c>
      <c r="O192">
        <v>361.488</v>
      </c>
      <c r="P192">
        <v>111.5</v>
      </c>
      <c r="Q192">
        <v>487</v>
      </c>
      <c r="R192">
        <v>593.20600000000002</v>
      </c>
      <c r="S192">
        <v>186.25</v>
      </c>
      <c r="T192">
        <v>794</v>
      </c>
      <c r="U192">
        <v>368.74900000000002</v>
      </c>
      <c r="V192">
        <v>361.733</v>
      </c>
    </row>
    <row r="193" spans="1:22">
      <c r="A193" s="80">
        <v>40304</v>
      </c>
      <c r="B193">
        <v>86</v>
      </c>
      <c r="C193">
        <v>381.17899999999997</v>
      </c>
      <c r="D193">
        <v>194.75</v>
      </c>
      <c r="E193">
        <v>618</v>
      </c>
      <c r="F193">
        <v>358.98500000000001</v>
      </c>
      <c r="G193">
        <v>186.25</v>
      </c>
      <c r="H193">
        <v>587</v>
      </c>
      <c r="I193">
        <v>361.964</v>
      </c>
      <c r="J193">
        <v>110</v>
      </c>
      <c r="K193">
        <v>514</v>
      </c>
      <c r="L193">
        <v>358.80200000000002</v>
      </c>
      <c r="M193">
        <v>53.75</v>
      </c>
      <c r="N193">
        <v>454</v>
      </c>
      <c r="O193">
        <v>364.10199999999998</v>
      </c>
      <c r="P193">
        <v>111.5</v>
      </c>
      <c r="Q193">
        <v>490</v>
      </c>
      <c r="R193">
        <v>579.48299999999995</v>
      </c>
      <c r="S193">
        <v>186.25</v>
      </c>
      <c r="T193">
        <v>780</v>
      </c>
      <c r="U193">
        <v>358.98500000000001</v>
      </c>
      <c r="V193">
        <v>361.964</v>
      </c>
    </row>
    <row r="194" spans="1:22">
      <c r="A194" s="80">
        <v>40320</v>
      </c>
      <c r="B194">
        <v>98</v>
      </c>
      <c r="C194">
        <v>381.17899999999997</v>
      </c>
      <c r="D194">
        <v>199.75</v>
      </c>
      <c r="E194">
        <v>623</v>
      </c>
      <c r="F194">
        <v>358.98500000000001</v>
      </c>
      <c r="G194">
        <v>191</v>
      </c>
      <c r="H194">
        <v>592</v>
      </c>
      <c r="I194">
        <v>361.964</v>
      </c>
      <c r="J194">
        <v>112.75</v>
      </c>
      <c r="K194">
        <v>517</v>
      </c>
      <c r="L194">
        <v>358.80200000000002</v>
      </c>
      <c r="M194">
        <v>55.25</v>
      </c>
      <c r="N194">
        <v>456</v>
      </c>
      <c r="O194">
        <v>364.10199999999998</v>
      </c>
      <c r="P194">
        <v>114.25</v>
      </c>
      <c r="Q194">
        <v>492</v>
      </c>
      <c r="R194">
        <v>579.48299999999995</v>
      </c>
      <c r="S194">
        <v>191</v>
      </c>
      <c r="T194">
        <v>785</v>
      </c>
      <c r="U194">
        <v>358.98500000000001</v>
      </c>
      <c r="V194">
        <v>361.964</v>
      </c>
    </row>
    <row r="195" spans="1:22">
      <c r="A195" s="80">
        <v>40345</v>
      </c>
      <c r="B195">
        <v>115</v>
      </c>
      <c r="C195">
        <v>376.08499999999998</v>
      </c>
      <c r="D195">
        <v>199.75</v>
      </c>
      <c r="E195">
        <v>618</v>
      </c>
      <c r="F195">
        <v>353.185</v>
      </c>
      <c r="G195">
        <v>191</v>
      </c>
      <c r="H195">
        <v>586</v>
      </c>
      <c r="I195">
        <v>363.44200000000001</v>
      </c>
      <c r="J195">
        <v>112.75</v>
      </c>
      <c r="K195">
        <v>518</v>
      </c>
      <c r="L195">
        <v>356.45100000000002</v>
      </c>
      <c r="M195">
        <v>55.25</v>
      </c>
      <c r="N195">
        <v>454</v>
      </c>
      <c r="O195">
        <v>361.75099999999998</v>
      </c>
      <c r="P195">
        <v>114.25</v>
      </c>
      <c r="Q195">
        <v>490</v>
      </c>
      <c r="R195">
        <v>576.75300000000004</v>
      </c>
      <c r="S195">
        <v>191</v>
      </c>
      <c r="T195">
        <v>782</v>
      </c>
      <c r="U195">
        <v>353.185</v>
      </c>
      <c r="V195">
        <v>363.44200000000001</v>
      </c>
    </row>
    <row r="196" spans="1:22">
      <c r="A196" s="80">
        <v>40375</v>
      </c>
      <c r="B196">
        <v>137</v>
      </c>
      <c r="C196">
        <v>362.17899999999997</v>
      </c>
      <c r="D196">
        <v>199.75</v>
      </c>
      <c r="E196">
        <v>604</v>
      </c>
      <c r="F196">
        <v>329.28800000000001</v>
      </c>
      <c r="G196">
        <v>191</v>
      </c>
      <c r="H196">
        <v>562</v>
      </c>
      <c r="I196">
        <v>341.08100000000002</v>
      </c>
      <c r="J196">
        <v>112.75</v>
      </c>
      <c r="K196">
        <v>496</v>
      </c>
      <c r="L196">
        <v>342.00400000000002</v>
      </c>
      <c r="M196">
        <v>55.25</v>
      </c>
      <c r="N196">
        <v>439</v>
      </c>
      <c r="O196">
        <v>360.72399999999999</v>
      </c>
      <c r="P196">
        <v>114.25</v>
      </c>
      <c r="Q196">
        <v>489</v>
      </c>
      <c r="R196">
        <v>550.98900000000003</v>
      </c>
      <c r="S196">
        <v>191</v>
      </c>
      <c r="T196">
        <v>756</v>
      </c>
      <c r="U196">
        <v>329.28800000000001</v>
      </c>
      <c r="V196">
        <v>341.08100000000002</v>
      </c>
    </row>
    <row r="197" spans="1:22">
      <c r="A197" s="80">
        <v>40403</v>
      </c>
      <c r="B197">
        <v>156</v>
      </c>
      <c r="C197">
        <v>345.01799999999997</v>
      </c>
      <c r="D197">
        <v>199.75</v>
      </c>
      <c r="E197">
        <v>587</v>
      </c>
      <c r="F197">
        <v>328.60899999999998</v>
      </c>
      <c r="G197">
        <v>191</v>
      </c>
      <c r="H197">
        <v>561</v>
      </c>
      <c r="I197">
        <v>329.59300000000002</v>
      </c>
      <c r="J197">
        <v>112.75</v>
      </c>
      <c r="K197">
        <v>484</v>
      </c>
      <c r="L197">
        <v>333.80700000000002</v>
      </c>
      <c r="M197">
        <v>55.25</v>
      </c>
      <c r="N197">
        <v>431</v>
      </c>
      <c r="O197">
        <v>347.22699999999998</v>
      </c>
      <c r="P197">
        <v>114.25</v>
      </c>
      <c r="Q197">
        <v>476</v>
      </c>
      <c r="R197">
        <v>542.149</v>
      </c>
      <c r="S197">
        <v>191</v>
      </c>
      <c r="T197">
        <v>747.28219999999999</v>
      </c>
      <c r="U197">
        <v>328.60899999999998</v>
      </c>
      <c r="V197">
        <v>329.59300000000002</v>
      </c>
    </row>
    <row r="198" spans="1:22">
      <c r="A198" s="80">
        <v>40408</v>
      </c>
      <c r="B198">
        <v>159</v>
      </c>
      <c r="C198">
        <v>345.01799999999997</v>
      </c>
      <c r="D198">
        <v>201.5</v>
      </c>
      <c r="E198">
        <v>588</v>
      </c>
      <c r="F198">
        <v>328.60899999999998</v>
      </c>
      <c r="G198">
        <v>192.5</v>
      </c>
      <c r="H198">
        <v>563</v>
      </c>
      <c r="I198">
        <v>329.59300000000002</v>
      </c>
      <c r="J198">
        <v>113.75</v>
      </c>
      <c r="K198">
        <v>485</v>
      </c>
      <c r="L198">
        <v>333.80700000000002</v>
      </c>
      <c r="M198">
        <v>55.75</v>
      </c>
      <c r="N198">
        <v>431</v>
      </c>
      <c r="O198">
        <v>347.22699999999998</v>
      </c>
      <c r="P198">
        <v>115.25</v>
      </c>
      <c r="Q198">
        <v>477</v>
      </c>
      <c r="R198">
        <v>542.149</v>
      </c>
      <c r="S198">
        <v>192.5</v>
      </c>
      <c r="T198">
        <v>749</v>
      </c>
      <c r="U198">
        <v>328.60899999999998</v>
      </c>
      <c r="V198">
        <v>329.59300000000002</v>
      </c>
    </row>
    <row r="199" spans="1:22">
      <c r="A199" s="80">
        <v>40436</v>
      </c>
      <c r="B199">
        <v>179</v>
      </c>
      <c r="C199">
        <v>343.31799999999998</v>
      </c>
      <c r="D199">
        <v>201.5</v>
      </c>
      <c r="E199">
        <v>587</v>
      </c>
      <c r="F199">
        <v>327.19499999999999</v>
      </c>
      <c r="G199">
        <v>192.5</v>
      </c>
      <c r="H199">
        <v>562</v>
      </c>
      <c r="I199">
        <v>342.45299999999997</v>
      </c>
      <c r="J199">
        <v>113.75</v>
      </c>
      <c r="K199">
        <v>498</v>
      </c>
      <c r="L199">
        <v>346.12200000000001</v>
      </c>
      <c r="M199">
        <v>55.75</v>
      </c>
      <c r="N199">
        <v>444</v>
      </c>
      <c r="O199">
        <v>359.54199999999997</v>
      </c>
      <c r="P199">
        <v>115.25</v>
      </c>
      <c r="Q199">
        <v>489</v>
      </c>
      <c r="R199">
        <v>529.80700000000002</v>
      </c>
      <c r="S199">
        <v>192.5</v>
      </c>
      <c r="T199">
        <v>736</v>
      </c>
      <c r="U199">
        <v>327.19499999999999</v>
      </c>
      <c r="V199">
        <v>342.45299999999997</v>
      </c>
    </row>
    <row r="200" spans="1:22">
      <c r="A200" s="80">
        <v>40459</v>
      </c>
      <c r="B200">
        <v>195</v>
      </c>
      <c r="C200">
        <v>329.46600000000001</v>
      </c>
      <c r="D200">
        <v>201.5</v>
      </c>
      <c r="E200">
        <v>573</v>
      </c>
      <c r="F200">
        <v>314.10399999999998</v>
      </c>
      <c r="G200">
        <v>192.5</v>
      </c>
      <c r="H200">
        <v>548</v>
      </c>
      <c r="I200">
        <v>331.60399999999998</v>
      </c>
      <c r="J200">
        <v>113.75</v>
      </c>
      <c r="K200">
        <v>487</v>
      </c>
      <c r="L200">
        <v>334.99599999999998</v>
      </c>
      <c r="M200">
        <v>55.75</v>
      </c>
      <c r="N200">
        <v>433</v>
      </c>
      <c r="O200">
        <v>348.416</v>
      </c>
      <c r="P200">
        <v>115.25</v>
      </c>
      <c r="Q200">
        <v>478</v>
      </c>
      <c r="R200">
        <v>523.55600000000004</v>
      </c>
      <c r="S200">
        <v>192.5</v>
      </c>
      <c r="T200">
        <v>730</v>
      </c>
      <c r="U200">
        <v>314.10399999999998</v>
      </c>
      <c r="V200">
        <v>331.60399999999998</v>
      </c>
    </row>
    <row r="201" spans="1:22">
      <c r="A201" s="80">
        <v>40500</v>
      </c>
      <c r="B201">
        <v>223</v>
      </c>
      <c r="C201">
        <v>346.02699999999999</v>
      </c>
      <c r="D201">
        <v>201.5</v>
      </c>
      <c r="E201">
        <v>589</v>
      </c>
      <c r="F201">
        <v>328.08499999999998</v>
      </c>
      <c r="G201">
        <v>192.5</v>
      </c>
      <c r="H201">
        <v>562</v>
      </c>
      <c r="I201">
        <v>352.05200000000002</v>
      </c>
      <c r="J201">
        <v>113.75</v>
      </c>
      <c r="K201">
        <v>508</v>
      </c>
      <c r="L201">
        <v>355</v>
      </c>
      <c r="M201">
        <v>55.75</v>
      </c>
      <c r="N201">
        <v>453</v>
      </c>
      <c r="O201">
        <v>368.42</v>
      </c>
      <c r="P201">
        <v>115.25</v>
      </c>
      <c r="Q201">
        <v>498</v>
      </c>
      <c r="R201">
        <v>529.03700000000003</v>
      </c>
      <c r="S201">
        <v>192.5</v>
      </c>
      <c r="T201">
        <v>736</v>
      </c>
      <c r="U201">
        <v>328.08499999999998</v>
      </c>
      <c r="V201">
        <v>352.05200000000002</v>
      </c>
    </row>
    <row r="202" spans="1:22">
      <c r="A202" s="80">
        <v>40522</v>
      </c>
      <c r="B202">
        <v>239</v>
      </c>
      <c r="C202">
        <v>346.02699999999999</v>
      </c>
      <c r="D202">
        <v>202.5</v>
      </c>
      <c r="E202">
        <v>590</v>
      </c>
      <c r="F202">
        <v>328.08499999999998</v>
      </c>
      <c r="G202">
        <v>193.25</v>
      </c>
      <c r="H202">
        <v>563</v>
      </c>
      <c r="I202">
        <v>352.05200000000002</v>
      </c>
      <c r="J202">
        <v>114.25</v>
      </c>
      <c r="K202">
        <v>508</v>
      </c>
      <c r="L202">
        <v>355</v>
      </c>
      <c r="M202">
        <v>56</v>
      </c>
      <c r="N202">
        <v>453</v>
      </c>
      <c r="O202">
        <v>368.42</v>
      </c>
      <c r="P202">
        <v>115.75</v>
      </c>
      <c r="Q202">
        <v>498</v>
      </c>
      <c r="R202">
        <v>529.03700000000003</v>
      </c>
      <c r="S202">
        <v>193.25</v>
      </c>
      <c r="T202">
        <v>736</v>
      </c>
      <c r="U202">
        <v>328.08499999999998</v>
      </c>
      <c r="V202">
        <v>352.05200000000002</v>
      </c>
    </row>
    <row r="203" spans="1:22">
      <c r="A203" s="80">
        <v>40533</v>
      </c>
      <c r="B203">
        <v>246</v>
      </c>
      <c r="C203">
        <v>356.82600000000002</v>
      </c>
      <c r="D203">
        <v>202.5</v>
      </c>
      <c r="E203">
        <v>601</v>
      </c>
      <c r="F203">
        <v>337.88400000000001</v>
      </c>
      <c r="G203">
        <v>193.25</v>
      </c>
      <c r="H203">
        <v>573</v>
      </c>
      <c r="I203">
        <v>369.18</v>
      </c>
      <c r="J203">
        <v>114.25</v>
      </c>
      <c r="K203">
        <v>525</v>
      </c>
      <c r="L203">
        <v>372.03100000000001</v>
      </c>
      <c r="M203">
        <v>56</v>
      </c>
      <c r="N203">
        <v>470</v>
      </c>
      <c r="O203">
        <v>385.45100000000002</v>
      </c>
      <c r="P203">
        <v>115.75</v>
      </c>
      <c r="Q203">
        <v>515</v>
      </c>
      <c r="R203">
        <v>540.375</v>
      </c>
      <c r="S203">
        <v>193.25</v>
      </c>
      <c r="T203">
        <v>748</v>
      </c>
      <c r="U203">
        <v>337.88400000000001</v>
      </c>
      <c r="V203">
        <v>369.18</v>
      </c>
    </row>
    <row r="204" spans="1:22">
      <c r="A204" s="80">
        <v>40568</v>
      </c>
      <c r="B204">
        <v>16</v>
      </c>
      <c r="C204">
        <v>364.01900000000001</v>
      </c>
      <c r="D204">
        <v>202.5</v>
      </c>
      <c r="E204">
        <v>608</v>
      </c>
      <c r="F204">
        <v>354.58300000000003</v>
      </c>
      <c r="G204">
        <v>193.25</v>
      </c>
      <c r="H204">
        <v>590</v>
      </c>
      <c r="I204">
        <v>371.32499999999999</v>
      </c>
      <c r="J204">
        <v>114.25</v>
      </c>
      <c r="K204">
        <v>527</v>
      </c>
      <c r="L204">
        <v>378.67399999999998</v>
      </c>
      <c r="M204">
        <v>56</v>
      </c>
      <c r="N204">
        <v>477</v>
      </c>
      <c r="O204">
        <v>378.98399999999998</v>
      </c>
      <c r="P204">
        <v>115.75</v>
      </c>
      <c r="Q204">
        <v>509</v>
      </c>
      <c r="R204">
        <v>552.99599999999998</v>
      </c>
      <c r="S204">
        <v>193.25</v>
      </c>
      <c r="T204">
        <v>760</v>
      </c>
      <c r="U204">
        <v>354.58300000000003</v>
      </c>
      <c r="V204">
        <v>371.32499999999999</v>
      </c>
    </row>
    <row r="205" spans="1:22">
      <c r="A205" s="80">
        <v>40596</v>
      </c>
      <c r="B205">
        <v>36</v>
      </c>
      <c r="C205">
        <v>376.154</v>
      </c>
      <c r="D205">
        <v>202.5</v>
      </c>
      <c r="E205">
        <v>621</v>
      </c>
      <c r="F205">
        <v>369.62</v>
      </c>
      <c r="G205">
        <v>193.25</v>
      </c>
      <c r="H205">
        <v>605</v>
      </c>
      <c r="I205">
        <v>387.78300000000002</v>
      </c>
      <c r="J205">
        <v>114.25</v>
      </c>
      <c r="K205">
        <v>544</v>
      </c>
      <c r="L205">
        <v>395.68900000000002</v>
      </c>
      <c r="M205">
        <v>56</v>
      </c>
      <c r="N205">
        <v>494</v>
      </c>
      <c r="O205">
        <v>395.99900000000002</v>
      </c>
      <c r="P205">
        <v>115.75</v>
      </c>
      <c r="Q205">
        <v>526</v>
      </c>
      <c r="R205">
        <v>570.08299999999997</v>
      </c>
      <c r="S205">
        <v>193.25</v>
      </c>
      <c r="T205">
        <v>777</v>
      </c>
      <c r="U205">
        <v>369.62</v>
      </c>
      <c r="V205">
        <v>387.78300000000002</v>
      </c>
    </row>
    <row r="206" spans="1:22">
      <c r="A206" s="80">
        <v>40600</v>
      </c>
      <c r="B206">
        <v>40</v>
      </c>
      <c r="C206">
        <v>376.154</v>
      </c>
      <c r="D206">
        <v>206.25</v>
      </c>
      <c r="E206">
        <v>624</v>
      </c>
      <c r="F206">
        <v>369.62</v>
      </c>
      <c r="G206">
        <v>197</v>
      </c>
      <c r="H206">
        <v>608</v>
      </c>
      <c r="I206">
        <v>387.78300000000002</v>
      </c>
      <c r="J206">
        <v>116.5</v>
      </c>
      <c r="K206">
        <v>546</v>
      </c>
      <c r="L206">
        <v>395.68900000000002</v>
      </c>
      <c r="M206">
        <v>57</v>
      </c>
      <c r="N206">
        <v>495</v>
      </c>
      <c r="O206">
        <v>395.99900000000002</v>
      </c>
      <c r="P206">
        <v>118</v>
      </c>
      <c r="Q206">
        <v>528</v>
      </c>
      <c r="R206">
        <v>570.08299999999997</v>
      </c>
      <c r="S206">
        <v>197</v>
      </c>
      <c r="T206">
        <v>781</v>
      </c>
      <c r="U206">
        <v>369.62</v>
      </c>
      <c r="V206">
        <v>387.78300000000002</v>
      </c>
    </row>
    <row r="207" spans="1:22">
      <c r="A207" s="80">
        <v>40627</v>
      </c>
      <c r="B207">
        <v>59</v>
      </c>
      <c r="C207">
        <v>378.94400000000002</v>
      </c>
      <c r="D207">
        <v>206.25</v>
      </c>
      <c r="E207">
        <v>627</v>
      </c>
      <c r="F207">
        <v>371.34300000000002</v>
      </c>
      <c r="G207">
        <v>197</v>
      </c>
      <c r="H207">
        <v>610</v>
      </c>
      <c r="I207">
        <v>420.113</v>
      </c>
      <c r="J207">
        <v>116.5</v>
      </c>
      <c r="K207">
        <v>578</v>
      </c>
      <c r="L207">
        <v>428.399</v>
      </c>
      <c r="M207">
        <v>57</v>
      </c>
      <c r="N207">
        <v>527</v>
      </c>
      <c r="O207">
        <v>428.709</v>
      </c>
      <c r="P207">
        <v>118</v>
      </c>
      <c r="Q207">
        <v>561</v>
      </c>
      <c r="R207">
        <v>574.91</v>
      </c>
      <c r="S207">
        <v>197</v>
      </c>
      <c r="T207">
        <v>786</v>
      </c>
      <c r="U207">
        <v>371.34300000000002</v>
      </c>
      <c r="V207">
        <v>420.113</v>
      </c>
    </row>
    <row r="208" spans="1:22">
      <c r="A208" s="80">
        <v>40649</v>
      </c>
      <c r="B208">
        <v>74</v>
      </c>
      <c r="C208">
        <v>432.96199999999999</v>
      </c>
      <c r="D208">
        <v>206.25</v>
      </c>
      <c r="E208">
        <v>681</v>
      </c>
      <c r="F208">
        <v>425.21800000000002</v>
      </c>
      <c r="G208">
        <v>197</v>
      </c>
      <c r="H208">
        <v>664</v>
      </c>
      <c r="I208">
        <v>458.69099999999997</v>
      </c>
      <c r="J208">
        <v>116.5</v>
      </c>
      <c r="K208">
        <v>617</v>
      </c>
      <c r="L208">
        <v>467.62400000000002</v>
      </c>
      <c r="M208">
        <v>57</v>
      </c>
      <c r="N208">
        <v>566</v>
      </c>
      <c r="O208">
        <v>467.93400000000003</v>
      </c>
      <c r="P208">
        <v>118</v>
      </c>
      <c r="Q208">
        <v>600</v>
      </c>
      <c r="R208">
        <v>614.654</v>
      </c>
      <c r="S208">
        <v>197</v>
      </c>
      <c r="T208">
        <v>826</v>
      </c>
      <c r="U208">
        <v>425.21800000000002</v>
      </c>
      <c r="V208">
        <v>458.69099999999997</v>
      </c>
    </row>
    <row r="209" spans="1:22">
      <c r="A209" s="80">
        <v>40682</v>
      </c>
      <c r="B209">
        <v>95</v>
      </c>
      <c r="C209">
        <v>460.70100000000002</v>
      </c>
      <c r="D209">
        <v>206.25</v>
      </c>
      <c r="E209">
        <v>709</v>
      </c>
      <c r="F209">
        <v>447.94400000000002</v>
      </c>
      <c r="G209">
        <v>197</v>
      </c>
      <c r="H209">
        <v>687</v>
      </c>
      <c r="I209">
        <v>472.87200000000001</v>
      </c>
      <c r="J209">
        <v>116.5</v>
      </c>
      <c r="K209">
        <v>631</v>
      </c>
      <c r="L209">
        <v>479.73899999999998</v>
      </c>
      <c r="M209">
        <v>57</v>
      </c>
      <c r="N209">
        <v>579</v>
      </c>
      <c r="O209">
        <v>480.04899999999998</v>
      </c>
      <c r="P209">
        <v>118</v>
      </c>
      <c r="Q209">
        <v>612</v>
      </c>
      <c r="R209">
        <v>642.15800000000002</v>
      </c>
      <c r="S209">
        <v>197</v>
      </c>
      <c r="T209">
        <v>853</v>
      </c>
      <c r="U209">
        <v>447.94400000000002</v>
      </c>
      <c r="V209">
        <v>472.87200000000001</v>
      </c>
    </row>
    <row r="210" spans="1:22">
      <c r="A210" s="80">
        <v>40687</v>
      </c>
      <c r="B210">
        <v>98</v>
      </c>
      <c r="C210">
        <v>460.70100000000002</v>
      </c>
      <c r="D210">
        <v>209</v>
      </c>
      <c r="E210">
        <v>712</v>
      </c>
      <c r="F210">
        <v>447.94400000000002</v>
      </c>
      <c r="G210">
        <v>199.75</v>
      </c>
      <c r="H210">
        <v>690</v>
      </c>
      <c r="I210">
        <v>472.87200000000001</v>
      </c>
      <c r="J210">
        <v>118</v>
      </c>
      <c r="K210">
        <v>633</v>
      </c>
      <c r="L210">
        <v>479.73899999999998</v>
      </c>
      <c r="M210">
        <v>57.75</v>
      </c>
      <c r="N210">
        <v>579</v>
      </c>
      <c r="O210">
        <v>480.04899999999998</v>
      </c>
      <c r="P210">
        <v>119.5</v>
      </c>
      <c r="Q210">
        <v>614</v>
      </c>
      <c r="R210">
        <v>642.15800000000002</v>
      </c>
      <c r="S210">
        <v>199.75</v>
      </c>
      <c r="T210">
        <v>856</v>
      </c>
      <c r="U210">
        <v>447.94400000000002</v>
      </c>
      <c r="V210">
        <v>472.87200000000001</v>
      </c>
    </row>
    <row r="211" spans="1:22">
      <c r="A211" s="80">
        <v>40705</v>
      </c>
      <c r="B211">
        <v>112</v>
      </c>
      <c r="C211">
        <v>489.60399999999998</v>
      </c>
      <c r="D211">
        <v>209</v>
      </c>
      <c r="E211">
        <v>740</v>
      </c>
      <c r="F211">
        <v>484.12200000000001</v>
      </c>
      <c r="G211">
        <v>199.75</v>
      </c>
      <c r="H211">
        <v>726</v>
      </c>
      <c r="I211">
        <v>466.69499999999999</v>
      </c>
      <c r="J211">
        <v>118</v>
      </c>
      <c r="K211">
        <v>627</v>
      </c>
      <c r="L211">
        <v>480.98599999999999</v>
      </c>
      <c r="M211">
        <v>57.75</v>
      </c>
      <c r="N211">
        <v>581</v>
      </c>
      <c r="O211">
        <v>481.29599999999999</v>
      </c>
      <c r="P211">
        <v>119.5</v>
      </c>
      <c r="Q211">
        <v>615</v>
      </c>
      <c r="R211">
        <v>704.01599999999996</v>
      </c>
      <c r="S211">
        <v>199.75</v>
      </c>
      <c r="T211">
        <v>918</v>
      </c>
      <c r="U211">
        <v>484.12200000000001</v>
      </c>
      <c r="V211">
        <v>466.69499999999999</v>
      </c>
    </row>
    <row r="212" spans="1:22">
      <c r="A212" s="80">
        <v>40737</v>
      </c>
      <c r="B212">
        <v>134</v>
      </c>
      <c r="C212">
        <v>461.584</v>
      </c>
      <c r="D212">
        <v>209</v>
      </c>
      <c r="E212">
        <v>712</v>
      </c>
      <c r="F212">
        <v>449.17</v>
      </c>
      <c r="G212">
        <v>199.75</v>
      </c>
      <c r="H212">
        <v>691</v>
      </c>
      <c r="I212">
        <v>493.00200000000001</v>
      </c>
      <c r="J212">
        <v>118</v>
      </c>
      <c r="K212">
        <v>653</v>
      </c>
      <c r="L212">
        <v>473.97199999999998</v>
      </c>
      <c r="M212">
        <v>57.75</v>
      </c>
      <c r="N212">
        <v>574</v>
      </c>
      <c r="O212">
        <v>487.42200000000003</v>
      </c>
      <c r="P212">
        <v>119.5</v>
      </c>
      <c r="Q212">
        <v>621</v>
      </c>
      <c r="R212">
        <v>704.80499999999995</v>
      </c>
      <c r="S212">
        <v>199.75</v>
      </c>
      <c r="T212">
        <v>919</v>
      </c>
      <c r="U212">
        <v>449.17</v>
      </c>
      <c r="V212">
        <v>493.00200000000001</v>
      </c>
    </row>
    <row r="213" spans="1:22">
      <c r="A213" s="80">
        <v>40768</v>
      </c>
      <c r="B213">
        <v>155</v>
      </c>
      <c r="C213">
        <v>454.86399999999998</v>
      </c>
      <c r="D213">
        <v>209</v>
      </c>
      <c r="E213">
        <v>706</v>
      </c>
      <c r="F213">
        <v>441.43799999999999</v>
      </c>
      <c r="G213">
        <v>199.75</v>
      </c>
      <c r="H213">
        <v>683</v>
      </c>
      <c r="I213">
        <v>475.666</v>
      </c>
      <c r="J213">
        <v>118</v>
      </c>
      <c r="K213">
        <v>636</v>
      </c>
      <c r="L213">
        <v>451.75</v>
      </c>
      <c r="M213">
        <v>57.75</v>
      </c>
      <c r="N213">
        <v>551</v>
      </c>
      <c r="O213">
        <v>465.2</v>
      </c>
      <c r="P213">
        <v>119.5</v>
      </c>
      <c r="Q213">
        <v>599</v>
      </c>
      <c r="R213">
        <v>694.78499999999997</v>
      </c>
      <c r="S213">
        <v>199.75</v>
      </c>
      <c r="T213">
        <v>909</v>
      </c>
      <c r="U213">
        <v>441.43799999999999</v>
      </c>
      <c r="V213">
        <v>475.666</v>
      </c>
    </row>
    <row r="214" spans="1:22">
      <c r="A214" s="80">
        <v>40803</v>
      </c>
      <c r="B214">
        <v>178</v>
      </c>
      <c r="C214">
        <v>454.86399999999998</v>
      </c>
      <c r="D214">
        <v>212</v>
      </c>
      <c r="E214">
        <v>709</v>
      </c>
      <c r="F214">
        <v>441.43799999999999</v>
      </c>
      <c r="G214">
        <v>202.5</v>
      </c>
      <c r="H214">
        <v>686</v>
      </c>
      <c r="I214">
        <v>475.666</v>
      </c>
      <c r="J214">
        <v>119.75</v>
      </c>
      <c r="K214">
        <v>637</v>
      </c>
      <c r="L214">
        <v>451.75</v>
      </c>
      <c r="M214">
        <v>58.5</v>
      </c>
      <c r="N214">
        <v>552</v>
      </c>
      <c r="O214">
        <v>465.2</v>
      </c>
      <c r="P214">
        <v>121.25</v>
      </c>
      <c r="Q214">
        <v>601</v>
      </c>
      <c r="R214">
        <v>694.78499999999997</v>
      </c>
      <c r="S214">
        <v>202.5</v>
      </c>
      <c r="T214">
        <v>911</v>
      </c>
      <c r="U214">
        <v>441.43799999999999</v>
      </c>
      <c r="V214">
        <v>475.666</v>
      </c>
    </row>
    <row r="215" spans="1:22">
      <c r="A215" s="80">
        <v>40808</v>
      </c>
      <c r="B215">
        <v>181</v>
      </c>
      <c r="C215">
        <v>410.91699999999997</v>
      </c>
      <c r="D215">
        <v>212</v>
      </c>
      <c r="E215">
        <v>666</v>
      </c>
      <c r="F215">
        <v>396.613</v>
      </c>
      <c r="G215">
        <v>202.5</v>
      </c>
      <c r="H215">
        <v>642</v>
      </c>
      <c r="I215">
        <v>436.12099999999998</v>
      </c>
      <c r="J215">
        <v>119.75</v>
      </c>
      <c r="K215">
        <v>599</v>
      </c>
      <c r="L215">
        <v>417.08100000000002</v>
      </c>
      <c r="M215">
        <v>58.5</v>
      </c>
      <c r="N215">
        <v>519</v>
      </c>
      <c r="O215">
        <v>429.21699999999998</v>
      </c>
      <c r="P215">
        <v>121.25</v>
      </c>
      <c r="Q215">
        <v>565</v>
      </c>
      <c r="R215">
        <v>615.2867</v>
      </c>
      <c r="S215">
        <v>202.5</v>
      </c>
      <c r="T215">
        <v>202.5</v>
      </c>
      <c r="U215">
        <v>396.613</v>
      </c>
      <c r="V215">
        <v>436.12099999999998</v>
      </c>
    </row>
    <row r="216" spans="1:22">
      <c r="A216" s="80">
        <v>40904</v>
      </c>
      <c r="B216">
        <v>248</v>
      </c>
      <c r="C216">
        <v>392.29399999999998</v>
      </c>
      <c r="D216">
        <v>213</v>
      </c>
      <c r="E216">
        <v>656</v>
      </c>
      <c r="F216">
        <v>380.69499999999999</v>
      </c>
      <c r="G216">
        <v>203.5</v>
      </c>
      <c r="H216">
        <v>635</v>
      </c>
      <c r="I216">
        <v>452.97800000000001</v>
      </c>
      <c r="J216">
        <v>120.25</v>
      </c>
      <c r="K216">
        <v>624</v>
      </c>
      <c r="L216">
        <v>428.86</v>
      </c>
      <c r="M216">
        <v>58.75</v>
      </c>
      <c r="N216">
        <v>538</v>
      </c>
      <c r="O216">
        <v>440.995</v>
      </c>
      <c r="P216">
        <v>121.75</v>
      </c>
      <c r="Q216">
        <v>578</v>
      </c>
      <c r="R216">
        <v>596.06600000000003</v>
      </c>
      <c r="S216">
        <v>203.5</v>
      </c>
      <c r="T216">
        <v>814</v>
      </c>
      <c r="U216">
        <v>380.69499999999999</v>
      </c>
      <c r="V216">
        <v>452.97800000000001</v>
      </c>
    </row>
    <row r="217" spans="1:22">
      <c r="A217" s="80">
        <v>40941</v>
      </c>
      <c r="B217">
        <v>23</v>
      </c>
      <c r="C217">
        <v>351.74599999999998</v>
      </c>
      <c r="D217">
        <v>213</v>
      </c>
      <c r="E217">
        <v>615</v>
      </c>
      <c r="F217">
        <v>346.37299999999999</v>
      </c>
      <c r="G217">
        <v>203.5</v>
      </c>
      <c r="H217">
        <v>600</v>
      </c>
      <c r="I217">
        <v>403.70499999999998</v>
      </c>
      <c r="J217">
        <v>120.25</v>
      </c>
      <c r="K217">
        <v>575</v>
      </c>
      <c r="L217">
        <v>408.05500000000001</v>
      </c>
      <c r="M217">
        <v>58.75</v>
      </c>
      <c r="N217">
        <v>517</v>
      </c>
      <c r="O217">
        <v>404.28</v>
      </c>
      <c r="P217">
        <v>121.75</v>
      </c>
      <c r="Q217">
        <v>541</v>
      </c>
      <c r="R217">
        <v>485.08600000000001</v>
      </c>
      <c r="S217">
        <v>203.5</v>
      </c>
      <c r="T217">
        <v>703</v>
      </c>
      <c r="U217">
        <v>346.37299999999999</v>
      </c>
      <c r="V217">
        <v>403.70499999999998</v>
      </c>
    </row>
    <row r="218" spans="1:22">
      <c r="A218" s="80">
        <v>40990</v>
      </c>
      <c r="B218">
        <v>58</v>
      </c>
      <c r="C218">
        <v>457.50400000000002</v>
      </c>
      <c r="D218">
        <v>216</v>
      </c>
      <c r="E218">
        <v>724</v>
      </c>
      <c r="F218">
        <v>448.94499999999999</v>
      </c>
      <c r="G218">
        <v>206.5</v>
      </c>
      <c r="H218">
        <v>706</v>
      </c>
      <c r="I218">
        <v>472.32</v>
      </c>
      <c r="J218">
        <v>122</v>
      </c>
      <c r="K218">
        <v>645</v>
      </c>
      <c r="L218">
        <v>482.01100000000002</v>
      </c>
      <c r="M218">
        <v>59.5</v>
      </c>
      <c r="N218">
        <v>592</v>
      </c>
      <c r="O218">
        <v>479.55099999999999</v>
      </c>
      <c r="P218">
        <v>123.5</v>
      </c>
      <c r="Q218">
        <v>618</v>
      </c>
      <c r="R218">
        <v>590.91300000000001</v>
      </c>
      <c r="S218">
        <v>206.5</v>
      </c>
      <c r="T218">
        <v>812</v>
      </c>
      <c r="U218">
        <v>448.94499999999999</v>
      </c>
      <c r="V218">
        <v>472.32</v>
      </c>
    </row>
    <row r="219" spans="1:22">
      <c r="A219" s="80">
        <v>41026</v>
      </c>
      <c r="B219">
        <v>81</v>
      </c>
      <c r="C219">
        <v>479.85</v>
      </c>
      <c r="D219">
        <v>216</v>
      </c>
      <c r="E219">
        <v>746</v>
      </c>
      <c r="F219">
        <v>477.48</v>
      </c>
      <c r="G219">
        <v>206.5</v>
      </c>
      <c r="H219">
        <v>735</v>
      </c>
      <c r="I219">
        <v>494.50299999999999</v>
      </c>
      <c r="J219">
        <v>122</v>
      </c>
      <c r="K219">
        <v>667</v>
      </c>
      <c r="L219">
        <v>497.33499999999998</v>
      </c>
      <c r="M219">
        <v>59.5</v>
      </c>
      <c r="N219">
        <v>607</v>
      </c>
      <c r="O219">
        <v>494.875</v>
      </c>
      <c r="P219">
        <v>123.5</v>
      </c>
      <c r="Q219">
        <v>633</v>
      </c>
      <c r="R219">
        <v>599.11800000000005</v>
      </c>
      <c r="S219">
        <v>206.5</v>
      </c>
      <c r="T219">
        <v>820</v>
      </c>
      <c r="U219">
        <v>477.48</v>
      </c>
      <c r="V219">
        <v>494.50299999999999</v>
      </c>
    </row>
    <row r="220" spans="1:22">
      <c r="A220" s="80">
        <v>41097</v>
      </c>
      <c r="B220">
        <v>131</v>
      </c>
      <c r="C220">
        <v>474.32900000000001</v>
      </c>
      <c r="D220">
        <v>217.75</v>
      </c>
      <c r="E220">
        <v>743</v>
      </c>
      <c r="F220">
        <v>437.97199999999998</v>
      </c>
      <c r="G220">
        <v>208.25</v>
      </c>
      <c r="H220">
        <v>697</v>
      </c>
      <c r="I220">
        <v>430.09</v>
      </c>
      <c r="J220">
        <v>123</v>
      </c>
      <c r="K220">
        <v>604</v>
      </c>
      <c r="L220">
        <v>424.625</v>
      </c>
      <c r="M220">
        <v>60</v>
      </c>
      <c r="N220">
        <v>535</v>
      </c>
      <c r="O220">
        <v>428.64499999999998</v>
      </c>
      <c r="P220">
        <v>124.5</v>
      </c>
      <c r="Q220">
        <v>568</v>
      </c>
      <c r="R220">
        <v>619.74</v>
      </c>
      <c r="S220">
        <v>208.25</v>
      </c>
      <c r="T220">
        <v>843</v>
      </c>
      <c r="U220">
        <v>437.97199999999998</v>
      </c>
      <c r="V220">
        <v>430.09</v>
      </c>
    </row>
    <row r="221" spans="1:22">
      <c r="A221" s="80">
        <v>41138</v>
      </c>
      <c r="B221">
        <v>157</v>
      </c>
      <c r="C221">
        <v>454.21</v>
      </c>
      <c r="D221">
        <v>217.75</v>
      </c>
      <c r="E221">
        <v>723</v>
      </c>
      <c r="F221">
        <v>421.928</v>
      </c>
      <c r="G221">
        <v>208.25</v>
      </c>
      <c r="H221">
        <v>681</v>
      </c>
      <c r="I221">
        <v>435.64699999999999</v>
      </c>
      <c r="J221">
        <v>123</v>
      </c>
      <c r="K221">
        <v>609</v>
      </c>
      <c r="L221">
        <v>426.815</v>
      </c>
      <c r="M221">
        <v>60</v>
      </c>
      <c r="N221">
        <v>537</v>
      </c>
      <c r="O221">
        <v>430.83499999999998</v>
      </c>
      <c r="P221">
        <v>124.5</v>
      </c>
      <c r="Q221">
        <v>570</v>
      </c>
      <c r="R221">
        <v>601.58699999999999</v>
      </c>
      <c r="S221">
        <v>208.25</v>
      </c>
      <c r="T221">
        <v>825</v>
      </c>
      <c r="U221">
        <v>421.928</v>
      </c>
      <c r="V221">
        <v>435.64699999999999</v>
      </c>
    </row>
    <row r="222" spans="1:22">
      <c r="A222" s="80">
        <v>41153</v>
      </c>
      <c r="B222">
        <v>168</v>
      </c>
      <c r="C222">
        <v>454.21</v>
      </c>
      <c r="D222">
        <v>221.75</v>
      </c>
      <c r="E222">
        <v>727</v>
      </c>
      <c r="F222">
        <v>421.928</v>
      </c>
      <c r="G222">
        <v>212</v>
      </c>
      <c r="H222">
        <v>684</v>
      </c>
      <c r="I222">
        <v>435.64699999999999</v>
      </c>
      <c r="J222">
        <v>125.25</v>
      </c>
      <c r="K222">
        <v>611</v>
      </c>
      <c r="L222">
        <v>426.815</v>
      </c>
      <c r="M222">
        <v>61</v>
      </c>
      <c r="N222">
        <v>538</v>
      </c>
      <c r="O222">
        <v>430.83499999999998</v>
      </c>
      <c r="P222">
        <v>126.75</v>
      </c>
      <c r="Q222">
        <v>572</v>
      </c>
      <c r="R222">
        <v>601.58699999999999</v>
      </c>
      <c r="S222">
        <v>212</v>
      </c>
      <c r="T222">
        <v>828</v>
      </c>
      <c r="U222">
        <v>421.928</v>
      </c>
      <c r="V222">
        <v>435.64699999999999</v>
      </c>
    </row>
    <row r="223" spans="1:22">
      <c r="A223" s="80">
        <v>41179</v>
      </c>
      <c r="B223">
        <v>186</v>
      </c>
      <c r="C223">
        <v>484.01100000000002</v>
      </c>
      <c r="D223">
        <v>221.75</v>
      </c>
      <c r="E223">
        <v>756</v>
      </c>
      <c r="F223">
        <v>455.54300000000001</v>
      </c>
      <c r="G223">
        <v>212</v>
      </c>
      <c r="H223">
        <v>718</v>
      </c>
      <c r="I223">
        <v>460.649</v>
      </c>
      <c r="J223">
        <v>125.25</v>
      </c>
      <c r="K223">
        <v>636</v>
      </c>
      <c r="L223">
        <v>456.50099999999998</v>
      </c>
      <c r="M223">
        <v>61</v>
      </c>
      <c r="N223">
        <v>568</v>
      </c>
      <c r="O223">
        <v>460.52100000000002</v>
      </c>
      <c r="P223">
        <v>126.75</v>
      </c>
      <c r="Q223">
        <v>602</v>
      </c>
      <c r="R223">
        <v>669.80399999999997</v>
      </c>
      <c r="S223">
        <v>212</v>
      </c>
      <c r="T223">
        <v>897</v>
      </c>
      <c r="U223">
        <v>455.54300000000001</v>
      </c>
      <c r="V223">
        <v>460.649</v>
      </c>
    </row>
    <row r="224" spans="1:22">
      <c r="A224" s="80">
        <v>41207</v>
      </c>
      <c r="B224">
        <v>205</v>
      </c>
      <c r="C224">
        <v>513.86800000000005</v>
      </c>
      <c r="D224">
        <v>221.75</v>
      </c>
      <c r="E224">
        <v>786</v>
      </c>
      <c r="F224">
        <v>485.92700000000002</v>
      </c>
      <c r="G224">
        <v>212</v>
      </c>
      <c r="H224">
        <v>748</v>
      </c>
      <c r="I224">
        <v>493.02</v>
      </c>
      <c r="J224">
        <v>125.25</v>
      </c>
      <c r="K224">
        <v>669</v>
      </c>
      <c r="L224">
        <v>485.13400000000001</v>
      </c>
      <c r="M224">
        <v>61</v>
      </c>
      <c r="N224">
        <v>597</v>
      </c>
      <c r="O224">
        <v>489.154</v>
      </c>
      <c r="P224">
        <v>126.75</v>
      </c>
      <c r="Q224">
        <v>631</v>
      </c>
      <c r="R224">
        <v>690.16800000000001</v>
      </c>
      <c r="S224">
        <v>212</v>
      </c>
      <c r="T224">
        <v>917</v>
      </c>
      <c r="U224">
        <v>485.92700000000002</v>
      </c>
      <c r="V224">
        <v>493.02</v>
      </c>
    </row>
    <row r="225" spans="1:22">
      <c r="A225" s="80">
        <v>41226</v>
      </c>
      <c r="B225">
        <v>218</v>
      </c>
      <c r="C225">
        <v>496.851</v>
      </c>
      <c r="D225">
        <v>221.75</v>
      </c>
      <c r="E225">
        <v>769</v>
      </c>
      <c r="F225">
        <v>473.60500000000002</v>
      </c>
      <c r="G225">
        <v>212</v>
      </c>
      <c r="H225">
        <v>736</v>
      </c>
      <c r="I225">
        <v>491.26499999999999</v>
      </c>
      <c r="J225">
        <v>125.25</v>
      </c>
      <c r="K225">
        <v>667</v>
      </c>
      <c r="L225">
        <v>476.18599999999998</v>
      </c>
      <c r="M225">
        <v>61</v>
      </c>
      <c r="N225">
        <v>588</v>
      </c>
      <c r="O225">
        <v>480.20600000000002</v>
      </c>
      <c r="P225">
        <v>126.75</v>
      </c>
      <c r="Q225">
        <v>622</v>
      </c>
      <c r="R225">
        <v>686.197</v>
      </c>
      <c r="S225">
        <v>212</v>
      </c>
      <c r="T225">
        <v>913</v>
      </c>
      <c r="U225">
        <v>473.60500000000002</v>
      </c>
      <c r="V225">
        <v>491.26499999999999</v>
      </c>
    </row>
    <row r="226" spans="1:22">
      <c r="A226" s="80">
        <v>41237</v>
      </c>
      <c r="B226">
        <v>227</v>
      </c>
      <c r="C226">
        <v>415.86799999999999</v>
      </c>
      <c r="D226">
        <v>221.75</v>
      </c>
      <c r="E226">
        <v>688</v>
      </c>
      <c r="F226">
        <v>402.43200000000002</v>
      </c>
      <c r="G226">
        <v>212</v>
      </c>
      <c r="H226">
        <v>665</v>
      </c>
      <c r="I226">
        <v>464.49599999999998</v>
      </c>
      <c r="J226">
        <v>125.25</v>
      </c>
      <c r="K226">
        <v>640</v>
      </c>
      <c r="L226">
        <v>447.25299999999999</v>
      </c>
      <c r="M226">
        <v>61</v>
      </c>
      <c r="N226">
        <v>559</v>
      </c>
      <c r="O226">
        <v>451.27300000000002</v>
      </c>
      <c r="P226">
        <v>126.75</v>
      </c>
      <c r="Q226">
        <v>593</v>
      </c>
      <c r="R226">
        <v>673.01499999999999</v>
      </c>
      <c r="S226">
        <v>212</v>
      </c>
      <c r="T226">
        <v>900</v>
      </c>
      <c r="U226">
        <v>402.43200000000002</v>
      </c>
      <c r="V226">
        <v>464.49599999999998</v>
      </c>
    </row>
    <row r="227" spans="1:22">
      <c r="A227" s="80">
        <v>41268</v>
      </c>
      <c r="B227">
        <v>248</v>
      </c>
      <c r="C227">
        <v>403.00299999999999</v>
      </c>
      <c r="D227">
        <v>221.75</v>
      </c>
      <c r="E227">
        <v>675</v>
      </c>
      <c r="F227">
        <v>380.10899999999998</v>
      </c>
      <c r="G227">
        <v>212</v>
      </c>
      <c r="H227">
        <v>643</v>
      </c>
      <c r="I227">
        <v>456.01900000000001</v>
      </c>
      <c r="J227">
        <v>125.25</v>
      </c>
      <c r="K227">
        <v>632</v>
      </c>
      <c r="L227">
        <v>447.12700000000001</v>
      </c>
      <c r="M227">
        <v>61</v>
      </c>
      <c r="N227">
        <v>559</v>
      </c>
      <c r="O227">
        <v>455.30700000000002</v>
      </c>
      <c r="P227">
        <v>126.75</v>
      </c>
      <c r="Q227">
        <v>597</v>
      </c>
      <c r="R227">
        <v>715.64800000000002</v>
      </c>
      <c r="S227">
        <v>212</v>
      </c>
      <c r="T227">
        <v>943</v>
      </c>
      <c r="U227">
        <v>380.10899999999998</v>
      </c>
      <c r="V227">
        <v>456.01900000000001</v>
      </c>
    </row>
    <row r="228" spans="1:22">
      <c r="A228" s="80">
        <v>41311</v>
      </c>
      <c r="B228">
        <v>25</v>
      </c>
      <c r="C228">
        <v>445.31700000000001</v>
      </c>
      <c r="D228">
        <v>221.75</v>
      </c>
      <c r="E228">
        <v>718</v>
      </c>
      <c r="F228">
        <v>415.34399999999999</v>
      </c>
      <c r="G228">
        <v>212</v>
      </c>
      <c r="H228">
        <v>678</v>
      </c>
      <c r="I228">
        <v>464.63900000000001</v>
      </c>
      <c r="J228">
        <v>125.25</v>
      </c>
      <c r="K228">
        <v>640</v>
      </c>
      <c r="L228">
        <v>462.29399999999998</v>
      </c>
      <c r="M228">
        <v>61</v>
      </c>
      <c r="N228">
        <v>574</v>
      </c>
      <c r="O228">
        <v>470.47399999999999</v>
      </c>
      <c r="P228">
        <v>126.75</v>
      </c>
      <c r="Q228">
        <v>612</v>
      </c>
      <c r="R228">
        <v>719.43899999999996</v>
      </c>
      <c r="S228">
        <v>212</v>
      </c>
      <c r="T228">
        <v>946</v>
      </c>
      <c r="U228">
        <v>415.34399999999999</v>
      </c>
      <c r="V228">
        <v>464.63900000000001</v>
      </c>
    </row>
    <row r="229" spans="1:22">
      <c r="A229" s="80">
        <v>41331</v>
      </c>
      <c r="B229">
        <v>39</v>
      </c>
      <c r="C229">
        <v>445.31700000000001</v>
      </c>
      <c r="D229">
        <v>222.5</v>
      </c>
      <c r="E229">
        <v>718</v>
      </c>
      <c r="F229">
        <v>415.34399999999999</v>
      </c>
      <c r="G229">
        <v>212.5</v>
      </c>
      <c r="H229">
        <v>678</v>
      </c>
      <c r="I229">
        <v>464.63900000000001</v>
      </c>
      <c r="J229">
        <v>125.5</v>
      </c>
      <c r="K229">
        <v>641</v>
      </c>
      <c r="L229">
        <v>462.29399999999998</v>
      </c>
      <c r="M229">
        <v>61.25</v>
      </c>
      <c r="N229">
        <v>574</v>
      </c>
      <c r="O229">
        <v>470.47399999999999</v>
      </c>
      <c r="P229">
        <v>127</v>
      </c>
      <c r="Q229">
        <v>612</v>
      </c>
      <c r="R229">
        <v>719.43899999999996</v>
      </c>
      <c r="S229">
        <v>212.5</v>
      </c>
      <c r="T229">
        <v>947</v>
      </c>
      <c r="U229">
        <v>415.34399999999999</v>
      </c>
      <c r="V229">
        <v>464.63900000000001</v>
      </c>
    </row>
    <row r="230" spans="1:22">
      <c r="A230" s="80">
        <v>41334</v>
      </c>
      <c r="B230">
        <v>48</v>
      </c>
      <c r="C230">
        <v>462.12299999999999</v>
      </c>
      <c r="D230">
        <v>222.5</v>
      </c>
      <c r="E230">
        <v>735</v>
      </c>
      <c r="F230">
        <v>430.30099999999999</v>
      </c>
      <c r="G230">
        <v>212.5</v>
      </c>
      <c r="H230">
        <v>693</v>
      </c>
      <c r="I230">
        <v>479.69400000000002</v>
      </c>
      <c r="J230">
        <v>125.5</v>
      </c>
      <c r="K230">
        <v>656</v>
      </c>
      <c r="L230">
        <v>482.16899999999998</v>
      </c>
      <c r="M230">
        <v>61.25</v>
      </c>
      <c r="N230">
        <v>594</v>
      </c>
      <c r="O230">
        <v>490.34899999999999</v>
      </c>
      <c r="P230">
        <v>127</v>
      </c>
      <c r="Q230">
        <v>632</v>
      </c>
      <c r="R230">
        <v>724.81</v>
      </c>
      <c r="S230">
        <v>212.5</v>
      </c>
      <c r="T230">
        <v>952</v>
      </c>
      <c r="U230">
        <v>430.30099999999999</v>
      </c>
      <c r="V230">
        <v>479.69400000000002</v>
      </c>
    </row>
    <row r="231" spans="1:22">
      <c r="A231" s="80">
        <v>41359</v>
      </c>
      <c r="B231">
        <v>59</v>
      </c>
      <c r="C231">
        <v>462.12299999999999</v>
      </c>
      <c r="D231">
        <v>226</v>
      </c>
      <c r="E231">
        <v>739</v>
      </c>
      <c r="F231">
        <v>430.30099999999999</v>
      </c>
      <c r="G231">
        <v>215.75</v>
      </c>
      <c r="H231">
        <v>697</v>
      </c>
      <c r="I231">
        <v>479.69400000000002</v>
      </c>
      <c r="J231">
        <v>127.5</v>
      </c>
      <c r="K231">
        <v>658</v>
      </c>
      <c r="L231">
        <v>482.16899999999998</v>
      </c>
      <c r="M231">
        <v>62.25</v>
      </c>
      <c r="N231">
        <v>595</v>
      </c>
      <c r="O231">
        <v>490.34899999999999</v>
      </c>
      <c r="P231">
        <v>129</v>
      </c>
      <c r="Q231">
        <v>634</v>
      </c>
      <c r="R231">
        <v>724.81</v>
      </c>
      <c r="S231">
        <v>215.75</v>
      </c>
      <c r="T231">
        <v>955</v>
      </c>
      <c r="U231">
        <v>430.30099999999999</v>
      </c>
      <c r="V231">
        <v>479.69400000000002</v>
      </c>
    </row>
    <row r="232" spans="1:22">
      <c r="A232" s="80">
        <v>41368</v>
      </c>
      <c r="B232">
        <v>64</v>
      </c>
      <c r="C232">
        <v>490.88799999999998</v>
      </c>
      <c r="D232">
        <v>226</v>
      </c>
      <c r="E232">
        <v>767</v>
      </c>
      <c r="F232">
        <v>454.75799999999998</v>
      </c>
      <c r="G232">
        <v>215.75</v>
      </c>
      <c r="H232">
        <v>721</v>
      </c>
      <c r="I232">
        <v>472.00799999999998</v>
      </c>
      <c r="J232">
        <v>127.5</v>
      </c>
      <c r="K232">
        <v>650</v>
      </c>
      <c r="L232">
        <v>463.613</v>
      </c>
      <c r="M232">
        <v>62.25</v>
      </c>
      <c r="N232">
        <v>576</v>
      </c>
      <c r="O232">
        <v>471.79300000000001</v>
      </c>
      <c r="P232">
        <v>129</v>
      </c>
      <c r="Q232">
        <v>616</v>
      </c>
      <c r="R232">
        <v>730.923</v>
      </c>
      <c r="S232">
        <v>215.75</v>
      </c>
      <c r="T232">
        <v>962</v>
      </c>
      <c r="U232">
        <v>454.75799999999998</v>
      </c>
      <c r="V232">
        <v>472.00799999999998</v>
      </c>
    </row>
    <row r="233" spans="1:22">
      <c r="A233" s="80">
        <v>41395</v>
      </c>
      <c r="B233">
        <v>82</v>
      </c>
      <c r="C233">
        <v>462.11700000000002</v>
      </c>
      <c r="D233">
        <v>226</v>
      </c>
      <c r="E233">
        <v>739</v>
      </c>
      <c r="F233">
        <v>433.18700000000001</v>
      </c>
      <c r="G233">
        <v>215.75</v>
      </c>
      <c r="H233">
        <v>699</v>
      </c>
      <c r="I233">
        <v>460.13099999999997</v>
      </c>
      <c r="J233">
        <v>127.5</v>
      </c>
      <c r="K233">
        <v>638</v>
      </c>
      <c r="L233">
        <v>445.74799999999999</v>
      </c>
      <c r="M233">
        <v>62.25</v>
      </c>
      <c r="N233">
        <v>559</v>
      </c>
      <c r="O233">
        <v>453.928</v>
      </c>
      <c r="P233">
        <v>129</v>
      </c>
      <c r="Q233">
        <v>598</v>
      </c>
      <c r="R233">
        <v>713.74800000000005</v>
      </c>
      <c r="S233">
        <v>215.75</v>
      </c>
      <c r="T233">
        <v>944</v>
      </c>
      <c r="U233">
        <v>433.18700000000001</v>
      </c>
      <c r="V233">
        <v>460.13099999999997</v>
      </c>
    </row>
    <row r="234" spans="1:22">
      <c r="A234" s="80">
        <v>41415</v>
      </c>
      <c r="B234">
        <v>95</v>
      </c>
      <c r="C234">
        <v>462.11700000000002</v>
      </c>
      <c r="D234">
        <v>231.5</v>
      </c>
      <c r="E234">
        <v>744</v>
      </c>
      <c r="F234">
        <v>433.18700000000001</v>
      </c>
      <c r="G234">
        <v>221</v>
      </c>
      <c r="H234">
        <v>705</v>
      </c>
      <c r="I234">
        <v>460.13099999999997</v>
      </c>
      <c r="J234">
        <v>130.75</v>
      </c>
      <c r="K234">
        <v>641</v>
      </c>
      <c r="L234">
        <v>445.74799999999999</v>
      </c>
      <c r="M234">
        <v>63.75</v>
      </c>
      <c r="N234">
        <v>560</v>
      </c>
      <c r="O234">
        <v>453.928</v>
      </c>
      <c r="P234">
        <v>132.25</v>
      </c>
      <c r="Q234">
        <v>601</v>
      </c>
      <c r="R234">
        <v>713.74800000000005</v>
      </c>
      <c r="S234">
        <v>221</v>
      </c>
      <c r="T234">
        <v>950</v>
      </c>
      <c r="U234">
        <v>433.18700000000001</v>
      </c>
      <c r="V234">
        <v>460.13099999999997</v>
      </c>
    </row>
    <row r="235" spans="1:22">
      <c r="A235" s="80">
        <v>41425</v>
      </c>
      <c r="B235">
        <v>99</v>
      </c>
      <c r="C235">
        <v>460.149</v>
      </c>
      <c r="D235">
        <v>231.5</v>
      </c>
      <c r="E235">
        <v>742</v>
      </c>
      <c r="F235">
        <v>430.584</v>
      </c>
      <c r="G235">
        <v>221</v>
      </c>
      <c r="H235">
        <v>702</v>
      </c>
      <c r="I235">
        <v>438.16800000000001</v>
      </c>
      <c r="J235">
        <v>130.75</v>
      </c>
      <c r="K235">
        <v>619</v>
      </c>
      <c r="L235">
        <v>414.59500000000003</v>
      </c>
      <c r="M235">
        <v>63.75</v>
      </c>
      <c r="N235">
        <v>529</v>
      </c>
      <c r="O235">
        <v>422.77499999999998</v>
      </c>
      <c r="P235">
        <v>132.25</v>
      </c>
      <c r="Q235">
        <v>570</v>
      </c>
      <c r="R235">
        <v>715.81200000000001</v>
      </c>
      <c r="S235">
        <v>221</v>
      </c>
      <c r="T235">
        <v>952</v>
      </c>
      <c r="U235">
        <v>430.584</v>
      </c>
      <c r="V235">
        <v>438.16800000000001</v>
      </c>
    </row>
    <row r="236" spans="1:22">
      <c r="A236" s="80">
        <v>41437</v>
      </c>
      <c r="B236">
        <v>111</v>
      </c>
      <c r="C236">
        <v>460.11599999999999</v>
      </c>
      <c r="D236">
        <v>231.5</v>
      </c>
      <c r="E236">
        <v>742</v>
      </c>
      <c r="F236">
        <v>430.55200000000002</v>
      </c>
      <c r="G236">
        <v>221</v>
      </c>
      <c r="H236">
        <v>702</v>
      </c>
      <c r="I236">
        <v>438.13600000000002</v>
      </c>
      <c r="J236">
        <v>130.75</v>
      </c>
      <c r="K236">
        <v>619</v>
      </c>
      <c r="L236">
        <v>414.56400000000002</v>
      </c>
      <c r="M236">
        <v>63.75</v>
      </c>
      <c r="N236">
        <v>529</v>
      </c>
      <c r="O236">
        <v>422.74400000000003</v>
      </c>
      <c r="P236">
        <v>132.25</v>
      </c>
      <c r="Q236">
        <v>570</v>
      </c>
      <c r="R236">
        <v>715.75599999999997</v>
      </c>
      <c r="S236">
        <v>221</v>
      </c>
      <c r="T236">
        <v>952</v>
      </c>
      <c r="U236">
        <v>430.584</v>
      </c>
      <c r="V236">
        <v>438.16800000000001</v>
      </c>
    </row>
    <row r="237" spans="1:22">
      <c r="A237" s="80">
        <v>41447</v>
      </c>
      <c r="B237">
        <v>119</v>
      </c>
      <c r="C237">
        <v>460.11599999999999</v>
      </c>
      <c r="D237">
        <v>231.5</v>
      </c>
      <c r="E237">
        <v>738</v>
      </c>
      <c r="F237">
        <v>430.55200000000002</v>
      </c>
      <c r="G237">
        <v>221</v>
      </c>
      <c r="H237">
        <v>698</v>
      </c>
      <c r="I237">
        <v>438.13600000000002</v>
      </c>
      <c r="J237">
        <v>130.75</v>
      </c>
      <c r="K237">
        <v>615</v>
      </c>
      <c r="L237">
        <v>414.56400000000002</v>
      </c>
      <c r="M237">
        <v>63.75</v>
      </c>
      <c r="N237">
        <v>525</v>
      </c>
      <c r="O237">
        <v>432.62700000000001</v>
      </c>
      <c r="P237">
        <v>132.25</v>
      </c>
      <c r="Q237">
        <v>580</v>
      </c>
      <c r="R237">
        <v>719.13800000000003</v>
      </c>
      <c r="S237">
        <v>221</v>
      </c>
      <c r="T237">
        <v>955</v>
      </c>
      <c r="U237">
        <v>430.55200000000002</v>
      </c>
      <c r="V237">
        <v>438.13600000000002</v>
      </c>
    </row>
    <row r="238" spans="1:22">
      <c r="A238" s="80">
        <v>41454</v>
      </c>
      <c r="B238">
        <v>124</v>
      </c>
      <c r="C238">
        <v>460.11599999999999</v>
      </c>
      <c r="D238">
        <v>231.5</v>
      </c>
      <c r="E238">
        <v>747</v>
      </c>
      <c r="F238">
        <v>430.55200000000002</v>
      </c>
      <c r="G238">
        <v>221</v>
      </c>
      <c r="H238">
        <v>707</v>
      </c>
      <c r="I238">
        <v>438.13600000000002</v>
      </c>
      <c r="J238">
        <v>130.75</v>
      </c>
      <c r="K238">
        <v>624</v>
      </c>
      <c r="L238">
        <v>414.56400000000002</v>
      </c>
      <c r="M238">
        <v>63.75</v>
      </c>
      <c r="N238">
        <v>533</v>
      </c>
      <c r="O238">
        <v>442.29300000000001</v>
      </c>
      <c r="P238">
        <v>132.25</v>
      </c>
      <c r="Q238">
        <v>589</v>
      </c>
      <c r="R238">
        <v>716.98199999999997</v>
      </c>
      <c r="S238">
        <v>221</v>
      </c>
      <c r="T238">
        <v>953</v>
      </c>
      <c r="U238">
        <v>430.55200000000002</v>
      </c>
      <c r="V238">
        <v>438.13600000000002</v>
      </c>
    </row>
    <row r="239" spans="1:22">
      <c r="A239" s="80">
        <v>41461</v>
      </c>
      <c r="B239">
        <v>129</v>
      </c>
      <c r="C239">
        <v>452.89100000000002</v>
      </c>
      <c r="D239">
        <v>231.5</v>
      </c>
      <c r="E239">
        <v>739</v>
      </c>
      <c r="F239">
        <v>430.798</v>
      </c>
      <c r="G239">
        <v>221</v>
      </c>
      <c r="H239">
        <v>707</v>
      </c>
      <c r="I239">
        <v>425.48500000000001</v>
      </c>
      <c r="J239">
        <v>130.75</v>
      </c>
      <c r="K239">
        <v>611</v>
      </c>
      <c r="L239">
        <v>419.68599999999998</v>
      </c>
      <c r="M239">
        <v>63.75</v>
      </c>
      <c r="N239">
        <v>538</v>
      </c>
      <c r="O239">
        <v>417.286</v>
      </c>
      <c r="P239">
        <v>132.25</v>
      </c>
      <c r="Q239">
        <v>564</v>
      </c>
      <c r="R239">
        <v>746.98</v>
      </c>
      <c r="S239">
        <v>221</v>
      </c>
      <c r="T239">
        <v>983</v>
      </c>
      <c r="U239">
        <v>430.798</v>
      </c>
      <c r="V239">
        <v>425.48500000000001</v>
      </c>
    </row>
    <row r="240" spans="1:22">
      <c r="A240" s="80">
        <v>41492</v>
      </c>
      <c r="B240">
        <v>148</v>
      </c>
      <c r="C240">
        <v>450.27</v>
      </c>
      <c r="D240">
        <v>233.25</v>
      </c>
      <c r="E240">
        <v>738</v>
      </c>
      <c r="F240">
        <v>430.08800000000002</v>
      </c>
      <c r="G240">
        <v>222.75</v>
      </c>
      <c r="H240">
        <v>708</v>
      </c>
      <c r="I240">
        <v>436.03199999999998</v>
      </c>
      <c r="J240">
        <v>131.75</v>
      </c>
      <c r="K240">
        <v>623</v>
      </c>
      <c r="L240">
        <v>430.01499999999999</v>
      </c>
      <c r="M240">
        <v>64.25</v>
      </c>
      <c r="N240">
        <v>549</v>
      </c>
      <c r="O240">
        <v>427.61500000000001</v>
      </c>
      <c r="P240">
        <v>133.25</v>
      </c>
      <c r="Q240">
        <v>576</v>
      </c>
      <c r="R240">
        <v>738.80499999999995</v>
      </c>
      <c r="S240">
        <v>222.75</v>
      </c>
      <c r="T240">
        <v>976</v>
      </c>
      <c r="U240">
        <v>430.08800000000002</v>
      </c>
      <c r="V240">
        <v>436.03199999999998</v>
      </c>
    </row>
    <row r="241" spans="1:22">
      <c r="A241" s="80">
        <v>41521</v>
      </c>
      <c r="B241">
        <v>168</v>
      </c>
      <c r="C241">
        <v>466.88200000000001</v>
      </c>
      <c r="D241">
        <v>233.25</v>
      </c>
      <c r="E241">
        <v>755</v>
      </c>
      <c r="F241">
        <v>451.41699999999997</v>
      </c>
      <c r="G241">
        <v>222.75</v>
      </c>
      <c r="H241">
        <v>729</v>
      </c>
      <c r="I241">
        <v>445.875</v>
      </c>
      <c r="J241">
        <v>131.75</v>
      </c>
      <c r="K241">
        <v>633</v>
      </c>
      <c r="L241">
        <v>443.71100000000001</v>
      </c>
      <c r="M241">
        <v>64.25</v>
      </c>
      <c r="N241">
        <v>563</v>
      </c>
      <c r="O241">
        <v>441.31099999999998</v>
      </c>
      <c r="P241">
        <v>133.25</v>
      </c>
      <c r="Q241">
        <v>589</v>
      </c>
      <c r="R241">
        <v>746.66399999999999</v>
      </c>
      <c r="S241">
        <v>222.75</v>
      </c>
      <c r="T241">
        <v>984</v>
      </c>
      <c r="U241">
        <v>451.41699999999997</v>
      </c>
      <c r="V241">
        <v>445.875</v>
      </c>
    </row>
    <row r="242" spans="1:22">
      <c r="A242" s="80">
        <v>41549</v>
      </c>
      <c r="B242">
        <v>188</v>
      </c>
      <c r="C242">
        <v>463.971</v>
      </c>
      <c r="D242">
        <v>233.25</v>
      </c>
      <c r="E242">
        <v>752</v>
      </c>
      <c r="F242">
        <v>450.96</v>
      </c>
      <c r="G242">
        <v>222.75</v>
      </c>
      <c r="H242">
        <v>729</v>
      </c>
      <c r="I242">
        <v>447.04</v>
      </c>
      <c r="J242">
        <v>131.75</v>
      </c>
      <c r="K242">
        <v>634</v>
      </c>
      <c r="L242">
        <v>444.14400000000001</v>
      </c>
      <c r="M242">
        <v>64.25</v>
      </c>
      <c r="N242">
        <v>563</v>
      </c>
      <c r="O242">
        <v>433.72</v>
      </c>
      <c r="P242">
        <v>133.25</v>
      </c>
      <c r="Q242">
        <v>582</v>
      </c>
      <c r="R242">
        <v>650.11500000000001</v>
      </c>
      <c r="S242">
        <v>222.75</v>
      </c>
      <c r="T242">
        <v>888</v>
      </c>
      <c r="U242">
        <v>392.88</v>
      </c>
      <c r="V242">
        <v>418.86799999999999</v>
      </c>
    </row>
    <row r="243" spans="1:22">
      <c r="A243" s="80">
        <v>41551</v>
      </c>
      <c r="B243">
        <v>190</v>
      </c>
      <c r="C243">
        <v>432.56299999999999</v>
      </c>
      <c r="D243">
        <v>233.25</v>
      </c>
      <c r="E243">
        <v>721</v>
      </c>
      <c r="F243">
        <v>423.87799999999999</v>
      </c>
      <c r="G243">
        <v>222.75</v>
      </c>
      <c r="H243">
        <v>702</v>
      </c>
      <c r="I243">
        <v>462.48099999999999</v>
      </c>
      <c r="J243">
        <v>131.75</v>
      </c>
      <c r="K243">
        <v>649</v>
      </c>
      <c r="L243">
        <v>458.15199999999999</v>
      </c>
      <c r="M243">
        <v>64.25</v>
      </c>
      <c r="N243">
        <v>577</v>
      </c>
      <c r="O243">
        <v>447.72899999999998</v>
      </c>
      <c r="P243">
        <v>133.25</v>
      </c>
      <c r="Q243">
        <v>596</v>
      </c>
      <c r="R243">
        <v>642.846</v>
      </c>
      <c r="S243">
        <v>222.75</v>
      </c>
      <c r="T243">
        <v>880</v>
      </c>
      <c r="U243">
        <v>365.79899999999998</v>
      </c>
      <c r="V243">
        <v>434.31</v>
      </c>
    </row>
    <row r="244" spans="1:22">
      <c r="A244" s="80">
        <v>41579</v>
      </c>
      <c r="B244">
        <v>210</v>
      </c>
      <c r="C244">
        <v>403.23399999999998</v>
      </c>
      <c r="D244">
        <v>233.25</v>
      </c>
      <c r="E244">
        <v>691</v>
      </c>
      <c r="F244">
        <v>396.42599999999999</v>
      </c>
      <c r="G244">
        <v>222.75</v>
      </c>
      <c r="H244">
        <v>674</v>
      </c>
      <c r="I244">
        <v>444.89699999999999</v>
      </c>
      <c r="J244">
        <v>131.75</v>
      </c>
      <c r="K244">
        <v>632</v>
      </c>
      <c r="L244">
        <v>441.25799999999998</v>
      </c>
      <c r="M244">
        <v>64.25</v>
      </c>
      <c r="N244">
        <v>560</v>
      </c>
      <c r="O244">
        <v>430.40300000000002</v>
      </c>
      <c r="P244">
        <v>133.25</v>
      </c>
      <c r="Q244">
        <v>579</v>
      </c>
      <c r="R244">
        <v>633.048</v>
      </c>
      <c r="S244">
        <v>222.75</v>
      </c>
      <c r="T244">
        <v>871</v>
      </c>
      <c r="U244">
        <v>333.54899999999998</v>
      </c>
      <c r="V244">
        <v>402.23200000000003</v>
      </c>
    </row>
    <row r="245" spans="1:22">
      <c r="A245" s="80">
        <v>41605</v>
      </c>
      <c r="B245">
        <v>228</v>
      </c>
      <c r="C245">
        <v>403.23399999999998</v>
      </c>
      <c r="D245">
        <v>234.5</v>
      </c>
      <c r="E245">
        <v>693</v>
      </c>
      <c r="F245">
        <v>396.42599999999999</v>
      </c>
      <c r="G245">
        <v>224</v>
      </c>
      <c r="H245">
        <v>675</v>
      </c>
      <c r="I245">
        <v>444.89699999999999</v>
      </c>
      <c r="J245">
        <v>132.5</v>
      </c>
      <c r="K245">
        <v>632</v>
      </c>
      <c r="L245">
        <v>441.25799999999998</v>
      </c>
      <c r="M245">
        <v>64.5</v>
      </c>
      <c r="N245">
        <v>561</v>
      </c>
      <c r="O245">
        <v>430.40300000000002</v>
      </c>
      <c r="P245">
        <v>134</v>
      </c>
      <c r="Q245">
        <v>579</v>
      </c>
      <c r="R245">
        <v>633.048</v>
      </c>
      <c r="S245">
        <v>224</v>
      </c>
      <c r="T245">
        <v>872</v>
      </c>
      <c r="U245">
        <v>333.54899999999998</v>
      </c>
      <c r="V245">
        <v>402.23200000000003</v>
      </c>
    </row>
    <row r="246" spans="1:22">
      <c r="A246" s="80">
        <v>41608</v>
      </c>
      <c r="B246">
        <v>231</v>
      </c>
      <c r="C246">
        <v>377.89499999999998</v>
      </c>
      <c r="D246">
        <v>234.5</v>
      </c>
      <c r="E246">
        <v>667</v>
      </c>
      <c r="F246">
        <v>371.83199999999999</v>
      </c>
      <c r="G246">
        <v>224</v>
      </c>
      <c r="H246">
        <v>651</v>
      </c>
      <c r="I246">
        <v>431.346</v>
      </c>
      <c r="J246">
        <v>132.5</v>
      </c>
      <c r="K246">
        <v>619</v>
      </c>
      <c r="L246">
        <v>433.73</v>
      </c>
      <c r="M246">
        <v>64.5</v>
      </c>
      <c r="N246">
        <v>553</v>
      </c>
      <c r="O246">
        <v>423.101</v>
      </c>
      <c r="P246">
        <v>134</v>
      </c>
      <c r="Q246">
        <v>572</v>
      </c>
      <c r="R246">
        <v>641.86099999999999</v>
      </c>
      <c r="S246">
        <v>224</v>
      </c>
      <c r="T246">
        <v>881</v>
      </c>
      <c r="U246">
        <v>329.48700000000002</v>
      </c>
      <c r="V246">
        <v>390.28300000000002</v>
      </c>
    </row>
    <row r="247" spans="1:22">
      <c r="A247" s="80">
        <v>41661</v>
      </c>
      <c r="B247">
        <v>14</v>
      </c>
      <c r="C247">
        <v>382.42099999999999</v>
      </c>
      <c r="D247">
        <v>234.5</v>
      </c>
      <c r="E247">
        <v>672</v>
      </c>
      <c r="F247">
        <v>368.67</v>
      </c>
      <c r="G247">
        <v>224</v>
      </c>
      <c r="H247">
        <v>648</v>
      </c>
      <c r="I247">
        <v>444.91399999999999</v>
      </c>
      <c r="J247">
        <v>132.5</v>
      </c>
      <c r="K247">
        <v>632</v>
      </c>
      <c r="L247">
        <v>442.34199999999998</v>
      </c>
      <c r="M247">
        <v>64.5</v>
      </c>
      <c r="N247">
        <v>562</v>
      </c>
      <c r="O247">
        <v>445.44400000000002</v>
      </c>
      <c r="P247">
        <v>134</v>
      </c>
      <c r="Q247">
        <v>594</v>
      </c>
      <c r="R247">
        <v>698.86099999999999</v>
      </c>
      <c r="S247">
        <v>224</v>
      </c>
      <c r="T247">
        <v>936</v>
      </c>
      <c r="U247">
        <v>355.34100000000001</v>
      </c>
      <c r="V247">
        <v>403.35</v>
      </c>
    </row>
    <row r="248" spans="1:22">
      <c r="A248" s="80">
        <v>41677</v>
      </c>
      <c r="B248">
        <v>26</v>
      </c>
      <c r="C248">
        <v>395.97899999999998</v>
      </c>
      <c r="D248">
        <v>234.5</v>
      </c>
      <c r="E248">
        <v>685</v>
      </c>
      <c r="F248">
        <v>382.96300000000002</v>
      </c>
      <c r="G248">
        <v>224</v>
      </c>
      <c r="H248">
        <v>662</v>
      </c>
      <c r="I248">
        <v>443.15</v>
      </c>
      <c r="J248">
        <v>132.5</v>
      </c>
      <c r="K248">
        <v>631</v>
      </c>
      <c r="L248">
        <v>445.608</v>
      </c>
      <c r="M248">
        <v>64.5</v>
      </c>
      <c r="N248">
        <v>565</v>
      </c>
      <c r="O248">
        <v>448.935</v>
      </c>
      <c r="P248">
        <v>134</v>
      </c>
      <c r="Q248">
        <v>598</v>
      </c>
      <c r="R248">
        <v>698.404</v>
      </c>
      <c r="S248">
        <v>224</v>
      </c>
      <c r="T248">
        <v>937</v>
      </c>
      <c r="U248">
        <v>342.19799999999998</v>
      </c>
      <c r="V248">
        <v>402.30099999999999</v>
      </c>
    </row>
    <row r="249" spans="1:22">
      <c r="A249" s="80">
        <v>41684</v>
      </c>
      <c r="B249">
        <v>31</v>
      </c>
      <c r="C249">
        <v>395.97899999999998</v>
      </c>
      <c r="D249">
        <v>234.25</v>
      </c>
      <c r="E249">
        <v>685</v>
      </c>
      <c r="F249">
        <v>382.96300000000002</v>
      </c>
      <c r="G249">
        <v>223.75</v>
      </c>
      <c r="H249">
        <v>662</v>
      </c>
      <c r="I249">
        <v>443.15</v>
      </c>
      <c r="J249">
        <v>132.5</v>
      </c>
      <c r="K249">
        <v>631</v>
      </c>
      <c r="L249">
        <v>445.608</v>
      </c>
      <c r="M249">
        <v>64.5</v>
      </c>
      <c r="N249">
        <v>565</v>
      </c>
      <c r="O249">
        <v>448.935</v>
      </c>
      <c r="P249">
        <v>134</v>
      </c>
      <c r="Q249">
        <v>598</v>
      </c>
      <c r="R249">
        <v>698.404</v>
      </c>
      <c r="S249">
        <v>223.75</v>
      </c>
      <c r="T249">
        <v>937</v>
      </c>
      <c r="U249">
        <v>342.19799999999998</v>
      </c>
      <c r="V249">
        <v>402.30099999999999</v>
      </c>
    </row>
    <row r="250" spans="1:22">
      <c r="A250" s="80">
        <v>41706</v>
      </c>
      <c r="B250">
        <v>47</v>
      </c>
      <c r="C250">
        <v>421.50799999999998</v>
      </c>
      <c r="D250">
        <v>234.25</v>
      </c>
      <c r="E250">
        <v>711</v>
      </c>
      <c r="F250">
        <v>408.649</v>
      </c>
      <c r="G250">
        <v>223.75</v>
      </c>
      <c r="H250">
        <v>687</v>
      </c>
      <c r="I250">
        <v>462.31099999999998</v>
      </c>
      <c r="J250">
        <v>132.5</v>
      </c>
      <c r="K250">
        <v>650</v>
      </c>
      <c r="L250">
        <v>460.21499999999997</v>
      </c>
      <c r="M250">
        <v>64.5</v>
      </c>
      <c r="N250">
        <v>580</v>
      </c>
      <c r="O250">
        <v>463.51600000000002</v>
      </c>
      <c r="P250">
        <v>134</v>
      </c>
      <c r="Q250">
        <v>612</v>
      </c>
      <c r="R250">
        <v>728.12900000000002</v>
      </c>
      <c r="S250">
        <v>223.75</v>
      </c>
      <c r="T250">
        <v>967</v>
      </c>
      <c r="U250">
        <v>382.85700000000003</v>
      </c>
      <c r="V250">
        <v>423.56</v>
      </c>
    </row>
    <row r="251" spans="1:22">
      <c r="A251" s="80">
        <v>41734</v>
      </c>
      <c r="B251">
        <v>67</v>
      </c>
      <c r="C251">
        <v>467.07600000000002</v>
      </c>
      <c r="D251">
        <v>234.25</v>
      </c>
      <c r="E251">
        <v>756</v>
      </c>
      <c r="F251">
        <v>444.60599999999999</v>
      </c>
      <c r="G251">
        <v>223.75</v>
      </c>
      <c r="H251">
        <v>723</v>
      </c>
      <c r="I251">
        <v>487.55500000000001</v>
      </c>
      <c r="J251">
        <v>132.5</v>
      </c>
      <c r="K251">
        <v>675</v>
      </c>
      <c r="L251">
        <v>486.84699999999998</v>
      </c>
      <c r="M251">
        <v>64.5</v>
      </c>
      <c r="N251">
        <v>606</v>
      </c>
      <c r="O251">
        <v>490.31099999999998</v>
      </c>
      <c r="P251">
        <v>134</v>
      </c>
      <c r="Q251">
        <v>639</v>
      </c>
      <c r="R251">
        <v>764.245</v>
      </c>
      <c r="S251">
        <v>223.75</v>
      </c>
      <c r="T251">
        <v>1003</v>
      </c>
      <c r="U251">
        <v>402.48399999999998</v>
      </c>
      <c r="V251">
        <v>429.60500000000002</v>
      </c>
    </row>
    <row r="252" spans="1:22">
      <c r="A252" s="80">
        <v>41774</v>
      </c>
      <c r="B252">
        <v>91</v>
      </c>
      <c r="C252">
        <v>483.69499999999999</v>
      </c>
      <c r="D252">
        <v>234.25</v>
      </c>
      <c r="E252">
        <v>773</v>
      </c>
      <c r="F252">
        <v>473.137</v>
      </c>
      <c r="G252">
        <v>223.75</v>
      </c>
      <c r="H252">
        <v>752</v>
      </c>
      <c r="I252">
        <v>486.83199999999999</v>
      </c>
      <c r="J252">
        <v>132.5</v>
      </c>
      <c r="K252">
        <v>674</v>
      </c>
      <c r="L252">
        <v>481.529</v>
      </c>
      <c r="M252">
        <v>64.5</v>
      </c>
      <c r="N252">
        <v>601</v>
      </c>
      <c r="O252">
        <v>485.02100000000002</v>
      </c>
      <c r="P252">
        <v>134</v>
      </c>
      <c r="Q252">
        <v>634</v>
      </c>
      <c r="R252">
        <v>783.66899999999998</v>
      </c>
      <c r="S252">
        <v>223.75</v>
      </c>
      <c r="T252">
        <v>1022</v>
      </c>
      <c r="U252">
        <v>425.10500000000002</v>
      </c>
      <c r="V252">
        <v>429.18700000000001</v>
      </c>
    </row>
    <row r="253" spans="1:22">
      <c r="A253" s="80">
        <v>41781</v>
      </c>
      <c r="B253">
        <v>96</v>
      </c>
      <c r="C253">
        <v>483.69499999999999</v>
      </c>
      <c r="D253">
        <v>239</v>
      </c>
      <c r="E253">
        <v>778</v>
      </c>
      <c r="F253">
        <v>473.137</v>
      </c>
      <c r="G253">
        <v>228.25</v>
      </c>
      <c r="H253">
        <v>756</v>
      </c>
      <c r="I253">
        <v>486.83199999999999</v>
      </c>
      <c r="J253">
        <v>135.25</v>
      </c>
      <c r="K253">
        <v>677</v>
      </c>
      <c r="L253">
        <v>481.529</v>
      </c>
      <c r="M253">
        <v>65.75</v>
      </c>
      <c r="N253">
        <v>602</v>
      </c>
      <c r="O253">
        <v>485.02100000000002</v>
      </c>
      <c r="P253">
        <v>136.75</v>
      </c>
      <c r="Q253">
        <v>637</v>
      </c>
      <c r="R253">
        <v>783.66899999999998</v>
      </c>
      <c r="S253">
        <v>228.25</v>
      </c>
      <c r="T253">
        <v>1027</v>
      </c>
      <c r="U253">
        <v>425.10500000000002</v>
      </c>
      <c r="V253">
        <v>429.18700000000001</v>
      </c>
    </row>
    <row r="254" spans="1:22">
      <c r="A254" s="80">
        <v>41788</v>
      </c>
      <c r="B254">
        <v>101</v>
      </c>
      <c r="C254">
        <v>492.12099999999998</v>
      </c>
      <c r="D254">
        <v>239</v>
      </c>
      <c r="E254">
        <v>786</v>
      </c>
      <c r="F254">
        <v>476.94200000000001</v>
      </c>
      <c r="G254">
        <v>228.25</v>
      </c>
      <c r="H254">
        <v>760</v>
      </c>
      <c r="I254">
        <v>498.42899999999997</v>
      </c>
      <c r="J254">
        <v>135.25</v>
      </c>
      <c r="K254">
        <v>689</v>
      </c>
      <c r="L254">
        <v>490.69</v>
      </c>
      <c r="M254">
        <v>65.75</v>
      </c>
      <c r="N254">
        <v>611</v>
      </c>
      <c r="O254">
        <v>494.13099999999997</v>
      </c>
      <c r="P254">
        <v>136.75</v>
      </c>
      <c r="Q254">
        <v>646</v>
      </c>
      <c r="R254">
        <v>793.10299999999995</v>
      </c>
      <c r="S254">
        <v>228.25</v>
      </c>
      <c r="T254">
        <v>1036</v>
      </c>
      <c r="U254">
        <v>418.44099999999997</v>
      </c>
      <c r="V254">
        <v>450.45</v>
      </c>
    </row>
    <row r="255" spans="1:22">
      <c r="A255" s="80">
        <v>41803</v>
      </c>
      <c r="B255">
        <v>112</v>
      </c>
      <c r="C255">
        <v>492.12099999999998</v>
      </c>
      <c r="D255">
        <v>239</v>
      </c>
      <c r="E255">
        <v>787</v>
      </c>
      <c r="F255">
        <v>476.94200000000001</v>
      </c>
      <c r="G255">
        <v>228.25</v>
      </c>
      <c r="H255">
        <v>761</v>
      </c>
      <c r="I255">
        <v>498.42899999999997</v>
      </c>
      <c r="J255">
        <v>135.25</v>
      </c>
      <c r="K255">
        <v>689</v>
      </c>
      <c r="L255">
        <v>490.69</v>
      </c>
      <c r="M255">
        <v>65.75</v>
      </c>
      <c r="N255">
        <v>612</v>
      </c>
      <c r="O255">
        <v>494.13099999999997</v>
      </c>
      <c r="P255">
        <v>136.75</v>
      </c>
      <c r="Q255">
        <v>646</v>
      </c>
      <c r="R255">
        <v>793.10299999999995</v>
      </c>
      <c r="S255">
        <v>228.25</v>
      </c>
      <c r="T255">
        <v>1037</v>
      </c>
      <c r="U255">
        <v>418.44099999999997</v>
      </c>
      <c r="V255">
        <v>450.45</v>
      </c>
    </row>
    <row r="256" spans="1:22">
      <c r="A256" s="80">
        <v>41824</v>
      </c>
      <c r="B256">
        <v>127</v>
      </c>
      <c r="C256">
        <v>521.71100000000001</v>
      </c>
      <c r="D256">
        <v>239</v>
      </c>
      <c r="E256">
        <v>816</v>
      </c>
      <c r="F256">
        <v>504.52699999999999</v>
      </c>
      <c r="G256">
        <v>228.25</v>
      </c>
      <c r="H256">
        <v>788</v>
      </c>
      <c r="I256">
        <v>485.012</v>
      </c>
      <c r="J256">
        <v>135.25</v>
      </c>
      <c r="K256">
        <v>676</v>
      </c>
      <c r="L256">
        <v>478.70299999999997</v>
      </c>
      <c r="M256">
        <v>65.75</v>
      </c>
      <c r="N256">
        <v>600</v>
      </c>
      <c r="O256">
        <v>480.851</v>
      </c>
      <c r="P256">
        <v>136.75</v>
      </c>
      <c r="Q256">
        <v>633</v>
      </c>
      <c r="R256">
        <v>818.15300000000002</v>
      </c>
      <c r="S256">
        <v>228.25</v>
      </c>
      <c r="T256">
        <v>1062</v>
      </c>
      <c r="U256">
        <v>422.32100000000003</v>
      </c>
      <c r="V256">
        <v>427.70100000000002</v>
      </c>
    </row>
    <row r="257" spans="1:22">
      <c r="A257" s="80">
        <v>41852</v>
      </c>
      <c r="B257">
        <v>146</v>
      </c>
      <c r="C257">
        <v>515.51800000000003</v>
      </c>
      <c r="D257">
        <v>239</v>
      </c>
      <c r="E257">
        <v>810</v>
      </c>
      <c r="F257">
        <v>497.83300000000003</v>
      </c>
      <c r="G257">
        <v>228.25</v>
      </c>
      <c r="H257">
        <v>782</v>
      </c>
      <c r="I257">
        <v>476.38299999999998</v>
      </c>
      <c r="J257">
        <v>135.25</v>
      </c>
      <c r="K257">
        <v>667</v>
      </c>
      <c r="L257">
        <v>469.18099999999998</v>
      </c>
      <c r="M257">
        <v>65.75</v>
      </c>
      <c r="N257">
        <v>591</v>
      </c>
      <c r="O257">
        <v>471.404</v>
      </c>
      <c r="P257">
        <v>136.75</v>
      </c>
      <c r="Q257">
        <v>623</v>
      </c>
      <c r="R257">
        <v>794.90300000000002</v>
      </c>
      <c r="S257">
        <v>228.25</v>
      </c>
      <c r="T257">
        <v>1038</v>
      </c>
      <c r="U257">
        <v>422.863</v>
      </c>
      <c r="V257">
        <v>423.017</v>
      </c>
    </row>
    <row r="258" spans="1:22">
      <c r="A258" s="80">
        <v>41879</v>
      </c>
      <c r="B258">
        <v>164</v>
      </c>
      <c r="C258">
        <v>478.84300000000002</v>
      </c>
      <c r="D258">
        <v>239</v>
      </c>
      <c r="E258">
        <v>774</v>
      </c>
      <c r="F258">
        <v>467.87400000000002</v>
      </c>
      <c r="G258">
        <v>228.25</v>
      </c>
      <c r="H258">
        <v>752</v>
      </c>
      <c r="I258">
        <v>474.96</v>
      </c>
      <c r="J258">
        <v>135.25</v>
      </c>
      <c r="K258">
        <v>666</v>
      </c>
      <c r="L258">
        <v>474.10500000000002</v>
      </c>
      <c r="M258">
        <v>65.75</v>
      </c>
      <c r="N258">
        <v>596</v>
      </c>
      <c r="O258">
        <v>476.541</v>
      </c>
      <c r="P258">
        <v>136.75</v>
      </c>
      <c r="Q258">
        <v>629</v>
      </c>
      <c r="R258">
        <v>803.57899999999995</v>
      </c>
      <c r="S258">
        <v>228.25</v>
      </c>
      <c r="T258">
        <v>1047</v>
      </c>
      <c r="U258">
        <v>395.79599999999999</v>
      </c>
      <c r="V258">
        <v>426.97199999999998</v>
      </c>
    </row>
    <row r="259" spans="1:22">
      <c r="A259" s="80">
        <v>41902</v>
      </c>
      <c r="B259">
        <v>180</v>
      </c>
      <c r="C259">
        <v>478.84300000000002</v>
      </c>
      <c r="D259">
        <v>244</v>
      </c>
      <c r="E259">
        <v>779</v>
      </c>
      <c r="F259">
        <v>467.87400000000002</v>
      </c>
      <c r="G259">
        <v>233</v>
      </c>
      <c r="H259">
        <v>757</v>
      </c>
      <c r="I259">
        <v>474.96</v>
      </c>
      <c r="J259">
        <v>138</v>
      </c>
      <c r="K259">
        <v>669</v>
      </c>
      <c r="L259">
        <v>474.10500000000002</v>
      </c>
      <c r="M259">
        <v>67</v>
      </c>
      <c r="N259">
        <v>597</v>
      </c>
      <c r="O259">
        <v>476.541</v>
      </c>
      <c r="P259">
        <v>139.5</v>
      </c>
      <c r="Q259">
        <v>631</v>
      </c>
      <c r="R259">
        <v>803.57899999999995</v>
      </c>
      <c r="S259">
        <v>233</v>
      </c>
      <c r="T259">
        <v>1052</v>
      </c>
      <c r="U259">
        <v>395.79599999999999</v>
      </c>
      <c r="V259">
        <v>426.97199999999998</v>
      </c>
    </row>
    <row r="260" spans="1:22">
      <c r="A260" s="80">
        <v>41915</v>
      </c>
      <c r="B260">
        <v>189</v>
      </c>
      <c r="C260">
        <v>477.19</v>
      </c>
      <c r="D260">
        <v>244</v>
      </c>
      <c r="E260">
        <v>777</v>
      </c>
      <c r="F260">
        <v>455.36900000000003</v>
      </c>
      <c r="G260">
        <v>233</v>
      </c>
      <c r="H260">
        <v>744</v>
      </c>
      <c r="I260">
        <v>464.41</v>
      </c>
      <c r="J260">
        <v>138</v>
      </c>
      <c r="K260">
        <v>658</v>
      </c>
      <c r="L260">
        <v>471.00599999999997</v>
      </c>
      <c r="M260">
        <v>67</v>
      </c>
      <c r="N260">
        <v>594</v>
      </c>
      <c r="O260">
        <v>473.18799999999999</v>
      </c>
      <c r="P260">
        <v>139.5</v>
      </c>
      <c r="Q260">
        <v>628</v>
      </c>
      <c r="R260">
        <v>804.90800000000002</v>
      </c>
      <c r="S260">
        <v>233</v>
      </c>
      <c r="T260">
        <v>1053</v>
      </c>
      <c r="U260">
        <v>385.12400000000002</v>
      </c>
      <c r="V260">
        <v>407.10899999999998</v>
      </c>
    </row>
    <row r="261" spans="1:22">
      <c r="A261" s="80">
        <v>41942</v>
      </c>
      <c r="B261">
        <v>208</v>
      </c>
      <c r="C261">
        <v>454.95100000000002</v>
      </c>
      <c r="D261">
        <v>244</v>
      </c>
      <c r="E261">
        <v>755</v>
      </c>
      <c r="F261">
        <v>428.70100000000002</v>
      </c>
      <c r="G261">
        <v>233</v>
      </c>
      <c r="H261">
        <v>717</v>
      </c>
      <c r="I261">
        <v>440.66</v>
      </c>
      <c r="J261">
        <v>138</v>
      </c>
      <c r="K261">
        <v>634</v>
      </c>
      <c r="L261">
        <v>437.49</v>
      </c>
      <c r="M261">
        <v>67</v>
      </c>
      <c r="N261">
        <v>560</v>
      </c>
      <c r="O261">
        <v>439.56099999999998</v>
      </c>
      <c r="P261">
        <v>139.5</v>
      </c>
      <c r="Q261">
        <v>594</v>
      </c>
      <c r="R261">
        <v>812.68899999999996</v>
      </c>
      <c r="S261">
        <v>233</v>
      </c>
      <c r="T261">
        <v>1061</v>
      </c>
      <c r="U261">
        <v>359.733</v>
      </c>
      <c r="V261">
        <v>379.56400000000002</v>
      </c>
    </row>
    <row r="262" spans="1:22">
      <c r="A262" s="80">
        <v>41951</v>
      </c>
      <c r="B262">
        <v>215</v>
      </c>
      <c r="C262">
        <v>454.95100000000002</v>
      </c>
      <c r="D262">
        <v>246.75</v>
      </c>
      <c r="E262">
        <v>757</v>
      </c>
      <c r="F262">
        <v>428.70100000000002</v>
      </c>
      <c r="G262">
        <v>235.5</v>
      </c>
      <c r="H262">
        <v>720</v>
      </c>
      <c r="I262">
        <v>440.66</v>
      </c>
      <c r="J262">
        <v>139.5</v>
      </c>
      <c r="K262">
        <v>636</v>
      </c>
      <c r="L262">
        <v>437.49</v>
      </c>
      <c r="M262">
        <v>67.75</v>
      </c>
      <c r="N262">
        <v>561</v>
      </c>
      <c r="O262">
        <v>439.56099999999998</v>
      </c>
      <c r="P262">
        <v>141</v>
      </c>
      <c r="Q262">
        <v>596</v>
      </c>
      <c r="R262">
        <v>812.68899999999996</v>
      </c>
      <c r="S262">
        <v>235.5</v>
      </c>
      <c r="T262">
        <v>1063</v>
      </c>
      <c r="U262">
        <v>359.733</v>
      </c>
      <c r="V262">
        <v>379.56400000000002</v>
      </c>
    </row>
    <row r="263" spans="1:22">
      <c r="A263" s="80">
        <v>41978</v>
      </c>
      <c r="B263">
        <v>234</v>
      </c>
      <c r="C263">
        <v>386.548</v>
      </c>
      <c r="D263">
        <v>246.75</v>
      </c>
      <c r="E263">
        <v>689</v>
      </c>
      <c r="F263">
        <v>363.99400000000003</v>
      </c>
      <c r="G263">
        <v>235.5</v>
      </c>
      <c r="H263">
        <v>655</v>
      </c>
      <c r="I263">
        <v>412.11399999999998</v>
      </c>
      <c r="J263">
        <v>139.5</v>
      </c>
      <c r="K263">
        <v>607</v>
      </c>
      <c r="L263">
        <v>406.71800000000002</v>
      </c>
      <c r="M263">
        <v>67.75</v>
      </c>
      <c r="N263">
        <v>530</v>
      </c>
      <c r="O263">
        <v>408.49900000000002</v>
      </c>
      <c r="P263">
        <v>141</v>
      </c>
      <c r="Q263">
        <v>565</v>
      </c>
      <c r="R263">
        <v>824.34299999999996</v>
      </c>
      <c r="S263">
        <v>235.5</v>
      </c>
      <c r="T263">
        <v>1075</v>
      </c>
      <c r="U263">
        <v>285.55799999999999</v>
      </c>
      <c r="V263">
        <v>342.02600000000001</v>
      </c>
    </row>
    <row r="264" spans="1:22">
      <c r="A264" s="80">
        <v>42019</v>
      </c>
      <c r="B264">
        <v>9</v>
      </c>
      <c r="C264">
        <v>277.69299999999998</v>
      </c>
      <c r="D264">
        <v>246.75</v>
      </c>
      <c r="E264">
        <v>580</v>
      </c>
      <c r="F264">
        <v>260.517</v>
      </c>
      <c r="G264">
        <v>235.5</v>
      </c>
      <c r="H264">
        <v>552</v>
      </c>
      <c r="I264">
        <v>326.60500000000002</v>
      </c>
      <c r="J264">
        <v>139.5</v>
      </c>
      <c r="K264">
        <v>522</v>
      </c>
      <c r="L264">
        <v>341.154</v>
      </c>
      <c r="M264">
        <v>67.75</v>
      </c>
      <c r="N264">
        <v>465</v>
      </c>
      <c r="O264">
        <v>332.22399999999999</v>
      </c>
      <c r="P264">
        <v>141</v>
      </c>
      <c r="Q264">
        <v>488</v>
      </c>
      <c r="R264">
        <v>884.52599999999995</v>
      </c>
      <c r="S264">
        <v>235.5</v>
      </c>
      <c r="T264">
        <v>1135</v>
      </c>
      <c r="U264">
        <v>234.523</v>
      </c>
      <c r="V264">
        <v>272.54199999999997</v>
      </c>
    </row>
    <row r="265" spans="1:22">
      <c r="A265" s="80">
        <v>42032</v>
      </c>
      <c r="B265">
        <v>18</v>
      </c>
      <c r="C265">
        <v>234.41300000000001</v>
      </c>
      <c r="D265">
        <v>246.75</v>
      </c>
      <c r="E265">
        <v>537</v>
      </c>
      <c r="F265">
        <v>212.00899999999999</v>
      </c>
      <c r="G265">
        <v>235.5</v>
      </c>
      <c r="H265">
        <v>503.70699999999999</v>
      </c>
      <c r="I265">
        <v>278.69400000000002</v>
      </c>
      <c r="J265">
        <v>139.5</v>
      </c>
      <c r="K265">
        <v>474</v>
      </c>
      <c r="L265">
        <v>289.21100000000001</v>
      </c>
      <c r="M265">
        <v>67.75</v>
      </c>
      <c r="N265">
        <v>413</v>
      </c>
      <c r="O265">
        <v>280.33600000000001</v>
      </c>
      <c r="P265">
        <v>141</v>
      </c>
      <c r="Q265">
        <v>437</v>
      </c>
      <c r="R265">
        <v>928.51900000000001</v>
      </c>
      <c r="S265">
        <v>235.5</v>
      </c>
      <c r="T265">
        <v>1179</v>
      </c>
      <c r="U265">
        <v>190.88900000000001</v>
      </c>
      <c r="V265">
        <v>248.67599999999999</v>
      </c>
    </row>
    <row r="266" spans="1:22">
      <c r="A266" s="80">
        <v>42041</v>
      </c>
      <c r="B266">
        <v>25</v>
      </c>
      <c r="C266">
        <v>234.41300000000001</v>
      </c>
      <c r="D266">
        <v>246.25</v>
      </c>
      <c r="E266">
        <v>536</v>
      </c>
      <c r="F266">
        <v>212.00899999999999</v>
      </c>
      <c r="G266">
        <v>235</v>
      </c>
      <c r="H266">
        <v>503</v>
      </c>
      <c r="I266">
        <v>278.69400000000002</v>
      </c>
      <c r="J266">
        <v>139.25</v>
      </c>
      <c r="K266">
        <v>474</v>
      </c>
      <c r="L266">
        <v>289.21100000000001</v>
      </c>
      <c r="M266">
        <v>67.25</v>
      </c>
      <c r="N266">
        <v>412</v>
      </c>
      <c r="O266">
        <v>280.33600000000001</v>
      </c>
      <c r="P266">
        <v>140.75</v>
      </c>
      <c r="Q266">
        <v>436</v>
      </c>
      <c r="R266">
        <v>928.51900000000001</v>
      </c>
      <c r="S266">
        <v>235</v>
      </c>
      <c r="T266">
        <v>1179</v>
      </c>
      <c r="U266">
        <v>190.88900000000001</v>
      </c>
      <c r="V266">
        <v>248.67599999999999</v>
      </c>
    </row>
    <row r="267" spans="1:22">
      <c r="A267" s="80">
        <v>42073</v>
      </c>
      <c r="B267">
        <v>47</v>
      </c>
      <c r="C267">
        <v>268.39800000000002</v>
      </c>
      <c r="D267">
        <v>246.25</v>
      </c>
      <c r="E267">
        <v>570</v>
      </c>
      <c r="F267">
        <v>253.81899999999999</v>
      </c>
      <c r="G267">
        <v>235</v>
      </c>
      <c r="H267">
        <v>545</v>
      </c>
      <c r="I267">
        <v>298.31900000000002</v>
      </c>
      <c r="J267">
        <v>139.25</v>
      </c>
      <c r="K267">
        <v>493</v>
      </c>
      <c r="L267">
        <v>299.80599999999998</v>
      </c>
      <c r="M267">
        <v>67.25</v>
      </c>
      <c r="N267">
        <v>423</v>
      </c>
      <c r="O267">
        <v>290.89999999999998</v>
      </c>
      <c r="P267">
        <v>140.75</v>
      </c>
      <c r="Q267">
        <v>447</v>
      </c>
      <c r="R267">
        <v>506.05</v>
      </c>
      <c r="S267">
        <v>235</v>
      </c>
      <c r="T267">
        <v>757</v>
      </c>
      <c r="U267">
        <v>231.86199999999999</v>
      </c>
      <c r="V267">
        <v>258.71300000000002</v>
      </c>
    </row>
    <row r="268" spans="1:22">
      <c r="A268" s="80">
        <v>42103</v>
      </c>
      <c r="B268">
        <v>67</v>
      </c>
      <c r="C268">
        <v>299.339</v>
      </c>
      <c r="D268">
        <v>246.25</v>
      </c>
      <c r="E268">
        <v>601</v>
      </c>
      <c r="F268">
        <v>283.40800000000002</v>
      </c>
      <c r="G268">
        <v>235</v>
      </c>
      <c r="H268">
        <v>574</v>
      </c>
      <c r="I268">
        <v>305.25900000000001</v>
      </c>
      <c r="J268">
        <v>139.25</v>
      </c>
      <c r="K268">
        <v>500</v>
      </c>
      <c r="L268">
        <v>302.79599999999999</v>
      </c>
      <c r="M268">
        <v>67.25</v>
      </c>
      <c r="N268">
        <v>426</v>
      </c>
      <c r="O268">
        <v>293.92</v>
      </c>
      <c r="P268">
        <v>140.75</v>
      </c>
      <c r="Q268">
        <v>450</v>
      </c>
      <c r="R268">
        <v>553.15499999999997</v>
      </c>
      <c r="S268">
        <v>235</v>
      </c>
      <c r="T268">
        <v>803</v>
      </c>
      <c r="U268">
        <v>264.23</v>
      </c>
      <c r="V268">
        <v>259.73899999999998</v>
      </c>
    </row>
    <row r="269" spans="1:22">
      <c r="A269" s="80">
        <v>42123</v>
      </c>
      <c r="B269">
        <v>82</v>
      </c>
      <c r="C269">
        <v>297.56900000000002</v>
      </c>
      <c r="D269">
        <v>246.25</v>
      </c>
      <c r="E269">
        <v>600</v>
      </c>
      <c r="F269">
        <v>283.83699999999999</v>
      </c>
      <c r="G269">
        <v>235</v>
      </c>
      <c r="H269">
        <v>575</v>
      </c>
      <c r="I269">
        <v>282.79399999999998</v>
      </c>
      <c r="J269">
        <v>139.25</v>
      </c>
      <c r="K269">
        <v>478</v>
      </c>
      <c r="L269">
        <v>282.61</v>
      </c>
      <c r="M269">
        <v>67.25</v>
      </c>
      <c r="N269">
        <v>406</v>
      </c>
      <c r="O269">
        <v>273.78199999999998</v>
      </c>
      <c r="P269">
        <v>140.75</v>
      </c>
      <c r="Q269">
        <v>430</v>
      </c>
      <c r="R269">
        <v>541.36099999999999</v>
      </c>
      <c r="S269">
        <v>235</v>
      </c>
      <c r="T269">
        <v>792</v>
      </c>
      <c r="U269">
        <v>251.56800000000001</v>
      </c>
      <c r="V269">
        <v>242.56</v>
      </c>
    </row>
    <row r="270" spans="1:22">
      <c r="A270" s="80">
        <v>42153</v>
      </c>
      <c r="B270">
        <v>102</v>
      </c>
      <c r="C270">
        <v>340.35899999999998</v>
      </c>
      <c r="D270">
        <v>246.25</v>
      </c>
      <c r="E270">
        <v>643</v>
      </c>
      <c r="F270">
        <v>319.31400000000002</v>
      </c>
      <c r="G270">
        <v>235</v>
      </c>
      <c r="H270">
        <v>610</v>
      </c>
      <c r="I270">
        <v>318.52999999999997</v>
      </c>
      <c r="J270">
        <v>139.25</v>
      </c>
      <c r="K270">
        <v>514</v>
      </c>
      <c r="L270">
        <v>317.51400000000001</v>
      </c>
      <c r="M270">
        <v>67.25</v>
      </c>
      <c r="N270">
        <v>441</v>
      </c>
      <c r="O270">
        <v>308.70800000000003</v>
      </c>
      <c r="P270">
        <v>140.75</v>
      </c>
      <c r="Q270">
        <v>465</v>
      </c>
      <c r="R270">
        <v>568.27099999999996</v>
      </c>
      <c r="S270">
        <v>235</v>
      </c>
      <c r="T270">
        <v>819</v>
      </c>
      <c r="U270">
        <v>297.93</v>
      </c>
      <c r="V270">
        <v>281.95800000000003</v>
      </c>
    </row>
    <row r="271" spans="1:22">
      <c r="A271" s="80">
        <v>42188</v>
      </c>
      <c r="B271">
        <v>127</v>
      </c>
      <c r="C271">
        <v>369.26499999999999</v>
      </c>
      <c r="D271">
        <v>246.25</v>
      </c>
      <c r="E271">
        <v>672</v>
      </c>
      <c r="F271">
        <v>344.584</v>
      </c>
      <c r="G271">
        <v>235</v>
      </c>
      <c r="H271">
        <v>636</v>
      </c>
      <c r="I271">
        <v>302.423</v>
      </c>
      <c r="J271">
        <v>139.25</v>
      </c>
      <c r="K271">
        <v>498</v>
      </c>
      <c r="L271">
        <v>305.47199999999998</v>
      </c>
      <c r="M271">
        <v>67.25</v>
      </c>
      <c r="N271">
        <v>429</v>
      </c>
      <c r="O271">
        <v>287.06099999999998</v>
      </c>
      <c r="P271">
        <v>140.75</v>
      </c>
      <c r="Q271">
        <v>443</v>
      </c>
      <c r="R271">
        <v>496.99200000000002</v>
      </c>
      <c r="S271">
        <v>235</v>
      </c>
      <c r="T271">
        <v>747</v>
      </c>
      <c r="U271">
        <v>305.714</v>
      </c>
      <c r="V271">
        <v>270.02</v>
      </c>
    </row>
    <row r="272" spans="1:22">
      <c r="A272" s="80">
        <v>42216</v>
      </c>
      <c r="B272">
        <v>147</v>
      </c>
      <c r="C272">
        <v>373.565</v>
      </c>
      <c r="D272">
        <v>246.25</v>
      </c>
      <c r="E272">
        <v>676</v>
      </c>
      <c r="F272">
        <v>347.63</v>
      </c>
      <c r="G272">
        <v>235</v>
      </c>
      <c r="H272">
        <v>639</v>
      </c>
      <c r="I272">
        <v>281.495</v>
      </c>
      <c r="J272">
        <v>139.25</v>
      </c>
      <c r="K272">
        <v>477</v>
      </c>
      <c r="L272">
        <v>282.09100000000001</v>
      </c>
      <c r="M272">
        <v>67.25</v>
      </c>
      <c r="N272">
        <v>406</v>
      </c>
      <c r="O272">
        <v>263.79000000000002</v>
      </c>
      <c r="P272">
        <v>140.75</v>
      </c>
      <c r="Q272">
        <v>420</v>
      </c>
      <c r="R272">
        <v>508.76900000000001</v>
      </c>
      <c r="S272">
        <v>235</v>
      </c>
      <c r="T272">
        <v>759</v>
      </c>
      <c r="U272">
        <v>286.44</v>
      </c>
      <c r="V272">
        <v>251.93100000000001</v>
      </c>
    </row>
    <row r="273" spans="1:22">
      <c r="A273" s="80">
        <v>42223</v>
      </c>
      <c r="B273">
        <v>152</v>
      </c>
      <c r="C273">
        <v>373.565</v>
      </c>
      <c r="D273">
        <v>246.5</v>
      </c>
      <c r="E273">
        <v>676</v>
      </c>
      <c r="F273">
        <v>347.63</v>
      </c>
      <c r="G273">
        <v>235.25</v>
      </c>
      <c r="H273">
        <v>639</v>
      </c>
      <c r="I273">
        <v>281.495</v>
      </c>
      <c r="J273">
        <v>139.25</v>
      </c>
      <c r="K273">
        <v>477</v>
      </c>
      <c r="L273">
        <v>282.09100000000001</v>
      </c>
      <c r="M273">
        <v>67.25</v>
      </c>
      <c r="N273">
        <v>406</v>
      </c>
      <c r="O273">
        <v>263.79000000000002</v>
      </c>
      <c r="P273">
        <v>140.75</v>
      </c>
      <c r="Q273">
        <v>420</v>
      </c>
      <c r="R273">
        <v>508.76900000000001</v>
      </c>
      <c r="S273">
        <v>235.25</v>
      </c>
      <c r="T273">
        <v>759</v>
      </c>
      <c r="U273">
        <v>286.44</v>
      </c>
      <c r="V273">
        <v>251.93100000000001</v>
      </c>
    </row>
    <row r="274" spans="1:22">
      <c r="A274" s="80">
        <v>42244</v>
      </c>
      <c r="B274">
        <v>167</v>
      </c>
      <c r="C274">
        <v>376.79</v>
      </c>
      <c r="D274">
        <v>246.5</v>
      </c>
      <c r="E274">
        <v>679</v>
      </c>
      <c r="F274">
        <v>350.63099999999997</v>
      </c>
      <c r="G274">
        <v>235.25</v>
      </c>
      <c r="H274">
        <v>642</v>
      </c>
      <c r="I274">
        <v>283.97500000000002</v>
      </c>
      <c r="J274">
        <v>139.25</v>
      </c>
      <c r="K274">
        <v>479</v>
      </c>
      <c r="L274">
        <v>284.45499999999998</v>
      </c>
      <c r="M274">
        <v>65.25</v>
      </c>
      <c r="N274">
        <v>408</v>
      </c>
      <c r="O274">
        <v>266.15699999999998</v>
      </c>
      <c r="P274">
        <v>140.75</v>
      </c>
      <c r="Q274">
        <v>422</v>
      </c>
      <c r="R274">
        <v>513.50099999999998</v>
      </c>
      <c r="S274">
        <v>235.25</v>
      </c>
      <c r="T274">
        <v>764</v>
      </c>
      <c r="U274">
        <v>286.435</v>
      </c>
      <c r="V274">
        <v>252.6</v>
      </c>
    </row>
    <row r="275" spans="1:22">
      <c r="A275" s="80">
        <v>42250</v>
      </c>
      <c r="B275">
        <v>171</v>
      </c>
      <c r="C275">
        <v>332.81</v>
      </c>
      <c r="D275">
        <v>246.5</v>
      </c>
      <c r="E275">
        <v>635</v>
      </c>
      <c r="F275">
        <v>311.58999999999997</v>
      </c>
      <c r="G275">
        <v>235.25</v>
      </c>
      <c r="H275">
        <v>603</v>
      </c>
      <c r="I275">
        <v>255.68</v>
      </c>
      <c r="J275">
        <v>139.25</v>
      </c>
      <c r="K275">
        <v>451</v>
      </c>
      <c r="L275">
        <v>258.8</v>
      </c>
      <c r="M275">
        <v>67.25</v>
      </c>
      <c r="N275">
        <v>382</v>
      </c>
      <c r="O275">
        <v>240.57</v>
      </c>
      <c r="P275">
        <v>140.75</v>
      </c>
      <c r="Q275">
        <v>397</v>
      </c>
      <c r="R275">
        <v>510.88</v>
      </c>
      <c r="S275">
        <v>235.25</v>
      </c>
      <c r="T275">
        <v>761</v>
      </c>
      <c r="U275">
        <v>258.55</v>
      </c>
      <c r="V275">
        <v>224.02</v>
      </c>
    </row>
    <row r="276" spans="1:22">
      <c r="A276" s="80">
        <v>42278</v>
      </c>
      <c r="B276">
        <v>190</v>
      </c>
      <c r="C276">
        <v>260.75</v>
      </c>
      <c r="D276">
        <v>246.5</v>
      </c>
      <c r="E276">
        <v>563</v>
      </c>
      <c r="F276">
        <v>248.33</v>
      </c>
      <c r="G276">
        <v>235.25</v>
      </c>
      <c r="H276">
        <v>540</v>
      </c>
      <c r="I276">
        <v>262.95</v>
      </c>
      <c r="J276">
        <v>139.25</v>
      </c>
      <c r="K276">
        <v>458</v>
      </c>
      <c r="L276">
        <v>264.95999999999998</v>
      </c>
      <c r="M276">
        <v>67.25</v>
      </c>
      <c r="N276">
        <v>388</v>
      </c>
      <c r="O276">
        <v>246.72</v>
      </c>
      <c r="P276">
        <v>140.75</v>
      </c>
      <c r="Q276">
        <v>403</v>
      </c>
      <c r="R276">
        <v>438.08</v>
      </c>
      <c r="S276">
        <v>235.25</v>
      </c>
      <c r="T276">
        <v>689</v>
      </c>
      <c r="U276">
        <v>196.26</v>
      </c>
      <c r="V276">
        <v>228.4</v>
      </c>
    </row>
    <row r="277" spans="1:22">
      <c r="A277" s="80">
        <v>42299</v>
      </c>
      <c r="B277">
        <v>204</v>
      </c>
      <c r="C277">
        <v>259.41000000000003</v>
      </c>
      <c r="D277">
        <v>246.5</v>
      </c>
      <c r="E277">
        <v>562</v>
      </c>
      <c r="F277">
        <v>247.05</v>
      </c>
      <c r="G277">
        <v>235.25</v>
      </c>
      <c r="H277">
        <v>538</v>
      </c>
      <c r="I277">
        <v>261.58999999999997</v>
      </c>
      <c r="J277">
        <v>139.25</v>
      </c>
      <c r="K277">
        <v>457</v>
      </c>
      <c r="L277">
        <v>263.66000000000003</v>
      </c>
      <c r="M277">
        <v>67.25</v>
      </c>
      <c r="N277">
        <v>387</v>
      </c>
      <c r="O277">
        <v>245.42</v>
      </c>
      <c r="P277">
        <v>140.75</v>
      </c>
      <c r="Q277">
        <v>401</v>
      </c>
      <c r="R277">
        <v>435.63</v>
      </c>
      <c r="S277">
        <v>235.25</v>
      </c>
      <c r="T277">
        <v>686</v>
      </c>
      <c r="U277">
        <v>195.83</v>
      </c>
      <c r="V277">
        <v>227.94</v>
      </c>
    </row>
    <row r="278" spans="1:22">
      <c r="A278" s="80">
        <v>42306</v>
      </c>
      <c r="B278">
        <v>209</v>
      </c>
      <c r="C278">
        <v>258.77</v>
      </c>
      <c r="D278">
        <v>246.5</v>
      </c>
      <c r="E278">
        <v>561</v>
      </c>
      <c r="F278">
        <v>246.65</v>
      </c>
      <c r="G278">
        <v>235.25</v>
      </c>
      <c r="H278">
        <v>538</v>
      </c>
      <c r="I278">
        <v>254.09</v>
      </c>
      <c r="J278">
        <v>139.25</v>
      </c>
      <c r="K278">
        <v>450</v>
      </c>
      <c r="L278">
        <v>261.56</v>
      </c>
      <c r="M278">
        <v>67.25</v>
      </c>
      <c r="N278">
        <v>385</v>
      </c>
      <c r="O278">
        <v>243.09</v>
      </c>
      <c r="P278">
        <v>140.75</v>
      </c>
      <c r="Q278">
        <v>399</v>
      </c>
      <c r="R278">
        <v>430.37</v>
      </c>
      <c r="S278">
        <v>235.25</v>
      </c>
      <c r="T278">
        <v>681</v>
      </c>
      <c r="U278">
        <v>208.15</v>
      </c>
      <c r="V278">
        <v>218.33</v>
      </c>
    </row>
    <row r="279" spans="1:22">
      <c r="A279" s="80">
        <v>42314</v>
      </c>
      <c r="B279">
        <v>216</v>
      </c>
      <c r="C279">
        <v>258.77</v>
      </c>
      <c r="D279">
        <v>244.5</v>
      </c>
      <c r="E279">
        <v>559</v>
      </c>
      <c r="F279">
        <v>246.65</v>
      </c>
      <c r="G279">
        <v>233.5</v>
      </c>
      <c r="H279">
        <v>536</v>
      </c>
      <c r="I279">
        <v>254.09</v>
      </c>
      <c r="J279">
        <v>138.25</v>
      </c>
      <c r="K279">
        <v>449</v>
      </c>
      <c r="L279">
        <v>261.56</v>
      </c>
      <c r="M279">
        <v>66.75</v>
      </c>
      <c r="N279">
        <v>384</v>
      </c>
      <c r="O279">
        <v>243.09</v>
      </c>
      <c r="P279">
        <v>139.75</v>
      </c>
      <c r="Q279">
        <v>398</v>
      </c>
      <c r="R279">
        <v>430.37</v>
      </c>
      <c r="S279">
        <v>233.5</v>
      </c>
      <c r="T279">
        <v>679</v>
      </c>
      <c r="U279">
        <v>208.15</v>
      </c>
      <c r="V279">
        <v>218.33</v>
      </c>
    </row>
    <row r="280" spans="1:22">
      <c r="A280" s="80">
        <v>42405</v>
      </c>
      <c r="B280">
        <v>25</v>
      </c>
      <c r="C280">
        <v>258.77</v>
      </c>
      <c r="D280">
        <v>244.25</v>
      </c>
      <c r="E280">
        <v>559</v>
      </c>
      <c r="F280">
        <v>246.65</v>
      </c>
      <c r="G280">
        <v>233.25</v>
      </c>
      <c r="H280">
        <v>536</v>
      </c>
      <c r="I280">
        <v>254.09</v>
      </c>
      <c r="J280">
        <v>138</v>
      </c>
      <c r="K280">
        <v>448</v>
      </c>
      <c r="L280">
        <v>261.56</v>
      </c>
      <c r="M280">
        <v>66.75</v>
      </c>
      <c r="N280">
        <v>384</v>
      </c>
      <c r="O280">
        <v>243.09</v>
      </c>
      <c r="P280">
        <v>139.5</v>
      </c>
      <c r="Q280">
        <v>398</v>
      </c>
      <c r="R280">
        <v>430.37</v>
      </c>
      <c r="S280">
        <v>233.25</v>
      </c>
      <c r="T280">
        <v>679</v>
      </c>
      <c r="U280">
        <v>208.15</v>
      </c>
      <c r="V280">
        <v>218.33</v>
      </c>
    </row>
    <row r="281" spans="1:22">
      <c r="A281" s="80">
        <v>42410</v>
      </c>
      <c r="B281">
        <v>28</v>
      </c>
      <c r="C281">
        <v>258.64999999999998</v>
      </c>
      <c r="D281">
        <v>244.25</v>
      </c>
      <c r="E281">
        <v>559</v>
      </c>
      <c r="F281">
        <v>249.57</v>
      </c>
      <c r="G281">
        <v>233.25</v>
      </c>
      <c r="H281">
        <v>539</v>
      </c>
      <c r="I281">
        <v>258.43</v>
      </c>
      <c r="J281">
        <v>138</v>
      </c>
      <c r="K281">
        <v>453</v>
      </c>
      <c r="L281">
        <v>249.82</v>
      </c>
      <c r="M281">
        <v>66.75</v>
      </c>
      <c r="N281">
        <v>373</v>
      </c>
      <c r="O281">
        <v>290.72000000000003</v>
      </c>
      <c r="P281">
        <v>139.5</v>
      </c>
      <c r="Q281">
        <v>445</v>
      </c>
      <c r="R281">
        <v>648.59</v>
      </c>
      <c r="S281">
        <v>233.25</v>
      </c>
      <c r="T281">
        <v>897</v>
      </c>
      <c r="U281">
        <v>199.7</v>
      </c>
      <c r="V281">
        <v>207.21</v>
      </c>
    </row>
    <row r="282" spans="1:22">
      <c r="A282" s="80">
        <v>42432</v>
      </c>
      <c r="B282">
        <v>31</v>
      </c>
      <c r="C282">
        <v>144.58000000000001</v>
      </c>
      <c r="D282">
        <v>244.25</v>
      </c>
      <c r="E282">
        <v>445</v>
      </c>
      <c r="F282">
        <v>134.76</v>
      </c>
      <c r="G282">
        <v>233.25</v>
      </c>
      <c r="H282">
        <v>424</v>
      </c>
      <c r="I282">
        <v>151.29</v>
      </c>
      <c r="J282">
        <v>138</v>
      </c>
      <c r="K282">
        <v>345</v>
      </c>
      <c r="L282">
        <v>189.49</v>
      </c>
      <c r="M282">
        <v>66.75</v>
      </c>
      <c r="N282">
        <v>312</v>
      </c>
      <c r="O282">
        <v>242.87</v>
      </c>
      <c r="P282">
        <v>139.5</v>
      </c>
      <c r="Q282">
        <v>398</v>
      </c>
      <c r="R282">
        <v>445.72</v>
      </c>
      <c r="S282">
        <v>233.25</v>
      </c>
      <c r="T282">
        <v>694</v>
      </c>
      <c r="U282">
        <v>112.57</v>
      </c>
      <c r="V282">
        <v>100.86</v>
      </c>
    </row>
    <row r="283" spans="1:22">
      <c r="A283" s="80">
        <v>42466</v>
      </c>
      <c r="B283">
        <v>65</v>
      </c>
      <c r="C283">
        <v>162.54</v>
      </c>
      <c r="D283">
        <v>244.25</v>
      </c>
      <c r="E283">
        <v>463</v>
      </c>
      <c r="F283">
        <v>156.13</v>
      </c>
      <c r="G283">
        <v>233.25</v>
      </c>
      <c r="H283">
        <v>446</v>
      </c>
      <c r="I283">
        <v>163.84</v>
      </c>
      <c r="J283">
        <v>138</v>
      </c>
      <c r="K283">
        <v>358</v>
      </c>
      <c r="L283">
        <v>194.42</v>
      </c>
      <c r="M283">
        <v>66.75</v>
      </c>
      <c r="N283">
        <v>317</v>
      </c>
      <c r="O283">
        <v>247.55</v>
      </c>
      <c r="P283">
        <v>139.5</v>
      </c>
      <c r="Q283">
        <v>402</v>
      </c>
      <c r="R283">
        <v>464.36</v>
      </c>
      <c r="S283">
        <v>233.25</v>
      </c>
      <c r="T283">
        <v>713</v>
      </c>
      <c r="U283">
        <v>175.42</v>
      </c>
      <c r="V283">
        <v>164.76</v>
      </c>
    </row>
    <row r="284" spans="1:22">
      <c r="A284" s="80">
        <v>42489</v>
      </c>
      <c r="B284">
        <v>81</v>
      </c>
      <c r="C284">
        <v>202.51</v>
      </c>
      <c r="D284">
        <v>244.25</v>
      </c>
      <c r="E284">
        <v>503</v>
      </c>
      <c r="F284">
        <v>194.45</v>
      </c>
      <c r="G284">
        <v>233.25</v>
      </c>
      <c r="H284">
        <v>484</v>
      </c>
      <c r="I284">
        <v>154.49</v>
      </c>
      <c r="J284">
        <v>138</v>
      </c>
      <c r="K284">
        <v>349</v>
      </c>
      <c r="L284">
        <v>194.4</v>
      </c>
      <c r="M284">
        <v>66.75</v>
      </c>
      <c r="N284">
        <v>317</v>
      </c>
      <c r="O284">
        <v>192.05</v>
      </c>
      <c r="P284">
        <v>139.5</v>
      </c>
      <c r="Q284">
        <v>347</v>
      </c>
      <c r="R284">
        <v>556.49</v>
      </c>
      <c r="S284">
        <v>233.25</v>
      </c>
      <c r="T284">
        <v>805</v>
      </c>
      <c r="U284">
        <v>208.13</v>
      </c>
      <c r="V284">
        <v>160.87</v>
      </c>
    </row>
    <row r="285" spans="1:22">
      <c r="A285" s="80">
        <v>42496</v>
      </c>
      <c r="B285">
        <v>86</v>
      </c>
      <c r="C285">
        <v>202.51</v>
      </c>
      <c r="D285">
        <v>243.5</v>
      </c>
      <c r="E285">
        <v>502</v>
      </c>
      <c r="F285">
        <v>194.45</v>
      </c>
      <c r="G285">
        <v>232.75</v>
      </c>
      <c r="H285">
        <v>483</v>
      </c>
      <c r="I285">
        <v>154.49</v>
      </c>
      <c r="J285">
        <v>137.75</v>
      </c>
      <c r="K285">
        <v>348</v>
      </c>
      <c r="L285">
        <v>194.4</v>
      </c>
      <c r="M285">
        <v>66.5</v>
      </c>
      <c r="N285">
        <v>317</v>
      </c>
      <c r="O285">
        <v>192.05</v>
      </c>
      <c r="P285">
        <v>139.25</v>
      </c>
      <c r="Q285">
        <v>347</v>
      </c>
      <c r="R285">
        <v>556.49</v>
      </c>
      <c r="S285">
        <v>232.75</v>
      </c>
      <c r="T285">
        <v>804</v>
      </c>
      <c r="U285">
        <v>208.13</v>
      </c>
      <c r="V285">
        <v>160.87</v>
      </c>
    </row>
    <row r="286" spans="1:22">
      <c r="A286" s="80">
        <v>42524</v>
      </c>
      <c r="B286">
        <v>106</v>
      </c>
      <c r="C286">
        <v>218.8</v>
      </c>
      <c r="D286">
        <v>243.5</v>
      </c>
      <c r="E286">
        <v>518</v>
      </c>
      <c r="F286">
        <v>209.36</v>
      </c>
      <c r="G286">
        <v>232.75</v>
      </c>
      <c r="H286">
        <v>498</v>
      </c>
      <c r="I286">
        <v>186.1</v>
      </c>
      <c r="J286">
        <v>137.75</v>
      </c>
      <c r="K286">
        <v>380</v>
      </c>
      <c r="L286">
        <v>220.71</v>
      </c>
      <c r="M286">
        <v>66.5</v>
      </c>
      <c r="N286">
        <v>343</v>
      </c>
      <c r="O286">
        <v>218.31</v>
      </c>
      <c r="P286">
        <v>139.25</v>
      </c>
      <c r="Q286">
        <v>373</v>
      </c>
      <c r="R286">
        <v>570.61</v>
      </c>
      <c r="S286">
        <v>232.75</v>
      </c>
      <c r="T286">
        <v>819</v>
      </c>
      <c r="U286">
        <v>204.09</v>
      </c>
      <c r="V286">
        <v>216.32</v>
      </c>
    </row>
    <row r="287" spans="1:22">
      <c r="A287" s="80">
        <v>42552</v>
      </c>
      <c r="B287">
        <v>126</v>
      </c>
      <c r="C287">
        <v>302.61</v>
      </c>
      <c r="D287">
        <v>243.5</v>
      </c>
      <c r="E287">
        <v>602</v>
      </c>
      <c r="F287">
        <v>285.81</v>
      </c>
      <c r="G287">
        <v>232.75</v>
      </c>
      <c r="H287">
        <v>575</v>
      </c>
      <c r="I287">
        <v>256.89</v>
      </c>
      <c r="J287">
        <v>137.75</v>
      </c>
      <c r="K287">
        <v>451</v>
      </c>
      <c r="L287">
        <v>247.27</v>
      </c>
      <c r="M287">
        <v>66.5</v>
      </c>
      <c r="N287">
        <v>370</v>
      </c>
      <c r="O287">
        <v>336.34</v>
      </c>
      <c r="P287">
        <v>139.25</v>
      </c>
      <c r="Q287">
        <v>491</v>
      </c>
      <c r="R287">
        <v>696.15</v>
      </c>
      <c r="S287">
        <v>232.75</v>
      </c>
      <c r="T287">
        <v>944</v>
      </c>
      <c r="U287">
        <v>242.19</v>
      </c>
      <c r="V287">
        <v>228</v>
      </c>
    </row>
    <row r="288" spans="1:22">
      <c r="A288" s="80">
        <v>42581</v>
      </c>
      <c r="B288">
        <v>146</v>
      </c>
      <c r="C288">
        <v>289.39999999999998</v>
      </c>
      <c r="D288">
        <v>243.5</v>
      </c>
      <c r="E288">
        <v>589</v>
      </c>
      <c r="F288">
        <v>272.94</v>
      </c>
      <c r="G288">
        <v>232.75</v>
      </c>
      <c r="H288">
        <v>562</v>
      </c>
      <c r="I288">
        <v>253.46</v>
      </c>
      <c r="J288">
        <v>137.75</v>
      </c>
      <c r="K288">
        <v>447</v>
      </c>
      <c r="L288">
        <v>246.41</v>
      </c>
      <c r="M288">
        <v>66.5</v>
      </c>
      <c r="N288">
        <v>369</v>
      </c>
      <c r="O288">
        <v>335.44</v>
      </c>
      <c r="P288">
        <v>139.25</v>
      </c>
      <c r="Q288">
        <v>490</v>
      </c>
      <c r="R288">
        <v>681.66</v>
      </c>
      <c r="S288">
        <v>232.75</v>
      </c>
      <c r="T288">
        <v>930</v>
      </c>
      <c r="U288">
        <v>228.79</v>
      </c>
      <c r="V288">
        <v>218.69</v>
      </c>
    </row>
    <row r="289" spans="1:22">
      <c r="A289" s="80">
        <v>42588</v>
      </c>
      <c r="B289">
        <v>150</v>
      </c>
      <c r="C289">
        <v>289.39999999999998</v>
      </c>
      <c r="D289">
        <v>244.25</v>
      </c>
      <c r="E289">
        <v>590</v>
      </c>
      <c r="F289">
        <v>272.5</v>
      </c>
      <c r="G289">
        <v>233.5</v>
      </c>
      <c r="H289">
        <v>563</v>
      </c>
      <c r="I289">
        <v>253.46</v>
      </c>
      <c r="J289">
        <v>138</v>
      </c>
      <c r="K289">
        <v>448</v>
      </c>
      <c r="L289">
        <v>246.41</v>
      </c>
      <c r="M289">
        <v>66.75</v>
      </c>
      <c r="N289">
        <v>369</v>
      </c>
      <c r="O289">
        <v>335.44</v>
      </c>
      <c r="P289">
        <v>139.75</v>
      </c>
      <c r="Q289">
        <v>490</v>
      </c>
      <c r="R289">
        <v>681.66</v>
      </c>
      <c r="S289">
        <v>233.5</v>
      </c>
      <c r="T289">
        <v>930</v>
      </c>
      <c r="U289">
        <v>228.79</v>
      </c>
      <c r="V289">
        <v>218.69</v>
      </c>
    </row>
    <row r="290" spans="1:22">
      <c r="A290" s="80">
        <v>42614</v>
      </c>
      <c r="B290">
        <v>167</v>
      </c>
      <c r="C290">
        <v>265.94</v>
      </c>
      <c r="D290">
        <v>244.25</v>
      </c>
      <c r="E290">
        <v>566</v>
      </c>
      <c r="F290">
        <v>251.66</v>
      </c>
      <c r="G290">
        <v>233.5</v>
      </c>
      <c r="H290">
        <v>541</v>
      </c>
      <c r="I290">
        <v>248.75</v>
      </c>
      <c r="J290">
        <v>138</v>
      </c>
      <c r="K290">
        <v>443</v>
      </c>
      <c r="L290">
        <v>221.13</v>
      </c>
      <c r="M290">
        <v>66.75</v>
      </c>
      <c r="N290">
        <v>344</v>
      </c>
      <c r="O290">
        <v>305.02999999999997</v>
      </c>
      <c r="P290">
        <v>139.75</v>
      </c>
      <c r="Q290">
        <v>460</v>
      </c>
      <c r="R290">
        <v>623.62</v>
      </c>
      <c r="S290">
        <v>233.5</v>
      </c>
      <c r="T290">
        <v>872</v>
      </c>
      <c r="U290">
        <v>210.08</v>
      </c>
      <c r="V290">
        <v>195.18</v>
      </c>
    </row>
    <row r="291" spans="1:22">
      <c r="A291" s="80">
        <v>42642</v>
      </c>
      <c r="B291">
        <v>186</v>
      </c>
      <c r="C291">
        <v>278.99</v>
      </c>
      <c r="D291">
        <v>244.25</v>
      </c>
      <c r="E291">
        <v>579</v>
      </c>
      <c r="F291">
        <v>264.37</v>
      </c>
      <c r="G291">
        <v>233.5</v>
      </c>
      <c r="H291">
        <v>554</v>
      </c>
      <c r="I291">
        <v>272.99</v>
      </c>
      <c r="J291">
        <v>138</v>
      </c>
      <c r="K291">
        <v>467</v>
      </c>
      <c r="L291">
        <v>245.49</v>
      </c>
      <c r="M291">
        <v>66.75</v>
      </c>
      <c r="N291">
        <v>368</v>
      </c>
      <c r="O291">
        <v>329.31</v>
      </c>
      <c r="P291">
        <v>139.75</v>
      </c>
      <c r="Q291">
        <v>484</v>
      </c>
      <c r="R291">
        <v>646.55999999999995</v>
      </c>
      <c r="S291">
        <v>233.5</v>
      </c>
      <c r="T291">
        <v>895</v>
      </c>
      <c r="U291">
        <v>242.72</v>
      </c>
      <c r="V291">
        <v>228.93</v>
      </c>
    </row>
    <row r="292" spans="1:22">
      <c r="A292" s="80">
        <v>42699</v>
      </c>
      <c r="B292">
        <v>226</v>
      </c>
      <c r="C292">
        <v>278.99</v>
      </c>
      <c r="D292">
        <v>245.5</v>
      </c>
      <c r="E292">
        <v>581</v>
      </c>
      <c r="F292">
        <v>264.37</v>
      </c>
      <c r="G292">
        <v>233.5</v>
      </c>
      <c r="H292">
        <v>555</v>
      </c>
      <c r="I292">
        <v>272.99</v>
      </c>
      <c r="J292">
        <v>138.75</v>
      </c>
      <c r="K292">
        <v>468</v>
      </c>
      <c r="L292">
        <v>245.49</v>
      </c>
      <c r="M292">
        <v>67</v>
      </c>
      <c r="N292">
        <v>369</v>
      </c>
      <c r="O292">
        <v>329.31</v>
      </c>
      <c r="P292">
        <v>140.5</v>
      </c>
      <c r="Q292">
        <v>485</v>
      </c>
      <c r="R292">
        <v>646.55999999999995</v>
      </c>
      <c r="S292">
        <v>234.75</v>
      </c>
      <c r="T292">
        <v>897</v>
      </c>
      <c r="U292">
        <v>242.72</v>
      </c>
      <c r="V292">
        <v>228.93</v>
      </c>
    </row>
    <row r="293" spans="1:22">
      <c r="A293" s="80">
        <v>42702</v>
      </c>
      <c r="B293">
        <v>228</v>
      </c>
      <c r="C293">
        <v>260.24</v>
      </c>
      <c r="D293">
        <v>245.5</v>
      </c>
      <c r="E293">
        <v>562</v>
      </c>
      <c r="F293">
        <v>234.43</v>
      </c>
      <c r="G293">
        <v>234.75</v>
      </c>
      <c r="H293">
        <v>525</v>
      </c>
      <c r="I293">
        <v>232.29</v>
      </c>
      <c r="J293">
        <v>138.75</v>
      </c>
      <c r="K293">
        <v>427</v>
      </c>
      <c r="L293">
        <v>245.93</v>
      </c>
      <c r="M293">
        <v>67</v>
      </c>
      <c r="N293">
        <v>369</v>
      </c>
      <c r="O293">
        <v>288.23</v>
      </c>
      <c r="P293">
        <v>140.5</v>
      </c>
      <c r="Q293">
        <v>444</v>
      </c>
      <c r="R293">
        <v>606.82000000000005</v>
      </c>
      <c r="S293">
        <v>234.75</v>
      </c>
      <c r="T293">
        <v>857</v>
      </c>
      <c r="U293">
        <v>197.66</v>
      </c>
      <c r="V293">
        <v>218</v>
      </c>
    </row>
    <row r="294" spans="1:22">
      <c r="A294" s="80">
        <v>42740</v>
      </c>
      <c r="B294">
        <v>4</v>
      </c>
      <c r="C294">
        <v>290.69</v>
      </c>
      <c r="D294">
        <v>245.5</v>
      </c>
      <c r="E294">
        <v>592</v>
      </c>
      <c r="F294">
        <v>270.60000000000002</v>
      </c>
      <c r="G294">
        <v>234.75</v>
      </c>
      <c r="H294">
        <v>562</v>
      </c>
      <c r="I294">
        <v>280.27999999999997</v>
      </c>
      <c r="J294">
        <v>138.75</v>
      </c>
      <c r="K294">
        <v>475</v>
      </c>
      <c r="L294">
        <v>257.63</v>
      </c>
      <c r="M294">
        <v>67</v>
      </c>
      <c r="N294">
        <v>381</v>
      </c>
      <c r="O294">
        <v>307.58</v>
      </c>
      <c r="P294">
        <v>140.5</v>
      </c>
      <c r="Q294">
        <v>463</v>
      </c>
      <c r="R294">
        <v>635.02</v>
      </c>
      <c r="S294">
        <v>234.75</v>
      </c>
      <c r="T294">
        <v>885</v>
      </c>
      <c r="U294">
        <v>220.8</v>
      </c>
      <c r="V294">
        <v>255.71</v>
      </c>
    </row>
    <row r="295" spans="1:22">
      <c r="A295" s="80">
        <v>42768</v>
      </c>
      <c r="B295">
        <v>24</v>
      </c>
      <c r="C295">
        <v>317.41000000000003</v>
      </c>
      <c r="D295">
        <v>245.5</v>
      </c>
      <c r="E295">
        <v>619</v>
      </c>
      <c r="F295">
        <v>299.05</v>
      </c>
      <c r="G295">
        <v>234.75</v>
      </c>
      <c r="H295">
        <v>590</v>
      </c>
      <c r="I295">
        <v>294.06</v>
      </c>
      <c r="J295">
        <v>138.75</v>
      </c>
      <c r="K295">
        <v>489</v>
      </c>
      <c r="L295">
        <v>274.94</v>
      </c>
      <c r="M295">
        <v>67</v>
      </c>
      <c r="N295">
        <v>398</v>
      </c>
      <c r="O295">
        <v>324.93</v>
      </c>
      <c r="P295">
        <v>140.5</v>
      </c>
      <c r="Q295">
        <v>481</v>
      </c>
      <c r="R295">
        <v>667.74</v>
      </c>
      <c r="S295">
        <v>234.75</v>
      </c>
      <c r="T295">
        <v>918</v>
      </c>
      <c r="U295">
        <v>244.29</v>
      </c>
      <c r="V295">
        <v>253.61</v>
      </c>
    </row>
    <row r="296" spans="1:22">
      <c r="A296" s="80">
        <v>42772</v>
      </c>
      <c r="B296">
        <v>26</v>
      </c>
      <c r="C296">
        <v>317.41000000000003</v>
      </c>
      <c r="D296">
        <v>246.25</v>
      </c>
      <c r="E296">
        <v>620</v>
      </c>
      <c r="F296">
        <v>299.05</v>
      </c>
      <c r="G296">
        <v>325.5</v>
      </c>
      <c r="H296">
        <v>591</v>
      </c>
      <c r="I296">
        <v>294.06</v>
      </c>
      <c r="J296">
        <v>139</v>
      </c>
      <c r="K296">
        <v>489</v>
      </c>
      <c r="L296">
        <v>274.94</v>
      </c>
      <c r="M296">
        <v>67.25</v>
      </c>
      <c r="N296">
        <v>398</v>
      </c>
      <c r="O296">
        <v>324.93</v>
      </c>
      <c r="P296">
        <v>141</v>
      </c>
      <c r="Q296">
        <v>481</v>
      </c>
      <c r="R296">
        <v>667.74</v>
      </c>
      <c r="S296">
        <v>235.5</v>
      </c>
      <c r="T296">
        <v>918</v>
      </c>
      <c r="U296">
        <v>244.29</v>
      </c>
      <c r="V296">
        <v>253.61</v>
      </c>
    </row>
    <row r="297" spans="1:22">
      <c r="A297" s="80">
        <v>42795</v>
      </c>
      <c r="B297">
        <v>43</v>
      </c>
      <c r="C297">
        <v>291.02999999999997</v>
      </c>
      <c r="D297">
        <v>246.25</v>
      </c>
      <c r="E297">
        <v>593</v>
      </c>
      <c r="F297">
        <v>275.49</v>
      </c>
      <c r="G297">
        <v>235.5</v>
      </c>
      <c r="H297">
        <v>567</v>
      </c>
      <c r="I297">
        <v>289.18</v>
      </c>
      <c r="J297">
        <v>139</v>
      </c>
      <c r="K297">
        <v>484</v>
      </c>
      <c r="L297">
        <v>277.61</v>
      </c>
      <c r="M297">
        <v>67.25</v>
      </c>
      <c r="N297">
        <v>401</v>
      </c>
      <c r="O297">
        <v>354.83</v>
      </c>
      <c r="P297">
        <v>141</v>
      </c>
      <c r="Q297">
        <v>511</v>
      </c>
      <c r="R297">
        <v>656.56</v>
      </c>
      <c r="S297">
        <v>235.5</v>
      </c>
      <c r="T297">
        <v>907</v>
      </c>
      <c r="U297">
        <v>230.2</v>
      </c>
      <c r="V297">
        <v>253.21</v>
      </c>
    </row>
    <row r="298" spans="1:22">
      <c r="A298" s="80">
        <v>42808</v>
      </c>
      <c r="B298">
        <v>52</v>
      </c>
      <c r="C298">
        <v>295.44</v>
      </c>
      <c r="D298">
        <v>246.25</v>
      </c>
      <c r="E298">
        <v>598</v>
      </c>
      <c r="F298">
        <v>277.83999999999997</v>
      </c>
      <c r="G298">
        <v>235.5</v>
      </c>
      <c r="H298">
        <v>570</v>
      </c>
      <c r="I298">
        <v>280.60000000000002</v>
      </c>
      <c r="J298">
        <v>139</v>
      </c>
      <c r="K298">
        <v>476</v>
      </c>
      <c r="L298">
        <v>286.66000000000003</v>
      </c>
      <c r="M298">
        <v>67.25</v>
      </c>
      <c r="N298">
        <v>410</v>
      </c>
      <c r="O298">
        <v>355.13</v>
      </c>
      <c r="P298">
        <v>141</v>
      </c>
      <c r="Q298">
        <v>511</v>
      </c>
      <c r="R298">
        <v>636.62</v>
      </c>
      <c r="S298">
        <v>235.5</v>
      </c>
      <c r="T298">
        <v>887</v>
      </c>
      <c r="U298">
        <v>245.37</v>
      </c>
      <c r="V298">
        <v>241.59</v>
      </c>
    </row>
    <row r="299" spans="1:22">
      <c r="A299" s="80">
        <v>42824</v>
      </c>
      <c r="B299">
        <v>64</v>
      </c>
      <c r="C299">
        <v>297.83999999999997</v>
      </c>
      <c r="D299">
        <v>246.25</v>
      </c>
      <c r="E299">
        <v>600</v>
      </c>
      <c r="F299">
        <v>279.35000000000002</v>
      </c>
      <c r="G299">
        <v>235.5</v>
      </c>
      <c r="H299">
        <v>571</v>
      </c>
      <c r="I299">
        <v>279.5</v>
      </c>
      <c r="J299">
        <v>139</v>
      </c>
      <c r="K299">
        <v>475</v>
      </c>
      <c r="L299">
        <v>284.58999999999997</v>
      </c>
      <c r="M299">
        <v>67.25</v>
      </c>
      <c r="N299">
        <v>408</v>
      </c>
      <c r="O299">
        <v>353.03</v>
      </c>
      <c r="P299">
        <v>141</v>
      </c>
      <c r="Q299">
        <v>509</v>
      </c>
      <c r="R299">
        <v>643.37</v>
      </c>
      <c r="S299">
        <v>235.5</v>
      </c>
      <c r="T299">
        <v>894</v>
      </c>
      <c r="U299">
        <v>225.15</v>
      </c>
      <c r="V299">
        <v>233.61</v>
      </c>
    </row>
    <row r="300" spans="1:22">
      <c r="A300" s="80">
        <v>42860</v>
      </c>
      <c r="B300">
        <v>83</v>
      </c>
      <c r="C300">
        <v>318.29000000000002</v>
      </c>
      <c r="D300">
        <v>247.5</v>
      </c>
      <c r="E300">
        <v>622</v>
      </c>
      <c r="F300">
        <v>303.87</v>
      </c>
      <c r="G300">
        <v>236.75</v>
      </c>
      <c r="H300">
        <v>597</v>
      </c>
      <c r="I300">
        <v>273.77999999999997</v>
      </c>
      <c r="J300">
        <v>139.75</v>
      </c>
      <c r="K300">
        <v>470</v>
      </c>
      <c r="L300">
        <v>287.87</v>
      </c>
      <c r="M300">
        <v>67.5</v>
      </c>
      <c r="N300">
        <v>412</v>
      </c>
      <c r="O300">
        <v>335.76</v>
      </c>
      <c r="P300">
        <v>141.75</v>
      </c>
      <c r="Q300">
        <v>493</v>
      </c>
      <c r="R300">
        <v>660.49</v>
      </c>
      <c r="S300">
        <v>236.75</v>
      </c>
      <c r="T300">
        <v>912</v>
      </c>
      <c r="U300">
        <v>216.68</v>
      </c>
      <c r="V300">
        <v>223.38</v>
      </c>
    </row>
    <row r="301" spans="1:22">
      <c r="A301" s="80">
        <v>42886</v>
      </c>
      <c r="B301">
        <v>101</v>
      </c>
      <c r="C301">
        <v>293.5</v>
      </c>
      <c r="D301">
        <v>247.5</v>
      </c>
      <c r="E301">
        <v>597</v>
      </c>
      <c r="F301">
        <v>275.64</v>
      </c>
      <c r="G301">
        <v>236.75</v>
      </c>
      <c r="H301">
        <v>569</v>
      </c>
      <c r="I301">
        <v>253.71</v>
      </c>
      <c r="J301">
        <v>139.75</v>
      </c>
      <c r="K301">
        <v>450</v>
      </c>
      <c r="L301">
        <v>265.2</v>
      </c>
      <c r="M301">
        <v>67.5</v>
      </c>
      <c r="N301">
        <v>389</v>
      </c>
      <c r="O301">
        <v>313.02999999999997</v>
      </c>
      <c r="P301">
        <v>141.75</v>
      </c>
      <c r="Q301">
        <v>470</v>
      </c>
      <c r="R301">
        <v>647.98</v>
      </c>
      <c r="S301">
        <v>236.75</v>
      </c>
      <c r="T301">
        <v>900</v>
      </c>
      <c r="U301">
        <v>191.9</v>
      </c>
      <c r="V301">
        <v>216.09</v>
      </c>
    </row>
    <row r="302" spans="1:22">
      <c r="A302" s="80">
        <v>42915</v>
      </c>
      <c r="B302">
        <v>122</v>
      </c>
      <c r="C302">
        <v>280.61</v>
      </c>
      <c r="D302">
        <v>247.5</v>
      </c>
      <c r="E302">
        <v>584</v>
      </c>
      <c r="F302">
        <v>266.33999999999997</v>
      </c>
      <c r="G302">
        <v>236.75</v>
      </c>
      <c r="H302">
        <v>559</v>
      </c>
      <c r="I302">
        <v>246.76</v>
      </c>
      <c r="J302">
        <v>139.75</v>
      </c>
      <c r="K302">
        <v>443</v>
      </c>
      <c r="L302">
        <v>262.20999999999998</v>
      </c>
      <c r="M302">
        <v>67.5</v>
      </c>
      <c r="N302">
        <v>386</v>
      </c>
      <c r="O302">
        <v>299.99</v>
      </c>
      <c r="P302">
        <v>141.75</v>
      </c>
      <c r="Q302">
        <v>457</v>
      </c>
      <c r="R302">
        <v>642.64</v>
      </c>
      <c r="S302">
        <v>236.75</v>
      </c>
      <c r="T302">
        <v>895</v>
      </c>
      <c r="U302">
        <v>217.61</v>
      </c>
      <c r="V302">
        <v>223.83</v>
      </c>
    </row>
    <row r="303" spans="1:22">
      <c r="A303" s="80">
        <v>42948</v>
      </c>
      <c r="B303">
        <v>145</v>
      </c>
      <c r="C303">
        <v>271.67</v>
      </c>
      <c r="D303">
        <v>247.5</v>
      </c>
      <c r="E303">
        <v>575</v>
      </c>
      <c r="F303">
        <v>260.87</v>
      </c>
      <c r="G303">
        <v>236.75</v>
      </c>
      <c r="H303">
        <v>554</v>
      </c>
      <c r="I303">
        <v>252.28</v>
      </c>
      <c r="J303">
        <v>139.75</v>
      </c>
      <c r="K303">
        <v>448</v>
      </c>
      <c r="L303">
        <v>263.04000000000002</v>
      </c>
      <c r="M303">
        <v>67.5</v>
      </c>
      <c r="N303">
        <v>387</v>
      </c>
      <c r="O303">
        <v>300.83</v>
      </c>
      <c r="P303">
        <v>141.75</v>
      </c>
      <c r="Q303">
        <v>458</v>
      </c>
      <c r="R303">
        <v>619.74</v>
      </c>
      <c r="S303">
        <v>236.75</v>
      </c>
      <c r="T303">
        <v>872</v>
      </c>
      <c r="U303">
        <v>220.04</v>
      </c>
      <c r="V303">
        <v>210.93</v>
      </c>
    </row>
    <row r="304" spans="1:22">
      <c r="A304" s="80">
        <v>42954</v>
      </c>
      <c r="B304">
        <v>148</v>
      </c>
      <c r="C304">
        <v>271.67</v>
      </c>
      <c r="D304">
        <v>248.75</v>
      </c>
      <c r="E304">
        <v>577</v>
      </c>
      <c r="F304">
        <v>260.87</v>
      </c>
      <c r="G304">
        <v>237.75</v>
      </c>
      <c r="H304">
        <v>555</v>
      </c>
      <c r="I304">
        <v>252.28</v>
      </c>
      <c r="J304">
        <v>140.5</v>
      </c>
      <c r="K304">
        <v>449</v>
      </c>
      <c r="L304">
        <v>263.04000000000002</v>
      </c>
      <c r="M304">
        <v>67.75</v>
      </c>
      <c r="N304">
        <v>387</v>
      </c>
      <c r="O304">
        <v>300.83</v>
      </c>
      <c r="P304">
        <v>142.5</v>
      </c>
      <c r="Q304">
        <v>459</v>
      </c>
      <c r="R304">
        <v>619.74</v>
      </c>
      <c r="S304">
        <v>237.75</v>
      </c>
      <c r="T304">
        <v>873</v>
      </c>
      <c r="U304">
        <v>220.04</v>
      </c>
      <c r="V304">
        <v>210.93</v>
      </c>
    </row>
    <row r="305" spans="1:22">
      <c r="A305" s="80">
        <v>42977</v>
      </c>
      <c r="B305">
        <v>164</v>
      </c>
      <c r="C305">
        <v>296.89</v>
      </c>
      <c r="D305">
        <v>248.75</v>
      </c>
      <c r="E305">
        <v>602</v>
      </c>
      <c r="F305">
        <v>282.2</v>
      </c>
      <c r="G305">
        <v>237.75</v>
      </c>
      <c r="H305">
        <v>576</v>
      </c>
      <c r="I305">
        <v>295.77</v>
      </c>
      <c r="J305">
        <v>140.5</v>
      </c>
      <c r="K305">
        <v>492</v>
      </c>
      <c r="L305">
        <v>292.02999999999997</v>
      </c>
      <c r="M305">
        <v>67.75</v>
      </c>
      <c r="N305">
        <v>416</v>
      </c>
      <c r="O305">
        <v>341.49</v>
      </c>
      <c r="P305">
        <v>142.5</v>
      </c>
      <c r="Q305">
        <v>499</v>
      </c>
      <c r="R305">
        <v>644.23</v>
      </c>
      <c r="S305">
        <v>237.75</v>
      </c>
      <c r="T305">
        <v>897</v>
      </c>
      <c r="U305">
        <v>245.54</v>
      </c>
      <c r="V305">
        <v>261.97000000000003</v>
      </c>
    </row>
    <row r="306" spans="1:22">
      <c r="A306" s="80">
        <v>43005</v>
      </c>
      <c r="B306">
        <v>183</v>
      </c>
      <c r="C306">
        <v>326.91000000000003</v>
      </c>
      <c r="D306">
        <v>248.75</v>
      </c>
      <c r="E306">
        <v>632</v>
      </c>
      <c r="F306">
        <v>308.76</v>
      </c>
      <c r="G306">
        <v>237.75</v>
      </c>
      <c r="H306">
        <v>603</v>
      </c>
      <c r="I306">
        <v>310.56</v>
      </c>
      <c r="J306">
        <v>140.5</v>
      </c>
      <c r="K306">
        <v>507</v>
      </c>
      <c r="L306">
        <v>331.46</v>
      </c>
      <c r="M306">
        <v>67.75</v>
      </c>
      <c r="N306">
        <v>455</v>
      </c>
      <c r="O306">
        <v>372.88</v>
      </c>
      <c r="P306">
        <v>142.5</v>
      </c>
      <c r="Q306">
        <v>455</v>
      </c>
      <c r="R306">
        <v>653.12</v>
      </c>
      <c r="S306">
        <v>237.75</v>
      </c>
      <c r="T306">
        <v>906</v>
      </c>
      <c r="U306">
        <v>269.68</v>
      </c>
      <c r="V306">
        <v>271.92</v>
      </c>
    </row>
    <row r="307" spans="1:22">
      <c r="A307" s="80">
        <v>43039</v>
      </c>
      <c r="B307">
        <v>205</v>
      </c>
      <c r="C307">
        <v>299.92</v>
      </c>
      <c r="D307">
        <v>248.75</v>
      </c>
      <c r="E307">
        <v>604</v>
      </c>
      <c r="F307">
        <v>285.92</v>
      </c>
      <c r="G307">
        <v>237.75</v>
      </c>
      <c r="H307">
        <v>580</v>
      </c>
      <c r="I307">
        <v>316.10000000000002</v>
      </c>
      <c r="J307">
        <v>140.5</v>
      </c>
      <c r="K307">
        <v>513</v>
      </c>
      <c r="L307">
        <v>307.63</v>
      </c>
      <c r="M307">
        <v>67.75</v>
      </c>
      <c r="N307">
        <v>432</v>
      </c>
      <c r="O307">
        <v>355.82</v>
      </c>
      <c r="P307">
        <v>142.5</v>
      </c>
      <c r="Q307">
        <v>514</v>
      </c>
      <c r="R307">
        <v>633.74</v>
      </c>
      <c r="S307">
        <v>237.75</v>
      </c>
      <c r="T307">
        <v>887</v>
      </c>
      <c r="U307">
        <v>255.52</v>
      </c>
      <c r="V307">
        <v>282.58</v>
      </c>
    </row>
    <row r="308" spans="1:22">
      <c r="A308" s="80">
        <v>43046</v>
      </c>
      <c r="B308">
        <v>210</v>
      </c>
      <c r="C308">
        <v>299.22000000000003</v>
      </c>
      <c r="D308">
        <v>249.75</v>
      </c>
      <c r="E308">
        <v>605</v>
      </c>
      <c r="F308">
        <v>285.92</v>
      </c>
      <c r="G308">
        <v>238.5</v>
      </c>
      <c r="H308">
        <v>581</v>
      </c>
      <c r="I308">
        <v>316.10000000000002</v>
      </c>
      <c r="J308">
        <v>141</v>
      </c>
      <c r="K308">
        <v>513</v>
      </c>
      <c r="L308">
        <v>307.63</v>
      </c>
      <c r="M308">
        <v>68</v>
      </c>
      <c r="N308">
        <v>432</v>
      </c>
      <c r="O308">
        <v>355.82</v>
      </c>
      <c r="P308">
        <v>143</v>
      </c>
      <c r="Q308">
        <v>514</v>
      </c>
      <c r="R308">
        <v>633.74</v>
      </c>
      <c r="S308">
        <v>238.5</v>
      </c>
      <c r="T308">
        <v>887</v>
      </c>
      <c r="U308">
        <v>255.52</v>
      </c>
      <c r="V308">
        <v>282.58</v>
      </c>
    </row>
    <row r="309" spans="1:22">
      <c r="A309" s="80">
        <v>43067</v>
      </c>
      <c r="B309">
        <v>225</v>
      </c>
      <c r="C309">
        <v>322.2</v>
      </c>
      <c r="D309">
        <v>249.75</v>
      </c>
      <c r="E309">
        <v>628</v>
      </c>
      <c r="F309">
        <v>310.48</v>
      </c>
      <c r="G309">
        <v>238.5</v>
      </c>
      <c r="H309">
        <v>605</v>
      </c>
      <c r="I309">
        <v>329</v>
      </c>
      <c r="J309">
        <v>141</v>
      </c>
      <c r="K309">
        <v>526</v>
      </c>
      <c r="L309">
        <v>318.41000000000003</v>
      </c>
      <c r="M309">
        <v>68</v>
      </c>
      <c r="N309">
        <v>443</v>
      </c>
      <c r="O309">
        <v>366.58</v>
      </c>
      <c r="P309">
        <v>143</v>
      </c>
      <c r="Q309">
        <v>525</v>
      </c>
      <c r="R309">
        <v>646.38</v>
      </c>
      <c r="S309">
        <v>328.5</v>
      </c>
      <c r="T309">
        <v>900</v>
      </c>
      <c r="U309">
        <v>282.52999999999997</v>
      </c>
      <c r="V309">
        <v>282.41000000000003</v>
      </c>
    </row>
    <row r="310" spans="1:22">
      <c r="A310" s="80">
        <v>43090</v>
      </c>
      <c r="B310">
        <v>242</v>
      </c>
      <c r="C310">
        <v>298.05</v>
      </c>
      <c r="D310">
        <v>249.75</v>
      </c>
      <c r="E310">
        <v>604</v>
      </c>
      <c r="F310">
        <v>298.45999999999998</v>
      </c>
      <c r="G310">
        <v>238.5</v>
      </c>
      <c r="H310">
        <v>593</v>
      </c>
      <c r="I310">
        <v>316.88</v>
      </c>
      <c r="J310">
        <v>141</v>
      </c>
      <c r="K310">
        <v>514</v>
      </c>
      <c r="L310">
        <v>325.48</v>
      </c>
      <c r="M310">
        <v>68</v>
      </c>
      <c r="N310">
        <v>450</v>
      </c>
      <c r="O310">
        <v>351</v>
      </c>
      <c r="P310">
        <v>143</v>
      </c>
      <c r="Q310">
        <v>509</v>
      </c>
      <c r="R310">
        <v>634.75</v>
      </c>
      <c r="S310">
        <v>238.5</v>
      </c>
      <c r="T310">
        <v>888</v>
      </c>
      <c r="U310">
        <v>250.59</v>
      </c>
      <c r="V310">
        <v>282.05</v>
      </c>
    </row>
    <row r="311" spans="1:22">
      <c r="A311" s="80">
        <v>43131</v>
      </c>
      <c r="B311">
        <v>18</v>
      </c>
      <c r="C311">
        <v>320.3</v>
      </c>
      <c r="D311">
        <v>249.75</v>
      </c>
      <c r="E311">
        <v>626</v>
      </c>
      <c r="F311">
        <v>310.36</v>
      </c>
      <c r="G311">
        <v>238.5</v>
      </c>
      <c r="H311">
        <v>605</v>
      </c>
      <c r="I311">
        <v>337.75</v>
      </c>
      <c r="J311">
        <v>141</v>
      </c>
      <c r="K311">
        <v>535</v>
      </c>
      <c r="L311">
        <v>349.37</v>
      </c>
      <c r="M311">
        <v>68</v>
      </c>
      <c r="N311">
        <v>474</v>
      </c>
      <c r="O311">
        <v>374.99</v>
      </c>
      <c r="P311">
        <v>143</v>
      </c>
      <c r="Q311">
        <v>533</v>
      </c>
      <c r="R311">
        <v>649.39</v>
      </c>
      <c r="S311">
        <v>238.5</v>
      </c>
      <c r="T311">
        <v>903</v>
      </c>
      <c r="U311">
        <v>278.54000000000002</v>
      </c>
      <c r="V311">
        <v>314.64</v>
      </c>
    </row>
    <row r="312" spans="1:22">
      <c r="A312" s="80">
        <v>43137</v>
      </c>
      <c r="B312">
        <v>22</v>
      </c>
      <c r="C312">
        <v>320.3</v>
      </c>
      <c r="D312">
        <v>252.75</v>
      </c>
      <c r="E312">
        <v>629</v>
      </c>
      <c r="F312">
        <v>310.36</v>
      </c>
      <c r="G312">
        <v>241.25</v>
      </c>
      <c r="H312">
        <v>608</v>
      </c>
      <c r="I312">
        <v>337.75</v>
      </c>
      <c r="J312">
        <v>142.75</v>
      </c>
      <c r="K312">
        <v>537</v>
      </c>
      <c r="L312">
        <v>349.37</v>
      </c>
      <c r="M312">
        <v>68.75</v>
      </c>
      <c r="N312">
        <v>474</v>
      </c>
      <c r="O312">
        <v>374.99</v>
      </c>
      <c r="P312">
        <v>144.75</v>
      </c>
      <c r="Q312">
        <v>535</v>
      </c>
      <c r="R312">
        <v>649.39</v>
      </c>
      <c r="S312">
        <v>241.25</v>
      </c>
      <c r="T312">
        <v>906</v>
      </c>
      <c r="U312">
        <v>278.54000000000002</v>
      </c>
      <c r="V312">
        <v>314.64</v>
      </c>
    </row>
    <row r="313" spans="1:22">
      <c r="A313" s="80">
        <v>43160</v>
      </c>
      <c r="B313">
        <v>39</v>
      </c>
      <c r="C313">
        <v>344.25</v>
      </c>
      <c r="D313">
        <v>252.75</v>
      </c>
      <c r="E313">
        <v>653</v>
      </c>
      <c r="F313">
        <v>326.52</v>
      </c>
      <c r="G313">
        <v>241.25</v>
      </c>
      <c r="H313">
        <v>624</v>
      </c>
      <c r="I313">
        <v>346.81</v>
      </c>
      <c r="J313">
        <v>142.75</v>
      </c>
      <c r="K313">
        <v>546</v>
      </c>
      <c r="L313">
        <v>350.9</v>
      </c>
      <c r="M313">
        <v>68.75</v>
      </c>
      <c r="N313">
        <v>476</v>
      </c>
      <c r="O313">
        <v>387.95</v>
      </c>
      <c r="P313">
        <v>144.75</v>
      </c>
      <c r="Q313">
        <v>548</v>
      </c>
      <c r="R313">
        <v>675.44</v>
      </c>
      <c r="S313">
        <v>241.25</v>
      </c>
      <c r="T313">
        <v>932</v>
      </c>
      <c r="U313">
        <v>299.83999999999997</v>
      </c>
      <c r="V313">
        <v>308.04000000000002</v>
      </c>
    </row>
    <row r="314" spans="1:22">
      <c r="A314" s="80">
        <v>43194</v>
      </c>
      <c r="B314">
        <v>58</v>
      </c>
      <c r="C314">
        <v>333.5</v>
      </c>
      <c r="D314">
        <v>252.75</v>
      </c>
      <c r="E314">
        <v>642</v>
      </c>
      <c r="F314">
        <v>316.73</v>
      </c>
      <c r="G314">
        <v>241.25</v>
      </c>
      <c r="H314">
        <v>614</v>
      </c>
      <c r="I314">
        <v>331.96</v>
      </c>
      <c r="J314">
        <v>142.75</v>
      </c>
      <c r="K314">
        <v>531</v>
      </c>
      <c r="L314">
        <v>336.45</v>
      </c>
      <c r="M314">
        <v>68.75</v>
      </c>
      <c r="N314">
        <v>461</v>
      </c>
      <c r="O314">
        <v>374.21</v>
      </c>
      <c r="P314">
        <v>144.75</v>
      </c>
      <c r="Q314">
        <v>534</v>
      </c>
      <c r="R314">
        <v>669.94</v>
      </c>
      <c r="S314">
        <v>241.25</v>
      </c>
      <c r="T314">
        <v>926</v>
      </c>
      <c r="U314">
        <v>265</v>
      </c>
      <c r="V314">
        <v>282.32</v>
      </c>
    </row>
    <row r="315" spans="1:22">
      <c r="A315" s="80">
        <v>43223</v>
      </c>
      <c r="B315">
        <v>77</v>
      </c>
      <c r="C315">
        <v>352.01</v>
      </c>
      <c r="D315">
        <v>254.25</v>
      </c>
      <c r="E315">
        <v>662</v>
      </c>
      <c r="F315">
        <v>333.58</v>
      </c>
      <c r="G315">
        <v>242.75</v>
      </c>
      <c r="H315">
        <v>633</v>
      </c>
      <c r="I315">
        <v>340.75</v>
      </c>
      <c r="J315">
        <v>143.5</v>
      </c>
      <c r="K315">
        <v>540</v>
      </c>
      <c r="L315">
        <v>350.58</v>
      </c>
      <c r="M315">
        <v>69.25</v>
      </c>
      <c r="N315">
        <v>476</v>
      </c>
      <c r="O315">
        <v>363.02</v>
      </c>
      <c r="P315">
        <v>145.5</v>
      </c>
      <c r="Q315">
        <v>524</v>
      </c>
      <c r="R315">
        <v>706.62</v>
      </c>
      <c r="S315">
        <v>242.75</v>
      </c>
      <c r="T315">
        <v>965</v>
      </c>
      <c r="U315">
        <v>298.81</v>
      </c>
      <c r="V315">
        <v>297.26</v>
      </c>
    </row>
    <row r="316" spans="1:22">
      <c r="A316" s="80">
        <v>43251</v>
      </c>
      <c r="B316">
        <v>96</v>
      </c>
      <c r="C316">
        <v>369.49</v>
      </c>
      <c r="D316">
        <v>254.25</v>
      </c>
      <c r="E316">
        <v>680</v>
      </c>
      <c r="F316">
        <v>353.67</v>
      </c>
      <c r="G316">
        <v>242.75</v>
      </c>
      <c r="H316">
        <v>653</v>
      </c>
      <c r="I316">
        <v>362.06</v>
      </c>
      <c r="J316">
        <v>143.5</v>
      </c>
      <c r="K316">
        <v>562</v>
      </c>
      <c r="L316">
        <v>371.42</v>
      </c>
      <c r="M316">
        <v>69.25</v>
      </c>
      <c r="N316">
        <v>497</v>
      </c>
      <c r="O316">
        <v>383.75</v>
      </c>
      <c r="P316">
        <v>145.5</v>
      </c>
      <c r="Q316">
        <v>544</v>
      </c>
      <c r="R316">
        <v>723.86</v>
      </c>
      <c r="S316">
        <v>242.75</v>
      </c>
      <c r="T316">
        <v>982</v>
      </c>
      <c r="U316">
        <v>315.89999999999998</v>
      </c>
      <c r="V316">
        <v>329.26</v>
      </c>
    </row>
    <row r="317" spans="1:22">
      <c r="A317" s="80">
        <v>43279</v>
      </c>
      <c r="B317">
        <v>116</v>
      </c>
      <c r="C317">
        <v>366.77</v>
      </c>
      <c r="D317">
        <v>254.25</v>
      </c>
      <c r="E317">
        <v>677</v>
      </c>
      <c r="F317">
        <v>353.46</v>
      </c>
      <c r="G317">
        <v>242.75</v>
      </c>
      <c r="H317">
        <v>652</v>
      </c>
      <c r="I317">
        <v>356.29</v>
      </c>
      <c r="J317">
        <v>143.5</v>
      </c>
      <c r="K317">
        <v>556</v>
      </c>
      <c r="L317">
        <v>376.05</v>
      </c>
      <c r="M317">
        <v>69.25</v>
      </c>
      <c r="N317">
        <v>501</v>
      </c>
      <c r="O317">
        <v>408.9</v>
      </c>
      <c r="P317">
        <v>145.5</v>
      </c>
      <c r="Q317">
        <v>570</v>
      </c>
      <c r="R317">
        <v>697.74</v>
      </c>
      <c r="S317">
        <v>242.75</v>
      </c>
      <c r="T317">
        <v>956</v>
      </c>
      <c r="U317">
        <v>317.69</v>
      </c>
      <c r="V317">
        <v>330.43</v>
      </c>
    </row>
    <row r="318" spans="1:22">
      <c r="A318" s="80">
        <v>43313</v>
      </c>
      <c r="B318">
        <v>139</v>
      </c>
      <c r="C318">
        <v>364.48</v>
      </c>
      <c r="D318">
        <v>254.25</v>
      </c>
      <c r="E318">
        <v>677</v>
      </c>
      <c r="F318">
        <v>354.07</v>
      </c>
      <c r="G318">
        <v>242.75</v>
      </c>
      <c r="H318">
        <v>655</v>
      </c>
      <c r="I318">
        <v>353.89</v>
      </c>
      <c r="J318">
        <v>143.5</v>
      </c>
      <c r="K318">
        <v>555</v>
      </c>
      <c r="L318">
        <v>374.97</v>
      </c>
      <c r="M318">
        <v>69.25</v>
      </c>
      <c r="N318">
        <v>502</v>
      </c>
      <c r="O318">
        <v>407.99</v>
      </c>
      <c r="P318">
        <v>145.5</v>
      </c>
      <c r="Q318">
        <v>570</v>
      </c>
      <c r="R318">
        <v>677.28</v>
      </c>
      <c r="S318">
        <v>242.75</v>
      </c>
      <c r="T318">
        <v>936</v>
      </c>
      <c r="U318">
        <v>305.86</v>
      </c>
      <c r="V318">
        <v>315.32</v>
      </c>
    </row>
    <row r="319" spans="1:22">
      <c r="A319" s="80">
        <v>43346</v>
      </c>
      <c r="B319">
        <v>160</v>
      </c>
      <c r="C319">
        <v>368.76</v>
      </c>
      <c r="D319">
        <v>254.25</v>
      </c>
      <c r="E319">
        <v>681</v>
      </c>
      <c r="F319">
        <v>362.68</v>
      </c>
      <c r="G319">
        <v>242.75</v>
      </c>
      <c r="H319">
        <v>663</v>
      </c>
      <c r="I319">
        <v>363.81</v>
      </c>
      <c r="J319">
        <v>143.5</v>
      </c>
      <c r="K319">
        <v>565</v>
      </c>
      <c r="L319">
        <v>375.08</v>
      </c>
      <c r="M319">
        <v>69.25</v>
      </c>
      <c r="N319">
        <v>502</v>
      </c>
      <c r="O319">
        <v>414.01</v>
      </c>
      <c r="P319">
        <v>145.5</v>
      </c>
      <c r="Q319">
        <v>576</v>
      </c>
      <c r="R319">
        <v>670.96</v>
      </c>
      <c r="S319">
        <v>242.75</v>
      </c>
      <c r="T319">
        <v>930</v>
      </c>
      <c r="U319">
        <v>307.87</v>
      </c>
      <c r="V319">
        <v>312.91000000000003</v>
      </c>
    </row>
    <row r="320" spans="1:22">
      <c r="A320" s="80">
        <v>43376</v>
      </c>
      <c r="B320">
        <v>182</v>
      </c>
      <c r="C320">
        <v>368.11</v>
      </c>
      <c r="D320">
        <v>254.25</v>
      </c>
      <c r="E320">
        <v>680</v>
      </c>
      <c r="F320">
        <v>362.71</v>
      </c>
      <c r="G320">
        <v>242.75</v>
      </c>
      <c r="H320">
        <v>663</v>
      </c>
      <c r="I320">
        <v>384.86</v>
      </c>
      <c r="J320">
        <v>143.5</v>
      </c>
      <c r="K320">
        <v>586</v>
      </c>
      <c r="L320">
        <v>394.07</v>
      </c>
      <c r="M320">
        <v>69.25</v>
      </c>
      <c r="N320">
        <v>521</v>
      </c>
      <c r="O320">
        <v>432.91</v>
      </c>
      <c r="P320">
        <v>145.5</v>
      </c>
      <c r="Q320">
        <v>595</v>
      </c>
      <c r="R320">
        <v>670.09</v>
      </c>
      <c r="S320">
        <v>242.75</v>
      </c>
      <c r="T320">
        <v>929</v>
      </c>
      <c r="U320">
        <v>306.83</v>
      </c>
      <c r="V320">
        <v>345.28</v>
      </c>
    </row>
    <row r="321" spans="1:22">
      <c r="A321" s="80">
        <v>43406</v>
      </c>
      <c r="B321">
        <v>203</v>
      </c>
      <c r="C321">
        <v>381.15</v>
      </c>
      <c r="D321">
        <v>254.25</v>
      </c>
      <c r="E321">
        <v>693</v>
      </c>
      <c r="F321">
        <v>371.94</v>
      </c>
      <c r="G321">
        <v>242.75</v>
      </c>
      <c r="H321">
        <v>673</v>
      </c>
      <c r="I321">
        <v>396.9</v>
      </c>
      <c r="J321">
        <v>143.5</v>
      </c>
      <c r="K321">
        <v>598</v>
      </c>
      <c r="L321">
        <v>415.34</v>
      </c>
      <c r="M321">
        <v>69.25</v>
      </c>
      <c r="N321">
        <v>543</v>
      </c>
      <c r="O321">
        <v>446.02</v>
      </c>
      <c r="P321">
        <v>145.5</v>
      </c>
      <c r="Q321">
        <v>608</v>
      </c>
      <c r="R321">
        <v>717.93</v>
      </c>
      <c r="S321">
        <v>242.75</v>
      </c>
      <c r="T321">
        <v>977</v>
      </c>
      <c r="U321">
        <v>338.55</v>
      </c>
      <c r="V321">
        <v>362.41</v>
      </c>
    </row>
    <row r="322" spans="1:22">
      <c r="A322" s="80">
        <v>43418</v>
      </c>
      <c r="B322">
        <v>210</v>
      </c>
      <c r="C322">
        <v>381.15</v>
      </c>
      <c r="D322">
        <v>255.25</v>
      </c>
      <c r="E322">
        <v>694</v>
      </c>
      <c r="F322">
        <v>371.94</v>
      </c>
      <c r="G322">
        <v>243.75</v>
      </c>
      <c r="H322">
        <v>674</v>
      </c>
      <c r="I322">
        <v>396.9</v>
      </c>
      <c r="J322">
        <v>144</v>
      </c>
      <c r="K322">
        <v>599</v>
      </c>
      <c r="L322">
        <v>415.34</v>
      </c>
      <c r="M322">
        <v>69.5</v>
      </c>
      <c r="N322">
        <v>543</v>
      </c>
      <c r="O322">
        <v>446.02</v>
      </c>
      <c r="P322">
        <v>146.25</v>
      </c>
      <c r="Q322">
        <v>609</v>
      </c>
      <c r="R322">
        <v>717.93</v>
      </c>
      <c r="S322">
        <v>243.75</v>
      </c>
      <c r="T322">
        <v>978</v>
      </c>
      <c r="U322">
        <v>338.55</v>
      </c>
      <c r="V322">
        <v>362.41</v>
      </c>
    </row>
    <row r="323" spans="1:22">
      <c r="A323" s="80">
        <v>43432</v>
      </c>
      <c r="B323">
        <v>221</v>
      </c>
      <c r="C323">
        <v>323.51</v>
      </c>
      <c r="D323">
        <v>255.25</v>
      </c>
      <c r="E323">
        <v>637</v>
      </c>
      <c r="F323">
        <v>323.87</v>
      </c>
      <c r="G323">
        <v>243.75</v>
      </c>
      <c r="H323">
        <v>626</v>
      </c>
      <c r="I323">
        <v>384.71</v>
      </c>
      <c r="J323">
        <v>144</v>
      </c>
      <c r="K323">
        <v>587</v>
      </c>
      <c r="L323">
        <v>405.77</v>
      </c>
      <c r="M323">
        <v>69.5</v>
      </c>
      <c r="N323">
        <v>533</v>
      </c>
      <c r="O323">
        <v>436.42</v>
      </c>
      <c r="P323">
        <v>146.25</v>
      </c>
      <c r="Q323">
        <v>599</v>
      </c>
      <c r="R323">
        <v>689.81</v>
      </c>
      <c r="S323">
        <v>243.75</v>
      </c>
      <c r="T323">
        <v>950</v>
      </c>
      <c r="U323">
        <v>276.83</v>
      </c>
      <c r="V323">
        <v>348.98</v>
      </c>
    </row>
    <row r="324" spans="1:22">
      <c r="A324" s="80">
        <v>43474</v>
      </c>
      <c r="B324">
        <v>6</v>
      </c>
      <c r="C324">
        <v>282.56</v>
      </c>
      <c r="D324">
        <v>255.25</v>
      </c>
      <c r="E324">
        <v>596</v>
      </c>
      <c r="F324">
        <v>279.39</v>
      </c>
      <c r="G324">
        <v>243.75</v>
      </c>
      <c r="H324">
        <v>581</v>
      </c>
      <c r="I324">
        <v>331.81</v>
      </c>
      <c r="J324">
        <v>144</v>
      </c>
      <c r="K324">
        <v>534</v>
      </c>
      <c r="L324">
        <v>337.74</v>
      </c>
      <c r="M324">
        <v>69.5</v>
      </c>
      <c r="N324">
        <v>465</v>
      </c>
      <c r="O324">
        <v>371.6</v>
      </c>
      <c r="P324">
        <v>146.25</v>
      </c>
      <c r="Q324">
        <v>534</v>
      </c>
      <c r="R324">
        <v>631.05999999999995</v>
      </c>
      <c r="S324">
        <v>243.75</v>
      </c>
      <c r="T324">
        <v>891</v>
      </c>
      <c r="U324">
        <v>244.34</v>
      </c>
      <c r="V324">
        <v>279.64999999999998</v>
      </c>
    </row>
    <row r="325" spans="1:22">
      <c r="A325" s="80">
        <v>43496</v>
      </c>
      <c r="B325">
        <v>22</v>
      </c>
      <c r="C325">
        <v>266.76</v>
      </c>
      <c r="D325">
        <v>255.25</v>
      </c>
      <c r="E325">
        <v>580</v>
      </c>
      <c r="F325">
        <v>263.56</v>
      </c>
      <c r="G325">
        <v>243.75</v>
      </c>
      <c r="H325">
        <v>565</v>
      </c>
      <c r="I325">
        <v>321.63</v>
      </c>
      <c r="J325">
        <v>144</v>
      </c>
      <c r="K325">
        <v>524</v>
      </c>
      <c r="L325">
        <v>331.82</v>
      </c>
      <c r="M325">
        <v>69.5</v>
      </c>
      <c r="N325">
        <v>459</v>
      </c>
      <c r="O325">
        <v>365.71</v>
      </c>
      <c r="P325">
        <v>146.25</v>
      </c>
      <c r="Q325">
        <v>528</v>
      </c>
      <c r="R325">
        <v>605.08000000000004</v>
      </c>
      <c r="S325">
        <v>243.75</v>
      </c>
      <c r="T325">
        <v>865</v>
      </c>
      <c r="U325">
        <v>219.45</v>
      </c>
      <c r="V325">
        <v>280.22000000000003</v>
      </c>
    </row>
    <row r="326" spans="1:22">
      <c r="A326" s="80">
        <v>43503</v>
      </c>
      <c r="B326">
        <v>27</v>
      </c>
      <c r="C326">
        <v>266.76</v>
      </c>
      <c r="D326">
        <v>257.75</v>
      </c>
      <c r="E326">
        <v>582</v>
      </c>
      <c r="F326">
        <v>263.56</v>
      </c>
      <c r="G326">
        <v>246.25</v>
      </c>
      <c r="H326">
        <v>568</v>
      </c>
      <c r="I326">
        <v>321.63</v>
      </c>
      <c r="J326">
        <v>145.5</v>
      </c>
      <c r="K326">
        <v>525</v>
      </c>
      <c r="L326">
        <v>331.82</v>
      </c>
      <c r="M326">
        <v>70.25</v>
      </c>
      <c r="N326">
        <v>460</v>
      </c>
      <c r="O326">
        <v>365.71</v>
      </c>
      <c r="P326">
        <v>147.75</v>
      </c>
      <c r="Q326">
        <v>530</v>
      </c>
      <c r="R326">
        <v>605.08000000000004</v>
      </c>
      <c r="S326">
        <v>246.25</v>
      </c>
      <c r="T326">
        <v>868</v>
      </c>
      <c r="U326">
        <v>219.45</v>
      </c>
      <c r="V326">
        <v>280.22000000000003</v>
      </c>
    </row>
    <row r="327" spans="1:22">
      <c r="A327" s="80">
        <v>43523</v>
      </c>
      <c r="B327">
        <v>41</v>
      </c>
      <c r="C327">
        <v>265.58</v>
      </c>
      <c r="D327">
        <v>257.75</v>
      </c>
      <c r="E327">
        <v>581</v>
      </c>
      <c r="F327">
        <v>260.85000000000002</v>
      </c>
      <c r="G327">
        <v>246.25</v>
      </c>
      <c r="H327">
        <v>565</v>
      </c>
      <c r="I327">
        <v>322.25</v>
      </c>
      <c r="J327">
        <v>145.5</v>
      </c>
      <c r="K327">
        <v>526</v>
      </c>
      <c r="L327">
        <v>352.3</v>
      </c>
      <c r="M327">
        <v>70.25</v>
      </c>
      <c r="N327">
        <v>481</v>
      </c>
      <c r="O327">
        <v>361.73</v>
      </c>
      <c r="P327">
        <v>147.75</v>
      </c>
      <c r="Q327">
        <v>526</v>
      </c>
      <c r="R327">
        <v>615.46</v>
      </c>
      <c r="S327">
        <v>246.25</v>
      </c>
      <c r="T327">
        <v>878</v>
      </c>
      <c r="U327">
        <v>241.23</v>
      </c>
      <c r="V327">
        <v>312.51</v>
      </c>
    </row>
    <row r="328" spans="1:22">
      <c r="A328" s="80">
        <v>43553</v>
      </c>
      <c r="B328">
        <v>63</v>
      </c>
      <c r="C328">
        <v>302.37</v>
      </c>
      <c r="D328">
        <v>257.75</v>
      </c>
      <c r="E328">
        <v>618</v>
      </c>
      <c r="F328">
        <v>297.37</v>
      </c>
      <c r="G328">
        <v>246.25</v>
      </c>
      <c r="H328">
        <v>602</v>
      </c>
      <c r="I328">
        <v>338.67</v>
      </c>
      <c r="J328">
        <v>145.5</v>
      </c>
      <c r="K328">
        <v>542</v>
      </c>
      <c r="L328">
        <v>361.34</v>
      </c>
      <c r="M328">
        <v>70.25</v>
      </c>
      <c r="N328">
        <v>490</v>
      </c>
      <c r="O328">
        <v>370.78</v>
      </c>
      <c r="P328">
        <v>147.75</v>
      </c>
      <c r="Q328">
        <v>535</v>
      </c>
      <c r="R328">
        <v>647.71</v>
      </c>
      <c r="S328">
        <v>246.25</v>
      </c>
      <c r="T328">
        <v>910</v>
      </c>
      <c r="U328">
        <v>264.22000000000003</v>
      </c>
      <c r="V328">
        <v>331.31</v>
      </c>
    </row>
    <row r="329" spans="1:22">
      <c r="A329" s="80">
        <v>43588</v>
      </c>
      <c r="B329">
        <v>81</v>
      </c>
      <c r="C329">
        <v>375.39</v>
      </c>
      <c r="D329">
        <v>257.75</v>
      </c>
      <c r="E329">
        <v>691</v>
      </c>
      <c r="F329">
        <v>365.01</v>
      </c>
      <c r="G329">
        <v>246.25</v>
      </c>
      <c r="H329">
        <v>669</v>
      </c>
      <c r="I329">
        <v>364.35</v>
      </c>
      <c r="J329">
        <v>145.5</v>
      </c>
      <c r="K329">
        <v>568</v>
      </c>
      <c r="L329">
        <v>366.22</v>
      </c>
      <c r="M329">
        <v>70.25</v>
      </c>
      <c r="N329">
        <v>494</v>
      </c>
      <c r="O329">
        <v>400.26</v>
      </c>
      <c r="P329">
        <v>147.75</v>
      </c>
      <c r="Q329">
        <v>564</v>
      </c>
      <c r="R329">
        <v>723.88</v>
      </c>
      <c r="S329">
        <v>246.25</v>
      </c>
      <c r="T329">
        <v>986</v>
      </c>
      <c r="U329">
        <v>319.23</v>
      </c>
      <c r="V329">
        <v>324.92</v>
      </c>
    </row>
    <row r="330" spans="1:22">
      <c r="A330" s="80">
        <v>43615</v>
      </c>
      <c r="B330">
        <v>100</v>
      </c>
      <c r="C330">
        <v>368.57</v>
      </c>
      <c r="D330">
        <v>257.75</v>
      </c>
      <c r="E330">
        <v>684</v>
      </c>
      <c r="F330">
        <v>360.46</v>
      </c>
      <c r="G330">
        <v>246.25</v>
      </c>
      <c r="H330">
        <v>665</v>
      </c>
      <c r="I330">
        <v>367.18</v>
      </c>
      <c r="J330">
        <v>145.5</v>
      </c>
      <c r="K330">
        <v>571</v>
      </c>
      <c r="L330">
        <v>369.51</v>
      </c>
      <c r="M330">
        <v>70.25</v>
      </c>
      <c r="N330">
        <v>498</v>
      </c>
      <c r="O330">
        <v>403.44</v>
      </c>
      <c r="P330">
        <v>147.75</v>
      </c>
      <c r="Q330">
        <v>567</v>
      </c>
      <c r="R330">
        <v>714.02</v>
      </c>
      <c r="S330">
        <v>246.25</v>
      </c>
      <c r="T330">
        <v>977</v>
      </c>
      <c r="U330">
        <v>314.33</v>
      </c>
      <c r="V330">
        <v>331.14</v>
      </c>
    </row>
    <row r="331" spans="1:22">
      <c r="A331" s="80">
        <v>43628</v>
      </c>
      <c r="B331">
        <v>109</v>
      </c>
      <c r="C331">
        <v>368.57</v>
      </c>
      <c r="D331">
        <v>257.75</v>
      </c>
      <c r="E331">
        <v>684</v>
      </c>
      <c r="F331">
        <v>360.46</v>
      </c>
      <c r="G331">
        <v>246.25</v>
      </c>
      <c r="H331">
        <v>665</v>
      </c>
      <c r="I331">
        <v>367.19</v>
      </c>
      <c r="J331">
        <v>145.5</v>
      </c>
      <c r="K331">
        <v>571</v>
      </c>
      <c r="L331">
        <v>369.51</v>
      </c>
      <c r="M331">
        <v>70.25</v>
      </c>
      <c r="N331">
        <v>498</v>
      </c>
      <c r="O331">
        <v>403.44</v>
      </c>
      <c r="P331">
        <v>147.75</v>
      </c>
      <c r="Q331">
        <v>567</v>
      </c>
      <c r="R331">
        <v>714.02</v>
      </c>
      <c r="S331">
        <v>246.25</v>
      </c>
      <c r="T331">
        <v>977</v>
      </c>
      <c r="U331">
        <v>303.20999999999998</v>
      </c>
      <c r="V331">
        <v>333.26</v>
      </c>
    </row>
    <row r="332" spans="1:22">
      <c r="A332" s="80">
        <v>43649</v>
      </c>
      <c r="B332">
        <v>124</v>
      </c>
      <c r="C332">
        <v>343.22</v>
      </c>
      <c r="D332">
        <v>257.75</v>
      </c>
      <c r="E332">
        <v>659</v>
      </c>
      <c r="F332">
        <v>333.43</v>
      </c>
      <c r="G332">
        <v>246.25</v>
      </c>
      <c r="H332">
        <v>638</v>
      </c>
      <c r="I332">
        <v>323.72000000000003</v>
      </c>
      <c r="J332">
        <v>145.5</v>
      </c>
      <c r="K332">
        <v>527</v>
      </c>
      <c r="L332">
        <v>334.67</v>
      </c>
      <c r="M332">
        <v>70.25</v>
      </c>
      <c r="N332">
        <v>463</v>
      </c>
      <c r="O332">
        <v>367.36</v>
      </c>
      <c r="P332">
        <v>147.75</v>
      </c>
      <c r="Q332">
        <v>531</v>
      </c>
      <c r="R332">
        <v>751.79</v>
      </c>
      <c r="S332">
        <v>246.25</v>
      </c>
      <c r="T332">
        <v>1014</v>
      </c>
      <c r="U332">
        <v>275.52</v>
      </c>
      <c r="V332">
        <v>283.14</v>
      </c>
    </row>
    <row r="333" spans="1:22">
      <c r="A333" s="80">
        <v>43664</v>
      </c>
      <c r="B333">
        <v>135</v>
      </c>
      <c r="C333">
        <v>342.56</v>
      </c>
      <c r="D333">
        <v>257.75</v>
      </c>
      <c r="E333">
        <v>658</v>
      </c>
      <c r="F333">
        <v>332.67</v>
      </c>
      <c r="G333">
        <v>246.25</v>
      </c>
      <c r="H333">
        <v>637</v>
      </c>
      <c r="I333">
        <v>324.2</v>
      </c>
      <c r="J333">
        <v>145.5</v>
      </c>
      <c r="K333">
        <v>528</v>
      </c>
      <c r="L333">
        <v>331.32</v>
      </c>
      <c r="M333">
        <v>70.25</v>
      </c>
      <c r="N333">
        <v>460</v>
      </c>
      <c r="O333">
        <v>363.08</v>
      </c>
      <c r="P333">
        <v>147.75</v>
      </c>
      <c r="Q333">
        <v>527</v>
      </c>
      <c r="R333">
        <v>757.51</v>
      </c>
      <c r="S333">
        <v>246.25</v>
      </c>
      <c r="T333">
        <v>1020</v>
      </c>
      <c r="U333">
        <v>275.61</v>
      </c>
      <c r="V333">
        <v>283.38</v>
      </c>
    </row>
    <row r="334" spans="1:22">
      <c r="A334" s="80">
        <v>43682</v>
      </c>
      <c r="B334">
        <v>145</v>
      </c>
      <c r="C334">
        <v>373.48</v>
      </c>
      <c r="D334">
        <v>257.75</v>
      </c>
      <c r="E334">
        <v>689</v>
      </c>
      <c r="F334">
        <v>359.25</v>
      </c>
      <c r="G334">
        <v>246.25</v>
      </c>
      <c r="H334">
        <v>663</v>
      </c>
      <c r="I334">
        <v>338.28</v>
      </c>
      <c r="J334">
        <v>145.5</v>
      </c>
      <c r="K334">
        <v>542</v>
      </c>
      <c r="L334">
        <v>349.84</v>
      </c>
      <c r="M334">
        <v>70.25</v>
      </c>
      <c r="N334">
        <v>478</v>
      </c>
      <c r="O334">
        <v>381.64</v>
      </c>
      <c r="P334">
        <v>147.75</v>
      </c>
      <c r="Q334">
        <v>546</v>
      </c>
      <c r="R334">
        <v>772.74</v>
      </c>
      <c r="S334">
        <v>246.25</v>
      </c>
      <c r="T334">
        <v>1035</v>
      </c>
      <c r="U334">
        <v>314.32</v>
      </c>
      <c r="V334">
        <v>327.64</v>
      </c>
    </row>
    <row r="335" spans="1:22">
      <c r="A335" s="80">
        <v>43690</v>
      </c>
      <c r="B335">
        <v>151</v>
      </c>
      <c r="C335">
        <v>373.48</v>
      </c>
      <c r="D335">
        <v>260.25</v>
      </c>
      <c r="E335">
        <v>692</v>
      </c>
      <c r="F335">
        <v>359.25</v>
      </c>
      <c r="G335">
        <v>248.75</v>
      </c>
      <c r="H335">
        <v>666</v>
      </c>
      <c r="I335">
        <v>338.28</v>
      </c>
      <c r="J335">
        <v>147</v>
      </c>
      <c r="K335">
        <v>543</v>
      </c>
      <c r="L335">
        <v>349.84</v>
      </c>
      <c r="M335">
        <v>71</v>
      </c>
      <c r="N335">
        <v>479</v>
      </c>
      <c r="O335">
        <v>381.64</v>
      </c>
      <c r="P335">
        <v>149.25</v>
      </c>
      <c r="Q335">
        <v>547</v>
      </c>
      <c r="R335">
        <v>772.74</v>
      </c>
      <c r="S335">
        <v>248.75</v>
      </c>
      <c r="T335">
        <v>1038</v>
      </c>
      <c r="U335">
        <v>314.32</v>
      </c>
      <c r="V335">
        <v>327.64</v>
      </c>
    </row>
    <row r="336" spans="1:22">
      <c r="A336" s="80">
        <v>43705</v>
      </c>
      <c r="B336">
        <v>161</v>
      </c>
      <c r="C336">
        <v>313.61</v>
      </c>
      <c r="D336">
        <v>260.25</v>
      </c>
      <c r="E336">
        <v>632</v>
      </c>
      <c r="F336">
        <v>302.45999999999998</v>
      </c>
      <c r="G336">
        <v>248.75</v>
      </c>
      <c r="H336">
        <v>609</v>
      </c>
      <c r="I336">
        <v>321.29000000000002</v>
      </c>
      <c r="J336">
        <v>147</v>
      </c>
      <c r="K336">
        <v>526</v>
      </c>
      <c r="L336">
        <v>332.16</v>
      </c>
      <c r="M336">
        <v>71</v>
      </c>
      <c r="N336">
        <v>461</v>
      </c>
      <c r="O336">
        <v>360.3</v>
      </c>
      <c r="P336">
        <v>149.25</v>
      </c>
      <c r="Q336">
        <v>526</v>
      </c>
      <c r="R336">
        <v>752.61</v>
      </c>
      <c r="S336">
        <v>248.75</v>
      </c>
      <c r="T336">
        <v>1018</v>
      </c>
      <c r="U336">
        <v>256.45</v>
      </c>
      <c r="V336">
        <v>281.20999999999998</v>
      </c>
    </row>
    <row r="337" spans="1:22">
      <c r="A337" s="80">
        <v>43740</v>
      </c>
      <c r="B337">
        <v>186</v>
      </c>
      <c r="C337">
        <v>298.14999999999998</v>
      </c>
      <c r="D337">
        <v>260.25</v>
      </c>
      <c r="E337">
        <v>616</v>
      </c>
      <c r="F337">
        <v>290.08</v>
      </c>
      <c r="G337">
        <v>248.75</v>
      </c>
      <c r="H337">
        <v>597</v>
      </c>
      <c r="I337">
        <v>327.86</v>
      </c>
      <c r="J337">
        <v>147</v>
      </c>
      <c r="K337">
        <v>533</v>
      </c>
      <c r="L337">
        <v>330.42</v>
      </c>
      <c r="M337">
        <v>71</v>
      </c>
      <c r="N337">
        <v>459</v>
      </c>
      <c r="O337">
        <v>358.54</v>
      </c>
      <c r="P337">
        <v>149.25</v>
      </c>
      <c r="Q337">
        <v>524</v>
      </c>
      <c r="R337">
        <v>726.14</v>
      </c>
      <c r="S337">
        <v>248.75</v>
      </c>
      <c r="T337">
        <v>991</v>
      </c>
      <c r="U337">
        <v>264.64999999999998</v>
      </c>
      <c r="V337">
        <v>292.22000000000003</v>
      </c>
    </row>
    <row r="338" spans="1:22">
      <c r="A338" s="80">
        <v>43773</v>
      </c>
      <c r="B338">
        <v>209</v>
      </c>
      <c r="C338">
        <v>315.64999999999998</v>
      </c>
      <c r="D338">
        <v>260.25</v>
      </c>
      <c r="E338">
        <v>634</v>
      </c>
      <c r="F338">
        <v>309.48</v>
      </c>
      <c r="G338">
        <v>248.75</v>
      </c>
      <c r="H338">
        <v>616</v>
      </c>
      <c r="I338">
        <v>346</v>
      </c>
      <c r="J338">
        <v>147</v>
      </c>
      <c r="K338">
        <v>551</v>
      </c>
      <c r="L338">
        <v>341.18</v>
      </c>
      <c r="M338">
        <v>71</v>
      </c>
      <c r="N338">
        <v>470</v>
      </c>
      <c r="O338">
        <v>377.64</v>
      </c>
      <c r="P338">
        <v>149.25</v>
      </c>
      <c r="Q338">
        <v>543</v>
      </c>
      <c r="R338">
        <v>657.83</v>
      </c>
      <c r="S338">
        <v>248.75</v>
      </c>
      <c r="T338">
        <v>923</v>
      </c>
      <c r="U338">
        <v>258.95999999999998</v>
      </c>
      <c r="V338">
        <v>303.38</v>
      </c>
    </row>
    <row r="339" spans="1:22">
      <c r="A339" s="80">
        <v>43777</v>
      </c>
      <c r="B339">
        <v>213</v>
      </c>
      <c r="C339">
        <v>315.64999999999998</v>
      </c>
      <c r="D339">
        <v>261.75</v>
      </c>
      <c r="E339">
        <v>635</v>
      </c>
      <c r="F339">
        <v>309.48</v>
      </c>
      <c r="G339">
        <v>250</v>
      </c>
      <c r="H339">
        <v>617</v>
      </c>
      <c r="I339">
        <v>346</v>
      </c>
      <c r="J339">
        <v>147.75</v>
      </c>
      <c r="K339">
        <v>552</v>
      </c>
      <c r="L339">
        <v>341.18</v>
      </c>
      <c r="M339">
        <v>71.5</v>
      </c>
      <c r="N339">
        <v>471</v>
      </c>
      <c r="O339">
        <v>377.64</v>
      </c>
      <c r="P339">
        <v>150</v>
      </c>
      <c r="Q339">
        <v>544</v>
      </c>
      <c r="R339">
        <v>657.83</v>
      </c>
      <c r="S339">
        <v>250</v>
      </c>
      <c r="T339">
        <v>924</v>
      </c>
      <c r="U339">
        <v>258.95999999999998</v>
      </c>
      <c r="V339">
        <v>303.38</v>
      </c>
    </row>
    <row r="340" spans="1:22">
      <c r="A340" s="80">
        <v>43796</v>
      </c>
      <c r="B340">
        <v>226</v>
      </c>
      <c r="C340">
        <v>313.83</v>
      </c>
      <c r="D340">
        <v>261.75</v>
      </c>
      <c r="E340">
        <v>634</v>
      </c>
      <c r="F340">
        <v>309.77</v>
      </c>
      <c r="G340">
        <v>250</v>
      </c>
      <c r="H340">
        <v>618</v>
      </c>
      <c r="I340">
        <v>341.5</v>
      </c>
      <c r="J340">
        <v>147.75</v>
      </c>
      <c r="K340">
        <v>547</v>
      </c>
      <c r="L340">
        <v>338.77</v>
      </c>
      <c r="M340">
        <v>71.5</v>
      </c>
      <c r="N340">
        <v>468</v>
      </c>
      <c r="O340">
        <v>375.18</v>
      </c>
      <c r="P340">
        <v>150</v>
      </c>
      <c r="Q340">
        <v>541</v>
      </c>
      <c r="R340">
        <v>664.05</v>
      </c>
      <c r="S340">
        <v>250</v>
      </c>
      <c r="T340">
        <v>910</v>
      </c>
      <c r="U340">
        <v>265.13</v>
      </c>
      <c r="V340">
        <v>301.85000000000002</v>
      </c>
    </row>
    <row r="341" spans="1:22">
      <c r="A341" s="80">
        <v>43818</v>
      </c>
      <c r="B341">
        <v>242</v>
      </c>
      <c r="C341">
        <v>313.83999999999997</v>
      </c>
      <c r="D341">
        <v>261.75</v>
      </c>
      <c r="E341">
        <v>638</v>
      </c>
      <c r="F341">
        <v>309.79000000000002</v>
      </c>
      <c r="G341">
        <v>250</v>
      </c>
      <c r="H341">
        <v>623</v>
      </c>
      <c r="I341">
        <v>341.52</v>
      </c>
      <c r="J341">
        <v>147.75</v>
      </c>
      <c r="K341">
        <v>552</v>
      </c>
      <c r="L341">
        <v>338.79</v>
      </c>
      <c r="M341">
        <v>71.5</v>
      </c>
      <c r="N341">
        <v>473</v>
      </c>
      <c r="O341">
        <v>375.19</v>
      </c>
      <c r="P341">
        <v>150</v>
      </c>
      <c r="Q341">
        <v>541</v>
      </c>
      <c r="R341">
        <v>664.06</v>
      </c>
      <c r="S341">
        <v>250</v>
      </c>
      <c r="T341">
        <v>910</v>
      </c>
      <c r="U341">
        <v>265.87</v>
      </c>
      <c r="V341">
        <v>297.67</v>
      </c>
    </row>
    <row r="342" spans="1:22">
      <c r="A342" s="80">
        <v>43843</v>
      </c>
      <c r="B342">
        <v>6</v>
      </c>
      <c r="C342">
        <v>299.36</v>
      </c>
      <c r="D342">
        <v>261.75</v>
      </c>
      <c r="E342">
        <v>624</v>
      </c>
      <c r="F342">
        <v>291.12</v>
      </c>
      <c r="G342">
        <v>250</v>
      </c>
      <c r="H342">
        <v>604</v>
      </c>
      <c r="I342">
        <v>332.74</v>
      </c>
      <c r="J342">
        <v>147.75</v>
      </c>
      <c r="K342">
        <v>543</v>
      </c>
      <c r="L342">
        <v>330.32</v>
      </c>
      <c r="M342">
        <v>71.5</v>
      </c>
      <c r="N342">
        <v>464</v>
      </c>
      <c r="O342">
        <v>367.04</v>
      </c>
      <c r="P342">
        <v>150</v>
      </c>
      <c r="Q342">
        <v>533</v>
      </c>
      <c r="R342">
        <v>654.62</v>
      </c>
      <c r="S342">
        <v>250</v>
      </c>
      <c r="T342">
        <v>921</v>
      </c>
      <c r="U342">
        <v>241.82</v>
      </c>
      <c r="V342">
        <v>283.42</v>
      </c>
    </row>
    <row r="343" spans="1:22">
      <c r="A343" s="80">
        <v>43861</v>
      </c>
      <c r="B343">
        <v>20</v>
      </c>
      <c r="C343">
        <v>320.56</v>
      </c>
      <c r="D343">
        <v>261.75</v>
      </c>
      <c r="E343">
        <v>645</v>
      </c>
      <c r="F343">
        <v>309.91000000000003</v>
      </c>
      <c r="G343">
        <v>250</v>
      </c>
      <c r="H343">
        <v>623</v>
      </c>
      <c r="I343">
        <v>350.04</v>
      </c>
      <c r="J343">
        <v>147.75</v>
      </c>
      <c r="K343">
        <v>561</v>
      </c>
      <c r="L343">
        <v>349.9</v>
      </c>
      <c r="M343">
        <v>71.5</v>
      </c>
      <c r="N343">
        <v>484</v>
      </c>
      <c r="O343">
        <v>386.62</v>
      </c>
      <c r="P343">
        <v>150</v>
      </c>
      <c r="Q343">
        <v>553</v>
      </c>
      <c r="R343">
        <v>663.16</v>
      </c>
      <c r="S343">
        <v>250</v>
      </c>
      <c r="T343">
        <v>929</v>
      </c>
      <c r="U343">
        <v>273.75</v>
      </c>
      <c r="V343">
        <v>310.93</v>
      </c>
    </row>
    <row r="344" spans="1:22">
      <c r="A344" s="80">
        <v>43894</v>
      </c>
      <c r="B344">
        <v>43</v>
      </c>
      <c r="C344">
        <v>281.35000000000002</v>
      </c>
      <c r="D344">
        <v>261.75</v>
      </c>
      <c r="E344">
        <v>606</v>
      </c>
      <c r="F344">
        <v>270.08999999999997</v>
      </c>
      <c r="G344">
        <v>250</v>
      </c>
      <c r="H344">
        <v>583</v>
      </c>
      <c r="I344">
        <v>287.11</v>
      </c>
      <c r="J344">
        <v>147.75</v>
      </c>
      <c r="K344">
        <v>498</v>
      </c>
      <c r="L344">
        <v>284</v>
      </c>
      <c r="M344">
        <v>71.5</v>
      </c>
      <c r="N344">
        <v>418</v>
      </c>
      <c r="O344">
        <v>313.14999999999998</v>
      </c>
      <c r="P344">
        <v>150</v>
      </c>
      <c r="Q344">
        <v>479</v>
      </c>
      <c r="R344">
        <v>631.63</v>
      </c>
      <c r="S344">
        <v>250</v>
      </c>
      <c r="T344">
        <v>898</v>
      </c>
      <c r="U344">
        <v>230.99</v>
      </c>
      <c r="V344">
        <v>253.18</v>
      </c>
    </row>
    <row r="345" spans="1:22">
      <c r="A345" s="80">
        <v>43918</v>
      </c>
      <c r="B345">
        <v>62</v>
      </c>
      <c r="C345">
        <v>255.47</v>
      </c>
      <c r="D345">
        <v>261.75</v>
      </c>
      <c r="E345">
        <v>580</v>
      </c>
      <c r="F345">
        <v>242.18</v>
      </c>
      <c r="G345">
        <v>250</v>
      </c>
      <c r="H345">
        <v>555</v>
      </c>
      <c r="I345">
        <v>253.73</v>
      </c>
      <c r="J345">
        <v>147.75</v>
      </c>
      <c r="K345">
        <v>464</v>
      </c>
      <c r="L345">
        <v>243.87</v>
      </c>
      <c r="M345">
        <v>71.5</v>
      </c>
      <c r="N345">
        <v>378</v>
      </c>
      <c r="O345">
        <v>273.02</v>
      </c>
      <c r="P345">
        <v>150</v>
      </c>
      <c r="Q345">
        <v>439</v>
      </c>
      <c r="R345">
        <v>625.37</v>
      </c>
      <c r="S345">
        <v>250</v>
      </c>
      <c r="T345">
        <v>891</v>
      </c>
      <c r="U345">
        <v>207.2</v>
      </c>
      <c r="V345">
        <v>229.46</v>
      </c>
    </row>
    <row r="346" spans="1:22">
      <c r="A346" s="80">
        <v>43949</v>
      </c>
      <c r="B346">
        <v>93</v>
      </c>
      <c r="C346">
        <v>132.96</v>
      </c>
      <c r="D346">
        <v>384.25</v>
      </c>
      <c r="E346">
        <v>580</v>
      </c>
      <c r="F346">
        <v>129.30000000000001</v>
      </c>
      <c r="G346">
        <v>362.88</v>
      </c>
      <c r="H346">
        <v>555</v>
      </c>
      <c r="I346">
        <v>189.01</v>
      </c>
      <c r="J346">
        <v>147.75</v>
      </c>
      <c r="K346">
        <v>399</v>
      </c>
      <c r="L346">
        <v>165.8</v>
      </c>
      <c r="M346">
        <v>71.5</v>
      </c>
      <c r="N346">
        <v>300</v>
      </c>
      <c r="O346">
        <v>179.43</v>
      </c>
      <c r="P346">
        <v>150</v>
      </c>
      <c r="Q346">
        <v>345</v>
      </c>
      <c r="R346">
        <v>378.21</v>
      </c>
      <c r="S346">
        <v>250</v>
      </c>
      <c r="T346">
        <v>644</v>
      </c>
      <c r="U346">
        <v>75.569999999999993</v>
      </c>
      <c r="V346">
        <v>149.44</v>
      </c>
    </row>
    <row r="347" spans="1:22">
      <c r="A347" s="80">
        <v>43959</v>
      </c>
      <c r="B347">
        <v>103</v>
      </c>
      <c r="C347">
        <v>132.96</v>
      </c>
      <c r="D347">
        <v>384.25</v>
      </c>
      <c r="E347">
        <v>580</v>
      </c>
      <c r="F347">
        <v>129.30000000000001</v>
      </c>
      <c r="G347">
        <v>362.88</v>
      </c>
      <c r="H347">
        <v>555</v>
      </c>
      <c r="I347">
        <v>189.01</v>
      </c>
      <c r="J347">
        <v>148.25</v>
      </c>
      <c r="K347">
        <v>400</v>
      </c>
      <c r="L347">
        <v>165.8</v>
      </c>
      <c r="M347">
        <v>71.75</v>
      </c>
      <c r="N347">
        <v>300</v>
      </c>
      <c r="O347">
        <v>179.43</v>
      </c>
      <c r="P347">
        <v>150.5</v>
      </c>
      <c r="Q347">
        <v>346</v>
      </c>
      <c r="R347">
        <v>378.21</v>
      </c>
      <c r="S347">
        <v>251</v>
      </c>
      <c r="T347">
        <v>645</v>
      </c>
      <c r="U347">
        <v>75.569999999999993</v>
      </c>
      <c r="V347">
        <v>149.44</v>
      </c>
    </row>
    <row r="348" spans="1:22">
      <c r="A348" s="80">
        <v>43966</v>
      </c>
      <c r="B348">
        <v>110</v>
      </c>
      <c r="C348">
        <v>254.47</v>
      </c>
      <c r="D348">
        <v>262.75</v>
      </c>
      <c r="E348">
        <v>580</v>
      </c>
      <c r="F348">
        <v>241.18</v>
      </c>
      <c r="G348">
        <v>251</v>
      </c>
      <c r="H348">
        <v>555</v>
      </c>
      <c r="I348">
        <v>189.01</v>
      </c>
      <c r="J348">
        <v>148.25</v>
      </c>
      <c r="K348">
        <v>400</v>
      </c>
      <c r="L348">
        <v>165.8</v>
      </c>
      <c r="M348">
        <v>71.75</v>
      </c>
      <c r="N348">
        <v>300</v>
      </c>
      <c r="O348">
        <v>179.43</v>
      </c>
      <c r="P348">
        <v>150.5</v>
      </c>
      <c r="Q348">
        <v>346</v>
      </c>
      <c r="R348">
        <v>378.21</v>
      </c>
      <c r="S348">
        <v>251</v>
      </c>
      <c r="T348">
        <v>645</v>
      </c>
      <c r="U348">
        <v>75.569999999999993</v>
      </c>
      <c r="V348">
        <v>149.44</v>
      </c>
    </row>
    <row r="349" spans="1:22">
      <c r="A349" s="80">
        <v>43979</v>
      </c>
      <c r="B349">
        <v>123</v>
      </c>
      <c r="C349">
        <v>254.47</v>
      </c>
      <c r="D349">
        <v>262.75</v>
      </c>
      <c r="E349">
        <v>580</v>
      </c>
      <c r="F349">
        <v>241.18</v>
      </c>
      <c r="G349">
        <v>251</v>
      </c>
      <c r="H349">
        <v>555</v>
      </c>
      <c r="I349">
        <v>147</v>
      </c>
      <c r="J349">
        <v>148.25</v>
      </c>
      <c r="K349">
        <v>358</v>
      </c>
      <c r="L349">
        <v>137.32</v>
      </c>
      <c r="M349">
        <v>71.75</v>
      </c>
      <c r="N349">
        <v>272</v>
      </c>
      <c r="O349">
        <v>150.58000000000001</v>
      </c>
      <c r="P349">
        <v>150.5</v>
      </c>
      <c r="Q349">
        <v>317</v>
      </c>
      <c r="R349">
        <v>384.64</v>
      </c>
      <c r="S349">
        <v>251</v>
      </c>
      <c r="T349">
        <v>652</v>
      </c>
      <c r="U349">
        <v>113.58</v>
      </c>
      <c r="V349">
        <v>109.34</v>
      </c>
    </row>
    <row r="350" spans="1:22">
      <c r="A350" s="80">
        <v>44002</v>
      </c>
      <c r="B350">
        <v>146</v>
      </c>
      <c r="C350">
        <v>254.47</v>
      </c>
      <c r="D350">
        <v>262.75</v>
      </c>
      <c r="E350">
        <v>580</v>
      </c>
      <c r="F350">
        <v>241.18</v>
      </c>
      <c r="G350">
        <v>251</v>
      </c>
      <c r="H350">
        <v>555</v>
      </c>
      <c r="I350">
        <v>147</v>
      </c>
      <c r="J350">
        <v>148.25</v>
      </c>
      <c r="K350">
        <v>358</v>
      </c>
      <c r="L350">
        <v>137.32</v>
      </c>
      <c r="M350">
        <v>71.75</v>
      </c>
      <c r="N350">
        <v>272</v>
      </c>
      <c r="O350">
        <v>150.58000000000001</v>
      </c>
      <c r="P350">
        <v>150.5</v>
      </c>
      <c r="Q350">
        <v>317</v>
      </c>
      <c r="R350">
        <v>384.64</v>
      </c>
      <c r="S350">
        <v>251</v>
      </c>
      <c r="T350">
        <v>652</v>
      </c>
      <c r="U350">
        <v>113.58</v>
      </c>
      <c r="V350">
        <v>109.34</v>
      </c>
    </row>
    <row r="351" spans="1:22">
      <c r="A351" s="80">
        <v>44013</v>
      </c>
      <c r="B351">
        <v>158</v>
      </c>
      <c r="C351">
        <v>254.47</v>
      </c>
      <c r="D351">
        <v>262.75</v>
      </c>
      <c r="E351">
        <v>580</v>
      </c>
      <c r="F351">
        <v>241.18</v>
      </c>
      <c r="G351">
        <v>251</v>
      </c>
      <c r="H351">
        <v>555</v>
      </c>
      <c r="I351">
        <v>209.8</v>
      </c>
      <c r="J351">
        <v>148.25</v>
      </c>
      <c r="K351">
        <v>421</v>
      </c>
      <c r="L351">
        <v>197.46</v>
      </c>
      <c r="M351">
        <v>71.75</v>
      </c>
      <c r="N351">
        <v>332</v>
      </c>
      <c r="O351">
        <v>223.92</v>
      </c>
      <c r="P351">
        <v>150.5</v>
      </c>
      <c r="Q351">
        <v>390</v>
      </c>
      <c r="R351">
        <v>495.87</v>
      </c>
      <c r="S351">
        <v>251</v>
      </c>
      <c r="T351">
        <v>763</v>
      </c>
      <c r="U351">
        <v>150.38</v>
      </c>
      <c r="V351">
        <v>197.76</v>
      </c>
    </row>
    <row r="352" spans="1:22">
      <c r="A352" s="80">
        <v>44028</v>
      </c>
      <c r="B352">
        <v>173</v>
      </c>
      <c r="C352">
        <v>254.47</v>
      </c>
      <c r="D352">
        <v>262.75</v>
      </c>
      <c r="E352">
        <v>580</v>
      </c>
      <c r="F352">
        <v>241.18</v>
      </c>
      <c r="G352">
        <v>251</v>
      </c>
      <c r="H352">
        <v>555</v>
      </c>
      <c r="I352">
        <v>209.8</v>
      </c>
      <c r="J352">
        <v>148.25</v>
      </c>
      <c r="K352">
        <v>421</v>
      </c>
      <c r="L352">
        <v>197.46</v>
      </c>
      <c r="M352">
        <v>71.75</v>
      </c>
      <c r="N352">
        <v>332</v>
      </c>
      <c r="O352">
        <v>223.92</v>
      </c>
      <c r="P352">
        <v>150.5</v>
      </c>
      <c r="Q352">
        <v>390</v>
      </c>
      <c r="R352">
        <v>495.87</v>
      </c>
      <c r="S352">
        <v>251</v>
      </c>
      <c r="T352">
        <v>763</v>
      </c>
      <c r="U352">
        <v>150.38</v>
      </c>
      <c r="V352">
        <v>197.76</v>
      </c>
    </row>
    <row r="353" spans="1:22">
      <c r="A353" s="80">
        <v>44037</v>
      </c>
      <c r="B353">
        <v>182</v>
      </c>
      <c r="C353">
        <v>246.52</v>
      </c>
      <c r="D353">
        <v>262.75</v>
      </c>
      <c r="E353">
        <v>572</v>
      </c>
      <c r="F353">
        <v>238.64</v>
      </c>
      <c r="G353">
        <v>251</v>
      </c>
      <c r="H353">
        <v>552</v>
      </c>
      <c r="I353">
        <v>234.84</v>
      </c>
      <c r="J353">
        <v>148.25</v>
      </c>
      <c r="K353">
        <v>446</v>
      </c>
      <c r="L353">
        <v>217.95</v>
      </c>
      <c r="M353">
        <v>71.75</v>
      </c>
      <c r="N353">
        <v>352</v>
      </c>
      <c r="O353">
        <v>243.15</v>
      </c>
      <c r="P353">
        <v>150.5</v>
      </c>
      <c r="Q353">
        <v>410</v>
      </c>
      <c r="R353">
        <v>526.98</v>
      </c>
      <c r="S353">
        <v>251</v>
      </c>
      <c r="T353">
        <v>794</v>
      </c>
      <c r="U353">
        <v>190.91</v>
      </c>
      <c r="V353">
        <v>191.45</v>
      </c>
    </row>
    <row r="354" spans="1:22">
      <c r="A354" s="80">
        <v>44046</v>
      </c>
      <c r="B354">
        <v>191</v>
      </c>
      <c r="C354">
        <v>246.52</v>
      </c>
      <c r="D354">
        <v>261.25</v>
      </c>
      <c r="E354">
        <v>570</v>
      </c>
      <c r="F354">
        <v>238.64</v>
      </c>
      <c r="G354">
        <v>249.5</v>
      </c>
      <c r="H354">
        <v>551</v>
      </c>
      <c r="I354">
        <v>234.84</v>
      </c>
      <c r="J354">
        <v>147.25</v>
      </c>
      <c r="K354">
        <v>445</v>
      </c>
      <c r="L354">
        <v>217.95</v>
      </c>
      <c r="M354">
        <v>71.25</v>
      </c>
      <c r="N354">
        <v>352</v>
      </c>
      <c r="O354">
        <v>243.15</v>
      </c>
      <c r="P354">
        <v>149.5</v>
      </c>
      <c r="Q354">
        <v>409</v>
      </c>
      <c r="R354">
        <v>526.98</v>
      </c>
      <c r="S354">
        <v>249.5</v>
      </c>
      <c r="T354">
        <v>792</v>
      </c>
      <c r="U354">
        <v>190.91</v>
      </c>
      <c r="V354">
        <v>191.45</v>
      </c>
    </row>
    <row r="355" spans="1:22">
      <c r="A355" s="80">
        <v>44076</v>
      </c>
      <c r="B355">
        <v>221</v>
      </c>
      <c r="C355">
        <v>275.2</v>
      </c>
      <c r="D355">
        <v>261.25</v>
      </c>
      <c r="E355">
        <v>599</v>
      </c>
      <c r="F355">
        <v>258.14</v>
      </c>
      <c r="G355">
        <v>249.5</v>
      </c>
      <c r="H355">
        <v>570</v>
      </c>
      <c r="I355">
        <v>285.29000000000002</v>
      </c>
      <c r="J355">
        <v>147.25</v>
      </c>
      <c r="K355">
        <v>495</v>
      </c>
      <c r="L355">
        <v>236.75</v>
      </c>
      <c r="M355">
        <v>71.25</v>
      </c>
      <c r="N355">
        <v>371</v>
      </c>
      <c r="O355">
        <v>283.85000000000002</v>
      </c>
      <c r="P355">
        <v>149.5</v>
      </c>
      <c r="Q355">
        <v>449</v>
      </c>
      <c r="R355">
        <v>585.70000000000005</v>
      </c>
      <c r="S355">
        <v>249.5</v>
      </c>
      <c r="T355">
        <v>851</v>
      </c>
      <c r="U355">
        <v>187.35</v>
      </c>
      <c r="V355">
        <v>201.98</v>
      </c>
    </row>
    <row r="356" spans="1:22">
      <c r="A356" s="80">
        <v>44104</v>
      </c>
      <c r="B356">
        <v>240</v>
      </c>
      <c r="C356">
        <v>283.7</v>
      </c>
      <c r="D356">
        <v>261.25</v>
      </c>
      <c r="E356">
        <v>608</v>
      </c>
      <c r="F356">
        <v>265.85000000000002</v>
      </c>
      <c r="G356">
        <v>249.5</v>
      </c>
      <c r="H356">
        <v>578</v>
      </c>
      <c r="I356">
        <v>277.25</v>
      </c>
      <c r="J356">
        <v>147.25</v>
      </c>
      <c r="K356">
        <v>487</v>
      </c>
      <c r="L356">
        <v>232.23</v>
      </c>
      <c r="M356">
        <v>71.25</v>
      </c>
      <c r="N356">
        <v>366</v>
      </c>
      <c r="O356">
        <v>278.88</v>
      </c>
      <c r="P356">
        <v>149.5</v>
      </c>
      <c r="Q356">
        <v>444</v>
      </c>
      <c r="R356">
        <v>603.80999999999995</v>
      </c>
      <c r="S356">
        <v>249.5</v>
      </c>
      <c r="T356">
        <v>869</v>
      </c>
      <c r="U356">
        <v>197.82</v>
      </c>
      <c r="V356">
        <v>185.83</v>
      </c>
    </row>
    <row r="357" spans="1:22">
      <c r="A357" s="80">
        <v>44131</v>
      </c>
      <c r="B357">
        <v>259</v>
      </c>
      <c r="C357">
        <v>246.62</v>
      </c>
      <c r="D357">
        <v>261.25</v>
      </c>
      <c r="E357">
        <v>571</v>
      </c>
      <c r="F357">
        <v>233.71</v>
      </c>
      <c r="G357">
        <v>249.5</v>
      </c>
      <c r="H357">
        <v>546</v>
      </c>
      <c r="I357">
        <v>230.26</v>
      </c>
      <c r="J357">
        <v>147.25</v>
      </c>
      <c r="K357">
        <v>440</v>
      </c>
      <c r="L357">
        <v>221.12</v>
      </c>
      <c r="M357">
        <v>71.25</v>
      </c>
      <c r="N357">
        <v>355</v>
      </c>
      <c r="O357">
        <v>248.74</v>
      </c>
      <c r="P357">
        <v>149.5</v>
      </c>
      <c r="Q357">
        <v>414</v>
      </c>
      <c r="R357">
        <v>582.91</v>
      </c>
      <c r="S357">
        <v>249.5</v>
      </c>
      <c r="T357">
        <v>848</v>
      </c>
      <c r="U357">
        <v>195.6</v>
      </c>
      <c r="V357">
        <v>181.86</v>
      </c>
    </row>
    <row r="358" spans="1:22">
      <c r="A358" s="80">
        <v>44141</v>
      </c>
      <c r="B358">
        <v>267</v>
      </c>
      <c r="C358">
        <v>246.62</v>
      </c>
      <c r="D358">
        <v>262.5</v>
      </c>
      <c r="E358">
        <v>572</v>
      </c>
      <c r="F358">
        <v>233.71</v>
      </c>
      <c r="G358">
        <v>250.75</v>
      </c>
      <c r="H358">
        <v>547</v>
      </c>
      <c r="I358">
        <v>230.26</v>
      </c>
      <c r="J358">
        <v>148</v>
      </c>
      <c r="K358">
        <v>441</v>
      </c>
      <c r="L358">
        <v>221.12</v>
      </c>
      <c r="M358">
        <v>71.5</v>
      </c>
      <c r="N358">
        <v>355</v>
      </c>
      <c r="O358">
        <v>248.74</v>
      </c>
      <c r="P358">
        <v>150.25</v>
      </c>
      <c r="Q358">
        <v>415</v>
      </c>
      <c r="R358">
        <v>582.91</v>
      </c>
      <c r="S358">
        <v>250.75</v>
      </c>
      <c r="T358">
        <v>850</v>
      </c>
      <c r="U358">
        <v>195.6</v>
      </c>
      <c r="V358">
        <v>181.86</v>
      </c>
    </row>
    <row r="359" spans="1:22">
      <c r="A359" s="80">
        <v>44166</v>
      </c>
      <c r="B359">
        <v>283</v>
      </c>
      <c r="C359">
        <v>226.9</v>
      </c>
      <c r="D359">
        <v>262.5</v>
      </c>
      <c r="E359">
        <v>552</v>
      </c>
      <c r="F359">
        <v>215.8</v>
      </c>
      <c r="G359">
        <v>250.75</v>
      </c>
      <c r="H359">
        <v>529</v>
      </c>
      <c r="I359">
        <v>239.27</v>
      </c>
      <c r="J359">
        <v>148</v>
      </c>
      <c r="K359">
        <v>450</v>
      </c>
      <c r="L359">
        <v>230.01</v>
      </c>
      <c r="M359">
        <v>71.5</v>
      </c>
      <c r="N359">
        <v>364</v>
      </c>
      <c r="O359">
        <v>258.18</v>
      </c>
      <c r="P359">
        <v>150.25</v>
      </c>
      <c r="Q359">
        <v>424</v>
      </c>
      <c r="R359">
        <v>564.27</v>
      </c>
      <c r="S359">
        <v>250.75</v>
      </c>
      <c r="T359">
        <v>831</v>
      </c>
      <c r="U359">
        <v>179.08</v>
      </c>
      <c r="V359">
        <v>193.33</v>
      </c>
    </row>
    <row r="360" spans="1:22">
      <c r="A360" s="80">
        <v>44181</v>
      </c>
      <c r="B360">
        <v>294</v>
      </c>
      <c r="C360">
        <v>226.9</v>
      </c>
      <c r="D360">
        <v>262.5</v>
      </c>
      <c r="E360">
        <v>556</v>
      </c>
      <c r="F360">
        <v>215.8</v>
      </c>
      <c r="G360">
        <v>250.75</v>
      </c>
      <c r="H360">
        <v>533</v>
      </c>
      <c r="I360">
        <v>239.27</v>
      </c>
      <c r="J360">
        <v>148</v>
      </c>
      <c r="K360">
        <v>454</v>
      </c>
      <c r="L360">
        <v>230.01</v>
      </c>
      <c r="M360">
        <v>71.5</v>
      </c>
      <c r="N360">
        <v>368</v>
      </c>
      <c r="O360">
        <v>258.18</v>
      </c>
      <c r="P360">
        <v>150.25</v>
      </c>
      <c r="Q360">
        <v>426</v>
      </c>
      <c r="R360">
        <v>564.27</v>
      </c>
      <c r="S360">
        <v>250.75</v>
      </c>
      <c r="T360">
        <v>832</v>
      </c>
      <c r="U360">
        <v>179.08</v>
      </c>
      <c r="V360">
        <v>193.33</v>
      </c>
    </row>
    <row r="361" spans="1:22">
      <c r="A361" s="80">
        <v>44207</v>
      </c>
      <c r="B361">
        <v>6</v>
      </c>
      <c r="C361">
        <v>253.43</v>
      </c>
      <c r="D361">
        <v>262.5</v>
      </c>
      <c r="E361">
        <v>583</v>
      </c>
      <c r="F361">
        <v>244.71</v>
      </c>
      <c r="G361">
        <v>250.75</v>
      </c>
      <c r="H361">
        <v>562</v>
      </c>
      <c r="I361">
        <v>268.01</v>
      </c>
      <c r="J361">
        <v>148</v>
      </c>
      <c r="K361">
        <v>483</v>
      </c>
      <c r="L361">
        <v>262.01</v>
      </c>
      <c r="M361">
        <v>71.5</v>
      </c>
      <c r="N361">
        <v>400</v>
      </c>
      <c r="O361">
        <v>278.32</v>
      </c>
      <c r="P361">
        <v>150.25</v>
      </c>
      <c r="Q361">
        <v>446</v>
      </c>
      <c r="R361">
        <v>583.45000000000005</v>
      </c>
      <c r="S361">
        <v>250.75</v>
      </c>
      <c r="T361">
        <v>851</v>
      </c>
      <c r="U361">
        <v>199.78</v>
      </c>
      <c r="V361">
        <v>223.15</v>
      </c>
    </row>
    <row r="362" spans="1:22">
      <c r="A362" s="80">
        <v>44224</v>
      </c>
      <c r="B362">
        <v>19</v>
      </c>
      <c r="C362">
        <v>275.51</v>
      </c>
      <c r="D362">
        <v>262.5</v>
      </c>
      <c r="E362">
        <v>605</v>
      </c>
      <c r="F362">
        <v>271.66000000000003</v>
      </c>
      <c r="G362">
        <v>250.75</v>
      </c>
      <c r="H362">
        <v>589</v>
      </c>
      <c r="I362">
        <v>287.86</v>
      </c>
      <c r="J362">
        <v>148</v>
      </c>
      <c r="K362">
        <v>503</v>
      </c>
      <c r="L362">
        <v>276.27999999999997</v>
      </c>
      <c r="M362">
        <v>71.5</v>
      </c>
      <c r="N362">
        <v>415</v>
      </c>
      <c r="O362">
        <v>294.12</v>
      </c>
      <c r="P362">
        <v>150.25</v>
      </c>
      <c r="Q362">
        <v>462</v>
      </c>
      <c r="R362">
        <v>609.28</v>
      </c>
      <c r="S362">
        <v>250.75</v>
      </c>
      <c r="T362">
        <v>877</v>
      </c>
      <c r="U362">
        <v>226.17</v>
      </c>
      <c r="V362">
        <v>239.39</v>
      </c>
    </row>
    <row r="363" spans="1:22">
      <c r="A363" s="80">
        <v>44236</v>
      </c>
      <c r="B363">
        <v>27</v>
      </c>
      <c r="C363">
        <v>275.51</v>
      </c>
      <c r="D363">
        <v>264</v>
      </c>
      <c r="E363">
        <v>606</v>
      </c>
      <c r="F363">
        <v>271.66000000000003</v>
      </c>
      <c r="G363">
        <v>252.25</v>
      </c>
      <c r="H363">
        <v>591</v>
      </c>
      <c r="I363">
        <v>287.86</v>
      </c>
      <c r="J363">
        <v>149</v>
      </c>
      <c r="K363">
        <v>504</v>
      </c>
      <c r="L363">
        <v>276.27999999999997</v>
      </c>
      <c r="M363">
        <v>72</v>
      </c>
      <c r="N363">
        <v>415</v>
      </c>
      <c r="O363">
        <v>294.12</v>
      </c>
      <c r="P363">
        <v>151.25</v>
      </c>
      <c r="Q363">
        <v>463</v>
      </c>
      <c r="R363">
        <v>609.28</v>
      </c>
      <c r="S363">
        <v>252.25</v>
      </c>
      <c r="T363">
        <v>879</v>
      </c>
      <c r="U363">
        <v>226.17</v>
      </c>
      <c r="V363">
        <v>239.39</v>
      </c>
    </row>
    <row r="364" spans="1:22">
      <c r="A364" s="80">
        <v>44257</v>
      </c>
      <c r="B364">
        <v>42</v>
      </c>
      <c r="C364">
        <v>312.60000000000002</v>
      </c>
      <c r="D364">
        <v>264</v>
      </c>
      <c r="E364">
        <v>643</v>
      </c>
      <c r="F364">
        <v>309.3</v>
      </c>
      <c r="G364">
        <v>252.25</v>
      </c>
      <c r="H364">
        <v>628</v>
      </c>
      <c r="I364">
        <v>319.77999999999997</v>
      </c>
      <c r="J364">
        <v>149</v>
      </c>
      <c r="K364">
        <v>536</v>
      </c>
      <c r="L364">
        <v>301.20999999999998</v>
      </c>
      <c r="M364">
        <v>72</v>
      </c>
      <c r="N364">
        <v>440</v>
      </c>
      <c r="O364">
        <v>316.83999999999997</v>
      </c>
      <c r="P364">
        <v>151.25</v>
      </c>
      <c r="Q364">
        <v>485</v>
      </c>
      <c r="R364">
        <v>631.24</v>
      </c>
      <c r="S364">
        <v>252.25</v>
      </c>
      <c r="T364">
        <v>901</v>
      </c>
      <c r="U364">
        <v>265.91000000000003</v>
      </c>
      <c r="V364">
        <v>267.23</v>
      </c>
    </row>
    <row r="365" spans="1:22">
      <c r="A365" s="80">
        <v>44292</v>
      </c>
      <c r="B365">
        <v>65</v>
      </c>
      <c r="C365">
        <v>363.96</v>
      </c>
      <c r="D365">
        <v>252.25</v>
      </c>
      <c r="E365">
        <v>683</v>
      </c>
      <c r="F365">
        <v>369.03</v>
      </c>
      <c r="G365">
        <v>264</v>
      </c>
      <c r="H365">
        <v>700</v>
      </c>
      <c r="I365">
        <v>355.96</v>
      </c>
      <c r="J365">
        <v>149</v>
      </c>
      <c r="K365">
        <v>572</v>
      </c>
      <c r="L365">
        <v>330.67</v>
      </c>
      <c r="M365">
        <v>72</v>
      </c>
      <c r="N365">
        <v>469</v>
      </c>
      <c r="O365">
        <v>347.54</v>
      </c>
      <c r="P365">
        <v>151.25</v>
      </c>
      <c r="Q365">
        <v>516</v>
      </c>
      <c r="R365">
        <v>682.22</v>
      </c>
      <c r="S365">
        <v>252.25</v>
      </c>
      <c r="T365">
        <v>952</v>
      </c>
      <c r="U365">
        <v>309.82</v>
      </c>
      <c r="V365">
        <v>295.83</v>
      </c>
    </row>
    <row r="366" spans="1:22">
      <c r="A366" s="80">
        <v>44313</v>
      </c>
      <c r="B366">
        <v>80</v>
      </c>
      <c r="C366">
        <v>377.52</v>
      </c>
      <c r="D366">
        <v>264</v>
      </c>
      <c r="E366">
        <v>708</v>
      </c>
      <c r="F366">
        <v>370.36</v>
      </c>
      <c r="G366">
        <v>252.25</v>
      </c>
      <c r="H366">
        <v>689</v>
      </c>
      <c r="I366">
        <v>338.34</v>
      </c>
      <c r="J366">
        <v>149</v>
      </c>
      <c r="K366">
        <v>554</v>
      </c>
      <c r="L366">
        <v>316.27999999999997</v>
      </c>
      <c r="M366">
        <v>72</v>
      </c>
      <c r="N366">
        <v>455</v>
      </c>
      <c r="O366">
        <v>333.94</v>
      </c>
      <c r="P366">
        <v>151.25</v>
      </c>
      <c r="Q366">
        <v>502</v>
      </c>
      <c r="R366">
        <v>687.93</v>
      </c>
      <c r="S366">
        <v>252.25</v>
      </c>
      <c r="T366">
        <v>957</v>
      </c>
      <c r="U366">
        <v>300.39999999999998</v>
      </c>
      <c r="V366">
        <v>275.37</v>
      </c>
    </row>
    <row r="367" spans="1:22">
      <c r="A367" s="80">
        <v>44317</v>
      </c>
      <c r="B367">
        <v>83</v>
      </c>
      <c r="C367">
        <v>377.52</v>
      </c>
      <c r="D367">
        <v>263.75</v>
      </c>
      <c r="E367">
        <v>708</v>
      </c>
      <c r="F367">
        <v>370.36</v>
      </c>
      <c r="G367">
        <v>252</v>
      </c>
      <c r="H367">
        <v>689</v>
      </c>
      <c r="I367">
        <v>337.35</v>
      </c>
      <c r="J367">
        <v>149</v>
      </c>
      <c r="K367">
        <v>553</v>
      </c>
      <c r="L367">
        <v>316.27999999999997</v>
      </c>
      <c r="M367">
        <v>72</v>
      </c>
      <c r="N367">
        <v>455</v>
      </c>
      <c r="O367">
        <v>333.94</v>
      </c>
      <c r="P367">
        <v>151.25</v>
      </c>
      <c r="Q367">
        <v>502</v>
      </c>
      <c r="R367">
        <v>687.93</v>
      </c>
      <c r="S367">
        <v>252</v>
      </c>
      <c r="T367">
        <v>957</v>
      </c>
      <c r="U367">
        <v>300.39999999999998</v>
      </c>
      <c r="V367">
        <v>275.37</v>
      </c>
    </row>
    <row r="368" spans="1:22">
      <c r="A368" s="80">
        <v>44349</v>
      </c>
      <c r="B368">
        <v>104</v>
      </c>
      <c r="C368">
        <v>399.36</v>
      </c>
      <c r="D368">
        <v>263.75</v>
      </c>
      <c r="E368">
        <v>730</v>
      </c>
      <c r="F368">
        <v>391.55</v>
      </c>
      <c r="G368">
        <v>252</v>
      </c>
      <c r="H368">
        <v>710</v>
      </c>
      <c r="I368">
        <v>371.25</v>
      </c>
      <c r="J368">
        <v>149</v>
      </c>
      <c r="K368">
        <v>587</v>
      </c>
      <c r="L368">
        <v>341.81</v>
      </c>
      <c r="M368">
        <v>72</v>
      </c>
      <c r="N368">
        <v>481</v>
      </c>
      <c r="O368">
        <v>358.74</v>
      </c>
      <c r="P368">
        <v>151.25</v>
      </c>
      <c r="Q368">
        <v>527</v>
      </c>
      <c r="R368">
        <v>707.58</v>
      </c>
      <c r="S368">
        <v>252</v>
      </c>
      <c r="T368">
        <v>977</v>
      </c>
      <c r="U368">
        <v>324.3</v>
      </c>
      <c r="V368">
        <v>310.5</v>
      </c>
    </row>
    <row r="369" spans="1:22">
      <c r="A369" s="80">
        <v>44361</v>
      </c>
      <c r="B369">
        <v>113</v>
      </c>
      <c r="C369">
        <v>399.36</v>
      </c>
      <c r="D369">
        <v>263.75</v>
      </c>
      <c r="E369">
        <v>734</v>
      </c>
      <c r="F369">
        <v>391.55</v>
      </c>
      <c r="G369">
        <v>252</v>
      </c>
      <c r="H369">
        <v>715</v>
      </c>
      <c r="I369">
        <v>371.25</v>
      </c>
      <c r="J369">
        <v>149</v>
      </c>
      <c r="K369">
        <v>591</v>
      </c>
      <c r="L369">
        <v>341.81</v>
      </c>
      <c r="M369">
        <v>72</v>
      </c>
      <c r="N369">
        <v>485</v>
      </c>
      <c r="O369">
        <v>358.74</v>
      </c>
      <c r="P369">
        <v>151.25</v>
      </c>
      <c r="Q369">
        <v>527</v>
      </c>
      <c r="R369">
        <v>707.58</v>
      </c>
      <c r="S369">
        <v>252</v>
      </c>
      <c r="T369">
        <v>977</v>
      </c>
      <c r="U369">
        <v>324.3</v>
      </c>
      <c r="V369">
        <v>310.5</v>
      </c>
    </row>
    <row r="370" spans="1:22">
      <c r="A370" s="80">
        <v>44376</v>
      </c>
      <c r="B370">
        <v>124</v>
      </c>
      <c r="C370">
        <v>397.96</v>
      </c>
      <c r="D370">
        <v>263.75</v>
      </c>
      <c r="E370">
        <v>733</v>
      </c>
      <c r="F370">
        <v>387.4</v>
      </c>
      <c r="G370">
        <v>252</v>
      </c>
      <c r="H370">
        <v>711</v>
      </c>
      <c r="I370">
        <v>372.61</v>
      </c>
      <c r="J370">
        <v>149</v>
      </c>
      <c r="K370">
        <v>593</v>
      </c>
      <c r="L370">
        <v>350.1</v>
      </c>
      <c r="M370">
        <v>72</v>
      </c>
      <c r="N370">
        <v>493</v>
      </c>
      <c r="O370">
        <v>365.57</v>
      </c>
      <c r="P370">
        <v>151.25</v>
      </c>
      <c r="Q370">
        <v>534</v>
      </c>
      <c r="R370">
        <v>691.8</v>
      </c>
      <c r="S370">
        <v>252</v>
      </c>
      <c r="T370">
        <v>961</v>
      </c>
      <c r="U370">
        <v>321.48</v>
      </c>
      <c r="V370">
        <v>317.01</v>
      </c>
    </row>
    <row r="371" spans="1:22">
      <c r="A371" s="80">
        <v>44405</v>
      </c>
      <c r="B371">
        <v>144</v>
      </c>
      <c r="C371">
        <v>414.29</v>
      </c>
      <c r="D371">
        <v>263.75</v>
      </c>
      <c r="E371">
        <v>749</v>
      </c>
      <c r="F371">
        <v>401.67</v>
      </c>
      <c r="G371">
        <v>252</v>
      </c>
      <c r="H371">
        <v>725</v>
      </c>
      <c r="I371">
        <v>376.54</v>
      </c>
      <c r="J371">
        <v>149</v>
      </c>
      <c r="K371">
        <v>597</v>
      </c>
      <c r="L371">
        <v>362.62</v>
      </c>
      <c r="M371">
        <v>72</v>
      </c>
      <c r="N371">
        <v>506</v>
      </c>
      <c r="O371">
        <v>379.14</v>
      </c>
      <c r="P371">
        <v>151.25</v>
      </c>
      <c r="Q371">
        <v>548</v>
      </c>
      <c r="R371">
        <v>717.22</v>
      </c>
      <c r="S371">
        <v>252</v>
      </c>
      <c r="T371">
        <v>986</v>
      </c>
      <c r="U371">
        <v>335.01</v>
      </c>
      <c r="V371">
        <v>319.83999999999997</v>
      </c>
    </row>
    <row r="372" spans="1:22">
      <c r="A372" s="80">
        <v>44420</v>
      </c>
      <c r="B372">
        <v>154</v>
      </c>
      <c r="C372">
        <v>414.29</v>
      </c>
      <c r="D372">
        <v>266</v>
      </c>
      <c r="E372">
        <v>751</v>
      </c>
      <c r="F372">
        <v>401.67</v>
      </c>
      <c r="G372">
        <v>254</v>
      </c>
      <c r="H372">
        <v>727</v>
      </c>
      <c r="I372">
        <v>376.54</v>
      </c>
      <c r="J372">
        <v>150.25</v>
      </c>
      <c r="K372">
        <v>598</v>
      </c>
      <c r="L372">
        <v>362.62</v>
      </c>
      <c r="M372">
        <v>72.5</v>
      </c>
      <c r="N372">
        <v>506</v>
      </c>
      <c r="O372">
        <v>379.14</v>
      </c>
      <c r="P372">
        <v>152.5</v>
      </c>
      <c r="Q372">
        <v>549</v>
      </c>
      <c r="R372">
        <v>717.22</v>
      </c>
      <c r="S372">
        <v>254</v>
      </c>
      <c r="T372">
        <v>988</v>
      </c>
      <c r="U372">
        <v>335.01</v>
      </c>
      <c r="V372">
        <v>319.83999999999997</v>
      </c>
    </row>
    <row r="373" spans="1:22">
      <c r="A373" s="80">
        <v>44439</v>
      </c>
      <c r="B373">
        <v>167</v>
      </c>
      <c r="C373">
        <v>403.54</v>
      </c>
      <c r="D373">
        <v>266</v>
      </c>
      <c r="E373">
        <v>741</v>
      </c>
      <c r="F373">
        <v>393.27</v>
      </c>
      <c r="G373">
        <v>254</v>
      </c>
      <c r="H373">
        <v>718</v>
      </c>
      <c r="I373">
        <v>367.28</v>
      </c>
      <c r="J373">
        <v>150.25</v>
      </c>
      <c r="K373">
        <v>589</v>
      </c>
      <c r="L373">
        <v>355.37</v>
      </c>
      <c r="M373">
        <v>72.5</v>
      </c>
      <c r="N373">
        <v>499</v>
      </c>
      <c r="O373">
        <v>384.13</v>
      </c>
      <c r="P373">
        <v>152.5</v>
      </c>
      <c r="Q373">
        <v>554</v>
      </c>
      <c r="R373">
        <v>742.41</v>
      </c>
      <c r="S373">
        <v>254</v>
      </c>
      <c r="T373">
        <v>1014</v>
      </c>
      <c r="U373">
        <v>350.92</v>
      </c>
      <c r="V373">
        <v>325.16000000000003</v>
      </c>
    </row>
    <row r="374" spans="1:22">
      <c r="A374" s="80">
        <v>44468</v>
      </c>
      <c r="B374">
        <v>187</v>
      </c>
      <c r="C374">
        <v>397.2</v>
      </c>
      <c r="D374">
        <v>266</v>
      </c>
      <c r="E374">
        <v>734</v>
      </c>
      <c r="F374">
        <v>389.62</v>
      </c>
      <c r="G374">
        <v>254</v>
      </c>
      <c r="H374">
        <v>715</v>
      </c>
      <c r="I374">
        <v>374.63</v>
      </c>
      <c r="J374">
        <v>150.25</v>
      </c>
      <c r="K374">
        <v>596</v>
      </c>
      <c r="L374">
        <v>368.11</v>
      </c>
      <c r="M374">
        <v>72.5</v>
      </c>
      <c r="N374">
        <v>512</v>
      </c>
      <c r="O374">
        <v>397.02</v>
      </c>
      <c r="P374">
        <v>152.5</v>
      </c>
      <c r="Q374">
        <v>567</v>
      </c>
      <c r="R374">
        <v>727.12</v>
      </c>
      <c r="S374">
        <v>254</v>
      </c>
      <c r="T374">
        <v>998</v>
      </c>
      <c r="U374">
        <v>339.56</v>
      </c>
      <c r="V374">
        <v>327.2</v>
      </c>
    </row>
    <row r="375" spans="1:22">
      <c r="A375" s="80">
        <v>44496</v>
      </c>
      <c r="B375">
        <v>207</v>
      </c>
      <c r="C375">
        <v>398.98</v>
      </c>
      <c r="D375">
        <v>266</v>
      </c>
      <c r="E375">
        <v>736</v>
      </c>
      <c r="F375">
        <v>395.72</v>
      </c>
      <c r="G375">
        <v>254</v>
      </c>
      <c r="H375">
        <v>721</v>
      </c>
      <c r="I375">
        <v>398.83</v>
      </c>
      <c r="J375">
        <v>150.25</v>
      </c>
      <c r="K375">
        <v>620</v>
      </c>
      <c r="L375">
        <v>409.01</v>
      </c>
      <c r="M375">
        <v>72.5</v>
      </c>
      <c r="N375">
        <v>553</v>
      </c>
      <c r="O375">
        <v>423.64</v>
      </c>
      <c r="P375">
        <v>152.5</v>
      </c>
      <c r="Q375">
        <v>593</v>
      </c>
      <c r="R375">
        <v>733.35</v>
      </c>
      <c r="S375">
        <v>254</v>
      </c>
      <c r="T375">
        <v>1005</v>
      </c>
      <c r="U375">
        <v>366.29</v>
      </c>
      <c r="V375">
        <v>371.89</v>
      </c>
    </row>
    <row r="376" spans="1:22">
      <c r="A376" s="80">
        <v>44512</v>
      </c>
      <c r="B376">
        <v>219</v>
      </c>
      <c r="C376">
        <v>398.98</v>
      </c>
      <c r="D376">
        <v>267.75</v>
      </c>
      <c r="E376">
        <v>738</v>
      </c>
      <c r="F376">
        <v>395.72</v>
      </c>
      <c r="G376">
        <v>255.75</v>
      </c>
      <c r="H376">
        <v>723</v>
      </c>
      <c r="I376">
        <v>398.83</v>
      </c>
      <c r="J376">
        <v>151.25</v>
      </c>
      <c r="K376">
        <v>621</v>
      </c>
      <c r="L376">
        <v>409.01</v>
      </c>
      <c r="M376">
        <v>73</v>
      </c>
      <c r="N376">
        <v>553</v>
      </c>
      <c r="O376">
        <v>423.64</v>
      </c>
      <c r="P376">
        <v>153.5</v>
      </c>
      <c r="Q376">
        <v>594</v>
      </c>
      <c r="R376">
        <v>733.35</v>
      </c>
      <c r="S376">
        <v>255.75</v>
      </c>
      <c r="T376">
        <v>1006</v>
      </c>
      <c r="U376">
        <v>366.29</v>
      </c>
      <c r="V376">
        <v>371.89</v>
      </c>
    </row>
    <row r="377" spans="1:22">
      <c r="A377" s="80">
        <v>44531</v>
      </c>
      <c r="B377">
        <v>231</v>
      </c>
      <c r="C377">
        <v>426.98</v>
      </c>
      <c r="D377">
        <v>267.75</v>
      </c>
      <c r="E377">
        <v>766</v>
      </c>
      <c r="F377">
        <v>423.21</v>
      </c>
      <c r="G377">
        <v>255.75</v>
      </c>
      <c r="H377">
        <v>750</v>
      </c>
      <c r="I377">
        <v>426.17</v>
      </c>
      <c r="J377">
        <v>151.25</v>
      </c>
      <c r="K377">
        <v>649</v>
      </c>
      <c r="L377">
        <v>438.31</v>
      </c>
      <c r="M377">
        <v>73</v>
      </c>
      <c r="N377">
        <v>582</v>
      </c>
      <c r="O377">
        <v>452.04</v>
      </c>
      <c r="P377">
        <v>153.5</v>
      </c>
      <c r="Q377">
        <v>623</v>
      </c>
      <c r="R377">
        <v>780.28</v>
      </c>
      <c r="S377">
        <v>255.75</v>
      </c>
      <c r="T377">
        <v>1053</v>
      </c>
      <c r="U377">
        <v>379.38</v>
      </c>
      <c r="V377">
        <v>412.04</v>
      </c>
    </row>
    <row r="378" spans="1:22">
      <c r="A378" s="80">
        <v>44553</v>
      </c>
      <c r="B378">
        <v>247</v>
      </c>
      <c r="C378">
        <v>375</v>
      </c>
      <c r="D378">
        <v>267.75</v>
      </c>
      <c r="E378">
        <v>714</v>
      </c>
      <c r="F378">
        <v>370.26</v>
      </c>
      <c r="G378">
        <v>255.75</v>
      </c>
      <c r="H378">
        <v>697</v>
      </c>
      <c r="I378">
        <v>388.51</v>
      </c>
      <c r="J378">
        <v>151.25</v>
      </c>
      <c r="K378">
        <v>611</v>
      </c>
      <c r="L378">
        <v>391.03</v>
      </c>
      <c r="M378">
        <v>73</v>
      </c>
      <c r="N378">
        <v>535</v>
      </c>
      <c r="O378">
        <v>420.9</v>
      </c>
      <c r="P378">
        <v>153.5</v>
      </c>
      <c r="Q378">
        <v>592</v>
      </c>
      <c r="R378">
        <v>719.29</v>
      </c>
      <c r="S378">
        <v>255.75</v>
      </c>
      <c r="T378">
        <v>992</v>
      </c>
      <c r="U378">
        <v>333.91</v>
      </c>
      <c r="V378">
        <v>341.13</v>
      </c>
    </row>
    <row r="379" spans="1:22">
      <c r="A379" s="80">
        <v>44575</v>
      </c>
      <c r="B379">
        <v>8</v>
      </c>
      <c r="C379">
        <v>375</v>
      </c>
      <c r="D379">
        <v>267.75</v>
      </c>
      <c r="E379">
        <v>714</v>
      </c>
      <c r="F379">
        <v>370.26</v>
      </c>
      <c r="G379">
        <v>255.75</v>
      </c>
      <c r="H379">
        <v>697</v>
      </c>
      <c r="I379">
        <v>388.51</v>
      </c>
      <c r="J379">
        <v>151.25</v>
      </c>
      <c r="K379">
        <v>611</v>
      </c>
      <c r="L379">
        <v>391.03</v>
      </c>
      <c r="M379">
        <v>73</v>
      </c>
      <c r="N379">
        <v>535</v>
      </c>
      <c r="O379">
        <v>420.9</v>
      </c>
      <c r="P379">
        <v>153.5</v>
      </c>
      <c r="Q379">
        <v>592</v>
      </c>
      <c r="R379">
        <v>719.29</v>
      </c>
      <c r="S379">
        <v>255.75</v>
      </c>
      <c r="T379">
        <v>992</v>
      </c>
      <c r="U379">
        <v>333.91</v>
      </c>
      <c r="V379">
        <v>341.13</v>
      </c>
    </row>
    <row r="380" spans="1:22">
      <c r="A380" s="80">
        <v>44593</v>
      </c>
      <c r="B380">
        <v>20</v>
      </c>
      <c r="C380">
        <v>420.98</v>
      </c>
      <c r="D380">
        <v>267.75</v>
      </c>
      <c r="E380">
        <v>760</v>
      </c>
      <c r="F380">
        <v>416.89</v>
      </c>
      <c r="G380">
        <v>255.75</v>
      </c>
      <c r="H380">
        <v>744</v>
      </c>
      <c r="I380">
        <v>445.5</v>
      </c>
      <c r="J380">
        <v>151.25</v>
      </c>
      <c r="K380">
        <v>668</v>
      </c>
      <c r="L380">
        <v>448.42</v>
      </c>
      <c r="M380">
        <v>73</v>
      </c>
      <c r="N380">
        <v>593</v>
      </c>
      <c r="O380">
        <v>479.64</v>
      </c>
      <c r="P380">
        <v>153.5</v>
      </c>
      <c r="Q380">
        <v>650</v>
      </c>
      <c r="R380">
        <v>737.26</v>
      </c>
      <c r="S380">
        <v>255.75</v>
      </c>
      <c r="T380">
        <v>1010</v>
      </c>
      <c r="U380">
        <v>405.16</v>
      </c>
      <c r="V380">
        <v>411.47</v>
      </c>
    </row>
    <row r="381" spans="1:22">
      <c r="A381" s="80">
        <v>44602</v>
      </c>
      <c r="B381">
        <v>27</v>
      </c>
      <c r="C381">
        <v>420.98</v>
      </c>
      <c r="D381">
        <v>272.5</v>
      </c>
      <c r="E381">
        <v>765</v>
      </c>
      <c r="F381">
        <v>416.89</v>
      </c>
      <c r="G381">
        <v>260.5</v>
      </c>
      <c r="H381">
        <v>748</v>
      </c>
      <c r="I381">
        <v>445.5</v>
      </c>
      <c r="J381">
        <v>154</v>
      </c>
      <c r="K381">
        <v>671</v>
      </c>
      <c r="L381">
        <v>448.42</v>
      </c>
      <c r="M381">
        <v>74.25</v>
      </c>
      <c r="N381">
        <v>594</v>
      </c>
      <c r="O381">
        <v>479.64</v>
      </c>
      <c r="P381">
        <v>156.25</v>
      </c>
      <c r="Q381">
        <v>653</v>
      </c>
      <c r="R381">
        <v>737.26</v>
      </c>
      <c r="S381">
        <v>260.5</v>
      </c>
      <c r="T381">
        <v>1015</v>
      </c>
      <c r="U381">
        <v>405.16</v>
      </c>
      <c r="V381">
        <v>411.47</v>
      </c>
    </row>
    <row r="382" spans="1:22">
      <c r="A382" s="80">
        <v>44621</v>
      </c>
      <c r="B382">
        <v>40</v>
      </c>
      <c r="C382">
        <v>478.15</v>
      </c>
      <c r="D382">
        <v>272.5</v>
      </c>
      <c r="E382">
        <v>822</v>
      </c>
      <c r="F382">
        <v>472.4</v>
      </c>
      <c r="G382">
        <v>260.5</v>
      </c>
      <c r="H382">
        <v>804</v>
      </c>
      <c r="I382">
        <v>498.6</v>
      </c>
      <c r="J382">
        <v>154</v>
      </c>
      <c r="K382">
        <v>724</v>
      </c>
      <c r="L382">
        <v>494.64</v>
      </c>
      <c r="M382">
        <v>74.25</v>
      </c>
      <c r="N382">
        <v>640</v>
      </c>
      <c r="O382">
        <v>521.54</v>
      </c>
      <c r="P382">
        <v>156.25</v>
      </c>
      <c r="Q382">
        <v>695</v>
      </c>
      <c r="R382">
        <v>749.04</v>
      </c>
      <c r="S382">
        <v>260.5</v>
      </c>
      <c r="T382">
        <v>1027</v>
      </c>
      <c r="U382">
        <v>444.3</v>
      </c>
      <c r="V382">
        <v>444.84</v>
      </c>
    </row>
    <row r="383" spans="1:22">
      <c r="A383" s="80">
        <v>44651</v>
      </c>
      <c r="B383">
        <v>61</v>
      </c>
      <c r="C383">
        <v>565.74</v>
      </c>
      <c r="D383">
        <v>272.5</v>
      </c>
      <c r="E383">
        <v>909</v>
      </c>
      <c r="F383">
        <v>557.41</v>
      </c>
      <c r="G383">
        <v>260.5</v>
      </c>
      <c r="H383">
        <v>889</v>
      </c>
      <c r="I383">
        <v>619.41</v>
      </c>
      <c r="J383">
        <v>154</v>
      </c>
      <c r="K383">
        <v>845</v>
      </c>
      <c r="L383">
        <v>594.54</v>
      </c>
      <c r="M383">
        <v>74.25</v>
      </c>
      <c r="N383">
        <v>740</v>
      </c>
      <c r="O383">
        <v>621.33000000000004</v>
      </c>
      <c r="P383">
        <v>156.25</v>
      </c>
      <c r="Q383">
        <v>795</v>
      </c>
      <c r="R383">
        <v>828.91</v>
      </c>
      <c r="S383">
        <v>260.5</v>
      </c>
      <c r="T383">
        <v>1107</v>
      </c>
      <c r="U383">
        <v>520.38</v>
      </c>
      <c r="V383">
        <v>582.62</v>
      </c>
    </row>
    <row r="384" spans="1:22">
      <c r="A384" s="80">
        <v>44685</v>
      </c>
      <c r="B384">
        <v>81</v>
      </c>
      <c r="C384">
        <v>607.79999999999995</v>
      </c>
      <c r="D384">
        <v>272.5</v>
      </c>
      <c r="E384">
        <v>951</v>
      </c>
      <c r="F384">
        <v>595.51</v>
      </c>
      <c r="G384">
        <v>260.5</v>
      </c>
      <c r="H384">
        <v>927</v>
      </c>
      <c r="I384">
        <v>678.65</v>
      </c>
      <c r="J384">
        <v>154</v>
      </c>
      <c r="K384">
        <v>904</v>
      </c>
      <c r="L384">
        <v>693.9</v>
      </c>
      <c r="M384">
        <v>74.25</v>
      </c>
      <c r="N384">
        <v>839</v>
      </c>
      <c r="O384">
        <v>734.66</v>
      </c>
      <c r="P384">
        <v>156.25</v>
      </c>
      <c r="Q384">
        <v>908</v>
      </c>
      <c r="R384">
        <v>950.14</v>
      </c>
      <c r="S384">
        <v>260.5</v>
      </c>
      <c r="T384">
        <v>1228</v>
      </c>
      <c r="U384">
        <v>511.2</v>
      </c>
      <c r="V384">
        <v>596.64</v>
      </c>
    </row>
    <row r="385" spans="1:22">
      <c r="A385" s="80">
        <v>44698</v>
      </c>
      <c r="B385">
        <v>90</v>
      </c>
      <c r="C385">
        <v>607.79999999999995</v>
      </c>
      <c r="D385">
        <v>279</v>
      </c>
      <c r="E385">
        <v>958</v>
      </c>
      <c r="F385">
        <v>595.51</v>
      </c>
      <c r="G385">
        <v>266.75</v>
      </c>
      <c r="H385">
        <v>933</v>
      </c>
      <c r="I385">
        <v>678.65</v>
      </c>
      <c r="J385">
        <v>157.75</v>
      </c>
      <c r="K385">
        <v>908</v>
      </c>
      <c r="L385">
        <v>693.9</v>
      </c>
      <c r="M385">
        <v>76</v>
      </c>
      <c r="N385">
        <v>841</v>
      </c>
      <c r="O385">
        <v>734.66</v>
      </c>
      <c r="P385">
        <v>160</v>
      </c>
      <c r="Q385">
        <v>912</v>
      </c>
      <c r="R385">
        <v>950.14</v>
      </c>
      <c r="S385">
        <v>266.75</v>
      </c>
      <c r="T385">
        <v>1234</v>
      </c>
      <c r="U385">
        <v>511.2</v>
      </c>
      <c r="V385">
        <v>596.64</v>
      </c>
    </row>
    <row r="386" spans="1:22">
      <c r="A386" s="80">
        <v>44720</v>
      </c>
      <c r="B386">
        <v>106</v>
      </c>
      <c r="C386">
        <v>712.03</v>
      </c>
      <c r="D386">
        <v>279</v>
      </c>
      <c r="E386">
        <v>1062</v>
      </c>
      <c r="F386">
        <v>686.44</v>
      </c>
      <c r="G386">
        <v>266.75</v>
      </c>
      <c r="H386">
        <v>1024</v>
      </c>
      <c r="I386">
        <v>783.09</v>
      </c>
      <c r="J386">
        <v>157.75</v>
      </c>
      <c r="K386">
        <v>1012</v>
      </c>
      <c r="L386">
        <v>783.34</v>
      </c>
      <c r="M386">
        <v>76</v>
      </c>
      <c r="N386">
        <v>930</v>
      </c>
      <c r="O386">
        <v>823.67</v>
      </c>
      <c r="P386">
        <v>160</v>
      </c>
      <c r="Q386">
        <v>1001</v>
      </c>
      <c r="R386">
        <v>1030.17</v>
      </c>
      <c r="S386">
        <v>266.75</v>
      </c>
      <c r="T386">
        <v>1314</v>
      </c>
      <c r="U386">
        <v>627.6</v>
      </c>
      <c r="V386">
        <v>724.26</v>
      </c>
    </row>
    <row r="387" spans="1:22">
      <c r="A387" s="80">
        <v>44728</v>
      </c>
      <c r="B387">
        <v>112</v>
      </c>
      <c r="C387">
        <v>710.05</v>
      </c>
      <c r="D387">
        <v>279</v>
      </c>
      <c r="E387">
        <v>1060</v>
      </c>
      <c r="F387">
        <v>684.15</v>
      </c>
      <c r="G387">
        <v>266.75</v>
      </c>
      <c r="H387">
        <v>1022</v>
      </c>
      <c r="I387">
        <v>680.82</v>
      </c>
      <c r="J387">
        <v>157.75</v>
      </c>
      <c r="K387">
        <v>910</v>
      </c>
      <c r="L387">
        <v>763.88</v>
      </c>
      <c r="M387">
        <v>76</v>
      </c>
      <c r="N387">
        <v>911</v>
      </c>
      <c r="O387">
        <v>808.31</v>
      </c>
      <c r="P387">
        <v>160</v>
      </c>
      <c r="Q387">
        <v>986</v>
      </c>
      <c r="R387">
        <v>968.13</v>
      </c>
      <c r="S387">
        <v>266.75</v>
      </c>
      <c r="T387">
        <v>1252</v>
      </c>
      <c r="U387">
        <v>579.6</v>
      </c>
      <c r="V387">
        <v>673.65</v>
      </c>
    </row>
    <row r="388" spans="1:22">
      <c r="A388" s="80">
        <v>44739</v>
      </c>
      <c r="B388">
        <v>119</v>
      </c>
      <c r="C388">
        <v>708.6</v>
      </c>
      <c r="D388">
        <v>279</v>
      </c>
      <c r="E388">
        <v>1059</v>
      </c>
      <c r="F388">
        <v>682.69</v>
      </c>
      <c r="G388">
        <v>266.75</v>
      </c>
      <c r="H388">
        <v>1021</v>
      </c>
      <c r="I388">
        <v>679.79</v>
      </c>
      <c r="J388">
        <v>157.75</v>
      </c>
      <c r="K388">
        <v>909</v>
      </c>
      <c r="L388">
        <v>764.42</v>
      </c>
      <c r="M388">
        <v>76</v>
      </c>
      <c r="N388">
        <v>912</v>
      </c>
      <c r="O388">
        <v>803.58</v>
      </c>
      <c r="P388">
        <v>160</v>
      </c>
      <c r="Q388">
        <v>981</v>
      </c>
      <c r="R388">
        <v>968.67</v>
      </c>
      <c r="S388">
        <v>266.75</v>
      </c>
      <c r="T388">
        <v>1253</v>
      </c>
      <c r="U388">
        <v>579.6</v>
      </c>
      <c r="V388">
        <v>673.65</v>
      </c>
    </row>
    <row r="389" spans="1:22">
      <c r="A389" s="80">
        <v>44744</v>
      </c>
      <c r="B389">
        <v>124</v>
      </c>
      <c r="C389">
        <v>666.27</v>
      </c>
      <c r="D389">
        <v>279</v>
      </c>
      <c r="E389">
        <v>1016</v>
      </c>
      <c r="F389">
        <v>655.29999999999995</v>
      </c>
      <c r="G389">
        <v>266.75</v>
      </c>
      <c r="H389">
        <v>993</v>
      </c>
      <c r="I389">
        <v>644.44000000000005</v>
      </c>
      <c r="J389">
        <v>157.75</v>
      </c>
      <c r="K389">
        <v>873</v>
      </c>
      <c r="L389">
        <v>758.57</v>
      </c>
      <c r="M389">
        <v>76</v>
      </c>
      <c r="N389">
        <v>906</v>
      </c>
      <c r="O389">
        <v>785.41</v>
      </c>
      <c r="P389">
        <v>160</v>
      </c>
      <c r="Q389">
        <v>963</v>
      </c>
      <c r="R389">
        <v>1020.23</v>
      </c>
      <c r="S389">
        <v>266.75</v>
      </c>
      <c r="T389">
        <v>1304</v>
      </c>
      <c r="U389">
        <v>619.32000000000005</v>
      </c>
      <c r="V389">
        <v>676.64</v>
      </c>
    </row>
    <row r="390" spans="1:22">
      <c r="A390" s="80">
        <v>44777</v>
      </c>
      <c r="B390">
        <v>147</v>
      </c>
      <c r="C390">
        <v>753.78</v>
      </c>
      <c r="D390">
        <v>279</v>
      </c>
      <c r="E390">
        <v>1104</v>
      </c>
      <c r="F390">
        <v>743.19</v>
      </c>
      <c r="G390">
        <v>266.75</v>
      </c>
      <c r="H390">
        <v>1081</v>
      </c>
      <c r="I390">
        <v>774.94</v>
      </c>
      <c r="J390">
        <v>157.75</v>
      </c>
      <c r="K390">
        <v>1004</v>
      </c>
      <c r="L390">
        <v>839.93</v>
      </c>
      <c r="M390">
        <v>76</v>
      </c>
      <c r="N390">
        <v>987</v>
      </c>
      <c r="O390">
        <v>862.56</v>
      </c>
      <c r="P390">
        <v>160</v>
      </c>
      <c r="Q390">
        <v>1040</v>
      </c>
      <c r="R390">
        <v>1024.44</v>
      </c>
      <c r="S390">
        <v>266.75</v>
      </c>
      <c r="T390">
        <v>1308</v>
      </c>
      <c r="U390">
        <v>703</v>
      </c>
      <c r="V390">
        <v>734.22</v>
      </c>
    </row>
    <row r="391" spans="1:22">
      <c r="A391" s="80">
        <v>44785</v>
      </c>
      <c r="B391">
        <v>153</v>
      </c>
      <c r="C391">
        <v>751.22</v>
      </c>
      <c r="D391">
        <v>279</v>
      </c>
      <c r="E391">
        <v>1101</v>
      </c>
      <c r="F391">
        <v>740.63</v>
      </c>
      <c r="G391">
        <v>266.75</v>
      </c>
      <c r="H391">
        <v>1078</v>
      </c>
      <c r="I391">
        <v>772.38</v>
      </c>
      <c r="J391">
        <v>157.75</v>
      </c>
      <c r="K391">
        <v>1001</v>
      </c>
      <c r="L391">
        <v>837.37</v>
      </c>
      <c r="M391">
        <v>76</v>
      </c>
      <c r="N391">
        <v>984</v>
      </c>
      <c r="O391">
        <v>862.56</v>
      </c>
      <c r="P391">
        <v>160</v>
      </c>
      <c r="Q391">
        <v>1040</v>
      </c>
      <c r="R391">
        <v>1021.88</v>
      </c>
      <c r="S391">
        <v>266.75</v>
      </c>
      <c r="T391">
        <v>1306</v>
      </c>
      <c r="U391">
        <v>703</v>
      </c>
      <c r="V391">
        <v>734.22</v>
      </c>
    </row>
    <row r="392" spans="1:22">
      <c r="A392" s="80">
        <v>44805</v>
      </c>
      <c r="B392">
        <v>166</v>
      </c>
      <c r="C392">
        <v>605.49</v>
      </c>
      <c r="D392">
        <v>279</v>
      </c>
      <c r="E392">
        <v>956</v>
      </c>
      <c r="F392">
        <v>584.08000000000004</v>
      </c>
      <c r="G392">
        <v>266.75</v>
      </c>
      <c r="H392">
        <v>922</v>
      </c>
      <c r="I392">
        <v>642.72</v>
      </c>
      <c r="J392">
        <v>157.75</v>
      </c>
      <c r="K392">
        <v>872</v>
      </c>
      <c r="L392">
        <v>651.9</v>
      </c>
      <c r="M392">
        <v>76</v>
      </c>
      <c r="N392">
        <v>799</v>
      </c>
      <c r="O392">
        <v>679.2</v>
      </c>
      <c r="P392">
        <v>160</v>
      </c>
      <c r="Q392">
        <v>856</v>
      </c>
      <c r="R392">
        <v>1012.72</v>
      </c>
      <c r="S392">
        <v>266.75</v>
      </c>
      <c r="T392">
        <v>1297</v>
      </c>
      <c r="U392">
        <v>548.54999999999995</v>
      </c>
      <c r="V392">
        <v>606.66</v>
      </c>
    </row>
    <row r="393" spans="1:22">
      <c r="A393" s="80">
        <v>44837</v>
      </c>
      <c r="B393">
        <v>187</v>
      </c>
      <c r="C393">
        <v>495.49</v>
      </c>
      <c r="D393">
        <v>279</v>
      </c>
      <c r="E393">
        <v>846</v>
      </c>
      <c r="F393">
        <v>468.69</v>
      </c>
      <c r="G393">
        <v>266.75</v>
      </c>
      <c r="H393">
        <v>807</v>
      </c>
      <c r="I393">
        <v>636.30999999999995</v>
      </c>
      <c r="J393">
        <v>157.75</v>
      </c>
      <c r="K393">
        <v>865</v>
      </c>
      <c r="L393">
        <v>646.83000000000004</v>
      </c>
      <c r="M393">
        <v>76</v>
      </c>
      <c r="N393">
        <v>794</v>
      </c>
      <c r="O393">
        <v>623.5</v>
      </c>
      <c r="P393">
        <v>160</v>
      </c>
      <c r="Q393">
        <v>801</v>
      </c>
      <c r="R393">
        <v>862.57</v>
      </c>
      <c r="S393">
        <v>266.75</v>
      </c>
      <c r="T393">
        <v>1147</v>
      </c>
      <c r="U393">
        <v>442.89</v>
      </c>
      <c r="V393">
        <v>610.65</v>
      </c>
    </row>
    <row r="394" spans="1:22">
      <c r="A394" s="80">
        <v>44865</v>
      </c>
      <c r="B394">
        <v>207</v>
      </c>
      <c r="C394">
        <v>500.63</v>
      </c>
      <c r="D394">
        <v>279</v>
      </c>
      <c r="E394">
        <v>851</v>
      </c>
      <c r="F394">
        <v>472.97</v>
      </c>
      <c r="G394">
        <v>266.75</v>
      </c>
      <c r="H394">
        <v>811</v>
      </c>
      <c r="I394">
        <v>638.58000000000004</v>
      </c>
      <c r="J394">
        <v>157.75</v>
      </c>
      <c r="K394">
        <v>867</v>
      </c>
      <c r="L394">
        <v>647.24</v>
      </c>
      <c r="M394">
        <v>76</v>
      </c>
      <c r="N394">
        <v>794</v>
      </c>
      <c r="O394">
        <v>626.99</v>
      </c>
      <c r="P394">
        <v>160</v>
      </c>
      <c r="Q394">
        <v>804</v>
      </c>
      <c r="R394">
        <v>862.9</v>
      </c>
      <c r="S394">
        <v>266.75</v>
      </c>
      <c r="T394">
        <v>1147</v>
      </c>
      <c r="U394">
        <v>442.89</v>
      </c>
      <c r="V394">
        <v>610.65</v>
      </c>
    </row>
    <row r="395" spans="1:22">
      <c r="A395" s="80">
        <v>44874</v>
      </c>
      <c r="B395">
        <v>214</v>
      </c>
      <c r="C395">
        <v>444.4</v>
      </c>
      <c r="D395">
        <v>279</v>
      </c>
      <c r="E395">
        <v>795</v>
      </c>
      <c r="F395">
        <v>501.32</v>
      </c>
      <c r="G395">
        <v>266.75</v>
      </c>
      <c r="H395">
        <v>839</v>
      </c>
      <c r="I395">
        <v>594.9</v>
      </c>
      <c r="J395">
        <v>157.75</v>
      </c>
      <c r="K395">
        <v>824</v>
      </c>
      <c r="L395">
        <v>615.9</v>
      </c>
      <c r="M395">
        <v>76</v>
      </c>
      <c r="N395">
        <v>763</v>
      </c>
      <c r="O395">
        <v>597.5</v>
      </c>
      <c r="P395">
        <v>160</v>
      </c>
      <c r="Q395">
        <v>775</v>
      </c>
      <c r="R395">
        <v>789.27</v>
      </c>
      <c r="S395">
        <v>266.75</v>
      </c>
      <c r="T395">
        <v>1073</v>
      </c>
      <c r="U395">
        <v>473.09</v>
      </c>
      <c r="V395">
        <v>568.82000000000005</v>
      </c>
    </row>
    <row r="396" spans="1:22">
      <c r="A396" s="80">
        <v>44903</v>
      </c>
      <c r="B396">
        <v>234</v>
      </c>
      <c r="C396">
        <v>470.56</v>
      </c>
      <c r="D396">
        <v>279</v>
      </c>
      <c r="E396">
        <v>821</v>
      </c>
      <c r="F396">
        <v>445.2</v>
      </c>
      <c r="G396">
        <v>266.75</v>
      </c>
      <c r="H396">
        <v>783</v>
      </c>
      <c r="I396">
        <v>616.65</v>
      </c>
      <c r="J396">
        <v>157.75</v>
      </c>
      <c r="K396">
        <v>846</v>
      </c>
      <c r="L396">
        <v>611.98</v>
      </c>
      <c r="M396">
        <v>76</v>
      </c>
      <c r="N396">
        <v>759</v>
      </c>
      <c r="O396">
        <v>596.24</v>
      </c>
      <c r="P396">
        <v>160</v>
      </c>
      <c r="Q396">
        <v>774</v>
      </c>
      <c r="R396">
        <v>806.78</v>
      </c>
      <c r="S396">
        <v>266.75</v>
      </c>
      <c r="T396">
        <v>1091</v>
      </c>
      <c r="U396">
        <v>419.65</v>
      </c>
      <c r="V396">
        <v>593.25</v>
      </c>
    </row>
    <row r="397" spans="1:22">
      <c r="A397" s="80">
        <v>44942</v>
      </c>
      <c r="B397">
        <v>6</v>
      </c>
      <c r="C397">
        <v>397.46</v>
      </c>
      <c r="D397">
        <v>279</v>
      </c>
      <c r="E397">
        <v>748</v>
      </c>
      <c r="F397">
        <v>447.73</v>
      </c>
      <c r="G397">
        <v>266.75</v>
      </c>
      <c r="H397">
        <v>786</v>
      </c>
      <c r="I397">
        <v>521.63</v>
      </c>
      <c r="J397">
        <v>157.75</v>
      </c>
      <c r="K397">
        <v>750</v>
      </c>
      <c r="L397">
        <v>540.71</v>
      </c>
      <c r="M397">
        <v>76</v>
      </c>
      <c r="N397">
        <v>688</v>
      </c>
      <c r="O397">
        <v>522.54999999999995</v>
      </c>
      <c r="P397">
        <v>160</v>
      </c>
      <c r="Q397">
        <v>700</v>
      </c>
      <c r="R397">
        <v>648.69000000000005</v>
      </c>
      <c r="S397">
        <v>266.75</v>
      </c>
      <c r="T397">
        <v>933</v>
      </c>
      <c r="U397">
        <v>419.65</v>
      </c>
      <c r="V397">
        <v>495.71</v>
      </c>
    </row>
    <row r="398" spans="1:22">
      <c r="A398" s="80">
        <v>44960</v>
      </c>
      <c r="B398">
        <v>20</v>
      </c>
      <c r="C398">
        <v>380.52</v>
      </c>
      <c r="D398">
        <v>279</v>
      </c>
      <c r="E398">
        <v>731</v>
      </c>
      <c r="F398">
        <v>332.92</v>
      </c>
      <c r="G398">
        <v>266.75</v>
      </c>
      <c r="H398">
        <v>671</v>
      </c>
      <c r="I398">
        <v>519.04</v>
      </c>
      <c r="J398">
        <v>157.75</v>
      </c>
      <c r="K398">
        <v>748</v>
      </c>
      <c r="L398">
        <v>577.62</v>
      </c>
      <c r="M398">
        <v>76</v>
      </c>
      <c r="N398">
        <v>725</v>
      </c>
      <c r="O398">
        <v>553.75</v>
      </c>
      <c r="P398">
        <v>160</v>
      </c>
      <c r="Q398">
        <v>731</v>
      </c>
      <c r="R398">
        <v>706.79</v>
      </c>
      <c r="S398">
        <v>266.75</v>
      </c>
      <c r="T398">
        <v>991</v>
      </c>
      <c r="U398">
        <v>299.14999999999998</v>
      </c>
      <c r="V398">
        <v>487.42</v>
      </c>
    </row>
    <row r="399" spans="1:22">
      <c r="A399" s="80">
        <v>44971</v>
      </c>
      <c r="B399">
        <v>27</v>
      </c>
      <c r="C399">
        <v>380.52</v>
      </c>
      <c r="D399">
        <v>277.75</v>
      </c>
      <c r="E399">
        <v>729</v>
      </c>
      <c r="F399">
        <v>332.92</v>
      </c>
      <c r="G399">
        <v>265.5</v>
      </c>
      <c r="H399">
        <v>670</v>
      </c>
      <c r="I399">
        <v>519.04</v>
      </c>
      <c r="J399">
        <v>157</v>
      </c>
      <c r="K399">
        <v>747</v>
      </c>
      <c r="L399">
        <v>577.62</v>
      </c>
      <c r="M399">
        <v>75.75</v>
      </c>
      <c r="N399">
        <v>724</v>
      </c>
      <c r="O399">
        <v>553.75</v>
      </c>
      <c r="P399">
        <v>159.25</v>
      </c>
      <c r="Q399">
        <v>730</v>
      </c>
      <c r="R399">
        <v>706.79</v>
      </c>
      <c r="S399">
        <v>265.5</v>
      </c>
      <c r="T399">
        <v>990</v>
      </c>
      <c r="U399">
        <v>299.14999999999998</v>
      </c>
      <c r="V399">
        <v>487.42</v>
      </c>
    </row>
    <row r="400" spans="1:22">
      <c r="A400" s="80">
        <v>44993</v>
      </c>
      <c r="B400">
        <v>43</v>
      </c>
      <c r="C400">
        <v>428.05</v>
      </c>
      <c r="D400">
        <v>277.75</v>
      </c>
      <c r="E400">
        <v>777</v>
      </c>
      <c r="F400">
        <v>419.63</v>
      </c>
      <c r="G400">
        <v>265.5</v>
      </c>
      <c r="H400">
        <v>756</v>
      </c>
      <c r="I400">
        <v>489.26</v>
      </c>
      <c r="J400">
        <v>157</v>
      </c>
      <c r="K400">
        <v>717</v>
      </c>
      <c r="L400">
        <v>560.91999999999996</v>
      </c>
      <c r="M400">
        <v>75.75</v>
      </c>
      <c r="N400">
        <v>708</v>
      </c>
      <c r="O400">
        <v>540.05999999999995</v>
      </c>
      <c r="P400">
        <v>159.25</v>
      </c>
      <c r="Q400">
        <v>717</v>
      </c>
      <c r="R400">
        <v>703.78</v>
      </c>
      <c r="S400">
        <v>265.5</v>
      </c>
      <c r="T400">
        <v>987</v>
      </c>
      <c r="U400">
        <v>388.87</v>
      </c>
      <c r="V400">
        <v>460.65</v>
      </c>
    </row>
    <row r="401" spans="1:22">
      <c r="A401" s="80">
        <v>45009</v>
      </c>
      <c r="B401">
        <v>55</v>
      </c>
      <c r="C401">
        <v>411.99</v>
      </c>
      <c r="D401">
        <v>277.75</v>
      </c>
      <c r="E401">
        <v>761</v>
      </c>
      <c r="F401">
        <v>403.57</v>
      </c>
      <c r="G401">
        <v>265.5</v>
      </c>
      <c r="H401">
        <v>740</v>
      </c>
      <c r="I401">
        <v>473.2</v>
      </c>
      <c r="J401">
        <v>157</v>
      </c>
      <c r="K401">
        <v>701</v>
      </c>
      <c r="L401">
        <v>544.85</v>
      </c>
      <c r="M401">
        <v>75.75</v>
      </c>
      <c r="N401">
        <v>692</v>
      </c>
      <c r="O401">
        <v>526.66</v>
      </c>
      <c r="P401">
        <v>159.25</v>
      </c>
      <c r="Q401">
        <v>703</v>
      </c>
      <c r="R401">
        <v>687.71</v>
      </c>
      <c r="S401">
        <v>265.5</v>
      </c>
      <c r="T401">
        <v>970</v>
      </c>
      <c r="U401">
        <v>388.87</v>
      </c>
      <c r="V401">
        <v>460.65</v>
      </c>
    </row>
    <row r="402" spans="1:22">
      <c r="A402" s="80">
        <v>45016</v>
      </c>
      <c r="B402">
        <v>60</v>
      </c>
      <c r="C402">
        <v>398.69</v>
      </c>
      <c r="D402">
        <v>277.75</v>
      </c>
      <c r="E402">
        <v>748</v>
      </c>
      <c r="F402">
        <v>338.76</v>
      </c>
      <c r="G402">
        <v>265.5</v>
      </c>
      <c r="H402">
        <v>675</v>
      </c>
      <c r="I402">
        <v>405.84</v>
      </c>
      <c r="J402">
        <v>157</v>
      </c>
      <c r="K402">
        <v>634</v>
      </c>
      <c r="L402">
        <v>475.83</v>
      </c>
      <c r="M402">
        <v>75.75</v>
      </c>
      <c r="N402">
        <v>623</v>
      </c>
      <c r="O402">
        <v>480.42</v>
      </c>
      <c r="P402">
        <v>159.25</v>
      </c>
      <c r="Q402">
        <v>657</v>
      </c>
      <c r="R402">
        <v>718.89</v>
      </c>
      <c r="S402">
        <v>265.5</v>
      </c>
      <c r="T402">
        <v>1002</v>
      </c>
      <c r="U402">
        <v>340.27</v>
      </c>
      <c r="V402">
        <v>404.84</v>
      </c>
    </row>
    <row r="403" spans="1:22">
      <c r="A403" s="80">
        <v>45055</v>
      </c>
      <c r="B403">
        <v>80</v>
      </c>
      <c r="C403">
        <v>390.67</v>
      </c>
      <c r="D403">
        <v>277.75</v>
      </c>
      <c r="E403">
        <v>740</v>
      </c>
      <c r="F403">
        <v>373.84</v>
      </c>
      <c r="G403">
        <v>265.5</v>
      </c>
      <c r="H403">
        <v>710</v>
      </c>
      <c r="I403">
        <v>408.93</v>
      </c>
      <c r="J403">
        <v>157</v>
      </c>
      <c r="K403">
        <v>637</v>
      </c>
      <c r="L403">
        <v>443.36</v>
      </c>
      <c r="M403">
        <v>75.75</v>
      </c>
      <c r="N403">
        <v>590</v>
      </c>
      <c r="O403">
        <v>449.28</v>
      </c>
      <c r="P403">
        <v>159.25</v>
      </c>
      <c r="Q403">
        <v>626</v>
      </c>
      <c r="R403">
        <v>808.9</v>
      </c>
      <c r="S403">
        <v>265.5</v>
      </c>
      <c r="T403">
        <v>1092</v>
      </c>
      <c r="U403">
        <v>350.41</v>
      </c>
      <c r="V403">
        <v>382.98</v>
      </c>
    </row>
    <row r="404" spans="1:22">
      <c r="A404" s="80">
        <v>45057</v>
      </c>
      <c r="B404">
        <v>82</v>
      </c>
      <c r="C404">
        <v>390.67</v>
      </c>
      <c r="D404">
        <v>275.25</v>
      </c>
      <c r="E404">
        <v>737</v>
      </c>
      <c r="F404">
        <v>373.84</v>
      </c>
      <c r="G404">
        <v>263</v>
      </c>
      <c r="H404">
        <v>708</v>
      </c>
      <c r="I404">
        <v>408.93</v>
      </c>
      <c r="J404">
        <v>155.5</v>
      </c>
      <c r="K404">
        <v>636</v>
      </c>
      <c r="L404">
        <v>443.36</v>
      </c>
      <c r="M404">
        <v>75</v>
      </c>
      <c r="N404">
        <v>589</v>
      </c>
      <c r="O404">
        <v>449.28</v>
      </c>
      <c r="P404">
        <v>157.75</v>
      </c>
      <c r="Q404">
        <v>624</v>
      </c>
      <c r="R404">
        <v>808.9</v>
      </c>
      <c r="S404">
        <v>263</v>
      </c>
      <c r="T404">
        <v>1089</v>
      </c>
      <c r="U404">
        <v>350.41</v>
      </c>
      <c r="V404">
        <v>382.98</v>
      </c>
    </row>
    <row r="405" spans="1:22">
      <c r="A405" s="80">
        <v>45083</v>
      </c>
      <c r="B405">
        <v>100</v>
      </c>
      <c r="C405">
        <v>412.81</v>
      </c>
      <c r="D405">
        <v>275.25</v>
      </c>
      <c r="E405">
        <v>759</v>
      </c>
      <c r="F405">
        <v>374.42</v>
      </c>
      <c r="G405">
        <v>263</v>
      </c>
      <c r="H405">
        <v>709</v>
      </c>
      <c r="I405">
        <v>356.33</v>
      </c>
      <c r="J405">
        <v>155.5</v>
      </c>
      <c r="K405">
        <v>583</v>
      </c>
      <c r="L405">
        <v>395.28</v>
      </c>
      <c r="M405">
        <v>75</v>
      </c>
      <c r="N405">
        <v>541</v>
      </c>
      <c r="O405">
        <v>395.98</v>
      </c>
      <c r="P405">
        <v>157.75</v>
      </c>
      <c r="Q405">
        <v>571</v>
      </c>
      <c r="R405">
        <v>800.19</v>
      </c>
      <c r="S405">
        <v>263</v>
      </c>
      <c r="T405">
        <v>1080</v>
      </c>
      <c r="U405">
        <v>359.7</v>
      </c>
      <c r="V405">
        <v>339.09</v>
      </c>
    </row>
    <row r="406" spans="1:22">
      <c r="A406" s="80">
        <v>45110</v>
      </c>
      <c r="B406">
        <v>119</v>
      </c>
      <c r="C406">
        <v>373.86</v>
      </c>
      <c r="D406">
        <v>275.25</v>
      </c>
      <c r="E406">
        <v>720</v>
      </c>
      <c r="F406">
        <v>368.97</v>
      </c>
      <c r="G406">
        <v>263</v>
      </c>
      <c r="H406">
        <v>703</v>
      </c>
      <c r="I406">
        <v>347.53</v>
      </c>
      <c r="J406">
        <v>155.5</v>
      </c>
      <c r="K406">
        <v>574</v>
      </c>
      <c r="L406">
        <v>379.67</v>
      </c>
      <c r="M406">
        <v>75</v>
      </c>
      <c r="N406">
        <v>526</v>
      </c>
      <c r="O406">
        <v>380.01</v>
      </c>
      <c r="P406">
        <v>157.75</v>
      </c>
      <c r="Q406">
        <v>555</v>
      </c>
      <c r="R406">
        <v>739.93</v>
      </c>
      <c r="S406">
        <v>263</v>
      </c>
      <c r="T406">
        <v>1020</v>
      </c>
      <c r="U406">
        <v>329.93</v>
      </c>
      <c r="V406">
        <v>329.93</v>
      </c>
    </row>
    <row r="407" spans="1:22">
      <c r="A407" s="80">
        <v>45147</v>
      </c>
      <c r="B407">
        <v>144</v>
      </c>
      <c r="C407">
        <v>376.65</v>
      </c>
      <c r="D407">
        <v>275.25</v>
      </c>
      <c r="E407">
        <v>723</v>
      </c>
      <c r="F407">
        <v>359.03</v>
      </c>
      <c r="G407">
        <v>263</v>
      </c>
      <c r="H407">
        <v>693</v>
      </c>
      <c r="I407">
        <v>363.9</v>
      </c>
      <c r="J407">
        <v>155.5</v>
      </c>
      <c r="K407">
        <v>591</v>
      </c>
      <c r="L407">
        <v>405.3</v>
      </c>
      <c r="M407">
        <v>75</v>
      </c>
      <c r="N407">
        <v>551</v>
      </c>
      <c r="O407">
        <v>405.86</v>
      </c>
      <c r="P407">
        <v>157.75</v>
      </c>
      <c r="Q407">
        <v>581</v>
      </c>
      <c r="R407">
        <v>734.75</v>
      </c>
      <c r="S407">
        <v>263</v>
      </c>
      <c r="T407">
        <v>1015</v>
      </c>
      <c r="U407">
        <v>344.19</v>
      </c>
      <c r="V407">
        <v>346.54</v>
      </c>
    </row>
    <row r="408" spans="1:22">
      <c r="A408" s="80">
        <v>45153</v>
      </c>
      <c r="B408">
        <v>147</v>
      </c>
      <c r="C408">
        <v>376.65</v>
      </c>
      <c r="D408">
        <v>273.5</v>
      </c>
      <c r="E408">
        <v>721</v>
      </c>
      <c r="F408">
        <v>359.03</v>
      </c>
      <c r="G408">
        <v>261.5</v>
      </c>
      <c r="H408">
        <v>692</v>
      </c>
      <c r="I408">
        <v>363.9</v>
      </c>
      <c r="J408">
        <v>154.5</v>
      </c>
      <c r="K408">
        <v>590</v>
      </c>
      <c r="L408">
        <v>405.3</v>
      </c>
      <c r="M408">
        <v>74.5</v>
      </c>
      <c r="N408">
        <v>551</v>
      </c>
      <c r="O408">
        <v>405.86</v>
      </c>
      <c r="P408">
        <v>156.75</v>
      </c>
      <c r="Q408">
        <v>580</v>
      </c>
      <c r="R408">
        <v>734.75</v>
      </c>
      <c r="S408">
        <v>261.5</v>
      </c>
      <c r="T408">
        <v>1014</v>
      </c>
      <c r="U408">
        <v>344.19</v>
      </c>
      <c r="V408">
        <v>346.54</v>
      </c>
    </row>
    <row r="409" spans="1:22">
      <c r="A409" s="80">
        <v>45175</v>
      </c>
      <c r="B409">
        <v>163</v>
      </c>
      <c r="C409">
        <v>442.64</v>
      </c>
      <c r="D409">
        <v>273.5</v>
      </c>
      <c r="E409">
        <v>787</v>
      </c>
      <c r="F409">
        <v>411.25</v>
      </c>
      <c r="G409">
        <v>261.5</v>
      </c>
      <c r="H409">
        <v>744</v>
      </c>
      <c r="I409">
        <v>408.85</v>
      </c>
      <c r="J409">
        <v>154.5</v>
      </c>
      <c r="K409">
        <v>634</v>
      </c>
      <c r="L409">
        <v>473.26</v>
      </c>
      <c r="M409">
        <v>74.5</v>
      </c>
      <c r="N409">
        <v>619</v>
      </c>
      <c r="O409">
        <v>472.6</v>
      </c>
      <c r="P409">
        <v>156.75</v>
      </c>
      <c r="Q409">
        <v>647</v>
      </c>
      <c r="R409">
        <v>735.99</v>
      </c>
      <c r="S409">
        <v>261.5</v>
      </c>
      <c r="T409">
        <v>1015</v>
      </c>
      <c r="U409">
        <v>395.16</v>
      </c>
      <c r="V409">
        <v>390.24</v>
      </c>
    </row>
    <row r="410" spans="1:22">
      <c r="A410" s="80">
        <v>45203</v>
      </c>
      <c r="B410">
        <v>182</v>
      </c>
      <c r="C410">
        <v>465.75</v>
      </c>
      <c r="D410">
        <v>273.5</v>
      </c>
      <c r="E410">
        <v>810</v>
      </c>
      <c r="F410">
        <v>446.99</v>
      </c>
      <c r="G410">
        <v>261.5</v>
      </c>
      <c r="H410">
        <v>780</v>
      </c>
      <c r="I410">
        <v>478.91</v>
      </c>
      <c r="J410">
        <v>154.5</v>
      </c>
      <c r="K410">
        <v>705</v>
      </c>
      <c r="L410">
        <v>495.97</v>
      </c>
      <c r="M410">
        <v>74.5</v>
      </c>
      <c r="N410">
        <v>642</v>
      </c>
      <c r="O410">
        <v>540.22</v>
      </c>
      <c r="P410">
        <v>156.75</v>
      </c>
      <c r="Q410">
        <v>714</v>
      </c>
      <c r="R410">
        <v>693.14</v>
      </c>
      <c r="S410">
        <v>261.5</v>
      </c>
      <c r="T410">
        <v>972</v>
      </c>
      <c r="U410">
        <v>398.7</v>
      </c>
      <c r="V410">
        <v>439.97</v>
      </c>
    </row>
    <row r="411" spans="1:22">
      <c r="A411" s="80">
        <v>45238</v>
      </c>
      <c r="B411">
        <v>207</v>
      </c>
      <c r="C411">
        <v>462.86</v>
      </c>
      <c r="D411">
        <v>272.75</v>
      </c>
      <c r="E411">
        <v>807</v>
      </c>
      <c r="F411">
        <v>419.12</v>
      </c>
      <c r="G411">
        <v>260.75</v>
      </c>
      <c r="H411">
        <v>751</v>
      </c>
      <c r="I411">
        <v>488.5</v>
      </c>
      <c r="J411">
        <v>154.25</v>
      </c>
      <c r="K411">
        <v>714</v>
      </c>
      <c r="L411">
        <v>493.2</v>
      </c>
      <c r="M411">
        <v>74.25</v>
      </c>
      <c r="N411">
        <v>639</v>
      </c>
      <c r="O411">
        <v>540.35</v>
      </c>
      <c r="P411">
        <v>156.25</v>
      </c>
      <c r="Q411">
        <v>714</v>
      </c>
      <c r="R411">
        <v>630.30999999999995</v>
      </c>
      <c r="S411">
        <v>260.75</v>
      </c>
      <c r="T411">
        <v>908</v>
      </c>
      <c r="U411">
        <v>373.73</v>
      </c>
      <c r="V411">
        <v>452.44</v>
      </c>
    </row>
    <row r="412" spans="1:22">
      <c r="A412" s="80">
        <v>45266</v>
      </c>
      <c r="B412">
        <v>226</v>
      </c>
      <c r="C412">
        <v>398.07</v>
      </c>
      <c r="D412">
        <v>272.75</v>
      </c>
      <c r="E412">
        <v>742</v>
      </c>
      <c r="F412">
        <v>421.77699999999999</v>
      </c>
      <c r="G412">
        <v>260.75</v>
      </c>
      <c r="H412">
        <v>754</v>
      </c>
      <c r="I412">
        <v>465.33</v>
      </c>
      <c r="J412">
        <v>154.25</v>
      </c>
      <c r="K412">
        <v>691</v>
      </c>
      <c r="L412">
        <v>470.98</v>
      </c>
      <c r="M412">
        <v>74.25</v>
      </c>
      <c r="N412">
        <v>616</v>
      </c>
      <c r="O412">
        <v>515.46</v>
      </c>
      <c r="P412">
        <v>156.25</v>
      </c>
      <c r="Q412">
        <v>689</v>
      </c>
      <c r="R412">
        <v>566.07000000000005</v>
      </c>
      <c r="S412">
        <v>260.75</v>
      </c>
      <c r="T412">
        <v>844</v>
      </c>
      <c r="U412">
        <v>373.73</v>
      </c>
      <c r="V412">
        <v>426.63</v>
      </c>
    </row>
    <row r="413" spans="1:22">
      <c r="A413" s="80">
        <v>45275</v>
      </c>
      <c r="B413">
        <v>233</v>
      </c>
      <c r="C413">
        <v>398.18</v>
      </c>
      <c r="D413">
        <v>272.75</v>
      </c>
      <c r="E413">
        <v>742</v>
      </c>
      <c r="F413">
        <v>421.87</v>
      </c>
      <c r="G413">
        <v>260.75</v>
      </c>
      <c r="H413">
        <v>754</v>
      </c>
      <c r="I413">
        <v>465.44</v>
      </c>
      <c r="J413">
        <v>154.25</v>
      </c>
      <c r="K413">
        <v>691</v>
      </c>
      <c r="L413">
        <v>471.09</v>
      </c>
      <c r="M413">
        <v>74.25</v>
      </c>
      <c r="N413">
        <v>616</v>
      </c>
      <c r="O413">
        <v>515.46</v>
      </c>
      <c r="P413">
        <v>156.25</v>
      </c>
      <c r="Q413">
        <v>689</v>
      </c>
      <c r="R413">
        <v>566.17999999999995</v>
      </c>
      <c r="S413">
        <v>260.75</v>
      </c>
      <c r="T413">
        <v>844</v>
      </c>
      <c r="U413">
        <v>373.73</v>
      </c>
      <c r="V413">
        <v>426.63</v>
      </c>
    </row>
    <row r="414" spans="1:22">
      <c r="A414" s="80">
        <v>45299</v>
      </c>
      <c r="B414">
        <v>1</v>
      </c>
      <c r="C414">
        <v>346.59</v>
      </c>
      <c r="D414">
        <v>272.75</v>
      </c>
      <c r="E414">
        <v>690</v>
      </c>
      <c r="F414">
        <v>346.87</v>
      </c>
      <c r="G414">
        <v>260.75</v>
      </c>
      <c r="H414">
        <v>679</v>
      </c>
      <c r="I414">
        <v>407.04</v>
      </c>
      <c r="J414">
        <v>154.25</v>
      </c>
      <c r="K414">
        <v>632</v>
      </c>
      <c r="L414">
        <v>429.87</v>
      </c>
      <c r="M414">
        <v>74.25</v>
      </c>
      <c r="N414">
        <v>575</v>
      </c>
      <c r="O414">
        <v>473.56</v>
      </c>
      <c r="P414">
        <v>156.25</v>
      </c>
      <c r="Q414">
        <v>657</v>
      </c>
      <c r="R414">
        <v>523.42999999999995</v>
      </c>
      <c r="S414">
        <v>260.75</v>
      </c>
      <c r="T414">
        <v>801</v>
      </c>
      <c r="U414">
        <v>297.94</v>
      </c>
      <c r="V414">
        <v>367.44</v>
      </c>
    </row>
    <row r="415" spans="1:22">
      <c r="A415" s="80">
        <v>45328</v>
      </c>
      <c r="B415">
        <v>22</v>
      </c>
      <c r="C415">
        <v>372.43</v>
      </c>
      <c r="D415">
        <v>272.75</v>
      </c>
      <c r="E415">
        <v>716</v>
      </c>
      <c r="F415">
        <v>334.07</v>
      </c>
      <c r="G415">
        <v>260.75</v>
      </c>
      <c r="H415">
        <v>666</v>
      </c>
      <c r="I415">
        <v>383.39</v>
      </c>
      <c r="J415">
        <v>154.25</v>
      </c>
      <c r="K415">
        <v>609</v>
      </c>
      <c r="L415">
        <v>404.81</v>
      </c>
      <c r="M415">
        <v>74.25</v>
      </c>
      <c r="N415">
        <v>550</v>
      </c>
      <c r="O415">
        <v>446.13</v>
      </c>
      <c r="P415">
        <v>156.25</v>
      </c>
      <c r="Q415">
        <v>620</v>
      </c>
      <c r="R415">
        <v>525.79</v>
      </c>
      <c r="S415">
        <v>260.75</v>
      </c>
      <c r="T415">
        <v>804</v>
      </c>
      <c r="U415">
        <v>282.77999999999997</v>
      </c>
      <c r="V415">
        <v>341.44</v>
      </c>
    </row>
    <row r="416" spans="1:22">
      <c r="A416" s="80">
        <v>45356</v>
      </c>
      <c r="B416">
        <v>42</v>
      </c>
      <c r="C416">
        <v>370.82</v>
      </c>
      <c r="D416">
        <v>272.75</v>
      </c>
      <c r="E416">
        <v>715</v>
      </c>
      <c r="F416">
        <v>332.46</v>
      </c>
      <c r="G416">
        <v>260.75</v>
      </c>
      <c r="H416">
        <v>664</v>
      </c>
      <c r="I416">
        <v>412.64</v>
      </c>
      <c r="J416">
        <v>154.25</v>
      </c>
      <c r="K416">
        <v>638</v>
      </c>
      <c r="L416">
        <v>421.29</v>
      </c>
      <c r="M416">
        <v>74.25</v>
      </c>
      <c r="N416">
        <v>567</v>
      </c>
      <c r="O416">
        <v>464.21</v>
      </c>
      <c r="P416">
        <v>156.25</v>
      </c>
      <c r="Q416">
        <v>638</v>
      </c>
      <c r="R416">
        <v>575.66999999999996</v>
      </c>
      <c r="S416">
        <v>260.75</v>
      </c>
      <c r="T416">
        <v>854</v>
      </c>
      <c r="U416">
        <v>282.77999999999997</v>
      </c>
      <c r="V416">
        <v>372.3</v>
      </c>
    </row>
    <row r="417" spans="1:22">
      <c r="A417" s="80">
        <v>45393</v>
      </c>
      <c r="B417">
        <v>64</v>
      </c>
      <c r="C417">
        <v>384.57</v>
      </c>
      <c r="D417">
        <v>272.75</v>
      </c>
      <c r="E417">
        <v>728</v>
      </c>
      <c r="F417">
        <v>359.62</v>
      </c>
      <c r="G417">
        <v>260.75</v>
      </c>
      <c r="H417">
        <v>691</v>
      </c>
      <c r="I417">
        <v>412.93</v>
      </c>
      <c r="J417">
        <v>154.25</v>
      </c>
      <c r="K417">
        <v>638</v>
      </c>
      <c r="L417">
        <v>426.59</v>
      </c>
      <c r="M417">
        <v>74.25</v>
      </c>
      <c r="N417">
        <v>572</v>
      </c>
      <c r="O417">
        <v>450.36</v>
      </c>
      <c r="P417">
        <v>156.25</v>
      </c>
      <c r="Q417">
        <v>624</v>
      </c>
      <c r="R417">
        <v>638.04</v>
      </c>
      <c r="S417">
        <v>260.75</v>
      </c>
      <c r="T417">
        <v>916</v>
      </c>
      <c r="U417">
        <v>322.35000000000002</v>
      </c>
      <c r="V417">
        <v>375.08</v>
      </c>
    </row>
    <row r="418" spans="1:22">
      <c r="A418" s="80">
        <v>45419</v>
      </c>
      <c r="B418">
        <v>80</v>
      </c>
      <c r="C418">
        <v>384.57</v>
      </c>
      <c r="D418">
        <v>271.75</v>
      </c>
      <c r="E418">
        <v>727</v>
      </c>
      <c r="F418">
        <v>359.62</v>
      </c>
      <c r="G418">
        <v>259.75</v>
      </c>
      <c r="H418">
        <v>690</v>
      </c>
      <c r="I418">
        <v>412.93</v>
      </c>
      <c r="J418">
        <v>153.75</v>
      </c>
      <c r="K418">
        <v>638</v>
      </c>
      <c r="L418">
        <v>426.59</v>
      </c>
      <c r="M418">
        <v>74</v>
      </c>
      <c r="N418">
        <v>572</v>
      </c>
      <c r="O418">
        <v>450.36</v>
      </c>
      <c r="P418">
        <v>155.75</v>
      </c>
      <c r="Q418">
        <v>623</v>
      </c>
      <c r="R418">
        <v>638.04</v>
      </c>
      <c r="S418">
        <v>259.75</v>
      </c>
      <c r="T418">
        <v>915</v>
      </c>
      <c r="U418">
        <v>322.35000000000002</v>
      </c>
      <c r="V418">
        <v>375.08</v>
      </c>
    </row>
    <row r="419" spans="1:22">
      <c r="A419" s="80">
        <v>45419</v>
      </c>
      <c r="B419">
        <v>80</v>
      </c>
      <c r="C419">
        <v>399.6</v>
      </c>
      <c r="D419">
        <v>271.75</v>
      </c>
      <c r="E419">
        <v>742</v>
      </c>
      <c r="F419">
        <v>390.57</v>
      </c>
      <c r="G419">
        <v>259.75</v>
      </c>
      <c r="H419">
        <v>721</v>
      </c>
      <c r="I419">
        <v>399.51</v>
      </c>
      <c r="J419">
        <v>153.75</v>
      </c>
      <c r="K419">
        <v>624</v>
      </c>
      <c r="L419">
        <v>410.45</v>
      </c>
      <c r="M419">
        <v>74</v>
      </c>
      <c r="N419">
        <v>556</v>
      </c>
      <c r="O419">
        <v>432.55</v>
      </c>
      <c r="P419">
        <v>155.75</v>
      </c>
      <c r="Q419">
        <v>606</v>
      </c>
      <c r="R419">
        <v>658.08</v>
      </c>
      <c r="S419">
        <v>259.75</v>
      </c>
      <c r="T419">
        <v>935</v>
      </c>
      <c r="U419">
        <v>351.63</v>
      </c>
      <c r="V419">
        <v>359.98</v>
      </c>
    </row>
    <row r="420" spans="1:22">
      <c r="A420" s="80">
        <v>45453</v>
      </c>
      <c r="B420">
        <v>104</v>
      </c>
      <c r="C420">
        <v>394.3</v>
      </c>
      <c r="D420">
        <v>271.75</v>
      </c>
      <c r="E420">
        <v>737</v>
      </c>
      <c r="F420">
        <v>391.6</v>
      </c>
      <c r="G420">
        <v>259.75</v>
      </c>
      <c r="H420">
        <v>722</v>
      </c>
      <c r="I420">
        <v>386.21</v>
      </c>
      <c r="J420">
        <v>153.75</v>
      </c>
      <c r="K420">
        <v>611</v>
      </c>
      <c r="L420">
        <v>406.86</v>
      </c>
      <c r="M420">
        <v>74</v>
      </c>
      <c r="N420">
        <v>552</v>
      </c>
      <c r="O420">
        <v>427.94</v>
      </c>
      <c r="P420">
        <v>155.75</v>
      </c>
      <c r="Q420">
        <v>601</v>
      </c>
      <c r="R420">
        <v>661.65</v>
      </c>
      <c r="S420">
        <v>259.75</v>
      </c>
      <c r="T420">
        <v>939</v>
      </c>
      <c r="U420">
        <v>351.63</v>
      </c>
      <c r="V420">
        <v>345.65</v>
      </c>
    </row>
    <row r="421" spans="1:22">
      <c r="A421" s="80">
        <v>45485</v>
      </c>
      <c r="B421">
        <v>128</v>
      </c>
      <c r="C421">
        <v>391.62</v>
      </c>
      <c r="D421">
        <v>271.75</v>
      </c>
      <c r="E421">
        <v>734</v>
      </c>
      <c r="F421">
        <v>375.17</v>
      </c>
      <c r="G421">
        <v>259.75</v>
      </c>
      <c r="H421">
        <v>706</v>
      </c>
      <c r="I421">
        <v>375.09</v>
      </c>
      <c r="J421">
        <v>153.75</v>
      </c>
      <c r="K421">
        <v>600</v>
      </c>
      <c r="L421">
        <v>386.75</v>
      </c>
      <c r="M421">
        <v>74</v>
      </c>
      <c r="N421">
        <v>532</v>
      </c>
      <c r="O421">
        <v>410.53</v>
      </c>
      <c r="P421">
        <v>155.75</v>
      </c>
      <c r="Q421">
        <v>584</v>
      </c>
      <c r="R421">
        <v>651.47</v>
      </c>
      <c r="S421">
        <v>259.75</v>
      </c>
      <c r="T421">
        <v>928</v>
      </c>
      <c r="U421">
        <v>337.9</v>
      </c>
      <c r="V421">
        <v>337.23</v>
      </c>
    </row>
    <row r="422" spans="1:22">
      <c r="A422" s="80">
        <v>45503</v>
      </c>
      <c r="B422">
        <v>138</v>
      </c>
      <c r="C422">
        <v>391.62</v>
      </c>
      <c r="D422">
        <v>273.25</v>
      </c>
      <c r="E422">
        <v>736</v>
      </c>
      <c r="F422">
        <v>375.17</v>
      </c>
      <c r="G422">
        <v>261.25</v>
      </c>
      <c r="H422">
        <v>708</v>
      </c>
      <c r="I422">
        <v>375.09</v>
      </c>
      <c r="J422">
        <v>154.5</v>
      </c>
      <c r="K422">
        <v>601</v>
      </c>
      <c r="L422">
        <v>386.75</v>
      </c>
      <c r="M422">
        <v>74.5</v>
      </c>
      <c r="N422">
        <v>532</v>
      </c>
      <c r="O422">
        <v>410.53</v>
      </c>
      <c r="P422">
        <v>156.5</v>
      </c>
      <c r="Q422">
        <v>584</v>
      </c>
      <c r="R422">
        <v>651.47</v>
      </c>
      <c r="S422">
        <v>261.25</v>
      </c>
      <c r="T422">
        <v>930</v>
      </c>
      <c r="U422">
        <v>337.9</v>
      </c>
      <c r="V422">
        <v>337.23</v>
      </c>
    </row>
    <row r="423" spans="1:22">
      <c r="A423" s="80">
        <v>45511</v>
      </c>
      <c r="B423">
        <v>144</v>
      </c>
      <c r="C423">
        <v>374.03</v>
      </c>
      <c r="D423">
        <v>273.25</v>
      </c>
      <c r="E423">
        <v>718</v>
      </c>
      <c r="F423">
        <v>354.05</v>
      </c>
      <c r="G423">
        <v>261.25</v>
      </c>
      <c r="H423">
        <v>686</v>
      </c>
      <c r="I423">
        <v>392.9</v>
      </c>
      <c r="J423">
        <v>154.5</v>
      </c>
      <c r="K423">
        <v>619</v>
      </c>
      <c r="L423">
        <v>413.06</v>
      </c>
      <c r="M423">
        <v>74.5</v>
      </c>
      <c r="N423">
        <v>559</v>
      </c>
      <c r="O423">
        <v>437.59</v>
      </c>
      <c r="P423">
        <v>156.5</v>
      </c>
      <c r="Q423">
        <v>611</v>
      </c>
      <c r="R423">
        <v>638.57000000000005</v>
      </c>
      <c r="S423">
        <v>261.25</v>
      </c>
      <c r="T423">
        <v>917</v>
      </c>
      <c r="U423">
        <v>317.51</v>
      </c>
      <c r="V423">
        <v>355.78</v>
      </c>
    </row>
    <row r="424" spans="1:22">
      <c r="A424" s="80">
        <v>45534</v>
      </c>
      <c r="B424">
        <v>160</v>
      </c>
      <c r="C424">
        <v>375.51</v>
      </c>
      <c r="D424">
        <v>273.25</v>
      </c>
      <c r="E424">
        <v>720</v>
      </c>
      <c r="F424">
        <v>355.75</v>
      </c>
      <c r="G424">
        <v>261.25</v>
      </c>
      <c r="H424">
        <v>688</v>
      </c>
      <c r="I424">
        <v>370.98</v>
      </c>
      <c r="J424">
        <v>154.5</v>
      </c>
      <c r="K424">
        <v>597</v>
      </c>
      <c r="L424">
        <v>384.05</v>
      </c>
      <c r="M424">
        <v>74.5</v>
      </c>
      <c r="N424">
        <v>530</v>
      </c>
      <c r="O424">
        <v>409.97</v>
      </c>
      <c r="P424">
        <v>156.5</v>
      </c>
      <c r="Q424">
        <v>584</v>
      </c>
      <c r="R424">
        <v>637.19000000000005</v>
      </c>
      <c r="S424">
        <v>261.25</v>
      </c>
      <c r="T424">
        <v>916</v>
      </c>
      <c r="U424">
        <v>320.60000000000002</v>
      </c>
      <c r="V424">
        <v>335.24</v>
      </c>
    </row>
  </sheetData>
  <mergeCells count="1">
    <mergeCell ref="A6:P6"/>
  </mergeCells>
  <phoneticPr fontId="21" type="noConversion"/>
  <pageMargins left="0.7" right="0.7" top="0.75" bottom="0.75" header="0.3" footer="0.3"/>
  <drawing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18038-D98A-4689-A1BD-23B9CB189BE2}">
  <sheetPr>
    <tabColor theme="5" tint="0.39997558519241921"/>
  </sheetPr>
  <dimension ref="A1:FN15267"/>
  <sheetViews>
    <sheetView showGridLines="0" zoomScale="80" zoomScaleNormal="80" workbookViewId="0">
      <selection activeCell="FJ29" sqref="FJ29"/>
    </sheetView>
  </sheetViews>
  <sheetFormatPr defaultColWidth="11.42578125" defaultRowHeight="14.45"/>
  <cols>
    <col min="1" max="1" width="10.42578125" bestFit="1" customWidth="1"/>
    <col min="2" max="2" width="23.7109375" bestFit="1" customWidth="1"/>
    <col min="3" max="3" width="24.5703125" bestFit="1" customWidth="1"/>
    <col min="4" max="4" width="12.7109375" customWidth="1"/>
    <col min="5" max="5" width="35.42578125" customWidth="1"/>
    <col min="6" max="169" width="12" bestFit="1" customWidth="1"/>
  </cols>
  <sheetData>
    <row r="1" spans="1:170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</row>
    <row r="2" spans="1:170" ht="20.25" customHeight="1">
      <c r="A2" s="20"/>
      <c r="B2" s="20"/>
      <c r="C2" s="20"/>
      <c r="D2" s="20"/>
      <c r="E2" s="20"/>
      <c r="F2" s="21" t="s">
        <v>0</v>
      </c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170" ht="20.25" customHeight="1">
      <c r="A3" s="20"/>
      <c r="B3" s="20"/>
      <c r="C3" s="20"/>
      <c r="D3" s="20"/>
      <c r="E3" s="20"/>
      <c r="F3" s="21" t="s">
        <v>1</v>
      </c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</row>
    <row r="4" spans="1:170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</row>
    <row r="5" spans="1:170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</row>
    <row r="6" spans="1:170" ht="24.6" customHeight="1">
      <c r="A6" s="135" t="s">
        <v>884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</row>
    <row r="7" spans="1:170" ht="18.75" customHeight="1">
      <c r="A7" s="73"/>
      <c r="B7" s="74"/>
      <c r="C7" s="75"/>
      <c r="D7" s="75"/>
      <c r="E7" s="75"/>
      <c r="F7" s="75"/>
      <c r="G7" s="75"/>
      <c r="H7" s="75"/>
      <c r="I7" s="75"/>
      <c r="J7" s="75"/>
      <c r="K7" s="75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</row>
    <row r="8" spans="1:170" ht="15.6">
      <c r="A8" s="168" t="s">
        <v>907</v>
      </c>
      <c r="B8" s="168"/>
      <c r="C8" s="168"/>
      <c r="D8" s="75"/>
      <c r="E8" s="75"/>
      <c r="F8" s="75"/>
      <c r="G8" s="75"/>
      <c r="H8" s="75"/>
      <c r="I8" s="75"/>
      <c r="J8" s="75"/>
      <c r="K8" s="75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</row>
    <row r="9" spans="1:170" ht="15.6">
      <c r="A9" s="2"/>
      <c r="B9" s="79"/>
      <c r="G9" s="75"/>
      <c r="H9" s="75"/>
      <c r="I9" s="75"/>
      <c r="J9" s="75"/>
      <c r="K9" s="75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</row>
    <row r="10" spans="1:170" ht="18">
      <c r="A10" t="s">
        <v>130</v>
      </c>
      <c r="B10" t="s">
        <v>908</v>
      </c>
      <c r="C10" t="s">
        <v>909</v>
      </c>
      <c r="E10" s="77" t="s">
        <v>910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</row>
    <row r="11" spans="1:170" ht="18">
      <c r="A11" s="80">
        <v>30317</v>
      </c>
      <c r="B11">
        <v>44.95</v>
      </c>
      <c r="C11">
        <v>45.45</v>
      </c>
      <c r="E11" s="77" t="s">
        <v>343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</row>
    <row r="12" spans="1:170" ht="18">
      <c r="A12" s="80">
        <v>30318</v>
      </c>
      <c r="B12">
        <v>44.95</v>
      </c>
      <c r="C12">
        <v>45.45</v>
      </c>
      <c r="E12" s="77" t="s">
        <v>911</v>
      </c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</row>
    <row r="13" spans="1:170" ht="15.6">
      <c r="A13" s="80">
        <v>30319</v>
      </c>
      <c r="B13">
        <v>44.95</v>
      </c>
      <c r="C13">
        <v>45.45</v>
      </c>
      <c r="E13" s="167" t="s">
        <v>912</v>
      </c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  <c r="BX13" s="167"/>
      <c r="BY13" s="167"/>
      <c r="BZ13" s="167"/>
      <c r="CA13" s="167"/>
      <c r="CB13" s="167"/>
      <c r="CC13" s="167"/>
      <c r="CD13" s="167"/>
      <c r="CE13" s="167"/>
      <c r="CF13" s="167"/>
      <c r="CG13" s="167"/>
      <c r="CH13" s="167"/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DV13" s="167"/>
      <c r="DW13" s="167"/>
      <c r="DX13" s="167"/>
      <c r="DY13" s="167"/>
      <c r="DZ13" s="167"/>
      <c r="EA13" s="167"/>
      <c r="EB13" s="167"/>
      <c r="EC13" s="167"/>
      <c r="ED13" s="167"/>
      <c r="EE13" s="167"/>
      <c r="EF13" s="167"/>
      <c r="EG13" s="167"/>
      <c r="EH13" s="167"/>
      <c r="EI13" s="167"/>
      <c r="EJ13" s="167"/>
      <c r="EK13" s="167"/>
      <c r="EL13" s="167"/>
      <c r="EM13" s="167"/>
      <c r="EN13" s="167"/>
      <c r="EO13" s="167"/>
      <c r="EP13" s="167"/>
      <c r="EQ13" s="167"/>
      <c r="ER13" s="167"/>
      <c r="ES13" s="167"/>
      <c r="ET13" s="167"/>
      <c r="EU13" s="167"/>
      <c r="EV13" s="167"/>
      <c r="EW13" s="167"/>
      <c r="EX13" s="167"/>
      <c r="EY13" s="167"/>
      <c r="EZ13" s="167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  <c r="FM13" s="167"/>
    </row>
    <row r="14" spans="1:170" ht="15.6">
      <c r="A14" s="80">
        <v>30320</v>
      </c>
      <c r="B14">
        <v>44.95</v>
      </c>
      <c r="C14">
        <v>45.45</v>
      </c>
      <c r="E14" s="167" t="s">
        <v>913</v>
      </c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  <c r="CC14" s="167"/>
      <c r="CD14" s="167"/>
      <c r="CE14" s="167"/>
      <c r="CF14" s="167"/>
      <c r="CG14" s="167"/>
      <c r="CH14" s="167"/>
      <c r="CI14" s="167"/>
      <c r="CJ14" s="167"/>
      <c r="CK14" s="167"/>
      <c r="CL14" s="167"/>
      <c r="CM14" s="167"/>
      <c r="CN14" s="167"/>
      <c r="CO14" s="167"/>
      <c r="CP14" s="167"/>
      <c r="CQ14" s="167"/>
      <c r="CR14" s="167"/>
      <c r="CS14" s="167"/>
      <c r="CT14" s="167"/>
      <c r="CU14" s="167"/>
      <c r="CV14" s="167"/>
      <c r="CW14" s="167"/>
      <c r="CX14" s="167"/>
      <c r="CY14" s="167"/>
      <c r="CZ14" s="167"/>
      <c r="DA14" s="167"/>
      <c r="DB14" s="167"/>
      <c r="DC14" s="167"/>
      <c r="DD14" s="167"/>
      <c r="DE14" s="167"/>
      <c r="DF14" s="167"/>
      <c r="DG14" s="167"/>
      <c r="DH14" s="167"/>
      <c r="DI14" s="167"/>
      <c r="DJ14" s="167"/>
      <c r="DK14" s="167"/>
      <c r="DL14" s="167"/>
      <c r="DM14" s="167"/>
      <c r="DN14" s="167"/>
      <c r="DO14" s="167"/>
      <c r="DP14" s="167"/>
      <c r="DQ14" s="167"/>
      <c r="DR14" s="167"/>
      <c r="DS14" s="167"/>
      <c r="DT14" s="167"/>
      <c r="DU14" s="167"/>
      <c r="DV14" s="167"/>
      <c r="DW14" s="167"/>
      <c r="DX14" s="167"/>
      <c r="DY14" s="167"/>
      <c r="DZ14" s="167"/>
      <c r="EA14" s="167"/>
      <c r="EB14" s="167"/>
      <c r="EC14" s="167"/>
      <c r="ED14" s="167"/>
      <c r="EE14" s="167"/>
      <c r="EF14" s="167"/>
      <c r="EG14" s="167"/>
      <c r="EH14" s="167"/>
      <c r="EI14" s="167"/>
      <c r="EJ14" s="167"/>
      <c r="EK14" s="167"/>
      <c r="EL14" s="167"/>
      <c r="EM14" s="167"/>
      <c r="EN14" s="167"/>
      <c r="EO14" s="167"/>
      <c r="EP14" s="167"/>
      <c r="EQ14" s="167"/>
      <c r="ER14" s="167"/>
      <c r="ES14" s="167"/>
      <c r="ET14" s="167"/>
      <c r="EU14" s="167"/>
      <c r="EV14" s="167"/>
      <c r="EW14" s="167"/>
      <c r="EX14" s="167"/>
      <c r="EY14" s="167"/>
      <c r="EZ14" s="167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  <c r="FM14" s="167"/>
    </row>
    <row r="15" spans="1:170">
      <c r="A15" s="80">
        <v>30321</v>
      </c>
      <c r="B15">
        <v>44.95</v>
      </c>
      <c r="C15">
        <v>45.45</v>
      </c>
      <c r="E15" t="s">
        <v>914</v>
      </c>
      <c r="F15" t="s">
        <v>915</v>
      </c>
      <c r="G15" t="s">
        <v>916</v>
      </c>
      <c r="H15" t="s">
        <v>917</v>
      </c>
      <c r="I15" t="s">
        <v>918</v>
      </c>
      <c r="J15" t="s">
        <v>919</v>
      </c>
      <c r="K15" t="s">
        <v>920</v>
      </c>
      <c r="L15" t="s">
        <v>921</v>
      </c>
      <c r="M15" t="s">
        <v>922</v>
      </c>
      <c r="N15" s="80" t="s">
        <v>923</v>
      </c>
      <c r="O15" t="s">
        <v>924</v>
      </c>
      <c r="P15" t="s">
        <v>925</v>
      </c>
      <c r="Q15" t="s">
        <v>926</v>
      </c>
      <c r="R15" t="s">
        <v>927</v>
      </c>
      <c r="S15" t="s">
        <v>928</v>
      </c>
      <c r="T15" t="s">
        <v>929</v>
      </c>
      <c r="U15" t="s">
        <v>930</v>
      </c>
      <c r="V15" t="s">
        <v>931</v>
      </c>
      <c r="W15" t="s">
        <v>932</v>
      </c>
      <c r="X15" t="s">
        <v>933</v>
      </c>
      <c r="Y15" t="s">
        <v>934</v>
      </c>
      <c r="Z15" s="80" t="s">
        <v>935</v>
      </c>
      <c r="AA15" t="s">
        <v>936</v>
      </c>
      <c r="AB15" t="s">
        <v>937</v>
      </c>
      <c r="AC15" t="s">
        <v>938</v>
      </c>
      <c r="AD15" t="s">
        <v>939</v>
      </c>
      <c r="AE15" t="s">
        <v>940</v>
      </c>
      <c r="AF15" t="s">
        <v>941</v>
      </c>
      <c r="AG15" t="s">
        <v>942</v>
      </c>
      <c r="AH15" t="s">
        <v>943</v>
      </c>
      <c r="AI15" t="s">
        <v>944</v>
      </c>
      <c r="AJ15" t="s">
        <v>945</v>
      </c>
      <c r="AK15" t="s">
        <v>946</v>
      </c>
      <c r="AL15" s="80" t="s">
        <v>947</v>
      </c>
      <c r="AM15" t="s">
        <v>948</v>
      </c>
      <c r="AN15" t="s">
        <v>949</v>
      </c>
      <c r="AO15" t="s">
        <v>950</v>
      </c>
      <c r="AP15" t="s">
        <v>951</v>
      </c>
      <c r="AQ15" t="s">
        <v>952</v>
      </c>
      <c r="AR15" t="s">
        <v>953</v>
      </c>
      <c r="AS15" t="s">
        <v>954</v>
      </c>
      <c r="AT15" t="s">
        <v>955</v>
      </c>
      <c r="AU15" t="s">
        <v>956</v>
      </c>
      <c r="AV15" t="s">
        <v>957</v>
      </c>
      <c r="AW15" t="s">
        <v>958</v>
      </c>
      <c r="AX15" s="80" t="s">
        <v>959</v>
      </c>
      <c r="AY15" t="s">
        <v>960</v>
      </c>
      <c r="AZ15" t="s">
        <v>961</v>
      </c>
      <c r="BA15" t="s">
        <v>962</v>
      </c>
      <c r="BB15" t="s">
        <v>963</v>
      </c>
      <c r="BC15" t="s">
        <v>964</v>
      </c>
      <c r="BD15" t="s">
        <v>965</v>
      </c>
      <c r="BE15" t="s">
        <v>966</v>
      </c>
      <c r="BF15" t="s">
        <v>967</v>
      </c>
      <c r="BG15" t="s">
        <v>968</v>
      </c>
      <c r="BH15" t="s">
        <v>969</v>
      </c>
      <c r="BI15" t="s">
        <v>970</v>
      </c>
      <c r="BJ15" s="80" t="s">
        <v>971</v>
      </c>
      <c r="BK15" t="s">
        <v>972</v>
      </c>
      <c r="BL15" t="s">
        <v>973</v>
      </c>
      <c r="BM15" t="s">
        <v>974</v>
      </c>
      <c r="BN15" t="s">
        <v>975</v>
      </c>
      <c r="BO15" t="s">
        <v>976</v>
      </c>
      <c r="BP15" t="s">
        <v>977</v>
      </c>
      <c r="BQ15" t="s">
        <v>978</v>
      </c>
      <c r="BR15" t="s">
        <v>979</v>
      </c>
      <c r="BS15" t="s">
        <v>980</v>
      </c>
      <c r="BT15" t="s">
        <v>981</v>
      </c>
      <c r="BU15" t="s">
        <v>982</v>
      </c>
      <c r="BV15" s="80" t="s">
        <v>983</v>
      </c>
      <c r="BW15" t="s">
        <v>984</v>
      </c>
      <c r="BX15" t="s">
        <v>985</v>
      </c>
      <c r="BY15" t="s">
        <v>986</v>
      </c>
      <c r="BZ15" t="s">
        <v>987</v>
      </c>
      <c r="CA15" t="s">
        <v>988</v>
      </c>
      <c r="CB15" t="s">
        <v>989</v>
      </c>
      <c r="CC15" t="s">
        <v>990</v>
      </c>
      <c r="CD15" t="s">
        <v>991</v>
      </c>
      <c r="CE15" t="s">
        <v>992</v>
      </c>
      <c r="CF15" t="s">
        <v>993</v>
      </c>
      <c r="CG15" t="s">
        <v>994</v>
      </c>
      <c r="CH15" s="80" t="s">
        <v>995</v>
      </c>
      <c r="CI15" t="s">
        <v>996</v>
      </c>
      <c r="CJ15" t="s">
        <v>997</v>
      </c>
      <c r="CK15" t="s">
        <v>998</v>
      </c>
      <c r="CL15" t="s">
        <v>999</v>
      </c>
      <c r="CM15" t="s">
        <v>1000</v>
      </c>
      <c r="CN15" t="s">
        <v>1001</v>
      </c>
      <c r="CO15" t="s">
        <v>1002</v>
      </c>
      <c r="CP15" t="s">
        <v>1003</v>
      </c>
      <c r="CQ15" t="s">
        <v>1004</v>
      </c>
      <c r="CR15" t="s">
        <v>1005</v>
      </c>
      <c r="CS15" t="s">
        <v>1006</v>
      </c>
      <c r="CT15" s="80" t="s">
        <v>1007</v>
      </c>
      <c r="CU15" t="s">
        <v>1008</v>
      </c>
      <c r="CV15" t="s">
        <v>1009</v>
      </c>
      <c r="CW15" t="s">
        <v>1010</v>
      </c>
      <c r="CX15" t="s">
        <v>1011</v>
      </c>
      <c r="CY15" t="s">
        <v>1012</v>
      </c>
      <c r="CZ15" t="s">
        <v>1013</v>
      </c>
      <c r="DA15" t="s">
        <v>1014</v>
      </c>
      <c r="DB15" t="s">
        <v>1015</v>
      </c>
      <c r="DC15" t="s">
        <v>1016</v>
      </c>
      <c r="DD15" t="s">
        <v>1017</v>
      </c>
      <c r="DE15" t="s">
        <v>1018</v>
      </c>
      <c r="DF15" s="80" t="s">
        <v>1019</v>
      </c>
      <c r="DG15" t="s">
        <v>1020</v>
      </c>
      <c r="DH15" t="s">
        <v>1021</v>
      </c>
      <c r="DI15" t="s">
        <v>1022</v>
      </c>
      <c r="DJ15" t="s">
        <v>1023</v>
      </c>
      <c r="DK15" t="s">
        <v>1024</v>
      </c>
      <c r="DL15" t="s">
        <v>1025</v>
      </c>
      <c r="DM15" t="s">
        <v>1026</v>
      </c>
      <c r="DN15" t="s">
        <v>1027</v>
      </c>
      <c r="DO15" t="s">
        <v>1028</v>
      </c>
      <c r="DP15" t="s">
        <v>1029</v>
      </c>
      <c r="DQ15" t="s">
        <v>1030</v>
      </c>
      <c r="DR15" s="80" t="s">
        <v>1031</v>
      </c>
      <c r="DS15" t="s">
        <v>1032</v>
      </c>
      <c r="DT15" t="s">
        <v>1033</v>
      </c>
      <c r="DU15" t="s">
        <v>1034</v>
      </c>
      <c r="DV15" t="s">
        <v>349</v>
      </c>
      <c r="DW15" t="s">
        <v>350</v>
      </c>
      <c r="DX15" t="s">
        <v>351</v>
      </c>
      <c r="DY15" t="s">
        <v>352</v>
      </c>
      <c r="DZ15" t="s">
        <v>353</v>
      </c>
      <c r="EA15" t="s">
        <v>354</v>
      </c>
      <c r="EB15" t="s">
        <v>355</v>
      </c>
      <c r="EC15" t="s">
        <v>356</v>
      </c>
      <c r="ED15" s="80" t="s">
        <v>357</v>
      </c>
      <c r="EE15" t="s">
        <v>358</v>
      </c>
      <c r="EF15" t="s">
        <v>359</v>
      </c>
      <c r="EG15" t="s">
        <v>360</v>
      </c>
      <c r="EH15" t="s">
        <v>361</v>
      </c>
      <c r="EI15" t="s">
        <v>362</v>
      </c>
      <c r="EJ15" t="s">
        <v>363</v>
      </c>
      <c r="EK15" t="s">
        <v>364</v>
      </c>
      <c r="EL15" t="s">
        <v>365</v>
      </c>
      <c r="EM15" t="s">
        <v>366</v>
      </c>
      <c r="EN15" t="s">
        <v>367</v>
      </c>
      <c r="EO15" t="s">
        <v>368</v>
      </c>
      <c r="EP15" s="80" t="s">
        <v>369</v>
      </c>
      <c r="EQ15" t="s">
        <v>370</v>
      </c>
      <c r="ER15" t="s">
        <v>371</v>
      </c>
      <c r="ES15" t="s">
        <v>372</v>
      </c>
      <c r="ET15" t="s">
        <v>373</v>
      </c>
      <c r="EU15" t="s">
        <v>374</v>
      </c>
      <c r="EV15" t="s">
        <v>375</v>
      </c>
      <c r="EW15" t="s">
        <v>376</v>
      </c>
      <c r="EX15" t="s">
        <v>377</v>
      </c>
      <c r="EY15" t="s">
        <v>378</v>
      </c>
      <c r="EZ15" t="s">
        <v>379</v>
      </c>
      <c r="FA15" t="s">
        <v>380</v>
      </c>
      <c r="FB15" s="80" t="s">
        <v>381</v>
      </c>
      <c r="FC15" t="s">
        <v>382</v>
      </c>
      <c r="FD15" t="s">
        <v>383</v>
      </c>
      <c r="FE15" t="s">
        <v>384</v>
      </c>
      <c r="FF15" t="s">
        <v>385</v>
      </c>
      <c r="FG15" t="s">
        <v>386</v>
      </c>
      <c r="FH15" t="s">
        <v>387</v>
      </c>
      <c r="FI15" t="s">
        <v>388</v>
      </c>
      <c r="FJ15" t="s">
        <v>389</v>
      </c>
      <c r="FK15" t="s">
        <v>390</v>
      </c>
      <c r="FL15" t="s">
        <v>391</v>
      </c>
      <c r="FM15" t="s">
        <v>392</v>
      </c>
      <c r="FN15" t="s">
        <v>393</v>
      </c>
    </row>
    <row r="16" spans="1:170">
      <c r="A16" s="80">
        <v>30322</v>
      </c>
      <c r="B16">
        <v>44.95</v>
      </c>
      <c r="C16">
        <v>45.45</v>
      </c>
      <c r="E16" t="s">
        <v>1035</v>
      </c>
      <c r="F16" s="3">
        <v>40265.929162680601</v>
      </c>
      <c r="G16" s="3">
        <v>39874.189639709337</v>
      </c>
      <c r="H16" s="3">
        <v>39585.23490206436</v>
      </c>
      <c r="I16" s="3">
        <v>39103.324851685175</v>
      </c>
      <c r="J16" s="3">
        <v>39136.343819614485</v>
      </c>
      <c r="K16" s="3">
        <v>39186.769916377852</v>
      </c>
      <c r="L16" s="3">
        <v>39427.798281573829</v>
      </c>
      <c r="M16" s="3">
        <v>39847.423485595034</v>
      </c>
      <c r="N16" s="3">
        <v>39356.441773727718</v>
      </c>
      <c r="O16" s="3">
        <v>39903.715265758001</v>
      </c>
      <c r="P16" s="3">
        <v>40412.392411601439</v>
      </c>
      <c r="Q16" s="3">
        <v>42010.949735550676</v>
      </c>
      <c r="R16" s="3">
        <v>41029.341977656804</v>
      </c>
      <c r="S16" s="3">
        <v>40936.722666621805</v>
      </c>
      <c r="T16" s="3">
        <v>40888.74992077519</v>
      </c>
      <c r="U16" s="3">
        <v>41025.206860449151</v>
      </c>
      <c r="V16" s="3">
        <v>41381.83111997677</v>
      </c>
      <c r="W16" s="3">
        <v>41601.511800846369</v>
      </c>
      <c r="X16" s="3">
        <v>41412.047105742626</v>
      </c>
      <c r="Y16" s="3">
        <v>41454.071593938323</v>
      </c>
      <c r="Z16" s="3">
        <v>41121.608970047899</v>
      </c>
      <c r="AA16" s="3">
        <v>41032.74961755221</v>
      </c>
      <c r="AB16" s="3">
        <v>41389.568243514565</v>
      </c>
      <c r="AC16" s="3">
        <v>42076.467419013614</v>
      </c>
      <c r="AD16" s="3">
        <v>42492.968608714611</v>
      </c>
      <c r="AE16" s="3">
        <v>43136.952910680331</v>
      </c>
      <c r="AF16" s="3">
        <v>42759.257639049538</v>
      </c>
      <c r="AG16" s="3">
        <v>42629.008404203574</v>
      </c>
      <c r="AH16" s="3">
        <v>42623.839540828296</v>
      </c>
      <c r="AI16" s="3">
        <v>42370.4619082762</v>
      </c>
      <c r="AJ16" s="3">
        <v>42796.244089520449</v>
      </c>
      <c r="AK16" s="3">
        <v>42841.869268087852</v>
      </c>
      <c r="AL16" s="3">
        <v>42651.850501779249</v>
      </c>
      <c r="AM16" s="3">
        <v>42824.693854909587</v>
      </c>
      <c r="AN16" s="3">
        <v>43421.406679784923</v>
      </c>
      <c r="AO16" s="3">
        <v>43468.158387215459</v>
      </c>
      <c r="AP16" s="3">
        <v>43426.429022574914</v>
      </c>
      <c r="AQ16" s="3">
        <v>43045.116034544357</v>
      </c>
      <c r="AR16" s="3">
        <v>43126.711179635087</v>
      </c>
      <c r="AS16" s="3">
        <v>43664.041298289689</v>
      </c>
      <c r="AT16" s="3">
        <v>44263.982319398223</v>
      </c>
      <c r="AU16" s="3">
        <v>44716.62713734329</v>
      </c>
      <c r="AV16" s="3">
        <v>45116.479658105469</v>
      </c>
      <c r="AW16" s="3">
        <v>45841.291521467851</v>
      </c>
      <c r="AX16" s="3">
        <v>45517.465917967587</v>
      </c>
      <c r="AY16" s="3">
        <v>45367.366706632762</v>
      </c>
      <c r="AZ16" s="3">
        <v>46419.707618601438</v>
      </c>
      <c r="BA16" s="3">
        <v>46518.88442748852</v>
      </c>
      <c r="BB16" s="3">
        <v>46762.594294165428</v>
      </c>
      <c r="BC16" s="3">
        <v>46888.163123112237</v>
      </c>
      <c r="BD16" s="3">
        <v>46676.708404779136</v>
      </c>
      <c r="BE16" s="3">
        <v>46660.960979153191</v>
      </c>
      <c r="BF16" s="3">
        <v>45777.553770429513</v>
      </c>
      <c r="BG16" s="3">
        <v>45860.185939522969</v>
      </c>
      <c r="BH16" s="3">
        <v>45613.061398777376</v>
      </c>
      <c r="BI16" s="3">
        <v>45679.014142510627</v>
      </c>
      <c r="BJ16" s="3">
        <v>45571.327047351158</v>
      </c>
      <c r="BK16" s="3">
        <v>45546.305426786217</v>
      </c>
      <c r="BL16" s="3">
        <v>45983.933535255244</v>
      </c>
      <c r="BM16" s="3">
        <v>46532.473775914412</v>
      </c>
      <c r="BN16" s="3">
        <v>47319.804576941329</v>
      </c>
      <c r="BO16" s="3">
        <v>46471.529193275019</v>
      </c>
      <c r="BP16" s="3">
        <v>45698.300929037425</v>
      </c>
      <c r="BQ16" s="3">
        <v>45755.29941020051</v>
      </c>
      <c r="BR16" s="3">
        <v>45673.443912362993</v>
      </c>
      <c r="BS16" s="3">
        <v>45356.08593353285</v>
      </c>
      <c r="BT16" s="3">
        <v>45918.894059603903</v>
      </c>
      <c r="BU16" s="3">
        <v>45806.482385209187</v>
      </c>
      <c r="BV16" s="3">
        <v>44532.89779147393</v>
      </c>
      <c r="BW16" s="3">
        <v>44337.534027763955</v>
      </c>
      <c r="BX16" s="3">
        <v>44580.923804496975</v>
      </c>
      <c r="BY16" s="3">
        <v>45764.056737888262</v>
      </c>
      <c r="BZ16" s="3">
        <v>46876.741784762693</v>
      </c>
      <c r="CA16" s="3">
        <v>46740.524390714279</v>
      </c>
      <c r="CB16" s="3">
        <v>45863.070384412262</v>
      </c>
      <c r="CC16" s="3">
        <v>45538.284210996448</v>
      </c>
      <c r="CD16" s="3">
        <v>45430.144773135406</v>
      </c>
      <c r="CE16" s="3">
        <v>46004.93748903252</v>
      </c>
      <c r="CF16" s="3">
        <v>46976.185389378632</v>
      </c>
      <c r="CG16" s="3">
        <v>46299.940563931501</v>
      </c>
      <c r="CH16" s="3">
        <v>45980.922487818672</v>
      </c>
      <c r="CI16" s="3">
        <v>46435.244603178275</v>
      </c>
      <c r="CJ16" s="3">
        <v>46986.174542525936</v>
      </c>
      <c r="CK16" s="3">
        <v>47656.783114931823</v>
      </c>
      <c r="CL16" s="3">
        <v>48055.289535526761</v>
      </c>
      <c r="CM16" s="3">
        <v>47616.052216701035</v>
      </c>
      <c r="CN16" s="3">
        <v>47631.380251180795</v>
      </c>
      <c r="CO16" s="3">
        <v>47253.128742191402</v>
      </c>
      <c r="CP16" s="3">
        <v>46844.170622119644</v>
      </c>
      <c r="CQ16" s="3">
        <v>46745.911763871605</v>
      </c>
      <c r="CR16" s="3">
        <v>47060.303545098439</v>
      </c>
      <c r="CS16" s="3">
        <v>47052.138527601921</v>
      </c>
      <c r="CT16" s="3">
        <v>46927.894654215343</v>
      </c>
      <c r="CU16" s="3">
        <v>46850.640294071811</v>
      </c>
      <c r="CV16" s="3">
        <v>47140.876136216626</v>
      </c>
      <c r="CW16" s="3">
        <v>47562.327569481145</v>
      </c>
      <c r="CX16" s="3">
        <v>47382.453027046016</v>
      </c>
      <c r="CY16" s="3">
        <v>46873.948370712744</v>
      </c>
      <c r="CZ16" s="3">
        <v>46801.747136351914</v>
      </c>
      <c r="DA16" s="3">
        <v>46831.68379410739</v>
      </c>
      <c r="DB16" s="3">
        <v>46969.554938226764</v>
      </c>
      <c r="DC16" s="3">
        <v>47370.365909532651</v>
      </c>
      <c r="DD16" s="3">
        <v>48463.256044937523</v>
      </c>
      <c r="DE16" s="3">
        <v>48211.002092593641</v>
      </c>
      <c r="DF16" s="3">
        <v>47827.067164284825</v>
      </c>
      <c r="DG16" s="3">
        <v>47717.631156848176</v>
      </c>
      <c r="DH16" s="3">
        <v>48121.190266467391</v>
      </c>
      <c r="DI16" s="3">
        <v>47788.49463797413</v>
      </c>
      <c r="DJ16" s="3">
        <v>47084.007380703675</v>
      </c>
      <c r="DK16" s="3">
        <v>47266.106243919814</v>
      </c>
      <c r="DL16" s="3">
        <v>47690.559923275301</v>
      </c>
      <c r="DM16" s="3">
        <v>47198.185334245216</v>
      </c>
      <c r="DN16" s="3">
        <v>46979.811630803837</v>
      </c>
      <c r="DO16" s="3">
        <v>47084.705210210865</v>
      </c>
      <c r="DP16" s="3">
        <v>47563.180478123926</v>
      </c>
      <c r="DQ16" s="3">
        <v>47868.899053510235</v>
      </c>
      <c r="DR16" s="3">
        <v>47440.746116711307</v>
      </c>
      <c r="DS16" s="3">
        <v>47742.986945098579</v>
      </c>
      <c r="DT16" s="3">
        <v>48458.200454665799</v>
      </c>
      <c r="DU16" s="3">
        <v>49923.873254073471</v>
      </c>
      <c r="DV16" s="3">
        <v>50182.410375281266</v>
      </c>
      <c r="DW16" s="3">
        <v>48923.412130356301</v>
      </c>
      <c r="DX16" s="3">
        <v>48091.712135294074</v>
      </c>
      <c r="DY16" s="3">
        <v>47582.978591898638</v>
      </c>
      <c r="DZ16" s="3">
        <v>47488.049072673057</v>
      </c>
      <c r="EA16" s="3">
        <v>48084.134196086801</v>
      </c>
      <c r="EB16" s="3">
        <v>48038.826204194062</v>
      </c>
      <c r="EC16" s="3">
        <v>48494.888289855349</v>
      </c>
      <c r="ED16" s="3">
        <v>48867.542042717338</v>
      </c>
      <c r="EE16" s="3">
        <v>49418.564733695035</v>
      </c>
      <c r="EF16" s="3">
        <v>50248.794982820415</v>
      </c>
      <c r="EG16" s="3">
        <v>51324.415991351314</v>
      </c>
      <c r="EH16" s="3">
        <v>51543.102925250554</v>
      </c>
      <c r="EI16" s="3">
        <v>52270.40004261391</v>
      </c>
      <c r="EJ16" s="3">
        <v>52519.494826462847</v>
      </c>
      <c r="EK16" s="3">
        <v>53206.187037993499</v>
      </c>
      <c r="EL16" s="3">
        <v>54189.276503174202</v>
      </c>
      <c r="EM16" s="3">
        <v>55988.113146196622</v>
      </c>
      <c r="EN16" s="3">
        <v>58951.072231762148</v>
      </c>
      <c r="EO16" s="3">
        <v>60172.848300412435</v>
      </c>
      <c r="EP16" s="3">
        <v>59783.0684848897</v>
      </c>
      <c r="EQ16" s="3">
        <v>60469.633846914745</v>
      </c>
      <c r="ER16" s="3">
        <v>60955.704368869134</v>
      </c>
      <c r="ES16" s="3">
        <v>61633.911710864413</v>
      </c>
      <c r="ET16" s="3">
        <v>61571.848983919517</v>
      </c>
      <c r="EU16" s="3">
        <v>60449.583173253341</v>
      </c>
      <c r="EV16" s="3">
        <v>59697.185828868423</v>
      </c>
      <c r="EW16" s="3">
        <v>59140.879412135509</v>
      </c>
      <c r="EX16" s="3">
        <v>58886.914062795498</v>
      </c>
      <c r="EY16" s="3">
        <v>58545.695588710383</v>
      </c>
      <c r="EZ16" s="3">
        <v>58390.263327385037</v>
      </c>
      <c r="FA16" s="3">
        <v>58590.715667186232</v>
      </c>
      <c r="FB16" s="3">
        <v>57504.21141045785</v>
      </c>
      <c r="FC16" s="3">
        <v>57583.967856693846</v>
      </c>
      <c r="FD16" s="3">
        <v>56833.430225829259</v>
      </c>
      <c r="FE16" s="3">
        <v>57697.831988856546</v>
      </c>
      <c r="FF16" s="3">
        <v>57833.053824754577</v>
      </c>
      <c r="FG16" s="3">
        <v>57365.037858042437</v>
      </c>
      <c r="FH16" s="3">
        <v>57317.00145242353</v>
      </c>
      <c r="FI16" s="3">
        <v>58013.860225286255</v>
      </c>
      <c r="FJ16" s="3">
        <v>57336.959347264034</v>
      </c>
      <c r="FK16" s="3">
        <v>56956.291664596567</v>
      </c>
      <c r="FL16" s="3">
        <v>57231.80902840817</v>
      </c>
      <c r="FM16" s="3">
        <v>57922.848869189344</v>
      </c>
      <c r="FN16" s="3">
        <v>56915.727959710784</v>
      </c>
    </row>
    <row r="17" spans="1:170">
      <c r="A17" s="80">
        <v>30323</v>
      </c>
      <c r="B17">
        <v>44.95</v>
      </c>
      <c r="C17">
        <v>45.45</v>
      </c>
      <c r="E17" t="s">
        <v>1036</v>
      </c>
      <c r="F17" s="3">
        <v>4622.3219832508221</v>
      </c>
      <c r="G17" s="3">
        <v>4641.9116447691458</v>
      </c>
      <c r="H17" s="3">
        <v>4639.7073844602774</v>
      </c>
      <c r="I17" s="3">
        <v>4630.810183533973</v>
      </c>
      <c r="J17" s="3">
        <v>4660.1664886709732</v>
      </c>
      <c r="K17" s="3">
        <v>4652.9943299963334</v>
      </c>
      <c r="L17" s="3">
        <v>4648.8778930422768</v>
      </c>
      <c r="M17" s="3">
        <v>4646.8513474188985</v>
      </c>
      <c r="N17" s="3">
        <v>4643.6923372016763</v>
      </c>
      <c r="O17" s="3">
        <v>4680.4023738876022</v>
      </c>
      <c r="P17" s="3">
        <v>4680.5324968201157</v>
      </c>
      <c r="Q17" s="3">
        <v>4679.2528204813034</v>
      </c>
      <c r="R17" s="3">
        <v>4672.9090405985044</v>
      </c>
      <c r="S17" s="3">
        <v>4698.3669436649316</v>
      </c>
      <c r="T17" s="3">
        <v>4699.3749624081256</v>
      </c>
      <c r="U17" s="3">
        <v>4715.0519315671199</v>
      </c>
      <c r="V17" s="3">
        <v>4742.0612819922944</v>
      </c>
      <c r="W17" s="3">
        <v>4835.7158684893866</v>
      </c>
      <c r="X17" s="3">
        <v>4850.9471754093738</v>
      </c>
      <c r="Y17" s="3">
        <v>4844.7409438871491</v>
      </c>
      <c r="Z17" s="3">
        <v>4778.7662748968633</v>
      </c>
      <c r="AA17" s="3">
        <v>4805.2860885067803</v>
      </c>
      <c r="AB17" s="3">
        <v>4839.2817787796494</v>
      </c>
      <c r="AC17" s="3">
        <v>4889.2094574837856</v>
      </c>
      <c r="AD17" s="3">
        <v>4915.7721753473888</v>
      </c>
      <c r="AE17" s="3">
        <v>4935.6041488920146</v>
      </c>
      <c r="AF17" s="3">
        <v>4921.0125222210609</v>
      </c>
      <c r="AG17" s="3">
        <v>4958.3989440396435</v>
      </c>
      <c r="AH17" s="3">
        <v>4934.0958664591199</v>
      </c>
      <c r="AI17" s="3">
        <v>4931.7048228487984</v>
      </c>
      <c r="AJ17" s="3">
        <v>4922.6075675208431</v>
      </c>
      <c r="AK17" s="3">
        <v>4944.3256984287482</v>
      </c>
      <c r="AL17" s="3">
        <v>5006.1933404892879</v>
      </c>
      <c r="AM17" s="3">
        <v>4988.570804138677</v>
      </c>
      <c r="AN17" s="3">
        <v>5002.390378684353</v>
      </c>
      <c r="AO17" s="3">
        <v>5039.0602519128443</v>
      </c>
      <c r="AP17" s="3">
        <v>5058.7196092991508</v>
      </c>
      <c r="AQ17" s="3">
        <v>5054.2104784745352</v>
      </c>
      <c r="AR17" s="3">
        <v>5080.0546227082377</v>
      </c>
      <c r="AS17" s="3">
        <v>5120.6721244483151</v>
      </c>
      <c r="AT17" s="3">
        <v>5129.12697482985</v>
      </c>
      <c r="AU17" s="3">
        <v>5112.5507388942096</v>
      </c>
      <c r="AV17" s="3">
        <v>5108.7751864789107</v>
      </c>
      <c r="AW17" s="3">
        <v>5105.5678079205172</v>
      </c>
      <c r="AX17" s="3">
        <v>5096.4520811308012</v>
      </c>
      <c r="AY17" s="3">
        <v>5162.9736778864562</v>
      </c>
      <c r="AZ17" s="3">
        <v>5179.0530533751653</v>
      </c>
      <c r="BA17" s="3">
        <v>5203.5478652252723</v>
      </c>
      <c r="BB17" s="3">
        <v>5230.5308378407371</v>
      </c>
      <c r="BC17" s="3">
        <v>5246.0225913256163</v>
      </c>
      <c r="BD17" s="3">
        <v>5241.2147063709363</v>
      </c>
      <c r="BE17" s="3">
        <v>5278.7960204281353</v>
      </c>
      <c r="BF17" s="3">
        <v>5298.5977169250191</v>
      </c>
      <c r="BG17" s="3">
        <v>5298.2726634643577</v>
      </c>
      <c r="BH17" s="3">
        <v>5253.515399649199</v>
      </c>
      <c r="BI17" s="3">
        <v>5223.8136690598676</v>
      </c>
      <c r="BJ17" s="3">
        <v>5222.001694536606</v>
      </c>
      <c r="BK17" s="3">
        <v>5253.5865270908889</v>
      </c>
      <c r="BL17" s="3">
        <v>5251.5461716219015</v>
      </c>
      <c r="BM17" s="3">
        <v>5290.8991154582773</v>
      </c>
      <c r="BN17" s="3">
        <v>5288.0972524523277</v>
      </c>
      <c r="BO17" s="3">
        <v>5256.1615999052574</v>
      </c>
      <c r="BP17" s="3">
        <v>5241.8553797014656</v>
      </c>
      <c r="BQ17" s="3">
        <v>5257.6383465374029</v>
      </c>
      <c r="BR17" s="3">
        <v>5261.7944650051968</v>
      </c>
      <c r="BS17" s="3">
        <v>5233.6230547231489</v>
      </c>
      <c r="BT17" s="3">
        <v>5215.5475242475195</v>
      </c>
      <c r="BU17" s="3">
        <v>5185.5247140774063</v>
      </c>
      <c r="BV17" s="3">
        <v>5250.6143001622895</v>
      </c>
      <c r="BW17" s="3">
        <v>5269.660086958691</v>
      </c>
      <c r="BX17" s="3">
        <v>5262.2401511551243</v>
      </c>
      <c r="BY17" s="3">
        <v>5236.2756517278349</v>
      </c>
      <c r="BZ17" s="3">
        <v>5271.9568263984493</v>
      </c>
      <c r="CA17" s="3">
        <v>5333.3970091367701</v>
      </c>
      <c r="CB17" s="3">
        <v>5355.4652349515291</v>
      </c>
      <c r="CC17" s="3">
        <v>5358.8104471711149</v>
      </c>
      <c r="CD17" s="3">
        <v>5354.1864721965894</v>
      </c>
      <c r="CE17" s="3">
        <v>5388.9388156133336</v>
      </c>
      <c r="CF17" s="3">
        <v>5396.7280228296395</v>
      </c>
      <c r="CG17" s="3">
        <v>5414.8264442244763</v>
      </c>
      <c r="CH17" s="3">
        <v>5456.4820846555476</v>
      </c>
      <c r="CI17" s="3">
        <v>5481.709386429704</v>
      </c>
      <c r="CJ17" s="3">
        <v>5529.0975473204435</v>
      </c>
      <c r="CK17" s="3">
        <v>5531.4889545688357</v>
      </c>
      <c r="CL17" s="3">
        <v>5563.7596825453747</v>
      </c>
      <c r="CM17" s="3">
        <v>5545.6688937187719</v>
      </c>
      <c r="CN17" s="3">
        <v>5537.837863365201</v>
      </c>
      <c r="CO17" s="3">
        <v>5576.1127246672004</v>
      </c>
      <c r="CP17" s="3">
        <v>5605.9106537263651</v>
      </c>
      <c r="CQ17" s="3">
        <v>5637.975337850392</v>
      </c>
      <c r="CR17" s="3">
        <v>5717.6931344230707</v>
      </c>
      <c r="CS17" s="3">
        <v>5729.3337180294511</v>
      </c>
      <c r="CT17" s="3">
        <v>5744.2912135140868</v>
      </c>
      <c r="CU17" s="3">
        <v>5758.9018050913783</v>
      </c>
      <c r="CV17" s="3">
        <v>5769.0376108050314</v>
      </c>
      <c r="CW17" s="3">
        <v>5787.8418937105926</v>
      </c>
      <c r="CX17" s="3">
        <v>5744.7975990251289</v>
      </c>
      <c r="CY17" s="3">
        <v>5718.8535012035118</v>
      </c>
      <c r="CZ17" s="3">
        <v>5709.7360567774358</v>
      </c>
      <c r="DA17" s="3">
        <v>5700.6078631303953</v>
      </c>
      <c r="DB17" s="3">
        <v>5627.7886400075622</v>
      </c>
      <c r="DC17" s="3">
        <v>5615.4577106247034</v>
      </c>
      <c r="DD17" s="3">
        <v>5637.7593919636101</v>
      </c>
      <c r="DE17" s="3">
        <v>5682.6417271512155</v>
      </c>
      <c r="DF17" s="3">
        <v>5693.095163780743</v>
      </c>
      <c r="DG17" s="3">
        <v>5640.6334898454779</v>
      </c>
      <c r="DH17" s="3">
        <v>5655.0872623739106</v>
      </c>
      <c r="DI17" s="3">
        <v>5641.40724928074</v>
      </c>
      <c r="DJ17" s="3">
        <v>5677.3883174182647</v>
      </c>
      <c r="DK17" s="3">
        <v>5698.8385290236138</v>
      </c>
      <c r="DL17" s="3">
        <v>5823.1458375744951</v>
      </c>
      <c r="DM17" s="3">
        <v>5828.0092477003836</v>
      </c>
      <c r="DN17" s="3">
        <v>5842.908447311398</v>
      </c>
      <c r="DO17" s="3">
        <v>5835.4769122119378</v>
      </c>
      <c r="DP17" s="3">
        <v>5884.4207428881928</v>
      </c>
      <c r="DQ17" s="3">
        <v>5880.8451639968971</v>
      </c>
      <c r="DR17" s="3">
        <v>5854.2924526858915</v>
      </c>
      <c r="DS17" s="3">
        <v>5893.9619582392061</v>
      </c>
      <c r="DT17" s="3">
        <v>5846.9614907666073</v>
      </c>
      <c r="DU17" s="3">
        <v>5881.2561072136969</v>
      </c>
      <c r="DV17" s="3">
        <v>5868.6337172198164</v>
      </c>
      <c r="DW17" s="3">
        <v>5838.4445378555793</v>
      </c>
      <c r="DX17" s="3">
        <v>5803.9907842607108</v>
      </c>
      <c r="DY17" s="3">
        <v>5816.9534390682848</v>
      </c>
      <c r="DZ17" s="3">
        <v>5823.4070896932499</v>
      </c>
      <c r="EA17" s="3">
        <v>5893.1247112529018</v>
      </c>
      <c r="EB17" s="3">
        <v>5877.0201953071592</v>
      </c>
      <c r="EC17" s="3">
        <v>5876.0755976727305</v>
      </c>
      <c r="ED17" s="3">
        <v>5973.3392576725964</v>
      </c>
      <c r="EE17" s="3">
        <v>6009.4374262121073</v>
      </c>
      <c r="EF17" s="3">
        <v>6013.3108339737246</v>
      </c>
      <c r="EG17" s="3">
        <v>6022.6321677392716</v>
      </c>
      <c r="EH17" s="3">
        <v>6019.8416578953174</v>
      </c>
      <c r="EI17" s="3">
        <v>6248.5140145198693</v>
      </c>
      <c r="EJ17" s="3">
        <v>6369.0178593559749</v>
      </c>
      <c r="EK17" s="3">
        <v>6395.3515748947566</v>
      </c>
      <c r="EL17" s="3">
        <v>6587.4762429453067</v>
      </c>
      <c r="EM17" s="3">
        <v>6884.360104630332</v>
      </c>
      <c r="EN17" s="3">
        <v>6943.132657455204</v>
      </c>
      <c r="EO17" s="3">
        <v>6948.9088353063562</v>
      </c>
      <c r="EP17" s="3">
        <v>6940.3465252852002</v>
      </c>
      <c r="EQ17" s="3">
        <v>6992.2039677145403</v>
      </c>
      <c r="ER17" s="3">
        <v>7030.6496355673235</v>
      </c>
      <c r="ES17" s="3">
        <v>7015.3761488486289</v>
      </c>
      <c r="ET17" s="3">
        <v>7047.4105415454505</v>
      </c>
      <c r="EU17" s="3">
        <v>7105.4629348189119</v>
      </c>
      <c r="EV17" s="3">
        <v>7154.513185696811</v>
      </c>
      <c r="EW17" s="3">
        <v>7160.2573977475422</v>
      </c>
      <c r="EX17" s="3">
        <v>7155.0954697589605</v>
      </c>
      <c r="EY17" s="3">
        <v>7161.8178551294222</v>
      </c>
      <c r="EZ17" s="3">
        <v>7128.4922537381281</v>
      </c>
      <c r="FA17" s="3">
        <v>7125.821442724362</v>
      </c>
      <c r="FB17" s="3">
        <v>7137.0778155349217</v>
      </c>
      <c r="FC17" s="3">
        <v>7128.1944944601437</v>
      </c>
      <c r="FD17" s="3">
        <v>7105.0637341216225</v>
      </c>
      <c r="FE17" s="3">
        <v>7082.0142335258843</v>
      </c>
      <c r="FF17" s="3">
        <v>7097.1637323039786</v>
      </c>
      <c r="FG17" s="3">
        <v>7144.3343093937428</v>
      </c>
      <c r="FH17" s="3">
        <v>7149.7557178747575</v>
      </c>
      <c r="FI17" s="3">
        <v>7091.3801853391051</v>
      </c>
      <c r="FJ17" s="3">
        <v>7021.4657951491308</v>
      </c>
      <c r="FK17" s="3">
        <v>6979.3343012910245</v>
      </c>
      <c r="FL17" s="3">
        <v>7053.9882804524968</v>
      </c>
      <c r="FM17" s="3">
        <v>7052.5913878083484</v>
      </c>
      <c r="FN17" s="3">
        <v>7089.2371904117254</v>
      </c>
    </row>
    <row r="18" spans="1:170">
      <c r="A18" s="80">
        <v>30324</v>
      </c>
      <c r="B18">
        <v>44.95</v>
      </c>
      <c r="C18">
        <v>45.45</v>
      </c>
      <c r="E18" t="s">
        <v>1037</v>
      </c>
      <c r="F18" s="3">
        <v>2674.9892524607585</v>
      </c>
      <c r="G18" s="3">
        <v>2655.1285094465861</v>
      </c>
      <c r="H18" s="3">
        <v>2672.835896386533</v>
      </c>
      <c r="I18" s="3">
        <v>2684.403276656637</v>
      </c>
      <c r="J18" s="3">
        <v>2720.3619947327247</v>
      </c>
      <c r="K18" s="3">
        <v>2717.6648928509053</v>
      </c>
      <c r="L18" s="3">
        <v>2791.6617326311648</v>
      </c>
      <c r="M18" s="3">
        <v>2807.6227445809759</v>
      </c>
      <c r="N18" s="3">
        <v>2827.7438599223406</v>
      </c>
      <c r="O18" s="3">
        <v>2902.8932650503762</v>
      </c>
      <c r="P18" s="3">
        <v>2911.5635037948214</v>
      </c>
      <c r="Q18" s="3">
        <v>2916.9521185233243</v>
      </c>
      <c r="R18" s="3">
        <v>2947.020016327745</v>
      </c>
      <c r="S18" s="3">
        <v>2971.5559770826781</v>
      </c>
      <c r="T18" s="3">
        <v>3003.0418080610366</v>
      </c>
      <c r="U18" s="3">
        <v>3093.5560307948554</v>
      </c>
      <c r="V18" s="3">
        <v>3211.0574541216597</v>
      </c>
      <c r="W18" s="3">
        <v>3270.2012233431556</v>
      </c>
      <c r="X18" s="3">
        <v>3305.7719977117122</v>
      </c>
      <c r="Y18" s="3">
        <v>3322.2377292598208</v>
      </c>
      <c r="Z18" s="3">
        <v>3324.985742944803</v>
      </c>
      <c r="AA18" s="3">
        <v>3317.1841598979181</v>
      </c>
      <c r="AB18" s="3">
        <v>3358.3789001115097</v>
      </c>
      <c r="AC18" s="3">
        <v>3374.6325838792818</v>
      </c>
      <c r="AD18" s="3">
        <v>3391.9134690018054</v>
      </c>
      <c r="AE18" s="3">
        <v>3378.947492199778</v>
      </c>
      <c r="AF18" s="3">
        <v>3397.8582194775099</v>
      </c>
      <c r="AG18" s="3">
        <v>3398.863351908511</v>
      </c>
      <c r="AH18" s="3">
        <v>3443.7600342208461</v>
      </c>
      <c r="AI18" s="3">
        <v>3442.8813579421521</v>
      </c>
      <c r="AJ18" s="3">
        <v>3464.1719237932784</v>
      </c>
      <c r="AK18" s="3">
        <v>3414.8547056018651</v>
      </c>
      <c r="AL18" s="3">
        <v>3442.7610847118513</v>
      </c>
      <c r="AM18" s="3">
        <v>3425.5319773108467</v>
      </c>
      <c r="AN18" s="3">
        <v>3408.9968722548879</v>
      </c>
      <c r="AO18" s="3">
        <v>3456.2388982745961</v>
      </c>
      <c r="AP18" s="3">
        <v>3495.1946627208281</v>
      </c>
      <c r="AQ18" s="3">
        <v>3449.5427514652315</v>
      </c>
      <c r="AR18" s="3">
        <v>3413.7748895629202</v>
      </c>
      <c r="AS18" s="3">
        <v>3446.3056243920455</v>
      </c>
      <c r="AT18" s="3">
        <v>3437.1407723493753</v>
      </c>
      <c r="AU18" s="3">
        <v>3550.3052631533278</v>
      </c>
      <c r="AV18" s="3">
        <v>3643.5243356917081</v>
      </c>
      <c r="AW18" s="3">
        <v>3671.5987109830539</v>
      </c>
      <c r="AX18" s="3">
        <v>3670.3140465013339</v>
      </c>
      <c r="AY18" s="3">
        <v>3679.2158284652928</v>
      </c>
      <c r="AZ18" s="3">
        <v>3694.9319311656786</v>
      </c>
      <c r="BA18" s="3">
        <v>3723.4088744054188</v>
      </c>
      <c r="BB18" s="3">
        <v>3702.1767077781228</v>
      </c>
      <c r="BC18" s="3">
        <v>3730.6460433599659</v>
      </c>
      <c r="BD18" s="3">
        <v>3759.694957199813</v>
      </c>
      <c r="BE18" s="3">
        <v>3813.5545044171558</v>
      </c>
      <c r="BF18" s="3">
        <v>3848.1287982192198</v>
      </c>
      <c r="BG18" s="3">
        <v>3944.3975908935085</v>
      </c>
      <c r="BH18" s="3">
        <v>4030.6241168260876</v>
      </c>
      <c r="BI18" s="3">
        <v>4080.3516346325737</v>
      </c>
      <c r="BJ18" s="3">
        <v>4087.5355916307972</v>
      </c>
      <c r="BK18" s="3">
        <v>4081.8754860237004</v>
      </c>
      <c r="BL18" s="3">
        <v>4063.5697128212978</v>
      </c>
      <c r="BM18" s="3">
        <v>4038.7749394227376</v>
      </c>
      <c r="BN18" s="3">
        <v>4041.3853873118228</v>
      </c>
      <c r="BO18" s="3">
        <v>4042.1759383016597</v>
      </c>
      <c r="BP18" s="3">
        <v>4012.9260447352162</v>
      </c>
      <c r="BQ18" s="3">
        <v>4038.1048608885922</v>
      </c>
      <c r="BR18" s="3">
        <v>4022.1355282197019</v>
      </c>
      <c r="BS18" s="3">
        <v>4028.5544046583941</v>
      </c>
      <c r="BT18" s="3">
        <v>3977.0912070461291</v>
      </c>
      <c r="BU18" s="3">
        <v>3984.4223612841961</v>
      </c>
      <c r="BV18" s="3">
        <v>3977.4461317218456</v>
      </c>
      <c r="BW18" s="3">
        <v>3990.5081284216376</v>
      </c>
      <c r="BX18" s="3">
        <v>4046.3137790268838</v>
      </c>
      <c r="BY18" s="3">
        <v>4080.4091342932697</v>
      </c>
      <c r="BZ18" s="3">
        <v>4068.8594655261272</v>
      </c>
      <c r="CA18" s="3">
        <v>4053.4614569308842</v>
      </c>
      <c r="CB18" s="3">
        <v>4025.2918741736739</v>
      </c>
      <c r="CC18" s="3">
        <v>4036.9311565392563</v>
      </c>
      <c r="CD18" s="3">
        <v>4051.5719677278666</v>
      </c>
      <c r="CE18" s="3">
        <v>4100.1765846280914</v>
      </c>
      <c r="CF18" s="3">
        <v>4090.7549114795015</v>
      </c>
      <c r="CG18" s="3">
        <v>4104.6136824812493</v>
      </c>
      <c r="CH18" s="3">
        <v>4122.4272524367816</v>
      </c>
      <c r="CI18" s="3">
        <v>4132.4481936929269</v>
      </c>
      <c r="CJ18" s="3">
        <v>4112.8974188608836</v>
      </c>
      <c r="CK18" s="3">
        <v>4109.2186481399094</v>
      </c>
      <c r="CL18" s="3">
        <v>4149.0973446275575</v>
      </c>
      <c r="CM18" s="3">
        <v>4137.2856264962538</v>
      </c>
      <c r="CN18" s="3">
        <v>4127.7144895087113</v>
      </c>
      <c r="CO18" s="3">
        <v>4143.4161111077192</v>
      </c>
      <c r="CP18" s="3">
        <v>4121.7941377729685</v>
      </c>
      <c r="CQ18" s="3">
        <v>4128.0074091960441</v>
      </c>
      <c r="CR18" s="3">
        <v>4120.3274610162252</v>
      </c>
      <c r="CS18" s="3">
        <v>4103.9430533251707</v>
      </c>
      <c r="CT18" s="3">
        <v>4090.8076569960031</v>
      </c>
      <c r="CU18" s="3">
        <v>4088.7664068717418</v>
      </c>
      <c r="CV18" s="3">
        <v>4089.9736773431473</v>
      </c>
      <c r="CW18" s="3">
        <v>4087.4879308097197</v>
      </c>
      <c r="CX18" s="3">
        <v>4097.600205076189</v>
      </c>
      <c r="CY18" s="3">
        <v>4055.735989931768</v>
      </c>
      <c r="CZ18" s="3">
        <v>4067.8296509305105</v>
      </c>
      <c r="DA18" s="3">
        <v>4069.332912826058</v>
      </c>
      <c r="DB18" s="3">
        <v>4065.8840102966906</v>
      </c>
      <c r="DC18" s="3">
        <v>4151.2003133452445</v>
      </c>
      <c r="DD18" s="3">
        <v>4149.2898294852985</v>
      </c>
      <c r="DE18" s="3">
        <v>4119.0297052083288</v>
      </c>
      <c r="DF18" s="3">
        <v>4119.6083640786537</v>
      </c>
      <c r="DG18" s="3">
        <v>4085.4737677651938</v>
      </c>
      <c r="DH18" s="3">
        <v>4171.9903677381008</v>
      </c>
      <c r="DI18" s="3">
        <v>4114.6746032674446</v>
      </c>
      <c r="DJ18" s="3">
        <v>4044.5242961940021</v>
      </c>
      <c r="DK18" s="3">
        <v>3982.6752798495882</v>
      </c>
      <c r="DL18" s="3">
        <v>3946.0447541588492</v>
      </c>
      <c r="DM18" s="3">
        <v>3981.1645235842998</v>
      </c>
      <c r="DN18" s="3">
        <v>3992.238467417541</v>
      </c>
      <c r="DO18" s="3">
        <v>3971.0258435928181</v>
      </c>
      <c r="DP18" s="3">
        <v>4018.4626278846308</v>
      </c>
      <c r="DQ18" s="3">
        <v>4059.2563382975432</v>
      </c>
      <c r="DR18" s="3">
        <v>4074.9778401408303</v>
      </c>
      <c r="DS18" s="3">
        <v>4022.675352471867</v>
      </c>
      <c r="DT18" s="3">
        <v>4105.5487411744471</v>
      </c>
      <c r="DU18" s="3">
        <v>4125.564112650356</v>
      </c>
      <c r="DV18" s="3">
        <v>4082.605049413276</v>
      </c>
      <c r="DW18" s="3">
        <v>4079.2746522125772</v>
      </c>
      <c r="DX18" s="3">
        <v>4093.6201990195241</v>
      </c>
      <c r="DY18" s="3">
        <v>4176.5308348627086</v>
      </c>
      <c r="DZ18" s="3">
        <v>4242.4362295814644</v>
      </c>
      <c r="EA18" s="3">
        <v>4279.1444948394146</v>
      </c>
      <c r="EB18" s="3">
        <v>4363.3798034488655</v>
      </c>
      <c r="EC18" s="3">
        <v>4418.1492116706922</v>
      </c>
      <c r="ED18" s="3">
        <v>4475.9120846525821</v>
      </c>
      <c r="EE18" s="3">
        <v>4587.8886939424192</v>
      </c>
      <c r="EF18" s="3">
        <v>4679.7995825007683</v>
      </c>
      <c r="EG18" s="3">
        <v>4783.0356563376836</v>
      </c>
      <c r="EH18" s="3">
        <v>4836.2572088847128</v>
      </c>
      <c r="EI18" s="3">
        <v>4867.479389129373</v>
      </c>
      <c r="EJ18" s="3">
        <v>4819.7975164582922</v>
      </c>
      <c r="EK18" s="3">
        <v>4882.1108247489774</v>
      </c>
      <c r="EL18" s="3">
        <v>4982.6927515400803</v>
      </c>
      <c r="EM18" s="3">
        <v>5106.721588189982</v>
      </c>
      <c r="EN18" s="3">
        <v>5263.8454416369796</v>
      </c>
      <c r="EO18" s="3">
        <v>5345.5094902838619</v>
      </c>
      <c r="EP18" s="3">
        <v>5401.0980643611783</v>
      </c>
      <c r="EQ18" s="3">
        <v>5443.813583410797</v>
      </c>
      <c r="ER18" s="3">
        <v>5384.6325990252162</v>
      </c>
      <c r="ES18" s="3">
        <v>5315.8142558685267</v>
      </c>
      <c r="ET18" s="3">
        <v>5244.9754769816827</v>
      </c>
      <c r="EU18" s="3">
        <v>5282.1734534557072</v>
      </c>
      <c r="EV18" s="3">
        <v>5227.9030979660693</v>
      </c>
      <c r="EW18" s="3">
        <v>5239.0293823879347</v>
      </c>
      <c r="EX18" s="3">
        <v>5232.3991795183156</v>
      </c>
      <c r="EY18" s="3">
        <v>5206.1229610361725</v>
      </c>
      <c r="EZ18" s="3">
        <v>5110.8954176416291</v>
      </c>
      <c r="FA18" s="3">
        <v>5131.8159860707219</v>
      </c>
      <c r="FB18" s="3">
        <v>5054.762740026953</v>
      </c>
      <c r="FC18" s="3">
        <v>5110.8767927760709</v>
      </c>
      <c r="FD18" s="3">
        <v>5079.5332156807726</v>
      </c>
      <c r="FE18" s="3">
        <v>5062.7945406651415</v>
      </c>
      <c r="FF18" s="3">
        <v>5086.7745815152148</v>
      </c>
      <c r="FG18" s="3">
        <v>5133.3617977062022</v>
      </c>
      <c r="FH18" s="3">
        <v>5051.4642829850818</v>
      </c>
      <c r="FI18" s="3">
        <v>5014.7074045883228</v>
      </c>
      <c r="FJ18" s="3">
        <v>4986.3414227579615</v>
      </c>
      <c r="FK18" s="3">
        <v>5012.1256082754135</v>
      </c>
      <c r="FL18" s="3">
        <v>5050.0500215786233</v>
      </c>
      <c r="FM18" s="3">
        <v>5053.0014630946889</v>
      </c>
      <c r="FN18" s="3">
        <v>5022.2734590511</v>
      </c>
    </row>
    <row r="19" spans="1:170">
      <c r="A19" s="80">
        <v>30325</v>
      </c>
      <c r="B19">
        <v>44.95</v>
      </c>
      <c r="C19">
        <v>45.45</v>
      </c>
      <c r="E19" t="s">
        <v>1038</v>
      </c>
      <c r="F19" s="3">
        <v>1280.5009544950728</v>
      </c>
      <c r="G19" s="3">
        <v>1233.1881113728282</v>
      </c>
      <c r="H19" s="3">
        <v>1169.7590901015872</v>
      </c>
      <c r="I19" s="3">
        <v>1165.8529822136627</v>
      </c>
      <c r="J19" s="3">
        <v>1120.2310482289813</v>
      </c>
      <c r="K19" s="3">
        <v>1095.8981507672324</v>
      </c>
      <c r="L19" s="3">
        <v>1105.6416918464793</v>
      </c>
      <c r="M19" s="3">
        <v>1113.0162840561584</v>
      </c>
      <c r="N19" s="3">
        <v>1181.8170326634565</v>
      </c>
      <c r="O19" s="3">
        <v>1241.5143700411766</v>
      </c>
      <c r="P19" s="3">
        <v>1237.8793287002127</v>
      </c>
      <c r="Q19" s="3">
        <v>1234.8464735528028</v>
      </c>
      <c r="R19" s="3">
        <v>1239.4534358021683</v>
      </c>
      <c r="S19" s="3">
        <v>1220.7110594072517</v>
      </c>
      <c r="T19" s="3">
        <v>1191.7219677863247</v>
      </c>
      <c r="U19" s="3">
        <v>1195.4320115409018</v>
      </c>
      <c r="V19" s="3">
        <v>1168.7172119735706</v>
      </c>
      <c r="W19" s="3">
        <v>1162.5273747142789</v>
      </c>
      <c r="X19" s="3">
        <v>1173.5609599602722</v>
      </c>
      <c r="Y19" s="3">
        <v>1203.0436725881132</v>
      </c>
      <c r="Z19" s="3">
        <v>1227.8487150511753</v>
      </c>
      <c r="AA19" s="3">
        <v>1238.5944384644415</v>
      </c>
      <c r="AB19" s="3">
        <v>1241.6902572427966</v>
      </c>
      <c r="AC19" s="3">
        <v>1245.8035496665855</v>
      </c>
      <c r="AD19" s="3">
        <v>1252.7786640418249</v>
      </c>
      <c r="AE19" s="3">
        <v>1250.3834429773106</v>
      </c>
      <c r="AF19" s="3">
        <v>1246.4463727652885</v>
      </c>
      <c r="AG19" s="3">
        <v>1249.5971960439711</v>
      </c>
      <c r="AH19" s="3">
        <v>1242.1272413449537</v>
      </c>
      <c r="AI19" s="3">
        <v>1224.5560653739185</v>
      </c>
      <c r="AJ19" s="3">
        <v>1229.50660000324</v>
      </c>
      <c r="AK19" s="3">
        <v>1236.4116445055633</v>
      </c>
      <c r="AL19" s="3">
        <v>1267.3255514474008</v>
      </c>
      <c r="AM19" s="3">
        <v>1265.4292385784797</v>
      </c>
      <c r="AN19" s="3">
        <v>1274.5796619996431</v>
      </c>
      <c r="AO19" s="3">
        <v>1286.7910083291483</v>
      </c>
      <c r="AP19" s="3">
        <v>1299.7380707708696</v>
      </c>
      <c r="AQ19" s="3">
        <v>1290.8856203997184</v>
      </c>
      <c r="AR19" s="3">
        <v>1305.0709723431173</v>
      </c>
      <c r="AS19" s="3">
        <v>1294.5797351953593</v>
      </c>
      <c r="AT19" s="3">
        <v>1313.4615427747283</v>
      </c>
      <c r="AU19" s="3">
        <v>1295.6045176498769</v>
      </c>
      <c r="AV19" s="3">
        <v>1308.6781030305679</v>
      </c>
      <c r="AW19" s="3">
        <v>1302.253437144466</v>
      </c>
      <c r="AX19" s="3">
        <v>1305.7236406904035</v>
      </c>
      <c r="AY19" s="3">
        <v>1297.216808956872</v>
      </c>
      <c r="AZ19" s="3">
        <v>1301.6949644422282</v>
      </c>
      <c r="BA19" s="3">
        <v>1319.0151614689787</v>
      </c>
      <c r="BB19" s="3">
        <v>1331.5607575666347</v>
      </c>
      <c r="BC19" s="3">
        <v>1322.0187883365204</v>
      </c>
      <c r="BD19" s="3">
        <v>1317.2904479305016</v>
      </c>
      <c r="BE19" s="3">
        <v>1311.0656021842319</v>
      </c>
      <c r="BF19" s="3">
        <v>1277.39522195985</v>
      </c>
      <c r="BG19" s="3">
        <v>1248.6443919198373</v>
      </c>
      <c r="BH19" s="3">
        <v>1186.1314658733686</v>
      </c>
      <c r="BI19" s="3">
        <v>1166.9176367716182</v>
      </c>
      <c r="BJ19" s="3">
        <v>1166.4614245576458</v>
      </c>
      <c r="BK19" s="3">
        <v>1181.0206732785475</v>
      </c>
      <c r="BL19" s="3">
        <v>1175.370386602958</v>
      </c>
      <c r="BM19" s="3">
        <v>1160.5131110154102</v>
      </c>
      <c r="BN19" s="3">
        <v>1179.3357926229592</v>
      </c>
      <c r="BO19" s="3">
        <v>1166.4125557737909</v>
      </c>
      <c r="BP19" s="3">
        <v>1162.5350891045921</v>
      </c>
      <c r="BQ19" s="3">
        <v>1166.0995176603997</v>
      </c>
      <c r="BR19" s="3">
        <v>1154.0433640422896</v>
      </c>
      <c r="BS19" s="3">
        <v>1142.8887881642586</v>
      </c>
      <c r="BT19" s="3">
        <v>1130.1090634658494</v>
      </c>
      <c r="BU19" s="3">
        <v>1139.9975498456242</v>
      </c>
      <c r="BV19" s="3">
        <v>1148.2470874525941</v>
      </c>
      <c r="BW19" s="3">
        <v>1154.9649763261691</v>
      </c>
      <c r="BX19" s="3">
        <v>1148.8516941372204</v>
      </c>
      <c r="BY19" s="3">
        <v>1189.4304468232795</v>
      </c>
      <c r="BZ19" s="3">
        <v>1195.6754726382792</v>
      </c>
      <c r="CA19" s="3">
        <v>1185.9362502227959</v>
      </c>
      <c r="CB19" s="3">
        <v>1179.7488496107178</v>
      </c>
      <c r="CC19" s="3">
        <v>1188.9402873397535</v>
      </c>
      <c r="CD19" s="3">
        <v>1186.075435640447</v>
      </c>
      <c r="CE19" s="3">
        <v>1194.0675196527213</v>
      </c>
      <c r="CF19" s="3">
        <v>1185.6436462769152</v>
      </c>
      <c r="CG19" s="3">
        <v>1175.1257286753676</v>
      </c>
      <c r="CH19" s="3">
        <v>1174.7113051000661</v>
      </c>
      <c r="CI19" s="3">
        <v>1177.8519768089745</v>
      </c>
      <c r="CJ19" s="3">
        <v>1184.6465564133687</v>
      </c>
      <c r="CK19" s="3">
        <v>1188.6706586343121</v>
      </c>
      <c r="CL19" s="3">
        <v>1195.6790346686289</v>
      </c>
      <c r="CM19" s="3">
        <v>1189.2260636560643</v>
      </c>
      <c r="CN19" s="3">
        <v>1187.841035235572</v>
      </c>
      <c r="CO19" s="3">
        <v>1188.7002792799944</v>
      </c>
      <c r="CP19" s="3">
        <v>1181.9405030942585</v>
      </c>
      <c r="CQ19" s="3">
        <v>1186.9812843370166</v>
      </c>
      <c r="CR19" s="3">
        <v>1180.4095688210275</v>
      </c>
      <c r="CS19" s="3">
        <v>1166.3288792707203</v>
      </c>
      <c r="CT19" s="3">
        <v>1176.2989661045901</v>
      </c>
      <c r="CU19" s="3">
        <v>1178.4232328695718</v>
      </c>
      <c r="CV19" s="3">
        <v>1176.175501051735</v>
      </c>
      <c r="CW19" s="3">
        <v>1195.6435009267243</v>
      </c>
      <c r="CX19" s="3">
        <v>1198.2084935051548</v>
      </c>
      <c r="CY19" s="3">
        <v>1197.8847723703298</v>
      </c>
      <c r="CZ19" s="3">
        <v>1191.5386467328633</v>
      </c>
      <c r="DA19" s="3">
        <v>1190.2579926074629</v>
      </c>
      <c r="DB19" s="3">
        <v>1190.2119805225338</v>
      </c>
      <c r="DC19" s="3">
        <v>1206.208693068992</v>
      </c>
      <c r="DD19" s="3">
        <v>1207.9543681575658</v>
      </c>
      <c r="DE19" s="3">
        <v>1211.2557483374239</v>
      </c>
      <c r="DF19" s="3">
        <v>1204.1237042426883</v>
      </c>
      <c r="DG19" s="3">
        <v>1211.0687018384342</v>
      </c>
      <c r="DH19" s="3">
        <v>1211.1450990160292</v>
      </c>
      <c r="DI19" s="3">
        <v>1209.3190698749868</v>
      </c>
      <c r="DJ19" s="3">
        <v>1197.936020398703</v>
      </c>
      <c r="DK19" s="3">
        <v>1175.6027085687233</v>
      </c>
      <c r="DL19" s="3">
        <v>1173.5470783662913</v>
      </c>
      <c r="DM19" s="3">
        <v>1151.1095476227845</v>
      </c>
      <c r="DN19" s="3">
        <v>1128.5380403484494</v>
      </c>
      <c r="DO19" s="3">
        <v>1108.4585863204863</v>
      </c>
      <c r="DP19" s="3">
        <v>1106.483624241883</v>
      </c>
      <c r="DQ19" s="3">
        <v>1102.731053621857</v>
      </c>
      <c r="DR19" s="3">
        <v>1113.8129579757076</v>
      </c>
      <c r="DS19" s="3">
        <v>1097.5484771536483</v>
      </c>
      <c r="DT19" s="3">
        <v>1134.6241512284769</v>
      </c>
      <c r="DU19" s="3">
        <v>1185.8286364613959</v>
      </c>
      <c r="DV19" s="3">
        <v>1184.6494545142866</v>
      </c>
      <c r="DW19" s="3">
        <v>1199.7178289782314</v>
      </c>
      <c r="DX19" s="3">
        <v>1223.2784622910287</v>
      </c>
      <c r="DY19" s="3">
        <v>1246.7624370163535</v>
      </c>
      <c r="DZ19" s="3">
        <v>1234.6783159371994</v>
      </c>
      <c r="EA19" s="3">
        <v>1234.397066386952</v>
      </c>
      <c r="EB19" s="3">
        <v>1242.0567497368638</v>
      </c>
      <c r="EC19" s="3">
        <v>1245.9823850440932</v>
      </c>
      <c r="ED19" s="3">
        <v>1239.1424707145825</v>
      </c>
      <c r="EE19" s="3">
        <v>1260.6213602266398</v>
      </c>
      <c r="EF19" s="3">
        <v>1271.5583471438526</v>
      </c>
      <c r="EG19" s="3">
        <v>1311.8742094952563</v>
      </c>
      <c r="EH19" s="3">
        <v>1348.7025591469448</v>
      </c>
      <c r="EI19" s="3">
        <v>1336.0939567705832</v>
      </c>
      <c r="EJ19" s="3">
        <v>1322.0045871882521</v>
      </c>
      <c r="EK19" s="3">
        <v>1321.0668058111764</v>
      </c>
      <c r="EL19" s="3">
        <v>1307.1874518869545</v>
      </c>
      <c r="EM19" s="3">
        <v>1317.4635229977468</v>
      </c>
      <c r="EN19" s="3">
        <v>1330.7391622567973</v>
      </c>
      <c r="EO19" s="3">
        <v>1335.0129375505321</v>
      </c>
      <c r="EP19" s="3">
        <v>1383.9896688241929</v>
      </c>
      <c r="EQ19" s="3">
        <v>1428.9803658651085</v>
      </c>
      <c r="ER19" s="3">
        <v>1481.1048778042609</v>
      </c>
      <c r="ES19" s="3">
        <v>1499.8118007087062</v>
      </c>
      <c r="ET19" s="3">
        <v>1488.0543410642356</v>
      </c>
      <c r="EU19" s="3">
        <v>1440.5987661849208</v>
      </c>
      <c r="EV19" s="3">
        <v>1405.3776505835069</v>
      </c>
      <c r="EW19" s="3">
        <v>1352.8472094076681</v>
      </c>
      <c r="EX19" s="3">
        <v>1333.1853118687034</v>
      </c>
      <c r="EY19" s="3">
        <v>1313.920076693571</v>
      </c>
      <c r="EZ19" s="3">
        <v>1278.3315288916622</v>
      </c>
      <c r="FA19" s="3">
        <v>1270.43135879994</v>
      </c>
      <c r="FB19" s="3">
        <v>1254.9483879296424</v>
      </c>
      <c r="FC19" s="3">
        <v>1283.3942460949665</v>
      </c>
      <c r="FD19" s="3">
        <v>1277.8223945819091</v>
      </c>
      <c r="FE19" s="3">
        <v>1298.5575225455111</v>
      </c>
      <c r="FF19" s="3">
        <v>1327.9346588989113</v>
      </c>
      <c r="FG19" s="3">
        <v>1334.7322768767608</v>
      </c>
      <c r="FH19" s="3">
        <v>1345.1783169480702</v>
      </c>
      <c r="FI19" s="3">
        <v>1359.580854822769</v>
      </c>
      <c r="FJ19" s="3">
        <v>1355.6585058202886</v>
      </c>
      <c r="FK19" s="3">
        <v>1346.9455591636399</v>
      </c>
      <c r="FL19" s="3">
        <v>1338.3383027101984</v>
      </c>
      <c r="FM19" s="3">
        <v>1321.9823485447914</v>
      </c>
      <c r="FN19" s="3">
        <v>1311.3679814520917</v>
      </c>
    </row>
    <row r="20" spans="1:170">
      <c r="A20" s="80">
        <v>30326</v>
      </c>
      <c r="B20">
        <v>44.95</v>
      </c>
      <c r="C20">
        <v>45.45</v>
      </c>
      <c r="E20" t="s">
        <v>1039</v>
      </c>
      <c r="F20" s="3">
        <v>2548.6712911846171</v>
      </c>
      <c r="G20" s="3">
        <v>2538.2417481792072</v>
      </c>
      <c r="H20" s="3">
        <v>2653.25369967919</v>
      </c>
      <c r="I20" s="3">
        <v>2658.2054648108037</v>
      </c>
      <c r="J20" s="3">
        <v>2629.4782115946978</v>
      </c>
      <c r="K20" s="3">
        <v>2581.8075994365436</v>
      </c>
      <c r="L20" s="3">
        <v>2574.0638644570258</v>
      </c>
      <c r="M20" s="3">
        <v>2575.7104374136434</v>
      </c>
      <c r="N20" s="3">
        <v>2531.0555817134955</v>
      </c>
      <c r="O20" s="3">
        <v>2585.1172941578625</v>
      </c>
      <c r="P20" s="3">
        <v>2589.0324940185315</v>
      </c>
      <c r="Q20" s="3">
        <v>2595.0360684827729</v>
      </c>
      <c r="R20" s="3">
        <v>2622.5843120444815</v>
      </c>
      <c r="S20" s="3">
        <v>2589.0693350428323</v>
      </c>
      <c r="T20" s="3">
        <v>2598.7629543182607</v>
      </c>
      <c r="U20" s="3">
        <v>2586.9660560467751</v>
      </c>
      <c r="V20" s="3">
        <v>2608.53935485273</v>
      </c>
      <c r="W20" s="3">
        <v>2583.1329013929926</v>
      </c>
      <c r="X20" s="3">
        <v>2582.0223032568983</v>
      </c>
      <c r="Y20" s="3">
        <v>2668.6733582985516</v>
      </c>
      <c r="Z20" s="3">
        <v>2715.8460277749532</v>
      </c>
      <c r="AA20" s="3">
        <v>2697.3266547571939</v>
      </c>
      <c r="AB20" s="3">
        <v>2707.0095441093777</v>
      </c>
      <c r="AC20" s="3">
        <v>2724.8922885185475</v>
      </c>
      <c r="AD20" s="3">
        <v>2711.5992191382129</v>
      </c>
      <c r="AE20" s="3">
        <v>2677.8812005397199</v>
      </c>
      <c r="AF20" s="3">
        <v>2688.9280448509112</v>
      </c>
      <c r="AG20" s="3">
        <v>2686.3032510425978</v>
      </c>
      <c r="AH20" s="3">
        <v>2652.5558265084082</v>
      </c>
      <c r="AI20" s="3">
        <v>2686.66484223924</v>
      </c>
      <c r="AJ20" s="3">
        <v>2696.9416052958736</v>
      </c>
      <c r="AK20" s="3">
        <v>2743.6542604026417</v>
      </c>
      <c r="AL20" s="3">
        <v>2738.736619446534</v>
      </c>
      <c r="AM20" s="3">
        <v>2729.4354226593487</v>
      </c>
      <c r="AN20" s="3">
        <v>2714.3524407641025</v>
      </c>
      <c r="AO20" s="3">
        <v>2674.7548681629723</v>
      </c>
      <c r="AP20" s="3">
        <v>2694.7379561680909</v>
      </c>
      <c r="AQ20" s="3">
        <v>2675.6981409444161</v>
      </c>
      <c r="AR20" s="3">
        <v>2756.1537406751977</v>
      </c>
      <c r="AS20" s="3">
        <v>2742.0879217029933</v>
      </c>
      <c r="AT20" s="3">
        <v>2766.0690955862165</v>
      </c>
      <c r="AU20" s="3">
        <v>2771.3664487689275</v>
      </c>
      <c r="AV20" s="3">
        <v>2764.2071805768555</v>
      </c>
      <c r="AW20" s="3">
        <v>2742.4038479567066</v>
      </c>
      <c r="AX20" s="3">
        <v>2672.6021048895477</v>
      </c>
      <c r="AY20" s="3">
        <v>2705.9771743741203</v>
      </c>
      <c r="AZ20" s="3">
        <v>2733.92528071795</v>
      </c>
      <c r="BA20" s="3">
        <v>2714.9786454235809</v>
      </c>
      <c r="BB20" s="3">
        <v>2759.8274219926852</v>
      </c>
      <c r="BC20" s="3">
        <v>2719.0981340274993</v>
      </c>
      <c r="BD20" s="3">
        <v>2704.1962647451805</v>
      </c>
      <c r="BE20" s="3">
        <v>2686.318567665669</v>
      </c>
      <c r="BF20" s="3">
        <v>2733.7551175794747</v>
      </c>
      <c r="BG20" s="3">
        <v>2717.9803195850563</v>
      </c>
      <c r="BH20" s="3">
        <v>2664.3330499918989</v>
      </c>
      <c r="BI20" s="3">
        <v>2644.147047512547</v>
      </c>
      <c r="BJ20" s="3">
        <v>2629.3810077425765</v>
      </c>
      <c r="BK20" s="3">
        <v>2601.1846851464643</v>
      </c>
      <c r="BL20" s="3">
        <v>2576.0087793634184</v>
      </c>
      <c r="BM20" s="3">
        <v>2597.9456361784351</v>
      </c>
      <c r="BN20" s="3">
        <v>2612.3094917884337</v>
      </c>
      <c r="BO20" s="3">
        <v>2598.8826428565922</v>
      </c>
      <c r="BP20" s="3">
        <v>2564.7834313235144</v>
      </c>
      <c r="BQ20" s="3">
        <v>2591.5398973293741</v>
      </c>
      <c r="BR20" s="3">
        <v>2552.7970605293208</v>
      </c>
      <c r="BS20" s="3">
        <v>2535.8406382734188</v>
      </c>
      <c r="BT20" s="3">
        <v>2547.5153530076109</v>
      </c>
      <c r="BU20" s="3">
        <v>2540.5774932972545</v>
      </c>
      <c r="BV20" s="3">
        <v>2504.3357395887483</v>
      </c>
      <c r="BW20" s="3">
        <v>2522.3346095264151</v>
      </c>
      <c r="BX20" s="3">
        <v>2537.070721832974</v>
      </c>
      <c r="BY20" s="3">
        <v>2530.6372324795534</v>
      </c>
      <c r="BZ20" s="3">
        <v>2535.0373565322802</v>
      </c>
      <c r="CA20" s="3">
        <v>2494.9890902060115</v>
      </c>
      <c r="CB20" s="3">
        <v>2475.239423553402</v>
      </c>
      <c r="CC20" s="3">
        <v>2465.3082123279346</v>
      </c>
      <c r="CD20" s="3">
        <v>2497.656762682077</v>
      </c>
      <c r="CE20" s="3">
        <v>2567.8926037935348</v>
      </c>
      <c r="CF20" s="3">
        <v>2581.4941663524833</v>
      </c>
      <c r="CG20" s="3">
        <v>2594.7425044695137</v>
      </c>
      <c r="CH20" s="3">
        <v>2600.2058608933544</v>
      </c>
      <c r="CI20" s="3">
        <v>2558.1830997502184</v>
      </c>
      <c r="CJ20" s="3">
        <v>2484.2965970045307</v>
      </c>
      <c r="CK20" s="3">
        <v>2508.1545242317829</v>
      </c>
      <c r="CL20" s="3">
        <v>2536.0041865708449</v>
      </c>
      <c r="CM20" s="3">
        <v>2562.7212999083176</v>
      </c>
      <c r="CN20" s="3">
        <v>2558.1282281934018</v>
      </c>
      <c r="CO20" s="3">
        <v>2561.6633219251066</v>
      </c>
      <c r="CP20" s="3">
        <v>2550.9558871512163</v>
      </c>
      <c r="CQ20" s="3">
        <v>2549.3675142256134</v>
      </c>
      <c r="CR20" s="3">
        <v>2505.9217491388713</v>
      </c>
      <c r="CS20" s="3">
        <v>2400.9068189607251</v>
      </c>
      <c r="CT20" s="3">
        <v>2407.2202083852776</v>
      </c>
      <c r="CU20" s="3">
        <v>2412.1907209786054</v>
      </c>
      <c r="CV20" s="3">
        <v>2453.526712601998</v>
      </c>
      <c r="CW20" s="3">
        <v>2442.3182614802317</v>
      </c>
      <c r="CX20" s="3">
        <v>2449.3069823053779</v>
      </c>
      <c r="CY20" s="3">
        <v>2442.4910883395082</v>
      </c>
      <c r="CZ20" s="3">
        <v>2418.1433831412101</v>
      </c>
      <c r="DA20" s="3">
        <v>2412.3430343962605</v>
      </c>
      <c r="DB20" s="3">
        <v>2404.8047768686829</v>
      </c>
      <c r="DC20" s="3">
        <v>2452.7840441974472</v>
      </c>
      <c r="DD20" s="3">
        <v>2459.4027411528891</v>
      </c>
      <c r="DE20" s="3">
        <v>2484.130178055023</v>
      </c>
      <c r="DF20" s="3">
        <v>2509.0836897229938</v>
      </c>
      <c r="DG20" s="3">
        <v>2495.9587287736822</v>
      </c>
      <c r="DH20" s="3">
        <v>2502.7380359647414</v>
      </c>
      <c r="DI20" s="3">
        <v>2421.4343796627732</v>
      </c>
      <c r="DJ20" s="3">
        <v>2389.3618731456991</v>
      </c>
      <c r="DK20" s="3">
        <v>2387.8328549922085</v>
      </c>
      <c r="DL20" s="3">
        <v>2336.7011485749204</v>
      </c>
      <c r="DM20" s="3">
        <v>2307.8417531276946</v>
      </c>
      <c r="DN20" s="3">
        <v>2310.38172183397</v>
      </c>
      <c r="DO20" s="3">
        <v>2356.6531313809633</v>
      </c>
      <c r="DP20" s="3">
        <v>2386.8265343597027</v>
      </c>
      <c r="DQ20" s="3">
        <v>2386.3776575118113</v>
      </c>
      <c r="DR20" s="3">
        <v>2403.3224970117381</v>
      </c>
      <c r="DS20" s="3">
        <v>2384.0217324572031</v>
      </c>
      <c r="DT20" s="3">
        <v>2392.9472067728084</v>
      </c>
      <c r="DU20" s="3">
        <v>2382.6936332266682</v>
      </c>
      <c r="DV20" s="3">
        <v>2309.7992755173505</v>
      </c>
      <c r="DW20" s="3">
        <v>2341.1339961661333</v>
      </c>
      <c r="DX20" s="3">
        <v>2344.5945331289367</v>
      </c>
      <c r="DY20" s="3">
        <v>2421.7863597613764</v>
      </c>
      <c r="DZ20" s="3">
        <v>2484.3541249192822</v>
      </c>
      <c r="EA20" s="3">
        <v>2497.590630854806</v>
      </c>
      <c r="EB20" s="3">
        <v>2517.0869382054143</v>
      </c>
      <c r="EC20" s="3">
        <v>2489.9126358572826</v>
      </c>
      <c r="ED20" s="3">
        <v>2577.1360209197655</v>
      </c>
      <c r="EE20" s="3">
        <v>2607.0931108858731</v>
      </c>
      <c r="EF20" s="3">
        <v>2681.270023010864</v>
      </c>
      <c r="EG20" s="3">
        <v>2785.0865446595931</v>
      </c>
      <c r="EH20" s="3">
        <v>2849.9150584710651</v>
      </c>
      <c r="EI20" s="3">
        <v>2896.5633395308082</v>
      </c>
      <c r="EJ20" s="3">
        <v>2920.3889957909214</v>
      </c>
      <c r="EK20" s="3">
        <v>2951.0349643402742</v>
      </c>
      <c r="EL20" s="3">
        <v>2950.0699943159484</v>
      </c>
      <c r="EM20" s="3">
        <v>3021.8043659590285</v>
      </c>
      <c r="EN20" s="3">
        <v>3059.0979463862068</v>
      </c>
      <c r="EO20" s="3">
        <v>3083.700905933506</v>
      </c>
      <c r="EP20" s="3">
        <v>3078.8825048542353</v>
      </c>
      <c r="EQ20" s="3">
        <v>3131.6247929549381</v>
      </c>
      <c r="ER20" s="3">
        <v>3069.626649975593</v>
      </c>
      <c r="ES20" s="3">
        <v>3051.5815681437048</v>
      </c>
      <c r="ET20" s="3">
        <v>3042.0886235774251</v>
      </c>
      <c r="EU20" s="3">
        <v>2986.7264221348373</v>
      </c>
      <c r="EV20" s="3">
        <v>2883.835603992371</v>
      </c>
      <c r="EW20" s="3">
        <v>2858.8749261545636</v>
      </c>
      <c r="EX20" s="3">
        <v>2944.8254731720776</v>
      </c>
      <c r="EY20" s="3">
        <v>2990.9508733169396</v>
      </c>
      <c r="EZ20" s="3">
        <v>2932.7966527594008</v>
      </c>
      <c r="FA20" s="3">
        <v>2912.7408327821358</v>
      </c>
      <c r="FB20" s="3">
        <v>2871.6194874075236</v>
      </c>
      <c r="FC20" s="3">
        <v>2889.5409551735729</v>
      </c>
      <c r="FD20" s="3">
        <v>2794.8043922053921</v>
      </c>
      <c r="FE20" s="3">
        <v>2805.8985355183363</v>
      </c>
      <c r="FF20" s="3">
        <v>2876.8411124427403</v>
      </c>
      <c r="FG20" s="3">
        <v>2870.4050887465255</v>
      </c>
      <c r="FH20" s="3">
        <v>2752.2821509183891</v>
      </c>
      <c r="FI20" s="3">
        <v>2731.0752343552335</v>
      </c>
      <c r="FJ20" s="3">
        <v>2662.0679290235062</v>
      </c>
      <c r="FK20" s="3">
        <v>2682.5992676464907</v>
      </c>
      <c r="FL20" s="3">
        <v>2661.3976878287503</v>
      </c>
      <c r="FM20" s="3">
        <v>2697.1689269907683</v>
      </c>
      <c r="FN20" s="3">
        <v>2718.8233113427195</v>
      </c>
    </row>
    <row r="21" spans="1:170">
      <c r="A21" s="80">
        <v>30327</v>
      </c>
      <c r="B21">
        <v>44.9</v>
      </c>
      <c r="C21">
        <v>45.4</v>
      </c>
      <c r="E21" t="s">
        <v>442</v>
      </c>
      <c r="F21" s="3">
        <v>1617.1733693195797</v>
      </c>
      <c r="G21" s="3">
        <v>1627.559580575617</v>
      </c>
      <c r="H21" s="3">
        <v>1638.4555628096546</v>
      </c>
      <c r="I21" s="3">
        <v>1631.3054425100552</v>
      </c>
      <c r="J21" s="3">
        <v>1644.117077451262</v>
      </c>
      <c r="K21" s="3">
        <v>1647.8744126628139</v>
      </c>
      <c r="L21" s="3">
        <v>1644.399350162053</v>
      </c>
      <c r="M21" s="3">
        <v>1639.7813910639652</v>
      </c>
      <c r="N21" s="3">
        <v>1649.6213114717134</v>
      </c>
      <c r="O21" s="3">
        <v>1660.9052187289183</v>
      </c>
      <c r="P21" s="3">
        <v>1683.2286915137038</v>
      </c>
      <c r="Q21" s="3">
        <v>1680.5042991295677</v>
      </c>
      <c r="R21" s="3">
        <v>1695.6257169480548</v>
      </c>
      <c r="S21" s="3">
        <v>1706.5688516874011</v>
      </c>
      <c r="T21" s="3">
        <v>1716.0053217864588</v>
      </c>
      <c r="U21" s="3">
        <v>1710.939172346491</v>
      </c>
      <c r="V21" s="3">
        <v>1730.0506536319758</v>
      </c>
      <c r="W21" s="3">
        <v>1736.4990844154372</v>
      </c>
      <c r="X21" s="3">
        <v>1730.7619757705638</v>
      </c>
      <c r="Y21" s="3">
        <v>1742.0316854977714</v>
      </c>
      <c r="Z21" s="3">
        <v>1747.6204160131363</v>
      </c>
      <c r="AA21" s="3">
        <v>1740.3439587511521</v>
      </c>
      <c r="AB21" s="3">
        <v>1745.3353557995852</v>
      </c>
      <c r="AC21" s="3">
        <v>1759.2752600497138</v>
      </c>
      <c r="AD21" s="3">
        <v>1766.2150906026461</v>
      </c>
      <c r="AE21" s="3">
        <v>1758.37698524957</v>
      </c>
      <c r="AF21" s="3">
        <v>1775.0894479881886</v>
      </c>
      <c r="AG21" s="3">
        <v>1788.1384994251957</v>
      </c>
      <c r="AH21" s="3">
        <v>1780.0411926533623</v>
      </c>
      <c r="AI21" s="3">
        <v>1786.241317060083</v>
      </c>
      <c r="AJ21" s="3">
        <v>1786.662258950777</v>
      </c>
      <c r="AK21" s="3">
        <v>1805.0279642583209</v>
      </c>
      <c r="AL21" s="3">
        <v>1805.9463078815902</v>
      </c>
      <c r="AM21" s="3">
        <v>1814.4622610587644</v>
      </c>
      <c r="AN21" s="3">
        <v>1830.270197770662</v>
      </c>
      <c r="AO21" s="3">
        <v>1837.3749062072179</v>
      </c>
      <c r="AP21" s="3">
        <v>1837.3200330563136</v>
      </c>
      <c r="AQ21" s="3">
        <v>1836.8840025483673</v>
      </c>
      <c r="AR21" s="3">
        <v>1863.314745452903</v>
      </c>
      <c r="AS21" s="3">
        <v>1879.2224606444702</v>
      </c>
      <c r="AT21" s="3">
        <v>1922.9673762167411</v>
      </c>
      <c r="AU21" s="3">
        <v>1933.9455185838665</v>
      </c>
      <c r="AV21" s="3">
        <v>1939.8018336832831</v>
      </c>
      <c r="AW21" s="3">
        <v>1942.511603126065</v>
      </c>
      <c r="AX21" s="3">
        <v>1957.8748712597701</v>
      </c>
      <c r="AY21" s="3">
        <v>1961.3122966771775</v>
      </c>
      <c r="AZ21" s="3">
        <v>1960.8217998403554</v>
      </c>
      <c r="BA21" s="3">
        <v>1978.4742249216356</v>
      </c>
      <c r="BB21" s="3">
        <v>1990.8927063405549</v>
      </c>
      <c r="BC21" s="3">
        <v>1980.8116016901949</v>
      </c>
      <c r="BD21" s="3">
        <v>1999.0539702638948</v>
      </c>
      <c r="BE21" s="3">
        <v>2005.3510567791152</v>
      </c>
      <c r="BF21" s="3">
        <v>2021.2356999858252</v>
      </c>
      <c r="BG21" s="3">
        <v>2023.2323736700164</v>
      </c>
      <c r="BH21" s="3">
        <v>2001.7115845172018</v>
      </c>
      <c r="BI21" s="3">
        <v>2007.8421216445499</v>
      </c>
      <c r="BJ21" s="3">
        <v>1993.1726753051146</v>
      </c>
      <c r="BK21" s="3">
        <v>1981.9046252916687</v>
      </c>
      <c r="BL21" s="3">
        <v>1981.6799078204663</v>
      </c>
      <c r="BM21" s="3">
        <v>1981.9326067167381</v>
      </c>
      <c r="BN21" s="3">
        <v>1978.2235862863299</v>
      </c>
      <c r="BO21" s="3">
        <v>1982.6974489193892</v>
      </c>
      <c r="BP21" s="3">
        <v>1979.4211729099698</v>
      </c>
      <c r="BQ21" s="3">
        <v>1992.3928150154886</v>
      </c>
      <c r="BR21" s="3">
        <v>1986.7572034501516</v>
      </c>
      <c r="BS21" s="3">
        <v>1975.2606785873559</v>
      </c>
      <c r="BT21" s="3">
        <v>1970.3733034193147</v>
      </c>
      <c r="BU21" s="3">
        <v>1970.4984378012311</v>
      </c>
      <c r="BV21" s="3">
        <v>1967.5943470313562</v>
      </c>
      <c r="BW21" s="3">
        <v>1960.149512059259</v>
      </c>
      <c r="BX21" s="3">
        <v>1975.7858367184695</v>
      </c>
      <c r="BY21" s="3">
        <v>1980.037493735754</v>
      </c>
      <c r="BZ21" s="3">
        <v>1979.5838258244419</v>
      </c>
      <c r="CA21" s="3">
        <v>1992.2935051405698</v>
      </c>
      <c r="CB21" s="3">
        <v>1999.6376560794765</v>
      </c>
      <c r="CC21" s="3">
        <v>2012.3475232256681</v>
      </c>
      <c r="CD21" s="3">
        <v>2014.9372561897048</v>
      </c>
      <c r="CE21" s="3">
        <v>2015.4436939845143</v>
      </c>
      <c r="CF21" s="3">
        <v>2024.2739726250015</v>
      </c>
      <c r="CG21" s="3">
        <v>2042.5360502752396</v>
      </c>
      <c r="CH21" s="3">
        <v>2052.898071155365</v>
      </c>
      <c r="CI21" s="3">
        <v>2058.6666566373033</v>
      </c>
      <c r="CJ21" s="3">
        <v>2059.9459380968619</v>
      </c>
      <c r="CK21" s="3">
        <v>2057.2089608719516</v>
      </c>
      <c r="CL21" s="3">
        <v>2065.3110447647332</v>
      </c>
      <c r="CM21" s="3">
        <v>2065.0534998460967</v>
      </c>
      <c r="CN21" s="3">
        <v>2073.3105473179812</v>
      </c>
      <c r="CO21" s="3">
        <v>2067.9669834007818</v>
      </c>
      <c r="CP21" s="3">
        <v>2065.377757747704</v>
      </c>
      <c r="CQ21" s="3">
        <v>2078.4712003910436</v>
      </c>
      <c r="CR21" s="3">
        <v>2079.4374533598857</v>
      </c>
      <c r="CS21" s="3">
        <v>2087.5150685154649</v>
      </c>
      <c r="CT21" s="3">
        <v>2103.6306099798671</v>
      </c>
      <c r="CU21" s="3">
        <v>2100.5663907226681</v>
      </c>
      <c r="CV21" s="3">
        <v>2125.3582904092682</v>
      </c>
      <c r="CW21" s="3">
        <v>2118.0177074628091</v>
      </c>
      <c r="CX21" s="3">
        <v>2118.9037369895882</v>
      </c>
      <c r="CY21" s="3">
        <v>2092.6041890387769</v>
      </c>
      <c r="CZ21" s="3">
        <v>2106.6570879204664</v>
      </c>
      <c r="DA21" s="3">
        <v>2085.122667798636</v>
      </c>
      <c r="DB21" s="3">
        <v>2090.108295500665</v>
      </c>
      <c r="DC21" s="3">
        <v>2086.3944576822723</v>
      </c>
      <c r="DD21" s="3">
        <v>2120.3628107789045</v>
      </c>
      <c r="DE21" s="3">
        <v>2124.4564749052879</v>
      </c>
      <c r="DF21" s="3">
        <v>2134.4402825642514</v>
      </c>
      <c r="DG21" s="3">
        <v>2118.8298845538129</v>
      </c>
      <c r="DH21" s="3">
        <v>2128.3819625432952</v>
      </c>
      <c r="DI21" s="3">
        <v>2138.1438015019885</v>
      </c>
      <c r="DJ21" s="3">
        <v>2134.3773494828242</v>
      </c>
      <c r="DK21" s="3">
        <v>2127.813629161099</v>
      </c>
      <c r="DL21" s="3">
        <v>2123.111835005815</v>
      </c>
      <c r="DM21" s="3">
        <v>2139.1287042610606</v>
      </c>
      <c r="DN21" s="3">
        <v>2163.5458674453048</v>
      </c>
      <c r="DO21" s="3">
        <v>2168.3769225617871</v>
      </c>
      <c r="DP21" s="3">
        <v>2181.9732755969594</v>
      </c>
      <c r="DQ21" s="3">
        <v>2172.5912747328002</v>
      </c>
      <c r="DR21" s="3">
        <v>2179.125421107125</v>
      </c>
      <c r="DS21" s="3">
        <v>2185.3973321633957</v>
      </c>
      <c r="DT21" s="3">
        <v>2185.5635664654919</v>
      </c>
      <c r="DU21" s="3">
        <v>2200.6353079977175</v>
      </c>
      <c r="DV21" s="3">
        <v>2183.8670237081878</v>
      </c>
      <c r="DW21" s="3">
        <v>2180.6292025076023</v>
      </c>
      <c r="DX21" s="3">
        <v>2211.8323610762964</v>
      </c>
      <c r="DY21" s="3">
        <v>2207.3311286192506</v>
      </c>
      <c r="DZ21" s="3">
        <v>2210.7517196720432</v>
      </c>
      <c r="EA21" s="3">
        <v>2212.3871589349237</v>
      </c>
      <c r="EB21" s="3">
        <v>2223.5820799593521</v>
      </c>
      <c r="EC21" s="3">
        <v>2226.4661322887623</v>
      </c>
      <c r="ED21" s="3">
        <v>2250.9175473481719</v>
      </c>
      <c r="EE21" s="3">
        <v>2287.2298997387416</v>
      </c>
      <c r="EF21" s="3">
        <v>2303.8652133162673</v>
      </c>
      <c r="EG21" s="3">
        <v>2315.6120193660149</v>
      </c>
      <c r="EH21" s="3">
        <v>2312.6578023784805</v>
      </c>
      <c r="EI21" s="3">
        <v>2333.9237038426372</v>
      </c>
      <c r="EJ21" s="3">
        <v>2360.0317904601416</v>
      </c>
      <c r="EK21" s="3">
        <v>2388.3454893972712</v>
      </c>
      <c r="EL21" s="3">
        <v>2424.156972898264</v>
      </c>
      <c r="EM21" s="3">
        <v>2433.5850308992067</v>
      </c>
      <c r="EN21" s="3">
        <v>2473.9990669756999</v>
      </c>
      <c r="EO21" s="3">
        <v>2513.9242363132935</v>
      </c>
      <c r="EP21" s="3">
        <v>2540.2539075608643</v>
      </c>
      <c r="EQ21" s="3">
        <v>2587.3574716770663</v>
      </c>
      <c r="ER21" s="3">
        <v>2603.398848077522</v>
      </c>
      <c r="ES21" s="3">
        <v>2607.8152520112703</v>
      </c>
      <c r="ET21" s="3">
        <v>2611.3497773991853</v>
      </c>
      <c r="EU21" s="3">
        <v>2624.7911964868185</v>
      </c>
      <c r="EV21" s="3">
        <v>2627.8932540005057</v>
      </c>
      <c r="EW21" s="3">
        <v>2611.1815306809312</v>
      </c>
      <c r="EX21" s="3">
        <v>2589.6435523645359</v>
      </c>
      <c r="EY21" s="3">
        <v>2602.7925847956085</v>
      </c>
      <c r="EZ21" s="3">
        <v>2580.6893400293711</v>
      </c>
      <c r="FA21" s="3">
        <v>2550.1384201062351</v>
      </c>
      <c r="FB21" s="3">
        <v>2472.8159461551945</v>
      </c>
      <c r="FC21" s="3">
        <v>2469.4988445409745</v>
      </c>
      <c r="FD21" s="3">
        <v>2461.2814451765107</v>
      </c>
      <c r="FE21" s="3">
        <v>2449.2177317124788</v>
      </c>
      <c r="FF21" s="3">
        <v>2424.2373813450554</v>
      </c>
      <c r="FG21" s="3">
        <v>2406.9643141124875</v>
      </c>
      <c r="FH21" s="3">
        <v>2423.5430993870455</v>
      </c>
      <c r="FI21" s="3">
        <v>2435.9236727998959</v>
      </c>
      <c r="FJ21" s="3">
        <v>2438.0927821819341</v>
      </c>
      <c r="FK21" s="3">
        <v>2455.6007442909868</v>
      </c>
      <c r="FL21" s="3">
        <v>2451.881262367966</v>
      </c>
      <c r="FM21" s="3">
        <v>2465.1513758087317</v>
      </c>
      <c r="FN21" s="3">
        <v>2491.3591987290215</v>
      </c>
    </row>
    <row r="22" spans="1:170">
      <c r="A22" s="80">
        <v>30328</v>
      </c>
      <c r="B22">
        <v>44.9</v>
      </c>
      <c r="C22">
        <v>45.4</v>
      </c>
      <c r="E22" t="s">
        <v>1040</v>
      </c>
      <c r="F22" s="3">
        <v>2474.9314676493759</v>
      </c>
      <c r="G22" s="3">
        <v>2499.8853888842582</v>
      </c>
      <c r="H22" s="3">
        <v>2522.7303173213818</v>
      </c>
      <c r="I22" s="3">
        <v>2540.8507637630987</v>
      </c>
      <c r="J22" s="3">
        <v>2551.7380068653119</v>
      </c>
      <c r="K22" s="3">
        <v>2534.5576619417852</v>
      </c>
      <c r="L22" s="3">
        <v>2529.8932725202239</v>
      </c>
      <c r="M22" s="3">
        <v>2526.5267437201737</v>
      </c>
      <c r="N22" s="3">
        <v>2555.2814485418376</v>
      </c>
      <c r="O22" s="3">
        <v>2612.9314880249904</v>
      </c>
      <c r="P22" s="3">
        <v>2630.3326997459353</v>
      </c>
      <c r="Q22" s="3">
        <v>2627.2333126463614</v>
      </c>
      <c r="R22" s="3">
        <v>2645.7877261860917</v>
      </c>
      <c r="S22" s="3">
        <v>2634.984251153594</v>
      </c>
      <c r="T22" s="3">
        <v>2675.8579557398102</v>
      </c>
      <c r="U22" s="3">
        <v>2736.8715763857958</v>
      </c>
      <c r="V22" s="3">
        <v>2738.9034657856928</v>
      </c>
      <c r="W22" s="3">
        <v>2777.4257198625537</v>
      </c>
      <c r="X22" s="3">
        <v>2755.479028692474</v>
      </c>
      <c r="Y22" s="3">
        <v>2751.1933433581635</v>
      </c>
      <c r="Z22" s="3">
        <v>2765.7088068102184</v>
      </c>
      <c r="AA22" s="3">
        <v>2800.5615765401158</v>
      </c>
      <c r="AB22" s="3">
        <v>2770.3942054448808</v>
      </c>
      <c r="AC22" s="3">
        <v>2716.8487909760242</v>
      </c>
      <c r="AD22" s="3">
        <v>2767.4448959677297</v>
      </c>
      <c r="AE22" s="3">
        <v>2743.3240342728586</v>
      </c>
      <c r="AF22" s="3">
        <v>2702.3004630973519</v>
      </c>
      <c r="AG22" s="3">
        <v>2708.2067204757618</v>
      </c>
      <c r="AH22" s="3">
        <v>2660.2029575587303</v>
      </c>
      <c r="AI22" s="3">
        <v>2711.1627491315871</v>
      </c>
      <c r="AJ22" s="3">
        <v>2768.9511276723811</v>
      </c>
      <c r="AK22" s="3">
        <v>2812.9641106020672</v>
      </c>
      <c r="AL22" s="3">
        <v>2777.0751740485234</v>
      </c>
      <c r="AM22" s="3">
        <v>2827.7346077022139</v>
      </c>
      <c r="AN22" s="3">
        <v>2882.5096980606613</v>
      </c>
      <c r="AO22" s="3">
        <v>2914.248316321793</v>
      </c>
      <c r="AP22" s="3">
        <v>2919.3304928734287</v>
      </c>
      <c r="AQ22" s="3">
        <v>2904.680270738108</v>
      </c>
      <c r="AR22" s="3">
        <v>2892.4701360708777</v>
      </c>
      <c r="AS22" s="3">
        <v>2867.9083392304492</v>
      </c>
      <c r="AT22" s="3">
        <v>2877.5100821873712</v>
      </c>
      <c r="AU22" s="3">
        <v>2900.0772759499087</v>
      </c>
      <c r="AV22" s="3">
        <v>2885.8179246380296</v>
      </c>
      <c r="AW22" s="3">
        <v>2872.2731349642945</v>
      </c>
      <c r="AX22" s="3">
        <v>2903.3979663596342</v>
      </c>
      <c r="AY22" s="3">
        <v>2948.0608188861561</v>
      </c>
      <c r="AZ22" s="3">
        <v>2947.6458817088151</v>
      </c>
      <c r="BA22" s="3">
        <v>2971.0847858179509</v>
      </c>
      <c r="BB22" s="3">
        <v>3067.6035072017344</v>
      </c>
      <c r="BC22" s="3">
        <v>3151.722488558119</v>
      </c>
      <c r="BD22" s="3">
        <v>3207.9927959928555</v>
      </c>
      <c r="BE22" s="3">
        <v>3213.8048567598016</v>
      </c>
      <c r="BF22" s="3">
        <v>3102.8533130939786</v>
      </c>
      <c r="BG22" s="3">
        <v>3126.8736948126439</v>
      </c>
      <c r="BH22" s="3">
        <v>3000.9485723396197</v>
      </c>
      <c r="BI22" s="3">
        <v>2981.4701696674065</v>
      </c>
      <c r="BJ22" s="3">
        <v>2798.593376615343</v>
      </c>
      <c r="BK22" s="3">
        <v>2891.9757718294327</v>
      </c>
      <c r="BL22" s="3">
        <v>2888.7131206513386</v>
      </c>
      <c r="BM22" s="3">
        <v>2857.2780817867088</v>
      </c>
      <c r="BN22" s="3">
        <v>2877.7277555801402</v>
      </c>
      <c r="BO22" s="3">
        <v>2831.4898958652284</v>
      </c>
      <c r="BP22" s="3">
        <v>2820.4629317555109</v>
      </c>
      <c r="BQ22" s="3">
        <v>2862.997440543164</v>
      </c>
      <c r="BR22" s="3">
        <v>2856.5686586961992</v>
      </c>
      <c r="BS22" s="3">
        <v>2836.2008697101546</v>
      </c>
      <c r="BT22" s="3">
        <v>2835.6192485654201</v>
      </c>
      <c r="BU22" s="3">
        <v>2812.3304556560465</v>
      </c>
      <c r="BV22" s="3">
        <v>2799.0796712018396</v>
      </c>
      <c r="BW22" s="3">
        <v>2808.9397253716097</v>
      </c>
      <c r="BX22" s="3">
        <v>2826.6490055050317</v>
      </c>
      <c r="BY22" s="3">
        <v>2857.8455968297358</v>
      </c>
      <c r="BZ22" s="3">
        <v>2951.517149811868</v>
      </c>
      <c r="CA22" s="3">
        <v>2951.4327316784629</v>
      </c>
      <c r="CB22" s="3">
        <v>2936.3013588209906</v>
      </c>
      <c r="CC22" s="3">
        <v>2933.1069960662962</v>
      </c>
      <c r="CD22" s="3">
        <v>2964.8465317057144</v>
      </c>
      <c r="CE22" s="3">
        <v>2989.6692049351768</v>
      </c>
      <c r="CF22" s="3">
        <v>2972.7260281271965</v>
      </c>
      <c r="CG22" s="3">
        <v>2924.3788431257744</v>
      </c>
      <c r="CH22" s="3">
        <v>2978.2955188944288</v>
      </c>
      <c r="CI22" s="3">
        <v>2986.2616776590876</v>
      </c>
      <c r="CJ22" s="3">
        <v>3040.7574892568564</v>
      </c>
      <c r="CK22" s="3">
        <v>3068.3343754381031</v>
      </c>
      <c r="CL22" s="3">
        <v>3053.6814721805663</v>
      </c>
      <c r="CM22" s="3">
        <v>3086.6543084653176</v>
      </c>
      <c r="CN22" s="3">
        <v>3064.0717580878922</v>
      </c>
      <c r="CO22" s="3">
        <v>3102.1957631712885</v>
      </c>
      <c r="CP22" s="3">
        <v>3100.4480031818402</v>
      </c>
      <c r="CQ22" s="3">
        <v>3161.5599678113103</v>
      </c>
      <c r="CR22" s="3">
        <v>3201.9719862390475</v>
      </c>
      <c r="CS22" s="3">
        <v>3193.6244900974275</v>
      </c>
      <c r="CT22" s="3">
        <v>3171.5678881346212</v>
      </c>
      <c r="CU22" s="3">
        <v>3179.4258596039344</v>
      </c>
      <c r="CV22" s="3">
        <v>3234.3239545931656</v>
      </c>
      <c r="CW22" s="3">
        <v>3274.0538072948157</v>
      </c>
      <c r="CX22" s="3">
        <v>3245.0261035937119</v>
      </c>
      <c r="CY22" s="3">
        <v>3255.2219994702327</v>
      </c>
      <c r="CZ22" s="3">
        <v>3282.9958781865316</v>
      </c>
      <c r="DA22" s="3">
        <v>3349.1016760078537</v>
      </c>
      <c r="DB22" s="3">
        <v>3407.3815154880949</v>
      </c>
      <c r="DC22" s="3">
        <v>3388.0598125258948</v>
      </c>
      <c r="DD22" s="3">
        <v>3406.5586754152082</v>
      </c>
      <c r="DE22" s="3">
        <v>3302.4581924968011</v>
      </c>
      <c r="DF22" s="3">
        <v>3381.9535058590336</v>
      </c>
      <c r="DG22" s="3">
        <v>3399.6984028018724</v>
      </c>
      <c r="DH22" s="3">
        <v>3372.78613883448</v>
      </c>
      <c r="DI22" s="3">
        <v>3377.1167319532979</v>
      </c>
      <c r="DJ22" s="3">
        <v>3316.116976225187</v>
      </c>
      <c r="DK22" s="3">
        <v>3306.0752531326743</v>
      </c>
      <c r="DL22" s="3">
        <v>3310.0585544177084</v>
      </c>
      <c r="DM22" s="3">
        <v>3274.9729578795414</v>
      </c>
      <c r="DN22" s="3">
        <v>3298.143014437288</v>
      </c>
      <c r="DO22" s="3">
        <v>3369.9634756338091</v>
      </c>
      <c r="DP22" s="3">
        <v>3397.395632975582</v>
      </c>
      <c r="DQ22" s="3">
        <v>3382.5749638324714</v>
      </c>
      <c r="DR22" s="3">
        <v>3295.6192705608128</v>
      </c>
      <c r="DS22" s="3">
        <v>3321.1685118238693</v>
      </c>
      <c r="DT22" s="3">
        <v>3253.2651525287156</v>
      </c>
      <c r="DU22" s="3">
        <v>3296.5659655046256</v>
      </c>
      <c r="DV22" s="3">
        <v>3270.1265570779042</v>
      </c>
      <c r="DW22" s="3">
        <v>3275.5700153705352</v>
      </c>
      <c r="DX22" s="3">
        <v>3218.5795268305164</v>
      </c>
      <c r="DY22" s="3">
        <v>3235.5975000140616</v>
      </c>
      <c r="DZ22" s="3">
        <v>3235.1121535682119</v>
      </c>
      <c r="EA22" s="3">
        <v>3234.2906418329412</v>
      </c>
      <c r="EB22" s="3">
        <v>3238.052358202101</v>
      </c>
      <c r="EC22" s="3">
        <v>3253.9387823381494</v>
      </c>
      <c r="ED22" s="3">
        <v>3277.0974244555837</v>
      </c>
      <c r="EE22" s="3">
        <v>3275.1666716658851</v>
      </c>
      <c r="EF22" s="3">
        <v>3295.6010538496321</v>
      </c>
      <c r="EG22" s="3">
        <v>3363.6761133236942</v>
      </c>
      <c r="EH22" s="3">
        <v>3407.4548306190036</v>
      </c>
      <c r="EI22" s="3">
        <v>3559.147268292134</v>
      </c>
      <c r="EJ22" s="3">
        <v>3556.3240942529874</v>
      </c>
      <c r="EK22" s="3">
        <v>3532.9807862151511</v>
      </c>
      <c r="EL22" s="3">
        <v>3538.5189596365162</v>
      </c>
      <c r="EM22" s="3">
        <v>3720.9944961613701</v>
      </c>
      <c r="EN22" s="3">
        <v>3759.031475449533</v>
      </c>
      <c r="EO22" s="3">
        <v>3731.1584790510597</v>
      </c>
      <c r="EP22" s="3">
        <v>3771.0963617269526</v>
      </c>
      <c r="EQ22" s="3">
        <v>3756.0928805064905</v>
      </c>
      <c r="ER22" s="3">
        <v>3732.4541709810892</v>
      </c>
      <c r="ES22" s="3">
        <v>3695.8935715178009</v>
      </c>
      <c r="ET22" s="3">
        <v>3698.4434245183284</v>
      </c>
      <c r="EU22" s="3">
        <v>3643.6683734280005</v>
      </c>
      <c r="EV22" s="3">
        <v>3698.8641607821564</v>
      </c>
      <c r="EW22" s="3">
        <v>3653.5067898645548</v>
      </c>
      <c r="EX22" s="3">
        <v>3624.1601435130742</v>
      </c>
      <c r="EY22" s="3">
        <v>3596.4560402247671</v>
      </c>
      <c r="EZ22" s="3">
        <v>3624.759121937152</v>
      </c>
      <c r="FA22" s="3">
        <v>3595.8179756334785</v>
      </c>
      <c r="FB22" s="3">
        <v>3566.2423376706602</v>
      </c>
      <c r="FC22" s="3">
        <v>3556.7591010279239</v>
      </c>
      <c r="FD22" s="3">
        <v>3603.4237241946962</v>
      </c>
      <c r="FE22" s="3">
        <v>3607.3647593002261</v>
      </c>
      <c r="FF22" s="3">
        <v>3617.4529339744877</v>
      </c>
      <c r="FG22" s="3">
        <v>3541.2841553719222</v>
      </c>
      <c r="FH22" s="3">
        <v>3519.2061772202683</v>
      </c>
      <c r="FI22" s="3">
        <v>3509.4239832764179</v>
      </c>
      <c r="FJ22" s="3">
        <v>3540.5617457378921</v>
      </c>
      <c r="FK22" s="3">
        <v>3508.2874271772434</v>
      </c>
      <c r="FL22" s="3">
        <v>3599.364401147533</v>
      </c>
      <c r="FM22" s="3">
        <v>3537.4223937919251</v>
      </c>
      <c r="FN22" s="3">
        <v>3548.6470464438266</v>
      </c>
    </row>
    <row r="23" spans="1:170">
      <c r="A23" s="80">
        <v>30329</v>
      </c>
      <c r="B23">
        <v>44.9</v>
      </c>
      <c r="C23">
        <v>45.4</v>
      </c>
      <c r="E23" t="s">
        <v>1041</v>
      </c>
      <c r="F23" s="3">
        <v>1245.0704145697885</v>
      </c>
      <c r="G23" s="3">
        <v>1268.3763158079396</v>
      </c>
      <c r="H23" s="3">
        <v>1269.967664774736</v>
      </c>
      <c r="I23" s="3">
        <v>1289.4479676504252</v>
      </c>
      <c r="J23" s="3">
        <v>1259.5198029143107</v>
      </c>
      <c r="K23" s="3">
        <v>1258.5292181824248</v>
      </c>
      <c r="L23" s="3">
        <v>1252.5662413908426</v>
      </c>
      <c r="M23" s="3">
        <v>1252.046948192748</v>
      </c>
      <c r="N23" s="3">
        <v>1221.4111103118098</v>
      </c>
      <c r="O23" s="3">
        <v>1211.6098058805255</v>
      </c>
      <c r="P23" s="3">
        <v>1171.5170939026495</v>
      </c>
      <c r="Q23" s="3">
        <v>1145.5468644666207</v>
      </c>
      <c r="R23" s="3">
        <v>1147.0717983673094</v>
      </c>
      <c r="S23" s="3">
        <v>1133.9591917915959</v>
      </c>
      <c r="T23" s="3">
        <v>1151.6431518136683</v>
      </c>
      <c r="U23" s="3">
        <v>1161.7241852642196</v>
      </c>
      <c r="V23" s="3">
        <v>1148.4146705274077</v>
      </c>
      <c r="W23" s="3">
        <v>1161.6168551086985</v>
      </c>
      <c r="X23" s="3">
        <v>1156.5965242139159</v>
      </c>
      <c r="Y23" s="3">
        <v>1162.6088539377506</v>
      </c>
      <c r="Z23" s="3">
        <v>1137.6238724032514</v>
      </c>
      <c r="AA23" s="3">
        <v>1138.8481176685339</v>
      </c>
      <c r="AB23" s="3">
        <v>1143.342159455286</v>
      </c>
      <c r="AC23" s="3">
        <v>1179.2242268916223</v>
      </c>
      <c r="AD23" s="3">
        <v>1187.5378430577225</v>
      </c>
      <c r="AE23" s="3">
        <v>1166.0830487309654</v>
      </c>
      <c r="AF23" s="3">
        <v>1144.9216538397682</v>
      </c>
      <c r="AG23" s="3">
        <v>1129.9783705343336</v>
      </c>
      <c r="AH23" s="3">
        <v>1129.2598957529169</v>
      </c>
      <c r="AI23" s="3">
        <v>1136.329514924626</v>
      </c>
      <c r="AJ23" s="3">
        <v>1124.4898237114539</v>
      </c>
      <c r="AK23" s="3">
        <v>1149.0034015823246</v>
      </c>
      <c r="AL23" s="3">
        <v>1160.8612917969442</v>
      </c>
      <c r="AM23" s="3">
        <v>1161.4105145087256</v>
      </c>
      <c r="AN23" s="3">
        <v>1147.257224270209</v>
      </c>
      <c r="AO23" s="3">
        <v>1155.2295194690241</v>
      </c>
      <c r="AP23" s="3">
        <v>1155.3585543371341</v>
      </c>
      <c r="AQ23" s="3">
        <v>1164.2140705856427</v>
      </c>
      <c r="AR23" s="3">
        <v>1155.960781977747</v>
      </c>
      <c r="AS23" s="3">
        <v>1201.4597171437188</v>
      </c>
      <c r="AT23" s="3">
        <v>1254.2796729230263</v>
      </c>
      <c r="AU23" s="3">
        <v>1294.0557269543763</v>
      </c>
      <c r="AV23" s="3">
        <v>1325.701867300329</v>
      </c>
      <c r="AW23" s="3">
        <v>1371.3689207483803</v>
      </c>
      <c r="AX23" s="3">
        <v>1487.6651924408479</v>
      </c>
      <c r="AY23" s="3">
        <v>1585.1939474626727</v>
      </c>
      <c r="AZ23" s="3">
        <v>1599.8497199539661</v>
      </c>
      <c r="BA23" s="3">
        <v>1590.3802450943335</v>
      </c>
      <c r="BB23" s="3">
        <v>1597.4233126921458</v>
      </c>
      <c r="BC23" s="3">
        <v>1554.6258683761189</v>
      </c>
      <c r="BD23" s="3">
        <v>1514.1414012317596</v>
      </c>
      <c r="BE23" s="3">
        <v>1504.1041546630449</v>
      </c>
      <c r="BF23" s="3">
        <v>1496.2403417309395</v>
      </c>
      <c r="BG23" s="3">
        <v>1495.4672781542199</v>
      </c>
      <c r="BH23" s="3">
        <v>1444.2386481514914</v>
      </c>
      <c r="BI23" s="3">
        <v>1442.3941515109982</v>
      </c>
      <c r="BJ23" s="3">
        <v>1469.2293774647653</v>
      </c>
      <c r="BK23" s="3">
        <v>1470.6547693405428</v>
      </c>
      <c r="BL23" s="3">
        <v>1456.2493531737066</v>
      </c>
      <c r="BM23" s="3">
        <v>1450.0387775859299</v>
      </c>
      <c r="BN23" s="3">
        <v>1432.7718662886973</v>
      </c>
      <c r="BO23" s="3">
        <v>1398.6164809794127</v>
      </c>
      <c r="BP23" s="3">
        <v>1363.9795964046168</v>
      </c>
      <c r="BQ23" s="3">
        <v>1299.3667961271713</v>
      </c>
      <c r="BR23" s="3">
        <v>1282.9684128545282</v>
      </c>
      <c r="BS23" s="3">
        <v>1252.4853943186943</v>
      </c>
      <c r="BT23" s="3">
        <v>1247.0588055457292</v>
      </c>
      <c r="BU23" s="3">
        <v>1256.8016968285397</v>
      </c>
      <c r="BV23" s="3">
        <v>1258.4765533538095</v>
      </c>
      <c r="BW23" s="3">
        <v>1258.4517238799053</v>
      </c>
      <c r="BX23" s="3">
        <v>1265.6253713214694</v>
      </c>
      <c r="BY23" s="3">
        <v>1273.4933709302795</v>
      </c>
      <c r="BZ23" s="3">
        <v>1261.8279259187352</v>
      </c>
      <c r="CA23" s="3">
        <v>1266.9464076795509</v>
      </c>
      <c r="CB23" s="3">
        <v>1275.9665508648891</v>
      </c>
      <c r="CC23" s="3">
        <v>1286.5123171788475</v>
      </c>
      <c r="CD23" s="3">
        <v>1312.4384257692266</v>
      </c>
      <c r="CE23" s="3">
        <v>1315.9671328405605</v>
      </c>
      <c r="CF23" s="3">
        <v>1323.2482085302349</v>
      </c>
      <c r="CG23" s="3">
        <v>1305.9825165767259</v>
      </c>
      <c r="CH23" s="3">
        <v>1297.985003376275</v>
      </c>
      <c r="CI23" s="3">
        <v>1288.8148466859889</v>
      </c>
      <c r="CJ23" s="3">
        <v>1300.8531101975</v>
      </c>
      <c r="CK23" s="3">
        <v>1307.2193177952345</v>
      </c>
      <c r="CL23" s="3">
        <v>1304.3737269446228</v>
      </c>
      <c r="CM23" s="3">
        <v>1318.0536995643279</v>
      </c>
      <c r="CN23" s="3">
        <v>1320.9221168504532</v>
      </c>
      <c r="CO23" s="3">
        <v>1323.8693383787668</v>
      </c>
      <c r="CP23" s="3">
        <v>1319.3944163041388</v>
      </c>
      <c r="CQ23" s="3">
        <v>1316.7233290329978</v>
      </c>
      <c r="CR23" s="3">
        <v>1319.8761303938027</v>
      </c>
      <c r="CS23" s="3">
        <v>1316.7068882903131</v>
      </c>
      <c r="CT23" s="3">
        <v>1309.9140452426118</v>
      </c>
      <c r="CU23" s="3">
        <v>1319.9134496858642</v>
      </c>
      <c r="CV23" s="3">
        <v>1328.9337212935263</v>
      </c>
      <c r="CW23" s="3">
        <v>1323.1919464111688</v>
      </c>
      <c r="CX23" s="3">
        <v>1293.4032012753516</v>
      </c>
      <c r="CY23" s="3">
        <v>1289.4878611311574</v>
      </c>
      <c r="CZ23" s="3">
        <v>1325.6868807496733</v>
      </c>
      <c r="DA23" s="3">
        <v>1343.4751642210749</v>
      </c>
      <c r="DB23" s="3">
        <v>1345.5992746915854</v>
      </c>
      <c r="DC23" s="3">
        <v>1351.7993729736766</v>
      </c>
      <c r="DD23" s="3">
        <v>1351.1467192363689</v>
      </c>
      <c r="DE23" s="3">
        <v>1342.5632062139157</v>
      </c>
      <c r="DF23" s="3">
        <v>1342.5830500887205</v>
      </c>
      <c r="DG23" s="3">
        <v>1338.1890917220858</v>
      </c>
      <c r="DH23" s="3">
        <v>1363.519639676445</v>
      </c>
      <c r="DI23" s="3">
        <v>1350.4704365273392</v>
      </c>
      <c r="DJ23" s="3">
        <v>1357.4799007409624</v>
      </c>
      <c r="DK23" s="3">
        <v>1334.7728721594281</v>
      </c>
      <c r="DL23" s="3">
        <v>1353.4856137400395</v>
      </c>
      <c r="DM23" s="3">
        <v>1367.1018837471165</v>
      </c>
      <c r="DN23" s="3">
        <v>1372.6117602859999</v>
      </c>
      <c r="DO23" s="3">
        <v>1369.1637589414706</v>
      </c>
      <c r="DP23" s="3">
        <v>1411.3900454572947</v>
      </c>
      <c r="DQ23" s="3">
        <v>1429.2420814943594</v>
      </c>
      <c r="DR23" s="3">
        <v>1440.4892170458752</v>
      </c>
      <c r="DS23" s="3">
        <v>1415.9982077854736</v>
      </c>
      <c r="DT23" s="3">
        <v>1425.4558973366325</v>
      </c>
      <c r="DU23" s="3">
        <v>1412.2074927790475</v>
      </c>
      <c r="DV23" s="3">
        <v>1423.677607301639</v>
      </c>
      <c r="DW23" s="3">
        <v>1404.758803621643</v>
      </c>
      <c r="DX23" s="3">
        <v>1409.7878398804237</v>
      </c>
      <c r="DY23" s="3">
        <v>1428.0174201672685</v>
      </c>
      <c r="DZ23" s="3">
        <v>1424.7905350271158</v>
      </c>
      <c r="EA23" s="3">
        <v>1459.654078209423</v>
      </c>
      <c r="EB23" s="3">
        <v>1453.620225249623</v>
      </c>
      <c r="EC23" s="3">
        <v>1467.0105220160458</v>
      </c>
      <c r="ED23" s="3">
        <v>1494.9800900205428</v>
      </c>
      <c r="EE23" s="3">
        <v>1494.5724039499041</v>
      </c>
      <c r="EF23" s="3">
        <v>1489.8037656179185</v>
      </c>
      <c r="EG23" s="3">
        <v>1521.2646724790125</v>
      </c>
      <c r="EH23" s="3">
        <v>1540.5284822003709</v>
      </c>
      <c r="EI23" s="3">
        <v>1594.5995210595866</v>
      </c>
      <c r="EJ23" s="3">
        <v>1623.5112538180788</v>
      </c>
      <c r="EK23" s="3">
        <v>1649.9881112967289</v>
      </c>
      <c r="EL23" s="3">
        <v>1669.0175860051725</v>
      </c>
      <c r="EM23" s="3">
        <v>1728.821782706721</v>
      </c>
      <c r="EN23" s="3">
        <v>1774.3603930069773</v>
      </c>
      <c r="EO23" s="3">
        <v>1777.136897156216</v>
      </c>
      <c r="EP23" s="3">
        <v>1855.8346622835843</v>
      </c>
      <c r="EQ23" s="3">
        <v>1904.881460765348</v>
      </c>
      <c r="ER23" s="3">
        <v>1927.4100108275954</v>
      </c>
      <c r="ES23" s="3">
        <v>1941.5238567561128</v>
      </c>
      <c r="ET23" s="3">
        <v>1970.0384446962705</v>
      </c>
      <c r="EU23" s="3">
        <v>2014.0088355267267</v>
      </c>
      <c r="EV23" s="3">
        <v>2052.8568336137077</v>
      </c>
      <c r="EW23" s="3">
        <v>2051.0553872889559</v>
      </c>
      <c r="EX23" s="3">
        <v>2021.5308847084018</v>
      </c>
      <c r="EY23" s="3">
        <v>2018.9240525118107</v>
      </c>
      <c r="EZ23" s="3">
        <v>2014.8207758135309</v>
      </c>
      <c r="FA23" s="3">
        <v>2017.0685658036709</v>
      </c>
      <c r="FB23" s="3">
        <v>1999.781695001207</v>
      </c>
      <c r="FC23" s="3">
        <v>1968.5240562917047</v>
      </c>
      <c r="FD23" s="3">
        <v>1968.4154023979618</v>
      </c>
      <c r="FE23" s="3">
        <v>1979.5219136985002</v>
      </c>
      <c r="FF23" s="3">
        <v>1950.4099009519252</v>
      </c>
      <c r="FG23" s="3">
        <v>1897.7775999263763</v>
      </c>
      <c r="FH23" s="3">
        <v>1962.42438094617</v>
      </c>
      <c r="FI23" s="3">
        <v>1975.5048213443515</v>
      </c>
      <c r="FJ23" s="3">
        <v>1944.292395859416</v>
      </c>
      <c r="FK23" s="3">
        <v>1958.7775474938487</v>
      </c>
      <c r="FL23" s="3">
        <v>1927.5820034540575</v>
      </c>
      <c r="FM23" s="3">
        <v>1938.5991133759185</v>
      </c>
      <c r="FN23" s="3">
        <v>1936.0411530500528</v>
      </c>
    </row>
    <row r="24" spans="1:170">
      <c r="A24" s="80">
        <v>30330</v>
      </c>
      <c r="B24">
        <v>44.9</v>
      </c>
      <c r="C24">
        <v>45.4</v>
      </c>
      <c r="E24" t="s">
        <v>1042</v>
      </c>
      <c r="F24" s="3">
        <v>3479.1607584486428</v>
      </c>
      <c r="G24" s="3">
        <v>3505.7743558737734</v>
      </c>
      <c r="H24" s="3">
        <v>3137.3627223437566</v>
      </c>
      <c r="I24" s="3">
        <v>2570.4326575858086</v>
      </c>
      <c r="J24" s="3">
        <v>2404.3667921029164</v>
      </c>
      <c r="K24" s="3">
        <v>2591.5686315751459</v>
      </c>
      <c r="L24" s="3">
        <v>2841.989170482444</v>
      </c>
      <c r="M24" s="3">
        <v>3284.0468153616421</v>
      </c>
      <c r="N24" s="3">
        <v>2835.2013489895398</v>
      </c>
      <c r="O24" s="3">
        <v>2989.6028133519408</v>
      </c>
      <c r="P24" s="3">
        <v>3412.908934155103</v>
      </c>
      <c r="Q24" s="3">
        <v>4706.4521489712488</v>
      </c>
      <c r="R24" s="3">
        <v>3569.8603185834991</v>
      </c>
      <c r="S24" s="3">
        <v>3326.0588940335924</v>
      </c>
      <c r="T24" s="3">
        <v>3271.9456651723349</v>
      </c>
      <c r="U24" s="3">
        <v>3221.3837458991625</v>
      </c>
      <c r="V24" s="3">
        <v>3543.7547570999045</v>
      </c>
      <c r="W24" s="3">
        <v>3669.2778634190681</v>
      </c>
      <c r="X24" s="3">
        <v>3460.0727231597052</v>
      </c>
      <c r="Y24" s="3">
        <v>3153.2526695924139</v>
      </c>
      <c r="Z24" s="3">
        <v>2831.0109646322262</v>
      </c>
      <c r="AA24" s="3">
        <v>2807.5672748864727</v>
      </c>
      <c r="AB24" s="3">
        <v>2910.8947630095299</v>
      </c>
      <c r="AC24" s="3">
        <v>3347.1021541825939</v>
      </c>
      <c r="AD24" s="3">
        <v>3468.5871416526898</v>
      </c>
      <c r="AE24" s="3">
        <v>3866.4142360069336</v>
      </c>
      <c r="AF24" s="3">
        <v>3526.9755666200913</v>
      </c>
      <c r="AG24" s="3">
        <v>3426.9041183449694</v>
      </c>
      <c r="AH24" s="3">
        <v>3544.7607789272142</v>
      </c>
      <c r="AI24" s="3">
        <v>3226.6441700900805</v>
      </c>
      <c r="AJ24" s="3">
        <v>3435.2362297702475</v>
      </c>
      <c r="AK24" s="3">
        <v>3462.628359085923</v>
      </c>
      <c r="AL24" s="3">
        <v>3237.3575562273732</v>
      </c>
      <c r="AM24" s="3">
        <v>3304.2474838858916</v>
      </c>
      <c r="AN24" s="3">
        <v>3620.122095183191</v>
      </c>
      <c r="AO24" s="3">
        <v>3485.0537979945766</v>
      </c>
      <c r="AP24" s="3">
        <v>3425.0648930540774</v>
      </c>
      <c r="AQ24" s="3">
        <v>3316.1688873088292</v>
      </c>
      <c r="AR24" s="3">
        <v>3336.7992725452077</v>
      </c>
      <c r="AS24" s="3">
        <v>3561.8144037645498</v>
      </c>
      <c r="AT24" s="3">
        <v>3770.387346076297</v>
      </c>
      <c r="AU24" s="3">
        <v>3856.7526822973341</v>
      </c>
      <c r="AV24" s="3">
        <v>4099.6314357587662</v>
      </c>
      <c r="AW24" s="3">
        <v>4640.0634750104145</v>
      </c>
      <c r="AX24" s="3">
        <v>4258.1237161944127</v>
      </c>
      <c r="AY24" s="3">
        <v>3835.1126713794251</v>
      </c>
      <c r="AZ24" s="3">
        <v>4448.1497592994265</v>
      </c>
      <c r="BA24" s="3">
        <v>4358.3387122212389</v>
      </c>
      <c r="BB24" s="3">
        <v>4152.8405377608651</v>
      </c>
      <c r="BC24" s="3">
        <v>4197.1863091155301</v>
      </c>
      <c r="BD24" s="3">
        <v>3905.9585376906207</v>
      </c>
      <c r="BE24" s="3">
        <v>3763.2027785053506</v>
      </c>
      <c r="BF24" s="3">
        <v>3350.9497452530077</v>
      </c>
      <c r="BG24" s="3">
        <v>3395.2152605944202</v>
      </c>
      <c r="BH24" s="3">
        <v>3525.7960070248355</v>
      </c>
      <c r="BI24" s="3">
        <v>3689.0170749886356</v>
      </c>
      <c r="BJ24" s="3">
        <v>3667.7159130753862</v>
      </c>
      <c r="BK24" s="3">
        <v>3456.5822791310366</v>
      </c>
      <c r="BL24" s="3">
        <v>3846.8002801047151</v>
      </c>
      <c r="BM24" s="3">
        <v>4260.806343592576</v>
      </c>
      <c r="BN24" s="3">
        <v>5032.440292769601</v>
      </c>
      <c r="BO24" s="3">
        <v>4514.3749519770163</v>
      </c>
      <c r="BP24" s="3">
        <v>4099.6405939773213</v>
      </c>
      <c r="BQ24" s="3">
        <v>4141.322000866302</v>
      </c>
      <c r="BR24" s="3">
        <v>4201.3717231892051</v>
      </c>
      <c r="BS24" s="3">
        <v>4394.9630728175016</v>
      </c>
      <c r="BT24" s="3">
        <v>5027.5461938440876</v>
      </c>
      <c r="BU24" s="3">
        <v>4915.7915732940637</v>
      </c>
      <c r="BV24" s="3">
        <v>3715.3043637017909</v>
      </c>
      <c r="BW24" s="3">
        <v>3489.1185202599108</v>
      </c>
      <c r="BX24" s="3">
        <v>3652.7086190627278</v>
      </c>
      <c r="BY24" s="3">
        <v>4538.5426593484244</v>
      </c>
      <c r="BZ24" s="3">
        <v>5375.58615932256</v>
      </c>
      <c r="CA24" s="3">
        <v>5082.49667981936</v>
      </c>
      <c r="CB24" s="3">
        <v>4149.1111186305579</v>
      </c>
      <c r="CC24" s="3">
        <v>3815.4450755743746</v>
      </c>
      <c r="CD24" s="3">
        <v>3684.9852671392582</v>
      </c>
      <c r="CE24" s="3">
        <v>4092.0508388981198</v>
      </c>
      <c r="CF24" s="3">
        <v>4965.3297965234096</v>
      </c>
      <c r="CG24" s="3">
        <v>4284.5768208713807</v>
      </c>
      <c r="CH24" s="3">
        <v>3826.5517598299571</v>
      </c>
      <c r="CI24" s="3">
        <v>4215.6343690996309</v>
      </c>
      <c r="CJ24" s="3">
        <v>4464.4785359566558</v>
      </c>
      <c r="CK24" s="3">
        <v>4559.576968143032</v>
      </c>
      <c r="CL24" s="3">
        <v>4371.8126410491523</v>
      </c>
      <c r="CM24" s="3">
        <v>4274.9144444893473</v>
      </c>
      <c r="CN24" s="3">
        <v>4588.1825484319024</v>
      </c>
      <c r="CO24" s="3">
        <v>4120.2377429036378</v>
      </c>
      <c r="CP24" s="3">
        <v>3790.795922847803</v>
      </c>
      <c r="CQ24" s="3">
        <v>3686.9737950334538</v>
      </c>
      <c r="CR24" s="3">
        <v>3833.9229808015916</v>
      </c>
      <c r="CS24" s="3">
        <v>4006.4213452011873</v>
      </c>
      <c r="CT24" s="3">
        <v>3928.2798947219881</v>
      </c>
      <c r="CU24" s="3">
        <v>3853.4860210395336</v>
      </c>
      <c r="CV24" s="3">
        <v>3872.3534524549877</v>
      </c>
      <c r="CW24" s="3">
        <v>4061.6592544673249</v>
      </c>
      <c r="CX24" s="3">
        <v>4027.8607591157852</v>
      </c>
      <c r="CY24" s="3">
        <v>3852.8430929856659</v>
      </c>
      <c r="CZ24" s="3">
        <v>3851.9328444764533</v>
      </c>
      <c r="DA24" s="3">
        <v>3845.546408649614</v>
      </c>
      <c r="DB24" s="3">
        <v>3880.2220343766458</v>
      </c>
      <c r="DC24" s="3">
        <v>4045.4511501832717</v>
      </c>
      <c r="DD24" s="3">
        <v>4769.7132485326656</v>
      </c>
      <c r="DE24" s="3">
        <v>4644.5766913193356</v>
      </c>
      <c r="DF24" s="3">
        <v>4275.5713148148725</v>
      </c>
      <c r="DG24" s="3">
        <v>4411.5385734394913</v>
      </c>
      <c r="DH24" s="3">
        <v>4700.1973563345391</v>
      </c>
      <c r="DI24" s="3">
        <v>4555.1994066287098</v>
      </c>
      <c r="DJ24" s="3">
        <v>3973.6123692712026</v>
      </c>
      <c r="DK24" s="3">
        <v>4083.1901737164317</v>
      </c>
      <c r="DL24" s="3">
        <v>4113.4235780898989</v>
      </c>
      <c r="DM24" s="3">
        <v>3636.5430852564136</v>
      </c>
      <c r="DN24" s="3">
        <v>3570.4804622774591</v>
      </c>
      <c r="DO24" s="3">
        <v>3823.387253286915</v>
      </c>
      <c r="DP24" s="3">
        <v>3975.3533668549298</v>
      </c>
      <c r="DQ24" s="3">
        <v>4100.7012430342256</v>
      </c>
      <c r="DR24" s="3">
        <v>3783.6441906876371</v>
      </c>
      <c r="DS24" s="3">
        <v>4056.8802350622768</v>
      </c>
      <c r="DT24" s="3">
        <v>4658.1905603854302</v>
      </c>
      <c r="DU24" s="3">
        <v>5685.1659180344104</v>
      </c>
      <c r="DV24" s="3">
        <v>5958.4277867452165</v>
      </c>
      <c r="DW24" s="3">
        <v>4876.7221765321547</v>
      </c>
      <c r="DX24" s="3">
        <v>4409.6035337306157</v>
      </c>
      <c r="DY24" s="3">
        <v>4086.07082038116</v>
      </c>
      <c r="DZ24" s="3">
        <v>4007.5848348494874</v>
      </c>
      <c r="EA24" s="3">
        <v>4248.5900179539831</v>
      </c>
      <c r="EB24" s="3">
        <v>3865.1268629041515</v>
      </c>
      <c r="EC24" s="3">
        <v>3867.1747353533219</v>
      </c>
      <c r="ED24" s="3">
        <v>3691.9355236534243</v>
      </c>
      <c r="EE24" s="3">
        <v>3771.2858205815751</v>
      </c>
      <c r="EF24" s="3">
        <v>3831.9462892821966</v>
      </c>
      <c r="EG24" s="3">
        <v>3980.5101622493817</v>
      </c>
      <c r="EH24" s="3">
        <v>3739.2541950603809</v>
      </c>
      <c r="EI24" s="3">
        <v>3859.4451885913436</v>
      </c>
      <c r="EJ24" s="3">
        <v>3846.9281214695397</v>
      </c>
      <c r="EK24" s="3">
        <v>3642.5106942470379</v>
      </c>
      <c r="EL24" s="3">
        <v>3805.0537580176392</v>
      </c>
      <c r="EM24" s="3">
        <v>4157.5419524902172</v>
      </c>
      <c r="EN24" s="3">
        <v>5643.4642535516377</v>
      </c>
      <c r="EO24" s="3">
        <v>5985.4528167680792</v>
      </c>
      <c r="EP24" s="3">
        <v>4931.100005680074</v>
      </c>
      <c r="EQ24" s="3">
        <v>4827.9426091786954</v>
      </c>
      <c r="ER24" s="3">
        <v>5265.6353456023444</v>
      </c>
      <c r="ES24" s="3">
        <v>5899.3060867361346</v>
      </c>
      <c r="ET24" s="3">
        <v>5655.2864883554921</v>
      </c>
      <c r="EU24" s="3">
        <v>4827.523390367076</v>
      </c>
      <c r="EV24" s="3">
        <v>4671.9294316912656</v>
      </c>
      <c r="EW24" s="3">
        <v>4344.2561916620589</v>
      </c>
      <c r="EX24" s="3">
        <v>4066.0281553913501</v>
      </c>
      <c r="EY24" s="3">
        <v>3866.008619930004</v>
      </c>
      <c r="EZ24" s="3">
        <v>3894.7399965608506</v>
      </c>
      <c r="FA24" s="3">
        <v>4641.5824638445165</v>
      </c>
      <c r="FB24" s="3">
        <v>4405.9847607890515</v>
      </c>
      <c r="FC24" s="3">
        <v>4770.9559431416283</v>
      </c>
      <c r="FD24" s="3">
        <v>4623.0335896121269</v>
      </c>
      <c r="FE24" s="3">
        <v>5610.6656799272141</v>
      </c>
      <c r="FF24" s="3">
        <v>5779.6522072363878</v>
      </c>
      <c r="FG24" s="3">
        <v>5259.3065988782573</v>
      </c>
      <c r="FH24" s="3">
        <v>5123.252720044833</v>
      </c>
      <c r="FI24" s="3">
        <v>5403.8655322543</v>
      </c>
      <c r="FJ24" s="3">
        <v>5005.6657984633566</v>
      </c>
      <c r="FK24" s="3">
        <v>4943.0327186009927</v>
      </c>
      <c r="FL24" s="3">
        <v>5329.2516258037576</v>
      </c>
      <c r="FM24" s="3">
        <v>5957.1760096469352</v>
      </c>
      <c r="FN24" s="3">
        <v>4634.2575188742339</v>
      </c>
    </row>
    <row r="25" spans="1:170">
      <c r="A25" s="80">
        <v>30331</v>
      </c>
      <c r="B25">
        <v>44.9</v>
      </c>
      <c r="C25">
        <v>45.4</v>
      </c>
      <c r="E25" t="s">
        <v>1043</v>
      </c>
      <c r="F25" s="3">
        <v>1133.6510775980485</v>
      </c>
      <c r="G25" s="3">
        <v>1206.5767212480428</v>
      </c>
      <c r="H25" s="3">
        <v>1153.3622541655122</v>
      </c>
      <c r="I25" s="3">
        <v>1125.841173496952</v>
      </c>
      <c r="J25" s="3">
        <v>1119.2787292539088</v>
      </c>
      <c r="K25" s="3">
        <v>1072.4739047587266</v>
      </c>
      <c r="L25" s="3">
        <v>1112.8857970359288</v>
      </c>
      <c r="M25" s="3">
        <v>1091.5329160875049</v>
      </c>
      <c r="N25" s="3">
        <v>1050.6145484478893</v>
      </c>
      <c r="O25" s="3">
        <v>1059.217406324392</v>
      </c>
      <c r="P25" s="3">
        <v>1044.9057840081841</v>
      </c>
      <c r="Q25" s="3">
        <v>1048.1181990107377</v>
      </c>
      <c r="R25" s="3">
        <v>1084.0440074556032</v>
      </c>
      <c r="S25" s="3">
        <v>1106.7269079693142</v>
      </c>
      <c r="T25" s="3">
        <v>1117.0381283616539</v>
      </c>
      <c r="U25" s="3">
        <v>1135.2069206131091</v>
      </c>
      <c r="V25" s="3">
        <v>1115.9493365309086</v>
      </c>
      <c r="W25" s="3">
        <v>1157.2597790155587</v>
      </c>
      <c r="X25" s="3">
        <v>1145.8138074491956</v>
      </c>
      <c r="Y25" s="3">
        <v>1090.8837877040189</v>
      </c>
      <c r="Z25" s="3">
        <v>1127.1838832255512</v>
      </c>
      <c r="AA25" s="3">
        <v>1098.5669219290962</v>
      </c>
      <c r="AB25" s="3">
        <v>1083.0782489484791</v>
      </c>
      <c r="AC25" s="3">
        <v>1110.748107344607</v>
      </c>
      <c r="AD25" s="3">
        <v>1119.4729837480859</v>
      </c>
      <c r="AE25" s="3">
        <v>1156.1243999583187</v>
      </c>
      <c r="AF25" s="3">
        <v>1154.1819243473922</v>
      </c>
      <c r="AG25" s="3">
        <v>1175.102828426116</v>
      </c>
      <c r="AH25" s="3">
        <v>1150.6376356119347</v>
      </c>
      <c r="AI25" s="3">
        <v>1158.262981614504</v>
      </c>
      <c r="AJ25" s="3">
        <v>1177.2496732823161</v>
      </c>
      <c r="AK25" s="3">
        <v>1138.5863686513987</v>
      </c>
      <c r="AL25" s="3">
        <v>1169.9646069741839</v>
      </c>
      <c r="AM25" s="3">
        <v>1195.3655931543683</v>
      </c>
      <c r="AN25" s="3">
        <v>1166.5066325328339</v>
      </c>
      <c r="AO25" s="3">
        <v>1174.0515561662178</v>
      </c>
      <c r="AP25" s="3">
        <v>1183.9296757001996</v>
      </c>
      <c r="AQ25" s="3">
        <v>1204.9109599487356</v>
      </c>
      <c r="AR25" s="3">
        <v>1211.3593037676469</v>
      </c>
      <c r="AS25" s="3">
        <v>1226.3058405189654</v>
      </c>
      <c r="AT25" s="3">
        <v>1242.9527356828021</v>
      </c>
      <c r="AU25" s="3">
        <v>1244.1562936691503</v>
      </c>
      <c r="AV25" s="3">
        <v>1245.2406048935986</v>
      </c>
      <c r="AW25" s="3">
        <v>1442.3846975663721</v>
      </c>
      <c r="AX25" s="3">
        <v>1478.6528425328288</v>
      </c>
      <c r="AY25" s="3">
        <v>1375.4645920265393</v>
      </c>
      <c r="AZ25" s="3">
        <v>1349.1286372511024</v>
      </c>
      <c r="BA25" s="3">
        <v>1286.6425129643198</v>
      </c>
      <c r="BB25" s="3">
        <v>1449.0465551601123</v>
      </c>
      <c r="BC25" s="3">
        <v>1329.6145725038448</v>
      </c>
      <c r="BD25" s="3">
        <v>1311.173437768721</v>
      </c>
      <c r="BE25" s="3">
        <v>1323.4156226741686</v>
      </c>
      <c r="BF25" s="3">
        <v>1307.20608800321</v>
      </c>
      <c r="BG25" s="3">
        <v>1373.8294234062498</v>
      </c>
      <c r="BH25" s="3">
        <v>1367.8000031608144</v>
      </c>
      <c r="BI25" s="3">
        <v>1339.711366789973</v>
      </c>
      <c r="BJ25" s="3">
        <v>1360.8529406773914</v>
      </c>
      <c r="BK25" s="3">
        <v>1382.1974807425936</v>
      </c>
      <c r="BL25" s="3">
        <v>1386.4982961002543</v>
      </c>
      <c r="BM25" s="3">
        <v>1385.3260126666421</v>
      </c>
      <c r="BN25" s="3">
        <v>1392.2366078203604</v>
      </c>
      <c r="BO25" s="3">
        <v>1372.441935646601</v>
      </c>
      <c r="BP25" s="3">
        <v>1351.5979375455486</v>
      </c>
      <c r="BQ25" s="3">
        <v>1357.0020188792423</v>
      </c>
      <c r="BR25" s="3">
        <v>1380.7877376154916</v>
      </c>
      <c r="BS25" s="3">
        <v>1401.3287428020551</v>
      </c>
      <c r="BT25" s="3">
        <v>1440.7244171809082</v>
      </c>
      <c r="BU25" s="3">
        <v>1445.2922608831259</v>
      </c>
      <c r="BV25" s="3">
        <v>1443.7169927548412</v>
      </c>
      <c r="BW25" s="3">
        <v>1449.213462498544</v>
      </c>
      <c r="BX25" s="3">
        <v>1401.2640250434265</v>
      </c>
      <c r="BY25" s="3">
        <v>1437.852210873715</v>
      </c>
      <c r="BZ25" s="3">
        <v>1481.1012148089055</v>
      </c>
      <c r="CA25" s="3">
        <v>1460.6128117215753</v>
      </c>
      <c r="CB25" s="3">
        <v>1436.8420335021319</v>
      </c>
      <c r="CC25" s="3">
        <v>1424.4243285009213</v>
      </c>
      <c r="CD25" s="3">
        <v>1448.4230413294199</v>
      </c>
      <c r="CE25" s="3">
        <v>1480.3646950499026</v>
      </c>
      <c r="CF25" s="3">
        <v>1490.5634044136123</v>
      </c>
      <c r="CG25" s="3">
        <v>1455.9772457051004</v>
      </c>
      <c r="CH25" s="3">
        <v>1463.6680745825847</v>
      </c>
      <c r="CI25" s="3">
        <v>1437.6149938992917</v>
      </c>
      <c r="CJ25" s="3">
        <v>1473.2659459838126</v>
      </c>
      <c r="CK25" s="3">
        <v>1509.3327094915635</v>
      </c>
      <c r="CL25" s="3">
        <v>1460.6596261100769</v>
      </c>
      <c r="CM25" s="3">
        <v>1448.7591436745631</v>
      </c>
      <c r="CN25" s="3">
        <v>1446.6033362750527</v>
      </c>
      <c r="CO25" s="3">
        <v>1438.8790335150397</v>
      </c>
      <c r="CP25" s="3">
        <v>1421.9356199701972</v>
      </c>
      <c r="CQ25" s="3">
        <v>1424.1549919018344</v>
      </c>
      <c r="CR25" s="3">
        <v>1442.7442098926463</v>
      </c>
      <c r="CS25" s="3">
        <v>1444.9926886192561</v>
      </c>
      <c r="CT25" s="3">
        <v>1458.9279979525597</v>
      </c>
      <c r="CU25" s="3">
        <v>1446.1517137763076</v>
      </c>
      <c r="CV25" s="3">
        <v>1413.9037172046737</v>
      </c>
      <c r="CW25" s="3">
        <v>1432.304189223079</v>
      </c>
      <c r="CX25" s="3">
        <v>1448.2670394945821</v>
      </c>
      <c r="CY25" s="3">
        <v>1338.6787614810655</v>
      </c>
      <c r="CZ25" s="3">
        <v>1319.5344138900552</v>
      </c>
      <c r="DA25" s="3">
        <v>1285.9364561637472</v>
      </c>
      <c r="DB25" s="3">
        <v>1331.7189438725411</v>
      </c>
      <c r="DC25" s="3">
        <v>1406.1284214595908</v>
      </c>
      <c r="DD25" s="3">
        <v>1459.7512522874795</v>
      </c>
      <c r="DE25" s="3">
        <v>1430.3982646115364</v>
      </c>
      <c r="DF25" s="3">
        <v>1456.1239798402646</v>
      </c>
      <c r="DG25" s="3">
        <v>1440.1570375470251</v>
      </c>
      <c r="DH25" s="3">
        <v>1414.2314203963269</v>
      </c>
      <c r="DI25" s="3">
        <v>1394.5966082114664</v>
      </c>
      <c r="DJ25" s="3">
        <v>1419.0860406126162</v>
      </c>
      <c r="DK25" s="3">
        <v>1410.6573686885249</v>
      </c>
      <c r="DL25" s="3">
        <v>1417.291291858151</v>
      </c>
      <c r="DM25" s="3">
        <v>1386.937212817099</v>
      </c>
      <c r="DN25" s="3">
        <v>1381.5151243753112</v>
      </c>
      <c r="DO25" s="3">
        <v>1350.0500139932415</v>
      </c>
      <c r="DP25" s="3">
        <v>1390.0913089577057</v>
      </c>
      <c r="DQ25" s="3">
        <v>1490.7333035771485</v>
      </c>
      <c r="DR25" s="3">
        <v>1489.6699776337962</v>
      </c>
      <c r="DS25" s="3">
        <v>1483.0701469771618</v>
      </c>
      <c r="DT25" s="3">
        <v>1476.2622721992921</v>
      </c>
      <c r="DU25" s="3">
        <v>1509.7646495434519</v>
      </c>
      <c r="DV25" s="3">
        <v>1540.4296298376105</v>
      </c>
      <c r="DW25" s="3">
        <v>1495.0897827775525</v>
      </c>
      <c r="DX25" s="3">
        <v>1451.3244603693854</v>
      </c>
      <c r="DY25" s="3">
        <v>1433.5933601287679</v>
      </c>
      <c r="DZ25" s="3">
        <v>1444.4616723969698</v>
      </c>
      <c r="EA25" s="3">
        <v>1441.3011837908984</v>
      </c>
      <c r="EB25" s="3">
        <v>1425.1181339867899</v>
      </c>
      <c r="EC25" s="3">
        <v>1435.9164856017419</v>
      </c>
      <c r="ED25" s="3">
        <v>1416.7220302623766</v>
      </c>
      <c r="EE25" s="3">
        <v>1388.4530658621409</v>
      </c>
      <c r="EF25" s="3">
        <v>1411.7541802212552</v>
      </c>
      <c r="EG25" s="3">
        <v>1430.5211105587678</v>
      </c>
      <c r="EH25" s="3">
        <v>1417.7407762006105</v>
      </c>
      <c r="EI25" s="3">
        <v>1488.2978453670139</v>
      </c>
      <c r="EJ25" s="3">
        <v>1498.6502503744373</v>
      </c>
      <c r="EK25" s="3">
        <v>1498.6865211959298</v>
      </c>
      <c r="EL25" s="3">
        <v>1479.4365496877781</v>
      </c>
      <c r="EM25" s="3">
        <v>1486.3978096978622</v>
      </c>
      <c r="EN25" s="3">
        <v>1560.8248763138988</v>
      </c>
      <c r="EO25" s="3">
        <v>1613.0636798832802</v>
      </c>
      <c r="EP25" s="3">
        <v>1599.2213436765014</v>
      </c>
      <c r="EQ25" s="3">
        <v>1613.4940209133902</v>
      </c>
      <c r="ER25" s="3">
        <v>1600.6910057859868</v>
      </c>
      <c r="ES25" s="3">
        <v>1619.8611233074744</v>
      </c>
      <c r="ET25" s="3">
        <v>1647.4322578821766</v>
      </c>
      <c r="EU25" s="3">
        <v>1475.9441498928729</v>
      </c>
      <c r="EV25" s="3">
        <v>1406.5703163357916</v>
      </c>
      <c r="EW25" s="3">
        <v>1447.9153367926974</v>
      </c>
      <c r="EX25" s="3">
        <v>1424.4908031193581</v>
      </c>
      <c r="EY25" s="3">
        <v>1378.9624509260482</v>
      </c>
      <c r="EZ25" s="3">
        <v>1368.6002337165169</v>
      </c>
      <c r="FA25" s="3">
        <v>1372.9847345176247</v>
      </c>
      <c r="FB25" s="3">
        <v>1371.3713485055348</v>
      </c>
      <c r="FC25" s="3">
        <v>1395.6035683008777</v>
      </c>
      <c r="FD25" s="3">
        <v>1398.1210808701953</v>
      </c>
      <c r="FE25" s="3">
        <v>1412.7050152474001</v>
      </c>
      <c r="FF25" s="3">
        <v>1446.7911231113424</v>
      </c>
      <c r="FG25" s="3">
        <v>1418.5542245810398</v>
      </c>
      <c r="FH25" s="3">
        <v>1408.7130982513427</v>
      </c>
      <c r="FI25" s="3">
        <v>1476.8554656415656</v>
      </c>
      <c r="FJ25" s="3">
        <v>1514.4840926164911</v>
      </c>
      <c r="FK25" s="3">
        <v>1427.45584427685</v>
      </c>
      <c r="FL25" s="3">
        <v>1460.9365497221143</v>
      </c>
      <c r="FM25" s="3">
        <v>1490.7143114550599</v>
      </c>
      <c r="FN25" s="3">
        <v>1532.873512825955</v>
      </c>
    </row>
    <row r="26" spans="1:170">
      <c r="A26" s="80">
        <v>30332</v>
      </c>
      <c r="B26">
        <v>44.9</v>
      </c>
      <c r="C26">
        <v>45.4</v>
      </c>
      <c r="E26" t="s">
        <v>1044</v>
      </c>
      <c r="F26" s="3">
        <v>2363.3464282929262</v>
      </c>
      <c r="G26" s="3">
        <v>2022.4714927096388</v>
      </c>
      <c r="H26" s="3">
        <v>1783.6944602134274</v>
      </c>
      <c r="I26" s="3">
        <v>1648.3480802963513</v>
      </c>
      <c r="J26" s="3">
        <v>1596.6821485198707</v>
      </c>
      <c r="K26" s="3">
        <v>1511.3818929493229</v>
      </c>
      <c r="L26" s="3">
        <v>1514.6941466351768</v>
      </c>
      <c r="M26" s="3">
        <v>1545.5659744859813</v>
      </c>
      <c r="N26" s="3">
        <v>1501.4427558955013</v>
      </c>
      <c r="O26" s="3">
        <v>1461.5985317159721</v>
      </c>
      <c r="P26" s="3">
        <v>1498.0552224495855</v>
      </c>
      <c r="Q26" s="3">
        <v>1575.8215159375552</v>
      </c>
      <c r="R26" s="3">
        <v>1609.3581324313598</v>
      </c>
      <c r="S26" s="3">
        <v>1701.9787845409389</v>
      </c>
      <c r="T26" s="3">
        <v>1598.9200642068276</v>
      </c>
      <c r="U26" s="3">
        <v>1586.7848673545077</v>
      </c>
      <c r="V26" s="3">
        <v>1503.20080542598</v>
      </c>
      <c r="W26" s="3">
        <v>1438.9835566982649</v>
      </c>
      <c r="X26" s="3">
        <v>1503.5804512460597</v>
      </c>
      <c r="Y26" s="3">
        <v>1483.2268512438006</v>
      </c>
      <c r="Z26" s="3">
        <v>1442.4150242654202</v>
      </c>
      <c r="AA26" s="3">
        <v>1478.1842449877404</v>
      </c>
      <c r="AB26" s="3">
        <v>1555.4641966396455</v>
      </c>
      <c r="AC26" s="3">
        <v>1664.8076133220095</v>
      </c>
      <c r="AD26" s="3">
        <v>1837.1798859673586</v>
      </c>
      <c r="AE26" s="3">
        <v>2058.400569786932</v>
      </c>
      <c r="AF26" s="3">
        <v>1977.7561663622268</v>
      </c>
      <c r="AG26" s="3">
        <v>1869.6450128097244</v>
      </c>
      <c r="AH26" s="3">
        <v>1855.0550368127249</v>
      </c>
      <c r="AI26" s="3">
        <v>1978.1765732810609</v>
      </c>
      <c r="AJ26" s="3">
        <v>2036.1700968036278</v>
      </c>
      <c r="AK26" s="3">
        <v>1924.7442045546907</v>
      </c>
      <c r="AL26" s="3">
        <v>1832.6969444736669</v>
      </c>
      <c r="AM26" s="3">
        <v>1883.454578307143</v>
      </c>
      <c r="AN26" s="3">
        <v>2102.6695691141899</v>
      </c>
      <c r="AO26" s="3">
        <v>2122.8268449244356</v>
      </c>
      <c r="AP26" s="3">
        <v>2072.1158415157715</v>
      </c>
      <c r="AQ26" s="3">
        <v>1982.4521500381993</v>
      </c>
      <c r="AR26" s="3">
        <v>1850.2509824130384</v>
      </c>
      <c r="AS26" s="3">
        <v>1938.526637312571</v>
      </c>
      <c r="AT26" s="3">
        <v>2013.6515609158691</v>
      </c>
      <c r="AU26" s="3">
        <v>2191.4092680971567</v>
      </c>
      <c r="AV26" s="3">
        <v>2235.4294493429888</v>
      </c>
      <c r="AW26" s="3">
        <v>2074.9097009243123</v>
      </c>
      <c r="AX26" s="3">
        <v>1897.5155511694925</v>
      </c>
      <c r="AY26" s="3">
        <v>1840.9594925676399</v>
      </c>
      <c r="AZ26" s="3">
        <v>1878.8712638856148</v>
      </c>
      <c r="BA26" s="3">
        <v>1912.9130462524981</v>
      </c>
      <c r="BB26" s="3">
        <v>2057.8090448201965</v>
      </c>
      <c r="BC26" s="3">
        <v>2297.8920147490517</v>
      </c>
      <c r="BD26" s="3">
        <v>2310.822259514518</v>
      </c>
      <c r="BE26" s="3">
        <v>2374.5883484772958</v>
      </c>
      <c r="BF26" s="3">
        <v>2104.5350096330721</v>
      </c>
      <c r="BG26" s="3">
        <v>2044.4655352439565</v>
      </c>
      <c r="BH26" s="3">
        <v>2081.6286753017148</v>
      </c>
      <c r="BI26" s="3">
        <v>2037.9730795320761</v>
      </c>
      <c r="BJ26" s="3">
        <v>2037.5384549006631</v>
      </c>
      <c r="BK26" s="3">
        <v>2122.3666609907882</v>
      </c>
      <c r="BL26" s="3">
        <v>2234.2033782356848</v>
      </c>
      <c r="BM26" s="3">
        <v>2355.9964524297684</v>
      </c>
      <c r="BN26" s="3">
        <v>2343.6474726639508</v>
      </c>
      <c r="BO26" s="3">
        <v>2259.2134124004515</v>
      </c>
      <c r="BP26" s="3">
        <v>2175.9693590285192</v>
      </c>
      <c r="BQ26" s="3">
        <v>2166.1208808457577</v>
      </c>
      <c r="BR26" s="3">
        <v>2236.8052302447563</v>
      </c>
      <c r="BS26" s="3">
        <v>2115.6783798459192</v>
      </c>
      <c r="BT26" s="3">
        <v>2163.5425519833489</v>
      </c>
      <c r="BU26" s="3">
        <v>2157.6029255295443</v>
      </c>
      <c r="BV26" s="3">
        <v>2031.3702910694537</v>
      </c>
      <c r="BW26" s="3">
        <v>2005.2479850885097</v>
      </c>
      <c r="BX26" s="3">
        <v>2027.1038734850283</v>
      </c>
      <c r="BY26" s="3">
        <v>2134.0746679233694</v>
      </c>
      <c r="BZ26" s="3">
        <v>2245.1432529752906</v>
      </c>
      <c r="CA26" s="3">
        <v>2355.6125317800816</v>
      </c>
      <c r="CB26" s="3">
        <v>2400.3410409291942</v>
      </c>
      <c r="CC26" s="3">
        <v>2410.4071431480133</v>
      </c>
      <c r="CD26" s="3">
        <v>2291.93629412162</v>
      </c>
      <c r="CE26" s="3">
        <v>2225.267276510649</v>
      </c>
      <c r="CF26" s="3">
        <v>2312.741022803948</v>
      </c>
      <c r="CG26" s="3">
        <v>2261.5622661207562</v>
      </c>
      <c r="CH26" s="3">
        <v>2214.4459655546584</v>
      </c>
      <c r="CI26" s="3">
        <v>2221.7686287713427</v>
      </c>
      <c r="CJ26" s="3">
        <v>2361.0900261741149</v>
      </c>
      <c r="CK26" s="3">
        <v>2732.5163177027534</v>
      </c>
      <c r="CL26" s="3">
        <v>3223.3681654088259</v>
      </c>
      <c r="CM26" s="3">
        <v>2916.2926448214675</v>
      </c>
      <c r="CN26" s="3">
        <v>2597.1784761000235</v>
      </c>
      <c r="CO26" s="3">
        <v>2496.5649451966833</v>
      </c>
      <c r="CP26" s="3">
        <v>2421.7859230200484</v>
      </c>
      <c r="CQ26" s="3">
        <v>2353.4822998055715</v>
      </c>
      <c r="CR26" s="3">
        <v>2337.2060870179675</v>
      </c>
      <c r="CS26" s="3">
        <v>2297.2222851326828</v>
      </c>
      <c r="CT26" s="3">
        <v>2208.6967986312229</v>
      </c>
      <c r="CU26" s="3">
        <v>2245.3406296156304</v>
      </c>
      <c r="CV26" s="3">
        <v>2394.1518667409173</v>
      </c>
      <c r="CW26" s="3">
        <v>2502.1939971386155</v>
      </c>
      <c r="CX26" s="3">
        <v>2462.7023260745009</v>
      </c>
      <c r="CY26" s="3">
        <v>2398.6667142165629</v>
      </c>
      <c r="CZ26" s="3">
        <v>2368.0723628844603</v>
      </c>
      <c r="DA26" s="3">
        <v>2446.7473613365514</v>
      </c>
      <c r="DB26" s="3">
        <v>2548.9212896237177</v>
      </c>
      <c r="DC26" s="3">
        <v>2535.8687471125381</v>
      </c>
      <c r="DD26" s="3">
        <v>2759.7846457028486</v>
      </c>
      <c r="DE26" s="3">
        <v>2534.462584064891</v>
      </c>
      <c r="DF26" s="3">
        <v>2306.0439546849748</v>
      </c>
      <c r="DG26" s="3">
        <v>2172.7976910738253</v>
      </c>
      <c r="DH26" s="3">
        <v>2198.2058655478477</v>
      </c>
      <c r="DI26" s="3">
        <v>2174.4860594369475</v>
      </c>
      <c r="DJ26" s="3">
        <v>2271.9979279459862</v>
      </c>
      <c r="DK26" s="3">
        <v>2396.8955855062159</v>
      </c>
      <c r="DL26" s="3">
        <v>2518.6622962663064</v>
      </c>
      <c r="DM26" s="3">
        <v>2497.9520992240978</v>
      </c>
      <c r="DN26" s="3">
        <v>2390.4839132358061</v>
      </c>
      <c r="DO26" s="3">
        <v>2323.89901162349</v>
      </c>
      <c r="DP26" s="3">
        <v>2248.2235804495226</v>
      </c>
      <c r="DQ26" s="3">
        <v>2215.7445589915073</v>
      </c>
      <c r="DR26" s="3">
        <v>2138.3979986865779</v>
      </c>
      <c r="DS26" s="3">
        <v>2192.6451339615996</v>
      </c>
      <c r="DT26" s="3">
        <v>2250.8460072571979</v>
      </c>
      <c r="DU26" s="3">
        <v>2467.929356665185</v>
      </c>
      <c r="DV26" s="3">
        <v>2810.3111917782571</v>
      </c>
      <c r="DW26" s="3">
        <v>2762.1596640552834</v>
      </c>
      <c r="DX26" s="3">
        <v>2382.3110797970812</v>
      </c>
      <c r="DY26" s="3">
        <v>2018.6302983102214</v>
      </c>
      <c r="DZ26" s="3">
        <v>1839.2027315760797</v>
      </c>
      <c r="EA26" s="3">
        <v>1839.3219582930603</v>
      </c>
      <c r="EB26" s="3">
        <v>1715.2709718962915</v>
      </c>
      <c r="EC26" s="3">
        <v>1911.6814624515814</v>
      </c>
      <c r="ED26" s="3">
        <v>1764.8474561922915</v>
      </c>
      <c r="EE26" s="3">
        <v>1819.3194028060368</v>
      </c>
      <c r="EF26" s="3">
        <v>1972.9015461956667</v>
      </c>
      <c r="EG26" s="3">
        <v>2190.8044288347087</v>
      </c>
      <c r="EH26" s="3">
        <v>2343.8866898232118</v>
      </c>
      <c r="EI26" s="3">
        <v>2247.0095096043674</v>
      </c>
      <c r="EJ26" s="3">
        <v>2102.0410972528625</v>
      </c>
      <c r="EK26" s="3">
        <v>2058.2255550554182</v>
      </c>
      <c r="EL26" s="3">
        <v>2056.4409265696308</v>
      </c>
      <c r="EM26" s="3">
        <v>2060.3360891001666</v>
      </c>
      <c r="EN26" s="3">
        <v>2631.7886557304828</v>
      </c>
      <c r="EO26" s="3">
        <v>2900.1202672101017</v>
      </c>
      <c r="EP26" s="3">
        <v>3229.9747511729829</v>
      </c>
      <c r="EQ26" s="3">
        <v>3554.9932742051246</v>
      </c>
      <c r="ER26" s="3">
        <v>3476.4200603130594</v>
      </c>
      <c r="ES26" s="3">
        <v>3292.4277500737812</v>
      </c>
      <c r="ET26" s="3">
        <v>3471.4913382805275</v>
      </c>
      <c r="EU26" s="3">
        <v>3409.4708866985643</v>
      </c>
      <c r="EV26" s="3">
        <v>3161.941383188916</v>
      </c>
      <c r="EW26" s="3">
        <v>3194.6374118023641</v>
      </c>
      <c r="EX26" s="3">
        <v>3212.8856160025753</v>
      </c>
      <c r="EY26" s="3">
        <v>3356.9377293814068</v>
      </c>
      <c r="EZ26" s="3">
        <v>3374.7238247845448</v>
      </c>
      <c r="FA26" s="3">
        <v>3072.477078855637</v>
      </c>
      <c r="FB26" s="3">
        <v>2485.471433270643</v>
      </c>
      <c r="FC26" s="3">
        <v>2102.7744483523429</v>
      </c>
      <c r="FD26" s="3">
        <v>1803.6558559883385</v>
      </c>
      <c r="FE26" s="3">
        <v>1816.9339219110088</v>
      </c>
      <c r="FF26" s="3">
        <v>1937.235614159513</v>
      </c>
      <c r="FG26" s="3">
        <v>2146.7003958335804</v>
      </c>
      <c r="FH26" s="3">
        <v>2379.9031411813921</v>
      </c>
      <c r="FI26" s="3">
        <v>2871.7633189352309</v>
      </c>
      <c r="FJ26" s="3">
        <v>2882.7501192867312</v>
      </c>
      <c r="FK26" s="3">
        <v>2753.5891666009752</v>
      </c>
      <c r="FL26" s="3">
        <v>2601.8905968596123</v>
      </c>
      <c r="FM26" s="3">
        <v>2349.1791619891478</v>
      </c>
      <c r="FN26" s="3">
        <v>2390.3665028999312</v>
      </c>
    </row>
    <row r="27" spans="1:170">
      <c r="A27" s="80">
        <v>30333</v>
      </c>
      <c r="B27">
        <v>44.9</v>
      </c>
      <c r="C27">
        <v>45.4</v>
      </c>
      <c r="E27" t="s">
        <v>1045</v>
      </c>
      <c r="F27" s="3">
        <v>3059.0196011789612</v>
      </c>
      <c r="G27" s="3">
        <v>3058.4687431515708</v>
      </c>
      <c r="H27" s="3">
        <v>3175.0657277529581</v>
      </c>
      <c r="I27" s="3">
        <v>3227.3991455137329</v>
      </c>
      <c r="J27" s="3">
        <v>3249.1529041510635</v>
      </c>
      <c r="K27" s="3">
        <v>3248.2442708702742</v>
      </c>
      <c r="L27" s="3">
        <v>3258.032461190518</v>
      </c>
      <c r="M27" s="3">
        <v>3261.4010562127614</v>
      </c>
      <c r="N27" s="3">
        <v>3273.4912169909458</v>
      </c>
      <c r="O27" s="3">
        <v>3309.4009484558487</v>
      </c>
      <c r="P27" s="3">
        <v>3304.9178507543902</v>
      </c>
      <c r="Q27" s="3">
        <v>3322.5407195957905</v>
      </c>
      <c r="R27" s="3">
        <v>3329.1844832145716</v>
      </c>
      <c r="S27" s="3">
        <v>3355.7533553728435</v>
      </c>
      <c r="T27" s="3">
        <v>3356.8469814335576</v>
      </c>
      <c r="U27" s="3">
        <v>3356.8169747432189</v>
      </c>
      <c r="V27" s="3">
        <v>3356.8064361700604</v>
      </c>
      <c r="W27" s="3">
        <v>3362.5594159212869</v>
      </c>
      <c r="X27" s="3">
        <v>3355.9506641322541</v>
      </c>
      <c r="Y27" s="3">
        <v>3407.9055350212607</v>
      </c>
      <c r="Z27" s="3">
        <v>3436.4039691681528</v>
      </c>
      <c r="AA27" s="3">
        <v>3479.516689418781</v>
      </c>
      <c r="AB27" s="3">
        <v>3498.4797968046605</v>
      </c>
      <c r="AC27" s="3">
        <v>3514.4685893821334</v>
      </c>
      <c r="AD27" s="3">
        <v>3510.4345192495771</v>
      </c>
      <c r="AE27" s="3">
        <v>3522.966976489944</v>
      </c>
      <c r="AF27" s="3">
        <v>3539.3151912814037</v>
      </c>
      <c r="AG27" s="3">
        <v>3550.1992215784435</v>
      </c>
      <c r="AH27" s="3">
        <v>3542.4235100400347</v>
      </c>
      <c r="AI27" s="3">
        <v>3561.8425086323205</v>
      </c>
      <c r="AJ27" s="3">
        <v>3569.0309088425761</v>
      </c>
      <c r="AK27" s="3">
        <v>3561.0294026570768</v>
      </c>
      <c r="AL27" s="3">
        <v>3558.539066355062</v>
      </c>
      <c r="AM27" s="3">
        <v>3557.5170747415823</v>
      </c>
      <c r="AN27" s="3">
        <v>3567.7399158811559</v>
      </c>
      <c r="AO27" s="3">
        <v>3566.1666593508626</v>
      </c>
      <c r="AP27" s="3">
        <v>3560.1553362035138</v>
      </c>
      <c r="AQ27" s="3">
        <v>3559.7795810953971</v>
      </c>
      <c r="AR27" s="3">
        <v>3584.7274524255463</v>
      </c>
      <c r="AS27" s="3">
        <v>3656.8884417176396</v>
      </c>
      <c r="AT27" s="3">
        <v>3683.8399766689031</v>
      </c>
      <c r="AU27" s="3">
        <v>3684.0392553463721</v>
      </c>
      <c r="AV27" s="3">
        <v>3702.6897366163325</v>
      </c>
      <c r="AW27" s="3">
        <v>3705.3154399407385</v>
      </c>
      <c r="AX27" s="3">
        <v>3725.6034171729498</v>
      </c>
      <c r="AY27" s="3">
        <v>3724.5042932552051</v>
      </c>
      <c r="AZ27" s="3">
        <v>3730.4547434785386</v>
      </c>
      <c r="BA27" s="3">
        <v>3728.9658732575003</v>
      </c>
      <c r="BB27" s="3">
        <v>3745.7162197674675</v>
      </c>
      <c r="BC27" s="3">
        <v>3766.4129741129545</v>
      </c>
      <c r="BD27" s="3">
        <v>3766.585622347543</v>
      </c>
      <c r="BE27" s="3">
        <v>3777.9905571542122</v>
      </c>
      <c r="BF27" s="3">
        <v>3772.4664100221726</v>
      </c>
      <c r="BG27" s="3">
        <v>3779.2565315061206</v>
      </c>
      <c r="BH27" s="3">
        <v>3754.200613291167</v>
      </c>
      <c r="BI27" s="3">
        <v>3740.8188301007385</v>
      </c>
      <c r="BJ27" s="3">
        <v>3750.1672998689201</v>
      </c>
      <c r="BK27" s="3">
        <v>3757.7316187692477</v>
      </c>
      <c r="BL27" s="3">
        <v>3748.8629073556481</v>
      </c>
      <c r="BM27" s="3">
        <v>3744.0230713496758</v>
      </c>
      <c r="BN27" s="3">
        <v>3767.662708941893</v>
      </c>
      <c r="BO27" s="3">
        <v>3775.7881794263053</v>
      </c>
      <c r="BP27" s="3">
        <v>3764.6505867516435</v>
      </c>
      <c r="BQ27" s="3">
        <v>3762.3119288269909</v>
      </c>
      <c r="BR27" s="3">
        <v>3772.5325509018157</v>
      </c>
      <c r="BS27" s="3">
        <v>3764.373009161292</v>
      </c>
      <c r="BT27" s="3">
        <v>3748.1217134455669</v>
      </c>
      <c r="BU27" s="3">
        <v>3750.1708283197454</v>
      </c>
      <c r="BV27" s="3">
        <v>3763.5941820966209</v>
      </c>
      <c r="BW27" s="3">
        <v>3757.0547961507873</v>
      </c>
      <c r="BX27" s="3">
        <v>3761.6510969488254</v>
      </c>
      <c r="BY27" s="3">
        <v>3767.8693340622626</v>
      </c>
      <c r="BZ27" s="3">
        <v>3767.1074031221533</v>
      </c>
      <c r="CA27" s="3">
        <v>3776.1912240965494</v>
      </c>
      <c r="CB27" s="3">
        <v>3777.6028764649845</v>
      </c>
      <c r="CC27" s="3">
        <v>3777.0636144279415</v>
      </c>
      <c r="CD27" s="3">
        <v>3762.7859919636348</v>
      </c>
      <c r="CE27" s="3">
        <v>3770.5627271301246</v>
      </c>
      <c r="CF27" s="3">
        <v>3784.7207259237925</v>
      </c>
      <c r="CG27" s="3">
        <v>3799.339127821996</v>
      </c>
      <c r="CH27" s="3">
        <v>3789.9266335993179</v>
      </c>
      <c r="CI27" s="3">
        <v>3795.927063336947</v>
      </c>
      <c r="CJ27" s="3">
        <v>3780.103431840168</v>
      </c>
      <c r="CK27" s="3">
        <v>3792.1561967617863</v>
      </c>
      <c r="CL27" s="3">
        <v>3803.3204248459383</v>
      </c>
      <c r="CM27" s="3">
        <v>3813.763869488288</v>
      </c>
      <c r="CN27" s="3">
        <v>3832.6709998222068</v>
      </c>
      <c r="CO27" s="3">
        <v>3840.4546486341719</v>
      </c>
      <c r="CP27" s="3">
        <v>3850.4723953179091</v>
      </c>
      <c r="CQ27" s="3">
        <v>3849.5968130836363</v>
      </c>
      <c r="CR27" s="3">
        <v>3873.5389705141106</v>
      </c>
      <c r="CS27" s="3">
        <v>3875.5270865148877</v>
      </c>
      <c r="CT27" s="3">
        <v>3884.3991259486156</v>
      </c>
      <c r="CU27" s="3">
        <v>3870.7258524391636</v>
      </c>
      <c r="CV27" s="3">
        <v>3878.3493795627619</v>
      </c>
      <c r="CW27" s="3">
        <v>3920.7148655774963</v>
      </c>
      <c r="CX27" s="3">
        <v>3934.938092860074</v>
      </c>
      <c r="CY27" s="3">
        <v>3943.1779264429451</v>
      </c>
      <c r="CZ27" s="3">
        <v>3951.2849218469755</v>
      </c>
      <c r="DA27" s="3">
        <v>3973.6289680791569</v>
      </c>
      <c r="DB27" s="3">
        <v>4022.4021516621624</v>
      </c>
      <c r="DC27" s="3">
        <v>4040.0489604218028</v>
      </c>
      <c r="DD27" s="3">
        <v>4040.9034974960673</v>
      </c>
      <c r="DE27" s="3">
        <v>4044.9442972010324</v>
      </c>
      <c r="DF27" s="3">
        <v>4068.7937761692237</v>
      </c>
      <c r="DG27" s="3">
        <v>4079.5630018803795</v>
      </c>
      <c r="DH27" s="3">
        <v>4083.4525708364099</v>
      </c>
      <c r="DI27" s="3">
        <v>4085.7754044866638</v>
      </c>
      <c r="DJ27" s="3">
        <v>4086.4625597527238</v>
      </c>
      <c r="DK27" s="3">
        <v>4069.9908057877551</v>
      </c>
      <c r="DL27" s="3">
        <v>4074.5318995511016</v>
      </c>
      <c r="DM27" s="3">
        <v>4069.7693861641724</v>
      </c>
      <c r="DN27" s="3">
        <v>4078.2811397188948</v>
      </c>
      <c r="DO27" s="3">
        <v>4080.2646513462241</v>
      </c>
      <c r="DP27" s="3">
        <v>4073.5052564735233</v>
      </c>
      <c r="DQ27" s="3">
        <v>4092.0796307500441</v>
      </c>
      <c r="DR27" s="3">
        <v>4085.0889805030702</v>
      </c>
      <c r="DS27" s="3">
        <v>4091.2183559285272</v>
      </c>
      <c r="DT27" s="3">
        <v>4101.1293727534812</v>
      </c>
      <c r="DU27" s="3">
        <v>4126.6904224335103</v>
      </c>
      <c r="DV27" s="3">
        <v>4124.3891457171558</v>
      </c>
      <c r="DW27" s="3">
        <v>4131.4677757200343</v>
      </c>
      <c r="DX27" s="3">
        <v>4113.7674779828967</v>
      </c>
      <c r="DY27" s="3">
        <v>4106.600495668672</v>
      </c>
      <c r="DZ27" s="3">
        <v>4106.6352532259971</v>
      </c>
      <c r="EA27" s="3">
        <v>4097.830389086078</v>
      </c>
      <c r="EB27" s="3">
        <v>4125.4888910600121</v>
      </c>
      <c r="EC27" s="3">
        <v>4173.1776159314086</v>
      </c>
      <c r="ED27" s="3">
        <v>4246.3813669876872</v>
      </c>
      <c r="EE27" s="3">
        <v>4290.3341033627094</v>
      </c>
      <c r="EF27" s="3">
        <v>4311.90163874671</v>
      </c>
      <c r="EG27" s="3">
        <v>4372.5947109673816</v>
      </c>
      <c r="EH27" s="3">
        <v>4409.2195411439552</v>
      </c>
      <c r="EI27" s="3">
        <v>4431.6882413361209</v>
      </c>
      <c r="EJ27" s="3">
        <v>4505.8689233304704</v>
      </c>
      <c r="EK27" s="3">
        <v>4671.231683903975</v>
      </c>
      <c r="EL27" s="3">
        <v>4784.6095933501065</v>
      </c>
      <c r="EM27" s="3">
        <v>4834.2291630115888</v>
      </c>
      <c r="EN27" s="3">
        <v>4904.3051164198105</v>
      </c>
      <c r="EO27" s="3">
        <v>5153.5070938744311</v>
      </c>
      <c r="EP27" s="3">
        <v>5193.6912379902487</v>
      </c>
      <c r="EQ27" s="3">
        <v>5229.8999757794609</v>
      </c>
      <c r="ER27" s="3">
        <v>5247.1526889415627</v>
      </c>
      <c r="ES27" s="3">
        <v>5297.8435348343482</v>
      </c>
      <c r="ET27" s="3">
        <v>5301.7634428308274</v>
      </c>
      <c r="EU27" s="3">
        <v>5203.2670724801046</v>
      </c>
      <c r="EV27" s="3">
        <v>5164.9609510829014</v>
      </c>
      <c r="EW27" s="3">
        <v>5165.4476104278647</v>
      </c>
      <c r="EX27" s="3">
        <v>5201.1130121229198</v>
      </c>
      <c r="EY27" s="3">
        <v>5214.5267048752785</v>
      </c>
      <c r="EZ27" s="3">
        <v>5220.8290147445268</v>
      </c>
      <c r="FA27" s="3">
        <v>5222.5074012121113</v>
      </c>
      <c r="FB27" s="3">
        <v>5219.7603255219738</v>
      </c>
      <c r="FC27" s="3">
        <v>5233.1410866417446</v>
      </c>
      <c r="FD27" s="3">
        <v>5218.0010811027641</v>
      </c>
      <c r="FE27" s="3">
        <v>5203.5203645108468</v>
      </c>
      <c r="FF27" s="3">
        <v>5189.6902348215126</v>
      </c>
      <c r="FG27" s="3">
        <v>5175.8295079010359</v>
      </c>
      <c r="FH27" s="3">
        <v>5187.185887041137</v>
      </c>
      <c r="FI27" s="3">
        <v>5179.7985814577096</v>
      </c>
      <c r="FJ27" s="3">
        <v>5199.0604641183754</v>
      </c>
      <c r="FK27" s="3">
        <v>5208.5578959176346</v>
      </c>
      <c r="FL27" s="3">
        <v>5185.4479075534246</v>
      </c>
      <c r="FM27" s="3">
        <v>5186.4865793994213</v>
      </c>
      <c r="FN27" s="3">
        <v>5184.97755181908</v>
      </c>
    </row>
    <row r="28" spans="1:170">
      <c r="A28" s="80">
        <v>30334</v>
      </c>
      <c r="B28">
        <v>44.85</v>
      </c>
      <c r="C28">
        <v>45.35</v>
      </c>
      <c r="E28" t="s">
        <v>1046</v>
      </c>
      <c r="F28" s="3">
        <v>4510.686762440062</v>
      </c>
      <c r="G28" s="3">
        <v>4502.1625808005074</v>
      </c>
      <c r="H28" s="3">
        <v>4509.6395726990213</v>
      </c>
      <c r="I28" s="3">
        <v>4561.0862432877475</v>
      </c>
      <c r="J28" s="3">
        <v>4494.1696427531215</v>
      </c>
      <c r="K28" s="3">
        <v>4450.4341018156847</v>
      </c>
      <c r="L28" s="3">
        <v>4447.8899049477659</v>
      </c>
      <c r="M28" s="3">
        <v>4415.8476232786325</v>
      </c>
      <c r="N28" s="3">
        <v>4372.3688153048261</v>
      </c>
      <c r="O28" s="3">
        <v>4367.1926767703671</v>
      </c>
      <c r="P28" s="3">
        <v>4317.1906576320998</v>
      </c>
      <c r="Q28" s="3">
        <v>4313.7495616052438</v>
      </c>
      <c r="R28" s="3">
        <v>4342.6043837426178</v>
      </c>
      <c r="S28" s="3">
        <v>4350.3255597223069</v>
      </c>
      <c r="T28" s="3">
        <v>4354.8540940979865</v>
      </c>
      <c r="U28" s="3">
        <v>4375.158668354441</v>
      </c>
      <c r="V28" s="3">
        <v>4352.5607392319507</v>
      </c>
      <c r="W28" s="3">
        <v>4348.0295631401696</v>
      </c>
      <c r="X28" s="3">
        <v>4326.43011642891</v>
      </c>
      <c r="Y28" s="3">
        <v>4328.0671272211084</v>
      </c>
      <c r="Z28" s="3">
        <v>4328.5883494134532</v>
      </c>
      <c r="AA28" s="3">
        <v>4308.2410825217903</v>
      </c>
      <c r="AB28" s="3">
        <v>4338.0349096455948</v>
      </c>
      <c r="AC28" s="3">
        <v>4316.3790645812924</v>
      </c>
      <c r="AD28" s="3">
        <v>4341.7343381311794</v>
      </c>
      <c r="AE28" s="3">
        <v>4364.9215227475397</v>
      </c>
      <c r="AF28" s="3">
        <v>4405.6705088645904</v>
      </c>
      <c r="AG28" s="3">
        <v>4433.2104851112927</v>
      </c>
      <c r="AH28" s="3">
        <v>4423.5483970083933</v>
      </c>
      <c r="AI28" s="3">
        <v>4340.0760300049387</v>
      </c>
      <c r="AJ28" s="3">
        <v>4317.9020560505469</v>
      </c>
      <c r="AK28" s="3">
        <v>4310.770348767317</v>
      </c>
      <c r="AL28" s="3">
        <v>4317.3410268391717</v>
      </c>
      <c r="AM28" s="3">
        <v>4321.3583749224399</v>
      </c>
      <c r="AN28" s="3">
        <v>4321.8056722257361</v>
      </c>
      <c r="AO28" s="3">
        <v>4333.1915603928801</v>
      </c>
      <c r="AP28" s="3">
        <v>4355.918129327225</v>
      </c>
      <c r="AQ28" s="3">
        <v>4364.311937631388</v>
      </c>
      <c r="AR28" s="3">
        <v>4394.4052936722219</v>
      </c>
      <c r="AS28" s="3">
        <v>4399.5516401853765</v>
      </c>
      <c r="AT28" s="3">
        <v>4453.9509272569403</v>
      </c>
      <c r="AU28" s="3">
        <v>4499.2326921712611</v>
      </c>
      <c r="AV28" s="3">
        <v>4508.1028090299187</v>
      </c>
      <c r="AW28" s="3">
        <v>4512.4175978778276</v>
      </c>
      <c r="AX28" s="3">
        <v>4507.5292370761781</v>
      </c>
      <c r="AY28" s="3">
        <v>4524.5075615526812</v>
      </c>
      <c r="AZ28" s="3">
        <v>4537.6851157557739</v>
      </c>
      <c r="BA28" s="3">
        <v>4561.1695923036887</v>
      </c>
      <c r="BB28" s="3">
        <v>4563.5699591546963</v>
      </c>
      <c r="BC28" s="3">
        <v>4571.7753005942668</v>
      </c>
      <c r="BD28" s="3">
        <v>4560.4284534851085</v>
      </c>
      <c r="BE28" s="3">
        <v>4560.0170353306512</v>
      </c>
      <c r="BF28" s="3">
        <v>4518.0542549415368</v>
      </c>
      <c r="BG28" s="3">
        <v>4492.3676076151751</v>
      </c>
      <c r="BH28" s="3">
        <v>4458.7896862373509</v>
      </c>
      <c r="BI28" s="3">
        <v>4457.6374209487894</v>
      </c>
      <c r="BJ28" s="3">
        <v>4465.6731733741262</v>
      </c>
      <c r="BK28" s="3">
        <v>4450.6707708478461</v>
      </c>
      <c r="BL28" s="3">
        <v>4453.3938218676158</v>
      </c>
      <c r="BM28" s="3">
        <v>4462.0731086256992</v>
      </c>
      <c r="BN28" s="3">
        <v>4453.1912388159217</v>
      </c>
      <c r="BO28" s="3">
        <v>4457.0202472788214</v>
      </c>
      <c r="BP28" s="3">
        <v>4463.2240462839291</v>
      </c>
      <c r="BQ28" s="3">
        <v>4462.9458858806884</v>
      </c>
      <c r="BR28" s="3">
        <v>4445.2366391689056</v>
      </c>
      <c r="BS28" s="3">
        <v>4423.0277769901595</v>
      </c>
      <c r="BT28" s="3">
        <v>4423.8496677579087</v>
      </c>
      <c r="BU28" s="3">
        <v>4419.7883879636292</v>
      </c>
      <c r="BV28" s="3">
        <v>4388.9913837339682</v>
      </c>
      <c r="BW28" s="3">
        <v>4368.9926121220142</v>
      </c>
      <c r="BX28" s="3">
        <v>4368.4450497061935</v>
      </c>
      <c r="BY28" s="3">
        <v>4398.3581997961637</v>
      </c>
      <c r="BZ28" s="3">
        <v>4404.4843093833433</v>
      </c>
      <c r="CA28" s="3">
        <v>4391.0003616782915</v>
      </c>
      <c r="CB28" s="3">
        <v>4386.4438284265752</v>
      </c>
      <c r="CC28" s="3">
        <v>4389.2256291773938</v>
      </c>
      <c r="CD28" s="3">
        <v>4400.4193197198547</v>
      </c>
      <c r="CE28" s="3">
        <v>4415.4517198243766</v>
      </c>
      <c r="CF28" s="3">
        <v>4423.6888085632327</v>
      </c>
      <c r="CG28" s="3">
        <v>4427.0666311515379</v>
      </c>
      <c r="CH28" s="3">
        <v>4421.9540433891871</v>
      </c>
      <c r="CI28" s="3">
        <v>4418.8870875627008</v>
      </c>
      <c r="CJ28" s="3">
        <v>4415.750348306412</v>
      </c>
      <c r="CK28" s="3">
        <v>4429.8642138759769</v>
      </c>
      <c r="CL28" s="3">
        <v>4442.8844265277885</v>
      </c>
      <c r="CM28" s="3">
        <v>4421.7558698411094</v>
      </c>
      <c r="CN28" s="3">
        <v>4427.4123315317192</v>
      </c>
      <c r="CO28" s="3">
        <v>4435.4374615081006</v>
      </c>
      <c r="CP28" s="3">
        <v>4439.2004716834936</v>
      </c>
      <c r="CQ28" s="3">
        <v>4413.8092672522007</v>
      </c>
      <c r="CR28" s="3">
        <v>4438.597851520356</v>
      </c>
      <c r="CS28" s="3">
        <v>4448.5343613837167</v>
      </c>
      <c r="CT28" s="3">
        <v>4439.3273183966921</v>
      </c>
      <c r="CU28" s="3">
        <v>4435.0045094004372</v>
      </c>
      <c r="CV28" s="3">
        <v>4439.6591776470104</v>
      </c>
      <c r="CW28" s="3">
        <v>4484.0083332378545</v>
      </c>
      <c r="CX28" s="3">
        <v>4475.0754304055899</v>
      </c>
      <c r="CY28" s="3">
        <v>4468.2891330115253</v>
      </c>
      <c r="CZ28" s="3">
        <v>4458.6138264227502</v>
      </c>
      <c r="DA28" s="3">
        <v>4461.8939263787925</v>
      </c>
      <c r="DB28" s="3">
        <v>4472.627075037617</v>
      </c>
      <c r="DC28" s="3">
        <v>4491.9041101460934</v>
      </c>
      <c r="DD28" s="3">
        <v>4498.8499674599043</v>
      </c>
      <c r="DE28" s="3">
        <v>4521.5799945919243</v>
      </c>
      <c r="DF28" s="3">
        <v>4525.4611806244566</v>
      </c>
      <c r="DG28" s="3">
        <v>4534.7440010099217</v>
      </c>
      <c r="DH28" s="3">
        <v>4539.7495827502071</v>
      </c>
      <c r="DI28" s="3">
        <v>4546.5124929912381</v>
      </c>
      <c r="DJ28" s="3">
        <v>4581.3531878750027</v>
      </c>
      <c r="DK28" s="3">
        <v>4578.4902719651145</v>
      </c>
      <c r="DL28" s="3">
        <v>4594.3219176787743</v>
      </c>
      <c r="DM28" s="3">
        <v>4577.6352062575006</v>
      </c>
      <c r="DN28" s="3">
        <v>4578.305519655436</v>
      </c>
      <c r="DO28" s="3">
        <v>4557.1829412135194</v>
      </c>
      <c r="DP28" s="3">
        <v>4569.7063088807445</v>
      </c>
      <c r="DQ28" s="3">
        <v>4586.8787866472485</v>
      </c>
      <c r="DR28" s="3">
        <v>4586.5782517714988</v>
      </c>
      <c r="DS28" s="3">
        <v>4585.8250976398986</v>
      </c>
      <c r="DT28" s="3">
        <v>4582.4687490242713</v>
      </c>
      <c r="DU28" s="3">
        <v>4577.5337836860435</v>
      </c>
      <c r="DV28" s="3">
        <v>4513.0416350778787</v>
      </c>
      <c r="DW28" s="3">
        <v>4508.1697148854182</v>
      </c>
      <c r="DX28" s="3">
        <v>4506.4664906934449</v>
      </c>
      <c r="DY28" s="3">
        <v>4533.8104558945815</v>
      </c>
      <c r="DZ28" s="3">
        <v>4529.2991059974147</v>
      </c>
      <c r="EA28" s="3">
        <v>4538.1139885028442</v>
      </c>
      <c r="EB28" s="3">
        <v>4578.8698953395333</v>
      </c>
      <c r="EC28" s="3">
        <v>4587.7898671813173</v>
      </c>
      <c r="ED28" s="3">
        <v>4794.3433031106579</v>
      </c>
      <c r="EE28" s="3">
        <v>4868.180656938287</v>
      </c>
      <c r="EF28" s="3">
        <v>4961.2368067940588</v>
      </c>
      <c r="EG28" s="3">
        <v>4986.9356076412669</v>
      </c>
      <c r="EH28" s="3">
        <v>4988.1275216842823</v>
      </c>
      <c r="EI28" s="3">
        <v>4989.4929525437146</v>
      </c>
      <c r="EJ28" s="3">
        <v>5024.737917730662</v>
      </c>
      <c r="EK28" s="3">
        <v>5226.8094269990197</v>
      </c>
      <c r="EL28" s="3">
        <v>5302.5253066547957</v>
      </c>
      <c r="EM28" s="3">
        <v>5332.4479864306913</v>
      </c>
      <c r="EN28" s="3">
        <v>5389.3250915154931</v>
      </c>
      <c r="EO28" s="3">
        <v>5416.8752215943932</v>
      </c>
      <c r="EP28" s="3">
        <v>5453.5612625077147</v>
      </c>
      <c r="EQ28" s="3">
        <v>5470.2942331740605</v>
      </c>
      <c r="ER28" s="3">
        <v>5472.0197082967843</v>
      </c>
      <c r="ES28" s="3">
        <v>5478.0725446606302</v>
      </c>
      <c r="ET28" s="3">
        <v>5476.2068432206052</v>
      </c>
      <c r="EU28" s="3">
        <v>5446.0709216295782</v>
      </c>
      <c r="EV28" s="3">
        <v>5389.6904743392752</v>
      </c>
      <c r="EW28" s="3">
        <v>5408.5032494731986</v>
      </c>
      <c r="EX28" s="3">
        <v>5433.6866383627566</v>
      </c>
      <c r="EY28" s="3">
        <v>5419.6072063769734</v>
      </c>
      <c r="EZ28" s="3">
        <v>5420.4726526308432</v>
      </c>
      <c r="FA28" s="3">
        <v>5434.961209960994</v>
      </c>
      <c r="FB28" s="3">
        <v>5427.7406540998836</v>
      </c>
      <c r="FC28" s="3">
        <v>5401.0967037679293</v>
      </c>
      <c r="FD28" s="3">
        <v>5406.1568480836268</v>
      </c>
      <c r="FE28" s="3">
        <v>5467.1714823528046</v>
      </c>
      <c r="FF28" s="3">
        <v>5471.3967270788089</v>
      </c>
      <c r="FG28" s="3">
        <v>5565.199067155474</v>
      </c>
      <c r="FH28" s="3">
        <v>5568.6529643549893</v>
      </c>
      <c r="FI28" s="3">
        <v>5586.676509215974</v>
      </c>
      <c r="FJ28" s="3">
        <v>5594.5259676480864</v>
      </c>
      <c r="FK28" s="3">
        <v>5585.77359876421</v>
      </c>
      <c r="FL28" s="3">
        <v>5581.0848056481682</v>
      </c>
      <c r="FM28" s="3">
        <v>5595.230417775545</v>
      </c>
      <c r="FN28" s="3">
        <v>5703.9372157847647</v>
      </c>
    </row>
    <row r="29" spans="1:170">
      <c r="A29" s="80">
        <v>30335</v>
      </c>
      <c r="B29">
        <v>44.85</v>
      </c>
      <c r="C29">
        <v>45.35</v>
      </c>
      <c r="E29" t="s">
        <v>523</v>
      </c>
      <c r="F29" s="3">
        <v>1860.9316835072082</v>
      </c>
      <c r="G29" s="3">
        <v>1853.7331871434722</v>
      </c>
      <c r="H29" s="3">
        <v>1863.3780518389181</v>
      </c>
      <c r="I29" s="3">
        <v>1891.5324277498535</v>
      </c>
      <c r="J29" s="3">
        <v>1895.8431040092657</v>
      </c>
      <c r="K29" s="3">
        <v>1908.3106914188306</v>
      </c>
      <c r="L29" s="3">
        <v>1915.9843880215667</v>
      </c>
      <c r="M29" s="3">
        <v>1924.6545567911394</v>
      </c>
      <c r="N29" s="3">
        <v>1958.1600794370947</v>
      </c>
      <c r="O29" s="3">
        <v>1963.4777412670735</v>
      </c>
      <c r="P29" s="3">
        <v>1976.3495979209119</v>
      </c>
      <c r="Q29" s="3">
        <v>1977.2521717443333</v>
      </c>
      <c r="R29" s="3">
        <v>1985.6215805654874</v>
      </c>
      <c r="S29" s="3">
        <v>1996.8240529673126</v>
      </c>
      <c r="T29" s="3">
        <v>1984.6560122730193</v>
      </c>
      <c r="U29" s="3">
        <v>1974.9254321797287</v>
      </c>
      <c r="V29" s="3">
        <v>1996.0750381973853</v>
      </c>
      <c r="W29" s="3">
        <v>1995.9617618615293</v>
      </c>
      <c r="X29" s="3">
        <v>2002.7185874802619</v>
      </c>
      <c r="Y29" s="3">
        <v>2010.6368685145862</v>
      </c>
      <c r="Z29" s="3">
        <v>2012.068303756575</v>
      </c>
      <c r="AA29" s="3">
        <v>2013.225031512864</v>
      </c>
      <c r="AB29" s="3">
        <v>2018.0209111243212</v>
      </c>
      <c r="AC29" s="3">
        <v>2030.2782193785029</v>
      </c>
      <c r="AD29" s="3">
        <v>2047.157192917944</v>
      </c>
      <c r="AE29" s="3">
        <v>2059.1764171322989</v>
      </c>
      <c r="AF29" s="3">
        <v>2058.2095727028691</v>
      </c>
      <c r="AG29" s="3">
        <v>2088.8795045374836</v>
      </c>
      <c r="AH29" s="3">
        <v>2113.4924434337172</v>
      </c>
      <c r="AI29" s="3">
        <v>2105.604245656898</v>
      </c>
      <c r="AJ29" s="3">
        <v>2106.7441852557877</v>
      </c>
      <c r="AK29" s="3">
        <v>2101.8728888162586</v>
      </c>
      <c r="AL29" s="3">
        <v>2096.1409509593482</v>
      </c>
      <c r="AM29" s="3">
        <v>2100.6400939062014</v>
      </c>
      <c r="AN29" s="3">
        <v>2103.5003394766263</v>
      </c>
      <c r="AO29" s="3">
        <v>2114.551111289843</v>
      </c>
      <c r="AP29" s="3">
        <v>2137.2407428175725</v>
      </c>
      <c r="AQ29" s="3">
        <v>2123.0532887055874</v>
      </c>
      <c r="AR29" s="3">
        <v>2131.5428847677217</v>
      </c>
      <c r="AS29" s="3">
        <v>2203.1538553643686</v>
      </c>
      <c r="AT29" s="3">
        <v>2216.6395792559847</v>
      </c>
      <c r="AU29" s="3">
        <v>2227.1772493862491</v>
      </c>
      <c r="AV29" s="3">
        <v>2243.9788521526489</v>
      </c>
      <c r="AW29" s="3">
        <v>2251.0413358442356</v>
      </c>
      <c r="AX29" s="3">
        <v>2270.3307960766051</v>
      </c>
      <c r="AY29" s="3">
        <v>2282.2185896853662</v>
      </c>
      <c r="AZ29" s="3">
        <v>2290.5884555500861</v>
      </c>
      <c r="BA29" s="3">
        <v>2289.1382813280661</v>
      </c>
      <c r="BB29" s="3">
        <v>2296.1327926077252</v>
      </c>
      <c r="BC29" s="3">
        <v>2298.8705025359855</v>
      </c>
      <c r="BD29" s="3">
        <v>2308.4200492193991</v>
      </c>
      <c r="BE29" s="3">
        <v>2314.93942147385</v>
      </c>
      <c r="BF29" s="3">
        <v>2313.2415857982551</v>
      </c>
      <c r="BG29" s="3">
        <v>2311.7744316623944</v>
      </c>
      <c r="BH29" s="3">
        <v>2303.2836868156242</v>
      </c>
      <c r="BI29" s="3">
        <v>2305.0325118498631</v>
      </c>
      <c r="BJ29" s="3">
        <v>2306.0644108584247</v>
      </c>
      <c r="BK29" s="3">
        <v>2304.0708898909038</v>
      </c>
      <c r="BL29" s="3">
        <v>2308.932312920077</v>
      </c>
      <c r="BM29" s="3">
        <v>2305.8916581719573</v>
      </c>
      <c r="BN29" s="3">
        <v>2308.9698467636013</v>
      </c>
      <c r="BO29" s="3">
        <v>2307.5156335150282</v>
      </c>
      <c r="BP29" s="3">
        <v>2314.526177610961</v>
      </c>
      <c r="BQ29" s="3">
        <v>2321.5616210445132</v>
      </c>
      <c r="BR29" s="3">
        <v>2314.045944482185</v>
      </c>
      <c r="BS29" s="3">
        <v>2305.6628819053267</v>
      </c>
      <c r="BT29" s="3">
        <v>2303.2165434381677</v>
      </c>
      <c r="BU29" s="3">
        <v>2302.6718060954722</v>
      </c>
      <c r="BV29" s="3">
        <v>2308.2676922608962</v>
      </c>
      <c r="BW29" s="3">
        <v>2314.7456815249093</v>
      </c>
      <c r="BX29" s="3">
        <v>2306.2545642911928</v>
      </c>
      <c r="BY29" s="3">
        <v>2310.4709080888406</v>
      </c>
      <c r="BZ29" s="3">
        <v>2316.8684040108619</v>
      </c>
      <c r="CA29" s="3">
        <v>2315.2815855113149</v>
      </c>
      <c r="CB29" s="3">
        <v>2319.0280727719883</v>
      </c>
      <c r="CC29" s="3">
        <v>2323.5305962382786</v>
      </c>
      <c r="CD29" s="3">
        <v>2319.4373748836351</v>
      </c>
      <c r="CE29" s="3">
        <v>2314.6327056506384</v>
      </c>
      <c r="CF29" s="3">
        <v>2309.1210834522749</v>
      </c>
      <c r="CG29" s="3">
        <v>2317.9218496441217</v>
      </c>
      <c r="CH29" s="3">
        <v>2336.060193034642</v>
      </c>
      <c r="CI29" s="3">
        <v>2342.7840877524022</v>
      </c>
      <c r="CJ29" s="3">
        <v>2351.482855919985</v>
      </c>
      <c r="CK29" s="3">
        <v>2350.7693836906233</v>
      </c>
      <c r="CL29" s="3">
        <v>2349.6576189395269</v>
      </c>
      <c r="CM29" s="3">
        <v>2338.2887805075206</v>
      </c>
      <c r="CN29" s="3">
        <v>2346.7329750844519</v>
      </c>
      <c r="CO29" s="3">
        <v>2353.6888944789398</v>
      </c>
      <c r="CP29" s="3">
        <v>2356.5785496760755</v>
      </c>
      <c r="CQ29" s="3">
        <v>2351.1472418342919</v>
      </c>
      <c r="CR29" s="3">
        <v>2367.9803341819729</v>
      </c>
      <c r="CS29" s="3">
        <v>2374.550020217674</v>
      </c>
      <c r="CT29" s="3">
        <v>2371.0571881406968</v>
      </c>
      <c r="CU29" s="3">
        <v>2380.9752588070269</v>
      </c>
      <c r="CV29" s="3">
        <v>2380.4805569884848</v>
      </c>
      <c r="CW29" s="3">
        <v>2377.0804798485187</v>
      </c>
      <c r="CX29" s="3">
        <v>2380.2173685853318</v>
      </c>
      <c r="CY29" s="3">
        <v>2374.1678066072564</v>
      </c>
      <c r="CZ29" s="3">
        <v>2376.2312589318672</v>
      </c>
      <c r="DA29" s="3">
        <v>2380.0198243124332</v>
      </c>
      <c r="DB29" s="3">
        <v>2383.3816464095867</v>
      </c>
      <c r="DC29" s="3">
        <v>2389.7878545205003</v>
      </c>
      <c r="DD29" s="3">
        <v>2400.7669960939893</v>
      </c>
      <c r="DE29" s="3">
        <v>2407.3164423772632</v>
      </c>
      <c r="DF29" s="3">
        <v>2417.0776687861107</v>
      </c>
      <c r="DG29" s="3">
        <v>2429.7334367727162</v>
      </c>
      <c r="DH29" s="3">
        <v>2431.2679490969376</v>
      </c>
      <c r="DI29" s="3">
        <v>2432.0237889272048</v>
      </c>
      <c r="DJ29" s="3">
        <v>2428.4740202187813</v>
      </c>
      <c r="DK29" s="3">
        <v>2415.5921695619395</v>
      </c>
      <c r="DL29" s="3">
        <v>2422.3363109711345</v>
      </c>
      <c r="DM29" s="3">
        <v>2430.0401343058256</v>
      </c>
      <c r="DN29" s="3">
        <v>2427.8142830741263</v>
      </c>
      <c r="DO29" s="3">
        <v>2417.5587871216671</v>
      </c>
      <c r="DP29" s="3">
        <v>2417.0709120976462</v>
      </c>
      <c r="DQ29" s="3">
        <v>2420.7616743537528</v>
      </c>
      <c r="DR29" s="3">
        <v>2421.0540712296461</v>
      </c>
      <c r="DS29" s="3">
        <v>2440.2173774126695</v>
      </c>
      <c r="DT29" s="3">
        <v>2433.8956835725767</v>
      </c>
      <c r="DU29" s="3">
        <v>2434.2097428729039</v>
      </c>
      <c r="DV29" s="3">
        <v>2416.8675429584591</v>
      </c>
      <c r="DW29" s="3">
        <v>2430.0179010497141</v>
      </c>
      <c r="DX29" s="3">
        <v>2402.76805780734</v>
      </c>
      <c r="DY29" s="3">
        <v>2417.0900866344764</v>
      </c>
      <c r="DZ29" s="3">
        <v>2425.0478728098888</v>
      </c>
      <c r="EA29" s="3">
        <v>2399.296577809776</v>
      </c>
      <c r="EB29" s="3">
        <v>2402.8294700216643</v>
      </c>
      <c r="EC29" s="3">
        <v>2428.864964259034</v>
      </c>
      <c r="ED29" s="3">
        <v>2437.4336194272983</v>
      </c>
      <c r="EE29" s="3">
        <v>2442.5108963066432</v>
      </c>
      <c r="EF29" s="3">
        <v>2430.360229228113</v>
      </c>
      <c r="EG29" s="3">
        <v>2458.4023322174339</v>
      </c>
      <c r="EH29" s="3">
        <v>2525.4441289038505</v>
      </c>
      <c r="EI29" s="3">
        <v>2599.0839963459425</v>
      </c>
      <c r="EJ29" s="3">
        <v>2597.2623910359807</v>
      </c>
      <c r="EK29" s="3">
        <v>2595.5663704528852</v>
      </c>
      <c r="EL29" s="3">
        <v>2637.6328441695741</v>
      </c>
      <c r="EM29" s="3">
        <v>2688.3640355917332</v>
      </c>
      <c r="EN29" s="3">
        <v>2703.9461180465109</v>
      </c>
      <c r="EO29" s="3">
        <v>2726.740387223168</v>
      </c>
      <c r="EP29" s="3">
        <v>2710.5320226394242</v>
      </c>
      <c r="EQ29" s="3">
        <v>2730.9876232988408</v>
      </c>
      <c r="ER29" s="3">
        <v>2726.5358080189876</v>
      </c>
      <c r="ES29" s="3">
        <v>2728.3949000617145</v>
      </c>
      <c r="ET29" s="3">
        <v>2750.4182239946776</v>
      </c>
      <c r="EU29" s="3">
        <v>2801.2833992773931</v>
      </c>
      <c r="EV29" s="3">
        <v>2815.0141080857529</v>
      </c>
      <c r="EW29" s="3">
        <v>2821.6841952532673</v>
      </c>
      <c r="EX29" s="3">
        <v>2815.5613200811058</v>
      </c>
      <c r="EY29" s="3">
        <v>2793.5854659869487</v>
      </c>
      <c r="EZ29" s="3">
        <v>2795.0883431848424</v>
      </c>
      <c r="FA29" s="3">
        <v>2808.1394436507235</v>
      </c>
      <c r="FB29" s="3">
        <v>2803.7698783328578</v>
      </c>
      <c r="FC29" s="3">
        <v>2787.0250524610701</v>
      </c>
      <c r="FD29" s="3">
        <v>2772.1422166674861</v>
      </c>
      <c r="FE29" s="3">
        <v>2789.3860186685315</v>
      </c>
      <c r="FF29" s="3">
        <v>2798.0556729776977</v>
      </c>
      <c r="FG29" s="3">
        <v>2804.0556869480233</v>
      </c>
      <c r="FH29" s="3">
        <v>2798.227313437701</v>
      </c>
      <c r="FI29" s="3">
        <v>2806.583212061284</v>
      </c>
      <c r="FJ29" s="3">
        <v>2807.2658995117717</v>
      </c>
      <c r="FK29" s="3">
        <v>2795.4910583470191</v>
      </c>
      <c r="FL29" s="3">
        <v>2738.3853057077276</v>
      </c>
      <c r="FM29" s="3">
        <v>2818.7956131172323</v>
      </c>
      <c r="FN29" s="3">
        <v>2817.7838916444116</v>
      </c>
    </row>
    <row r="30" spans="1:170">
      <c r="A30" s="80">
        <v>30336</v>
      </c>
      <c r="B30">
        <v>44.85</v>
      </c>
      <c r="C30">
        <v>45.35</v>
      </c>
      <c r="E30" t="s">
        <v>1047</v>
      </c>
      <c r="F30" s="3">
        <v>1621.9535944787137</v>
      </c>
      <c r="G30" s="3">
        <v>1335.2493546264429</v>
      </c>
      <c r="H30" s="3">
        <v>1340.1170210533955</v>
      </c>
      <c r="I30" s="3">
        <v>1328.3881489685334</v>
      </c>
      <c r="J30" s="3">
        <v>1606.4046824675961</v>
      </c>
      <c r="K30" s="3">
        <v>1734.7395950530829</v>
      </c>
      <c r="L30" s="3">
        <v>1597.1328526273032</v>
      </c>
      <c r="M30" s="3">
        <v>1599.0140292247311</v>
      </c>
      <c r="N30" s="3">
        <v>1626.2453623370438</v>
      </c>
      <c r="O30" s="3">
        <v>1714.3900458784613</v>
      </c>
      <c r="P30" s="3">
        <v>1824.0116535181628</v>
      </c>
      <c r="Q30" s="3">
        <v>2062.6221152089684</v>
      </c>
      <c r="R30" s="3">
        <v>1996.7224540404964</v>
      </c>
      <c r="S30" s="3">
        <v>1950.346615777526</v>
      </c>
      <c r="T30" s="3">
        <v>1946.1782316720673</v>
      </c>
      <c r="U30" s="3">
        <v>1945.0970955668481</v>
      </c>
      <c r="V30" s="3">
        <v>1894.6422966465141</v>
      </c>
      <c r="W30" s="3">
        <v>1791.2864819580736</v>
      </c>
      <c r="X30" s="3">
        <v>1723.4474116944652</v>
      </c>
      <c r="Y30" s="3">
        <v>1945.8931956331055</v>
      </c>
      <c r="Z30" s="3">
        <v>1957.969406596103</v>
      </c>
      <c r="AA30" s="3">
        <v>1830.6321212897028</v>
      </c>
      <c r="AB30" s="3">
        <v>1891.1558670087861</v>
      </c>
      <c r="AC30" s="3">
        <v>1942.6146261576471</v>
      </c>
      <c r="AD30" s="3">
        <v>1912.7329264931375</v>
      </c>
      <c r="AE30" s="3">
        <v>1879.5419812462801</v>
      </c>
      <c r="AF30" s="3">
        <v>1882.6660110585158</v>
      </c>
      <c r="AG30" s="3">
        <v>1795.5963456640775</v>
      </c>
      <c r="AH30" s="3">
        <v>1787.178852537907</v>
      </c>
      <c r="AI30" s="3">
        <v>1753.8931659733444</v>
      </c>
      <c r="AJ30" s="3">
        <v>1833.81142908833</v>
      </c>
      <c r="AK30" s="3">
        <v>1884.5392516010334</v>
      </c>
      <c r="AL30" s="3">
        <v>1906.4535228919381</v>
      </c>
      <c r="AM30" s="3">
        <v>1909.7030713211636</v>
      </c>
      <c r="AN30" s="3">
        <v>1956.4331617256696</v>
      </c>
      <c r="AO30" s="3">
        <v>2026.0054877015436</v>
      </c>
      <c r="AP30" s="3">
        <v>1929.5146940651239</v>
      </c>
      <c r="AQ30" s="3">
        <v>1854.9889247847257</v>
      </c>
      <c r="AR30" s="3">
        <v>1855.8465100095716</v>
      </c>
      <c r="AS30" s="3">
        <v>1797.1291096511443</v>
      </c>
      <c r="AT30" s="3">
        <v>1797.5652032067862</v>
      </c>
      <c r="AU30" s="3">
        <v>1761.3028143681668</v>
      </c>
      <c r="AV30" s="3">
        <v>1713.6556297909021</v>
      </c>
      <c r="AW30" s="3">
        <v>1841.8073202795072</v>
      </c>
      <c r="AX30" s="3">
        <v>1906.8640108154814</v>
      </c>
      <c r="AY30" s="3">
        <v>2045.0280862278132</v>
      </c>
      <c r="AZ30" s="3">
        <v>2363.5225851754699</v>
      </c>
      <c r="BA30" s="3">
        <v>2469.118244089957</v>
      </c>
      <c r="BB30" s="3">
        <v>2385.1598487278643</v>
      </c>
      <c r="BC30" s="3">
        <v>2282.4296663488944</v>
      </c>
      <c r="BD30" s="3">
        <v>2302.4923646056163</v>
      </c>
      <c r="BE30" s="3">
        <v>2260.711508274896</v>
      </c>
      <c r="BF30" s="3">
        <v>2178.70889242266</v>
      </c>
      <c r="BG30" s="3">
        <v>2138.6084824542531</v>
      </c>
      <c r="BH30" s="3">
        <v>2105.0739162272903</v>
      </c>
      <c r="BI30" s="3">
        <v>2122.1243652755966</v>
      </c>
      <c r="BJ30" s="3">
        <v>2170.2700808274499</v>
      </c>
      <c r="BK30" s="3">
        <v>2155.0233671843607</v>
      </c>
      <c r="BL30" s="3">
        <v>2182.5648065848541</v>
      </c>
      <c r="BM30" s="3">
        <v>2230.3209686227956</v>
      </c>
      <c r="BN30" s="3">
        <v>2212.482790967927</v>
      </c>
      <c r="BO30" s="3">
        <v>2117.9887590893773</v>
      </c>
      <c r="BP30" s="3">
        <v>1990.9361622438946</v>
      </c>
      <c r="BQ30" s="3">
        <v>1951.9220129125806</v>
      </c>
      <c r="BR30" s="3">
        <v>1843.415073111089</v>
      </c>
      <c r="BS30" s="3">
        <v>1619.0763986316308</v>
      </c>
      <c r="BT30" s="3">
        <v>1554.8709146819181</v>
      </c>
      <c r="BU30" s="3">
        <v>1548.4385316833977</v>
      </c>
      <c r="BV30" s="3">
        <v>1585.1164603917725</v>
      </c>
      <c r="BW30" s="3">
        <v>1602.0034851399</v>
      </c>
      <c r="BX30" s="3">
        <v>1614.038291449473</v>
      </c>
      <c r="BY30" s="3">
        <v>1649.9848779507402</v>
      </c>
      <c r="BZ30" s="3">
        <v>1630.6338538414998</v>
      </c>
      <c r="CA30" s="3">
        <v>1626.0566162839277</v>
      </c>
      <c r="CB30" s="3">
        <v>1646.8404068749969</v>
      </c>
      <c r="CC30" s="3">
        <v>1624.4563056405468</v>
      </c>
      <c r="CD30" s="3">
        <v>1685.5565025364265</v>
      </c>
      <c r="CE30" s="3">
        <v>1686.3014074929215</v>
      </c>
      <c r="CF30" s="3">
        <v>1674.8625303414847</v>
      </c>
      <c r="CG30" s="3">
        <v>1733.9740316724246</v>
      </c>
      <c r="CH30" s="3">
        <v>1762.618829478967</v>
      </c>
      <c r="CI30" s="3">
        <v>1816.8163942362278</v>
      </c>
      <c r="CJ30" s="3">
        <v>1963.561433898702</v>
      </c>
      <c r="CK30" s="3">
        <v>2053.5940298695923</v>
      </c>
      <c r="CL30" s="3">
        <v>2043.2453926777098</v>
      </c>
      <c r="CM30" s="3">
        <v>2039.5869152898217</v>
      </c>
      <c r="CN30" s="3">
        <v>2047.7938724942355</v>
      </c>
      <c r="CO30" s="3">
        <v>2105.6168635132099</v>
      </c>
      <c r="CP30" s="3">
        <v>2084.9570052397316</v>
      </c>
      <c r="CQ30" s="3">
        <v>2038.2898223303773</v>
      </c>
      <c r="CR30" s="3">
        <v>2034.3509876682842</v>
      </c>
      <c r="CS30" s="3">
        <v>2027.1719438154719</v>
      </c>
      <c r="CT30" s="3">
        <v>2032.9309934245616</v>
      </c>
      <c r="CU30" s="3">
        <v>1975.2655209699651</v>
      </c>
      <c r="CV30" s="3">
        <v>1978.9533419104982</v>
      </c>
      <c r="CW30" s="3">
        <v>1958.8831347844043</v>
      </c>
      <c r="CX30" s="3">
        <v>1907.8664121703023</v>
      </c>
      <c r="CY30" s="3">
        <v>1879.7195455891997</v>
      </c>
      <c r="CZ30" s="3">
        <v>1786.4335781908089</v>
      </c>
      <c r="DA30" s="3">
        <v>1673.7707542971607</v>
      </c>
      <c r="DB30" s="3">
        <v>1597.8952243589424</v>
      </c>
      <c r="DC30" s="3">
        <v>1582.4061012431266</v>
      </c>
      <c r="DD30" s="3">
        <v>1593.3069478291927</v>
      </c>
      <c r="DE30" s="3">
        <v>1775.2232655383802</v>
      </c>
      <c r="DF30" s="3">
        <v>1803.4720943668801</v>
      </c>
      <c r="DG30" s="3">
        <v>1738.0986699954774</v>
      </c>
      <c r="DH30" s="3">
        <v>1730.0997868417192</v>
      </c>
      <c r="DI30" s="3">
        <v>1731.1970608886293</v>
      </c>
      <c r="DJ30" s="3">
        <v>1660.656111986631</v>
      </c>
      <c r="DK30" s="3">
        <v>1692.0887155830656</v>
      </c>
      <c r="DL30" s="3">
        <v>1834.0452306841464</v>
      </c>
      <c r="DM30" s="3">
        <v>1876.4998715565916</v>
      </c>
      <c r="DN30" s="3">
        <v>1789.7566946721995</v>
      </c>
      <c r="DO30" s="3">
        <v>1709.9127827503321</v>
      </c>
      <c r="DP30" s="3">
        <v>1840.2526192638356</v>
      </c>
      <c r="DQ30" s="3">
        <v>1885.6656007630543</v>
      </c>
      <c r="DR30" s="3">
        <v>1893.5693867162468</v>
      </c>
      <c r="DS30" s="3">
        <v>1879.6298886861716</v>
      </c>
      <c r="DT30" s="3">
        <v>1888.8455840851582</v>
      </c>
      <c r="DU30" s="3">
        <v>1889.7071199692991</v>
      </c>
      <c r="DV30" s="3">
        <v>1793.1100898215791</v>
      </c>
      <c r="DW30" s="3">
        <v>1678.7780516482537</v>
      </c>
      <c r="DX30" s="3">
        <v>1787.8789126903721</v>
      </c>
      <c r="DY30" s="3">
        <v>1634.0318005891459</v>
      </c>
      <c r="DZ30" s="3">
        <v>1630.5457147710979</v>
      </c>
      <c r="EA30" s="3">
        <v>1605.9950671551676</v>
      </c>
      <c r="EB30" s="3">
        <v>1636.8028679059209</v>
      </c>
      <c r="EC30" s="3">
        <v>1632.7178363074622</v>
      </c>
      <c r="ED30" s="3">
        <v>1705.9923030514929</v>
      </c>
      <c r="EE30" s="3">
        <v>1752.5171748806761</v>
      </c>
      <c r="EF30" s="3">
        <v>1987.0579164644055</v>
      </c>
      <c r="EG30" s="3">
        <v>2107.981709961909</v>
      </c>
      <c r="EH30" s="3">
        <v>1998.5504558212565</v>
      </c>
      <c r="EI30" s="3">
        <v>1857.0209695359667</v>
      </c>
      <c r="EJ30" s="3">
        <v>1866.2321993614405</v>
      </c>
      <c r="EK30" s="3">
        <v>1988.7863688048224</v>
      </c>
      <c r="EL30" s="3">
        <v>2041.3922261023754</v>
      </c>
      <c r="EM30" s="3">
        <v>2078.7371721696654</v>
      </c>
      <c r="EN30" s="3">
        <v>2108.4385906742496</v>
      </c>
      <c r="EO30" s="3">
        <v>2195.6161802551292</v>
      </c>
      <c r="EP30" s="3">
        <v>2269.0682721830131</v>
      </c>
      <c r="EQ30" s="3">
        <v>2369.947846847956</v>
      </c>
      <c r="ER30" s="3">
        <v>2463.4717893975671</v>
      </c>
      <c r="ES30" s="3">
        <v>2700.9314291701885</v>
      </c>
      <c r="ET30" s="3">
        <v>2677.5630376007907</v>
      </c>
      <c r="EU30" s="3">
        <v>2635.6427752582013</v>
      </c>
      <c r="EV30" s="3">
        <v>2583.3695079342897</v>
      </c>
      <c r="EW30" s="3">
        <v>2455.6257913876989</v>
      </c>
      <c r="EX30" s="3">
        <v>2555.5114128993082</v>
      </c>
      <c r="EY30" s="3">
        <v>2543.9318234228272</v>
      </c>
      <c r="EZ30" s="3">
        <v>2525.4451118990874</v>
      </c>
      <c r="FA30" s="3">
        <v>2375.0321611789295</v>
      </c>
      <c r="FB30" s="3">
        <v>2397.5372173438727</v>
      </c>
      <c r="FC30" s="3">
        <v>2404.4634821782111</v>
      </c>
      <c r="FD30" s="3">
        <v>2322.9768225483426</v>
      </c>
      <c r="FE30" s="3">
        <v>2231.1370426965268</v>
      </c>
      <c r="FF30" s="3">
        <v>2022.9741909445115</v>
      </c>
      <c r="FG30" s="3">
        <v>1930.0084430991074</v>
      </c>
      <c r="FH30" s="3">
        <v>1919.2586317926016</v>
      </c>
      <c r="FI30" s="3">
        <v>1810.8056928767437</v>
      </c>
      <c r="FJ30" s="3">
        <v>1720.2428562838018</v>
      </c>
      <c r="FK30" s="3">
        <v>1673.4885681553865</v>
      </c>
      <c r="FL30" s="3">
        <v>1670.9604294158949</v>
      </c>
      <c r="FM30" s="3">
        <v>1898.435500126312</v>
      </c>
      <c r="FN30" s="3">
        <v>1941.627395287315</v>
      </c>
    </row>
    <row r="31" spans="1:170">
      <c r="A31" s="80">
        <v>30337</v>
      </c>
      <c r="B31">
        <v>44.8</v>
      </c>
      <c r="C31">
        <v>45.3</v>
      </c>
      <c r="E31" t="s">
        <v>1048</v>
      </c>
      <c r="F31" s="3">
        <v>2198.9054528541583</v>
      </c>
      <c r="G31" s="3">
        <v>2284.8884865760451</v>
      </c>
      <c r="H31" s="3">
        <v>2334.2597368014813</v>
      </c>
      <c r="I31" s="3">
        <v>2351.2110901926362</v>
      </c>
      <c r="J31" s="3">
        <v>2352.9049925625518</v>
      </c>
      <c r="K31" s="3">
        <v>2347.2317545173091</v>
      </c>
      <c r="L31" s="3">
        <v>2353.7475938251514</v>
      </c>
      <c r="M31" s="3">
        <v>2347.9702887158128</v>
      </c>
      <c r="N31" s="3">
        <v>2316.955179112038</v>
      </c>
      <c r="O31" s="3">
        <v>2318.8181720148823</v>
      </c>
      <c r="P31" s="3">
        <v>2308.6175100865398</v>
      </c>
      <c r="Q31" s="3">
        <v>2291.1817132698361</v>
      </c>
      <c r="R31" s="3">
        <v>2314.1814427338641</v>
      </c>
      <c r="S31" s="3">
        <v>2333.4445400372747</v>
      </c>
      <c r="T31" s="3">
        <v>2339.9790888249013</v>
      </c>
      <c r="U31" s="3">
        <v>2330.9701628726807</v>
      </c>
      <c r="V31" s="3">
        <v>2352.392376770807</v>
      </c>
      <c r="W31" s="3">
        <v>2381.2095878365799</v>
      </c>
      <c r="X31" s="3">
        <v>2400.1466118456756</v>
      </c>
      <c r="Y31" s="3">
        <v>2415.7489721318652</v>
      </c>
      <c r="Z31" s="3">
        <v>2411.3102434936254</v>
      </c>
      <c r="AA31" s="3">
        <v>2396.2932404956591</v>
      </c>
      <c r="AB31" s="3">
        <v>2414.0599933829535</v>
      </c>
      <c r="AC31" s="3">
        <v>2414.5751890725733</v>
      </c>
      <c r="AD31" s="3">
        <v>2393.5110076054616</v>
      </c>
      <c r="AE31" s="3">
        <v>2398.8665148874934</v>
      </c>
      <c r="AF31" s="3">
        <v>2405.4732034555509</v>
      </c>
      <c r="AG31" s="3">
        <v>2428.1907300159542</v>
      </c>
      <c r="AH31" s="3">
        <v>2424.6632130249691</v>
      </c>
      <c r="AI31" s="3">
        <v>2399.2543324320231</v>
      </c>
      <c r="AJ31" s="3">
        <v>2415.5124302507011</v>
      </c>
      <c r="AK31" s="3">
        <v>2433.5941567845398</v>
      </c>
      <c r="AL31" s="3">
        <v>2420.7778287073161</v>
      </c>
      <c r="AM31" s="3">
        <v>2410.0622902372925</v>
      </c>
      <c r="AN31" s="3">
        <v>2396.3224661537379</v>
      </c>
      <c r="AO31" s="3">
        <v>2395.204186921058</v>
      </c>
      <c r="AP31" s="3">
        <v>2404.7779832004253</v>
      </c>
      <c r="AQ31" s="3">
        <v>2391.4237100893238</v>
      </c>
      <c r="AR31" s="3">
        <v>2397.9338597232254</v>
      </c>
      <c r="AS31" s="3">
        <v>2402.2327375360856</v>
      </c>
      <c r="AT31" s="3">
        <v>2430.8857837139954</v>
      </c>
      <c r="AU31" s="3">
        <v>2430.5203644049907</v>
      </c>
      <c r="AV31" s="3">
        <v>2406.4953247925077</v>
      </c>
      <c r="AW31" s="3">
        <v>2362.8011072200143</v>
      </c>
      <c r="AX31" s="3">
        <v>2359.0979937028728</v>
      </c>
      <c r="AY31" s="3">
        <v>2379.9870898893514</v>
      </c>
      <c r="AZ31" s="3">
        <v>2384.449502579103</v>
      </c>
      <c r="BA31" s="3">
        <v>2379.5576603592317</v>
      </c>
      <c r="BB31" s="3">
        <v>2378.7837304953146</v>
      </c>
      <c r="BC31" s="3">
        <v>2375.8420345851623</v>
      </c>
      <c r="BD31" s="3">
        <v>2383.0929949848351</v>
      </c>
      <c r="BE31" s="3">
        <v>2403.4192868881619</v>
      </c>
      <c r="BF31" s="3">
        <v>2383.7943113984743</v>
      </c>
      <c r="BG31" s="3">
        <v>2379.32803837457</v>
      </c>
      <c r="BH31" s="3">
        <v>2362.3525356784339</v>
      </c>
      <c r="BI31" s="3">
        <v>2360.7065928033608</v>
      </c>
      <c r="BJ31" s="3">
        <v>2350.5890581847407</v>
      </c>
      <c r="BK31" s="3">
        <v>2342.4198730354456</v>
      </c>
      <c r="BL31" s="3">
        <v>2326.6183943112346</v>
      </c>
      <c r="BM31" s="3">
        <v>2316.9041346199519</v>
      </c>
      <c r="BN31" s="3">
        <v>2305.2383580157975</v>
      </c>
      <c r="BO31" s="3">
        <v>2302.5651753155621</v>
      </c>
      <c r="BP31" s="3">
        <v>2304.1833206196602</v>
      </c>
      <c r="BQ31" s="3">
        <v>2292.0430278419376</v>
      </c>
      <c r="BR31" s="3">
        <v>2273.0065111622539</v>
      </c>
      <c r="BS31" s="3">
        <v>2253.2757388659438</v>
      </c>
      <c r="BT31" s="3">
        <v>2253.2871554169678</v>
      </c>
      <c r="BU31" s="3">
        <v>2263.7078543539342</v>
      </c>
      <c r="BV31" s="3">
        <v>2278.365763484705</v>
      </c>
      <c r="BW31" s="3">
        <v>2279.319522219278</v>
      </c>
      <c r="BX31" s="3">
        <v>2289.0721850102136</v>
      </c>
      <c r="BY31" s="3">
        <v>2278.1961637162094</v>
      </c>
      <c r="BZ31" s="3">
        <v>2284.9964547556001</v>
      </c>
      <c r="CA31" s="3">
        <v>2332.8640900604973</v>
      </c>
      <c r="CB31" s="3">
        <v>2356.4778969286904</v>
      </c>
      <c r="CC31" s="3">
        <v>2331.8316956832841</v>
      </c>
      <c r="CD31" s="3">
        <v>2318.5513384587166</v>
      </c>
      <c r="CE31" s="3">
        <v>2317.2075731708942</v>
      </c>
      <c r="CF31" s="3">
        <v>2307.1692413745955</v>
      </c>
      <c r="CG31" s="3">
        <v>2314.2133940144649</v>
      </c>
      <c r="CH31" s="3">
        <v>2328.8702656690793</v>
      </c>
      <c r="CI31" s="3">
        <v>2349.2106145090384</v>
      </c>
      <c r="CJ31" s="3">
        <v>2333.1779048518861</v>
      </c>
      <c r="CK31" s="3">
        <v>2336.7137529355196</v>
      </c>
      <c r="CL31" s="3">
        <v>2345.5379438180353</v>
      </c>
      <c r="CM31" s="3">
        <v>2330.2918212588288</v>
      </c>
      <c r="CN31" s="3">
        <v>2332.17057621606</v>
      </c>
      <c r="CO31" s="3">
        <v>2347.4965566622141</v>
      </c>
      <c r="CP31" s="3">
        <v>2366.8793806224076</v>
      </c>
      <c r="CQ31" s="3">
        <v>2380.0178512055036</v>
      </c>
      <c r="CR31" s="3">
        <v>2400.9583686566921</v>
      </c>
      <c r="CS31" s="3">
        <v>2380.8232120985867</v>
      </c>
      <c r="CT31" s="3">
        <v>2370.1124176714593</v>
      </c>
      <c r="CU31" s="3">
        <v>2368.1084032978961</v>
      </c>
      <c r="CV31" s="3">
        <v>2370.8328759628102</v>
      </c>
      <c r="CW31" s="3">
        <v>2362.1235698928222</v>
      </c>
      <c r="CX31" s="3">
        <v>2359.0695356381689</v>
      </c>
      <c r="CY31" s="3">
        <v>2344.3478741940753</v>
      </c>
      <c r="CZ31" s="3">
        <v>2346.0177345887805</v>
      </c>
      <c r="DA31" s="3">
        <v>2359.310020061374</v>
      </c>
      <c r="DB31" s="3">
        <v>2386.5915145503031</v>
      </c>
      <c r="DC31" s="3">
        <v>2400.79356728823</v>
      </c>
      <c r="DD31" s="3">
        <v>2384.8656619100188</v>
      </c>
      <c r="DE31" s="3">
        <v>2375.522546350066</v>
      </c>
      <c r="DF31" s="3">
        <v>2382.5280058702938</v>
      </c>
      <c r="DG31" s="3">
        <v>2400.2309598835614</v>
      </c>
      <c r="DH31" s="3">
        <v>2386.0557224338036</v>
      </c>
      <c r="DI31" s="3">
        <v>2376.2403746241885</v>
      </c>
      <c r="DJ31" s="3">
        <v>2333.0275523422997</v>
      </c>
      <c r="DK31" s="3">
        <v>2387.3726052145103</v>
      </c>
      <c r="DL31" s="3">
        <v>2428.4853983346452</v>
      </c>
      <c r="DM31" s="3">
        <v>2445.6008800902582</v>
      </c>
      <c r="DN31" s="3">
        <v>2436.2415404655922</v>
      </c>
      <c r="DO31" s="3">
        <v>2423.6361699736144</v>
      </c>
      <c r="DP31" s="3">
        <v>2426.9566471901144</v>
      </c>
      <c r="DQ31" s="3">
        <v>2423.7501761776434</v>
      </c>
      <c r="DR31" s="3">
        <v>2422.3159195835997</v>
      </c>
      <c r="DS31" s="3">
        <v>2436.9778232394001</v>
      </c>
      <c r="DT31" s="3">
        <v>2467.2597647084863</v>
      </c>
      <c r="DU31" s="3">
        <v>2486.3026897091308</v>
      </c>
      <c r="DV31" s="3">
        <v>2450.4933139851282</v>
      </c>
      <c r="DW31" s="3">
        <v>2485.581219376546</v>
      </c>
      <c r="DX31" s="3">
        <v>2504.9147244173064</v>
      </c>
      <c r="DY31" s="3">
        <v>2573.8154231186832</v>
      </c>
      <c r="DZ31" s="3">
        <v>2606.0174092173593</v>
      </c>
      <c r="EA31" s="3">
        <v>2828.1194612312547</v>
      </c>
      <c r="EB31" s="3">
        <v>3066.6227417594764</v>
      </c>
      <c r="EC31" s="3">
        <v>3143.9605483338819</v>
      </c>
      <c r="ED31" s="3">
        <v>3163.5923812501455</v>
      </c>
      <c r="EE31" s="3">
        <v>3143.3369251486974</v>
      </c>
      <c r="EF31" s="3">
        <v>3132.7338698727945</v>
      </c>
      <c r="EG31" s="3">
        <v>3181.0801774156289</v>
      </c>
      <c r="EH31" s="3">
        <v>3190.839375012205</v>
      </c>
      <c r="EI31" s="3">
        <v>3212.5475716922583</v>
      </c>
      <c r="EJ31" s="3">
        <v>3303.9509029432011</v>
      </c>
      <c r="EK31" s="3">
        <v>3480.4959853373643</v>
      </c>
      <c r="EL31" s="3">
        <v>3599.936808034603</v>
      </c>
      <c r="EM31" s="3">
        <v>4043.127365406669</v>
      </c>
      <c r="EN31" s="3">
        <v>4279.2287737514125</v>
      </c>
      <c r="EO31" s="3">
        <v>4276.4042816642914</v>
      </c>
      <c r="EP31" s="3">
        <v>4234.9660203635758</v>
      </c>
      <c r="EQ31" s="3">
        <v>4190.6492044638771</v>
      </c>
      <c r="ER31" s="3">
        <v>4205.8096815488971</v>
      </c>
      <c r="ES31" s="3">
        <v>4180.8562284911714</v>
      </c>
      <c r="ET31" s="3">
        <v>4178.6684080447258</v>
      </c>
      <c r="EU31" s="3">
        <v>4216.3363839802842</v>
      </c>
      <c r="EV31" s="3">
        <v>4084.4313285537246</v>
      </c>
      <c r="EW31" s="3">
        <v>4004.6837032024832</v>
      </c>
      <c r="EX31" s="3">
        <v>3909.8204663883903</v>
      </c>
      <c r="EY31" s="3">
        <v>3709.4497067619304</v>
      </c>
      <c r="EZ31" s="3">
        <v>3742.4217845492321</v>
      </c>
      <c r="FA31" s="3">
        <v>3680.3151965205498</v>
      </c>
      <c r="FB31" s="3">
        <v>3690.272660304985</v>
      </c>
      <c r="FC31" s="3">
        <v>3697.5250834697899</v>
      </c>
      <c r="FD31" s="3">
        <v>3599.1966161328019</v>
      </c>
      <c r="FE31" s="3">
        <v>3517.8267698780619</v>
      </c>
      <c r="FF31" s="3">
        <v>3409.8906793583187</v>
      </c>
      <c r="FG31" s="3">
        <v>3357.367861095534</v>
      </c>
      <c r="FH31" s="3">
        <v>3336.0641986091155</v>
      </c>
      <c r="FI31" s="3">
        <v>3299.8486259439887</v>
      </c>
      <c r="FJ31" s="3">
        <v>3187.7847536534541</v>
      </c>
      <c r="FK31" s="3">
        <v>3155.9314654026275</v>
      </c>
      <c r="FL31" s="3">
        <v>3102.7720872650775</v>
      </c>
      <c r="FM31" s="3">
        <v>3068.8727980216427</v>
      </c>
      <c r="FN31" s="3">
        <v>3078.3035774662208</v>
      </c>
    </row>
    <row r="32" spans="1:170">
      <c r="A32" s="80">
        <v>30338</v>
      </c>
      <c r="B32">
        <v>44.8</v>
      </c>
      <c r="C32">
        <v>45.3</v>
      </c>
      <c r="E32" t="s">
        <v>1049</v>
      </c>
      <c r="F32" s="3">
        <v>1350.1166552448547</v>
      </c>
      <c r="G32" s="3">
        <v>1365.8507109024999</v>
      </c>
      <c r="H32" s="3">
        <v>1369.8818188582866</v>
      </c>
      <c r="I32" s="3">
        <v>1364.366826705859</v>
      </c>
      <c r="J32" s="3">
        <v>1383.5152430072344</v>
      </c>
      <c r="K32" s="3">
        <v>1399.0934223460195</v>
      </c>
      <c r="L32" s="3">
        <v>1403.9576280272638</v>
      </c>
      <c r="M32" s="3">
        <v>1401.9678894817366</v>
      </c>
      <c r="N32" s="3">
        <v>1399.8310584279257</v>
      </c>
      <c r="O32" s="3">
        <v>1410.6138053887557</v>
      </c>
      <c r="P32" s="3">
        <v>1413.1081176734197</v>
      </c>
      <c r="Q32" s="3">
        <v>1412.4550635761425</v>
      </c>
      <c r="R32" s="3">
        <v>1422.0411979334392</v>
      </c>
      <c r="S32" s="3">
        <v>1435.6553178008</v>
      </c>
      <c r="T32" s="3">
        <v>1436.8782855774662</v>
      </c>
      <c r="U32" s="3">
        <v>1443.996980530666</v>
      </c>
      <c r="V32" s="3">
        <v>1439.9868040801516</v>
      </c>
      <c r="W32" s="3">
        <v>1454.0830257341788</v>
      </c>
      <c r="X32" s="3">
        <v>1457.7748792870307</v>
      </c>
      <c r="Y32" s="3">
        <v>1451.6307215418046</v>
      </c>
      <c r="Z32" s="3">
        <v>1437.8314191307995</v>
      </c>
      <c r="AA32" s="3">
        <v>1446.2827269048489</v>
      </c>
      <c r="AB32" s="3">
        <v>1439.4253891167741</v>
      </c>
      <c r="AC32" s="3">
        <v>1429.8216172490211</v>
      </c>
      <c r="AD32" s="3">
        <v>1435.9432327476184</v>
      </c>
      <c r="AE32" s="3">
        <v>1437.9787532199457</v>
      </c>
      <c r="AF32" s="3">
        <v>1443.1722877818599</v>
      </c>
      <c r="AG32" s="3">
        <v>1449.3737820103502</v>
      </c>
      <c r="AH32" s="3">
        <v>1457.869719872238</v>
      </c>
      <c r="AI32" s="3">
        <v>1443.6072658905955</v>
      </c>
      <c r="AJ32" s="3">
        <v>1460.7283962972551</v>
      </c>
      <c r="AK32" s="3">
        <v>1468.6808118638469</v>
      </c>
      <c r="AL32" s="3">
        <v>1460.1287331032802</v>
      </c>
      <c r="AM32" s="3">
        <v>1466.8283054149788</v>
      </c>
      <c r="AN32" s="3">
        <v>1448.4497727626679</v>
      </c>
      <c r="AO32" s="3">
        <v>1432.6956191046306</v>
      </c>
      <c r="AP32" s="3">
        <v>1434.3715604684121</v>
      </c>
      <c r="AQ32" s="3">
        <v>1433.2696875416918</v>
      </c>
      <c r="AR32" s="3">
        <v>1451.6716882006529</v>
      </c>
      <c r="AS32" s="3">
        <v>1485.6706957332206</v>
      </c>
      <c r="AT32" s="3">
        <v>1510.3810676679589</v>
      </c>
      <c r="AU32" s="3">
        <v>1510.3185011275982</v>
      </c>
      <c r="AV32" s="3">
        <v>1520.9846694756984</v>
      </c>
      <c r="AW32" s="3">
        <v>1527.7063114344255</v>
      </c>
      <c r="AX32" s="3">
        <v>1545.0602969829924</v>
      </c>
      <c r="AY32" s="3">
        <v>1543.3668923709486</v>
      </c>
      <c r="AZ32" s="3">
        <v>1531.8277290902652</v>
      </c>
      <c r="BA32" s="3">
        <v>1542.0756134131025</v>
      </c>
      <c r="BB32" s="3">
        <v>1539.4163634164279</v>
      </c>
      <c r="BC32" s="3">
        <v>1546.6738399672809</v>
      </c>
      <c r="BD32" s="3">
        <v>1567.9654545954909</v>
      </c>
      <c r="BE32" s="3">
        <v>1569.1336627692651</v>
      </c>
      <c r="BF32" s="3">
        <v>1579.0557263950086</v>
      </c>
      <c r="BG32" s="3">
        <v>1585.3534125950428</v>
      </c>
      <c r="BH32" s="3">
        <v>1566.3874988340481</v>
      </c>
      <c r="BI32" s="3">
        <v>1557.6852344917284</v>
      </c>
      <c r="BJ32" s="3">
        <v>1568.6041145039842</v>
      </c>
      <c r="BK32" s="3">
        <v>1574.5565670207952</v>
      </c>
      <c r="BL32" s="3">
        <v>1572.9612751667621</v>
      </c>
      <c r="BM32" s="3">
        <v>1568.0954211773503</v>
      </c>
      <c r="BN32" s="3">
        <v>1565.3821961025369</v>
      </c>
      <c r="BO32" s="3">
        <v>1562.2549871851361</v>
      </c>
      <c r="BP32" s="3">
        <v>1566.2375841287621</v>
      </c>
      <c r="BQ32" s="3">
        <v>1575.2580934657512</v>
      </c>
      <c r="BR32" s="3">
        <v>1574.7489934070866</v>
      </c>
      <c r="BS32" s="3">
        <v>1560.3135720562182</v>
      </c>
      <c r="BT32" s="3">
        <v>1567.9902759976248</v>
      </c>
      <c r="BU32" s="3">
        <v>1583.0729445270781</v>
      </c>
      <c r="BV32" s="3">
        <v>1582.9800253231388</v>
      </c>
      <c r="BW32" s="3">
        <v>1572.3937113710131</v>
      </c>
      <c r="BX32" s="3">
        <v>1565.2986591936547</v>
      </c>
      <c r="BY32" s="3">
        <v>1563.7273837152295</v>
      </c>
      <c r="BZ32" s="3">
        <v>1568.1661910069529</v>
      </c>
      <c r="CA32" s="3">
        <v>1574.4673334517142</v>
      </c>
      <c r="CB32" s="3">
        <v>1581.7754593848933</v>
      </c>
      <c r="CC32" s="3">
        <v>1603.0477824032755</v>
      </c>
      <c r="CD32" s="3">
        <v>1587.7222895100065</v>
      </c>
      <c r="CE32" s="3">
        <v>1593.4691373810506</v>
      </c>
      <c r="CF32" s="3">
        <v>1589.9769806013312</v>
      </c>
      <c r="CG32" s="3">
        <v>1600.9117788065296</v>
      </c>
      <c r="CH32" s="3">
        <v>1611.4829245351752</v>
      </c>
      <c r="CI32" s="3">
        <v>1612.5792363683556</v>
      </c>
      <c r="CJ32" s="3">
        <v>1609.8714156981828</v>
      </c>
      <c r="CK32" s="3">
        <v>1609.2522614335744</v>
      </c>
      <c r="CL32" s="3">
        <v>1619.9655845580428</v>
      </c>
      <c r="CM32" s="3">
        <v>1608.3783596724786</v>
      </c>
      <c r="CN32" s="3">
        <v>1613.863629721619</v>
      </c>
      <c r="CO32" s="3">
        <v>1616.0772531986781</v>
      </c>
      <c r="CP32" s="3">
        <v>1624.9689965604016</v>
      </c>
      <c r="CQ32" s="3">
        <v>1638.1666320300083</v>
      </c>
      <c r="CR32" s="3">
        <v>1638.2636187955736</v>
      </c>
      <c r="CS32" s="3">
        <v>1641.0369056790234</v>
      </c>
      <c r="CT32" s="3">
        <v>1646.8545587501794</v>
      </c>
      <c r="CU32" s="3">
        <v>1640.564167784948</v>
      </c>
      <c r="CV32" s="3">
        <v>1643.6103167989738</v>
      </c>
      <c r="CW32" s="3">
        <v>1642.9962003055714</v>
      </c>
      <c r="CX32" s="3">
        <v>1649.4243701269224</v>
      </c>
      <c r="CY32" s="3">
        <v>1649.1351157015301</v>
      </c>
      <c r="CZ32" s="3">
        <v>1660.8833068091003</v>
      </c>
      <c r="DA32" s="3">
        <v>1653.1866072990342</v>
      </c>
      <c r="DB32" s="3">
        <v>1628.1574028508307</v>
      </c>
      <c r="DC32" s="3">
        <v>1634.1880767434743</v>
      </c>
      <c r="DD32" s="3">
        <v>1632.2457352161009</v>
      </c>
      <c r="DE32" s="3">
        <v>1628.7446668729481</v>
      </c>
      <c r="DF32" s="3">
        <v>1638.0902080494084</v>
      </c>
      <c r="DG32" s="3">
        <v>1651.8241980870871</v>
      </c>
      <c r="DH32" s="3">
        <v>1655.5167973109328</v>
      </c>
      <c r="DI32" s="3">
        <v>1648.6798252023495</v>
      </c>
      <c r="DJ32" s="3">
        <v>1642.7986954842286</v>
      </c>
      <c r="DK32" s="3">
        <v>1642.7184289496645</v>
      </c>
      <c r="DL32" s="3">
        <v>1640.7770896527609</v>
      </c>
      <c r="DM32" s="3">
        <v>1646.2810299108328</v>
      </c>
      <c r="DN32" s="3">
        <v>1648.2643709368588</v>
      </c>
      <c r="DO32" s="3">
        <v>1639.9949626933048</v>
      </c>
      <c r="DP32" s="3">
        <v>1645.9967468290874</v>
      </c>
      <c r="DQ32" s="3">
        <v>1644.2519814045063</v>
      </c>
      <c r="DR32" s="3">
        <v>1655.6784850294398</v>
      </c>
      <c r="DS32" s="3">
        <v>1653.1595698678275</v>
      </c>
      <c r="DT32" s="3">
        <v>1649.5351415619411</v>
      </c>
      <c r="DU32" s="3">
        <v>1659.6573725957569</v>
      </c>
      <c r="DV32" s="3">
        <v>1658.0308605345049</v>
      </c>
      <c r="DW32" s="3">
        <v>1654.9298766334455</v>
      </c>
      <c r="DX32" s="3">
        <v>1644.5573023223496</v>
      </c>
      <c r="DY32" s="3">
        <v>1655.5942833003392</v>
      </c>
      <c r="DZ32" s="3">
        <v>1651.8893045105156</v>
      </c>
      <c r="EA32" s="3">
        <v>1659.6938135016712</v>
      </c>
      <c r="EB32" s="3">
        <v>1686.4125713347644</v>
      </c>
      <c r="EC32" s="3">
        <v>1684.3008800528337</v>
      </c>
      <c r="ED32" s="3">
        <v>1701.3304967477104</v>
      </c>
      <c r="EE32" s="3">
        <v>1702.2431914766885</v>
      </c>
      <c r="EF32" s="3">
        <v>1715.0819919824257</v>
      </c>
      <c r="EG32" s="3">
        <v>1719.1422822265013</v>
      </c>
      <c r="EH32" s="3">
        <v>1743.1748340493536</v>
      </c>
      <c r="EI32" s="3">
        <v>1771.5665585683705</v>
      </c>
      <c r="EJ32" s="3">
        <v>1777.7537541675174</v>
      </c>
      <c r="EK32" s="3">
        <v>1806.049155820245</v>
      </c>
      <c r="EL32" s="3">
        <v>1817.8116460182009</v>
      </c>
      <c r="EM32" s="3">
        <v>1834.8247650614262</v>
      </c>
      <c r="EN32" s="3">
        <v>1853.9050703907772</v>
      </c>
      <c r="EO32" s="3">
        <v>1866.1315700815628</v>
      </c>
      <c r="EP32" s="3">
        <v>1881.4217506924238</v>
      </c>
      <c r="EQ32" s="3">
        <v>1910.6280887280259</v>
      </c>
      <c r="ER32" s="3">
        <v>1936.4399144692002</v>
      </c>
      <c r="ES32" s="3">
        <v>1955.0673896077465</v>
      </c>
      <c r="ET32" s="3">
        <v>1957.7803281418901</v>
      </c>
      <c r="EU32" s="3">
        <v>1994.6072715632613</v>
      </c>
      <c r="EV32" s="3">
        <v>2009.5413974152227</v>
      </c>
      <c r="EW32" s="3">
        <v>2015.9842201601255</v>
      </c>
      <c r="EX32" s="3">
        <v>2012.6008076135122</v>
      </c>
      <c r="EY32" s="3">
        <v>2013.36774975106</v>
      </c>
      <c r="EZ32" s="3">
        <v>2025.7637065854769</v>
      </c>
      <c r="FA32" s="3">
        <v>2043.7028816577831</v>
      </c>
      <c r="FB32" s="3">
        <v>2044.4806802707174</v>
      </c>
      <c r="FC32" s="3">
        <v>2049.332674706036</v>
      </c>
      <c r="FD32" s="3">
        <v>2043.4678332439535</v>
      </c>
      <c r="FE32" s="3">
        <v>2045.6347334506511</v>
      </c>
      <c r="FF32" s="3">
        <v>2043.0971142731851</v>
      </c>
      <c r="FG32" s="3">
        <v>2025.4245670112741</v>
      </c>
      <c r="FH32" s="3">
        <v>2034.5200129148038</v>
      </c>
      <c r="FI32" s="3">
        <v>2045.0630181021093</v>
      </c>
      <c r="FJ32" s="3">
        <v>2053.705444963914</v>
      </c>
      <c r="FK32" s="3">
        <v>2069.7296349707772</v>
      </c>
      <c r="FL32" s="3">
        <v>2074.8872745744775</v>
      </c>
      <c r="FM32" s="3">
        <v>2087.5541683882393</v>
      </c>
      <c r="FN32" s="3">
        <v>2096.6461422786761</v>
      </c>
    </row>
    <row r="33" spans="1:170">
      <c r="A33" s="80">
        <v>30339</v>
      </c>
      <c r="B33">
        <v>44.8</v>
      </c>
      <c r="C33">
        <v>45.3</v>
      </c>
      <c r="E33" t="s">
        <v>543</v>
      </c>
      <c r="F33" s="3">
        <v>2224.4984157070098</v>
      </c>
      <c r="G33" s="3">
        <v>2274.722707641758</v>
      </c>
      <c r="H33" s="3">
        <v>2351.763920804236</v>
      </c>
      <c r="I33" s="3">
        <v>2433.8429767490447</v>
      </c>
      <c r="J33" s="3">
        <v>2448.4129503287022</v>
      </c>
      <c r="K33" s="3">
        <v>2433.9653852354163</v>
      </c>
      <c r="L33" s="3">
        <v>2434.3802927306415</v>
      </c>
      <c r="M33" s="3">
        <v>2413.866439508537</v>
      </c>
      <c r="N33" s="3">
        <v>2411.5087269585902</v>
      </c>
      <c r="O33" s="3">
        <v>2414.029308818865</v>
      </c>
      <c r="P33" s="3">
        <v>2408.2407749070703</v>
      </c>
      <c r="Q33" s="3">
        <v>2421.3845693480685</v>
      </c>
      <c r="R33" s="3">
        <v>2405.2719306815206</v>
      </c>
      <c r="S33" s="3">
        <v>2424.3930285696224</v>
      </c>
      <c r="T33" s="3">
        <v>2445.0452472416891</v>
      </c>
      <c r="U33" s="3">
        <v>2454.3250483886277</v>
      </c>
      <c r="V33" s="3">
        <v>2478.7184369377806</v>
      </c>
      <c r="W33" s="3">
        <v>2475.7417379351564</v>
      </c>
      <c r="X33" s="3">
        <v>2480.9718880038549</v>
      </c>
      <c r="Y33" s="3">
        <v>2472.2962785070326</v>
      </c>
      <c r="Z33" s="3">
        <v>2438.4275504715915</v>
      </c>
      <c r="AA33" s="3">
        <v>2436.0952890191102</v>
      </c>
      <c r="AB33" s="3">
        <v>2435.5219668907403</v>
      </c>
      <c r="AC33" s="3">
        <v>2415.7860808776659</v>
      </c>
      <c r="AD33" s="3">
        <v>2432.9540230442312</v>
      </c>
      <c r="AE33" s="3">
        <v>2481.9611863424198</v>
      </c>
      <c r="AF33" s="3">
        <v>2489.2804823349657</v>
      </c>
      <c r="AG33" s="3">
        <v>2492.4200422351569</v>
      </c>
      <c r="AH33" s="3">
        <v>2482.1669390608231</v>
      </c>
      <c r="AI33" s="3">
        <v>2483.5599651800385</v>
      </c>
      <c r="AJ33" s="3">
        <v>2450.5277769312024</v>
      </c>
      <c r="AK33" s="3">
        <v>2449.1816899242372</v>
      </c>
      <c r="AL33" s="3">
        <v>2453.5508954257784</v>
      </c>
      <c r="AM33" s="3">
        <v>2462.9421630614647</v>
      </c>
      <c r="AN33" s="3">
        <v>2477.5005809245986</v>
      </c>
      <c r="AO33" s="3">
        <v>2454.7137946918101</v>
      </c>
      <c r="AP33" s="3">
        <v>2462.9407869967727</v>
      </c>
      <c r="AQ33" s="3">
        <v>2438.6415722444608</v>
      </c>
      <c r="AR33" s="3">
        <v>2445.3740433192525</v>
      </c>
      <c r="AS33" s="3">
        <v>2440.5320137484168</v>
      </c>
      <c r="AT33" s="3">
        <v>2443.1726220853843</v>
      </c>
      <c r="AU33" s="3">
        <v>2453.8125265205185</v>
      </c>
      <c r="AV33" s="3">
        <v>2463.7647148524188</v>
      </c>
      <c r="AW33" s="3">
        <v>2474.8670725265201</v>
      </c>
      <c r="AX33" s="3">
        <v>2474.6581529714476</v>
      </c>
      <c r="AY33" s="3">
        <v>2476.2668849690463</v>
      </c>
      <c r="AZ33" s="3">
        <v>2487.1071953318897</v>
      </c>
      <c r="BA33" s="3">
        <v>2490.0750889417359</v>
      </c>
      <c r="BB33" s="3">
        <v>2514.103990842144</v>
      </c>
      <c r="BC33" s="3">
        <v>2516.5203929252284</v>
      </c>
      <c r="BD33" s="3">
        <v>2516.18468683234</v>
      </c>
      <c r="BE33" s="3">
        <v>2500.5479947082008</v>
      </c>
      <c r="BF33" s="3">
        <v>2491.3355370677987</v>
      </c>
      <c r="BG33" s="3">
        <v>2505.1189035711413</v>
      </c>
      <c r="BH33" s="3">
        <v>2506.2459388572297</v>
      </c>
      <c r="BI33" s="3">
        <v>2521.3712349303</v>
      </c>
      <c r="BJ33" s="3">
        <v>2527.4764532272161</v>
      </c>
      <c r="BK33" s="3">
        <v>2538.4833811719418</v>
      </c>
      <c r="BL33" s="3">
        <v>2529.9606305533171</v>
      </c>
      <c r="BM33" s="3">
        <v>2525.6543364937515</v>
      </c>
      <c r="BN33" s="3">
        <v>2528.7019317490117</v>
      </c>
      <c r="BO33" s="3">
        <v>2525.9293488393823</v>
      </c>
      <c r="BP33" s="3">
        <v>2521.3715149122881</v>
      </c>
      <c r="BQ33" s="3">
        <v>2516.6722655351477</v>
      </c>
      <c r="BR33" s="3">
        <v>2514.4288162828298</v>
      </c>
      <c r="BS33" s="3">
        <v>2513.532532021376</v>
      </c>
      <c r="BT33" s="3">
        <v>2512.4301205598294</v>
      </c>
      <c r="BU33" s="3">
        <v>2529.7925637688986</v>
      </c>
      <c r="BV33" s="3">
        <v>2529.3968061442674</v>
      </c>
      <c r="BW33" s="3">
        <v>2534.4354888453959</v>
      </c>
      <c r="BX33" s="3">
        <v>2532.5508806090647</v>
      </c>
      <c r="BY33" s="3">
        <v>2536.8514055935952</v>
      </c>
      <c r="BZ33" s="3">
        <v>2538.1965188853401</v>
      </c>
      <c r="CA33" s="3">
        <v>2547.4847053159237</v>
      </c>
      <c r="CB33" s="3">
        <v>2560.9567024435646</v>
      </c>
      <c r="CC33" s="3">
        <v>2556.8951003535412</v>
      </c>
      <c r="CD33" s="3">
        <v>2548.6145015612028</v>
      </c>
      <c r="CE33" s="3">
        <v>2537.4738524759096</v>
      </c>
      <c r="CF33" s="3">
        <v>2543.1428391599748</v>
      </c>
      <c r="CG33" s="3">
        <v>2542.1916482948368</v>
      </c>
      <c r="CH33" s="3">
        <v>2542.3387016332917</v>
      </c>
      <c r="CI33" s="3">
        <v>2540.0862899781287</v>
      </c>
      <c r="CJ33" s="3">
        <v>2520.8979867455773</v>
      </c>
      <c r="CK33" s="3">
        <v>2512.7118413472713</v>
      </c>
      <c r="CL33" s="3">
        <v>2526.9312192893367</v>
      </c>
      <c r="CM33" s="3">
        <v>2519.3569760024657</v>
      </c>
      <c r="CN33" s="3">
        <v>2528.9454669443066</v>
      </c>
      <c r="CO33" s="3">
        <v>2534.7508206498678</v>
      </c>
      <c r="CP33" s="3">
        <v>2540.7749982030773</v>
      </c>
      <c r="CQ33" s="3">
        <v>2551.1870065503117</v>
      </c>
      <c r="CR33" s="3">
        <v>2567.1026526573096</v>
      </c>
      <c r="CS33" s="3">
        <v>2557.4997624501639</v>
      </c>
      <c r="CT33" s="3">
        <v>2583.5777722203156</v>
      </c>
      <c r="CU33" s="3">
        <v>2596.8303511171339</v>
      </c>
      <c r="CV33" s="3">
        <v>2591.2519828476325</v>
      </c>
      <c r="CW33" s="3">
        <v>2591.8084969094007</v>
      </c>
      <c r="CX33" s="3">
        <v>2589.7853708042549</v>
      </c>
      <c r="CY33" s="3">
        <v>2572.6429989976341</v>
      </c>
      <c r="CZ33" s="3">
        <v>2580.1553038719817</v>
      </c>
      <c r="DA33" s="3">
        <v>2601.4021565417756</v>
      </c>
      <c r="DB33" s="3">
        <v>2585.8591621086043</v>
      </c>
      <c r="DC33" s="3">
        <v>2591.8845159957837</v>
      </c>
      <c r="DD33" s="3">
        <v>2590.5935562194004</v>
      </c>
      <c r="DE33" s="3">
        <v>2581.6981072982699</v>
      </c>
      <c r="DF33" s="3">
        <v>2569.0172207412679</v>
      </c>
      <c r="DG33" s="3">
        <v>2569.0915198581351</v>
      </c>
      <c r="DH33" s="3">
        <v>2576.7647087716668</v>
      </c>
      <c r="DI33" s="3">
        <v>2591.2173445081676</v>
      </c>
      <c r="DJ33" s="3">
        <v>2569.3541816085617</v>
      </c>
      <c r="DK33" s="3">
        <v>2575.4989920592661</v>
      </c>
      <c r="DL33" s="3">
        <v>2580.5900883502982</v>
      </c>
      <c r="DM33" s="3">
        <v>2581.5978107395463</v>
      </c>
      <c r="DN33" s="3">
        <v>2570.3012633122025</v>
      </c>
      <c r="DO33" s="3">
        <v>2579.7000055652843</v>
      </c>
      <c r="DP33" s="3">
        <v>2589.0712477225811</v>
      </c>
      <c r="DQ33" s="3">
        <v>2594.7135643233596</v>
      </c>
      <c r="DR33" s="3">
        <v>2603.109198341816</v>
      </c>
      <c r="DS33" s="3">
        <v>2602.5917442283858</v>
      </c>
      <c r="DT33" s="3">
        <v>2605.4011128447855</v>
      </c>
      <c r="DU33" s="3">
        <v>2602.1609427302701</v>
      </c>
      <c r="DV33" s="3">
        <v>2593.9504940730112</v>
      </c>
      <c r="DW33" s="3">
        <v>2580.9669309655928</v>
      </c>
      <c r="DX33" s="3">
        <v>2582.4363889958468</v>
      </c>
      <c r="DY33" s="3">
        <v>2590.7624483632894</v>
      </c>
      <c r="DZ33" s="3">
        <v>2591.8350049196733</v>
      </c>
      <c r="EA33" s="3">
        <v>2615.2829564507083</v>
      </c>
      <c r="EB33" s="3">
        <v>2621.4854478760708</v>
      </c>
      <c r="EC33" s="3">
        <v>2651.7686274950088</v>
      </c>
      <c r="ED33" s="3">
        <v>2656.4386662504307</v>
      </c>
      <c r="EE33" s="3">
        <v>2718.3739297100187</v>
      </c>
      <c r="EF33" s="3">
        <v>2758.6116946197562</v>
      </c>
      <c r="EG33" s="3">
        <v>2793.2620858778137</v>
      </c>
      <c r="EH33" s="3">
        <v>2871.5078079555515</v>
      </c>
      <c r="EI33" s="3">
        <v>2977.9260158838133</v>
      </c>
      <c r="EJ33" s="3">
        <v>3024.9931714720778</v>
      </c>
      <c r="EK33" s="3">
        <v>3116.9467194724666</v>
      </c>
      <c r="EL33" s="3">
        <v>3205.3168853412581</v>
      </c>
      <c r="EM33" s="3">
        <v>3258.3559156922192</v>
      </c>
      <c r="EN33" s="3">
        <v>3271.639542200488</v>
      </c>
      <c r="EO33" s="3">
        <v>3303.5850202631823</v>
      </c>
      <c r="EP33" s="3">
        <v>3308.0301230875339</v>
      </c>
      <c r="EQ33" s="3">
        <v>3325.8424474310241</v>
      </c>
      <c r="ER33" s="3">
        <v>3332.2515742361397</v>
      </c>
      <c r="ES33" s="3">
        <v>3353.3342700664689</v>
      </c>
      <c r="ET33" s="3">
        <v>3352.8779857852278</v>
      </c>
      <c r="EU33" s="3">
        <v>3342.0069400700718</v>
      </c>
      <c r="EV33" s="3">
        <v>3358.4931436061565</v>
      </c>
      <c r="EW33" s="3">
        <v>3355.3890784415921</v>
      </c>
      <c r="EX33" s="3">
        <v>3354.3758159101499</v>
      </c>
      <c r="EY33" s="3">
        <v>3358.3336875896221</v>
      </c>
      <c r="EZ33" s="3">
        <v>3351.3935679182359</v>
      </c>
      <c r="FA33" s="3">
        <v>3335.1785138668165</v>
      </c>
      <c r="FB33" s="3">
        <v>3300.5740422922236</v>
      </c>
      <c r="FC33" s="3">
        <v>3335.2613233088632</v>
      </c>
      <c r="FD33" s="3">
        <v>3356.3339732207596</v>
      </c>
      <c r="FE33" s="3">
        <v>3317.4817232474243</v>
      </c>
      <c r="FF33" s="3">
        <v>3353.4559593609802</v>
      </c>
      <c r="FG33" s="3">
        <v>3353.7319634051005</v>
      </c>
      <c r="FH33" s="3">
        <v>3357.3693585158321</v>
      </c>
      <c r="FI33" s="3">
        <v>3415.0041122712405</v>
      </c>
      <c r="FJ33" s="3">
        <v>3422.9933741879286</v>
      </c>
      <c r="FK33" s="3">
        <v>3399.5712582214519</v>
      </c>
      <c r="FL33" s="3">
        <v>3403.5904863182827</v>
      </c>
      <c r="FM33" s="3">
        <v>3404.4872998546321</v>
      </c>
      <c r="FN33" s="3">
        <v>3417.2053103496673</v>
      </c>
    </row>
    <row r="34" spans="1:170">
      <c r="A34" s="80">
        <v>30340</v>
      </c>
      <c r="B34">
        <v>44.8</v>
      </c>
      <c r="C34">
        <v>45.3</v>
      </c>
    </row>
    <row r="35" spans="1:170">
      <c r="A35" s="80">
        <v>30341</v>
      </c>
      <c r="B35">
        <v>44.75</v>
      </c>
      <c r="C35">
        <v>45.25</v>
      </c>
    </row>
    <row r="36" spans="1:170">
      <c r="A36" s="80">
        <v>30342</v>
      </c>
      <c r="B36">
        <v>44.75</v>
      </c>
      <c r="C36">
        <v>45.25</v>
      </c>
    </row>
    <row r="37" spans="1:170">
      <c r="A37" s="80">
        <v>30343</v>
      </c>
      <c r="B37">
        <v>44.75</v>
      </c>
      <c r="C37">
        <v>45.25</v>
      </c>
    </row>
    <row r="38" spans="1:170">
      <c r="A38" s="80">
        <v>30344</v>
      </c>
      <c r="B38">
        <v>44.75</v>
      </c>
      <c r="C38">
        <v>45.25</v>
      </c>
    </row>
    <row r="39" spans="1:170">
      <c r="A39" s="80">
        <v>30345</v>
      </c>
      <c r="B39">
        <v>44.75</v>
      </c>
      <c r="C39">
        <v>45.25</v>
      </c>
    </row>
    <row r="40" spans="1:170">
      <c r="A40" s="80">
        <v>30346</v>
      </c>
      <c r="B40">
        <v>44.75</v>
      </c>
      <c r="C40">
        <v>45.25</v>
      </c>
    </row>
    <row r="41" spans="1:170">
      <c r="A41" s="80">
        <v>30347</v>
      </c>
      <c r="B41">
        <v>44.75</v>
      </c>
      <c r="C41">
        <v>45.25</v>
      </c>
    </row>
    <row r="42" spans="1:170">
      <c r="A42" s="80">
        <v>30348</v>
      </c>
      <c r="B42">
        <v>44.7</v>
      </c>
      <c r="C42">
        <v>45.2</v>
      </c>
    </row>
    <row r="43" spans="1:170">
      <c r="A43" s="80">
        <v>30349</v>
      </c>
      <c r="B43">
        <v>44.7</v>
      </c>
      <c r="C43">
        <v>45.2</v>
      </c>
    </row>
    <row r="44" spans="1:170">
      <c r="A44" s="80">
        <v>30350</v>
      </c>
      <c r="B44">
        <v>44.7</v>
      </c>
      <c r="C44">
        <v>45.2</v>
      </c>
    </row>
    <row r="45" spans="1:170">
      <c r="A45" s="80">
        <v>30351</v>
      </c>
      <c r="B45">
        <v>44.7</v>
      </c>
      <c r="C45">
        <v>45.2</v>
      </c>
    </row>
    <row r="46" spans="1:170">
      <c r="A46" s="80">
        <v>30352</v>
      </c>
      <c r="B46">
        <v>44.7</v>
      </c>
      <c r="C46">
        <v>45.2</v>
      </c>
    </row>
    <row r="47" spans="1:170">
      <c r="A47" s="80">
        <v>30353</v>
      </c>
      <c r="B47">
        <v>44.7</v>
      </c>
      <c r="C47">
        <v>45.2</v>
      </c>
    </row>
    <row r="48" spans="1:170">
      <c r="A48" s="80">
        <v>30354</v>
      </c>
      <c r="B48">
        <v>44.7</v>
      </c>
      <c r="C48">
        <v>45.2</v>
      </c>
    </row>
    <row r="49" spans="1:3">
      <c r="A49" s="80">
        <v>30355</v>
      </c>
      <c r="B49">
        <v>44.7</v>
      </c>
      <c r="C49">
        <v>45.2</v>
      </c>
    </row>
    <row r="50" spans="1:3">
      <c r="A50" s="80">
        <v>30356</v>
      </c>
      <c r="B50">
        <v>44.7</v>
      </c>
      <c r="C50">
        <v>45.2</v>
      </c>
    </row>
    <row r="51" spans="1:3">
      <c r="A51" s="80">
        <v>30357</v>
      </c>
      <c r="B51">
        <v>44.7</v>
      </c>
      <c r="C51">
        <v>45.2</v>
      </c>
    </row>
    <row r="52" spans="1:3">
      <c r="A52" s="80">
        <v>30358</v>
      </c>
      <c r="B52">
        <v>44.7</v>
      </c>
      <c r="C52">
        <v>45.2</v>
      </c>
    </row>
    <row r="53" spans="1:3">
      <c r="A53" s="80">
        <v>30359</v>
      </c>
      <c r="B53">
        <v>44.7</v>
      </c>
      <c r="C53">
        <v>45.2</v>
      </c>
    </row>
    <row r="54" spans="1:3">
      <c r="A54" s="80">
        <v>30360</v>
      </c>
      <c r="B54">
        <v>44.7</v>
      </c>
      <c r="C54">
        <v>45.2</v>
      </c>
    </row>
    <row r="55" spans="1:3">
      <c r="A55" s="80">
        <v>30361</v>
      </c>
      <c r="B55">
        <v>44.7</v>
      </c>
      <c r="C55">
        <v>45.2</v>
      </c>
    </row>
    <row r="56" spans="1:3">
      <c r="A56" s="80">
        <v>30362</v>
      </c>
      <c r="B56">
        <v>44.65</v>
      </c>
      <c r="C56">
        <v>45.15</v>
      </c>
    </row>
    <row r="57" spans="1:3">
      <c r="A57" s="80">
        <v>30363</v>
      </c>
      <c r="B57">
        <v>44.65</v>
      </c>
      <c r="C57">
        <v>45.15</v>
      </c>
    </row>
    <row r="58" spans="1:3">
      <c r="A58" s="80">
        <v>30364</v>
      </c>
      <c r="B58">
        <v>44.6</v>
      </c>
      <c r="C58">
        <v>45.1</v>
      </c>
    </row>
    <row r="59" spans="1:3">
      <c r="A59" s="80">
        <v>30365</v>
      </c>
      <c r="B59">
        <v>44.6</v>
      </c>
      <c r="C59">
        <v>45.1</v>
      </c>
    </row>
    <row r="60" spans="1:3">
      <c r="A60" s="80">
        <v>30366</v>
      </c>
      <c r="B60">
        <v>44.6</v>
      </c>
      <c r="C60">
        <v>45.1</v>
      </c>
    </row>
    <row r="61" spans="1:3">
      <c r="A61" s="80">
        <v>30367</v>
      </c>
      <c r="B61">
        <v>44.6</v>
      </c>
      <c r="C61">
        <v>45.1</v>
      </c>
    </row>
    <row r="62" spans="1:3">
      <c r="A62" s="80">
        <v>30368</v>
      </c>
      <c r="B62">
        <v>44.6</v>
      </c>
      <c r="C62">
        <v>45.1</v>
      </c>
    </row>
    <row r="63" spans="1:3">
      <c r="A63" s="80">
        <v>30369</v>
      </c>
      <c r="B63">
        <v>44.6</v>
      </c>
      <c r="C63">
        <v>45.1</v>
      </c>
    </row>
    <row r="64" spans="1:3">
      <c r="A64" s="80">
        <v>30370</v>
      </c>
      <c r="B64">
        <v>44.6</v>
      </c>
      <c r="C64">
        <v>45.1</v>
      </c>
    </row>
    <row r="65" spans="1:3">
      <c r="A65" s="80">
        <v>30371</v>
      </c>
      <c r="B65">
        <v>44.6</v>
      </c>
      <c r="C65">
        <v>45.1</v>
      </c>
    </row>
    <row r="66" spans="1:3">
      <c r="A66" s="80">
        <v>30372</v>
      </c>
      <c r="B66">
        <v>44.6</v>
      </c>
      <c r="C66">
        <v>45.1</v>
      </c>
    </row>
    <row r="67" spans="1:3">
      <c r="A67" s="80">
        <v>30373</v>
      </c>
      <c r="B67">
        <v>44.6</v>
      </c>
      <c r="C67">
        <v>45.1</v>
      </c>
    </row>
    <row r="68" spans="1:3">
      <c r="A68" s="80">
        <v>30374</v>
      </c>
      <c r="B68">
        <v>44.6</v>
      </c>
      <c r="C68">
        <v>45.1</v>
      </c>
    </row>
    <row r="69" spans="1:3">
      <c r="A69" s="80">
        <v>30375</v>
      </c>
      <c r="B69">
        <v>44.6</v>
      </c>
      <c r="C69">
        <v>45.1</v>
      </c>
    </row>
    <row r="70" spans="1:3">
      <c r="A70" s="80">
        <v>30376</v>
      </c>
      <c r="B70">
        <v>44.6</v>
      </c>
      <c r="C70">
        <v>45.1</v>
      </c>
    </row>
    <row r="71" spans="1:3">
      <c r="A71" s="80">
        <v>30377</v>
      </c>
      <c r="B71">
        <v>44.6</v>
      </c>
      <c r="C71">
        <v>45.1</v>
      </c>
    </row>
    <row r="72" spans="1:3">
      <c r="A72" s="80">
        <v>30378</v>
      </c>
      <c r="B72">
        <v>44.6</v>
      </c>
      <c r="C72">
        <v>45.1</v>
      </c>
    </row>
    <row r="73" spans="1:3">
      <c r="A73" s="80">
        <v>30379</v>
      </c>
      <c r="B73">
        <v>44.6</v>
      </c>
      <c r="C73">
        <v>45.1</v>
      </c>
    </row>
    <row r="74" spans="1:3">
      <c r="A74" s="80">
        <v>30380</v>
      </c>
      <c r="B74">
        <v>44.5</v>
      </c>
      <c r="C74">
        <v>45</v>
      </c>
    </row>
    <row r="75" spans="1:3">
      <c r="A75" s="80">
        <v>30381</v>
      </c>
      <c r="B75">
        <v>44.5</v>
      </c>
      <c r="C75">
        <v>45</v>
      </c>
    </row>
    <row r="76" spans="1:3">
      <c r="A76" s="80">
        <v>30382</v>
      </c>
      <c r="B76">
        <v>44.5</v>
      </c>
      <c r="C76">
        <v>45</v>
      </c>
    </row>
    <row r="77" spans="1:3">
      <c r="A77" s="80">
        <v>30383</v>
      </c>
      <c r="B77">
        <v>44.5</v>
      </c>
      <c r="C77">
        <v>45</v>
      </c>
    </row>
    <row r="78" spans="1:3">
      <c r="A78" s="80">
        <v>30384</v>
      </c>
      <c r="B78">
        <v>44.5</v>
      </c>
      <c r="C78">
        <v>45</v>
      </c>
    </row>
    <row r="79" spans="1:3">
      <c r="A79" s="80">
        <v>30385</v>
      </c>
      <c r="B79">
        <v>44.5</v>
      </c>
      <c r="C79">
        <v>45</v>
      </c>
    </row>
    <row r="80" spans="1:3">
      <c r="A80" s="80">
        <v>30386</v>
      </c>
      <c r="B80">
        <v>44.5</v>
      </c>
      <c r="C80">
        <v>45</v>
      </c>
    </row>
    <row r="81" spans="1:3">
      <c r="A81" s="80">
        <v>30387</v>
      </c>
      <c r="B81">
        <v>44.5</v>
      </c>
      <c r="C81">
        <v>45</v>
      </c>
    </row>
    <row r="82" spans="1:3">
      <c r="A82" s="80">
        <v>30388</v>
      </c>
      <c r="B82">
        <v>44.5</v>
      </c>
      <c r="C82">
        <v>45</v>
      </c>
    </row>
    <row r="83" spans="1:3">
      <c r="A83" s="80">
        <v>30389</v>
      </c>
      <c r="B83">
        <v>44.5</v>
      </c>
      <c r="C83">
        <v>45</v>
      </c>
    </row>
    <row r="84" spans="1:3">
      <c r="A84" s="80">
        <v>30390</v>
      </c>
      <c r="B84">
        <v>44.5</v>
      </c>
      <c r="C84">
        <v>45</v>
      </c>
    </row>
    <row r="85" spans="1:3">
      <c r="A85" s="80">
        <v>30391</v>
      </c>
      <c r="B85">
        <v>44.4</v>
      </c>
      <c r="C85">
        <v>44.9</v>
      </c>
    </row>
    <row r="86" spans="1:3">
      <c r="A86" s="80">
        <v>30392</v>
      </c>
      <c r="B86">
        <v>44.4</v>
      </c>
      <c r="C86">
        <v>44.9</v>
      </c>
    </row>
    <row r="87" spans="1:3">
      <c r="A87" s="80">
        <v>30393</v>
      </c>
      <c r="B87">
        <v>44.4</v>
      </c>
      <c r="C87">
        <v>44.9</v>
      </c>
    </row>
    <row r="88" spans="1:3">
      <c r="A88" s="80">
        <v>30394</v>
      </c>
      <c r="B88">
        <v>44.35</v>
      </c>
      <c r="C88">
        <v>44.85</v>
      </c>
    </row>
    <row r="89" spans="1:3">
      <c r="A89" s="80">
        <v>30395</v>
      </c>
      <c r="B89">
        <v>44.35</v>
      </c>
      <c r="C89">
        <v>44.85</v>
      </c>
    </row>
    <row r="90" spans="1:3">
      <c r="A90" s="80">
        <v>30396</v>
      </c>
      <c r="B90">
        <v>44.35</v>
      </c>
      <c r="C90">
        <v>44.85</v>
      </c>
    </row>
    <row r="91" spans="1:3">
      <c r="A91" s="80">
        <v>30397</v>
      </c>
      <c r="B91">
        <v>44.35</v>
      </c>
      <c r="C91">
        <v>44.85</v>
      </c>
    </row>
    <row r="92" spans="1:3">
      <c r="A92" s="80">
        <v>30398</v>
      </c>
      <c r="B92">
        <v>44.35</v>
      </c>
      <c r="C92">
        <v>44.85</v>
      </c>
    </row>
    <row r="93" spans="1:3">
      <c r="A93" s="80">
        <v>30399</v>
      </c>
      <c r="B93">
        <v>44.35</v>
      </c>
      <c r="C93">
        <v>44.85</v>
      </c>
    </row>
    <row r="94" spans="1:3">
      <c r="A94" s="80">
        <v>30400</v>
      </c>
      <c r="B94">
        <v>44.35</v>
      </c>
      <c r="C94">
        <v>44.85</v>
      </c>
    </row>
    <row r="95" spans="1:3">
      <c r="A95" s="80">
        <v>30401</v>
      </c>
      <c r="B95">
        <v>44.35</v>
      </c>
      <c r="C95">
        <v>44.85</v>
      </c>
    </row>
    <row r="96" spans="1:3">
      <c r="A96" s="80">
        <v>30402</v>
      </c>
      <c r="B96">
        <v>44.35</v>
      </c>
      <c r="C96">
        <v>44.85</v>
      </c>
    </row>
    <row r="97" spans="1:3">
      <c r="A97" s="80">
        <v>30403</v>
      </c>
      <c r="B97">
        <v>44.35</v>
      </c>
      <c r="C97">
        <v>44.85</v>
      </c>
    </row>
    <row r="98" spans="1:3">
      <c r="A98" s="80">
        <v>30404</v>
      </c>
      <c r="B98">
        <v>44.25</v>
      </c>
      <c r="C98">
        <v>44.75</v>
      </c>
    </row>
    <row r="99" spans="1:3">
      <c r="A99" s="80">
        <v>30405</v>
      </c>
      <c r="B99">
        <v>44.25</v>
      </c>
      <c r="C99">
        <v>44.75</v>
      </c>
    </row>
    <row r="100" spans="1:3">
      <c r="A100" s="80">
        <v>30406</v>
      </c>
      <c r="B100">
        <v>44.25</v>
      </c>
      <c r="C100">
        <v>44.75</v>
      </c>
    </row>
    <row r="101" spans="1:3">
      <c r="A101" s="80">
        <v>30407</v>
      </c>
      <c r="B101">
        <v>44.25</v>
      </c>
      <c r="C101">
        <v>44.75</v>
      </c>
    </row>
    <row r="102" spans="1:3">
      <c r="A102" s="80">
        <v>30408</v>
      </c>
      <c r="B102">
        <v>44.25</v>
      </c>
      <c r="C102">
        <v>44.75</v>
      </c>
    </row>
    <row r="103" spans="1:3">
      <c r="A103" s="80">
        <v>30409</v>
      </c>
      <c r="B103">
        <v>44.25</v>
      </c>
      <c r="C103">
        <v>44.75</v>
      </c>
    </row>
    <row r="104" spans="1:3">
      <c r="A104" s="80">
        <v>30410</v>
      </c>
      <c r="B104">
        <v>44.25</v>
      </c>
      <c r="C104">
        <v>44.75</v>
      </c>
    </row>
    <row r="105" spans="1:3">
      <c r="A105" s="80">
        <v>30411</v>
      </c>
      <c r="B105">
        <v>44.2</v>
      </c>
      <c r="C105">
        <v>44.7</v>
      </c>
    </row>
    <row r="106" spans="1:3">
      <c r="A106" s="80">
        <v>30412</v>
      </c>
      <c r="B106">
        <v>44.2</v>
      </c>
      <c r="C106">
        <v>44.7</v>
      </c>
    </row>
    <row r="107" spans="1:3">
      <c r="A107" s="80">
        <v>30413</v>
      </c>
      <c r="B107">
        <v>44.2</v>
      </c>
      <c r="C107">
        <v>44.7</v>
      </c>
    </row>
    <row r="108" spans="1:3">
      <c r="A108" s="80">
        <v>30414</v>
      </c>
      <c r="B108">
        <v>44.2</v>
      </c>
      <c r="C108">
        <v>44.7</v>
      </c>
    </row>
    <row r="109" spans="1:3">
      <c r="A109" s="80">
        <v>30415</v>
      </c>
      <c r="B109">
        <v>44.2</v>
      </c>
      <c r="C109">
        <v>44.7</v>
      </c>
    </row>
    <row r="110" spans="1:3">
      <c r="A110" s="80">
        <v>30416</v>
      </c>
      <c r="B110">
        <v>44.2</v>
      </c>
      <c r="C110">
        <v>44.7</v>
      </c>
    </row>
    <row r="111" spans="1:3">
      <c r="A111" s="80">
        <v>30417</v>
      </c>
      <c r="B111">
        <v>44.2</v>
      </c>
      <c r="C111">
        <v>44.7</v>
      </c>
    </row>
    <row r="112" spans="1:3">
      <c r="A112" s="80">
        <v>30418</v>
      </c>
      <c r="B112">
        <v>44.2</v>
      </c>
      <c r="C112">
        <v>44.7</v>
      </c>
    </row>
    <row r="113" spans="1:3">
      <c r="A113" s="80">
        <v>30419</v>
      </c>
      <c r="B113">
        <v>44.15</v>
      </c>
      <c r="C113">
        <v>44.65</v>
      </c>
    </row>
    <row r="114" spans="1:3">
      <c r="A114" s="80">
        <v>30420</v>
      </c>
      <c r="B114">
        <v>44.15</v>
      </c>
      <c r="C114">
        <v>44.65</v>
      </c>
    </row>
    <row r="115" spans="1:3">
      <c r="A115" s="80">
        <v>30421</v>
      </c>
      <c r="B115">
        <v>44.15</v>
      </c>
      <c r="C115">
        <v>44.65</v>
      </c>
    </row>
    <row r="116" spans="1:3">
      <c r="A116" s="80">
        <v>30422</v>
      </c>
      <c r="B116">
        <v>44.15</v>
      </c>
      <c r="C116">
        <v>44.65</v>
      </c>
    </row>
    <row r="117" spans="1:3">
      <c r="A117" s="80">
        <v>30423</v>
      </c>
      <c r="B117">
        <v>44.15</v>
      </c>
      <c r="C117">
        <v>44.65</v>
      </c>
    </row>
    <row r="118" spans="1:3">
      <c r="A118" s="80">
        <v>30424</v>
      </c>
      <c r="B118">
        <v>44.15</v>
      </c>
      <c r="C118">
        <v>44.65</v>
      </c>
    </row>
    <row r="119" spans="1:3">
      <c r="A119" s="80">
        <v>30425</v>
      </c>
      <c r="B119">
        <v>44.15</v>
      </c>
      <c r="C119">
        <v>44.65</v>
      </c>
    </row>
    <row r="120" spans="1:3">
      <c r="A120" s="80">
        <v>30426</v>
      </c>
      <c r="B120">
        <v>44.15</v>
      </c>
      <c r="C120">
        <v>44.65</v>
      </c>
    </row>
    <row r="121" spans="1:3">
      <c r="A121" s="80">
        <v>30427</v>
      </c>
      <c r="B121">
        <v>44.15</v>
      </c>
      <c r="C121">
        <v>44.65</v>
      </c>
    </row>
    <row r="122" spans="1:3">
      <c r="A122" s="80">
        <v>30428</v>
      </c>
      <c r="B122">
        <v>44.15</v>
      </c>
      <c r="C122">
        <v>44.65</v>
      </c>
    </row>
    <row r="123" spans="1:3">
      <c r="A123" s="80">
        <v>30429</v>
      </c>
      <c r="B123">
        <v>44.15</v>
      </c>
      <c r="C123">
        <v>44.65</v>
      </c>
    </row>
    <row r="124" spans="1:3">
      <c r="A124" s="80">
        <v>30430</v>
      </c>
      <c r="B124">
        <v>44.15</v>
      </c>
      <c r="C124">
        <v>44.65</v>
      </c>
    </row>
    <row r="125" spans="1:3">
      <c r="A125" s="80">
        <v>30431</v>
      </c>
      <c r="B125">
        <v>44.15</v>
      </c>
      <c r="C125">
        <v>44.65</v>
      </c>
    </row>
    <row r="126" spans="1:3">
      <c r="A126" s="80">
        <v>30432</v>
      </c>
      <c r="B126">
        <v>44.15</v>
      </c>
      <c r="C126">
        <v>44.65</v>
      </c>
    </row>
    <row r="127" spans="1:3">
      <c r="A127" s="80">
        <v>30433</v>
      </c>
      <c r="B127">
        <v>44.15</v>
      </c>
      <c r="C127">
        <v>44.65</v>
      </c>
    </row>
    <row r="128" spans="1:3">
      <c r="A128" s="80">
        <v>30434</v>
      </c>
      <c r="B128">
        <v>44.15</v>
      </c>
      <c r="C128">
        <v>44.65</v>
      </c>
    </row>
    <row r="129" spans="1:3">
      <c r="A129" s="80">
        <v>30435</v>
      </c>
      <c r="B129">
        <v>44.15</v>
      </c>
      <c r="C129">
        <v>44.65</v>
      </c>
    </row>
    <row r="130" spans="1:3">
      <c r="A130" s="80">
        <v>30436</v>
      </c>
      <c r="B130">
        <v>44.15</v>
      </c>
      <c r="C130">
        <v>44.65</v>
      </c>
    </row>
    <row r="131" spans="1:3">
      <c r="A131" s="80">
        <v>30437</v>
      </c>
      <c r="B131">
        <v>44.15</v>
      </c>
      <c r="C131">
        <v>44.65</v>
      </c>
    </row>
    <row r="132" spans="1:3">
      <c r="A132" s="80">
        <v>30438</v>
      </c>
      <c r="B132">
        <v>44.15</v>
      </c>
      <c r="C132">
        <v>44.65</v>
      </c>
    </row>
    <row r="133" spans="1:3">
      <c r="A133" s="80">
        <v>30439</v>
      </c>
      <c r="B133">
        <v>44.15</v>
      </c>
      <c r="C133">
        <v>44.65</v>
      </c>
    </row>
    <row r="134" spans="1:3">
      <c r="A134" s="80">
        <v>30440</v>
      </c>
      <c r="B134">
        <v>44.1</v>
      </c>
      <c r="C134">
        <v>44.6</v>
      </c>
    </row>
    <row r="135" spans="1:3">
      <c r="A135" s="80">
        <v>30441</v>
      </c>
      <c r="B135">
        <v>44.1</v>
      </c>
      <c r="C135">
        <v>44.6</v>
      </c>
    </row>
    <row r="136" spans="1:3">
      <c r="A136" s="80">
        <v>30442</v>
      </c>
      <c r="B136">
        <v>44.1</v>
      </c>
      <c r="C136">
        <v>44.6</v>
      </c>
    </row>
    <row r="137" spans="1:3">
      <c r="A137" s="80">
        <v>30443</v>
      </c>
      <c r="B137">
        <v>44.1</v>
      </c>
      <c r="C137">
        <v>44.6</v>
      </c>
    </row>
    <row r="138" spans="1:3">
      <c r="A138" s="80">
        <v>30444</v>
      </c>
      <c r="B138">
        <v>44.1</v>
      </c>
      <c r="C138">
        <v>44.6</v>
      </c>
    </row>
    <row r="139" spans="1:3">
      <c r="A139" s="80">
        <v>30445</v>
      </c>
      <c r="B139">
        <v>44.1</v>
      </c>
      <c r="C139">
        <v>44.6</v>
      </c>
    </row>
    <row r="140" spans="1:3">
      <c r="A140" s="80">
        <v>30446</v>
      </c>
      <c r="B140">
        <v>44.1</v>
      </c>
      <c r="C140">
        <v>44.6</v>
      </c>
    </row>
    <row r="141" spans="1:3">
      <c r="A141" s="80">
        <v>30447</v>
      </c>
      <c r="B141">
        <v>44.1</v>
      </c>
      <c r="C141">
        <v>44.6</v>
      </c>
    </row>
    <row r="142" spans="1:3">
      <c r="A142" s="80">
        <v>30448</v>
      </c>
      <c r="B142">
        <v>44.1</v>
      </c>
      <c r="C142">
        <v>44.6</v>
      </c>
    </row>
    <row r="143" spans="1:3">
      <c r="A143" s="80">
        <v>30449</v>
      </c>
      <c r="B143">
        <v>44.1</v>
      </c>
      <c r="C143">
        <v>44.6</v>
      </c>
    </row>
    <row r="144" spans="1:3">
      <c r="A144" s="80">
        <v>30450</v>
      </c>
      <c r="B144">
        <v>44.1</v>
      </c>
      <c r="C144">
        <v>44.6</v>
      </c>
    </row>
    <row r="145" spans="1:3">
      <c r="A145" s="80">
        <v>30451</v>
      </c>
      <c r="B145">
        <v>44.1</v>
      </c>
      <c r="C145">
        <v>44.6</v>
      </c>
    </row>
    <row r="146" spans="1:3">
      <c r="A146" s="80">
        <v>30452</v>
      </c>
      <c r="B146">
        <v>44.1</v>
      </c>
      <c r="C146">
        <v>44.6</v>
      </c>
    </row>
    <row r="147" spans="1:3">
      <c r="A147" s="80">
        <v>30453</v>
      </c>
      <c r="B147">
        <v>44.1</v>
      </c>
      <c r="C147">
        <v>44.6</v>
      </c>
    </row>
    <row r="148" spans="1:3">
      <c r="A148" s="80">
        <v>30454</v>
      </c>
      <c r="B148">
        <v>44.1</v>
      </c>
      <c r="C148">
        <v>44.6</v>
      </c>
    </row>
    <row r="149" spans="1:3">
      <c r="A149" s="80">
        <v>30455</v>
      </c>
      <c r="B149">
        <v>44.1</v>
      </c>
      <c r="C149">
        <v>44.6</v>
      </c>
    </row>
    <row r="150" spans="1:3">
      <c r="A150" s="80">
        <v>30456</v>
      </c>
      <c r="B150">
        <v>44.1</v>
      </c>
      <c r="C150">
        <v>44.6</v>
      </c>
    </row>
    <row r="151" spans="1:3">
      <c r="A151" s="80">
        <v>30457</v>
      </c>
      <c r="B151">
        <v>44.1</v>
      </c>
      <c r="C151">
        <v>44.6</v>
      </c>
    </row>
    <row r="152" spans="1:3">
      <c r="A152" s="80">
        <v>30458</v>
      </c>
      <c r="B152">
        <v>44.1</v>
      </c>
      <c r="C152">
        <v>44.6</v>
      </c>
    </row>
    <row r="153" spans="1:3">
      <c r="A153" s="80">
        <v>30459</v>
      </c>
      <c r="B153">
        <v>44.1</v>
      </c>
      <c r="C153">
        <v>44.6</v>
      </c>
    </row>
    <row r="154" spans="1:3">
      <c r="A154" s="80">
        <v>30460</v>
      </c>
      <c r="B154">
        <v>44.1</v>
      </c>
      <c r="C154">
        <v>44.6</v>
      </c>
    </row>
    <row r="155" spans="1:3">
      <c r="A155" s="80">
        <v>30461</v>
      </c>
      <c r="B155">
        <v>44.1</v>
      </c>
      <c r="C155">
        <v>44.6</v>
      </c>
    </row>
    <row r="156" spans="1:3">
      <c r="A156" s="80">
        <v>30462</v>
      </c>
      <c r="B156">
        <v>44.1</v>
      </c>
      <c r="C156">
        <v>44.6</v>
      </c>
    </row>
    <row r="157" spans="1:3">
      <c r="A157" s="80">
        <v>30463</v>
      </c>
      <c r="B157">
        <v>44.1</v>
      </c>
      <c r="C157">
        <v>44.6</v>
      </c>
    </row>
    <row r="158" spans="1:3">
      <c r="A158" s="80">
        <v>30464</v>
      </c>
      <c r="B158">
        <v>44.1</v>
      </c>
      <c r="C158">
        <v>44.6</v>
      </c>
    </row>
    <row r="159" spans="1:3">
      <c r="A159" s="80">
        <v>30465</v>
      </c>
      <c r="B159">
        <v>44.1</v>
      </c>
      <c r="C159">
        <v>44.6</v>
      </c>
    </row>
    <row r="160" spans="1:3">
      <c r="A160" s="80">
        <v>30466</v>
      </c>
      <c r="B160">
        <v>44.1</v>
      </c>
      <c r="C160">
        <v>44.6</v>
      </c>
    </row>
    <row r="161" spans="1:3">
      <c r="A161" s="80">
        <v>30467</v>
      </c>
      <c r="B161">
        <v>44.1</v>
      </c>
      <c r="C161">
        <v>44.6</v>
      </c>
    </row>
    <row r="162" spans="1:3">
      <c r="A162" s="80">
        <v>30468</v>
      </c>
      <c r="B162">
        <v>44.1</v>
      </c>
      <c r="C162">
        <v>44.6</v>
      </c>
    </row>
    <row r="163" spans="1:3">
      <c r="A163" s="80">
        <v>30469</v>
      </c>
      <c r="B163">
        <v>44.1</v>
      </c>
      <c r="C163">
        <v>44.6</v>
      </c>
    </row>
    <row r="164" spans="1:3">
      <c r="A164" s="80">
        <v>30470</v>
      </c>
      <c r="B164">
        <v>44.1</v>
      </c>
      <c r="C164">
        <v>44.6</v>
      </c>
    </row>
    <row r="165" spans="1:3">
      <c r="A165" s="80">
        <v>30471</v>
      </c>
      <c r="B165">
        <v>44.1</v>
      </c>
      <c r="C165">
        <v>44.6</v>
      </c>
    </row>
    <row r="166" spans="1:3">
      <c r="A166" s="80">
        <v>30472</v>
      </c>
      <c r="B166">
        <v>44.1</v>
      </c>
      <c r="C166">
        <v>44.6</v>
      </c>
    </row>
    <row r="167" spans="1:3">
      <c r="A167" s="80">
        <v>30473</v>
      </c>
      <c r="B167">
        <v>44.1</v>
      </c>
      <c r="C167">
        <v>44.6</v>
      </c>
    </row>
    <row r="168" spans="1:3">
      <c r="A168" s="80">
        <v>30474</v>
      </c>
      <c r="B168">
        <v>44.1</v>
      </c>
      <c r="C168">
        <v>44.6</v>
      </c>
    </row>
    <row r="169" spans="1:3">
      <c r="A169" s="80">
        <v>30475</v>
      </c>
      <c r="B169">
        <v>44.1</v>
      </c>
      <c r="C169">
        <v>44.6</v>
      </c>
    </row>
    <row r="170" spans="1:3">
      <c r="A170" s="80">
        <v>30476</v>
      </c>
      <c r="B170">
        <v>44.1</v>
      </c>
      <c r="C170">
        <v>44.6</v>
      </c>
    </row>
    <row r="171" spans="1:3">
      <c r="A171" s="80">
        <v>30477</v>
      </c>
      <c r="B171">
        <v>44.1</v>
      </c>
      <c r="C171">
        <v>44.6</v>
      </c>
    </row>
    <row r="172" spans="1:3">
      <c r="A172" s="80">
        <v>30478</v>
      </c>
      <c r="B172">
        <v>44.1</v>
      </c>
      <c r="C172">
        <v>44.6</v>
      </c>
    </row>
    <row r="173" spans="1:3">
      <c r="A173" s="80">
        <v>30479</v>
      </c>
      <c r="B173">
        <v>44.1</v>
      </c>
      <c r="C173">
        <v>44.6</v>
      </c>
    </row>
    <row r="174" spans="1:3">
      <c r="A174" s="80">
        <v>30480</v>
      </c>
      <c r="B174">
        <v>44.1</v>
      </c>
      <c r="C174">
        <v>44.6</v>
      </c>
    </row>
    <row r="175" spans="1:3">
      <c r="A175" s="80">
        <v>30481</v>
      </c>
      <c r="B175">
        <v>44.1</v>
      </c>
      <c r="C175">
        <v>44.6</v>
      </c>
    </row>
    <row r="176" spans="1:3">
      <c r="A176" s="80">
        <v>30482</v>
      </c>
      <c r="B176">
        <v>44.1</v>
      </c>
      <c r="C176">
        <v>44.6</v>
      </c>
    </row>
    <row r="177" spans="1:3">
      <c r="A177" s="80">
        <v>30483</v>
      </c>
      <c r="B177">
        <v>44.1</v>
      </c>
      <c r="C177">
        <v>44.6</v>
      </c>
    </row>
    <row r="178" spans="1:3">
      <c r="A178" s="80">
        <v>30484</v>
      </c>
      <c r="B178">
        <v>44.1</v>
      </c>
      <c r="C178">
        <v>44.6</v>
      </c>
    </row>
    <row r="179" spans="1:3">
      <c r="A179" s="80">
        <v>30485</v>
      </c>
      <c r="B179">
        <v>44.1</v>
      </c>
      <c r="C179">
        <v>44.6</v>
      </c>
    </row>
    <row r="180" spans="1:3">
      <c r="A180" s="80">
        <v>30486</v>
      </c>
      <c r="B180">
        <v>44.1</v>
      </c>
      <c r="C180">
        <v>44.6</v>
      </c>
    </row>
    <row r="181" spans="1:3">
      <c r="A181" s="80">
        <v>30487</v>
      </c>
      <c r="B181">
        <v>44.1</v>
      </c>
      <c r="C181">
        <v>44.6</v>
      </c>
    </row>
    <row r="182" spans="1:3">
      <c r="A182" s="80">
        <v>30488</v>
      </c>
      <c r="B182">
        <v>44.1</v>
      </c>
      <c r="C182">
        <v>44.6</v>
      </c>
    </row>
    <row r="183" spans="1:3">
      <c r="A183" s="80">
        <v>30489</v>
      </c>
      <c r="B183">
        <v>44.1</v>
      </c>
      <c r="C183">
        <v>44.6</v>
      </c>
    </row>
    <row r="184" spans="1:3">
      <c r="A184" s="80">
        <v>30490</v>
      </c>
      <c r="B184">
        <v>44.1</v>
      </c>
      <c r="C184">
        <v>44.6</v>
      </c>
    </row>
    <row r="185" spans="1:3">
      <c r="A185" s="80">
        <v>30491</v>
      </c>
      <c r="B185">
        <v>44.1</v>
      </c>
      <c r="C185">
        <v>44.6</v>
      </c>
    </row>
    <row r="186" spans="1:3">
      <c r="A186" s="80">
        <v>30492</v>
      </c>
      <c r="B186">
        <v>44.1</v>
      </c>
      <c r="C186">
        <v>44.6</v>
      </c>
    </row>
    <row r="187" spans="1:3">
      <c r="A187" s="80">
        <v>30493</v>
      </c>
      <c r="B187">
        <v>44.1</v>
      </c>
      <c r="C187">
        <v>44.6</v>
      </c>
    </row>
    <row r="188" spans="1:3">
      <c r="A188" s="80">
        <v>30494</v>
      </c>
      <c r="B188">
        <v>44.1</v>
      </c>
      <c r="C188">
        <v>44.6</v>
      </c>
    </row>
    <row r="189" spans="1:3">
      <c r="A189" s="80">
        <v>30495</v>
      </c>
      <c r="B189">
        <v>43.1</v>
      </c>
      <c r="C189">
        <v>43.6</v>
      </c>
    </row>
    <row r="190" spans="1:3">
      <c r="A190" s="80">
        <v>30496</v>
      </c>
      <c r="B190">
        <v>43.1</v>
      </c>
      <c r="C190">
        <v>43.6</v>
      </c>
    </row>
    <row r="191" spans="1:3">
      <c r="A191" s="80">
        <v>30497</v>
      </c>
      <c r="B191">
        <v>43.1</v>
      </c>
      <c r="C191">
        <v>43.6</v>
      </c>
    </row>
    <row r="192" spans="1:3">
      <c r="A192" s="80">
        <v>30498</v>
      </c>
      <c r="B192">
        <v>43.1</v>
      </c>
      <c r="C192">
        <v>43.6</v>
      </c>
    </row>
    <row r="193" spans="1:3">
      <c r="A193" s="80">
        <v>30499</v>
      </c>
      <c r="B193">
        <v>43.1</v>
      </c>
      <c r="C193">
        <v>43.6</v>
      </c>
    </row>
    <row r="194" spans="1:3">
      <c r="A194" s="80">
        <v>30500</v>
      </c>
      <c r="B194">
        <v>43.1</v>
      </c>
      <c r="C194">
        <v>43.6</v>
      </c>
    </row>
    <row r="195" spans="1:3">
      <c r="A195" s="80">
        <v>30501</v>
      </c>
      <c r="B195">
        <v>43.1</v>
      </c>
      <c r="C195">
        <v>43.6</v>
      </c>
    </row>
    <row r="196" spans="1:3">
      <c r="A196" s="80">
        <v>30502</v>
      </c>
      <c r="B196">
        <v>43.1</v>
      </c>
      <c r="C196">
        <v>43.6</v>
      </c>
    </row>
    <row r="197" spans="1:3">
      <c r="A197" s="80">
        <v>30503</v>
      </c>
      <c r="B197">
        <v>43.1</v>
      </c>
      <c r="C197">
        <v>43.6</v>
      </c>
    </row>
    <row r="198" spans="1:3">
      <c r="A198" s="80">
        <v>30504</v>
      </c>
      <c r="B198">
        <v>43.1</v>
      </c>
      <c r="C198">
        <v>43.6</v>
      </c>
    </row>
    <row r="199" spans="1:3">
      <c r="A199" s="80">
        <v>30505</v>
      </c>
      <c r="B199">
        <v>43.1</v>
      </c>
      <c r="C199">
        <v>43.6</v>
      </c>
    </row>
    <row r="200" spans="1:3">
      <c r="A200" s="80">
        <v>30506</v>
      </c>
      <c r="B200">
        <v>43.1</v>
      </c>
      <c r="C200">
        <v>43.6</v>
      </c>
    </row>
    <row r="201" spans="1:3">
      <c r="A201" s="80">
        <v>30507</v>
      </c>
      <c r="B201">
        <v>43.1</v>
      </c>
      <c r="C201">
        <v>43.6</v>
      </c>
    </row>
    <row r="202" spans="1:3">
      <c r="A202" s="80">
        <v>30508</v>
      </c>
      <c r="B202">
        <v>43.1</v>
      </c>
      <c r="C202">
        <v>43.6</v>
      </c>
    </row>
    <row r="203" spans="1:3">
      <c r="A203" s="80">
        <v>30509</v>
      </c>
      <c r="B203">
        <v>43.1</v>
      </c>
      <c r="C203">
        <v>43.6</v>
      </c>
    </row>
    <row r="204" spans="1:3">
      <c r="A204" s="80">
        <v>30510</v>
      </c>
      <c r="B204">
        <v>43.1</v>
      </c>
      <c r="C204">
        <v>43.6</v>
      </c>
    </row>
    <row r="205" spans="1:3">
      <c r="A205" s="80">
        <v>30511</v>
      </c>
      <c r="B205">
        <v>43.1</v>
      </c>
      <c r="C205">
        <v>43.6</v>
      </c>
    </row>
    <row r="206" spans="1:3">
      <c r="A206" s="80">
        <v>30512</v>
      </c>
      <c r="B206">
        <v>43.1</v>
      </c>
      <c r="C206">
        <v>43.6</v>
      </c>
    </row>
    <row r="207" spans="1:3">
      <c r="A207" s="80">
        <v>30513</v>
      </c>
      <c r="B207">
        <v>43.1</v>
      </c>
      <c r="C207">
        <v>43.6</v>
      </c>
    </row>
    <row r="208" spans="1:3">
      <c r="A208" s="80">
        <v>30514</v>
      </c>
      <c r="B208">
        <v>43.1</v>
      </c>
      <c r="C208">
        <v>43.6</v>
      </c>
    </row>
    <row r="209" spans="1:3">
      <c r="A209" s="80">
        <v>30515</v>
      </c>
      <c r="B209">
        <v>43.1</v>
      </c>
      <c r="C209">
        <v>43.6</v>
      </c>
    </row>
    <row r="210" spans="1:3">
      <c r="A210" s="80">
        <v>30516</v>
      </c>
      <c r="B210">
        <v>43.1</v>
      </c>
      <c r="C210">
        <v>43.6</v>
      </c>
    </row>
    <row r="211" spans="1:3">
      <c r="A211" s="80">
        <v>30517</v>
      </c>
      <c r="B211">
        <v>43.1</v>
      </c>
      <c r="C211">
        <v>43.6</v>
      </c>
    </row>
    <row r="212" spans="1:3">
      <c r="A212" s="80">
        <v>30518</v>
      </c>
      <c r="B212">
        <v>43.1</v>
      </c>
      <c r="C212">
        <v>43.6</v>
      </c>
    </row>
    <row r="213" spans="1:3">
      <c r="A213" s="80">
        <v>30519</v>
      </c>
      <c r="B213">
        <v>43.1</v>
      </c>
      <c r="C213">
        <v>43.6</v>
      </c>
    </row>
    <row r="214" spans="1:3">
      <c r="A214" s="80">
        <v>30520</v>
      </c>
      <c r="B214">
        <v>43.1</v>
      </c>
      <c r="C214">
        <v>43.6</v>
      </c>
    </row>
    <row r="215" spans="1:3">
      <c r="A215" s="80">
        <v>30521</v>
      </c>
      <c r="B215">
        <v>43.1</v>
      </c>
      <c r="C215">
        <v>43.6</v>
      </c>
    </row>
    <row r="216" spans="1:3">
      <c r="A216" s="80">
        <v>30522</v>
      </c>
      <c r="B216">
        <v>43.1</v>
      </c>
      <c r="C216">
        <v>43.6</v>
      </c>
    </row>
    <row r="217" spans="1:3">
      <c r="A217" s="80">
        <v>30523</v>
      </c>
      <c r="B217">
        <v>43.1</v>
      </c>
      <c r="C217">
        <v>43.6</v>
      </c>
    </row>
    <row r="218" spans="1:3">
      <c r="A218" s="80">
        <v>30524</v>
      </c>
      <c r="B218">
        <v>43.1</v>
      </c>
      <c r="C218">
        <v>43.6</v>
      </c>
    </row>
    <row r="219" spans="1:3">
      <c r="A219" s="80">
        <v>30525</v>
      </c>
      <c r="B219">
        <v>43.1</v>
      </c>
      <c r="C219">
        <v>43.6</v>
      </c>
    </row>
    <row r="220" spans="1:3">
      <c r="A220" s="80">
        <v>30526</v>
      </c>
      <c r="B220">
        <v>43.1</v>
      </c>
      <c r="C220">
        <v>43.6</v>
      </c>
    </row>
    <row r="221" spans="1:3">
      <c r="A221" s="80">
        <v>30527</v>
      </c>
      <c r="B221">
        <v>43.1</v>
      </c>
      <c r="C221">
        <v>43.6</v>
      </c>
    </row>
    <row r="222" spans="1:3">
      <c r="A222" s="80">
        <v>30528</v>
      </c>
      <c r="B222">
        <v>43.1</v>
      </c>
      <c r="C222">
        <v>43.6</v>
      </c>
    </row>
    <row r="223" spans="1:3">
      <c r="A223" s="80">
        <v>30529</v>
      </c>
      <c r="B223">
        <v>43.1</v>
      </c>
      <c r="C223">
        <v>43.6</v>
      </c>
    </row>
    <row r="224" spans="1:3">
      <c r="A224" s="80">
        <v>30530</v>
      </c>
      <c r="B224">
        <v>43.1</v>
      </c>
      <c r="C224">
        <v>43.6</v>
      </c>
    </row>
    <row r="225" spans="1:3">
      <c r="A225" s="80">
        <v>30531</v>
      </c>
      <c r="B225">
        <v>43.1</v>
      </c>
      <c r="C225">
        <v>43.6</v>
      </c>
    </row>
    <row r="226" spans="1:3">
      <c r="A226" s="80">
        <v>30532</v>
      </c>
      <c r="B226">
        <v>43.1</v>
      </c>
      <c r="C226">
        <v>43.6</v>
      </c>
    </row>
    <row r="227" spans="1:3">
      <c r="A227" s="80">
        <v>30533</v>
      </c>
      <c r="B227">
        <v>43.1</v>
      </c>
      <c r="C227">
        <v>43.6</v>
      </c>
    </row>
    <row r="228" spans="1:3">
      <c r="A228" s="80">
        <v>30534</v>
      </c>
      <c r="B228">
        <v>43.1</v>
      </c>
      <c r="C228">
        <v>43.6</v>
      </c>
    </row>
    <row r="229" spans="1:3">
      <c r="A229" s="80">
        <v>30535</v>
      </c>
      <c r="B229">
        <v>43.1</v>
      </c>
      <c r="C229">
        <v>43.6</v>
      </c>
    </row>
    <row r="230" spans="1:3">
      <c r="A230" s="80">
        <v>30536</v>
      </c>
      <c r="B230">
        <v>43.1</v>
      </c>
      <c r="C230">
        <v>43.6</v>
      </c>
    </row>
    <row r="231" spans="1:3">
      <c r="A231" s="80">
        <v>30537</v>
      </c>
      <c r="B231">
        <v>43.1</v>
      </c>
      <c r="C231">
        <v>43.6</v>
      </c>
    </row>
    <row r="232" spans="1:3">
      <c r="A232" s="80">
        <v>30538</v>
      </c>
      <c r="B232">
        <v>43.1</v>
      </c>
      <c r="C232">
        <v>43.6</v>
      </c>
    </row>
    <row r="233" spans="1:3">
      <c r="A233" s="80">
        <v>30539</v>
      </c>
      <c r="B233">
        <v>43.1</v>
      </c>
      <c r="C233">
        <v>43.6</v>
      </c>
    </row>
    <row r="234" spans="1:3">
      <c r="A234" s="80">
        <v>30540</v>
      </c>
      <c r="B234">
        <v>43.1</v>
      </c>
      <c r="C234">
        <v>43.6</v>
      </c>
    </row>
    <row r="235" spans="1:3">
      <c r="A235" s="80">
        <v>30541</v>
      </c>
      <c r="B235">
        <v>43.1</v>
      </c>
      <c r="C235">
        <v>43.6</v>
      </c>
    </row>
    <row r="236" spans="1:3">
      <c r="A236" s="80">
        <v>30542</v>
      </c>
      <c r="B236">
        <v>43.1</v>
      </c>
      <c r="C236">
        <v>43.6</v>
      </c>
    </row>
    <row r="237" spans="1:3">
      <c r="A237" s="80">
        <v>30543</v>
      </c>
      <c r="B237">
        <v>43.1</v>
      </c>
      <c r="C237">
        <v>43.6</v>
      </c>
    </row>
    <row r="238" spans="1:3">
      <c r="A238" s="80">
        <v>30544</v>
      </c>
      <c r="B238">
        <v>43.1</v>
      </c>
      <c r="C238">
        <v>43.6</v>
      </c>
    </row>
    <row r="239" spans="1:3">
      <c r="A239" s="80">
        <v>30545</v>
      </c>
      <c r="B239">
        <v>43.1</v>
      </c>
      <c r="C239">
        <v>43.6</v>
      </c>
    </row>
    <row r="240" spans="1:3">
      <c r="A240" s="80">
        <v>30546</v>
      </c>
      <c r="B240">
        <v>43.1</v>
      </c>
      <c r="C240">
        <v>43.6</v>
      </c>
    </row>
    <row r="241" spans="1:3">
      <c r="A241" s="80">
        <v>30547</v>
      </c>
      <c r="B241">
        <v>43.1</v>
      </c>
      <c r="C241">
        <v>43.6</v>
      </c>
    </row>
    <row r="242" spans="1:3">
      <c r="A242" s="80">
        <v>30548</v>
      </c>
      <c r="B242">
        <v>43.1</v>
      </c>
      <c r="C242">
        <v>43.6</v>
      </c>
    </row>
    <row r="243" spans="1:3">
      <c r="A243" s="80">
        <v>30549</v>
      </c>
      <c r="B243">
        <v>43.1</v>
      </c>
      <c r="C243">
        <v>43.6</v>
      </c>
    </row>
    <row r="244" spans="1:3">
      <c r="A244" s="80">
        <v>30550</v>
      </c>
      <c r="B244">
        <v>43.1</v>
      </c>
      <c r="C244">
        <v>43.6</v>
      </c>
    </row>
    <row r="245" spans="1:3">
      <c r="A245" s="80">
        <v>30551</v>
      </c>
      <c r="B245">
        <v>43.1</v>
      </c>
      <c r="C245">
        <v>43.6</v>
      </c>
    </row>
    <row r="246" spans="1:3">
      <c r="A246" s="80">
        <v>30552</v>
      </c>
      <c r="B246">
        <v>43.1</v>
      </c>
      <c r="C246">
        <v>43.6</v>
      </c>
    </row>
    <row r="247" spans="1:3">
      <c r="A247" s="80">
        <v>30553</v>
      </c>
      <c r="B247">
        <v>43.1</v>
      </c>
      <c r="C247">
        <v>43.6</v>
      </c>
    </row>
    <row r="248" spans="1:3">
      <c r="A248" s="80">
        <v>30554</v>
      </c>
      <c r="B248">
        <v>43.1</v>
      </c>
      <c r="C248">
        <v>43.6</v>
      </c>
    </row>
    <row r="249" spans="1:3">
      <c r="A249" s="80">
        <v>30555</v>
      </c>
      <c r="B249">
        <v>43.1</v>
      </c>
      <c r="C249">
        <v>43.6</v>
      </c>
    </row>
    <row r="250" spans="1:3">
      <c r="A250" s="80">
        <v>30556</v>
      </c>
      <c r="B250">
        <v>43.1</v>
      </c>
      <c r="C250">
        <v>43.6</v>
      </c>
    </row>
    <row r="251" spans="1:3">
      <c r="A251" s="80">
        <v>30557</v>
      </c>
      <c r="B251">
        <v>43.1</v>
      </c>
      <c r="C251">
        <v>43.6</v>
      </c>
    </row>
    <row r="252" spans="1:3">
      <c r="A252" s="80">
        <v>30558</v>
      </c>
      <c r="B252">
        <v>43.1</v>
      </c>
      <c r="C252">
        <v>43.6</v>
      </c>
    </row>
    <row r="253" spans="1:3">
      <c r="A253" s="80">
        <v>30559</v>
      </c>
      <c r="B253">
        <v>43.1</v>
      </c>
      <c r="C253">
        <v>43.6</v>
      </c>
    </row>
    <row r="254" spans="1:3">
      <c r="A254" s="80">
        <v>30560</v>
      </c>
      <c r="B254">
        <v>43.1</v>
      </c>
      <c r="C254">
        <v>43.6</v>
      </c>
    </row>
    <row r="255" spans="1:3">
      <c r="A255" s="80">
        <v>30561</v>
      </c>
      <c r="B255">
        <v>43.1</v>
      </c>
      <c r="C255">
        <v>43.6</v>
      </c>
    </row>
    <row r="256" spans="1:3">
      <c r="A256" s="80">
        <v>30562</v>
      </c>
      <c r="B256">
        <v>43.1</v>
      </c>
      <c r="C256">
        <v>43.6</v>
      </c>
    </row>
    <row r="257" spans="1:3">
      <c r="A257" s="80">
        <v>30563</v>
      </c>
      <c r="B257">
        <v>43.1</v>
      </c>
      <c r="C257">
        <v>43.6</v>
      </c>
    </row>
    <row r="258" spans="1:3">
      <c r="A258" s="80">
        <v>30564</v>
      </c>
      <c r="B258">
        <v>43.1</v>
      </c>
      <c r="C258">
        <v>43.6</v>
      </c>
    </row>
    <row r="259" spans="1:3">
      <c r="A259" s="80">
        <v>30565</v>
      </c>
      <c r="B259">
        <v>43.1</v>
      </c>
      <c r="C259">
        <v>43.6</v>
      </c>
    </row>
    <row r="260" spans="1:3">
      <c r="A260" s="80">
        <v>30566</v>
      </c>
      <c r="B260">
        <v>43.1</v>
      </c>
      <c r="C260">
        <v>43.6</v>
      </c>
    </row>
    <row r="261" spans="1:3">
      <c r="A261" s="80">
        <v>30567</v>
      </c>
      <c r="B261">
        <v>43.1</v>
      </c>
      <c r="C261">
        <v>43.6</v>
      </c>
    </row>
    <row r="262" spans="1:3">
      <c r="A262" s="80">
        <v>30568</v>
      </c>
      <c r="B262">
        <v>43.1</v>
      </c>
      <c r="C262">
        <v>43.6</v>
      </c>
    </row>
    <row r="263" spans="1:3">
      <c r="A263" s="80">
        <v>30569</v>
      </c>
      <c r="B263">
        <v>43.1</v>
      </c>
      <c r="C263">
        <v>43.6</v>
      </c>
    </row>
    <row r="264" spans="1:3">
      <c r="A264" s="80">
        <v>30570</v>
      </c>
      <c r="B264">
        <v>43.1</v>
      </c>
      <c r="C264">
        <v>43.6</v>
      </c>
    </row>
    <row r="265" spans="1:3">
      <c r="A265" s="80">
        <v>30571</v>
      </c>
      <c r="B265">
        <v>43.1</v>
      </c>
      <c r="C265">
        <v>43.6</v>
      </c>
    </row>
    <row r="266" spans="1:3">
      <c r="A266" s="80">
        <v>30572</v>
      </c>
      <c r="B266">
        <v>43.1</v>
      </c>
      <c r="C266">
        <v>43.6</v>
      </c>
    </row>
    <row r="267" spans="1:3">
      <c r="A267" s="80">
        <v>30573</v>
      </c>
      <c r="B267">
        <v>43.1</v>
      </c>
      <c r="C267">
        <v>43.6</v>
      </c>
    </row>
    <row r="268" spans="1:3">
      <c r="A268" s="80">
        <v>30574</v>
      </c>
      <c r="B268">
        <v>43.1</v>
      </c>
      <c r="C268">
        <v>43.6</v>
      </c>
    </row>
    <row r="269" spans="1:3">
      <c r="A269" s="80">
        <v>30575</v>
      </c>
      <c r="B269">
        <v>43.1</v>
      </c>
      <c r="C269">
        <v>43.6</v>
      </c>
    </row>
    <row r="270" spans="1:3">
      <c r="A270" s="80">
        <v>30576</v>
      </c>
      <c r="B270">
        <v>43.1</v>
      </c>
      <c r="C270">
        <v>43.6</v>
      </c>
    </row>
    <row r="271" spans="1:3">
      <c r="A271" s="80">
        <v>30577</v>
      </c>
      <c r="B271">
        <v>43.1</v>
      </c>
      <c r="C271">
        <v>43.6</v>
      </c>
    </row>
    <row r="272" spans="1:3">
      <c r="A272" s="80">
        <v>30578</v>
      </c>
      <c r="B272">
        <v>43.1</v>
      </c>
      <c r="C272">
        <v>43.6</v>
      </c>
    </row>
    <row r="273" spans="1:3">
      <c r="A273" s="80">
        <v>30579</v>
      </c>
      <c r="B273">
        <v>43.1</v>
      </c>
      <c r="C273">
        <v>43.6</v>
      </c>
    </row>
    <row r="274" spans="1:3">
      <c r="A274" s="80">
        <v>30580</v>
      </c>
      <c r="B274">
        <v>43.1</v>
      </c>
      <c r="C274">
        <v>43.6</v>
      </c>
    </row>
    <row r="275" spans="1:3">
      <c r="A275" s="80">
        <v>30581</v>
      </c>
      <c r="B275">
        <v>43.1</v>
      </c>
      <c r="C275">
        <v>43.6</v>
      </c>
    </row>
    <row r="276" spans="1:3">
      <c r="A276" s="80">
        <v>30582</v>
      </c>
      <c r="B276">
        <v>42.1</v>
      </c>
      <c r="C276">
        <v>42.6</v>
      </c>
    </row>
    <row r="277" spans="1:3">
      <c r="A277" s="80">
        <v>30583</v>
      </c>
      <c r="B277">
        <v>42.1</v>
      </c>
      <c r="C277">
        <v>42.6</v>
      </c>
    </row>
    <row r="278" spans="1:3">
      <c r="A278" s="80">
        <v>30584</v>
      </c>
      <c r="B278">
        <v>42.1</v>
      </c>
      <c r="C278">
        <v>42.6</v>
      </c>
    </row>
    <row r="279" spans="1:3">
      <c r="A279" s="80">
        <v>30585</v>
      </c>
      <c r="B279">
        <v>42.1</v>
      </c>
      <c r="C279">
        <v>42.6</v>
      </c>
    </row>
    <row r="280" spans="1:3">
      <c r="A280" s="80">
        <v>30586</v>
      </c>
      <c r="B280">
        <v>42.1</v>
      </c>
      <c r="C280">
        <v>42.6</v>
      </c>
    </row>
    <row r="281" spans="1:3">
      <c r="A281" s="80">
        <v>30587</v>
      </c>
      <c r="B281">
        <v>42.1</v>
      </c>
      <c r="C281">
        <v>42.6</v>
      </c>
    </row>
    <row r="282" spans="1:3">
      <c r="A282" s="80">
        <v>30588</v>
      </c>
      <c r="B282">
        <v>42.1</v>
      </c>
      <c r="C282">
        <v>42.6</v>
      </c>
    </row>
    <row r="283" spans="1:3">
      <c r="A283" s="80">
        <v>30589</v>
      </c>
      <c r="B283">
        <v>42.1</v>
      </c>
      <c r="C283">
        <v>42.6</v>
      </c>
    </row>
    <row r="284" spans="1:3">
      <c r="A284" s="80">
        <v>30590</v>
      </c>
      <c r="B284">
        <v>42.1</v>
      </c>
      <c r="C284">
        <v>42.6</v>
      </c>
    </row>
    <row r="285" spans="1:3">
      <c r="A285" s="80">
        <v>30591</v>
      </c>
      <c r="B285">
        <v>42.1</v>
      </c>
      <c r="C285">
        <v>42.6</v>
      </c>
    </row>
    <row r="286" spans="1:3">
      <c r="A286" s="80">
        <v>30592</v>
      </c>
      <c r="B286">
        <v>42.1</v>
      </c>
      <c r="C286">
        <v>42.6</v>
      </c>
    </row>
    <row r="287" spans="1:3">
      <c r="A287" s="80">
        <v>30593</v>
      </c>
      <c r="B287">
        <v>42.1</v>
      </c>
      <c r="C287">
        <v>42.6</v>
      </c>
    </row>
    <row r="288" spans="1:3">
      <c r="A288" s="80">
        <v>30594</v>
      </c>
      <c r="B288">
        <v>42.1</v>
      </c>
      <c r="C288">
        <v>42.6</v>
      </c>
    </row>
    <row r="289" spans="1:3">
      <c r="A289" s="80">
        <v>30595</v>
      </c>
      <c r="B289">
        <v>42.1</v>
      </c>
      <c r="C289">
        <v>42.6</v>
      </c>
    </row>
    <row r="290" spans="1:3">
      <c r="A290" s="80">
        <v>30596</v>
      </c>
      <c r="B290">
        <v>42.1</v>
      </c>
      <c r="C290">
        <v>42.6</v>
      </c>
    </row>
    <row r="291" spans="1:3">
      <c r="A291" s="80">
        <v>30597</v>
      </c>
      <c r="B291">
        <v>42.1</v>
      </c>
      <c r="C291">
        <v>42.6</v>
      </c>
    </row>
    <row r="292" spans="1:3">
      <c r="A292" s="80">
        <v>30598</v>
      </c>
      <c r="B292">
        <v>42.1</v>
      </c>
      <c r="C292">
        <v>42.6</v>
      </c>
    </row>
    <row r="293" spans="1:3">
      <c r="A293" s="80">
        <v>30599</v>
      </c>
      <c r="B293">
        <v>42.1</v>
      </c>
      <c r="C293">
        <v>42.6</v>
      </c>
    </row>
    <row r="294" spans="1:3">
      <c r="A294" s="80">
        <v>30600</v>
      </c>
      <c r="B294">
        <v>42.1</v>
      </c>
      <c r="C294">
        <v>42.6</v>
      </c>
    </row>
    <row r="295" spans="1:3">
      <c r="A295" s="80">
        <v>30601</v>
      </c>
      <c r="B295">
        <v>42.1</v>
      </c>
      <c r="C295">
        <v>42.6</v>
      </c>
    </row>
    <row r="296" spans="1:3">
      <c r="A296" s="80">
        <v>30602</v>
      </c>
      <c r="B296">
        <v>42.1</v>
      </c>
      <c r="C296">
        <v>42.6</v>
      </c>
    </row>
    <row r="297" spans="1:3">
      <c r="A297" s="80">
        <v>30603</v>
      </c>
      <c r="B297">
        <v>42.1</v>
      </c>
      <c r="C297">
        <v>42.6</v>
      </c>
    </row>
    <row r="298" spans="1:3">
      <c r="A298" s="80">
        <v>30604</v>
      </c>
      <c r="B298">
        <v>42.1</v>
      </c>
      <c r="C298">
        <v>42.6</v>
      </c>
    </row>
    <row r="299" spans="1:3">
      <c r="A299" s="80">
        <v>30605</v>
      </c>
      <c r="B299">
        <v>42.1</v>
      </c>
      <c r="C299">
        <v>42.6</v>
      </c>
    </row>
    <row r="300" spans="1:3">
      <c r="A300" s="80">
        <v>30606</v>
      </c>
      <c r="B300">
        <v>42.1</v>
      </c>
      <c r="C300">
        <v>42.6</v>
      </c>
    </row>
    <row r="301" spans="1:3">
      <c r="A301" s="80">
        <v>30607</v>
      </c>
      <c r="B301">
        <v>42.1</v>
      </c>
      <c r="C301">
        <v>42.6</v>
      </c>
    </row>
    <row r="302" spans="1:3">
      <c r="A302" s="80">
        <v>30608</v>
      </c>
      <c r="B302">
        <v>42.1</v>
      </c>
      <c r="C302">
        <v>42.6</v>
      </c>
    </row>
    <row r="303" spans="1:3">
      <c r="A303" s="80">
        <v>30609</v>
      </c>
      <c r="B303">
        <v>42.1</v>
      </c>
      <c r="C303">
        <v>42.6</v>
      </c>
    </row>
    <row r="304" spans="1:3">
      <c r="A304" s="80">
        <v>30610</v>
      </c>
      <c r="B304">
        <v>42.1</v>
      </c>
      <c r="C304">
        <v>42.6</v>
      </c>
    </row>
    <row r="305" spans="1:3">
      <c r="A305" s="80">
        <v>30611</v>
      </c>
      <c r="B305">
        <v>42.1</v>
      </c>
      <c r="C305">
        <v>42.6</v>
      </c>
    </row>
    <row r="306" spans="1:3">
      <c r="A306" s="80">
        <v>30612</v>
      </c>
      <c r="B306">
        <v>42.1</v>
      </c>
      <c r="C306">
        <v>42.6</v>
      </c>
    </row>
    <row r="307" spans="1:3">
      <c r="A307" s="80">
        <v>30613</v>
      </c>
      <c r="B307">
        <v>42.1</v>
      </c>
      <c r="C307">
        <v>42.6</v>
      </c>
    </row>
    <row r="308" spans="1:3">
      <c r="A308" s="80">
        <v>30614</v>
      </c>
      <c r="B308">
        <v>42.1</v>
      </c>
      <c r="C308">
        <v>42.6</v>
      </c>
    </row>
    <row r="309" spans="1:3">
      <c r="A309" s="80">
        <v>30615</v>
      </c>
      <c r="B309">
        <v>42.1</v>
      </c>
      <c r="C309">
        <v>42.6</v>
      </c>
    </row>
    <row r="310" spans="1:3">
      <c r="A310" s="80">
        <v>30616</v>
      </c>
      <c r="B310">
        <v>42.1</v>
      </c>
      <c r="C310">
        <v>42.6</v>
      </c>
    </row>
    <row r="311" spans="1:3">
      <c r="A311" s="80">
        <v>30617</v>
      </c>
      <c r="B311">
        <v>42.1</v>
      </c>
      <c r="C311">
        <v>42.6</v>
      </c>
    </row>
    <row r="312" spans="1:3">
      <c r="A312" s="80">
        <v>30618</v>
      </c>
      <c r="B312">
        <v>42.1</v>
      </c>
      <c r="C312">
        <v>42.6</v>
      </c>
    </row>
    <row r="313" spans="1:3">
      <c r="A313" s="80">
        <v>30619</v>
      </c>
      <c r="B313">
        <v>42.1</v>
      </c>
      <c r="C313">
        <v>42.6</v>
      </c>
    </row>
    <row r="314" spans="1:3">
      <c r="A314" s="80">
        <v>30620</v>
      </c>
      <c r="B314">
        <v>42.1</v>
      </c>
      <c r="C314">
        <v>42.6</v>
      </c>
    </row>
    <row r="315" spans="1:3">
      <c r="A315" s="80">
        <v>30621</v>
      </c>
      <c r="B315">
        <v>42.1</v>
      </c>
      <c r="C315">
        <v>42.6</v>
      </c>
    </row>
    <row r="316" spans="1:3">
      <c r="A316" s="80">
        <v>30622</v>
      </c>
      <c r="B316">
        <v>42.1</v>
      </c>
      <c r="C316">
        <v>42.6</v>
      </c>
    </row>
    <row r="317" spans="1:3">
      <c r="A317" s="80">
        <v>30623</v>
      </c>
      <c r="B317">
        <v>42.1</v>
      </c>
      <c r="C317">
        <v>42.6</v>
      </c>
    </row>
    <row r="318" spans="1:3">
      <c r="A318" s="80">
        <v>30624</v>
      </c>
      <c r="B318">
        <v>42.1</v>
      </c>
      <c r="C318">
        <v>42.6</v>
      </c>
    </row>
    <row r="319" spans="1:3">
      <c r="A319" s="80">
        <v>30625</v>
      </c>
      <c r="B319">
        <v>42.1</v>
      </c>
      <c r="C319">
        <v>42.6</v>
      </c>
    </row>
    <row r="320" spans="1:3">
      <c r="A320" s="80">
        <v>30626</v>
      </c>
      <c r="B320">
        <v>42.1</v>
      </c>
      <c r="C320">
        <v>42.6</v>
      </c>
    </row>
    <row r="321" spans="1:3">
      <c r="A321" s="80">
        <v>30627</v>
      </c>
      <c r="B321">
        <v>42.1</v>
      </c>
      <c r="C321">
        <v>42.6</v>
      </c>
    </row>
    <row r="322" spans="1:3">
      <c r="A322" s="80">
        <v>30628</v>
      </c>
      <c r="B322">
        <v>42.1</v>
      </c>
      <c r="C322">
        <v>42.6</v>
      </c>
    </row>
    <row r="323" spans="1:3">
      <c r="A323" s="80">
        <v>30629</v>
      </c>
      <c r="B323">
        <v>42.1</v>
      </c>
      <c r="C323">
        <v>42.6</v>
      </c>
    </row>
    <row r="324" spans="1:3">
      <c r="A324" s="80">
        <v>30630</v>
      </c>
      <c r="B324">
        <v>42.1</v>
      </c>
      <c r="C324">
        <v>42.6</v>
      </c>
    </row>
    <row r="325" spans="1:3">
      <c r="A325" s="80">
        <v>30631</v>
      </c>
      <c r="B325">
        <v>43.15</v>
      </c>
      <c r="C325">
        <v>43.65</v>
      </c>
    </row>
    <row r="326" spans="1:3">
      <c r="A326" s="80">
        <v>30632</v>
      </c>
      <c r="B326">
        <v>43.15</v>
      </c>
      <c r="C326">
        <v>43.65</v>
      </c>
    </row>
    <row r="327" spans="1:3">
      <c r="A327" s="80">
        <v>30633</v>
      </c>
      <c r="B327">
        <v>43.15</v>
      </c>
      <c r="C327">
        <v>43.65</v>
      </c>
    </row>
    <row r="328" spans="1:3">
      <c r="A328" s="80">
        <v>30634</v>
      </c>
      <c r="B328">
        <v>43.15</v>
      </c>
      <c r="C328">
        <v>43.65</v>
      </c>
    </row>
    <row r="329" spans="1:3">
      <c r="A329" s="80">
        <v>30635</v>
      </c>
      <c r="B329">
        <v>43.15</v>
      </c>
      <c r="C329">
        <v>43.65</v>
      </c>
    </row>
    <row r="330" spans="1:3">
      <c r="A330" s="80">
        <v>30636</v>
      </c>
      <c r="B330">
        <v>43.15</v>
      </c>
      <c r="C330">
        <v>43.65</v>
      </c>
    </row>
    <row r="331" spans="1:3">
      <c r="A331" s="80">
        <v>30637</v>
      </c>
      <c r="B331">
        <v>43.15</v>
      </c>
      <c r="C331">
        <v>43.65</v>
      </c>
    </row>
    <row r="332" spans="1:3">
      <c r="A332" s="80">
        <v>30638</v>
      </c>
      <c r="B332">
        <v>43.15</v>
      </c>
      <c r="C332">
        <v>43.65</v>
      </c>
    </row>
    <row r="333" spans="1:3">
      <c r="A333" s="80">
        <v>30639</v>
      </c>
      <c r="B333">
        <v>43.15</v>
      </c>
      <c r="C333">
        <v>43.65</v>
      </c>
    </row>
    <row r="334" spans="1:3">
      <c r="A334" s="80">
        <v>30640</v>
      </c>
      <c r="B334">
        <v>43.15</v>
      </c>
      <c r="C334">
        <v>43.65</v>
      </c>
    </row>
    <row r="335" spans="1:3">
      <c r="A335" s="80">
        <v>30641</v>
      </c>
      <c r="B335">
        <v>43.15</v>
      </c>
      <c r="C335">
        <v>43.65</v>
      </c>
    </row>
    <row r="336" spans="1:3">
      <c r="A336" s="80">
        <v>30642</v>
      </c>
      <c r="B336">
        <v>43.15</v>
      </c>
      <c r="C336">
        <v>43.65</v>
      </c>
    </row>
    <row r="337" spans="1:3">
      <c r="A337" s="80">
        <v>30643</v>
      </c>
      <c r="B337">
        <v>43.15</v>
      </c>
      <c r="C337">
        <v>43.65</v>
      </c>
    </row>
    <row r="338" spans="1:3">
      <c r="A338" s="80">
        <v>30644</v>
      </c>
      <c r="B338">
        <v>43.15</v>
      </c>
      <c r="C338">
        <v>43.65</v>
      </c>
    </row>
    <row r="339" spans="1:3">
      <c r="A339" s="80">
        <v>30645</v>
      </c>
      <c r="B339">
        <v>43.15</v>
      </c>
      <c r="C339">
        <v>43.65</v>
      </c>
    </row>
    <row r="340" spans="1:3">
      <c r="A340" s="80">
        <v>30646</v>
      </c>
      <c r="B340">
        <v>43.15</v>
      </c>
      <c r="C340">
        <v>43.65</v>
      </c>
    </row>
    <row r="341" spans="1:3">
      <c r="A341" s="80">
        <v>30647</v>
      </c>
      <c r="B341">
        <v>43.15</v>
      </c>
      <c r="C341">
        <v>43.65</v>
      </c>
    </row>
    <row r="342" spans="1:3">
      <c r="A342" s="80">
        <v>30648</v>
      </c>
      <c r="B342">
        <v>43.15</v>
      </c>
      <c r="C342">
        <v>43.65</v>
      </c>
    </row>
    <row r="343" spans="1:3">
      <c r="A343" s="80">
        <v>30649</v>
      </c>
      <c r="B343">
        <v>43.15</v>
      </c>
      <c r="C343">
        <v>43.65</v>
      </c>
    </row>
    <row r="344" spans="1:3">
      <c r="A344" s="80">
        <v>30650</v>
      </c>
      <c r="B344">
        <v>43.15</v>
      </c>
      <c r="C344">
        <v>43.65</v>
      </c>
    </row>
    <row r="345" spans="1:3">
      <c r="A345" s="80">
        <v>30651</v>
      </c>
      <c r="B345">
        <v>43.15</v>
      </c>
      <c r="C345">
        <v>43.65</v>
      </c>
    </row>
    <row r="346" spans="1:3">
      <c r="A346" s="80">
        <v>30652</v>
      </c>
      <c r="B346">
        <v>43.15</v>
      </c>
      <c r="C346">
        <v>43.65</v>
      </c>
    </row>
    <row r="347" spans="1:3">
      <c r="A347" s="80">
        <v>30653</v>
      </c>
      <c r="B347">
        <v>43.15</v>
      </c>
      <c r="C347">
        <v>43.65</v>
      </c>
    </row>
    <row r="348" spans="1:3">
      <c r="A348" s="80">
        <v>30654</v>
      </c>
      <c r="B348">
        <v>43.15</v>
      </c>
      <c r="C348">
        <v>43.65</v>
      </c>
    </row>
    <row r="349" spans="1:3">
      <c r="A349" s="80">
        <v>30655</v>
      </c>
      <c r="B349">
        <v>43.15</v>
      </c>
      <c r="C349">
        <v>43.65</v>
      </c>
    </row>
    <row r="350" spans="1:3">
      <c r="A350" s="80">
        <v>30656</v>
      </c>
      <c r="B350">
        <v>43.15</v>
      </c>
      <c r="C350">
        <v>43.65</v>
      </c>
    </row>
    <row r="351" spans="1:3">
      <c r="A351" s="80">
        <v>30657</v>
      </c>
      <c r="B351">
        <v>43.15</v>
      </c>
      <c r="C351">
        <v>43.65</v>
      </c>
    </row>
    <row r="352" spans="1:3">
      <c r="A352" s="80">
        <v>30658</v>
      </c>
      <c r="B352">
        <v>43.15</v>
      </c>
      <c r="C352">
        <v>43.65</v>
      </c>
    </row>
    <row r="353" spans="1:3">
      <c r="A353" s="80">
        <v>30659</v>
      </c>
      <c r="B353">
        <v>43.15</v>
      </c>
      <c r="C353">
        <v>43.65</v>
      </c>
    </row>
    <row r="354" spans="1:3">
      <c r="A354" s="80">
        <v>30660</v>
      </c>
      <c r="B354">
        <v>43.15</v>
      </c>
      <c r="C354">
        <v>43.65</v>
      </c>
    </row>
    <row r="355" spans="1:3">
      <c r="A355" s="80">
        <v>30661</v>
      </c>
      <c r="B355">
        <v>43.15</v>
      </c>
      <c r="C355">
        <v>43.65</v>
      </c>
    </row>
    <row r="356" spans="1:3">
      <c r="A356" s="80">
        <v>30662</v>
      </c>
      <c r="B356">
        <v>43.15</v>
      </c>
      <c r="C356">
        <v>43.65</v>
      </c>
    </row>
    <row r="357" spans="1:3">
      <c r="A357" s="80">
        <v>30663</v>
      </c>
      <c r="B357">
        <v>43.15</v>
      </c>
      <c r="C357">
        <v>43.65</v>
      </c>
    </row>
    <row r="358" spans="1:3">
      <c r="A358" s="80">
        <v>30664</v>
      </c>
      <c r="B358">
        <v>43.15</v>
      </c>
      <c r="C358">
        <v>43.65</v>
      </c>
    </row>
    <row r="359" spans="1:3">
      <c r="A359" s="80">
        <v>30665</v>
      </c>
      <c r="B359">
        <v>43.15</v>
      </c>
      <c r="C359">
        <v>43.65</v>
      </c>
    </row>
    <row r="360" spans="1:3">
      <c r="A360" s="80">
        <v>30666</v>
      </c>
      <c r="B360">
        <v>43.15</v>
      </c>
      <c r="C360">
        <v>43.65</v>
      </c>
    </row>
    <row r="361" spans="1:3">
      <c r="A361" s="80">
        <v>30667</v>
      </c>
      <c r="B361">
        <v>43.15</v>
      </c>
      <c r="C361">
        <v>43.65</v>
      </c>
    </row>
    <row r="362" spans="1:3">
      <c r="A362" s="80">
        <v>30668</v>
      </c>
      <c r="B362">
        <v>43.15</v>
      </c>
      <c r="C362">
        <v>43.65</v>
      </c>
    </row>
    <row r="363" spans="1:3">
      <c r="A363" s="80">
        <v>30669</v>
      </c>
      <c r="B363">
        <v>43.15</v>
      </c>
      <c r="C363">
        <v>43.65</v>
      </c>
    </row>
    <row r="364" spans="1:3">
      <c r="A364" s="80">
        <v>30670</v>
      </c>
      <c r="B364">
        <v>43.15</v>
      </c>
      <c r="C364">
        <v>43.65</v>
      </c>
    </row>
    <row r="365" spans="1:3">
      <c r="A365" s="80">
        <v>30671</v>
      </c>
      <c r="B365">
        <v>43.15</v>
      </c>
      <c r="C365">
        <v>43.65</v>
      </c>
    </row>
    <row r="366" spans="1:3">
      <c r="A366" s="80">
        <v>30672</v>
      </c>
      <c r="B366">
        <v>43.15</v>
      </c>
      <c r="C366">
        <v>43.65</v>
      </c>
    </row>
    <row r="367" spans="1:3">
      <c r="A367" s="80">
        <v>30673</v>
      </c>
      <c r="B367">
        <v>43.15</v>
      </c>
      <c r="C367">
        <v>43.65</v>
      </c>
    </row>
    <row r="368" spans="1:3">
      <c r="A368" s="80">
        <v>30674</v>
      </c>
      <c r="B368">
        <v>43.15</v>
      </c>
      <c r="C368">
        <v>43.65</v>
      </c>
    </row>
    <row r="369" spans="1:3">
      <c r="A369" s="80">
        <v>30675</v>
      </c>
      <c r="B369">
        <v>43.15</v>
      </c>
      <c r="C369">
        <v>43.65</v>
      </c>
    </row>
    <row r="370" spans="1:3">
      <c r="A370" s="80">
        <v>30676</v>
      </c>
      <c r="B370">
        <v>43.15</v>
      </c>
      <c r="C370">
        <v>43.65</v>
      </c>
    </row>
    <row r="371" spans="1:3">
      <c r="A371" s="80">
        <v>30677</v>
      </c>
      <c r="B371">
        <v>43.15</v>
      </c>
      <c r="C371">
        <v>43.65</v>
      </c>
    </row>
    <row r="372" spans="1:3">
      <c r="A372" s="80">
        <v>30678</v>
      </c>
      <c r="B372">
        <v>43.15</v>
      </c>
      <c r="C372">
        <v>43.65</v>
      </c>
    </row>
    <row r="373" spans="1:3">
      <c r="A373" s="80">
        <v>30679</v>
      </c>
      <c r="B373">
        <v>43.15</v>
      </c>
      <c r="C373">
        <v>43.65</v>
      </c>
    </row>
    <row r="374" spans="1:3">
      <c r="A374" s="80">
        <v>30680</v>
      </c>
      <c r="B374">
        <v>43.15</v>
      </c>
      <c r="C374">
        <v>43.65</v>
      </c>
    </row>
    <row r="375" spans="1:3">
      <c r="A375" s="80">
        <v>30681</v>
      </c>
      <c r="B375">
        <v>43.15</v>
      </c>
      <c r="C375">
        <v>43.65</v>
      </c>
    </row>
    <row r="376" spans="1:3">
      <c r="A376" s="80">
        <v>30682</v>
      </c>
      <c r="B376">
        <v>43.15</v>
      </c>
      <c r="C376">
        <v>43.65</v>
      </c>
    </row>
    <row r="377" spans="1:3">
      <c r="A377" s="80">
        <v>30683</v>
      </c>
      <c r="B377">
        <v>43.15</v>
      </c>
      <c r="C377">
        <v>43.65</v>
      </c>
    </row>
    <row r="378" spans="1:3">
      <c r="A378" s="80">
        <v>30684</v>
      </c>
      <c r="B378">
        <v>43.15</v>
      </c>
      <c r="C378">
        <v>43.65</v>
      </c>
    </row>
    <row r="379" spans="1:3">
      <c r="A379" s="80">
        <v>30685</v>
      </c>
      <c r="B379">
        <v>43.15</v>
      </c>
      <c r="C379">
        <v>43.65</v>
      </c>
    </row>
    <row r="380" spans="1:3">
      <c r="A380" s="80">
        <v>30686</v>
      </c>
      <c r="B380">
        <v>43.15</v>
      </c>
      <c r="C380">
        <v>43.65</v>
      </c>
    </row>
    <row r="381" spans="1:3">
      <c r="A381" s="80">
        <v>30687</v>
      </c>
      <c r="B381">
        <v>43.15</v>
      </c>
      <c r="C381">
        <v>43.65</v>
      </c>
    </row>
    <row r="382" spans="1:3">
      <c r="A382" s="80">
        <v>30688</v>
      </c>
      <c r="B382">
        <v>43.15</v>
      </c>
      <c r="C382">
        <v>43.65</v>
      </c>
    </row>
    <row r="383" spans="1:3">
      <c r="A383" s="80">
        <v>30689</v>
      </c>
      <c r="B383">
        <v>43.15</v>
      </c>
      <c r="C383">
        <v>43.65</v>
      </c>
    </row>
    <row r="384" spans="1:3">
      <c r="A384" s="80">
        <v>30690</v>
      </c>
      <c r="B384">
        <v>43.15</v>
      </c>
      <c r="C384">
        <v>43.65</v>
      </c>
    </row>
    <row r="385" spans="1:3">
      <c r="A385" s="80">
        <v>30691</v>
      </c>
      <c r="B385">
        <v>43.15</v>
      </c>
      <c r="C385">
        <v>43.65</v>
      </c>
    </row>
    <row r="386" spans="1:3">
      <c r="A386" s="80">
        <v>30692</v>
      </c>
      <c r="B386">
        <v>43.15</v>
      </c>
      <c r="C386">
        <v>43.65</v>
      </c>
    </row>
    <row r="387" spans="1:3">
      <c r="A387" s="80">
        <v>30693</v>
      </c>
      <c r="B387">
        <v>43.15</v>
      </c>
      <c r="C387">
        <v>43.65</v>
      </c>
    </row>
    <row r="388" spans="1:3">
      <c r="A388" s="80">
        <v>30694</v>
      </c>
      <c r="B388">
        <v>43.15</v>
      </c>
      <c r="C388">
        <v>43.65</v>
      </c>
    </row>
    <row r="389" spans="1:3">
      <c r="A389" s="80">
        <v>30695</v>
      </c>
      <c r="B389">
        <v>43.15</v>
      </c>
      <c r="C389">
        <v>43.65</v>
      </c>
    </row>
    <row r="390" spans="1:3">
      <c r="A390" s="80">
        <v>30696</v>
      </c>
      <c r="B390">
        <v>43.15</v>
      </c>
      <c r="C390">
        <v>43.65</v>
      </c>
    </row>
    <row r="391" spans="1:3">
      <c r="A391" s="80">
        <v>30697</v>
      </c>
      <c r="B391">
        <v>43.15</v>
      </c>
      <c r="C391">
        <v>43.65</v>
      </c>
    </row>
    <row r="392" spans="1:3">
      <c r="A392" s="80">
        <v>30698</v>
      </c>
      <c r="B392">
        <v>43.15</v>
      </c>
      <c r="C392">
        <v>43.65</v>
      </c>
    </row>
    <row r="393" spans="1:3">
      <c r="A393" s="80">
        <v>30699</v>
      </c>
      <c r="B393">
        <v>43.15</v>
      </c>
      <c r="C393">
        <v>43.65</v>
      </c>
    </row>
    <row r="394" spans="1:3">
      <c r="A394" s="80">
        <v>30700</v>
      </c>
      <c r="B394">
        <v>43.15</v>
      </c>
      <c r="C394">
        <v>43.65</v>
      </c>
    </row>
    <row r="395" spans="1:3">
      <c r="A395" s="80">
        <v>30701</v>
      </c>
      <c r="B395">
        <v>43.15</v>
      </c>
      <c r="C395">
        <v>43.65</v>
      </c>
    </row>
    <row r="396" spans="1:3">
      <c r="A396" s="80">
        <v>30702</v>
      </c>
      <c r="B396">
        <v>43.15</v>
      </c>
      <c r="C396">
        <v>43.65</v>
      </c>
    </row>
    <row r="397" spans="1:3">
      <c r="A397" s="80">
        <v>30703</v>
      </c>
      <c r="B397">
        <v>43.15</v>
      </c>
      <c r="C397">
        <v>43.65</v>
      </c>
    </row>
    <row r="398" spans="1:3">
      <c r="A398" s="80">
        <v>30704</v>
      </c>
      <c r="B398">
        <v>43.15</v>
      </c>
      <c r="C398">
        <v>43.65</v>
      </c>
    </row>
    <row r="399" spans="1:3">
      <c r="A399" s="80">
        <v>30705</v>
      </c>
      <c r="B399">
        <v>43.15</v>
      </c>
      <c r="C399">
        <v>43.65</v>
      </c>
    </row>
    <row r="400" spans="1:3">
      <c r="A400" s="80">
        <v>30706</v>
      </c>
      <c r="B400">
        <v>43.15</v>
      </c>
      <c r="C400">
        <v>43.65</v>
      </c>
    </row>
    <row r="401" spans="1:3">
      <c r="A401" s="80">
        <v>30707</v>
      </c>
      <c r="B401">
        <v>43.15</v>
      </c>
      <c r="C401">
        <v>43.65</v>
      </c>
    </row>
    <row r="402" spans="1:3">
      <c r="A402" s="80">
        <v>30708</v>
      </c>
      <c r="B402">
        <v>43.15</v>
      </c>
      <c r="C402">
        <v>43.65</v>
      </c>
    </row>
    <row r="403" spans="1:3">
      <c r="A403" s="80">
        <v>30709</v>
      </c>
      <c r="B403">
        <v>43.15</v>
      </c>
      <c r="C403">
        <v>43.65</v>
      </c>
    </row>
    <row r="404" spans="1:3">
      <c r="A404" s="80">
        <v>30710</v>
      </c>
      <c r="B404">
        <v>43.15</v>
      </c>
      <c r="C404">
        <v>43.65</v>
      </c>
    </row>
    <row r="405" spans="1:3">
      <c r="A405" s="80">
        <v>30711</v>
      </c>
      <c r="B405">
        <v>43.15</v>
      </c>
      <c r="C405">
        <v>43.65</v>
      </c>
    </row>
    <row r="406" spans="1:3">
      <c r="A406" s="80">
        <v>30712</v>
      </c>
      <c r="B406">
        <v>43.15</v>
      </c>
      <c r="C406">
        <v>43.65</v>
      </c>
    </row>
    <row r="407" spans="1:3">
      <c r="A407" s="80">
        <v>30713</v>
      </c>
      <c r="B407">
        <v>43.15</v>
      </c>
      <c r="C407">
        <v>43.65</v>
      </c>
    </row>
    <row r="408" spans="1:3">
      <c r="A408" s="80">
        <v>30714</v>
      </c>
      <c r="B408">
        <v>43.15</v>
      </c>
      <c r="C408">
        <v>43.65</v>
      </c>
    </row>
    <row r="409" spans="1:3">
      <c r="A409" s="80">
        <v>30715</v>
      </c>
      <c r="B409">
        <v>43.15</v>
      </c>
      <c r="C409">
        <v>43.65</v>
      </c>
    </row>
    <row r="410" spans="1:3">
      <c r="A410" s="80">
        <v>30716</v>
      </c>
      <c r="B410">
        <v>43.15</v>
      </c>
      <c r="C410">
        <v>43.65</v>
      </c>
    </row>
    <row r="411" spans="1:3">
      <c r="A411" s="80">
        <v>30717</v>
      </c>
      <c r="B411">
        <v>43.15</v>
      </c>
      <c r="C411">
        <v>43.65</v>
      </c>
    </row>
    <row r="412" spans="1:3">
      <c r="A412" s="80">
        <v>30718</v>
      </c>
      <c r="B412">
        <v>43.15</v>
      </c>
      <c r="C412">
        <v>43.65</v>
      </c>
    </row>
    <row r="413" spans="1:3">
      <c r="A413" s="80">
        <v>30719</v>
      </c>
      <c r="B413">
        <v>43.15</v>
      </c>
      <c r="C413">
        <v>43.65</v>
      </c>
    </row>
    <row r="414" spans="1:3">
      <c r="A414" s="80">
        <v>30720</v>
      </c>
      <c r="B414">
        <v>43.15</v>
      </c>
      <c r="C414">
        <v>43.65</v>
      </c>
    </row>
    <row r="415" spans="1:3">
      <c r="A415" s="80">
        <v>30721</v>
      </c>
      <c r="B415">
        <v>43.15</v>
      </c>
      <c r="C415">
        <v>43.65</v>
      </c>
    </row>
    <row r="416" spans="1:3">
      <c r="A416" s="80">
        <v>30722</v>
      </c>
      <c r="B416">
        <v>43.15</v>
      </c>
      <c r="C416">
        <v>43.65</v>
      </c>
    </row>
    <row r="417" spans="1:3">
      <c r="A417" s="80">
        <v>30723</v>
      </c>
      <c r="B417">
        <v>43.15</v>
      </c>
      <c r="C417">
        <v>43.65</v>
      </c>
    </row>
    <row r="418" spans="1:3">
      <c r="A418" s="80">
        <v>30724</v>
      </c>
      <c r="B418">
        <v>43.15</v>
      </c>
      <c r="C418">
        <v>43.65</v>
      </c>
    </row>
    <row r="419" spans="1:3">
      <c r="A419" s="80">
        <v>30725</v>
      </c>
      <c r="B419">
        <v>43.15</v>
      </c>
      <c r="C419">
        <v>43.65</v>
      </c>
    </row>
    <row r="420" spans="1:3">
      <c r="A420" s="80">
        <v>30726</v>
      </c>
      <c r="B420">
        <v>43.15</v>
      </c>
      <c r="C420">
        <v>43.65</v>
      </c>
    </row>
    <row r="421" spans="1:3">
      <c r="A421" s="80">
        <v>30727</v>
      </c>
      <c r="B421">
        <v>43.15</v>
      </c>
      <c r="C421">
        <v>43.65</v>
      </c>
    </row>
    <row r="422" spans="1:3">
      <c r="A422" s="80">
        <v>30728</v>
      </c>
      <c r="B422">
        <v>43.15</v>
      </c>
      <c r="C422">
        <v>43.65</v>
      </c>
    </row>
    <row r="423" spans="1:3">
      <c r="A423" s="80">
        <v>30729</v>
      </c>
      <c r="B423">
        <v>43.15</v>
      </c>
      <c r="C423">
        <v>43.65</v>
      </c>
    </row>
    <row r="424" spans="1:3">
      <c r="A424" s="80">
        <v>30730</v>
      </c>
      <c r="B424">
        <v>43.15</v>
      </c>
      <c r="C424">
        <v>43.65</v>
      </c>
    </row>
    <row r="425" spans="1:3">
      <c r="A425" s="80">
        <v>30731</v>
      </c>
      <c r="B425">
        <v>43.15</v>
      </c>
      <c r="C425">
        <v>43.65</v>
      </c>
    </row>
    <row r="426" spans="1:3">
      <c r="A426" s="80">
        <v>30732</v>
      </c>
      <c r="B426">
        <v>43.15</v>
      </c>
      <c r="C426">
        <v>43.65</v>
      </c>
    </row>
    <row r="427" spans="1:3">
      <c r="A427" s="80">
        <v>30733</v>
      </c>
      <c r="B427">
        <v>43.15</v>
      </c>
      <c r="C427">
        <v>43.65</v>
      </c>
    </row>
    <row r="428" spans="1:3">
      <c r="A428" s="80">
        <v>30734</v>
      </c>
      <c r="B428">
        <v>43.15</v>
      </c>
      <c r="C428">
        <v>43.65</v>
      </c>
    </row>
    <row r="429" spans="1:3">
      <c r="A429" s="80">
        <v>30735</v>
      </c>
      <c r="B429">
        <v>43.15</v>
      </c>
      <c r="C429">
        <v>43.65</v>
      </c>
    </row>
    <row r="430" spans="1:3">
      <c r="A430" s="80">
        <v>30736</v>
      </c>
      <c r="B430">
        <v>43.15</v>
      </c>
      <c r="C430">
        <v>43.65</v>
      </c>
    </row>
    <row r="431" spans="1:3">
      <c r="A431" s="80">
        <v>30737</v>
      </c>
      <c r="B431">
        <v>43.15</v>
      </c>
      <c r="C431">
        <v>43.65</v>
      </c>
    </row>
    <row r="432" spans="1:3">
      <c r="A432" s="80">
        <v>30738</v>
      </c>
      <c r="B432">
        <v>43.15</v>
      </c>
      <c r="C432">
        <v>43.65</v>
      </c>
    </row>
    <row r="433" spans="1:3">
      <c r="A433" s="80">
        <v>30739</v>
      </c>
      <c r="B433">
        <v>43.15</v>
      </c>
      <c r="C433">
        <v>43.65</v>
      </c>
    </row>
    <row r="434" spans="1:3">
      <c r="A434" s="80">
        <v>30740</v>
      </c>
      <c r="B434">
        <v>43.15</v>
      </c>
      <c r="C434">
        <v>43.65</v>
      </c>
    </row>
    <row r="435" spans="1:3">
      <c r="A435" s="80">
        <v>30741</v>
      </c>
      <c r="B435">
        <v>43.15</v>
      </c>
      <c r="C435">
        <v>43.65</v>
      </c>
    </row>
    <row r="436" spans="1:3">
      <c r="A436" s="80">
        <v>30742</v>
      </c>
      <c r="B436">
        <v>43.15</v>
      </c>
      <c r="C436">
        <v>43.65</v>
      </c>
    </row>
    <row r="437" spans="1:3">
      <c r="A437" s="80">
        <v>30743</v>
      </c>
      <c r="B437">
        <v>43.15</v>
      </c>
      <c r="C437">
        <v>43.65</v>
      </c>
    </row>
    <row r="438" spans="1:3">
      <c r="A438" s="80">
        <v>30744</v>
      </c>
      <c r="B438">
        <v>43.15</v>
      </c>
      <c r="C438">
        <v>43.65</v>
      </c>
    </row>
    <row r="439" spans="1:3">
      <c r="A439" s="80">
        <v>30745</v>
      </c>
      <c r="B439">
        <v>43.15</v>
      </c>
      <c r="C439">
        <v>43.65</v>
      </c>
    </row>
    <row r="440" spans="1:3">
      <c r="A440" s="80">
        <v>30746</v>
      </c>
      <c r="B440">
        <v>43.15</v>
      </c>
      <c r="C440">
        <v>43.65</v>
      </c>
    </row>
    <row r="441" spans="1:3">
      <c r="A441" s="80">
        <v>30747</v>
      </c>
      <c r="B441">
        <v>43.15</v>
      </c>
      <c r="C441">
        <v>43.65</v>
      </c>
    </row>
    <row r="442" spans="1:3">
      <c r="A442" s="80">
        <v>30748</v>
      </c>
      <c r="B442">
        <v>43.15</v>
      </c>
      <c r="C442">
        <v>43.65</v>
      </c>
    </row>
    <row r="443" spans="1:3">
      <c r="A443" s="80">
        <v>30749</v>
      </c>
      <c r="B443">
        <v>43.15</v>
      </c>
      <c r="C443">
        <v>43.65</v>
      </c>
    </row>
    <row r="444" spans="1:3">
      <c r="A444" s="80">
        <v>30750</v>
      </c>
      <c r="B444">
        <v>43.15</v>
      </c>
      <c r="C444">
        <v>43.65</v>
      </c>
    </row>
    <row r="445" spans="1:3">
      <c r="A445" s="80">
        <v>30751</v>
      </c>
      <c r="B445">
        <v>43.15</v>
      </c>
      <c r="C445">
        <v>43.65</v>
      </c>
    </row>
    <row r="446" spans="1:3">
      <c r="A446" s="80">
        <v>30752</v>
      </c>
      <c r="B446">
        <v>43.15</v>
      </c>
      <c r="C446">
        <v>43.65</v>
      </c>
    </row>
    <row r="447" spans="1:3">
      <c r="A447" s="80">
        <v>30753</v>
      </c>
      <c r="B447">
        <v>43.15</v>
      </c>
      <c r="C447">
        <v>43.65</v>
      </c>
    </row>
    <row r="448" spans="1:3">
      <c r="A448" s="80">
        <v>30754</v>
      </c>
      <c r="B448">
        <v>43.15</v>
      </c>
      <c r="C448">
        <v>43.65</v>
      </c>
    </row>
    <row r="449" spans="1:3">
      <c r="A449" s="80">
        <v>30755</v>
      </c>
      <c r="B449">
        <v>43.15</v>
      </c>
      <c r="C449">
        <v>43.65</v>
      </c>
    </row>
    <row r="450" spans="1:3">
      <c r="A450" s="80">
        <v>30756</v>
      </c>
      <c r="B450">
        <v>43.15</v>
      </c>
      <c r="C450">
        <v>43.65</v>
      </c>
    </row>
    <row r="451" spans="1:3">
      <c r="A451" s="80">
        <v>30757</v>
      </c>
      <c r="B451">
        <v>43.15</v>
      </c>
      <c r="C451">
        <v>43.65</v>
      </c>
    </row>
    <row r="452" spans="1:3">
      <c r="A452" s="80">
        <v>30758</v>
      </c>
      <c r="B452">
        <v>43.15</v>
      </c>
      <c r="C452">
        <v>43.65</v>
      </c>
    </row>
    <row r="453" spans="1:3">
      <c r="A453" s="80">
        <v>30759</v>
      </c>
      <c r="B453">
        <v>43.15</v>
      </c>
      <c r="C453">
        <v>43.65</v>
      </c>
    </row>
    <row r="454" spans="1:3">
      <c r="A454" s="80">
        <v>30760</v>
      </c>
      <c r="B454">
        <v>43.15</v>
      </c>
      <c r="C454">
        <v>43.65</v>
      </c>
    </row>
    <row r="455" spans="1:3">
      <c r="A455" s="80">
        <v>30761</v>
      </c>
      <c r="B455">
        <v>43.15</v>
      </c>
      <c r="C455">
        <v>43.65</v>
      </c>
    </row>
    <row r="456" spans="1:3">
      <c r="A456" s="80">
        <v>30762</v>
      </c>
      <c r="B456">
        <v>43.15</v>
      </c>
      <c r="C456">
        <v>43.65</v>
      </c>
    </row>
    <row r="457" spans="1:3">
      <c r="A457" s="80">
        <v>30763</v>
      </c>
      <c r="B457">
        <v>43.15</v>
      </c>
      <c r="C457">
        <v>43.65</v>
      </c>
    </row>
    <row r="458" spans="1:3">
      <c r="A458" s="80">
        <v>30764</v>
      </c>
      <c r="B458">
        <v>43.15</v>
      </c>
      <c r="C458">
        <v>43.65</v>
      </c>
    </row>
    <row r="459" spans="1:3">
      <c r="A459" s="80">
        <v>30765</v>
      </c>
      <c r="B459">
        <v>43.15</v>
      </c>
      <c r="C459">
        <v>43.65</v>
      </c>
    </row>
    <row r="460" spans="1:3">
      <c r="A460" s="80">
        <v>30766</v>
      </c>
      <c r="B460">
        <v>43.15</v>
      </c>
      <c r="C460">
        <v>43.65</v>
      </c>
    </row>
    <row r="461" spans="1:3">
      <c r="A461" s="80">
        <v>30767</v>
      </c>
      <c r="B461">
        <v>43.15</v>
      </c>
      <c r="C461">
        <v>43.65</v>
      </c>
    </row>
    <row r="462" spans="1:3">
      <c r="A462" s="80">
        <v>30768</v>
      </c>
      <c r="B462">
        <v>43.15</v>
      </c>
      <c r="C462">
        <v>43.65</v>
      </c>
    </row>
    <row r="463" spans="1:3">
      <c r="A463" s="80">
        <v>30769</v>
      </c>
      <c r="B463">
        <v>43.15</v>
      </c>
      <c r="C463">
        <v>43.65</v>
      </c>
    </row>
    <row r="464" spans="1:3">
      <c r="A464" s="80">
        <v>30770</v>
      </c>
      <c r="B464">
        <v>43.15</v>
      </c>
      <c r="C464">
        <v>43.65</v>
      </c>
    </row>
    <row r="465" spans="1:3">
      <c r="A465" s="80">
        <v>30771</v>
      </c>
      <c r="B465">
        <v>43.15</v>
      </c>
      <c r="C465">
        <v>43.65</v>
      </c>
    </row>
    <row r="466" spans="1:3">
      <c r="A466" s="80">
        <v>30772</v>
      </c>
      <c r="B466">
        <v>43.15</v>
      </c>
      <c r="C466">
        <v>43.65</v>
      </c>
    </row>
    <row r="467" spans="1:3">
      <c r="A467" s="80">
        <v>30773</v>
      </c>
      <c r="B467">
        <v>43.15</v>
      </c>
      <c r="C467">
        <v>43.65</v>
      </c>
    </row>
    <row r="468" spans="1:3">
      <c r="A468" s="80">
        <v>30774</v>
      </c>
      <c r="B468">
        <v>43.15</v>
      </c>
      <c r="C468">
        <v>43.65</v>
      </c>
    </row>
    <row r="469" spans="1:3">
      <c r="A469" s="80">
        <v>30775</v>
      </c>
      <c r="B469">
        <v>43.15</v>
      </c>
      <c r="C469">
        <v>43.65</v>
      </c>
    </row>
    <row r="470" spans="1:3">
      <c r="A470" s="80">
        <v>30776</v>
      </c>
      <c r="B470">
        <v>43.15</v>
      </c>
      <c r="C470">
        <v>43.65</v>
      </c>
    </row>
    <row r="471" spans="1:3">
      <c r="A471" s="80">
        <v>30777</v>
      </c>
      <c r="B471">
        <v>43.15</v>
      </c>
      <c r="C471">
        <v>43.65</v>
      </c>
    </row>
    <row r="472" spans="1:3">
      <c r="A472" s="80">
        <v>30778</v>
      </c>
      <c r="B472">
        <v>43.15</v>
      </c>
      <c r="C472">
        <v>43.65</v>
      </c>
    </row>
    <row r="473" spans="1:3">
      <c r="A473" s="80">
        <v>30779</v>
      </c>
      <c r="B473">
        <v>43.15</v>
      </c>
      <c r="C473">
        <v>43.65</v>
      </c>
    </row>
    <row r="474" spans="1:3">
      <c r="A474" s="80">
        <v>30780</v>
      </c>
      <c r="B474">
        <v>43.15</v>
      </c>
      <c r="C474">
        <v>43.65</v>
      </c>
    </row>
    <row r="475" spans="1:3">
      <c r="A475" s="80">
        <v>30781</v>
      </c>
      <c r="B475">
        <v>43.15</v>
      </c>
      <c r="C475">
        <v>43.65</v>
      </c>
    </row>
    <row r="476" spans="1:3">
      <c r="A476" s="80">
        <v>30782</v>
      </c>
      <c r="B476">
        <v>43.15</v>
      </c>
      <c r="C476">
        <v>43.65</v>
      </c>
    </row>
    <row r="477" spans="1:3">
      <c r="A477" s="80">
        <v>30783</v>
      </c>
      <c r="B477">
        <v>43.15</v>
      </c>
      <c r="C477">
        <v>43.65</v>
      </c>
    </row>
    <row r="478" spans="1:3">
      <c r="A478" s="80">
        <v>30784</v>
      </c>
      <c r="B478">
        <v>43.15</v>
      </c>
      <c r="C478">
        <v>43.65</v>
      </c>
    </row>
    <row r="479" spans="1:3">
      <c r="A479" s="80">
        <v>30785</v>
      </c>
      <c r="B479">
        <v>43.15</v>
      </c>
      <c r="C479">
        <v>43.65</v>
      </c>
    </row>
    <row r="480" spans="1:3">
      <c r="A480" s="80">
        <v>30786</v>
      </c>
      <c r="B480">
        <v>43.15</v>
      </c>
      <c r="C480">
        <v>43.65</v>
      </c>
    </row>
    <row r="481" spans="1:3">
      <c r="A481" s="80">
        <v>30787</v>
      </c>
      <c r="B481">
        <v>43.15</v>
      </c>
      <c r="C481">
        <v>43.65</v>
      </c>
    </row>
    <row r="482" spans="1:3">
      <c r="A482" s="80">
        <v>30788</v>
      </c>
      <c r="B482">
        <v>43.15</v>
      </c>
      <c r="C482">
        <v>43.65</v>
      </c>
    </row>
    <row r="483" spans="1:3">
      <c r="A483" s="80">
        <v>30789</v>
      </c>
      <c r="B483">
        <v>43.15</v>
      </c>
      <c r="C483">
        <v>43.65</v>
      </c>
    </row>
    <row r="484" spans="1:3">
      <c r="A484" s="80">
        <v>30790</v>
      </c>
      <c r="B484">
        <v>43.15</v>
      </c>
      <c r="C484">
        <v>43.65</v>
      </c>
    </row>
    <row r="485" spans="1:3">
      <c r="A485" s="80">
        <v>30791</v>
      </c>
      <c r="B485">
        <v>43.15</v>
      </c>
      <c r="C485">
        <v>43.65</v>
      </c>
    </row>
    <row r="486" spans="1:3">
      <c r="A486" s="80">
        <v>30792</v>
      </c>
      <c r="B486">
        <v>43.15</v>
      </c>
      <c r="C486">
        <v>43.65</v>
      </c>
    </row>
    <row r="487" spans="1:3">
      <c r="A487" s="80">
        <v>30793</v>
      </c>
      <c r="B487">
        <v>43.15</v>
      </c>
      <c r="C487">
        <v>43.65</v>
      </c>
    </row>
    <row r="488" spans="1:3">
      <c r="A488" s="80">
        <v>30794</v>
      </c>
      <c r="B488">
        <v>43.15</v>
      </c>
      <c r="C488">
        <v>43.65</v>
      </c>
    </row>
    <row r="489" spans="1:3">
      <c r="A489" s="80">
        <v>30795</v>
      </c>
      <c r="B489">
        <v>43.15</v>
      </c>
      <c r="C489">
        <v>43.65</v>
      </c>
    </row>
    <row r="490" spans="1:3">
      <c r="A490" s="80">
        <v>30796</v>
      </c>
      <c r="B490">
        <v>43.15</v>
      </c>
      <c r="C490">
        <v>43.65</v>
      </c>
    </row>
    <row r="491" spans="1:3">
      <c r="A491" s="80">
        <v>30797</v>
      </c>
      <c r="B491">
        <v>43.15</v>
      </c>
      <c r="C491">
        <v>43.65</v>
      </c>
    </row>
    <row r="492" spans="1:3">
      <c r="A492" s="80">
        <v>30798</v>
      </c>
      <c r="B492">
        <v>43.15</v>
      </c>
      <c r="C492">
        <v>43.65</v>
      </c>
    </row>
    <row r="493" spans="1:3">
      <c r="A493" s="80">
        <v>30799</v>
      </c>
      <c r="B493">
        <v>43.15</v>
      </c>
      <c r="C493">
        <v>43.65</v>
      </c>
    </row>
    <row r="494" spans="1:3">
      <c r="A494" s="80">
        <v>30800</v>
      </c>
      <c r="B494">
        <v>43.15</v>
      </c>
      <c r="C494">
        <v>43.65</v>
      </c>
    </row>
    <row r="495" spans="1:3">
      <c r="A495" s="80">
        <v>30801</v>
      </c>
      <c r="B495">
        <v>43.15</v>
      </c>
      <c r="C495">
        <v>43.65</v>
      </c>
    </row>
    <row r="496" spans="1:3">
      <c r="A496" s="80">
        <v>30802</v>
      </c>
      <c r="B496">
        <v>43.15</v>
      </c>
      <c r="C496">
        <v>43.65</v>
      </c>
    </row>
    <row r="497" spans="1:3">
      <c r="A497" s="80">
        <v>30803</v>
      </c>
      <c r="B497">
        <v>43.15</v>
      </c>
      <c r="C497">
        <v>43.65</v>
      </c>
    </row>
    <row r="498" spans="1:3">
      <c r="A498" s="80">
        <v>30804</v>
      </c>
      <c r="B498">
        <v>43.15</v>
      </c>
      <c r="C498">
        <v>43.65</v>
      </c>
    </row>
    <row r="499" spans="1:3">
      <c r="A499" s="80">
        <v>30805</v>
      </c>
      <c r="B499">
        <v>43.15</v>
      </c>
      <c r="C499">
        <v>43.65</v>
      </c>
    </row>
    <row r="500" spans="1:3">
      <c r="A500" s="80">
        <v>30806</v>
      </c>
      <c r="B500">
        <v>43.15</v>
      </c>
      <c r="C500">
        <v>43.65</v>
      </c>
    </row>
    <row r="501" spans="1:3">
      <c r="A501" s="80">
        <v>30807</v>
      </c>
      <c r="B501">
        <v>43.15</v>
      </c>
      <c r="C501">
        <v>43.65</v>
      </c>
    </row>
    <row r="502" spans="1:3">
      <c r="A502" s="80">
        <v>30808</v>
      </c>
      <c r="B502">
        <v>43.15</v>
      </c>
      <c r="C502">
        <v>43.65</v>
      </c>
    </row>
    <row r="503" spans="1:3">
      <c r="A503" s="80">
        <v>30809</v>
      </c>
      <c r="B503">
        <v>43.15</v>
      </c>
      <c r="C503">
        <v>43.65</v>
      </c>
    </row>
    <row r="504" spans="1:3">
      <c r="A504" s="80">
        <v>30810</v>
      </c>
      <c r="B504">
        <v>43.15</v>
      </c>
      <c r="C504">
        <v>43.65</v>
      </c>
    </row>
    <row r="505" spans="1:3">
      <c r="A505" s="80">
        <v>30811</v>
      </c>
      <c r="B505">
        <v>43.15</v>
      </c>
      <c r="C505">
        <v>43.65</v>
      </c>
    </row>
    <row r="506" spans="1:3">
      <c r="A506" s="80">
        <v>30812</v>
      </c>
      <c r="B506">
        <v>43.15</v>
      </c>
      <c r="C506">
        <v>43.65</v>
      </c>
    </row>
    <row r="507" spans="1:3">
      <c r="A507" s="80">
        <v>30813</v>
      </c>
      <c r="B507">
        <v>43.15</v>
      </c>
      <c r="C507">
        <v>43.65</v>
      </c>
    </row>
    <row r="508" spans="1:3">
      <c r="A508" s="80">
        <v>30814</v>
      </c>
      <c r="B508">
        <v>43.15</v>
      </c>
      <c r="C508">
        <v>43.65</v>
      </c>
    </row>
    <row r="509" spans="1:3">
      <c r="A509" s="80">
        <v>30815</v>
      </c>
      <c r="B509">
        <v>43.15</v>
      </c>
      <c r="C509">
        <v>43.65</v>
      </c>
    </row>
    <row r="510" spans="1:3">
      <c r="A510" s="80">
        <v>30816</v>
      </c>
      <c r="B510">
        <v>43.15</v>
      </c>
      <c r="C510">
        <v>43.65</v>
      </c>
    </row>
    <row r="511" spans="1:3">
      <c r="A511" s="80">
        <v>30817</v>
      </c>
      <c r="B511">
        <v>43.15</v>
      </c>
      <c r="C511">
        <v>43.65</v>
      </c>
    </row>
    <row r="512" spans="1:3">
      <c r="A512" s="80">
        <v>30818</v>
      </c>
      <c r="B512">
        <v>43.15</v>
      </c>
      <c r="C512">
        <v>43.65</v>
      </c>
    </row>
    <row r="513" spans="1:3">
      <c r="A513" s="80">
        <v>30819</v>
      </c>
      <c r="B513">
        <v>43.15</v>
      </c>
      <c r="C513">
        <v>43.65</v>
      </c>
    </row>
    <row r="514" spans="1:3">
      <c r="A514" s="80">
        <v>30820</v>
      </c>
      <c r="B514">
        <v>43.15</v>
      </c>
      <c r="C514">
        <v>43.65</v>
      </c>
    </row>
    <row r="515" spans="1:3">
      <c r="A515" s="80">
        <v>30821</v>
      </c>
      <c r="B515">
        <v>43.15</v>
      </c>
      <c r="C515">
        <v>43.65</v>
      </c>
    </row>
    <row r="516" spans="1:3">
      <c r="A516" s="80">
        <v>30822</v>
      </c>
      <c r="B516">
        <v>43.15</v>
      </c>
      <c r="C516">
        <v>43.65</v>
      </c>
    </row>
    <row r="517" spans="1:3">
      <c r="A517" s="80">
        <v>30823</v>
      </c>
      <c r="B517">
        <v>43.15</v>
      </c>
      <c r="C517">
        <v>43.65</v>
      </c>
    </row>
    <row r="518" spans="1:3">
      <c r="A518" s="80">
        <v>30824</v>
      </c>
      <c r="B518">
        <v>43.15</v>
      </c>
      <c r="C518">
        <v>43.65</v>
      </c>
    </row>
    <row r="519" spans="1:3">
      <c r="A519" s="80">
        <v>30825</v>
      </c>
      <c r="B519">
        <v>43.15</v>
      </c>
      <c r="C519">
        <v>43.65</v>
      </c>
    </row>
    <row r="520" spans="1:3">
      <c r="A520" s="80">
        <v>30826</v>
      </c>
      <c r="B520">
        <v>43.15</v>
      </c>
      <c r="C520">
        <v>43.65</v>
      </c>
    </row>
    <row r="521" spans="1:3">
      <c r="A521" s="80">
        <v>30827</v>
      </c>
      <c r="B521">
        <v>43.15</v>
      </c>
      <c r="C521">
        <v>43.65</v>
      </c>
    </row>
    <row r="522" spans="1:3">
      <c r="A522" s="80">
        <v>30828</v>
      </c>
      <c r="B522">
        <v>43.15</v>
      </c>
      <c r="C522">
        <v>43.65</v>
      </c>
    </row>
    <row r="523" spans="1:3">
      <c r="A523" s="80">
        <v>30829</v>
      </c>
      <c r="B523">
        <v>43.15</v>
      </c>
      <c r="C523">
        <v>43.65</v>
      </c>
    </row>
    <row r="524" spans="1:3">
      <c r="A524" s="80">
        <v>30830</v>
      </c>
      <c r="B524">
        <v>43.15</v>
      </c>
      <c r="C524">
        <v>43.65</v>
      </c>
    </row>
    <row r="525" spans="1:3">
      <c r="A525" s="80">
        <v>30831</v>
      </c>
      <c r="B525">
        <v>43.5</v>
      </c>
      <c r="C525">
        <v>44</v>
      </c>
    </row>
    <row r="526" spans="1:3">
      <c r="A526" s="80">
        <v>30832</v>
      </c>
      <c r="B526">
        <v>43.5</v>
      </c>
      <c r="C526">
        <v>44</v>
      </c>
    </row>
    <row r="527" spans="1:3">
      <c r="A527" s="80">
        <v>30833</v>
      </c>
      <c r="B527">
        <v>43.5</v>
      </c>
      <c r="C527">
        <v>44</v>
      </c>
    </row>
    <row r="528" spans="1:3">
      <c r="A528" s="80">
        <v>30834</v>
      </c>
      <c r="B528">
        <v>43.5</v>
      </c>
      <c r="C528">
        <v>44</v>
      </c>
    </row>
    <row r="529" spans="1:3">
      <c r="A529" s="80">
        <v>30835</v>
      </c>
      <c r="B529">
        <v>43.5</v>
      </c>
      <c r="C529">
        <v>44</v>
      </c>
    </row>
    <row r="530" spans="1:3">
      <c r="A530" s="80">
        <v>30836</v>
      </c>
      <c r="B530">
        <v>43.5</v>
      </c>
      <c r="C530">
        <v>44</v>
      </c>
    </row>
    <row r="531" spans="1:3">
      <c r="A531" s="80">
        <v>30837</v>
      </c>
      <c r="B531">
        <v>43.5</v>
      </c>
      <c r="C531">
        <v>44</v>
      </c>
    </row>
    <row r="532" spans="1:3">
      <c r="A532" s="80">
        <v>30838</v>
      </c>
      <c r="B532">
        <v>43.5</v>
      </c>
      <c r="C532">
        <v>44</v>
      </c>
    </row>
    <row r="533" spans="1:3">
      <c r="A533" s="80">
        <v>30839</v>
      </c>
      <c r="B533">
        <v>43.5</v>
      </c>
      <c r="C533">
        <v>44</v>
      </c>
    </row>
    <row r="534" spans="1:3">
      <c r="A534" s="80">
        <v>30840</v>
      </c>
      <c r="B534">
        <v>43.5</v>
      </c>
      <c r="C534">
        <v>44</v>
      </c>
    </row>
    <row r="535" spans="1:3">
      <c r="A535" s="80">
        <v>30841</v>
      </c>
      <c r="B535">
        <v>43.5</v>
      </c>
      <c r="C535">
        <v>44</v>
      </c>
    </row>
    <row r="536" spans="1:3">
      <c r="A536" s="80">
        <v>30842</v>
      </c>
      <c r="B536">
        <v>43.5</v>
      </c>
      <c r="C536">
        <v>44</v>
      </c>
    </row>
    <row r="537" spans="1:3">
      <c r="A537" s="80">
        <v>30843</v>
      </c>
      <c r="B537">
        <v>43.5</v>
      </c>
      <c r="C537">
        <v>44</v>
      </c>
    </row>
    <row r="538" spans="1:3">
      <c r="A538" s="80">
        <v>30844</v>
      </c>
      <c r="B538">
        <v>43.5</v>
      </c>
      <c r="C538">
        <v>44</v>
      </c>
    </row>
    <row r="539" spans="1:3">
      <c r="A539" s="80">
        <v>30845</v>
      </c>
      <c r="B539">
        <v>43.5</v>
      </c>
      <c r="C539">
        <v>44</v>
      </c>
    </row>
    <row r="540" spans="1:3">
      <c r="A540" s="80">
        <v>30846</v>
      </c>
      <c r="B540">
        <v>43.5</v>
      </c>
      <c r="C540">
        <v>44</v>
      </c>
    </row>
    <row r="541" spans="1:3">
      <c r="A541" s="80">
        <v>30847</v>
      </c>
      <c r="B541">
        <v>43.5</v>
      </c>
      <c r="C541">
        <v>44</v>
      </c>
    </row>
    <row r="542" spans="1:3">
      <c r="A542" s="80">
        <v>30848</v>
      </c>
      <c r="B542">
        <v>43.5</v>
      </c>
      <c r="C542">
        <v>44</v>
      </c>
    </row>
    <row r="543" spans="1:3">
      <c r="A543" s="80">
        <v>30849</v>
      </c>
      <c r="B543">
        <v>43.5</v>
      </c>
      <c r="C543">
        <v>44</v>
      </c>
    </row>
    <row r="544" spans="1:3">
      <c r="A544" s="80">
        <v>30850</v>
      </c>
      <c r="B544">
        <v>43.5</v>
      </c>
      <c r="C544">
        <v>44</v>
      </c>
    </row>
    <row r="545" spans="1:3">
      <c r="A545" s="80">
        <v>30851</v>
      </c>
      <c r="B545">
        <v>43.5</v>
      </c>
      <c r="C545">
        <v>44</v>
      </c>
    </row>
    <row r="546" spans="1:3">
      <c r="A546" s="80">
        <v>30852</v>
      </c>
      <c r="B546">
        <v>43.5</v>
      </c>
      <c r="C546">
        <v>44</v>
      </c>
    </row>
    <row r="547" spans="1:3">
      <c r="A547" s="80">
        <v>30853</v>
      </c>
      <c r="B547">
        <v>43.5</v>
      </c>
      <c r="C547">
        <v>44</v>
      </c>
    </row>
    <row r="548" spans="1:3">
      <c r="A548" s="80">
        <v>30854</v>
      </c>
      <c r="B548">
        <v>43.5</v>
      </c>
      <c r="C548">
        <v>44</v>
      </c>
    </row>
    <row r="549" spans="1:3">
      <c r="A549" s="80">
        <v>30855</v>
      </c>
      <c r="B549">
        <v>43.5</v>
      </c>
      <c r="C549">
        <v>44</v>
      </c>
    </row>
    <row r="550" spans="1:3">
      <c r="A550" s="80">
        <v>30856</v>
      </c>
      <c r="B550">
        <v>43.5</v>
      </c>
      <c r="C550">
        <v>44</v>
      </c>
    </row>
    <row r="551" spans="1:3">
      <c r="A551" s="80">
        <v>30857</v>
      </c>
      <c r="B551">
        <v>43.5</v>
      </c>
      <c r="C551">
        <v>44</v>
      </c>
    </row>
    <row r="552" spans="1:3">
      <c r="A552" s="80">
        <v>30858</v>
      </c>
      <c r="B552">
        <v>43.5</v>
      </c>
      <c r="C552">
        <v>44</v>
      </c>
    </row>
    <row r="553" spans="1:3">
      <c r="A553" s="80">
        <v>30859</v>
      </c>
      <c r="B553">
        <v>43.5</v>
      </c>
      <c r="C553">
        <v>44</v>
      </c>
    </row>
    <row r="554" spans="1:3">
      <c r="A554" s="80">
        <v>30860</v>
      </c>
      <c r="B554">
        <v>43.5</v>
      </c>
      <c r="C554">
        <v>44</v>
      </c>
    </row>
    <row r="555" spans="1:3">
      <c r="A555" s="80">
        <v>30861</v>
      </c>
      <c r="B555">
        <v>43.5</v>
      </c>
      <c r="C555">
        <v>44</v>
      </c>
    </row>
    <row r="556" spans="1:3">
      <c r="A556" s="80">
        <v>30862</v>
      </c>
      <c r="B556">
        <v>43.75</v>
      </c>
      <c r="C556">
        <v>44.25</v>
      </c>
    </row>
    <row r="557" spans="1:3">
      <c r="A557" s="80">
        <v>30863</v>
      </c>
      <c r="B557">
        <v>43.75</v>
      </c>
      <c r="C557">
        <v>44.25</v>
      </c>
    </row>
    <row r="558" spans="1:3">
      <c r="A558" s="80">
        <v>30864</v>
      </c>
      <c r="B558">
        <v>43.75</v>
      </c>
      <c r="C558">
        <v>44.25</v>
      </c>
    </row>
    <row r="559" spans="1:3">
      <c r="A559" s="80">
        <v>30865</v>
      </c>
      <c r="B559">
        <v>43.75</v>
      </c>
      <c r="C559">
        <v>44.25</v>
      </c>
    </row>
    <row r="560" spans="1:3">
      <c r="A560" s="80">
        <v>30866</v>
      </c>
      <c r="B560">
        <v>43.75</v>
      </c>
      <c r="C560">
        <v>44.25</v>
      </c>
    </row>
    <row r="561" spans="1:3">
      <c r="A561" s="80">
        <v>30867</v>
      </c>
      <c r="B561">
        <v>43.75</v>
      </c>
      <c r="C561">
        <v>44.25</v>
      </c>
    </row>
    <row r="562" spans="1:3">
      <c r="A562" s="80">
        <v>30868</v>
      </c>
      <c r="B562">
        <v>43.75</v>
      </c>
      <c r="C562">
        <v>44.25</v>
      </c>
    </row>
    <row r="563" spans="1:3">
      <c r="A563" s="80">
        <v>30869</v>
      </c>
      <c r="B563">
        <v>43.75</v>
      </c>
      <c r="C563">
        <v>44.25</v>
      </c>
    </row>
    <row r="564" spans="1:3">
      <c r="A564" s="80">
        <v>30870</v>
      </c>
      <c r="B564">
        <v>43.75</v>
      </c>
      <c r="C564">
        <v>44.25</v>
      </c>
    </row>
    <row r="565" spans="1:3">
      <c r="A565" s="80">
        <v>30871</v>
      </c>
      <c r="B565">
        <v>43.75</v>
      </c>
      <c r="C565">
        <v>44.25</v>
      </c>
    </row>
    <row r="566" spans="1:3">
      <c r="A566" s="80">
        <v>30872</v>
      </c>
      <c r="B566">
        <v>43.75</v>
      </c>
      <c r="C566">
        <v>44.25</v>
      </c>
    </row>
    <row r="567" spans="1:3">
      <c r="A567" s="80">
        <v>30873</v>
      </c>
      <c r="B567">
        <v>43.75</v>
      </c>
      <c r="C567">
        <v>44.25</v>
      </c>
    </row>
    <row r="568" spans="1:3">
      <c r="A568" s="80">
        <v>30874</v>
      </c>
      <c r="B568">
        <v>43.75</v>
      </c>
      <c r="C568">
        <v>44.25</v>
      </c>
    </row>
    <row r="569" spans="1:3">
      <c r="A569" s="80">
        <v>30875</v>
      </c>
      <c r="B569">
        <v>43.75</v>
      </c>
      <c r="C569">
        <v>44.25</v>
      </c>
    </row>
    <row r="570" spans="1:3">
      <c r="A570" s="80">
        <v>30876</v>
      </c>
      <c r="B570">
        <v>43.75</v>
      </c>
      <c r="C570">
        <v>44.25</v>
      </c>
    </row>
    <row r="571" spans="1:3">
      <c r="A571" s="80">
        <v>30877</v>
      </c>
      <c r="B571">
        <v>43.75</v>
      </c>
      <c r="C571">
        <v>44.25</v>
      </c>
    </row>
    <row r="572" spans="1:3">
      <c r="A572" s="80">
        <v>30878</v>
      </c>
      <c r="B572">
        <v>43.75</v>
      </c>
      <c r="C572">
        <v>44.25</v>
      </c>
    </row>
    <row r="573" spans="1:3">
      <c r="A573" s="80">
        <v>30879</v>
      </c>
      <c r="B573">
        <v>43.75</v>
      </c>
      <c r="C573">
        <v>44.25</v>
      </c>
    </row>
    <row r="574" spans="1:3">
      <c r="A574" s="80">
        <v>30880</v>
      </c>
      <c r="B574">
        <v>43.75</v>
      </c>
      <c r="C574">
        <v>44.25</v>
      </c>
    </row>
    <row r="575" spans="1:3">
      <c r="A575" s="80">
        <v>30881</v>
      </c>
      <c r="B575">
        <v>43.75</v>
      </c>
      <c r="C575">
        <v>44.25</v>
      </c>
    </row>
    <row r="576" spans="1:3">
      <c r="A576" s="80">
        <v>30882</v>
      </c>
      <c r="B576">
        <v>43.75</v>
      </c>
      <c r="C576">
        <v>44.25</v>
      </c>
    </row>
    <row r="577" spans="1:3">
      <c r="A577" s="80">
        <v>30883</v>
      </c>
      <c r="B577">
        <v>43.75</v>
      </c>
      <c r="C577">
        <v>44.25</v>
      </c>
    </row>
    <row r="578" spans="1:3">
      <c r="A578" s="80">
        <v>30884</v>
      </c>
      <c r="B578">
        <v>43.75</v>
      </c>
      <c r="C578">
        <v>44.25</v>
      </c>
    </row>
    <row r="579" spans="1:3">
      <c r="A579" s="80">
        <v>30885</v>
      </c>
      <c r="B579">
        <v>43.75</v>
      </c>
      <c r="C579">
        <v>44.25</v>
      </c>
    </row>
    <row r="580" spans="1:3">
      <c r="A580" s="80">
        <v>30886</v>
      </c>
      <c r="B580">
        <v>43.75</v>
      </c>
      <c r="C580">
        <v>44.25</v>
      </c>
    </row>
    <row r="581" spans="1:3">
      <c r="A581" s="80">
        <v>30887</v>
      </c>
      <c r="B581">
        <v>43.75</v>
      </c>
      <c r="C581">
        <v>44.25</v>
      </c>
    </row>
    <row r="582" spans="1:3">
      <c r="A582" s="80">
        <v>30888</v>
      </c>
      <c r="B582">
        <v>43.75</v>
      </c>
      <c r="C582">
        <v>44.25</v>
      </c>
    </row>
    <row r="583" spans="1:3">
      <c r="A583" s="80">
        <v>30889</v>
      </c>
      <c r="B583">
        <v>43.75</v>
      </c>
      <c r="C583">
        <v>44.25</v>
      </c>
    </row>
    <row r="584" spans="1:3">
      <c r="A584" s="80">
        <v>30890</v>
      </c>
      <c r="B584">
        <v>43.75</v>
      </c>
      <c r="C584">
        <v>44.25</v>
      </c>
    </row>
    <row r="585" spans="1:3">
      <c r="A585" s="80">
        <v>30891</v>
      </c>
      <c r="B585">
        <v>43.75</v>
      </c>
      <c r="C585">
        <v>44.25</v>
      </c>
    </row>
    <row r="586" spans="1:3">
      <c r="A586" s="80">
        <v>30892</v>
      </c>
      <c r="B586">
        <v>43.75</v>
      </c>
      <c r="C586">
        <v>44.25</v>
      </c>
    </row>
    <row r="587" spans="1:3">
      <c r="A587" s="80">
        <v>30893</v>
      </c>
      <c r="B587">
        <v>43.75</v>
      </c>
      <c r="C587">
        <v>44.25</v>
      </c>
    </row>
    <row r="588" spans="1:3">
      <c r="A588" s="80">
        <v>30894</v>
      </c>
      <c r="B588">
        <v>43.75</v>
      </c>
      <c r="C588">
        <v>44.25</v>
      </c>
    </row>
    <row r="589" spans="1:3">
      <c r="A589" s="80">
        <v>30895</v>
      </c>
      <c r="B589">
        <v>43.75</v>
      </c>
      <c r="C589">
        <v>44.25</v>
      </c>
    </row>
    <row r="590" spans="1:3">
      <c r="A590" s="80">
        <v>30896</v>
      </c>
      <c r="B590">
        <v>43.75</v>
      </c>
      <c r="C590">
        <v>44.25</v>
      </c>
    </row>
    <row r="591" spans="1:3">
      <c r="A591" s="80">
        <v>30897</v>
      </c>
      <c r="B591">
        <v>43.75</v>
      </c>
      <c r="C591">
        <v>44.25</v>
      </c>
    </row>
    <row r="592" spans="1:3">
      <c r="A592" s="80">
        <v>30898</v>
      </c>
      <c r="B592">
        <v>43.75</v>
      </c>
      <c r="C592">
        <v>44.25</v>
      </c>
    </row>
    <row r="593" spans="1:3">
      <c r="A593" s="80">
        <v>30899</v>
      </c>
      <c r="B593">
        <v>43.75</v>
      </c>
      <c r="C593">
        <v>44.25</v>
      </c>
    </row>
    <row r="594" spans="1:3">
      <c r="A594" s="80">
        <v>30900</v>
      </c>
      <c r="B594">
        <v>43.75</v>
      </c>
      <c r="C594">
        <v>44.25</v>
      </c>
    </row>
    <row r="595" spans="1:3">
      <c r="A595" s="80">
        <v>30901</v>
      </c>
      <c r="B595">
        <v>43.75</v>
      </c>
      <c r="C595">
        <v>44.25</v>
      </c>
    </row>
    <row r="596" spans="1:3">
      <c r="A596" s="80">
        <v>30902</v>
      </c>
      <c r="B596">
        <v>43.75</v>
      </c>
      <c r="C596">
        <v>44.25</v>
      </c>
    </row>
    <row r="597" spans="1:3">
      <c r="A597" s="80">
        <v>30903</v>
      </c>
      <c r="B597">
        <v>43.75</v>
      </c>
      <c r="C597">
        <v>44.25</v>
      </c>
    </row>
    <row r="598" spans="1:3">
      <c r="A598" s="80">
        <v>30904</v>
      </c>
      <c r="B598">
        <v>43.75</v>
      </c>
      <c r="C598">
        <v>44.25</v>
      </c>
    </row>
    <row r="599" spans="1:3">
      <c r="A599" s="80">
        <v>30905</v>
      </c>
      <c r="B599">
        <v>43.75</v>
      </c>
      <c r="C599">
        <v>44.25</v>
      </c>
    </row>
    <row r="600" spans="1:3">
      <c r="A600" s="80">
        <v>30906</v>
      </c>
      <c r="B600">
        <v>43.75</v>
      </c>
      <c r="C600">
        <v>44.25</v>
      </c>
    </row>
    <row r="601" spans="1:3">
      <c r="A601" s="80">
        <v>30907</v>
      </c>
      <c r="B601">
        <v>43.75</v>
      </c>
      <c r="C601">
        <v>44.25</v>
      </c>
    </row>
    <row r="602" spans="1:3">
      <c r="A602" s="80">
        <v>30908</v>
      </c>
      <c r="B602">
        <v>43.75</v>
      </c>
      <c r="C602">
        <v>44.25</v>
      </c>
    </row>
    <row r="603" spans="1:3">
      <c r="A603" s="80">
        <v>30909</v>
      </c>
      <c r="B603">
        <v>43.75</v>
      </c>
      <c r="C603">
        <v>44.25</v>
      </c>
    </row>
    <row r="604" spans="1:3">
      <c r="A604" s="80">
        <v>30910</v>
      </c>
      <c r="B604">
        <v>43.75</v>
      </c>
      <c r="C604">
        <v>44.25</v>
      </c>
    </row>
    <row r="605" spans="1:3">
      <c r="A605" s="80">
        <v>30911</v>
      </c>
      <c r="B605">
        <v>43.75</v>
      </c>
      <c r="C605">
        <v>44.25</v>
      </c>
    </row>
    <row r="606" spans="1:3">
      <c r="A606" s="80">
        <v>30912</v>
      </c>
      <c r="B606">
        <v>43.75</v>
      </c>
      <c r="C606">
        <v>44.25</v>
      </c>
    </row>
    <row r="607" spans="1:3">
      <c r="A607" s="80">
        <v>30913</v>
      </c>
      <c r="B607">
        <v>43.75</v>
      </c>
      <c r="C607">
        <v>44.25</v>
      </c>
    </row>
    <row r="608" spans="1:3">
      <c r="A608" s="80">
        <v>30914</v>
      </c>
      <c r="B608">
        <v>43.75</v>
      </c>
      <c r="C608">
        <v>44.25</v>
      </c>
    </row>
    <row r="609" spans="1:3">
      <c r="A609" s="80">
        <v>30915</v>
      </c>
      <c r="B609">
        <v>43.75</v>
      </c>
      <c r="C609">
        <v>44.25</v>
      </c>
    </row>
    <row r="610" spans="1:3">
      <c r="A610" s="80">
        <v>30916</v>
      </c>
      <c r="B610">
        <v>43.75</v>
      </c>
      <c r="C610">
        <v>44.25</v>
      </c>
    </row>
    <row r="611" spans="1:3">
      <c r="A611" s="80">
        <v>30917</v>
      </c>
      <c r="B611">
        <v>43.75</v>
      </c>
      <c r="C611">
        <v>44.25</v>
      </c>
    </row>
    <row r="612" spans="1:3">
      <c r="A612" s="80">
        <v>30918</v>
      </c>
      <c r="B612">
        <v>43.75</v>
      </c>
      <c r="C612">
        <v>44.25</v>
      </c>
    </row>
    <row r="613" spans="1:3">
      <c r="A613" s="80">
        <v>30919</v>
      </c>
      <c r="B613">
        <v>43.75</v>
      </c>
      <c r="C613">
        <v>44.25</v>
      </c>
    </row>
    <row r="614" spans="1:3">
      <c r="A614" s="80">
        <v>30920</v>
      </c>
      <c r="B614">
        <v>43.75</v>
      </c>
      <c r="C614">
        <v>44.25</v>
      </c>
    </row>
    <row r="615" spans="1:3">
      <c r="A615" s="80">
        <v>30921</v>
      </c>
      <c r="B615">
        <v>43.75</v>
      </c>
      <c r="C615">
        <v>44.25</v>
      </c>
    </row>
    <row r="616" spans="1:3">
      <c r="A616" s="80">
        <v>30922</v>
      </c>
      <c r="B616">
        <v>43.75</v>
      </c>
      <c r="C616">
        <v>44.25</v>
      </c>
    </row>
    <row r="617" spans="1:3">
      <c r="A617" s="80">
        <v>30923</v>
      </c>
      <c r="B617">
        <v>43.75</v>
      </c>
      <c r="C617">
        <v>44.25</v>
      </c>
    </row>
    <row r="618" spans="1:3">
      <c r="A618" s="80">
        <v>30924</v>
      </c>
      <c r="B618">
        <v>43.75</v>
      </c>
      <c r="C618">
        <v>44.25</v>
      </c>
    </row>
    <row r="619" spans="1:3">
      <c r="A619" s="80">
        <v>30925</v>
      </c>
      <c r="B619">
        <v>43.75</v>
      </c>
      <c r="C619">
        <v>44.25</v>
      </c>
    </row>
    <row r="620" spans="1:3">
      <c r="A620" s="80">
        <v>30926</v>
      </c>
      <c r="B620">
        <v>43.75</v>
      </c>
      <c r="C620">
        <v>44.25</v>
      </c>
    </row>
    <row r="621" spans="1:3">
      <c r="A621" s="80">
        <v>30927</v>
      </c>
      <c r="B621">
        <v>43.75</v>
      </c>
      <c r="C621">
        <v>44.25</v>
      </c>
    </row>
    <row r="622" spans="1:3">
      <c r="A622" s="80">
        <v>30928</v>
      </c>
      <c r="B622">
        <v>44.5</v>
      </c>
      <c r="C622">
        <v>45</v>
      </c>
    </row>
    <row r="623" spans="1:3">
      <c r="A623" s="80">
        <v>30929</v>
      </c>
      <c r="B623">
        <v>44.5</v>
      </c>
      <c r="C623">
        <v>45</v>
      </c>
    </row>
    <row r="624" spans="1:3">
      <c r="A624" s="80">
        <v>30930</v>
      </c>
      <c r="B624">
        <v>44.5</v>
      </c>
      <c r="C624">
        <v>45</v>
      </c>
    </row>
    <row r="625" spans="1:3">
      <c r="A625" s="80">
        <v>30931</v>
      </c>
      <c r="B625">
        <v>44.5</v>
      </c>
      <c r="C625">
        <v>45</v>
      </c>
    </row>
    <row r="626" spans="1:3">
      <c r="A626" s="80">
        <v>30932</v>
      </c>
      <c r="B626">
        <v>44.5</v>
      </c>
      <c r="C626">
        <v>45</v>
      </c>
    </row>
    <row r="627" spans="1:3">
      <c r="A627" s="80">
        <v>30933</v>
      </c>
      <c r="B627">
        <v>44.5</v>
      </c>
      <c r="C627">
        <v>45</v>
      </c>
    </row>
    <row r="628" spans="1:3">
      <c r="A628" s="80">
        <v>30934</v>
      </c>
      <c r="B628">
        <v>44.5</v>
      </c>
      <c r="C628">
        <v>45</v>
      </c>
    </row>
    <row r="629" spans="1:3">
      <c r="A629" s="80">
        <v>30935</v>
      </c>
      <c r="B629">
        <v>44.5</v>
      </c>
      <c r="C629">
        <v>45</v>
      </c>
    </row>
    <row r="630" spans="1:3">
      <c r="A630" s="80">
        <v>30936</v>
      </c>
      <c r="B630">
        <v>44.5</v>
      </c>
      <c r="C630">
        <v>45</v>
      </c>
    </row>
    <row r="631" spans="1:3">
      <c r="A631" s="80">
        <v>30937</v>
      </c>
      <c r="B631">
        <v>44.5</v>
      </c>
      <c r="C631">
        <v>45</v>
      </c>
    </row>
    <row r="632" spans="1:3">
      <c r="A632" s="80">
        <v>30938</v>
      </c>
      <c r="B632">
        <v>44.5</v>
      </c>
      <c r="C632">
        <v>45</v>
      </c>
    </row>
    <row r="633" spans="1:3">
      <c r="A633" s="80">
        <v>30939</v>
      </c>
      <c r="B633">
        <v>44.5</v>
      </c>
      <c r="C633">
        <v>45</v>
      </c>
    </row>
    <row r="634" spans="1:3">
      <c r="A634" s="80">
        <v>30940</v>
      </c>
      <c r="B634">
        <v>44.5</v>
      </c>
      <c r="C634">
        <v>45</v>
      </c>
    </row>
    <row r="635" spans="1:3">
      <c r="A635" s="80">
        <v>30941</v>
      </c>
      <c r="B635">
        <v>44.5</v>
      </c>
      <c r="C635">
        <v>45</v>
      </c>
    </row>
    <row r="636" spans="1:3">
      <c r="A636" s="80">
        <v>30942</v>
      </c>
      <c r="B636">
        <v>44.5</v>
      </c>
      <c r="C636">
        <v>45</v>
      </c>
    </row>
    <row r="637" spans="1:3">
      <c r="A637" s="80">
        <v>30943</v>
      </c>
      <c r="B637">
        <v>44.5</v>
      </c>
      <c r="C637">
        <v>45</v>
      </c>
    </row>
    <row r="638" spans="1:3">
      <c r="A638" s="80">
        <v>30944</v>
      </c>
      <c r="B638">
        <v>44.5</v>
      </c>
      <c r="C638">
        <v>45</v>
      </c>
    </row>
    <row r="639" spans="1:3">
      <c r="A639" s="80">
        <v>30945</v>
      </c>
      <c r="B639">
        <v>44.5</v>
      </c>
      <c r="C639">
        <v>45</v>
      </c>
    </row>
    <row r="640" spans="1:3">
      <c r="A640" s="80">
        <v>30946</v>
      </c>
      <c r="B640">
        <v>44.5</v>
      </c>
      <c r="C640">
        <v>45</v>
      </c>
    </row>
    <row r="641" spans="1:3">
      <c r="A641" s="80">
        <v>30947</v>
      </c>
      <c r="B641">
        <v>44.5</v>
      </c>
      <c r="C641">
        <v>45</v>
      </c>
    </row>
    <row r="642" spans="1:3">
      <c r="A642" s="80">
        <v>30948</v>
      </c>
      <c r="B642">
        <v>44.5</v>
      </c>
      <c r="C642">
        <v>45</v>
      </c>
    </row>
    <row r="643" spans="1:3">
      <c r="A643" s="80">
        <v>30949</v>
      </c>
      <c r="B643">
        <v>44.5</v>
      </c>
      <c r="C643">
        <v>45</v>
      </c>
    </row>
    <row r="644" spans="1:3">
      <c r="A644" s="80">
        <v>30950</v>
      </c>
      <c r="B644">
        <v>44.5</v>
      </c>
      <c r="C644">
        <v>45</v>
      </c>
    </row>
    <row r="645" spans="1:3">
      <c r="A645" s="80">
        <v>30951</v>
      </c>
      <c r="B645">
        <v>44.5</v>
      </c>
      <c r="C645">
        <v>45</v>
      </c>
    </row>
    <row r="646" spans="1:3">
      <c r="A646" s="80">
        <v>30952</v>
      </c>
      <c r="B646">
        <v>44.5</v>
      </c>
      <c r="C646">
        <v>45</v>
      </c>
    </row>
    <row r="647" spans="1:3">
      <c r="A647" s="80">
        <v>30953</v>
      </c>
      <c r="B647">
        <v>44.5</v>
      </c>
      <c r="C647">
        <v>45</v>
      </c>
    </row>
    <row r="648" spans="1:3">
      <c r="A648" s="80">
        <v>30954</v>
      </c>
      <c r="B648">
        <v>44.5</v>
      </c>
      <c r="C648">
        <v>45</v>
      </c>
    </row>
    <row r="649" spans="1:3">
      <c r="A649" s="80">
        <v>30955</v>
      </c>
      <c r="B649">
        <v>44.5</v>
      </c>
      <c r="C649">
        <v>45</v>
      </c>
    </row>
    <row r="650" spans="1:3">
      <c r="A650" s="80">
        <v>30956</v>
      </c>
      <c r="B650">
        <v>44.5</v>
      </c>
      <c r="C650">
        <v>45</v>
      </c>
    </row>
    <row r="651" spans="1:3">
      <c r="A651" s="80">
        <v>30957</v>
      </c>
      <c r="B651">
        <v>44.5</v>
      </c>
      <c r="C651">
        <v>45</v>
      </c>
    </row>
    <row r="652" spans="1:3">
      <c r="A652" s="80">
        <v>30958</v>
      </c>
      <c r="B652">
        <v>44.5</v>
      </c>
      <c r="C652">
        <v>45</v>
      </c>
    </row>
    <row r="653" spans="1:3">
      <c r="A653" s="80">
        <v>30959</v>
      </c>
      <c r="B653">
        <v>44.5</v>
      </c>
      <c r="C653">
        <v>45</v>
      </c>
    </row>
    <row r="654" spans="1:3">
      <c r="A654" s="80">
        <v>30960</v>
      </c>
      <c r="B654">
        <v>44.5</v>
      </c>
      <c r="C654">
        <v>45</v>
      </c>
    </row>
    <row r="655" spans="1:3">
      <c r="A655" s="80">
        <v>30961</v>
      </c>
      <c r="B655">
        <v>44.5</v>
      </c>
      <c r="C655">
        <v>45</v>
      </c>
    </row>
    <row r="656" spans="1:3">
      <c r="A656" s="80">
        <v>30962</v>
      </c>
      <c r="B656">
        <v>44.5</v>
      </c>
      <c r="C656">
        <v>45</v>
      </c>
    </row>
    <row r="657" spans="1:3">
      <c r="A657" s="80">
        <v>30963</v>
      </c>
      <c r="B657">
        <v>44.5</v>
      </c>
      <c r="C657">
        <v>45</v>
      </c>
    </row>
    <row r="658" spans="1:3">
      <c r="A658" s="80">
        <v>30964</v>
      </c>
      <c r="B658">
        <v>44.5</v>
      </c>
      <c r="C658">
        <v>45</v>
      </c>
    </row>
    <row r="659" spans="1:3">
      <c r="A659" s="80">
        <v>30965</v>
      </c>
      <c r="B659">
        <v>44.5</v>
      </c>
      <c r="C659">
        <v>45</v>
      </c>
    </row>
    <row r="660" spans="1:3">
      <c r="A660" s="80">
        <v>30966</v>
      </c>
      <c r="B660">
        <v>44.5</v>
      </c>
      <c r="C660">
        <v>45</v>
      </c>
    </row>
    <row r="661" spans="1:3">
      <c r="A661" s="80">
        <v>30967</v>
      </c>
      <c r="B661">
        <v>44.5</v>
      </c>
      <c r="C661">
        <v>45</v>
      </c>
    </row>
    <row r="662" spans="1:3">
      <c r="A662" s="80">
        <v>30968</v>
      </c>
      <c r="B662">
        <v>44.5</v>
      </c>
      <c r="C662">
        <v>45</v>
      </c>
    </row>
    <row r="663" spans="1:3">
      <c r="A663" s="80">
        <v>30969</v>
      </c>
      <c r="B663">
        <v>44.5</v>
      </c>
      <c r="C663">
        <v>45</v>
      </c>
    </row>
    <row r="664" spans="1:3">
      <c r="A664" s="80">
        <v>30970</v>
      </c>
      <c r="B664">
        <v>44.5</v>
      </c>
      <c r="C664">
        <v>45</v>
      </c>
    </row>
    <row r="665" spans="1:3">
      <c r="A665" s="80">
        <v>30971</v>
      </c>
      <c r="B665">
        <v>44.5</v>
      </c>
      <c r="C665">
        <v>45</v>
      </c>
    </row>
    <row r="666" spans="1:3">
      <c r="A666" s="80">
        <v>30972</v>
      </c>
      <c r="B666">
        <v>44.5</v>
      </c>
      <c r="C666">
        <v>45</v>
      </c>
    </row>
    <row r="667" spans="1:3">
      <c r="A667" s="80">
        <v>30973</v>
      </c>
      <c r="B667">
        <v>44.5</v>
      </c>
      <c r="C667">
        <v>45</v>
      </c>
    </row>
    <row r="668" spans="1:3">
      <c r="A668" s="80">
        <v>30974</v>
      </c>
      <c r="B668">
        <v>44.5</v>
      </c>
      <c r="C668">
        <v>45</v>
      </c>
    </row>
    <row r="669" spans="1:3">
      <c r="A669" s="80">
        <v>30975</v>
      </c>
      <c r="B669">
        <v>44.5</v>
      </c>
      <c r="C669">
        <v>45</v>
      </c>
    </row>
    <row r="670" spans="1:3">
      <c r="A670" s="80">
        <v>30976</v>
      </c>
      <c r="B670">
        <v>44.5</v>
      </c>
      <c r="C670">
        <v>45</v>
      </c>
    </row>
    <row r="671" spans="1:3">
      <c r="A671" s="80">
        <v>30977</v>
      </c>
      <c r="B671">
        <v>44.5</v>
      </c>
      <c r="C671">
        <v>45</v>
      </c>
    </row>
    <row r="672" spans="1:3">
      <c r="A672" s="80">
        <v>30978</v>
      </c>
      <c r="B672">
        <v>44.5</v>
      </c>
      <c r="C672">
        <v>45</v>
      </c>
    </row>
    <row r="673" spans="1:3">
      <c r="A673" s="80">
        <v>30979</v>
      </c>
      <c r="B673">
        <v>44.5</v>
      </c>
      <c r="C673">
        <v>45</v>
      </c>
    </row>
    <row r="674" spans="1:3">
      <c r="A674" s="80">
        <v>30980</v>
      </c>
      <c r="B674">
        <v>47.5</v>
      </c>
      <c r="C674">
        <v>48</v>
      </c>
    </row>
    <row r="675" spans="1:3">
      <c r="A675" s="80">
        <v>30981</v>
      </c>
      <c r="B675">
        <v>47.5</v>
      </c>
      <c r="C675">
        <v>48</v>
      </c>
    </row>
    <row r="676" spans="1:3">
      <c r="A676" s="80">
        <v>30982</v>
      </c>
      <c r="B676">
        <v>47.5</v>
      </c>
      <c r="C676">
        <v>48</v>
      </c>
    </row>
    <row r="677" spans="1:3">
      <c r="A677" s="80">
        <v>30983</v>
      </c>
      <c r="B677">
        <v>47.5</v>
      </c>
      <c r="C677">
        <v>48</v>
      </c>
    </row>
    <row r="678" spans="1:3">
      <c r="A678" s="80">
        <v>30984</v>
      </c>
      <c r="B678">
        <v>47.5</v>
      </c>
      <c r="C678">
        <v>48</v>
      </c>
    </row>
    <row r="679" spans="1:3">
      <c r="A679" s="80">
        <v>30985</v>
      </c>
      <c r="B679">
        <v>47.5</v>
      </c>
      <c r="C679">
        <v>48</v>
      </c>
    </row>
    <row r="680" spans="1:3">
      <c r="A680" s="80">
        <v>30986</v>
      </c>
      <c r="B680">
        <v>47.5</v>
      </c>
      <c r="C680">
        <v>48</v>
      </c>
    </row>
    <row r="681" spans="1:3">
      <c r="A681" s="80">
        <v>30987</v>
      </c>
      <c r="B681">
        <v>47.5</v>
      </c>
      <c r="C681">
        <v>48</v>
      </c>
    </row>
    <row r="682" spans="1:3">
      <c r="A682" s="80">
        <v>30988</v>
      </c>
      <c r="B682">
        <v>47.5</v>
      </c>
      <c r="C682">
        <v>48</v>
      </c>
    </row>
    <row r="683" spans="1:3">
      <c r="A683" s="80">
        <v>30989</v>
      </c>
      <c r="B683">
        <v>47.5</v>
      </c>
      <c r="C683">
        <v>48</v>
      </c>
    </row>
    <row r="684" spans="1:3">
      <c r="A684" s="80">
        <v>30990</v>
      </c>
      <c r="B684">
        <v>47.5</v>
      </c>
      <c r="C684">
        <v>48</v>
      </c>
    </row>
    <row r="685" spans="1:3">
      <c r="A685" s="80">
        <v>30991</v>
      </c>
      <c r="B685">
        <v>47.5</v>
      </c>
      <c r="C685">
        <v>48</v>
      </c>
    </row>
    <row r="686" spans="1:3">
      <c r="A686" s="80">
        <v>30992</v>
      </c>
      <c r="B686">
        <v>47.5</v>
      </c>
      <c r="C686">
        <v>48</v>
      </c>
    </row>
    <row r="687" spans="1:3">
      <c r="A687" s="80">
        <v>30993</v>
      </c>
      <c r="B687">
        <v>47.5</v>
      </c>
      <c r="C687">
        <v>48</v>
      </c>
    </row>
    <row r="688" spans="1:3">
      <c r="A688" s="80">
        <v>30994</v>
      </c>
      <c r="B688">
        <v>47.5</v>
      </c>
      <c r="C688">
        <v>48</v>
      </c>
    </row>
    <row r="689" spans="1:3">
      <c r="A689" s="80">
        <v>30995</v>
      </c>
      <c r="B689">
        <v>47.5</v>
      </c>
      <c r="C689">
        <v>48</v>
      </c>
    </row>
    <row r="690" spans="1:3">
      <c r="A690" s="80">
        <v>30996</v>
      </c>
      <c r="B690">
        <v>47.5</v>
      </c>
      <c r="C690">
        <v>48</v>
      </c>
    </row>
    <row r="691" spans="1:3">
      <c r="A691" s="80">
        <v>30997</v>
      </c>
      <c r="B691">
        <v>47.5</v>
      </c>
      <c r="C691">
        <v>48</v>
      </c>
    </row>
    <row r="692" spans="1:3">
      <c r="A692" s="80">
        <v>30998</v>
      </c>
      <c r="B692">
        <v>47.5</v>
      </c>
      <c r="C692">
        <v>48</v>
      </c>
    </row>
    <row r="693" spans="1:3">
      <c r="A693" s="80">
        <v>30999</v>
      </c>
      <c r="B693">
        <v>47.5</v>
      </c>
      <c r="C693">
        <v>48</v>
      </c>
    </row>
    <row r="694" spans="1:3">
      <c r="A694" s="80">
        <v>31000</v>
      </c>
      <c r="B694">
        <v>47.5</v>
      </c>
      <c r="C694">
        <v>48</v>
      </c>
    </row>
    <row r="695" spans="1:3">
      <c r="A695" s="80">
        <v>31001</v>
      </c>
      <c r="B695">
        <v>47.5</v>
      </c>
      <c r="C695">
        <v>48</v>
      </c>
    </row>
    <row r="696" spans="1:3">
      <c r="A696" s="80">
        <v>31002</v>
      </c>
      <c r="B696">
        <v>47.5</v>
      </c>
      <c r="C696">
        <v>48</v>
      </c>
    </row>
    <row r="697" spans="1:3">
      <c r="A697" s="80">
        <v>31003</v>
      </c>
      <c r="B697">
        <v>47.5</v>
      </c>
      <c r="C697">
        <v>48</v>
      </c>
    </row>
    <row r="698" spans="1:3">
      <c r="A698" s="80">
        <v>31004</v>
      </c>
      <c r="B698">
        <v>47.5</v>
      </c>
      <c r="C698">
        <v>48</v>
      </c>
    </row>
    <row r="699" spans="1:3">
      <c r="A699" s="80">
        <v>31005</v>
      </c>
      <c r="B699">
        <v>47.5</v>
      </c>
      <c r="C699">
        <v>48</v>
      </c>
    </row>
    <row r="700" spans="1:3">
      <c r="A700" s="80">
        <v>31006</v>
      </c>
      <c r="B700">
        <v>47.5</v>
      </c>
      <c r="C700">
        <v>48</v>
      </c>
    </row>
    <row r="701" spans="1:3">
      <c r="A701" s="80">
        <v>31007</v>
      </c>
      <c r="B701">
        <v>47.5</v>
      </c>
      <c r="C701">
        <v>48</v>
      </c>
    </row>
    <row r="702" spans="1:3">
      <c r="A702" s="80">
        <v>31008</v>
      </c>
      <c r="B702">
        <v>47.5</v>
      </c>
      <c r="C702">
        <v>48</v>
      </c>
    </row>
    <row r="703" spans="1:3">
      <c r="A703" s="80">
        <v>31009</v>
      </c>
      <c r="B703">
        <v>47.5</v>
      </c>
      <c r="C703">
        <v>48</v>
      </c>
    </row>
    <row r="704" spans="1:3">
      <c r="A704" s="80">
        <v>31010</v>
      </c>
      <c r="B704">
        <v>47.5</v>
      </c>
      <c r="C704">
        <v>48</v>
      </c>
    </row>
    <row r="705" spans="1:3">
      <c r="A705" s="80">
        <v>31011</v>
      </c>
      <c r="B705">
        <v>47.5</v>
      </c>
      <c r="C705">
        <v>48</v>
      </c>
    </row>
    <row r="706" spans="1:3">
      <c r="A706" s="80">
        <v>31012</v>
      </c>
      <c r="B706">
        <v>47.5</v>
      </c>
      <c r="C706">
        <v>48</v>
      </c>
    </row>
    <row r="707" spans="1:3">
      <c r="A707" s="80">
        <v>31013</v>
      </c>
      <c r="B707">
        <v>47.5</v>
      </c>
      <c r="C707">
        <v>48</v>
      </c>
    </row>
    <row r="708" spans="1:3">
      <c r="A708" s="80">
        <v>31014</v>
      </c>
      <c r="B708">
        <v>47.5</v>
      </c>
      <c r="C708">
        <v>48</v>
      </c>
    </row>
    <row r="709" spans="1:3">
      <c r="A709" s="80">
        <v>31015</v>
      </c>
      <c r="B709">
        <v>47.5</v>
      </c>
      <c r="C709">
        <v>48</v>
      </c>
    </row>
    <row r="710" spans="1:3">
      <c r="A710" s="80">
        <v>31016</v>
      </c>
      <c r="B710">
        <v>47.5</v>
      </c>
      <c r="C710">
        <v>48</v>
      </c>
    </row>
    <row r="711" spans="1:3">
      <c r="A711" s="80">
        <v>31017</v>
      </c>
      <c r="B711">
        <v>47.5</v>
      </c>
      <c r="C711">
        <v>48</v>
      </c>
    </row>
    <row r="712" spans="1:3">
      <c r="A712" s="80">
        <v>31018</v>
      </c>
      <c r="B712">
        <v>47.5</v>
      </c>
      <c r="C712">
        <v>48</v>
      </c>
    </row>
    <row r="713" spans="1:3">
      <c r="A713" s="80">
        <v>31019</v>
      </c>
      <c r="B713">
        <v>47.5</v>
      </c>
      <c r="C713">
        <v>48</v>
      </c>
    </row>
    <row r="714" spans="1:3">
      <c r="A714" s="80">
        <v>31020</v>
      </c>
      <c r="B714">
        <v>47.5</v>
      </c>
      <c r="C714">
        <v>48</v>
      </c>
    </row>
    <row r="715" spans="1:3">
      <c r="A715" s="80">
        <v>31021</v>
      </c>
      <c r="B715">
        <v>47.5</v>
      </c>
      <c r="C715">
        <v>48</v>
      </c>
    </row>
    <row r="716" spans="1:3">
      <c r="A716" s="80">
        <v>31022</v>
      </c>
      <c r="B716">
        <v>47.5</v>
      </c>
      <c r="C716">
        <v>48</v>
      </c>
    </row>
    <row r="717" spans="1:3">
      <c r="A717" s="80">
        <v>31023</v>
      </c>
      <c r="B717">
        <v>47.5</v>
      </c>
      <c r="C717">
        <v>48</v>
      </c>
    </row>
    <row r="718" spans="1:3">
      <c r="A718" s="80">
        <v>31024</v>
      </c>
      <c r="B718">
        <v>47.5</v>
      </c>
      <c r="C718">
        <v>48</v>
      </c>
    </row>
    <row r="719" spans="1:3">
      <c r="A719" s="80">
        <v>31025</v>
      </c>
      <c r="B719">
        <v>47.5</v>
      </c>
      <c r="C719">
        <v>48</v>
      </c>
    </row>
    <row r="720" spans="1:3">
      <c r="A720" s="80">
        <v>31026</v>
      </c>
      <c r="B720">
        <v>47.5</v>
      </c>
      <c r="C720">
        <v>48</v>
      </c>
    </row>
    <row r="721" spans="1:3">
      <c r="A721" s="80">
        <v>31027</v>
      </c>
      <c r="B721">
        <v>47.5</v>
      </c>
      <c r="C721">
        <v>48</v>
      </c>
    </row>
    <row r="722" spans="1:3">
      <c r="A722" s="80">
        <v>31028</v>
      </c>
      <c r="B722">
        <v>47.5</v>
      </c>
      <c r="C722">
        <v>48</v>
      </c>
    </row>
    <row r="723" spans="1:3">
      <c r="A723" s="80">
        <v>31029</v>
      </c>
      <c r="B723">
        <v>47.5</v>
      </c>
      <c r="C723">
        <v>48</v>
      </c>
    </row>
    <row r="724" spans="1:3">
      <c r="A724" s="80">
        <v>31030</v>
      </c>
      <c r="B724">
        <v>47.5</v>
      </c>
      <c r="C724">
        <v>48</v>
      </c>
    </row>
    <row r="725" spans="1:3">
      <c r="A725" s="80">
        <v>31031</v>
      </c>
      <c r="B725">
        <v>47.5</v>
      </c>
      <c r="C725">
        <v>48</v>
      </c>
    </row>
    <row r="726" spans="1:3">
      <c r="A726" s="80">
        <v>31032</v>
      </c>
      <c r="B726">
        <v>47.5</v>
      </c>
      <c r="C726">
        <v>48</v>
      </c>
    </row>
    <row r="727" spans="1:3">
      <c r="A727" s="80">
        <v>31033</v>
      </c>
      <c r="B727">
        <v>47.5</v>
      </c>
      <c r="C727">
        <v>48</v>
      </c>
    </row>
    <row r="728" spans="1:3">
      <c r="A728" s="80">
        <v>31034</v>
      </c>
      <c r="B728">
        <v>47.5</v>
      </c>
      <c r="C728">
        <v>48</v>
      </c>
    </row>
    <row r="729" spans="1:3">
      <c r="A729" s="80">
        <v>31035</v>
      </c>
      <c r="B729">
        <v>47.5</v>
      </c>
      <c r="C729">
        <v>48</v>
      </c>
    </row>
    <row r="730" spans="1:3">
      <c r="A730" s="80">
        <v>31036</v>
      </c>
      <c r="B730">
        <v>47.5</v>
      </c>
      <c r="C730">
        <v>48</v>
      </c>
    </row>
    <row r="731" spans="1:3">
      <c r="A731" s="80">
        <v>31037</v>
      </c>
      <c r="B731">
        <v>47.5</v>
      </c>
      <c r="C731">
        <v>48</v>
      </c>
    </row>
    <row r="732" spans="1:3">
      <c r="A732" s="80">
        <v>31038</v>
      </c>
      <c r="B732">
        <v>47.5</v>
      </c>
      <c r="C732">
        <v>48</v>
      </c>
    </row>
    <row r="733" spans="1:3">
      <c r="A733" s="80">
        <v>31039</v>
      </c>
      <c r="B733">
        <v>47.5</v>
      </c>
      <c r="C733">
        <v>48</v>
      </c>
    </row>
    <row r="734" spans="1:3">
      <c r="A734" s="80">
        <v>31040</v>
      </c>
      <c r="B734">
        <v>47.5</v>
      </c>
      <c r="C734">
        <v>48</v>
      </c>
    </row>
    <row r="735" spans="1:3">
      <c r="A735" s="80">
        <v>31041</v>
      </c>
      <c r="B735">
        <v>47.5</v>
      </c>
      <c r="C735">
        <v>48</v>
      </c>
    </row>
    <row r="736" spans="1:3">
      <c r="A736" s="80">
        <v>31042</v>
      </c>
      <c r="B736">
        <v>47.5</v>
      </c>
      <c r="C736">
        <v>48</v>
      </c>
    </row>
    <row r="737" spans="1:3">
      <c r="A737" s="80">
        <v>31043</v>
      </c>
      <c r="B737">
        <v>47.5</v>
      </c>
      <c r="C737">
        <v>48</v>
      </c>
    </row>
    <row r="738" spans="1:3">
      <c r="A738" s="80">
        <v>31044</v>
      </c>
      <c r="B738">
        <v>47.5</v>
      </c>
      <c r="C738">
        <v>48</v>
      </c>
    </row>
    <row r="739" spans="1:3">
      <c r="A739" s="80">
        <v>31045</v>
      </c>
      <c r="B739">
        <v>47.5</v>
      </c>
      <c r="C739">
        <v>48</v>
      </c>
    </row>
    <row r="740" spans="1:3">
      <c r="A740" s="80">
        <v>31046</v>
      </c>
      <c r="B740">
        <v>47.5</v>
      </c>
      <c r="C740">
        <v>48</v>
      </c>
    </row>
    <row r="741" spans="1:3">
      <c r="A741" s="80">
        <v>31047</v>
      </c>
      <c r="B741">
        <v>47.5</v>
      </c>
      <c r="C741">
        <v>47.5</v>
      </c>
    </row>
    <row r="742" spans="1:3">
      <c r="A742" s="80">
        <v>31048</v>
      </c>
      <c r="B742">
        <v>47.5</v>
      </c>
      <c r="C742">
        <v>48</v>
      </c>
    </row>
    <row r="743" spans="1:3">
      <c r="A743" s="80">
        <v>31049</v>
      </c>
      <c r="B743">
        <v>47.5</v>
      </c>
      <c r="C743">
        <v>48</v>
      </c>
    </row>
    <row r="744" spans="1:3">
      <c r="A744" s="80">
        <v>31050</v>
      </c>
      <c r="B744">
        <v>47.5</v>
      </c>
      <c r="C744">
        <v>48</v>
      </c>
    </row>
    <row r="745" spans="1:3">
      <c r="A745" s="80">
        <v>31051</v>
      </c>
      <c r="B745">
        <v>47.5</v>
      </c>
      <c r="C745">
        <v>48</v>
      </c>
    </row>
    <row r="746" spans="1:3">
      <c r="A746" s="80">
        <v>31052</v>
      </c>
      <c r="B746">
        <v>47.5</v>
      </c>
      <c r="C746">
        <v>48</v>
      </c>
    </row>
    <row r="747" spans="1:3">
      <c r="A747" s="80">
        <v>31053</v>
      </c>
      <c r="B747">
        <v>47.5</v>
      </c>
      <c r="C747">
        <v>48</v>
      </c>
    </row>
    <row r="748" spans="1:3">
      <c r="A748" s="80">
        <v>31054</v>
      </c>
      <c r="B748">
        <v>47.5</v>
      </c>
      <c r="C748">
        <v>48</v>
      </c>
    </row>
    <row r="749" spans="1:3">
      <c r="A749" s="80">
        <v>31055</v>
      </c>
      <c r="B749">
        <v>47.5</v>
      </c>
      <c r="C749">
        <v>48</v>
      </c>
    </row>
    <row r="750" spans="1:3">
      <c r="A750" s="80">
        <v>31056</v>
      </c>
      <c r="B750">
        <v>47.5</v>
      </c>
      <c r="C750">
        <v>48</v>
      </c>
    </row>
    <row r="751" spans="1:3">
      <c r="A751" s="80">
        <v>31057</v>
      </c>
      <c r="B751">
        <v>47.5</v>
      </c>
      <c r="C751">
        <v>48</v>
      </c>
    </row>
    <row r="752" spans="1:3">
      <c r="A752" s="80">
        <v>31058</v>
      </c>
      <c r="B752">
        <v>47.5</v>
      </c>
      <c r="C752">
        <v>48</v>
      </c>
    </row>
    <row r="753" spans="1:3">
      <c r="A753" s="80">
        <v>31059</v>
      </c>
      <c r="B753">
        <v>47.5</v>
      </c>
      <c r="C753">
        <v>48</v>
      </c>
    </row>
    <row r="754" spans="1:3">
      <c r="A754" s="80">
        <v>31060</v>
      </c>
      <c r="B754">
        <v>47.5</v>
      </c>
      <c r="C754">
        <v>48</v>
      </c>
    </row>
    <row r="755" spans="1:3">
      <c r="A755" s="80">
        <v>31061</v>
      </c>
      <c r="B755">
        <v>47.5</v>
      </c>
      <c r="C755">
        <v>48</v>
      </c>
    </row>
    <row r="756" spans="1:3">
      <c r="A756" s="80">
        <v>31062</v>
      </c>
      <c r="B756">
        <v>47.5</v>
      </c>
      <c r="C756">
        <v>48</v>
      </c>
    </row>
    <row r="757" spans="1:3">
      <c r="A757" s="80">
        <v>31063</v>
      </c>
      <c r="B757">
        <v>47.5</v>
      </c>
      <c r="C757">
        <v>48</v>
      </c>
    </row>
    <row r="758" spans="1:3">
      <c r="A758" s="80">
        <v>31064</v>
      </c>
      <c r="B758">
        <v>47.5</v>
      </c>
      <c r="C758">
        <v>48</v>
      </c>
    </row>
    <row r="759" spans="1:3">
      <c r="A759" s="80">
        <v>31065</v>
      </c>
      <c r="B759">
        <v>47.5</v>
      </c>
      <c r="C759">
        <v>48</v>
      </c>
    </row>
    <row r="760" spans="1:3">
      <c r="A760" s="80">
        <v>31066</v>
      </c>
      <c r="B760">
        <v>47.5</v>
      </c>
      <c r="C760">
        <v>48</v>
      </c>
    </row>
    <row r="761" spans="1:3">
      <c r="A761" s="80">
        <v>31067</v>
      </c>
      <c r="B761">
        <v>47.5</v>
      </c>
      <c r="C761">
        <v>48</v>
      </c>
    </row>
    <row r="762" spans="1:3">
      <c r="A762" s="80">
        <v>31068</v>
      </c>
      <c r="B762">
        <v>47.5</v>
      </c>
      <c r="C762">
        <v>48</v>
      </c>
    </row>
    <row r="763" spans="1:3">
      <c r="A763" s="80">
        <v>31069</v>
      </c>
      <c r="B763">
        <v>47.5</v>
      </c>
      <c r="C763">
        <v>48</v>
      </c>
    </row>
    <row r="764" spans="1:3">
      <c r="A764" s="80">
        <v>31070</v>
      </c>
      <c r="B764">
        <v>47.5</v>
      </c>
      <c r="C764">
        <v>48</v>
      </c>
    </row>
    <row r="765" spans="1:3">
      <c r="A765" s="80">
        <v>31071</v>
      </c>
      <c r="B765">
        <v>47.5</v>
      </c>
      <c r="C765">
        <v>48</v>
      </c>
    </row>
    <row r="766" spans="1:3">
      <c r="A766" s="80">
        <v>31072</v>
      </c>
      <c r="B766">
        <v>47.5</v>
      </c>
      <c r="C766">
        <v>48</v>
      </c>
    </row>
    <row r="767" spans="1:3">
      <c r="A767" s="80">
        <v>31073</v>
      </c>
      <c r="B767">
        <v>47.5</v>
      </c>
      <c r="C767">
        <v>48</v>
      </c>
    </row>
    <row r="768" spans="1:3">
      <c r="A768" s="80">
        <v>31074</v>
      </c>
      <c r="B768">
        <v>47.5</v>
      </c>
      <c r="C768">
        <v>48</v>
      </c>
    </row>
    <row r="769" spans="1:3">
      <c r="A769" s="80">
        <v>31075</v>
      </c>
      <c r="B769">
        <v>47.5</v>
      </c>
      <c r="C769">
        <v>48</v>
      </c>
    </row>
    <row r="770" spans="1:3">
      <c r="A770" s="80">
        <v>31076</v>
      </c>
      <c r="B770">
        <v>47.5</v>
      </c>
      <c r="C770">
        <v>48</v>
      </c>
    </row>
    <row r="771" spans="1:3">
      <c r="A771" s="80">
        <v>31077</v>
      </c>
      <c r="B771">
        <v>47.5</v>
      </c>
      <c r="C771">
        <v>48</v>
      </c>
    </row>
    <row r="772" spans="1:3">
      <c r="A772" s="80">
        <v>31078</v>
      </c>
      <c r="B772">
        <v>47.95</v>
      </c>
      <c r="C772">
        <v>48.45</v>
      </c>
    </row>
    <row r="773" spans="1:3">
      <c r="A773" s="80">
        <v>31079</v>
      </c>
      <c r="B773">
        <v>47.95</v>
      </c>
      <c r="C773">
        <v>48.45</v>
      </c>
    </row>
    <row r="774" spans="1:3">
      <c r="A774" s="80">
        <v>31080</v>
      </c>
      <c r="B774">
        <v>47.95</v>
      </c>
      <c r="C774">
        <v>48.45</v>
      </c>
    </row>
    <row r="775" spans="1:3">
      <c r="A775" s="80">
        <v>31081</v>
      </c>
      <c r="B775">
        <v>47.95</v>
      </c>
      <c r="C775">
        <v>48.45</v>
      </c>
    </row>
    <row r="776" spans="1:3">
      <c r="A776" s="80">
        <v>31082</v>
      </c>
      <c r="B776">
        <v>47.95</v>
      </c>
      <c r="C776">
        <v>48.45</v>
      </c>
    </row>
    <row r="777" spans="1:3">
      <c r="A777" s="80">
        <v>31083</v>
      </c>
      <c r="B777">
        <v>47.95</v>
      </c>
      <c r="C777">
        <v>48.45</v>
      </c>
    </row>
    <row r="778" spans="1:3">
      <c r="A778" s="80">
        <v>31084</v>
      </c>
      <c r="B778">
        <v>47.95</v>
      </c>
      <c r="C778">
        <v>48.45</v>
      </c>
    </row>
    <row r="779" spans="1:3">
      <c r="A779" s="80">
        <v>31085</v>
      </c>
      <c r="B779">
        <v>47.95</v>
      </c>
      <c r="C779">
        <v>48.45</v>
      </c>
    </row>
    <row r="780" spans="1:3">
      <c r="A780" s="80">
        <v>31086</v>
      </c>
      <c r="B780">
        <v>47.95</v>
      </c>
      <c r="C780">
        <v>48.45</v>
      </c>
    </row>
    <row r="781" spans="1:3">
      <c r="A781" s="80">
        <v>31087</v>
      </c>
      <c r="B781">
        <v>47.95</v>
      </c>
      <c r="C781">
        <v>48.45</v>
      </c>
    </row>
    <row r="782" spans="1:3">
      <c r="A782" s="80">
        <v>31088</v>
      </c>
      <c r="B782">
        <v>47.95</v>
      </c>
      <c r="C782">
        <v>48.45</v>
      </c>
    </row>
    <row r="783" spans="1:3">
      <c r="A783" s="80">
        <v>31089</v>
      </c>
      <c r="B783">
        <v>47.95</v>
      </c>
      <c r="C783">
        <v>48.45</v>
      </c>
    </row>
    <row r="784" spans="1:3">
      <c r="A784" s="80">
        <v>31090</v>
      </c>
      <c r="B784">
        <v>47.95</v>
      </c>
      <c r="C784">
        <v>48.45</v>
      </c>
    </row>
    <row r="785" spans="1:3">
      <c r="A785" s="80">
        <v>31091</v>
      </c>
      <c r="B785">
        <v>47.95</v>
      </c>
      <c r="C785">
        <v>48.45</v>
      </c>
    </row>
    <row r="786" spans="1:3">
      <c r="A786" s="80">
        <v>31092</v>
      </c>
      <c r="B786">
        <v>48.2</v>
      </c>
      <c r="C786">
        <v>48.7</v>
      </c>
    </row>
    <row r="787" spans="1:3">
      <c r="A787" s="80">
        <v>31093</v>
      </c>
      <c r="B787">
        <v>48.2</v>
      </c>
      <c r="C787">
        <v>48.7</v>
      </c>
    </row>
    <row r="788" spans="1:3">
      <c r="A788" s="80">
        <v>31094</v>
      </c>
      <c r="B788">
        <v>48.2</v>
      </c>
      <c r="C788">
        <v>48.7</v>
      </c>
    </row>
    <row r="789" spans="1:3">
      <c r="A789" s="80">
        <v>31095</v>
      </c>
      <c r="B789">
        <v>48.2</v>
      </c>
      <c r="C789">
        <v>48.7</v>
      </c>
    </row>
    <row r="790" spans="1:3">
      <c r="A790" s="80">
        <v>31096</v>
      </c>
      <c r="B790">
        <v>48.2</v>
      </c>
      <c r="C790">
        <v>48.7</v>
      </c>
    </row>
    <row r="791" spans="1:3">
      <c r="A791" s="80">
        <v>31097</v>
      </c>
      <c r="B791">
        <v>48.2</v>
      </c>
      <c r="C791">
        <v>48.7</v>
      </c>
    </row>
    <row r="792" spans="1:3">
      <c r="A792" s="80">
        <v>31098</v>
      </c>
      <c r="B792">
        <v>48.2</v>
      </c>
      <c r="C792">
        <v>48.7</v>
      </c>
    </row>
    <row r="793" spans="1:3">
      <c r="A793" s="80">
        <v>31099</v>
      </c>
      <c r="B793">
        <v>48.2</v>
      </c>
      <c r="C793">
        <v>48.7</v>
      </c>
    </row>
    <row r="794" spans="1:3">
      <c r="A794" s="80">
        <v>31100</v>
      </c>
      <c r="B794">
        <v>48.2</v>
      </c>
      <c r="C794">
        <v>48.7</v>
      </c>
    </row>
    <row r="795" spans="1:3">
      <c r="A795" s="80">
        <v>31101</v>
      </c>
      <c r="B795">
        <v>48.2</v>
      </c>
      <c r="C795">
        <v>48.7</v>
      </c>
    </row>
    <row r="796" spans="1:3">
      <c r="A796" s="80">
        <v>31102</v>
      </c>
      <c r="B796">
        <v>48.2</v>
      </c>
      <c r="C796">
        <v>48.7</v>
      </c>
    </row>
    <row r="797" spans="1:3">
      <c r="A797" s="80">
        <v>31103</v>
      </c>
      <c r="B797">
        <v>48.2</v>
      </c>
      <c r="C797">
        <v>48.7</v>
      </c>
    </row>
    <row r="798" spans="1:3">
      <c r="A798" s="80">
        <v>31104</v>
      </c>
      <c r="B798">
        <v>48.2</v>
      </c>
      <c r="C798">
        <v>48.7</v>
      </c>
    </row>
    <row r="799" spans="1:3">
      <c r="A799" s="80">
        <v>31105</v>
      </c>
      <c r="B799">
        <v>48.2</v>
      </c>
      <c r="C799">
        <v>48.7</v>
      </c>
    </row>
    <row r="800" spans="1:3">
      <c r="A800" s="80">
        <v>31106</v>
      </c>
      <c r="B800">
        <v>48.2</v>
      </c>
      <c r="C800">
        <v>48.7</v>
      </c>
    </row>
    <row r="801" spans="1:3">
      <c r="A801" s="80">
        <v>31107</v>
      </c>
      <c r="B801">
        <v>48.2</v>
      </c>
      <c r="C801">
        <v>48.7</v>
      </c>
    </row>
    <row r="802" spans="1:3">
      <c r="A802" s="80">
        <v>31108</v>
      </c>
      <c r="B802">
        <v>48.2</v>
      </c>
      <c r="C802">
        <v>48.7</v>
      </c>
    </row>
    <row r="803" spans="1:3">
      <c r="A803" s="80">
        <v>31109</v>
      </c>
      <c r="B803">
        <v>48.2</v>
      </c>
      <c r="C803">
        <v>48.7</v>
      </c>
    </row>
    <row r="804" spans="1:3">
      <c r="A804" s="80">
        <v>31110</v>
      </c>
      <c r="B804">
        <v>48.2</v>
      </c>
      <c r="C804">
        <v>48.7</v>
      </c>
    </row>
    <row r="805" spans="1:3">
      <c r="A805" s="80">
        <v>31111</v>
      </c>
      <c r="B805">
        <v>48.2</v>
      </c>
      <c r="C805">
        <v>48.7</v>
      </c>
    </row>
    <row r="806" spans="1:3">
      <c r="A806" s="80">
        <v>31112</v>
      </c>
      <c r="B806">
        <v>48.2</v>
      </c>
      <c r="C806">
        <v>48.7</v>
      </c>
    </row>
    <row r="807" spans="1:3">
      <c r="A807" s="80">
        <v>31113</v>
      </c>
      <c r="B807">
        <v>48.2</v>
      </c>
      <c r="C807">
        <v>48.7</v>
      </c>
    </row>
    <row r="808" spans="1:3">
      <c r="A808" s="80">
        <v>31114</v>
      </c>
      <c r="B808">
        <v>48.2</v>
      </c>
      <c r="C808">
        <v>48.7</v>
      </c>
    </row>
    <row r="809" spans="1:3">
      <c r="A809" s="80">
        <v>31115</v>
      </c>
      <c r="B809">
        <v>48.2</v>
      </c>
      <c r="C809">
        <v>48.7</v>
      </c>
    </row>
    <row r="810" spans="1:3">
      <c r="A810" s="80">
        <v>31116</v>
      </c>
      <c r="B810">
        <v>48.2</v>
      </c>
      <c r="C810">
        <v>48.7</v>
      </c>
    </row>
    <row r="811" spans="1:3">
      <c r="A811" s="80">
        <v>31117</v>
      </c>
      <c r="B811">
        <v>48.2</v>
      </c>
      <c r="C811">
        <v>48.7</v>
      </c>
    </row>
    <row r="812" spans="1:3">
      <c r="A812" s="80">
        <v>31118</v>
      </c>
      <c r="B812">
        <v>48.6</v>
      </c>
      <c r="C812">
        <v>49.1</v>
      </c>
    </row>
    <row r="813" spans="1:3">
      <c r="A813" s="80">
        <v>31119</v>
      </c>
      <c r="B813">
        <v>48.6</v>
      </c>
      <c r="C813">
        <v>49.1</v>
      </c>
    </row>
    <row r="814" spans="1:3">
      <c r="A814" s="80">
        <v>31120</v>
      </c>
      <c r="B814">
        <v>48.6</v>
      </c>
      <c r="C814">
        <v>49.1</v>
      </c>
    </row>
    <row r="815" spans="1:3">
      <c r="A815" s="80">
        <v>31121</v>
      </c>
      <c r="B815">
        <v>48.6</v>
      </c>
      <c r="C815">
        <v>49.1</v>
      </c>
    </row>
    <row r="816" spans="1:3">
      <c r="A816" s="80">
        <v>31122</v>
      </c>
      <c r="B816">
        <v>48.6</v>
      </c>
      <c r="C816">
        <v>49.1</v>
      </c>
    </row>
    <row r="817" spans="1:3">
      <c r="A817" s="80">
        <v>31123</v>
      </c>
      <c r="B817">
        <v>48.6</v>
      </c>
      <c r="C817">
        <v>49.1</v>
      </c>
    </row>
    <row r="818" spans="1:3">
      <c r="A818" s="80">
        <v>31124</v>
      </c>
      <c r="B818">
        <v>48.6</v>
      </c>
      <c r="C818">
        <v>49.1</v>
      </c>
    </row>
    <row r="819" spans="1:3">
      <c r="A819" s="80">
        <v>31125</v>
      </c>
      <c r="B819">
        <v>48.6</v>
      </c>
      <c r="C819">
        <v>49.1</v>
      </c>
    </row>
    <row r="820" spans="1:3">
      <c r="A820" s="80">
        <v>31126</v>
      </c>
      <c r="B820">
        <v>48.6</v>
      </c>
      <c r="C820">
        <v>49.1</v>
      </c>
    </row>
    <row r="821" spans="1:3">
      <c r="A821" s="80">
        <v>31127</v>
      </c>
      <c r="B821">
        <v>48.6</v>
      </c>
      <c r="C821">
        <v>49.1</v>
      </c>
    </row>
    <row r="822" spans="1:3">
      <c r="A822" s="80">
        <v>31128</v>
      </c>
      <c r="B822">
        <v>48.6</v>
      </c>
      <c r="C822">
        <v>49.1</v>
      </c>
    </row>
    <row r="823" spans="1:3">
      <c r="A823" s="80">
        <v>31129</v>
      </c>
      <c r="B823">
        <v>48.6</v>
      </c>
      <c r="C823">
        <v>49.1</v>
      </c>
    </row>
    <row r="824" spans="1:3">
      <c r="A824" s="80">
        <v>31130</v>
      </c>
      <c r="B824">
        <v>48.6</v>
      </c>
      <c r="C824">
        <v>49.1</v>
      </c>
    </row>
    <row r="825" spans="1:3">
      <c r="A825" s="80">
        <v>31131</v>
      </c>
      <c r="B825">
        <v>48.6</v>
      </c>
      <c r="C825">
        <v>49.1</v>
      </c>
    </row>
    <row r="826" spans="1:3">
      <c r="A826" s="80">
        <v>31132</v>
      </c>
      <c r="B826">
        <v>48.6</v>
      </c>
      <c r="C826">
        <v>49.1</v>
      </c>
    </row>
    <row r="827" spans="1:3">
      <c r="A827" s="80">
        <v>31133</v>
      </c>
      <c r="B827">
        <v>48.6</v>
      </c>
      <c r="C827">
        <v>49.1</v>
      </c>
    </row>
    <row r="828" spans="1:3">
      <c r="A828" s="80">
        <v>31134</v>
      </c>
      <c r="B828">
        <v>48.75</v>
      </c>
      <c r="C828">
        <v>49.25</v>
      </c>
    </row>
    <row r="829" spans="1:3">
      <c r="A829" s="80">
        <v>31135</v>
      </c>
      <c r="B829">
        <v>48.75</v>
      </c>
      <c r="C829">
        <v>49.25</v>
      </c>
    </row>
    <row r="830" spans="1:3">
      <c r="A830" s="80">
        <v>31136</v>
      </c>
      <c r="B830">
        <v>48.75</v>
      </c>
      <c r="C830">
        <v>49.25</v>
      </c>
    </row>
    <row r="831" spans="1:3">
      <c r="A831" s="80">
        <v>31137</v>
      </c>
      <c r="B831">
        <v>48.75</v>
      </c>
      <c r="C831">
        <v>49.25</v>
      </c>
    </row>
    <row r="832" spans="1:3">
      <c r="A832" s="80">
        <v>31138</v>
      </c>
      <c r="B832">
        <v>48.75</v>
      </c>
      <c r="C832">
        <v>49.25</v>
      </c>
    </row>
    <row r="833" spans="1:3">
      <c r="A833" s="80">
        <v>31139</v>
      </c>
      <c r="B833">
        <v>48.75</v>
      </c>
      <c r="C833">
        <v>49.25</v>
      </c>
    </row>
    <row r="834" spans="1:3">
      <c r="A834" s="80">
        <v>31140</v>
      </c>
      <c r="B834">
        <v>48.75</v>
      </c>
      <c r="C834">
        <v>49.25</v>
      </c>
    </row>
    <row r="835" spans="1:3">
      <c r="A835" s="80">
        <v>31141</v>
      </c>
      <c r="B835">
        <v>48.75</v>
      </c>
      <c r="C835">
        <v>49.25</v>
      </c>
    </row>
    <row r="836" spans="1:3">
      <c r="A836" s="80">
        <v>31142</v>
      </c>
      <c r="B836">
        <v>48.75</v>
      </c>
      <c r="C836">
        <v>49.25</v>
      </c>
    </row>
    <row r="837" spans="1:3">
      <c r="A837" s="80">
        <v>31143</v>
      </c>
      <c r="B837">
        <v>48.75</v>
      </c>
      <c r="C837">
        <v>49.25</v>
      </c>
    </row>
    <row r="838" spans="1:3">
      <c r="A838" s="80">
        <v>31144</v>
      </c>
      <c r="B838">
        <v>48.75</v>
      </c>
      <c r="C838">
        <v>49.25</v>
      </c>
    </row>
    <row r="839" spans="1:3">
      <c r="A839" s="80">
        <v>31145</v>
      </c>
      <c r="B839">
        <v>48.75</v>
      </c>
      <c r="C839">
        <v>49.25</v>
      </c>
    </row>
    <row r="840" spans="1:3">
      <c r="A840" s="80">
        <v>31146</v>
      </c>
      <c r="B840">
        <v>48.75</v>
      </c>
      <c r="C840">
        <v>49.25</v>
      </c>
    </row>
    <row r="841" spans="1:3">
      <c r="A841" s="80">
        <v>31147</v>
      </c>
      <c r="B841">
        <v>48.75</v>
      </c>
      <c r="C841">
        <v>49.25</v>
      </c>
    </row>
    <row r="842" spans="1:3">
      <c r="A842" s="80">
        <v>31148</v>
      </c>
      <c r="B842">
        <v>48.75</v>
      </c>
      <c r="C842">
        <v>49.25</v>
      </c>
    </row>
    <row r="843" spans="1:3">
      <c r="A843" s="80">
        <v>31149</v>
      </c>
      <c r="B843">
        <v>48.75</v>
      </c>
      <c r="C843">
        <v>49.25</v>
      </c>
    </row>
    <row r="844" spans="1:3">
      <c r="A844" s="80">
        <v>31150</v>
      </c>
      <c r="B844">
        <v>48.75</v>
      </c>
      <c r="C844">
        <v>49.25</v>
      </c>
    </row>
    <row r="845" spans="1:3">
      <c r="A845" s="80">
        <v>31151</v>
      </c>
      <c r="B845">
        <v>48.75</v>
      </c>
      <c r="C845">
        <v>49.25</v>
      </c>
    </row>
    <row r="846" spans="1:3">
      <c r="A846" s="80">
        <v>31152</v>
      </c>
      <c r="B846">
        <v>48.75</v>
      </c>
      <c r="C846">
        <v>49.25</v>
      </c>
    </row>
    <row r="847" spans="1:3">
      <c r="A847" s="80">
        <v>31153</v>
      </c>
      <c r="B847">
        <v>48.75</v>
      </c>
      <c r="C847">
        <v>49.25</v>
      </c>
    </row>
    <row r="848" spans="1:3">
      <c r="A848" s="80">
        <v>31154</v>
      </c>
      <c r="B848">
        <v>48.75</v>
      </c>
      <c r="C848">
        <v>49.25</v>
      </c>
    </row>
    <row r="849" spans="1:3">
      <c r="A849" s="80">
        <v>31155</v>
      </c>
      <c r="B849">
        <v>48.75</v>
      </c>
      <c r="C849">
        <v>49.25</v>
      </c>
    </row>
    <row r="850" spans="1:3">
      <c r="A850" s="80">
        <v>31156</v>
      </c>
      <c r="B850">
        <v>48.75</v>
      </c>
      <c r="C850">
        <v>49.25</v>
      </c>
    </row>
    <row r="851" spans="1:3">
      <c r="A851" s="80">
        <v>31157</v>
      </c>
      <c r="B851">
        <v>49</v>
      </c>
      <c r="C851">
        <v>49.5</v>
      </c>
    </row>
    <row r="852" spans="1:3">
      <c r="A852" s="80">
        <v>31158</v>
      </c>
      <c r="B852">
        <v>49</v>
      </c>
      <c r="C852">
        <v>49.5</v>
      </c>
    </row>
    <row r="853" spans="1:3">
      <c r="A853" s="80">
        <v>31159</v>
      </c>
      <c r="B853">
        <v>49</v>
      </c>
      <c r="C853">
        <v>49.5</v>
      </c>
    </row>
    <row r="854" spans="1:3">
      <c r="A854" s="80">
        <v>31160</v>
      </c>
      <c r="B854">
        <v>49</v>
      </c>
      <c r="C854">
        <v>49.5</v>
      </c>
    </row>
    <row r="855" spans="1:3">
      <c r="A855" s="80">
        <v>31161</v>
      </c>
      <c r="B855">
        <v>49</v>
      </c>
      <c r="C855">
        <v>49.5</v>
      </c>
    </row>
    <row r="856" spans="1:3">
      <c r="A856" s="80">
        <v>31162</v>
      </c>
      <c r="B856">
        <v>49</v>
      </c>
      <c r="C856">
        <v>49.5</v>
      </c>
    </row>
    <row r="857" spans="1:3">
      <c r="A857" s="80">
        <v>31163</v>
      </c>
      <c r="B857">
        <v>49</v>
      </c>
      <c r="C857">
        <v>49.5</v>
      </c>
    </row>
    <row r="858" spans="1:3">
      <c r="A858" s="80">
        <v>31164</v>
      </c>
      <c r="B858">
        <v>49</v>
      </c>
      <c r="C858">
        <v>49.5</v>
      </c>
    </row>
    <row r="859" spans="1:3">
      <c r="A859" s="80">
        <v>31165</v>
      </c>
      <c r="B859">
        <v>49</v>
      </c>
      <c r="C859">
        <v>49.5</v>
      </c>
    </row>
    <row r="860" spans="1:3">
      <c r="A860" s="80">
        <v>31166</v>
      </c>
      <c r="B860">
        <v>49</v>
      </c>
      <c r="C860">
        <v>49.5</v>
      </c>
    </row>
    <row r="861" spans="1:3">
      <c r="A861" s="80">
        <v>31167</v>
      </c>
      <c r="B861">
        <v>49</v>
      </c>
      <c r="C861">
        <v>49.5</v>
      </c>
    </row>
    <row r="862" spans="1:3">
      <c r="A862" s="80">
        <v>31168</v>
      </c>
      <c r="B862">
        <v>49</v>
      </c>
      <c r="C862">
        <v>49.5</v>
      </c>
    </row>
    <row r="863" spans="1:3">
      <c r="A863" s="80">
        <v>31169</v>
      </c>
      <c r="B863">
        <v>49</v>
      </c>
      <c r="C863">
        <v>49.5</v>
      </c>
    </row>
    <row r="864" spans="1:3">
      <c r="A864" s="80">
        <v>31170</v>
      </c>
      <c r="B864">
        <v>49</v>
      </c>
      <c r="C864">
        <v>49.5</v>
      </c>
    </row>
    <row r="865" spans="1:3">
      <c r="A865" s="80">
        <v>31171</v>
      </c>
      <c r="B865">
        <v>49</v>
      </c>
      <c r="C865">
        <v>49.5</v>
      </c>
    </row>
    <row r="866" spans="1:3">
      <c r="A866" s="80">
        <v>31172</v>
      </c>
      <c r="B866">
        <v>49</v>
      </c>
      <c r="C866">
        <v>49.5</v>
      </c>
    </row>
    <row r="867" spans="1:3">
      <c r="A867" s="80">
        <v>31173</v>
      </c>
      <c r="B867">
        <v>49</v>
      </c>
      <c r="C867">
        <v>49.5</v>
      </c>
    </row>
    <row r="868" spans="1:3">
      <c r="A868" s="80">
        <v>31174</v>
      </c>
      <c r="B868">
        <v>49</v>
      </c>
      <c r="C868">
        <v>49.5</v>
      </c>
    </row>
    <row r="869" spans="1:3">
      <c r="A869" s="80">
        <v>31175</v>
      </c>
      <c r="B869">
        <v>49</v>
      </c>
      <c r="C869">
        <v>49.5</v>
      </c>
    </row>
    <row r="870" spans="1:3">
      <c r="A870" s="80">
        <v>31176</v>
      </c>
      <c r="B870">
        <v>49</v>
      </c>
      <c r="C870">
        <v>49.5</v>
      </c>
    </row>
    <row r="871" spans="1:3">
      <c r="A871" s="80">
        <v>31177</v>
      </c>
      <c r="B871">
        <v>49</v>
      </c>
      <c r="C871">
        <v>49.5</v>
      </c>
    </row>
    <row r="872" spans="1:3">
      <c r="A872" s="80">
        <v>31178</v>
      </c>
      <c r="B872">
        <v>49</v>
      </c>
      <c r="C872">
        <v>49.5</v>
      </c>
    </row>
    <row r="873" spans="1:3">
      <c r="A873" s="80">
        <v>31179</v>
      </c>
      <c r="B873">
        <v>49</v>
      </c>
      <c r="C873">
        <v>49.5</v>
      </c>
    </row>
    <row r="874" spans="1:3">
      <c r="A874" s="80">
        <v>31180</v>
      </c>
      <c r="B874">
        <v>49</v>
      </c>
      <c r="C874">
        <v>49.5</v>
      </c>
    </row>
    <row r="875" spans="1:3">
      <c r="A875" s="80">
        <v>31181</v>
      </c>
      <c r="B875">
        <v>49</v>
      </c>
      <c r="C875">
        <v>49.5</v>
      </c>
    </row>
    <row r="876" spans="1:3">
      <c r="A876" s="80">
        <v>31182</v>
      </c>
      <c r="B876">
        <v>49</v>
      </c>
      <c r="C876">
        <v>49.5</v>
      </c>
    </row>
    <row r="877" spans="1:3">
      <c r="A877" s="80">
        <v>31183</v>
      </c>
      <c r="B877">
        <v>49</v>
      </c>
      <c r="C877">
        <v>49.5</v>
      </c>
    </row>
    <row r="878" spans="1:3">
      <c r="A878" s="80">
        <v>31184</v>
      </c>
      <c r="B878">
        <v>49</v>
      </c>
      <c r="C878">
        <v>49.5</v>
      </c>
    </row>
    <row r="879" spans="1:3">
      <c r="A879" s="80">
        <v>31185</v>
      </c>
      <c r="B879">
        <v>49</v>
      </c>
      <c r="C879">
        <v>49.5</v>
      </c>
    </row>
    <row r="880" spans="1:3">
      <c r="A880" s="80">
        <v>31186</v>
      </c>
      <c r="B880">
        <v>49</v>
      </c>
      <c r="C880">
        <v>49.5</v>
      </c>
    </row>
    <row r="881" spans="1:3">
      <c r="A881" s="80">
        <v>31187</v>
      </c>
      <c r="B881">
        <v>49</v>
      </c>
      <c r="C881">
        <v>49.5</v>
      </c>
    </row>
    <row r="882" spans="1:3">
      <c r="A882" s="80">
        <v>31188</v>
      </c>
      <c r="B882">
        <v>49</v>
      </c>
      <c r="C882">
        <v>49.5</v>
      </c>
    </row>
    <row r="883" spans="1:3">
      <c r="A883" s="80">
        <v>31189</v>
      </c>
      <c r="B883">
        <v>49</v>
      </c>
      <c r="C883">
        <v>49.5</v>
      </c>
    </row>
    <row r="884" spans="1:3">
      <c r="A884" s="80">
        <v>31190</v>
      </c>
      <c r="B884">
        <v>49.35</v>
      </c>
      <c r="C884">
        <v>49.85</v>
      </c>
    </row>
    <row r="885" spans="1:3">
      <c r="A885" s="80">
        <v>31191</v>
      </c>
      <c r="B885">
        <v>49.35</v>
      </c>
      <c r="C885">
        <v>49.85</v>
      </c>
    </row>
    <row r="886" spans="1:3">
      <c r="A886" s="80">
        <v>31192</v>
      </c>
      <c r="B886">
        <v>49.35</v>
      </c>
      <c r="C886">
        <v>49.85</v>
      </c>
    </row>
    <row r="887" spans="1:3">
      <c r="A887" s="80">
        <v>31193</v>
      </c>
      <c r="B887">
        <v>49.35</v>
      </c>
      <c r="C887">
        <v>49.85</v>
      </c>
    </row>
    <row r="888" spans="1:3">
      <c r="A888" s="80">
        <v>31194</v>
      </c>
      <c r="B888">
        <v>49.35</v>
      </c>
      <c r="C888">
        <v>49.85</v>
      </c>
    </row>
    <row r="889" spans="1:3">
      <c r="A889" s="80">
        <v>31195</v>
      </c>
      <c r="B889">
        <v>49.35</v>
      </c>
      <c r="C889">
        <v>49.85</v>
      </c>
    </row>
    <row r="890" spans="1:3">
      <c r="A890" s="80">
        <v>31196</v>
      </c>
      <c r="B890">
        <v>49.35</v>
      </c>
      <c r="C890">
        <v>49.85</v>
      </c>
    </row>
    <row r="891" spans="1:3">
      <c r="A891" s="80">
        <v>31197</v>
      </c>
      <c r="B891">
        <v>49.35</v>
      </c>
      <c r="C891">
        <v>49.85</v>
      </c>
    </row>
    <row r="892" spans="1:3">
      <c r="A892" s="80">
        <v>31198</v>
      </c>
      <c r="B892">
        <v>49.35</v>
      </c>
      <c r="C892">
        <v>49.85</v>
      </c>
    </row>
    <row r="893" spans="1:3">
      <c r="A893" s="80">
        <v>31199</v>
      </c>
      <c r="B893">
        <v>49.35</v>
      </c>
      <c r="C893">
        <v>49.85</v>
      </c>
    </row>
    <row r="894" spans="1:3">
      <c r="A894" s="80">
        <v>31200</v>
      </c>
      <c r="B894">
        <v>49.35</v>
      </c>
      <c r="C894">
        <v>49.85</v>
      </c>
    </row>
    <row r="895" spans="1:3">
      <c r="A895" s="80">
        <v>31201</v>
      </c>
      <c r="B895">
        <v>49.35</v>
      </c>
      <c r="C895">
        <v>49.85</v>
      </c>
    </row>
    <row r="896" spans="1:3">
      <c r="A896" s="80">
        <v>31202</v>
      </c>
      <c r="B896">
        <v>49.35</v>
      </c>
      <c r="C896">
        <v>49.85</v>
      </c>
    </row>
    <row r="897" spans="1:3">
      <c r="A897" s="80">
        <v>31203</v>
      </c>
      <c r="B897">
        <v>49.35</v>
      </c>
      <c r="C897">
        <v>49.85</v>
      </c>
    </row>
    <row r="898" spans="1:3">
      <c r="A898" s="80">
        <v>31204</v>
      </c>
      <c r="B898">
        <v>49.75</v>
      </c>
      <c r="C898">
        <v>50.25</v>
      </c>
    </row>
    <row r="899" spans="1:3">
      <c r="A899" s="80">
        <v>31205</v>
      </c>
      <c r="B899">
        <v>49.75</v>
      </c>
      <c r="C899">
        <v>50.25</v>
      </c>
    </row>
    <row r="900" spans="1:3">
      <c r="A900" s="80">
        <v>31206</v>
      </c>
      <c r="B900">
        <v>49.75</v>
      </c>
      <c r="C900">
        <v>50.25</v>
      </c>
    </row>
    <row r="901" spans="1:3">
      <c r="A901" s="80">
        <v>31207</v>
      </c>
      <c r="B901">
        <v>49.75</v>
      </c>
      <c r="C901">
        <v>50.25</v>
      </c>
    </row>
    <row r="902" spans="1:3">
      <c r="A902" s="80">
        <v>31208</v>
      </c>
      <c r="B902">
        <v>49.75</v>
      </c>
      <c r="C902">
        <v>50.25</v>
      </c>
    </row>
    <row r="903" spans="1:3">
      <c r="A903" s="80">
        <v>31209</v>
      </c>
      <c r="B903">
        <v>49.75</v>
      </c>
      <c r="C903">
        <v>50.25</v>
      </c>
    </row>
    <row r="904" spans="1:3">
      <c r="A904" s="80">
        <v>31210</v>
      </c>
      <c r="B904">
        <v>49.75</v>
      </c>
      <c r="C904">
        <v>50.25</v>
      </c>
    </row>
    <row r="905" spans="1:3">
      <c r="A905" s="80">
        <v>31211</v>
      </c>
      <c r="B905">
        <v>49.75</v>
      </c>
      <c r="C905">
        <v>50.25</v>
      </c>
    </row>
    <row r="906" spans="1:3">
      <c r="A906" s="80">
        <v>31212</v>
      </c>
      <c r="B906">
        <v>49.75</v>
      </c>
      <c r="C906">
        <v>50.25</v>
      </c>
    </row>
    <row r="907" spans="1:3">
      <c r="A907" s="80">
        <v>31213</v>
      </c>
      <c r="B907">
        <v>49.75</v>
      </c>
      <c r="C907">
        <v>50.25</v>
      </c>
    </row>
    <row r="908" spans="1:3">
      <c r="A908" s="80">
        <v>31214</v>
      </c>
      <c r="B908">
        <v>49.75</v>
      </c>
      <c r="C908">
        <v>50.25</v>
      </c>
    </row>
    <row r="909" spans="1:3">
      <c r="A909" s="80">
        <v>31215</v>
      </c>
      <c r="B909">
        <v>49.75</v>
      </c>
      <c r="C909">
        <v>50.25</v>
      </c>
    </row>
    <row r="910" spans="1:3">
      <c r="A910" s="80">
        <v>31216</v>
      </c>
      <c r="B910">
        <v>49.75</v>
      </c>
      <c r="C910">
        <v>50.25</v>
      </c>
    </row>
    <row r="911" spans="1:3">
      <c r="A911" s="80">
        <v>31217</v>
      </c>
      <c r="B911">
        <v>49.75</v>
      </c>
      <c r="C911">
        <v>50.25</v>
      </c>
    </row>
    <row r="912" spans="1:3">
      <c r="A912" s="80">
        <v>31218</v>
      </c>
      <c r="B912">
        <v>50.1</v>
      </c>
      <c r="C912">
        <v>50.6</v>
      </c>
    </row>
    <row r="913" spans="1:3">
      <c r="A913" s="80">
        <v>31219</v>
      </c>
      <c r="B913">
        <v>50.1</v>
      </c>
      <c r="C913">
        <v>50.6</v>
      </c>
    </row>
    <row r="914" spans="1:3">
      <c r="A914" s="80">
        <v>31220</v>
      </c>
      <c r="B914">
        <v>50.1</v>
      </c>
      <c r="C914">
        <v>50.6</v>
      </c>
    </row>
    <row r="915" spans="1:3">
      <c r="A915" s="80">
        <v>31221</v>
      </c>
      <c r="B915">
        <v>50.1</v>
      </c>
      <c r="C915">
        <v>50.6</v>
      </c>
    </row>
    <row r="916" spans="1:3">
      <c r="A916" s="80">
        <v>31222</v>
      </c>
      <c r="B916">
        <v>50.1</v>
      </c>
      <c r="C916">
        <v>50.6</v>
      </c>
    </row>
    <row r="917" spans="1:3">
      <c r="A917" s="80">
        <v>31223</v>
      </c>
      <c r="B917">
        <v>50.1</v>
      </c>
      <c r="C917">
        <v>50.6</v>
      </c>
    </row>
    <row r="918" spans="1:3">
      <c r="A918" s="80">
        <v>31224</v>
      </c>
      <c r="B918">
        <v>50.1</v>
      </c>
      <c r="C918">
        <v>50.6</v>
      </c>
    </row>
    <row r="919" spans="1:3">
      <c r="A919" s="80">
        <v>31225</v>
      </c>
      <c r="B919">
        <v>50.1</v>
      </c>
      <c r="C919">
        <v>50.6</v>
      </c>
    </row>
    <row r="920" spans="1:3">
      <c r="A920" s="80">
        <v>31226</v>
      </c>
      <c r="B920">
        <v>50.1</v>
      </c>
      <c r="C920">
        <v>50.6</v>
      </c>
    </row>
    <row r="921" spans="1:3">
      <c r="A921" s="80">
        <v>31227</v>
      </c>
      <c r="B921">
        <v>50.1</v>
      </c>
      <c r="C921">
        <v>50.6</v>
      </c>
    </row>
    <row r="922" spans="1:3">
      <c r="A922" s="80">
        <v>31228</v>
      </c>
      <c r="B922">
        <v>50.1</v>
      </c>
      <c r="C922">
        <v>50.6</v>
      </c>
    </row>
    <row r="923" spans="1:3">
      <c r="A923" s="80">
        <v>31229</v>
      </c>
      <c r="B923">
        <v>50.1</v>
      </c>
      <c r="C923">
        <v>50.6</v>
      </c>
    </row>
    <row r="924" spans="1:3">
      <c r="A924" s="80">
        <v>31230</v>
      </c>
      <c r="B924">
        <v>50.1</v>
      </c>
      <c r="C924">
        <v>50.6</v>
      </c>
    </row>
    <row r="925" spans="1:3">
      <c r="A925" s="80">
        <v>31231</v>
      </c>
      <c r="B925">
        <v>50.1</v>
      </c>
      <c r="C925">
        <v>50.6</v>
      </c>
    </row>
    <row r="926" spans="1:3">
      <c r="A926" s="80">
        <v>31232</v>
      </c>
      <c r="B926">
        <v>50.35</v>
      </c>
      <c r="C926">
        <v>50.85</v>
      </c>
    </row>
    <row r="927" spans="1:3">
      <c r="A927" s="80">
        <v>31233</v>
      </c>
      <c r="B927">
        <v>50.35</v>
      </c>
      <c r="C927">
        <v>50.85</v>
      </c>
    </row>
    <row r="928" spans="1:3">
      <c r="A928" s="80">
        <v>31234</v>
      </c>
      <c r="B928">
        <v>50.35</v>
      </c>
      <c r="C928">
        <v>50.85</v>
      </c>
    </row>
    <row r="929" spans="1:3">
      <c r="A929" s="80">
        <v>31235</v>
      </c>
      <c r="B929">
        <v>50.35</v>
      </c>
      <c r="C929">
        <v>50.85</v>
      </c>
    </row>
    <row r="930" spans="1:3">
      <c r="A930" s="80">
        <v>31236</v>
      </c>
      <c r="B930">
        <v>50.35</v>
      </c>
      <c r="C930">
        <v>50.85</v>
      </c>
    </row>
    <row r="931" spans="1:3">
      <c r="A931" s="80">
        <v>31237</v>
      </c>
      <c r="B931">
        <v>50.35</v>
      </c>
      <c r="C931">
        <v>50.85</v>
      </c>
    </row>
    <row r="932" spans="1:3">
      <c r="A932" s="80">
        <v>31238</v>
      </c>
      <c r="B932">
        <v>50.35</v>
      </c>
      <c r="C932">
        <v>50.85</v>
      </c>
    </row>
    <row r="933" spans="1:3">
      <c r="A933" s="80">
        <v>31239</v>
      </c>
      <c r="B933">
        <v>50.35</v>
      </c>
      <c r="C933">
        <v>50.85</v>
      </c>
    </row>
    <row r="934" spans="1:3">
      <c r="A934" s="80">
        <v>31240</v>
      </c>
      <c r="B934">
        <v>50.35</v>
      </c>
      <c r="C934">
        <v>50.85</v>
      </c>
    </row>
    <row r="935" spans="1:3">
      <c r="A935" s="80">
        <v>31241</v>
      </c>
      <c r="B935">
        <v>50.35</v>
      </c>
      <c r="C935">
        <v>50.85</v>
      </c>
    </row>
    <row r="936" spans="1:3">
      <c r="A936" s="80">
        <v>31242</v>
      </c>
      <c r="B936">
        <v>50.35</v>
      </c>
      <c r="C936">
        <v>50.85</v>
      </c>
    </row>
    <row r="937" spans="1:3">
      <c r="A937" s="80">
        <v>31243</v>
      </c>
      <c r="B937">
        <v>50.35</v>
      </c>
      <c r="C937">
        <v>50.85</v>
      </c>
    </row>
    <row r="938" spans="1:3">
      <c r="A938" s="80">
        <v>31244</v>
      </c>
      <c r="B938">
        <v>50.35</v>
      </c>
      <c r="C938">
        <v>50.85</v>
      </c>
    </row>
    <row r="939" spans="1:3">
      <c r="A939" s="80">
        <v>31245</v>
      </c>
      <c r="B939">
        <v>50.35</v>
      </c>
      <c r="C939">
        <v>50.85</v>
      </c>
    </row>
    <row r="940" spans="1:3">
      <c r="A940" s="80">
        <v>31246</v>
      </c>
      <c r="B940">
        <v>50.6</v>
      </c>
      <c r="C940">
        <v>51.1</v>
      </c>
    </row>
    <row r="941" spans="1:3">
      <c r="A941" s="80">
        <v>31247</v>
      </c>
      <c r="B941">
        <v>50.6</v>
      </c>
      <c r="C941">
        <v>51.1</v>
      </c>
    </row>
    <row r="942" spans="1:3">
      <c r="A942" s="80">
        <v>31248</v>
      </c>
      <c r="B942">
        <v>50.6</v>
      </c>
      <c r="C942">
        <v>51.1</v>
      </c>
    </row>
    <row r="943" spans="1:3">
      <c r="A943" s="80">
        <v>31249</v>
      </c>
      <c r="B943">
        <v>50.6</v>
      </c>
      <c r="C943">
        <v>51.1</v>
      </c>
    </row>
    <row r="944" spans="1:3">
      <c r="A944" s="80">
        <v>31250</v>
      </c>
      <c r="B944">
        <v>50.6</v>
      </c>
      <c r="C944">
        <v>51.1</v>
      </c>
    </row>
    <row r="945" spans="1:3">
      <c r="A945" s="80">
        <v>31251</v>
      </c>
      <c r="B945">
        <v>50.6</v>
      </c>
      <c r="C945">
        <v>51.1</v>
      </c>
    </row>
    <row r="946" spans="1:3">
      <c r="A946" s="80">
        <v>31252</v>
      </c>
      <c r="B946">
        <v>50.6</v>
      </c>
      <c r="C946">
        <v>51.1</v>
      </c>
    </row>
    <row r="947" spans="1:3">
      <c r="A947" s="80">
        <v>31253</v>
      </c>
      <c r="B947">
        <v>50.6</v>
      </c>
      <c r="C947">
        <v>51.1</v>
      </c>
    </row>
    <row r="948" spans="1:3">
      <c r="A948" s="80">
        <v>31254</v>
      </c>
      <c r="B948">
        <v>50.6</v>
      </c>
      <c r="C948">
        <v>51.1</v>
      </c>
    </row>
    <row r="949" spans="1:3">
      <c r="A949" s="80">
        <v>31255</v>
      </c>
      <c r="B949">
        <v>50.6</v>
      </c>
      <c r="C949">
        <v>51.1</v>
      </c>
    </row>
    <row r="950" spans="1:3">
      <c r="A950" s="80">
        <v>31256</v>
      </c>
      <c r="B950">
        <v>50.6</v>
      </c>
      <c r="C950">
        <v>51.1</v>
      </c>
    </row>
    <row r="951" spans="1:3">
      <c r="A951" s="80">
        <v>31257</v>
      </c>
      <c r="B951">
        <v>50.6</v>
      </c>
      <c r="C951">
        <v>51.1</v>
      </c>
    </row>
    <row r="952" spans="1:3">
      <c r="A952" s="80">
        <v>31258</v>
      </c>
      <c r="B952">
        <v>50.6</v>
      </c>
      <c r="C952">
        <v>51.1</v>
      </c>
    </row>
    <row r="953" spans="1:3">
      <c r="A953" s="80">
        <v>31259</v>
      </c>
      <c r="B953">
        <v>50.6</v>
      </c>
      <c r="C953">
        <v>51.1</v>
      </c>
    </row>
    <row r="954" spans="1:3">
      <c r="A954" s="80">
        <v>31260</v>
      </c>
      <c r="B954">
        <v>50.85</v>
      </c>
      <c r="C954">
        <v>51.35</v>
      </c>
    </row>
    <row r="955" spans="1:3">
      <c r="A955" s="80">
        <v>31261</v>
      </c>
      <c r="B955">
        <v>50.85</v>
      </c>
      <c r="C955">
        <v>51.35</v>
      </c>
    </row>
    <row r="956" spans="1:3">
      <c r="A956" s="80">
        <v>31262</v>
      </c>
      <c r="B956">
        <v>50.85</v>
      </c>
      <c r="C956">
        <v>51.35</v>
      </c>
    </row>
    <row r="957" spans="1:3">
      <c r="A957" s="80">
        <v>31263</v>
      </c>
      <c r="B957">
        <v>50.85</v>
      </c>
      <c r="C957">
        <v>51.35</v>
      </c>
    </row>
    <row r="958" spans="1:3">
      <c r="A958" s="80">
        <v>31264</v>
      </c>
      <c r="B958">
        <v>50.85</v>
      </c>
      <c r="C958">
        <v>51.35</v>
      </c>
    </row>
    <row r="959" spans="1:3">
      <c r="A959" s="80">
        <v>31265</v>
      </c>
      <c r="B959">
        <v>50.85</v>
      </c>
      <c r="C959">
        <v>51.35</v>
      </c>
    </row>
    <row r="960" spans="1:3">
      <c r="A960" s="80">
        <v>31266</v>
      </c>
      <c r="B960">
        <v>50.85</v>
      </c>
      <c r="C960">
        <v>51.35</v>
      </c>
    </row>
    <row r="961" spans="1:3">
      <c r="A961" s="80">
        <v>31267</v>
      </c>
      <c r="B961">
        <v>50.85</v>
      </c>
      <c r="C961">
        <v>51.35</v>
      </c>
    </row>
    <row r="962" spans="1:3">
      <c r="A962" s="80">
        <v>31268</v>
      </c>
      <c r="B962">
        <v>50.85</v>
      </c>
      <c r="C962">
        <v>51.35</v>
      </c>
    </row>
    <row r="963" spans="1:3">
      <c r="A963" s="80">
        <v>31269</v>
      </c>
      <c r="B963">
        <v>50.85</v>
      </c>
      <c r="C963">
        <v>51.35</v>
      </c>
    </row>
    <row r="964" spans="1:3">
      <c r="A964" s="80">
        <v>31270</v>
      </c>
      <c r="B964">
        <v>50.85</v>
      </c>
      <c r="C964">
        <v>51.35</v>
      </c>
    </row>
    <row r="965" spans="1:3">
      <c r="A965" s="80">
        <v>31271</v>
      </c>
      <c r="B965">
        <v>50.85</v>
      </c>
      <c r="C965">
        <v>51.35</v>
      </c>
    </row>
    <row r="966" spans="1:3">
      <c r="A966" s="80">
        <v>31272</v>
      </c>
      <c r="B966">
        <v>50.85</v>
      </c>
      <c r="C966">
        <v>51.35</v>
      </c>
    </row>
    <row r="967" spans="1:3">
      <c r="A967" s="80">
        <v>31273</v>
      </c>
      <c r="B967">
        <v>50.85</v>
      </c>
      <c r="C967">
        <v>51.35</v>
      </c>
    </row>
    <row r="968" spans="1:3">
      <c r="A968" s="80">
        <v>31274</v>
      </c>
      <c r="B968">
        <v>51.05</v>
      </c>
      <c r="C968">
        <v>51.55</v>
      </c>
    </row>
    <row r="969" spans="1:3">
      <c r="A969" s="80">
        <v>31275</v>
      </c>
      <c r="B969">
        <v>51.05</v>
      </c>
      <c r="C969">
        <v>51.55</v>
      </c>
    </row>
    <row r="970" spans="1:3">
      <c r="A970" s="80">
        <v>31276</v>
      </c>
      <c r="B970">
        <v>51.05</v>
      </c>
      <c r="C970">
        <v>51.55</v>
      </c>
    </row>
    <row r="971" spans="1:3">
      <c r="A971" s="80">
        <v>31277</v>
      </c>
      <c r="B971">
        <v>51.05</v>
      </c>
      <c r="C971">
        <v>51.55</v>
      </c>
    </row>
    <row r="972" spans="1:3">
      <c r="A972" s="80">
        <v>31278</v>
      </c>
      <c r="B972">
        <v>51.05</v>
      </c>
      <c r="C972">
        <v>51.55</v>
      </c>
    </row>
    <row r="973" spans="1:3">
      <c r="A973" s="80">
        <v>31279</v>
      </c>
      <c r="B973">
        <v>51.05</v>
      </c>
      <c r="C973">
        <v>51.55</v>
      </c>
    </row>
    <row r="974" spans="1:3">
      <c r="A974" s="80">
        <v>31280</v>
      </c>
      <c r="B974">
        <v>51.05</v>
      </c>
      <c r="C974">
        <v>51.55</v>
      </c>
    </row>
    <row r="975" spans="1:3">
      <c r="A975" s="80">
        <v>31281</v>
      </c>
      <c r="B975">
        <v>51.25</v>
      </c>
      <c r="C975">
        <v>51.75</v>
      </c>
    </row>
    <row r="976" spans="1:3">
      <c r="A976" s="80">
        <v>31282</v>
      </c>
      <c r="B976">
        <v>51.25</v>
      </c>
      <c r="C976">
        <v>51.75</v>
      </c>
    </row>
    <row r="977" spans="1:3">
      <c r="A977" s="80">
        <v>31283</v>
      </c>
      <c r="B977">
        <v>51.25</v>
      </c>
      <c r="C977">
        <v>51.75</v>
      </c>
    </row>
    <row r="978" spans="1:3">
      <c r="A978" s="80">
        <v>31284</v>
      </c>
      <c r="B978">
        <v>51.25</v>
      </c>
      <c r="C978">
        <v>51.75</v>
      </c>
    </row>
    <row r="979" spans="1:3">
      <c r="A979" s="80">
        <v>31285</v>
      </c>
      <c r="B979">
        <v>51.25</v>
      </c>
      <c r="C979">
        <v>51.75</v>
      </c>
    </row>
    <row r="980" spans="1:3">
      <c r="A980" s="80">
        <v>31286</v>
      </c>
      <c r="B980">
        <v>51.25</v>
      </c>
      <c r="C980">
        <v>51.75</v>
      </c>
    </row>
    <row r="981" spans="1:3">
      <c r="A981" s="80">
        <v>31287</v>
      </c>
      <c r="B981">
        <v>51.25</v>
      </c>
      <c r="C981">
        <v>51.75</v>
      </c>
    </row>
    <row r="982" spans="1:3">
      <c r="A982" s="80">
        <v>31288</v>
      </c>
      <c r="B982">
        <v>51.45</v>
      </c>
      <c r="C982">
        <v>51.95</v>
      </c>
    </row>
    <row r="983" spans="1:3">
      <c r="A983" s="80">
        <v>31289</v>
      </c>
      <c r="B983">
        <v>51.45</v>
      </c>
      <c r="C983">
        <v>51.95</v>
      </c>
    </row>
    <row r="984" spans="1:3">
      <c r="A984" s="80">
        <v>31290</v>
      </c>
      <c r="B984">
        <v>51.45</v>
      </c>
      <c r="C984">
        <v>51.95</v>
      </c>
    </row>
    <row r="985" spans="1:3">
      <c r="A985" s="80">
        <v>31291</v>
      </c>
      <c r="B985">
        <v>51.45</v>
      </c>
      <c r="C985">
        <v>51.95</v>
      </c>
    </row>
    <row r="986" spans="1:3">
      <c r="A986" s="80">
        <v>31292</v>
      </c>
      <c r="B986">
        <v>51.45</v>
      </c>
      <c r="C986">
        <v>51.95</v>
      </c>
    </row>
    <row r="987" spans="1:3">
      <c r="A987" s="80">
        <v>31293</v>
      </c>
      <c r="B987">
        <v>51.45</v>
      </c>
      <c r="C987">
        <v>51.95</v>
      </c>
    </row>
    <row r="988" spans="1:3">
      <c r="A988" s="80">
        <v>31294</v>
      </c>
      <c r="B988">
        <v>51.45</v>
      </c>
      <c r="C988">
        <v>51.95</v>
      </c>
    </row>
    <row r="989" spans="1:3">
      <c r="A989" s="80">
        <v>31295</v>
      </c>
      <c r="B989">
        <v>51.45</v>
      </c>
      <c r="C989">
        <v>51.95</v>
      </c>
    </row>
    <row r="990" spans="1:3">
      <c r="A990" s="80">
        <v>31296</v>
      </c>
      <c r="B990">
        <v>51.45</v>
      </c>
      <c r="C990">
        <v>51.95</v>
      </c>
    </row>
    <row r="991" spans="1:3">
      <c r="A991" s="80">
        <v>31297</v>
      </c>
      <c r="B991">
        <v>51.45</v>
      </c>
      <c r="C991">
        <v>51.95</v>
      </c>
    </row>
    <row r="992" spans="1:3">
      <c r="A992" s="80">
        <v>31298</v>
      </c>
      <c r="B992">
        <v>51.45</v>
      </c>
      <c r="C992">
        <v>51.95</v>
      </c>
    </row>
    <row r="993" spans="1:3">
      <c r="A993" s="80">
        <v>31299</v>
      </c>
      <c r="B993">
        <v>51.45</v>
      </c>
      <c r="C993">
        <v>51.95</v>
      </c>
    </row>
    <row r="994" spans="1:3">
      <c r="A994" s="80">
        <v>31300</v>
      </c>
      <c r="B994">
        <v>51.45</v>
      </c>
      <c r="C994">
        <v>51.95</v>
      </c>
    </row>
    <row r="995" spans="1:3">
      <c r="A995" s="80">
        <v>31301</v>
      </c>
      <c r="B995">
        <v>51.45</v>
      </c>
      <c r="C995">
        <v>51.95</v>
      </c>
    </row>
    <row r="996" spans="1:3">
      <c r="A996" s="80">
        <v>31302</v>
      </c>
      <c r="B996">
        <v>51.45</v>
      </c>
      <c r="C996">
        <v>51.95</v>
      </c>
    </row>
    <row r="997" spans="1:3">
      <c r="A997" s="80">
        <v>31303</v>
      </c>
      <c r="B997">
        <v>51.45</v>
      </c>
      <c r="C997">
        <v>51.95</v>
      </c>
    </row>
    <row r="998" spans="1:3">
      <c r="A998" s="80">
        <v>31304</v>
      </c>
      <c r="B998">
        <v>51.45</v>
      </c>
      <c r="C998">
        <v>51.95</v>
      </c>
    </row>
    <row r="999" spans="1:3">
      <c r="A999" s="80">
        <v>31305</v>
      </c>
      <c r="B999">
        <v>51.45</v>
      </c>
      <c r="C999">
        <v>51.95</v>
      </c>
    </row>
    <row r="1000" spans="1:3">
      <c r="A1000" s="80">
        <v>31306</v>
      </c>
      <c r="B1000">
        <v>51.45</v>
      </c>
      <c r="C1000">
        <v>51.95</v>
      </c>
    </row>
    <row r="1001" spans="1:3">
      <c r="A1001" s="80">
        <v>31307</v>
      </c>
      <c r="B1001">
        <v>51.45</v>
      </c>
      <c r="C1001">
        <v>51.95</v>
      </c>
    </row>
    <row r="1002" spans="1:3">
      <c r="A1002" s="80">
        <v>31308</v>
      </c>
      <c r="B1002">
        <v>51.7</v>
      </c>
      <c r="C1002">
        <v>52.2</v>
      </c>
    </row>
    <row r="1003" spans="1:3">
      <c r="A1003" s="80">
        <v>31309</v>
      </c>
      <c r="B1003">
        <v>51.7</v>
      </c>
      <c r="C1003">
        <v>52.2</v>
      </c>
    </row>
    <row r="1004" spans="1:3">
      <c r="A1004" s="80">
        <v>31310</v>
      </c>
      <c r="B1004">
        <v>51.7</v>
      </c>
      <c r="C1004">
        <v>52.2</v>
      </c>
    </row>
    <row r="1005" spans="1:3">
      <c r="A1005" s="80">
        <v>31311</v>
      </c>
      <c r="B1005">
        <v>51.7</v>
      </c>
      <c r="C1005">
        <v>52.2</v>
      </c>
    </row>
    <row r="1006" spans="1:3">
      <c r="A1006" s="80">
        <v>31312</v>
      </c>
      <c r="B1006">
        <v>51.7</v>
      </c>
      <c r="C1006">
        <v>52.2</v>
      </c>
    </row>
    <row r="1007" spans="1:3">
      <c r="A1007" s="80">
        <v>31313</v>
      </c>
      <c r="B1007">
        <v>51.7</v>
      </c>
      <c r="C1007">
        <v>52.2</v>
      </c>
    </row>
    <row r="1008" spans="1:3">
      <c r="A1008" s="80">
        <v>31314</v>
      </c>
      <c r="B1008">
        <v>51.7</v>
      </c>
      <c r="C1008">
        <v>52.2</v>
      </c>
    </row>
    <row r="1009" spans="1:3">
      <c r="A1009" s="80">
        <v>31315</v>
      </c>
      <c r="B1009">
        <v>51.7</v>
      </c>
      <c r="C1009">
        <v>52.2</v>
      </c>
    </row>
    <row r="1010" spans="1:3">
      <c r="A1010" s="80">
        <v>31316</v>
      </c>
      <c r="B1010">
        <v>51.95</v>
      </c>
      <c r="C1010">
        <v>52.45</v>
      </c>
    </row>
    <row r="1011" spans="1:3">
      <c r="A1011" s="80">
        <v>31317</v>
      </c>
      <c r="B1011">
        <v>51.95</v>
      </c>
      <c r="C1011">
        <v>52.45</v>
      </c>
    </row>
    <row r="1012" spans="1:3">
      <c r="A1012" s="80">
        <v>31318</v>
      </c>
      <c r="B1012">
        <v>51.95</v>
      </c>
      <c r="C1012">
        <v>52.45</v>
      </c>
    </row>
    <row r="1013" spans="1:3">
      <c r="A1013" s="80">
        <v>31319</v>
      </c>
      <c r="B1013">
        <v>51.95</v>
      </c>
      <c r="C1013">
        <v>52.45</v>
      </c>
    </row>
    <row r="1014" spans="1:3">
      <c r="A1014" s="80">
        <v>31320</v>
      </c>
      <c r="B1014">
        <v>51.95</v>
      </c>
      <c r="C1014">
        <v>52.45</v>
      </c>
    </row>
    <row r="1015" spans="1:3">
      <c r="A1015" s="80">
        <v>31321</v>
      </c>
      <c r="B1015">
        <v>51.95</v>
      </c>
      <c r="C1015">
        <v>52.45</v>
      </c>
    </row>
    <row r="1016" spans="1:3">
      <c r="A1016" s="80">
        <v>31322</v>
      </c>
      <c r="B1016">
        <v>51.95</v>
      </c>
      <c r="C1016">
        <v>52.45</v>
      </c>
    </row>
    <row r="1017" spans="1:3">
      <c r="A1017" s="80">
        <v>31323</v>
      </c>
      <c r="B1017">
        <v>51.95</v>
      </c>
      <c r="C1017">
        <v>52.45</v>
      </c>
    </row>
    <row r="1018" spans="1:3">
      <c r="A1018" s="80">
        <v>31324</v>
      </c>
      <c r="B1018">
        <v>51.95</v>
      </c>
      <c r="C1018">
        <v>52.45</v>
      </c>
    </row>
    <row r="1019" spans="1:3">
      <c r="A1019" s="80">
        <v>31325</v>
      </c>
      <c r="B1019">
        <v>51.95</v>
      </c>
      <c r="C1019">
        <v>52.45</v>
      </c>
    </row>
    <row r="1020" spans="1:3">
      <c r="A1020" s="80">
        <v>31326</v>
      </c>
      <c r="B1020">
        <v>51.95</v>
      </c>
      <c r="C1020">
        <v>52.45</v>
      </c>
    </row>
    <row r="1021" spans="1:3">
      <c r="A1021" s="80">
        <v>31327</v>
      </c>
      <c r="B1021">
        <v>51.95</v>
      </c>
      <c r="C1021">
        <v>52.45</v>
      </c>
    </row>
    <row r="1022" spans="1:3">
      <c r="A1022" s="80">
        <v>31328</v>
      </c>
      <c r="B1022">
        <v>51.95</v>
      </c>
      <c r="C1022">
        <v>52.45</v>
      </c>
    </row>
    <row r="1023" spans="1:3">
      <c r="A1023" s="80">
        <v>31329</v>
      </c>
      <c r="B1023">
        <v>51.95</v>
      </c>
      <c r="C1023">
        <v>52.45</v>
      </c>
    </row>
    <row r="1024" spans="1:3">
      <c r="A1024" s="80">
        <v>31330</v>
      </c>
      <c r="B1024">
        <v>51.95</v>
      </c>
      <c r="C1024">
        <v>52.45</v>
      </c>
    </row>
    <row r="1025" spans="1:3">
      <c r="A1025" s="80">
        <v>31331</v>
      </c>
      <c r="B1025">
        <v>51.95</v>
      </c>
      <c r="C1025">
        <v>52.45</v>
      </c>
    </row>
    <row r="1026" spans="1:3">
      <c r="A1026" s="80">
        <v>31332</v>
      </c>
      <c r="B1026">
        <v>51.95</v>
      </c>
      <c r="C1026">
        <v>52.45</v>
      </c>
    </row>
    <row r="1027" spans="1:3">
      <c r="A1027" s="80">
        <v>31333</v>
      </c>
      <c r="B1027">
        <v>51.95</v>
      </c>
      <c r="C1027">
        <v>52.45</v>
      </c>
    </row>
    <row r="1028" spans="1:3">
      <c r="A1028" s="80">
        <v>31334</v>
      </c>
      <c r="B1028">
        <v>51.95</v>
      </c>
      <c r="C1028">
        <v>52.45</v>
      </c>
    </row>
    <row r="1029" spans="1:3">
      <c r="A1029" s="80">
        <v>31335</v>
      </c>
      <c r="B1029">
        <v>51.95</v>
      </c>
      <c r="C1029">
        <v>52.45</v>
      </c>
    </row>
    <row r="1030" spans="1:3">
      <c r="A1030" s="80">
        <v>31336</v>
      </c>
      <c r="B1030">
        <v>51.95</v>
      </c>
      <c r="C1030">
        <v>52.45</v>
      </c>
    </row>
    <row r="1031" spans="1:3">
      <c r="A1031" s="80">
        <v>31337</v>
      </c>
      <c r="B1031">
        <v>52.2</v>
      </c>
      <c r="C1031">
        <v>52.7</v>
      </c>
    </row>
    <row r="1032" spans="1:3">
      <c r="A1032" s="80">
        <v>31338</v>
      </c>
      <c r="B1032">
        <v>52.2</v>
      </c>
      <c r="C1032">
        <v>52.7</v>
      </c>
    </row>
    <row r="1033" spans="1:3">
      <c r="A1033" s="80">
        <v>31339</v>
      </c>
      <c r="B1033">
        <v>52.2</v>
      </c>
      <c r="C1033">
        <v>52.7</v>
      </c>
    </row>
    <row r="1034" spans="1:3">
      <c r="A1034" s="80">
        <v>31340</v>
      </c>
      <c r="B1034">
        <v>52.2</v>
      </c>
      <c r="C1034">
        <v>52.7</v>
      </c>
    </row>
    <row r="1035" spans="1:3">
      <c r="A1035" s="80">
        <v>31341</v>
      </c>
      <c r="B1035">
        <v>52.2</v>
      </c>
      <c r="C1035">
        <v>52.7</v>
      </c>
    </row>
    <row r="1036" spans="1:3">
      <c r="A1036" s="80">
        <v>31342</v>
      </c>
      <c r="B1036">
        <v>52.2</v>
      </c>
      <c r="C1036">
        <v>52.7</v>
      </c>
    </row>
    <row r="1037" spans="1:3">
      <c r="A1037" s="80">
        <v>31343</v>
      </c>
      <c r="B1037">
        <v>52.2</v>
      </c>
      <c r="C1037">
        <v>52.7</v>
      </c>
    </row>
    <row r="1038" spans="1:3">
      <c r="A1038" s="80">
        <v>31344</v>
      </c>
      <c r="B1038">
        <v>52.2</v>
      </c>
      <c r="C1038">
        <v>52.7</v>
      </c>
    </row>
    <row r="1039" spans="1:3">
      <c r="A1039" s="80">
        <v>31345</v>
      </c>
      <c r="B1039">
        <v>52.2</v>
      </c>
      <c r="C1039">
        <v>52.7</v>
      </c>
    </row>
    <row r="1040" spans="1:3">
      <c r="A1040" s="80">
        <v>31346</v>
      </c>
      <c r="B1040">
        <v>52.2</v>
      </c>
      <c r="C1040">
        <v>52.7</v>
      </c>
    </row>
    <row r="1041" spans="1:3">
      <c r="A1041" s="80">
        <v>31347</v>
      </c>
      <c r="B1041">
        <v>52.2</v>
      </c>
      <c r="C1041">
        <v>52.7</v>
      </c>
    </row>
    <row r="1042" spans="1:3">
      <c r="A1042" s="80">
        <v>31348</v>
      </c>
      <c r="B1042">
        <v>52.2</v>
      </c>
      <c r="C1042">
        <v>52.7</v>
      </c>
    </row>
    <row r="1043" spans="1:3">
      <c r="A1043" s="80">
        <v>31349</v>
      </c>
      <c r="B1043">
        <v>52.2</v>
      </c>
      <c r="C1043">
        <v>52.7</v>
      </c>
    </row>
    <row r="1044" spans="1:3">
      <c r="A1044" s="80">
        <v>31350</v>
      </c>
      <c r="B1044">
        <v>52.2</v>
      </c>
      <c r="C1044">
        <v>52.7</v>
      </c>
    </row>
    <row r="1045" spans="1:3">
      <c r="A1045" s="80">
        <v>31351</v>
      </c>
      <c r="B1045">
        <v>52.45</v>
      </c>
      <c r="C1045">
        <v>52.95</v>
      </c>
    </row>
    <row r="1046" spans="1:3">
      <c r="A1046" s="80">
        <v>31352</v>
      </c>
      <c r="B1046">
        <v>52.45</v>
      </c>
      <c r="C1046">
        <v>52.95</v>
      </c>
    </row>
    <row r="1047" spans="1:3">
      <c r="A1047" s="80">
        <v>31353</v>
      </c>
      <c r="B1047">
        <v>52.45</v>
      </c>
      <c r="C1047">
        <v>52.95</v>
      </c>
    </row>
    <row r="1048" spans="1:3">
      <c r="A1048" s="80">
        <v>31354</v>
      </c>
      <c r="B1048">
        <v>52.45</v>
      </c>
      <c r="C1048">
        <v>52.95</v>
      </c>
    </row>
    <row r="1049" spans="1:3">
      <c r="A1049" s="80">
        <v>31355</v>
      </c>
      <c r="B1049">
        <v>52.45</v>
      </c>
      <c r="C1049">
        <v>52.95</v>
      </c>
    </row>
    <row r="1050" spans="1:3">
      <c r="A1050" s="80">
        <v>31356</v>
      </c>
      <c r="B1050">
        <v>52.45</v>
      </c>
      <c r="C1050">
        <v>52.95</v>
      </c>
    </row>
    <row r="1051" spans="1:3">
      <c r="A1051" s="80">
        <v>31357</v>
      </c>
      <c r="B1051">
        <v>52.45</v>
      </c>
      <c r="C1051">
        <v>52.95</v>
      </c>
    </row>
    <row r="1052" spans="1:3">
      <c r="A1052" s="80">
        <v>31358</v>
      </c>
      <c r="B1052">
        <v>52.45</v>
      </c>
      <c r="C1052">
        <v>52.95</v>
      </c>
    </row>
    <row r="1053" spans="1:3">
      <c r="A1053" s="80">
        <v>31359</v>
      </c>
      <c r="B1053">
        <v>52.45</v>
      </c>
      <c r="C1053">
        <v>52.95</v>
      </c>
    </row>
    <row r="1054" spans="1:3">
      <c r="A1054" s="80">
        <v>31360</v>
      </c>
      <c r="B1054">
        <v>52.45</v>
      </c>
      <c r="C1054">
        <v>52.95</v>
      </c>
    </row>
    <row r="1055" spans="1:3">
      <c r="A1055" s="80">
        <v>31361</v>
      </c>
      <c r="B1055">
        <v>52.45</v>
      </c>
      <c r="C1055">
        <v>52.95</v>
      </c>
    </row>
    <row r="1056" spans="1:3">
      <c r="A1056" s="80">
        <v>31362</v>
      </c>
      <c r="B1056">
        <v>52.45</v>
      </c>
      <c r="C1056">
        <v>52.95</v>
      </c>
    </row>
    <row r="1057" spans="1:3">
      <c r="A1057" s="80">
        <v>31363</v>
      </c>
      <c r="B1057">
        <v>52.45</v>
      </c>
      <c r="C1057">
        <v>52.95</v>
      </c>
    </row>
    <row r="1058" spans="1:3">
      <c r="A1058" s="80">
        <v>31364</v>
      </c>
      <c r="B1058">
        <v>52.45</v>
      </c>
      <c r="C1058">
        <v>52.95</v>
      </c>
    </row>
    <row r="1059" spans="1:3">
      <c r="A1059" s="80">
        <v>31365</v>
      </c>
      <c r="B1059">
        <v>52.45</v>
      </c>
      <c r="C1059">
        <v>52.95</v>
      </c>
    </row>
    <row r="1060" spans="1:3">
      <c r="A1060" s="80">
        <v>31366</v>
      </c>
      <c r="B1060">
        <v>52.45</v>
      </c>
      <c r="C1060">
        <v>52.95</v>
      </c>
    </row>
    <row r="1061" spans="1:3">
      <c r="A1061" s="80">
        <v>31367</v>
      </c>
      <c r="B1061">
        <v>52.45</v>
      </c>
      <c r="C1061">
        <v>52.95</v>
      </c>
    </row>
    <row r="1062" spans="1:3">
      <c r="A1062" s="80">
        <v>31368</v>
      </c>
      <c r="B1062">
        <v>52.45</v>
      </c>
      <c r="C1062">
        <v>52.95</v>
      </c>
    </row>
    <row r="1063" spans="1:3">
      <c r="A1063" s="80">
        <v>31369</v>
      </c>
      <c r="B1063">
        <v>52.45</v>
      </c>
      <c r="C1063">
        <v>52.95</v>
      </c>
    </row>
    <row r="1064" spans="1:3">
      <c r="A1064" s="80">
        <v>31370</v>
      </c>
      <c r="B1064">
        <v>52.45</v>
      </c>
      <c r="C1064">
        <v>52.95</v>
      </c>
    </row>
    <row r="1065" spans="1:3">
      <c r="A1065" s="80">
        <v>31371</v>
      </c>
      <c r="B1065">
        <v>52.45</v>
      </c>
      <c r="C1065">
        <v>52.95</v>
      </c>
    </row>
    <row r="1066" spans="1:3">
      <c r="A1066" s="80">
        <v>31372</v>
      </c>
      <c r="B1066">
        <v>52.45</v>
      </c>
      <c r="C1066">
        <v>52.95</v>
      </c>
    </row>
    <row r="1067" spans="1:3">
      <c r="A1067" s="80">
        <v>31373</v>
      </c>
      <c r="B1067">
        <v>52.8</v>
      </c>
      <c r="C1067">
        <v>53.3</v>
      </c>
    </row>
    <row r="1068" spans="1:3">
      <c r="A1068" s="80">
        <v>31374</v>
      </c>
      <c r="B1068">
        <v>52.8</v>
      </c>
      <c r="C1068">
        <v>53.3</v>
      </c>
    </row>
    <row r="1069" spans="1:3">
      <c r="A1069" s="80">
        <v>31375</v>
      </c>
      <c r="B1069">
        <v>52.8</v>
      </c>
      <c r="C1069">
        <v>53.3</v>
      </c>
    </row>
    <row r="1070" spans="1:3">
      <c r="A1070" s="80">
        <v>31376</v>
      </c>
      <c r="B1070">
        <v>52.8</v>
      </c>
      <c r="C1070">
        <v>53.3</v>
      </c>
    </row>
    <row r="1071" spans="1:3">
      <c r="A1071" s="80">
        <v>31377</v>
      </c>
      <c r="B1071">
        <v>52.8</v>
      </c>
      <c r="C1071">
        <v>53.3</v>
      </c>
    </row>
    <row r="1072" spans="1:3">
      <c r="A1072" s="80">
        <v>31378</v>
      </c>
      <c r="B1072">
        <v>52.8</v>
      </c>
      <c r="C1072">
        <v>53.3</v>
      </c>
    </row>
    <row r="1073" spans="1:3">
      <c r="A1073" s="80">
        <v>31379</v>
      </c>
      <c r="B1073">
        <v>52.8</v>
      </c>
      <c r="C1073">
        <v>53.3</v>
      </c>
    </row>
    <row r="1074" spans="1:3">
      <c r="A1074" s="80">
        <v>31380</v>
      </c>
      <c r="B1074">
        <v>52.8</v>
      </c>
      <c r="C1074">
        <v>53.3</v>
      </c>
    </row>
    <row r="1075" spans="1:3">
      <c r="A1075" s="80">
        <v>31381</v>
      </c>
      <c r="B1075">
        <v>52.8</v>
      </c>
      <c r="C1075">
        <v>53.3</v>
      </c>
    </row>
    <row r="1076" spans="1:3">
      <c r="A1076" s="80">
        <v>31382</v>
      </c>
      <c r="B1076">
        <v>52.8</v>
      </c>
      <c r="C1076">
        <v>53.3</v>
      </c>
    </row>
    <row r="1077" spans="1:3">
      <c r="A1077" s="80">
        <v>31383</v>
      </c>
      <c r="B1077">
        <v>52.8</v>
      </c>
      <c r="C1077">
        <v>53.3</v>
      </c>
    </row>
    <row r="1078" spans="1:3">
      <c r="A1078" s="80">
        <v>31384</v>
      </c>
      <c r="B1078">
        <v>52.8</v>
      </c>
      <c r="C1078">
        <v>53.3</v>
      </c>
    </row>
    <row r="1079" spans="1:3">
      <c r="A1079" s="80">
        <v>31385</v>
      </c>
      <c r="B1079">
        <v>52.8</v>
      </c>
      <c r="C1079">
        <v>53.3</v>
      </c>
    </row>
    <row r="1080" spans="1:3">
      <c r="A1080" s="80">
        <v>31386</v>
      </c>
      <c r="B1080">
        <v>52.8</v>
      </c>
      <c r="C1080">
        <v>53.3</v>
      </c>
    </row>
    <row r="1081" spans="1:3">
      <c r="A1081" s="80">
        <v>31387</v>
      </c>
      <c r="B1081">
        <v>52.8</v>
      </c>
      <c r="C1081">
        <v>53.3</v>
      </c>
    </row>
    <row r="1082" spans="1:3">
      <c r="A1082" s="80">
        <v>31388</v>
      </c>
      <c r="B1082">
        <v>53.15</v>
      </c>
      <c r="C1082">
        <v>53.65</v>
      </c>
    </row>
    <row r="1083" spans="1:3">
      <c r="A1083" s="80">
        <v>31389</v>
      </c>
      <c r="B1083">
        <v>53.15</v>
      </c>
      <c r="C1083">
        <v>53.65</v>
      </c>
    </row>
    <row r="1084" spans="1:3">
      <c r="A1084" s="80">
        <v>31390</v>
      </c>
      <c r="B1084">
        <v>53.15</v>
      </c>
      <c r="C1084">
        <v>53.65</v>
      </c>
    </row>
    <row r="1085" spans="1:3">
      <c r="A1085" s="80">
        <v>31391</v>
      </c>
      <c r="B1085">
        <v>53.15</v>
      </c>
      <c r="C1085">
        <v>53.65</v>
      </c>
    </row>
    <row r="1086" spans="1:3">
      <c r="A1086" s="80">
        <v>31392</v>
      </c>
      <c r="B1086">
        <v>53.15</v>
      </c>
      <c r="C1086">
        <v>53.65</v>
      </c>
    </row>
    <row r="1087" spans="1:3">
      <c r="A1087" s="80">
        <v>31393</v>
      </c>
      <c r="B1087">
        <v>53.15</v>
      </c>
      <c r="C1087">
        <v>53.65</v>
      </c>
    </row>
    <row r="1088" spans="1:3">
      <c r="A1088" s="80">
        <v>31394</v>
      </c>
      <c r="B1088">
        <v>53.15</v>
      </c>
      <c r="C1088">
        <v>53.65</v>
      </c>
    </row>
    <row r="1089" spans="1:3">
      <c r="A1089" s="80">
        <v>31395</v>
      </c>
      <c r="B1089">
        <v>53.15</v>
      </c>
      <c r="C1089">
        <v>53.65</v>
      </c>
    </row>
    <row r="1090" spans="1:3">
      <c r="A1090" s="80">
        <v>31396</v>
      </c>
      <c r="B1090">
        <v>53.15</v>
      </c>
      <c r="C1090">
        <v>53.65</v>
      </c>
    </row>
    <row r="1091" spans="1:3">
      <c r="A1091" s="80">
        <v>31397</v>
      </c>
      <c r="B1091">
        <v>53.15</v>
      </c>
      <c r="C1091">
        <v>53.65</v>
      </c>
    </row>
    <row r="1092" spans="1:3">
      <c r="A1092" s="80">
        <v>31398</v>
      </c>
      <c r="B1092">
        <v>53.15</v>
      </c>
      <c r="C1092">
        <v>53.65</v>
      </c>
    </row>
    <row r="1093" spans="1:3">
      <c r="A1093" s="80">
        <v>31399</v>
      </c>
      <c r="B1093">
        <v>53.15</v>
      </c>
      <c r="C1093">
        <v>53.65</v>
      </c>
    </row>
    <row r="1094" spans="1:3">
      <c r="A1094" s="80">
        <v>31400</v>
      </c>
      <c r="B1094">
        <v>53.15</v>
      </c>
      <c r="C1094">
        <v>53.65</v>
      </c>
    </row>
    <row r="1095" spans="1:3">
      <c r="A1095" s="80">
        <v>31401</v>
      </c>
      <c r="B1095">
        <v>53.15</v>
      </c>
      <c r="C1095">
        <v>53.65</v>
      </c>
    </row>
    <row r="1096" spans="1:3">
      <c r="A1096" s="80">
        <v>31402</v>
      </c>
      <c r="B1096">
        <v>53.15</v>
      </c>
      <c r="C1096">
        <v>53.65</v>
      </c>
    </row>
    <row r="1097" spans="1:3">
      <c r="A1097" s="80">
        <v>31403</v>
      </c>
      <c r="B1097">
        <v>53.15</v>
      </c>
      <c r="C1097">
        <v>53.65</v>
      </c>
    </row>
    <row r="1098" spans="1:3">
      <c r="A1098" s="80">
        <v>31404</v>
      </c>
      <c r="B1098">
        <v>53.15</v>
      </c>
      <c r="C1098">
        <v>53.65</v>
      </c>
    </row>
    <row r="1099" spans="1:3">
      <c r="A1099" s="80">
        <v>31405</v>
      </c>
      <c r="B1099">
        <v>53.15</v>
      </c>
      <c r="C1099">
        <v>53.65</v>
      </c>
    </row>
    <row r="1100" spans="1:3">
      <c r="A1100" s="80">
        <v>31406</v>
      </c>
      <c r="B1100">
        <v>53.15</v>
      </c>
      <c r="C1100">
        <v>53.65</v>
      </c>
    </row>
    <row r="1101" spans="1:3">
      <c r="A1101" s="80">
        <v>31407</v>
      </c>
      <c r="B1101">
        <v>53.15</v>
      </c>
      <c r="C1101">
        <v>53.65</v>
      </c>
    </row>
    <row r="1102" spans="1:3">
      <c r="A1102" s="80">
        <v>31408</v>
      </c>
      <c r="B1102">
        <v>53.45</v>
      </c>
      <c r="C1102">
        <v>53.95</v>
      </c>
    </row>
    <row r="1103" spans="1:3">
      <c r="A1103" s="80">
        <v>31409</v>
      </c>
      <c r="B1103">
        <v>53.45</v>
      </c>
      <c r="C1103">
        <v>53.95</v>
      </c>
    </row>
    <row r="1104" spans="1:3">
      <c r="A1104" s="80">
        <v>31410</v>
      </c>
      <c r="B1104">
        <v>53.45</v>
      </c>
      <c r="C1104">
        <v>53.95</v>
      </c>
    </row>
    <row r="1105" spans="1:3">
      <c r="A1105" s="80">
        <v>31411</v>
      </c>
      <c r="B1105">
        <v>53.45</v>
      </c>
      <c r="C1105">
        <v>53.95</v>
      </c>
    </row>
    <row r="1106" spans="1:3">
      <c r="A1106" s="80">
        <v>31412</v>
      </c>
      <c r="B1106">
        <v>53.45</v>
      </c>
      <c r="C1106">
        <v>53.95</v>
      </c>
    </row>
    <row r="1107" spans="1:3">
      <c r="A1107" s="80">
        <v>31413</v>
      </c>
      <c r="B1107">
        <v>53.45</v>
      </c>
      <c r="C1107">
        <v>53.95</v>
      </c>
    </row>
    <row r="1108" spans="1:3">
      <c r="A1108" s="80">
        <v>31414</v>
      </c>
      <c r="B1108">
        <v>53.45</v>
      </c>
      <c r="C1108">
        <v>53.95</v>
      </c>
    </row>
    <row r="1109" spans="1:3">
      <c r="A1109" s="80">
        <v>31415</v>
      </c>
      <c r="B1109">
        <v>53.45</v>
      </c>
      <c r="C1109">
        <v>53.95</v>
      </c>
    </row>
    <row r="1110" spans="1:3">
      <c r="A1110" s="80">
        <v>31416</v>
      </c>
      <c r="B1110">
        <v>53.45</v>
      </c>
      <c r="C1110">
        <v>53.95</v>
      </c>
    </row>
    <row r="1111" spans="1:3">
      <c r="A1111" s="80">
        <v>31417</v>
      </c>
      <c r="B1111">
        <v>53.45</v>
      </c>
      <c r="C1111">
        <v>53.95</v>
      </c>
    </row>
    <row r="1112" spans="1:3">
      <c r="A1112" s="80">
        <v>31418</v>
      </c>
      <c r="B1112">
        <v>53.45</v>
      </c>
      <c r="C1112">
        <v>53.95</v>
      </c>
    </row>
    <row r="1113" spans="1:3">
      <c r="A1113" s="80">
        <v>31419</v>
      </c>
      <c r="B1113">
        <v>53.45</v>
      </c>
      <c r="C1113">
        <v>53.95</v>
      </c>
    </row>
    <row r="1114" spans="1:3">
      <c r="A1114" s="80">
        <v>31420</v>
      </c>
      <c r="B1114">
        <v>53.45</v>
      </c>
      <c r="C1114">
        <v>53.95</v>
      </c>
    </row>
    <row r="1115" spans="1:3">
      <c r="A1115" s="80">
        <v>31421</v>
      </c>
      <c r="B1115">
        <v>53.45</v>
      </c>
      <c r="C1115">
        <v>53.95</v>
      </c>
    </row>
    <row r="1116" spans="1:3">
      <c r="A1116" s="80">
        <v>31422</v>
      </c>
      <c r="B1116">
        <v>53.45</v>
      </c>
      <c r="C1116">
        <v>53.95</v>
      </c>
    </row>
    <row r="1117" spans="1:3">
      <c r="A1117" s="80">
        <v>31423</v>
      </c>
      <c r="B1117">
        <v>53.45</v>
      </c>
      <c r="C1117">
        <v>53.95</v>
      </c>
    </row>
    <row r="1118" spans="1:3">
      <c r="A1118" s="80">
        <v>31424</v>
      </c>
      <c r="B1118">
        <v>53.45</v>
      </c>
      <c r="C1118">
        <v>53.95</v>
      </c>
    </row>
    <row r="1119" spans="1:3">
      <c r="A1119" s="80">
        <v>31425</v>
      </c>
      <c r="B1119">
        <v>53.45</v>
      </c>
      <c r="C1119">
        <v>53.95</v>
      </c>
    </row>
    <row r="1120" spans="1:3">
      <c r="A1120" s="80">
        <v>31426</v>
      </c>
      <c r="B1120">
        <v>53.45</v>
      </c>
      <c r="C1120">
        <v>53.95</v>
      </c>
    </row>
    <row r="1121" spans="1:3">
      <c r="A1121" s="80">
        <v>31427</v>
      </c>
      <c r="B1121">
        <v>53.45</v>
      </c>
      <c r="C1121">
        <v>53.95</v>
      </c>
    </row>
    <row r="1122" spans="1:3">
      <c r="A1122" s="80">
        <v>31428</v>
      </c>
      <c r="B1122">
        <v>53.45</v>
      </c>
      <c r="C1122">
        <v>53.95</v>
      </c>
    </row>
    <row r="1123" spans="1:3">
      <c r="A1123" s="80">
        <v>31429</v>
      </c>
      <c r="B1123">
        <v>53.45</v>
      </c>
      <c r="C1123">
        <v>53.95</v>
      </c>
    </row>
    <row r="1124" spans="1:3">
      <c r="A1124" s="80">
        <v>31430</v>
      </c>
      <c r="B1124">
        <v>53.45</v>
      </c>
      <c r="C1124">
        <v>53.95</v>
      </c>
    </row>
    <row r="1125" spans="1:3">
      <c r="A1125" s="80">
        <v>31431</v>
      </c>
      <c r="B1125">
        <v>53.45</v>
      </c>
      <c r="C1125">
        <v>53.95</v>
      </c>
    </row>
    <row r="1126" spans="1:3">
      <c r="A1126" s="80">
        <v>31432</v>
      </c>
      <c r="B1126">
        <v>53.45</v>
      </c>
      <c r="C1126">
        <v>53.95</v>
      </c>
    </row>
    <row r="1127" spans="1:3">
      <c r="A1127" s="80">
        <v>31433</v>
      </c>
      <c r="B1127">
        <v>53.45</v>
      </c>
      <c r="C1127">
        <v>53.95</v>
      </c>
    </row>
    <row r="1128" spans="1:3">
      <c r="A1128" s="80">
        <v>31434</v>
      </c>
      <c r="B1128">
        <v>53.45</v>
      </c>
      <c r="C1128">
        <v>53.95</v>
      </c>
    </row>
    <row r="1129" spans="1:3">
      <c r="A1129" s="80">
        <v>31435</v>
      </c>
      <c r="B1129">
        <v>53.45</v>
      </c>
      <c r="C1129">
        <v>53.95</v>
      </c>
    </row>
    <row r="1130" spans="1:3">
      <c r="A1130" s="80">
        <v>31436</v>
      </c>
      <c r="B1130">
        <v>53.45</v>
      </c>
      <c r="C1130">
        <v>53.95</v>
      </c>
    </row>
    <row r="1131" spans="1:3">
      <c r="A1131" s="80">
        <v>31437</v>
      </c>
      <c r="B1131">
        <v>53.45</v>
      </c>
      <c r="C1131">
        <v>53.95</v>
      </c>
    </row>
    <row r="1132" spans="1:3">
      <c r="A1132" s="80">
        <v>31438</v>
      </c>
      <c r="B1132">
        <v>53.45</v>
      </c>
      <c r="C1132">
        <v>53.95</v>
      </c>
    </row>
    <row r="1133" spans="1:3">
      <c r="A1133" s="80">
        <v>31439</v>
      </c>
      <c r="B1133">
        <v>53.45</v>
      </c>
      <c r="C1133">
        <v>53.95</v>
      </c>
    </row>
    <row r="1134" spans="1:3">
      <c r="A1134" s="80">
        <v>31440</v>
      </c>
      <c r="B1134">
        <v>53.45</v>
      </c>
      <c r="C1134">
        <v>53.95</v>
      </c>
    </row>
    <row r="1135" spans="1:3">
      <c r="A1135" s="80">
        <v>31441</v>
      </c>
      <c r="B1135">
        <v>53.45</v>
      </c>
      <c r="C1135">
        <v>53.95</v>
      </c>
    </row>
    <row r="1136" spans="1:3">
      <c r="A1136" s="80">
        <v>31442</v>
      </c>
      <c r="B1136">
        <v>53.45</v>
      </c>
      <c r="C1136">
        <v>53.95</v>
      </c>
    </row>
    <row r="1137" spans="1:3">
      <c r="A1137" s="80">
        <v>31443</v>
      </c>
      <c r="B1137">
        <v>53.45</v>
      </c>
      <c r="C1137">
        <v>53.95</v>
      </c>
    </row>
    <row r="1138" spans="1:3">
      <c r="A1138" s="80">
        <v>31444</v>
      </c>
      <c r="B1138">
        <v>53.45</v>
      </c>
      <c r="C1138">
        <v>53.95</v>
      </c>
    </row>
    <row r="1139" spans="1:3">
      <c r="A1139" s="80">
        <v>31445</v>
      </c>
      <c r="B1139">
        <v>53.45</v>
      </c>
      <c r="C1139">
        <v>53.95</v>
      </c>
    </row>
    <row r="1140" spans="1:3">
      <c r="A1140" s="80">
        <v>31446</v>
      </c>
      <c r="B1140">
        <v>53.45</v>
      </c>
      <c r="C1140">
        <v>53.95</v>
      </c>
    </row>
    <row r="1141" spans="1:3">
      <c r="A1141" s="80">
        <v>31447</v>
      </c>
      <c r="B1141">
        <v>53.45</v>
      </c>
      <c r="C1141">
        <v>53.95</v>
      </c>
    </row>
    <row r="1142" spans="1:3">
      <c r="A1142" s="80">
        <v>31448</v>
      </c>
      <c r="B1142">
        <v>53.45</v>
      </c>
      <c r="C1142">
        <v>53.95</v>
      </c>
    </row>
    <row r="1143" spans="1:3">
      <c r="A1143" s="80">
        <v>31449</v>
      </c>
      <c r="B1143">
        <v>53.45</v>
      </c>
      <c r="C1143">
        <v>53.95</v>
      </c>
    </row>
    <row r="1144" spans="1:3">
      <c r="A1144" s="80">
        <v>31450</v>
      </c>
      <c r="B1144">
        <v>53.45</v>
      </c>
      <c r="C1144">
        <v>53.95</v>
      </c>
    </row>
    <row r="1145" spans="1:3">
      <c r="A1145" s="80">
        <v>31451</v>
      </c>
      <c r="B1145">
        <v>53.45</v>
      </c>
      <c r="C1145">
        <v>53.95</v>
      </c>
    </row>
    <row r="1146" spans="1:3">
      <c r="A1146" s="80">
        <v>31452</v>
      </c>
      <c r="B1146">
        <v>53.45</v>
      </c>
      <c r="C1146">
        <v>53.95</v>
      </c>
    </row>
    <row r="1147" spans="1:3">
      <c r="A1147" s="80">
        <v>31453</v>
      </c>
      <c r="B1147">
        <v>53.45</v>
      </c>
      <c r="C1147">
        <v>53.95</v>
      </c>
    </row>
    <row r="1148" spans="1:3">
      <c r="A1148" s="80">
        <v>31454</v>
      </c>
      <c r="B1148">
        <v>53.7</v>
      </c>
      <c r="C1148">
        <v>54.2</v>
      </c>
    </row>
    <row r="1149" spans="1:3">
      <c r="A1149" s="80">
        <v>31455</v>
      </c>
      <c r="B1149">
        <v>53.7</v>
      </c>
      <c r="C1149">
        <v>54.2</v>
      </c>
    </row>
    <row r="1150" spans="1:3">
      <c r="A1150" s="80">
        <v>31456</v>
      </c>
      <c r="B1150">
        <v>53.7</v>
      </c>
      <c r="C1150">
        <v>54.2</v>
      </c>
    </row>
    <row r="1151" spans="1:3">
      <c r="A1151" s="80">
        <v>31457</v>
      </c>
      <c r="B1151">
        <v>53.7</v>
      </c>
      <c r="C1151">
        <v>54.2</v>
      </c>
    </row>
    <row r="1152" spans="1:3">
      <c r="A1152" s="80">
        <v>31458</v>
      </c>
      <c r="B1152">
        <v>53.7</v>
      </c>
      <c r="C1152">
        <v>54.2</v>
      </c>
    </row>
    <row r="1153" spans="1:3">
      <c r="A1153" s="80">
        <v>31459</v>
      </c>
      <c r="B1153">
        <v>53.7</v>
      </c>
      <c r="C1153">
        <v>54.2</v>
      </c>
    </row>
    <row r="1154" spans="1:3">
      <c r="A1154" s="80">
        <v>31460</v>
      </c>
      <c r="B1154">
        <v>53.7</v>
      </c>
      <c r="C1154">
        <v>54.2</v>
      </c>
    </row>
    <row r="1155" spans="1:3">
      <c r="A1155" s="80">
        <v>31461</v>
      </c>
      <c r="B1155">
        <v>53.7</v>
      </c>
      <c r="C1155">
        <v>54.2</v>
      </c>
    </row>
    <row r="1156" spans="1:3">
      <c r="A1156" s="80">
        <v>31462</v>
      </c>
      <c r="B1156">
        <v>53.7</v>
      </c>
      <c r="C1156">
        <v>54.2</v>
      </c>
    </row>
    <row r="1157" spans="1:3">
      <c r="A1157" s="80">
        <v>31463</v>
      </c>
      <c r="B1157">
        <v>53.7</v>
      </c>
      <c r="C1157">
        <v>54.2</v>
      </c>
    </row>
    <row r="1158" spans="1:3">
      <c r="A1158" s="80">
        <v>31464</v>
      </c>
      <c r="B1158">
        <v>53.7</v>
      </c>
      <c r="C1158">
        <v>54.2</v>
      </c>
    </row>
    <row r="1159" spans="1:3">
      <c r="A1159" s="80">
        <v>31465</v>
      </c>
      <c r="B1159">
        <v>53.7</v>
      </c>
      <c r="C1159">
        <v>54.2</v>
      </c>
    </row>
    <row r="1160" spans="1:3">
      <c r="A1160" s="80">
        <v>31466</v>
      </c>
      <c r="B1160">
        <v>53.7</v>
      </c>
      <c r="C1160">
        <v>54.2</v>
      </c>
    </row>
    <row r="1161" spans="1:3">
      <c r="A1161" s="80">
        <v>31467</v>
      </c>
      <c r="B1161">
        <v>53.7</v>
      </c>
      <c r="C1161">
        <v>54.2</v>
      </c>
    </row>
    <row r="1162" spans="1:3">
      <c r="A1162" s="80">
        <v>31468</v>
      </c>
      <c r="B1162">
        <v>53.7</v>
      </c>
      <c r="C1162">
        <v>54.2</v>
      </c>
    </row>
    <row r="1163" spans="1:3">
      <c r="A1163" s="80">
        <v>31469</v>
      </c>
      <c r="B1163">
        <v>53.7</v>
      </c>
      <c r="C1163">
        <v>54.2</v>
      </c>
    </row>
    <row r="1164" spans="1:3">
      <c r="A1164" s="80">
        <v>31470</v>
      </c>
      <c r="B1164">
        <v>53.95</v>
      </c>
      <c r="C1164">
        <v>54.7</v>
      </c>
    </row>
    <row r="1165" spans="1:3">
      <c r="A1165" s="80">
        <v>31471</v>
      </c>
      <c r="B1165">
        <v>53.95</v>
      </c>
      <c r="C1165">
        <v>54.7</v>
      </c>
    </row>
    <row r="1166" spans="1:3">
      <c r="A1166" s="80">
        <v>31472</v>
      </c>
      <c r="B1166">
        <v>53.95</v>
      </c>
      <c r="C1166">
        <v>54.7</v>
      </c>
    </row>
    <row r="1167" spans="1:3">
      <c r="A1167" s="80">
        <v>31473</v>
      </c>
      <c r="B1167">
        <v>53.95</v>
      </c>
      <c r="C1167">
        <v>54.7</v>
      </c>
    </row>
    <row r="1168" spans="1:3">
      <c r="A1168" s="80">
        <v>31474</v>
      </c>
      <c r="B1168">
        <v>53.95</v>
      </c>
      <c r="C1168">
        <v>54.7</v>
      </c>
    </row>
    <row r="1169" spans="1:3">
      <c r="A1169" s="80">
        <v>31475</v>
      </c>
      <c r="B1169">
        <v>53.95</v>
      </c>
      <c r="C1169">
        <v>54.7</v>
      </c>
    </row>
    <row r="1170" spans="1:3">
      <c r="A1170" s="80">
        <v>31476</v>
      </c>
      <c r="B1170">
        <v>53.95</v>
      </c>
      <c r="C1170">
        <v>54.7</v>
      </c>
    </row>
    <row r="1171" spans="1:3">
      <c r="A1171" s="80">
        <v>31477</v>
      </c>
      <c r="B1171">
        <v>53.95</v>
      </c>
      <c r="C1171">
        <v>54.7</v>
      </c>
    </row>
    <row r="1172" spans="1:3">
      <c r="A1172" s="80">
        <v>31478</v>
      </c>
      <c r="B1172">
        <v>53.95</v>
      </c>
      <c r="C1172">
        <v>54.7</v>
      </c>
    </row>
    <row r="1173" spans="1:3">
      <c r="A1173" s="80">
        <v>31479</v>
      </c>
      <c r="B1173">
        <v>53.95</v>
      </c>
      <c r="C1173">
        <v>54.7</v>
      </c>
    </row>
    <row r="1174" spans="1:3">
      <c r="A1174" s="80">
        <v>31480</v>
      </c>
      <c r="B1174">
        <v>53.95</v>
      </c>
      <c r="C1174">
        <v>54.7</v>
      </c>
    </row>
    <row r="1175" spans="1:3">
      <c r="A1175" s="80">
        <v>31481</v>
      </c>
      <c r="B1175">
        <v>53.95</v>
      </c>
      <c r="C1175">
        <v>54.7</v>
      </c>
    </row>
    <row r="1176" spans="1:3">
      <c r="A1176" s="80">
        <v>31482</v>
      </c>
      <c r="B1176">
        <v>53.95</v>
      </c>
      <c r="C1176">
        <v>54.7</v>
      </c>
    </row>
    <row r="1177" spans="1:3">
      <c r="A1177" s="80">
        <v>31483</v>
      </c>
      <c r="B1177">
        <v>53.95</v>
      </c>
      <c r="C1177">
        <v>54.7</v>
      </c>
    </row>
    <row r="1178" spans="1:3">
      <c r="A1178" s="80">
        <v>31484</v>
      </c>
      <c r="B1178">
        <v>53.95</v>
      </c>
      <c r="C1178">
        <v>54.7</v>
      </c>
    </row>
    <row r="1179" spans="1:3">
      <c r="A1179" s="80">
        <v>31485</v>
      </c>
      <c r="B1179">
        <v>53.95</v>
      </c>
      <c r="C1179">
        <v>54.7</v>
      </c>
    </row>
    <row r="1180" spans="1:3">
      <c r="A1180" s="80">
        <v>31486</v>
      </c>
      <c r="B1180">
        <v>53.95</v>
      </c>
      <c r="C1180">
        <v>54.7</v>
      </c>
    </row>
    <row r="1181" spans="1:3">
      <c r="A1181" s="80">
        <v>31487</v>
      </c>
      <c r="B1181">
        <v>53.95</v>
      </c>
      <c r="C1181">
        <v>54.7</v>
      </c>
    </row>
    <row r="1182" spans="1:3">
      <c r="A1182" s="80">
        <v>31488</v>
      </c>
      <c r="B1182">
        <v>53.95</v>
      </c>
      <c r="C1182">
        <v>54.7</v>
      </c>
    </row>
    <row r="1183" spans="1:3">
      <c r="A1183" s="80">
        <v>31489</v>
      </c>
      <c r="B1183">
        <v>53.95</v>
      </c>
      <c r="C1183">
        <v>54.7</v>
      </c>
    </row>
    <row r="1184" spans="1:3">
      <c r="A1184" s="80">
        <v>31490</v>
      </c>
      <c r="B1184">
        <v>54.2</v>
      </c>
      <c r="C1184">
        <v>54.95</v>
      </c>
    </row>
    <row r="1185" spans="1:3">
      <c r="A1185" s="80">
        <v>31491</v>
      </c>
      <c r="B1185">
        <v>54.2</v>
      </c>
      <c r="C1185">
        <v>54.95</v>
      </c>
    </row>
    <row r="1186" spans="1:3">
      <c r="A1186" s="80">
        <v>31492</v>
      </c>
      <c r="B1186">
        <v>54.2</v>
      </c>
      <c r="C1186">
        <v>54.95</v>
      </c>
    </row>
    <row r="1187" spans="1:3">
      <c r="A1187" s="80">
        <v>31493</v>
      </c>
      <c r="B1187">
        <v>54.2</v>
      </c>
      <c r="C1187">
        <v>54.95</v>
      </c>
    </row>
    <row r="1188" spans="1:3">
      <c r="A1188" s="80">
        <v>31494</v>
      </c>
      <c r="B1188">
        <v>54.2</v>
      </c>
      <c r="C1188">
        <v>54.95</v>
      </c>
    </row>
    <row r="1189" spans="1:3">
      <c r="A1189" s="80">
        <v>31495</v>
      </c>
      <c r="B1189">
        <v>54.2</v>
      </c>
      <c r="C1189">
        <v>54.95</v>
      </c>
    </row>
    <row r="1190" spans="1:3">
      <c r="A1190" s="80">
        <v>31496</v>
      </c>
      <c r="B1190">
        <v>54.2</v>
      </c>
      <c r="C1190">
        <v>54.95</v>
      </c>
    </row>
    <row r="1191" spans="1:3">
      <c r="A1191" s="80">
        <v>31497</v>
      </c>
      <c r="B1191">
        <v>54.2</v>
      </c>
      <c r="C1191">
        <v>54.95</v>
      </c>
    </row>
    <row r="1192" spans="1:3">
      <c r="A1192" s="80">
        <v>31498</v>
      </c>
      <c r="B1192">
        <v>54.2</v>
      </c>
      <c r="C1192">
        <v>54.95</v>
      </c>
    </row>
    <row r="1193" spans="1:3">
      <c r="A1193" s="80">
        <v>31499</v>
      </c>
      <c r="B1193">
        <v>54.2</v>
      </c>
      <c r="C1193">
        <v>54.95</v>
      </c>
    </row>
    <row r="1194" spans="1:3">
      <c r="A1194" s="80">
        <v>31500</v>
      </c>
      <c r="B1194">
        <v>54.2</v>
      </c>
      <c r="C1194">
        <v>54.95</v>
      </c>
    </row>
    <row r="1195" spans="1:3">
      <c r="A1195" s="80">
        <v>31501</v>
      </c>
      <c r="B1195">
        <v>54.2</v>
      </c>
      <c r="C1195">
        <v>54.95</v>
      </c>
    </row>
    <row r="1196" spans="1:3">
      <c r="A1196" s="80">
        <v>31502</v>
      </c>
      <c r="B1196">
        <v>54.2</v>
      </c>
      <c r="C1196">
        <v>54.95</v>
      </c>
    </row>
    <row r="1197" spans="1:3">
      <c r="A1197" s="80">
        <v>31503</v>
      </c>
      <c r="B1197">
        <v>54.2</v>
      </c>
      <c r="C1197">
        <v>54.95</v>
      </c>
    </row>
    <row r="1198" spans="1:3">
      <c r="A1198" s="80">
        <v>31504</v>
      </c>
      <c r="B1198">
        <v>54.2</v>
      </c>
      <c r="C1198">
        <v>54.95</v>
      </c>
    </row>
    <row r="1199" spans="1:3">
      <c r="A1199" s="80">
        <v>31505</v>
      </c>
      <c r="B1199">
        <v>54.5</v>
      </c>
      <c r="C1199">
        <v>55.25</v>
      </c>
    </row>
    <row r="1200" spans="1:3">
      <c r="A1200" s="80">
        <v>31506</v>
      </c>
      <c r="B1200">
        <v>54.5</v>
      </c>
      <c r="C1200">
        <v>55.25</v>
      </c>
    </row>
    <row r="1201" spans="1:3">
      <c r="A1201" s="80">
        <v>31507</v>
      </c>
      <c r="B1201">
        <v>54.5</v>
      </c>
      <c r="C1201">
        <v>55.25</v>
      </c>
    </row>
    <row r="1202" spans="1:3">
      <c r="A1202" s="80">
        <v>31508</v>
      </c>
      <c r="B1202">
        <v>54.5</v>
      </c>
      <c r="C1202">
        <v>55.25</v>
      </c>
    </row>
    <row r="1203" spans="1:3">
      <c r="A1203" s="80">
        <v>31509</v>
      </c>
      <c r="B1203">
        <v>54.5</v>
      </c>
      <c r="C1203">
        <v>55.25</v>
      </c>
    </row>
    <row r="1204" spans="1:3">
      <c r="A1204" s="80">
        <v>31510</v>
      </c>
      <c r="B1204">
        <v>54.5</v>
      </c>
      <c r="C1204">
        <v>55.25</v>
      </c>
    </row>
    <row r="1205" spans="1:3">
      <c r="A1205" s="80">
        <v>31511</v>
      </c>
      <c r="B1205">
        <v>54.5</v>
      </c>
      <c r="C1205">
        <v>55.25</v>
      </c>
    </row>
    <row r="1206" spans="1:3">
      <c r="A1206" s="80">
        <v>31512</v>
      </c>
      <c r="B1206">
        <v>54.5</v>
      </c>
      <c r="C1206">
        <v>55.25</v>
      </c>
    </row>
    <row r="1207" spans="1:3">
      <c r="A1207" s="80">
        <v>31513</v>
      </c>
      <c r="B1207">
        <v>54.5</v>
      </c>
      <c r="C1207">
        <v>55.25</v>
      </c>
    </row>
    <row r="1208" spans="1:3">
      <c r="A1208" s="80">
        <v>31514</v>
      </c>
      <c r="B1208">
        <v>54.5</v>
      </c>
      <c r="C1208">
        <v>55.25</v>
      </c>
    </row>
    <row r="1209" spans="1:3">
      <c r="A1209" s="80">
        <v>31515</v>
      </c>
      <c r="B1209">
        <v>54.5</v>
      </c>
      <c r="C1209">
        <v>55.25</v>
      </c>
    </row>
    <row r="1210" spans="1:3">
      <c r="A1210" s="80">
        <v>31516</v>
      </c>
      <c r="B1210">
        <v>54.5</v>
      </c>
      <c r="C1210">
        <v>55.25</v>
      </c>
    </row>
    <row r="1211" spans="1:3">
      <c r="A1211" s="80">
        <v>31517</v>
      </c>
      <c r="B1211">
        <v>54.5</v>
      </c>
      <c r="C1211">
        <v>55.25</v>
      </c>
    </row>
    <row r="1212" spans="1:3">
      <c r="A1212" s="80">
        <v>31518</v>
      </c>
      <c r="B1212">
        <v>54.5</v>
      </c>
      <c r="C1212">
        <v>55.25</v>
      </c>
    </row>
    <row r="1213" spans="1:3">
      <c r="A1213" s="80">
        <v>31519</v>
      </c>
      <c r="B1213">
        <v>54.5</v>
      </c>
      <c r="C1213">
        <v>55.25</v>
      </c>
    </row>
    <row r="1214" spans="1:3">
      <c r="A1214" s="80">
        <v>31520</v>
      </c>
      <c r="B1214">
        <v>54.5</v>
      </c>
      <c r="C1214">
        <v>55.25</v>
      </c>
    </row>
    <row r="1215" spans="1:3">
      <c r="A1215" s="80">
        <v>31521</v>
      </c>
      <c r="B1215">
        <v>54.5</v>
      </c>
      <c r="C1215">
        <v>55.25</v>
      </c>
    </row>
    <row r="1216" spans="1:3">
      <c r="A1216" s="80">
        <v>31522</v>
      </c>
      <c r="B1216">
        <v>54.5</v>
      </c>
      <c r="C1216">
        <v>55.25</v>
      </c>
    </row>
    <row r="1217" spans="1:3">
      <c r="A1217" s="80">
        <v>31523</v>
      </c>
      <c r="B1217">
        <v>54.5</v>
      </c>
      <c r="C1217">
        <v>55.25</v>
      </c>
    </row>
    <row r="1218" spans="1:3">
      <c r="A1218" s="80">
        <v>31524</v>
      </c>
      <c r="B1218">
        <v>54.5</v>
      </c>
      <c r="C1218">
        <v>55.25</v>
      </c>
    </row>
    <row r="1219" spans="1:3">
      <c r="A1219" s="80">
        <v>31525</v>
      </c>
      <c r="B1219">
        <v>54.5</v>
      </c>
      <c r="C1219">
        <v>55.25</v>
      </c>
    </row>
    <row r="1220" spans="1:3">
      <c r="A1220" s="80">
        <v>31526</v>
      </c>
      <c r="B1220">
        <v>54.5</v>
      </c>
      <c r="C1220">
        <v>55.25</v>
      </c>
    </row>
    <row r="1221" spans="1:3">
      <c r="A1221" s="80">
        <v>31527</v>
      </c>
      <c r="B1221">
        <v>54.5</v>
      </c>
      <c r="C1221">
        <v>55.25</v>
      </c>
    </row>
    <row r="1222" spans="1:3">
      <c r="A1222" s="80">
        <v>31528</v>
      </c>
      <c r="B1222">
        <v>54.5</v>
      </c>
      <c r="C1222">
        <v>55.25</v>
      </c>
    </row>
    <row r="1223" spans="1:3">
      <c r="A1223" s="80">
        <v>31529</v>
      </c>
      <c r="B1223">
        <v>54.5</v>
      </c>
      <c r="C1223">
        <v>55.25</v>
      </c>
    </row>
    <row r="1224" spans="1:3">
      <c r="A1224" s="80">
        <v>31530</v>
      </c>
      <c r="B1224">
        <v>54.5</v>
      </c>
      <c r="C1224">
        <v>55.25</v>
      </c>
    </row>
    <row r="1225" spans="1:3">
      <c r="A1225" s="80">
        <v>31531</v>
      </c>
      <c r="B1225">
        <v>54.5</v>
      </c>
      <c r="C1225">
        <v>55.25</v>
      </c>
    </row>
    <row r="1226" spans="1:3">
      <c r="A1226" s="80">
        <v>31532</v>
      </c>
      <c r="B1226">
        <v>54.5</v>
      </c>
      <c r="C1226">
        <v>55.25</v>
      </c>
    </row>
    <row r="1227" spans="1:3">
      <c r="A1227" s="80">
        <v>31533</v>
      </c>
      <c r="B1227">
        <v>54.75</v>
      </c>
      <c r="C1227">
        <v>55.25</v>
      </c>
    </row>
    <row r="1228" spans="1:3">
      <c r="A1228" s="80">
        <v>31534</v>
      </c>
      <c r="B1228">
        <v>54.75</v>
      </c>
      <c r="C1228">
        <v>55.25</v>
      </c>
    </row>
    <row r="1229" spans="1:3">
      <c r="A1229" s="80">
        <v>31535</v>
      </c>
      <c r="B1229">
        <v>54.75</v>
      </c>
      <c r="C1229">
        <v>55.25</v>
      </c>
    </row>
    <row r="1230" spans="1:3">
      <c r="A1230" s="80">
        <v>31536</v>
      </c>
      <c r="B1230">
        <v>54.75</v>
      </c>
      <c r="C1230">
        <v>55.25</v>
      </c>
    </row>
    <row r="1231" spans="1:3">
      <c r="A1231" s="80">
        <v>31537</v>
      </c>
      <c r="B1231">
        <v>54.75</v>
      </c>
      <c r="C1231">
        <v>55.25</v>
      </c>
    </row>
    <row r="1232" spans="1:3">
      <c r="A1232" s="80">
        <v>31538</v>
      </c>
      <c r="B1232">
        <v>54.75</v>
      </c>
      <c r="C1232">
        <v>55.25</v>
      </c>
    </row>
    <row r="1233" spans="1:3">
      <c r="A1233" s="80">
        <v>31539</v>
      </c>
      <c r="B1233">
        <v>54.75</v>
      </c>
      <c r="C1233">
        <v>55.25</v>
      </c>
    </row>
    <row r="1234" spans="1:3">
      <c r="A1234" s="80">
        <v>31540</v>
      </c>
      <c r="B1234">
        <v>54.75</v>
      </c>
      <c r="C1234">
        <v>55.25</v>
      </c>
    </row>
    <row r="1235" spans="1:3">
      <c r="A1235" s="80">
        <v>31541</v>
      </c>
      <c r="B1235">
        <v>54.75</v>
      </c>
      <c r="C1235">
        <v>55.25</v>
      </c>
    </row>
    <row r="1236" spans="1:3">
      <c r="A1236" s="80">
        <v>31542</v>
      </c>
      <c r="B1236">
        <v>54.75</v>
      </c>
      <c r="C1236">
        <v>55.5</v>
      </c>
    </row>
    <row r="1237" spans="1:3">
      <c r="A1237" s="80">
        <v>31543</v>
      </c>
      <c r="B1237">
        <v>54.75</v>
      </c>
      <c r="C1237">
        <v>55.5</v>
      </c>
    </row>
    <row r="1238" spans="1:3">
      <c r="A1238" s="80">
        <v>31544</v>
      </c>
      <c r="B1238">
        <v>54.75</v>
      </c>
      <c r="C1238">
        <v>55.5</v>
      </c>
    </row>
    <row r="1239" spans="1:3">
      <c r="A1239" s="80">
        <v>31545</v>
      </c>
      <c r="B1239">
        <v>54.75</v>
      </c>
      <c r="C1239">
        <v>55.5</v>
      </c>
    </row>
    <row r="1240" spans="1:3">
      <c r="A1240" s="80">
        <v>31546</v>
      </c>
      <c r="B1240">
        <v>54.75</v>
      </c>
      <c r="C1240">
        <v>55.5</v>
      </c>
    </row>
    <row r="1241" spans="1:3">
      <c r="A1241" s="80">
        <v>31547</v>
      </c>
      <c r="B1241">
        <v>54.75</v>
      </c>
      <c r="C1241">
        <v>55.5</v>
      </c>
    </row>
    <row r="1242" spans="1:3">
      <c r="A1242" s="80">
        <v>31548</v>
      </c>
      <c r="B1242">
        <v>54.75</v>
      </c>
      <c r="C1242">
        <v>55.5</v>
      </c>
    </row>
    <row r="1243" spans="1:3">
      <c r="A1243" s="80">
        <v>31549</v>
      </c>
      <c r="B1243">
        <v>54.75</v>
      </c>
      <c r="C1243">
        <v>55.5</v>
      </c>
    </row>
    <row r="1244" spans="1:3">
      <c r="A1244" s="80">
        <v>31550</v>
      </c>
      <c r="B1244">
        <v>54.75</v>
      </c>
      <c r="C1244">
        <v>55.5</v>
      </c>
    </row>
    <row r="1245" spans="1:3">
      <c r="A1245" s="80">
        <v>31551</v>
      </c>
      <c r="B1245">
        <v>54.75</v>
      </c>
      <c r="C1245">
        <v>55.5</v>
      </c>
    </row>
    <row r="1246" spans="1:3">
      <c r="A1246" s="80">
        <v>31552</v>
      </c>
      <c r="B1246">
        <v>55.1</v>
      </c>
      <c r="C1246">
        <v>55.85</v>
      </c>
    </row>
    <row r="1247" spans="1:3">
      <c r="A1247" s="80">
        <v>31553</v>
      </c>
      <c r="B1247">
        <v>55.1</v>
      </c>
      <c r="C1247">
        <v>55.85</v>
      </c>
    </row>
    <row r="1248" spans="1:3">
      <c r="A1248" s="80">
        <v>31554</v>
      </c>
      <c r="B1248">
        <v>55.1</v>
      </c>
      <c r="C1248">
        <v>55.85</v>
      </c>
    </row>
    <row r="1249" spans="1:3">
      <c r="A1249" s="80">
        <v>31555</v>
      </c>
      <c r="B1249">
        <v>55.1</v>
      </c>
      <c r="C1249">
        <v>55.85</v>
      </c>
    </row>
    <row r="1250" spans="1:3">
      <c r="A1250" s="80">
        <v>31556</v>
      </c>
      <c r="B1250">
        <v>55.1</v>
      </c>
      <c r="C1250">
        <v>55.85</v>
      </c>
    </row>
    <row r="1251" spans="1:3">
      <c r="A1251" s="80">
        <v>31557</v>
      </c>
      <c r="B1251">
        <v>55.1</v>
      </c>
      <c r="C1251">
        <v>55.85</v>
      </c>
    </row>
    <row r="1252" spans="1:3">
      <c r="A1252" s="80">
        <v>31558</v>
      </c>
      <c r="B1252">
        <v>55.1</v>
      </c>
      <c r="C1252">
        <v>55.85</v>
      </c>
    </row>
    <row r="1253" spans="1:3">
      <c r="A1253" s="80">
        <v>31559</v>
      </c>
      <c r="B1253">
        <v>55.1</v>
      </c>
      <c r="C1253">
        <v>55.85</v>
      </c>
    </row>
    <row r="1254" spans="1:3">
      <c r="A1254" s="80">
        <v>31560</v>
      </c>
      <c r="B1254">
        <v>55.1</v>
      </c>
      <c r="C1254">
        <v>55.85</v>
      </c>
    </row>
    <row r="1255" spans="1:3">
      <c r="A1255" s="80">
        <v>31561</v>
      </c>
      <c r="B1255">
        <v>55.1</v>
      </c>
      <c r="C1255">
        <v>55.85</v>
      </c>
    </row>
    <row r="1256" spans="1:3">
      <c r="A1256" s="80">
        <v>31562</v>
      </c>
      <c r="B1256">
        <v>55.1</v>
      </c>
      <c r="C1256">
        <v>55.85</v>
      </c>
    </row>
    <row r="1257" spans="1:3">
      <c r="A1257" s="80">
        <v>31563</v>
      </c>
      <c r="B1257">
        <v>55.1</v>
      </c>
      <c r="C1257">
        <v>55.85</v>
      </c>
    </row>
    <row r="1258" spans="1:3">
      <c r="A1258" s="80">
        <v>31564</v>
      </c>
      <c r="B1258">
        <v>55.1</v>
      </c>
      <c r="C1258">
        <v>55.85</v>
      </c>
    </row>
    <row r="1259" spans="1:3">
      <c r="A1259" s="80">
        <v>31565</v>
      </c>
      <c r="B1259">
        <v>55.1</v>
      </c>
      <c r="C1259">
        <v>55.85</v>
      </c>
    </row>
    <row r="1260" spans="1:3">
      <c r="A1260" s="80">
        <v>31566</v>
      </c>
      <c r="B1260">
        <v>55.1</v>
      </c>
      <c r="C1260">
        <v>55.85</v>
      </c>
    </row>
    <row r="1261" spans="1:3">
      <c r="A1261" s="80">
        <v>31567</v>
      </c>
      <c r="B1261">
        <v>55.1</v>
      </c>
      <c r="C1261">
        <v>55.85</v>
      </c>
    </row>
    <row r="1262" spans="1:3">
      <c r="A1262" s="80">
        <v>31568</v>
      </c>
      <c r="B1262">
        <v>55.1</v>
      </c>
      <c r="C1262">
        <v>55.85</v>
      </c>
    </row>
    <row r="1263" spans="1:3">
      <c r="A1263" s="80">
        <v>31569</v>
      </c>
      <c r="B1263">
        <v>55.1</v>
      </c>
      <c r="C1263">
        <v>55.85</v>
      </c>
    </row>
    <row r="1264" spans="1:3">
      <c r="A1264" s="80">
        <v>31570</v>
      </c>
      <c r="B1264">
        <v>55.1</v>
      </c>
      <c r="C1264">
        <v>55.85</v>
      </c>
    </row>
    <row r="1265" spans="1:3">
      <c r="A1265" s="80">
        <v>31571</v>
      </c>
      <c r="B1265">
        <v>55.1</v>
      </c>
      <c r="C1265">
        <v>55.85</v>
      </c>
    </row>
    <row r="1266" spans="1:3">
      <c r="A1266" s="80">
        <v>31572</v>
      </c>
      <c r="B1266">
        <v>55.1</v>
      </c>
      <c r="C1266">
        <v>55.85</v>
      </c>
    </row>
    <row r="1267" spans="1:3">
      <c r="A1267" s="80">
        <v>31573</v>
      </c>
      <c r="B1267">
        <v>55.1</v>
      </c>
      <c r="C1267">
        <v>55.85</v>
      </c>
    </row>
    <row r="1268" spans="1:3">
      <c r="A1268" s="80">
        <v>31574</v>
      </c>
      <c r="B1268">
        <v>55.1</v>
      </c>
      <c r="C1268">
        <v>55.85</v>
      </c>
    </row>
    <row r="1269" spans="1:3">
      <c r="A1269" s="80">
        <v>31575</v>
      </c>
      <c r="B1269">
        <v>55.45</v>
      </c>
      <c r="C1269">
        <v>56.2</v>
      </c>
    </row>
    <row r="1270" spans="1:3">
      <c r="A1270" s="80">
        <v>31576</v>
      </c>
      <c r="B1270">
        <v>55.45</v>
      </c>
      <c r="C1270">
        <v>56.2</v>
      </c>
    </row>
    <row r="1271" spans="1:3">
      <c r="A1271" s="80">
        <v>31577</v>
      </c>
      <c r="B1271">
        <v>55.45</v>
      </c>
      <c r="C1271">
        <v>56.2</v>
      </c>
    </row>
    <row r="1272" spans="1:3">
      <c r="A1272" s="80">
        <v>31578</v>
      </c>
      <c r="B1272">
        <v>55.45</v>
      </c>
      <c r="C1272">
        <v>56.2</v>
      </c>
    </row>
    <row r="1273" spans="1:3">
      <c r="A1273" s="80">
        <v>31579</v>
      </c>
      <c r="B1273">
        <v>55.45</v>
      </c>
      <c r="C1273">
        <v>56.2</v>
      </c>
    </row>
    <row r="1274" spans="1:3">
      <c r="A1274" s="80">
        <v>31580</v>
      </c>
      <c r="B1274">
        <v>55.45</v>
      </c>
      <c r="C1274">
        <v>56.2</v>
      </c>
    </row>
    <row r="1275" spans="1:3">
      <c r="A1275" s="80">
        <v>31581</v>
      </c>
      <c r="B1275">
        <v>55.45</v>
      </c>
      <c r="C1275">
        <v>56.2</v>
      </c>
    </row>
    <row r="1276" spans="1:3">
      <c r="A1276" s="80">
        <v>31582</v>
      </c>
      <c r="B1276">
        <v>55.45</v>
      </c>
      <c r="C1276">
        <v>56.2</v>
      </c>
    </row>
    <row r="1277" spans="1:3">
      <c r="A1277" s="80">
        <v>31583</v>
      </c>
      <c r="B1277">
        <v>55.45</v>
      </c>
      <c r="C1277">
        <v>56.2</v>
      </c>
    </row>
    <row r="1278" spans="1:3">
      <c r="A1278" s="80">
        <v>31584</v>
      </c>
      <c r="B1278">
        <v>55.45</v>
      </c>
      <c r="C1278">
        <v>56.2</v>
      </c>
    </row>
    <row r="1279" spans="1:3">
      <c r="A1279" s="80">
        <v>31585</v>
      </c>
      <c r="B1279">
        <v>55.45</v>
      </c>
      <c r="C1279">
        <v>56.2</v>
      </c>
    </row>
    <row r="1280" spans="1:3">
      <c r="A1280" s="80">
        <v>31586</v>
      </c>
      <c r="B1280">
        <v>55.45</v>
      </c>
      <c r="C1280">
        <v>56.2</v>
      </c>
    </row>
    <row r="1281" spans="1:3">
      <c r="A1281" s="80">
        <v>31587</v>
      </c>
      <c r="B1281">
        <v>55.45</v>
      </c>
      <c r="C1281">
        <v>56.2</v>
      </c>
    </row>
    <row r="1282" spans="1:3">
      <c r="A1282" s="80">
        <v>31588</v>
      </c>
      <c r="B1282">
        <v>55.7</v>
      </c>
      <c r="C1282">
        <v>56.45</v>
      </c>
    </row>
    <row r="1283" spans="1:3">
      <c r="A1283" s="80">
        <v>31589</v>
      </c>
      <c r="B1283">
        <v>55.7</v>
      </c>
      <c r="C1283">
        <v>56.45</v>
      </c>
    </row>
    <row r="1284" spans="1:3">
      <c r="A1284" s="80">
        <v>31590</v>
      </c>
      <c r="B1284">
        <v>55.7</v>
      </c>
      <c r="C1284">
        <v>56.45</v>
      </c>
    </row>
    <row r="1285" spans="1:3">
      <c r="A1285" s="80">
        <v>31591</v>
      </c>
      <c r="B1285">
        <v>55.7</v>
      </c>
      <c r="C1285">
        <v>56.45</v>
      </c>
    </row>
    <row r="1286" spans="1:3">
      <c r="A1286" s="80">
        <v>31592</v>
      </c>
      <c r="B1286">
        <v>55.7</v>
      </c>
      <c r="C1286">
        <v>56.45</v>
      </c>
    </row>
    <row r="1287" spans="1:3">
      <c r="A1287" s="80">
        <v>31593</v>
      </c>
      <c r="B1287">
        <v>55.7</v>
      </c>
      <c r="C1287">
        <v>56.45</v>
      </c>
    </row>
    <row r="1288" spans="1:3">
      <c r="A1288" s="80">
        <v>31594</v>
      </c>
      <c r="B1288">
        <v>55.7</v>
      </c>
      <c r="C1288">
        <v>56.45</v>
      </c>
    </row>
    <row r="1289" spans="1:3">
      <c r="A1289" s="80">
        <v>31595</v>
      </c>
      <c r="B1289">
        <v>55.7</v>
      </c>
      <c r="C1289">
        <v>56.45</v>
      </c>
    </row>
    <row r="1290" spans="1:3">
      <c r="A1290" s="80">
        <v>31596</v>
      </c>
      <c r="B1290">
        <v>55.7</v>
      </c>
      <c r="C1290">
        <v>56.45</v>
      </c>
    </row>
    <row r="1291" spans="1:3">
      <c r="A1291" s="80">
        <v>31597</v>
      </c>
      <c r="B1291">
        <v>55.7</v>
      </c>
      <c r="C1291">
        <v>56.45</v>
      </c>
    </row>
    <row r="1292" spans="1:3">
      <c r="A1292" s="80">
        <v>31598</v>
      </c>
      <c r="B1292">
        <v>55.7</v>
      </c>
      <c r="C1292">
        <v>56.45</v>
      </c>
    </row>
    <row r="1293" spans="1:3">
      <c r="A1293" s="80">
        <v>31599</v>
      </c>
      <c r="B1293">
        <v>55.7</v>
      </c>
      <c r="C1293">
        <v>56.45</v>
      </c>
    </row>
    <row r="1294" spans="1:3">
      <c r="A1294" s="80">
        <v>31600</v>
      </c>
      <c r="B1294">
        <v>55.7</v>
      </c>
      <c r="C1294">
        <v>56.45</v>
      </c>
    </row>
    <row r="1295" spans="1:3">
      <c r="A1295" s="80">
        <v>31601</v>
      </c>
      <c r="B1295">
        <v>55.7</v>
      </c>
      <c r="C1295">
        <v>56.45</v>
      </c>
    </row>
    <row r="1296" spans="1:3">
      <c r="A1296" s="80">
        <v>31602</v>
      </c>
      <c r="B1296">
        <v>55.7</v>
      </c>
      <c r="C1296">
        <v>56.45</v>
      </c>
    </row>
    <row r="1297" spans="1:3">
      <c r="A1297" s="80">
        <v>31603</v>
      </c>
      <c r="B1297">
        <v>55.7</v>
      </c>
      <c r="C1297">
        <v>56.45</v>
      </c>
    </row>
    <row r="1298" spans="1:3">
      <c r="A1298" s="80">
        <v>31604</v>
      </c>
      <c r="B1298">
        <v>55.7</v>
      </c>
      <c r="C1298">
        <v>56.45</v>
      </c>
    </row>
    <row r="1299" spans="1:3">
      <c r="A1299" s="80">
        <v>31605</v>
      </c>
      <c r="B1299">
        <v>55.7</v>
      </c>
      <c r="C1299">
        <v>56.45</v>
      </c>
    </row>
    <row r="1300" spans="1:3">
      <c r="A1300" s="80">
        <v>31606</v>
      </c>
      <c r="B1300">
        <v>55.7</v>
      </c>
      <c r="C1300">
        <v>56.45</v>
      </c>
    </row>
    <row r="1301" spans="1:3">
      <c r="A1301" s="80">
        <v>31607</v>
      </c>
      <c r="B1301">
        <v>55.7</v>
      </c>
      <c r="C1301">
        <v>56.45</v>
      </c>
    </row>
    <row r="1302" spans="1:3">
      <c r="A1302" s="80">
        <v>31608</v>
      </c>
      <c r="B1302">
        <v>55.7</v>
      </c>
      <c r="C1302">
        <v>56.45</v>
      </c>
    </row>
    <row r="1303" spans="1:3">
      <c r="A1303" s="80">
        <v>31609</v>
      </c>
      <c r="B1303">
        <v>55.7</v>
      </c>
      <c r="C1303">
        <v>56.45</v>
      </c>
    </row>
    <row r="1304" spans="1:3">
      <c r="A1304" s="80">
        <v>31610</v>
      </c>
      <c r="B1304">
        <v>56</v>
      </c>
      <c r="C1304">
        <v>56.65</v>
      </c>
    </row>
    <row r="1305" spans="1:3">
      <c r="A1305" s="80">
        <v>31611</v>
      </c>
      <c r="B1305">
        <v>56</v>
      </c>
      <c r="C1305">
        <v>56.65</v>
      </c>
    </row>
    <row r="1306" spans="1:3">
      <c r="A1306" s="80">
        <v>31612</v>
      </c>
      <c r="B1306">
        <v>56</v>
      </c>
      <c r="C1306">
        <v>56.65</v>
      </c>
    </row>
    <row r="1307" spans="1:3">
      <c r="A1307" s="80">
        <v>31613</v>
      </c>
      <c r="B1307">
        <v>56</v>
      </c>
      <c r="C1307">
        <v>56.65</v>
      </c>
    </row>
    <row r="1308" spans="1:3">
      <c r="A1308" s="80">
        <v>31614</v>
      </c>
      <c r="B1308">
        <v>56</v>
      </c>
      <c r="C1308">
        <v>56.65</v>
      </c>
    </row>
    <row r="1309" spans="1:3">
      <c r="A1309" s="80">
        <v>31615</v>
      </c>
      <c r="B1309">
        <v>56</v>
      </c>
      <c r="C1309">
        <v>56.65</v>
      </c>
    </row>
    <row r="1310" spans="1:3">
      <c r="A1310" s="80">
        <v>31616</v>
      </c>
      <c r="B1310">
        <v>56</v>
      </c>
      <c r="C1310">
        <v>56.65</v>
      </c>
    </row>
    <row r="1311" spans="1:3">
      <c r="A1311" s="80">
        <v>31617</v>
      </c>
      <c r="B1311">
        <v>56</v>
      </c>
      <c r="C1311">
        <v>56.65</v>
      </c>
    </row>
    <row r="1312" spans="1:3">
      <c r="A1312" s="80">
        <v>31618</v>
      </c>
      <c r="B1312">
        <v>56</v>
      </c>
      <c r="C1312">
        <v>56.65</v>
      </c>
    </row>
    <row r="1313" spans="1:3">
      <c r="A1313" s="80">
        <v>31619</v>
      </c>
      <c r="B1313">
        <v>56</v>
      </c>
      <c r="C1313">
        <v>56.65</v>
      </c>
    </row>
    <row r="1314" spans="1:3">
      <c r="A1314" s="80">
        <v>31620</v>
      </c>
      <c r="B1314">
        <v>56</v>
      </c>
      <c r="C1314">
        <v>56.65</v>
      </c>
    </row>
    <row r="1315" spans="1:3">
      <c r="A1315" s="80">
        <v>31621</v>
      </c>
      <c r="B1315">
        <v>56</v>
      </c>
      <c r="C1315">
        <v>56.65</v>
      </c>
    </row>
    <row r="1316" spans="1:3">
      <c r="A1316" s="80">
        <v>31622</v>
      </c>
      <c r="B1316">
        <v>56</v>
      </c>
      <c r="C1316">
        <v>56.65</v>
      </c>
    </row>
    <row r="1317" spans="1:3">
      <c r="A1317" s="80">
        <v>31623</v>
      </c>
      <c r="B1317">
        <v>56</v>
      </c>
      <c r="C1317">
        <v>56.65</v>
      </c>
    </row>
    <row r="1318" spans="1:3">
      <c r="A1318" s="80">
        <v>31624</v>
      </c>
      <c r="B1318">
        <v>56</v>
      </c>
      <c r="C1318">
        <v>56.65</v>
      </c>
    </row>
    <row r="1319" spans="1:3">
      <c r="A1319" s="80">
        <v>31625</v>
      </c>
      <c r="B1319">
        <v>56</v>
      </c>
      <c r="C1319">
        <v>56.65</v>
      </c>
    </row>
    <row r="1320" spans="1:3">
      <c r="A1320" s="80">
        <v>31626</v>
      </c>
      <c r="B1320">
        <v>56</v>
      </c>
      <c r="C1320">
        <v>56.65</v>
      </c>
    </row>
    <row r="1321" spans="1:3">
      <c r="A1321" s="80">
        <v>31627</v>
      </c>
      <c r="B1321">
        <v>56</v>
      </c>
      <c r="C1321">
        <v>56.65</v>
      </c>
    </row>
    <row r="1322" spans="1:3">
      <c r="A1322" s="80">
        <v>31628</v>
      </c>
      <c r="B1322">
        <v>56</v>
      </c>
      <c r="C1322">
        <v>56.65</v>
      </c>
    </row>
    <row r="1323" spans="1:3">
      <c r="A1323" s="80">
        <v>31629</v>
      </c>
      <c r="B1323">
        <v>56</v>
      </c>
      <c r="C1323">
        <v>56.65</v>
      </c>
    </row>
    <row r="1324" spans="1:3">
      <c r="A1324" s="80">
        <v>31630</v>
      </c>
      <c r="B1324">
        <v>56</v>
      </c>
      <c r="C1324">
        <v>56.65</v>
      </c>
    </row>
    <row r="1325" spans="1:3">
      <c r="A1325" s="80">
        <v>31631</v>
      </c>
      <c r="B1325">
        <v>56</v>
      </c>
      <c r="C1325">
        <v>56.65</v>
      </c>
    </row>
    <row r="1326" spans="1:3">
      <c r="A1326" s="80">
        <v>31632</v>
      </c>
      <c r="B1326">
        <v>56</v>
      </c>
      <c r="C1326">
        <v>56.65</v>
      </c>
    </row>
    <row r="1327" spans="1:3">
      <c r="A1327" s="80">
        <v>31633</v>
      </c>
      <c r="B1327">
        <v>56</v>
      </c>
      <c r="C1327">
        <v>56.65</v>
      </c>
    </row>
    <row r="1328" spans="1:3">
      <c r="A1328" s="80">
        <v>31634</v>
      </c>
      <c r="B1328">
        <v>56</v>
      </c>
      <c r="C1328">
        <v>56.65</v>
      </c>
    </row>
    <row r="1329" spans="1:3">
      <c r="A1329" s="80">
        <v>31635</v>
      </c>
      <c r="B1329">
        <v>56</v>
      </c>
      <c r="C1329">
        <v>56.65</v>
      </c>
    </row>
    <row r="1330" spans="1:3">
      <c r="A1330" s="80">
        <v>31636</v>
      </c>
      <c r="B1330">
        <v>56</v>
      </c>
      <c r="C1330">
        <v>56.65</v>
      </c>
    </row>
    <row r="1331" spans="1:3">
      <c r="A1331" s="80">
        <v>31637</v>
      </c>
      <c r="B1331">
        <v>56</v>
      </c>
      <c r="C1331">
        <v>56.65</v>
      </c>
    </row>
    <row r="1332" spans="1:3">
      <c r="A1332" s="80">
        <v>31638</v>
      </c>
      <c r="B1332">
        <v>56.3</v>
      </c>
      <c r="C1332">
        <v>57.05</v>
      </c>
    </row>
    <row r="1333" spans="1:3">
      <c r="A1333" s="80">
        <v>31639</v>
      </c>
      <c r="B1333">
        <v>56.3</v>
      </c>
      <c r="C1333">
        <v>57.05</v>
      </c>
    </row>
    <row r="1334" spans="1:3">
      <c r="A1334" s="80">
        <v>31640</v>
      </c>
      <c r="B1334">
        <v>56.3</v>
      </c>
      <c r="C1334">
        <v>57.05</v>
      </c>
    </row>
    <row r="1335" spans="1:3">
      <c r="A1335" s="80">
        <v>31641</v>
      </c>
      <c r="B1335">
        <v>56.3</v>
      </c>
      <c r="C1335">
        <v>57.05</v>
      </c>
    </row>
    <row r="1336" spans="1:3">
      <c r="A1336" s="80">
        <v>31642</v>
      </c>
      <c r="B1336">
        <v>56.3</v>
      </c>
      <c r="C1336">
        <v>57.05</v>
      </c>
    </row>
    <row r="1337" spans="1:3">
      <c r="A1337" s="80">
        <v>31643</v>
      </c>
      <c r="B1337">
        <v>56.3</v>
      </c>
      <c r="C1337">
        <v>57.05</v>
      </c>
    </row>
    <row r="1338" spans="1:3">
      <c r="A1338" s="80">
        <v>31644</v>
      </c>
      <c r="B1338">
        <v>56.3</v>
      </c>
      <c r="C1338">
        <v>57.05</v>
      </c>
    </row>
    <row r="1339" spans="1:3">
      <c r="A1339" s="80">
        <v>31645</v>
      </c>
      <c r="B1339">
        <v>56.3</v>
      </c>
      <c r="C1339">
        <v>57.05</v>
      </c>
    </row>
    <row r="1340" spans="1:3">
      <c r="A1340" s="80">
        <v>31646</v>
      </c>
      <c r="B1340">
        <v>56.3</v>
      </c>
      <c r="C1340">
        <v>57.05</v>
      </c>
    </row>
    <row r="1341" spans="1:3">
      <c r="A1341" s="80">
        <v>31647</v>
      </c>
      <c r="B1341">
        <v>56.3</v>
      </c>
      <c r="C1341">
        <v>57.05</v>
      </c>
    </row>
    <row r="1342" spans="1:3">
      <c r="A1342" s="80">
        <v>31648</v>
      </c>
      <c r="B1342">
        <v>56.3</v>
      </c>
      <c r="C1342">
        <v>57.05</v>
      </c>
    </row>
    <row r="1343" spans="1:3">
      <c r="A1343" s="80">
        <v>31649</v>
      </c>
      <c r="B1343">
        <v>56.3</v>
      </c>
      <c r="C1343">
        <v>57.05</v>
      </c>
    </row>
    <row r="1344" spans="1:3">
      <c r="A1344" s="80">
        <v>31650</v>
      </c>
      <c r="B1344">
        <v>56.3</v>
      </c>
      <c r="C1344">
        <v>57.05</v>
      </c>
    </row>
    <row r="1345" spans="1:3">
      <c r="A1345" s="80">
        <v>31651</v>
      </c>
      <c r="B1345">
        <v>56.3</v>
      </c>
      <c r="C1345">
        <v>57.05</v>
      </c>
    </row>
    <row r="1346" spans="1:3">
      <c r="A1346" s="80">
        <v>31652</v>
      </c>
      <c r="B1346">
        <v>56.3</v>
      </c>
      <c r="C1346">
        <v>57.05</v>
      </c>
    </row>
    <row r="1347" spans="1:3">
      <c r="A1347" s="80">
        <v>31653</v>
      </c>
      <c r="B1347">
        <v>56.3</v>
      </c>
      <c r="C1347">
        <v>57.05</v>
      </c>
    </row>
    <row r="1348" spans="1:3">
      <c r="A1348" s="80">
        <v>31654</v>
      </c>
      <c r="B1348">
        <v>56.3</v>
      </c>
      <c r="C1348">
        <v>57.05</v>
      </c>
    </row>
    <row r="1349" spans="1:3">
      <c r="A1349" s="80">
        <v>31655</v>
      </c>
      <c r="B1349">
        <v>56.3</v>
      </c>
      <c r="C1349">
        <v>57.05</v>
      </c>
    </row>
    <row r="1350" spans="1:3">
      <c r="A1350" s="80">
        <v>31656</v>
      </c>
      <c r="B1350">
        <v>56.3</v>
      </c>
      <c r="C1350">
        <v>57.05</v>
      </c>
    </row>
    <row r="1351" spans="1:3">
      <c r="A1351" s="80">
        <v>31657</v>
      </c>
      <c r="B1351">
        <v>56.3</v>
      </c>
      <c r="C1351">
        <v>57.05</v>
      </c>
    </row>
    <row r="1352" spans="1:3">
      <c r="A1352" s="80">
        <v>31658</v>
      </c>
      <c r="B1352">
        <v>56.3</v>
      </c>
      <c r="C1352">
        <v>57.05</v>
      </c>
    </row>
    <row r="1353" spans="1:3">
      <c r="A1353" s="80">
        <v>31659</v>
      </c>
      <c r="B1353">
        <v>56.65</v>
      </c>
      <c r="C1353">
        <v>57.4</v>
      </c>
    </row>
    <row r="1354" spans="1:3">
      <c r="A1354" s="80">
        <v>31660</v>
      </c>
      <c r="B1354">
        <v>56.65</v>
      </c>
      <c r="C1354">
        <v>57.4</v>
      </c>
    </row>
    <row r="1355" spans="1:3">
      <c r="A1355" s="80">
        <v>31661</v>
      </c>
      <c r="B1355">
        <v>56.65</v>
      </c>
      <c r="C1355">
        <v>57.4</v>
      </c>
    </row>
    <row r="1356" spans="1:3">
      <c r="A1356" s="80">
        <v>31662</v>
      </c>
      <c r="B1356">
        <v>56.65</v>
      </c>
      <c r="C1356">
        <v>57.4</v>
      </c>
    </row>
    <row r="1357" spans="1:3">
      <c r="A1357" s="80">
        <v>31663</v>
      </c>
      <c r="B1357">
        <v>56.65</v>
      </c>
      <c r="C1357">
        <v>57.4</v>
      </c>
    </row>
    <row r="1358" spans="1:3">
      <c r="A1358" s="80">
        <v>31664</v>
      </c>
      <c r="B1358">
        <v>56.65</v>
      </c>
      <c r="C1358">
        <v>57.4</v>
      </c>
    </row>
    <row r="1359" spans="1:3">
      <c r="A1359" s="80">
        <v>31665</v>
      </c>
      <c r="B1359">
        <v>56.65</v>
      </c>
      <c r="C1359">
        <v>57.4</v>
      </c>
    </row>
    <row r="1360" spans="1:3">
      <c r="A1360" s="80">
        <v>31666</v>
      </c>
      <c r="B1360">
        <v>56.65</v>
      </c>
      <c r="C1360">
        <v>57.4</v>
      </c>
    </row>
    <row r="1361" spans="1:3">
      <c r="A1361" s="80">
        <v>31667</v>
      </c>
      <c r="B1361">
        <v>56.65</v>
      </c>
      <c r="C1361">
        <v>57.4</v>
      </c>
    </row>
    <row r="1362" spans="1:3">
      <c r="A1362" s="80">
        <v>31668</v>
      </c>
      <c r="B1362">
        <v>56.65</v>
      </c>
      <c r="C1362">
        <v>57.4</v>
      </c>
    </row>
    <row r="1363" spans="1:3">
      <c r="A1363" s="80">
        <v>31669</v>
      </c>
      <c r="B1363">
        <v>56.65</v>
      </c>
      <c r="C1363">
        <v>57.4</v>
      </c>
    </row>
    <row r="1364" spans="1:3">
      <c r="A1364" s="80">
        <v>31670</v>
      </c>
      <c r="B1364">
        <v>56.65</v>
      </c>
      <c r="C1364">
        <v>57.4</v>
      </c>
    </row>
    <row r="1365" spans="1:3">
      <c r="A1365" s="80">
        <v>31671</v>
      </c>
      <c r="B1365">
        <v>56.65</v>
      </c>
      <c r="C1365">
        <v>57.4</v>
      </c>
    </row>
    <row r="1366" spans="1:3">
      <c r="A1366" s="80">
        <v>31672</v>
      </c>
      <c r="B1366">
        <v>56.65</v>
      </c>
      <c r="C1366">
        <v>57.4</v>
      </c>
    </row>
    <row r="1367" spans="1:3">
      <c r="A1367" s="80">
        <v>31673</v>
      </c>
      <c r="B1367">
        <v>56.9</v>
      </c>
      <c r="C1367">
        <v>57.65</v>
      </c>
    </row>
    <row r="1368" spans="1:3">
      <c r="A1368" s="80">
        <v>31674</v>
      </c>
      <c r="B1368">
        <v>56.9</v>
      </c>
      <c r="C1368">
        <v>57.65</v>
      </c>
    </row>
    <row r="1369" spans="1:3">
      <c r="A1369" s="80">
        <v>31675</v>
      </c>
      <c r="B1369">
        <v>56.9</v>
      </c>
      <c r="C1369">
        <v>57.65</v>
      </c>
    </row>
    <row r="1370" spans="1:3">
      <c r="A1370" s="80">
        <v>31676</v>
      </c>
      <c r="B1370">
        <v>56.9</v>
      </c>
      <c r="C1370">
        <v>57.65</v>
      </c>
    </row>
    <row r="1371" spans="1:3">
      <c r="A1371" s="80">
        <v>31677</v>
      </c>
      <c r="B1371">
        <v>56.9</v>
      </c>
      <c r="C1371">
        <v>57.65</v>
      </c>
    </row>
    <row r="1372" spans="1:3">
      <c r="A1372" s="80">
        <v>31678</v>
      </c>
      <c r="B1372">
        <v>56.9</v>
      </c>
      <c r="C1372">
        <v>57.65</v>
      </c>
    </row>
    <row r="1373" spans="1:3">
      <c r="A1373" s="80">
        <v>31679</v>
      </c>
      <c r="B1373">
        <v>56.9</v>
      </c>
      <c r="C1373">
        <v>57.65</v>
      </c>
    </row>
    <row r="1374" spans="1:3">
      <c r="A1374" s="80">
        <v>31680</v>
      </c>
      <c r="B1374">
        <v>56.9</v>
      </c>
      <c r="C1374">
        <v>57.65</v>
      </c>
    </row>
    <row r="1375" spans="1:3">
      <c r="A1375" s="80">
        <v>31681</v>
      </c>
      <c r="B1375">
        <v>56.9</v>
      </c>
      <c r="C1375">
        <v>57.65</v>
      </c>
    </row>
    <row r="1376" spans="1:3">
      <c r="A1376" s="80">
        <v>31682</v>
      </c>
      <c r="B1376">
        <v>56.9</v>
      </c>
      <c r="C1376">
        <v>57.65</v>
      </c>
    </row>
    <row r="1377" spans="1:3">
      <c r="A1377" s="80">
        <v>31683</v>
      </c>
      <c r="B1377">
        <v>56.9</v>
      </c>
      <c r="C1377">
        <v>57.65</v>
      </c>
    </row>
    <row r="1378" spans="1:3">
      <c r="A1378" s="80">
        <v>31684</v>
      </c>
      <c r="B1378">
        <v>56.9</v>
      </c>
      <c r="C1378">
        <v>57.65</v>
      </c>
    </row>
    <row r="1379" spans="1:3">
      <c r="A1379" s="80">
        <v>31685</v>
      </c>
      <c r="B1379">
        <v>56.9</v>
      </c>
      <c r="C1379">
        <v>57.65</v>
      </c>
    </row>
    <row r="1380" spans="1:3">
      <c r="A1380" s="80">
        <v>31686</v>
      </c>
      <c r="B1380">
        <v>56.9</v>
      </c>
      <c r="C1380">
        <v>57.65</v>
      </c>
    </row>
    <row r="1381" spans="1:3">
      <c r="A1381" s="80">
        <v>31687</v>
      </c>
      <c r="B1381">
        <v>56.9</v>
      </c>
      <c r="C1381">
        <v>57.65</v>
      </c>
    </row>
    <row r="1382" spans="1:3">
      <c r="A1382" s="80">
        <v>31688</v>
      </c>
      <c r="B1382">
        <v>56.9</v>
      </c>
      <c r="C1382">
        <v>57.65</v>
      </c>
    </row>
    <row r="1383" spans="1:3">
      <c r="A1383" s="80">
        <v>31689</v>
      </c>
      <c r="B1383">
        <v>56.9</v>
      </c>
      <c r="C1383">
        <v>57.65</v>
      </c>
    </row>
    <row r="1384" spans="1:3">
      <c r="A1384" s="80">
        <v>31690</v>
      </c>
      <c r="B1384">
        <v>56.9</v>
      </c>
      <c r="C1384">
        <v>57.65</v>
      </c>
    </row>
    <row r="1385" spans="1:3">
      <c r="A1385" s="80">
        <v>31691</v>
      </c>
      <c r="B1385">
        <v>56.9</v>
      </c>
      <c r="C1385">
        <v>57.65</v>
      </c>
    </row>
    <row r="1386" spans="1:3">
      <c r="A1386" s="80">
        <v>31692</v>
      </c>
      <c r="B1386">
        <v>56.9</v>
      </c>
      <c r="C1386">
        <v>57.65</v>
      </c>
    </row>
    <row r="1387" spans="1:3">
      <c r="A1387" s="80">
        <v>31693</v>
      </c>
      <c r="B1387">
        <v>56.9</v>
      </c>
      <c r="C1387">
        <v>57.65</v>
      </c>
    </row>
    <row r="1388" spans="1:3">
      <c r="A1388" s="80">
        <v>31694</v>
      </c>
      <c r="B1388">
        <v>57.2</v>
      </c>
      <c r="C1388">
        <v>57.95</v>
      </c>
    </row>
    <row r="1389" spans="1:3">
      <c r="A1389" s="80">
        <v>31695</v>
      </c>
      <c r="B1389">
        <v>57.2</v>
      </c>
      <c r="C1389">
        <v>57.95</v>
      </c>
    </row>
    <row r="1390" spans="1:3">
      <c r="A1390" s="80">
        <v>31696</v>
      </c>
      <c r="B1390">
        <v>57.2</v>
      </c>
      <c r="C1390">
        <v>57.95</v>
      </c>
    </row>
    <row r="1391" spans="1:3">
      <c r="A1391" s="80">
        <v>31697</v>
      </c>
      <c r="B1391">
        <v>57.2</v>
      </c>
      <c r="C1391">
        <v>57.95</v>
      </c>
    </row>
    <row r="1392" spans="1:3">
      <c r="A1392" s="80">
        <v>31698</v>
      </c>
      <c r="B1392">
        <v>57.2</v>
      </c>
      <c r="C1392">
        <v>57.95</v>
      </c>
    </row>
    <row r="1393" spans="1:3">
      <c r="A1393" s="80">
        <v>31699</v>
      </c>
      <c r="B1393">
        <v>57.2</v>
      </c>
      <c r="C1393">
        <v>57.95</v>
      </c>
    </row>
    <row r="1394" spans="1:3">
      <c r="A1394" s="80">
        <v>31700</v>
      </c>
      <c r="B1394">
        <v>57.2</v>
      </c>
      <c r="C1394">
        <v>57.95</v>
      </c>
    </row>
    <row r="1395" spans="1:3">
      <c r="A1395" s="80">
        <v>31701</v>
      </c>
      <c r="B1395">
        <v>57.2</v>
      </c>
      <c r="C1395">
        <v>57.95</v>
      </c>
    </row>
    <row r="1396" spans="1:3">
      <c r="A1396" s="80">
        <v>31702</v>
      </c>
      <c r="B1396">
        <v>57.2</v>
      </c>
      <c r="C1396">
        <v>57.95</v>
      </c>
    </row>
    <row r="1397" spans="1:3">
      <c r="A1397" s="80">
        <v>31703</v>
      </c>
      <c r="B1397">
        <v>57.2</v>
      </c>
      <c r="C1397">
        <v>57.95</v>
      </c>
    </row>
    <row r="1398" spans="1:3">
      <c r="A1398" s="80">
        <v>31704</v>
      </c>
      <c r="B1398">
        <v>57.2</v>
      </c>
      <c r="C1398">
        <v>57.95</v>
      </c>
    </row>
    <row r="1399" spans="1:3">
      <c r="A1399" s="80">
        <v>31705</v>
      </c>
      <c r="B1399">
        <v>57.2</v>
      </c>
      <c r="C1399">
        <v>57.95</v>
      </c>
    </row>
    <row r="1400" spans="1:3">
      <c r="A1400" s="80">
        <v>31706</v>
      </c>
      <c r="B1400">
        <v>57.2</v>
      </c>
      <c r="C1400">
        <v>57.95</v>
      </c>
    </row>
    <row r="1401" spans="1:3">
      <c r="A1401" s="80">
        <v>31707</v>
      </c>
      <c r="B1401">
        <v>57.2</v>
      </c>
      <c r="C1401">
        <v>57.95</v>
      </c>
    </row>
    <row r="1402" spans="1:3">
      <c r="A1402" s="80">
        <v>31708</v>
      </c>
      <c r="B1402">
        <v>57.2</v>
      </c>
      <c r="C1402">
        <v>57.95</v>
      </c>
    </row>
    <row r="1403" spans="1:3">
      <c r="A1403" s="80">
        <v>31709</v>
      </c>
      <c r="B1403">
        <v>57.2</v>
      </c>
      <c r="C1403">
        <v>57.95</v>
      </c>
    </row>
    <row r="1404" spans="1:3">
      <c r="A1404" s="80">
        <v>31710</v>
      </c>
      <c r="B1404">
        <v>57.2</v>
      </c>
      <c r="C1404">
        <v>57.95</v>
      </c>
    </row>
    <row r="1405" spans="1:3">
      <c r="A1405" s="80">
        <v>31711</v>
      </c>
      <c r="B1405">
        <v>57.2</v>
      </c>
      <c r="C1405">
        <v>57.95</v>
      </c>
    </row>
    <row r="1406" spans="1:3">
      <c r="A1406" s="80">
        <v>31712</v>
      </c>
      <c r="B1406">
        <v>57.2</v>
      </c>
      <c r="C1406">
        <v>57.95</v>
      </c>
    </row>
    <row r="1407" spans="1:3">
      <c r="A1407" s="80">
        <v>31713</v>
      </c>
      <c r="B1407">
        <v>57.2</v>
      </c>
      <c r="C1407">
        <v>57.95</v>
      </c>
    </row>
    <row r="1408" spans="1:3">
      <c r="A1408" s="80">
        <v>31714</v>
      </c>
      <c r="B1408">
        <v>57.2</v>
      </c>
      <c r="C1408">
        <v>57.95</v>
      </c>
    </row>
    <row r="1409" spans="1:3">
      <c r="A1409" s="80">
        <v>31715</v>
      </c>
      <c r="B1409">
        <v>57.2</v>
      </c>
      <c r="C1409">
        <v>57.95</v>
      </c>
    </row>
    <row r="1410" spans="1:3">
      <c r="A1410" s="80">
        <v>31716</v>
      </c>
      <c r="B1410">
        <v>57.2</v>
      </c>
      <c r="C1410">
        <v>57.95</v>
      </c>
    </row>
    <row r="1411" spans="1:3">
      <c r="A1411" s="80">
        <v>31717</v>
      </c>
      <c r="B1411">
        <v>57.2</v>
      </c>
      <c r="C1411">
        <v>57.95</v>
      </c>
    </row>
    <row r="1412" spans="1:3">
      <c r="A1412" s="80">
        <v>31718</v>
      </c>
      <c r="B1412">
        <v>57.2</v>
      </c>
      <c r="C1412">
        <v>57.95</v>
      </c>
    </row>
    <row r="1413" spans="1:3">
      <c r="A1413" s="80">
        <v>31719</v>
      </c>
      <c r="B1413">
        <v>57.2</v>
      </c>
      <c r="C1413">
        <v>57.95</v>
      </c>
    </row>
    <row r="1414" spans="1:3">
      <c r="A1414" s="80">
        <v>31720</v>
      </c>
      <c r="B1414">
        <v>57.2</v>
      </c>
      <c r="C1414">
        <v>57.95</v>
      </c>
    </row>
    <row r="1415" spans="1:3">
      <c r="A1415" s="80">
        <v>31721</v>
      </c>
      <c r="B1415">
        <v>57.2</v>
      </c>
      <c r="C1415">
        <v>57.95</v>
      </c>
    </row>
    <row r="1416" spans="1:3">
      <c r="A1416" s="80">
        <v>31722</v>
      </c>
      <c r="B1416">
        <v>57.55</v>
      </c>
      <c r="C1416">
        <v>58.3</v>
      </c>
    </row>
    <row r="1417" spans="1:3">
      <c r="A1417" s="80">
        <v>31723</v>
      </c>
      <c r="B1417">
        <v>57.55</v>
      </c>
      <c r="C1417">
        <v>58.3</v>
      </c>
    </row>
    <row r="1418" spans="1:3">
      <c r="A1418" s="80">
        <v>31724</v>
      </c>
      <c r="B1418">
        <v>57.55</v>
      </c>
      <c r="C1418">
        <v>58.3</v>
      </c>
    </row>
    <row r="1419" spans="1:3">
      <c r="A1419" s="80">
        <v>31725</v>
      </c>
      <c r="B1419">
        <v>57.55</v>
      </c>
      <c r="C1419">
        <v>58.3</v>
      </c>
    </row>
    <row r="1420" spans="1:3">
      <c r="A1420" s="80">
        <v>31726</v>
      </c>
      <c r="B1420">
        <v>57.55</v>
      </c>
      <c r="C1420">
        <v>58.3</v>
      </c>
    </row>
    <row r="1421" spans="1:3">
      <c r="A1421" s="80">
        <v>31727</v>
      </c>
      <c r="B1421">
        <v>57.55</v>
      </c>
      <c r="C1421">
        <v>58.3</v>
      </c>
    </row>
    <row r="1422" spans="1:3">
      <c r="A1422" s="80">
        <v>31728</v>
      </c>
      <c r="B1422">
        <v>57.55</v>
      </c>
      <c r="C1422">
        <v>58.3</v>
      </c>
    </row>
    <row r="1423" spans="1:3">
      <c r="A1423" s="80">
        <v>31729</v>
      </c>
      <c r="B1423">
        <v>57.55</v>
      </c>
      <c r="C1423">
        <v>58.3</v>
      </c>
    </row>
    <row r="1424" spans="1:3">
      <c r="A1424" s="80">
        <v>31730</v>
      </c>
      <c r="B1424">
        <v>57.55</v>
      </c>
      <c r="C1424">
        <v>58.3</v>
      </c>
    </row>
    <row r="1425" spans="1:3">
      <c r="A1425" s="80">
        <v>31731</v>
      </c>
      <c r="B1425">
        <v>57.55</v>
      </c>
      <c r="C1425">
        <v>58.3</v>
      </c>
    </row>
    <row r="1426" spans="1:3">
      <c r="A1426" s="80">
        <v>31732</v>
      </c>
      <c r="B1426">
        <v>57.55</v>
      </c>
      <c r="C1426">
        <v>58.3</v>
      </c>
    </row>
    <row r="1427" spans="1:3">
      <c r="A1427" s="80">
        <v>31733</v>
      </c>
      <c r="B1427">
        <v>57.55</v>
      </c>
      <c r="C1427">
        <v>58.3</v>
      </c>
    </row>
    <row r="1428" spans="1:3">
      <c r="A1428" s="80">
        <v>31734</v>
      </c>
      <c r="B1428">
        <v>57.55</v>
      </c>
      <c r="C1428">
        <v>58.3</v>
      </c>
    </row>
    <row r="1429" spans="1:3">
      <c r="A1429" s="80">
        <v>31735</v>
      </c>
      <c r="B1429">
        <v>57.55</v>
      </c>
      <c r="C1429">
        <v>58.3</v>
      </c>
    </row>
    <row r="1430" spans="1:3">
      <c r="A1430" s="80">
        <v>31736</v>
      </c>
      <c r="B1430">
        <v>58</v>
      </c>
      <c r="C1430">
        <v>58.65</v>
      </c>
    </row>
    <row r="1431" spans="1:3">
      <c r="A1431" s="80">
        <v>31737</v>
      </c>
      <c r="B1431">
        <v>58</v>
      </c>
      <c r="C1431">
        <v>58.65</v>
      </c>
    </row>
    <row r="1432" spans="1:3">
      <c r="A1432" s="80">
        <v>31738</v>
      </c>
      <c r="B1432">
        <v>58</v>
      </c>
      <c r="C1432">
        <v>58.65</v>
      </c>
    </row>
    <row r="1433" spans="1:3">
      <c r="A1433" s="80">
        <v>31739</v>
      </c>
      <c r="B1433">
        <v>58</v>
      </c>
      <c r="C1433">
        <v>58.65</v>
      </c>
    </row>
    <row r="1434" spans="1:3">
      <c r="A1434" s="80">
        <v>31740</v>
      </c>
      <c r="B1434">
        <v>58</v>
      </c>
      <c r="C1434">
        <v>58.65</v>
      </c>
    </row>
    <row r="1435" spans="1:3">
      <c r="A1435" s="80">
        <v>31741</v>
      </c>
      <c r="B1435">
        <v>58</v>
      </c>
      <c r="C1435">
        <v>58.65</v>
      </c>
    </row>
    <row r="1436" spans="1:3">
      <c r="A1436" s="80">
        <v>31742</v>
      </c>
      <c r="B1436">
        <v>58</v>
      </c>
      <c r="C1436">
        <v>58.65</v>
      </c>
    </row>
    <row r="1437" spans="1:3">
      <c r="A1437" s="80">
        <v>31743</v>
      </c>
      <c r="B1437">
        <v>58</v>
      </c>
      <c r="C1437">
        <v>58.65</v>
      </c>
    </row>
    <row r="1438" spans="1:3">
      <c r="A1438" s="80">
        <v>31744</v>
      </c>
      <c r="B1438">
        <v>58</v>
      </c>
      <c r="C1438">
        <v>58.65</v>
      </c>
    </row>
    <row r="1439" spans="1:3">
      <c r="A1439" s="80">
        <v>31745</v>
      </c>
      <c r="B1439">
        <v>58</v>
      </c>
      <c r="C1439">
        <v>58.65</v>
      </c>
    </row>
    <row r="1440" spans="1:3">
      <c r="A1440" s="80">
        <v>31746</v>
      </c>
      <c r="B1440">
        <v>58</v>
      </c>
      <c r="C1440">
        <v>58.65</v>
      </c>
    </row>
    <row r="1441" spans="1:3">
      <c r="A1441" s="80">
        <v>31747</v>
      </c>
      <c r="B1441">
        <v>58</v>
      </c>
      <c r="C1441">
        <v>58.65</v>
      </c>
    </row>
    <row r="1442" spans="1:3">
      <c r="A1442" s="80">
        <v>31748</v>
      </c>
      <c r="B1442">
        <v>58</v>
      </c>
      <c r="C1442">
        <v>58.65</v>
      </c>
    </row>
    <row r="1443" spans="1:3">
      <c r="A1443" s="80">
        <v>31749</v>
      </c>
      <c r="B1443">
        <v>58.15</v>
      </c>
      <c r="C1443">
        <v>58.9</v>
      </c>
    </row>
    <row r="1444" spans="1:3">
      <c r="A1444" s="80">
        <v>31750</v>
      </c>
      <c r="B1444">
        <v>58.15</v>
      </c>
      <c r="C1444">
        <v>58.9</v>
      </c>
    </row>
    <row r="1445" spans="1:3">
      <c r="A1445" s="80">
        <v>31751</v>
      </c>
      <c r="B1445">
        <v>58.15</v>
      </c>
      <c r="C1445">
        <v>58.9</v>
      </c>
    </row>
    <row r="1446" spans="1:3">
      <c r="A1446" s="80">
        <v>31752</v>
      </c>
      <c r="B1446">
        <v>58.15</v>
      </c>
      <c r="C1446">
        <v>58.9</v>
      </c>
    </row>
    <row r="1447" spans="1:3">
      <c r="A1447" s="80">
        <v>31753</v>
      </c>
      <c r="B1447">
        <v>58.15</v>
      </c>
      <c r="C1447">
        <v>58.9</v>
      </c>
    </row>
    <row r="1448" spans="1:3">
      <c r="A1448" s="80">
        <v>31754</v>
      </c>
      <c r="B1448">
        <v>58.15</v>
      </c>
      <c r="C1448">
        <v>58.9</v>
      </c>
    </row>
    <row r="1449" spans="1:3">
      <c r="A1449" s="80">
        <v>31755</v>
      </c>
      <c r="B1449">
        <v>58.15</v>
      </c>
      <c r="C1449">
        <v>58.9</v>
      </c>
    </row>
    <row r="1450" spans="1:3">
      <c r="A1450" s="80">
        <v>31756</v>
      </c>
      <c r="B1450">
        <v>58.15</v>
      </c>
      <c r="C1450">
        <v>58.9</v>
      </c>
    </row>
    <row r="1451" spans="1:3">
      <c r="A1451" s="80">
        <v>31757</v>
      </c>
      <c r="B1451">
        <v>58.15</v>
      </c>
      <c r="C1451">
        <v>58.9</v>
      </c>
    </row>
    <row r="1452" spans="1:3">
      <c r="A1452" s="80">
        <v>31758</v>
      </c>
      <c r="B1452">
        <v>58.15</v>
      </c>
      <c r="C1452">
        <v>58.9</v>
      </c>
    </row>
    <row r="1453" spans="1:3">
      <c r="A1453" s="80">
        <v>31759</v>
      </c>
      <c r="B1453">
        <v>58.15</v>
      </c>
      <c r="C1453">
        <v>58.9</v>
      </c>
    </row>
    <row r="1454" spans="1:3">
      <c r="A1454" s="80">
        <v>31760</v>
      </c>
      <c r="B1454">
        <v>58.15</v>
      </c>
      <c r="C1454">
        <v>58.9</v>
      </c>
    </row>
    <row r="1455" spans="1:3">
      <c r="A1455" s="80">
        <v>31761</v>
      </c>
      <c r="B1455">
        <v>58.15</v>
      </c>
      <c r="C1455">
        <v>58.9</v>
      </c>
    </row>
    <row r="1456" spans="1:3">
      <c r="A1456" s="80">
        <v>31762</v>
      </c>
      <c r="B1456">
        <v>58.15</v>
      </c>
      <c r="C1456">
        <v>58.9</v>
      </c>
    </row>
    <row r="1457" spans="1:3">
      <c r="A1457" s="80">
        <v>31763</v>
      </c>
      <c r="B1457">
        <v>58.15</v>
      </c>
      <c r="C1457">
        <v>58.9</v>
      </c>
    </row>
    <row r="1458" spans="1:3">
      <c r="A1458" s="80">
        <v>31764</v>
      </c>
      <c r="B1458">
        <v>58.15</v>
      </c>
      <c r="C1458">
        <v>58.9</v>
      </c>
    </row>
    <row r="1459" spans="1:3">
      <c r="A1459" s="80">
        <v>31765</v>
      </c>
      <c r="B1459">
        <v>58.15</v>
      </c>
      <c r="C1459">
        <v>58.9</v>
      </c>
    </row>
    <row r="1460" spans="1:3">
      <c r="A1460" s="80">
        <v>31766</v>
      </c>
      <c r="B1460">
        <v>58.15</v>
      </c>
      <c r="C1460">
        <v>58.9</v>
      </c>
    </row>
    <row r="1461" spans="1:3">
      <c r="A1461" s="80">
        <v>31767</v>
      </c>
      <c r="B1461">
        <v>58.15</v>
      </c>
      <c r="C1461">
        <v>58.9</v>
      </c>
    </row>
    <row r="1462" spans="1:3">
      <c r="A1462" s="80">
        <v>31768</v>
      </c>
      <c r="B1462">
        <v>58.15</v>
      </c>
      <c r="C1462">
        <v>58.9</v>
      </c>
    </row>
    <row r="1463" spans="1:3">
      <c r="A1463" s="80">
        <v>31769</v>
      </c>
      <c r="B1463">
        <v>58.15</v>
      </c>
      <c r="C1463">
        <v>58.9</v>
      </c>
    </row>
    <row r="1464" spans="1:3">
      <c r="A1464" s="80">
        <v>31770</v>
      </c>
      <c r="B1464">
        <v>58.5</v>
      </c>
      <c r="C1464">
        <v>59.25</v>
      </c>
    </row>
    <row r="1465" spans="1:3">
      <c r="A1465" s="80">
        <v>31771</v>
      </c>
      <c r="B1465">
        <v>58.5</v>
      </c>
      <c r="C1465">
        <v>59.25</v>
      </c>
    </row>
    <row r="1466" spans="1:3">
      <c r="A1466" s="80">
        <v>31772</v>
      </c>
      <c r="B1466">
        <v>58.5</v>
      </c>
      <c r="C1466">
        <v>59.25</v>
      </c>
    </row>
    <row r="1467" spans="1:3">
      <c r="A1467" s="80">
        <v>31773</v>
      </c>
      <c r="B1467">
        <v>58.5</v>
      </c>
      <c r="C1467">
        <v>59.25</v>
      </c>
    </row>
    <row r="1468" spans="1:3">
      <c r="A1468" s="80">
        <v>31774</v>
      </c>
      <c r="B1468">
        <v>58.5</v>
      </c>
      <c r="C1468">
        <v>59.25</v>
      </c>
    </row>
    <row r="1469" spans="1:3">
      <c r="A1469" s="80">
        <v>31775</v>
      </c>
      <c r="B1469">
        <v>58.5</v>
      </c>
      <c r="C1469">
        <v>59.25</v>
      </c>
    </row>
    <row r="1470" spans="1:3">
      <c r="A1470" s="80">
        <v>31776</v>
      </c>
      <c r="B1470">
        <v>58.5</v>
      </c>
      <c r="C1470">
        <v>59.25</v>
      </c>
    </row>
    <row r="1471" spans="1:3">
      <c r="A1471" s="80">
        <v>31777</v>
      </c>
      <c r="B1471">
        <v>58.5</v>
      </c>
      <c r="C1471">
        <v>59.25</v>
      </c>
    </row>
    <row r="1472" spans="1:3">
      <c r="A1472" s="80">
        <v>31778</v>
      </c>
      <c r="B1472">
        <v>58.5</v>
      </c>
      <c r="C1472">
        <v>59.25</v>
      </c>
    </row>
    <row r="1473" spans="1:3">
      <c r="A1473" s="80">
        <v>31779</v>
      </c>
      <c r="B1473">
        <v>58.5</v>
      </c>
      <c r="C1473">
        <v>59.25</v>
      </c>
    </row>
    <row r="1474" spans="1:3">
      <c r="A1474" s="80">
        <v>31780</v>
      </c>
      <c r="B1474">
        <v>58.5</v>
      </c>
      <c r="C1474">
        <v>59.25</v>
      </c>
    </row>
    <row r="1475" spans="1:3">
      <c r="A1475" s="80">
        <v>31781</v>
      </c>
      <c r="B1475">
        <v>58.5</v>
      </c>
      <c r="C1475">
        <v>59.25</v>
      </c>
    </row>
    <row r="1476" spans="1:3">
      <c r="A1476" s="80">
        <v>31782</v>
      </c>
      <c r="B1476">
        <v>58.5</v>
      </c>
      <c r="C1476">
        <v>59.25</v>
      </c>
    </row>
    <row r="1477" spans="1:3">
      <c r="A1477" s="80">
        <v>31783</v>
      </c>
      <c r="B1477">
        <v>58.5</v>
      </c>
      <c r="C1477">
        <v>59.25</v>
      </c>
    </row>
    <row r="1478" spans="1:3">
      <c r="A1478" s="80">
        <v>31784</v>
      </c>
      <c r="B1478">
        <v>58.5</v>
      </c>
      <c r="C1478">
        <v>59.25</v>
      </c>
    </row>
    <row r="1479" spans="1:3">
      <c r="A1479" s="80">
        <v>31785</v>
      </c>
      <c r="B1479">
        <v>58.5</v>
      </c>
      <c r="C1479">
        <v>59.25</v>
      </c>
    </row>
    <row r="1480" spans="1:3">
      <c r="A1480" s="80">
        <v>31786</v>
      </c>
      <c r="B1480">
        <v>58.5</v>
      </c>
      <c r="C1480">
        <v>59.25</v>
      </c>
    </row>
    <row r="1481" spans="1:3">
      <c r="A1481" s="80">
        <v>31787</v>
      </c>
      <c r="B1481">
        <v>58.5</v>
      </c>
      <c r="C1481">
        <v>59.25</v>
      </c>
    </row>
    <row r="1482" spans="1:3">
      <c r="A1482" s="80">
        <v>31788</v>
      </c>
      <c r="B1482">
        <v>58.5</v>
      </c>
      <c r="C1482">
        <v>59.25</v>
      </c>
    </row>
    <row r="1483" spans="1:3">
      <c r="A1483" s="80">
        <v>31789</v>
      </c>
      <c r="B1483">
        <v>58.5</v>
      </c>
      <c r="C1483">
        <v>59.25</v>
      </c>
    </row>
    <row r="1484" spans="1:3">
      <c r="A1484" s="80">
        <v>31790</v>
      </c>
      <c r="B1484">
        <v>58.5</v>
      </c>
      <c r="C1484">
        <v>59.25</v>
      </c>
    </row>
    <row r="1485" spans="1:3">
      <c r="A1485" s="80">
        <v>31791</v>
      </c>
      <c r="B1485">
        <v>58.5</v>
      </c>
      <c r="C1485">
        <v>59.25</v>
      </c>
    </row>
    <row r="1486" spans="1:3">
      <c r="A1486" s="80">
        <v>31792</v>
      </c>
      <c r="B1486">
        <v>58.5</v>
      </c>
      <c r="C1486">
        <v>59.25</v>
      </c>
    </row>
    <row r="1487" spans="1:3">
      <c r="A1487" s="80">
        <v>31793</v>
      </c>
      <c r="B1487">
        <v>58.5</v>
      </c>
      <c r="C1487">
        <v>59.25</v>
      </c>
    </row>
    <row r="1488" spans="1:3">
      <c r="A1488" s="80">
        <v>31794</v>
      </c>
      <c r="B1488">
        <v>58.5</v>
      </c>
      <c r="C1488">
        <v>59.25</v>
      </c>
    </row>
    <row r="1489" spans="1:3">
      <c r="A1489" s="80">
        <v>31795</v>
      </c>
      <c r="B1489">
        <v>58.5</v>
      </c>
      <c r="C1489">
        <v>59.25</v>
      </c>
    </row>
    <row r="1490" spans="1:3">
      <c r="A1490" s="80">
        <v>31796</v>
      </c>
      <c r="B1490">
        <v>58.5</v>
      </c>
      <c r="C1490">
        <v>59.25</v>
      </c>
    </row>
    <row r="1491" spans="1:3">
      <c r="A1491" s="80">
        <v>31797</v>
      </c>
      <c r="B1491">
        <v>58.5</v>
      </c>
      <c r="C1491">
        <v>59.25</v>
      </c>
    </row>
    <row r="1492" spans="1:3">
      <c r="A1492" s="80">
        <v>31798</v>
      </c>
      <c r="B1492">
        <v>58.5</v>
      </c>
      <c r="C1492">
        <v>59.25</v>
      </c>
    </row>
    <row r="1493" spans="1:3">
      <c r="A1493" s="80">
        <v>31799</v>
      </c>
      <c r="B1493">
        <v>58.8</v>
      </c>
      <c r="C1493">
        <v>59.55</v>
      </c>
    </row>
    <row r="1494" spans="1:3">
      <c r="A1494" s="80">
        <v>31800</v>
      </c>
      <c r="B1494">
        <v>58.8</v>
      </c>
      <c r="C1494">
        <v>59.55</v>
      </c>
    </row>
    <row r="1495" spans="1:3">
      <c r="A1495" s="80">
        <v>31801</v>
      </c>
      <c r="B1495">
        <v>58.8</v>
      </c>
      <c r="C1495">
        <v>59.55</v>
      </c>
    </row>
    <row r="1496" spans="1:3">
      <c r="A1496" s="80">
        <v>31802</v>
      </c>
      <c r="B1496">
        <v>58.8</v>
      </c>
      <c r="C1496">
        <v>59.55</v>
      </c>
    </row>
    <row r="1497" spans="1:3">
      <c r="A1497" s="80">
        <v>31803</v>
      </c>
      <c r="B1497">
        <v>58.8</v>
      </c>
      <c r="C1497">
        <v>59.55</v>
      </c>
    </row>
    <row r="1498" spans="1:3">
      <c r="A1498" s="80">
        <v>31804</v>
      </c>
      <c r="B1498">
        <v>58.8</v>
      </c>
      <c r="C1498">
        <v>59.55</v>
      </c>
    </row>
    <row r="1499" spans="1:3">
      <c r="A1499" s="80">
        <v>31805</v>
      </c>
      <c r="B1499">
        <v>58.8</v>
      </c>
      <c r="C1499">
        <v>59.55</v>
      </c>
    </row>
    <row r="1500" spans="1:3">
      <c r="A1500" s="80">
        <v>31806</v>
      </c>
      <c r="B1500">
        <v>58.8</v>
      </c>
      <c r="C1500">
        <v>59.55</v>
      </c>
    </row>
    <row r="1501" spans="1:3">
      <c r="A1501" s="80">
        <v>31807</v>
      </c>
      <c r="B1501">
        <v>58.8</v>
      </c>
      <c r="C1501">
        <v>59.55</v>
      </c>
    </row>
    <row r="1502" spans="1:3">
      <c r="A1502" s="80">
        <v>31808</v>
      </c>
      <c r="B1502">
        <v>58.8</v>
      </c>
      <c r="C1502">
        <v>59.55</v>
      </c>
    </row>
    <row r="1503" spans="1:3">
      <c r="A1503" s="80">
        <v>31809</v>
      </c>
      <c r="B1503">
        <v>58.8</v>
      </c>
      <c r="C1503">
        <v>59.55</v>
      </c>
    </row>
    <row r="1504" spans="1:3">
      <c r="A1504" s="80">
        <v>31810</v>
      </c>
      <c r="B1504">
        <v>58.8</v>
      </c>
      <c r="C1504">
        <v>59.55</v>
      </c>
    </row>
    <row r="1505" spans="1:3">
      <c r="A1505" s="80">
        <v>31811</v>
      </c>
      <c r="B1505">
        <v>58.8</v>
      </c>
      <c r="C1505">
        <v>59.55</v>
      </c>
    </row>
    <row r="1506" spans="1:3">
      <c r="A1506" s="80">
        <v>31812</v>
      </c>
      <c r="B1506">
        <v>58.8</v>
      </c>
      <c r="C1506">
        <v>59.55</v>
      </c>
    </row>
    <row r="1507" spans="1:3">
      <c r="A1507" s="80">
        <v>31813</v>
      </c>
      <c r="B1507">
        <v>58.8</v>
      </c>
      <c r="C1507">
        <v>59.55</v>
      </c>
    </row>
    <row r="1508" spans="1:3">
      <c r="A1508" s="80">
        <v>31814</v>
      </c>
      <c r="B1508">
        <v>58.8</v>
      </c>
      <c r="C1508">
        <v>59.55</v>
      </c>
    </row>
    <row r="1509" spans="1:3">
      <c r="A1509" s="80">
        <v>31815</v>
      </c>
      <c r="B1509">
        <v>58.8</v>
      </c>
      <c r="C1509">
        <v>59.55</v>
      </c>
    </row>
    <row r="1510" spans="1:3">
      <c r="A1510" s="80">
        <v>31816</v>
      </c>
      <c r="B1510">
        <v>58.8</v>
      </c>
      <c r="C1510">
        <v>59.55</v>
      </c>
    </row>
    <row r="1511" spans="1:3">
      <c r="A1511" s="80">
        <v>31817</v>
      </c>
      <c r="B1511">
        <v>58.8</v>
      </c>
      <c r="C1511">
        <v>59.55</v>
      </c>
    </row>
    <row r="1512" spans="1:3">
      <c r="A1512" s="80">
        <v>31818</v>
      </c>
      <c r="B1512">
        <v>58.8</v>
      </c>
      <c r="C1512">
        <v>59.55</v>
      </c>
    </row>
    <row r="1513" spans="1:3">
      <c r="A1513" s="80">
        <v>31819</v>
      </c>
      <c r="B1513">
        <v>58.8</v>
      </c>
      <c r="C1513">
        <v>59.55</v>
      </c>
    </row>
    <row r="1514" spans="1:3">
      <c r="A1514" s="80">
        <v>31820</v>
      </c>
      <c r="B1514">
        <v>59.1</v>
      </c>
      <c r="C1514">
        <v>59.85</v>
      </c>
    </row>
    <row r="1515" spans="1:3">
      <c r="A1515" s="80">
        <v>31821</v>
      </c>
      <c r="B1515">
        <v>59.1</v>
      </c>
      <c r="C1515">
        <v>59.85</v>
      </c>
    </row>
    <row r="1516" spans="1:3">
      <c r="A1516" s="80">
        <v>31822</v>
      </c>
      <c r="B1516">
        <v>59.1</v>
      </c>
      <c r="C1516">
        <v>59.85</v>
      </c>
    </row>
    <row r="1517" spans="1:3">
      <c r="A1517" s="80">
        <v>31823</v>
      </c>
      <c r="B1517">
        <v>59.1</v>
      </c>
      <c r="C1517">
        <v>59.85</v>
      </c>
    </row>
    <row r="1518" spans="1:3">
      <c r="A1518" s="80">
        <v>31824</v>
      </c>
      <c r="B1518">
        <v>59.1</v>
      </c>
      <c r="C1518">
        <v>59.85</v>
      </c>
    </row>
    <row r="1519" spans="1:3">
      <c r="A1519" s="80">
        <v>31825</v>
      </c>
      <c r="B1519">
        <v>59.1</v>
      </c>
      <c r="C1519">
        <v>59.85</v>
      </c>
    </row>
    <row r="1520" spans="1:3">
      <c r="A1520" s="80">
        <v>31826</v>
      </c>
      <c r="B1520">
        <v>59.1</v>
      </c>
      <c r="C1520">
        <v>59.85</v>
      </c>
    </row>
    <row r="1521" spans="1:3">
      <c r="A1521" s="80">
        <v>31827</v>
      </c>
      <c r="B1521">
        <v>59.1</v>
      </c>
      <c r="C1521">
        <v>59.85</v>
      </c>
    </row>
    <row r="1522" spans="1:3">
      <c r="A1522" s="80">
        <v>31828</v>
      </c>
      <c r="B1522">
        <v>59.1</v>
      </c>
      <c r="C1522">
        <v>59.85</v>
      </c>
    </row>
    <row r="1523" spans="1:3">
      <c r="A1523" s="80">
        <v>31829</v>
      </c>
      <c r="B1523">
        <v>59.1</v>
      </c>
      <c r="C1523">
        <v>59.85</v>
      </c>
    </row>
    <row r="1524" spans="1:3">
      <c r="A1524" s="80">
        <v>31830</v>
      </c>
      <c r="B1524">
        <v>59.1</v>
      </c>
      <c r="C1524">
        <v>59.85</v>
      </c>
    </row>
    <row r="1525" spans="1:3">
      <c r="A1525" s="80">
        <v>31831</v>
      </c>
      <c r="B1525">
        <v>59.1</v>
      </c>
      <c r="C1525">
        <v>59.85</v>
      </c>
    </row>
    <row r="1526" spans="1:3">
      <c r="A1526" s="80">
        <v>31832</v>
      </c>
      <c r="B1526">
        <v>59.1</v>
      </c>
      <c r="C1526">
        <v>59.85</v>
      </c>
    </row>
    <row r="1527" spans="1:3">
      <c r="A1527" s="80">
        <v>31833</v>
      </c>
      <c r="B1527">
        <v>59.35</v>
      </c>
      <c r="C1527">
        <v>60.1</v>
      </c>
    </row>
    <row r="1528" spans="1:3">
      <c r="A1528" s="80">
        <v>31834</v>
      </c>
      <c r="B1528">
        <v>59.35</v>
      </c>
      <c r="C1528">
        <v>60.1</v>
      </c>
    </row>
    <row r="1529" spans="1:3">
      <c r="A1529" s="80">
        <v>31835</v>
      </c>
      <c r="B1529">
        <v>59.35</v>
      </c>
      <c r="C1529">
        <v>60.1</v>
      </c>
    </row>
    <row r="1530" spans="1:3">
      <c r="A1530" s="80">
        <v>31836</v>
      </c>
      <c r="B1530">
        <v>59.35</v>
      </c>
      <c r="C1530">
        <v>60.1</v>
      </c>
    </row>
    <row r="1531" spans="1:3">
      <c r="A1531" s="80">
        <v>31837</v>
      </c>
      <c r="B1531">
        <v>59.35</v>
      </c>
      <c r="C1531">
        <v>60.1</v>
      </c>
    </row>
    <row r="1532" spans="1:3">
      <c r="A1532" s="80">
        <v>31838</v>
      </c>
      <c r="B1532">
        <v>59.35</v>
      </c>
      <c r="C1532">
        <v>60.1</v>
      </c>
    </row>
    <row r="1533" spans="1:3">
      <c r="A1533" s="80">
        <v>31839</v>
      </c>
      <c r="B1533">
        <v>59.35</v>
      </c>
      <c r="C1533">
        <v>60.1</v>
      </c>
    </row>
    <row r="1534" spans="1:3">
      <c r="A1534" s="80">
        <v>31840</v>
      </c>
      <c r="B1534">
        <v>59.35</v>
      </c>
      <c r="C1534">
        <v>60.1</v>
      </c>
    </row>
    <row r="1535" spans="1:3">
      <c r="A1535" s="80">
        <v>31841</v>
      </c>
      <c r="B1535">
        <v>59.35</v>
      </c>
      <c r="C1535">
        <v>60.1</v>
      </c>
    </row>
    <row r="1536" spans="1:3">
      <c r="A1536" s="80">
        <v>31842</v>
      </c>
      <c r="B1536">
        <v>59.35</v>
      </c>
      <c r="C1536">
        <v>60.1</v>
      </c>
    </row>
    <row r="1537" spans="1:3">
      <c r="A1537" s="80">
        <v>31843</v>
      </c>
      <c r="B1537">
        <v>59.35</v>
      </c>
      <c r="C1537">
        <v>60.1</v>
      </c>
    </row>
    <row r="1538" spans="1:3">
      <c r="A1538" s="80">
        <v>31844</v>
      </c>
      <c r="B1538">
        <v>59.35</v>
      </c>
      <c r="C1538">
        <v>60.1</v>
      </c>
    </row>
    <row r="1539" spans="1:3">
      <c r="A1539" s="80">
        <v>31845</v>
      </c>
      <c r="B1539">
        <v>59.35</v>
      </c>
      <c r="C1539">
        <v>60.1</v>
      </c>
    </row>
    <row r="1540" spans="1:3">
      <c r="A1540" s="80">
        <v>31846</v>
      </c>
      <c r="B1540">
        <v>59.35</v>
      </c>
      <c r="C1540">
        <v>60.1</v>
      </c>
    </row>
    <row r="1541" spans="1:3">
      <c r="A1541" s="80">
        <v>31847</v>
      </c>
      <c r="B1541">
        <v>59.35</v>
      </c>
      <c r="C1541">
        <v>60.1</v>
      </c>
    </row>
    <row r="1542" spans="1:3">
      <c r="A1542" s="80">
        <v>31848</v>
      </c>
      <c r="B1542">
        <v>59.35</v>
      </c>
      <c r="C1542">
        <v>60.1</v>
      </c>
    </row>
    <row r="1543" spans="1:3">
      <c r="A1543" s="80">
        <v>31849</v>
      </c>
      <c r="B1543">
        <v>59.35</v>
      </c>
      <c r="C1543">
        <v>60.1</v>
      </c>
    </row>
    <row r="1544" spans="1:3">
      <c r="A1544" s="80">
        <v>31850</v>
      </c>
      <c r="B1544">
        <v>59.35</v>
      </c>
      <c r="C1544">
        <v>60.1</v>
      </c>
    </row>
    <row r="1545" spans="1:3">
      <c r="A1545" s="80">
        <v>31851</v>
      </c>
      <c r="B1545">
        <v>59.35</v>
      </c>
      <c r="C1545">
        <v>60.1</v>
      </c>
    </row>
    <row r="1546" spans="1:3">
      <c r="A1546" s="80">
        <v>31852</v>
      </c>
      <c r="B1546">
        <v>59.35</v>
      </c>
      <c r="C1546">
        <v>60.1</v>
      </c>
    </row>
    <row r="1547" spans="1:3">
      <c r="A1547" s="80">
        <v>31853</v>
      </c>
      <c r="B1547">
        <v>59.35</v>
      </c>
      <c r="C1547">
        <v>60.1</v>
      </c>
    </row>
    <row r="1548" spans="1:3">
      <c r="A1548" s="80">
        <v>31854</v>
      </c>
      <c r="B1548">
        <v>59.35</v>
      </c>
      <c r="C1548">
        <v>60.1</v>
      </c>
    </row>
    <row r="1549" spans="1:3">
      <c r="A1549" s="80">
        <v>31855</v>
      </c>
      <c r="B1549">
        <v>59.75</v>
      </c>
      <c r="C1549">
        <v>60.5</v>
      </c>
    </row>
    <row r="1550" spans="1:3">
      <c r="A1550" s="80">
        <v>31856</v>
      </c>
      <c r="B1550">
        <v>59.75</v>
      </c>
      <c r="C1550">
        <v>60.5</v>
      </c>
    </row>
    <row r="1551" spans="1:3">
      <c r="A1551" s="80">
        <v>31857</v>
      </c>
      <c r="B1551">
        <v>59.75</v>
      </c>
      <c r="C1551">
        <v>60.5</v>
      </c>
    </row>
    <row r="1552" spans="1:3">
      <c r="A1552" s="80">
        <v>31858</v>
      </c>
      <c r="B1552">
        <v>59.75</v>
      </c>
      <c r="C1552">
        <v>60.5</v>
      </c>
    </row>
    <row r="1553" spans="1:3">
      <c r="A1553" s="80">
        <v>31859</v>
      </c>
      <c r="B1553">
        <v>59.75</v>
      </c>
      <c r="C1553">
        <v>60.5</v>
      </c>
    </row>
    <row r="1554" spans="1:3">
      <c r="A1554" s="80">
        <v>31860</v>
      </c>
      <c r="B1554">
        <v>59.75</v>
      </c>
      <c r="C1554">
        <v>60.5</v>
      </c>
    </row>
    <row r="1555" spans="1:3">
      <c r="A1555" s="80">
        <v>31861</v>
      </c>
      <c r="B1555">
        <v>59.75</v>
      </c>
      <c r="C1555">
        <v>60.5</v>
      </c>
    </row>
    <row r="1556" spans="1:3">
      <c r="A1556" s="80">
        <v>31862</v>
      </c>
      <c r="B1556">
        <v>59.75</v>
      </c>
      <c r="C1556">
        <v>60.5</v>
      </c>
    </row>
    <row r="1557" spans="1:3">
      <c r="A1557" s="80">
        <v>31863</v>
      </c>
      <c r="B1557">
        <v>59.75</v>
      </c>
      <c r="C1557">
        <v>60.5</v>
      </c>
    </row>
    <row r="1558" spans="1:3">
      <c r="A1558" s="80">
        <v>31864</v>
      </c>
      <c r="B1558">
        <v>59.75</v>
      </c>
      <c r="C1558">
        <v>60.5</v>
      </c>
    </row>
    <row r="1559" spans="1:3">
      <c r="A1559" s="80">
        <v>31865</v>
      </c>
      <c r="B1559">
        <v>59.75</v>
      </c>
      <c r="C1559">
        <v>60.5</v>
      </c>
    </row>
    <row r="1560" spans="1:3">
      <c r="A1560" s="80">
        <v>31866</v>
      </c>
      <c r="B1560">
        <v>59.75</v>
      </c>
      <c r="C1560">
        <v>60.5</v>
      </c>
    </row>
    <row r="1561" spans="1:3">
      <c r="A1561" s="80">
        <v>31867</v>
      </c>
      <c r="B1561">
        <v>59.75</v>
      </c>
      <c r="C1561">
        <v>60.5</v>
      </c>
    </row>
    <row r="1562" spans="1:3">
      <c r="A1562" s="80">
        <v>31868</v>
      </c>
      <c r="B1562">
        <v>59.75</v>
      </c>
      <c r="C1562">
        <v>60.5</v>
      </c>
    </row>
    <row r="1563" spans="1:3">
      <c r="A1563" s="80">
        <v>31869</v>
      </c>
      <c r="B1563">
        <v>60.15</v>
      </c>
      <c r="C1563">
        <v>60.9</v>
      </c>
    </row>
    <row r="1564" spans="1:3">
      <c r="A1564" s="80">
        <v>31870</v>
      </c>
      <c r="B1564">
        <v>60.15</v>
      </c>
      <c r="C1564">
        <v>60.9</v>
      </c>
    </row>
    <row r="1565" spans="1:3">
      <c r="A1565" s="80">
        <v>31871</v>
      </c>
      <c r="B1565">
        <v>60.15</v>
      </c>
      <c r="C1565">
        <v>60.9</v>
      </c>
    </row>
    <row r="1566" spans="1:3">
      <c r="A1566" s="80">
        <v>31872</v>
      </c>
      <c r="B1566">
        <v>60.15</v>
      </c>
      <c r="C1566">
        <v>60.9</v>
      </c>
    </row>
    <row r="1567" spans="1:3">
      <c r="A1567" s="80">
        <v>31873</v>
      </c>
      <c r="B1567">
        <v>60.15</v>
      </c>
      <c r="C1567">
        <v>60.9</v>
      </c>
    </row>
    <row r="1568" spans="1:3">
      <c r="A1568" s="80">
        <v>31874</v>
      </c>
      <c r="B1568">
        <v>60.15</v>
      </c>
      <c r="C1568">
        <v>60.9</v>
      </c>
    </row>
    <row r="1569" spans="1:3">
      <c r="A1569" s="80">
        <v>31875</v>
      </c>
      <c r="B1569">
        <v>60.15</v>
      </c>
      <c r="C1569">
        <v>60.9</v>
      </c>
    </row>
    <row r="1570" spans="1:3">
      <c r="A1570" s="80">
        <v>31876</v>
      </c>
      <c r="B1570">
        <v>60.15</v>
      </c>
      <c r="C1570">
        <v>60.9</v>
      </c>
    </row>
    <row r="1571" spans="1:3">
      <c r="A1571" s="80">
        <v>31877</v>
      </c>
      <c r="B1571">
        <v>60.15</v>
      </c>
      <c r="C1571">
        <v>60.9</v>
      </c>
    </row>
    <row r="1572" spans="1:3">
      <c r="A1572" s="80">
        <v>31878</v>
      </c>
      <c r="B1572">
        <v>60.15</v>
      </c>
      <c r="C1572">
        <v>60.9</v>
      </c>
    </row>
    <row r="1573" spans="1:3">
      <c r="A1573" s="80">
        <v>31879</v>
      </c>
      <c r="B1573">
        <v>60.15</v>
      </c>
      <c r="C1573">
        <v>60.9</v>
      </c>
    </row>
    <row r="1574" spans="1:3">
      <c r="A1574" s="80">
        <v>31880</v>
      </c>
      <c r="B1574">
        <v>60.15</v>
      </c>
      <c r="C1574">
        <v>60.9</v>
      </c>
    </row>
    <row r="1575" spans="1:3">
      <c r="A1575" s="80">
        <v>31881</v>
      </c>
      <c r="B1575">
        <v>60.15</v>
      </c>
      <c r="C1575">
        <v>60.9</v>
      </c>
    </row>
    <row r="1576" spans="1:3">
      <c r="A1576" s="80">
        <v>31882</v>
      </c>
      <c r="B1576">
        <v>60.5</v>
      </c>
      <c r="C1576">
        <v>61.25</v>
      </c>
    </row>
    <row r="1577" spans="1:3">
      <c r="A1577" s="80">
        <v>31883</v>
      </c>
      <c r="B1577">
        <v>60.5</v>
      </c>
      <c r="C1577">
        <v>61.25</v>
      </c>
    </row>
    <row r="1578" spans="1:3">
      <c r="A1578" s="80">
        <v>31884</v>
      </c>
      <c r="B1578">
        <v>60.5</v>
      </c>
      <c r="C1578">
        <v>61.25</v>
      </c>
    </row>
    <row r="1579" spans="1:3">
      <c r="A1579" s="80">
        <v>31885</v>
      </c>
      <c r="B1579">
        <v>60.5</v>
      </c>
      <c r="C1579">
        <v>61.25</v>
      </c>
    </row>
    <row r="1580" spans="1:3">
      <c r="A1580" s="80">
        <v>31886</v>
      </c>
      <c r="B1580">
        <v>60.5</v>
      </c>
      <c r="C1580">
        <v>61.25</v>
      </c>
    </row>
    <row r="1581" spans="1:3">
      <c r="A1581" s="80">
        <v>31887</v>
      </c>
      <c r="B1581">
        <v>60.5</v>
      </c>
      <c r="C1581">
        <v>61.25</v>
      </c>
    </row>
    <row r="1582" spans="1:3">
      <c r="A1582" s="80">
        <v>31888</v>
      </c>
      <c r="B1582">
        <v>60.5</v>
      </c>
      <c r="C1582">
        <v>61.25</v>
      </c>
    </row>
    <row r="1583" spans="1:3">
      <c r="A1583" s="80">
        <v>31889</v>
      </c>
      <c r="B1583">
        <v>60.5</v>
      </c>
      <c r="C1583">
        <v>61.25</v>
      </c>
    </row>
    <row r="1584" spans="1:3">
      <c r="A1584" s="80">
        <v>31890</v>
      </c>
      <c r="B1584">
        <v>60.5</v>
      </c>
      <c r="C1584">
        <v>61.25</v>
      </c>
    </row>
    <row r="1585" spans="1:3">
      <c r="A1585" s="80">
        <v>31891</v>
      </c>
      <c r="B1585">
        <v>60.5</v>
      </c>
      <c r="C1585">
        <v>61.25</v>
      </c>
    </row>
    <row r="1586" spans="1:3">
      <c r="A1586" s="80">
        <v>31892</v>
      </c>
      <c r="B1586">
        <v>60.5</v>
      </c>
      <c r="C1586">
        <v>61.25</v>
      </c>
    </row>
    <row r="1587" spans="1:3">
      <c r="A1587" s="80">
        <v>31893</v>
      </c>
      <c r="B1587">
        <v>60.5</v>
      </c>
      <c r="C1587">
        <v>61.25</v>
      </c>
    </row>
    <row r="1588" spans="1:3">
      <c r="A1588" s="80">
        <v>31894</v>
      </c>
      <c r="B1588">
        <v>60.5</v>
      </c>
      <c r="C1588">
        <v>61.25</v>
      </c>
    </row>
    <row r="1589" spans="1:3">
      <c r="A1589" s="80">
        <v>31895</v>
      </c>
      <c r="B1589">
        <v>60.5</v>
      </c>
      <c r="C1589">
        <v>61.25</v>
      </c>
    </row>
    <row r="1590" spans="1:3">
      <c r="A1590" s="80">
        <v>31896</v>
      </c>
      <c r="B1590">
        <v>60.5</v>
      </c>
      <c r="C1590">
        <v>61.25</v>
      </c>
    </row>
    <row r="1591" spans="1:3">
      <c r="A1591" s="80">
        <v>31897</v>
      </c>
      <c r="B1591">
        <v>60.5</v>
      </c>
      <c r="C1591">
        <v>61.25</v>
      </c>
    </row>
    <row r="1592" spans="1:3">
      <c r="A1592" s="80">
        <v>31898</v>
      </c>
      <c r="B1592">
        <v>60.5</v>
      </c>
      <c r="C1592">
        <v>61.25</v>
      </c>
    </row>
    <row r="1593" spans="1:3">
      <c r="A1593" s="80">
        <v>31899</v>
      </c>
      <c r="B1593">
        <v>60.5</v>
      </c>
      <c r="C1593">
        <v>61.25</v>
      </c>
    </row>
    <row r="1594" spans="1:3">
      <c r="A1594" s="80">
        <v>31900</v>
      </c>
      <c r="B1594">
        <v>60.5</v>
      </c>
      <c r="C1594">
        <v>61.25</v>
      </c>
    </row>
    <row r="1595" spans="1:3">
      <c r="A1595" s="80">
        <v>31901</v>
      </c>
      <c r="B1595">
        <v>60.5</v>
      </c>
      <c r="C1595">
        <v>61.25</v>
      </c>
    </row>
    <row r="1596" spans="1:3">
      <c r="A1596" s="80">
        <v>31902</v>
      </c>
      <c r="B1596">
        <v>60.5</v>
      </c>
      <c r="C1596">
        <v>61.25</v>
      </c>
    </row>
    <row r="1597" spans="1:3">
      <c r="A1597" s="80">
        <v>31903</v>
      </c>
      <c r="B1597">
        <v>60.5</v>
      </c>
      <c r="C1597">
        <v>61.25</v>
      </c>
    </row>
    <row r="1598" spans="1:3">
      <c r="A1598" s="80">
        <v>31904</v>
      </c>
      <c r="B1598">
        <v>60.95</v>
      </c>
      <c r="C1598">
        <v>61.7</v>
      </c>
    </row>
    <row r="1599" spans="1:3">
      <c r="A1599" s="80">
        <v>31905</v>
      </c>
      <c r="B1599">
        <v>60.95</v>
      </c>
      <c r="C1599">
        <v>61.7</v>
      </c>
    </row>
    <row r="1600" spans="1:3">
      <c r="A1600" s="80">
        <v>31906</v>
      </c>
      <c r="B1600">
        <v>60.95</v>
      </c>
      <c r="C1600">
        <v>61.7</v>
      </c>
    </row>
    <row r="1601" spans="1:3">
      <c r="A1601" s="80">
        <v>31907</v>
      </c>
      <c r="B1601">
        <v>60.95</v>
      </c>
      <c r="C1601">
        <v>61.7</v>
      </c>
    </row>
    <row r="1602" spans="1:3">
      <c r="A1602" s="80">
        <v>31908</v>
      </c>
      <c r="B1602">
        <v>60.95</v>
      </c>
      <c r="C1602">
        <v>61.7</v>
      </c>
    </row>
    <row r="1603" spans="1:3">
      <c r="A1603" s="80">
        <v>31909</v>
      </c>
      <c r="B1603">
        <v>60.95</v>
      </c>
      <c r="C1603">
        <v>61.7</v>
      </c>
    </row>
    <row r="1604" spans="1:3">
      <c r="A1604" s="80">
        <v>31910</v>
      </c>
      <c r="B1604">
        <v>60.95</v>
      </c>
      <c r="C1604">
        <v>61.7</v>
      </c>
    </row>
    <row r="1605" spans="1:3">
      <c r="A1605" s="80">
        <v>31911</v>
      </c>
      <c r="B1605">
        <v>60.95</v>
      </c>
      <c r="C1605">
        <v>61.7</v>
      </c>
    </row>
    <row r="1606" spans="1:3">
      <c r="A1606" s="80">
        <v>31912</v>
      </c>
      <c r="B1606">
        <v>60.95</v>
      </c>
      <c r="C1606">
        <v>61.7</v>
      </c>
    </row>
    <row r="1607" spans="1:3">
      <c r="A1607" s="80">
        <v>31913</v>
      </c>
      <c r="B1607">
        <v>60.95</v>
      </c>
      <c r="C1607">
        <v>61.7</v>
      </c>
    </row>
    <row r="1608" spans="1:3">
      <c r="A1608" s="80">
        <v>31914</v>
      </c>
      <c r="B1608">
        <v>60.95</v>
      </c>
      <c r="C1608">
        <v>61.7</v>
      </c>
    </row>
    <row r="1609" spans="1:3">
      <c r="A1609" s="80">
        <v>31915</v>
      </c>
      <c r="B1609">
        <v>60.95</v>
      </c>
      <c r="C1609">
        <v>61.7</v>
      </c>
    </row>
    <row r="1610" spans="1:3">
      <c r="A1610" s="80">
        <v>31916</v>
      </c>
      <c r="B1610">
        <v>60.95</v>
      </c>
      <c r="C1610">
        <v>61.7</v>
      </c>
    </row>
    <row r="1611" spans="1:3">
      <c r="A1611" s="80">
        <v>31917</v>
      </c>
      <c r="B1611">
        <v>60.95</v>
      </c>
      <c r="C1611">
        <v>61.7</v>
      </c>
    </row>
    <row r="1612" spans="1:3">
      <c r="A1612" s="80">
        <v>31918</v>
      </c>
      <c r="B1612">
        <v>60.95</v>
      </c>
      <c r="C1612">
        <v>61.7</v>
      </c>
    </row>
    <row r="1613" spans="1:3">
      <c r="A1613" s="80">
        <v>31919</v>
      </c>
      <c r="B1613">
        <v>60.95</v>
      </c>
      <c r="C1613">
        <v>61.7</v>
      </c>
    </row>
    <row r="1614" spans="1:3">
      <c r="A1614" s="80">
        <v>31920</v>
      </c>
      <c r="B1614">
        <v>60.95</v>
      </c>
      <c r="C1614">
        <v>61.7</v>
      </c>
    </row>
    <row r="1615" spans="1:3">
      <c r="A1615" s="80">
        <v>31921</v>
      </c>
      <c r="B1615">
        <v>60.95</v>
      </c>
      <c r="C1615">
        <v>61.7</v>
      </c>
    </row>
    <row r="1616" spans="1:3">
      <c r="A1616" s="80">
        <v>31922</v>
      </c>
      <c r="B1616">
        <v>60.95</v>
      </c>
      <c r="C1616">
        <v>61.7</v>
      </c>
    </row>
    <row r="1617" spans="1:3">
      <c r="A1617" s="80">
        <v>31923</v>
      </c>
      <c r="B1617">
        <v>60.95</v>
      </c>
      <c r="C1617">
        <v>61.7</v>
      </c>
    </row>
    <row r="1618" spans="1:3">
      <c r="A1618" s="80">
        <v>31924</v>
      </c>
      <c r="B1618">
        <v>60.95</v>
      </c>
      <c r="C1618">
        <v>61.7</v>
      </c>
    </row>
    <row r="1619" spans="1:3">
      <c r="A1619" s="80">
        <v>31925</v>
      </c>
      <c r="B1619">
        <v>61.3</v>
      </c>
      <c r="C1619">
        <v>62.05</v>
      </c>
    </row>
    <row r="1620" spans="1:3">
      <c r="A1620" s="80">
        <v>31926</v>
      </c>
      <c r="B1620">
        <v>61.3</v>
      </c>
      <c r="C1620">
        <v>62.05</v>
      </c>
    </row>
    <row r="1621" spans="1:3">
      <c r="A1621" s="80">
        <v>31927</v>
      </c>
      <c r="B1621">
        <v>61.3</v>
      </c>
      <c r="C1621">
        <v>62.05</v>
      </c>
    </row>
    <row r="1622" spans="1:3">
      <c r="A1622" s="80">
        <v>31928</v>
      </c>
      <c r="B1622">
        <v>61.3</v>
      </c>
      <c r="C1622">
        <v>62.05</v>
      </c>
    </row>
    <row r="1623" spans="1:3">
      <c r="A1623" s="80">
        <v>31929</v>
      </c>
      <c r="B1623">
        <v>61.3</v>
      </c>
      <c r="C1623">
        <v>62.05</v>
      </c>
    </row>
    <row r="1624" spans="1:3">
      <c r="A1624" s="80">
        <v>31930</v>
      </c>
      <c r="B1624">
        <v>61.3</v>
      </c>
      <c r="C1624">
        <v>62.05</v>
      </c>
    </row>
    <row r="1625" spans="1:3">
      <c r="A1625" s="80">
        <v>31931</v>
      </c>
      <c r="B1625">
        <v>61.3</v>
      </c>
      <c r="C1625">
        <v>62.05</v>
      </c>
    </row>
    <row r="1626" spans="1:3">
      <c r="A1626" s="80">
        <v>31932</v>
      </c>
      <c r="B1626">
        <v>61.3</v>
      </c>
      <c r="C1626">
        <v>62.05</v>
      </c>
    </row>
    <row r="1627" spans="1:3">
      <c r="A1627" s="80">
        <v>31933</v>
      </c>
      <c r="B1627">
        <v>61.3</v>
      </c>
      <c r="C1627">
        <v>62.05</v>
      </c>
    </row>
    <row r="1628" spans="1:3">
      <c r="A1628" s="80">
        <v>31934</v>
      </c>
      <c r="B1628">
        <v>61.3</v>
      </c>
      <c r="C1628">
        <v>62.05</v>
      </c>
    </row>
    <row r="1629" spans="1:3">
      <c r="A1629" s="80">
        <v>31935</v>
      </c>
      <c r="B1629">
        <v>61.3</v>
      </c>
      <c r="C1629">
        <v>62.05</v>
      </c>
    </row>
    <row r="1630" spans="1:3">
      <c r="A1630" s="80">
        <v>31936</v>
      </c>
      <c r="B1630">
        <v>61.3</v>
      </c>
      <c r="C1630">
        <v>62.05</v>
      </c>
    </row>
    <row r="1631" spans="1:3">
      <c r="A1631" s="80">
        <v>31937</v>
      </c>
      <c r="B1631">
        <v>61.3</v>
      </c>
      <c r="C1631">
        <v>62.05</v>
      </c>
    </row>
    <row r="1632" spans="1:3">
      <c r="A1632" s="80">
        <v>31938</v>
      </c>
      <c r="B1632">
        <v>61.3</v>
      </c>
      <c r="C1632">
        <v>62.05</v>
      </c>
    </row>
    <row r="1633" spans="1:3">
      <c r="A1633" s="80">
        <v>31939</v>
      </c>
      <c r="B1633">
        <v>61.75</v>
      </c>
      <c r="C1633">
        <v>62.5</v>
      </c>
    </row>
    <row r="1634" spans="1:3">
      <c r="A1634" s="80">
        <v>31940</v>
      </c>
      <c r="B1634">
        <v>61.75</v>
      </c>
      <c r="C1634">
        <v>62.5</v>
      </c>
    </row>
    <row r="1635" spans="1:3">
      <c r="A1635" s="80">
        <v>31941</v>
      </c>
      <c r="B1635">
        <v>61.75</v>
      </c>
      <c r="C1635">
        <v>62.5</v>
      </c>
    </row>
    <row r="1636" spans="1:3">
      <c r="A1636" s="80">
        <v>31942</v>
      </c>
      <c r="B1636">
        <v>61.75</v>
      </c>
      <c r="C1636">
        <v>62.5</v>
      </c>
    </row>
    <row r="1637" spans="1:3">
      <c r="A1637" s="80">
        <v>31943</v>
      </c>
      <c r="B1637">
        <v>61.75</v>
      </c>
      <c r="C1637">
        <v>62.5</v>
      </c>
    </row>
    <row r="1638" spans="1:3">
      <c r="A1638" s="80">
        <v>31944</v>
      </c>
      <c r="B1638">
        <v>61.75</v>
      </c>
      <c r="C1638">
        <v>62.5</v>
      </c>
    </row>
    <row r="1639" spans="1:3">
      <c r="A1639" s="80">
        <v>31945</v>
      </c>
      <c r="B1639">
        <v>61.75</v>
      </c>
      <c r="C1639">
        <v>62.5</v>
      </c>
    </row>
    <row r="1640" spans="1:3">
      <c r="A1640" s="80">
        <v>31946</v>
      </c>
      <c r="B1640">
        <v>61.75</v>
      </c>
      <c r="C1640">
        <v>62.5</v>
      </c>
    </row>
    <row r="1641" spans="1:3">
      <c r="A1641" s="80">
        <v>31947</v>
      </c>
      <c r="B1641">
        <v>61.75</v>
      </c>
      <c r="C1641">
        <v>62.5</v>
      </c>
    </row>
    <row r="1642" spans="1:3">
      <c r="A1642" s="80">
        <v>31948</v>
      </c>
      <c r="B1642">
        <v>61.75</v>
      </c>
      <c r="C1642">
        <v>62.5</v>
      </c>
    </row>
    <row r="1643" spans="1:3">
      <c r="A1643" s="80">
        <v>31949</v>
      </c>
      <c r="B1643">
        <v>61.75</v>
      </c>
      <c r="C1643">
        <v>62.5</v>
      </c>
    </row>
    <row r="1644" spans="1:3">
      <c r="A1644" s="80">
        <v>31950</v>
      </c>
      <c r="B1644">
        <v>61.75</v>
      </c>
      <c r="C1644">
        <v>62.5</v>
      </c>
    </row>
    <row r="1645" spans="1:3">
      <c r="A1645" s="80">
        <v>31951</v>
      </c>
      <c r="B1645">
        <v>61.75</v>
      </c>
      <c r="C1645">
        <v>62.5</v>
      </c>
    </row>
    <row r="1646" spans="1:3">
      <c r="A1646" s="80">
        <v>31952</v>
      </c>
      <c r="B1646">
        <v>61.75</v>
      </c>
      <c r="C1646">
        <v>62.5</v>
      </c>
    </row>
    <row r="1647" spans="1:3">
      <c r="A1647" s="80">
        <v>31953</v>
      </c>
      <c r="B1647">
        <v>62</v>
      </c>
      <c r="C1647">
        <v>62.75</v>
      </c>
    </row>
    <row r="1648" spans="1:3">
      <c r="A1648" s="80">
        <v>31954</v>
      </c>
      <c r="B1648">
        <v>62</v>
      </c>
      <c r="C1648">
        <v>62.75</v>
      </c>
    </row>
    <row r="1649" spans="1:3">
      <c r="A1649" s="80">
        <v>31955</v>
      </c>
      <c r="B1649">
        <v>62</v>
      </c>
      <c r="C1649">
        <v>62.75</v>
      </c>
    </row>
    <row r="1650" spans="1:3">
      <c r="A1650" s="80">
        <v>31956</v>
      </c>
      <c r="B1650">
        <v>62</v>
      </c>
      <c r="C1650">
        <v>62.75</v>
      </c>
    </row>
    <row r="1651" spans="1:3">
      <c r="A1651" s="80">
        <v>31957</v>
      </c>
      <c r="B1651">
        <v>62</v>
      </c>
      <c r="C1651">
        <v>62.75</v>
      </c>
    </row>
    <row r="1652" spans="1:3">
      <c r="A1652" s="80">
        <v>31958</v>
      </c>
      <c r="B1652">
        <v>62</v>
      </c>
      <c r="C1652">
        <v>62.75</v>
      </c>
    </row>
    <row r="1653" spans="1:3">
      <c r="A1653" s="80">
        <v>31959</v>
      </c>
      <c r="B1653">
        <v>62</v>
      </c>
      <c r="C1653">
        <v>62.75</v>
      </c>
    </row>
    <row r="1654" spans="1:3">
      <c r="A1654" s="80">
        <v>31960</v>
      </c>
      <c r="B1654">
        <v>62</v>
      </c>
      <c r="C1654">
        <v>62.75</v>
      </c>
    </row>
    <row r="1655" spans="1:3">
      <c r="A1655" s="80">
        <v>31961</v>
      </c>
      <c r="B1655">
        <v>62</v>
      </c>
      <c r="C1655">
        <v>62.75</v>
      </c>
    </row>
    <row r="1656" spans="1:3">
      <c r="A1656" s="80">
        <v>31962</v>
      </c>
      <c r="B1656">
        <v>62</v>
      </c>
      <c r="C1656">
        <v>62.75</v>
      </c>
    </row>
    <row r="1657" spans="1:3">
      <c r="A1657" s="80">
        <v>31963</v>
      </c>
      <c r="B1657">
        <v>62</v>
      </c>
      <c r="C1657">
        <v>62.75</v>
      </c>
    </row>
    <row r="1658" spans="1:3">
      <c r="A1658" s="80">
        <v>31964</v>
      </c>
      <c r="B1658">
        <v>62</v>
      </c>
      <c r="C1658">
        <v>62.75</v>
      </c>
    </row>
    <row r="1659" spans="1:3">
      <c r="A1659" s="80">
        <v>31965</v>
      </c>
      <c r="B1659">
        <v>62</v>
      </c>
      <c r="C1659">
        <v>62.75</v>
      </c>
    </row>
    <row r="1660" spans="1:3">
      <c r="A1660" s="80">
        <v>31966</v>
      </c>
      <c r="B1660">
        <v>62</v>
      </c>
      <c r="C1660">
        <v>62.75</v>
      </c>
    </row>
    <row r="1661" spans="1:3">
      <c r="A1661" s="80">
        <v>31967</v>
      </c>
      <c r="B1661">
        <v>62.25</v>
      </c>
      <c r="C1661">
        <v>63</v>
      </c>
    </row>
    <row r="1662" spans="1:3">
      <c r="A1662" s="80">
        <v>31968</v>
      </c>
      <c r="B1662">
        <v>62.25</v>
      </c>
      <c r="C1662">
        <v>63</v>
      </c>
    </row>
    <row r="1663" spans="1:3">
      <c r="A1663" s="80">
        <v>31969</v>
      </c>
      <c r="B1663">
        <v>62.25</v>
      </c>
      <c r="C1663">
        <v>63</v>
      </c>
    </row>
    <row r="1664" spans="1:3">
      <c r="A1664" s="80">
        <v>31970</v>
      </c>
      <c r="B1664">
        <v>62.25</v>
      </c>
      <c r="C1664">
        <v>63</v>
      </c>
    </row>
    <row r="1665" spans="1:3">
      <c r="A1665" s="80">
        <v>31971</v>
      </c>
      <c r="B1665">
        <v>62.25</v>
      </c>
      <c r="C1665">
        <v>63</v>
      </c>
    </row>
    <row r="1666" spans="1:3">
      <c r="A1666" s="80">
        <v>31972</v>
      </c>
      <c r="B1666">
        <v>62.25</v>
      </c>
      <c r="C1666">
        <v>63</v>
      </c>
    </row>
    <row r="1667" spans="1:3">
      <c r="A1667" s="80">
        <v>31973</v>
      </c>
      <c r="B1667">
        <v>62.25</v>
      </c>
      <c r="C1667">
        <v>63</v>
      </c>
    </row>
    <row r="1668" spans="1:3">
      <c r="A1668" s="80">
        <v>31974</v>
      </c>
      <c r="B1668">
        <v>62.25</v>
      </c>
      <c r="C1668">
        <v>63</v>
      </c>
    </row>
    <row r="1669" spans="1:3">
      <c r="A1669" s="80">
        <v>31975</v>
      </c>
      <c r="B1669">
        <v>62.25</v>
      </c>
      <c r="C1669">
        <v>63</v>
      </c>
    </row>
    <row r="1670" spans="1:3">
      <c r="A1670" s="80">
        <v>31976</v>
      </c>
      <c r="B1670">
        <v>62.25</v>
      </c>
      <c r="C1670">
        <v>63</v>
      </c>
    </row>
    <row r="1671" spans="1:3">
      <c r="A1671" s="80">
        <v>31977</v>
      </c>
      <c r="B1671">
        <v>62.25</v>
      </c>
      <c r="C1671">
        <v>63</v>
      </c>
    </row>
    <row r="1672" spans="1:3">
      <c r="A1672" s="80">
        <v>31978</v>
      </c>
      <c r="B1672">
        <v>62.25</v>
      </c>
      <c r="C1672">
        <v>63</v>
      </c>
    </row>
    <row r="1673" spans="1:3">
      <c r="A1673" s="80">
        <v>31979</v>
      </c>
      <c r="B1673">
        <v>62.25</v>
      </c>
      <c r="C1673">
        <v>63</v>
      </c>
    </row>
    <row r="1674" spans="1:3">
      <c r="A1674" s="80">
        <v>31980</v>
      </c>
      <c r="B1674">
        <v>62.25</v>
      </c>
      <c r="C1674">
        <v>63</v>
      </c>
    </row>
    <row r="1675" spans="1:3">
      <c r="A1675" s="80">
        <v>31981</v>
      </c>
      <c r="B1675">
        <v>62.25</v>
      </c>
      <c r="C1675">
        <v>63</v>
      </c>
    </row>
    <row r="1676" spans="1:3">
      <c r="A1676" s="80">
        <v>31982</v>
      </c>
      <c r="B1676">
        <v>62.25</v>
      </c>
      <c r="C1676">
        <v>63</v>
      </c>
    </row>
    <row r="1677" spans="1:3">
      <c r="A1677" s="80">
        <v>31983</v>
      </c>
      <c r="B1677">
        <v>62.25</v>
      </c>
      <c r="C1677">
        <v>63</v>
      </c>
    </row>
    <row r="1678" spans="1:3">
      <c r="A1678" s="80">
        <v>31984</v>
      </c>
      <c r="B1678">
        <v>62.25</v>
      </c>
      <c r="C1678">
        <v>63</v>
      </c>
    </row>
    <row r="1679" spans="1:3">
      <c r="A1679" s="80">
        <v>31985</v>
      </c>
      <c r="B1679">
        <v>62.25</v>
      </c>
      <c r="C1679">
        <v>63</v>
      </c>
    </row>
    <row r="1680" spans="1:3">
      <c r="A1680" s="80">
        <v>31986</v>
      </c>
      <c r="B1680">
        <v>62.6</v>
      </c>
      <c r="C1680">
        <v>63.35</v>
      </c>
    </row>
    <row r="1681" spans="1:3">
      <c r="A1681" s="80">
        <v>31987</v>
      </c>
      <c r="B1681">
        <v>62.6</v>
      </c>
      <c r="C1681">
        <v>63.35</v>
      </c>
    </row>
    <row r="1682" spans="1:3">
      <c r="A1682" s="80">
        <v>31988</v>
      </c>
      <c r="B1682">
        <v>62.6</v>
      </c>
      <c r="C1682">
        <v>63.35</v>
      </c>
    </row>
    <row r="1683" spans="1:3">
      <c r="A1683" s="80">
        <v>31989</v>
      </c>
      <c r="B1683">
        <v>62.6</v>
      </c>
      <c r="C1683">
        <v>63.35</v>
      </c>
    </row>
    <row r="1684" spans="1:3">
      <c r="A1684" s="80">
        <v>31990</v>
      </c>
      <c r="B1684">
        <v>62.6</v>
      </c>
      <c r="C1684">
        <v>63.35</v>
      </c>
    </row>
    <row r="1685" spans="1:3">
      <c r="A1685" s="80">
        <v>31991</v>
      </c>
      <c r="B1685">
        <v>62.6</v>
      </c>
      <c r="C1685">
        <v>63.35</v>
      </c>
    </row>
    <row r="1686" spans="1:3">
      <c r="A1686" s="80">
        <v>31992</v>
      </c>
      <c r="B1686">
        <v>62.6</v>
      </c>
      <c r="C1686">
        <v>63.35</v>
      </c>
    </row>
    <row r="1687" spans="1:3">
      <c r="A1687" s="80">
        <v>31993</v>
      </c>
      <c r="B1687">
        <v>62.6</v>
      </c>
      <c r="C1687">
        <v>63.35</v>
      </c>
    </row>
    <row r="1688" spans="1:3">
      <c r="A1688" s="80">
        <v>31994</v>
      </c>
      <c r="B1688">
        <v>62.6</v>
      </c>
      <c r="C1688">
        <v>63.35</v>
      </c>
    </row>
    <row r="1689" spans="1:3">
      <c r="A1689" s="80">
        <v>31995</v>
      </c>
      <c r="B1689">
        <v>62.6</v>
      </c>
      <c r="C1689">
        <v>63.35</v>
      </c>
    </row>
    <row r="1690" spans="1:3">
      <c r="A1690" s="80">
        <v>31996</v>
      </c>
      <c r="B1690">
        <v>62.6</v>
      </c>
      <c r="C1690">
        <v>63.35</v>
      </c>
    </row>
    <row r="1691" spans="1:3">
      <c r="A1691" s="80">
        <v>31997</v>
      </c>
      <c r="B1691">
        <v>62.6</v>
      </c>
      <c r="C1691">
        <v>63.35</v>
      </c>
    </row>
    <row r="1692" spans="1:3">
      <c r="A1692" s="80">
        <v>31998</v>
      </c>
      <c r="B1692">
        <v>62.6</v>
      </c>
      <c r="C1692">
        <v>63.35</v>
      </c>
    </row>
    <row r="1693" spans="1:3">
      <c r="A1693" s="80">
        <v>31999</v>
      </c>
      <c r="B1693">
        <v>62.6</v>
      </c>
      <c r="C1693">
        <v>63.35</v>
      </c>
    </row>
    <row r="1694" spans="1:3">
      <c r="A1694" s="80">
        <v>32000</v>
      </c>
      <c r="B1694">
        <v>62.6</v>
      </c>
      <c r="C1694">
        <v>63.35</v>
      </c>
    </row>
    <row r="1695" spans="1:3">
      <c r="A1695" s="80">
        <v>32001</v>
      </c>
      <c r="B1695">
        <v>62.6</v>
      </c>
      <c r="C1695">
        <v>63.35</v>
      </c>
    </row>
    <row r="1696" spans="1:3">
      <c r="A1696" s="80">
        <v>32002</v>
      </c>
      <c r="B1696">
        <v>63</v>
      </c>
      <c r="C1696">
        <v>63.75</v>
      </c>
    </row>
    <row r="1697" spans="1:3">
      <c r="A1697" s="80">
        <v>32003</v>
      </c>
      <c r="B1697">
        <v>63</v>
      </c>
      <c r="C1697">
        <v>63.75</v>
      </c>
    </row>
    <row r="1698" spans="1:3">
      <c r="A1698" s="80">
        <v>32004</v>
      </c>
      <c r="B1698">
        <v>63</v>
      </c>
      <c r="C1698">
        <v>63.75</v>
      </c>
    </row>
    <row r="1699" spans="1:3">
      <c r="A1699" s="80">
        <v>32005</v>
      </c>
      <c r="B1699">
        <v>63</v>
      </c>
      <c r="C1699">
        <v>63.75</v>
      </c>
    </row>
    <row r="1700" spans="1:3">
      <c r="A1700" s="80">
        <v>32006</v>
      </c>
      <c r="B1700">
        <v>63</v>
      </c>
      <c r="C1700">
        <v>63.75</v>
      </c>
    </row>
    <row r="1701" spans="1:3">
      <c r="A1701" s="80">
        <v>32007</v>
      </c>
      <c r="B1701">
        <v>63</v>
      </c>
      <c r="C1701">
        <v>63.75</v>
      </c>
    </row>
    <row r="1702" spans="1:3">
      <c r="A1702" s="80">
        <v>32008</v>
      </c>
      <c r="B1702">
        <v>63</v>
      </c>
      <c r="C1702">
        <v>63.75</v>
      </c>
    </row>
    <row r="1703" spans="1:3">
      <c r="A1703" s="80">
        <v>32009</v>
      </c>
      <c r="B1703">
        <v>63</v>
      </c>
      <c r="C1703">
        <v>63.75</v>
      </c>
    </row>
    <row r="1704" spans="1:3">
      <c r="A1704" s="80">
        <v>32010</v>
      </c>
      <c r="B1704">
        <v>63</v>
      </c>
      <c r="C1704">
        <v>63.75</v>
      </c>
    </row>
    <row r="1705" spans="1:3">
      <c r="A1705" s="80">
        <v>32011</v>
      </c>
      <c r="B1705">
        <v>63</v>
      </c>
      <c r="C1705">
        <v>63.75</v>
      </c>
    </row>
    <row r="1706" spans="1:3">
      <c r="A1706" s="80">
        <v>32012</v>
      </c>
      <c r="B1706">
        <v>63</v>
      </c>
      <c r="C1706">
        <v>63.75</v>
      </c>
    </row>
    <row r="1707" spans="1:3">
      <c r="A1707" s="80">
        <v>32013</v>
      </c>
      <c r="B1707">
        <v>63</v>
      </c>
      <c r="C1707">
        <v>63.75</v>
      </c>
    </row>
    <row r="1708" spans="1:3">
      <c r="A1708" s="80">
        <v>32014</v>
      </c>
      <c r="B1708">
        <v>63</v>
      </c>
      <c r="C1708">
        <v>63.75</v>
      </c>
    </row>
    <row r="1709" spans="1:3">
      <c r="A1709" s="80">
        <v>32015</v>
      </c>
      <c r="B1709">
        <v>63</v>
      </c>
      <c r="C1709">
        <v>63.75</v>
      </c>
    </row>
    <row r="1710" spans="1:3">
      <c r="A1710" s="80">
        <v>32016</v>
      </c>
      <c r="B1710">
        <v>63.35</v>
      </c>
      <c r="C1710">
        <v>64.099999999999994</v>
      </c>
    </row>
    <row r="1711" spans="1:3">
      <c r="A1711" s="80">
        <v>32017</v>
      </c>
      <c r="B1711">
        <v>63.35</v>
      </c>
      <c r="C1711">
        <v>64.099999999999994</v>
      </c>
    </row>
    <row r="1712" spans="1:3">
      <c r="A1712" s="80">
        <v>32018</v>
      </c>
      <c r="B1712">
        <v>63.35</v>
      </c>
      <c r="C1712">
        <v>64.099999999999994</v>
      </c>
    </row>
    <row r="1713" spans="1:3">
      <c r="A1713" s="80">
        <v>32019</v>
      </c>
      <c r="B1713">
        <v>63.35</v>
      </c>
      <c r="C1713">
        <v>64.099999999999994</v>
      </c>
    </row>
    <row r="1714" spans="1:3">
      <c r="A1714" s="80">
        <v>32020</v>
      </c>
      <c r="B1714">
        <v>63.35</v>
      </c>
      <c r="C1714">
        <v>64.099999999999994</v>
      </c>
    </row>
    <row r="1715" spans="1:3">
      <c r="A1715" s="80">
        <v>32021</v>
      </c>
      <c r="B1715">
        <v>63.35</v>
      </c>
      <c r="C1715">
        <v>64.099999999999994</v>
      </c>
    </row>
    <row r="1716" spans="1:3">
      <c r="A1716" s="80">
        <v>32022</v>
      </c>
      <c r="B1716">
        <v>63.35</v>
      </c>
      <c r="C1716">
        <v>64.099999999999994</v>
      </c>
    </row>
    <row r="1717" spans="1:3">
      <c r="A1717" s="80">
        <v>32023</v>
      </c>
      <c r="B1717">
        <v>63.35</v>
      </c>
      <c r="C1717">
        <v>64.349999999999994</v>
      </c>
    </row>
    <row r="1718" spans="1:3">
      <c r="A1718" s="80">
        <v>32024</v>
      </c>
      <c r="B1718">
        <v>63.35</v>
      </c>
      <c r="C1718">
        <v>64.349999999999994</v>
      </c>
    </row>
    <row r="1719" spans="1:3">
      <c r="A1719" s="80">
        <v>32025</v>
      </c>
      <c r="B1719">
        <v>63.35</v>
      </c>
      <c r="C1719">
        <v>64.349999999999994</v>
      </c>
    </row>
    <row r="1720" spans="1:3">
      <c r="A1720" s="80">
        <v>32026</v>
      </c>
      <c r="B1720">
        <v>63.35</v>
      </c>
      <c r="C1720">
        <v>64.349999999999994</v>
      </c>
    </row>
    <row r="1721" spans="1:3">
      <c r="A1721" s="80">
        <v>32027</v>
      </c>
      <c r="B1721">
        <v>63.35</v>
      </c>
      <c r="C1721">
        <v>64.349999999999994</v>
      </c>
    </row>
    <row r="1722" spans="1:3">
      <c r="A1722" s="80">
        <v>32028</v>
      </c>
      <c r="B1722">
        <v>63.35</v>
      </c>
      <c r="C1722">
        <v>64.349999999999994</v>
      </c>
    </row>
    <row r="1723" spans="1:3">
      <c r="A1723" s="80">
        <v>32029</v>
      </c>
      <c r="B1723">
        <v>63.35</v>
      </c>
      <c r="C1723">
        <v>64.349999999999994</v>
      </c>
    </row>
    <row r="1724" spans="1:3">
      <c r="A1724" s="80">
        <v>32030</v>
      </c>
      <c r="B1724">
        <v>63.85</v>
      </c>
      <c r="C1724">
        <v>64.849999999999994</v>
      </c>
    </row>
    <row r="1725" spans="1:3">
      <c r="A1725" s="80">
        <v>32031</v>
      </c>
      <c r="B1725">
        <v>63.85</v>
      </c>
      <c r="C1725">
        <v>64.849999999999994</v>
      </c>
    </row>
    <row r="1726" spans="1:3">
      <c r="A1726" s="80">
        <v>32032</v>
      </c>
      <c r="B1726">
        <v>63.85</v>
      </c>
      <c r="C1726">
        <v>64.849999999999994</v>
      </c>
    </row>
    <row r="1727" spans="1:3">
      <c r="A1727" s="80">
        <v>32033</v>
      </c>
      <c r="B1727">
        <v>63.85</v>
      </c>
      <c r="C1727">
        <v>64.849999999999994</v>
      </c>
    </row>
    <row r="1728" spans="1:3">
      <c r="A1728" s="80">
        <v>32034</v>
      </c>
      <c r="B1728">
        <v>63.85</v>
      </c>
      <c r="C1728">
        <v>64.849999999999994</v>
      </c>
    </row>
    <row r="1729" spans="1:3">
      <c r="A1729" s="80">
        <v>32035</v>
      </c>
      <c r="B1729">
        <v>63.85</v>
      </c>
      <c r="C1729">
        <v>64.849999999999994</v>
      </c>
    </row>
    <row r="1730" spans="1:3">
      <c r="A1730" s="80">
        <v>32036</v>
      </c>
      <c r="B1730">
        <v>63.85</v>
      </c>
      <c r="C1730">
        <v>64.849999999999994</v>
      </c>
    </row>
    <row r="1731" spans="1:3">
      <c r="A1731" s="80">
        <v>32037</v>
      </c>
      <c r="B1731">
        <v>63.85</v>
      </c>
      <c r="C1731">
        <v>64.849999999999994</v>
      </c>
    </row>
    <row r="1732" spans="1:3">
      <c r="A1732" s="80">
        <v>32038</v>
      </c>
      <c r="B1732">
        <v>63.85</v>
      </c>
      <c r="C1732">
        <v>64.849999999999994</v>
      </c>
    </row>
    <row r="1733" spans="1:3">
      <c r="A1733" s="80">
        <v>32039</v>
      </c>
      <c r="B1733">
        <v>63.85</v>
      </c>
      <c r="C1733">
        <v>64.849999999999994</v>
      </c>
    </row>
    <row r="1734" spans="1:3">
      <c r="A1734" s="80">
        <v>32040</v>
      </c>
      <c r="B1734">
        <v>63.85</v>
      </c>
      <c r="C1734">
        <v>64.849999999999994</v>
      </c>
    </row>
    <row r="1735" spans="1:3">
      <c r="A1735" s="80">
        <v>32041</v>
      </c>
      <c r="B1735">
        <v>63.85</v>
      </c>
      <c r="C1735">
        <v>64.849999999999994</v>
      </c>
    </row>
    <row r="1736" spans="1:3">
      <c r="A1736" s="80">
        <v>32042</v>
      </c>
      <c r="B1736">
        <v>63.85</v>
      </c>
      <c r="C1736">
        <v>64.849999999999994</v>
      </c>
    </row>
    <row r="1737" spans="1:3">
      <c r="A1737" s="80">
        <v>32043</v>
      </c>
      <c r="B1737">
        <v>63.85</v>
      </c>
      <c r="C1737">
        <v>64.849999999999994</v>
      </c>
    </row>
    <row r="1738" spans="1:3">
      <c r="A1738" s="80">
        <v>32044</v>
      </c>
      <c r="B1738">
        <v>64.349999999999994</v>
      </c>
      <c r="C1738">
        <v>65.349999999999994</v>
      </c>
    </row>
    <row r="1739" spans="1:3">
      <c r="A1739" s="80">
        <v>32045</v>
      </c>
      <c r="B1739">
        <v>64.349999999999994</v>
      </c>
      <c r="C1739">
        <v>65.349999999999994</v>
      </c>
    </row>
    <row r="1740" spans="1:3">
      <c r="A1740" s="80">
        <v>32046</v>
      </c>
      <c r="B1740">
        <v>64.349999999999994</v>
      </c>
      <c r="C1740">
        <v>65.349999999999994</v>
      </c>
    </row>
    <row r="1741" spans="1:3">
      <c r="A1741" s="80">
        <v>32047</v>
      </c>
      <c r="B1741">
        <v>64.349999999999994</v>
      </c>
      <c r="C1741">
        <v>65.349999999999994</v>
      </c>
    </row>
    <row r="1742" spans="1:3">
      <c r="A1742" s="80">
        <v>32048</v>
      </c>
      <c r="B1742">
        <v>64.349999999999994</v>
      </c>
      <c r="C1742">
        <v>65.349999999999994</v>
      </c>
    </row>
    <row r="1743" spans="1:3">
      <c r="A1743" s="80">
        <v>32049</v>
      </c>
      <c r="B1743">
        <v>64.349999999999994</v>
      </c>
      <c r="C1743">
        <v>65.349999999999994</v>
      </c>
    </row>
    <row r="1744" spans="1:3">
      <c r="A1744" s="80">
        <v>32050</v>
      </c>
      <c r="B1744">
        <v>64.349999999999994</v>
      </c>
      <c r="C1744">
        <v>65.349999999999994</v>
      </c>
    </row>
    <row r="1745" spans="1:3">
      <c r="A1745" s="80">
        <v>32051</v>
      </c>
      <c r="B1745">
        <v>64.349999999999994</v>
      </c>
      <c r="C1745">
        <v>65.349999999999994</v>
      </c>
    </row>
    <row r="1746" spans="1:3">
      <c r="A1746" s="80">
        <v>32052</v>
      </c>
      <c r="B1746">
        <v>64.349999999999994</v>
      </c>
      <c r="C1746">
        <v>65.349999999999994</v>
      </c>
    </row>
    <row r="1747" spans="1:3">
      <c r="A1747" s="80">
        <v>32053</v>
      </c>
      <c r="B1747">
        <v>64.349999999999994</v>
      </c>
      <c r="C1747">
        <v>65.349999999999994</v>
      </c>
    </row>
    <row r="1748" spans="1:3">
      <c r="A1748" s="80">
        <v>32054</v>
      </c>
      <c r="B1748">
        <v>64.349999999999994</v>
      </c>
      <c r="C1748">
        <v>65.349999999999994</v>
      </c>
    </row>
    <row r="1749" spans="1:3">
      <c r="A1749" s="80">
        <v>32055</v>
      </c>
      <c r="B1749">
        <v>64.349999999999994</v>
      </c>
      <c r="C1749">
        <v>65.349999999999994</v>
      </c>
    </row>
    <row r="1750" spans="1:3">
      <c r="A1750" s="80">
        <v>32056</v>
      </c>
      <c r="B1750">
        <v>64.349999999999994</v>
      </c>
      <c r="C1750">
        <v>65.349999999999994</v>
      </c>
    </row>
    <row r="1751" spans="1:3">
      <c r="A1751" s="80">
        <v>32057</v>
      </c>
      <c r="B1751">
        <v>64.349999999999994</v>
      </c>
      <c r="C1751">
        <v>65.349999999999994</v>
      </c>
    </row>
    <row r="1752" spans="1:3">
      <c r="A1752" s="80">
        <v>32058</v>
      </c>
      <c r="B1752">
        <v>64.849999999999994</v>
      </c>
      <c r="C1752">
        <v>65.849999999999994</v>
      </c>
    </row>
    <row r="1753" spans="1:3">
      <c r="A1753" s="80">
        <v>32059</v>
      </c>
      <c r="B1753">
        <v>64.849999999999994</v>
      </c>
      <c r="C1753">
        <v>65.849999999999994</v>
      </c>
    </row>
    <row r="1754" spans="1:3">
      <c r="A1754" s="80">
        <v>32060</v>
      </c>
      <c r="B1754">
        <v>64.849999999999994</v>
      </c>
      <c r="C1754">
        <v>65.849999999999994</v>
      </c>
    </row>
    <row r="1755" spans="1:3">
      <c r="A1755" s="80">
        <v>32061</v>
      </c>
      <c r="B1755">
        <v>64.849999999999994</v>
      </c>
      <c r="C1755">
        <v>65.849999999999994</v>
      </c>
    </row>
    <row r="1756" spans="1:3">
      <c r="A1756" s="80">
        <v>32062</v>
      </c>
      <c r="B1756">
        <v>64.849999999999994</v>
      </c>
      <c r="C1756">
        <v>65.849999999999994</v>
      </c>
    </row>
    <row r="1757" spans="1:3">
      <c r="A1757" s="80">
        <v>32063</v>
      </c>
      <c r="B1757">
        <v>64.849999999999994</v>
      </c>
      <c r="C1757">
        <v>65.849999999999994</v>
      </c>
    </row>
    <row r="1758" spans="1:3">
      <c r="A1758" s="80">
        <v>32064</v>
      </c>
      <c r="B1758">
        <v>64.849999999999994</v>
      </c>
      <c r="C1758">
        <v>65.849999999999994</v>
      </c>
    </row>
    <row r="1759" spans="1:3">
      <c r="A1759" s="80">
        <v>32065</v>
      </c>
      <c r="B1759">
        <v>65.349999999999994</v>
      </c>
      <c r="C1759">
        <v>66.349999999999994</v>
      </c>
    </row>
    <row r="1760" spans="1:3">
      <c r="A1760" s="80">
        <v>32066</v>
      </c>
      <c r="B1760">
        <v>65.349999999999994</v>
      </c>
      <c r="C1760">
        <v>66.349999999999994</v>
      </c>
    </row>
    <row r="1761" spans="1:3">
      <c r="A1761" s="80">
        <v>32067</v>
      </c>
      <c r="B1761">
        <v>65.349999999999994</v>
      </c>
      <c r="C1761">
        <v>66.349999999999994</v>
      </c>
    </row>
    <row r="1762" spans="1:3">
      <c r="A1762" s="80">
        <v>32068</v>
      </c>
      <c r="B1762">
        <v>65.349999999999994</v>
      </c>
      <c r="C1762">
        <v>66.349999999999994</v>
      </c>
    </row>
    <row r="1763" spans="1:3">
      <c r="A1763" s="80">
        <v>32069</v>
      </c>
      <c r="B1763">
        <v>65.349999999999994</v>
      </c>
      <c r="C1763">
        <v>66.349999999999994</v>
      </c>
    </row>
    <row r="1764" spans="1:3">
      <c r="A1764" s="80">
        <v>32070</v>
      </c>
      <c r="B1764">
        <v>65.349999999999994</v>
      </c>
      <c r="C1764">
        <v>66.349999999999994</v>
      </c>
    </row>
    <row r="1765" spans="1:3">
      <c r="A1765" s="80">
        <v>32071</v>
      </c>
      <c r="B1765">
        <v>65.349999999999994</v>
      </c>
      <c r="C1765">
        <v>66.349999999999994</v>
      </c>
    </row>
    <row r="1766" spans="1:3">
      <c r="A1766" s="80">
        <v>32072</v>
      </c>
      <c r="B1766">
        <v>65.349999999999994</v>
      </c>
      <c r="C1766">
        <v>66.349999999999994</v>
      </c>
    </row>
    <row r="1767" spans="1:3">
      <c r="A1767" s="80">
        <v>32073</v>
      </c>
      <c r="B1767">
        <v>65.349999999999994</v>
      </c>
      <c r="C1767">
        <v>66.349999999999994</v>
      </c>
    </row>
    <row r="1768" spans="1:3">
      <c r="A1768" s="80">
        <v>32074</v>
      </c>
      <c r="B1768">
        <v>65.349999999999994</v>
      </c>
      <c r="C1768">
        <v>66.349999999999994</v>
      </c>
    </row>
    <row r="1769" spans="1:3">
      <c r="A1769" s="80">
        <v>32075</v>
      </c>
      <c r="B1769">
        <v>65.349999999999994</v>
      </c>
      <c r="C1769">
        <v>66.349999999999994</v>
      </c>
    </row>
    <row r="1770" spans="1:3">
      <c r="A1770" s="80">
        <v>32076</v>
      </c>
      <c r="B1770">
        <v>65.349999999999994</v>
      </c>
      <c r="C1770">
        <v>66.349999999999994</v>
      </c>
    </row>
    <row r="1771" spans="1:3">
      <c r="A1771" s="80">
        <v>32077</v>
      </c>
      <c r="B1771">
        <v>65.349999999999994</v>
      </c>
      <c r="C1771">
        <v>66.349999999999994</v>
      </c>
    </row>
    <row r="1772" spans="1:3">
      <c r="A1772" s="80">
        <v>32078</v>
      </c>
      <c r="B1772">
        <v>65.75</v>
      </c>
      <c r="C1772">
        <v>66.75</v>
      </c>
    </row>
    <row r="1773" spans="1:3">
      <c r="A1773" s="80">
        <v>32079</v>
      </c>
      <c r="B1773">
        <v>65.75</v>
      </c>
      <c r="C1773">
        <v>66.75</v>
      </c>
    </row>
    <row r="1774" spans="1:3">
      <c r="A1774" s="80">
        <v>32080</v>
      </c>
      <c r="B1774">
        <v>65.75</v>
      </c>
      <c r="C1774">
        <v>66.75</v>
      </c>
    </row>
    <row r="1775" spans="1:3">
      <c r="A1775" s="80">
        <v>32081</v>
      </c>
      <c r="B1775">
        <v>65.75</v>
      </c>
      <c r="C1775">
        <v>66.75</v>
      </c>
    </row>
    <row r="1776" spans="1:3">
      <c r="A1776" s="80">
        <v>32082</v>
      </c>
      <c r="B1776">
        <v>65.75</v>
      </c>
      <c r="C1776">
        <v>66.75</v>
      </c>
    </row>
    <row r="1777" spans="1:3">
      <c r="A1777" s="80">
        <v>32083</v>
      </c>
      <c r="B1777">
        <v>65.75</v>
      </c>
      <c r="C1777">
        <v>66.75</v>
      </c>
    </row>
    <row r="1778" spans="1:3">
      <c r="A1778" s="80">
        <v>32084</v>
      </c>
      <c r="B1778">
        <v>65.75</v>
      </c>
      <c r="C1778">
        <v>66.75</v>
      </c>
    </row>
    <row r="1779" spans="1:3">
      <c r="A1779" s="80">
        <v>32085</v>
      </c>
      <c r="B1779">
        <v>65.75</v>
      </c>
      <c r="C1779">
        <v>66.75</v>
      </c>
    </row>
    <row r="1780" spans="1:3">
      <c r="A1780" s="80">
        <v>32086</v>
      </c>
      <c r="B1780">
        <v>66.25</v>
      </c>
      <c r="C1780">
        <v>67.25</v>
      </c>
    </row>
    <row r="1781" spans="1:3">
      <c r="A1781" s="80">
        <v>32087</v>
      </c>
      <c r="B1781">
        <v>66.25</v>
      </c>
      <c r="C1781">
        <v>67.25</v>
      </c>
    </row>
    <row r="1782" spans="1:3">
      <c r="A1782" s="80">
        <v>32088</v>
      </c>
      <c r="B1782">
        <v>66.25</v>
      </c>
      <c r="C1782">
        <v>67.25</v>
      </c>
    </row>
    <row r="1783" spans="1:3">
      <c r="A1783" s="80">
        <v>32089</v>
      </c>
      <c r="B1783">
        <v>66.25</v>
      </c>
      <c r="C1783">
        <v>67.25</v>
      </c>
    </row>
    <row r="1784" spans="1:3">
      <c r="A1784" s="80">
        <v>32090</v>
      </c>
      <c r="B1784">
        <v>66.25</v>
      </c>
      <c r="C1784">
        <v>67.25</v>
      </c>
    </row>
    <row r="1785" spans="1:3">
      <c r="A1785" s="80">
        <v>32091</v>
      </c>
      <c r="B1785">
        <v>66.25</v>
      </c>
      <c r="C1785">
        <v>67.25</v>
      </c>
    </row>
    <row r="1786" spans="1:3">
      <c r="A1786" s="80">
        <v>32092</v>
      </c>
      <c r="B1786">
        <v>66.25</v>
      </c>
      <c r="C1786">
        <v>67.25</v>
      </c>
    </row>
    <row r="1787" spans="1:3">
      <c r="A1787" s="80">
        <v>32093</v>
      </c>
      <c r="B1787">
        <v>66.25</v>
      </c>
      <c r="C1787">
        <v>67.25</v>
      </c>
    </row>
    <row r="1788" spans="1:3">
      <c r="A1788" s="80">
        <v>32094</v>
      </c>
      <c r="B1788">
        <v>66.25</v>
      </c>
      <c r="C1788">
        <v>67.25</v>
      </c>
    </row>
    <row r="1789" spans="1:3">
      <c r="A1789" s="80">
        <v>32095</v>
      </c>
      <c r="B1789">
        <v>66.25</v>
      </c>
      <c r="C1789">
        <v>67.25</v>
      </c>
    </row>
    <row r="1790" spans="1:3">
      <c r="A1790" s="80">
        <v>32096</v>
      </c>
      <c r="B1790">
        <v>66.25</v>
      </c>
      <c r="C1790">
        <v>67.25</v>
      </c>
    </row>
    <row r="1791" spans="1:3">
      <c r="A1791" s="80">
        <v>32097</v>
      </c>
      <c r="B1791">
        <v>66.25</v>
      </c>
      <c r="C1791">
        <v>67.25</v>
      </c>
    </row>
    <row r="1792" spans="1:3">
      <c r="A1792" s="80">
        <v>32098</v>
      </c>
      <c r="B1792">
        <v>66.25</v>
      </c>
      <c r="C1792">
        <v>67.25</v>
      </c>
    </row>
    <row r="1793" spans="1:3">
      <c r="A1793" s="80">
        <v>32099</v>
      </c>
      <c r="B1793">
        <v>66.25</v>
      </c>
      <c r="C1793">
        <v>67.25</v>
      </c>
    </row>
    <row r="1794" spans="1:3">
      <c r="A1794" s="80">
        <v>32100</v>
      </c>
      <c r="B1794">
        <v>66.75</v>
      </c>
      <c r="C1794">
        <v>67.75</v>
      </c>
    </row>
    <row r="1795" spans="1:3">
      <c r="A1795" s="80">
        <v>32101</v>
      </c>
      <c r="B1795">
        <v>66.75</v>
      </c>
      <c r="C1795">
        <v>67.75</v>
      </c>
    </row>
    <row r="1796" spans="1:3">
      <c r="A1796" s="80">
        <v>32102</v>
      </c>
      <c r="B1796">
        <v>66.75</v>
      </c>
      <c r="C1796">
        <v>67.75</v>
      </c>
    </row>
    <row r="1797" spans="1:3">
      <c r="A1797" s="80">
        <v>32103</v>
      </c>
      <c r="B1797">
        <v>66.75</v>
      </c>
      <c r="C1797">
        <v>67.75</v>
      </c>
    </row>
    <row r="1798" spans="1:3">
      <c r="A1798" s="80">
        <v>32104</v>
      </c>
      <c r="B1798">
        <v>66.75</v>
      </c>
      <c r="C1798">
        <v>67.75</v>
      </c>
    </row>
    <row r="1799" spans="1:3">
      <c r="A1799" s="80">
        <v>32105</v>
      </c>
      <c r="B1799">
        <v>66.75</v>
      </c>
      <c r="C1799">
        <v>67.75</v>
      </c>
    </row>
    <row r="1800" spans="1:3">
      <c r="A1800" s="80">
        <v>32106</v>
      </c>
      <c r="B1800">
        <v>66.75</v>
      </c>
      <c r="C1800">
        <v>67.75</v>
      </c>
    </row>
    <row r="1801" spans="1:3">
      <c r="A1801" s="80">
        <v>32107</v>
      </c>
      <c r="B1801">
        <v>66.75</v>
      </c>
      <c r="C1801">
        <v>67.75</v>
      </c>
    </row>
    <row r="1802" spans="1:3">
      <c r="A1802" s="80">
        <v>32108</v>
      </c>
      <c r="B1802">
        <v>66.75</v>
      </c>
      <c r="C1802">
        <v>67.75</v>
      </c>
    </row>
    <row r="1803" spans="1:3">
      <c r="A1803" s="80">
        <v>32109</v>
      </c>
      <c r="B1803">
        <v>66.75</v>
      </c>
      <c r="C1803">
        <v>67.75</v>
      </c>
    </row>
    <row r="1804" spans="1:3">
      <c r="A1804" s="80">
        <v>32110</v>
      </c>
      <c r="B1804">
        <v>66.75</v>
      </c>
      <c r="C1804">
        <v>67.75</v>
      </c>
    </row>
    <row r="1805" spans="1:3">
      <c r="A1805" s="80">
        <v>32111</v>
      </c>
      <c r="B1805">
        <v>66.75</v>
      </c>
      <c r="C1805">
        <v>67.75</v>
      </c>
    </row>
    <row r="1806" spans="1:3">
      <c r="A1806" s="80">
        <v>32112</v>
      </c>
      <c r="B1806">
        <v>67.25</v>
      </c>
      <c r="C1806">
        <v>68.25</v>
      </c>
    </row>
    <row r="1807" spans="1:3">
      <c r="A1807" s="80">
        <v>32113</v>
      </c>
      <c r="B1807">
        <v>67.25</v>
      </c>
      <c r="C1807">
        <v>68.25</v>
      </c>
    </row>
    <row r="1808" spans="1:3">
      <c r="A1808" s="80">
        <v>32114</v>
      </c>
      <c r="B1808">
        <v>67.25</v>
      </c>
      <c r="C1808">
        <v>68.25</v>
      </c>
    </row>
    <row r="1809" spans="1:3">
      <c r="A1809" s="80">
        <v>32115</v>
      </c>
      <c r="B1809">
        <v>67.25</v>
      </c>
      <c r="C1809">
        <v>68.25</v>
      </c>
    </row>
    <row r="1810" spans="1:3">
      <c r="A1810" s="80">
        <v>32116</v>
      </c>
      <c r="B1810">
        <v>67.25</v>
      </c>
      <c r="C1810">
        <v>68.25</v>
      </c>
    </row>
    <row r="1811" spans="1:3">
      <c r="A1811" s="80">
        <v>32117</v>
      </c>
      <c r="B1811">
        <v>67.25</v>
      </c>
      <c r="C1811">
        <v>68.25</v>
      </c>
    </row>
    <row r="1812" spans="1:3">
      <c r="A1812" s="80">
        <v>32118</v>
      </c>
      <c r="B1812">
        <v>67.25</v>
      </c>
      <c r="C1812">
        <v>68.25</v>
      </c>
    </row>
    <row r="1813" spans="1:3">
      <c r="A1813" s="80">
        <v>32119</v>
      </c>
      <c r="B1813">
        <v>67.25</v>
      </c>
      <c r="C1813">
        <v>68.25</v>
      </c>
    </row>
    <row r="1814" spans="1:3">
      <c r="A1814" s="80">
        <v>32120</v>
      </c>
      <c r="B1814">
        <v>67.25</v>
      </c>
      <c r="C1814">
        <v>68.25</v>
      </c>
    </row>
    <row r="1815" spans="1:3">
      <c r="A1815" s="80">
        <v>32121</v>
      </c>
      <c r="B1815">
        <v>67.75</v>
      </c>
      <c r="C1815">
        <v>68.75</v>
      </c>
    </row>
    <row r="1816" spans="1:3">
      <c r="A1816" s="80">
        <v>32122</v>
      </c>
      <c r="B1816">
        <v>67.75</v>
      </c>
      <c r="C1816">
        <v>68.75</v>
      </c>
    </row>
    <row r="1817" spans="1:3">
      <c r="A1817" s="80">
        <v>32123</v>
      </c>
      <c r="B1817">
        <v>67.75</v>
      </c>
      <c r="C1817">
        <v>68.75</v>
      </c>
    </row>
    <row r="1818" spans="1:3">
      <c r="A1818" s="80">
        <v>32124</v>
      </c>
      <c r="B1818">
        <v>67.75</v>
      </c>
      <c r="C1818">
        <v>68.75</v>
      </c>
    </row>
    <row r="1819" spans="1:3">
      <c r="A1819" s="80">
        <v>32125</v>
      </c>
      <c r="B1819">
        <v>67.75</v>
      </c>
      <c r="C1819">
        <v>68.75</v>
      </c>
    </row>
    <row r="1820" spans="1:3">
      <c r="A1820" s="80">
        <v>32126</v>
      </c>
      <c r="B1820">
        <v>67.75</v>
      </c>
      <c r="C1820">
        <v>68.75</v>
      </c>
    </row>
    <row r="1821" spans="1:3">
      <c r="A1821" s="80">
        <v>32127</v>
      </c>
      <c r="B1821">
        <v>67.75</v>
      </c>
      <c r="C1821">
        <v>68.75</v>
      </c>
    </row>
    <row r="1822" spans="1:3">
      <c r="A1822" s="80">
        <v>32128</v>
      </c>
      <c r="B1822">
        <v>67.75</v>
      </c>
      <c r="C1822">
        <v>68.75</v>
      </c>
    </row>
    <row r="1823" spans="1:3">
      <c r="A1823" s="80">
        <v>32129</v>
      </c>
      <c r="B1823">
        <v>68.25</v>
      </c>
      <c r="C1823">
        <v>69.25</v>
      </c>
    </row>
    <row r="1824" spans="1:3">
      <c r="A1824" s="80">
        <v>32130</v>
      </c>
      <c r="B1824">
        <v>68.25</v>
      </c>
      <c r="C1824">
        <v>69.25</v>
      </c>
    </row>
    <row r="1825" spans="1:3">
      <c r="A1825" s="80">
        <v>32131</v>
      </c>
      <c r="B1825">
        <v>68.25</v>
      </c>
      <c r="C1825">
        <v>69.25</v>
      </c>
    </row>
    <row r="1826" spans="1:3">
      <c r="A1826" s="80">
        <v>32132</v>
      </c>
      <c r="B1826">
        <v>68.25</v>
      </c>
      <c r="C1826">
        <v>69.25</v>
      </c>
    </row>
    <row r="1827" spans="1:3">
      <c r="A1827" s="80">
        <v>32133</v>
      </c>
      <c r="B1827">
        <v>68.25</v>
      </c>
      <c r="C1827">
        <v>69.25</v>
      </c>
    </row>
    <row r="1828" spans="1:3">
      <c r="A1828" s="80">
        <v>32134</v>
      </c>
      <c r="B1828">
        <v>68.25</v>
      </c>
      <c r="C1828">
        <v>69.25</v>
      </c>
    </row>
    <row r="1829" spans="1:3">
      <c r="A1829" s="80">
        <v>32135</v>
      </c>
      <c r="B1829">
        <v>68.75</v>
      </c>
      <c r="C1829">
        <v>69.75</v>
      </c>
    </row>
    <row r="1830" spans="1:3">
      <c r="A1830" s="80">
        <v>32136</v>
      </c>
      <c r="B1830">
        <v>68.75</v>
      </c>
      <c r="C1830">
        <v>69.75</v>
      </c>
    </row>
    <row r="1831" spans="1:3">
      <c r="A1831" s="80">
        <v>32137</v>
      </c>
      <c r="B1831">
        <v>68.75</v>
      </c>
      <c r="C1831">
        <v>69.75</v>
      </c>
    </row>
    <row r="1832" spans="1:3">
      <c r="A1832" s="80">
        <v>32138</v>
      </c>
      <c r="B1832">
        <v>68.75</v>
      </c>
      <c r="C1832">
        <v>69.75</v>
      </c>
    </row>
    <row r="1833" spans="1:3">
      <c r="A1833" s="80">
        <v>32139</v>
      </c>
      <c r="B1833">
        <v>68.75</v>
      </c>
      <c r="C1833">
        <v>69.75</v>
      </c>
    </row>
    <row r="1834" spans="1:3">
      <c r="A1834" s="80">
        <v>32140</v>
      </c>
      <c r="B1834">
        <v>68.75</v>
      </c>
      <c r="C1834">
        <v>69.75</v>
      </c>
    </row>
    <row r="1835" spans="1:3">
      <c r="A1835" s="80">
        <v>32141</v>
      </c>
      <c r="B1835">
        <v>68.75</v>
      </c>
      <c r="C1835">
        <v>69.75</v>
      </c>
    </row>
    <row r="1836" spans="1:3">
      <c r="A1836" s="80">
        <v>32142</v>
      </c>
      <c r="B1836">
        <v>68.75</v>
      </c>
      <c r="C1836">
        <v>69.75</v>
      </c>
    </row>
    <row r="1837" spans="1:3">
      <c r="A1837" s="80">
        <v>32143</v>
      </c>
      <c r="B1837">
        <v>68.75</v>
      </c>
      <c r="C1837">
        <v>69.75</v>
      </c>
    </row>
    <row r="1838" spans="1:3">
      <c r="A1838" s="80">
        <v>32144</v>
      </c>
      <c r="B1838">
        <v>68.75</v>
      </c>
      <c r="C1838">
        <v>69.75</v>
      </c>
    </row>
    <row r="1839" spans="1:3">
      <c r="A1839" s="80">
        <v>32145</v>
      </c>
      <c r="B1839">
        <v>68.75</v>
      </c>
      <c r="C1839">
        <v>69.75</v>
      </c>
    </row>
    <row r="1840" spans="1:3">
      <c r="A1840" s="80">
        <v>32146</v>
      </c>
      <c r="B1840">
        <v>68.75</v>
      </c>
      <c r="C1840">
        <v>69.75</v>
      </c>
    </row>
    <row r="1841" spans="1:3">
      <c r="A1841" s="80">
        <v>32147</v>
      </c>
      <c r="B1841">
        <v>68.75</v>
      </c>
      <c r="C1841">
        <v>69.75</v>
      </c>
    </row>
    <row r="1842" spans="1:3">
      <c r="A1842" s="80">
        <v>32148</v>
      </c>
      <c r="B1842">
        <v>68.75</v>
      </c>
      <c r="C1842">
        <v>69.75</v>
      </c>
    </row>
    <row r="1843" spans="1:3">
      <c r="A1843" s="80">
        <v>32149</v>
      </c>
      <c r="B1843">
        <v>68.75</v>
      </c>
      <c r="C1843">
        <v>69.75</v>
      </c>
    </row>
    <row r="1844" spans="1:3">
      <c r="A1844" s="80">
        <v>32150</v>
      </c>
      <c r="B1844">
        <v>68.75</v>
      </c>
      <c r="C1844">
        <v>69.75</v>
      </c>
    </row>
    <row r="1845" spans="1:3">
      <c r="A1845" s="80">
        <v>32151</v>
      </c>
      <c r="B1845">
        <v>68.75</v>
      </c>
      <c r="C1845">
        <v>69.75</v>
      </c>
    </row>
    <row r="1846" spans="1:3">
      <c r="A1846" s="80">
        <v>32152</v>
      </c>
      <c r="B1846">
        <v>68.75</v>
      </c>
      <c r="C1846">
        <v>69.75</v>
      </c>
    </row>
    <row r="1847" spans="1:3">
      <c r="A1847" s="80">
        <v>32153</v>
      </c>
      <c r="B1847">
        <v>68.75</v>
      </c>
      <c r="C1847">
        <v>69.75</v>
      </c>
    </row>
    <row r="1848" spans="1:3">
      <c r="A1848" s="80">
        <v>32154</v>
      </c>
      <c r="B1848">
        <v>68.75</v>
      </c>
      <c r="C1848">
        <v>69.75</v>
      </c>
    </row>
    <row r="1849" spans="1:3">
      <c r="A1849" s="80">
        <v>32155</v>
      </c>
      <c r="B1849">
        <v>68.75</v>
      </c>
      <c r="C1849">
        <v>69.75</v>
      </c>
    </row>
    <row r="1850" spans="1:3">
      <c r="A1850" s="80">
        <v>32156</v>
      </c>
      <c r="B1850">
        <v>68.75</v>
      </c>
      <c r="C1850">
        <v>69.75</v>
      </c>
    </row>
    <row r="1851" spans="1:3">
      <c r="A1851" s="80">
        <v>32157</v>
      </c>
      <c r="B1851">
        <v>68.75</v>
      </c>
      <c r="C1851">
        <v>69.75</v>
      </c>
    </row>
    <row r="1852" spans="1:3">
      <c r="A1852" s="80">
        <v>32158</v>
      </c>
      <c r="B1852">
        <v>68.75</v>
      </c>
      <c r="C1852">
        <v>69.75</v>
      </c>
    </row>
    <row r="1853" spans="1:3">
      <c r="A1853" s="80">
        <v>32159</v>
      </c>
      <c r="B1853">
        <v>68.75</v>
      </c>
      <c r="C1853">
        <v>69.75</v>
      </c>
    </row>
    <row r="1854" spans="1:3">
      <c r="A1854" s="80">
        <v>32160</v>
      </c>
      <c r="B1854">
        <v>72.95</v>
      </c>
      <c r="C1854">
        <v>73.95</v>
      </c>
    </row>
    <row r="1855" spans="1:3">
      <c r="A1855" s="80">
        <v>32161</v>
      </c>
      <c r="B1855">
        <v>72.95</v>
      </c>
      <c r="C1855">
        <v>73.95</v>
      </c>
    </row>
    <row r="1856" spans="1:3">
      <c r="A1856" s="80">
        <v>32162</v>
      </c>
      <c r="B1856">
        <v>72.95</v>
      </c>
      <c r="C1856">
        <v>73.95</v>
      </c>
    </row>
    <row r="1857" spans="1:3">
      <c r="A1857" s="80">
        <v>32163</v>
      </c>
      <c r="B1857">
        <v>72.95</v>
      </c>
      <c r="C1857">
        <v>73.95</v>
      </c>
    </row>
    <row r="1858" spans="1:3">
      <c r="A1858" s="80">
        <v>32164</v>
      </c>
      <c r="B1858">
        <v>72.95</v>
      </c>
      <c r="C1858">
        <v>73.95</v>
      </c>
    </row>
    <row r="1859" spans="1:3">
      <c r="A1859" s="80">
        <v>32165</v>
      </c>
      <c r="B1859">
        <v>72.95</v>
      </c>
      <c r="C1859">
        <v>73.95</v>
      </c>
    </row>
    <row r="1860" spans="1:3">
      <c r="A1860" s="80">
        <v>32166</v>
      </c>
      <c r="B1860">
        <v>72.95</v>
      </c>
      <c r="C1860">
        <v>73.95</v>
      </c>
    </row>
    <row r="1861" spans="1:3">
      <c r="A1861" s="80">
        <v>32167</v>
      </c>
      <c r="B1861">
        <v>72.95</v>
      </c>
      <c r="C1861">
        <v>73.95</v>
      </c>
    </row>
    <row r="1862" spans="1:3">
      <c r="A1862" s="80">
        <v>32168</v>
      </c>
      <c r="B1862">
        <v>72.95</v>
      </c>
      <c r="C1862">
        <v>73.95</v>
      </c>
    </row>
    <row r="1863" spans="1:3">
      <c r="A1863" s="80">
        <v>32169</v>
      </c>
      <c r="B1863">
        <v>72.95</v>
      </c>
      <c r="C1863">
        <v>73.95</v>
      </c>
    </row>
    <row r="1864" spans="1:3">
      <c r="A1864" s="80">
        <v>32170</v>
      </c>
      <c r="B1864">
        <v>72.95</v>
      </c>
      <c r="C1864">
        <v>73.95</v>
      </c>
    </row>
    <row r="1865" spans="1:3">
      <c r="A1865" s="80">
        <v>32171</v>
      </c>
      <c r="B1865">
        <v>72.95</v>
      </c>
      <c r="C1865">
        <v>73.95</v>
      </c>
    </row>
    <row r="1866" spans="1:3">
      <c r="A1866" s="80">
        <v>32172</v>
      </c>
      <c r="B1866">
        <v>72.95</v>
      </c>
      <c r="C1866">
        <v>73.95</v>
      </c>
    </row>
    <row r="1867" spans="1:3">
      <c r="A1867" s="80">
        <v>32173</v>
      </c>
      <c r="B1867">
        <v>72.95</v>
      </c>
      <c r="C1867">
        <v>73.95</v>
      </c>
    </row>
    <row r="1868" spans="1:3">
      <c r="A1868" s="80">
        <v>32174</v>
      </c>
      <c r="B1868">
        <v>72.95</v>
      </c>
      <c r="C1868">
        <v>73.95</v>
      </c>
    </row>
    <row r="1869" spans="1:3">
      <c r="A1869" s="80">
        <v>32175</v>
      </c>
      <c r="B1869">
        <v>72.95</v>
      </c>
      <c r="C1869">
        <v>73.95</v>
      </c>
    </row>
    <row r="1870" spans="1:3">
      <c r="A1870" s="80">
        <v>32176</v>
      </c>
      <c r="B1870">
        <v>72.95</v>
      </c>
      <c r="C1870">
        <v>73.95</v>
      </c>
    </row>
    <row r="1871" spans="1:3">
      <c r="A1871" s="80">
        <v>32177</v>
      </c>
      <c r="B1871">
        <v>72.95</v>
      </c>
      <c r="C1871">
        <v>73.95</v>
      </c>
    </row>
    <row r="1872" spans="1:3">
      <c r="A1872" s="80">
        <v>32178</v>
      </c>
      <c r="B1872">
        <v>72.95</v>
      </c>
      <c r="C1872">
        <v>73.95</v>
      </c>
    </row>
    <row r="1873" spans="1:3">
      <c r="A1873" s="80">
        <v>32179</v>
      </c>
      <c r="B1873">
        <v>72.95</v>
      </c>
      <c r="C1873">
        <v>73.95</v>
      </c>
    </row>
    <row r="1874" spans="1:3">
      <c r="A1874" s="80">
        <v>32180</v>
      </c>
      <c r="B1874">
        <v>72.95</v>
      </c>
      <c r="C1874">
        <v>73.95</v>
      </c>
    </row>
    <row r="1875" spans="1:3">
      <c r="A1875" s="80">
        <v>32181</v>
      </c>
      <c r="B1875">
        <v>72.95</v>
      </c>
      <c r="C1875">
        <v>73.95</v>
      </c>
    </row>
    <row r="1876" spans="1:3">
      <c r="A1876" s="80">
        <v>32182</v>
      </c>
      <c r="B1876">
        <v>72.95</v>
      </c>
      <c r="C1876">
        <v>73.95</v>
      </c>
    </row>
    <row r="1877" spans="1:3">
      <c r="A1877" s="80">
        <v>32183</v>
      </c>
      <c r="B1877">
        <v>72.95</v>
      </c>
      <c r="C1877">
        <v>73.95</v>
      </c>
    </row>
    <row r="1878" spans="1:3">
      <c r="A1878" s="80">
        <v>32184</v>
      </c>
      <c r="B1878">
        <v>72.95</v>
      </c>
      <c r="C1878">
        <v>73.95</v>
      </c>
    </row>
    <row r="1879" spans="1:3">
      <c r="A1879" s="80">
        <v>32185</v>
      </c>
      <c r="B1879">
        <v>72.95</v>
      </c>
      <c r="C1879">
        <v>73.95</v>
      </c>
    </row>
    <row r="1880" spans="1:3">
      <c r="A1880" s="80">
        <v>32186</v>
      </c>
      <c r="B1880">
        <v>72.95</v>
      </c>
      <c r="C1880">
        <v>73.95</v>
      </c>
    </row>
    <row r="1881" spans="1:3">
      <c r="A1881" s="80">
        <v>32187</v>
      </c>
      <c r="B1881">
        <v>72.95</v>
      </c>
      <c r="C1881">
        <v>73.95</v>
      </c>
    </row>
    <row r="1882" spans="1:3">
      <c r="A1882" s="80">
        <v>32188</v>
      </c>
      <c r="B1882">
        <v>72.95</v>
      </c>
      <c r="C1882">
        <v>73.95</v>
      </c>
    </row>
    <row r="1883" spans="1:3">
      <c r="A1883" s="80">
        <v>32189</v>
      </c>
      <c r="B1883">
        <v>72.95</v>
      </c>
      <c r="C1883">
        <v>73.95</v>
      </c>
    </row>
    <row r="1884" spans="1:3">
      <c r="A1884" s="80">
        <v>32190</v>
      </c>
      <c r="B1884">
        <v>72.95</v>
      </c>
      <c r="C1884">
        <v>73.95</v>
      </c>
    </row>
    <row r="1885" spans="1:3">
      <c r="A1885" s="80">
        <v>32191</v>
      </c>
      <c r="B1885">
        <v>72.95</v>
      </c>
      <c r="C1885">
        <v>73.95</v>
      </c>
    </row>
    <row r="1886" spans="1:3">
      <c r="A1886" s="80">
        <v>32192</v>
      </c>
      <c r="B1886">
        <v>72.95</v>
      </c>
      <c r="C1886">
        <v>73.95</v>
      </c>
    </row>
    <row r="1887" spans="1:3">
      <c r="A1887" s="80">
        <v>32193</v>
      </c>
      <c r="B1887">
        <v>72.95</v>
      </c>
      <c r="C1887">
        <v>73.95</v>
      </c>
    </row>
    <row r="1888" spans="1:3">
      <c r="A1888" s="80">
        <v>32194</v>
      </c>
      <c r="B1888">
        <v>72.95</v>
      </c>
      <c r="C1888">
        <v>73.95</v>
      </c>
    </row>
    <row r="1889" spans="1:3">
      <c r="A1889" s="80">
        <v>32195</v>
      </c>
      <c r="B1889">
        <v>72.95</v>
      </c>
      <c r="C1889">
        <v>73.95</v>
      </c>
    </row>
    <row r="1890" spans="1:3">
      <c r="A1890" s="80">
        <v>32196</v>
      </c>
      <c r="B1890">
        <v>72.95</v>
      </c>
      <c r="C1890">
        <v>73.95</v>
      </c>
    </row>
    <row r="1891" spans="1:3">
      <c r="A1891" s="80">
        <v>32197</v>
      </c>
      <c r="B1891">
        <v>72.95</v>
      </c>
      <c r="C1891">
        <v>73.95</v>
      </c>
    </row>
    <row r="1892" spans="1:3">
      <c r="A1892" s="80">
        <v>32198</v>
      </c>
      <c r="B1892">
        <v>73.2</v>
      </c>
      <c r="C1892">
        <v>74.2</v>
      </c>
    </row>
    <row r="1893" spans="1:3">
      <c r="A1893" s="80">
        <v>32199</v>
      </c>
      <c r="B1893">
        <v>73.2</v>
      </c>
      <c r="C1893">
        <v>74.2</v>
      </c>
    </row>
    <row r="1894" spans="1:3">
      <c r="A1894" s="80">
        <v>32200</v>
      </c>
      <c r="B1894">
        <v>73.2</v>
      </c>
      <c r="C1894">
        <v>74.2</v>
      </c>
    </row>
    <row r="1895" spans="1:3">
      <c r="A1895" s="80">
        <v>32201</v>
      </c>
      <c r="B1895">
        <v>73.2</v>
      </c>
      <c r="C1895">
        <v>74.2</v>
      </c>
    </row>
    <row r="1896" spans="1:3">
      <c r="A1896" s="80">
        <v>32202</v>
      </c>
      <c r="B1896">
        <v>73.2</v>
      </c>
      <c r="C1896">
        <v>74.2</v>
      </c>
    </row>
    <row r="1897" spans="1:3">
      <c r="A1897" s="80">
        <v>32203</v>
      </c>
      <c r="B1897">
        <v>73.2</v>
      </c>
      <c r="C1897">
        <v>74.2</v>
      </c>
    </row>
    <row r="1898" spans="1:3">
      <c r="A1898" s="80">
        <v>32204</v>
      </c>
      <c r="B1898">
        <v>73.2</v>
      </c>
      <c r="C1898">
        <v>74.2</v>
      </c>
    </row>
    <row r="1899" spans="1:3">
      <c r="A1899" s="80">
        <v>32205</v>
      </c>
      <c r="B1899">
        <v>73.2</v>
      </c>
      <c r="C1899">
        <v>74.2</v>
      </c>
    </row>
    <row r="1900" spans="1:3">
      <c r="A1900" s="80">
        <v>32206</v>
      </c>
      <c r="B1900">
        <v>73.2</v>
      </c>
      <c r="C1900">
        <v>74.2</v>
      </c>
    </row>
    <row r="1901" spans="1:3">
      <c r="A1901" s="80">
        <v>32207</v>
      </c>
      <c r="B1901">
        <v>73.2</v>
      </c>
      <c r="C1901">
        <v>74.2</v>
      </c>
    </row>
    <row r="1902" spans="1:3">
      <c r="A1902" s="80">
        <v>32208</v>
      </c>
      <c r="B1902">
        <v>73.2</v>
      </c>
      <c r="C1902">
        <v>74.2</v>
      </c>
    </row>
    <row r="1903" spans="1:3">
      <c r="A1903" s="80">
        <v>32209</v>
      </c>
      <c r="B1903">
        <v>73.2</v>
      </c>
      <c r="C1903">
        <v>74.2</v>
      </c>
    </row>
    <row r="1904" spans="1:3">
      <c r="A1904" s="80">
        <v>32210</v>
      </c>
      <c r="B1904">
        <v>73.2</v>
      </c>
      <c r="C1904">
        <v>74.2</v>
      </c>
    </row>
    <row r="1905" spans="1:3">
      <c r="A1905" s="80">
        <v>32211</v>
      </c>
      <c r="B1905">
        <v>73.2</v>
      </c>
      <c r="C1905">
        <v>74.2</v>
      </c>
    </row>
    <row r="1906" spans="1:3">
      <c r="A1906" s="80">
        <v>32212</v>
      </c>
      <c r="B1906">
        <v>73.2</v>
      </c>
      <c r="C1906">
        <v>74.2</v>
      </c>
    </row>
    <row r="1907" spans="1:3">
      <c r="A1907" s="80">
        <v>32213</v>
      </c>
      <c r="B1907">
        <v>73.2</v>
      </c>
      <c r="C1907">
        <v>74.2</v>
      </c>
    </row>
    <row r="1908" spans="1:3">
      <c r="A1908" s="80">
        <v>32214</v>
      </c>
      <c r="B1908">
        <v>73.2</v>
      </c>
      <c r="C1908">
        <v>74.2</v>
      </c>
    </row>
    <row r="1909" spans="1:3">
      <c r="A1909" s="80">
        <v>32215</v>
      </c>
      <c r="B1909">
        <v>73.2</v>
      </c>
      <c r="C1909">
        <v>74.2</v>
      </c>
    </row>
    <row r="1910" spans="1:3">
      <c r="A1910" s="80">
        <v>32216</v>
      </c>
      <c r="B1910">
        <v>73.2</v>
      </c>
      <c r="C1910">
        <v>74.2</v>
      </c>
    </row>
    <row r="1911" spans="1:3">
      <c r="A1911" s="80">
        <v>32217</v>
      </c>
      <c r="B1911">
        <v>73.2</v>
      </c>
      <c r="C1911">
        <v>74.2</v>
      </c>
    </row>
    <row r="1912" spans="1:3">
      <c r="A1912" s="80">
        <v>32218</v>
      </c>
      <c r="B1912">
        <v>73.2</v>
      </c>
      <c r="C1912">
        <v>74.2</v>
      </c>
    </row>
    <row r="1913" spans="1:3">
      <c r="A1913" s="80">
        <v>32219</v>
      </c>
      <c r="B1913">
        <v>73.2</v>
      </c>
      <c r="C1913">
        <v>74.2</v>
      </c>
    </row>
    <row r="1914" spans="1:3">
      <c r="A1914" s="80">
        <v>32220</v>
      </c>
      <c r="B1914">
        <v>73.2</v>
      </c>
      <c r="C1914">
        <v>74.2</v>
      </c>
    </row>
    <row r="1915" spans="1:3">
      <c r="A1915" s="80">
        <v>32221</v>
      </c>
      <c r="B1915">
        <v>73.2</v>
      </c>
      <c r="C1915">
        <v>74.2</v>
      </c>
    </row>
    <row r="1916" spans="1:3">
      <c r="A1916" s="80">
        <v>32222</v>
      </c>
      <c r="B1916">
        <v>73.2</v>
      </c>
      <c r="C1916">
        <v>74.2</v>
      </c>
    </row>
    <row r="1917" spans="1:3">
      <c r="A1917" s="80">
        <v>32223</v>
      </c>
      <c r="B1917">
        <v>73.2</v>
      </c>
      <c r="C1917">
        <v>74.2</v>
      </c>
    </row>
    <row r="1918" spans="1:3">
      <c r="A1918" s="80">
        <v>32224</v>
      </c>
      <c r="B1918">
        <v>73.2</v>
      </c>
      <c r="C1918">
        <v>74.2</v>
      </c>
    </row>
    <row r="1919" spans="1:3">
      <c r="A1919" s="80">
        <v>32225</v>
      </c>
      <c r="B1919">
        <v>73.2</v>
      </c>
      <c r="C1919">
        <v>74.2</v>
      </c>
    </row>
    <row r="1920" spans="1:3">
      <c r="A1920" s="80">
        <v>32226</v>
      </c>
      <c r="B1920">
        <v>73.2</v>
      </c>
      <c r="C1920">
        <v>74.2</v>
      </c>
    </row>
    <row r="1921" spans="1:3">
      <c r="A1921" s="80">
        <v>32227</v>
      </c>
      <c r="B1921">
        <v>73.2</v>
      </c>
      <c r="C1921">
        <v>74.2</v>
      </c>
    </row>
    <row r="1922" spans="1:3">
      <c r="A1922" s="80">
        <v>32228</v>
      </c>
      <c r="B1922">
        <v>73.2</v>
      </c>
      <c r="C1922">
        <v>74.2</v>
      </c>
    </row>
    <row r="1923" spans="1:3">
      <c r="A1923" s="80">
        <v>32229</v>
      </c>
      <c r="B1923">
        <v>73.2</v>
      </c>
      <c r="C1923">
        <v>74.2</v>
      </c>
    </row>
    <row r="1924" spans="1:3">
      <c r="A1924" s="80">
        <v>32230</v>
      </c>
      <c r="B1924">
        <v>73.2</v>
      </c>
      <c r="C1924">
        <v>74.2</v>
      </c>
    </row>
    <row r="1925" spans="1:3">
      <c r="A1925" s="80">
        <v>32231</v>
      </c>
      <c r="B1925">
        <v>73.2</v>
      </c>
      <c r="C1925">
        <v>74.2</v>
      </c>
    </row>
    <row r="1926" spans="1:3">
      <c r="A1926" s="80">
        <v>32232</v>
      </c>
      <c r="B1926">
        <v>73.5</v>
      </c>
      <c r="C1926">
        <v>74.5</v>
      </c>
    </row>
    <row r="1927" spans="1:3">
      <c r="A1927" s="80">
        <v>32233</v>
      </c>
      <c r="B1927">
        <v>73.5</v>
      </c>
      <c r="C1927">
        <v>74.5</v>
      </c>
    </row>
    <row r="1928" spans="1:3">
      <c r="A1928" s="80">
        <v>32234</v>
      </c>
      <c r="B1928">
        <v>73.5</v>
      </c>
      <c r="C1928">
        <v>74.5</v>
      </c>
    </row>
    <row r="1929" spans="1:3">
      <c r="A1929" s="80">
        <v>32235</v>
      </c>
      <c r="B1929">
        <v>73.5</v>
      </c>
      <c r="C1929">
        <v>74.5</v>
      </c>
    </row>
    <row r="1930" spans="1:3">
      <c r="A1930" s="80">
        <v>32236</v>
      </c>
      <c r="B1930">
        <v>73.5</v>
      </c>
      <c r="C1930">
        <v>74.5</v>
      </c>
    </row>
    <row r="1931" spans="1:3">
      <c r="A1931" s="80">
        <v>32237</v>
      </c>
      <c r="B1931">
        <v>73.5</v>
      </c>
      <c r="C1931">
        <v>74.5</v>
      </c>
    </row>
    <row r="1932" spans="1:3">
      <c r="A1932" s="80">
        <v>32238</v>
      </c>
      <c r="B1932">
        <v>73.5</v>
      </c>
      <c r="C1932">
        <v>74.5</v>
      </c>
    </row>
    <row r="1933" spans="1:3">
      <c r="A1933" s="80">
        <v>32239</v>
      </c>
      <c r="B1933">
        <v>73.5</v>
      </c>
      <c r="C1933">
        <v>74.5</v>
      </c>
    </row>
    <row r="1934" spans="1:3">
      <c r="A1934" s="80">
        <v>32240</v>
      </c>
      <c r="B1934">
        <v>73.5</v>
      </c>
      <c r="C1934">
        <v>74.5</v>
      </c>
    </row>
    <row r="1935" spans="1:3">
      <c r="A1935" s="80">
        <v>32241</v>
      </c>
      <c r="B1935">
        <v>73.5</v>
      </c>
      <c r="C1935">
        <v>74.5</v>
      </c>
    </row>
    <row r="1936" spans="1:3">
      <c r="A1936" s="80">
        <v>32242</v>
      </c>
      <c r="B1936">
        <v>73.5</v>
      </c>
      <c r="C1936">
        <v>74.5</v>
      </c>
    </row>
    <row r="1937" spans="1:3">
      <c r="A1937" s="80">
        <v>32243</v>
      </c>
      <c r="B1937">
        <v>73.5</v>
      </c>
      <c r="C1937">
        <v>74.5</v>
      </c>
    </row>
    <row r="1938" spans="1:3">
      <c r="A1938" s="80">
        <v>32244</v>
      </c>
      <c r="B1938">
        <v>73.5</v>
      </c>
      <c r="C1938">
        <v>74.5</v>
      </c>
    </row>
    <row r="1939" spans="1:3">
      <c r="A1939" s="80">
        <v>32245</v>
      </c>
      <c r="B1939">
        <v>73.5</v>
      </c>
      <c r="C1939">
        <v>74.5</v>
      </c>
    </row>
    <row r="1940" spans="1:3">
      <c r="A1940" s="80">
        <v>32246</v>
      </c>
      <c r="B1940">
        <v>73.5</v>
      </c>
      <c r="C1940">
        <v>74.5</v>
      </c>
    </row>
    <row r="1941" spans="1:3">
      <c r="A1941" s="80">
        <v>32247</v>
      </c>
      <c r="B1941">
        <v>73.75</v>
      </c>
      <c r="C1941">
        <v>74.75</v>
      </c>
    </row>
    <row r="1942" spans="1:3">
      <c r="A1942" s="80">
        <v>32248</v>
      </c>
      <c r="B1942">
        <v>73.75</v>
      </c>
      <c r="C1942">
        <v>74.75</v>
      </c>
    </row>
    <row r="1943" spans="1:3">
      <c r="A1943" s="80">
        <v>32249</v>
      </c>
      <c r="B1943">
        <v>73.75</v>
      </c>
      <c r="C1943">
        <v>74.75</v>
      </c>
    </row>
    <row r="1944" spans="1:3">
      <c r="A1944" s="80">
        <v>32250</v>
      </c>
      <c r="B1944">
        <v>73.75</v>
      </c>
      <c r="C1944">
        <v>74.75</v>
      </c>
    </row>
    <row r="1945" spans="1:3">
      <c r="A1945" s="80">
        <v>32251</v>
      </c>
      <c r="B1945">
        <v>73.75</v>
      </c>
      <c r="C1945">
        <v>74.75</v>
      </c>
    </row>
    <row r="1946" spans="1:3">
      <c r="A1946" s="80">
        <v>32252</v>
      </c>
      <c r="B1946">
        <v>73.75</v>
      </c>
      <c r="C1946">
        <v>74.75</v>
      </c>
    </row>
    <row r="1947" spans="1:3">
      <c r="A1947" s="80">
        <v>32253</v>
      </c>
      <c r="B1947">
        <v>73.75</v>
      </c>
      <c r="C1947">
        <v>74.75</v>
      </c>
    </row>
    <row r="1948" spans="1:3">
      <c r="A1948" s="80">
        <v>32254</v>
      </c>
      <c r="B1948">
        <v>73.75</v>
      </c>
      <c r="C1948">
        <v>74.75</v>
      </c>
    </row>
    <row r="1949" spans="1:3">
      <c r="A1949" s="80">
        <v>32255</v>
      </c>
      <c r="B1949">
        <v>73.75</v>
      </c>
      <c r="C1949">
        <v>74.75</v>
      </c>
    </row>
    <row r="1950" spans="1:3">
      <c r="A1950" s="80">
        <v>32256</v>
      </c>
      <c r="B1950">
        <v>73.75</v>
      </c>
      <c r="C1950">
        <v>74.75</v>
      </c>
    </row>
    <row r="1951" spans="1:3">
      <c r="A1951" s="80">
        <v>32257</v>
      </c>
      <c r="B1951">
        <v>73.75</v>
      </c>
      <c r="C1951">
        <v>74.75</v>
      </c>
    </row>
    <row r="1952" spans="1:3">
      <c r="A1952" s="80">
        <v>32258</v>
      </c>
      <c r="B1952">
        <v>73.75</v>
      </c>
      <c r="C1952">
        <v>74.75</v>
      </c>
    </row>
    <row r="1953" spans="1:3">
      <c r="A1953" s="80">
        <v>32259</v>
      </c>
      <c r="B1953">
        <v>73.75</v>
      </c>
      <c r="C1953">
        <v>74.75</v>
      </c>
    </row>
    <row r="1954" spans="1:3">
      <c r="A1954" s="80">
        <v>32260</v>
      </c>
      <c r="B1954">
        <v>74.05</v>
      </c>
      <c r="C1954">
        <v>75.05</v>
      </c>
    </row>
    <row r="1955" spans="1:3">
      <c r="A1955" s="80">
        <v>32261</v>
      </c>
      <c r="B1955">
        <v>74.05</v>
      </c>
      <c r="C1955">
        <v>75.05</v>
      </c>
    </row>
    <row r="1956" spans="1:3">
      <c r="A1956" s="80">
        <v>32262</v>
      </c>
      <c r="B1956">
        <v>74.05</v>
      </c>
      <c r="C1956">
        <v>75.05</v>
      </c>
    </row>
    <row r="1957" spans="1:3">
      <c r="A1957" s="80">
        <v>32263</v>
      </c>
      <c r="B1957">
        <v>74.05</v>
      </c>
      <c r="C1957">
        <v>75.05</v>
      </c>
    </row>
    <row r="1958" spans="1:3">
      <c r="A1958" s="80">
        <v>32264</v>
      </c>
      <c r="B1958">
        <v>74.05</v>
      </c>
      <c r="C1958">
        <v>75.05</v>
      </c>
    </row>
    <row r="1959" spans="1:3">
      <c r="A1959" s="80">
        <v>32265</v>
      </c>
      <c r="B1959">
        <v>74.05</v>
      </c>
      <c r="C1959">
        <v>75.05</v>
      </c>
    </row>
    <row r="1960" spans="1:3">
      <c r="A1960" s="80">
        <v>32266</v>
      </c>
      <c r="B1960">
        <v>74.05</v>
      </c>
      <c r="C1960">
        <v>75.05</v>
      </c>
    </row>
    <row r="1961" spans="1:3">
      <c r="A1961" s="80">
        <v>32267</v>
      </c>
      <c r="B1961">
        <v>74.05</v>
      </c>
      <c r="C1961">
        <v>75.05</v>
      </c>
    </row>
    <row r="1962" spans="1:3">
      <c r="A1962" s="80">
        <v>32268</v>
      </c>
      <c r="B1962">
        <v>74.05</v>
      </c>
      <c r="C1962">
        <v>75.05</v>
      </c>
    </row>
    <row r="1963" spans="1:3">
      <c r="A1963" s="80">
        <v>32269</v>
      </c>
      <c r="B1963">
        <v>74.05</v>
      </c>
      <c r="C1963">
        <v>75.05</v>
      </c>
    </row>
    <row r="1964" spans="1:3">
      <c r="A1964" s="80">
        <v>32270</v>
      </c>
      <c r="B1964">
        <v>74.05</v>
      </c>
      <c r="C1964">
        <v>75.05</v>
      </c>
    </row>
    <row r="1965" spans="1:3">
      <c r="A1965" s="80">
        <v>32271</v>
      </c>
      <c r="B1965">
        <v>74.05</v>
      </c>
      <c r="C1965">
        <v>75.05</v>
      </c>
    </row>
    <row r="1966" spans="1:3">
      <c r="A1966" s="80">
        <v>32272</v>
      </c>
      <c r="B1966">
        <v>74.05</v>
      </c>
      <c r="C1966">
        <v>75.05</v>
      </c>
    </row>
    <row r="1967" spans="1:3">
      <c r="A1967" s="80">
        <v>32273</v>
      </c>
      <c r="B1967">
        <v>74.05</v>
      </c>
      <c r="C1967">
        <v>75.05</v>
      </c>
    </row>
    <row r="1968" spans="1:3">
      <c r="A1968" s="80">
        <v>32274</v>
      </c>
      <c r="B1968">
        <v>74.05</v>
      </c>
      <c r="C1968">
        <v>75.05</v>
      </c>
    </row>
    <row r="1969" spans="1:3">
      <c r="A1969" s="80">
        <v>32275</v>
      </c>
      <c r="B1969">
        <v>74.400000000000006</v>
      </c>
      <c r="C1969">
        <v>75.400000000000006</v>
      </c>
    </row>
    <row r="1970" spans="1:3">
      <c r="A1970" s="80">
        <v>32276</v>
      </c>
      <c r="B1970">
        <v>74.400000000000006</v>
      </c>
      <c r="C1970">
        <v>75.400000000000006</v>
      </c>
    </row>
    <row r="1971" spans="1:3">
      <c r="A1971" s="80">
        <v>32277</v>
      </c>
      <c r="B1971">
        <v>74.400000000000006</v>
      </c>
      <c r="C1971">
        <v>75.400000000000006</v>
      </c>
    </row>
    <row r="1972" spans="1:3">
      <c r="A1972" s="80">
        <v>32278</v>
      </c>
      <c r="B1972">
        <v>74.400000000000006</v>
      </c>
      <c r="C1972">
        <v>75.400000000000006</v>
      </c>
    </row>
    <row r="1973" spans="1:3">
      <c r="A1973" s="80">
        <v>32279</v>
      </c>
      <c r="B1973">
        <v>74.400000000000006</v>
      </c>
      <c r="C1973">
        <v>75.400000000000006</v>
      </c>
    </row>
    <row r="1974" spans="1:3">
      <c r="A1974" s="80">
        <v>32280</v>
      </c>
      <c r="B1974">
        <v>74.400000000000006</v>
      </c>
      <c r="C1974">
        <v>75.400000000000006</v>
      </c>
    </row>
    <row r="1975" spans="1:3">
      <c r="A1975" s="80">
        <v>32281</v>
      </c>
      <c r="B1975">
        <v>74.400000000000006</v>
      </c>
      <c r="C1975">
        <v>75.400000000000006</v>
      </c>
    </row>
    <row r="1976" spans="1:3">
      <c r="A1976" s="80">
        <v>32282</v>
      </c>
      <c r="B1976">
        <v>74.400000000000006</v>
      </c>
      <c r="C1976">
        <v>75.400000000000006</v>
      </c>
    </row>
    <row r="1977" spans="1:3">
      <c r="A1977" s="80">
        <v>32283</v>
      </c>
      <c r="B1977">
        <v>74.400000000000006</v>
      </c>
      <c r="C1977">
        <v>75.400000000000006</v>
      </c>
    </row>
    <row r="1978" spans="1:3">
      <c r="A1978" s="80">
        <v>32284</v>
      </c>
      <c r="B1978">
        <v>74.400000000000006</v>
      </c>
      <c r="C1978">
        <v>75.400000000000006</v>
      </c>
    </row>
    <row r="1979" spans="1:3">
      <c r="A1979" s="80">
        <v>32285</v>
      </c>
      <c r="B1979">
        <v>74.400000000000006</v>
      </c>
      <c r="C1979">
        <v>75.400000000000006</v>
      </c>
    </row>
    <row r="1980" spans="1:3">
      <c r="A1980" s="80">
        <v>32286</v>
      </c>
      <c r="B1980">
        <v>74.400000000000006</v>
      </c>
      <c r="C1980">
        <v>75.400000000000006</v>
      </c>
    </row>
    <row r="1981" spans="1:3">
      <c r="A1981" s="80">
        <v>32287</v>
      </c>
      <c r="B1981">
        <v>74.400000000000006</v>
      </c>
      <c r="C1981">
        <v>75.400000000000006</v>
      </c>
    </row>
    <row r="1982" spans="1:3">
      <c r="A1982" s="80">
        <v>32288</v>
      </c>
      <c r="B1982">
        <v>74.400000000000006</v>
      </c>
      <c r="C1982">
        <v>75.400000000000006</v>
      </c>
    </row>
    <row r="1983" spans="1:3">
      <c r="A1983" s="80">
        <v>32289</v>
      </c>
      <c r="B1983">
        <v>74.75</v>
      </c>
      <c r="C1983">
        <v>75.75</v>
      </c>
    </row>
    <row r="1984" spans="1:3">
      <c r="A1984" s="80">
        <v>32290</v>
      </c>
      <c r="B1984">
        <v>74.75</v>
      </c>
      <c r="C1984">
        <v>75.75</v>
      </c>
    </row>
    <row r="1985" spans="1:3">
      <c r="A1985" s="80">
        <v>32291</v>
      </c>
      <c r="B1985">
        <v>74.75</v>
      </c>
      <c r="C1985">
        <v>75.75</v>
      </c>
    </row>
    <row r="1986" spans="1:3">
      <c r="A1986" s="80">
        <v>32292</v>
      </c>
      <c r="B1986">
        <v>74.75</v>
      </c>
      <c r="C1986">
        <v>75.75</v>
      </c>
    </row>
    <row r="1987" spans="1:3">
      <c r="A1987" s="80">
        <v>32293</v>
      </c>
      <c r="B1987">
        <v>74.75</v>
      </c>
      <c r="C1987">
        <v>75.75</v>
      </c>
    </row>
    <row r="1988" spans="1:3">
      <c r="A1988" s="80">
        <v>32294</v>
      </c>
      <c r="B1988">
        <v>74.75</v>
      </c>
      <c r="C1988">
        <v>75.75</v>
      </c>
    </row>
    <row r="1989" spans="1:3">
      <c r="A1989" s="80">
        <v>32295</v>
      </c>
      <c r="B1989">
        <v>74.75</v>
      </c>
      <c r="C1989">
        <v>75.75</v>
      </c>
    </row>
    <row r="1990" spans="1:3">
      <c r="A1990" s="80">
        <v>32296</v>
      </c>
      <c r="B1990">
        <v>74.75</v>
      </c>
      <c r="C1990">
        <v>75.75</v>
      </c>
    </row>
    <row r="1991" spans="1:3">
      <c r="A1991" s="80">
        <v>32297</v>
      </c>
      <c r="B1991">
        <v>74.75</v>
      </c>
      <c r="C1991">
        <v>75.75</v>
      </c>
    </row>
    <row r="1992" spans="1:3">
      <c r="A1992" s="80">
        <v>32298</v>
      </c>
      <c r="B1992">
        <v>74.75</v>
      </c>
      <c r="C1992">
        <v>75.75</v>
      </c>
    </row>
    <row r="1993" spans="1:3">
      <c r="A1993" s="80">
        <v>32299</v>
      </c>
      <c r="B1993">
        <v>74.75</v>
      </c>
      <c r="C1993">
        <v>75.75</v>
      </c>
    </row>
    <row r="1994" spans="1:3">
      <c r="A1994" s="80">
        <v>32300</v>
      </c>
      <c r="B1994">
        <v>74.75</v>
      </c>
      <c r="C1994">
        <v>75.75</v>
      </c>
    </row>
    <row r="1995" spans="1:3">
      <c r="A1995" s="80">
        <v>32301</v>
      </c>
      <c r="B1995">
        <v>74.75</v>
      </c>
      <c r="C1995">
        <v>75.75</v>
      </c>
    </row>
    <row r="1996" spans="1:3">
      <c r="A1996" s="80">
        <v>32302</v>
      </c>
      <c r="B1996">
        <v>75.099999999999994</v>
      </c>
      <c r="C1996">
        <v>76.099999999999994</v>
      </c>
    </row>
    <row r="1997" spans="1:3">
      <c r="A1997" s="80">
        <v>32303</v>
      </c>
      <c r="B1997">
        <v>75.099999999999994</v>
      </c>
      <c r="C1997">
        <v>76.099999999999994</v>
      </c>
    </row>
    <row r="1998" spans="1:3">
      <c r="A1998" s="80">
        <v>32304</v>
      </c>
      <c r="B1998">
        <v>75.099999999999994</v>
      </c>
      <c r="C1998">
        <v>76.099999999999994</v>
      </c>
    </row>
    <row r="1999" spans="1:3">
      <c r="A1999" s="80">
        <v>32305</v>
      </c>
      <c r="B1999">
        <v>75.099999999999994</v>
      </c>
      <c r="C1999">
        <v>76.099999999999994</v>
      </c>
    </row>
    <row r="2000" spans="1:3">
      <c r="A2000" s="80">
        <v>32306</v>
      </c>
      <c r="B2000">
        <v>75.099999999999994</v>
      </c>
      <c r="C2000">
        <v>76.099999999999994</v>
      </c>
    </row>
    <row r="2001" spans="1:3">
      <c r="A2001" s="80">
        <v>32307</v>
      </c>
      <c r="B2001">
        <v>75.099999999999994</v>
      </c>
      <c r="C2001">
        <v>76.099999999999994</v>
      </c>
    </row>
    <row r="2002" spans="1:3">
      <c r="A2002" s="80">
        <v>32308</v>
      </c>
      <c r="B2002">
        <v>75.099999999999994</v>
      </c>
      <c r="C2002">
        <v>76.099999999999994</v>
      </c>
    </row>
    <row r="2003" spans="1:3">
      <c r="A2003" s="80">
        <v>32309</v>
      </c>
      <c r="B2003">
        <v>75.099999999999994</v>
      </c>
      <c r="C2003">
        <v>76.099999999999994</v>
      </c>
    </row>
    <row r="2004" spans="1:3">
      <c r="A2004" s="80">
        <v>32310</v>
      </c>
      <c r="B2004">
        <v>75.099999999999994</v>
      </c>
      <c r="C2004">
        <v>76.099999999999994</v>
      </c>
    </row>
    <row r="2005" spans="1:3">
      <c r="A2005" s="80">
        <v>32311</v>
      </c>
      <c r="B2005">
        <v>75.099999999999994</v>
      </c>
      <c r="C2005">
        <v>76.099999999999994</v>
      </c>
    </row>
    <row r="2006" spans="1:3">
      <c r="A2006" s="80">
        <v>32312</v>
      </c>
      <c r="B2006">
        <v>75.099999999999994</v>
      </c>
      <c r="C2006">
        <v>76.099999999999994</v>
      </c>
    </row>
    <row r="2007" spans="1:3">
      <c r="A2007" s="80">
        <v>32313</v>
      </c>
      <c r="B2007">
        <v>75.099999999999994</v>
      </c>
      <c r="C2007">
        <v>76.099999999999994</v>
      </c>
    </row>
    <row r="2008" spans="1:3">
      <c r="A2008" s="80">
        <v>32314</v>
      </c>
      <c r="B2008">
        <v>75.099999999999994</v>
      </c>
      <c r="C2008">
        <v>76.099999999999994</v>
      </c>
    </row>
    <row r="2009" spans="1:3">
      <c r="A2009" s="80">
        <v>32315</v>
      </c>
      <c r="B2009">
        <v>75.099999999999994</v>
      </c>
      <c r="C2009">
        <v>76.099999999999994</v>
      </c>
    </row>
    <row r="2010" spans="1:3">
      <c r="A2010" s="80">
        <v>32316</v>
      </c>
      <c r="B2010">
        <v>75.099999999999994</v>
      </c>
      <c r="C2010">
        <v>76.099999999999994</v>
      </c>
    </row>
    <row r="2011" spans="1:3">
      <c r="A2011" s="80">
        <v>32317</v>
      </c>
      <c r="B2011">
        <v>75.099999999999994</v>
      </c>
      <c r="C2011">
        <v>76.099999999999994</v>
      </c>
    </row>
    <row r="2012" spans="1:3">
      <c r="A2012" s="80">
        <v>32318</v>
      </c>
      <c r="B2012">
        <v>75.099999999999994</v>
      </c>
      <c r="C2012">
        <v>76.099999999999994</v>
      </c>
    </row>
    <row r="2013" spans="1:3">
      <c r="A2013" s="80">
        <v>32319</v>
      </c>
      <c r="B2013">
        <v>75.45</v>
      </c>
      <c r="C2013">
        <v>76.45</v>
      </c>
    </row>
    <row r="2014" spans="1:3">
      <c r="A2014" s="80">
        <v>32320</v>
      </c>
      <c r="B2014">
        <v>75.45</v>
      </c>
      <c r="C2014">
        <v>76.45</v>
      </c>
    </row>
    <row r="2015" spans="1:3">
      <c r="A2015" s="80">
        <v>32321</v>
      </c>
      <c r="B2015">
        <v>75.45</v>
      </c>
      <c r="C2015">
        <v>76.45</v>
      </c>
    </row>
    <row r="2016" spans="1:3">
      <c r="A2016" s="80">
        <v>32322</v>
      </c>
      <c r="B2016">
        <v>75.45</v>
      </c>
      <c r="C2016">
        <v>76.45</v>
      </c>
    </row>
    <row r="2017" spans="1:3">
      <c r="A2017" s="80">
        <v>32323</v>
      </c>
      <c r="B2017">
        <v>75.45</v>
      </c>
      <c r="C2017">
        <v>76.45</v>
      </c>
    </row>
    <row r="2018" spans="1:3">
      <c r="A2018" s="80">
        <v>32324</v>
      </c>
      <c r="B2018">
        <v>75.45</v>
      </c>
      <c r="C2018">
        <v>76.45</v>
      </c>
    </row>
    <row r="2019" spans="1:3">
      <c r="A2019" s="80">
        <v>32325</v>
      </c>
      <c r="B2019">
        <v>75.45</v>
      </c>
      <c r="C2019">
        <v>76.45</v>
      </c>
    </row>
    <row r="2020" spans="1:3">
      <c r="A2020" s="80">
        <v>32326</v>
      </c>
      <c r="B2020">
        <v>75.45</v>
      </c>
      <c r="C2020">
        <v>76.45</v>
      </c>
    </row>
    <row r="2021" spans="1:3">
      <c r="A2021" s="80">
        <v>32327</v>
      </c>
      <c r="B2021">
        <v>75.45</v>
      </c>
      <c r="C2021">
        <v>76.45</v>
      </c>
    </row>
    <row r="2022" spans="1:3">
      <c r="A2022" s="80">
        <v>32328</v>
      </c>
      <c r="B2022">
        <v>75.45</v>
      </c>
      <c r="C2022">
        <v>76.45</v>
      </c>
    </row>
    <row r="2023" spans="1:3">
      <c r="A2023" s="80">
        <v>32329</v>
      </c>
      <c r="B2023">
        <v>75.45</v>
      </c>
      <c r="C2023">
        <v>76.45</v>
      </c>
    </row>
    <row r="2024" spans="1:3">
      <c r="A2024" s="80">
        <v>32330</v>
      </c>
      <c r="B2024">
        <v>75.45</v>
      </c>
      <c r="C2024">
        <v>76.45</v>
      </c>
    </row>
    <row r="2025" spans="1:3">
      <c r="A2025" s="80">
        <v>32331</v>
      </c>
      <c r="B2025">
        <v>75.45</v>
      </c>
      <c r="C2025">
        <v>76.45</v>
      </c>
    </row>
    <row r="2026" spans="1:3">
      <c r="A2026" s="80">
        <v>32332</v>
      </c>
      <c r="B2026">
        <v>75.45</v>
      </c>
      <c r="C2026">
        <v>76.45</v>
      </c>
    </row>
    <row r="2027" spans="1:3">
      <c r="A2027" s="80">
        <v>32333</v>
      </c>
      <c r="B2027">
        <v>75.45</v>
      </c>
      <c r="C2027">
        <v>76.45</v>
      </c>
    </row>
    <row r="2028" spans="1:3">
      <c r="A2028" s="80">
        <v>32334</v>
      </c>
      <c r="B2028">
        <v>75.45</v>
      </c>
      <c r="C2028">
        <v>76.45</v>
      </c>
    </row>
    <row r="2029" spans="1:3">
      <c r="A2029" s="80">
        <v>32335</v>
      </c>
      <c r="B2029">
        <v>75.45</v>
      </c>
      <c r="C2029">
        <v>76.45</v>
      </c>
    </row>
    <row r="2030" spans="1:3">
      <c r="A2030" s="80">
        <v>32336</v>
      </c>
      <c r="B2030">
        <v>75.45</v>
      </c>
      <c r="C2030">
        <v>76.45</v>
      </c>
    </row>
    <row r="2031" spans="1:3">
      <c r="A2031" s="80">
        <v>32337</v>
      </c>
      <c r="B2031">
        <v>75.45</v>
      </c>
      <c r="C2031">
        <v>76.45</v>
      </c>
    </row>
    <row r="2032" spans="1:3">
      <c r="A2032" s="80">
        <v>32338</v>
      </c>
      <c r="B2032">
        <v>75.8</v>
      </c>
      <c r="C2032">
        <v>76.8</v>
      </c>
    </row>
    <row r="2033" spans="1:3">
      <c r="A2033" s="80">
        <v>32339</v>
      </c>
      <c r="B2033">
        <v>75.8</v>
      </c>
      <c r="C2033">
        <v>76.8</v>
      </c>
    </row>
    <row r="2034" spans="1:3">
      <c r="A2034" s="80">
        <v>32340</v>
      </c>
      <c r="B2034">
        <v>75.8</v>
      </c>
      <c r="C2034">
        <v>76.8</v>
      </c>
    </row>
    <row r="2035" spans="1:3">
      <c r="A2035" s="80">
        <v>32341</v>
      </c>
      <c r="B2035">
        <v>75.8</v>
      </c>
      <c r="C2035">
        <v>76.8</v>
      </c>
    </row>
    <row r="2036" spans="1:3">
      <c r="A2036" s="80">
        <v>32342</v>
      </c>
      <c r="B2036">
        <v>75.8</v>
      </c>
      <c r="C2036">
        <v>76.8</v>
      </c>
    </row>
    <row r="2037" spans="1:3">
      <c r="A2037" s="80">
        <v>32343</v>
      </c>
      <c r="B2037">
        <v>75.8</v>
      </c>
      <c r="C2037">
        <v>76.8</v>
      </c>
    </row>
    <row r="2038" spans="1:3">
      <c r="A2038" s="80">
        <v>32344</v>
      </c>
      <c r="B2038">
        <v>75.8</v>
      </c>
      <c r="C2038">
        <v>76.8</v>
      </c>
    </row>
    <row r="2039" spans="1:3">
      <c r="A2039" s="80">
        <v>32345</v>
      </c>
      <c r="B2039">
        <v>75.8</v>
      </c>
      <c r="C2039">
        <v>76.8</v>
      </c>
    </row>
    <row r="2040" spans="1:3">
      <c r="A2040" s="80">
        <v>32346</v>
      </c>
      <c r="B2040">
        <v>75.8</v>
      </c>
      <c r="C2040">
        <v>76.8</v>
      </c>
    </row>
    <row r="2041" spans="1:3">
      <c r="A2041" s="80">
        <v>32347</v>
      </c>
      <c r="B2041">
        <v>75.8</v>
      </c>
      <c r="C2041">
        <v>76.8</v>
      </c>
    </row>
    <row r="2042" spans="1:3">
      <c r="A2042" s="80">
        <v>32348</v>
      </c>
      <c r="B2042">
        <v>75.8</v>
      </c>
      <c r="C2042">
        <v>76.8</v>
      </c>
    </row>
    <row r="2043" spans="1:3">
      <c r="A2043" s="80">
        <v>32349</v>
      </c>
      <c r="B2043">
        <v>75.8</v>
      </c>
      <c r="C2043">
        <v>76.8</v>
      </c>
    </row>
    <row r="2044" spans="1:3">
      <c r="A2044" s="80">
        <v>32350</v>
      </c>
      <c r="B2044">
        <v>75.8</v>
      </c>
      <c r="C2044">
        <v>76.8</v>
      </c>
    </row>
    <row r="2045" spans="1:3">
      <c r="A2045" s="80">
        <v>32351</v>
      </c>
      <c r="B2045">
        <v>75.8</v>
      </c>
      <c r="C2045">
        <v>76.8</v>
      </c>
    </row>
    <row r="2046" spans="1:3">
      <c r="A2046" s="80">
        <v>32352</v>
      </c>
      <c r="B2046">
        <v>75.8</v>
      </c>
      <c r="C2046">
        <v>76.8</v>
      </c>
    </row>
    <row r="2047" spans="1:3">
      <c r="A2047" s="80">
        <v>32353</v>
      </c>
      <c r="B2047">
        <v>76.099999999999994</v>
      </c>
      <c r="C2047">
        <v>77.099999999999994</v>
      </c>
    </row>
    <row r="2048" spans="1:3">
      <c r="A2048" s="80">
        <v>32354</v>
      </c>
      <c r="B2048">
        <v>76.099999999999994</v>
      </c>
      <c r="C2048">
        <v>77.099999999999994</v>
      </c>
    </row>
    <row r="2049" spans="1:3">
      <c r="A2049" s="80">
        <v>32355</v>
      </c>
      <c r="B2049">
        <v>76.099999999999994</v>
      </c>
      <c r="C2049">
        <v>77.099999999999994</v>
      </c>
    </row>
    <row r="2050" spans="1:3">
      <c r="A2050" s="80">
        <v>32356</v>
      </c>
      <c r="B2050">
        <v>76.099999999999994</v>
      </c>
      <c r="C2050">
        <v>77.099999999999994</v>
      </c>
    </row>
    <row r="2051" spans="1:3">
      <c r="A2051" s="80">
        <v>32357</v>
      </c>
      <c r="B2051">
        <v>76.099999999999994</v>
      </c>
      <c r="C2051">
        <v>77.099999999999994</v>
      </c>
    </row>
    <row r="2052" spans="1:3">
      <c r="A2052" s="80">
        <v>32358</v>
      </c>
      <c r="B2052">
        <v>76.099999999999994</v>
      </c>
      <c r="C2052">
        <v>77.099999999999994</v>
      </c>
    </row>
    <row r="2053" spans="1:3">
      <c r="A2053" s="80">
        <v>32359</v>
      </c>
      <c r="B2053">
        <v>76.099999999999994</v>
      </c>
      <c r="C2053">
        <v>77.099999999999994</v>
      </c>
    </row>
    <row r="2054" spans="1:3">
      <c r="A2054" s="80">
        <v>32360</v>
      </c>
      <c r="B2054">
        <v>76.099999999999994</v>
      </c>
      <c r="C2054">
        <v>77.099999999999994</v>
      </c>
    </row>
    <row r="2055" spans="1:3">
      <c r="A2055" s="80">
        <v>32361</v>
      </c>
      <c r="B2055">
        <v>76.099999999999994</v>
      </c>
      <c r="C2055">
        <v>77.099999999999994</v>
      </c>
    </row>
    <row r="2056" spans="1:3">
      <c r="A2056" s="80">
        <v>32362</v>
      </c>
      <c r="B2056">
        <v>76.099999999999994</v>
      </c>
      <c r="C2056">
        <v>77.099999999999994</v>
      </c>
    </row>
    <row r="2057" spans="1:3">
      <c r="A2057" s="80">
        <v>32363</v>
      </c>
      <c r="B2057">
        <v>76.099999999999994</v>
      </c>
      <c r="C2057">
        <v>77.099999999999994</v>
      </c>
    </row>
    <row r="2058" spans="1:3">
      <c r="A2058" s="80">
        <v>32364</v>
      </c>
      <c r="B2058">
        <v>76.099999999999994</v>
      </c>
      <c r="C2058">
        <v>77.099999999999994</v>
      </c>
    </row>
    <row r="2059" spans="1:3">
      <c r="A2059" s="80">
        <v>32365</v>
      </c>
      <c r="B2059">
        <v>76.099999999999994</v>
      </c>
      <c r="C2059">
        <v>77.099999999999994</v>
      </c>
    </row>
    <row r="2060" spans="1:3">
      <c r="A2060" s="80">
        <v>32366</v>
      </c>
      <c r="B2060">
        <v>76.099999999999994</v>
      </c>
      <c r="C2060">
        <v>77.099999999999994</v>
      </c>
    </row>
    <row r="2061" spans="1:3">
      <c r="A2061" s="80">
        <v>32367</v>
      </c>
      <c r="B2061">
        <v>76.099999999999994</v>
      </c>
      <c r="C2061">
        <v>77.099999999999994</v>
      </c>
    </row>
    <row r="2062" spans="1:3">
      <c r="A2062" s="80">
        <v>32368</v>
      </c>
      <c r="B2062">
        <v>76.099999999999994</v>
      </c>
      <c r="C2062">
        <v>77.099999999999994</v>
      </c>
    </row>
    <row r="2063" spans="1:3">
      <c r="A2063" s="80">
        <v>32369</v>
      </c>
      <c r="B2063">
        <v>76.099999999999994</v>
      </c>
      <c r="C2063">
        <v>77.099999999999994</v>
      </c>
    </row>
    <row r="2064" spans="1:3">
      <c r="A2064" s="80">
        <v>32370</v>
      </c>
      <c r="B2064">
        <v>76.099999999999994</v>
      </c>
      <c r="C2064">
        <v>77.099999999999994</v>
      </c>
    </row>
    <row r="2065" spans="1:3">
      <c r="A2065" s="80">
        <v>32371</v>
      </c>
      <c r="B2065">
        <v>76.099999999999994</v>
      </c>
      <c r="C2065">
        <v>77.099999999999994</v>
      </c>
    </row>
    <row r="2066" spans="1:3">
      <c r="A2066" s="80">
        <v>32372</v>
      </c>
      <c r="B2066">
        <v>76.099999999999994</v>
      </c>
      <c r="C2066">
        <v>77.099999999999994</v>
      </c>
    </row>
    <row r="2067" spans="1:3">
      <c r="A2067" s="80">
        <v>32373</v>
      </c>
      <c r="B2067">
        <v>76.45</v>
      </c>
      <c r="C2067">
        <v>77.45</v>
      </c>
    </row>
    <row r="2068" spans="1:3">
      <c r="A2068" s="80">
        <v>32374</v>
      </c>
      <c r="B2068">
        <v>76.45</v>
      </c>
      <c r="C2068">
        <v>77.45</v>
      </c>
    </row>
    <row r="2069" spans="1:3">
      <c r="A2069" s="80">
        <v>32375</v>
      </c>
      <c r="B2069">
        <v>76.45</v>
      </c>
      <c r="C2069">
        <v>77.45</v>
      </c>
    </row>
    <row r="2070" spans="1:3">
      <c r="A2070" s="80">
        <v>32376</v>
      </c>
      <c r="B2070">
        <v>76.45</v>
      </c>
      <c r="C2070">
        <v>77.45</v>
      </c>
    </row>
    <row r="2071" spans="1:3">
      <c r="A2071" s="80">
        <v>32377</v>
      </c>
      <c r="B2071">
        <v>76.45</v>
      </c>
      <c r="C2071">
        <v>77.45</v>
      </c>
    </row>
    <row r="2072" spans="1:3">
      <c r="A2072" s="80">
        <v>32378</v>
      </c>
      <c r="B2072">
        <v>76.45</v>
      </c>
      <c r="C2072">
        <v>77.45</v>
      </c>
    </row>
    <row r="2073" spans="1:3">
      <c r="A2073" s="80">
        <v>32379</v>
      </c>
      <c r="B2073">
        <v>76.45</v>
      </c>
      <c r="C2073">
        <v>77.45</v>
      </c>
    </row>
    <row r="2074" spans="1:3">
      <c r="A2074" s="80">
        <v>32380</v>
      </c>
      <c r="B2074">
        <v>76.45</v>
      </c>
      <c r="C2074">
        <v>77.45</v>
      </c>
    </row>
    <row r="2075" spans="1:3">
      <c r="A2075" s="80">
        <v>32381</v>
      </c>
      <c r="B2075">
        <v>76.45</v>
      </c>
      <c r="C2075">
        <v>77.45</v>
      </c>
    </row>
    <row r="2076" spans="1:3">
      <c r="A2076" s="80">
        <v>32382</v>
      </c>
      <c r="B2076">
        <v>76.45</v>
      </c>
      <c r="C2076">
        <v>77.45</v>
      </c>
    </row>
    <row r="2077" spans="1:3">
      <c r="A2077" s="80">
        <v>32383</v>
      </c>
      <c r="B2077">
        <v>76.45</v>
      </c>
      <c r="C2077">
        <v>77.45</v>
      </c>
    </row>
    <row r="2078" spans="1:3">
      <c r="A2078" s="80">
        <v>32384</v>
      </c>
      <c r="B2078">
        <v>76.45</v>
      </c>
      <c r="C2078">
        <v>77.45</v>
      </c>
    </row>
    <row r="2079" spans="1:3">
      <c r="A2079" s="80">
        <v>32385</v>
      </c>
      <c r="B2079">
        <v>76.45</v>
      </c>
      <c r="C2079">
        <v>77.45</v>
      </c>
    </row>
    <row r="2080" spans="1:3">
      <c r="A2080" s="80">
        <v>32386</v>
      </c>
      <c r="B2080">
        <v>76.45</v>
      </c>
      <c r="C2080">
        <v>77.45</v>
      </c>
    </row>
    <row r="2081" spans="1:3">
      <c r="A2081" s="80">
        <v>32387</v>
      </c>
      <c r="B2081">
        <v>76.75</v>
      </c>
      <c r="C2081">
        <v>77.75</v>
      </c>
    </row>
    <row r="2082" spans="1:3">
      <c r="A2082" s="80">
        <v>32388</v>
      </c>
      <c r="B2082">
        <v>76.75</v>
      </c>
      <c r="C2082">
        <v>77.75</v>
      </c>
    </row>
    <row r="2083" spans="1:3">
      <c r="A2083" s="80">
        <v>32389</v>
      </c>
      <c r="B2083">
        <v>76.75</v>
      </c>
      <c r="C2083">
        <v>77.75</v>
      </c>
    </row>
    <row r="2084" spans="1:3">
      <c r="A2084" s="80">
        <v>32390</v>
      </c>
      <c r="B2084">
        <v>76.75</v>
      </c>
      <c r="C2084">
        <v>77.75</v>
      </c>
    </row>
    <row r="2085" spans="1:3">
      <c r="A2085" s="80">
        <v>32391</v>
      </c>
      <c r="B2085">
        <v>76.75</v>
      </c>
      <c r="C2085">
        <v>77.75</v>
      </c>
    </row>
    <row r="2086" spans="1:3">
      <c r="A2086" s="80">
        <v>32392</v>
      </c>
      <c r="B2086">
        <v>76.75</v>
      </c>
      <c r="C2086">
        <v>77.75</v>
      </c>
    </row>
    <row r="2087" spans="1:3">
      <c r="A2087" s="80">
        <v>32393</v>
      </c>
      <c r="B2087">
        <v>76.75</v>
      </c>
      <c r="C2087">
        <v>77.75</v>
      </c>
    </row>
    <row r="2088" spans="1:3">
      <c r="A2088" s="80">
        <v>32394</v>
      </c>
      <c r="B2088">
        <v>76.75</v>
      </c>
      <c r="C2088">
        <v>77.75</v>
      </c>
    </row>
    <row r="2089" spans="1:3">
      <c r="A2089" s="80">
        <v>32395</v>
      </c>
      <c r="B2089">
        <v>76.75</v>
      </c>
      <c r="C2089">
        <v>77.75</v>
      </c>
    </row>
    <row r="2090" spans="1:3">
      <c r="A2090" s="80">
        <v>32396</v>
      </c>
      <c r="B2090">
        <v>76.75</v>
      </c>
      <c r="C2090">
        <v>77.75</v>
      </c>
    </row>
    <row r="2091" spans="1:3">
      <c r="A2091" s="80">
        <v>32397</v>
      </c>
      <c r="B2091">
        <v>76.75</v>
      </c>
      <c r="C2091">
        <v>77.75</v>
      </c>
    </row>
    <row r="2092" spans="1:3">
      <c r="A2092" s="80">
        <v>32398</v>
      </c>
      <c r="B2092">
        <v>76.75</v>
      </c>
      <c r="C2092">
        <v>77.75</v>
      </c>
    </row>
    <row r="2093" spans="1:3">
      <c r="A2093" s="80">
        <v>32399</v>
      </c>
      <c r="B2093">
        <v>76.75</v>
      </c>
      <c r="C2093">
        <v>77.75</v>
      </c>
    </row>
    <row r="2094" spans="1:3">
      <c r="A2094" s="80">
        <v>32400</v>
      </c>
      <c r="B2094">
        <v>76.75</v>
      </c>
      <c r="C2094">
        <v>77.75</v>
      </c>
    </row>
    <row r="2095" spans="1:3">
      <c r="A2095" s="80">
        <v>32401</v>
      </c>
      <c r="B2095">
        <v>77.099999999999994</v>
      </c>
      <c r="C2095">
        <v>78.099999999999994</v>
      </c>
    </row>
    <row r="2096" spans="1:3">
      <c r="A2096" s="80">
        <v>32402</v>
      </c>
      <c r="B2096">
        <v>77.099999999999994</v>
      </c>
      <c r="C2096">
        <v>78.099999999999994</v>
      </c>
    </row>
    <row r="2097" spans="1:3">
      <c r="A2097" s="80">
        <v>32403</v>
      </c>
      <c r="B2097">
        <v>77.099999999999994</v>
      </c>
      <c r="C2097">
        <v>78.099999999999994</v>
      </c>
    </row>
    <row r="2098" spans="1:3">
      <c r="A2098" s="80">
        <v>32404</v>
      </c>
      <c r="B2098">
        <v>77.099999999999994</v>
      </c>
      <c r="C2098">
        <v>78.099999999999994</v>
      </c>
    </row>
    <row r="2099" spans="1:3">
      <c r="A2099" s="80">
        <v>32405</v>
      </c>
      <c r="B2099">
        <v>77.099999999999994</v>
      </c>
      <c r="C2099">
        <v>78.099999999999994</v>
      </c>
    </row>
    <row r="2100" spans="1:3">
      <c r="A2100" s="80">
        <v>32406</v>
      </c>
      <c r="B2100">
        <v>77.099999999999994</v>
      </c>
      <c r="C2100">
        <v>78.099999999999994</v>
      </c>
    </row>
    <row r="2101" spans="1:3">
      <c r="A2101" s="80">
        <v>32407</v>
      </c>
      <c r="B2101">
        <v>77.099999999999994</v>
      </c>
      <c r="C2101">
        <v>78.099999999999994</v>
      </c>
    </row>
    <row r="2102" spans="1:3">
      <c r="A2102" s="80">
        <v>32408</v>
      </c>
      <c r="B2102">
        <v>77.099999999999994</v>
      </c>
      <c r="C2102">
        <v>78.099999999999994</v>
      </c>
    </row>
    <row r="2103" spans="1:3">
      <c r="A2103" s="80">
        <v>32409</v>
      </c>
      <c r="B2103">
        <v>77.099999999999994</v>
      </c>
      <c r="C2103">
        <v>78.099999999999994</v>
      </c>
    </row>
    <row r="2104" spans="1:3">
      <c r="A2104" s="80">
        <v>32410</v>
      </c>
      <c r="B2104">
        <v>77.099999999999994</v>
      </c>
      <c r="C2104">
        <v>78.099999999999994</v>
      </c>
    </row>
    <row r="2105" spans="1:3">
      <c r="A2105" s="80">
        <v>32411</v>
      </c>
      <c r="B2105">
        <v>77.099999999999994</v>
      </c>
      <c r="C2105">
        <v>78.099999999999994</v>
      </c>
    </row>
    <row r="2106" spans="1:3">
      <c r="A2106" s="80">
        <v>32412</v>
      </c>
      <c r="B2106">
        <v>77.099999999999994</v>
      </c>
      <c r="C2106">
        <v>78.099999999999994</v>
      </c>
    </row>
    <row r="2107" spans="1:3">
      <c r="A2107" s="80">
        <v>32413</v>
      </c>
      <c r="B2107">
        <v>77.099999999999994</v>
      </c>
      <c r="C2107">
        <v>78.099999999999994</v>
      </c>
    </row>
    <row r="2108" spans="1:3">
      <c r="A2108" s="80">
        <v>32414</v>
      </c>
      <c r="B2108">
        <v>77.099999999999994</v>
      </c>
      <c r="C2108">
        <v>78.099999999999994</v>
      </c>
    </row>
    <row r="2109" spans="1:3">
      <c r="A2109" s="80">
        <v>32415</v>
      </c>
      <c r="B2109">
        <v>77.400000000000006</v>
      </c>
      <c r="C2109">
        <v>78.47</v>
      </c>
    </row>
    <row r="2110" spans="1:3">
      <c r="A2110" s="80">
        <v>32416</v>
      </c>
      <c r="B2110">
        <v>77.400000000000006</v>
      </c>
      <c r="C2110">
        <v>78.47</v>
      </c>
    </row>
    <row r="2111" spans="1:3">
      <c r="A2111" s="80">
        <v>32417</v>
      </c>
      <c r="B2111">
        <v>77.400000000000006</v>
      </c>
      <c r="C2111">
        <v>78.47</v>
      </c>
    </row>
    <row r="2112" spans="1:3">
      <c r="A2112" s="80">
        <v>32418</v>
      </c>
      <c r="B2112">
        <v>77.400000000000006</v>
      </c>
      <c r="C2112">
        <v>78.47</v>
      </c>
    </row>
    <row r="2113" spans="1:3">
      <c r="A2113" s="80">
        <v>32419</v>
      </c>
      <c r="B2113">
        <v>77.400000000000006</v>
      </c>
      <c r="C2113">
        <v>78.47</v>
      </c>
    </row>
    <row r="2114" spans="1:3">
      <c r="A2114" s="80">
        <v>32420</v>
      </c>
      <c r="B2114">
        <v>77.400000000000006</v>
      </c>
      <c r="C2114">
        <v>78.47</v>
      </c>
    </row>
    <row r="2115" spans="1:3">
      <c r="A2115" s="80">
        <v>32421</v>
      </c>
      <c r="B2115">
        <v>77.400000000000006</v>
      </c>
      <c r="C2115">
        <v>78.47</v>
      </c>
    </row>
    <row r="2116" spans="1:3">
      <c r="A2116" s="80">
        <v>32422</v>
      </c>
      <c r="B2116">
        <v>77.400000000000006</v>
      </c>
      <c r="C2116">
        <v>78.47</v>
      </c>
    </row>
    <row r="2117" spans="1:3">
      <c r="A2117" s="80">
        <v>32423</v>
      </c>
      <c r="B2117">
        <v>77.400000000000006</v>
      </c>
      <c r="C2117">
        <v>78.47</v>
      </c>
    </row>
    <row r="2118" spans="1:3">
      <c r="A2118" s="80">
        <v>32424</v>
      </c>
      <c r="B2118">
        <v>77.400000000000006</v>
      </c>
      <c r="C2118">
        <v>78.47</v>
      </c>
    </row>
    <row r="2119" spans="1:3">
      <c r="A2119" s="80">
        <v>32425</v>
      </c>
      <c r="B2119">
        <v>77.400000000000006</v>
      </c>
      <c r="C2119">
        <v>78.47</v>
      </c>
    </row>
    <row r="2120" spans="1:3">
      <c r="A2120" s="80">
        <v>32426</v>
      </c>
      <c r="B2120">
        <v>77.400000000000006</v>
      </c>
      <c r="C2120">
        <v>78.47</v>
      </c>
    </row>
    <row r="2121" spans="1:3">
      <c r="A2121" s="80">
        <v>32427</v>
      </c>
      <c r="B2121">
        <v>77.400000000000006</v>
      </c>
      <c r="C2121">
        <v>78.47</v>
      </c>
    </row>
    <row r="2122" spans="1:3">
      <c r="A2122" s="80">
        <v>32428</v>
      </c>
      <c r="B2122">
        <v>77.7</v>
      </c>
      <c r="C2122">
        <v>78.7</v>
      </c>
    </row>
    <row r="2123" spans="1:3">
      <c r="A2123" s="80">
        <v>32429</v>
      </c>
      <c r="B2123">
        <v>77.7</v>
      </c>
      <c r="C2123">
        <v>78.7</v>
      </c>
    </row>
    <row r="2124" spans="1:3">
      <c r="A2124" s="80">
        <v>32430</v>
      </c>
      <c r="B2124">
        <v>77.7</v>
      </c>
      <c r="C2124">
        <v>78.7</v>
      </c>
    </row>
    <row r="2125" spans="1:3">
      <c r="A2125" s="80">
        <v>32431</v>
      </c>
      <c r="B2125">
        <v>77.7</v>
      </c>
      <c r="C2125">
        <v>78.7</v>
      </c>
    </row>
    <row r="2126" spans="1:3">
      <c r="A2126" s="80">
        <v>32432</v>
      </c>
      <c r="B2126">
        <v>77.7</v>
      </c>
      <c r="C2126">
        <v>78.7</v>
      </c>
    </row>
    <row r="2127" spans="1:3">
      <c r="A2127" s="80">
        <v>32433</v>
      </c>
      <c r="B2127">
        <v>77.7</v>
      </c>
      <c r="C2127">
        <v>78.7</v>
      </c>
    </row>
    <row r="2128" spans="1:3">
      <c r="A2128" s="80">
        <v>32434</v>
      </c>
      <c r="B2128">
        <v>77.7</v>
      </c>
      <c r="C2128">
        <v>78.7</v>
      </c>
    </row>
    <row r="2129" spans="1:3">
      <c r="A2129" s="80">
        <v>32435</v>
      </c>
      <c r="B2129">
        <v>77.7</v>
      </c>
      <c r="C2129">
        <v>78.7</v>
      </c>
    </row>
    <row r="2130" spans="1:3">
      <c r="A2130" s="80">
        <v>32436</v>
      </c>
      <c r="B2130">
        <v>77.7</v>
      </c>
      <c r="C2130">
        <v>78.7</v>
      </c>
    </row>
    <row r="2131" spans="1:3">
      <c r="A2131" s="80">
        <v>32437</v>
      </c>
      <c r="B2131">
        <v>77.7</v>
      </c>
      <c r="C2131">
        <v>78.7</v>
      </c>
    </row>
    <row r="2132" spans="1:3">
      <c r="A2132" s="80">
        <v>32438</v>
      </c>
      <c r="B2132">
        <v>77.7</v>
      </c>
      <c r="C2132">
        <v>78.7</v>
      </c>
    </row>
    <row r="2133" spans="1:3">
      <c r="A2133" s="80">
        <v>32439</v>
      </c>
      <c r="B2133">
        <v>77.7</v>
      </c>
      <c r="C2133">
        <v>78.7</v>
      </c>
    </row>
    <row r="2134" spans="1:3">
      <c r="A2134" s="80">
        <v>32440</v>
      </c>
      <c r="B2134">
        <v>77.7</v>
      </c>
      <c r="C2134">
        <v>78.7</v>
      </c>
    </row>
    <row r="2135" spans="1:3">
      <c r="A2135" s="80">
        <v>32441</v>
      </c>
      <c r="B2135">
        <v>77.7</v>
      </c>
      <c r="C2135">
        <v>78.7</v>
      </c>
    </row>
    <row r="2136" spans="1:3">
      <c r="A2136" s="80">
        <v>32442</v>
      </c>
      <c r="B2136">
        <v>77.7</v>
      </c>
      <c r="C2136">
        <v>78.7</v>
      </c>
    </row>
    <row r="2137" spans="1:3">
      <c r="A2137" s="80">
        <v>32443</v>
      </c>
      <c r="B2137">
        <v>78</v>
      </c>
      <c r="C2137">
        <v>79</v>
      </c>
    </row>
    <row r="2138" spans="1:3">
      <c r="A2138" s="80">
        <v>32444</v>
      </c>
      <c r="B2138">
        <v>78</v>
      </c>
      <c r="C2138">
        <v>79</v>
      </c>
    </row>
    <row r="2139" spans="1:3">
      <c r="A2139" s="80">
        <v>32445</v>
      </c>
      <c r="B2139">
        <v>78</v>
      </c>
      <c r="C2139">
        <v>79</v>
      </c>
    </row>
    <row r="2140" spans="1:3">
      <c r="A2140" s="80">
        <v>32446</v>
      </c>
      <c r="B2140">
        <v>78</v>
      </c>
      <c r="C2140">
        <v>79</v>
      </c>
    </row>
    <row r="2141" spans="1:3">
      <c r="A2141" s="80">
        <v>32447</v>
      </c>
      <c r="B2141">
        <v>78</v>
      </c>
      <c r="C2141">
        <v>79</v>
      </c>
    </row>
    <row r="2142" spans="1:3">
      <c r="A2142" s="80">
        <v>32448</v>
      </c>
      <c r="B2142">
        <v>78</v>
      </c>
      <c r="C2142">
        <v>79</v>
      </c>
    </row>
    <row r="2143" spans="1:3">
      <c r="A2143" s="80">
        <v>32449</v>
      </c>
      <c r="B2143">
        <v>78</v>
      </c>
      <c r="C2143">
        <v>79</v>
      </c>
    </row>
    <row r="2144" spans="1:3">
      <c r="A2144" s="80">
        <v>32450</v>
      </c>
      <c r="B2144">
        <v>78</v>
      </c>
      <c r="C2144">
        <v>79</v>
      </c>
    </row>
    <row r="2145" spans="1:3">
      <c r="A2145" s="80">
        <v>32451</v>
      </c>
      <c r="B2145">
        <v>78</v>
      </c>
      <c r="C2145">
        <v>79</v>
      </c>
    </row>
    <row r="2146" spans="1:3">
      <c r="A2146" s="80">
        <v>32452</v>
      </c>
      <c r="B2146">
        <v>78</v>
      </c>
      <c r="C2146">
        <v>79</v>
      </c>
    </row>
    <row r="2147" spans="1:3">
      <c r="A2147" s="80">
        <v>32453</v>
      </c>
      <c r="B2147">
        <v>78</v>
      </c>
      <c r="C2147">
        <v>79</v>
      </c>
    </row>
    <row r="2148" spans="1:3">
      <c r="A2148" s="80">
        <v>32454</v>
      </c>
      <c r="B2148">
        <v>78</v>
      </c>
      <c r="C2148">
        <v>79</v>
      </c>
    </row>
    <row r="2149" spans="1:3">
      <c r="A2149" s="80">
        <v>32455</v>
      </c>
      <c r="B2149">
        <v>78</v>
      </c>
      <c r="C2149">
        <v>79</v>
      </c>
    </row>
    <row r="2150" spans="1:3">
      <c r="A2150" s="80">
        <v>32456</v>
      </c>
      <c r="B2150">
        <v>78</v>
      </c>
      <c r="C2150">
        <v>79</v>
      </c>
    </row>
    <row r="2151" spans="1:3">
      <c r="A2151" s="80">
        <v>32457</v>
      </c>
      <c r="B2151">
        <v>78.349999999999994</v>
      </c>
      <c r="C2151">
        <v>79.349999999999994</v>
      </c>
    </row>
    <row r="2152" spans="1:3">
      <c r="A2152" s="80">
        <v>32458</v>
      </c>
      <c r="B2152">
        <v>78.349999999999994</v>
      </c>
      <c r="C2152">
        <v>79.349999999999994</v>
      </c>
    </row>
    <row r="2153" spans="1:3">
      <c r="A2153" s="80">
        <v>32459</v>
      </c>
      <c r="B2153">
        <v>78.349999999999994</v>
      </c>
      <c r="C2153">
        <v>79.349999999999994</v>
      </c>
    </row>
    <row r="2154" spans="1:3">
      <c r="A2154" s="80">
        <v>32460</v>
      </c>
      <c r="B2154">
        <v>78.349999999999994</v>
      </c>
      <c r="C2154">
        <v>79.349999999999994</v>
      </c>
    </row>
    <row r="2155" spans="1:3">
      <c r="A2155" s="80">
        <v>32461</v>
      </c>
      <c r="B2155">
        <v>78.349999999999994</v>
      </c>
      <c r="C2155">
        <v>79.349999999999994</v>
      </c>
    </row>
    <row r="2156" spans="1:3">
      <c r="A2156" s="80">
        <v>32462</v>
      </c>
      <c r="B2156">
        <v>78.349999999999994</v>
      </c>
      <c r="C2156">
        <v>79.349999999999994</v>
      </c>
    </row>
    <row r="2157" spans="1:3">
      <c r="A2157" s="80">
        <v>32463</v>
      </c>
      <c r="B2157">
        <v>78.349999999999994</v>
      </c>
      <c r="C2157">
        <v>79.349999999999994</v>
      </c>
    </row>
    <row r="2158" spans="1:3">
      <c r="A2158" s="80">
        <v>32464</v>
      </c>
      <c r="B2158">
        <v>78.349999999999994</v>
      </c>
      <c r="C2158">
        <v>79.349999999999994</v>
      </c>
    </row>
    <row r="2159" spans="1:3">
      <c r="A2159" s="80">
        <v>32465</v>
      </c>
      <c r="B2159">
        <v>78.349999999999994</v>
      </c>
      <c r="C2159">
        <v>79.349999999999994</v>
      </c>
    </row>
    <row r="2160" spans="1:3">
      <c r="A2160" s="80">
        <v>32466</v>
      </c>
      <c r="B2160">
        <v>78.349999999999994</v>
      </c>
      <c r="C2160">
        <v>79.349999999999994</v>
      </c>
    </row>
    <row r="2161" spans="1:3">
      <c r="A2161" s="80">
        <v>32467</v>
      </c>
      <c r="B2161">
        <v>78.349999999999994</v>
      </c>
      <c r="C2161">
        <v>79.349999999999994</v>
      </c>
    </row>
    <row r="2162" spans="1:3">
      <c r="A2162" s="80">
        <v>32468</v>
      </c>
      <c r="B2162">
        <v>78.349999999999994</v>
      </c>
      <c r="C2162">
        <v>79.349999999999994</v>
      </c>
    </row>
    <row r="2163" spans="1:3">
      <c r="A2163" s="80">
        <v>32469</v>
      </c>
      <c r="B2163">
        <v>78.349999999999994</v>
      </c>
      <c r="C2163">
        <v>79.349999999999994</v>
      </c>
    </row>
    <row r="2164" spans="1:3">
      <c r="A2164" s="80">
        <v>32470</v>
      </c>
      <c r="B2164">
        <v>78.349999999999994</v>
      </c>
      <c r="C2164">
        <v>79.349999999999994</v>
      </c>
    </row>
    <row r="2165" spans="1:3">
      <c r="A2165" s="80">
        <v>32471</v>
      </c>
      <c r="B2165">
        <v>78.349999999999994</v>
      </c>
      <c r="C2165">
        <v>79.349999999999994</v>
      </c>
    </row>
    <row r="2166" spans="1:3">
      <c r="A2166" s="80">
        <v>32472</v>
      </c>
      <c r="B2166">
        <v>78.349999999999994</v>
      </c>
      <c r="C2166">
        <v>79.349999999999994</v>
      </c>
    </row>
    <row r="2167" spans="1:3">
      <c r="A2167" s="80">
        <v>32473</v>
      </c>
      <c r="B2167">
        <v>78.650000000000006</v>
      </c>
      <c r="C2167">
        <v>79.650000000000006</v>
      </c>
    </row>
    <row r="2168" spans="1:3">
      <c r="A2168" s="80">
        <v>32474</v>
      </c>
      <c r="B2168">
        <v>78.650000000000006</v>
      </c>
      <c r="C2168">
        <v>79.650000000000006</v>
      </c>
    </row>
    <row r="2169" spans="1:3">
      <c r="A2169" s="80">
        <v>32475</v>
      </c>
      <c r="B2169">
        <v>78.650000000000006</v>
      </c>
      <c r="C2169">
        <v>79.650000000000006</v>
      </c>
    </row>
    <row r="2170" spans="1:3">
      <c r="A2170" s="80">
        <v>32476</v>
      </c>
      <c r="B2170">
        <v>78.650000000000006</v>
      </c>
      <c r="C2170">
        <v>79.650000000000006</v>
      </c>
    </row>
    <row r="2171" spans="1:3">
      <c r="A2171" s="80">
        <v>32477</v>
      </c>
      <c r="B2171">
        <v>78.650000000000006</v>
      </c>
      <c r="C2171">
        <v>79.650000000000006</v>
      </c>
    </row>
    <row r="2172" spans="1:3">
      <c r="A2172" s="80">
        <v>32478</v>
      </c>
      <c r="B2172">
        <v>78.650000000000006</v>
      </c>
      <c r="C2172">
        <v>79.650000000000006</v>
      </c>
    </row>
    <row r="2173" spans="1:3">
      <c r="A2173" s="80">
        <v>32479</v>
      </c>
      <c r="B2173">
        <v>78.650000000000006</v>
      </c>
      <c r="C2173">
        <v>79.650000000000006</v>
      </c>
    </row>
    <row r="2174" spans="1:3">
      <c r="A2174" s="80">
        <v>32480</v>
      </c>
      <c r="B2174">
        <v>78.650000000000006</v>
      </c>
      <c r="C2174">
        <v>79.650000000000006</v>
      </c>
    </row>
    <row r="2175" spans="1:3">
      <c r="A2175" s="80">
        <v>32481</v>
      </c>
      <c r="B2175">
        <v>78.650000000000006</v>
      </c>
      <c r="C2175">
        <v>79.650000000000006</v>
      </c>
    </row>
    <row r="2176" spans="1:3">
      <c r="A2176" s="80">
        <v>32482</v>
      </c>
      <c r="B2176">
        <v>78.650000000000006</v>
      </c>
      <c r="C2176">
        <v>79.650000000000006</v>
      </c>
    </row>
    <row r="2177" spans="1:3">
      <c r="A2177" s="80">
        <v>32483</v>
      </c>
      <c r="B2177">
        <v>78.650000000000006</v>
      </c>
      <c r="C2177">
        <v>79.650000000000006</v>
      </c>
    </row>
    <row r="2178" spans="1:3">
      <c r="A2178" s="80">
        <v>32484</v>
      </c>
      <c r="B2178">
        <v>78.650000000000006</v>
      </c>
      <c r="C2178">
        <v>79.650000000000006</v>
      </c>
    </row>
    <row r="2179" spans="1:3">
      <c r="A2179" s="80">
        <v>32485</v>
      </c>
      <c r="B2179">
        <v>78.650000000000006</v>
      </c>
      <c r="C2179">
        <v>79.650000000000006</v>
      </c>
    </row>
    <row r="2180" spans="1:3">
      <c r="A2180" s="80">
        <v>32486</v>
      </c>
      <c r="B2180">
        <v>78.650000000000006</v>
      </c>
      <c r="C2180">
        <v>79.650000000000006</v>
      </c>
    </row>
    <row r="2181" spans="1:3">
      <c r="A2181" s="80">
        <v>32487</v>
      </c>
      <c r="B2181">
        <v>78.650000000000006</v>
      </c>
      <c r="C2181">
        <v>79.650000000000006</v>
      </c>
    </row>
    <row r="2182" spans="1:3">
      <c r="A2182" s="80">
        <v>32488</v>
      </c>
      <c r="B2182">
        <v>78.650000000000006</v>
      </c>
      <c r="C2182">
        <v>79.650000000000006</v>
      </c>
    </row>
    <row r="2183" spans="1:3">
      <c r="A2183" s="80">
        <v>32489</v>
      </c>
      <c r="B2183">
        <v>78.650000000000006</v>
      </c>
      <c r="C2183">
        <v>79.650000000000006</v>
      </c>
    </row>
    <row r="2184" spans="1:3">
      <c r="A2184" s="80">
        <v>32490</v>
      </c>
      <c r="B2184">
        <v>78.650000000000006</v>
      </c>
      <c r="C2184">
        <v>79.650000000000006</v>
      </c>
    </row>
    <row r="2185" spans="1:3">
      <c r="A2185" s="80">
        <v>32491</v>
      </c>
      <c r="B2185">
        <v>78.650000000000006</v>
      </c>
      <c r="C2185">
        <v>79.650000000000006</v>
      </c>
    </row>
    <row r="2186" spans="1:3">
      <c r="A2186" s="80">
        <v>32492</v>
      </c>
      <c r="B2186">
        <v>79</v>
      </c>
      <c r="C2186">
        <v>80</v>
      </c>
    </row>
    <row r="2187" spans="1:3">
      <c r="A2187" s="80">
        <v>32493</v>
      </c>
      <c r="B2187">
        <v>79</v>
      </c>
      <c r="C2187">
        <v>80</v>
      </c>
    </row>
    <row r="2188" spans="1:3">
      <c r="A2188" s="80">
        <v>32494</v>
      </c>
      <c r="B2188">
        <v>79</v>
      </c>
      <c r="C2188">
        <v>80</v>
      </c>
    </row>
    <row r="2189" spans="1:3">
      <c r="A2189" s="80">
        <v>32495</v>
      </c>
      <c r="B2189">
        <v>79</v>
      </c>
      <c r="C2189">
        <v>80</v>
      </c>
    </row>
    <row r="2190" spans="1:3">
      <c r="A2190" s="80">
        <v>32496</v>
      </c>
      <c r="B2190">
        <v>79</v>
      </c>
      <c r="C2190">
        <v>80</v>
      </c>
    </row>
    <row r="2191" spans="1:3">
      <c r="A2191" s="80">
        <v>32497</v>
      </c>
      <c r="B2191">
        <v>79</v>
      </c>
      <c r="C2191">
        <v>80</v>
      </c>
    </row>
    <row r="2192" spans="1:3">
      <c r="A2192" s="80">
        <v>32498</v>
      </c>
      <c r="B2192">
        <v>79</v>
      </c>
      <c r="C2192">
        <v>80</v>
      </c>
    </row>
    <row r="2193" spans="1:3">
      <c r="A2193" s="80">
        <v>32499</v>
      </c>
      <c r="B2193">
        <v>79</v>
      </c>
      <c r="C2193">
        <v>80</v>
      </c>
    </row>
    <row r="2194" spans="1:3">
      <c r="A2194" s="80">
        <v>32500</v>
      </c>
      <c r="B2194">
        <v>79</v>
      </c>
      <c r="C2194">
        <v>80</v>
      </c>
    </row>
    <row r="2195" spans="1:3">
      <c r="A2195" s="80">
        <v>32501</v>
      </c>
      <c r="B2195">
        <v>79</v>
      </c>
      <c r="C2195">
        <v>80</v>
      </c>
    </row>
    <row r="2196" spans="1:3">
      <c r="A2196" s="80">
        <v>32502</v>
      </c>
      <c r="B2196">
        <v>79</v>
      </c>
      <c r="C2196">
        <v>80</v>
      </c>
    </row>
    <row r="2197" spans="1:3">
      <c r="A2197" s="80">
        <v>32503</v>
      </c>
      <c r="B2197">
        <v>79</v>
      </c>
      <c r="C2197">
        <v>80</v>
      </c>
    </row>
    <row r="2198" spans="1:3">
      <c r="A2198" s="80">
        <v>32504</v>
      </c>
      <c r="B2198">
        <v>79</v>
      </c>
      <c r="C2198">
        <v>80</v>
      </c>
    </row>
    <row r="2199" spans="1:3">
      <c r="A2199" s="80">
        <v>32505</v>
      </c>
      <c r="B2199">
        <v>79</v>
      </c>
      <c r="C2199">
        <v>80</v>
      </c>
    </row>
    <row r="2200" spans="1:3">
      <c r="A2200" s="80">
        <v>32506</v>
      </c>
      <c r="B2200">
        <v>79</v>
      </c>
      <c r="C2200">
        <v>80</v>
      </c>
    </row>
    <row r="2201" spans="1:3">
      <c r="A2201" s="80">
        <v>32507</v>
      </c>
      <c r="B2201">
        <v>79</v>
      </c>
      <c r="C2201">
        <v>80</v>
      </c>
    </row>
    <row r="2202" spans="1:3">
      <c r="A2202" s="80">
        <v>32508</v>
      </c>
      <c r="B2202">
        <v>79</v>
      </c>
      <c r="C2202">
        <v>80</v>
      </c>
    </row>
    <row r="2203" spans="1:3">
      <c r="A2203" s="80">
        <v>32509</v>
      </c>
      <c r="B2203">
        <v>79</v>
      </c>
      <c r="C2203">
        <v>80</v>
      </c>
    </row>
    <row r="2204" spans="1:3">
      <c r="A2204" s="80">
        <v>32510</v>
      </c>
      <c r="B2204">
        <v>79</v>
      </c>
      <c r="C2204">
        <v>80</v>
      </c>
    </row>
    <row r="2205" spans="1:3">
      <c r="A2205" s="80">
        <v>32511</v>
      </c>
      <c r="B2205">
        <v>79</v>
      </c>
      <c r="C2205">
        <v>80</v>
      </c>
    </row>
    <row r="2206" spans="1:3">
      <c r="A2206" s="80">
        <v>32512</v>
      </c>
      <c r="B2206">
        <v>79</v>
      </c>
      <c r="C2206">
        <v>80</v>
      </c>
    </row>
    <row r="2207" spans="1:3">
      <c r="A2207" s="80">
        <v>32513</v>
      </c>
      <c r="B2207">
        <v>79</v>
      </c>
      <c r="C2207">
        <v>80</v>
      </c>
    </row>
    <row r="2208" spans="1:3">
      <c r="A2208" s="80">
        <v>32514</v>
      </c>
      <c r="B2208">
        <v>79</v>
      </c>
      <c r="C2208">
        <v>80</v>
      </c>
    </row>
    <row r="2209" spans="1:3">
      <c r="A2209" s="80">
        <v>32515</v>
      </c>
      <c r="B2209">
        <v>79</v>
      </c>
      <c r="C2209">
        <v>80</v>
      </c>
    </row>
    <row r="2210" spans="1:3">
      <c r="A2210" s="80">
        <v>32516</v>
      </c>
      <c r="B2210">
        <v>79</v>
      </c>
      <c r="C2210">
        <v>80</v>
      </c>
    </row>
    <row r="2211" spans="1:3">
      <c r="A2211" s="80">
        <v>32517</v>
      </c>
      <c r="B2211">
        <v>79</v>
      </c>
      <c r="C2211">
        <v>80</v>
      </c>
    </row>
    <row r="2212" spans="1:3">
      <c r="A2212" s="80">
        <v>32518</v>
      </c>
      <c r="B2212">
        <v>79</v>
      </c>
      <c r="C2212">
        <v>80</v>
      </c>
    </row>
    <row r="2213" spans="1:3">
      <c r="A2213" s="80">
        <v>32519</v>
      </c>
      <c r="B2213">
        <v>79</v>
      </c>
      <c r="C2213">
        <v>80</v>
      </c>
    </row>
    <row r="2214" spans="1:3">
      <c r="A2214" s="80">
        <v>32520</v>
      </c>
      <c r="B2214">
        <v>79.150000000000006</v>
      </c>
      <c r="C2214">
        <v>80.150000000000006</v>
      </c>
    </row>
    <row r="2215" spans="1:3">
      <c r="A2215" s="80">
        <v>32521</v>
      </c>
      <c r="B2215">
        <v>79.150000000000006</v>
      </c>
      <c r="C2215">
        <v>80.150000000000006</v>
      </c>
    </row>
    <row r="2216" spans="1:3">
      <c r="A2216" s="80">
        <v>32522</v>
      </c>
      <c r="B2216">
        <v>79.150000000000006</v>
      </c>
      <c r="C2216">
        <v>80.150000000000006</v>
      </c>
    </row>
    <row r="2217" spans="1:3">
      <c r="A2217" s="80">
        <v>32523</v>
      </c>
      <c r="B2217">
        <v>79.150000000000006</v>
      </c>
      <c r="C2217">
        <v>80.150000000000006</v>
      </c>
    </row>
    <row r="2218" spans="1:3">
      <c r="A2218" s="80">
        <v>32524</v>
      </c>
      <c r="B2218">
        <v>79.150000000000006</v>
      </c>
      <c r="C2218">
        <v>80.150000000000006</v>
      </c>
    </row>
    <row r="2219" spans="1:3">
      <c r="A2219" s="80">
        <v>32525</v>
      </c>
      <c r="B2219">
        <v>79.150000000000006</v>
      </c>
      <c r="C2219">
        <v>80.150000000000006</v>
      </c>
    </row>
    <row r="2220" spans="1:3">
      <c r="A2220" s="80">
        <v>32526</v>
      </c>
      <c r="B2220">
        <v>79.150000000000006</v>
      </c>
      <c r="C2220">
        <v>80.150000000000006</v>
      </c>
    </row>
    <row r="2221" spans="1:3">
      <c r="A2221" s="80">
        <v>32527</v>
      </c>
      <c r="B2221">
        <v>79.150000000000006</v>
      </c>
      <c r="C2221">
        <v>80.150000000000006</v>
      </c>
    </row>
    <row r="2222" spans="1:3">
      <c r="A2222" s="80">
        <v>32528</v>
      </c>
      <c r="B2222">
        <v>79.150000000000006</v>
      </c>
      <c r="C2222">
        <v>80.150000000000006</v>
      </c>
    </row>
    <row r="2223" spans="1:3">
      <c r="A2223" s="80">
        <v>32529</v>
      </c>
      <c r="B2223">
        <v>79.150000000000006</v>
      </c>
      <c r="C2223">
        <v>80.150000000000006</v>
      </c>
    </row>
    <row r="2224" spans="1:3">
      <c r="A2224" s="80">
        <v>32530</v>
      </c>
      <c r="B2224">
        <v>79.150000000000006</v>
      </c>
      <c r="C2224">
        <v>80.150000000000006</v>
      </c>
    </row>
    <row r="2225" spans="1:3">
      <c r="A2225" s="80">
        <v>32531</v>
      </c>
      <c r="B2225">
        <v>79.150000000000006</v>
      </c>
      <c r="C2225">
        <v>80.150000000000006</v>
      </c>
    </row>
    <row r="2226" spans="1:3">
      <c r="A2226" s="80">
        <v>32532</v>
      </c>
      <c r="B2226">
        <v>79.150000000000006</v>
      </c>
      <c r="C2226">
        <v>80.150000000000006</v>
      </c>
    </row>
    <row r="2227" spans="1:3">
      <c r="A2227" s="80">
        <v>32533</v>
      </c>
      <c r="B2227">
        <v>79.150000000000006</v>
      </c>
      <c r="C2227">
        <v>80.150000000000006</v>
      </c>
    </row>
    <row r="2228" spans="1:3">
      <c r="A2228" s="80">
        <v>32534</v>
      </c>
      <c r="B2228">
        <v>79.150000000000006</v>
      </c>
      <c r="C2228">
        <v>80.150000000000006</v>
      </c>
    </row>
    <row r="2229" spans="1:3">
      <c r="A2229" s="80">
        <v>32535</v>
      </c>
      <c r="B2229">
        <v>79.150000000000006</v>
      </c>
      <c r="C2229">
        <v>80.150000000000006</v>
      </c>
    </row>
    <row r="2230" spans="1:3">
      <c r="A2230" s="80">
        <v>32536</v>
      </c>
      <c r="B2230">
        <v>79.150000000000006</v>
      </c>
      <c r="C2230">
        <v>80.150000000000006</v>
      </c>
    </row>
    <row r="2231" spans="1:3">
      <c r="A2231" s="80">
        <v>32537</v>
      </c>
      <c r="B2231">
        <v>79.150000000000006</v>
      </c>
      <c r="C2231">
        <v>80.150000000000006</v>
      </c>
    </row>
    <row r="2232" spans="1:3">
      <c r="A2232" s="80">
        <v>32538</v>
      </c>
      <c r="B2232">
        <v>79.150000000000006</v>
      </c>
      <c r="C2232">
        <v>80.150000000000006</v>
      </c>
    </row>
    <row r="2233" spans="1:3">
      <c r="A2233" s="80">
        <v>32539</v>
      </c>
      <c r="B2233">
        <v>79.150000000000006</v>
      </c>
      <c r="C2233">
        <v>80.150000000000006</v>
      </c>
    </row>
    <row r="2234" spans="1:3">
      <c r="A2234" s="80">
        <v>32540</v>
      </c>
      <c r="B2234">
        <v>79.150000000000006</v>
      </c>
      <c r="C2234">
        <v>80.150000000000006</v>
      </c>
    </row>
    <row r="2235" spans="1:3">
      <c r="A2235" s="80">
        <v>32541</v>
      </c>
      <c r="B2235">
        <v>79.3</v>
      </c>
      <c r="C2235">
        <v>80.3</v>
      </c>
    </row>
    <row r="2236" spans="1:3">
      <c r="A2236" s="80">
        <v>32542</v>
      </c>
      <c r="B2236">
        <v>79.3</v>
      </c>
      <c r="C2236">
        <v>80.3</v>
      </c>
    </row>
    <row r="2237" spans="1:3">
      <c r="A2237" s="80">
        <v>32543</v>
      </c>
      <c r="B2237">
        <v>79.3</v>
      </c>
      <c r="C2237">
        <v>80.3</v>
      </c>
    </row>
    <row r="2238" spans="1:3">
      <c r="A2238" s="80">
        <v>32544</v>
      </c>
      <c r="B2238">
        <v>79.3</v>
      </c>
      <c r="C2238">
        <v>80.3</v>
      </c>
    </row>
    <row r="2239" spans="1:3">
      <c r="A2239" s="80">
        <v>32545</v>
      </c>
      <c r="B2239">
        <v>79.3</v>
      </c>
      <c r="C2239">
        <v>80.3</v>
      </c>
    </row>
    <row r="2240" spans="1:3">
      <c r="A2240" s="80">
        <v>32546</v>
      </c>
      <c r="B2240">
        <v>79.3</v>
      </c>
      <c r="C2240">
        <v>80.3</v>
      </c>
    </row>
    <row r="2241" spans="1:3">
      <c r="A2241" s="80">
        <v>32547</v>
      </c>
      <c r="B2241">
        <v>79.3</v>
      </c>
      <c r="C2241">
        <v>80.3</v>
      </c>
    </row>
    <row r="2242" spans="1:3">
      <c r="A2242" s="80">
        <v>32548</v>
      </c>
      <c r="B2242">
        <v>79.3</v>
      </c>
      <c r="C2242">
        <v>80.3</v>
      </c>
    </row>
    <row r="2243" spans="1:3">
      <c r="A2243" s="80">
        <v>32549</v>
      </c>
      <c r="B2243">
        <v>79.3</v>
      </c>
      <c r="C2243">
        <v>80.3</v>
      </c>
    </row>
    <row r="2244" spans="1:3">
      <c r="A2244" s="80">
        <v>32550</v>
      </c>
      <c r="B2244">
        <v>79.3</v>
      </c>
      <c r="C2244">
        <v>80.3</v>
      </c>
    </row>
    <row r="2245" spans="1:3">
      <c r="A2245" s="80">
        <v>32551</v>
      </c>
      <c r="B2245">
        <v>79.3</v>
      </c>
      <c r="C2245">
        <v>80.3</v>
      </c>
    </row>
    <row r="2246" spans="1:3">
      <c r="A2246" s="80">
        <v>32552</v>
      </c>
      <c r="B2246">
        <v>79.3</v>
      </c>
      <c r="C2246">
        <v>80.3</v>
      </c>
    </row>
    <row r="2247" spans="1:3">
      <c r="A2247" s="80">
        <v>32553</v>
      </c>
      <c r="B2247">
        <v>79.3</v>
      </c>
      <c r="C2247">
        <v>80.3</v>
      </c>
    </row>
    <row r="2248" spans="1:3">
      <c r="A2248" s="80">
        <v>32554</v>
      </c>
      <c r="B2248">
        <v>79.3</v>
      </c>
      <c r="C2248">
        <v>80.3</v>
      </c>
    </row>
    <row r="2249" spans="1:3">
      <c r="A2249" s="80">
        <v>32555</v>
      </c>
      <c r="B2249">
        <v>79.45</v>
      </c>
      <c r="C2249">
        <v>80.45</v>
      </c>
    </row>
    <row r="2250" spans="1:3">
      <c r="A2250" s="80">
        <v>32556</v>
      </c>
      <c r="B2250">
        <v>79.45</v>
      </c>
      <c r="C2250">
        <v>80.45</v>
      </c>
    </row>
    <row r="2251" spans="1:3">
      <c r="A2251" s="80">
        <v>32557</v>
      </c>
      <c r="B2251">
        <v>79.45</v>
      </c>
      <c r="C2251">
        <v>80.45</v>
      </c>
    </row>
    <row r="2252" spans="1:3">
      <c r="A2252" s="80">
        <v>32558</v>
      </c>
      <c r="B2252">
        <v>79.45</v>
      </c>
      <c r="C2252">
        <v>80.45</v>
      </c>
    </row>
    <row r="2253" spans="1:3">
      <c r="A2253" s="80">
        <v>32559</v>
      </c>
      <c r="B2253">
        <v>79.45</v>
      </c>
      <c r="C2253">
        <v>80.45</v>
      </c>
    </row>
    <row r="2254" spans="1:3">
      <c r="A2254" s="80">
        <v>32560</v>
      </c>
      <c r="B2254">
        <v>79.45</v>
      </c>
      <c r="C2254">
        <v>80.45</v>
      </c>
    </row>
    <row r="2255" spans="1:3">
      <c r="A2255" s="80">
        <v>32561</v>
      </c>
      <c r="B2255">
        <v>79.45</v>
      </c>
      <c r="C2255">
        <v>80.45</v>
      </c>
    </row>
    <row r="2256" spans="1:3">
      <c r="A2256" s="80">
        <v>32562</v>
      </c>
      <c r="B2256">
        <v>79.45</v>
      </c>
      <c r="C2256">
        <v>80.45</v>
      </c>
    </row>
    <row r="2257" spans="1:3">
      <c r="A2257" s="80">
        <v>32563</v>
      </c>
      <c r="B2257">
        <v>79.45</v>
      </c>
      <c r="C2257">
        <v>80.45</v>
      </c>
    </row>
    <row r="2258" spans="1:3">
      <c r="A2258" s="80">
        <v>32564</v>
      </c>
      <c r="B2258">
        <v>79.45</v>
      </c>
      <c r="C2258">
        <v>80.45</v>
      </c>
    </row>
    <row r="2259" spans="1:3">
      <c r="A2259" s="80">
        <v>32565</v>
      </c>
      <c r="B2259">
        <v>79.45</v>
      </c>
      <c r="C2259">
        <v>80.45</v>
      </c>
    </row>
    <row r="2260" spans="1:3">
      <c r="A2260" s="80">
        <v>32566</v>
      </c>
      <c r="B2260">
        <v>79.45</v>
      </c>
      <c r="C2260">
        <v>80.45</v>
      </c>
    </row>
    <row r="2261" spans="1:3">
      <c r="A2261" s="80">
        <v>32567</v>
      </c>
      <c r="B2261">
        <v>79.45</v>
      </c>
      <c r="C2261">
        <v>80.45</v>
      </c>
    </row>
    <row r="2262" spans="1:3">
      <c r="A2262" s="80">
        <v>32568</v>
      </c>
      <c r="B2262">
        <v>79.45</v>
      </c>
      <c r="C2262">
        <v>80.45</v>
      </c>
    </row>
    <row r="2263" spans="1:3">
      <c r="A2263" s="80">
        <v>32569</v>
      </c>
      <c r="B2263">
        <v>79.45</v>
      </c>
      <c r="C2263">
        <v>80.45</v>
      </c>
    </row>
    <row r="2264" spans="1:3">
      <c r="A2264" s="80">
        <v>32570</v>
      </c>
      <c r="B2264">
        <v>79.599999999999994</v>
      </c>
      <c r="C2264">
        <v>80.599999999999994</v>
      </c>
    </row>
    <row r="2265" spans="1:3">
      <c r="A2265" s="80">
        <v>32571</v>
      </c>
      <c r="B2265">
        <v>79.599999999999994</v>
      </c>
      <c r="C2265">
        <v>80.599999999999994</v>
      </c>
    </row>
    <row r="2266" spans="1:3">
      <c r="A2266" s="80">
        <v>32572</v>
      </c>
      <c r="B2266">
        <v>79.599999999999994</v>
      </c>
      <c r="C2266">
        <v>80.599999999999994</v>
      </c>
    </row>
    <row r="2267" spans="1:3">
      <c r="A2267" s="80">
        <v>32573</v>
      </c>
      <c r="B2267">
        <v>79.599999999999994</v>
      </c>
      <c r="C2267">
        <v>80.599999999999994</v>
      </c>
    </row>
    <row r="2268" spans="1:3">
      <c r="A2268" s="80">
        <v>32574</v>
      </c>
      <c r="B2268">
        <v>79.599999999999994</v>
      </c>
      <c r="C2268">
        <v>80.599999999999994</v>
      </c>
    </row>
    <row r="2269" spans="1:3">
      <c r="A2269" s="80">
        <v>32575</v>
      </c>
      <c r="B2269">
        <v>79.599999999999994</v>
      </c>
      <c r="C2269">
        <v>80.599999999999994</v>
      </c>
    </row>
    <row r="2270" spans="1:3">
      <c r="A2270" s="80">
        <v>32576</v>
      </c>
      <c r="B2270">
        <v>79.599999999999994</v>
      </c>
      <c r="C2270">
        <v>80.599999999999994</v>
      </c>
    </row>
    <row r="2271" spans="1:3">
      <c r="A2271" s="80">
        <v>32577</v>
      </c>
      <c r="B2271">
        <v>79.599999999999994</v>
      </c>
      <c r="C2271">
        <v>80.599999999999994</v>
      </c>
    </row>
    <row r="2272" spans="1:3">
      <c r="A2272" s="80">
        <v>32578</v>
      </c>
      <c r="B2272">
        <v>79.599999999999994</v>
      </c>
      <c r="C2272">
        <v>80.599999999999994</v>
      </c>
    </row>
    <row r="2273" spans="1:3">
      <c r="A2273" s="80">
        <v>32579</v>
      </c>
      <c r="B2273">
        <v>79.599999999999994</v>
      </c>
      <c r="C2273">
        <v>80.599999999999994</v>
      </c>
    </row>
    <row r="2274" spans="1:3">
      <c r="A2274" s="80">
        <v>32580</v>
      </c>
      <c r="B2274">
        <v>79.599999999999994</v>
      </c>
      <c r="C2274">
        <v>80.599999999999994</v>
      </c>
    </row>
    <row r="2275" spans="1:3">
      <c r="A2275" s="80">
        <v>32581</v>
      </c>
      <c r="B2275">
        <v>79.599999999999994</v>
      </c>
      <c r="C2275">
        <v>80.599999999999994</v>
      </c>
    </row>
    <row r="2276" spans="1:3">
      <c r="A2276" s="80">
        <v>32582</v>
      </c>
      <c r="B2276">
        <v>79.599999999999994</v>
      </c>
      <c r="C2276">
        <v>80.599999999999994</v>
      </c>
    </row>
    <row r="2277" spans="1:3">
      <c r="A2277" s="80">
        <v>32583</v>
      </c>
      <c r="B2277">
        <v>79.75</v>
      </c>
      <c r="C2277">
        <v>80.75</v>
      </c>
    </row>
    <row r="2278" spans="1:3">
      <c r="A2278" s="80">
        <v>32584</v>
      </c>
      <c r="B2278">
        <v>79.75</v>
      </c>
      <c r="C2278">
        <v>80.75</v>
      </c>
    </row>
    <row r="2279" spans="1:3">
      <c r="A2279" s="80">
        <v>32585</v>
      </c>
      <c r="B2279">
        <v>79.75</v>
      </c>
      <c r="C2279">
        <v>80.75</v>
      </c>
    </row>
    <row r="2280" spans="1:3">
      <c r="A2280" s="80">
        <v>32586</v>
      </c>
      <c r="B2280">
        <v>79.75</v>
      </c>
      <c r="C2280">
        <v>80.75</v>
      </c>
    </row>
    <row r="2281" spans="1:3">
      <c r="A2281" s="80">
        <v>32587</v>
      </c>
      <c r="B2281">
        <v>79.75</v>
      </c>
      <c r="C2281">
        <v>80.75</v>
      </c>
    </row>
    <row r="2282" spans="1:3">
      <c r="A2282" s="80">
        <v>32588</v>
      </c>
      <c r="B2282">
        <v>79.75</v>
      </c>
      <c r="C2282">
        <v>80.75</v>
      </c>
    </row>
    <row r="2283" spans="1:3">
      <c r="A2283" s="80">
        <v>32589</v>
      </c>
      <c r="B2283">
        <v>79.75</v>
      </c>
      <c r="C2283">
        <v>80.75</v>
      </c>
    </row>
    <row r="2284" spans="1:3">
      <c r="A2284" s="80">
        <v>32590</v>
      </c>
      <c r="B2284">
        <v>79.75</v>
      </c>
      <c r="C2284">
        <v>80.75</v>
      </c>
    </row>
    <row r="2285" spans="1:3">
      <c r="A2285" s="80">
        <v>32591</v>
      </c>
      <c r="B2285">
        <v>79.75</v>
      </c>
      <c r="C2285">
        <v>80.75</v>
      </c>
    </row>
    <row r="2286" spans="1:3">
      <c r="A2286" s="80">
        <v>32592</v>
      </c>
      <c r="B2286">
        <v>79.75</v>
      </c>
      <c r="C2286">
        <v>80.75</v>
      </c>
    </row>
    <row r="2287" spans="1:3">
      <c r="A2287" s="80">
        <v>32593</v>
      </c>
      <c r="B2287">
        <v>79.75</v>
      </c>
      <c r="C2287">
        <v>80.75</v>
      </c>
    </row>
    <row r="2288" spans="1:3">
      <c r="A2288" s="80">
        <v>32594</v>
      </c>
      <c r="B2288">
        <v>79.75</v>
      </c>
      <c r="C2288">
        <v>80.75</v>
      </c>
    </row>
    <row r="2289" spans="1:3">
      <c r="A2289" s="80">
        <v>32595</v>
      </c>
      <c r="B2289">
        <v>79.75</v>
      </c>
      <c r="C2289">
        <v>80.75</v>
      </c>
    </row>
    <row r="2290" spans="1:3">
      <c r="A2290" s="80">
        <v>32596</v>
      </c>
      <c r="B2290">
        <v>79.75</v>
      </c>
      <c r="C2290">
        <v>80.75</v>
      </c>
    </row>
    <row r="2291" spans="1:3">
      <c r="A2291" s="80">
        <v>32597</v>
      </c>
      <c r="B2291">
        <v>79.75</v>
      </c>
      <c r="C2291">
        <v>80.75</v>
      </c>
    </row>
    <row r="2292" spans="1:3">
      <c r="A2292" s="80">
        <v>32598</v>
      </c>
      <c r="B2292">
        <v>79.75</v>
      </c>
      <c r="C2292">
        <v>80.75</v>
      </c>
    </row>
    <row r="2293" spans="1:3">
      <c r="A2293" s="80">
        <v>32599</v>
      </c>
      <c r="B2293">
        <v>79.75</v>
      </c>
      <c r="C2293">
        <v>80.75</v>
      </c>
    </row>
    <row r="2294" spans="1:3">
      <c r="A2294" s="80">
        <v>32600</v>
      </c>
      <c r="B2294">
        <v>79.75</v>
      </c>
      <c r="C2294">
        <v>80.75</v>
      </c>
    </row>
    <row r="2295" spans="1:3">
      <c r="A2295" s="80">
        <v>32601</v>
      </c>
      <c r="B2295">
        <v>79.75</v>
      </c>
      <c r="C2295">
        <v>80.75</v>
      </c>
    </row>
    <row r="2296" spans="1:3">
      <c r="A2296" s="80">
        <v>32602</v>
      </c>
      <c r="B2296">
        <v>79.75</v>
      </c>
      <c r="C2296">
        <v>80.75</v>
      </c>
    </row>
    <row r="2297" spans="1:3">
      <c r="A2297" s="80">
        <v>32603</v>
      </c>
      <c r="B2297">
        <v>79.75</v>
      </c>
      <c r="C2297">
        <v>80.75</v>
      </c>
    </row>
    <row r="2298" spans="1:3">
      <c r="A2298" s="80">
        <v>32604</v>
      </c>
      <c r="B2298">
        <v>79.900000000000006</v>
      </c>
      <c r="C2298">
        <v>80.900000000000006</v>
      </c>
    </row>
    <row r="2299" spans="1:3">
      <c r="A2299" s="80">
        <v>32605</v>
      </c>
      <c r="B2299">
        <v>79.900000000000006</v>
      </c>
      <c r="C2299">
        <v>80.900000000000006</v>
      </c>
    </row>
    <row r="2300" spans="1:3">
      <c r="A2300" s="80">
        <v>32606</v>
      </c>
      <c r="B2300">
        <v>79.900000000000006</v>
      </c>
      <c r="C2300">
        <v>80.900000000000006</v>
      </c>
    </row>
    <row r="2301" spans="1:3">
      <c r="A2301" s="80">
        <v>32607</v>
      </c>
      <c r="B2301">
        <v>79.900000000000006</v>
      </c>
      <c r="C2301">
        <v>80.900000000000006</v>
      </c>
    </row>
    <row r="2302" spans="1:3">
      <c r="A2302" s="80">
        <v>32608</v>
      </c>
      <c r="B2302">
        <v>79.900000000000006</v>
      </c>
      <c r="C2302">
        <v>80.900000000000006</v>
      </c>
    </row>
    <row r="2303" spans="1:3">
      <c r="A2303" s="80">
        <v>32609</v>
      </c>
      <c r="B2303">
        <v>79.900000000000006</v>
      </c>
      <c r="C2303">
        <v>80.900000000000006</v>
      </c>
    </row>
    <row r="2304" spans="1:3">
      <c r="A2304" s="80">
        <v>32610</v>
      </c>
      <c r="B2304">
        <v>79.900000000000006</v>
      </c>
      <c r="C2304">
        <v>80.900000000000006</v>
      </c>
    </row>
    <row r="2305" spans="1:3">
      <c r="A2305" s="80">
        <v>32611</v>
      </c>
      <c r="B2305">
        <v>79.900000000000006</v>
      </c>
      <c r="C2305">
        <v>80.900000000000006</v>
      </c>
    </row>
    <row r="2306" spans="1:3">
      <c r="A2306" s="80">
        <v>32612</v>
      </c>
      <c r="B2306">
        <v>79.900000000000006</v>
      </c>
      <c r="C2306">
        <v>80.900000000000006</v>
      </c>
    </row>
    <row r="2307" spans="1:3">
      <c r="A2307" s="80">
        <v>32613</v>
      </c>
      <c r="B2307">
        <v>79.900000000000006</v>
      </c>
      <c r="C2307">
        <v>80.900000000000006</v>
      </c>
    </row>
    <row r="2308" spans="1:3">
      <c r="A2308" s="80">
        <v>32614</v>
      </c>
      <c r="B2308">
        <v>79.900000000000006</v>
      </c>
      <c r="C2308">
        <v>80.900000000000006</v>
      </c>
    </row>
    <row r="2309" spans="1:3">
      <c r="A2309" s="80">
        <v>32615</v>
      </c>
      <c r="B2309">
        <v>79.900000000000006</v>
      </c>
      <c r="C2309">
        <v>80.900000000000006</v>
      </c>
    </row>
    <row r="2310" spans="1:3">
      <c r="A2310" s="80">
        <v>32616</v>
      </c>
      <c r="B2310">
        <v>79.900000000000006</v>
      </c>
      <c r="C2310">
        <v>80.900000000000006</v>
      </c>
    </row>
    <row r="2311" spans="1:3">
      <c r="A2311" s="80">
        <v>32617</v>
      </c>
      <c r="B2311">
        <v>80.05</v>
      </c>
      <c r="C2311">
        <v>81.05</v>
      </c>
    </row>
    <row r="2312" spans="1:3">
      <c r="A2312" s="80">
        <v>32618</v>
      </c>
      <c r="B2312">
        <v>80.05</v>
      </c>
      <c r="C2312">
        <v>81.05</v>
      </c>
    </row>
    <row r="2313" spans="1:3">
      <c r="A2313" s="80">
        <v>32619</v>
      </c>
      <c r="B2313">
        <v>80.05</v>
      </c>
      <c r="C2313">
        <v>81.05</v>
      </c>
    </row>
    <row r="2314" spans="1:3">
      <c r="A2314" s="80">
        <v>32620</v>
      </c>
      <c r="B2314">
        <v>80.05</v>
      </c>
      <c r="C2314">
        <v>81.05</v>
      </c>
    </row>
    <row r="2315" spans="1:3">
      <c r="A2315" s="80">
        <v>32621</v>
      </c>
      <c r="B2315">
        <v>80.05</v>
      </c>
      <c r="C2315">
        <v>81.05</v>
      </c>
    </row>
    <row r="2316" spans="1:3">
      <c r="A2316" s="80">
        <v>32622</v>
      </c>
      <c r="B2316">
        <v>80.05</v>
      </c>
      <c r="C2316">
        <v>81.05</v>
      </c>
    </row>
    <row r="2317" spans="1:3">
      <c r="A2317" s="80">
        <v>32623</v>
      </c>
      <c r="B2317">
        <v>80.05</v>
      </c>
      <c r="C2317">
        <v>81.05</v>
      </c>
    </row>
    <row r="2318" spans="1:3">
      <c r="A2318" s="80">
        <v>32624</v>
      </c>
      <c r="B2318">
        <v>80.05</v>
      </c>
      <c r="C2318">
        <v>81.05</v>
      </c>
    </row>
    <row r="2319" spans="1:3">
      <c r="A2319" s="80">
        <v>32625</v>
      </c>
      <c r="B2319">
        <v>80.05</v>
      </c>
      <c r="C2319">
        <v>81.05</v>
      </c>
    </row>
    <row r="2320" spans="1:3">
      <c r="A2320" s="80">
        <v>32626</v>
      </c>
      <c r="B2320">
        <v>80.05</v>
      </c>
      <c r="C2320">
        <v>81.05</v>
      </c>
    </row>
    <row r="2321" spans="1:3">
      <c r="A2321" s="80">
        <v>32627</v>
      </c>
      <c r="B2321">
        <v>80.05</v>
      </c>
      <c r="C2321">
        <v>81.05</v>
      </c>
    </row>
    <row r="2322" spans="1:3">
      <c r="A2322" s="80">
        <v>32628</v>
      </c>
      <c r="B2322">
        <v>80.05</v>
      </c>
      <c r="C2322">
        <v>81.05</v>
      </c>
    </row>
    <row r="2323" spans="1:3">
      <c r="A2323" s="80">
        <v>32629</v>
      </c>
      <c r="B2323">
        <v>80.05</v>
      </c>
      <c r="C2323">
        <v>81.05</v>
      </c>
    </row>
    <row r="2324" spans="1:3">
      <c r="A2324" s="80">
        <v>32630</v>
      </c>
      <c r="B2324">
        <v>80.05</v>
      </c>
      <c r="C2324">
        <v>81.05</v>
      </c>
    </row>
    <row r="2325" spans="1:3">
      <c r="A2325" s="80">
        <v>32631</v>
      </c>
      <c r="B2325">
        <v>80.05</v>
      </c>
      <c r="C2325">
        <v>81.05</v>
      </c>
    </row>
    <row r="2326" spans="1:3">
      <c r="A2326" s="80">
        <v>32632</v>
      </c>
      <c r="B2326">
        <v>80.2</v>
      </c>
      <c r="C2326">
        <v>81.2</v>
      </c>
    </row>
    <row r="2327" spans="1:3">
      <c r="A2327" s="80">
        <v>32633</v>
      </c>
      <c r="B2327">
        <v>80.2</v>
      </c>
      <c r="C2327">
        <v>81.2</v>
      </c>
    </row>
    <row r="2328" spans="1:3">
      <c r="A2328" s="80">
        <v>32634</v>
      </c>
      <c r="B2328">
        <v>80.2</v>
      </c>
      <c r="C2328">
        <v>81.2</v>
      </c>
    </row>
    <row r="2329" spans="1:3">
      <c r="A2329" s="80">
        <v>32635</v>
      </c>
      <c r="B2329">
        <v>80.2</v>
      </c>
      <c r="C2329">
        <v>81.2</v>
      </c>
    </row>
    <row r="2330" spans="1:3">
      <c r="A2330" s="80">
        <v>32636</v>
      </c>
      <c r="B2330">
        <v>80.2</v>
      </c>
      <c r="C2330">
        <v>81.2</v>
      </c>
    </row>
    <row r="2331" spans="1:3">
      <c r="A2331" s="80">
        <v>32637</v>
      </c>
      <c r="B2331">
        <v>80.2</v>
      </c>
      <c r="C2331">
        <v>81.2</v>
      </c>
    </row>
    <row r="2332" spans="1:3">
      <c r="A2332" s="80">
        <v>32638</v>
      </c>
      <c r="B2332">
        <v>80.2</v>
      </c>
      <c r="C2332">
        <v>81.2</v>
      </c>
    </row>
    <row r="2333" spans="1:3">
      <c r="A2333" s="80">
        <v>32639</v>
      </c>
      <c r="B2333">
        <v>80.2</v>
      </c>
      <c r="C2333">
        <v>81.2</v>
      </c>
    </row>
    <row r="2334" spans="1:3">
      <c r="A2334" s="80">
        <v>32640</v>
      </c>
      <c r="B2334">
        <v>80.2</v>
      </c>
      <c r="C2334">
        <v>81.2</v>
      </c>
    </row>
    <row r="2335" spans="1:3">
      <c r="A2335" s="80">
        <v>32641</v>
      </c>
      <c r="B2335">
        <v>80.2</v>
      </c>
      <c r="C2335">
        <v>81.2</v>
      </c>
    </row>
    <row r="2336" spans="1:3">
      <c r="A2336" s="80">
        <v>32642</v>
      </c>
      <c r="B2336">
        <v>80.2</v>
      </c>
      <c r="C2336">
        <v>81.2</v>
      </c>
    </row>
    <row r="2337" spans="1:3">
      <c r="A2337" s="80">
        <v>32643</v>
      </c>
      <c r="B2337">
        <v>80.2</v>
      </c>
      <c r="C2337">
        <v>81.2</v>
      </c>
    </row>
    <row r="2338" spans="1:3">
      <c r="A2338" s="80">
        <v>32644</v>
      </c>
      <c r="B2338">
        <v>80.2</v>
      </c>
      <c r="C2338">
        <v>81.2</v>
      </c>
    </row>
    <row r="2339" spans="1:3">
      <c r="A2339" s="80">
        <v>32645</v>
      </c>
      <c r="B2339">
        <v>80.2</v>
      </c>
      <c r="C2339">
        <v>81.2</v>
      </c>
    </row>
    <row r="2340" spans="1:3">
      <c r="A2340" s="80">
        <v>32646</v>
      </c>
      <c r="B2340">
        <v>80.349999999999994</v>
      </c>
      <c r="C2340">
        <v>81.349999999999994</v>
      </c>
    </row>
    <row r="2341" spans="1:3">
      <c r="A2341" s="80">
        <v>32647</v>
      </c>
      <c r="B2341">
        <v>80.349999999999994</v>
      </c>
      <c r="C2341">
        <v>81.349999999999994</v>
      </c>
    </row>
    <row r="2342" spans="1:3">
      <c r="A2342" s="80">
        <v>32648</v>
      </c>
      <c r="B2342">
        <v>80.349999999999994</v>
      </c>
      <c r="C2342">
        <v>81.349999999999994</v>
      </c>
    </row>
    <row r="2343" spans="1:3">
      <c r="A2343" s="80">
        <v>32649</v>
      </c>
      <c r="B2343">
        <v>80.349999999999994</v>
      </c>
      <c r="C2343">
        <v>81.349999999999994</v>
      </c>
    </row>
    <row r="2344" spans="1:3">
      <c r="A2344" s="80">
        <v>32650</v>
      </c>
      <c r="B2344">
        <v>80.349999999999994</v>
      </c>
      <c r="C2344">
        <v>81.349999999999994</v>
      </c>
    </row>
    <row r="2345" spans="1:3">
      <c r="A2345" s="80">
        <v>32651</v>
      </c>
      <c r="B2345">
        <v>80.349999999999994</v>
      </c>
      <c r="C2345">
        <v>81.349999999999994</v>
      </c>
    </row>
    <row r="2346" spans="1:3">
      <c r="A2346" s="80">
        <v>32652</v>
      </c>
      <c r="B2346">
        <v>80.349999999999994</v>
      </c>
      <c r="C2346">
        <v>81.349999999999994</v>
      </c>
    </row>
    <row r="2347" spans="1:3">
      <c r="A2347" s="80">
        <v>32653</v>
      </c>
      <c r="B2347">
        <v>80.349999999999994</v>
      </c>
      <c r="C2347">
        <v>81.349999999999994</v>
      </c>
    </row>
    <row r="2348" spans="1:3">
      <c r="A2348" s="80">
        <v>32654</v>
      </c>
      <c r="B2348">
        <v>80.349999999999994</v>
      </c>
      <c r="C2348">
        <v>81.349999999999994</v>
      </c>
    </row>
    <row r="2349" spans="1:3">
      <c r="A2349" s="80">
        <v>32655</v>
      </c>
      <c r="B2349">
        <v>80.349999999999994</v>
      </c>
      <c r="C2349">
        <v>81.349999999999994</v>
      </c>
    </row>
    <row r="2350" spans="1:3">
      <c r="A2350" s="80">
        <v>32656</v>
      </c>
      <c r="B2350">
        <v>80.349999999999994</v>
      </c>
      <c r="C2350">
        <v>81.349999999999994</v>
      </c>
    </row>
    <row r="2351" spans="1:3">
      <c r="A2351" s="80">
        <v>32657</v>
      </c>
      <c r="B2351">
        <v>80.349999999999994</v>
      </c>
      <c r="C2351">
        <v>81.349999999999994</v>
      </c>
    </row>
    <row r="2352" spans="1:3">
      <c r="A2352" s="80">
        <v>32658</v>
      </c>
      <c r="B2352">
        <v>80.349999999999994</v>
      </c>
      <c r="C2352">
        <v>81.349999999999994</v>
      </c>
    </row>
    <row r="2353" spans="1:3">
      <c r="A2353" s="80">
        <v>32659</v>
      </c>
      <c r="B2353">
        <v>80.349999999999994</v>
      </c>
      <c r="C2353">
        <v>81.349999999999994</v>
      </c>
    </row>
    <row r="2354" spans="1:3">
      <c r="A2354" s="80">
        <v>32660</v>
      </c>
      <c r="B2354">
        <v>80.349999999999994</v>
      </c>
      <c r="C2354">
        <v>81.349999999999994</v>
      </c>
    </row>
    <row r="2355" spans="1:3">
      <c r="A2355" s="80">
        <v>32661</v>
      </c>
      <c r="B2355">
        <v>80.5</v>
      </c>
      <c r="C2355">
        <v>81.5</v>
      </c>
    </row>
    <row r="2356" spans="1:3">
      <c r="A2356" s="80">
        <v>32662</v>
      </c>
      <c r="B2356">
        <v>80.5</v>
      </c>
      <c r="C2356">
        <v>81.5</v>
      </c>
    </row>
    <row r="2357" spans="1:3">
      <c r="A2357" s="80">
        <v>32663</v>
      </c>
      <c r="B2357">
        <v>80.5</v>
      </c>
      <c r="C2357">
        <v>81.5</v>
      </c>
    </row>
    <row r="2358" spans="1:3">
      <c r="A2358" s="80">
        <v>32664</v>
      </c>
      <c r="B2358">
        <v>80.5</v>
      </c>
      <c r="C2358">
        <v>81.5</v>
      </c>
    </row>
    <row r="2359" spans="1:3">
      <c r="A2359" s="80">
        <v>32665</v>
      </c>
      <c r="B2359">
        <v>80.5</v>
      </c>
      <c r="C2359">
        <v>81.5</v>
      </c>
    </row>
    <row r="2360" spans="1:3">
      <c r="A2360" s="80">
        <v>32666</v>
      </c>
      <c r="B2360">
        <v>80.5</v>
      </c>
      <c r="C2360">
        <v>81.5</v>
      </c>
    </row>
    <row r="2361" spans="1:3">
      <c r="A2361" s="80">
        <v>32667</v>
      </c>
      <c r="B2361">
        <v>80.5</v>
      </c>
      <c r="C2361">
        <v>81.5</v>
      </c>
    </row>
    <row r="2362" spans="1:3">
      <c r="A2362" s="80">
        <v>32668</v>
      </c>
      <c r="B2362">
        <v>80.5</v>
      </c>
      <c r="C2362">
        <v>81.5</v>
      </c>
    </row>
    <row r="2363" spans="1:3">
      <c r="A2363" s="80">
        <v>32669</v>
      </c>
      <c r="B2363">
        <v>80.5</v>
      </c>
      <c r="C2363">
        <v>81.5</v>
      </c>
    </row>
    <row r="2364" spans="1:3">
      <c r="A2364" s="80">
        <v>32670</v>
      </c>
      <c r="B2364">
        <v>80.5</v>
      </c>
      <c r="C2364">
        <v>81.5</v>
      </c>
    </row>
    <row r="2365" spans="1:3">
      <c r="A2365" s="80">
        <v>32671</v>
      </c>
      <c r="B2365">
        <v>80.5</v>
      </c>
      <c r="C2365">
        <v>81.5</v>
      </c>
    </row>
    <row r="2366" spans="1:3">
      <c r="A2366" s="80">
        <v>32672</v>
      </c>
      <c r="B2366">
        <v>80.5</v>
      </c>
      <c r="C2366">
        <v>81.5</v>
      </c>
    </row>
    <row r="2367" spans="1:3">
      <c r="A2367" s="80">
        <v>32673</v>
      </c>
      <c r="B2367">
        <v>80.5</v>
      </c>
      <c r="C2367">
        <v>81.5</v>
      </c>
    </row>
    <row r="2368" spans="1:3">
      <c r="A2368" s="80">
        <v>32674</v>
      </c>
      <c r="B2368">
        <v>80.5</v>
      </c>
      <c r="C2368">
        <v>81.5</v>
      </c>
    </row>
    <row r="2369" spans="1:3">
      <c r="A2369" s="80">
        <v>32675</v>
      </c>
      <c r="B2369">
        <v>80.5</v>
      </c>
      <c r="C2369">
        <v>81.5</v>
      </c>
    </row>
    <row r="2370" spans="1:3">
      <c r="A2370" s="80">
        <v>32676</v>
      </c>
      <c r="B2370">
        <v>80.5</v>
      </c>
      <c r="C2370">
        <v>81.5</v>
      </c>
    </row>
    <row r="2371" spans="1:3">
      <c r="A2371" s="80">
        <v>32677</v>
      </c>
      <c r="B2371">
        <v>80.5</v>
      </c>
      <c r="C2371">
        <v>81.5</v>
      </c>
    </row>
    <row r="2372" spans="1:3">
      <c r="A2372" s="80">
        <v>32678</v>
      </c>
      <c r="B2372">
        <v>80.5</v>
      </c>
      <c r="C2372">
        <v>81.5</v>
      </c>
    </row>
    <row r="2373" spans="1:3">
      <c r="A2373" s="80">
        <v>32679</v>
      </c>
      <c r="B2373">
        <v>80.5</v>
      </c>
      <c r="C2373">
        <v>81.5</v>
      </c>
    </row>
    <row r="2374" spans="1:3">
      <c r="A2374" s="80">
        <v>32680</v>
      </c>
      <c r="B2374">
        <v>80.5</v>
      </c>
      <c r="C2374">
        <v>81.5</v>
      </c>
    </row>
    <row r="2375" spans="1:3">
      <c r="A2375" s="80">
        <v>32681</v>
      </c>
      <c r="B2375">
        <v>80.650000000000006</v>
      </c>
      <c r="C2375">
        <v>81.650000000000006</v>
      </c>
    </row>
    <row r="2376" spans="1:3">
      <c r="A2376" s="80">
        <v>32682</v>
      </c>
      <c r="B2376">
        <v>80.650000000000006</v>
      </c>
      <c r="C2376">
        <v>81.650000000000006</v>
      </c>
    </row>
    <row r="2377" spans="1:3">
      <c r="A2377" s="80">
        <v>32683</v>
      </c>
      <c r="B2377">
        <v>80.650000000000006</v>
      </c>
      <c r="C2377">
        <v>81.650000000000006</v>
      </c>
    </row>
    <row r="2378" spans="1:3">
      <c r="A2378" s="80">
        <v>32684</v>
      </c>
      <c r="B2378">
        <v>80.650000000000006</v>
      </c>
      <c r="C2378">
        <v>81.650000000000006</v>
      </c>
    </row>
    <row r="2379" spans="1:3">
      <c r="A2379" s="80">
        <v>32685</v>
      </c>
      <c r="B2379">
        <v>80.650000000000006</v>
      </c>
      <c r="C2379">
        <v>81.650000000000006</v>
      </c>
    </row>
    <row r="2380" spans="1:3">
      <c r="A2380" s="80">
        <v>32686</v>
      </c>
      <c r="B2380">
        <v>80.650000000000006</v>
      </c>
      <c r="C2380">
        <v>81.650000000000006</v>
      </c>
    </row>
    <row r="2381" spans="1:3">
      <c r="A2381" s="80">
        <v>32687</v>
      </c>
      <c r="B2381">
        <v>80.650000000000006</v>
      </c>
      <c r="C2381">
        <v>81.650000000000006</v>
      </c>
    </row>
    <row r="2382" spans="1:3">
      <c r="A2382" s="80">
        <v>32688</v>
      </c>
      <c r="B2382">
        <v>80.650000000000006</v>
      </c>
      <c r="C2382">
        <v>81.650000000000006</v>
      </c>
    </row>
    <row r="2383" spans="1:3">
      <c r="A2383" s="80">
        <v>32689</v>
      </c>
      <c r="B2383">
        <v>80.650000000000006</v>
      </c>
      <c r="C2383">
        <v>81.650000000000006</v>
      </c>
    </row>
    <row r="2384" spans="1:3">
      <c r="A2384" s="80">
        <v>32690</v>
      </c>
      <c r="B2384">
        <v>80.650000000000006</v>
      </c>
      <c r="C2384">
        <v>81.650000000000006</v>
      </c>
    </row>
    <row r="2385" spans="1:3">
      <c r="A2385" s="80">
        <v>32691</v>
      </c>
      <c r="B2385">
        <v>80.650000000000006</v>
      </c>
      <c r="C2385">
        <v>81.650000000000006</v>
      </c>
    </row>
    <row r="2386" spans="1:3">
      <c r="A2386" s="80">
        <v>32692</v>
      </c>
      <c r="B2386">
        <v>80.650000000000006</v>
      </c>
      <c r="C2386">
        <v>81.650000000000006</v>
      </c>
    </row>
    <row r="2387" spans="1:3">
      <c r="A2387" s="80">
        <v>32693</v>
      </c>
      <c r="B2387">
        <v>80.650000000000006</v>
      </c>
      <c r="C2387">
        <v>81.650000000000006</v>
      </c>
    </row>
    <row r="2388" spans="1:3">
      <c r="A2388" s="80">
        <v>32694</v>
      </c>
      <c r="B2388">
        <v>80.650000000000006</v>
      </c>
      <c r="C2388">
        <v>81.650000000000006</v>
      </c>
    </row>
    <row r="2389" spans="1:3">
      <c r="A2389" s="80">
        <v>32695</v>
      </c>
      <c r="B2389">
        <v>80.8</v>
      </c>
      <c r="C2389">
        <v>81.8</v>
      </c>
    </row>
    <row r="2390" spans="1:3">
      <c r="A2390" s="80">
        <v>32696</v>
      </c>
      <c r="B2390">
        <v>80.8</v>
      </c>
      <c r="C2390">
        <v>81.8</v>
      </c>
    </row>
    <row r="2391" spans="1:3">
      <c r="A2391" s="80">
        <v>32697</v>
      </c>
      <c r="B2391">
        <v>80.8</v>
      </c>
      <c r="C2391">
        <v>81.8</v>
      </c>
    </row>
    <row r="2392" spans="1:3">
      <c r="A2392" s="80">
        <v>32698</v>
      </c>
      <c r="B2392">
        <v>80.8</v>
      </c>
      <c r="C2392">
        <v>81.8</v>
      </c>
    </row>
    <row r="2393" spans="1:3">
      <c r="A2393" s="80">
        <v>32699</v>
      </c>
      <c r="B2393">
        <v>80.8</v>
      </c>
      <c r="C2393">
        <v>81.8</v>
      </c>
    </row>
    <row r="2394" spans="1:3">
      <c r="A2394" s="80">
        <v>32700</v>
      </c>
      <c r="B2394">
        <v>80.8</v>
      </c>
      <c r="C2394">
        <v>81.8</v>
      </c>
    </row>
    <row r="2395" spans="1:3">
      <c r="A2395" s="80">
        <v>32701</v>
      </c>
      <c r="B2395">
        <v>80.8</v>
      </c>
      <c r="C2395">
        <v>81.8</v>
      </c>
    </row>
    <row r="2396" spans="1:3">
      <c r="A2396" s="80">
        <v>32702</v>
      </c>
      <c r="B2396">
        <v>80.95</v>
      </c>
      <c r="C2396">
        <v>81.95</v>
      </c>
    </row>
    <row r="2397" spans="1:3">
      <c r="A2397" s="80">
        <v>32703</v>
      </c>
      <c r="B2397">
        <v>80.95</v>
      </c>
      <c r="C2397">
        <v>81.95</v>
      </c>
    </row>
    <row r="2398" spans="1:3">
      <c r="A2398" s="80">
        <v>32704</v>
      </c>
      <c r="B2398">
        <v>80.95</v>
      </c>
      <c r="C2398">
        <v>81.95</v>
      </c>
    </row>
    <row r="2399" spans="1:3">
      <c r="A2399" s="80">
        <v>32705</v>
      </c>
      <c r="B2399">
        <v>80.95</v>
      </c>
      <c r="C2399">
        <v>81.95</v>
      </c>
    </row>
    <row r="2400" spans="1:3">
      <c r="A2400" s="80">
        <v>32706</v>
      </c>
      <c r="B2400">
        <v>80.95</v>
      </c>
      <c r="C2400">
        <v>81.95</v>
      </c>
    </row>
    <row r="2401" spans="1:3">
      <c r="A2401" s="80">
        <v>32707</v>
      </c>
      <c r="B2401">
        <v>80.95</v>
      </c>
      <c r="C2401">
        <v>81.95</v>
      </c>
    </row>
    <row r="2402" spans="1:3">
      <c r="A2402" s="80">
        <v>32708</v>
      </c>
      <c r="B2402">
        <v>80.95</v>
      </c>
      <c r="C2402">
        <v>82.45</v>
      </c>
    </row>
    <row r="2403" spans="1:3">
      <c r="A2403" s="80">
        <v>32709</v>
      </c>
      <c r="B2403">
        <v>80.95</v>
      </c>
      <c r="C2403">
        <v>82.45</v>
      </c>
    </row>
    <row r="2404" spans="1:3">
      <c r="A2404" s="80">
        <v>32710</v>
      </c>
      <c r="B2404">
        <v>80.95</v>
      </c>
      <c r="C2404">
        <v>82.45</v>
      </c>
    </row>
    <row r="2405" spans="1:3">
      <c r="A2405" s="80">
        <v>32711</v>
      </c>
      <c r="B2405">
        <v>80.95</v>
      </c>
      <c r="C2405">
        <v>82.45</v>
      </c>
    </row>
    <row r="2406" spans="1:3">
      <c r="A2406" s="80">
        <v>32712</v>
      </c>
      <c r="B2406">
        <v>80.95</v>
      </c>
      <c r="C2406">
        <v>82.45</v>
      </c>
    </row>
    <row r="2407" spans="1:3">
      <c r="A2407" s="80">
        <v>32713</v>
      </c>
      <c r="B2407">
        <v>80.95</v>
      </c>
      <c r="C2407">
        <v>82.45</v>
      </c>
    </row>
    <row r="2408" spans="1:3">
      <c r="A2408" s="80">
        <v>32714</v>
      </c>
      <c r="B2408">
        <v>80.95</v>
      </c>
      <c r="C2408">
        <v>82.45</v>
      </c>
    </row>
    <row r="2409" spans="1:3">
      <c r="A2409" s="80">
        <v>32715</v>
      </c>
      <c r="B2409">
        <v>80.95</v>
      </c>
      <c r="C2409">
        <v>82.45</v>
      </c>
    </row>
    <row r="2410" spans="1:3">
      <c r="A2410" s="80">
        <v>32716</v>
      </c>
      <c r="B2410">
        <v>80.95</v>
      </c>
      <c r="C2410">
        <v>82.45</v>
      </c>
    </row>
    <row r="2411" spans="1:3">
      <c r="A2411" s="80">
        <v>32717</v>
      </c>
      <c r="B2411">
        <v>80.95</v>
      </c>
      <c r="C2411">
        <v>82.45</v>
      </c>
    </row>
    <row r="2412" spans="1:3">
      <c r="A2412" s="80">
        <v>32718</v>
      </c>
      <c r="B2412">
        <v>80.95</v>
      </c>
      <c r="C2412">
        <v>82.45</v>
      </c>
    </row>
    <row r="2413" spans="1:3">
      <c r="A2413" s="80">
        <v>32719</v>
      </c>
      <c r="B2413">
        <v>80.95</v>
      </c>
      <c r="C2413">
        <v>82.45</v>
      </c>
    </row>
    <row r="2414" spans="1:3">
      <c r="A2414" s="80">
        <v>32720</v>
      </c>
      <c r="B2414">
        <v>80.95</v>
      </c>
      <c r="C2414">
        <v>82.45</v>
      </c>
    </row>
    <row r="2415" spans="1:3">
      <c r="A2415" s="80">
        <v>32721</v>
      </c>
      <c r="B2415">
        <v>80.95</v>
      </c>
      <c r="C2415">
        <v>82.45</v>
      </c>
    </row>
    <row r="2416" spans="1:3">
      <c r="A2416" s="80">
        <v>32722</v>
      </c>
      <c r="B2416">
        <v>81.099999999999994</v>
      </c>
      <c r="C2416">
        <v>82.6</v>
      </c>
    </row>
    <row r="2417" spans="1:3">
      <c r="A2417" s="80">
        <v>32723</v>
      </c>
      <c r="B2417">
        <v>81.099999999999994</v>
      </c>
      <c r="C2417">
        <v>82.6</v>
      </c>
    </row>
    <row r="2418" spans="1:3">
      <c r="A2418" s="80">
        <v>32724</v>
      </c>
      <c r="B2418">
        <v>81.099999999999994</v>
      </c>
      <c r="C2418">
        <v>82.6</v>
      </c>
    </row>
    <row r="2419" spans="1:3">
      <c r="A2419" s="80">
        <v>32725</v>
      </c>
      <c r="B2419">
        <v>81.099999999999994</v>
      </c>
      <c r="C2419">
        <v>82.6</v>
      </c>
    </row>
    <row r="2420" spans="1:3">
      <c r="A2420" s="80">
        <v>32726</v>
      </c>
      <c r="B2420">
        <v>81.099999999999994</v>
      </c>
      <c r="C2420">
        <v>82.6</v>
      </c>
    </row>
    <row r="2421" spans="1:3">
      <c r="A2421" s="80">
        <v>32727</v>
      </c>
      <c r="B2421">
        <v>81.099999999999994</v>
      </c>
      <c r="C2421">
        <v>82.6</v>
      </c>
    </row>
    <row r="2422" spans="1:3">
      <c r="A2422" s="80">
        <v>32728</v>
      </c>
      <c r="B2422">
        <v>81.099999999999994</v>
      </c>
      <c r="C2422">
        <v>82.6</v>
      </c>
    </row>
    <row r="2423" spans="1:3">
      <c r="A2423" s="80">
        <v>32729</v>
      </c>
      <c r="B2423">
        <v>81.099999999999994</v>
      </c>
      <c r="C2423">
        <v>82.6</v>
      </c>
    </row>
    <row r="2424" spans="1:3">
      <c r="A2424" s="80">
        <v>32730</v>
      </c>
      <c r="B2424">
        <v>81.099999999999994</v>
      </c>
      <c r="C2424">
        <v>82.6</v>
      </c>
    </row>
    <row r="2425" spans="1:3">
      <c r="A2425" s="80">
        <v>32731</v>
      </c>
      <c r="B2425">
        <v>81.099999999999994</v>
      </c>
      <c r="C2425">
        <v>82.6</v>
      </c>
    </row>
    <row r="2426" spans="1:3">
      <c r="A2426" s="80">
        <v>32732</v>
      </c>
      <c r="B2426">
        <v>81.099999999999994</v>
      </c>
      <c r="C2426">
        <v>82.6</v>
      </c>
    </row>
    <row r="2427" spans="1:3">
      <c r="A2427" s="80">
        <v>32733</v>
      </c>
      <c r="B2427">
        <v>81.099999999999994</v>
      </c>
      <c r="C2427">
        <v>82.6</v>
      </c>
    </row>
    <row r="2428" spans="1:3">
      <c r="A2428" s="80">
        <v>32734</v>
      </c>
      <c r="B2428">
        <v>81.099999999999994</v>
      </c>
      <c r="C2428">
        <v>82.6</v>
      </c>
    </row>
    <row r="2429" spans="1:3">
      <c r="A2429" s="80">
        <v>32735</v>
      </c>
      <c r="B2429">
        <v>81.099999999999994</v>
      </c>
      <c r="C2429">
        <v>82.6</v>
      </c>
    </row>
    <row r="2430" spans="1:3">
      <c r="A2430" s="80">
        <v>32736</v>
      </c>
      <c r="B2430">
        <v>81.099999999999994</v>
      </c>
      <c r="C2430">
        <v>82.6</v>
      </c>
    </row>
    <row r="2431" spans="1:3">
      <c r="A2431" s="80">
        <v>32737</v>
      </c>
      <c r="B2431">
        <v>81.25</v>
      </c>
      <c r="C2431">
        <v>82.75</v>
      </c>
    </row>
    <row r="2432" spans="1:3">
      <c r="A2432" s="80">
        <v>32738</v>
      </c>
      <c r="B2432">
        <v>81.25</v>
      </c>
      <c r="C2432">
        <v>82.75</v>
      </c>
    </row>
    <row r="2433" spans="1:3">
      <c r="A2433" s="80">
        <v>32739</v>
      </c>
      <c r="B2433">
        <v>81.25</v>
      </c>
      <c r="C2433">
        <v>82.75</v>
      </c>
    </row>
    <row r="2434" spans="1:3">
      <c r="A2434" s="80">
        <v>32740</v>
      </c>
      <c r="B2434">
        <v>81.25</v>
      </c>
      <c r="C2434">
        <v>82.75</v>
      </c>
    </row>
    <row r="2435" spans="1:3">
      <c r="A2435" s="80">
        <v>32741</v>
      </c>
      <c r="B2435">
        <v>81.25</v>
      </c>
      <c r="C2435">
        <v>82.75</v>
      </c>
    </row>
    <row r="2436" spans="1:3">
      <c r="A2436" s="80">
        <v>32742</v>
      </c>
      <c r="B2436">
        <v>81.25</v>
      </c>
      <c r="C2436">
        <v>82.75</v>
      </c>
    </row>
    <row r="2437" spans="1:3">
      <c r="A2437" s="80">
        <v>32743</v>
      </c>
      <c r="B2437">
        <v>81.25</v>
      </c>
      <c r="C2437">
        <v>82.75</v>
      </c>
    </row>
    <row r="2438" spans="1:3">
      <c r="A2438" s="80">
        <v>32744</v>
      </c>
      <c r="B2438">
        <v>81.25</v>
      </c>
      <c r="C2438">
        <v>82.75</v>
      </c>
    </row>
    <row r="2439" spans="1:3">
      <c r="A2439" s="80">
        <v>32745</v>
      </c>
      <c r="B2439">
        <v>81.25</v>
      </c>
      <c r="C2439">
        <v>82.75</v>
      </c>
    </row>
    <row r="2440" spans="1:3">
      <c r="A2440" s="80">
        <v>32746</v>
      </c>
      <c r="B2440">
        <v>81.25</v>
      </c>
      <c r="C2440">
        <v>82.75</v>
      </c>
    </row>
    <row r="2441" spans="1:3">
      <c r="A2441" s="80">
        <v>32747</v>
      </c>
      <c r="B2441">
        <v>81.25</v>
      </c>
      <c r="C2441">
        <v>82.75</v>
      </c>
    </row>
    <row r="2442" spans="1:3">
      <c r="A2442" s="80">
        <v>32748</v>
      </c>
      <c r="B2442">
        <v>81.25</v>
      </c>
      <c r="C2442">
        <v>82.75</v>
      </c>
    </row>
    <row r="2443" spans="1:3">
      <c r="A2443" s="80">
        <v>32749</v>
      </c>
      <c r="B2443">
        <v>81.25</v>
      </c>
      <c r="C2443">
        <v>82.75</v>
      </c>
    </row>
    <row r="2444" spans="1:3">
      <c r="A2444" s="80">
        <v>32750</v>
      </c>
      <c r="B2444">
        <v>81.25</v>
      </c>
      <c r="C2444">
        <v>82.75</v>
      </c>
    </row>
    <row r="2445" spans="1:3">
      <c r="A2445" s="80">
        <v>32751</v>
      </c>
      <c r="B2445">
        <v>81.400000000000006</v>
      </c>
      <c r="C2445">
        <v>82.9</v>
      </c>
    </row>
    <row r="2446" spans="1:3">
      <c r="A2446" s="80">
        <v>32752</v>
      </c>
      <c r="B2446">
        <v>81.400000000000006</v>
      </c>
      <c r="C2446">
        <v>82.9</v>
      </c>
    </row>
    <row r="2447" spans="1:3">
      <c r="A2447" s="80">
        <v>32753</v>
      </c>
      <c r="B2447">
        <v>81.400000000000006</v>
      </c>
      <c r="C2447">
        <v>82.9</v>
      </c>
    </row>
    <row r="2448" spans="1:3">
      <c r="A2448" s="80">
        <v>32754</v>
      </c>
      <c r="B2448">
        <v>81.400000000000006</v>
      </c>
      <c r="C2448">
        <v>82.9</v>
      </c>
    </row>
    <row r="2449" spans="1:3">
      <c r="A2449" s="80">
        <v>32755</v>
      </c>
      <c r="B2449">
        <v>81.400000000000006</v>
      </c>
      <c r="C2449">
        <v>82.9</v>
      </c>
    </row>
    <row r="2450" spans="1:3">
      <c r="A2450" s="80">
        <v>32756</v>
      </c>
      <c r="B2450">
        <v>81.400000000000006</v>
      </c>
      <c r="C2450">
        <v>82.9</v>
      </c>
    </row>
    <row r="2451" spans="1:3">
      <c r="A2451" s="80">
        <v>32757</v>
      </c>
      <c r="B2451">
        <v>81.400000000000006</v>
      </c>
      <c r="C2451">
        <v>82.9</v>
      </c>
    </row>
    <row r="2452" spans="1:3">
      <c r="A2452" s="80">
        <v>32758</v>
      </c>
      <c r="B2452">
        <v>81.55</v>
      </c>
      <c r="C2452">
        <v>83.05</v>
      </c>
    </row>
    <row r="2453" spans="1:3">
      <c r="A2453" s="80">
        <v>32759</v>
      </c>
      <c r="B2453">
        <v>81.55</v>
      </c>
      <c r="C2453">
        <v>83.05</v>
      </c>
    </row>
    <row r="2454" spans="1:3">
      <c r="A2454" s="80">
        <v>32760</v>
      </c>
      <c r="B2454">
        <v>81.55</v>
      </c>
      <c r="C2454">
        <v>83.05</v>
      </c>
    </row>
    <row r="2455" spans="1:3">
      <c r="A2455" s="80">
        <v>32761</v>
      </c>
      <c r="B2455">
        <v>81.55</v>
      </c>
      <c r="C2455">
        <v>83.05</v>
      </c>
    </row>
    <row r="2456" spans="1:3">
      <c r="A2456" s="80">
        <v>32762</v>
      </c>
      <c r="B2456">
        <v>81.55</v>
      </c>
      <c r="C2456">
        <v>83.05</v>
      </c>
    </row>
    <row r="2457" spans="1:3">
      <c r="A2457" s="80">
        <v>32763</v>
      </c>
      <c r="B2457">
        <v>81.55</v>
      </c>
      <c r="C2457">
        <v>83.05</v>
      </c>
    </row>
    <row r="2458" spans="1:3">
      <c r="A2458" s="80">
        <v>32764</v>
      </c>
      <c r="B2458">
        <v>81.55</v>
      </c>
      <c r="C2458">
        <v>83.05</v>
      </c>
    </row>
    <row r="2459" spans="1:3">
      <c r="A2459" s="80">
        <v>32765</v>
      </c>
      <c r="B2459">
        <v>81.55</v>
      </c>
      <c r="C2459">
        <v>83.05</v>
      </c>
    </row>
    <row r="2460" spans="1:3">
      <c r="A2460" s="80">
        <v>32766</v>
      </c>
      <c r="B2460">
        <v>81.55</v>
      </c>
      <c r="C2460">
        <v>83.05</v>
      </c>
    </row>
    <row r="2461" spans="1:3">
      <c r="A2461" s="80">
        <v>32767</v>
      </c>
      <c r="B2461">
        <v>81.55</v>
      </c>
      <c r="C2461">
        <v>83.05</v>
      </c>
    </row>
    <row r="2462" spans="1:3">
      <c r="A2462" s="80">
        <v>32768</v>
      </c>
      <c r="B2462">
        <v>81.55</v>
      </c>
      <c r="C2462">
        <v>83.05</v>
      </c>
    </row>
    <row r="2463" spans="1:3">
      <c r="A2463" s="80">
        <v>32769</v>
      </c>
      <c r="B2463">
        <v>81.55</v>
      </c>
      <c r="C2463">
        <v>83.05</v>
      </c>
    </row>
    <row r="2464" spans="1:3">
      <c r="A2464" s="80">
        <v>32770</v>
      </c>
      <c r="B2464">
        <v>81.7</v>
      </c>
      <c r="C2464">
        <v>83.2</v>
      </c>
    </row>
    <row r="2465" spans="1:3">
      <c r="A2465" s="80">
        <v>32771</v>
      </c>
      <c r="B2465">
        <v>81.7</v>
      </c>
      <c r="C2465">
        <v>83.2</v>
      </c>
    </row>
    <row r="2466" spans="1:3">
      <c r="A2466" s="80">
        <v>32772</v>
      </c>
      <c r="B2466">
        <v>81.7</v>
      </c>
      <c r="C2466">
        <v>83.2</v>
      </c>
    </row>
    <row r="2467" spans="1:3">
      <c r="A2467" s="80">
        <v>32773</v>
      </c>
      <c r="B2467">
        <v>81.7</v>
      </c>
      <c r="C2467">
        <v>83.2</v>
      </c>
    </row>
    <row r="2468" spans="1:3">
      <c r="A2468" s="80">
        <v>32774</v>
      </c>
      <c r="B2468">
        <v>81.7</v>
      </c>
      <c r="C2468">
        <v>83.2</v>
      </c>
    </row>
    <row r="2469" spans="1:3">
      <c r="A2469" s="80">
        <v>32775</v>
      </c>
      <c r="B2469">
        <v>81.7</v>
      </c>
      <c r="C2469">
        <v>83.2</v>
      </c>
    </row>
    <row r="2470" spans="1:3">
      <c r="A2470" s="80">
        <v>32776</v>
      </c>
      <c r="B2470">
        <v>81.7</v>
      </c>
      <c r="C2470">
        <v>83.2</v>
      </c>
    </row>
    <row r="2471" spans="1:3">
      <c r="A2471" s="80">
        <v>32777</v>
      </c>
      <c r="B2471">
        <v>81.7</v>
      </c>
      <c r="C2471">
        <v>83.2</v>
      </c>
    </row>
    <row r="2472" spans="1:3">
      <c r="A2472" s="80">
        <v>32778</v>
      </c>
      <c r="B2472">
        <v>81.7</v>
      </c>
      <c r="C2472">
        <v>83.2</v>
      </c>
    </row>
    <row r="2473" spans="1:3">
      <c r="A2473" s="80">
        <v>32779</v>
      </c>
      <c r="B2473">
        <v>81.849999999999994</v>
      </c>
      <c r="C2473">
        <v>83.35</v>
      </c>
    </row>
    <row r="2474" spans="1:3">
      <c r="A2474" s="80">
        <v>32780</v>
      </c>
      <c r="B2474">
        <v>81.849999999999994</v>
      </c>
      <c r="C2474">
        <v>83.35</v>
      </c>
    </row>
    <row r="2475" spans="1:3">
      <c r="A2475" s="80">
        <v>32781</v>
      </c>
      <c r="B2475">
        <v>81.849999999999994</v>
      </c>
      <c r="C2475">
        <v>83.35</v>
      </c>
    </row>
    <row r="2476" spans="1:3">
      <c r="A2476" s="80">
        <v>32782</v>
      </c>
      <c r="B2476">
        <v>81.849999999999994</v>
      </c>
      <c r="C2476">
        <v>83.35</v>
      </c>
    </row>
    <row r="2477" spans="1:3">
      <c r="A2477" s="80">
        <v>32783</v>
      </c>
      <c r="B2477">
        <v>81.849999999999994</v>
      </c>
      <c r="C2477">
        <v>83.35</v>
      </c>
    </row>
    <row r="2478" spans="1:3">
      <c r="A2478" s="80">
        <v>32784</v>
      </c>
      <c r="B2478">
        <v>81.849999999999994</v>
      </c>
      <c r="C2478">
        <v>83.35</v>
      </c>
    </row>
    <row r="2479" spans="1:3">
      <c r="A2479" s="80">
        <v>32785</v>
      </c>
      <c r="B2479">
        <v>81.849999999999994</v>
      </c>
      <c r="C2479">
        <v>83.35</v>
      </c>
    </row>
    <row r="2480" spans="1:3">
      <c r="A2480" s="80">
        <v>32786</v>
      </c>
      <c r="B2480">
        <v>82.35</v>
      </c>
      <c r="C2480">
        <v>83.35</v>
      </c>
    </row>
    <row r="2481" spans="1:3">
      <c r="A2481" s="80">
        <v>32787</v>
      </c>
      <c r="B2481">
        <v>82.35</v>
      </c>
      <c r="C2481">
        <v>83.35</v>
      </c>
    </row>
    <row r="2482" spans="1:3">
      <c r="A2482" s="80">
        <v>32788</v>
      </c>
      <c r="B2482">
        <v>82.35</v>
      </c>
      <c r="C2482">
        <v>83.35</v>
      </c>
    </row>
    <row r="2483" spans="1:3">
      <c r="A2483" s="80">
        <v>32789</v>
      </c>
      <c r="B2483">
        <v>82.35</v>
      </c>
      <c r="C2483">
        <v>83.35</v>
      </c>
    </row>
    <row r="2484" spans="1:3">
      <c r="A2484" s="80">
        <v>32790</v>
      </c>
      <c r="B2484">
        <v>82.35</v>
      </c>
      <c r="C2484">
        <v>83.35</v>
      </c>
    </row>
    <row r="2485" spans="1:3">
      <c r="A2485" s="80">
        <v>32791</v>
      </c>
      <c r="B2485">
        <v>82.35</v>
      </c>
      <c r="C2485">
        <v>83.35</v>
      </c>
    </row>
    <row r="2486" spans="1:3">
      <c r="A2486" s="80">
        <v>32792</v>
      </c>
      <c r="B2486">
        <v>82.35</v>
      </c>
      <c r="C2486">
        <v>83.35</v>
      </c>
    </row>
    <row r="2487" spans="1:3">
      <c r="A2487" s="80">
        <v>32793</v>
      </c>
      <c r="B2487">
        <v>82.5</v>
      </c>
      <c r="C2487">
        <v>83.5</v>
      </c>
    </row>
    <row r="2488" spans="1:3">
      <c r="A2488" s="80">
        <v>32794</v>
      </c>
      <c r="B2488">
        <v>82.5</v>
      </c>
      <c r="C2488">
        <v>83.5</v>
      </c>
    </row>
    <row r="2489" spans="1:3">
      <c r="A2489" s="80">
        <v>32795</v>
      </c>
      <c r="B2489">
        <v>82.5</v>
      </c>
      <c r="C2489">
        <v>83.5</v>
      </c>
    </row>
    <row r="2490" spans="1:3">
      <c r="A2490" s="80">
        <v>32796</v>
      </c>
      <c r="B2490">
        <v>82.5</v>
      </c>
      <c r="C2490">
        <v>83.5</v>
      </c>
    </row>
    <row r="2491" spans="1:3">
      <c r="A2491" s="80">
        <v>32797</v>
      </c>
      <c r="B2491">
        <v>82.5</v>
      </c>
      <c r="C2491">
        <v>83.5</v>
      </c>
    </row>
    <row r="2492" spans="1:3">
      <c r="A2492" s="80">
        <v>32798</v>
      </c>
      <c r="B2492">
        <v>82.5</v>
      </c>
      <c r="C2492">
        <v>83.5</v>
      </c>
    </row>
    <row r="2493" spans="1:3">
      <c r="A2493" s="80">
        <v>32799</v>
      </c>
      <c r="B2493">
        <v>82.5</v>
      </c>
      <c r="C2493">
        <v>83.5</v>
      </c>
    </row>
    <row r="2494" spans="1:3">
      <c r="A2494" s="80">
        <v>32800</v>
      </c>
      <c r="B2494">
        <v>82.65</v>
      </c>
      <c r="C2494">
        <v>83.65</v>
      </c>
    </row>
    <row r="2495" spans="1:3">
      <c r="A2495" s="80">
        <v>32801</v>
      </c>
      <c r="B2495">
        <v>82.65</v>
      </c>
      <c r="C2495">
        <v>83.65</v>
      </c>
    </row>
    <row r="2496" spans="1:3">
      <c r="A2496" s="80">
        <v>32802</v>
      </c>
      <c r="B2496">
        <v>82.65</v>
      </c>
      <c r="C2496">
        <v>83.65</v>
      </c>
    </row>
    <row r="2497" spans="1:3">
      <c r="A2497" s="80">
        <v>32803</v>
      </c>
      <c r="B2497">
        <v>82.65</v>
      </c>
      <c r="C2497">
        <v>83.65</v>
      </c>
    </row>
    <row r="2498" spans="1:3">
      <c r="A2498" s="80">
        <v>32804</v>
      </c>
      <c r="B2498">
        <v>82.65</v>
      </c>
      <c r="C2498">
        <v>83.65</v>
      </c>
    </row>
    <row r="2499" spans="1:3">
      <c r="A2499" s="80">
        <v>32805</v>
      </c>
      <c r="B2499">
        <v>82.65</v>
      </c>
      <c r="C2499">
        <v>83.65</v>
      </c>
    </row>
    <row r="2500" spans="1:3">
      <c r="A2500" s="80">
        <v>32806</v>
      </c>
      <c r="B2500">
        <v>82.65</v>
      </c>
      <c r="C2500">
        <v>83.65</v>
      </c>
    </row>
    <row r="2501" spans="1:3">
      <c r="A2501" s="80">
        <v>32807</v>
      </c>
      <c r="B2501">
        <v>82.65</v>
      </c>
      <c r="C2501">
        <v>83.65</v>
      </c>
    </row>
    <row r="2502" spans="1:3">
      <c r="A2502" s="80">
        <v>32808</v>
      </c>
      <c r="B2502">
        <v>82.65</v>
      </c>
      <c r="C2502">
        <v>83.65</v>
      </c>
    </row>
    <row r="2503" spans="1:3">
      <c r="A2503" s="80">
        <v>32809</v>
      </c>
      <c r="B2503">
        <v>82.65</v>
      </c>
      <c r="C2503">
        <v>83.65</v>
      </c>
    </row>
    <row r="2504" spans="1:3">
      <c r="A2504" s="80">
        <v>32810</v>
      </c>
      <c r="B2504">
        <v>82.65</v>
      </c>
      <c r="C2504">
        <v>83.65</v>
      </c>
    </row>
    <row r="2505" spans="1:3">
      <c r="A2505" s="80">
        <v>32811</v>
      </c>
      <c r="B2505">
        <v>82.65</v>
      </c>
      <c r="C2505">
        <v>83.65</v>
      </c>
    </row>
    <row r="2506" spans="1:3">
      <c r="A2506" s="80">
        <v>32812</v>
      </c>
      <c r="B2506">
        <v>82.65</v>
      </c>
      <c r="C2506">
        <v>83.65</v>
      </c>
    </row>
    <row r="2507" spans="1:3">
      <c r="A2507" s="80">
        <v>32813</v>
      </c>
      <c r="B2507">
        <v>82.8</v>
      </c>
      <c r="C2507">
        <v>83.8</v>
      </c>
    </row>
    <row r="2508" spans="1:3">
      <c r="A2508" s="80">
        <v>32814</v>
      </c>
      <c r="B2508">
        <v>82.8</v>
      </c>
      <c r="C2508">
        <v>83.8</v>
      </c>
    </row>
    <row r="2509" spans="1:3">
      <c r="A2509" s="80">
        <v>32815</v>
      </c>
      <c r="B2509">
        <v>82.8</v>
      </c>
      <c r="C2509">
        <v>83.8</v>
      </c>
    </row>
    <row r="2510" spans="1:3">
      <c r="A2510" s="80">
        <v>32816</v>
      </c>
      <c r="B2510">
        <v>82.8</v>
      </c>
      <c r="C2510">
        <v>83.8</v>
      </c>
    </row>
    <row r="2511" spans="1:3">
      <c r="A2511" s="80">
        <v>32817</v>
      </c>
      <c r="B2511">
        <v>82.8</v>
      </c>
      <c r="C2511">
        <v>83.8</v>
      </c>
    </row>
    <row r="2512" spans="1:3">
      <c r="A2512" s="80">
        <v>32818</v>
      </c>
      <c r="B2512">
        <v>82.8</v>
      </c>
      <c r="C2512">
        <v>83.8</v>
      </c>
    </row>
    <row r="2513" spans="1:3">
      <c r="A2513" s="80">
        <v>32819</v>
      </c>
      <c r="B2513">
        <v>82.8</v>
      </c>
      <c r="C2513">
        <v>83.8</v>
      </c>
    </row>
    <row r="2514" spans="1:3">
      <c r="A2514" s="80">
        <v>32820</v>
      </c>
      <c r="B2514">
        <v>82.8</v>
      </c>
      <c r="C2514">
        <v>83.8</v>
      </c>
    </row>
    <row r="2515" spans="1:3">
      <c r="A2515" s="80">
        <v>32821</v>
      </c>
      <c r="B2515">
        <v>82.95</v>
      </c>
      <c r="C2515">
        <v>83.95</v>
      </c>
    </row>
    <row r="2516" spans="1:3">
      <c r="A2516" s="80">
        <v>32822</v>
      </c>
      <c r="B2516">
        <v>82.95</v>
      </c>
      <c r="C2516">
        <v>83.95</v>
      </c>
    </row>
    <row r="2517" spans="1:3">
      <c r="A2517" s="80">
        <v>32823</v>
      </c>
      <c r="B2517">
        <v>82.95</v>
      </c>
      <c r="C2517">
        <v>83.95</v>
      </c>
    </row>
    <row r="2518" spans="1:3">
      <c r="A2518" s="80">
        <v>32824</v>
      </c>
      <c r="B2518">
        <v>82.95</v>
      </c>
      <c r="C2518">
        <v>83.95</v>
      </c>
    </row>
    <row r="2519" spans="1:3">
      <c r="A2519" s="80">
        <v>32825</v>
      </c>
      <c r="B2519">
        <v>82.95</v>
      </c>
      <c r="C2519">
        <v>83.95</v>
      </c>
    </row>
    <row r="2520" spans="1:3">
      <c r="A2520" s="80">
        <v>32826</v>
      </c>
      <c r="B2520">
        <v>82.95</v>
      </c>
      <c r="C2520">
        <v>83.95</v>
      </c>
    </row>
    <row r="2521" spans="1:3">
      <c r="A2521" s="80">
        <v>32827</v>
      </c>
      <c r="B2521">
        <v>82.95</v>
      </c>
      <c r="C2521">
        <v>83.95</v>
      </c>
    </row>
    <row r="2522" spans="1:3">
      <c r="A2522" s="80">
        <v>32828</v>
      </c>
      <c r="B2522">
        <v>82.95</v>
      </c>
      <c r="C2522">
        <v>83.95</v>
      </c>
    </row>
    <row r="2523" spans="1:3">
      <c r="A2523" s="80">
        <v>32829</v>
      </c>
      <c r="B2523">
        <v>82.95</v>
      </c>
      <c r="C2523">
        <v>83.95</v>
      </c>
    </row>
    <row r="2524" spans="1:3">
      <c r="A2524" s="80">
        <v>32830</v>
      </c>
      <c r="B2524">
        <v>82.95</v>
      </c>
      <c r="C2524">
        <v>83.95</v>
      </c>
    </row>
    <row r="2525" spans="1:3">
      <c r="A2525" s="80">
        <v>32831</v>
      </c>
      <c r="B2525">
        <v>82.95</v>
      </c>
      <c r="C2525">
        <v>83.95</v>
      </c>
    </row>
    <row r="2526" spans="1:3">
      <c r="A2526" s="80">
        <v>32832</v>
      </c>
      <c r="B2526">
        <v>82.95</v>
      </c>
      <c r="C2526">
        <v>83.95</v>
      </c>
    </row>
    <row r="2527" spans="1:3">
      <c r="A2527" s="80">
        <v>32833</v>
      </c>
      <c r="B2527">
        <v>82.95</v>
      </c>
      <c r="C2527">
        <v>83.95</v>
      </c>
    </row>
    <row r="2528" spans="1:3">
      <c r="A2528" s="80">
        <v>32834</v>
      </c>
      <c r="B2528">
        <v>82.95</v>
      </c>
      <c r="C2528">
        <v>83.95</v>
      </c>
    </row>
    <row r="2529" spans="1:3">
      <c r="A2529" s="80">
        <v>32835</v>
      </c>
      <c r="B2529">
        <v>83.1</v>
      </c>
      <c r="C2529">
        <v>84.1</v>
      </c>
    </row>
    <row r="2530" spans="1:3">
      <c r="A2530" s="80">
        <v>32836</v>
      </c>
      <c r="B2530">
        <v>83.1</v>
      </c>
      <c r="C2530">
        <v>84.1</v>
      </c>
    </row>
    <row r="2531" spans="1:3">
      <c r="A2531" s="80">
        <v>32837</v>
      </c>
      <c r="B2531">
        <v>83.1</v>
      </c>
      <c r="C2531">
        <v>84.1</v>
      </c>
    </row>
    <row r="2532" spans="1:3">
      <c r="A2532" s="80">
        <v>32838</v>
      </c>
      <c r="B2532">
        <v>83.1</v>
      </c>
      <c r="C2532">
        <v>84.1</v>
      </c>
    </row>
    <row r="2533" spans="1:3">
      <c r="A2533" s="80">
        <v>32839</v>
      </c>
      <c r="B2533">
        <v>83.1</v>
      </c>
      <c r="C2533">
        <v>84.1</v>
      </c>
    </row>
    <row r="2534" spans="1:3">
      <c r="A2534" s="80">
        <v>32840</v>
      </c>
      <c r="B2534">
        <v>83.1</v>
      </c>
      <c r="C2534">
        <v>84.1</v>
      </c>
    </row>
    <row r="2535" spans="1:3">
      <c r="A2535" s="80">
        <v>32841</v>
      </c>
      <c r="B2535">
        <v>83.1</v>
      </c>
      <c r="C2535">
        <v>84.1</v>
      </c>
    </row>
    <row r="2536" spans="1:3">
      <c r="A2536" s="80">
        <v>32842</v>
      </c>
      <c r="B2536">
        <v>83.25</v>
      </c>
      <c r="C2536">
        <v>84.25</v>
      </c>
    </row>
    <row r="2537" spans="1:3">
      <c r="A2537" s="80">
        <v>32843</v>
      </c>
      <c r="B2537">
        <v>83.25</v>
      </c>
      <c r="C2537">
        <v>84.25</v>
      </c>
    </row>
    <row r="2538" spans="1:3">
      <c r="A2538" s="80">
        <v>32844</v>
      </c>
      <c r="B2538">
        <v>83.25</v>
      </c>
      <c r="C2538">
        <v>84.25</v>
      </c>
    </row>
    <row r="2539" spans="1:3">
      <c r="A2539" s="80">
        <v>32845</v>
      </c>
      <c r="B2539">
        <v>83.25</v>
      </c>
      <c r="C2539">
        <v>84.25</v>
      </c>
    </row>
    <row r="2540" spans="1:3">
      <c r="A2540" s="80">
        <v>32846</v>
      </c>
      <c r="B2540">
        <v>83.25</v>
      </c>
      <c r="C2540">
        <v>84.25</v>
      </c>
    </row>
    <row r="2541" spans="1:3">
      <c r="A2541" s="80">
        <v>32847</v>
      </c>
      <c r="B2541">
        <v>83.25</v>
      </c>
      <c r="C2541">
        <v>84.25</v>
      </c>
    </row>
    <row r="2542" spans="1:3">
      <c r="A2542" s="80">
        <v>32848</v>
      </c>
      <c r="B2542">
        <v>83.25</v>
      </c>
      <c r="C2542">
        <v>84.25</v>
      </c>
    </row>
    <row r="2543" spans="1:3">
      <c r="A2543" s="80">
        <v>32849</v>
      </c>
      <c r="B2543">
        <v>83.4</v>
      </c>
      <c r="C2543">
        <v>84.4</v>
      </c>
    </row>
    <row r="2544" spans="1:3">
      <c r="A2544" s="80">
        <v>32850</v>
      </c>
      <c r="B2544">
        <v>83.4</v>
      </c>
      <c r="C2544">
        <v>84.4</v>
      </c>
    </row>
    <row r="2545" spans="1:3">
      <c r="A2545" s="80">
        <v>32851</v>
      </c>
      <c r="B2545">
        <v>83.4</v>
      </c>
      <c r="C2545">
        <v>84.4</v>
      </c>
    </row>
    <row r="2546" spans="1:3">
      <c r="A2546" s="80">
        <v>32852</v>
      </c>
      <c r="B2546">
        <v>83.4</v>
      </c>
      <c r="C2546">
        <v>84.4</v>
      </c>
    </row>
    <row r="2547" spans="1:3">
      <c r="A2547" s="80">
        <v>32853</v>
      </c>
      <c r="B2547">
        <v>83.4</v>
      </c>
      <c r="C2547">
        <v>84.4</v>
      </c>
    </row>
    <row r="2548" spans="1:3">
      <c r="A2548" s="80">
        <v>32854</v>
      </c>
      <c r="B2548">
        <v>83.4</v>
      </c>
      <c r="C2548">
        <v>84.4</v>
      </c>
    </row>
    <row r="2549" spans="1:3">
      <c r="A2549" s="80">
        <v>32855</v>
      </c>
      <c r="B2549">
        <v>83.4</v>
      </c>
      <c r="C2549">
        <v>84.4</v>
      </c>
    </row>
    <row r="2550" spans="1:3">
      <c r="A2550" s="80">
        <v>32856</v>
      </c>
      <c r="B2550">
        <v>83.55</v>
      </c>
      <c r="C2550">
        <v>84.55</v>
      </c>
    </row>
    <row r="2551" spans="1:3">
      <c r="A2551" s="80">
        <v>32857</v>
      </c>
      <c r="B2551">
        <v>83.55</v>
      </c>
      <c r="C2551">
        <v>84.55</v>
      </c>
    </row>
    <row r="2552" spans="1:3">
      <c r="A2552" s="80">
        <v>32858</v>
      </c>
      <c r="B2552">
        <v>83.55</v>
      </c>
      <c r="C2552">
        <v>84.55</v>
      </c>
    </row>
    <row r="2553" spans="1:3">
      <c r="A2553" s="80">
        <v>32859</v>
      </c>
      <c r="B2553">
        <v>83.55</v>
      </c>
      <c r="C2553">
        <v>84.55</v>
      </c>
    </row>
    <row r="2554" spans="1:3">
      <c r="A2554" s="80">
        <v>32860</v>
      </c>
      <c r="B2554">
        <v>83.55</v>
      </c>
      <c r="C2554">
        <v>84.55</v>
      </c>
    </row>
    <row r="2555" spans="1:3">
      <c r="A2555" s="80">
        <v>32861</v>
      </c>
      <c r="B2555">
        <v>83.55</v>
      </c>
      <c r="C2555">
        <v>84.55</v>
      </c>
    </row>
    <row r="2556" spans="1:3">
      <c r="A2556" s="80">
        <v>32862</v>
      </c>
      <c r="B2556">
        <v>83.55</v>
      </c>
      <c r="C2556">
        <v>84.55</v>
      </c>
    </row>
    <row r="2557" spans="1:3">
      <c r="A2557" s="80">
        <v>32863</v>
      </c>
      <c r="B2557">
        <v>83.55</v>
      </c>
      <c r="C2557">
        <v>84.55</v>
      </c>
    </row>
    <row r="2558" spans="1:3">
      <c r="A2558" s="80">
        <v>32864</v>
      </c>
      <c r="B2558">
        <v>83.55</v>
      </c>
      <c r="C2558">
        <v>84.55</v>
      </c>
    </row>
    <row r="2559" spans="1:3">
      <c r="A2559" s="80">
        <v>32865</v>
      </c>
      <c r="B2559">
        <v>83.7</v>
      </c>
      <c r="C2559">
        <v>84.7</v>
      </c>
    </row>
    <row r="2560" spans="1:3">
      <c r="A2560" s="80">
        <v>32866</v>
      </c>
      <c r="B2560">
        <v>83.7</v>
      </c>
      <c r="C2560">
        <v>84.7</v>
      </c>
    </row>
    <row r="2561" spans="1:3">
      <c r="A2561" s="80">
        <v>32867</v>
      </c>
      <c r="B2561">
        <v>83.7</v>
      </c>
      <c r="C2561">
        <v>84.7</v>
      </c>
    </row>
    <row r="2562" spans="1:3">
      <c r="A2562" s="80">
        <v>32868</v>
      </c>
      <c r="B2562">
        <v>83.7</v>
      </c>
      <c r="C2562">
        <v>84.7</v>
      </c>
    </row>
    <row r="2563" spans="1:3">
      <c r="A2563" s="80">
        <v>32869</v>
      </c>
      <c r="B2563">
        <v>83.85</v>
      </c>
      <c r="C2563">
        <v>84.85</v>
      </c>
    </row>
    <row r="2564" spans="1:3">
      <c r="A2564" s="80">
        <v>32870</v>
      </c>
      <c r="B2564">
        <v>83.85</v>
      </c>
      <c r="C2564">
        <v>84.85</v>
      </c>
    </row>
    <row r="2565" spans="1:3">
      <c r="A2565" s="80">
        <v>32871</v>
      </c>
      <c r="B2565">
        <v>83.85</v>
      </c>
      <c r="C2565">
        <v>84.85</v>
      </c>
    </row>
    <row r="2566" spans="1:3">
      <c r="A2566" s="80">
        <v>32872</v>
      </c>
      <c r="B2566">
        <v>83.85</v>
      </c>
      <c r="C2566">
        <v>84.85</v>
      </c>
    </row>
    <row r="2567" spans="1:3">
      <c r="A2567" s="80">
        <v>32873</v>
      </c>
      <c r="B2567">
        <v>83.85</v>
      </c>
      <c r="C2567">
        <v>84.85</v>
      </c>
    </row>
    <row r="2568" spans="1:3">
      <c r="A2568" s="80">
        <v>32874</v>
      </c>
      <c r="B2568">
        <v>83.85</v>
      </c>
      <c r="C2568">
        <v>84.85</v>
      </c>
    </row>
    <row r="2569" spans="1:3">
      <c r="A2569" s="80">
        <v>32875</v>
      </c>
      <c r="B2569">
        <v>83.85</v>
      </c>
      <c r="C2569">
        <v>84.85</v>
      </c>
    </row>
    <row r="2570" spans="1:3">
      <c r="A2570" s="80">
        <v>32876</v>
      </c>
      <c r="B2570">
        <v>83.85</v>
      </c>
      <c r="C2570">
        <v>84.85</v>
      </c>
    </row>
    <row r="2571" spans="1:3">
      <c r="A2571" s="80">
        <v>32877</v>
      </c>
      <c r="B2571">
        <v>84</v>
      </c>
      <c r="C2571">
        <v>85</v>
      </c>
    </row>
    <row r="2572" spans="1:3">
      <c r="A2572" s="80">
        <v>32878</v>
      </c>
      <c r="B2572">
        <v>84</v>
      </c>
      <c r="C2572">
        <v>85</v>
      </c>
    </row>
    <row r="2573" spans="1:3">
      <c r="A2573" s="80">
        <v>32879</v>
      </c>
      <c r="B2573">
        <v>84</v>
      </c>
      <c r="C2573">
        <v>85</v>
      </c>
    </row>
    <row r="2574" spans="1:3">
      <c r="A2574" s="80">
        <v>32880</v>
      </c>
      <c r="B2574">
        <v>84</v>
      </c>
      <c r="C2574">
        <v>85</v>
      </c>
    </row>
    <row r="2575" spans="1:3">
      <c r="A2575" s="80">
        <v>32881</v>
      </c>
      <c r="B2575">
        <v>84</v>
      </c>
      <c r="C2575">
        <v>85</v>
      </c>
    </row>
    <row r="2576" spans="1:3">
      <c r="A2576" s="80">
        <v>32882</v>
      </c>
      <c r="B2576">
        <v>84</v>
      </c>
      <c r="C2576">
        <v>85</v>
      </c>
    </row>
    <row r="2577" spans="1:3">
      <c r="A2577" s="80">
        <v>32883</v>
      </c>
      <c r="B2577">
        <v>84</v>
      </c>
      <c r="C2577">
        <v>85</v>
      </c>
    </row>
    <row r="2578" spans="1:3">
      <c r="A2578" s="80">
        <v>32884</v>
      </c>
      <c r="B2578">
        <v>84.15</v>
      </c>
      <c r="C2578">
        <v>85.15</v>
      </c>
    </row>
    <row r="2579" spans="1:3">
      <c r="A2579" s="80">
        <v>32885</v>
      </c>
      <c r="B2579">
        <v>84.15</v>
      </c>
      <c r="C2579">
        <v>85.15</v>
      </c>
    </row>
    <row r="2580" spans="1:3">
      <c r="A2580" s="80">
        <v>32886</v>
      </c>
      <c r="B2580">
        <v>84.15</v>
      </c>
      <c r="C2580">
        <v>85.15</v>
      </c>
    </row>
    <row r="2581" spans="1:3">
      <c r="A2581" s="80">
        <v>32887</v>
      </c>
      <c r="B2581">
        <v>84.15</v>
      </c>
      <c r="C2581">
        <v>85.15</v>
      </c>
    </row>
    <row r="2582" spans="1:3">
      <c r="A2582" s="80">
        <v>32888</v>
      </c>
      <c r="B2582">
        <v>84.15</v>
      </c>
      <c r="C2582">
        <v>85.15</v>
      </c>
    </row>
    <row r="2583" spans="1:3">
      <c r="A2583" s="80">
        <v>32889</v>
      </c>
      <c r="B2583">
        <v>84.15</v>
      </c>
      <c r="C2583">
        <v>85.15</v>
      </c>
    </row>
    <row r="2584" spans="1:3">
      <c r="A2584" s="80">
        <v>32890</v>
      </c>
      <c r="B2584">
        <v>84.15</v>
      </c>
      <c r="C2584">
        <v>85.15</v>
      </c>
    </row>
    <row r="2585" spans="1:3">
      <c r="A2585" s="80">
        <v>32891</v>
      </c>
      <c r="B2585">
        <v>84.3</v>
      </c>
      <c r="C2585">
        <v>85.3</v>
      </c>
    </row>
    <row r="2586" spans="1:3">
      <c r="A2586" s="80">
        <v>32892</v>
      </c>
      <c r="B2586">
        <v>84.3</v>
      </c>
      <c r="C2586">
        <v>85.3</v>
      </c>
    </row>
    <row r="2587" spans="1:3">
      <c r="A2587" s="80">
        <v>32893</v>
      </c>
      <c r="B2587">
        <v>84.3</v>
      </c>
      <c r="C2587">
        <v>85.3</v>
      </c>
    </row>
    <row r="2588" spans="1:3">
      <c r="A2588" s="80">
        <v>32894</v>
      </c>
      <c r="B2588">
        <v>84.3</v>
      </c>
      <c r="C2588">
        <v>85.3</v>
      </c>
    </row>
    <row r="2589" spans="1:3">
      <c r="A2589" s="80">
        <v>32895</v>
      </c>
      <c r="B2589">
        <v>84.3</v>
      </c>
      <c r="C2589">
        <v>85.3</v>
      </c>
    </row>
    <row r="2590" spans="1:3">
      <c r="A2590" s="80">
        <v>32896</v>
      </c>
      <c r="B2590">
        <v>84.3</v>
      </c>
      <c r="C2590">
        <v>85.3</v>
      </c>
    </row>
    <row r="2591" spans="1:3">
      <c r="A2591" s="80">
        <v>32897</v>
      </c>
      <c r="B2591">
        <v>84.3</v>
      </c>
      <c r="C2591">
        <v>85.3</v>
      </c>
    </row>
    <row r="2592" spans="1:3">
      <c r="A2592" s="80">
        <v>32898</v>
      </c>
      <c r="B2592">
        <v>84.45</v>
      </c>
      <c r="C2592">
        <v>85.45</v>
      </c>
    </row>
    <row r="2593" spans="1:3">
      <c r="A2593" s="80">
        <v>32899</v>
      </c>
      <c r="B2593">
        <v>84.45</v>
      </c>
      <c r="C2593">
        <v>85.45</v>
      </c>
    </row>
    <row r="2594" spans="1:3">
      <c r="A2594" s="80">
        <v>32900</v>
      </c>
      <c r="B2594">
        <v>84.45</v>
      </c>
      <c r="C2594">
        <v>85.45</v>
      </c>
    </row>
    <row r="2595" spans="1:3">
      <c r="A2595" s="80">
        <v>32901</v>
      </c>
      <c r="B2595">
        <v>84.45</v>
      </c>
      <c r="C2595">
        <v>85.45</v>
      </c>
    </row>
    <row r="2596" spans="1:3">
      <c r="A2596" s="80">
        <v>32902</v>
      </c>
      <c r="B2596">
        <v>84.45</v>
      </c>
      <c r="C2596">
        <v>85.45</v>
      </c>
    </row>
    <row r="2597" spans="1:3">
      <c r="A2597" s="80">
        <v>32903</v>
      </c>
      <c r="B2597">
        <v>84.45</v>
      </c>
      <c r="C2597">
        <v>85.45</v>
      </c>
    </row>
    <row r="2598" spans="1:3">
      <c r="A2598" s="80">
        <v>32904</v>
      </c>
      <c r="B2598">
        <v>84.45</v>
      </c>
      <c r="C2598">
        <v>85.45</v>
      </c>
    </row>
    <row r="2599" spans="1:3">
      <c r="A2599" s="80">
        <v>32905</v>
      </c>
      <c r="B2599">
        <v>84.45</v>
      </c>
      <c r="C2599">
        <v>85.45</v>
      </c>
    </row>
    <row r="2600" spans="1:3">
      <c r="A2600" s="80">
        <v>32906</v>
      </c>
      <c r="B2600">
        <v>84.45</v>
      </c>
      <c r="C2600">
        <v>85.45</v>
      </c>
    </row>
    <row r="2601" spans="1:3">
      <c r="A2601" s="80">
        <v>32907</v>
      </c>
      <c r="B2601">
        <v>84.45</v>
      </c>
      <c r="C2601">
        <v>85.45</v>
      </c>
    </row>
    <row r="2602" spans="1:3">
      <c r="A2602" s="80">
        <v>32908</v>
      </c>
      <c r="B2602">
        <v>84.45</v>
      </c>
      <c r="C2602">
        <v>85.45</v>
      </c>
    </row>
    <row r="2603" spans="1:3">
      <c r="A2603" s="80">
        <v>32909</v>
      </c>
      <c r="B2603">
        <v>84.45</v>
      </c>
      <c r="C2603">
        <v>85.45</v>
      </c>
    </row>
    <row r="2604" spans="1:3">
      <c r="A2604" s="80">
        <v>32910</v>
      </c>
      <c r="B2604">
        <v>84.45</v>
      </c>
      <c r="C2604">
        <v>85.45</v>
      </c>
    </row>
    <row r="2605" spans="1:3">
      <c r="A2605" s="80">
        <v>32911</v>
      </c>
      <c r="B2605">
        <v>84.45</v>
      </c>
      <c r="C2605">
        <v>85.45</v>
      </c>
    </row>
    <row r="2606" spans="1:3">
      <c r="A2606" s="80">
        <v>32912</v>
      </c>
      <c r="B2606">
        <v>84.6</v>
      </c>
      <c r="C2606">
        <v>85.6</v>
      </c>
    </row>
    <row r="2607" spans="1:3">
      <c r="A2607" s="80">
        <v>32913</v>
      </c>
      <c r="B2607">
        <v>84.6</v>
      </c>
      <c r="C2607">
        <v>85.6</v>
      </c>
    </row>
    <row r="2608" spans="1:3">
      <c r="A2608" s="80">
        <v>32914</v>
      </c>
      <c r="B2608">
        <v>84.6</v>
      </c>
      <c r="C2608">
        <v>85.6</v>
      </c>
    </row>
    <row r="2609" spans="1:3">
      <c r="A2609" s="80">
        <v>32915</v>
      </c>
      <c r="B2609">
        <v>84.6</v>
      </c>
      <c r="C2609">
        <v>85.6</v>
      </c>
    </row>
    <row r="2610" spans="1:3">
      <c r="A2610" s="80">
        <v>32916</v>
      </c>
      <c r="B2610">
        <v>84.6</v>
      </c>
      <c r="C2610">
        <v>85.6</v>
      </c>
    </row>
    <row r="2611" spans="1:3">
      <c r="A2611" s="80">
        <v>32917</v>
      </c>
      <c r="B2611">
        <v>84.6</v>
      </c>
      <c r="C2611">
        <v>85.6</v>
      </c>
    </row>
    <row r="2612" spans="1:3">
      <c r="A2612" s="80">
        <v>32918</v>
      </c>
      <c r="B2612">
        <v>84.6</v>
      </c>
      <c r="C2612">
        <v>85.6</v>
      </c>
    </row>
    <row r="2613" spans="1:3">
      <c r="A2613" s="80">
        <v>32919</v>
      </c>
      <c r="B2613">
        <v>84.75</v>
      </c>
      <c r="C2613">
        <v>85.75</v>
      </c>
    </row>
    <row r="2614" spans="1:3">
      <c r="A2614" s="80">
        <v>32920</v>
      </c>
      <c r="B2614">
        <v>84.75</v>
      </c>
      <c r="C2614">
        <v>85.75</v>
      </c>
    </row>
    <row r="2615" spans="1:3">
      <c r="A2615" s="80">
        <v>32921</v>
      </c>
      <c r="B2615">
        <v>84.75</v>
      </c>
      <c r="C2615">
        <v>85.75</v>
      </c>
    </row>
    <row r="2616" spans="1:3">
      <c r="A2616" s="80">
        <v>32922</v>
      </c>
      <c r="B2616">
        <v>84.75</v>
      </c>
      <c r="C2616">
        <v>85.75</v>
      </c>
    </row>
    <row r="2617" spans="1:3">
      <c r="A2617" s="80">
        <v>32923</v>
      </c>
      <c r="B2617">
        <v>84.75</v>
      </c>
      <c r="C2617">
        <v>85.75</v>
      </c>
    </row>
    <row r="2618" spans="1:3">
      <c r="A2618" s="80">
        <v>32924</v>
      </c>
      <c r="B2618">
        <v>84.75</v>
      </c>
      <c r="C2618">
        <v>85.75</v>
      </c>
    </row>
    <row r="2619" spans="1:3">
      <c r="A2619" s="80">
        <v>32925</v>
      </c>
      <c r="B2619">
        <v>84.75</v>
      </c>
      <c r="C2619">
        <v>85.75</v>
      </c>
    </row>
    <row r="2620" spans="1:3">
      <c r="A2620" s="80">
        <v>32926</v>
      </c>
      <c r="B2620">
        <v>84.9</v>
      </c>
      <c r="C2620">
        <v>85.9</v>
      </c>
    </row>
    <row r="2621" spans="1:3">
      <c r="A2621" s="80">
        <v>32927</v>
      </c>
      <c r="B2621">
        <v>84.9</v>
      </c>
      <c r="C2621">
        <v>85.9</v>
      </c>
    </row>
    <row r="2622" spans="1:3">
      <c r="A2622" s="80">
        <v>32928</v>
      </c>
      <c r="B2622">
        <v>84.9</v>
      </c>
      <c r="C2622">
        <v>85.9</v>
      </c>
    </row>
    <row r="2623" spans="1:3">
      <c r="A2623" s="80">
        <v>32929</v>
      </c>
      <c r="B2623">
        <v>84.9</v>
      </c>
      <c r="C2623">
        <v>85.9</v>
      </c>
    </row>
    <row r="2624" spans="1:3">
      <c r="A2624" s="80">
        <v>32930</v>
      </c>
      <c r="B2624">
        <v>84.9</v>
      </c>
      <c r="C2624">
        <v>85.9</v>
      </c>
    </row>
    <row r="2625" spans="1:3">
      <c r="A2625" s="80">
        <v>32931</v>
      </c>
      <c r="B2625">
        <v>84.9</v>
      </c>
      <c r="C2625">
        <v>85.9</v>
      </c>
    </row>
    <row r="2626" spans="1:3">
      <c r="A2626" s="80">
        <v>32932</v>
      </c>
      <c r="B2626">
        <v>84.9</v>
      </c>
      <c r="C2626">
        <v>85.9</v>
      </c>
    </row>
    <row r="2627" spans="1:3">
      <c r="A2627" s="80">
        <v>32933</v>
      </c>
      <c r="B2627">
        <v>85.05</v>
      </c>
      <c r="C2627">
        <v>86.05</v>
      </c>
    </row>
    <row r="2628" spans="1:3">
      <c r="A2628" s="80">
        <v>32934</v>
      </c>
      <c r="B2628">
        <v>85.05</v>
      </c>
      <c r="C2628">
        <v>86.05</v>
      </c>
    </row>
    <row r="2629" spans="1:3">
      <c r="A2629" s="80">
        <v>32935</v>
      </c>
      <c r="B2629">
        <v>85.05</v>
      </c>
      <c r="C2629">
        <v>86.05</v>
      </c>
    </row>
    <row r="2630" spans="1:3">
      <c r="A2630" s="80">
        <v>32936</v>
      </c>
      <c r="B2630">
        <v>85.05</v>
      </c>
      <c r="C2630">
        <v>86.05</v>
      </c>
    </row>
    <row r="2631" spans="1:3">
      <c r="A2631" s="80">
        <v>32937</v>
      </c>
      <c r="B2631">
        <v>85.05</v>
      </c>
      <c r="C2631">
        <v>86.05</v>
      </c>
    </row>
    <row r="2632" spans="1:3">
      <c r="A2632" s="80">
        <v>32938</v>
      </c>
      <c r="B2632">
        <v>85.05</v>
      </c>
      <c r="C2632">
        <v>86.05</v>
      </c>
    </row>
    <row r="2633" spans="1:3">
      <c r="A2633" s="80">
        <v>32939</v>
      </c>
      <c r="B2633">
        <v>85.05</v>
      </c>
      <c r="C2633">
        <v>86.05</v>
      </c>
    </row>
    <row r="2634" spans="1:3">
      <c r="A2634" s="80">
        <v>32940</v>
      </c>
      <c r="B2634">
        <v>85.05</v>
      </c>
      <c r="C2634">
        <v>86.05</v>
      </c>
    </row>
    <row r="2635" spans="1:3">
      <c r="A2635" s="80">
        <v>32941</v>
      </c>
      <c r="B2635">
        <v>85.25</v>
      </c>
      <c r="C2635">
        <v>86.25</v>
      </c>
    </row>
    <row r="2636" spans="1:3">
      <c r="A2636" s="80">
        <v>32942</v>
      </c>
      <c r="B2636">
        <v>85.25</v>
      </c>
      <c r="C2636">
        <v>86.25</v>
      </c>
    </row>
    <row r="2637" spans="1:3">
      <c r="A2637" s="80">
        <v>32943</v>
      </c>
      <c r="B2637">
        <v>85.25</v>
      </c>
      <c r="C2637">
        <v>86.25</v>
      </c>
    </row>
    <row r="2638" spans="1:3">
      <c r="A2638" s="80">
        <v>32944</v>
      </c>
      <c r="B2638">
        <v>85.25</v>
      </c>
      <c r="C2638">
        <v>86.25</v>
      </c>
    </row>
    <row r="2639" spans="1:3">
      <c r="A2639" s="80">
        <v>32945</v>
      </c>
      <c r="B2639">
        <v>85.25</v>
      </c>
      <c r="C2639">
        <v>86.25</v>
      </c>
    </row>
    <row r="2640" spans="1:3">
      <c r="A2640" s="80">
        <v>32946</v>
      </c>
      <c r="B2640">
        <v>85.25</v>
      </c>
      <c r="C2640">
        <v>86.25</v>
      </c>
    </row>
    <row r="2641" spans="1:3">
      <c r="A2641" s="80">
        <v>32947</v>
      </c>
      <c r="B2641">
        <v>85.45</v>
      </c>
      <c r="C2641">
        <v>86.45</v>
      </c>
    </row>
    <row r="2642" spans="1:3">
      <c r="A2642" s="80">
        <v>32948</v>
      </c>
      <c r="B2642">
        <v>85.45</v>
      </c>
      <c r="C2642">
        <v>86.45</v>
      </c>
    </row>
    <row r="2643" spans="1:3">
      <c r="A2643" s="80">
        <v>32949</v>
      </c>
      <c r="B2643">
        <v>85.45</v>
      </c>
      <c r="C2643">
        <v>86.45</v>
      </c>
    </row>
    <row r="2644" spans="1:3">
      <c r="A2644" s="80">
        <v>32950</v>
      </c>
      <c r="B2644">
        <v>85.45</v>
      </c>
      <c r="C2644">
        <v>86.45</v>
      </c>
    </row>
    <row r="2645" spans="1:3">
      <c r="A2645" s="80">
        <v>32951</v>
      </c>
      <c r="B2645">
        <v>85.45</v>
      </c>
      <c r="C2645">
        <v>86.45</v>
      </c>
    </row>
    <row r="2646" spans="1:3">
      <c r="A2646" s="80">
        <v>32952</v>
      </c>
      <c r="B2646">
        <v>85.45</v>
      </c>
      <c r="C2646">
        <v>86.45</v>
      </c>
    </row>
    <row r="2647" spans="1:3">
      <c r="A2647" s="80">
        <v>32953</v>
      </c>
      <c r="B2647">
        <v>85.45</v>
      </c>
      <c r="C2647">
        <v>86.45</v>
      </c>
    </row>
    <row r="2648" spans="1:3">
      <c r="A2648" s="80">
        <v>32954</v>
      </c>
      <c r="B2648">
        <v>85.7</v>
      </c>
      <c r="C2648">
        <v>86.7</v>
      </c>
    </row>
    <row r="2649" spans="1:3">
      <c r="A2649" s="80">
        <v>32955</v>
      </c>
      <c r="B2649">
        <v>85.7</v>
      </c>
      <c r="C2649">
        <v>86.7</v>
      </c>
    </row>
    <row r="2650" spans="1:3">
      <c r="A2650" s="80">
        <v>32956</v>
      </c>
      <c r="B2650">
        <v>85.7</v>
      </c>
      <c r="C2650">
        <v>86.7</v>
      </c>
    </row>
    <row r="2651" spans="1:3">
      <c r="A2651" s="80">
        <v>32957</v>
      </c>
      <c r="B2651">
        <v>85.7</v>
      </c>
      <c r="C2651">
        <v>86.7</v>
      </c>
    </row>
    <row r="2652" spans="1:3">
      <c r="A2652" s="80">
        <v>32958</v>
      </c>
      <c r="B2652">
        <v>85.7</v>
      </c>
      <c r="C2652">
        <v>86.7</v>
      </c>
    </row>
    <row r="2653" spans="1:3">
      <c r="A2653" s="80">
        <v>32959</v>
      </c>
      <c r="B2653">
        <v>85.7</v>
      </c>
      <c r="C2653">
        <v>86.7</v>
      </c>
    </row>
    <row r="2654" spans="1:3">
      <c r="A2654" s="80">
        <v>32960</v>
      </c>
      <c r="B2654">
        <v>85.7</v>
      </c>
      <c r="C2654">
        <v>86.7</v>
      </c>
    </row>
    <row r="2655" spans="1:3">
      <c r="A2655" s="80">
        <v>32961</v>
      </c>
      <c r="B2655">
        <v>85.95</v>
      </c>
      <c r="C2655">
        <v>86.95</v>
      </c>
    </row>
    <row r="2656" spans="1:3">
      <c r="A2656" s="80">
        <v>32962</v>
      </c>
      <c r="B2656">
        <v>85.95</v>
      </c>
      <c r="C2656">
        <v>86.95</v>
      </c>
    </row>
    <row r="2657" spans="1:3">
      <c r="A2657" s="80">
        <v>32963</v>
      </c>
      <c r="B2657">
        <v>85.95</v>
      </c>
      <c r="C2657">
        <v>86.95</v>
      </c>
    </row>
    <row r="2658" spans="1:3">
      <c r="A2658" s="80">
        <v>32964</v>
      </c>
      <c r="B2658">
        <v>85.95</v>
      </c>
      <c r="C2658">
        <v>86.95</v>
      </c>
    </row>
    <row r="2659" spans="1:3">
      <c r="A2659" s="80">
        <v>32965</v>
      </c>
      <c r="B2659">
        <v>85.95</v>
      </c>
      <c r="C2659">
        <v>86.95</v>
      </c>
    </row>
    <row r="2660" spans="1:3">
      <c r="A2660" s="80">
        <v>32966</v>
      </c>
      <c r="B2660">
        <v>85.95</v>
      </c>
      <c r="C2660">
        <v>86.95</v>
      </c>
    </row>
    <row r="2661" spans="1:3">
      <c r="A2661" s="80">
        <v>32967</v>
      </c>
      <c r="B2661">
        <v>85.95</v>
      </c>
      <c r="C2661">
        <v>86.95</v>
      </c>
    </row>
    <row r="2662" spans="1:3">
      <c r="A2662" s="80">
        <v>32968</v>
      </c>
      <c r="B2662">
        <v>85.95</v>
      </c>
      <c r="C2662">
        <v>86.95</v>
      </c>
    </row>
    <row r="2663" spans="1:3">
      <c r="A2663" s="80">
        <v>32969</v>
      </c>
      <c r="B2663">
        <v>85.95</v>
      </c>
      <c r="C2663">
        <v>86.95</v>
      </c>
    </row>
    <row r="2664" spans="1:3">
      <c r="A2664" s="80">
        <v>32970</v>
      </c>
      <c r="B2664">
        <v>85.95</v>
      </c>
      <c r="C2664">
        <v>86.95</v>
      </c>
    </row>
    <row r="2665" spans="1:3">
      <c r="A2665" s="80">
        <v>32971</v>
      </c>
      <c r="B2665">
        <v>85.95</v>
      </c>
      <c r="C2665">
        <v>86.95</v>
      </c>
    </row>
    <row r="2666" spans="1:3">
      <c r="A2666" s="80">
        <v>32972</v>
      </c>
      <c r="B2666">
        <v>85.95</v>
      </c>
      <c r="C2666">
        <v>86.95</v>
      </c>
    </row>
    <row r="2667" spans="1:3">
      <c r="A2667" s="80">
        <v>32973</v>
      </c>
      <c r="B2667">
        <v>85.95</v>
      </c>
      <c r="C2667">
        <v>86.95</v>
      </c>
    </row>
    <row r="2668" spans="1:3">
      <c r="A2668" s="80">
        <v>32974</v>
      </c>
      <c r="B2668">
        <v>85.95</v>
      </c>
      <c r="C2668">
        <v>86.95</v>
      </c>
    </row>
    <row r="2669" spans="1:3">
      <c r="A2669" s="80">
        <v>32975</v>
      </c>
      <c r="B2669">
        <v>85.95</v>
      </c>
      <c r="C2669">
        <v>86.95</v>
      </c>
    </row>
    <row r="2670" spans="1:3">
      <c r="A2670" s="80">
        <v>32976</v>
      </c>
      <c r="B2670">
        <v>85.95</v>
      </c>
      <c r="C2670">
        <v>86.95</v>
      </c>
    </row>
    <row r="2671" spans="1:3">
      <c r="A2671" s="80">
        <v>32977</v>
      </c>
      <c r="B2671">
        <v>85.95</v>
      </c>
      <c r="C2671">
        <v>86.95</v>
      </c>
    </row>
    <row r="2672" spans="1:3">
      <c r="A2672" s="80">
        <v>32978</v>
      </c>
      <c r="B2672">
        <v>85.95</v>
      </c>
      <c r="C2672">
        <v>86.95</v>
      </c>
    </row>
    <row r="2673" spans="1:3">
      <c r="A2673" s="80">
        <v>32979</v>
      </c>
      <c r="B2673">
        <v>85.95</v>
      </c>
      <c r="C2673">
        <v>86.95</v>
      </c>
    </row>
    <row r="2674" spans="1:3">
      <c r="A2674" s="80">
        <v>32980</v>
      </c>
      <c r="B2674">
        <v>86.25</v>
      </c>
      <c r="C2674">
        <v>87.25</v>
      </c>
    </row>
    <row r="2675" spans="1:3">
      <c r="A2675" s="80">
        <v>32981</v>
      </c>
      <c r="B2675">
        <v>86.25</v>
      </c>
      <c r="C2675">
        <v>87.25</v>
      </c>
    </row>
    <row r="2676" spans="1:3">
      <c r="A2676" s="80">
        <v>32982</v>
      </c>
      <c r="B2676">
        <v>86.25</v>
      </c>
      <c r="C2676">
        <v>87.25</v>
      </c>
    </row>
    <row r="2677" spans="1:3">
      <c r="A2677" s="80">
        <v>32983</v>
      </c>
      <c r="B2677">
        <v>86.25</v>
      </c>
      <c r="C2677">
        <v>87.25</v>
      </c>
    </row>
    <row r="2678" spans="1:3">
      <c r="A2678" s="80">
        <v>32984</v>
      </c>
      <c r="B2678">
        <v>86.25</v>
      </c>
      <c r="C2678">
        <v>87.25</v>
      </c>
    </row>
    <row r="2679" spans="1:3">
      <c r="A2679" s="80">
        <v>32985</v>
      </c>
      <c r="B2679">
        <v>86.25</v>
      </c>
      <c r="C2679">
        <v>87.25</v>
      </c>
    </row>
    <row r="2680" spans="1:3">
      <c r="A2680" s="80">
        <v>32986</v>
      </c>
      <c r="B2680">
        <v>86.25</v>
      </c>
      <c r="C2680">
        <v>87.25</v>
      </c>
    </row>
    <row r="2681" spans="1:3">
      <c r="A2681" s="80">
        <v>32987</v>
      </c>
      <c r="B2681">
        <v>86.25</v>
      </c>
      <c r="C2681">
        <v>87.25</v>
      </c>
    </row>
    <row r="2682" spans="1:3">
      <c r="A2682" s="80">
        <v>32988</v>
      </c>
      <c r="B2682">
        <v>86.55</v>
      </c>
      <c r="C2682">
        <v>87.55</v>
      </c>
    </row>
    <row r="2683" spans="1:3">
      <c r="A2683" s="80">
        <v>32989</v>
      </c>
      <c r="B2683">
        <v>86.55</v>
      </c>
      <c r="C2683">
        <v>87.55</v>
      </c>
    </row>
    <row r="2684" spans="1:3">
      <c r="A2684" s="80">
        <v>32990</v>
      </c>
      <c r="B2684">
        <v>86.55</v>
      </c>
      <c r="C2684">
        <v>87.55</v>
      </c>
    </row>
    <row r="2685" spans="1:3">
      <c r="A2685" s="80">
        <v>32991</v>
      </c>
      <c r="B2685">
        <v>86.55</v>
      </c>
      <c r="C2685">
        <v>87.55</v>
      </c>
    </row>
    <row r="2686" spans="1:3">
      <c r="A2686" s="80">
        <v>32992</v>
      </c>
      <c r="B2686">
        <v>86.55</v>
      </c>
      <c r="C2686">
        <v>87.55</v>
      </c>
    </row>
    <row r="2687" spans="1:3">
      <c r="A2687" s="80">
        <v>32993</v>
      </c>
      <c r="B2687">
        <v>86.55</v>
      </c>
      <c r="C2687">
        <v>87.55</v>
      </c>
    </row>
    <row r="2688" spans="1:3">
      <c r="A2688" s="80">
        <v>32994</v>
      </c>
      <c r="B2688">
        <v>86.85</v>
      </c>
      <c r="C2688">
        <v>87.85</v>
      </c>
    </row>
    <row r="2689" spans="1:3">
      <c r="A2689" s="80">
        <v>32995</v>
      </c>
      <c r="B2689">
        <v>86.85</v>
      </c>
      <c r="C2689">
        <v>87.85</v>
      </c>
    </row>
    <row r="2690" spans="1:3">
      <c r="A2690" s="80">
        <v>32996</v>
      </c>
      <c r="B2690">
        <v>86.85</v>
      </c>
      <c r="C2690">
        <v>87.85</v>
      </c>
    </row>
    <row r="2691" spans="1:3">
      <c r="A2691" s="80">
        <v>32997</v>
      </c>
      <c r="B2691">
        <v>86.85</v>
      </c>
      <c r="C2691">
        <v>87.85</v>
      </c>
    </row>
    <row r="2692" spans="1:3">
      <c r="A2692" s="80">
        <v>32998</v>
      </c>
      <c r="B2692">
        <v>86.85</v>
      </c>
      <c r="C2692">
        <v>87.85</v>
      </c>
    </row>
    <row r="2693" spans="1:3">
      <c r="A2693" s="80">
        <v>32999</v>
      </c>
      <c r="B2693">
        <v>86.85</v>
      </c>
      <c r="C2693">
        <v>87.85</v>
      </c>
    </row>
    <row r="2694" spans="1:3">
      <c r="A2694" s="80">
        <v>33000</v>
      </c>
      <c r="B2694">
        <v>86.85</v>
      </c>
      <c r="C2694">
        <v>87.85</v>
      </c>
    </row>
    <row r="2695" spans="1:3">
      <c r="A2695" s="80">
        <v>33001</v>
      </c>
      <c r="B2695">
        <v>86.85</v>
      </c>
      <c r="C2695">
        <v>87.85</v>
      </c>
    </row>
    <row r="2696" spans="1:3">
      <c r="A2696" s="80">
        <v>33002</v>
      </c>
      <c r="B2696">
        <v>86.85</v>
      </c>
      <c r="C2696">
        <v>87.85</v>
      </c>
    </row>
    <row r="2697" spans="1:3">
      <c r="A2697" s="80">
        <v>33003</v>
      </c>
      <c r="B2697">
        <v>87.3</v>
      </c>
      <c r="C2697">
        <v>88.3</v>
      </c>
    </row>
    <row r="2698" spans="1:3">
      <c r="A2698" s="80">
        <v>33004</v>
      </c>
      <c r="B2698">
        <v>87.3</v>
      </c>
      <c r="C2698">
        <v>88.3</v>
      </c>
    </row>
    <row r="2699" spans="1:3">
      <c r="A2699" s="80">
        <v>33005</v>
      </c>
      <c r="B2699">
        <v>87.3</v>
      </c>
      <c r="C2699">
        <v>88.3</v>
      </c>
    </row>
    <row r="2700" spans="1:3">
      <c r="A2700" s="80">
        <v>33006</v>
      </c>
      <c r="B2700">
        <v>87.3</v>
      </c>
      <c r="C2700">
        <v>88.3</v>
      </c>
    </row>
    <row r="2701" spans="1:3">
      <c r="A2701" s="80">
        <v>33007</v>
      </c>
      <c r="B2701">
        <v>87.3</v>
      </c>
      <c r="C2701">
        <v>88.3</v>
      </c>
    </row>
    <row r="2702" spans="1:3">
      <c r="A2702" s="80">
        <v>33008</v>
      </c>
      <c r="B2702">
        <v>87.3</v>
      </c>
      <c r="C2702">
        <v>88.3</v>
      </c>
    </row>
    <row r="2703" spans="1:3">
      <c r="A2703" s="80">
        <v>33009</v>
      </c>
      <c r="B2703">
        <v>87.3</v>
      </c>
      <c r="C2703">
        <v>88.3</v>
      </c>
    </row>
    <row r="2704" spans="1:3">
      <c r="A2704" s="80">
        <v>33010</v>
      </c>
      <c r="B2704">
        <v>87.75</v>
      </c>
      <c r="C2704">
        <v>88.75</v>
      </c>
    </row>
    <row r="2705" spans="1:3">
      <c r="A2705" s="80">
        <v>33011</v>
      </c>
      <c r="B2705">
        <v>87.75</v>
      </c>
      <c r="C2705">
        <v>88.75</v>
      </c>
    </row>
    <row r="2706" spans="1:3">
      <c r="A2706" s="80">
        <v>33012</v>
      </c>
      <c r="B2706">
        <v>87.75</v>
      </c>
      <c r="C2706">
        <v>88.75</v>
      </c>
    </row>
    <row r="2707" spans="1:3">
      <c r="A2707" s="80">
        <v>33013</v>
      </c>
      <c r="B2707">
        <v>87.75</v>
      </c>
      <c r="C2707">
        <v>88.75</v>
      </c>
    </row>
    <row r="2708" spans="1:3">
      <c r="A2708" s="80">
        <v>33014</v>
      </c>
      <c r="B2708">
        <v>87.75</v>
      </c>
      <c r="C2708">
        <v>88.75</v>
      </c>
    </row>
    <row r="2709" spans="1:3">
      <c r="A2709" s="80">
        <v>33015</v>
      </c>
      <c r="B2709">
        <v>87.75</v>
      </c>
      <c r="C2709">
        <v>88.75</v>
      </c>
    </row>
    <row r="2710" spans="1:3">
      <c r="A2710" s="80">
        <v>33016</v>
      </c>
      <c r="B2710">
        <v>87.75</v>
      </c>
      <c r="C2710">
        <v>88.75</v>
      </c>
    </row>
    <row r="2711" spans="1:3">
      <c r="A2711" s="80">
        <v>33017</v>
      </c>
      <c r="B2711">
        <v>88.2</v>
      </c>
      <c r="C2711">
        <v>89.2</v>
      </c>
    </row>
    <row r="2712" spans="1:3">
      <c r="A2712" s="80">
        <v>33018</v>
      </c>
      <c r="B2712">
        <v>88.2</v>
      </c>
      <c r="C2712">
        <v>89.2</v>
      </c>
    </row>
    <row r="2713" spans="1:3">
      <c r="A2713" s="80">
        <v>33019</v>
      </c>
      <c r="B2713">
        <v>88.2</v>
      </c>
      <c r="C2713">
        <v>89.2</v>
      </c>
    </row>
    <row r="2714" spans="1:3">
      <c r="A2714" s="80">
        <v>33020</v>
      </c>
      <c r="B2714">
        <v>88.2</v>
      </c>
      <c r="C2714">
        <v>89.2</v>
      </c>
    </row>
    <row r="2715" spans="1:3">
      <c r="A2715" s="80">
        <v>33021</v>
      </c>
      <c r="B2715">
        <v>88.2</v>
      </c>
      <c r="C2715">
        <v>89.2</v>
      </c>
    </row>
    <row r="2716" spans="1:3">
      <c r="A2716" s="80">
        <v>33022</v>
      </c>
      <c r="B2716">
        <v>88.2</v>
      </c>
      <c r="C2716">
        <v>89.2</v>
      </c>
    </row>
    <row r="2717" spans="1:3">
      <c r="A2717" s="80">
        <v>33023</v>
      </c>
      <c r="B2717">
        <v>88.2</v>
      </c>
      <c r="C2717">
        <v>89.2</v>
      </c>
    </row>
    <row r="2718" spans="1:3">
      <c r="A2718" s="80">
        <v>33024</v>
      </c>
      <c r="B2718">
        <v>88.2</v>
      </c>
      <c r="C2718">
        <v>89.95</v>
      </c>
    </row>
    <row r="2719" spans="1:3">
      <c r="A2719" s="80">
        <v>33025</v>
      </c>
      <c r="B2719">
        <v>88.2</v>
      </c>
      <c r="C2719">
        <v>89.95</v>
      </c>
    </row>
    <row r="2720" spans="1:3">
      <c r="A2720" s="80">
        <v>33026</v>
      </c>
      <c r="B2720">
        <v>88.2</v>
      </c>
      <c r="C2720">
        <v>89.95</v>
      </c>
    </row>
    <row r="2721" spans="1:3">
      <c r="A2721" s="80">
        <v>33027</v>
      </c>
      <c r="B2721">
        <v>88.2</v>
      </c>
      <c r="C2721">
        <v>89.95</v>
      </c>
    </row>
    <row r="2722" spans="1:3">
      <c r="A2722" s="80">
        <v>33028</v>
      </c>
      <c r="B2722">
        <v>88.2</v>
      </c>
      <c r="C2722">
        <v>89.95</v>
      </c>
    </row>
    <row r="2723" spans="1:3">
      <c r="A2723" s="80">
        <v>33029</v>
      </c>
      <c r="B2723">
        <v>88.2</v>
      </c>
      <c r="C2723">
        <v>89.95</v>
      </c>
    </row>
    <row r="2724" spans="1:3">
      <c r="A2724" s="80">
        <v>33030</v>
      </c>
      <c r="B2724">
        <v>88.2</v>
      </c>
      <c r="C2724">
        <v>89.95</v>
      </c>
    </row>
    <row r="2725" spans="1:3">
      <c r="A2725" s="80">
        <v>33031</v>
      </c>
      <c r="B2725">
        <v>88.65</v>
      </c>
      <c r="C2725">
        <v>90.4</v>
      </c>
    </row>
    <row r="2726" spans="1:3">
      <c r="A2726" s="80">
        <v>33032</v>
      </c>
      <c r="B2726">
        <v>88.65</v>
      </c>
      <c r="C2726">
        <v>90.4</v>
      </c>
    </row>
    <row r="2727" spans="1:3">
      <c r="A2727" s="80">
        <v>33033</v>
      </c>
      <c r="B2727">
        <v>88.65</v>
      </c>
      <c r="C2727">
        <v>90.4</v>
      </c>
    </row>
    <row r="2728" spans="1:3">
      <c r="A2728" s="80">
        <v>33034</v>
      </c>
      <c r="B2728">
        <v>88.65</v>
      </c>
      <c r="C2728">
        <v>90.4</v>
      </c>
    </row>
    <row r="2729" spans="1:3">
      <c r="A2729" s="80">
        <v>33035</v>
      </c>
      <c r="B2729">
        <v>88.65</v>
      </c>
      <c r="C2729">
        <v>90.4</v>
      </c>
    </row>
    <row r="2730" spans="1:3">
      <c r="A2730" s="80">
        <v>33036</v>
      </c>
      <c r="B2730">
        <v>88.65</v>
      </c>
      <c r="C2730">
        <v>90.4</v>
      </c>
    </row>
    <row r="2731" spans="1:3">
      <c r="A2731" s="80">
        <v>33037</v>
      </c>
      <c r="B2731">
        <v>88.65</v>
      </c>
      <c r="C2731">
        <v>90.4</v>
      </c>
    </row>
    <row r="2732" spans="1:3">
      <c r="A2732" s="80">
        <v>33038</v>
      </c>
      <c r="B2732">
        <v>88.65</v>
      </c>
      <c r="C2732">
        <v>90.4</v>
      </c>
    </row>
    <row r="2733" spans="1:3">
      <c r="A2733" s="80">
        <v>33039</v>
      </c>
      <c r="B2733">
        <v>88.65</v>
      </c>
      <c r="C2733">
        <v>90.4</v>
      </c>
    </row>
    <row r="2734" spans="1:3">
      <c r="A2734" s="80">
        <v>33040</v>
      </c>
      <c r="B2734">
        <v>88.65</v>
      </c>
      <c r="C2734">
        <v>90.4</v>
      </c>
    </row>
    <row r="2735" spans="1:3">
      <c r="A2735" s="80">
        <v>33041</v>
      </c>
      <c r="B2735">
        <v>88.65</v>
      </c>
      <c r="C2735">
        <v>90.4</v>
      </c>
    </row>
    <row r="2736" spans="1:3">
      <c r="A2736" s="80">
        <v>33042</v>
      </c>
      <c r="B2736">
        <v>88.65</v>
      </c>
      <c r="C2736">
        <v>90.4</v>
      </c>
    </row>
    <row r="2737" spans="1:3">
      <c r="A2737" s="80">
        <v>33043</v>
      </c>
      <c r="B2737">
        <v>89.1</v>
      </c>
      <c r="C2737">
        <v>90.85</v>
      </c>
    </row>
    <row r="2738" spans="1:3">
      <c r="A2738" s="80">
        <v>33044</v>
      </c>
      <c r="B2738">
        <v>89.1</v>
      </c>
      <c r="C2738">
        <v>90.85</v>
      </c>
    </row>
    <row r="2739" spans="1:3">
      <c r="A2739" s="80">
        <v>33045</v>
      </c>
      <c r="B2739">
        <v>89.1</v>
      </c>
      <c r="C2739">
        <v>90.85</v>
      </c>
    </row>
    <row r="2740" spans="1:3">
      <c r="A2740" s="80">
        <v>33046</v>
      </c>
      <c r="B2740">
        <v>89.1</v>
      </c>
      <c r="C2740">
        <v>90.85</v>
      </c>
    </row>
    <row r="2741" spans="1:3">
      <c r="A2741" s="80">
        <v>33047</v>
      </c>
      <c r="B2741">
        <v>89.1</v>
      </c>
      <c r="C2741">
        <v>90.85</v>
      </c>
    </row>
    <row r="2742" spans="1:3">
      <c r="A2742" s="80">
        <v>33048</v>
      </c>
      <c r="B2742">
        <v>89.1</v>
      </c>
      <c r="C2742">
        <v>90.85</v>
      </c>
    </row>
    <row r="2743" spans="1:3">
      <c r="A2743" s="80">
        <v>33049</v>
      </c>
      <c r="B2743">
        <v>89.1</v>
      </c>
      <c r="C2743">
        <v>90.85</v>
      </c>
    </row>
    <row r="2744" spans="1:3">
      <c r="A2744" s="80">
        <v>33050</v>
      </c>
      <c r="B2744">
        <v>89.1</v>
      </c>
      <c r="C2744">
        <v>90.85</v>
      </c>
    </row>
    <row r="2745" spans="1:3">
      <c r="A2745" s="80">
        <v>33051</v>
      </c>
      <c r="B2745">
        <v>89.1</v>
      </c>
      <c r="C2745">
        <v>90.85</v>
      </c>
    </row>
    <row r="2746" spans="1:3">
      <c r="A2746" s="80">
        <v>33052</v>
      </c>
      <c r="B2746">
        <v>89.55</v>
      </c>
      <c r="C2746">
        <v>91.3</v>
      </c>
    </row>
    <row r="2747" spans="1:3">
      <c r="A2747" s="80">
        <v>33053</v>
      </c>
      <c r="B2747">
        <v>89.55</v>
      </c>
      <c r="C2747">
        <v>91.3</v>
      </c>
    </row>
    <row r="2748" spans="1:3">
      <c r="A2748" s="80">
        <v>33054</v>
      </c>
      <c r="B2748">
        <v>89.55</v>
      </c>
      <c r="C2748">
        <v>91.3</v>
      </c>
    </row>
    <row r="2749" spans="1:3">
      <c r="A2749" s="80">
        <v>33055</v>
      </c>
      <c r="B2749">
        <v>89.55</v>
      </c>
      <c r="C2749">
        <v>91.3</v>
      </c>
    </row>
    <row r="2750" spans="1:3">
      <c r="A2750" s="80">
        <v>33056</v>
      </c>
      <c r="B2750">
        <v>89.55</v>
      </c>
      <c r="C2750">
        <v>91.3</v>
      </c>
    </row>
    <row r="2751" spans="1:3">
      <c r="A2751" s="80">
        <v>33057</v>
      </c>
      <c r="B2751">
        <v>89.55</v>
      </c>
      <c r="C2751">
        <v>91.3</v>
      </c>
    </row>
    <row r="2752" spans="1:3">
      <c r="A2752" s="80">
        <v>33058</v>
      </c>
      <c r="B2752">
        <v>89.55</v>
      </c>
      <c r="C2752">
        <v>91.3</v>
      </c>
    </row>
    <row r="2753" spans="1:3">
      <c r="A2753" s="80">
        <v>33059</v>
      </c>
      <c r="B2753">
        <v>90</v>
      </c>
      <c r="C2753">
        <v>91.75</v>
      </c>
    </row>
    <row r="2754" spans="1:3">
      <c r="A2754" s="80">
        <v>33060</v>
      </c>
      <c r="B2754">
        <v>90</v>
      </c>
      <c r="C2754">
        <v>91.75</v>
      </c>
    </row>
    <row r="2755" spans="1:3">
      <c r="A2755" s="80">
        <v>33061</v>
      </c>
      <c r="B2755">
        <v>90</v>
      </c>
      <c r="C2755">
        <v>91.75</v>
      </c>
    </row>
    <row r="2756" spans="1:3">
      <c r="A2756" s="80">
        <v>33062</v>
      </c>
      <c r="B2756">
        <v>90</v>
      </c>
      <c r="C2756">
        <v>91.75</v>
      </c>
    </row>
    <row r="2757" spans="1:3">
      <c r="A2757" s="80">
        <v>33063</v>
      </c>
      <c r="B2757">
        <v>90</v>
      </c>
      <c r="C2757">
        <v>91.75</v>
      </c>
    </row>
    <row r="2758" spans="1:3">
      <c r="A2758" s="80">
        <v>33064</v>
      </c>
      <c r="B2758">
        <v>90</v>
      </c>
      <c r="C2758">
        <v>91.75</v>
      </c>
    </row>
    <row r="2759" spans="1:3">
      <c r="A2759" s="80">
        <v>33065</v>
      </c>
      <c r="B2759">
        <v>90</v>
      </c>
      <c r="C2759">
        <v>91.75</v>
      </c>
    </row>
    <row r="2760" spans="1:3">
      <c r="A2760" s="80">
        <v>33066</v>
      </c>
      <c r="B2760">
        <v>90.45</v>
      </c>
      <c r="C2760">
        <v>92.2</v>
      </c>
    </row>
    <row r="2761" spans="1:3">
      <c r="A2761" s="80">
        <v>33067</v>
      </c>
      <c r="B2761">
        <v>90.45</v>
      </c>
      <c r="C2761">
        <v>92.2</v>
      </c>
    </row>
    <row r="2762" spans="1:3">
      <c r="A2762" s="80">
        <v>33068</v>
      </c>
      <c r="B2762">
        <v>90.45</v>
      </c>
      <c r="C2762">
        <v>92.2</v>
      </c>
    </row>
    <row r="2763" spans="1:3">
      <c r="A2763" s="80">
        <v>33069</v>
      </c>
      <c r="B2763">
        <v>90.45</v>
      </c>
      <c r="C2763">
        <v>92.2</v>
      </c>
    </row>
    <row r="2764" spans="1:3">
      <c r="A2764" s="80">
        <v>33070</v>
      </c>
      <c r="B2764">
        <v>90.45</v>
      </c>
      <c r="C2764">
        <v>92.2</v>
      </c>
    </row>
    <row r="2765" spans="1:3">
      <c r="A2765" s="80">
        <v>33071</v>
      </c>
      <c r="B2765">
        <v>90.45</v>
      </c>
      <c r="C2765">
        <v>92.2</v>
      </c>
    </row>
    <row r="2766" spans="1:3">
      <c r="A2766" s="80">
        <v>33072</v>
      </c>
      <c r="B2766">
        <v>90.45</v>
      </c>
      <c r="C2766">
        <v>92.2</v>
      </c>
    </row>
    <row r="2767" spans="1:3">
      <c r="A2767" s="80">
        <v>33073</v>
      </c>
      <c r="B2767">
        <v>90.9</v>
      </c>
      <c r="C2767">
        <v>92.65</v>
      </c>
    </row>
    <row r="2768" spans="1:3">
      <c r="A2768" s="80">
        <v>33074</v>
      </c>
      <c r="B2768">
        <v>90.9</v>
      </c>
      <c r="C2768">
        <v>92.65</v>
      </c>
    </row>
    <row r="2769" spans="1:3">
      <c r="A2769" s="80">
        <v>33075</v>
      </c>
      <c r="B2769">
        <v>90.9</v>
      </c>
      <c r="C2769">
        <v>92.65</v>
      </c>
    </row>
    <row r="2770" spans="1:3">
      <c r="A2770" s="80">
        <v>33076</v>
      </c>
      <c r="B2770">
        <v>90.9</v>
      </c>
      <c r="C2770">
        <v>92.65</v>
      </c>
    </row>
    <row r="2771" spans="1:3">
      <c r="A2771" s="80">
        <v>33077</v>
      </c>
      <c r="B2771">
        <v>90.9</v>
      </c>
      <c r="C2771">
        <v>92.65</v>
      </c>
    </row>
    <row r="2772" spans="1:3">
      <c r="A2772" s="80">
        <v>33078</v>
      </c>
      <c r="B2772">
        <v>90.9</v>
      </c>
      <c r="C2772">
        <v>92.65</v>
      </c>
    </row>
    <row r="2773" spans="1:3">
      <c r="A2773" s="80">
        <v>33079</v>
      </c>
      <c r="B2773">
        <v>90.9</v>
      </c>
      <c r="C2773">
        <v>92.65</v>
      </c>
    </row>
    <row r="2774" spans="1:3">
      <c r="A2774" s="80">
        <v>33080</v>
      </c>
      <c r="B2774">
        <v>90.9</v>
      </c>
      <c r="C2774">
        <v>92.65</v>
      </c>
    </row>
    <row r="2775" spans="1:3">
      <c r="A2775" s="80">
        <v>33081</v>
      </c>
      <c r="B2775">
        <v>90.9</v>
      </c>
      <c r="C2775">
        <v>92.65</v>
      </c>
    </row>
    <row r="2776" spans="1:3">
      <c r="A2776" s="80">
        <v>33082</v>
      </c>
      <c r="B2776">
        <v>90.9</v>
      </c>
      <c r="C2776">
        <v>92.65</v>
      </c>
    </row>
    <row r="2777" spans="1:3">
      <c r="A2777" s="80">
        <v>33083</v>
      </c>
      <c r="B2777">
        <v>90.9</v>
      </c>
      <c r="C2777">
        <v>92.65</v>
      </c>
    </row>
    <row r="2778" spans="1:3">
      <c r="A2778" s="80">
        <v>33084</v>
      </c>
      <c r="B2778">
        <v>90.9</v>
      </c>
      <c r="C2778">
        <v>92.65</v>
      </c>
    </row>
    <row r="2779" spans="1:3">
      <c r="A2779" s="80">
        <v>33085</v>
      </c>
      <c r="B2779">
        <v>90.9</v>
      </c>
      <c r="C2779">
        <v>92.65</v>
      </c>
    </row>
    <row r="2780" spans="1:3">
      <c r="A2780" s="80">
        <v>33086</v>
      </c>
      <c r="B2780">
        <v>90.9</v>
      </c>
      <c r="C2780">
        <v>92.65</v>
      </c>
    </row>
    <row r="2781" spans="1:3">
      <c r="A2781" s="80">
        <v>33087</v>
      </c>
      <c r="B2781">
        <v>91.35</v>
      </c>
      <c r="C2781">
        <v>93.1</v>
      </c>
    </row>
    <row r="2782" spans="1:3">
      <c r="A2782" s="80">
        <v>33088</v>
      </c>
      <c r="B2782">
        <v>91.35</v>
      </c>
      <c r="C2782">
        <v>93.1</v>
      </c>
    </row>
    <row r="2783" spans="1:3">
      <c r="A2783" s="80">
        <v>33089</v>
      </c>
      <c r="B2783">
        <v>91.35</v>
      </c>
      <c r="C2783">
        <v>93.1</v>
      </c>
    </row>
    <row r="2784" spans="1:3">
      <c r="A2784" s="80">
        <v>33090</v>
      </c>
      <c r="B2784">
        <v>91.35</v>
      </c>
      <c r="C2784">
        <v>93.1</v>
      </c>
    </row>
    <row r="2785" spans="1:3">
      <c r="A2785" s="80">
        <v>33091</v>
      </c>
      <c r="B2785">
        <v>91.35</v>
      </c>
      <c r="C2785">
        <v>93.1</v>
      </c>
    </row>
    <row r="2786" spans="1:3">
      <c r="A2786" s="80">
        <v>33092</v>
      </c>
      <c r="B2786">
        <v>91.35</v>
      </c>
      <c r="C2786">
        <v>93.1</v>
      </c>
    </row>
    <row r="2787" spans="1:3">
      <c r="A2787" s="80">
        <v>33093</v>
      </c>
      <c r="B2787">
        <v>91.35</v>
      </c>
      <c r="C2787">
        <v>93.1</v>
      </c>
    </row>
    <row r="2788" spans="1:3">
      <c r="A2788" s="80">
        <v>33094</v>
      </c>
      <c r="B2788">
        <v>91.8</v>
      </c>
      <c r="C2788">
        <v>93.55</v>
      </c>
    </row>
    <row r="2789" spans="1:3">
      <c r="A2789" s="80">
        <v>33095</v>
      </c>
      <c r="B2789">
        <v>91.8</v>
      </c>
      <c r="C2789">
        <v>93.55</v>
      </c>
    </row>
    <row r="2790" spans="1:3">
      <c r="A2790" s="80">
        <v>33096</v>
      </c>
      <c r="B2790">
        <v>91.8</v>
      </c>
      <c r="C2790">
        <v>93.55</v>
      </c>
    </row>
    <row r="2791" spans="1:3">
      <c r="A2791" s="80">
        <v>33097</v>
      </c>
      <c r="B2791">
        <v>91.8</v>
      </c>
      <c r="C2791">
        <v>93.55</v>
      </c>
    </row>
    <row r="2792" spans="1:3">
      <c r="A2792" s="80">
        <v>33098</v>
      </c>
      <c r="B2792">
        <v>91.8</v>
      </c>
      <c r="C2792">
        <v>93.55</v>
      </c>
    </row>
    <row r="2793" spans="1:3">
      <c r="A2793" s="80">
        <v>33099</v>
      </c>
      <c r="B2793">
        <v>91.8</v>
      </c>
      <c r="C2793">
        <v>93.55</v>
      </c>
    </row>
    <row r="2794" spans="1:3">
      <c r="A2794" s="80">
        <v>33100</v>
      </c>
      <c r="B2794">
        <v>92.25</v>
      </c>
      <c r="C2794">
        <v>94</v>
      </c>
    </row>
    <row r="2795" spans="1:3">
      <c r="A2795" s="80">
        <v>33101</v>
      </c>
      <c r="B2795">
        <v>92.25</v>
      </c>
      <c r="C2795">
        <v>94</v>
      </c>
    </row>
    <row r="2796" spans="1:3">
      <c r="A2796" s="80">
        <v>33102</v>
      </c>
      <c r="B2796">
        <v>92.25</v>
      </c>
      <c r="C2796">
        <v>94</v>
      </c>
    </row>
    <row r="2797" spans="1:3">
      <c r="A2797" s="80">
        <v>33103</v>
      </c>
      <c r="B2797">
        <v>92.25</v>
      </c>
      <c r="C2797">
        <v>94</v>
      </c>
    </row>
    <row r="2798" spans="1:3">
      <c r="A2798" s="80">
        <v>33104</v>
      </c>
      <c r="B2798">
        <v>92.25</v>
      </c>
      <c r="C2798">
        <v>94</v>
      </c>
    </row>
    <row r="2799" spans="1:3">
      <c r="A2799" s="80">
        <v>33105</v>
      </c>
      <c r="B2799">
        <v>92.25</v>
      </c>
      <c r="C2799">
        <v>94</v>
      </c>
    </row>
    <row r="2800" spans="1:3">
      <c r="A2800" s="80">
        <v>33106</v>
      </c>
      <c r="B2800">
        <v>92.25</v>
      </c>
      <c r="C2800">
        <v>94</v>
      </c>
    </row>
    <row r="2801" spans="1:3">
      <c r="A2801" s="80">
        <v>33107</v>
      </c>
      <c r="B2801">
        <v>92.25</v>
      </c>
      <c r="C2801">
        <v>94</v>
      </c>
    </row>
    <row r="2802" spans="1:3">
      <c r="A2802" s="80">
        <v>33108</v>
      </c>
      <c r="B2802">
        <v>92.7</v>
      </c>
      <c r="C2802">
        <v>94.45</v>
      </c>
    </row>
    <row r="2803" spans="1:3">
      <c r="A2803" s="80">
        <v>33109</v>
      </c>
      <c r="B2803">
        <v>92.7</v>
      </c>
      <c r="C2803">
        <v>94.45</v>
      </c>
    </row>
    <row r="2804" spans="1:3">
      <c r="A2804" s="80">
        <v>33110</v>
      </c>
      <c r="B2804">
        <v>92.7</v>
      </c>
      <c r="C2804">
        <v>94.45</v>
      </c>
    </row>
    <row r="2805" spans="1:3">
      <c r="A2805" s="80">
        <v>33111</v>
      </c>
      <c r="B2805">
        <v>92.7</v>
      </c>
      <c r="C2805">
        <v>94.45</v>
      </c>
    </row>
    <row r="2806" spans="1:3">
      <c r="A2806" s="80">
        <v>33112</v>
      </c>
      <c r="B2806">
        <v>92.7</v>
      </c>
      <c r="C2806">
        <v>94.45</v>
      </c>
    </row>
    <row r="2807" spans="1:3">
      <c r="A2807" s="80">
        <v>33113</v>
      </c>
      <c r="B2807">
        <v>92.7</v>
      </c>
      <c r="C2807">
        <v>94.45</v>
      </c>
    </row>
    <row r="2808" spans="1:3">
      <c r="A2808" s="80">
        <v>33114</v>
      </c>
      <c r="B2808">
        <v>92.7</v>
      </c>
      <c r="C2808">
        <v>94.45</v>
      </c>
    </row>
    <row r="2809" spans="1:3">
      <c r="A2809" s="80">
        <v>33115</v>
      </c>
      <c r="B2809">
        <v>93.15</v>
      </c>
      <c r="C2809">
        <v>94.9</v>
      </c>
    </row>
    <row r="2810" spans="1:3">
      <c r="A2810" s="80">
        <v>33116</v>
      </c>
      <c r="B2810">
        <v>93.15</v>
      </c>
      <c r="C2810">
        <v>94.9</v>
      </c>
    </row>
    <row r="2811" spans="1:3">
      <c r="A2811" s="80">
        <v>33117</v>
      </c>
      <c r="B2811">
        <v>93.6</v>
      </c>
      <c r="C2811">
        <v>95.35</v>
      </c>
    </row>
    <row r="2812" spans="1:3">
      <c r="A2812" s="80">
        <v>33118</v>
      </c>
      <c r="B2812">
        <v>93.6</v>
      </c>
      <c r="C2812">
        <v>95.35</v>
      </c>
    </row>
    <row r="2813" spans="1:3">
      <c r="A2813" s="80">
        <v>33119</v>
      </c>
      <c r="B2813">
        <v>93.6</v>
      </c>
      <c r="C2813">
        <v>95.35</v>
      </c>
    </row>
    <row r="2814" spans="1:3">
      <c r="A2814" s="80">
        <v>33120</v>
      </c>
      <c r="B2814">
        <v>93.6</v>
      </c>
      <c r="C2814">
        <v>95.35</v>
      </c>
    </row>
    <row r="2815" spans="1:3">
      <c r="A2815" s="80">
        <v>33121</v>
      </c>
      <c r="B2815">
        <v>93.6</v>
      </c>
      <c r="C2815">
        <v>95.35</v>
      </c>
    </row>
    <row r="2816" spans="1:3">
      <c r="A2816" s="80">
        <v>33122</v>
      </c>
      <c r="B2816">
        <v>94.05</v>
      </c>
      <c r="C2816">
        <v>95.8</v>
      </c>
    </row>
    <row r="2817" spans="1:3">
      <c r="A2817" s="80">
        <v>33123</v>
      </c>
      <c r="B2817">
        <v>94.05</v>
      </c>
      <c r="C2817">
        <v>95.8</v>
      </c>
    </row>
    <row r="2818" spans="1:3">
      <c r="A2818" s="80">
        <v>33124</v>
      </c>
      <c r="B2818">
        <v>94.05</v>
      </c>
      <c r="C2818">
        <v>95.8</v>
      </c>
    </row>
    <row r="2819" spans="1:3">
      <c r="A2819" s="80">
        <v>33125</v>
      </c>
      <c r="B2819">
        <v>94.05</v>
      </c>
      <c r="C2819">
        <v>95.8</v>
      </c>
    </row>
    <row r="2820" spans="1:3">
      <c r="A2820" s="80">
        <v>33126</v>
      </c>
      <c r="B2820">
        <v>94.05</v>
      </c>
      <c r="C2820">
        <v>95.8</v>
      </c>
    </row>
    <row r="2821" spans="1:3">
      <c r="A2821" s="80">
        <v>33127</v>
      </c>
      <c r="B2821">
        <v>94.05</v>
      </c>
      <c r="C2821">
        <v>95.8</v>
      </c>
    </row>
    <row r="2822" spans="1:3">
      <c r="A2822" s="80">
        <v>33128</v>
      </c>
      <c r="B2822">
        <v>94.05</v>
      </c>
      <c r="C2822">
        <v>95.8</v>
      </c>
    </row>
    <row r="2823" spans="1:3">
      <c r="A2823" s="80">
        <v>33129</v>
      </c>
      <c r="B2823">
        <v>94.5</v>
      </c>
      <c r="C2823">
        <v>96.25</v>
      </c>
    </row>
    <row r="2824" spans="1:3">
      <c r="A2824" s="80">
        <v>33130</v>
      </c>
      <c r="B2824">
        <v>94.5</v>
      </c>
      <c r="C2824">
        <v>96.25</v>
      </c>
    </row>
    <row r="2825" spans="1:3">
      <c r="A2825" s="80">
        <v>33131</v>
      </c>
      <c r="B2825">
        <v>94.5</v>
      </c>
      <c r="C2825">
        <v>96.25</v>
      </c>
    </row>
    <row r="2826" spans="1:3">
      <c r="A2826" s="80">
        <v>33132</v>
      </c>
      <c r="B2826">
        <v>94.5</v>
      </c>
      <c r="C2826">
        <v>96.25</v>
      </c>
    </row>
    <row r="2827" spans="1:3">
      <c r="A2827" s="80">
        <v>33133</v>
      </c>
      <c r="B2827">
        <v>94.5</v>
      </c>
      <c r="C2827">
        <v>96.25</v>
      </c>
    </row>
    <row r="2828" spans="1:3">
      <c r="A2828" s="80">
        <v>33134</v>
      </c>
      <c r="B2828">
        <v>94.5</v>
      </c>
      <c r="C2828">
        <v>96.25</v>
      </c>
    </row>
    <row r="2829" spans="1:3">
      <c r="A2829" s="80">
        <v>33135</v>
      </c>
      <c r="B2829">
        <v>94.5</v>
      </c>
      <c r="C2829">
        <v>96.25</v>
      </c>
    </row>
    <row r="2830" spans="1:3">
      <c r="A2830" s="80">
        <v>33136</v>
      </c>
      <c r="B2830">
        <v>94.5</v>
      </c>
      <c r="C2830">
        <v>96.25</v>
      </c>
    </row>
    <row r="2831" spans="1:3">
      <c r="A2831" s="80">
        <v>33137</v>
      </c>
      <c r="B2831">
        <v>94.95</v>
      </c>
      <c r="C2831">
        <v>96.7</v>
      </c>
    </row>
    <row r="2832" spans="1:3">
      <c r="A2832" s="80">
        <v>33138</v>
      </c>
      <c r="B2832">
        <v>94.95</v>
      </c>
      <c r="C2832">
        <v>96.7</v>
      </c>
    </row>
    <row r="2833" spans="1:3">
      <c r="A2833" s="80">
        <v>33139</v>
      </c>
      <c r="B2833">
        <v>94.95</v>
      </c>
      <c r="C2833">
        <v>96.7</v>
      </c>
    </row>
    <row r="2834" spans="1:3">
      <c r="A2834" s="80">
        <v>33140</v>
      </c>
      <c r="B2834">
        <v>94.95</v>
      </c>
      <c r="C2834">
        <v>96.7</v>
      </c>
    </row>
    <row r="2835" spans="1:3">
      <c r="A2835" s="80">
        <v>33141</v>
      </c>
      <c r="B2835">
        <v>94.95</v>
      </c>
      <c r="C2835">
        <v>96.7</v>
      </c>
    </row>
    <row r="2836" spans="1:3">
      <c r="A2836" s="80">
        <v>33142</v>
      </c>
      <c r="B2836">
        <v>94.95</v>
      </c>
      <c r="C2836">
        <v>96.7</v>
      </c>
    </row>
    <row r="2837" spans="1:3">
      <c r="A2837" s="80">
        <v>33143</v>
      </c>
      <c r="B2837">
        <v>94.95</v>
      </c>
      <c r="C2837">
        <v>96.7</v>
      </c>
    </row>
    <row r="2838" spans="1:3">
      <c r="A2838" s="80">
        <v>33144</v>
      </c>
      <c r="B2838">
        <v>94.95</v>
      </c>
      <c r="C2838">
        <v>96.7</v>
      </c>
    </row>
    <row r="2839" spans="1:3">
      <c r="A2839" s="80">
        <v>33145</v>
      </c>
      <c r="B2839">
        <v>94.95</v>
      </c>
      <c r="C2839">
        <v>96.7</v>
      </c>
    </row>
    <row r="2840" spans="1:3">
      <c r="A2840" s="80">
        <v>33146</v>
      </c>
      <c r="B2840">
        <v>94.95</v>
      </c>
      <c r="C2840">
        <v>96.7</v>
      </c>
    </row>
    <row r="2841" spans="1:3">
      <c r="A2841" s="80">
        <v>33147</v>
      </c>
      <c r="B2841">
        <v>94.95</v>
      </c>
      <c r="C2841">
        <v>96.7</v>
      </c>
    </row>
    <row r="2842" spans="1:3">
      <c r="A2842" s="80">
        <v>33148</v>
      </c>
      <c r="B2842">
        <v>94.95</v>
      </c>
      <c r="C2842">
        <v>96.7</v>
      </c>
    </row>
    <row r="2843" spans="1:3">
      <c r="A2843" s="80">
        <v>33149</v>
      </c>
      <c r="B2843">
        <v>94.95</v>
      </c>
      <c r="C2843">
        <v>96.7</v>
      </c>
    </row>
    <row r="2844" spans="1:3">
      <c r="A2844" s="80">
        <v>33150</v>
      </c>
      <c r="B2844">
        <v>95.4</v>
      </c>
      <c r="C2844">
        <v>97.15</v>
      </c>
    </row>
    <row r="2845" spans="1:3">
      <c r="A2845" s="80">
        <v>33151</v>
      </c>
      <c r="B2845">
        <v>95.4</v>
      </c>
      <c r="C2845">
        <v>97.15</v>
      </c>
    </row>
    <row r="2846" spans="1:3">
      <c r="A2846" s="80">
        <v>33152</v>
      </c>
      <c r="B2846">
        <v>95.85</v>
      </c>
      <c r="C2846">
        <v>97.6</v>
      </c>
    </row>
    <row r="2847" spans="1:3">
      <c r="A2847" s="80">
        <v>33153</v>
      </c>
      <c r="B2847">
        <v>95.85</v>
      </c>
      <c r="C2847">
        <v>97.6</v>
      </c>
    </row>
    <row r="2848" spans="1:3">
      <c r="A2848" s="80">
        <v>33154</v>
      </c>
      <c r="B2848">
        <v>95.85</v>
      </c>
      <c r="C2848">
        <v>97.6</v>
      </c>
    </row>
    <row r="2849" spans="1:3">
      <c r="A2849" s="80">
        <v>33155</v>
      </c>
      <c r="B2849">
        <v>95.85</v>
      </c>
      <c r="C2849">
        <v>97.6</v>
      </c>
    </row>
    <row r="2850" spans="1:3">
      <c r="A2850" s="80">
        <v>33156</v>
      </c>
      <c r="B2850">
        <v>95.85</v>
      </c>
      <c r="C2850">
        <v>97.6</v>
      </c>
    </row>
    <row r="2851" spans="1:3">
      <c r="A2851" s="80">
        <v>33157</v>
      </c>
      <c r="B2851">
        <v>96.3</v>
      </c>
      <c r="C2851">
        <v>98.05</v>
      </c>
    </row>
    <row r="2852" spans="1:3">
      <c r="A2852" s="80">
        <v>33158</v>
      </c>
      <c r="B2852">
        <v>96.3</v>
      </c>
      <c r="C2852">
        <v>98.05</v>
      </c>
    </row>
    <row r="2853" spans="1:3">
      <c r="A2853" s="80">
        <v>33159</v>
      </c>
      <c r="B2853">
        <v>96.3</v>
      </c>
      <c r="C2853">
        <v>98.05</v>
      </c>
    </row>
    <row r="2854" spans="1:3">
      <c r="A2854" s="80">
        <v>33160</v>
      </c>
      <c r="B2854">
        <v>96.3</v>
      </c>
      <c r="C2854">
        <v>98.05</v>
      </c>
    </row>
    <row r="2855" spans="1:3">
      <c r="A2855" s="80">
        <v>33161</v>
      </c>
      <c r="B2855">
        <v>96.3</v>
      </c>
      <c r="C2855">
        <v>98.05</v>
      </c>
    </row>
    <row r="2856" spans="1:3">
      <c r="A2856" s="80">
        <v>33162</v>
      </c>
      <c r="B2856">
        <v>96.3</v>
      </c>
      <c r="C2856">
        <v>98.05</v>
      </c>
    </row>
    <row r="2857" spans="1:3">
      <c r="A2857" s="80">
        <v>33163</v>
      </c>
      <c r="B2857">
        <v>96.3</v>
      </c>
      <c r="C2857">
        <v>98.05</v>
      </c>
    </row>
    <row r="2858" spans="1:3">
      <c r="A2858" s="80">
        <v>33164</v>
      </c>
      <c r="B2858">
        <v>96.75</v>
      </c>
      <c r="C2858">
        <v>98.5</v>
      </c>
    </row>
    <row r="2859" spans="1:3">
      <c r="A2859" s="80">
        <v>33165</v>
      </c>
      <c r="B2859">
        <v>96.75</v>
      </c>
      <c r="C2859">
        <v>98.5</v>
      </c>
    </row>
    <row r="2860" spans="1:3">
      <c r="A2860" s="80">
        <v>33166</v>
      </c>
      <c r="B2860">
        <v>96.75</v>
      </c>
      <c r="C2860">
        <v>98.5</v>
      </c>
    </row>
    <row r="2861" spans="1:3">
      <c r="A2861" s="80">
        <v>33167</v>
      </c>
      <c r="B2861">
        <v>96.75</v>
      </c>
      <c r="C2861">
        <v>98.5</v>
      </c>
    </row>
    <row r="2862" spans="1:3">
      <c r="A2862" s="80">
        <v>33168</v>
      </c>
      <c r="B2862">
        <v>96.75</v>
      </c>
      <c r="C2862">
        <v>98.5</v>
      </c>
    </row>
    <row r="2863" spans="1:3">
      <c r="A2863" s="80">
        <v>33169</v>
      </c>
      <c r="B2863">
        <v>96.75</v>
      </c>
      <c r="C2863">
        <v>98.5</v>
      </c>
    </row>
    <row r="2864" spans="1:3">
      <c r="A2864" s="80">
        <v>33170</v>
      </c>
      <c r="B2864">
        <v>96.75</v>
      </c>
      <c r="C2864">
        <v>98.5</v>
      </c>
    </row>
    <row r="2865" spans="1:3">
      <c r="A2865" s="80">
        <v>33171</v>
      </c>
      <c r="B2865">
        <v>97.3</v>
      </c>
      <c r="C2865">
        <v>99.05</v>
      </c>
    </row>
    <row r="2866" spans="1:3">
      <c r="A2866" s="80">
        <v>33172</v>
      </c>
      <c r="B2866">
        <v>97.3</v>
      </c>
      <c r="C2866">
        <v>99.05</v>
      </c>
    </row>
    <row r="2867" spans="1:3">
      <c r="A2867" s="80">
        <v>33173</v>
      </c>
      <c r="B2867">
        <v>97.3</v>
      </c>
      <c r="C2867">
        <v>99.05</v>
      </c>
    </row>
    <row r="2868" spans="1:3">
      <c r="A2868" s="80">
        <v>33174</v>
      </c>
      <c r="B2868">
        <v>97.3</v>
      </c>
      <c r="C2868">
        <v>99.05</v>
      </c>
    </row>
    <row r="2869" spans="1:3">
      <c r="A2869" s="80">
        <v>33175</v>
      </c>
      <c r="B2869">
        <v>97.3</v>
      </c>
      <c r="C2869">
        <v>99.05</v>
      </c>
    </row>
    <row r="2870" spans="1:3">
      <c r="A2870" s="80">
        <v>33176</v>
      </c>
      <c r="B2870">
        <v>97.3</v>
      </c>
      <c r="C2870">
        <v>99.05</v>
      </c>
    </row>
    <row r="2871" spans="1:3">
      <c r="A2871" s="80">
        <v>33177</v>
      </c>
      <c r="B2871">
        <v>97.3</v>
      </c>
      <c r="C2871">
        <v>99.05</v>
      </c>
    </row>
    <row r="2872" spans="1:3">
      <c r="A2872" s="80">
        <v>33178</v>
      </c>
      <c r="B2872">
        <v>97.85</v>
      </c>
      <c r="C2872">
        <v>99.6</v>
      </c>
    </row>
    <row r="2873" spans="1:3">
      <c r="A2873" s="80">
        <v>33179</v>
      </c>
      <c r="B2873">
        <v>97.85</v>
      </c>
      <c r="C2873">
        <v>99.6</v>
      </c>
    </row>
    <row r="2874" spans="1:3">
      <c r="A2874" s="80">
        <v>33180</v>
      </c>
      <c r="B2874">
        <v>97.85</v>
      </c>
      <c r="C2874">
        <v>99.6</v>
      </c>
    </row>
    <row r="2875" spans="1:3">
      <c r="A2875" s="80">
        <v>33181</v>
      </c>
      <c r="B2875">
        <v>97.85</v>
      </c>
      <c r="C2875">
        <v>99.6</v>
      </c>
    </row>
    <row r="2876" spans="1:3">
      <c r="A2876" s="80">
        <v>33182</v>
      </c>
      <c r="B2876">
        <v>97.85</v>
      </c>
      <c r="C2876">
        <v>99.6</v>
      </c>
    </row>
    <row r="2877" spans="1:3">
      <c r="A2877" s="80">
        <v>33183</v>
      </c>
      <c r="B2877">
        <v>97.85</v>
      </c>
      <c r="C2877">
        <v>99.6</v>
      </c>
    </row>
    <row r="2878" spans="1:3">
      <c r="A2878" s="80">
        <v>33184</v>
      </c>
      <c r="B2878">
        <v>97.85</v>
      </c>
      <c r="C2878">
        <v>99.6</v>
      </c>
    </row>
    <row r="2879" spans="1:3">
      <c r="A2879" s="80">
        <v>33185</v>
      </c>
      <c r="B2879">
        <v>98.4</v>
      </c>
      <c r="C2879">
        <v>100.15</v>
      </c>
    </row>
    <row r="2880" spans="1:3">
      <c r="A2880" s="80">
        <v>33186</v>
      </c>
      <c r="B2880">
        <v>98.4</v>
      </c>
      <c r="C2880">
        <v>100.15</v>
      </c>
    </row>
    <row r="2881" spans="1:3">
      <c r="A2881" s="80">
        <v>33187</v>
      </c>
      <c r="B2881">
        <v>98.4</v>
      </c>
      <c r="C2881">
        <v>100.15</v>
      </c>
    </row>
    <row r="2882" spans="1:3">
      <c r="A2882" s="80">
        <v>33188</v>
      </c>
      <c r="B2882">
        <v>98.4</v>
      </c>
      <c r="C2882">
        <v>100.15</v>
      </c>
    </row>
    <row r="2883" spans="1:3">
      <c r="A2883" s="80">
        <v>33189</v>
      </c>
      <c r="B2883">
        <v>98.4</v>
      </c>
      <c r="C2883">
        <v>100.15</v>
      </c>
    </row>
    <row r="2884" spans="1:3">
      <c r="A2884" s="80">
        <v>33190</v>
      </c>
      <c r="B2884">
        <v>98.4</v>
      </c>
      <c r="C2884">
        <v>100.15</v>
      </c>
    </row>
    <row r="2885" spans="1:3">
      <c r="A2885" s="80">
        <v>33191</v>
      </c>
      <c r="B2885">
        <v>98.4</v>
      </c>
      <c r="C2885">
        <v>100.15</v>
      </c>
    </row>
    <row r="2886" spans="1:3">
      <c r="A2886" s="80">
        <v>33192</v>
      </c>
      <c r="B2886">
        <v>98.95</v>
      </c>
      <c r="C2886">
        <v>100.7</v>
      </c>
    </row>
    <row r="2887" spans="1:3">
      <c r="A2887" s="80">
        <v>33193</v>
      </c>
      <c r="B2887">
        <v>98.95</v>
      </c>
      <c r="C2887">
        <v>100.7</v>
      </c>
    </row>
    <row r="2888" spans="1:3">
      <c r="A2888" s="80">
        <v>33194</v>
      </c>
      <c r="B2888">
        <v>98.95</v>
      </c>
      <c r="C2888">
        <v>100.7</v>
      </c>
    </row>
    <row r="2889" spans="1:3">
      <c r="A2889" s="80">
        <v>33195</v>
      </c>
      <c r="B2889">
        <v>98.95</v>
      </c>
      <c r="C2889">
        <v>100.7</v>
      </c>
    </row>
    <row r="2890" spans="1:3">
      <c r="A2890" s="80">
        <v>33196</v>
      </c>
      <c r="B2890">
        <v>98.95</v>
      </c>
      <c r="C2890">
        <v>100.7</v>
      </c>
    </row>
    <row r="2891" spans="1:3">
      <c r="A2891" s="80">
        <v>33197</v>
      </c>
      <c r="B2891">
        <v>98.95</v>
      </c>
      <c r="C2891">
        <v>100.7</v>
      </c>
    </row>
    <row r="2892" spans="1:3">
      <c r="A2892" s="80">
        <v>33198</v>
      </c>
      <c r="B2892">
        <v>98.95</v>
      </c>
      <c r="C2892">
        <v>100.7</v>
      </c>
    </row>
    <row r="2893" spans="1:3">
      <c r="A2893" s="80">
        <v>33199</v>
      </c>
      <c r="B2893">
        <v>99.5</v>
      </c>
      <c r="C2893">
        <v>101.25</v>
      </c>
    </row>
    <row r="2894" spans="1:3">
      <c r="A2894" s="80">
        <v>33200</v>
      </c>
      <c r="B2894">
        <v>99.5</v>
      </c>
      <c r="C2894">
        <v>101.25</v>
      </c>
    </row>
    <row r="2895" spans="1:3">
      <c r="A2895" s="80">
        <v>33201</v>
      </c>
      <c r="B2895">
        <v>99.5</v>
      </c>
      <c r="C2895">
        <v>101.25</v>
      </c>
    </row>
    <row r="2896" spans="1:3">
      <c r="A2896" s="80">
        <v>33202</v>
      </c>
      <c r="B2896">
        <v>99.5</v>
      </c>
      <c r="C2896">
        <v>101.25</v>
      </c>
    </row>
    <row r="2897" spans="1:3">
      <c r="A2897" s="80">
        <v>33203</v>
      </c>
      <c r="B2897">
        <v>99.5</v>
      </c>
      <c r="C2897">
        <v>101.25</v>
      </c>
    </row>
    <row r="2898" spans="1:3">
      <c r="A2898" s="80">
        <v>33204</v>
      </c>
      <c r="B2898">
        <v>99.5</v>
      </c>
      <c r="C2898">
        <v>101.25</v>
      </c>
    </row>
    <row r="2899" spans="1:3">
      <c r="A2899" s="80">
        <v>33205</v>
      </c>
      <c r="B2899">
        <v>99.5</v>
      </c>
      <c r="C2899">
        <v>101.25</v>
      </c>
    </row>
    <row r="2900" spans="1:3">
      <c r="A2900" s="80">
        <v>33206</v>
      </c>
      <c r="B2900">
        <v>100.05</v>
      </c>
      <c r="C2900">
        <v>101.8</v>
      </c>
    </row>
    <row r="2901" spans="1:3">
      <c r="A2901" s="80">
        <v>33207</v>
      </c>
      <c r="B2901">
        <v>100.05</v>
      </c>
      <c r="C2901">
        <v>101.8</v>
      </c>
    </row>
    <row r="2902" spans="1:3">
      <c r="A2902" s="80">
        <v>33208</v>
      </c>
      <c r="B2902">
        <v>100.05</v>
      </c>
      <c r="C2902">
        <v>101.8</v>
      </c>
    </row>
    <row r="2903" spans="1:3">
      <c r="A2903" s="80">
        <v>33209</v>
      </c>
      <c r="B2903">
        <v>100.05</v>
      </c>
      <c r="C2903">
        <v>101.8</v>
      </c>
    </row>
    <row r="2904" spans="1:3">
      <c r="A2904" s="80">
        <v>33210</v>
      </c>
      <c r="B2904">
        <v>100.05</v>
      </c>
      <c r="C2904">
        <v>101.8</v>
      </c>
    </row>
    <row r="2905" spans="1:3">
      <c r="A2905" s="80">
        <v>33211</v>
      </c>
      <c r="B2905">
        <v>100.05</v>
      </c>
      <c r="C2905">
        <v>101.8</v>
      </c>
    </row>
    <row r="2906" spans="1:3">
      <c r="A2906" s="80">
        <v>33212</v>
      </c>
      <c r="B2906">
        <v>100.05</v>
      </c>
      <c r="C2906">
        <v>101.8</v>
      </c>
    </row>
    <row r="2907" spans="1:3">
      <c r="A2907" s="80">
        <v>33213</v>
      </c>
      <c r="B2907">
        <v>100.6</v>
      </c>
      <c r="C2907">
        <v>102.35</v>
      </c>
    </row>
    <row r="2908" spans="1:3">
      <c r="A2908" s="80">
        <v>33214</v>
      </c>
      <c r="B2908">
        <v>100.6</v>
      </c>
      <c r="C2908">
        <v>102.35</v>
      </c>
    </row>
    <row r="2909" spans="1:3">
      <c r="A2909" s="80">
        <v>33215</v>
      </c>
      <c r="B2909">
        <v>100.6</v>
      </c>
      <c r="C2909">
        <v>102.35</v>
      </c>
    </row>
    <row r="2910" spans="1:3">
      <c r="A2910" s="80">
        <v>33216</v>
      </c>
      <c r="B2910">
        <v>100.6</v>
      </c>
      <c r="C2910">
        <v>102.35</v>
      </c>
    </row>
    <row r="2911" spans="1:3">
      <c r="A2911" s="80">
        <v>33217</v>
      </c>
      <c r="B2911">
        <v>100.6</v>
      </c>
      <c r="C2911">
        <v>102.35</v>
      </c>
    </row>
    <row r="2912" spans="1:3">
      <c r="A2912" s="80">
        <v>33218</v>
      </c>
      <c r="B2912">
        <v>100.6</v>
      </c>
      <c r="C2912">
        <v>102.35</v>
      </c>
    </row>
    <row r="2913" spans="1:3">
      <c r="A2913" s="80">
        <v>33219</v>
      </c>
      <c r="B2913">
        <v>100.6</v>
      </c>
      <c r="C2913">
        <v>102.35</v>
      </c>
    </row>
    <row r="2914" spans="1:3">
      <c r="A2914" s="80">
        <v>33220</v>
      </c>
      <c r="B2914">
        <v>100.9</v>
      </c>
      <c r="C2914">
        <v>102.9</v>
      </c>
    </row>
    <row r="2915" spans="1:3">
      <c r="A2915" s="80">
        <v>33221</v>
      </c>
      <c r="B2915">
        <v>100.9</v>
      </c>
      <c r="C2915">
        <v>102.9</v>
      </c>
    </row>
    <row r="2916" spans="1:3">
      <c r="A2916" s="80">
        <v>33222</v>
      </c>
      <c r="B2916">
        <v>101.45</v>
      </c>
      <c r="C2916">
        <v>103.45</v>
      </c>
    </row>
    <row r="2917" spans="1:3">
      <c r="A2917" s="80">
        <v>33223</v>
      </c>
      <c r="B2917">
        <v>101.45</v>
      </c>
      <c r="C2917">
        <v>103.45</v>
      </c>
    </row>
    <row r="2918" spans="1:3">
      <c r="A2918" s="80">
        <v>33224</v>
      </c>
      <c r="B2918">
        <v>101.45</v>
      </c>
      <c r="C2918">
        <v>103.45</v>
      </c>
    </row>
    <row r="2919" spans="1:3">
      <c r="A2919" s="80">
        <v>33225</v>
      </c>
      <c r="B2919">
        <v>101.45</v>
      </c>
      <c r="C2919">
        <v>103.45</v>
      </c>
    </row>
    <row r="2920" spans="1:3">
      <c r="A2920" s="80">
        <v>33226</v>
      </c>
      <c r="B2920">
        <v>101.45</v>
      </c>
      <c r="C2920">
        <v>103.45</v>
      </c>
    </row>
    <row r="2921" spans="1:3">
      <c r="A2921" s="80">
        <v>33227</v>
      </c>
      <c r="B2921">
        <v>102</v>
      </c>
      <c r="C2921">
        <v>104</v>
      </c>
    </row>
    <row r="2922" spans="1:3">
      <c r="A2922" s="80">
        <v>33228</v>
      </c>
      <c r="B2922">
        <v>102</v>
      </c>
      <c r="C2922">
        <v>104</v>
      </c>
    </row>
    <row r="2923" spans="1:3">
      <c r="A2923" s="80">
        <v>33229</v>
      </c>
      <c r="B2923">
        <v>102.55</v>
      </c>
      <c r="C2923">
        <v>104.55</v>
      </c>
    </row>
    <row r="2924" spans="1:3">
      <c r="A2924" s="80">
        <v>33230</v>
      </c>
      <c r="B2924">
        <v>102.55</v>
      </c>
      <c r="C2924">
        <v>104.55</v>
      </c>
    </row>
    <row r="2925" spans="1:3">
      <c r="A2925" s="80">
        <v>33231</v>
      </c>
      <c r="B2925">
        <v>102.55</v>
      </c>
      <c r="C2925">
        <v>104.55</v>
      </c>
    </row>
    <row r="2926" spans="1:3">
      <c r="A2926" s="80">
        <v>33232</v>
      </c>
      <c r="B2926">
        <v>102.55</v>
      </c>
      <c r="C2926">
        <v>104.55</v>
      </c>
    </row>
    <row r="2927" spans="1:3">
      <c r="A2927" s="80">
        <v>33233</v>
      </c>
      <c r="B2927">
        <v>102.55</v>
      </c>
      <c r="C2927">
        <v>104.55</v>
      </c>
    </row>
    <row r="2928" spans="1:3">
      <c r="A2928" s="80">
        <v>33234</v>
      </c>
      <c r="B2928">
        <v>102.55</v>
      </c>
      <c r="C2928">
        <v>104.55</v>
      </c>
    </row>
    <row r="2929" spans="1:3">
      <c r="A2929" s="80">
        <v>33235</v>
      </c>
      <c r="B2929">
        <v>102.55</v>
      </c>
      <c r="C2929">
        <v>104.55</v>
      </c>
    </row>
    <row r="2930" spans="1:3">
      <c r="A2930" s="80">
        <v>33236</v>
      </c>
      <c r="B2930">
        <v>102.55</v>
      </c>
      <c r="C2930">
        <v>104.55</v>
      </c>
    </row>
    <row r="2931" spans="1:3">
      <c r="A2931" s="80">
        <v>33237</v>
      </c>
      <c r="B2931">
        <v>102.55</v>
      </c>
      <c r="C2931">
        <v>104.55</v>
      </c>
    </row>
    <row r="2932" spans="1:3">
      <c r="A2932" s="80">
        <v>33238</v>
      </c>
      <c r="B2932">
        <v>102.55</v>
      </c>
      <c r="C2932">
        <v>104.55</v>
      </c>
    </row>
    <row r="2933" spans="1:3">
      <c r="A2933" s="80">
        <v>33239</v>
      </c>
      <c r="B2933">
        <v>102.55</v>
      </c>
      <c r="C2933">
        <v>104.55</v>
      </c>
    </row>
    <row r="2934" spans="1:3">
      <c r="A2934" s="80">
        <v>33240</v>
      </c>
      <c r="B2934">
        <v>102.55</v>
      </c>
      <c r="C2934">
        <v>104.55</v>
      </c>
    </row>
    <row r="2935" spans="1:3">
      <c r="A2935" s="80">
        <v>33241</v>
      </c>
      <c r="B2935">
        <v>103.25</v>
      </c>
      <c r="C2935">
        <v>105.3</v>
      </c>
    </row>
    <row r="2936" spans="1:3">
      <c r="A2936" s="80">
        <v>33242</v>
      </c>
      <c r="B2936">
        <v>103.25</v>
      </c>
      <c r="C2936">
        <v>105.3</v>
      </c>
    </row>
    <row r="2937" spans="1:3">
      <c r="A2937" s="80">
        <v>33243</v>
      </c>
      <c r="B2937">
        <v>103.25</v>
      </c>
      <c r="C2937">
        <v>105.3</v>
      </c>
    </row>
    <row r="2938" spans="1:3">
      <c r="A2938" s="80">
        <v>33244</v>
      </c>
      <c r="B2938">
        <v>103.25</v>
      </c>
      <c r="C2938">
        <v>105.3</v>
      </c>
    </row>
    <row r="2939" spans="1:3">
      <c r="A2939" s="80">
        <v>33245</v>
      </c>
      <c r="B2939">
        <v>103.25</v>
      </c>
      <c r="C2939">
        <v>105.3</v>
      </c>
    </row>
    <row r="2940" spans="1:3">
      <c r="A2940" s="80">
        <v>33246</v>
      </c>
      <c r="B2940">
        <v>103.25</v>
      </c>
      <c r="C2940">
        <v>105.3</v>
      </c>
    </row>
    <row r="2941" spans="1:3">
      <c r="A2941" s="80">
        <v>33247</v>
      </c>
      <c r="B2941">
        <v>103.25</v>
      </c>
      <c r="C2941">
        <v>105.3</v>
      </c>
    </row>
    <row r="2942" spans="1:3">
      <c r="A2942" s="80">
        <v>33248</v>
      </c>
      <c r="B2942">
        <v>104</v>
      </c>
      <c r="C2942">
        <v>106.05</v>
      </c>
    </row>
    <row r="2943" spans="1:3">
      <c r="A2943" s="80">
        <v>33249</v>
      </c>
      <c r="B2943">
        <v>104</v>
      </c>
      <c r="C2943">
        <v>106.05</v>
      </c>
    </row>
    <row r="2944" spans="1:3">
      <c r="A2944" s="80">
        <v>33250</v>
      </c>
      <c r="B2944">
        <v>104.75</v>
      </c>
      <c r="C2944">
        <v>106.8</v>
      </c>
    </row>
    <row r="2945" spans="1:3">
      <c r="A2945" s="80">
        <v>33251</v>
      </c>
      <c r="B2945">
        <v>104.75</v>
      </c>
      <c r="C2945">
        <v>106.8</v>
      </c>
    </row>
    <row r="2946" spans="1:3">
      <c r="A2946" s="80">
        <v>33252</v>
      </c>
      <c r="B2946">
        <v>104.75</v>
      </c>
      <c r="C2946">
        <v>106.8</v>
      </c>
    </row>
    <row r="2947" spans="1:3">
      <c r="A2947" s="80">
        <v>33253</v>
      </c>
      <c r="B2947">
        <v>104.75</v>
      </c>
      <c r="C2947">
        <v>106.8</v>
      </c>
    </row>
    <row r="2948" spans="1:3">
      <c r="A2948" s="80">
        <v>33254</v>
      </c>
      <c r="B2948">
        <v>104.75</v>
      </c>
      <c r="C2948">
        <v>106.8</v>
      </c>
    </row>
    <row r="2949" spans="1:3">
      <c r="A2949" s="80">
        <v>33255</v>
      </c>
      <c r="B2949">
        <v>105.5</v>
      </c>
      <c r="C2949">
        <v>107.55</v>
      </c>
    </row>
    <row r="2950" spans="1:3">
      <c r="A2950" s="80">
        <v>33256</v>
      </c>
      <c r="B2950">
        <v>105.5</v>
      </c>
      <c r="C2950">
        <v>107.55</v>
      </c>
    </row>
    <row r="2951" spans="1:3">
      <c r="A2951" s="80">
        <v>33257</v>
      </c>
      <c r="B2951">
        <v>105.5</v>
      </c>
      <c r="C2951">
        <v>107.55</v>
      </c>
    </row>
    <row r="2952" spans="1:3">
      <c r="A2952" s="80">
        <v>33258</v>
      </c>
      <c r="B2952">
        <v>105.5</v>
      </c>
      <c r="C2952">
        <v>107.55</v>
      </c>
    </row>
    <row r="2953" spans="1:3">
      <c r="A2953" s="80">
        <v>33259</v>
      </c>
      <c r="B2953">
        <v>105.5</v>
      </c>
      <c r="C2953">
        <v>107.55</v>
      </c>
    </row>
    <row r="2954" spans="1:3">
      <c r="A2954" s="80">
        <v>33260</v>
      </c>
      <c r="B2954">
        <v>105.5</v>
      </c>
      <c r="C2954">
        <v>107.55</v>
      </c>
    </row>
    <row r="2955" spans="1:3">
      <c r="A2955" s="80">
        <v>33261</v>
      </c>
      <c r="B2955">
        <v>105.5</v>
      </c>
      <c r="C2955">
        <v>107.55</v>
      </c>
    </row>
    <row r="2956" spans="1:3">
      <c r="A2956" s="80">
        <v>33262</v>
      </c>
      <c r="B2956">
        <v>106.25</v>
      </c>
      <c r="C2956">
        <v>108.3</v>
      </c>
    </row>
    <row r="2957" spans="1:3">
      <c r="A2957" s="80">
        <v>33263</v>
      </c>
      <c r="B2957">
        <v>106.25</v>
      </c>
      <c r="C2957">
        <v>108.3</v>
      </c>
    </row>
    <row r="2958" spans="1:3">
      <c r="A2958" s="80">
        <v>33264</v>
      </c>
      <c r="B2958">
        <v>106.25</v>
      </c>
      <c r="C2958">
        <v>108.3</v>
      </c>
    </row>
    <row r="2959" spans="1:3">
      <c r="A2959" s="80">
        <v>33265</v>
      </c>
      <c r="B2959">
        <v>106.25</v>
      </c>
      <c r="C2959">
        <v>108.3</v>
      </c>
    </row>
    <row r="2960" spans="1:3">
      <c r="A2960" s="80">
        <v>33266</v>
      </c>
      <c r="B2960">
        <v>106.25</v>
      </c>
      <c r="C2960">
        <v>108.3</v>
      </c>
    </row>
    <row r="2961" spans="1:3">
      <c r="A2961" s="80">
        <v>33267</v>
      </c>
      <c r="B2961">
        <v>106.25</v>
      </c>
      <c r="C2961">
        <v>108.3</v>
      </c>
    </row>
    <row r="2962" spans="1:3">
      <c r="A2962" s="80">
        <v>33268</v>
      </c>
      <c r="B2962">
        <v>106.25</v>
      </c>
      <c r="C2962">
        <v>108.3</v>
      </c>
    </row>
    <row r="2963" spans="1:3">
      <c r="A2963" s="80">
        <v>33269</v>
      </c>
      <c r="B2963">
        <v>107</v>
      </c>
      <c r="C2963">
        <v>109.05</v>
      </c>
    </row>
    <row r="2964" spans="1:3">
      <c r="A2964" s="80">
        <v>33270</v>
      </c>
      <c r="B2964">
        <v>107</v>
      </c>
      <c r="C2964">
        <v>109.05</v>
      </c>
    </row>
    <row r="2965" spans="1:3">
      <c r="A2965" s="80">
        <v>33271</v>
      </c>
      <c r="B2965">
        <v>107</v>
      </c>
      <c r="C2965">
        <v>109.05</v>
      </c>
    </row>
    <row r="2966" spans="1:3">
      <c r="A2966" s="80">
        <v>33272</v>
      </c>
      <c r="B2966">
        <v>107</v>
      </c>
      <c r="C2966">
        <v>109.05</v>
      </c>
    </row>
    <row r="2967" spans="1:3">
      <c r="A2967" s="80">
        <v>33273</v>
      </c>
      <c r="B2967">
        <v>107</v>
      </c>
      <c r="C2967">
        <v>109.05</v>
      </c>
    </row>
    <row r="2968" spans="1:3">
      <c r="A2968" s="80">
        <v>33274</v>
      </c>
      <c r="B2968">
        <v>107</v>
      </c>
      <c r="C2968">
        <v>109.05</v>
      </c>
    </row>
    <row r="2969" spans="1:3">
      <c r="A2969" s="80">
        <v>33275</v>
      </c>
      <c r="B2969">
        <v>107</v>
      </c>
      <c r="C2969">
        <v>109.05</v>
      </c>
    </row>
    <row r="2970" spans="1:3">
      <c r="A2970" s="80">
        <v>33276</v>
      </c>
      <c r="B2970">
        <v>107.7</v>
      </c>
      <c r="C2970">
        <v>109.75</v>
      </c>
    </row>
    <row r="2971" spans="1:3">
      <c r="A2971" s="80">
        <v>33277</v>
      </c>
      <c r="B2971">
        <v>107.7</v>
      </c>
      <c r="C2971">
        <v>109.75</v>
      </c>
    </row>
    <row r="2972" spans="1:3">
      <c r="A2972" s="80">
        <v>33278</v>
      </c>
      <c r="B2972">
        <v>108.4</v>
      </c>
      <c r="C2972">
        <v>110.45</v>
      </c>
    </row>
    <row r="2973" spans="1:3">
      <c r="A2973" s="80">
        <v>33279</v>
      </c>
      <c r="B2973">
        <v>108.4</v>
      </c>
      <c r="C2973">
        <v>110.45</v>
      </c>
    </row>
    <row r="2974" spans="1:3">
      <c r="A2974" s="80">
        <v>33280</v>
      </c>
      <c r="B2974">
        <v>108.4</v>
      </c>
      <c r="C2974">
        <v>110.45</v>
      </c>
    </row>
    <row r="2975" spans="1:3">
      <c r="A2975" s="80">
        <v>33281</v>
      </c>
      <c r="B2975">
        <v>108.4</v>
      </c>
      <c r="C2975">
        <v>110.45</v>
      </c>
    </row>
    <row r="2976" spans="1:3">
      <c r="A2976" s="80">
        <v>33282</v>
      </c>
      <c r="B2976">
        <v>108.4</v>
      </c>
      <c r="C2976">
        <v>110.45</v>
      </c>
    </row>
    <row r="2977" spans="1:3">
      <c r="A2977" s="80">
        <v>33283</v>
      </c>
      <c r="B2977">
        <v>108.4</v>
      </c>
      <c r="C2977">
        <v>110.45</v>
      </c>
    </row>
    <row r="2978" spans="1:3">
      <c r="A2978" s="80">
        <v>33284</v>
      </c>
      <c r="B2978">
        <v>108.4</v>
      </c>
      <c r="C2978">
        <v>110.45</v>
      </c>
    </row>
    <row r="2979" spans="1:3">
      <c r="A2979" s="80">
        <v>33285</v>
      </c>
      <c r="B2979">
        <v>108.4</v>
      </c>
      <c r="C2979">
        <v>110.45</v>
      </c>
    </row>
    <row r="2980" spans="1:3">
      <c r="A2980" s="80">
        <v>33286</v>
      </c>
      <c r="B2980">
        <v>108.4</v>
      </c>
      <c r="C2980">
        <v>110.45</v>
      </c>
    </row>
    <row r="2981" spans="1:3">
      <c r="A2981" s="80">
        <v>33287</v>
      </c>
      <c r="B2981">
        <v>108.4</v>
      </c>
      <c r="C2981">
        <v>110.45</v>
      </c>
    </row>
    <row r="2982" spans="1:3">
      <c r="A2982" s="80">
        <v>33288</v>
      </c>
      <c r="B2982">
        <v>109.05</v>
      </c>
      <c r="C2982">
        <v>111.15</v>
      </c>
    </row>
    <row r="2983" spans="1:3">
      <c r="A2983" s="80">
        <v>33289</v>
      </c>
      <c r="B2983">
        <v>109.05</v>
      </c>
      <c r="C2983">
        <v>111.15</v>
      </c>
    </row>
    <row r="2984" spans="1:3">
      <c r="A2984" s="80">
        <v>33290</v>
      </c>
      <c r="B2984">
        <v>109.75</v>
      </c>
      <c r="C2984">
        <v>111.85</v>
      </c>
    </row>
    <row r="2985" spans="1:3">
      <c r="A2985" s="80">
        <v>33291</v>
      </c>
      <c r="B2985">
        <v>109.75</v>
      </c>
      <c r="C2985">
        <v>111.85</v>
      </c>
    </row>
    <row r="2986" spans="1:3">
      <c r="A2986" s="80">
        <v>33292</v>
      </c>
      <c r="B2986">
        <v>109.75</v>
      </c>
      <c r="C2986">
        <v>111.85</v>
      </c>
    </row>
    <row r="2987" spans="1:3">
      <c r="A2987" s="80">
        <v>33293</v>
      </c>
      <c r="B2987">
        <v>109.75</v>
      </c>
      <c r="C2987">
        <v>111.85</v>
      </c>
    </row>
    <row r="2988" spans="1:3">
      <c r="A2988" s="80">
        <v>33294</v>
      </c>
      <c r="B2988">
        <v>109.75</v>
      </c>
      <c r="C2988">
        <v>111.85</v>
      </c>
    </row>
    <row r="2989" spans="1:3">
      <c r="A2989" s="80">
        <v>33295</v>
      </c>
      <c r="B2989">
        <v>109.75</v>
      </c>
      <c r="C2989">
        <v>111.85</v>
      </c>
    </row>
    <row r="2990" spans="1:3">
      <c r="A2990" s="80">
        <v>33296</v>
      </c>
      <c r="B2990">
        <v>109.75</v>
      </c>
      <c r="C2990">
        <v>111.85</v>
      </c>
    </row>
    <row r="2991" spans="1:3">
      <c r="A2991" s="80">
        <v>33297</v>
      </c>
      <c r="B2991">
        <v>110.45</v>
      </c>
      <c r="C2991">
        <v>112.55</v>
      </c>
    </row>
    <row r="2992" spans="1:3">
      <c r="A2992" s="80">
        <v>33298</v>
      </c>
      <c r="B2992">
        <v>110.45</v>
      </c>
      <c r="C2992">
        <v>112.55</v>
      </c>
    </row>
    <row r="2993" spans="1:3">
      <c r="A2993" s="80">
        <v>33299</v>
      </c>
      <c r="B2993">
        <v>111.15</v>
      </c>
      <c r="C2993">
        <v>113.25</v>
      </c>
    </row>
    <row r="2994" spans="1:3">
      <c r="A2994" s="80">
        <v>33300</v>
      </c>
      <c r="B2994">
        <v>111.15</v>
      </c>
      <c r="C2994">
        <v>113.25</v>
      </c>
    </row>
    <row r="2995" spans="1:3">
      <c r="A2995" s="80">
        <v>33301</v>
      </c>
      <c r="B2995">
        <v>111.15</v>
      </c>
      <c r="C2995">
        <v>113.25</v>
      </c>
    </row>
    <row r="2996" spans="1:3">
      <c r="A2996" s="80">
        <v>33302</v>
      </c>
      <c r="B2996">
        <v>111.15</v>
      </c>
      <c r="C2996">
        <v>113.25</v>
      </c>
    </row>
    <row r="2997" spans="1:3">
      <c r="A2997" s="80">
        <v>33303</v>
      </c>
      <c r="B2997">
        <v>111.15</v>
      </c>
      <c r="C2997">
        <v>113.25</v>
      </c>
    </row>
    <row r="2998" spans="1:3">
      <c r="A2998" s="80">
        <v>33304</v>
      </c>
      <c r="B2998">
        <v>111.8</v>
      </c>
      <c r="C2998">
        <v>113.9</v>
      </c>
    </row>
    <row r="2999" spans="1:3">
      <c r="A2999" s="80">
        <v>33305</v>
      </c>
      <c r="B2999">
        <v>111.8</v>
      </c>
      <c r="C2999">
        <v>113.9</v>
      </c>
    </row>
    <row r="3000" spans="1:3">
      <c r="A3000" s="80">
        <v>33306</v>
      </c>
      <c r="B3000">
        <v>111.8</v>
      </c>
      <c r="C3000">
        <v>113.9</v>
      </c>
    </row>
    <row r="3001" spans="1:3">
      <c r="A3001" s="80">
        <v>33307</v>
      </c>
      <c r="B3001">
        <v>111.8</v>
      </c>
      <c r="C3001">
        <v>113.9</v>
      </c>
    </row>
    <row r="3002" spans="1:3">
      <c r="A3002" s="80">
        <v>33308</v>
      </c>
      <c r="B3002">
        <v>111.8</v>
      </c>
      <c r="C3002">
        <v>113.9</v>
      </c>
    </row>
    <row r="3003" spans="1:3">
      <c r="A3003" s="80">
        <v>33309</v>
      </c>
      <c r="B3003">
        <v>112.45</v>
      </c>
      <c r="C3003">
        <v>113.9</v>
      </c>
    </row>
    <row r="3004" spans="1:3">
      <c r="A3004" s="80">
        <v>33310</v>
      </c>
      <c r="B3004">
        <v>112.45</v>
      </c>
      <c r="C3004">
        <v>113.9</v>
      </c>
    </row>
    <row r="3005" spans="1:3">
      <c r="A3005" s="80">
        <v>33311</v>
      </c>
      <c r="B3005">
        <v>112.45</v>
      </c>
      <c r="C3005">
        <v>114.55</v>
      </c>
    </row>
    <row r="3006" spans="1:3">
      <c r="A3006" s="80">
        <v>33312</v>
      </c>
      <c r="B3006">
        <v>112.45</v>
      </c>
      <c r="C3006">
        <v>114.55</v>
      </c>
    </row>
    <row r="3007" spans="1:3">
      <c r="A3007" s="80">
        <v>33313</v>
      </c>
      <c r="B3007">
        <v>112.45</v>
      </c>
      <c r="C3007">
        <v>114.55</v>
      </c>
    </row>
    <row r="3008" spans="1:3">
      <c r="A3008" s="80">
        <v>33314</v>
      </c>
      <c r="B3008">
        <v>112.45</v>
      </c>
      <c r="C3008">
        <v>114.55</v>
      </c>
    </row>
    <row r="3009" spans="1:3">
      <c r="A3009" s="80">
        <v>33315</v>
      </c>
      <c r="B3009">
        <v>113.1</v>
      </c>
      <c r="C3009">
        <v>115.2</v>
      </c>
    </row>
    <row r="3010" spans="1:3">
      <c r="A3010" s="80">
        <v>33316</v>
      </c>
      <c r="B3010">
        <v>113.1</v>
      </c>
      <c r="C3010">
        <v>115.2</v>
      </c>
    </row>
    <row r="3011" spans="1:3">
      <c r="A3011" s="80">
        <v>33317</v>
      </c>
      <c r="B3011">
        <v>113.1</v>
      </c>
      <c r="C3011">
        <v>115.2</v>
      </c>
    </row>
    <row r="3012" spans="1:3">
      <c r="A3012" s="80">
        <v>33318</v>
      </c>
      <c r="B3012">
        <v>113.75</v>
      </c>
      <c r="C3012">
        <v>115.2</v>
      </c>
    </row>
    <row r="3013" spans="1:3">
      <c r="A3013" s="80">
        <v>33319</v>
      </c>
      <c r="B3013">
        <v>113.75</v>
      </c>
      <c r="C3013">
        <v>115.2</v>
      </c>
    </row>
    <row r="3014" spans="1:3">
      <c r="A3014" s="80">
        <v>33320</v>
      </c>
      <c r="B3014">
        <v>113.75</v>
      </c>
      <c r="C3014">
        <v>115.2</v>
      </c>
    </row>
    <row r="3015" spans="1:3">
      <c r="A3015" s="80">
        <v>33321</v>
      </c>
      <c r="B3015">
        <v>113.75</v>
      </c>
      <c r="C3015">
        <v>115.2</v>
      </c>
    </row>
    <row r="3016" spans="1:3">
      <c r="A3016" s="80">
        <v>33322</v>
      </c>
      <c r="B3016">
        <v>113.75</v>
      </c>
      <c r="C3016">
        <v>115.2</v>
      </c>
    </row>
    <row r="3017" spans="1:3">
      <c r="A3017" s="80">
        <v>33323</v>
      </c>
      <c r="B3017">
        <v>113.75</v>
      </c>
      <c r="C3017">
        <v>115.2</v>
      </c>
    </row>
    <row r="3018" spans="1:3">
      <c r="A3018" s="80">
        <v>33324</v>
      </c>
      <c r="B3018">
        <v>113.75</v>
      </c>
      <c r="C3018">
        <v>115.2</v>
      </c>
    </row>
    <row r="3019" spans="1:3">
      <c r="A3019" s="80">
        <v>33325</v>
      </c>
      <c r="B3019">
        <v>114.4</v>
      </c>
      <c r="C3019">
        <v>116.5</v>
      </c>
    </row>
    <row r="3020" spans="1:3">
      <c r="A3020" s="80">
        <v>33326</v>
      </c>
      <c r="B3020">
        <v>114.4</v>
      </c>
      <c r="C3020">
        <v>116.5</v>
      </c>
    </row>
    <row r="3021" spans="1:3">
      <c r="A3021" s="80">
        <v>33327</v>
      </c>
      <c r="B3021">
        <v>114.4</v>
      </c>
      <c r="C3021">
        <v>116.5</v>
      </c>
    </row>
    <row r="3022" spans="1:3">
      <c r="A3022" s="80">
        <v>33328</v>
      </c>
      <c r="B3022">
        <v>114.4</v>
      </c>
      <c r="C3022">
        <v>116.5</v>
      </c>
    </row>
    <row r="3023" spans="1:3">
      <c r="A3023" s="80">
        <v>33329</v>
      </c>
      <c r="B3023">
        <v>114.4</v>
      </c>
      <c r="C3023">
        <v>116.5</v>
      </c>
    </row>
    <row r="3024" spans="1:3">
      <c r="A3024" s="80">
        <v>33330</v>
      </c>
      <c r="B3024">
        <v>114.4</v>
      </c>
      <c r="C3024">
        <v>116.5</v>
      </c>
    </row>
    <row r="3025" spans="1:3">
      <c r="A3025" s="80">
        <v>33331</v>
      </c>
      <c r="B3025">
        <v>114.4</v>
      </c>
      <c r="C3025">
        <v>116.5</v>
      </c>
    </row>
    <row r="3026" spans="1:3">
      <c r="A3026" s="80">
        <v>33332</v>
      </c>
      <c r="B3026">
        <v>115</v>
      </c>
      <c r="C3026">
        <v>117.1</v>
      </c>
    </row>
    <row r="3027" spans="1:3">
      <c r="A3027" s="80">
        <v>33333</v>
      </c>
      <c r="B3027">
        <v>115</v>
      </c>
      <c r="C3027">
        <v>117.1</v>
      </c>
    </row>
    <row r="3028" spans="1:3">
      <c r="A3028" s="80">
        <v>33334</v>
      </c>
      <c r="B3028">
        <v>115</v>
      </c>
      <c r="C3028">
        <v>117.1</v>
      </c>
    </row>
    <row r="3029" spans="1:3">
      <c r="A3029" s="80">
        <v>33335</v>
      </c>
      <c r="B3029">
        <v>115</v>
      </c>
      <c r="C3029">
        <v>117.1</v>
      </c>
    </row>
    <row r="3030" spans="1:3">
      <c r="A3030" s="80">
        <v>33336</v>
      </c>
      <c r="B3030">
        <v>115</v>
      </c>
      <c r="C3030">
        <v>117.1</v>
      </c>
    </row>
    <row r="3031" spans="1:3">
      <c r="A3031" s="80">
        <v>33337</v>
      </c>
      <c r="B3031">
        <v>115</v>
      </c>
      <c r="C3031">
        <v>117.1</v>
      </c>
    </row>
    <row r="3032" spans="1:3">
      <c r="A3032" s="80">
        <v>33338</v>
      </c>
      <c r="B3032">
        <v>115.6</v>
      </c>
      <c r="C3032">
        <v>117.7</v>
      </c>
    </row>
    <row r="3033" spans="1:3">
      <c r="A3033" s="80">
        <v>33339</v>
      </c>
      <c r="B3033">
        <v>115.6</v>
      </c>
      <c r="C3033">
        <v>117.7</v>
      </c>
    </row>
    <row r="3034" spans="1:3">
      <c r="A3034" s="80">
        <v>33340</v>
      </c>
      <c r="B3034">
        <v>115.6</v>
      </c>
      <c r="C3034">
        <v>117.7</v>
      </c>
    </row>
    <row r="3035" spans="1:3">
      <c r="A3035" s="80">
        <v>33341</v>
      </c>
      <c r="B3035">
        <v>116.2</v>
      </c>
      <c r="C3035">
        <v>118.3</v>
      </c>
    </row>
    <row r="3036" spans="1:3">
      <c r="A3036" s="80">
        <v>33342</v>
      </c>
      <c r="B3036">
        <v>116.2</v>
      </c>
      <c r="C3036">
        <v>118.3</v>
      </c>
    </row>
    <row r="3037" spans="1:3">
      <c r="A3037" s="80">
        <v>33343</v>
      </c>
      <c r="B3037">
        <v>116.2</v>
      </c>
      <c r="C3037">
        <v>118.3</v>
      </c>
    </row>
    <row r="3038" spans="1:3">
      <c r="A3038" s="80">
        <v>33344</v>
      </c>
      <c r="B3038">
        <v>116.2</v>
      </c>
      <c r="C3038">
        <v>118.3</v>
      </c>
    </row>
    <row r="3039" spans="1:3">
      <c r="A3039" s="80">
        <v>33345</v>
      </c>
      <c r="B3039">
        <v>116.2</v>
      </c>
      <c r="C3039">
        <v>118.3</v>
      </c>
    </row>
    <row r="3040" spans="1:3">
      <c r="A3040" s="80">
        <v>33346</v>
      </c>
      <c r="B3040">
        <v>116.8</v>
      </c>
      <c r="C3040">
        <v>118.9</v>
      </c>
    </row>
    <row r="3041" spans="1:3">
      <c r="A3041" s="80">
        <v>33347</v>
      </c>
      <c r="B3041">
        <v>116.8</v>
      </c>
      <c r="C3041">
        <v>118.9</v>
      </c>
    </row>
    <row r="3042" spans="1:3">
      <c r="A3042" s="80">
        <v>33348</v>
      </c>
      <c r="B3042">
        <v>116.8</v>
      </c>
      <c r="C3042">
        <v>118.9</v>
      </c>
    </row>
    <row r="3043" spans="1:3">
      <c r="A3043" s="80">
        <v>33349</v>
      </c>
      <c r="B3043">
        <v>116.8</v>
      </c>
      <c r="C3043">
        <v>118.9</v>
      </c>
    </row>
    <row r="3044" spans="1:3">
      <c r="A3044" s="80">
        <v>33350</v>
      </c>
      <c r="B3044">
        <v>116.8</v>
      </c>
      <c r="C3044">
        <v>118.9</v>
      </c>
    </row>
    <row r="3045" spans="1:3">
      <c r="A3045" s="80">
        <v>33351</v>
      </c>
      <c r="B3045">
        <v>116.8</v>
      </c>
      <c r="C3045">
        <v>118.9</v>
      </c>
    </row>
    <row r="3046" spans="1:3">
      <c r="A3046" s="80">
        <v>33352</v>
      </c>
      <c r="B3046">
        <v>116.8</v>
      </c>
      <c r="C3046">
        <v>118.9</v>
      </c>
    </row>
    <row r="3047" spans="1:3">
      <c r="A3047" s="80">
        <v>33353</v>
      </c>
      <c r="B3047">
        <v>117.4</v>
      </c>
      <c r="C3047">
        <v>119.5</v>
      </c>
    </row>
    <row r="3048" spans="1:3">
      <c r="A3048" s="80">
        <v>33354</v>
      </c>
      <c r="B3048">
        <v>117.4</v>
      </c>
      <c r="C3048">
        <v>119.5</v>
      </c>
    </row>
    <row r="3049" spans="1:3">
      <c r="A3049" s="80">
        <v>33355</v>
      </c>
      <c r="B3049">
        <v>117.4</v>
      </c>
      <c r="C3049">
        <v>119.5</v>
      </c>
    </row>
    <row r="3050" spans="1:3">
      <c r="A3050" s="80">
        <v>33356</v>
      </c>
      <c r="B3050">
        <v>117.4</v>
      </c>
      <c r="C3050">
        <v>119.5</v>
      </c>
    </row>
    <row r="3051" spans="1:3">
      <c r="A3051" s="80">
        <v>33357</v>
      </c>
      <c r="B3051">
        <v>117.4</v>
      </c>
      <c r="C3051">
        <v>119.5</v>
      </c>
    </row>
    <row r="3052" spans="1:3">
      <c r="A3052" s="80">
        <v>33358</v>
      </c>
      <c r="B3052">
        <v>117.4</v>
      </c>
      <c r="C3052">
        <v>119.5</v>
      </c>
    </row>
    <row r="3053" spans="1:3">
      <c r="A3053" s="80">
        <v>33359</v>
      </c>
      <c r="B3053">
        <v>117.4</v>
      </c>
      <c r="C3053">
        <v>119.5</v>
      </c>
    </row>
    <row r="3054" spans="1:3">
      <c r="A3054" s="80">
        <v>33360</v>
      </c>
      <c r="B3054">
        <v>117.4</v>
      </c>
      <c r="C3054">
        <v>119.5</v>
      </c>
    </row>
    <row r="3055" spans="1:3">
      <c r="A3055" s="80">
        <v>33361</v>
      </c>
      <c r="B3055">
        <v>117.95</v>
      </c>
      <c r="C3055">
        <v>120.05</v>
      </c>
    </row>
    <row r="3056" spans="1:3">
      <c r="A3056" s="80">
        <v>33362</v>
      </c>
      <c r="B3056">
        <v>117.95</v>
      </c>
      <c r="C3056">
        <v>120.05</v>
      </c>
    </row>
    <row r="3057" spans="1:3">
      <c r="A3057" s="80">
        <v>33363</v>
      </c>
      <c r="B3057">
        <v>117.95</v>
      </c>
      <c r="C3057">
        <v>120.05</v>
      </c>
    </row>
    <row r="3058" spans="1:3">
      <c r="A3058" s="80">
        <v>33364</v>
      </c>
      <c r="B3058">
        <v>117.95</v>
      </c>
      <c r="C3058">
        <v>120.05</v>
      </c>
    </row>
    <row r="3059" spans="1:3">
      <c r="A3059" s="80">
        <v>33365</v>
      </c>
      <c r="B3059">
        <v>117.95</v>
      </c>
      <c r="C3059">
        <v>120.05</v>
      </c>
    </row>
    <row r="3060" spans="1:3">
      <c r="A3060" s="80">
        <v>33366</v>
      </c>
      <c r="B3060">
        <v>117.95</v>
      </c>
      <c r="C3060">
        <v>120.05</v>
      </c>
    </row>
    <row r="3061" spans="1:3">
      <c r="A3061" s="80">
        <v>33367</v>
      </c>
      <c r="B3061">
        <v>118.5</v>
      </c>
      <c r="C3061">
        <v>120.6</v>
      </c>
    </row>
    <row r="3062" spans="1:3">
      <c r="A3062" s="80">
        <v>33368</v>
      </c>
      <c r="B3062">
        <v>118.5</v>
      </c>
      <c r="C3062">
        <v>120.6</v>
      </c>
    </row>
    <row r="3063" spans="1:3">
      <c r="A3063" s="80">
        <v>33369</v>
      </c>
      <c r="B3063">
        <v>118.5</v>
      </c>
      <c r="C3063">
        <v>120.6</v>
      </c>
    </row>
    <row r="3064" spans="1:3">
      <c r="A3064" s="80">
        <v>33370</v>
      </c>
      <c r="B3064">
        <v>118.5</v>
      </c>
      <c r="C3064">
        <v>120.6</v>
      </c>
    </row>
    <row r="3065" spans="1:3">
      <c r="A3065" s="80">
        <v>33371</v>
      </c>
      <c r="B3065">
        <v>118.5</v>
      </c>
      <c r="C3065">
        <v>120.6</v>
      </c>
    </row>
    <row r="3066" spans="1:3">
      <c r="A3066" s="80">
        <v>33372</v>
      </c>
      <c r="B3066">
        <v>118.5</v>
      </c>
      <c r="C3066">
        <v>120.6</v>
      </c>
    </row>
    <row r="3067" spans="1:3">
      <c r="A3067" s="80">
        <v>33373</v>
      </c>
      <c r="B3067">
        <v>118.5</v>
      </c>
      <c r="C3067">
        <v>120.6</v>
      </c>
    </row>
    <row r="3068" spans="1:3">
      <c r="A3068" s="80">
        <v>33374</v>
      </c>
      <c r="B3068">
        <v>119.05</v>
      </c>
      <c r="C3068">
        <v>121.15</v>
      </c>
    </row>
    <row r="3069" spans="1:3">
      <c r="A3069" s="80">
        <v>33375</v>
      </c>
      <c r="B3069">
        <v>119.05</v>
      </c>
      <c r="C3069">
        <v>121.15</v>
      </c>
    </row>
    <row r="3070" spans="1:3">
      <c r="A3070" s="80">
        <v>33376</v>
      </c>
      <c r="B3070">
        <v>119.05</v>
      </c>
      <c r="C3070">
        <v>121.15</v>
      </c>
    </row>
    <row r="3071" spans="1:3">
      <c r="A3071" s="80">
        <v>33377</v>
      </c>
      <c r="B3071">
        <v>119.05</v>
      </c>
      <c r="C3071">
        <v>121.15</v>
      </c>
    </row>
    <row r="3072" spans="1:3">
      <c r="A3072" s="80">
        <v>33378</v>
      </c>
      <c r="B3072">
        <v>119.05</v>
      </c>
      <c r="C3072">
        <v>121.15</v>
      </c>
    </row>
    <row r="3073" spans="1:3">
      <c r="A3073" s="80">
        <v>33379</v>
      </c>
      <c r="B3073">
        <v>119.05</v>
      </c>
      <c r="C3073">
        <v>121.15</v>
      </c>
    </row>
    <row r="3074" spans="1:3">
      <c r="A3074" s="80">
        <v>33380</v>
      </c>
      <c r="B3074">
        <v>119.05</v>
      </c>
      <c r="C3074">
        <v>121.15</v>
      </c>
    </row>
    <row r="3075" spans="1:3">
      <c r="A3075" s="80">
        <v>33381</v>
      </c>
      <c r="B3075">
        <v>119.6</v>
      </c>
      <c r="C3075">
        <v>121.7</v>
      </c>
    </row>
    <row r="3076" spans="1:3">
      <c r="A3076" s="80">
        <v>33382</v>
      </c>
      <c r="B3076">
        <v>119.6</v>
      </c>
      <c r="C3076">
        <v>121.7</v>
      </c>
    </row>
    <row r="3077" spans="1:3">
      <c r="A3077" s="80">
        <v>33383</v>
      </c>
      <c r="B3077">
        <v>119.6</v>
      </c>
      <c r="C3077">
        <v>121.7</v>
      </c>
    </row>
    <row r="3078" spans="1:3">
      <c r="A3078" s="80">
        <v>33384</v>
      </c>
      <c r="B3078">
        <v>119.6</v>
      </c>
      <c r="C3078">
        <v>121.7</v>
      </c>
    </row>
    <row r="3079" spans="1:3">
      <c r="A3079" s="80">
        <v>33385</v>
      </c>
      <c r="B3079">
        <v>119.6</v>
      </c>
      <c r="C3079">
        <v>121.7</v>
      </c>
    </row>
    <row r="3080" spans="1:3">
      <c r="A3080" s="80">
        <v>33386</v>
      </c>
      <c r="B3080">
        <v>119.6</v>
      </c>
      <c r="C3080">
        <v>121.7</v>
      </c>
    </row>
    <row r="3081" spans="1:3">
      <c r="A3081" s="80">
        <v>33387</v>
      </c>
      <c r="B3081">
        <v>119.6</v>
      </c>
      <c r="C3081">
        <v>121.7</v>
      </c>
    </row>
    <row r="3082" spans="1:3">
      <c r="A3082" s="80">
        <v>33388</v>
      </c>
      <c r="B3082">
        <v>120.15</v>
      </c>
      <c r="C3082">
        <v>122.25</v>
      </c>
    </row>
    <row r="3083" spans="1:3">
      <c r="A3083" s="80">
        <v>33389</v>
      </c>
      <c r="B3083">
        <v>120.15</v>
      </c>
      <c r="C3083">
        <v>122.25</v>
      </c>
    </row>
    <row r="3084" spans="1:3">
      <c r="A3084" s="80">
        <v>33390</v>
      </c>
      <c r="B3084">
        <v>120.65</v>
      </c>
      <c r="C3084">
        <v>122.75</v>
      </c>
    </row>
    <row r="3085" spans="1:3">
      <c r="A3085" s="80">
        <v>33391</v>
      </c>
      <c r="B3085">
        <v>120.65</v>
      </c>
      <c r="C3085">
        <v>122.75</v>
      </c>
    </row>
    <row r="3086" spans="1:3">
      <c r="A3086" s="80">
        <v>33392</v>
      </c>
      <c r="B3086">
        <v>120.65</v>
      </c>
      <c r="C3086">
        <v>122.75</v>
      </c>
    </row>
    <row r="3087" spans="1:3">
      <c r="A3087" s="80">
        <v>33393</v>
      </c>
      <c r="B3087">
        <v>120.65</v>
      </c>
      <c r="C3087">
        <v>122.75</v>
      </c>
    </row>
    <row r="3088" spans="1:3">
      <c r="A3088" s="80">
        <v>33394</v>
      </c>
      <c r="B3088">
        <v>120.65</v>
      </c>
      <c r="C3088">
        <v>122.75</v>
      </c>
    </row>
    <row r="3089" spans="1:3">
      <c r="A3089" s="80">
        <v>33395</v>
      </c>
      <c r="B3089">
        <v>121.15</v>
      </c>
      <c r="C3089">
        <v>123.25</v>
      </c>
    </row>
    <row r="3090" spans="1:3">
      <c r="A3090" s="80">
        <v>33396</v>
      </c>
      <c r="B3090">
        <v>121.15</v>
      </c>
      <c r="C3090">
        <v>123.25</v>
      </c>
    </row>
    <row r="3091" spans="1:3">
      <c r="A3091" s="80">
        <v>33397</v>
      </c>
      <c r="B3091">
        <v>121.15</v>
      </c>
      <c r="C3091">
        <v>123.25</v>
      </c>
    </row>
    <row r="3092" spans="1:3">
      <c r="A3092" s="80">
        <v>33398</v>
      </c>
      <c r="B3092">
        <v>121.15</v>
      </c>
      <c r="C3092">
        <v>123.25</v>
      </c>
    </row>
    <row r="3093" spans="1:3">
      <c r="A3093" s="80">
        <v>33399</v>
      </c>
      <c r="B3093">
        <v>121.15</v>
      </c>
      <c r="C3093">
        <v>123.25</v>
      </c>
    </row>
    <row r="3094" spans="1:3">
      <c r="A3094" s="80">
        <v>33400</v>
      </c>
      <c r="B3094">
        <v>121.15</v>
      </c>
      <c r="C3094">
        <v>123.25</v>
      </c>
    </row>
    <row r="3095" spans="1:3">
      <c r="A3095" s="80">
        <v>33401</v>
      </c>
      <c r="B3095">
        <v>121.15</v>
      </c>
      <c r="C3095">
        <v>123.25</v>
      </c>
    </row>
    <row r="3096" spans="1:3">
      <c r="A3096" s="80">
        <v>33402</v>
      </c>
      <c r="B3096">
        <v>121.65</v>
      </c>
      <c r="C3096">
        <v>123.75</v>
      </c>
    </row>
    <row r="3097" spans="1:3">
      <c r="A3097" s="80">
        <v>33403</v>
      </c>
      <c r="B3097">
        <v>121.65</v>
      </c>
      <c r="C3097">
        <v>123.75</v>
      </c>
    </row>
    <row r="3098" spans="1:3">
      <c r="A3098" s="80">
        <v>33404</v>
      </c>
      <c r="B3098">
        <v>121.65</v>
      </c>
      <c r="C3098">
        <v>123.75</v>
      </c>
    </row>
    <row r="3099" spans="1:3">
      <c r="A3099" s="80">
        <v>33405</v>
      </c>
      <c r="B3099">
        <v>121.65</v>
      </c>
      <c r="C3099">
        <v>123.75</v>
      </c>
    </row>
    <row r="3100" spans="1:3">
      <c r="A3100" s="80">
        <v>33406</v>
      </c>
      <c r="B3100">
        <v>121.65</v>
      </c>
      <c r="C3100">
        <v>123.75</v>
      </c>
    </row>
    <row r="3101" spans="1:3">
      <c r="A3101" s="80">
        <v>33407</v>
      </c>
      <c r="B3101">
        <v>121.65</v>
      </c>
      <c r="C3101">
        <v>123.75</v>
      </c>
    </row>
    <row r="3102" spans="1:3">
      <c r="A3102" s="80">
        <v>33408</v>
      </c>
      <c r="B3102">
        <v>121.65</v>
      </c>
      <c r="C3102">
        <v>123.75</v>
      </c>
    </row>
    <row r="3103" spans="1:3">
      <c r="A3103" s="80">
        <v>33409</v>
      </c>
      <c r="B3103">
        <v>122.15</v>
      </c>
      <c r="C3103">
        <v>124.25</v>
      </c>
    </row>
    <row r="3104" spans="1:3">
      <c r="A3104" s="80">
        <v>33410</v>
      </c>
      <c r="B3104">
        <v>122.15</v>
      </c>
      <c r="C3104">
        <v>124.25</v>
      </c>
    </row>
    <row r="3105" spans="1:3">
      <c r="A3105" s="80">
        <v>33411</v>
      </c>
      <c r="B3105">
        <v>122.15</v>
      </c>
      <c r="C3105">
        <v>124.25</v>
      </c>
    </row>
    <row r="3106" spans="1:3">
      <c r="A3106" s="80">
        <v>33412</v>
      </c>
      <c r="B3106">
        <v>122.15</v>
      </c>
      <c r="C3106">
        <v>124.25</v>
      </c>
    </row>
    <row r="3107" spans="1:3">
      <c r="A3107" s="80">
        <v>33413</v>
      </c>
      <c r="B3107">
        <v>122.15</v>
      </c>
      <c r="C3107">
        <v>124.25</v>
      </c>
    </row>
    <row r="3108" spans="1:3">
      <c r="A3108" s="80">
        <v>33414</v>
      </c>
      <c r="B3108">
        <v>122.15</v>
      </c>
      <c r="C3108">
        <v>124.25</v>
      </c>
    </row>
    <row r="3109" spans="1:3">
      <c r="A3109" s="80">
        <v>33415</v>
      </c>
      <c r="B3109">
        <v>122.15</v>
      </c>
      <c r="C3109">
        <v>124.25</v>
      </c>
    </row>
    <row r="3110" spans="1:3">
      <c r="A3110" s="80">
        <v>33416</v>
      </c>
      <c r="B3110">
        <v>122.3</v>
      </c>
      <c r="C3110">
        <v>124.75</v>
      </c>
    </row>
    <row r="3111" spans="1:3">
      <c r="A3111" s="80">
        <v>33417</v>
      </c>
      <c r="B3111">
        <v>122.3</v>
      </c>
      <c r="C3111">
        <v>124.75</v>
      </c>
    </row>
    <row r="3112" spans="1:3">
      <c r="A3112" s="80">
        <v>33418</v>
      </c>
      <c r="B3112">
        <v>122.3</v>
      </c>
      <c r="C3112">
        <v>124.75</v>
      </c>
    </row>
    <row r="3113" spans="1:3">
      <c r="A3113" s="80">
        <v>33419</v>
      </c>
      <c r="B3113">
        <v>122.3</v>
      </c>
      <c r="C3113">
        <v>124.75</v>
      </c>
    </row>
    <row r="3114" spans="1:3">
      <c r="A3114" s="80">
        <v>33420</v>
      </c>
      <c r="B3114">
        <v>122.3</v>
      </c>
      <c r="C3114">
        <v>124.75</v>
      </c>
    </row>
    <row r="3115" spans="1:3">
      <c r="A3115" s="80">
        <v>33421</v>
      </c>
      <c r="B3115">
        <v>122.3</v>
      </c>
      <c r="C3115">
        <v>124.75</v>
      </c>
    </row>
    <row r="3116" spans="1:3">
      <c r="A3116" s="80">
        <v>33422</v>
      </c>
      <c r="B3116">
        <v>122.3</v>
      </c>
      <c r="C3116">
        <v>124.75</v>
      </c>
    </row>
    <row r="3117" spans="1:3">
      <c r="A3117" s="80">
        <v>33423</v>
      </c>
      <c r="B3117">
        <v>122.8</v>
      </c>
      <c r="C3117">
        <v>125.25</v>
      </c>
    </row>
    <row r="3118" spans="1:3">
      <c r="A3118" s="80">
        <v>33424</v>
      </c>
      <c r="B3118">
        <v>122.8</v>
      </c>
      <c r="C3118">
        <v>125.25</v>
      </c>
    </row>
    <row r="3119" spans="1:3">
      <c r="A3119" s="80">
        <v>33425</v>
      </c>
      <c r="B3119">
        <v>122.8</v>
      </c>
      <c r="C3119">
        <v>125.25</v>
      </c>
    </row>
    <row r="3120" spans="1:3">
      <c r="A3120" s="80">
        <v>33426</v>
      </c>
      <c r="B3120">
        <v>122.8</v>
      </c>
      <c r="C3120">
        <v>125.25</v>
      </c>
    </row>
    <row r="3121" spans="1:3">
      <c r="A3121" s="80">
        <v>33427</v>
      </c>
      <c r="B3121">
        <v>122.8</v>
      </c>
      <c r="C3121">
        <v>125.25</v>
      </c>
    </row>
    <row r="3122" spans="1:3">
      <c r="A3122" s="80">
        <v>33428</v>
      </c>
      <c r="B3122">
        <v>122.8</v>
      </c>
      <c r="C3122">
        <v>125.25</v>
      </c>
    </row>
    <row r="3123" spans="1:3">
      <c r="A3123" s="80">
        <v>33429</v>
      </c>
      <c r="B3123">
        <v>122.8</v>
      </c>
      <c r="C3123">
        <v>125.25</v>
      </c>
    </row>
    <row r="3124" spans="1:3">
      <c r="A3124" s="80">
        <v>33430</v>
      </c>
      <c r="B3124">
        <v>123.3</v>
      </c>
      <c r="C3124">
        <v>125.75</v>
      </c>
    </row>
    <row r="3125" spans="1:3">
      <c r="A3125" s="80">
        <v>33431</v>
      </c>
      <c r="B3125">
        <v>123.3</v>
      </c>
      <c r="C3125">
        <v>125.75</v>
      </c>
    </row>
    <row r="3126" spans="1:3">
      <c r="A3126" s="80">
        <v>33432</v>
      </c>
      <c r="B3126">
        <v>123.3</v>
      </c>
      <c r="C3126">
        <v>125.75</v>
      </c>
    </row>
    <row r="3127" spans="1:3">
      <c r="A3127" s="80">
        <v>33433</v>
      </c>
      <c r="B3127">
        <v>123.3</v>
      </c>
      <c r="C3127">
        <v>125.75</v>
      </c>
    </row>
    <row r="3128" spans="1:3">
      <c r="A3128" s="80">
        <v>33434</v>
      </c>
      <c r="B3128">
        <v>123.3</v>
      </c>
      <c r="C3128">
        <v>125.75</v>
      </c>
    </row>
    <row r="3129" spans="1:3">
      <c r="A3129" s="80">
        <v>33435</v>
      </c>
      <c r="B3129">
        <v>123.3</v>
      </c>
      <c r="C3129">
        <v>125.75</v>
      </c>
    </row>
    <row r="3130" spans="1:3">
      <c r="A3130" s="80">
        <v>33436</v>
      </c>
      <c r="B3130">
        <v>123.3</v>
      </c>
      <c r="C3130">
        <v>125.75</v>
      </c>
    </row>
    <row r="3131" spans="1:3">
      <c r="A3131" s="80">
        <v>33437</v>
      </c>
      <c r="B3131">
        <v>123.8</v>
      </c>
      <c r="C3131">
        <v>126.25</v>
      </c>
    </row>
    <row r="3132" spans="1:3">
      <c r="A3132" s="80">
        <v>33438</v>
      </c>
      <c r="B3132">
        <v>123.8</v>
      </c>
      <c r="C3132">
        <v>126.25</v>
      </c>
    </row>
    <row r="3133" spans="1:3">
      <c r="A3133" s="80">
        <v>33439</v>
      </c>
      <c r="B3133">
        <v>123.8</v>
      </c>
      <c r="C3133">
        <v>126.25</v>
      </c>
    </row>
    <row r="3134" spans="1:3">
      <c r="A3134" s="80">
        <v>33440</v>
      </c>
      <c r="B3134">
        <v>123.8</v>
      </c>
      <c r="C3134">
        <v>126.25</v>
      </c>
    </row>
    <row r="3135" spans="1:3">
      <c r="A3135" s="80">
        <v>33441</v>
      </c>
      <c r="B3135">
        <v>124.3</v>
      </c>
      <c r="C3135">
        <v>126.75</v>
      </c>
    </row>
    <row r="3136" spans="1:3">
      <c r="A3136" s="80">
        <v>33442</v>
      </c>
      <c r="B3136">
        <v>124.3</v>
      </c>
      <c r="C3136">
        <v>126.75</v>
      </c>
    </row>
    <row r="3137" spans="1:3">
      <c r="A3137" s="80">
        <v>33443</v>
      </c>
      <c r="B3137">
        <v>124.3</v>
      </c>
      <c r="C3137">
        <v>126.75</v>
      </c>
    </row>
    <row r="3138" spans="1:3">
      <c r="A3138" s="80">
        <v>33444</v>
      </c>
      <c r="B3138">
        <v>124.8</v>
      </c>
      <c r="C3138">
        <v>127.25</v>
      </c>
    </row>
    <row r="3139" spans="1:3">
      <c r="A3139" s="80">
        <v>33445</v>
      </c>
      <c r="B3139">
        <v>124.8</v>
      </c>
      <c r="C3139">
        <v>127.25</v>
      </c>
    </row>
    <row r="3140" spans="1:3">
      <c r="A3140" s="80">
        <v>33446</v>
      </c>
      <c r="B3140">
        <v>124.8</v>
      </c>
      <c r="C3140">
        <v>127.25</v>
      </c>
    </row>
    <row r="3141" spans="1:3">
      <c r="A3141" s="80">
        <v>33447</v>
      </c>
      <c r="B3141">
        <v>124.8</v>
      </c>
      <c r="C3141">
        <v>127.25</v>
      </c>
    </row>
    <row r="3142" spans="1:3">
      <c r="A3142" s="80">
        <v>33448</v>
      </c>
      <c r="B3142">
        <v>124.8</v>
      </c>
      <c r="C3142">
        <v>127.25</v>
      </c>
    </row>
    <row r="3143" spans="1:3">
      <c r="A3143" s="80">
        <v>33449</v>
      </c>
      <c r="B3143">
        <v>124.8</v>
      </c>
      <c r="C3143">
        <v>127.25</v>
      </c>
    </row>
    <row r="3144" spans="1:3">
      <c r="A3144" s="80">
        <v>33450</v>
      </c>
      <c r="B3144">
        <v>124.8</v>
      </c>
      <c r="C3144">
        <v>127.25</v>
      </c>
    </row>
    <row r="3145" spans="1:3">
      <c r="A3145" s="80">
        <v>33451</v>
      </c>
      <c r="B3145">
        <v>125.3</v>
      </c>
      <c r="C3145">
        <v>127.75</v>
      </c>
    </row>
    <row r="3146" spans="1:3">
      <c r="A3146" s="80">
        <v>33452</v>
      </c>
      <c r="B3146">
        <v>125.3</v>
      </c>
      <c r="C3146">
        <v>127.75</v>
      </c>
    </row>
    <row r="3147" spans="1:3">
      <c r="A3147" s="80">
        <v>33453</v>
      </c>
      <c r="B3147">
        <v>125.3</v>
      </c>
      <c r="C3147">
        <v>127.75</v>
      </c>
    </row>
    <row r="3148" spans="1:3">
      <c r="A3148" s="80">
        <v>33454</v>
      </c>
      <c r="B3148">
        <v>125.3</v>
      </c>
      <c r="C3148">
        <v>127.75</v>
      </c>
    </row>
    <row r="3149" spans="1:3">
      <c r="A3149" s="80">
        <v>33455</v>
      </c>
      <c r="B3149">
        <v>125.3</v>
      </c>
      <c r="C3149">
        <v>127.75</v>
      </c>
    </row>
    <row r="3150" spans="1:3">
      <c r="A3150" s="80">
        <v>33456</v>
      </c>
      <c r="B3150">
        <v>125.3</v>
      </c>
      <c r="C3150">
        <v>127.75</v>
      </c>
    </row>
    <row r="3151" spans="1:3">
      <c r="A3151" s="80">
        <v>33457</v>
      </c>
      <c r="B3151">
        <v>125.3</v>
      </c>
      <c r="C3151">
        <v>127.75</v>
      </c>
    </row>
    <row r="3152" spans="1:3">
      <c r="A3152" s="80">
        <v>33458</v>
      </c>
      <c r="B3152">
        <v>125.8</v>
      </c>
      <c r="C3152">
        <v>128.25</v>
      </c>
    </row>
    <row r="3153" spans="1:3">
      <c r="A3153" s="80">
        <v>33459</v>
      </c>
      <c r="B3153">
        <v>125.8</v>
      </c>
      <c r="C3153">
        <v>128.25</v>
      </c>
    </row>
    <row r="3154" spans="1:3">
      <c r="A3154" s="80">
        <v>33460</v>
      </c>
      <c r="B3154">
        <v>125.8</v>
      </c>
      <c r="C3154">
        <v>128.25</v>
      </c>
    </row>
    <row r="3155" spans="1:3">
      <c r="A3155" s="80">
        <v>33461</v>
      </c>
      <c r="B3155">
        <v>125.8</v>
      </c>
      <c r="C3155">
        <v>128.25</v>
      </c>
    </row>
    <row r="3156" spans="1:3">
      <c r="A3156" s="80">
        <v>33462</v>
      </c>
      <c r="B3156">
        <v>125.8</v>
      </c>
      <c r="C3156">
        <v>128.25</v>
      </c>
    </row>
    <row r="3157" spans="1:3">
      <c r="A3157" s="80">
        <v>33463</v>
      </c>
      <c r="B3157">
        <v>125.8</v>
      </c>
      <c r="C3157">
        <v>128.25</v>
      </c>
    </row>
    <row r="3158" spans="1:3">
      <c r="A3158" s="80">
        <v>33464</v>
      </c>
      <c r="B3158">
        <v>125.8</v>
      </c>
      <c r="C3158">
        <v>128.25</v>
      </c>
    </row>
    <row r="3159" spans="1:3">
      <c r="A3159" s="80">
        <v>33465</v>
      </c>
      <c r="B3159">
        <v>126.3</v>
      </c>
      <c r="C3159">
        <v>128.75</v>
      </c>
    </row>
    <row r="3160" spans="1:3">
      <c r="A3160" s="80">
        <v>33466</v>
      </c>
      <c r="B3160">
        <v>126.3</v>
      </c>
      <c r="C3160">
        <v>128.75</v>
      </c>
    </row>
    <row r="3161" spans="1:3">
      <c r="A3161" s="80">
        <v>33467</v>
      </c>
      <c r="B3161">
        <v>126.3</v>
      </c>
      <c r="C3161">
        <v>128.75</v>
      </c>
    </row>
    <row r="3162" spans="1:3">
      <c r="A3162" s="80">
        <v>33468</v>
      </c>
      <c r="B3162">
        <v>126.3</v>
      </c>
      <c r="C3162">
        <v>128.75</v>
      </c>
    </row>
    <row r="3163" spans="1:3">
      <c r="A3163" s="80">
        <v>33469</v>
      </c>
      <c r="B3163">
        <v>126.3</v>
      </c>
      <c r="C3163">
        <v>128.75</v>
      </c>
    </row>
    <row r="3164" spans="1:3">
      <c r="A3164" s="80">
        <v>33470</v>
      </c>
      <c r="B3164">
        <v>126.3</v>
      </c>
      <c r="C3164">
        <v>128.75</v>
      </c>
    </row>
    <row r="3165" spans="1:3">
      <c r="A3165" s="80">
        <v>33471</v>
      </c>
      <c r="B3165">
        <v>126.3</v>
      </c>
      <c r="C3165">
        <v>128.75</v>
      </c>
    </row>
    <row r="3166" spans="1:3">
      <c r="A3166" s="80">
        <v>33472</v>
      </c>
      <c r="B3166">
        <v>126.8</v>
      </c>
      <c r="C3166">
        <v>129.25</v>
      </c>
    </row>
    <row r="3167" spans="1:3">
      <c r="A3167" s="80">
        <v>33473</v>
      </c>
      <c r="B3167">
        <v>126.8</v>
      </c>
      <c r="C3167">
        <v>129.25</v>
      </c>
    </row>
    <row r="3168" spans="1:3">
      <c r="A3168" s="80">
        <v>33474</v>
      </c>
      <c r="B3168">
        <v>126.8</v>
      </c>
      <c r="C3168">
        <v>129.25</v>
      </c>
    </row>
    <row r="3169" spans="1:3">
      <c r="A3169" s="80">
        <v>33475</v>
      </c>
      <c r="B3169">
        <v>126.8</v>
      </c>
      <c r="C3169">
        <v>129.25</v>
      </c>
    </row>
    <row r="3170" spans="1:3">
      <c r="A3170" s="80">
        <v>33476</v>
      </c>
      <c r="B3170">
        <v>126.8</v>
      </c>
      <c r="C3170">
        <v>129.25</v>
      </c>
    </row>
    <row r="3171" spans="1:3">
      <c r="A3171" s="80">
        <v>33477</v>
      </c>
      <c r="B3171">
        <v>126.8</v>
      </c>
      <c r="C3171">
        <v>129.25</v>
      </c>
    </row>
    <row r="3172" spans="1:3">
      <c r="A3172" s="80">
        <v>33478</v>
      </c>
      <c r="B3172">
        <v>126.8</v>
      </c>
      <c r="C3172">
        <v>129.25</v>
      </c>
    </row>
    <row r="3173" spans="1:3">
      <c r="A3173" s="80">
        <v>33479</v>
      </c>
      <c r="B3173">
        <v>127.25</v>
      </c>
      <c r="C3173">
        <v>129.75</v>
      </c>
    </row>
    <row r="3174" spans="1:3">
      <c r="A3174" s="80">
        <v>33480</v>
      </c>
      <c r="B3174">
        <v>127.25</v>
      </c>
      <c r="C3174">
        <v>129.75</v>
      </c>
    </row>
    <row r="3175" spans="1:3">
      <c r="A3175" s="80">
        <v>33481</v>
      </c>
      <c r="B3175">
        <v>127.25</v>
      </c>
      <c r="C3175">
        <v>129.75</v>
      </c>
    </row>
    <row r="3176" spans="1:3">
      <c r="A3176" s="80">
        <v>33482</v>
      </c>
      <c r="B3176">
        <v>127.25</v>
      </c>
      <c r="C3176">
        <v>129.75</v>
      </c>
    </row>
    <row r="3177" spans="1:3">
      <c r="A3177" s="80">
        <v>33483</v>
      </c>
      <c r="B3177">
        <v>127.25</v>
      </c>
      <c r="C3177">
        <v>129.75</v>
      </c>
    </row>
    <row r="3178" spans="1:3">
      <c r="A3178" s="80">
        <v>33484</v>
      </c>
      <c r="B3178">
        <v>127.25</v>
      </c>
      <c r="C3178">
        <v>129.75</v>
      </c>
    </row>
    <row r="3179" spans="1:3">
      <c r="A3179" s="80">
        <v>33485</v>
      </c>
      <c r="B3179">
        <v>127.25</v>
      </c>
      <c r="C3179">
        <v>129.75</v>
      </c>
    </row>
    <row r="3180" spans="1:3">
      <c r="A3180" s="80">
        <v>33486</v>
      </c>
      <c r="B3180">
        <v>127.7</v>
      </c>
      <c r="C3180">
        <v>130.19999999999999</v>
      </c>
    </row>
    <row r="3181" spans="1:3">
      <c r="A3181" s="80">
        <v>33487</v>
      </c>
      <c r="B3181">
        <v>127.7</v>
      </c>
      <c r="C3181">
        <v>130.19999999999999</v>
      </c>
    </row>
    <row r="3182" spans="1:3">
      <c r="A3182" s="80">
        <v>33488</v>
      </c>
      <c r="B3182">
        <v>127.7</v>
      </c>
      <c r="C3182">
        <v>130.19999999999999</v>
      </c>
    </row>
    <row r="3183" spans="1:3">
      <c r="A3183" s="80">
        <v>33489</v>
      </c>
      <c r="B3183">
        <v>127.7</v>
      </c>
      <c r="C3183">
        <v>130.19999999999999</v>
      </c>
    </row>
    <row r="3184" spans="1:3">
      <c r="A3184" s="80">
        <v>33490</v>
      </c>
      <c r="B3184">
        <v>127.7</v>
      </c>
      <c r="C3184">
        <v>130.19999999999999</v>
      </c>
    </row>
    <row r="3185" spans="1:3">
      <c r="A3185" s="80">
        <v>33491</v>
      </c>
      <c r="B3185">
        <v>127.7</v>
      </c>
      <c r="C3185">
        <v>130.19999999999999</v>
      </c>
    </row>
    <row r="3186" spans="1:3">
      <c r="A3186" s="80">
        <v>33492</v>
      </c>
      <c r="B3186">
        <v>127.7</v>
      </c>
      <c r="C3186">
        <v>130.19999999999999</v>
      </c>
    </row>
    <row r="3187" spans="1:3">
      <c r="A3187" s="80">
        <v>33493</v>
      </c>
      <c r="B3187">
        <v>128.15</v>
      </c>
      <c r="C3187">
        <v>130.65</v>
      </c>
    </row>
    <row r="3188" spans="1:3">
      <c r="A3188" s="80">
        <v>33494</v>
      </c>
      <c r="B3188">
        <v>128.15</v>
      </c>
      <c r="C3188">
        <v>130.65</v>
      </c>
    </row>
    <row r="3189" spans="1:3">
      <c r="A3189" s="80">
        <v>33495</v>
      </c>
      <c r="B3189">
        <v>128.15</v>
      </c>
      <c r="C3189">
        <v>130.65</v>
      </c>
    </row>
    <row r="3190" spans="1:3">
      <c r="A3190" s="80">
        <v>33496</v>
      </c>
      <c r="B3190">
        <v>128.15</v>
      </c>
      <c r="C3190">
        <v>130.65</v>
      </c>
    </row>
    <row r="3191" spans="1:3">
      <c r="A3191" s="80">
        <v>33497</v>
      </c>
      <c r="B3191">
        <v>128.15</v>
      </c>
      <c r="C3191">
        <v>130.65</v>
      </c>
    </row>
    <row r="3192" spans="1:3">
      <c r="A3192" s="80">
        <v>33498</v>
      </c>
      <c r="B3192">
        <v>128.15</v>
      </c>
      <c r="C3192">
        <v>130.65</v>
      </c>
    </row>
    <row r="3193" spans="1:3">
      <c r="A3193" s="80">
        <v>33499</v>
      </c>
      <c r="B3193">
        <v>128.15</v>
      </c>
      <c r="C3193">
        <v>130.65</v>
      </c>
    </row>
    <row r="3194" spans="1:3">
      <c r="A3194" s="80">
        <v>33500</v>
      </c>
      <c r="B3194">
        <v>128.55000000000001</v>
      </c>
      <c r="C3194">
        <v>131.1</v>
      </c>
    </row>
    <row r="3195" spans="1:3">
      <c r="A3195" s="80">
        <v>33501</v>
      </c>
      <c r="B3195">
        <v>128.55000000000001</v>
      </c>
      <c r="C3195">
        <v>131.1</v>
      </c>
    </row>
    <row r="3196" spans="1:3">
      <c r="A3196" s="80">
        <v>33502</v>
      </c>
      <c r="B3196">
        <v>128.55000000000001</v>
      </c>
      <c r="C3196">
        <v>131.1</v>
      </c>
    </row>
    <row r="3197" spans="1:3">
      <c r="A3197" s="80">
        <v>33503</v>
      </c>
      <c r="B3197">
        <v>128.55000000000001</v>
      </c>
      <c r="C3197">
        <v>131.1</v>
      </c>
    </row>
    <row r="3198" spans="1:3">
      <c r="A3198" s="80">
        <v>33504</v>
      </c>
      <c r="B3198">
        <v>128.55000000000001</v>
      </c>
      <c r="C3198">
        <v>131.1</v>
      </c>
    </row>
    <row r="3199" spans="1:3">
      <c r="A3199" s="80">
        <v>33505</v>
      </c>
      <c r="B3199">
        <v>128.55000000000001</v>
      </c>
      <c r="C3199">
        <v>131.1</v>
      </c>
    </row>
    <row r="3200" spans="1:3">
      <c r="A3200" s="80">
        <v>33506</v>
      </c>
      <c r="B3200">
        <v>128.55000000000001</v>
      </c>
      <c r="C3200">
        <v>131.1</v>
      </c>
    </row>
    <row r="3201" spans="1:3">
      <c r="A3201" s="80">
        <v>33507</v>
      </c>
      <c r="B3201">
        <v>128.55000000000001</v>
      </c>
      <c r="C3201">
        <v>131.1</v>
      </c>
    </row>
    <row r="3202" spans="1:3">
      <c r="A3202" s="80">
        <v>33508</v>
      </c>
      <c r="B3202">
        <v>129</v>
      </c>
      <c r="C3202">
        <v>131.55000000000001</v>
      </c>
    </row>
    <row r="3203" spans="1:3">
      <c r="A3203" s="80">
        <v>33509</v>
      </c>
      <c r="B3203">
        <v>129</v>
      </c>
      <c r="C3203">
        <v>131.55000000000001</v>
      </c>
    </row>
    <row r="3204" spans="1:3">
      <c r="A3204" s="80">
        <v>33510</v>
      </c>
      <c r="B3204">
        <v>129</v>
      </c>
      <c r="C3204">
        <v>131.55000000000001</v>
      </c>
    </row>
    <row r="3205" spans="1:3">
      <c r="A3205" s="80">
        <v>33511</v>
      </c>
      <c r="B3205">
        <v>129</v>
      </c>
      <c r="C3205">
        <v>131.55000000000001</v>
      </c>
    </row>
    <row r="3206" spans="1:3">
      <c r="A3206" s="80">
        <v>33512</v>
      </c>
      <c r="B3206">
        <v>129</v>
      </c>
      <c r="C3206">
        <v>131.55000000000001</v>
      </c>
    </row>
    <row r="3207" spans="1:3">
      <c r="A3207" s="80">
        <v>33513</v>
      </c>
      <c r="B3207">
        <v>129</v>
      </c>
      <c r="C3207">
        <v>131.55000000000001</v>
      </c>
    </row>
    <row r="3208" spans="1:3">
      <c r="A3208" s="80">
        <v>33514</v>
      </c>
      <c r="B3208">
        <v>129.4</v>
      </c>
      <c r="C3208">
        <v>131.94999999999999</v>
      </c>
    </row>
    <row r="3209" spans="1:3">
      <c r="A3209" s="80">
        <v>33515</v>
      </c>
      <c r="B3209">
        <v>129.4</v>
      </c>
      <c r="C3209">
        <v>131.94999999999999</v>
      </c>
    </row>
    <row r="3210" spans="1:3">
      <c r="A3210" s="80">
        <v>33516</v>
      </c>
      <c r="B3210">
        <v>129.4</v>
      </c>
      <c r="C3210">
        <v>131.94999999999999</v>
      </c>
    </row>
    <row r="3211" spans="1:3">
      <c r="A3211" s="80">
        <v>33517</v>
      </c>
      <c r="B3211">
        <v>129.4</v>
      </c>
      <c r="C3211">
        <v>131.94999999999999</v>
      </c>
    </row>
    <row r="3212" spans="1:3">
      <c r="A3212" s="80">
        <v>33518</v>
      </c>
      <c r="B3212">
        <v>129.4</v>
      </c>
      <c r="C3212">
        <v>131.94999999999999</v>
      </c>
    </row>
    <row r="3213" spans="1:3">
      <c r="A3213" s="80">
        <v>33519</v>
      </c>
      <c r="B3213">
        <v>129.4</v>
      </c>
      <c r="C3213">
        <v>131.94999999999999</v>
      </c>
    </row>
    <row r="3214" spans="1:3">
      <c r="A3214" s="80">
        <v>33520</v>
      </c>
      <c r="B3214">
        <v>129.80000000000001</v>
      </c>
      <c r="C3214">
        <v>132.35</v>
      </c>
    </row>
    <row r="3215" spans="1:3">
      <c r="A3215" s="80">
        <v>33521</v>
      </c>
      <c r="B3215">
        <v>129.80000000000001</v>
      </c>
      <c r="C3215">
        <v>132.35</v>
      </c>
    </row>
    <row r="3216" spans="1:3">
      <c r="A3216" s="80">
        <v>33522</v>
      </c>
      <c r="B3216">
        <v>129.80000000000001</v>
      </c>
      <c r="C3216">
        <v>132.35</v>
      </c>
    </row>
    <row r="3217" spans="1:3">
      <c r="A3217" s="80">
        <v>33523</v>
      </c>
      <c r="B3217">
        <v>129.80000000000001</v>
      </c>
      <c r="C3217">
        <v>132.35</v>
      </c>
    </row>
    <row r="3218" spans="1:3">
      <c r="A3218" s="80">
        <v>33524</v>
      </c>
      <c r="B3218">
        <v>129.80000000000001</v>
      </c>
      <c r="C3218">
        <v>132.35</v>
      </c>
    </row>
    <row r="3219" spans="1:3">
      <c r="A3219" s="80">
        <v>33525</v>
      </c>
      <c r="B3219">
        <v>129.80000000000001</v>
      </c>
      <c r="C3219">
        <v>132.35</v>
      </c>
    </row>
    <row r="3220" spans="1:3">
      <c r="A3220" s="80">
        <v>33526</v>
      </c>
      <c r="B3220">
        <v>129.80000000000001</v>
      </c>
      <c r="C3220">
        <v>132.35</v>
      </c>
    </row>
    <row r="3221" spans="1:3">
      <c r="A3221" s="80">
        <v>33527</v>
      </c>
      <c r="B3221">
        <v>129.80000000000001</v>
      </c>
      <c r="C3221">
        <v>132.35</v>
      </c>
    </row>
    <row r="3222" spans="1:3">
      <c r="A3222" s="80">
        <v>33528</v>
      </c>
      <c r="B3222">
        <v>129.80000000000001</v>
      </c>
      <c r="C3222">
        <v>132.35</v>
      </c>
    </row>
    <row r="3223" spans="1:3">
      <c r="A3223" s="80">
        <v>33529</v>
      </c>
      <c r="B3223">
        <v>130.15</v>
      </c>
      <c r="C3223">
        <v>132.75</v>
      </c>
    </row>
    <row r="3224" spans="1:3">
      <c r="A3224" s="80">
        <v>33530</v>
      </c>
      <c r="B3224">
        <v>130.15</v>
      </c>
      <c r="C3224">
        <v>132.75</v>
      </c>
    </row>
    <row r="3225" spans="1:3">
      <c r="A3225" s="80">
        <v>33531</v>
      </c>
      <c r="B3225">
        <v>130.15</v>
      </c>
      <c r="C3225">
        <v>132.75</v>
      </c>
    </row>
    <row r="3226" spans="1:3">
      <c r="A3226" s="80">
        <v>33532</v>
      </c>
      <c r="B3226">
        <v>130.15</v>
      </c>
      <c r="C3226">
        <v>132.75</v>
      </c>
    </row>
    <row r="3227" spans="1:3">
      <c r="A3227" s="80">
        <v>33533</v>
      </c>
      <c r="B3227">
        <v>130.15</v>
      </c>
      <c r="C3227">
        <v>132.75</v>
      </c>
    </row>
    <row r="3228" spans="1:3">
      <c r="A3228" s="80">
        <v>33534</v>
      </c>
      <c r="B3228">
        <v>130.15</v>
      </c>
      <c r="C3228">
        <v>132.75</v>
      </c>
    </row>
    <row r="3229" spans="1:3">
      <c r="A3229" s="80">
        <v>33535</v>
      </c>
      <c r="B3229">
        <v>130.55000000000001</v>
      </c>
      <c r="C3229">
        <v>133.15</v>
      </c>
    </row>
    <row r="3230" spans="1:3">
      <c r="A3230" s="80">
        <v>33536</v>
      </c>
      <c r="B3230">
        <v>130.55000000000001</v>
      </c>
      <c r="C3230">
        <v>133.15</v>
      </c>
    </row>
    <row r="3231" spans="1:3">
      <c r="A3231" s="80">
        <v>33537</v>
      </c>
      <c r="B3231">
        <v>130.55000000000001</v>
      </c>
      <c r="C3231">
        <v>133.15</v>
      </c>
    </row>
    <row r="3232" spans="1:3">
      <c r="A3232" s="80">
        <v>33538</v>
      </c>
      <c r="B3232">
        <v>130.55000000000001</v>
      </c>
      <c r="C3232">
        <v>133.15</v>
      </c>
    </row>
    <row r="3233" spans="1:3">
      <c r="A3233" s="80">
        <v>33539</v>
      </c>
      <c r="B3233">
        <v>130.55000000000001</v>
      </c>
      <c r="C3233">
        <v>133.15</v>
      </c>
    </row>
    <row r="3234" spans="1:3">
      <c r="A3234" s="80">
        <v>33540</v>
      </c>
      <c r="B3234">
        <v>130.55000000000001</v>
      </c>
      <c r="C3234">
        <v>133.15</v>
      </c>
    </row>
    <row r="3235" spans="1:3">
      <c r="A3235" s="80">
        <v>33541</v>
      </c>
      <c r="B3235">
        <v>130.55000000000001</v>
      </c>
      <c r="C3235">
        <v>133.15</v>
      </c>
    </row>
    <row r="3236" spans="1:3">
      <c r="A3236" s="80">
        <v>33542</v>
      </c>
      <c r="B3236">
        <v>130.94999999999999</v>
      </c>
      <c r="C3236">
        <v>133.55000000000001</v>
      </c>
    </row>
    <row r="3237" spans="1:3">
      <c r="A3237" s="80">
        <v>33543</v>
      </c>
      <c r="B3237">
        <v>130.94999999999999</v>
      </c>
      <c r="C3237">
        <v>133.55000000000001</v>
      </c>
    </row>
    <row r="3238" spans="1:3">
      <c r="A3238" s="80">
        <v>33544</v>
      </c>
      <c r="B3238">
        <v>130.94999999999999</v>
      </c>
      <c r="C3238">
        <v>133.55000000000001</v>
      </c>
    </row>
    <row r="3239" spans="1:3">
      <c r="A3239" s="80">
        <v>33545</v>
      </c>
      <c r="B3239">
        <v>130.94999999999999</v>
      </c>
      <c r="C3239">
        <v>133.55000000000001</v>
      </c>
    </row>
    <row r="3240" spans="1:3">
      <c r="A3240" s="80">
        <v>33546</v>
      </c>
      <c r="B3240">
        <v>130.94999999999999</v>
      </c>
      <c r="C3240">
        <v>133.55000000000001</v>
      </c>
    </row>
    <row r="3241" spans="1:3">
      <c r="A3241" s="80">
        <v>33547</v>
      </c>
      <c r="B3241">
        <v>130.94999999999999</v>
      </c>
      <c r="C3241">
        <v>133.55000000000001</v>
      </c>
    </row>
    <row r="3242" spans="1:3">
      <c r="A3242" s="80">
        <v>33548</v>
      </c>
      <c r="B3242">
        <v>130.94999999999999</v>
      </c>
      <c r="C3242">
        <v>133.55000000000001</v>
      </c>
    </row>
    <row r="3243" spans="1:3">
      <c r="A3243" s="80">
        <v>33549</v>
      </c>
      <c r="B3243">
        <v>130.94999999999999</v>
      </c>
      <c r="C3243">
        <v>133.55000000000001</v>
      </c>
    </row>
    <row r="3244" spans="1:3">
      <c r="A3244" s="80">
        <v>33550</v>
      </c>
      <c r="B3244">
        <v>131.35</v>
      </c>
      <c r="C3244">
        <v>133.94999999999999</v>
      </c>
    </row>
    <row r="3245" spans="1:3">
      <c r="A3245" s="80">
        <v>33551</v>
      </c>
      <c r="B3245">
        <v>131.35</v>
      </c>
      <c r="C3245">
        <v>133.94999999999999</v>
      </c>
    </row>
    <row r="3246" spans="1:3">
      <c r="A3246" s="80">
        <v>33552</v>
      </c>
      <c r="B3246">
        <v>131.35</v>
      </c>
      <c r="C3246">
        <v>133.94999999999999</v>
      </c>
    </row>
    <row r="3247" spans="1:3">
      <c r="A3247" s="80">
        <v>33553</v>
      </c>
      <c r="B3247">
        <v>131.35</v>
      </c>
      <c r="C3247">
        <v>133.94999999999999</v>
      </c>
    </row>
    <row r="3248" spans="1:3">
      <c r="A3248" s="80">
        <v>33554</v>
      </c>
      <c r="B3248">
        <v>131.35</v>
      </c>
      <c r="C3248">
        <v>133.94999999999999</v>
      </c>
    </row>
    <row r="3249" spans="1:3">
      <c r="A3249" s="80">
        <v>33555</v>
      </c>
      <c r="B3249">
        <v>131.35</v>
      </c>
      <c r="C3249">
        <v>133.94999999999999</v>
      </c>
    </row>
    <row r="3250" spans="1:3">
      <c r="A3250" s="80">
        <v>33556</v>
      </c>
      <c r="B3250">
        <v>131.75</v>
      </c>
      <c r="C3250">
        <v>134.35</v>
      </c>
    </row>
    <row r="3251" spans="1:3">
      <c r="A3251" s="80">
        <v>33557</v>
      </c>
      <c r="B3251">
        <v>131.75</v>
      </c>
      <c r="C3251">
        <v>134.35</v>
      </c>
    </row>
    <row r="3252" spans="1:3">
      <c r="A3252" s="80">
        <v>33558</v>
      </c>
      <c r="B3252">
        <v>131.75</v>
      </c>
      <c r="C3252">
        <v>134.35</v>
      </c>
    </row>
    <row r="3253" spans="1:3">
      <c r="A3253" s="80">
        <v>33559</v>
      </c>
      <c r="B3253">
        <v>131.75</v>
      </c>
      <c r="C3253">
        <v>134.35</v>
      </c>
    </row>
    <row r="3254" spans="1:3">
      <c r="A3254" s="80">
        <v>33560</v>
      </c>
      <c r="B3254">
        <v>131.75</v>
      </c>
      <c r="C3254">
        <v>134.35</v>
      </c>
    </row>
    <row r="3255" spans="1:3">
      <c r="A3255" s="80">
        <v>33561</v>
      </c>
      <c r="B3255">
        <v>131.75</v>
      </c>
      <c r="C3255">
        <v>134.35</v>
      </c>
    </row>
    <row r="3256" spans="1:3">
      <c r="A3256" s="80">
        <v>33562</v>
      </c>
      <c r="B3256">
        <v>131.75</v>
      </c>
      <c r="C3256">
        <v>134.35</v>
      </c>
    </row>
    <row r="3257" spans="1:3">
      <c r="A3257" s="80">
        <v>33563</v>
      </c>
      <c r="B3257">
        <v>132.15</v>
      </c>
      <c r="C3257">
        <v>134.75</v>
      </c>
    </row>
    <row r="3258" spans="1:3">
      <c r="A3258" s="80">
        <v>33564</v>
      </c>
      <c r="B3258">
        <v>132.15</v>
      </c>
      <c r="C3258">
        <v>134.75</v>
      </c>
    </row>
    <row r="3259" spans="1:3">
      <c r="A3259" s="80">
        <v>33565</v>
      </c>
      <c r="B3259">
        <v>132.15</v>
      </c>
      <c r="C3259">
        <v>134.75</v>
      </c>
    </row>
    <row r="3260" spans="1:3">
      <c r="A3260" s="80">
        <v>33566</v>
      </c>
      <c r="B3260">
        <v>132.15</v>
      </c>
      <c r="C3260">
        <v>134.75</v>
      </c>
    </row>
    <row r="3261" spans="1:3">
      <c r="A3261" s="80">
        <v>33567</v>
      </c>
      <c r="B3261">
        <v>132.15</v>
      </c>
      <c r="C3261">
        <v>134.75</v>
      </c>
    </row>
    <row r="3262" spans="1:3">
      <c r="A3262" s="80">
        <v>33568</v>
      </c>
      <c r="B3262">
        <v>132.15</v>
      </c>
      <c r="C3262">
        <v>134.75</v>
      </c>
    </row>
    <row r="3263" spans="1:3">
      <c r="A3263" s="80">
        <v>33569</v>
      </c>
      <c r="B3263">
        <v>132.15</v>
      </c>
      <c r="C3263">
        <v>134.75</v>
      </c>
    </row>
    <row r="3264" spans="1:3">
      <c r="A3264" s="80">
        <v>33570</v>
      </c>
      <c r="B3264">
        <v>132.5</v>
      </c>
      <c r="C3264">
        <v>135.15</v>
      </c>
    </row>
    <row r="3265" spans="1:3">
      <c r="A3265" s="80">
        <v>33571</v>
      </c>
      <c r="B3265">
        <v>132.5</v>
      </c>
      <c r="C3265">
        <v>135.15</v>
      </c>
    </row>
    <row r="3266" spans="1:3">
      <c r="A3266" s="80">
        <v>33572</v>
      </c>
      <c r="B3266">
        <v>132.5</v>
      </c>
      <c r="C3266">
        <v>135.15</v>
      </c>
    </row>
    <row r="3267" spans="1:3">
      <c r="A3267" s="80">
        <v>33573</v>
      </c>
      <c r="B3267">
        <v>132.5</v>
      </c>
      <c r="C3267">
        <v>135.15</v>
      </c>
    </row>
    <row r="3268" spans="1:3">
      <c r="A3268" s="80">
        <v>33574</v>
      </c>
      <c r="B3268">
        <v>132.5</v>
      </c>
      <c r="C3268">
        <v>135.15</v>
      </c>
    </row>
    <row r="3269" spans="1:3">
      <c r="A3269" s="80">
        <v>33575</v>
      </c>
      <c r="B3269">
        <v>132.5</v>
      </c>
      <c r="C3269">
        <v>135.15</v>
      </c>
    </row>
    <row r="3270" spans="1:3">
      <c r="A3270" s="80">
        <v>33576</v>
      </c>
      <c r="B3270">
        <v>132.5</v>
      </c>
      <c r="C3270">
        <v>135.15</v>
      </c>
    </row>
    <row r="3271" spans="1:3">
      <c r="A3271" s="80">
        <v>33577</v>
      </c>
      <c r="B3271">
        <v>132.9</v>
      </c>
      <c r="C3271">
        <v>135.55000000000001</v>
      </c>
    </row>
    <row r="3272" spans="1:3">
      <c r="A3272" s="80">
        <v>33578</v>
      </c>
      <c r="B3272">
        <v>132.9</v>
      </c>
      <c r="C3272">
        <v>135.55000000000001</v>
      </c>
    </row>
    <row r="3273" spans="1:3">
      <c r="A3273" s="80">
        <v>33579</v>
      </c>
      <c r="B3273">
        <v>132.9</v>
      </c>
      <c r="C3273">
        <v>135.55000000000001</v>
      </c>
    </row>
    <row r="3274" spans="1:3">
      <c r="A3274" s="80">
        <v>33580</v>
      </c>
      <c r="B3274">
        <v>132.9</v>
      </c>
      <c r="C3274">
        <v>135.55000000000001</v>
      </c>
    </row>
    <row r="3275" spans="1:3">
      <c r="A3275" s="80">
        <v>33581</v>
      </c>
      <c r="B3275">
        <v>132.9</v>
      </c>
      <c r="C3275">
        <v>135.55000000000001</v>
      </c>
    </row>
    <row r="3276" spans="1:3">
      <c r="A3276" s="80">
        <v>33582</v>
      </c>
      <c r="B3276">
        <v>132.9</v>
      </c>
      <c r="C3276">
        <v>135.55000000000001</v>
      </c>
    </row>
    <row r="3277" spans="1:3">
      <c r="A3277" s="80">
        <v>33583</v>
      </c>
      <c r="B3277">
        <v>132.9</v>
      </c>
      <c r="C3277">
        <v>135.55000000000001</v>
      </c>
    </row>
    <row r="3278" spans="1:3">
      <c r="A3278" s="80">
        <v>33584</v>
      </c>
      <c r="B3278">
        <v>133.30000000000001</v>
      </c>
      <c r="C3278">
        <v>135.94999999999999</v>
      </c>
    </row>
    <row r="3279" spans="1:3">
      <c r="A3279" s="80">
        <v>33585</v>
      </c>
      <c r="B3279">
        <v>133.30000000000001</v>
      </c>
      <c r="C3279">
        <v>135.94999999999999</v>
      </c>
    </row>
    <row r="3280" spans="1:3">
      <c r="A3280" s="80">
        <v>33586</v>
      </c>
      <c r="B3280">
        <v>133.30000000000001</v>
      </c>
      <c r="C3280">
        <v>135.94999999999999</v>
      </c>
    </row>
    <row r="3281" spans="1:3">
      <c r="A3281" s="80">
        <v>33587</v>
      </c>
      <c r="B3281">
        <v>133.30000000000001</v>
      </c>
      <c r="C3281">
        <v>135.94999999999999</v>
      </c>
    </row>
    <row r="3282" spans="1:3">
      <c r="A3282" s="80">
        <v>33588</v>
      </c>
      <c r="B3282">
        <v>133.30000000000001</v>
      </c>
      <c r="C3282">
        <v>135.94999999999999</v>
      </c>
    </row>
    <row r="3283" spans="1:3">
      <c r="A3283" s="80">
        <v>33589</v>
      </c>
      <c r="B3283">
        <v>133.30000000000001</v>
      </c>
      <c r="C3283">
        <v>135.94999999999999</v>
      </c>
    </row>
    <row r="3284" spans="1:3">
      <c r="A3284" s="80">
        <v>33590</v>
      </c>
      <c r="B3284">
        <v>133.30000000000001</v>
      </c>
      <c r="C3284">
        <v>135.94999999999999</v>
      </c>
    </row>
    <row r="3285" spans="1:3">
      <c r="A3285" s="80">
        <v>33591</v>
      </c>
      <c r="B3285">
        <v>133.69999999999999</v>
      </c>
      <c r="C3285">
        <v>136.35</v>
      </c>
    </row>
    <row r="3286" spans="1:3">
      <c r="A3286" s="80">
        <v>33592</v>
      </c>
      <c r="B3286">
        <v>133.69999999999999</v>
      </c>
      <c r="C3286">
        <v>136.35</v>
      </c>
    </row>
    <row r="3287" spans="1:3">
      <c r="A3287" s="80">
        <v>33593</v>
      </c>
      <c r="B3287">
        <v>133.69999999999999</v>
      </c>
      <c r="C3287">
        <v>136.35</v>
      </c>
    </row>
    <row r="3288" spans="1:3">
      <c r="A3288" s="80">
        <v>33594</v>
      </c>
      <c r="B3288">
        <v>133.69999999999999</v>
      </c>
      <c r="C3288">
        <v>136.35</v>
      </c>
    </row>
    <row r="3289" spans="1:3">
      <c r="A3289" s="80">
        <v>33595</v>
      </c>
      <c r="B3289">
        <v>133.69999999999999</v>
      </c>
      <c r="C3289">
        <v>136.35</v>
      </c>
    </row>
    <row r="3290" spans="1:3">
      <c r="A3290" s="80">
        <v>33596</v>
      </c>
      <c r="B3290">
        <v>133.69999999999999</v>
      </c>
      <c r="C3290">
        <v>136.35</v>
      </c>
    </row>
    <row r="3291" spans="1:3">
      <c r="A3291" s="80">
        <v>33597</v>
      </c>
      <c r="B3291">
        <v>134.1</v>
      </c>
      <c r="C3291">
        <v>136.75</v>
      </c>
    </row>
    <row r="3292" spans="1:3">
      <c r="A3292" s="80">
        <v>33598</v>
      </c>
      <c r="B3292">
        <v>134.1</v>
      </c>
      <c r="C3292">
        <v>136.75</v>
      </c>
    </row>
    <row r="3293" spans="1:3">
      <c r="A3293" s="80">
        <v>33599</v>
      </c>
      <c r="B3293">
        <v>134.1</v>
      </c>
      <c r="C3293">
        <v>136.75</v>
      </c>
    </row>
    <row r="3294" spans="1:3">
      <c r="A3294" s="80">
        <v>33600</v>
      </c>
      <c r="B3294">
        <v>134.1</v>
      </c>
      <c r="C3294">
        <v>136.75</v>
      </c>
    </row>
    <row r="3295" spans="1:3">
      <c r="A3295" s="80">
        <v>33601</v>
      </c>
      <c r="B3295">
        <v>134.1</v>
      </c>
      <c r="C3295">
        <v>136.75</v>
      </c>
    </row>
    <row r="3296" spans="1:3">
      <c r="A3296" s="80">
        <v>33602</v>
      </c>
      <c r="B3296">
        <v>134.1</v>
      </c>
      <c r="C3296">
        <v>136.75</v>
      </c>
    </row>
    <row r="3297" spans="1:3">
      <c r="A3297" s="80">
        <v>33603</v>
      </c>
      <c r="B3297">
        <v>134.1</v>
      </c>
      <c r="C3297">
        <v>136.75</v>
      </c>
    </row>
    <row r="3298" spans="1:3">
      <c r="A3298" s="80">
        <v>33604</v>
      </c>
      <c r="B3298">
        <v>134.1</v>
      </c>
      <c r="C3298">
        <v>136.75</v>
      </c>
    </row>
    <row r="3299" spans="1:3">
      <c r="A3299" s="80">
        <v>33605</v>
      </c>
      <c r="B3299">
        <v>134.1</v>
      </c>
      <c r="C3299">
        <v>136.75</v>
      </c>
    </row>
    <row r="3300" spans="1:3">
      <c r="A3300" s="80">
        <v>33606</v>
      </c>
      <c r="B3300">
        <v>134.1</v>
      </c>
      <c r="C3300">
        <v>136.75</v>
      </c>
    </row>
    <row r="3301" spans="1:3">
      <c r="A3301" s="80">
        <v>33607</v>
      </c>
      <c r="B3301">
        <v>134.5</v>
      </c>
      <c r="C3301">
        <v>137.15</v>
      </c>
    </row>
    <row r="3302" spans="1:3">
      <c r="A3302" s="80">
        <v>33608</v>
      </c>
      <c r="B3302">
        <v>134.5</v>
      </c>
      <c r="C3302">
        <v>137.15</v>
      </c>
    </row>
    <row r="3303" spans="1:3">
      <c r="A3303" s="80">
        <v>33609</v>
      </c>
      <c r="B3303">
        <v>134.5</v>
      </c>
      <c r="C3303">
        <v>137.15</v>
      </c>
    </row>
    <row r="3304" spans="1:3">
      <c r="A3304" s="80">
        <v>33610</v>
      </c>
      <c r="B3304">
        <v>134.5</v>
      </c>
      <c r="C3304">
        <v>137.15</v>
      </c>
    </row>
    <row r="3305" spans="1:3">
      <c r="A3305" s="80">
        <v>33611</v>
      </c>
      <c r="B3305">
        <v>134.5</v>
      </c>
      <c r="C3305">
        <v>137.15</v>
      </c>
    </row>
    <row r="3306" spans="1:3">
      <c r="A3306" s="80">
        <v>33612</v>
      </c>
      <c r="B3306">
        <v>134.5</v>
      </c>
      <c r="C3306">
        <v>137.15</v>
      </c>
    </row>
    <row r="3307" spans="1:3">
      <c r="A3307" s="80">
        <v>33613</v>
      </c>
      <c r="B3307">
        <v>134.5</v>
      </c>
      <c r="C3307">
        <v>137.15</v>
      </c>
    </row>
    <row r="3308" spans="1:3">
      <c r="A3308" s="80">
        <v>33614</v>
      </c>
      <c r="B3308">
        <v>134.5</v>
      </c>
      <c r="C3308">
        <v>137.15</v>
      </c>
    </row>
    <row r="3309" spans="1:3">
      <c r="A3309" s="80">
        <v>33615</v>
      </c>
      <c r="B3309">
        <v>134.5</v>
      </c>
      <c r="C3309">
        <v>137.15</v>
      </c>
    </row>
    <row r="3310" spans="1:3">
      <c r="A3310" s="80">
        <v>33616</v>
      </c>
      <c r="B3310">
        <v>134.5</v>
      </c>
      <c r="C3310">
        <v>137.15</v>
      </c>
    </row>
    <row r="3311" spans="1:3">
      <c r="A3311" s="80">
        <v>33617</v>
      </c>
      <c r="B3311">
        <v>134.9</v>
      </c>
      <c r="C3311">
        <v>137.55000000000001</v>
      </c>
    </row>
    <row r="3312" spans="1:3">
      <c r="A3312" s="80">
        <v>33618</v>
      </c>
      <c r="B3312">
        <v>134.9</v>
      </c>
      <c r="C3312">
        <v>137.55000000000001</v>
      </c>
    </row>
    <row r="3313" spans="1:3">
      <c r="A3313" s="80">
        <v>33619</v>
      </c>
      <c r="B3313">
        <v>135.30000000000001</v>
      </c>
      <c r="C3313">
        <v>137.94999999999999</v>
      </c>
    </row>
    <row r="3314" spans="1:3">
      <c r="A3314" s="80">
        <v>33620</v>
      </c>
      <c r="B3314">
        <v>135.30000000000001</v>
      </c>
      <c r="C3314">
        <v>137.94999999999999</v>
      </c>
    </row>
    <row r="3315" spans="1:3">
      <c r="A3315" s="80">
        <v>33621</v>
      </c>
      <c r="B3315">
        <v>135.30000000000001</v>
      </c>
      <c r="C3315">
        <v>137.94999999999999</v>
      </c>
    </row>
    <row r="3316" spans="1:3">
      <c r="A3316" s="80">
        <v>33622</v>
      </c>
      <c r="B3316">
        <v>135.30000000000001</v>
      </c>
      <c r="C3316">
        <v>137.94999999999999</v>
      </c>
    </row>
    <row r="3317" spans="1:3">
      <c r="A3317" s="80">
        <v>33623</v>
      </c>
      <c r="B3317">
        <v>135.30000000000001</v>
      </c>
      <c r="C3317">
        <v>137.94999999999999</v>
      </c>
    </row>
    <row r="3318" spans="1:3">
      <c r="A3318" s="80">
        <v>33624</v>
      </c>
      <c r="B3318">
        <v>135.30000000000001</v>
      </c>
      <c r="C3318">
        <v>137.94999999999999</v>
      </c>
    </row>
    <row r="3319" spans="1:3">
      <c r="A3319" s="80">
        <v>33625</v>
      </c>
      <c r="B3319">
        <v>135.30000000000001</v>
      </c>
      <c r="C3319">
        <v>137.94999999999999</v>
      </c>
    </row>
    <row r="3320" spans="1:3">
      <c r="A3320" s="80">
        <v>33626</v>
      </c>
      <c r="B3320">
        <v>135.65</v>
      </c>
      <c r="C3320">
        <v>138.30000000000001</v>
      </c>
    </row>
    <row r="3321" spans="1:3">
      <c r="A3321" s="80">
        <v>33627</v>
      </c>
      <c r="B3321">
        <v>135.65</v>
      </c>
      <c r="C3321">
        <v>138.30000000000001</v>
      </c>
    </row>
    <row r="3322" spans="1:3">
      <c r="A3322" s="80">
        <v>33628</v>
      </c>
      <c r="B3322">
        <v>135.65</v>
      </c>
      <c r="C3322">
        <v>138.30000000000001</v>
      </c>
    </row>
    <row r="3323" spans="1:3">
      <c r="A3323" s="80">
        <v>33629</v>
      </c>
      <c r="B3323">
        <v>135.65</v>
      </c>
      <c r="C3323">
        <v>138.30000000000001</v>
      </c>
    </row>
    <row r="3324" spans="1:3">
      <c r="A3324" s="80">
        <v>33630</v>
      </c>
      <c r="B3324">
        <v>135.65</v>
      </c>
      <c r="C3324">
        <v>138.30000000000001</v>
      </c>
    </row>
    <row r="3325" spans="1:3">
      <c r="A3325" s="80">
        <v>33631</v>
      </c>
      <c r="B3325">
        <v>135.65</v>
      </c>
      <c r="C3325">
        <v>138.30000000000001</v>
      </c>
    </row>
    <row r="3326" spans="1:3">
      <c r="A3326" s="80">
        <v>33632</v>
      </c>
      <c r="B3326">
        <v>135.65</v>
      </c>
      <c r="C3326">
        <v>138.30000000000001</v>
      </c>
    </row>
    <row r="3327" spans="1:3">
      <c r="A3327" s="80">
        <v>33633</v>
      </c>
      <c r="B3327">
        <v>136</v>
      </c>
      <c r="C3327">
        <v>138.65</v>
      </c>
    </row>
    <row r="3328" spans="1:3">
      <c r="A3328" s="80">
        <v>33634</v>
      </c>
      <c r="B3328">
        <v>136</v>
      </c>
      <c r="C3328">
        <v>138.65</v>
      </c>
    </row>
    <row r="3329" spans="1:3">
      <c r="A3329" s="80">
        <v>33635</v>
      </c>
      <c r="B3329">
        <v>136</v>
      </c>
      <c r="C3329">
        <v>138.65</v>
      </c>
    </row>
    <row r="3330" spans="1:3">
      <c r="A3330" s="80">
        <v>33636</v>
      </c>
      <c r="B3330">
        <v>136</v>
      </c>
      <c r="C3330">
        <v>138.65</v>
      </c>
    </row>
    <row r="3331" spans="1:3">
      <c r="A3331" s="80">
        <v>33637</v>
      </c>
      <c r="B3331">
        <v>136</v>
      </c>
      <c r="C3331">
        <v>138.65</v>
      </c>
    </row>
    <row r="3332" spans="1:3">
      <c r="A3332" s="80">
        <v>33638</v>
      </c>
      <c r="B3332">
        <v>136</v>
      </c>
      <c r="C3332">
        <v>138.65</v>
      </c>
    </row>
    <row r="3333" spans="1:3">
      <c r="A3333" s="80">
        <v>33639</v>
      </c>
      <c r="B3333">
        <v>136</v>
      </c>
      <c r="C3333">
        <v>138.65</v>
      </c>
    </row>
    <row r="3334" spans="1:3">
      <c r="A3334" s="80">
        <v>33640</v>
      </c>
      <c r="B3334">
        <v>136</v>
      </c>
      <c r="C3334">
        <v>138.65</v>
      </c>
    </row>
    <row r="3335" spans="1:3">
      <c r="A3335" s="80">
        <v>33641</v>
      </c>
      <c r="B3335">
        <v>136</v>
      </c>
      <c r="C3335">
        <v>138.65</v>
      </c>
    </row>
    <row r="3336" spans="1:3">
      <c r="A3336" s="80">
        <v>33642</v>
      </c>
      <c r="B3336">
        <v>136</v>
      </c>
      <c r="C3336">
        <v>138.65</v>
      </c>
    </row>
    <row r="3337" spans="1:3">
      <c r="A3337" s="80">
        <v>33643</v>
      </c>
      <c r="B3337">
        <v>136</v>
      </c>
      <c r="C3337">
        <v>138.65</v>
      </c>
    </row>
    <row r="3338" spans="1:3">
      <c r="A3338" s="80">
        <v>33644</v>
      </c>
      <c r="B3338">
        <v>136</v>
      </c>
      <c r="C3338">
        <v>138.65</v>
      </c>
    </row>
    <row r="3339" spans="1:3">
      <c r="A3339" s="80">
        <v>33645</v>
      </c>
      <c r="B3339">
        <v>136</v>
      </c>
      <c r="C3339">
        <v>138.65</v>
      </c>
    </row>
    <row r="3340" spans="1:3">
      <c r="A3340" s="80">
        <v>33646</v>
      </c>
      <c r="B3340">
        <v>136</v>
      </c>
      <c r="C3340">
        <v>138.65</v>
      </c>
    </row>
    <row r="3341" spans="1:3">
      <c r="A3341" s="80">
        <v>33647</v>
      </c>
      <c r="B3341">
        <v>136</v>
      </c>
      <c r="C3341">
        <v>138.65</v>
      </c>
    </row>
    <row r="3342" spans="1:3">
      <c r="A3342" s="80">
        <v>33648</v>
      </c>
      <c r="B3342">
        <v>136</v>
      </c>
      <c r="C3342">
        <v>138.5</v>
      </c>
    </row>
    <row r="3343" spans="1:3">
      <c r="A3343" s="80">
        <v>33649</v>
      </c>
      <c r="B3343">
        <v>136</v>
      </c>
      <c r="C3343">
        <v>138.5</v>
      </c>
    </row>
    <row r="3344" spans="1:3">
      <c r="A3344" s="80">
        <v>33650</v>
      </c>
      <c r="B3344">
        <v>136</v>
      </c>
      <c r="C3344">
        <v>138.5</v>
      </c>
    </row>
    <row r="3345" spans="1:3">
      <c r="A3345" s="80">
        <v>33651</v>
      </c>
      <c r="B3345">
        <v>136</v>
      </c>
      <c r="C3345">
        <v>138.5</v>
      </c>
    </row>
    <row r="3346" spans="1:3">
      <c r="A3346" s="80">
        <v>33652</v>
      </c>
      <c r="B3346">
        <v>136</v>
      </c>
      <c r="C3346">
        <v>138.5</v>
      </c>
    </row>
    <row r="3347" spans="1:3">
      <c r="A3347" s="80">
        <v>33653</v>
      </c>
      <c r="B3347">
        <v>136</v>
      </c>
      <c r="C3347">
        <v>138.5</v>
      </c>
    </row>
    <row r="3348" spans="1:3">
      <c r="A3348" s="80">
        <v>33654</v>
      </c>
      <c r="B3348">
        <v>136</v>
      </c>
      <c r="C3348">
        <v>138.5</v>
      </c>
    </row>
    <row r="3349" spans="1:3">
      <c r="A3349" s="80">
        <v>33655</v>
      </c>
      <c r="B3349">
        <v>136</v>
      </c>
      <c r="C3349">
        <v>138.5</v>
      </c>
    </row>
    <row r="3350" spans="1:3">
      <c r="A3350" s="80">
        <v>33656</v>
      </c>
      <c r="B3350">
        <v>136</v>
      </c>
      <c r="C3350">
        <v>138.5</v>
      </c>
    </row>
    <row r="3351" spans="1:3">
      <c r="A3351" s="80">
        <v>33657</v>
      </c>
      <c r="B3351">
        <v>136</v>
      </c>
      <c r="C3351">
        <v>138.5</v>
      </c>
    </row>
    <row r="3352" spans="1:3">
      <c r="A3352" s="80">
        <v>33658</v>
      </c>
      <c r="B3352">
        <v>136</v>
      </c>
      <c r="C3352">
        <v>138.5</v>
      </c>
    </row>
    <row r="3353" spans="1:3">
      <c r="A3353" s="80">
        <v>33659</v>
      </c>
      <c r="B3353">
        <v>136</v>
      </c>
      <c r="C3353">
        <v>138.5</v>
      </c>
    </row>
    <row r="3354" spans="1:3">
      <c r="A3354" s="80">
        <v>33660</v>
      </c>
      <c r="B3354">
        <v>136</v>
      </c>
      <c r="C3354">
        <v>138.5</v>
      </c>
    </row>
    <row r="3355" spans="1:3">
      <c r="A3355" s="80">
        <v>33661</v>
      </c>
      <c r="B3355">
        <v>136</v>
      </c>
      <c r="C3355">
        <v>138.5</v>
      </c>
    </row>
    <row r="3356" spans="1:3">
      <c r="A3356" s="80">
        <v>33662</v>
      </c>
      <c r="B3356">
        <v>136</v>
      </c>
      <c r="C3356">
        <v>138.5</v>
      </c>
    </row>
    <row r="3357" spans="1:3">
      <c r="A3357" s="80">
        <v>33663</v>
      </c>
      <c r="B3357">
        <v>136</v>
      </c>
      <c r="C3357">
        <v>138.5</v>
      </c>
    </row>
    <row r="3358" spans="1:3">
      <c r="A3358" s="80">
        <v>33664</v>
      </c>
      <c r="B3358">
        <v>136</v>
      </c>
      <c r="C3358">
        <v>138.5</v>
      </c>
    </row>
    <row r="3359" spans="1:3">
      <c r="A3359" s="80">
        <v>33665</v>
      </c>
      <c r="B3359">
        <v>136.25</v>
      </c>
      <c r="C3359">
        <v>137.6</v>
      </c>
    </row>
    <row r="3360" spans="1:3">
      <c r="A3360" s="80">
        <v>33666</v>
      </c>
      <c r="B3360">
        <v>136.27000000000001</v>
      </c>
      <c r="C3360">
        <v>137.6</v>
      </c>
    </row>
    <row r="3361" spans="1:3">
      <c r="A3361" s="80">
        <v>33667</v>
      </c>
      <c r="B3361">
        <v>136.25</v>
      </c>
      <c r="C3361">
        <v>137.6</v>
      </c>
    </row>
    <row r="3362" spans="1:3">
      <c r="A3362" s="80">
        <v>33668</v>
      </c>
      <c r="B3362">
        <v>136.13999999999999</v>
      </c>
      <c r="C3362">
        <v>137.5</v>
      </c>
    </row>
    <row r="3363" spans="1:3">
      <c r="A3363" s="80">
        <v>33669</v>
      </c>
      <c r="B3363">
        <v>135.85</v>
      </c>
      <c r="C3363">
        <v>137.19</v>
      </c>
    </row>
    <row r="3364" spans="1:3">
      <c r="A3364" s="80">
        <v>33670</v>
      </c>
      <c r="B3364">
        <v>135.44</v>
      </c>
      <c r="C3364">
        <v>136.71</v>
      </c>
    </row>
    <row r="3365" spans="1:3">
      <c r="A3365" s="80">
        <v>33671</v>
      </c>
      <c r="B3365">
        <v>135.44</v>
      </c>
      <c r="C3365">
        <v>136.71</v>
      </c>
    </row>
    <row r="3366" spans="1:3">
      <c r="A3366" s="80">
        <v>33672</v>
      </c>
      <c r="B3366">
        <v>135.44</v>
      </c>
      <c r="C3366">
        <v>136.71</v>
      </c>
    </row>
    <row r="3367" spans="1:3">
      <c r="A3367" s="80">
        <v>33673</v>
      </c>
      <c r="B3367">
        <v>135.47999999999999</v>
      </c>
      <c r="C3367">
        <v>136.72999999999999</v>
      </c>
    </row>
    <row r="3368" spans="1:3">
      <c r="A3368" s="80">
        <v>33674</v>
      </c>
      <c r="B3368">
        <v>135.49</v>
      </c>
      <c r="C3368">
        <v>136.76</v>
      </c>
    </row>
    <row r="3369" spans="1:3">
      <c r="A3369" s="80">
        <v>33675</v>
      </c>
      <c r="B3369">
        <v>135.26</v>
      </c>
      <c r="C3369">
        <v>136.61000000000001</v>
      </c>
    </row>
    <row r="3370" spans="1:3">
      <c r="A3370" s="80">
        <v>33676</v>
      </c>
      <c r="B3370">
        <v>135</v>
      </c>
      <c r="C3370">
        <v>136.35</v>
      </c>
    </row>
    <row r="3371" spans="1:3">
      <c r="A3371" s="80">
        <v>33677</v>
      </c>
      <c r="B3371">
        <v>134.6</v>
      </c>
      <c r="C3371">
        <v>135.94999999999999</v>
      </c>
    </row>
    <row r="3372" spans="1:3">
      <c r="A3372" s="80">
        <v>33678</v>
      </c>
      <c r="B3372">
        <v>134.6</v>
      </c>
      <c r="C3372">
        <v>135.94999999999999</v>
      </c>
    </row>
    <row r="3373" spans="1:3">
      <c r="A3373" s="80">
        <v>33679</v>
      </c>
      <c r="B3373">
        <v>134.6</v>
      </c>
      <c r="C3373">
        <v>135.94999999999999</v>
      </c>
    </row>
    <row r="3374" spans="1:3">
      <c r="A3374" s="80">
        <v>33680</v>
      </c>
      <c r="B3374">
        <v>134.57</v>
      </c>
      <c r="C3374">
        <v>135.87</v>
      </c>
    </row>
    <row r="3375" spans="1:3">
      <c r="A3375" s="80">
        <v>33681</v>
      </c>
      <c r="B3375">
        <v>134.57</v>
      </c>
      <c r="C3375">
        <v>135.87</v>
      </c>
    </row>
    <row r="3376" spans="1:3">
      <c r="A3376" s="80">
        <v>33682</v>
      </c>
      <c r="B3376">
        <v>134.15</v>
      </c>
      <c r="C3376">
        <v>135.47999999999999</v>
      </c>
    </row>
    <row r="3377" spans="1:3">
      <c r="A3377" s="80">
        <v>33683</v>
      </c>
      <c r="B3377">
        <v>134.15</v>
      </c>
      <c r="C3377">
        <v>135.47999999999999</v>
      </c>
    </row>
    <row r="3378" spans="1:3">
      <c r="A3378" s="80">
        <v>33684</v>
      </c>
      <c r="B3378">
        <v>133.33000000000001</v>
      </c>
      <c r="C3378">
        <v>134.66</v>
      </c>
    </row>
    <row r="3379" spans="1:3">
      <c r="A3379" s="80">
        <v>33685</v>
      </c>
      <c r="B3379">
        <v>133.33000000000001</v>
      </c>
      <c r="C3379">
        <v>134.66</v>
      </c>
    </row>
    <row r="3380" spans="1:3">
      <c r="A3380" s="80">
        <v>33686</v>
      </c>
      <c r="B3380">
        <v>133.33000000000001</v>
      </c>
      <c r="C3380">
        <v>134.66</v>
      </c>
    </row>
    <row r="3381" spans="1:3">
      <c r="A3381" s="80">
        <v>33687</v>
      </c>
      <c r="B3381">
        <v>132.38</v>
      </c>
      <c r="C3381">
        <v>133.63999999999999</v>
      </c>
    </row>
    <row r="3382" spans="1:3">
      <c r="A3382" s="80">
        <v>33688</v>
      </c>
      <c r="B3382">
        <v>132.28</v>
      </c>
      <c r="C3382">
        <v>133.59</v>
      </c>
    </row>
    <row r="3383" spans="1:3">
      <c r="A3383" s="80">
        <v>33689</v>
      </c>
      <c r="B3383">
        <v>132.27000000000001</v>
      </c>
      <c r="C3383">
        <v>133.58000000000001</v>
      </c>
    </row>
    <row r="3384" spans="1:3">
      <c r="A3384" s="80">
        <v>33690</v>
      </c>
      <c r="B3384">
        <v>132.31</v>
      </c>
      <c r="C3384">
        <v>133.62</v>
      </c>
    </row>
    <row r="3385" spans="1:3">
      <c r="A3385" s="80">
        <v>33691</v>
      </c>
      <c r="B3385">
        <v>132.33000000000001</v>
      </c>
      <c r="C3385">
        <v>133.62</v>
      </c>
    </row>
    <row r="3386" spans="1:3">
      <c r="A3386" s="80">
        <v>33692</v>
      </c>
      <c r="B3386">
        <v>132.33000000000001</v>
      </c>
      <c r="C3386">
        <v>133.62</v>
      </c>
    </row>
    <row r="3387" spans="1:3">
      <c r="A3387" s="80">
        <v>33693</v>
      </c>
      <c r="B3387">
        <v>132.33000000000001</v>
      </c>
      <c r="C3387">
        <v>133.62</v>
      </c>
    </row>
    <row r="3388" spans="1:3">
      <c r="A3388" s="80">
        <v>33694</v>
      </c>
      <c r="B3388">
        <v>132.34</v>
      </c>
      <c r="C3388">
        <v>133.63999999999999</v>
      </c>
    </row>
    <row r="3389" spans="1:3">
      <c r="A3389" s="80">
        <v>33695</v>
      </c>
      <c r="B3389">
        <v>132.36000000000001</v>
      </c>
      <c r="C3389">
        <v>133.63999999999999</v>
      </c>
    </row>
    <row r="3390" spans="1:3">
      <c r="A3390" s="80">
        <v>33696</v>
      </c>
      <c r="B3390">
        <v>132.38999999999999</v>
      </c>
      <c r="C3390">
        <v>133.66999999999999</v>
      </c>
    </row>
    <row r="3391" spans="1:3">
      <c r="A3391" s="80">
        <v>33697</v>
      </c>
      <c r="B3391">
        <v>132.41999999999999</v>
      </c>
      <c r="C3391">
        <v>133.69999999999999</v>
      </c>
    </row>
    <row r="3392" spans="1:3">
      <c r="A3392" s="80">
        <v>33698</v>
      </c>
      <c r="B3392">
        <v>132.44999999999999</v>
      </c>
      <c r="C3392">
        <v>133.72</v>
      </c>
    </row>
    <row r="3393" spans="1:3">
      <c r="A3393" s="80">
        <v>33699</v>
      </c>
      <c r="B3393">
        <v>132.44999999999999</v>
      </c>
      <c r="C3393">
        <v>133.72</v>
      </c>
    </row>
    <row r="3394" spans="1:3">
      <c r="A3394" s="80">
        <v>33700</v>
      </c>
      <c r="B3394">
        <v>132.44999999999999</v>
      </c>
      <c r="C3394">
        <v>133.72</v>
      </c>
    </row>
    <row r="3395" spans="1:3">
      <c r="A3395" s="80">
        <v>33701</v>
      </c>
      <c r="B3395">
        <v>132.47</v>
      </c>
      <c r="C3395">
        <v>133.76</v>
      </c>
    </row>
    <row r="3396" spans="1:3">
      <c r="A3396" s="80">
        <v>33702</v>
      </c>
      <c r="B3396">
        <v>132.5</v>
      </c>
      <c r="C3396">
        <v>133.80000000000001</v>
      </c>
    </row>
    <row r="3397" spans="1:3">
      <c r="A3397" s="80">
        <v>33703</v>
      </c>
      <c r="B3397">
        <v>132.6</v>
      </c>
      <c r="C3397">
        <v>133.91999999999999</v>
      </c>
    </row>
    <row r="3398" spans="1:3">
      <c r="A3398" s="80">
        <v>33704</v>
      </c>
      <c r="B3398">
        <v>132.68</v>
      </c>
      <c r="C3398">
        <v>133.97</v>
      </c>
    </row>
    <row r="3399" spans="1:3">
      <c r="A3399" s="80">
        <v>33705</v>
      </c>
      <c r="B3399">
        <v>132.72</v>
      </c>
      <c r="C3399">
        <v>134</v>
      </c>
    </row>
    <row r="3400" spans="1:3">
      <c r="A3400" s="80">
        <v>33706</v>
      </c>
      <c r="B3400">
        <v>132.72</v>
      </c>
      <c r="C3400">
        <v>134</v>
      </c>
    </row>
    <row r="3401" spans="1:3">
      <c r="A3401" s="80">
        <v>33707</v>
      </c>
      <c r="B3401">
        <v>132.72</v>
      </c>
      <c r="C3401">
        <v>134</v>
      </c>
    </row>
    <row r="3402" spans="1:3">
      <c r="A3402" s="80">
        <v>33708</v>
      </c>
      <c r="B3402">
        <v>132.66999999999999</v>
      </c>
      <c r="C3402">
        <v>133.97</v>
      </c>
    </row>
    <row r="3403" spans="1:3">
      <c r="A3403" s="80">
        <v>33709</v>
      </c>
      <c r="B3403">
        <v>132.6</v>
      </c>
      <c r="C3403">
        <v>133.91</v>
      </c>
    </row>
    <row r="3404" spans="1:3">
      <c r="A3404" s="80">
        <v>33710</v>
      </c>
      <c r="B3404">
        <v>132.47999999999999</v>
      </c>
      <c r="C3404">
        <v>133.78</v>
      </c>
    </row>
    <row r="3405" spans="1:3">
      <c r="A3405" s="80">
        <v>33711</v>
      </c>
      <c r="B3405">
        <v>132.47999999999999</v>
      </c>
      <c r="C3405">
        <v>133.78</v>
      </c>
    </row>
    <row r="3406" spans="1:3">
      <c r="A3406" s="80">
        <v>33712</v>
      </c>
      <c r="B3406">
        <v>132.47999999999999</v>
      </c>
      <c r="C3406">
        <v>133.78</v>
      </c>
    </row>
    <row r="3407" spans="1:3">
      <c r="A3407" s="80">
        <v>33713</v>
      </c>
      <c r="B3407">
        <v>132.47999999999999</v>
      </c>
      <c r="C3407">
        <v>133.78</v>
      </c>
    </row>
    <row r="3408" spans="1:3">
      <c r="A3408" s="80">
        <v>33714</v>
      </c>
      <c r="B3408">
        <v>132.47999999999999</v>
      </c>
      <c r="C3408">
        <v>133.78</v>
      </c>
    </row>
    <row r="3409" spans="1:3">
      <c r="A3409" s="80">
        <v>33715</v>
      </c>
      <c r="B3409">
        <v>132.47999999999999</v>
      </c>
      <c r="C3409">
        <v>133.78</v>
      </c>
    </row>
    <row r="3410" spans="1:3">
      <c r="A3410" s="80">
        <v>33716</v>
      </c>
      <c r="B3410">
        <v>132.49</v>
      </c>
      <c r="C3410">
        <v>133.79</v>
      </c>
    </row>
    <row r="3411" spans="1:3">
      <c r="A3411" s="80">
        <v>33717</v>
      </c>
      <c r="B3411">
        <v>132.18</v>
      </c>
      <c r="C3411">
        <v>133.5</v>
      </c>
    </row>
    <row r="3412" spans="1:3">
      <c r="A3412" s="80">
        <v>33718</v>
      </c>
      <c r="B3412">
        <v>131.76</v>
      </c>
      <c r="C3412">
        <v>133.03</v>
      </c>
    </row>
    <row r="3413" spans="1:3">
      <c r="A3413" s="80">
        <v>33719</v>
      </c>
      <c r="B3413">
        <v>130.97</v>
      </c>
      <c r="C3413">
        <v>132.27000000000001</v>
      </c>
    </row>
    <row r="3414" spans="1:3">
      <c r="A3414" s="80">
        <v>33720</v>
      </c>
      <c r="B3414">
        <v>130.97</v>
      </c>
      <c r="C3414">
        <v>132.27000000000001</v>
      </c>
    </row>
    <row r="3415" spans="1:3">
      <c r="A3415" s="80">
        <v>33721</v>
      </c>
      <c r="B3415">
        <v>130.97</v>
      </c>
      <c r="C3415">
        <v>132.27000000000001</v>
      </c>
    </row>
    <row r="3416" spans="1:3">
      <c r="A3416" s="80">
        <v>33722</v>
      </c>
      <c r="B3416">
        <v>130.79</v>
      </c>
      <c r="C3416">
        <v>132.04</v>
      </c>
    </row>
    <row r="3417" spans="1:3">
      <c r="A3417" s="80">
        <v>33723</v>
      </c>
      <c r="B3417">
        <v>130.74</v>
      </c>
      <c r="C3417">
        <v>132.04</v>
      </c>
    </row>
    <row r="3418" spans="1:3">
      <c r="A3418" s="80">
        <v>33724</v>
      </c>
      <c r="B3418">
        <v>130</v>
      </c>
      <c r="C3418">
        <v>131.25</v>
      </c>
    </row>
    <row r="3419" spans="1:3">
      <c r="A3419" s="80">
        <v>33725</v>
      </c>
      <c r="B3419">
        <v>129.99</v>
      </c>
      <c r="C3419">
        <v>131.22</v>
      </c>
    </row>
    <row r="3420" spans="1:3">
      <c r="A3420" s="80">
        <v>33726</v>
      </c>
      <c r="B3420">
        <v>129.99</v>
      </c>
      <c r="C3420">
        <v>131.22</v>
      </c>
    </row>
    <row r="3421" spans="1:3">
      <c r="A3421" s="80">
        <v>33727</v>
      </c>
      <c r="B3421">
        <v>129.99</v>
      </c>
      <c r="C3421">
        <v>131.22</v>
      </c>
    </row>
    <row r="3422" spans="1:3">
      <c r="A3422" s="80">
        <v>33728</v>
      </c>
      <c r="B3422">
        <v>129.99</v>
      </c>
      <c r="C3422">
        <v>131.22</v>
      </c>
    </row>
    <row r="3423" spans="1:3">
      <c r="A3423" s="80">
        <v>33729</v>
      </c>
      <c r="B3423">
        <v>129.99</v>
      </c>
      <c r="C3423">
        <v>131.21</v>
      </c>
    </row>
    <row r="3424" spans="1:3">
      <c r="A3424" s="80">
        <v>33730</v>
      </c>
      <c r="B3424">
        <v>129.99</v>
      </c>
      <c r="C3424">
        <v>131.22</v>
      </c>
    </row>
    <row r="3425" spans="1:3">
      <c r="A3425" s="80">
        <v>33731</v>
      </c>
      <c r="B3425">
        <v>129.99</v>
      </c>
      <c r="C3425">
        <v>131.22999999999999</v>
      </c>
    </row>
    <row r="3426" spans="1:3">
      <c r="A3426" s="80">
        <v>33732</v>
      </c>
      <c r="B3426">
        <v>129.99</v>
      </c>
      <c r="C3426">
        <v>131.21</v>
      </c>
    </row>
    <row r="3427" spans="1:3">
      <c r="A3427" s="80">
        <v>33733</v>
      </c>
      <c r="B3427">
        <v>130</v>
      </c>
      <c r="C3427">
        <v>131.24</v>
      </c>
    </row>
    <row r="3428" spans="1:3">
      <c r="A3428" s="80">
        <v>33734</v>
      </c>
      <c r="B3428">
        <v>130</v>
      </c>
      <c r="C3428">
        <v>131.24</v>
      </c>
    </row>
    <row r="3429" spans="1:3">
      <c r="A3429" s="80">
        <v>33735</v>
      </c>
      <c r="B3429">
        <v>130</v>
      </c>
      <c r="C3429">
        <v>131.24</v>
      </c>
    </row>
    <row r="3430" spans="1:3">
      <c r="A3430" s="80">
        <v>33736</v>
      </c>
      <c r="B3430">
        <v>129.99</v>
      </c>
      <c r="C3430">
        <v>131.22999999999999</v>
      </c>
    </row>
    <row r="3431" spans="1:3">
      <c r="A3431" s="80">
        <v>33737</v>
      </c>
      <c r="B3431">
        <v>129.99</v>
      </c>
      <c r="C3431">
        <v>131.22</v>
      </c>
    </row>
    <row r="3432" spans="1:3">
      <c r="A3432" s="80">
        <v>33738</v>
      </c>
      <c r="B3432">
        <v>129.99</v>
      </c>
      <c r="C3432">
        <v>131.21</v>
      </c>
    </row>
    <row r="3433" spans="1:3">
      <c r="A3433" s="80">
        <v>33739</v>
      </c>
      <c r="B3433">
        <v>129.99</v>
      </c>
      <c r="C3433">
        <v>131.22</v>
      </c>
    </row>
    <row r="3434" spans="1:3">
      <c r="A3434" s="80">
        <v>33740</v>
      </c>
      <c r="B3434">
        <v>129.99</v>
      </c>
      <c r="C3434">
        <v>131.22999999999999</v>
      </c>
    </row>
    <row r="3435" spans="1:3">
      <c r="A3435" s="80">
        <v>33741</v>
      </c>
      <c r="B3435">
        <v>129.99</v>
      </c>
      <c r="C3435">
        <v>131.22999999999999</v>
      </c>
    </row>
    <row r="3436" spans="1:3">
      <c r="A3436" s="80">
        <v>33742</v>
      </c>
      <c r="B3436">
        <v>129.99</v>
      </c>
      <c r="C3436">
        <v>131.22999999999999</v>
      </c>
    </row>
    <row r="3437" spans="1:3">
      <c r="A3437" s="80">
        <v>33743</v>
      </c>
      <c r="B3437">
        <v>130</v>
      </c>
      <c r="C3437">
        <v>131.24</v>
      </c>
    </row>
    <row r="3438" spans="1:3">
      <c r="A3438" s="80">
        <v>33744</v>
      </c>
      <c r="B3438">
        <v>130</v>
      </c>
      <c r="C3438">
        <v>131.25</v>
      </c>
    </row>
    <row r="3439" spans="1:3">
      <c r="A3439" s="80">
        <v>33745</v>
      </c>
      <c r="B3439">
        <v>130</v>
      </c>
      <c r="C3439">
        <v>131.26</v>
      </c>
    </row>
    <row r="3440" spans="1:3">
      <c r="A3440" s="80">
        <v>33746</v>
      </c>
      <c r="B3440">
        <v>129.85</v>
      </c>
      <c r="C3440">
        <v>131.13</v>
      </c>
    </row>
    <row r="3441" spans="1:3">
      <c r="A3441" s="80">
        <v>33747</v>
      </c>
      <c r="B3441">
        <v>129.74</v>
      </c>
      <c r="C3441">
        <v>130.99</v>
      </c>
    </row>
    <row r="3442" spans="1:3">
      <c r="A3442" s="80">
        <v>33748</v>
      </c>
      <c r="B3442">
        <v>129.74</v>
      </c>
      <c r="C3442">
        <v>130.99</v>
      </c>
    </row>
    <row r="3443" spans="1:3">
      <c r="A3443" s="80">
        <v>33749</v>
      </c>
      <c r="B3443">
        <v>129.74</v>
      </c>
      <c r="C3443">
        <v>130.99</v>
      </c>
    </row>
    <row r="3444" spans="1:3">
      <c r="A3444" s="80">
        <v>33750</v>
      </c>
      <c r="B3444">
        <v>129.53</v>
      </c>
      <c r="C3444">
        <v>130.80000000000001</v>
      </c>
    </row>
    <row r="3445" spans="1:3">
      <c r="A3445" s="80">
        <v>33751</v>
      </c>
      <c r="B3445">
        <v>129.34</v>
      </c>
      <c r="C3445">
        <v>130.58000000000001</v>
      </c>
    </row>
    <row r="3446" spans="1:3">
      <c r="A3446" s="80">
        <v>33752</v>
      </c>
      <c r="B3446">
        <v>129.33000000000001</v>
      </c>
      <c r="C3446">
        <v>130.53</v>
      </c>
    </row>
    <row r="3447" spans="1:3">
      <c r="A3447" s="80">
        <v>33753</v>
      </c>
      <c r="B3447">
        <v>128.44999999999999</v>
      </c>
      <c r="C3447">
        <v>129.68</v>
      </c>
    </row>
    <row r="3448" spans="1:3">
      <c r="A3448" s="80">
        <v>33754</v>
      </c>
      <c r="B3448">
        <v>127.47</v>
      </c>
      <c r="C3448">
        <v>128.68</v>
      </c>
    </row>
    <row r="3449" spans="1:3">
      <c r="A3449" s="80">
        <v>33755</v>
      </c>
      <c r="B3449">
        <v>127.47</v>
      </c>
      <c r="C3449">
        <v>128.68</v>
      </c>
    </row>
    <row r="3450" spans="1:3">
      <c r="A3450" s="80">
        <v>33756</v>
      </c>
      <c r="B3450">
        <v>127.47</v>
      </c>
      <c r="C3450">
        <v>128.68</v>
      </c>
    </row>
    <row r="3451" spans="1:3">
      <c r="A3451" s="80">
        <v>33757</v>
      </c>
      <c r="B3451">
        <v>126.97</v>
      </c>
      <c r="C3451">
        <v>128.22999999999999</v>
      </c>
    </row>
    <row r="3452" spans="1:3">
      <c r="A3452" s="80">
        <v>33758</v>
      </c>
      <c r="B3452">
        <v>125.94</v>
      </c>
      <c r="C3452">
        <v>127.17</v>
      </c>
    </row>
    <row r="3453" spans="1:3">
      <c r="A3453" s="80">
        <v>33759</v>
      </c>
      <c r="B3453">
        <v>124.94</v>
      </c>
      <c r="C3453">
        <v>126.18</v>
      </c>
    </row>
    <row r="3454" spans="1:3">
      <c r="A3454" s="80">
        <v>33760</v>
      </c>
      <c r="B3454">
        <v>123.92</v>
      </c>
      <c r="C3454">
        <v>125.15</v>
      </c>
    </row>
    <row r="3455" spans="1:3">
      <c r="A3455" s="80">
        <v>33761</v>
      </c>
      <c r="B3455">
        <v>122.9</v>
      </c>
      <c r="C3455">
        <v>124.1</v>
      </c>
    </row>
    <row r="3456" spans="1:3">
      <c r="A3456" s="80">
        <v>33762</v>
      </c>
      <c r="B3456">
        <v>122.9</v>
      </c>
      <c r="C3456">
        <v>124.1</v>
      </c>
    </row>
    <row r="3457" spans="1:3">
      <c r="A3457" s="80">
        <v>33763</v>
      </c>
      <c r="B3457">
        <v>122.9</v>
      </c>
      <c r="C3457">
        <v>124.1</v>
      </c>
    </row>
    <row r="3458" spans="1:3">
      <c r="A3458" s="80">
        <v>33764</v>
      </c>
      <c r="B3458">
        <v>122.41</v>
      </c>
      <c r="C3458">
        <v>123.62</v>
      </c>
    </row>
    <row r="3459" spans="1:3">
      <c r="A3459" s="80">
        <v>33765</v>
      </c>
      <c r="B3459">
        <v>122.43</v>
      </c>
      <c r="C3459">
        <v>123.62</v>
      </c>
    </row>
    <row r="3460" spans="1:3">
      <c r="A3460" s="80">
        <v>33766</v>
      </c>
      <c r="B3460">
        <v>124.05</v>
      </c>
      <c r="C3460">
        <v>125.28</v>
      </c>
    </row>
    <row r="3461" spans="1:3">
      <c r="A3461" s="80">
        <v>33767</v>
      </c>
      <c r="B3461">
        <v>125.49</v>
      </c>
      <c r="C3461">
        <v>126.74</v>
      </c>
    </row>
    <row r="3462" spans="1:3">
      <c r="A3462" s="80">
        <v>33768</v>
      </c>
      <c r="B3462">
        <v>125.76</v>
      </c>
      <c r="C3462">
        <v>127</v>
      </c>
    </row>
    <row r="3463" spans="1:3">
      <c r="A3463" s="80">
        <v>33769</v>
      </c>
      <c r="B3463">
        <v>125.76</v>
      </c>
      <c r="C3463">
        <v>127</v>
      </c>
    </row>
    <row r="3464" spans="1:3">
      <c r="A3464" s="80">
        <v>33770</v>
      </c>
      <c r="B3464">
        <v>125.76</v>
      </c>
      <c r="C3464">
        <v>127</v>
      </c>
    </row>
    <row r="3465" spans="1:3">
      <c r="A3465" s="80">
        <v>33771</v>
      </c>
      <c r="B3465">
        <v>126.01</v>
      </c>
      <c r="C3465">
        <v>127.24</v>
      </c>
    </row>
    <row r="3466" spans="1:3">
      <c r="A3466" s="80">
        <v>33772</v>
      </c>
      <c r="B3466">
        <v>126.27</v>
      </c>
      <c r="C3466">
        <v>127.49</v>
      </c>
    </row>
    <row r="3467" spans="1:3">
      <c r="A3467" s="80">
        <v>33773</v>
      </c>
      <c r="B3467">
        <v>126.7</v>
      </c>
      <c r="C3467">
        <v>127.93</v>
      </c>
    </row>
    <row r="3468" spans="1:3">
      <c r="A3468" s="80">
        <v>33774</v>
      </c>
      <c r="B3468">
        <v>126.7</v>
      </c>
      <c r="C3468">
        <v>127.93</v>
      </c>
    </row>
    <row r="3469" spans="1:3">
      <c r="A3469" s="80">
        <v>33775</v>
      </c>
      <c r="B3469">
        <v>127.08</v>
      </c>
      <c r="C3469">
        <v>128.31</v>
      </c>
    </row>
    <row r="3470" spans="1:3">
      <c r="A3470" s="80">
        <v>33776</v>
      </c>
      <c r="B3470">
        <v>127.08</v>
      </c>
      <c r="C3470">
        <v>128.31</v>
      </c>
    </row>
    <row r="3471" spans="1:3">
      <c r="A3471" s="80">
        <v>33777</v>
      </c>
      <c r="B3471">
        <v>127.08</v>
      </c>
      <c r="C3471">
        <v>128.31</v>
      </c>
    </row>
    <row r="3472" spans="1:3">
      <c r="A3472" s="80">
        <v>33778</v>
      </c>
      <c r="B3472">
        <v>127.37</v>
      </c>
      <c r="C3472">
        <v>128.62</v>
      </c>
    </row>
    <row r="3473" spans="1:3">
      <c r="A3473" s="80">
        <v>33779</v>
      </c>
      <c r="B3473">
        <v>128.18</v>
      </c>
      <c r="C3473">
        <v>129.41</v>
      </c>
    </row>
    <row r="3474" spans="1:3">
      <c r="A3474" s="80">
        <v>33780</v>
      </c>
      <c r="B3474">
        <v>130.21</v>
      </c>
      <c r="C3474">
        <v>131.46</v>
      </c>
    </row>
    <row r="3475" spans="1:3">
      <c r="A3475" s="80">
        <v>33781</v>
      </c>
      <c r="B3475">
        <v>133.44999999999999</v>
      </c>
      <c r="C3475">
        <v>134.77000000000001</v>
      </c>
    </row>
    <row r="3476" spans="1:3">
      <c r="A3476" s="80">
        <v>33782</v>
      </c>
      <c r="B3476">
        <v>133.65</v>
      </c>
      <c r="C3476">
        <v>134.97999999999999</v>
      </c>
    </row>
    <row r="3477" spans="1:3">
      <c r="A3477" s="80">
        <v>33783</v>
      </c>
      <c r="B3477">
        <v>133.65</v>
      </c>
      <c r="C3477">
        <v>134.97999999999999</v>
      </c>
    </row>
    <row r="3478" spans="1:3">
      <c r="A3478" s="80">
        <v>33784</v>
      </c>
      <c r="B3478">
        <v>133.65</v>
      </c>
      <c r="C3478">
        <v>134.97999999999999</v>
      </c>
    </row>
    <row r="3479" spans="1:3">
      <c r="A3479" s="80">
        <v>33785</v>
      </c>
      <c r="B3479">
        <v>133.65</v>
      </c>
      <c r="C3479">
        <v>134.97999999999999</v>
      </c>
    </row>
    <row r="3480" spans="1:3">
      <c r="A3480" s="80">
        <v>33786</v>
      </c>
      <c r="B3480">
        <v>133.68</v>
      </c>
      <c r="C3480">
        <v>135</v>
      </c>
    </row>
    <row r="3481" spans="1:3">
      <c r="A3481" s="80">
        <v>33787</v>
      </c>
      <c r="B3481">
        <v>133.68</v>
      </c>
      <c r="C3481">
        <v>135</v>
      </c>
    </row>
    <row r="3482" spans="1:3">
      <c r="A3482" s="80">
        <v>33788</v>
      </c>
      <c r="B3482">
        <v>133.68</v>
      </c>
      <c r="C3482">
        <v>135</v>
      </c>
    </row>
    <row r="3483" spans="1:3">
      <c r="A3483" s="80">
        <v>33789</v>
      </c>
      <c r="B3483">
        <v>133.68</v>
      </c>
      <c r="C3483">
        <v>135.01</v>
      </c>
    </row>
    <row r="3484" spans="1:3">
      <c r="A3484" s="80">
        <v>33790</v>
      </c>
      <c r="B3484">
        <v>133.68</v>
      </c>
      <c r="C3484">
        <v>135.01</v>
      </c>
    </row>
    <row r="3485" spans="1:3">
      <c r="A3485" s="80">
        <v>33791</v>
      </c>
      <c r="B3485">
        <v>133.68</v>
      </c>
      <c r="C3485">
        <v>135.01</v>
      </c>
    </row>
    <row r="3486" spans="1:3">
      <c r="A3486" s="80">
        <v>33792</v>
      </c>
      <c r="B3486">
        <v>133.68</v>
      </c>
      <c r="C3486">
        <v>135.01</v>
      </c>
    </row>
    <row r="3487" spans="1:3">
      <c r="A3487" s="80">
        <v>33793</v>
      </c>
      <c r="B3487">
        <v>133.69</v>
      </c>
      <c r="C3487">
        <v>135.01</v>
      </c>
    </row>
    <row r="3488" spans="1:3">
      <c r="A3488" s="80">
        <v>33794</v>
      </c>
      <c r="B3488">
        <v>133.69</v>
      </c>
      <c r="C3488">
        <v>135</v>
      </c>
    </row>
    <row r="3489" spans="1:3">
      <c r="A3489" s="80">
        <v>33795</v>
      </c>
      <c r="B3489">
        <v>133.69</v>
      </c>
      <c r="C3489">
        <v>135</v>
      </c>
    </row>
    <row r="3490" spans="1:3">
      <c r="A3490" s="80">
        <v>33796</v>
      </c>
      <c r="B3490">
        <v>133.63</v>
      </c>
      <c r="C3490">
        <v>134.94</v>
      </c>
    </row>
    <row r="3491" spans="1:3">
      <c r="A3491" s="80">
        <v>33797</v>
      </c>
      <c r="B3491">
        <v>133.63</v>
      </c>
      <c r="C3491">
        <v>134.94</v>
      </c>
    </row>
    <row r="3492" spans="1:3">
      <c r="A3492" s="80">
        <v>33798</v>
      </c>
      <c r="B3492">
        <v>133.63</v>
      </c>
      <c r="C3492">
        <v>134.94</v>
      </c>
    </row>
    <row r="3493" spans="1:3">
      <c r="A3493" s="80">
        <v>33799</v>
      </c>
      <c r="B3493">
        <v>133.63999999999999</v>
      </c>
      <c r="C3493">
        <v>134.93</v>
      </c>
    </row>
    <row r="3494" spans="1:3">
      <c r="A3494" s="80">
        <v>33800</v>
      </c>
      <c r="B3494">
        <v>133.65</v>
      </c>
      <c r="C3494">
        <v>134.91</v>
      </c>
    </row>
    <row r="3495" spans="1:3">
      <c r="A3495" s="80">
        <v>33801</v>
      </c>
      <c r="B3495">
        <v>133.66</v>
      </c>
      <c r="C3495">
        <v>134.93</v>
      </c>
    </row>
    <row r="3496" spans="1:3">
      <c r="A3496" s="80">
        <v>33802</v>
      </c>
      <c r="B3496">
        <v>133.63999999999999</v>
      </c>
      <c r="C3496">
        <v>134.94999999999999</v>
      </c>
    </row>
    <row r="3497" spans="1:3">
      <c r="A3497" s="80">
        <v>33803</v>
      </c>
      <c r="B3497">
        <v>133.62</v>
      </c>
      <c r="C3497">
        <v>134.93</v>
      </c>
    </row>
    <row r="3498" spans="1:3">
      <c r="A3498" s="80">
        <v>33804</v>
      </c>
      <c r="B3498">
        <v>133.62</v>
      </c>
      <c r="C3498">
        <v>134.93</v>
      </c>
    </row>
    <row r="3499" spans="1:3">
      <c r="A3499" s="80">
        <v>33805</v>
      </c>
      <c r="B3499">
        <v>133.62</v>
      </c>
      <c r="C3499">
        <v>134.93</v>
      </c>
    </row>
    <row r="3500" spans="1:3">
      <c r="A3500" s="80">
        <v>33806</v>
      </c>
      <c r="B3500">
        <v>133.62</v>
      </c>
      <c r="C3500">
        <v>134.93</v>
      </c>
    </row>
    <row r="3501" spans="1:3">
      <c r="A3501" s="80">
        <v>33807</v>
      </c>
      <c r="B3501">
        <v>133.75</v>
      </c>
      <c r="C3501">
        <v>135.08000000000001</v>
      </c>
    </row>
    <row r="3502" spans="1:3">
      <c r="A3502" s="80">
        <v>33808</v>
      </c>
      <c r="B3502">
        <v>133.79</v>
      </c>
      <c r="C3502">
        <v>135.12</v>
      </c>
    </row>
    <row r="3503" spans="1:3">
      <c r="A3503" s="80">
        <v>33809</v>
      </c>
      <c r="B3503">
        <v>133.77000000000001</v>
      </c>
      <c r="C3503">
        <v>135.1</v>
      </c>
    </row>
    <row r="3504" spans="1:3">
      <c r="A3504" s="80">
        <v>33810</v>
      </c>
      <c r="B3504">
        <v>133.79</v>
      </c>
      <c r="C3504">
        <v>135.12</v>
      </c>
    </row>
    <row r="3505" spans="1:3">
      <c r="A3505" s="80">
        <v>33811</v>
      </c>
      <c r="B3505">
        <v>133.79</v>
      </c>
      <c r="C3505">
        <v>135.12</v>
      </c>
    </row>
    <row r="3506" spans="1:3">
      <c r="A3506" s="80">
        <v>33812</v>
      </c>
      <c r="B3506">
        <v>133.79</v>
      </c>
      <c r="C3506">
        <v>135.12</v>
      </c>
    </row>
    <row r="3507" spans="1:3">
      <c r="A3507" s="80">
        <v>33813</v>
      </c>
      <c r="B3507">
        <v>133.80000000000001</v>
      </c>
      <c r="C3507">
        <v>135.13</v>
      </c>
    </row>
    <row r="3508" spans="1:3">
      <c r="A3508" s="80">
        <v>33814</v>
      </c>
      <c r="B3508">
        <v>133.81</v>
      </c>
      <c r="C3508">
        <v>135.12</v>
      </c>
    </row>
    <row r="3509" spans="1:3">
      <c r="A3509" s="80">
        <v>33815</v>
      </c>
      <c r="B3509">
        <v>133.78</v>
      </c>
      <c r="C3509">
        <v>135.11000000000001</v>
      </c>
    </row>
    <row r="3510" spans="1:3">
      <c r="A3510" s="80">
        <v>33816</v>
      </c>
      <c r="B3510">
        <v>133.5</v>
      </c>
      <c r="C3510">
        <v>134.83000000000001</v>
      </c>
    </row>
    <row r="3511" spans="1:3">
      <c r="A3511" s="80">
        <v>33817</v>
      </c>
      <c r="B3511">
        <v>133.32</v>
      </c>
      <c r="C3511">
        <v>134.63999999999999</v>
      </c>
    </row>
    <row r="3512" spans="1:3">
      <c r="A3512" s="80">
        <v>33818</v>
      </c>
      <c r="B3512">
        <v>133.32</v>
      </c>
      <c r="C3512">
        <v>134.63999999999999</v>
      </c>
    </row>
    <row r="3513" spans="1:3">
      <c r="A3513" s="80">
        <v>33819</v>
      </c>
      <c r="B3513">
        <v>133.32</v>
      </c>
      <c r="C3513">
        <v>134.63999999999999</v>
      </c>
    </row>
    <row r="3514" spans="1:3">
      <c r="A3514" s="80">
        <v>33820</v>
      </c>
      <c r="B3514">
        <v>133.36000000000001</v>
      </c>
      <c r="C3514">
        <v>134.66999999999999</v>
      </c>
    </row>
    <row r="3515" spans="1:3">
      <c r="A3515" s="80">
        <v>33821</v>
      </c>
      <c r="B3515">
        <v>133.34</v>
      </c>
      <c r="C3515">
        <v>134.66</v>
      </c>
    </row>
    <row r="3516" spans="1:3">
      <c r="A3516" s="80">
        <v>33822</v>
      </c>
      <c r="B3516">
        <v>133.12</v>
      </c>
      <c r="C3516">
        <v>134.44999999999999</v>
      </c>
    </row>
    <row r="3517" spans="1:3">
      <c r="A3517" s="80">
        <v>33823</v>
      </c>
      <c r="B3517">
        <v>133.15</v>
      </c>
      <c r="C3517">
        <v>134.46</v>
      </c>
    </row>
    <row r="3518" spans="1:3">
      <c r="A3518" s="80">
        <v>33824</v>
      </c>
      <c r="B3518">
        <v>133.25</v>
      </c>
      <c r="C3518">
        <v>134.58000000000001</v>
      </c>
    </row>
    <row r="3519" spans="1:3">
      <c r="A3519" s="80">
        <v>33825</v>
      </c>
      <c r="B3519">
        <v>133.25</v>
      </c>
      <c r="C3519">
        <v>134.58000000000001</v>
      </c>
    </row>
    <row r="3520" spans="1:3">
      <c r="A3520" s="80">
        <v>33826</v>
      </c>
      <c r="B3520">
        <v>133.25</v>
      </c>
      <c r="C3520">
        <v>134.58000000000001</v>
      </c>
    </row>
    <row r="3521" spans="1:3">
      <c r="A3521" s="80">
        <v>33827</v>
      </c>
      <c r="B3521">
        <v>133.38</v>
      </c>
      <c r="C3521">
        <v>134.71</v>
      </c>
    </row>
    <row r="3522" spans="1:3">
      <c r="A3522" s="80">
        <v>33828</v>
      </c>
      <c r="B3522">
        <v>133.66999999999999</v>
      </c>
      <c r="C3522">
        <v>135</v>
      </c>
    </row>
    <row r="3523" spans="1:3">
      <c r="A3523" s="80">
        <v>33829</v>
      </c>
      <c r="B3523">
        <v>133.77000000000001</v>
      </c>
      <c r="C3523">
        <v>135.1</v>
      </c>
    </row>
    <row r="3524" spans="1:3">
      <c r="A3524" s="80">
        <v>33830</v>
      </c>
      <c r="B3524">
        <v>133.78</v>
      </c>
      <c r="C3524">
        <v>135.1</v>
      </c>
    </row>
    <row r="3525" spans="1:3">
      <c r="A3525" s="80">
        <v>33831</v>
      </c>
      <c r="B3525">
        <v>133.78</v>
      </c>
      <c r="C3525">
        <v>135.1</v>
      </c>
    </row>
    <row r="3526" spans="1:3">
      <c r="A3526" s="80">
        <v>33832</v>
      </c>
      <c r="B3526">
        <v>133.78</v>
      </c>
      <c r="C3526">
        <v>135.1</v>
      </c>
    </row>
    <row r="3527" spans="1:3">
      <c r="A3527" s="80">
        <v>33833</v>
      </c>
      <c r="B3527">
        <v>133.78</v>
      </c>
      <c r="C3527">
        <v>135.1</v>
      </c>
    </row>
    <row r="3528" spans="1:3">
      <c r="A3528" s="80">
        <v>33834</v>
      </c>
      <c r="B3528">
        <v>133.79</v>
      </c>
      <c r="C3528">
        <v>135.11000000000001</v>
      </c>
    </row>
    <row r="3529" spans="1:3">
      <c r="A3529" s="80">
        <v>33835</v>
      </c>
      <c r="B3529">
        <v>133.94</v>
      </c>
      <c r="C3529">
        <v>135.25</v>
      </c>
    </row>
    <row r="3530" spans="1:3">
      <c r="A3530" s="80">
        <v>33836</v>
      </c>
      <c r="B3530">
        <v>134.25</v>
      </c>
      <c r="C3530">
        <v>135.54</v>
      </c>
    </row>
    <row r="3531" spans="1:3">
      <c r="A3531" s="80">
        <v>33837</v>
      </c>
      <c r="B3531">
        <v>134.34</v>
      </c>
      <c r="C3531">
        <v>135.62</v>
      </c>
    </row>
    <row r="3532" spans="1:3">
      <c r="A3532" s="80">
        <v>33838</v>
      </c>
      <c r="B3532">
        <v>134.47999999999999</v>
      </c>
      <c r="C3532">
        <v>135.75</v>
      </c>
    </row>
    <row r="3533" spans="1:3">
      <c r="A3533" s="80">
        <v>33839</v>
      </c>
      <c r="B3533">
        <v>134.47999999999999</v>
      </c>
      <c r="C3533">
        <v>135.75</v>
      </c>
    </row>
    <row r="3534" spans="1:3">
      <c r="A3534" s="80">
        <v>33840</v>
      </c>
      <c r="B3534">
        <v>134.47999999999999</v>
      </c>
      <c r="C3534">
        <v>135.75</v>
      </c>
    </row>
    <row r="3535" spans="1:3">
      <c r="A3535" s="80">
        <v>33841</v>
      </c>
      <c r="B3535">
        <v>134.57</v>
      </c>
      <c r="C3535">
        <v>135.87</v>
      </c>
    </row>
    <row r="3536" spans="1:3">
      <c r="A3536" s="80">
        <v>33842</v>
      </c>
      <c r="B3536">
        <v>134.61000000000001</v>
      </c>
      <c r="C3536">
        <v>135.88999999999999</v>
      </c>
    </row>
    <row r="3537" spans="1:3">
      <c r="A3537" s="80">
        <v>33843</v>
      </c>
      <c r="B3537">
        <v>134.66999999999999</v>
      </c>
      <c r="C3537">
        <v>135.91999999999999</v>
      </c>
    </row>
    <row r="3538" spans="1:3">
      <c r="A3538" s="80">
        <v>33844</v>
      </c>
      <c r="B3538">
        <v>134.71</v>
      </c>
      <c r="C3538">
        <v>135.96</v>
      </c>
    </row>
    <row r="3539" spans="1:3">
      <c r="A3539" s="80">
        <v>33845</v>
      </c>
      <c r="B3539">
        <v>134.75</v>
      </c>
      <c r="C3539">
        <v>136</v>
      </c>
    </row>
    <row r="3540" spans="1:3">
      <c r="A3540" s="80">
        <v>33846</v>
      </c>
      <c r="B3540">
        <v>134.75</v>
      </c>
      <c r="C3540">
        <v>136</v>
      </c>
    </row>
    <row r="3541" spans="1:3">
      <c r="A3541" s="80">
        <v>33847</v>
      </c>
      <c r="B3541">
        <v>134.75</v>
      </c>
      <c r="C3541">
        <v>136</v>
      </c>
    </row>
    <row r="3542" spans="1:3">
      <c r="A3542" s="80">
        <v>33848</v>
      </c>
      <c r="B3542">
        <v>134.77000000000001</v>
      </c>
      <c r="C3542">
        <v>136.04</v>
      </c>
    </row>
    <row r="3543" spans="1:3">
      <c r="A3543" s="80">
        <v>33849</v>
      </c>
      <c r="B3543">
        <v>134.80000000000001</v>
      </c>
      <c r="C3543">
        <v>136.06</v>
      </c>
    </row>
    <row r="3544" spans="1:3">
      <c r="A3544" s="80">
        <v>33850</v>
      </c>
      <c r="B3544">
        <v>134.85</v>
      </c>
      <c r="C3544">
        <v>136.1</v>
      </c>
    </row>
    <row r="3545" spans="1:3">
      <c r="A3545" s="80">
        <v>33851</v>
      </c>
      <c r="B3545">
        <v>134.84</v>
      </c>
      <c r="C3545">
        <v>136.13</v>
      </c>
    </row>
    <row r="3546" spans="1:3">
      <c r="A3546" s="80">
        <v>33852</v>
      </c>
      <c r="B3546">
        <v>134.85</v>
      </c>
      <c r="C3546">
        <v>136.16</v>
      </c>
    </row>
    <row r="3547" spans="1:3">
      <c r="A3547" s="80">
        <v>33853</v>
      </c>
      <c r="B3547">
        <v>134.85</v>
      </c>
      <c r="C3547">
        <v>136.16</v>
      </c>
    </row>
    <row r="3548" spans="1:3">
      <c r="A3548" s="80">
        <v>33854</v>
      </c>
      <c r="B3548">
        <v>134.85</v>
      </c>
      <c r="C3548">
        <v>136.16</v>
      </c>
    </row>
    <row r="3549" spans="1:3">
      <c r="A3549" s="80">
        <v>33855</v>
      </c>
      <c r="B3549">
        <v>134.87</v>
      </c>
      <c r="C3549">
        <v>136.15</v>
      </c>
    </row>
    <row r="3550" spans="1:3">
      <c r="A3550" s="80">
        <v>33856</v>
      </c>
      <c r="B3550">
        <v>134.91</v>
      </c>
      <c r="C3550">
        <v>136.16999999999999</v>
      </c>
    </row>
    <row r="3551" spans="1:3">
      <c r="A3551" s="80">
        <v>33857</v>
      </c>
      <c r="B3551">
        <v>134.97999999999999</v>
      </c>
      <c r="C3551">
        <v>136.24</v>
      </c>
    </row>
    <row r="3552" spans="1:3">
      <c r="A3552" s="80">
        <v>33858</v>
      </c>
      <c r="B3552">
        <v>135.01</v>
      </c>
      <c r="C3552">
        <v>136.27000000000001</v>
      </c>
    </row>
    <row r="3553" spans="1:3">
      <c r="A3553" s="80">
        <v>33859</v>
      </c>
      <c r="B3553">
        <v>134.91999999999999</v>
      </c>
      <c r="C3553">
        <v>136.19999999999999</v>
      </c>
    </row>
    <row r="3554" spans="1:3">
      <c r="A3554" s="80">
        <v>33860</v>
      </c>
      <c r="B3554">
        <v>134.91999999999999</v>
      </c>
      <c r="C3554">
        <v>136.19999999999999</v>
      </c>
    </row>
    <row r="3555" spans="1:3">
      <c r="A3555" s="80">
        <v>33861</v>
      </c>
      <c r="B3555">
        <v>134.91999999999999</v>
      </c>
      <c r="C3555">
        <v>136.19999999999999</v>
      </c>
    </row>
    <row r="3556" spans="1:3">
      <c r="A3556" s="80">
        <v>33862</v>
      </c>
      <c r="B3556">
        <v>134.93</v>
      </c>
      <c r="C3556">
        <v>136.19</v>
      </c>
    </row>
    <row r="3557" spans="1:3">
      <c r="A3557" s="80">
        <v>33863</v>
      </c>
      <c r="B3557">
        <v>134.93</v>
      </c>
      <c r="C3557">
        <v>136.19</v>
      </c>
    </row>
    <row r="3558" spans="1:3">
      <c r="A3558" s="80">
        <v>33864</v>
      </c>
      <c r="B3558">
        <v>134.94999999999999</v>
      </c>
      <c r="C3558">
        <v>136.19</v>
      </c>
    </row>
    <row r="3559" spans="1:3">
      <c r="A3559" s="80">
        <v>33865</v>
      </c>
      <c r="B3559">
        <v>134.94999999999999</v>
      </c>
      <c r="C3559">
        <v>136.19999999999999</v>
      </c>
    </row>
    <row r="3560" spans="1:3">
      <c r="A3560" s="80">
        <v>33866</v>
      </c>
      <c r="B3560">
        <v>134.96</v>
      </c>
      <c r="C3560">
        <v>136.19999999999999</v>
      </c>
    </row>
    <row r="3561" spans="1:3">
      <c r="A3561" s="80">
        <v>33867</v>
      </c>
      <c r="B3561">
        <v>134.96</v>
      </c>
      <c r="C3561">
        <v>136.19999999999999</v>
      </c>
    </row>
    <row r="3562" spans="1:3">
      <c r="A3562" s="80">
        <v>33868</v>
      </c>
      <c r="B3562">
        <v>134.96</v>
      </c>
      <c r="C3562">
        <v>136.19999999999999</v>
      </c>
    </row>
    <row r="3563" spans="1:3">
      <c r="A3563" s="80">
        <v>33869</v>
      </c>
      <c r="B3563">
        <v>134.96</v>
      </c>
      <c r="C3563">
        <v>136.19</v>
      </c>
    </row>
    <row r="3564" spans="1:3">
      <c r="A3564" s="80">
        <v>33870</v>
      </c>
      <c r="B3564">
        <v>134.96</v>
      </c>
      <c r="C3564">
        <v>136.19999999999999</v>
      </c>
    </row>
    <row r="3565" spans="1:3">
      <c r="A3565" s="80">
        <v>33871</v>
      </c>
      <c r="B3565">
        <v>134.97</v>
      </c>
      <c r="C3565">
        <v>136.21</v>
      </c>
    </row>
    <row r="3566" spans="1:3">
      <c r="A3566" s="80">
        <v>33872</v>
      </c>
      <c r="B3566">
        <v>134.96</v>
      </c>
      <c r="C3566">
        <v>136.21</v>
      </c>
    </row>
    <row r="3567" spans="1:3">
      <c r="A3567" s="80">
        <v>33873</v>
      </c>
      <c r="B3567">
        <v>134.99</v>
      </c>
      <c r="C3567">
        <v>136.22999999999999</v>
      </c>
    </row>
    <row r="3568" spans="1:3">
      <c r="A3568" s="80">
        <v>33874</v>
      </c>
      <c r="B3568">
        <v>134.99</v>
      </c>
      <c r="C3568">
        <v>136.22999999999999</v>
      </c>
    </row>
    <row r="3569" spans="1:3">
      <c r="A3569" s="80">
        <v>33875</v>
      </c>
      <c r="B3569">
        <v>134.99</v>
      </c>
      <c r="C3569">
        <v>136.22999999999999</v>
      </c>
    </row>
    <row r="3570" spans="1:3">
      <c r="A3570" s="80">
        <v>33876</v>
      </c>
      <c r="B3570">
        <v>135.05000000000001</v>
      </c>
      <c r="C3570">
        <v>136.36000000000001</v>
      </c>
    </row>
    <row r="3571" spans="1:3">
      <c r="A3571" s="80">
        <v>33877</v>
      </c>
      <c r="B3571">
        <v>135.22999999999999</v>
      </c>
      <c r="C3571">
        <v>136.56</v>
      </c>
    </row>
    <row r="3572" spans="1:3">
      <c r="A3572" s="80">
        <v>33878</v>
      </c>
      <c r="B3572">
        <v>135.26</v>
      </c>
      <c r="C3572">
        <v>136.58000000000001</v>
      </c>
    </row>
    <row r="3573" spans="1:3">
      <c r="A3573" s="80">
        <v>33879</v>
      </c>
      <c r="B3573">
        <v>135.29</v>
      </c>
      <c r="C3573">
        <v>136.58000000000001</v>
      </c>
    </row>
    <row r="3574" spans="1:3">
      <c r="A3574" s="80">
        <v>33880</v>
      </c>
      <c r="B3574">
        <v>135.29</v>
      </c>
      <c r="C3574">
        <v>136.59</v>
      </c>
    </row>
    <row r="3575" spans="1:3">
      <c r="A3575" s="80">
        <v>33881</v>
      </c>
      <c r="B3575">
        <v>135.29</v>
      </c>
      <c r="C3575">
        <v>136.59</v>
      </c>
    </row>
    <row r="3576" spans="1:3">
      <c r="A3576" s="80">
        <v>33882</v>
      </c>
      <c r="B3576">
        <v>135.29</v>
      </c>
      <c r="C3576">
        <v>136.59</v>
      </c>
    </row>
    <row r="3577" spans="1:3">
      <c r="A3577" s="80">
        <v>33883</v>
      </c>
      <c r="B3577">
        <v>135.32</v>
      </c>
      <c r="C3577">
        <v>136.61000000000001</v>
      </c>
    </row>
    <row r="3578" spans="1:3">
      <c r="A3578" s="80">
        <v>33884</v>
      </c>
      <c r="B3578">
        <v>135.41999999999999</v>
      </c>
      <c r="C3578">
        <v>136.72999999999999</v>
      </c>
    </row>
    <row r="3579" spans="1:3">
      <c r="A3579" s="80">
        <v>33885</v>
      </c>
      <c r="B3579">
        <v>135.47</v>
      </c>
      <c r="C3579">
        <v>136.75</v>
      </c>
    </row>
    <row r="3580" spans="1:3">
      <c r="A3580" s="80">
        <v>33886</v>
      </c>
      <c r="B3580">
        <v>135.49</v>
      </c>
      <c r="C3580">
        <v>136.75</v>
      </c>
    </row>
    <row r="3581" spans="1:3">
      <c r="A3581" s="80">
        <v>33887</v>
      </c>
      <c r="B3581">
        <v>135.49</v>
      </c>
      <c r="C3581">
        <v>136.76</v>
      </c>
    </row>
    <row r="3582" spans="1:3">
      <c r="A3582" s="80">
        <v>33888</v>
      </c>
      <c r="B3582">
        <v>135.49</v>
      </c>
      <c r="C3582">
        <v>136.76</v>
      </c>
    </row>
    <row r="3583" spans="1:3">
      <c r="A3583" s="80">
        <v>33889</v>
      </c>
      <c r="B3583">
        <v>135.49</v>
      </c>
      <c r="C3583">
        <v>136.76</v>
      </c>
    </row>
    <row r="3584" spans="1:3">
      <c r="A3584" s="80">
        <v>33890</v>
      </c>
      <c r="B3584">
        <v>135.49</v>
      </c>
      <c r="C3584">
        <v>136.76</v>
      </c>
    </row>
    <row r="3585" spans="1:3">
      <c r="A3585" s="80">
        <v>33891</v>
      </c>
      <c r="B3585">
        <v>135.52000000000001</v>
      </c>
      <c r="C3585">
        <v>136.84</v>
      </c>
    </row>
    <row r="3586" spans="1:3">
      <c r="A3586" s="80">
        <v>33892</v>
      </c>
      <c r="B3586">
        <v>135.56</v>
      </c>
      <c r="C3586">
        <v>136.85</v>
      </c>
    </row>
    <row r="3587" spans="1:3">
      <c r="A3587" s="80">
        <v>33893</v>
      </c>
      <c r="B3587">
        <v>135.59</v>
      </c>
      <c r="C3587">
        <v>136.84</v>
      </c>
    </row>
    <row r="3588" spans="1:3">
      <c r="A3588" s="80">
        <v>33894</v>
      </c>
      <c r="B3588">
        <v>135.59</v>
      </c>
      <c r="C3588">
        <v>136.85</v>
      </c>
    </row>
    <row r="3589" spans="1:3">
      <c r="A3589" s="80">
        <v>33895</v>
      </c>
      <c r="B3589">
        <v>135.59</v>
      </c>
      <c r="C3589">
        <v>136.85</v>
      </c>
    </row>
    <row r="3590" spans="1:3">
      <c r="A3590" s="80">
        <v>33896</v>
      </c>
      <c r="B3590">
        <v>135.59</v>
      </c>
      <c r="C3590">
        <v>136.85</v>
      </c>
    </row>
    <row r="3591" spans="1:3">
      <c r="A3591" s="80">
        <v>33897</v>
      </c>
      <c r="B3591">
        <v>135.63</v>
      </c>
      <c r="C3591">
        <v>136.91</v>
      </c>
    </row>
    <row r="3592" spans="1:3">
      <c r="A3592" s="80">
        <v>33898</v>
      </c>
      <c r="B3592">
        <v>135.69999999999999</v>
      </c>
      <c r="C3592">
        <v>136.97</v>
      </c>
    </row>
    <row r="3593" spans="1:3">
      <c r="A3593" s="80">
        <v>33899</v>
      </c>
      <c r="B3593">
        <v>135.74</v>
      </c>
      <c r="C3593">
        <v>136.99</v>
      </c>
    </row>
    <row r="3594" spans="1:3">
      <c r="A3594" s="80">
        <v>33900</v>
      </c>
      <c r="B3594">
        <v>135.74</v>
      </c>
      <c r="C3594">
        <v>137.06</v>
      </c>
    </row>
    <row r="3595" spans="1:3">
      <c r="A3595" s="80">
        <v>33901</v>
      </c>
      <c r="B3595">
        <v>135.71</v>
      </c>
      <c r="C3595">
        <v>137.03</v>
      </c>
    </row>
    <row r="3596" spans="1:3">
      <c r="A3596" s="80">
        <v>33902</v>
      </c>
      <c r="B3596">
        <v>135.71</v>
      </c>
      <c r="C3596">
        <v>137.03</v>
      </c>
    </row>
    <row r="3597" spans="1:3">
      <c r="A3597" s="80">
        <v>33903</v>
      </c>
      <c r="B3597">
        <v>135.71</v>
      </c>
      <c r="C3597">
        <v>137.03</v>
      </c>
    </row>
    <row r="3598" spans="1:3">
      <c r="A3598" s="80">
        <v>33904</v>
      </c>
      <c r="B3598">
        <v>135.71</v>
      </c>
      <c r="C3598">
        <v>137.02000000000001</v>
      </c>
    </row>
    <row r="3599" spans="1:3">
      <c r="A3599" s="80">
        <v>33905</v>
      </c>
      <c r="B3599">
        <v>135.72</v>
      </c>
      <c r="C3599">
        <v>137.02000000000001</v>
      </c>
    </row>
    <row r="3600" spans="1:3">
      <c r="A3600" s="80">
        <v>33906</v>
      </c>
      <c r="B3600">
        <v>135.72</v>
      </c>
      <c r="C3600">
        <v>137.02000000000001</v>
      </c>
    </row>
    <row r="3601" spans="1:3">
      <c r="A3601" s="80">
        <v>33907</v>
      </c>
      <c r="B3601">
        <v>135.72</v>
      </c>
      <c r="C3601">
        <v>137.01</v>
      </c>
    </row>
    <row r="3602" spans="1:3">
      <c r="A3602" s="80">
        <v>33908</v>
      </c>
      <c r="B3602">
        <v>135.76</v>
      </c>
      <c r="C3602">
        <v>137.04</v>
      </c>
    </row>
    <row r="3603" spans="1:3">
      <c r="A3603" s="80">
        <v>33909</v>
      </c>
      <c r="B3603">
        <v>135.76</v>
      </c>
      <c r="C3603">
        <v>137.04</v>
      </c>
    </row>
    <row r="3604" spans="1:3">
      <c r="A3604" s="80">
        <v>33910</v>
      </c>
      <c r="B3604">
        <v>135.76</v>
      </c>
      <c r="C3604">
        <v>137.04</v>
      </c>
    </row>
    <row r="3605" spans="1:3">
      <c r="A3605" s="80">
        <v>33911</v>
      </c>
      <c r="B3605">
        <v>135.78</v>
      </c>
      <c r="C3605">
        <v>137.07</v>
      </c>
    </row>
    <row r="3606" spans="1:3">
      <c r="A3606" s="80">
        <v>33912</v>
      </c>
      <c r="B3606">
        <v>135.81</v>
      </c>
      <c r="C3606">
        <v>137.09</v>
      </c>
    </row>
    <row r="3607" spans="1:3">
      <c r="A3607" s="80">
        <v>33913</v>
      </c>
      <c r="B3607">
        <v>135.86000000000001</v>
      </c>
      <c r="C3607">
        <v>137.13</v>
      </c>
    </row>
    <row r="3608" spans="1:3">
      <c r="A3608" s="80">
        <v>33914</v>
      </c>
      <c r="B3608">
        <v>135.85</v>
      </c>
      <c r="C3608">
        <v>137.16</v>
      </c>
    </row>
    <row r="3609" spans="1:3">
      <c r="A3609" s="80">
        <v>33915</v>
      </c>
      <c r="B3609">
        <v>135.86000000000001</v>
      </c>
      <c r="C3609">
        <v>137.16999999999999</v>
      </c>
    </row>
    <row r="3610" spans="1:3">
      <c r="A3610" s="80">
        <v>33916</v>
      </c>
      <c r="B3610">
        <v>135.86000000000001</v>
      </c>
      <c r="C3610">
        <v>137.16999999999999</v>
      </c>
    </row>
    <row r="3611" spans="1:3">
      <c r="A3611" s="80">
        <v>33917</v>
      </c>
      <c r="B3611">
        <v>135.86000000000001</v>
      </c>
      <c r="C3611">
        <v>137.16999999999999</v>
      </c>
    </row>
    <row r="3612" spans="1:3">
      <c r="A3612" s="80">
        <v>33918</v>
      </c>
      <c r="B3612">
        <v>135.87</v>
      </c>
      <c r="C3612">
        <v>137.16</v>
      </c>
    </row>
    <row r="3613" spans="1:3">
      <c r="A3613" s="80">
        <v>33919</v>
      </c>
      <c r="B3613">
        <v>135.91999999999999</v>
      </c>
      <c r="C3613">
        <v>137.16999999999999</v>
      </c>
    </row>
    <row r="3614" spans="1:3">
      <c r="A3614" s="80">
        <v>33920</v>
      </c>
      <c r="B3614">
        <v>135.94999999999999</v>
      </c>
      <c r="C3614">
        <v>137.19999999999999</v>
      </c>
    </row>
    <row r="3615" spans="1:3">
      <c r="A3615" s="80">
        <v>33921</v>
      </c>
      <c r="B3615">
        <v>135.94999999999999</v>
      </c>
      <c r="C3615">
        <v>137.21</v>
      </c>
    </row>
    <row r="3616" spans="1:3">
      <c r="A3616" s="80">
        <v>33922</v>
      </c>
      <c r="B3616">
        <v>135.97</v>
      </c>
      <c r="C3616">
        <v>137.22999999999999</v>
      </c>
    </row>
    <row r="3617" spans="1:3">
      <c r="A3617" s="80">
        <v>33923</v>
      </c>
      <c r="B3617">
        <v>135.97</v>
      </c>
      <c r="C3617">
        <v>137.22999999999999</v>
      </c>
    </row>
    <row r="3618" spans="1:3">
      <c r="A3618" s="80">
        <v>33924</v>
      </c>
      <c r="B3618">
        <v>135.97</v>
      </c>
      <c r="C3618">
        <v>137.22999999999999</v>
      </c>
    </row>
    <row r="3619" spans="1:3">
      <c r="A3619" s="80">
        <v>33925</v>
      </c>
      <c r="B3619">
        <v>136.01</v>
      </c>
      <c r="C3619">
        <v>137.28</v>
      </c>
    </row>
    <row r="3620" spans="1:3">
      <c r="A3620" s="80">
        <v>33926</v>
      </c>
      <c r="B3620">
        <v>136.07</v>
      </c>
      <c r="C3620">
        <v>137.36000000000001</v>
      </c>
    </row>
    <row r="3621" spans="1:3">
      <c r="A3621" s="80">
        <v>33927</v>
      </c>
      <c r="B3621">
        <v>136.13</v>
      </c>
      <c r="C3621">
        <v>137.41</v>
      </c>
    </row>
    <row r="3622" spans="1:3">
      <c r="A3622" s="80">
        <v>33928</v>
      </c>
      <c r="B3622">
        <v>136.18</v>
      </c>
      <c r="C3622">
        <v>137.44999999999999</v>
      </c>
    </row>
    <row r="3623" spans="1:3">
      <c r="A3623" s="80">
        <v>33929</v>
      </c>
      <c r="B3623">
        <v>136.19999999999999</v>
      </c>
      <c r="C3623">
        <v>137.47999999999999</v>
      </c>
    </row>
    <row r="3624" spans="1:3">
      <c r="A3624" s="80">
        <v>33930</v>
      </c>
      <c r="B3624">
        <v>136.19999999999999</v>
      </c>
      <c r="C3624">
        <v>137.47999999999999</v>
      </c>
    </row>
    <row r="3625" spans="1:3">
      <c r="A3625" s="80">
        <v>33931</v>
      </c>
      <c r="B3625">
        <v>136.19999999999999</v>
      </c>
      <c r="C3625">
        <v>137.47999999999999</v>
      </c>
    </row>
    <row r="3626" spans="1:3">
      <c r="A3626" s="80">
        <v>33932</v>
      </c>
      <c r="B3626">
        <v>136.26</v>
      </c>
      <c r="C3626">
        <v>137.55000000000001</v>
      </c>
    </row>
    <row r="3627" spans="1:3">
      <c r="A3627" s="80">
        <v>33933</v>
      </c>
      <c r="B3627">
        <v>136.29</v>
      </c>
      <c r="C3627">
        <v>137.58000000000001</v>
      </c>
    </row>
    <row r="3628" spans="1:3">
      <c r="A3628" s="80">
        <v>33934</v>
      </c>
      <c r="B3628">
        <v>136.32</v>
      </c>
      <c r="C3628">
        <v>137.62</v>
      </c>
    </row>
    <row r="3629" spans="1:3">
      <c r="A3629" s="80">
        <v>33935</v>
      </c>
      <c r="B3629">
        <v>136.31</v>
      </c>
      <c r="C3629">
        <v>137.58000000000001</v>
      </c>
    </row>
    <row r="3630" spans="1:3">
      <c r="A3630" s="80">
        <v>33936</v>
      </c>
      <c r="B3630">
        <v>136.21</v>
      </c>
      <c r="C3630">
        <v>137.53</v>
      </c>
    </row>
    <row r="3631" spans="1:3">
      <c r="A3631" s="80">
        <v>33937</v>
      </c>
      <c r="B3631">
        <v>136.21</v>
      </c>
      <c r="C3631">
        <v>137.53</v>
      </c>
    </row>
    <row r="3632" spans="1:3">
      <c r="A3632" s="80">
        <v>33938</v>
      </c>
      <c r="B3632">
        <v>136.21</v>
      </c>
      <c r="C3632">
        <v>137.53</v>
      </c>
    </row>
    <row r="3633" spans="1:3">
      <c r="A3633" s="80">
        <v>33939</v>
      </c>
      <c r="B3633">
        <v>136.21</v>
      </c>
      <c r="C3633">
        <v>137.53</v>
      </c>
    </row>
    <row r="3634" spans="1:3">
      <c r="A3634" s="80">
        <v>33940</v>
      </c>
      <c r="B3634">
        <v>136.26</v>
      </c>
      <c r="C3634">
        <v>137.54</v>
      </c>
    </row>
    <row r="3635" spans="1:3">
      <c r="A3635" s="80">
        <v>33941</v>
      </c>
      <c r="B3635">
        <v>136.30000000000001</v>
      </c>
      <c r="C3635">
        <v>137.58000000000001</v>
      </c>
    </row>
    <row r="3636" spans="1:3">
      <c r="A3636" s="80">
        <v>33942</v>
      </c>
      <c r="B3636">
        <v>136.31</v>
      </c>
      <c r="C3636">
        <v>137.57</v>
      </c>
    </row>
    <row r="3637" spans="1:3">
      <c r="A3637" s="80">
        <v>33943</v>
      </c>
      <c r="B3637">
        <v>136.32</v>
      </c>
      <c r="C3637">
        <v>137.58000000000001</v>
      </c>
    </row>
    <row r="3638" spans="1:3">
      <c r="A3638" s="80">
        <v>33944</v>
      </c>
      <c r="B3638">
        <v>136.32</v>
      </c>
      <c r="C3638">
        <v>137.58000000000001</v>
      </c>
    </row>
    <row r="3639" spans="1:3">
      <c r="A3639" s="80">
        <v>33945</v>
      </c>
      <c r="B3639">
        <v>136.32</v>
      </c>
      <c r="C3639">
        <v>137.58000000000001</v>
      </c>
    </row>
    <row r="3640" spans="1:3">
      <c r="A3640" s="80">
        <v>33946</v>
      </c>
      <c r="B3640">
        <v>136.32</v>
      </c>
      <c r="C3640">
        <v>137.6</v>
      </c>
    </row>
    <row r="3641" spans="1:3">
      <c r="A3641" s="80">
        <v>33947</v>
      </c>
      <c r="B3641">
        <v>136.32</v>
      </c>
      <c r="C3641">
        <v>137.6</v>
      </c>
    </row>
    <row r="3642" spans="1:3">
      <c r="A3642" s="80">
        <v>33948</v>
      </c>
      <c r="B3642">
        <v>136.32</v>
      </c>
      <c r="C3642">
        <v>137.6</v>
      </c>
    </row>
    <row r="3643" spans="1:3">
      <c r="A3643" s="80">
        <v>33949</v>
      </c>
      <c r="B3643">
        <v>136.32</v>
      </c>
      <c r="C3643">
        <v>137.6</v>
      </c>
    </row>
    <row r="3644" spans="1:3">
      <c r="A3644" s="80">
        <v>33950</v>
      </c>
      <c r="B3644">
        <v>136.32</v>
      </c>
      <c r="C3644">
        <v>137.6</v>
      </c>
    </row>
    <row r="3645" spans="1:3">
      <c r="A3645" s="80">
        <v>33951</v>
      </c>
      <c r="B3645">
        <v>136.32</v>
      </c>
      <c r="C3645">
        <v>137.6</v>
      </c>
    </row>
    <row r="3646" spans="1:3">
      <c r="A3646" s="80">
        <v>33952</v>
      </c>
      <c r="B3646">
        <v>136.32</v>
      </c>
      <c r="C3646">
        <v>137.6</v>
      </c>
    </row>
    <row r="3647" spans="1:3">
      <c r="A3647" s="80">
        <v>33953</v>
      </c>
      <c r="B3647">
        <v>136.32</v>
      </c>
      <c r="C3647">
        <v>137.6</v>
      </c>
    </row>
    <row r="3648" spans="1:3">
      <c r="A3648" s="80">
        <v>33954</v>
      </c>
      <c r="B3648">
        <v>136.33000000000001</v>
      </c>
      <c r="C3648">
        <v>137.63999999999999</v>
      </c>
    </row>
    <row r="3649" spans="1:3">
      <c r="A3649" s="80">
        <v>33955</v>
      </c>
      <c r="B3649">
        <v>136.35</v>
      </c>
      <c r="C3649">
        <v>137.66</v>
      </c>
    </row>
    <row r="3650" spans="1:3">
      <c r="A3650" s="80">
        <v>33956</v>
      </c>
      <c r="B3650">
        <v>136.37</v>
      </c>
      <c r="C3650">
        <v>137.66</v>
      </c>
    </row>
    <row r="3651" spans="1:3">
      <c r="A3651" s="80">
        <v>33957</v>
      </c>
      <c r="B3651">
        <v>136.38999999999999</v>
      </c>
      <c r="C3651">
        <v>137.66999999999999</v>
      </c>
    </row>
    <row r="3652" spans="1:3">
      <c r="A3652" s="80">
        <v>33958</v>
      </c>
      <c r="B3652">
        <v>136.38999999999999</v>
      </c>
      <c r="C3652">
        <v>137.66999999999999</v>
      </c>
    </row>
    <row r="3653" spans="1:3">
      <c r="A3653" s="80">
        <v>33959</v>
      </c>
      <c r="B3653">
        <v>136.38999999999999</v>
      </c>
      <c r="C3653">
        <v>137.66999999999999</v>
      </c>
    </row>
    <row r="3654" spans="1:3">
      <c r="A3654" s="80">
        <v>33960</v>
      </c>
      <c r="B3654">
        <v>136.43</v>
      </c>
      <c r="C3654">
        <v>137.72</v>
      </c>
    </row>
    <row r="3655" spans="1:3">
      <c r="A3655" s="80">
        <v>33961</v>
      </c>
      <c r="B3655">
        <v>136.55000000000001</v>
      </c>
      <c r="C3655">
        <v>137.9</v>
      </c>
    </row>
    <row r="3656" spans="1:3">
      <c r="A3656" s="80">
        <v>33962</v>
      </c>
      <c r="B3656">
        <v>136.63999999999999</v>
      </c>
      <c r="C3656">
        <v>137.97999999999999</v>
      </c>
    </row>
    <row r="3657" spans="1:3">
      <c r="A3657" s="80">
        <v>33963</v>
      </c>
      <c r="B3657">
        <v>136.72999999999999</v>
      </c>
      <c r="C3657">
        <v>138.06</v>
      </c>
    </row>
    <row r="3658" spans="1:3">
      <c r="A3658" s="80">
        <v>33964</v>
      </c>
      <c r="B3658">
        <v>136.72999999999999</v>
      </c>
      <c r="C3658">
        <v>138.06</v>
      </c>
    </row>
    <row r="3659" spans="1:3">
      <c r="A3659" s="80">
        <v>33965</v>
      </c>
      <c r="B3659">
        <v>136.72999999999999</v>
      </c>
      <c r="C3659">
        <v>138.06</v>
      </c>
    </row>
    <row r="3660" spans="1:3">
      <c r="A3660" s="80">
        <v>33966</v>
      </c>
      <c r="B3660">
        <v>136.72999999999999</v>
      </c>
      <c r="C3660">
        <v>138.06</v>
      </c>
    </row>
    <row r="3661" spans="1:3">
      <c r="A3661" s="80">
        <v>33967</v>
      </c>
      <c r="B3661">
        <v>136.74</v>
      </c>
      <c r="C3661">
        <v>138.07</v>
      </c>
    </row>
    <row r="3662" spans="1:3">
      <c r="A3662" s="80">
        <v>33968</v>
      </c>
      <c r="B3662">
        <v>136.74</v>
      </c>
      <c r="C3662">
        <v>138.07</v>
      </c>
    </row>
    <row r="3663" spans="1:3">
      <c r="A3663" s="80">
        <v>33969</v>
      </c>
      <c r="B3663">
        <v>136.74</v>
      </c>
      <c r="C3663">
        <v>138.07</v>
      </c>
    </row>
    <row r="3664" spans="1:3">
      <c r="A3664" s="80">
        <v>33970</v>
      </c>
      <c r="B3664">
        <v>136.74</v>
      </c>
      <c r="C3664">
        <v>138.07</v>
      </c>
    </row>
    <row r="3665" spans="1:3">
      <c r="A3665" s="80">
        <v>33971</v>
      </c>
      <c r="B3665">
        <v>136.74</v>
      </c>
      <c r="C3665">
        <v>138.07</v>
      </c>
    </row>
    <row r="3666" spans="1:3">
      <c r="A3666" s="80">
        <v>33972</v>
      </c>
      <c r="B3666">
        <v>136.74</v>
      </c>
      <c r="C3666">
        <v>138.07</v>
      </c>
    </row>
    <row r="3667" spans="1:3">
      <c r="A3667" s="80">
        <v>33973</v>
      </c>
      <c r="B3667">
        <v>136.74</v>
      </c>
      <c r="C3667">
        <v>138.07</v>
      </c>
    </row>
    <row r="3668" spans="1:3">
      <c r="A3668" s="80">
        <v>33974</v>
      </c>
      <c r="B3668">
        <v>136.75</v>
      </c>
      <c r="C3668">
        <v>138.1</v>
      </c>
    </row>
    <row r="3669" spans="1:3">
      <c r="A3669" s="80">
        <v>33975</v>
      </c>
      <c r="B3669">
        <v>136.77000000000001</v>
      </c>
      <c r="C3669">
        <v>138.09</v>
      </c>
    </row>
    <row r="3670" spans="1:3">
      <c r="A3670" s="80">
        <v>33976</v>
      </c>
      <c r="B3670">
        <v>136.77000000000001</v>
      </c>
      <c r="C3670">
        <v>138.09</v>
      </c>
    </row>
    <row r="3671" spans="1:3">
      <c r="A3671" s="80">
        <v>33977</v>
      </c>
      <c r="B3671">
        <v>136.79</v>
      </c>
      <c r="C3671">
        <v>138.11000000000001</v>
      </c>
    </row>
    <row r="3672" spans="1:3">
      <c r="A3672" s="80">
        <v>33978</v>
      </c>
      <c r="B3672">
        <v>136.81</v>
      </c>
      <c r="C3672">
        <v>138.13999999999999</v>
      </c>
    </row>
    <row r="3673" spans="1:3">
      <c r="A3673" s="80">
        <v>33979</v>
      </c>
      <c r="B3673">
        <v>136.81</v>
      </c>
      <c r="C3673">
        <v>138.13999999999999</v>
      </c>
    </row>
    <row r="3674" spans="1:3">
      <c r="A3674" s="80">
        <v>33980</v>
      </c>
      <c r="B3674">
        <v>136.81</v>
      </c>
      <c r="C3674">
        <v>138.13999999999999</v>
      </c>
    </row>
    <row r="3675" spans="1:3">
      <c r="A3675" s="80">
        <v>33981</v>
      </c>
      <c r="B3675">
        <v>136.82</v>
      </c>
      <c r="C3675">
        <v>138.15</v>
      </c>
    </row>
    <row r="3676" spans="1:3">
      <c r="A3676" s="80">
        <v>33982</v>
      </c>
      <c r="B3676">
        <v>136.84</v>
      </c>
      <c r="C3676">
        <v>138.18</v>
      </c>
    </row>
    <row r="3677" spans="1:3">
      <c r="A3677" s="80">
        <v>33983</v>
      </c>
      <c r="B3677">
        <v>136.85</v>
      </c>
      <c r="C3677">
        <v>138.16999999999999</v>
      </c>
    </row>
    <row r="3678" spans="1:3">
      <c r="A3678" s="80">
        <v>33984</v>
      </c>
      <c r="B3678">
        <v>136.85</v>
      </c>
      <c r="C3678">
        <v>138.19</v>
      </c>
    </row>
    <row r="3679" spans="1:3">
      <c r="A3679" s="80">
        <v>33985</v>
      </c>
      <c r="B3679">
        <v>136.85</v>
      </c>
      <c r="C3679">
        <v>138.16999999999999</v>
      </c>
    </row>
    <row r="3680" spans="1:3">
      <c r="A3680" s="80">
        <v>33986</v>
      </c>
      <c r="B3680">
        <v>136.85</v>
      </c>
      <c r="C3680">
        <v>138.16999999999999</v>
      </c>
    </row>
    <row r="3681" spans="1:3">
      <c r="A3681" s="80">
        <v>33987</v>
      </c>
      <c r="B3681">
        <v>136.85</v>
      </c>
      <c r="C3681">
        <v>138.16999999999999</v>
      </c>
    </row>
    <row r="3682" spans="1:3">
      <c r="A3682" s="80">
        <v>33988</v>
      </c>
      <c r="B3682">
        <v>136.88999999999999</v>
      </c>
      <c r="C3682">
        <v>138.18</v>
      </c>
    </row>
    <row r="3683" spans="1:3">
      <c r="A3683" s="80">
        <v>33989</v>
      </c>
      <c r="B3683">
        <v>136.91</v>
      </c>
      <c r="C3683">
        <v>138.24</v>
      </c>
    </row>
    <row r="3684" spans="1:3">
      <c r="A3684" s="80">
        <v>33990</v>
      </c>
      <c r="B3684">
        <v>136.96</v>
      </c>
      <c r="C3684">
        <v>138.26</v>
      </c>
    </row>
    <row r="3685" spans="1:3">
      <c r="A3685" s="80">
        <v>33991</v>
      </c>
      <c r="B3685">
        <v>137</v>
      </c>
      <c r="C3685">
        <v>138.35</v>
      </c>
    </row>
    <row r="3686" spans="1:3">
      <c r="A3686" s="80">
        <v>33992</v>
      </c>
      <c r="B3686">
        <v>137.02000000000001</v>
      </c>
      <c r="C3686">
        <v>138.37</v>
      </c>
    </row>
    <row r="3687" spans="1:3">
      <c r="A3687" s="80">
        <v>33993</v>
      </c>
      <c r="B3687">
        <v>137.02000000000001</v>
      </c>
      <c r="C3687">
        <v>138.37</v>
      </c>
    </row>
    <row r="3688" spans="1:3">
      <c r="A3688" s="80">
        <v>33994</v>
      </c>
      <c r="B3688">
        <v>137.02000000000001</v>
      </c>
      <c r="C3688">
        <v>138.37</v>
      </c>
    </row>
    <row r="3689" spans="1:3">
      <c r="A3689" s="80">
        <v>33995</v>
      </c>
      <c r="B3689">
        <v>137.29</v>
      </c>
      <c r="C3689">
        <v>138.69</v>
      </c>
    </row>
    <row r="3690" spans="1:3">
      <c r="A3690" s="80">
        <v>33996</v>
      </c>
      <c r="B3690">
        <v>137.71</v>
      </c>
      <c r="C3690">
        <v>139.08000000000001</v>
      </c>
    </row>
    <row r="3691" spans="1:3">
      <c r="A3691" s="80">
        <v>33997</v>
      </c>
      <c r="B3691">
        <v>137.72999999999999</v>
      </c>
      <c r="C3691">
        <v>139.09</v>
      </c>
    </row>
    <row r="3692" spans="1:3">
      <c r="A3692" s="80">
        <v>33998</v>
      </c>
      <c r="B3692">
        <v>137.77000000000001</v>
      </c>
      <c r="C3692">
        <v>139.12</v>
      </c>
    </row>
    <row r="3693" spans="1:3">
      <c r="A3693" s="80">
        <v>33999</v>
      </c>
      <c r="B3693">
        <v>137.77000000000001</v>
      </c>
      <c r="C3693">
        <v>139.12</v>
      </c>
    </row>
    <row r="3694" spans="1:3">
      <c r="A3694" s="80">
        <v>34000</v>
      </c>
      <c r="B3694">
        <v>137.77000000000001</v>
      </c>
      <c r="C3694">
        <v>139.12</v>
      </c>
    </row>
    <row r="3695" spans="1:3">
      <c r="A3695" s="80">
        <v>34001</v>
      </c>
      <c r="B3695">
        <v>137.77000000000001</v>
      </c>
      <c r="C3695">
        <v>139.12</v>
      </c>
    </row>
    <row r="3696" spans="1:3">
      <c r="A3696" s="80">
        <v>34002</v>
      </c>
      <c r="B3696">
        <v>137.78</v>
      </c>
      <c r="C3696">
        <v>139.12</v>
      </c>
    </row>
    <row r="3697" spans="1:3">
      <c r="A3697" s="80">
        <v>34003</v>
      </c>
      <c r="B3697">
        <v>137.78</v>
      </c>
      <c r="C3697">
        <v>139.12</v>
      </c>
    </row>
    <row r="3698" spans="1:3">
      <c r="A3698" s="80">
        <v>34004</v>
      </c>
      <c r="B3698">
        <v>137.81</v>
      </c>
      <c r="C3698">
        <v>139.12</v>
      </c>
    </row>
    <row r="3699" spans="1:3">
      <c r="A3699" s="80">
        <v>34005</v>
      </c>
      <c r="B3699">
        <v>137.75</v>
      </c>
      <c r="C3699">
        <v>139.11000000000001</v>
      </c>
    </row>
    <row r="3700" spans="1:3">
      <c r="A3700" s="80">
        <v>34006</v>
      </c>
      <c r="B3700">
        <v>137.71</v>
      </c>
      <c r="C3700">
        <v>139.04</v>
      </c>
    </row>
    <row r="3701" spans="1:3">
      <c r="A3701" s="80">
        <v>34007</v>
      </c>
      <c r="B3701">
        <v>137.71</v>
      </c>
      <c r="C3701">
        <v>139.04</v>
      </c>
    </row>
    <row r="3702" spans="1:3">
      <c r="A3702" s="80">
        <v>34008</v>
      </c>
      <c r="B3702">
        <v>137.71</v>
      </c>
      <c r="C3702">
        <v>139.04</v>
      </c>
    </row>
    <row r="3703" spans="1:3">
      <c r="A3703" s="80">
        <v>34009</v>
      </c>
      <c r="B3703">
        <v>137.71</v>
      </c>
      <c r="C3703">
        <v>139.06</v>
      </c>
    </row>
    <row r="3704" spans="1:3">
      <c r="A3704" s="80">
        <v>34010</v>
      </c>
      <c r="B3704">
        <v>137.69999999999999</v>
      </c>
      <c r="C3704">
        <v>139.05000000000001</v>
      </c>
    </row>
    <row r="3705" spans="1:3">
      <c r="A3705" s="80">
        <v>34011</v>
      </c>
      <c r="B3705">
        <v>137.69</v>
      </c>
      <c r="C3705">
        <v>139</v>
      </c>
    </row>
    <row r="3706" spans="1:3">
      <c r="A3706" s="80">
        <v>34012</v>
      </c>
      <c r="B3706">
        <v>137.66999999999999</v>
      </c>
      <c r="C3706">
        <v>138.97999999999999</v>
      </c>
    </row>
    <row r="3707" spans="1:3">
      <c r="A3707" s="80">
        <v>34013</v>
      </c>
      <c r="B3707">
        <v>137.65</v>
      </c>
      <c r="C3707">
        <v>138.97</v>
      </c>
    </row>
    <row r="3708" spans="1:3">
      <c r="A3708" s="80">
        <v>34014</v>
      </c>
      <c r="B3708">
        <v>137.65</v>
      </c>
      <c r="C3708">
        <v>138.97</v>
      </c>
    </row>
    <row r="3709" spans="1:3">
      <c r="A3709" s="80">
        <v>34015</v>
      </c>
      <c r="B3709">
        <v>137.65</v>
      </c>
      <c r="C3709">
        <v>138.97</v>
      </c>
    </row>
    <row r="3710" spans="1:3">
      <c r="A3710" s="80">
        <v>34016</v>
      </c>
      <c r="B3710">
        <v>137.66</v>
      </c>
      <c r="C3710">
        <v>138.97</v>
      </c>
    </row>
    <row r="3711" spans="1:3">
      <c r="A3711" s="80">
        <v>34017</v>
      </c>
      <c r="B3711">
        <v>137.68</v>
      </c>
      <c r="C3711">
        <v>138.99</v>
      </c>
    </row>
    <row r="3712" spans="1:3">
      <c r="A3712" s="80">
        <v>34018</v>
      </c>
      <c r="B3712">
        <v>137.66</v>
      </c>
      <c r="C3712">
        <v>139.01</v>
      </c>
    </row>
    <row r="3713" spans="1:3">
      <c r="A3713" s="80">
        <v>34019</v>
      </c>
      <c r="B3713">
        <v>137.66999999999999</v>
      </c>
      <c r="C3713">
        <v>139.02000000000001</v>
      </c>
    </row>
    <row r="3714" spans="1:3">
      <c r="A3714" s="80">
        <v>34020</v>
      </c>
      <c r="B3714">
        <v>137.68</v>
      </c>
      <c r="C3714">
        <v>139.02000000000001</v>
      </c>
    </row>
    <row r="3715" spans="1:3">
      <c r="A3715" s="80">
        <v>34021</v>
      </c>
      <c r="B3715">
        <v>137.68</v>
      </c>
      <c r="C3715">
        <v>139.02000000000001</v>
      </c>
    </row>
    <row r="3716" spans="1:3">
      <c r="A3716" s="80">
        <v>34022</v>
      </c>
      <c r="B3716">
        <v>137.68</v>
      </c>
      <c r="C3716">
        <v>139.02000000000001</v>
      </c>
    </row>
    <row r="3717" spans="1:3">
      <c r="A3717" s="80">
        <v>34023</v>
      </c>
      <c r="B3717">
        <v>137.65</v>
      </c>
      <c r="C3717">
        <v>138.97999999999999</v>
      </c>
    </row>
    <row r="3718" spans="1:3">
      <c r="A3718" s="80">
        <v>34024</v>
      </c>
      <c r="B3718">
        <v>137.61000000000001</v>
      </c>
      <c r="C3718">
        <v>138.93</v>
      </c>
    </row>
    <row r="3719" spans="1:3">
      <c r="A3719" s="80">
        <v>34025</v>
      </c>
      <c r="B3719">
        <v>137.58000000000001</v>
      </c>
      <c r="C3719">
        <v>138.91</v>
      </c>
    </row>
    <row r="3720" spans="1:3">
      <c r="A3720" s="80">
        <v>34026</v>
      </c>
      <c r="B3720">
        <v>137.55000000000001</v>
      </c>
      <c r="C3720">
        <v>138.9</v>
      </c>
    </row>
    <row r="3721" spans="1:3">
      <c r="A3721" s="80">
        <v>34027</v>
      </c>
      <c r="B3721">
        <v>137.55000000000001</v>
      </c>
      <c r="C3721">
        <v>138.88999999999999</v>
      </c>
    </row>
    <row r="3722" spans="1:3">
      <c r="A3722" s="80">
        <v>34028</v>
      </c>
      <c r="B3722">
        <v>137.55000000000001</v>
      </c>
      <c r="C3722">
        <v>138.88999999999999</v>
      </c>
    </row>
    <row r="3723" spans="1:3">
      <c r="A3723" s="80">
        <v>34029</v>
      </c>
      <c r="B3723">
        <v>137.55000000000001</v>
      </c>
      <c r="C3723">
        <v>138.88999999999999</v>
      </c>
    </row>
    <row r="3724" spans="1:3">
      <c r="A3724" s="80">
        <v>34030</v>
      </c>
      <c r="B3724">
        <v>137.55000000000001</v>
      </c>
      <c r="C3724">
        <v>138.88999999999999</v>
      </c>
    </row>
    <row r="3725" spans="1:3">
      <c r="A3725" s="80">
        <v>34031</v>
      </c>
      <c r="B3725">
        <v>137.54</v>
      </c>
      <c r="C3725">
        <v>138.88</v>
      </c>
    </row>
    <row r="3726" spans="1:3">
      <c r="A3726" s="80">
        <v>34032</v>
      </c>
      <c r="B3726">
        <v>137.54</v>
      </c>
      <c r="C3726">
        <v>138.88</v>
      </c>
    </row>
    <row r="3727" spans="1:3">
      <c r="A3727" s="80">
        <v>34033</v>
      </c>
      <c r="B3727">
        <v>137.54</v>
      </c>
      <c r="C3727">
        <v>138.88</v>
      </c>
    </row>
    <row r="3728" spans="1:3">
      <c r="A3728" s="80">
        <v>34034</v>
      </c>
      <c r="B3728">
        <v>137.54</v>
      </c>
      <c r="C3728">
        <v>138.87</v>
      </c>
    </row>
    <row r="3729" spans="1:3">
      <c r="A3729" s="80">
        <v>34035</v>
      </c>
      <c r="B3729">
        <v>137.54</v>
      </c>
      <c r="C3729">
        <v>138.87</v>
      </c>
    </row>
    <row r="3730" spans="1:3">
      <c r="A3730" s="80">
        <v>34036</v>
      </c>
      <c r="B3730">
        <v>137.54</v>
      </c>
      <c r="C3730">
        <v>138.87</v>
      </c>
    </row>
    <row r="3731" spans="1:3">
      <c r="A3731" s="80">
        <v>34037</v>
      </c>
      <c r="B3731">
        <v>137.53</v>
      </c>
      <c r="C3731">
        <v>138.88</v>
      </c>
    </row>
    <row r="3732" spans="1:3">
      <c r="A3732" s="80">
        <v>34038</v>
      </c>
      <c r="B3732">
        <v>137.54</v>
      </c>
      <c r="C3732">
        <v>138.88</v>
      </c>
    </row>
    <row r="3733" spans="1:3">
      <c r="A3733" s="80">
        <v>34039</v>
      </c>
      <c r="B3733">
        <v>137.56</v>
      </c>
      <c r="C3733">
        <v>138.88</v>
      </c>
    </row>
    <row r="3734" spans="1:3">
      <c r="A3734" s="80">
        <v>34040</v>
      </c>
      <c r="B3734">
        <v>137.56</v>
      </c>
      <c r="C3734">
        <v>138.88</v>
      </c>
    </row>
    <row r="3735" spans="1:3">
      <c r="A3735" s="80">
        <v>34041</v>
      </c>
      <c r="B3735">
        <v>137.56</v>
      </c>
      <c r="C3735">
        <v>138.88</v>
      </c>
    </row>
    <row r="3736" spans="1:3">
      <c r="A3736" s="80">
        <v>34042</v>
      </c>
      <c r="B3736">
        <v>137.56</v>
      </c>
      <c r="C3736">
        <v>138.88</v>
      </c>
    </row>
    <row r="3737" spans="1:3">
      <c r="A3737" s="80">
        <v>34043</v>
      </c>
      <c r="B3737">
        <v>137.56</v>
      </c>
      <c r="C3737">
        <v>138.88</v>
      </c>
    </row>
    <row r="3738" spans="1:3">
      <c r="A3738" s="80">
        <v>34044</v>
      </c>
      <c r="B3738">
        <v>137.57</v>
      </c>
      <c r="C3738">
        <v>138.84</v>
      </c>
    </row>
    <row r="3739" spans="1:3">
      <c r="A3739" s="80">
        <v>34045</v>
      </c>
      <c r="B3739">
        <v>137.57</v>
      </c>
      <c r="C3739">
        <v>138.86000000000001</v>
      </c>
    </row>
    <row r="3740" spans="1:3">
      <c r="A3740" s="80">
        <v>34046</v>
      </c>
      <c r="B3740">
        <v>137.57</v>
      </c>
      <c r="C3740">
        <v>138.86000000000001</v>
      </c>
    </row>
    <row r="3741" spans="1:3">
      <c r="A3741" s="80">
        <v>34047</v>
      </c>
      <c r="B3741">
        <v>137.57</v>
      </c>
      <c r="C3741">
        <v>138.86000000000001</v>
      </c>
    </row>
    <row r="3742" spans="1:3">
      <c r="A3742" s="80">
        <v>34048</v>
      </c>
      <c r="B3742">
        <v>137.57</v>
      </c>
      <c r="C3742">
        <v>138.86000000000001</v>
      </c>
    </row>
    <row r="3743" spans="1:3">
      <c r="A3743" s="80">
        <v>34049</v>
      </c>
      <c r="B3743">
        <v>137.57</v>
      </c>
      <c r="C3743">
        <v>138.86000000000001</v>
      </c>
    </row>
    <row r="3744" spans="1:3">
      <c r="A3744" s="80">
        <v>34050</v>
      </c>
      <c r="B3744">
        <v>137.57</v>
      </c>
      <c r="C3744">
        <v>138.86000000000001</v>
      </c>
    </row>
    <row r="3745" spans="1:3">
      <c r="A3745" s="80">
        <v>34051</v>
      </c>
      <c r="B3745">
        <v>137.57</v>
      </c>
      <c r="C3745">
        <v>138.86000000000001</v>
      </c>
    </row>
    <row r="3746" spans="1:3">
      <c r="A3746" s="80">
        <v>34052</v>
      </c>
      <c r="B3746">
        <v>137.57</v>
      </c>
      <c r="C3746">
        <v>138.86000000000001</v>
      </c>
    </row>
    <row r="3747" spans="1:3">
      <c r="A3747" s="80">
        <v>34053</v>
      </c>
      <c r="B3747">
        <v>137.57</v>
      </c>
      <c r="C3747">
        <v>138.86000000000001</v>
      </c>
    </row>
    <row r="3748" spans="1:3">
      <c r="A3748" s="80">
        <v>34054</v>
      </c>
      <c r="B3748">
        <v>137.6</v>
      </c>
      <c r="C3748">
        <v>138.85</v>
      </c>
    </row>
    <row r="3749" spans="1:3">
      <c r="A3749" s="80">
        <v>34055</v>
      </c>
      <c r="B3749">
        <v>137.57</v>
      </c>
      <c r="C3749">
        <v>138.85</v>
      </c>
    </row>
    <row r="3750" spans="1:3">
      <c r="A3750" s="80">
        <v>34056</v>
      </c>
      <c r="B3750">
        <v>137.57</v>
      </c>
      <c r="C3750">
        <v>138.85</v>
      </c>
    </row>
    <row r="3751" spans="1:3">
      <c r="A3751" s="80">
        <v>34057</v>
      </c>
      <c r="B3751">
        <v>137.57</v>
      </c>
      <c r="C3751">
        <v>138.85</v>
      </c>
    </row>
    <row r="3752" spans="1:3">
      <c r="A3752" s="80">
        <v>34058</v>
      </c>
      <c r="B3752">
        <v>137.57</v>
      </c>
      <c r="C3752">
        <v>138.85</v>
      </c>
    </row>
    <row r="3753" spans="1:3">
      <c r="A3753" s="80">
        <v>34059</v>
      </c>
      <c r="B3753">
        <v>137.57</v>
      </c>
      <c r="C3753">
        <v>138.85</v>
      </c>
    </row>
    <row r="3754" spans="1:3">
      <c r="A3754" s="80">
        <v>34060</v>
      </c>
      <c r="B3754">
        <v>137.55000000000001</v>
      </c>
      <c r="C3754">
        <v>138.85</v>
      </c>
    </row>
    <row r="3755" spans="1:3">
      <c r="A3755" s="80">
        <v>34061</v>
      </c>
      <c r="B3755">
        <v>137.54</v>
      </c>
      <c r="C3755">
        <v>138.84</v>
      </c>
    </row>
    <row r="3756" spans="1:3">
      <c r="A3756" s="80">
        <v>34062</v>
      </c>
      <c r="B3756">
        <v>137.54</v>
      </c>
      <c r="C3756">
        <v>138.84</v>
      </c>
    </row>
    <row r="3757" spans="1:3">
      <c r="A3757" s="80">
        <v>34063</v>
      </c>
      <c r="B3757">
        <v>137.54</v>
      </c>
      <c r="C3757">
        <v>138.84</v>
      </c>
    </row>
    <row r="3758" spans="1:3">
      <c r="A3758" s="80">
        <v>34064</v>
      </c>
      <c r="B3758">
        <v>137.54</v>
      </c>
      <c r="C3758">
        <v>138.84</v>
      </c>
    </row>
    <row r="3759" spans="1:3">
      <c r="A3759" s="80">
        <v>34065</v>
      </c>
      <c r="B3759">
        <v>137.54</v>
      </c>
      <c r="C3759">
        <v>138.84</v>
      </c>
    </row>
    <row r="3760" spans="1:3">
      <c r="A3760" s="80">
        <v>34066</v>
      </c>
      <c r="B3760">
        <v>137.55000000000001</v>
      </c>
      <c r="C3760">
        <v>138.86000000000001</v>
      </c>
    </row>
    <row r="3761" spans="1:3">
      <c r="A3761" s="80">
        <v>34067</v>
      </c>
      <c r="B3761">
        <v>137.55000000000001</v>
      </c>
      <c r="C3761">
        <v>138.85</v>
      </c>
    </row>
    <row r="3762" spans="1:3">
      <c r="A3762" s="80">
        <v>34068</v>
      </c>
      <c r="B3762">
        <v>137.55000000000001</v>
      </c>
      <c r="C3762">
        <v>138.85</v>
      </c>
    </row>
    <row r="3763" spans="1:3">
      <c r="A3763" s="80">
        <v>34069</v>
      </c>
      <c r="B3763">
        <v>137.55000000000001</v>
      </c>
      <c r="C3763">
        <v>138.85</v>
      </c>
    </row>
    <row r="3764" spans="1:3">
      <c r="A3764" s="80">
        <v>34070</v>
      </c>
      <c r="B3764">
        <v>137.55000000000001</v>
      </c>
      <c r="C3764">
        <v>138.85</v>
      </c>
    </row>
    <row r="3765" spans="1:3">
      <c r="A3765" s="80">
        <v>34071</v>
      </c>
      <c r="B3765">
        <v>137.55000000000001</v>
      </c>
      <c r="C3765">
        <v>138.85</v>
      </c>
    </row>
    <row r="3766" spans="1:3">
      <c r="A3766" s="80">
        <v>34072</v>
      </c>
      <c r="B3766">
        <v>137.55000000000001</v>
      </c>
      <c r="C3766">
        <v>138.85</v>
      </c>
    </row>
    <row r="3767" spans="1:3">
      <c r="A3767" s="80">
        <v>34073</v>
      </c>
      <c r="B3767">
        <v>137.55000000000001</v>
      </c>
      <c r="C3767">
        <v>138.85</v>
      </c>
    </row>
    <row r="3768" spans="1:3">
      <c r="A3768" s="80">
        <v>34074</v>
      </c>
      <c r="B3768">
        <v>137.54</v>
      </c>
      <c r="C3768">
        <v>138.84</v>
      </c>
    </row>
    <row r="3769" spans="1:3">
      <c r="A3769" s="80">
        <v>34075</v>
      </c>
      <c r="B3769">
        <v>137.54</v>
      </c>
      <c r="C3769">
        <v>138.85</v>
      </c>
    </row>
    <row r="3770" spans="1:3">
      <c r="A3770" s="80">
        <v>34076</v>
      </c>
      <c r="B3770">
        <v>137.55000000000001</v>
      </c>
      <c r="C3770">
        <v>138.85</v>
      </c>
    </row>
    <row r="3771" spans="1:3">
      <c r="A3771" s="80">
        <v>34077</v>
      </c>
      <c r="B3771">
        <v>137.55000000000001</v>
      </c>
      <c r="C3771">
        <v>138.85</v>
      </c>
    </row>
    <row r="3772" spans="1:3">
      <c r="A3772" s="80">
        <v>34078</v>
      </c>
      <c r="B3772">
        <v>137.55000000000001</v>
      </c>
      <c r="C3772">
        <v>138.85</v>
      </c>
    </row>
    <row r="3773" spans="1:3">
      <c r="A3773" s="80">
        <v>34079</v>
      </c>
      <c r="B3773">
        <v>137.54</v>
      </c>
      <c r="C3773">
        <v>138.85</v>
      </c>
    </row>
    <row r="3774" spans="1:3">
      <c r="A3774" s="80">
        <v>34080</v>
      </c>
      <c r="B3774">
        <v>137.57</v>
      </c>
      <c r="C3774">
        <v>138.85</v>
      </c>
    </row>
    <row r="3775" spans="1:3">
      <c r="A3775" s="80">
        <v>34081</v>
      </c>
      <c r="B3775">
        <v>137.55000000000001</v>
      </c>
      <c r="C3775">
        <v>138.85</v>
      </c>
    </row>
    <row r="3776" spans="1:3">
      <c r="A3776" s="80">
        <v>34082</v>
      </c>
      <c r="B3776">
        <v>137.54</v>
      </c>
      <c r="C3776">
        <v>138.85</v>
      </c>
    </row>
    <row r="3777" spans="1:3">
      <c r="A3777" s="80">
        <v>34083</v>
      </c>
      <c r="B3777">
        <v>137.54</v>
      </c>
      <c r="C3777">
        <v>138.85</v>
      </c>
    </row>
    <row r="3778" spans="1:3">
      <c r="A3778" s="80">
        <v>34084</v>
      </c>
      <c r="B3778">
        <v>137.54</v>
      </c>
      <c r="C3778">
        <v>138.85</v>
      </c>
    </row>
    <row r="3779" spans="1:3">
      <c r="A3779" s="80">
        <v>34085</v>
      </c>
      <c r="B3779">
        <v>137.54</v>
      </c>
      <c r="C3779">
        <v>138.85</v>
      </c>
    </row>
    <row r="3780" spans="1:3">
      <c r="A3780" s="80">
        <v>34086</v>
      </c>
      <c r="B3780">
        <v>137.54</v>
      </c>
      <c r="C3780">
        <v>138.85</v>
      </c>
    </row>
    <row r="3781" spans="1:3">
      <c r="A3781" s="80">
        <v>34087</v>
      </c>
      <c r="B3781">
        <v>137.54</v>
      </c>
      <c r="C3781">
        <v>138.85</v>
      </c>
    </row>
    <row r="3782" spans="1:3">
      <c r="A3782" s="80">
        <v>34088</v>
      </c>
      <c r="B3782">
        <v>137.54</v>
      </c>
      <c r="C3782">
        <v>138.85</v>
      </c>
    </row>
    <row r="3783" spans="1:3">
      <c r="A3783" s="80">
        <v>34089</v>
      </c>
      <c r="B3783">
        <v>137.54</v>
      </c>
      <c r="C3783">
        <v>138.85</v>
      </c>
    </row>
    <row r="3784" spans="1:3">
      <c r="A3784" s="80">
        <v>34090</v>
      </c>
      <c r="B3784">
        <v>137.54</v>
      </c>
      <c r="C3784">
        <v>138.85</v>
      </c>
    </row>
    <row r="3785" spans="1:3">
      <c r="A3785" s="80">
        <v>34091</v>
      </c>
      <c r="B3785">
        <v>137.54</v>
      </c>
      <c r="C3785">
        <v>138.85</v>
      </c>
    </row>
    <row r="3786" spans="1:3">
      <c r="A3786" s="80">
        <v>34092</v>
      </c>
      <c r="B3786">
        <v>137.54</v>
      </c>
      <c r="C3786">
        <v>138.85</v>
      </c>
    </row>
    <row r="3787" spans="1:3">
      <c r="A3787" s="80">
        <v>34093</v>
      </c>
      <c r="B3787">
        <v>137.54</v>
      </c>
      <c r="C3787">
        <v>138.85</v>
      </c>
    </row>
    <row r="3788" spans="1:3">
      <c r="A3788" s="80">
        <v>34094</v>
      </c>
      <c r="B3788">
        <v>137.53</v>
      </c>
      <c r="C3788">
        <v>138.86000000000001</v>
      </c>
    </row>
    <row r="3789" spans="1:3">
      <c r="A3789" s="80">
        <v>34095</v>
      </c>
      <c r="B3789">
        <v>137.54</v>
      </c>
      <c r="C3789">
        <v>138.86000000000001</v>
      </c>
    </row>
    <row r="3790" spans="1:3">
      <c r="A3790" s="80">
        <v>34096</v>
      </c>
      <c r="B3790">
        <v>137.54</v>
      </c>
      <c r="C3790">
        <v>138.86000000000001</v>
      </c>
    </row>
    <row r="3791" spans="1:3">
      <c r="A3791" s="80">
        <v>34097</v>
      </c>
      <c r="B3791">
        <v>137.53</v>
      </c>
      <c r="C3791">
        <v>138.86000000000001</v>
      </c>
    </row>
    <row r="3792" spans="1:3">
      <c r="A3792" s="80">
        <v>34098</v>
      </c>
      <c r="B3792">
        <v>137.53</v>
      </c>
      <c r="C3792">
        <v>138.86000000000001</v>
      </c>
    </row>
    <row r="3793" spans="1:3">
      <c r="A3793" s="80">
        <v>34099</v>
      </c>
      <c r="B3793">
        <v>137.53</v>
      </c>
      <c r="C3793">
        <v>138.86000000000001</v>
      </c>
    </row>
    <row r="3794" spans="1:3">
      <c r="A3794" s="80">
        <v>34100</v>
      </c>
      <c r="B3794">
        <v>137.53</v>
      </c>
      <c r="C3794">
        <v>138.86000000000001</v>
      </c>
    </row>
    <row r="3795" spans="1:3">
      <c r="A3795" s="80">
        <v>34101</v>
      </c>
      <c r="B3795">
        <v>137.53</v>
      </c>
      <c r="C3795">
        <v>138.86000000000001</v>
      </c>
    </row>
    <row r="3796" spans="1:3">
      <c r="A3796" s="80">
        <v>34102</v>
      </c>
      <c r="B3796">
        <v>137.53</v>
      </c>
      <c r="C3796">
        <v>138.86000000000001</v>
      </c>
    </row>
    <row r="3797" spans="1:3">
      <c r="A3797" s="80">
        <v>34103</v>
      </c>
      <c r="B3797">
        <v>137.53</v>
      </c>
      <c r="C3797">
        <v>138.86000000000001</v>
      </c>
    </row>
    <row r="3798" spans="1:3">
      <c r="A3798" s="80">
        <v>34104</v>
      </c>
      <c r="B3798">
        <v>137.55000000000001</v>
      </c>
      <c r="C3798">
        <v>138.83000000000001</v>
      </c>
    </row>
    <row r="3799" spans="1:3">
      <c r="A3799" s="80">
        <v>34105</v>
      </c>
      <c r="B3799">
        <v>137.55000000000001</v>
      </c>
      <c r="C3799">
        <v>138.83000000000001</v>
      </c>
    </row>
    <row r="3800" spans="1:3">
      <c r="A3800" s="80">
        <v>34106</v>
      </c>
      <c r="B3800">
        <v>137.55000000000001</v>
      </c>
      <c r="C3800">
        <v>138.83000000000001</v>
      </c>
    </row>
    <row r="3801" spans="1:3">
      <c r="A3801" s="80">
        <v>34107</v>
      </c>
      <c r="B3801">
        <v>137.55000000000001</v>
      </c>
      <c r="C3801">
        <v>138.83000000000001</v>
      </c>
    </row>
    <row r="3802" spans="1:3">
      <c r="A3802" s="80">
        <v>34108</v>
      </c>
      <c r="B3802">
        <v>137.55000000000001</v>
      </c>
      <c r="C3802">
        <v>138.83000000000001</v>
      </c>
    </row>
    <row r="3803" spans="1:3">
      <c r="A3803" s="80">
        <v>34109</v>
      </c>
      <c r="B3803">
        <v>137.55000000000001</v>
      </c>
      <c r="C3803">
        <v>138.83000000000001</v>
      </c>
    </row>
    <row r="3804" spans="1:3">
      <c r="A3804" s="80">
        <v>34110</v>
      </c>
      <c r="B3804">
        <v>137.55000000000001</v>
      </c>
      <c r="C3804">
        <v>138.83000000000001</v>
      </c>
    </row>
    <row r="3805" spans="1:3">
      <c r="A3805" s="80">
        <v>34111</v>
      </c>
      <c r="B3805">
        <v>137.55000000000001</v>
      </c>
      <c r="C3805">
        <v>138.83000000000001</v>
      </c>
    </row>
    <row r="3806" spans="1:3">
      <c r="A3806" s="80">
        <v>34112</v>
      </c>
      <c r="B3806">
        <v>137.55000000000001</v>
      </c>
      <c r="C3806">
        <v>138.83000000000001</v>
      </c>
    </row>
    <row r="3807" spans="1:3">
      <c r="A3807" s="80">
        <v>34113</v>
      </c>
      <c r="B3807">
        <v>137.55000000000001</v>
      </c>
      <c r="C3807">
        <v>138.83000000000001</v>
      </c>
    </row>
    <row r="3808" spans="1:3">
      <c r="A3808" s="80">
        <v>34114</v>
      </c>
      <c r="B3808">
        <v>137.55000000000001</v>
      </c>
      <c r="C3808">
        <v>138.83000000000001</v>
      </c>
    </row>
    <row r="3809" spans="1:3">
      <c r="A3809" s="80">
        <v>34115</v>
      </c>
      <c r="B3809">
        <v>137.55000000000001</v>
      </c>
      <c r="C3809">
        <v>138.83000000000001</v>
      </c>
    </row>
    <row r="3810" spans="1:3">
      <c r="A3810" s="80">
        <v>34116</v>
      </c>
      <c r="B3810">
        <v>137.55000000000001</v>
      </c>
      <c r="C3810">
        <v>138.83000000000001</v>
      </c>
    </row>
    <row r="3811" spans="1:3">
      <c r="A3811" s="80">
        <v>34117</v>
      </c>
      <c r="B3811">
        <v>137.55000000000001</v>
      </c>
      <c r="C3811">
        <v>138.83000000000001</v>
      </c>
    </row>
    <row r="3812" spans="1:3">
      <c r="A3812" s="80">
        <v>34118</v>
      </c>
      <c r="B3812">
        <v>137.55000000000001</v>
      </c>
      <c r="C3812">
        <v>138.83000000000001</v>
      </c>
    </row>
    <row r="3813" spans="1:3">
      <c r="A3813" s="80">
        <v>34119</v>
      </c>
      <c r="B3813">
        <v>137.55000000000001</v>
      </c>
      <c r="C3813">
        <v>138.83000000000001</v>
      </c>
    </row>
    <row r="3814" spans="1:3">
      <c r="A3814" s="80">
        <v>34120</v>
      </c>
      <c r="B3814">
        <v>137.55000000000001</v>
      </c>
      <c r="C3814">
        <v>138.83000000000001</v>
      </c>
    </row>
    <row r="3815" spans="1:3">
      <c r="A3815" s="80">
        <v>34121</v>
      </c>
      <c r="B3815">
        <v>137.54</v>
      </c>
      <c r="C3815">
        <v>138.85</v>
      </c>
    </row>
    <row r="3816" spans="1:3">
      <c r="A3816" s="80">
        <v>34122</v>
      </c>
      <c r="B3816">
        <v>137.56</v>
      </c>
      <c r="C3816">
        <v>138.88</v>
      </c>
    </row>
    <row r="3817" spans="1:3">
      <c r="A3817" s="80">
        <v>34123</v>
      </c>
      <c r="B3817">
        <v>137.68</v>
      </c>
      <c r="C3817">
        <v>139</v>
      </c>
    </row>
    <row r="3818" spans="1:3">
      <c r="A3818" s="80">
        <v>34124</v>
      </c>
      <c r="B3818">
        <v>137.74</v>
      </c>
      <c r="C3818">
        <v>139.09</v>
      </c>
    </row>
    <row r="3819" spans="1:3">
      <c r="A3819" s="80">
        <v>34125</v>
      </c>
      <c r="B3819">
        <v>137.93</v>
      </c>
      <c r="C3819">
        <v>139.26</v>
      </c>
    </row>
    <row r="3820" spans="1:3">
      <c r="A3820" s="80">
        <v>34126</v>
      </c>
      <c r="B3820">
        <v>137.93</v>
      </c>
      <c r="C3820">
        <v>139.26</v>
      </c>
    </row>
    <row r="3821" spans="1:3">
      <c r="A3821" s="80">
        <v>34127</v>
      </c>
      <c r="B3821">
        <v>137.93</v>
      </c>
      <c r="C3821">
        <v>139.26</v>
      </c>
    </row>
    <row r="3822" spans="1:3">
      <c r="A3822" s="80">
        <v>34128</v>
      </c>
      <c r="B3822">
        <v>138.66</v>
      </c>
      <c r="C3822">
        <v>140.03</v>
      </c>
    </row>
    <row r="3823" spans="1:3">
      <c r="A3823" s="80">
        <v>34129</v>
      </c>
      <c r="B3823">
        <v>139.02000000000001</v>
      </c>
      <c r="C3823">
        <v>140.38999999999999</v>
      </c>
    </row>
    <row r="3824" spans="1:3">
      <c r="A3824" s="80">
        <v>34130</v>
      </c>
      <c r="B3824">
        <v>138.97</v>
      </c>
      <c r="C3824">
        <v>140.34</v>
      </c>
    </row>
    <row r="3825" spans="1:3">
      <c r="A3825" s="80">
        <v>34131</v>
      </c>
      <c r="B3825">
        <v>138.97</v>
      </c>
      <c r="C3825">
        <v>140.34</v>
      </c>
    </row>
    <row r="3826" spans="1:3">
      <c r="A3826" s="80">
        <v>34132</v>
      </c>
      <c r="B3826">
        <v>138.97999999999999</v>
      </c>
      <c r="C3826">
        <v>140.32</v>
      </c>
    </row>
    <row r="3827" spans="1:3">
      <c r="A3827" s="80">
        <v>34133</v>
      </c>
      <c r="B3827">
        <v>138.97999999999999</v>
      </c>
      <c r="C3827">
        <v>140.32</v>
      </c>
    </row>
    <row r="3828" spans="1:3">
      <c r="A3828" s="80">
        <v>34134</v>
      </c>
      <c r="B3828">
        <v>138.97999999999999</v>
      </c>
      <c r="C3828">
        <v>140.32</v>
      </c>
    </row>
    <row r="3829" spans="1:3">
      <c r="A3829" s="80">
        <v>34135</v>
      </c>
      <c r="B3829">
        <v>139.06</v>
      </c>
      <c r="C3829">
        <v>140.41999999999999</v>
      </c>
    </row>
    <row r="3830" spans="1:3">
      <c r="A3830" s="80">
        <v>34136</v>
      </c>
      <c r="B3830">
        <v>139.19</v>
      </c>
      <c r="C3830">
        <v>140.55000000000001</v>
      </c>
    </row>
    <row r="3831" spans="1:3">
      <c r="A3831" s="80">
        <v>34137</v>
      </c>
      <c r="B3831">
        <v>139.30000000000001</v>
      </c>
      <c r="C3831">
        <v>140.65</v>
      </c>
    </row>
    <row r="3832" spans="1:3">
      <c r="A3832" s="80">
        <v>34138</v>
      </c>
      <c r="B3832">
        <v>139.44999999999999</v>
      </c>
      <c r="C3832">
        <v>140.80000000000001</v>
      </c>
    </row>
    <row r="3833" spans="1:3">
      <c r="A3833" s="80">
        <v>34139</v>
      </c>
      <c r="B3833">
        <v>139.58000000000001</v>
      </c>
      <c r="C3833">
        <v>140.94999999999999</v>
      </c>
    </row>
    <row r="3834" spans="1:3">
      <c r="A3834" s="80">
        <v>34140</v>
      </c>
      <c r="B3834">
        <v>139.58000000000001</v>
      </c>
      <c r="C3834">
        <v>140.94999999999999</v>
      </c>
    </row>
    <row r="3835" spans="1:3">
      <c r="A3835" s="80">
        <v>34141</v>
      </c>
      <c r="B3835">
        <v>139.58000000000001</v>
      </c>
      <c r="C3835">
        <v>140.94999999999999</v>
      </c>
    </row>
    <row r="3836" spans="1:3">
      <c r="A3836" s="80">
        <v>34142</v>
      </c>
      <c r="B3836">
        <v>139.75</v>
      </c>
      <c r="C3836">
        <v>141.13999999999999</v>
      </c>
    </row>
    <row r="3837" spans="1:3">
      <c r="A3837" s="80">
        <v>34143</v>
      </c>
      <c r="B3837">
        <v>139.81</v>
      </c>
      <c r="C3837">
        <v>141.18</v>
      </c>
    </row>
    <row r="3838" spans="1:3">
      <c r="A3838" s="80">
        <v>34144</v>
      </c>
      <c r="B3838">
        <v>139.80000000000001</v>
      </c>
      <c r="C3838">
        <v>141.15</v>
      </c>
    </row>
    <row r="3839" spans="1:3">
      <c r="A3839" s="80">
        <v>34145</v>
      </c>
      <c r="B3839">
        <v>139.81</v>
      </c>
      <c r="C3839">
        <v>141.16999999999999</v>
      </c>
    </row>
    <row r="3840" spans="1:3">
      <c r="A3840" s="80">
        <v>34146</v>
      </c>
      <c r="B3840">
        <v>139.82</v>
      </c>
      <c r="C3840">
        <v>141.16999999999999</v>
      </c>
    </row>
    <row r="3841" spans="1:3">
      <c r="A3841" s="80">
        <v>34147</v>
      </c>
      <c r="B3841">
        <v>139.82</v>
      </c>
      <c r="C3841">
        <v>141.16999999999999</v>
      </c>
    </row>
    <row r="3842" spans="1:3">
      <c r="A3842" s="80">
        <v>34148</v>
      </c>
      <c r="B3842">
        <v>139.82</v>
      </c>
      <c r="C3842">
        <v>141.16999999999999</v>
      </c>
    </row>
    <row r="3843" spans="1:3">
      <c r="A3843" s="80">
        <v>34149</v>
      </c>
      <c r="B3843">
        <v>139.83000000000001</v>
      </c>
      <c r="C3843">
        <v>141.18</v>
      </c>
    </row>
    <row r="3844" spans="1:3">
      <c r="A3844" s="80">
        <v>34150</v>
      </c>
      <c r="B3844">
        <v>139.83000000000001</v>
      </c>
      <c r="C3844">
        <v>141.18</v>
      </c>
    </row>
    <row r="3845" spans="1:3">
      <c r="A3845" s="80">
        <v>34151</v>
      </c>
      <c r="B3845">
        <v>139.87</v>
      </c>
      <c r="C3845">
        <v>141.24</v>
      </c>
    </row>
    <row r="3846" spans="1:3">
      <c r="A3846" s="80">
        <v>34152</v>
      </c>
      <c r="B3846">
        <v>139.93</v>
      </c>
      <c r="C3846">
        <v>141.30000000000001</v>
      </c>
    </row>
    <row r="3847" spans="1:3">
      <c r="A3847" s="80">
        <v>34153</v>
      </c>
      <c r="B3847">
        <v>139.97999999999999</v>
      </c>
      <c r="C3847">
        <v>141.35</v>
      </c>
    </row>
    <row r="3848" spans="1:3">
      <c r="A3848" s="80">
        <v>34154</v>
      </c>
      <c r="B3848">
        <v>139.97999999999999</v>
      </c>
      <c r="C3848">
        <v>141.35</v>
      </c>
    </row>
    <row r="3849" spans="1:3">
      <c r="A3849" s="80">
        <v>34155</v>
      </c>
      <c r="B3849">
        <v>139.97999999999999</v>
      </c>
      <c r="C3849">
        <v>141.35</v>
      </c>
    </row>
    <row r="3850" spans="1:3">
      <c r="A3850" s="80">
        <v>34156</v>
      </c>
      <c r="B3850">
        <v>140.1</v>
      </c>
      <c r="C3850">
        <v>141.49</v>
      </c>
    </row>
    <row r="3851" spans="1:3">
      <c r="A3851" s="80">
        <v>34157</v>
      </c>
      <c r="B3851">
        <v>140.19</v>
      </c>
      <c r="C3851">
        <v>141.58000000000001</v>
      </c>
    </row>
    <row r="3852" spans="1:3">
      <c r="A3852" s="80">
        <v>34158</v>
      </c>
      <c r="B3852">
        <v>140.30000000000001</v>
      </c>
      <c r="C3852">
        <v>141.69999999999999</v>
      </c>
    </row>
    <row r="3853" spans="1:3">
      <c r="A3853" s="80">
        <v>34159</v>
      </c>
      <c r="B3853">
        <v>140.38999999999999</v>
      </c>
      <c r="C3853">
        <v>141.79</v>
      </c>
    </row>
    <row r="3854" spans="1:3">
      <c r="A3854" s="80">
        <v>34160</v>
      </c>
      <c r="B3854">
        <v>140.46</v>
      </c>
      <c r="C3854">
        <v>141.85</v>
      </c>
    </row>
    <row r="3855" spans="1:3">
      <c r="A3855" s="80">
        <v>34161</v>
      </c>
      <c r="B3855">
        <v>140.46</v>
      </c>
      <c r="C3855">
        <v>141.85</v>
      </c>
    </row>
    <row r="3856" spans="1:3">
      <c r="A3856" s="80">
        <v>34162</v>
      </c>
      <c r="B3856">
        <v>140.46</v>
      </c>
      <c r="C3856">
        <v>141.85</v>
      </c>
    </row>
    <row r="3857" spans="1:3">
      <c r="A3857" s="80">
        <v>34163</v>
      </c>
      <c r="B3857">
        <v>140.61000000000001</v>
      </c>
      <c r="C3857">
        <v>141.97999999999999</v>
      </c>
    </row>
    <row r="3858" spans="1:3">
      <c r="A3858" s="80">
        <v>34164</v>
      </c>
      <c r="B3858">
        <v>140.63</v>
      </c>
      <c r="C3858">
        <v>142.03</v>
      </c>
    </row>
    <row r="3859" spans="1:3">
      <c r="A3859" s="80">
        <v>34165</v>
      </c>
      <c r="B3859">
        <v>140.66</v>
      </c>
      <c r="C3859">
        <v>142.06</v>
      </c>
    </row>
    <row r="3860" spans="1:3">
      <c r="A3860" s="80">
        <v>34166</v>
      </c>
      <c r="B3860">
        <v>140.71</v>
      </c>
      <c r="C3860">
        <v>142.07</v>
      </c>
    </row>
    <row r="3861" spans="1:3">
      <c r="A3861" s="80">
        <v>34167</v>
      </c>
      <c r="B3861">
        <v>140.71</v>
      </c>
      <c r="C3861">
        <v>142.06</v>
      </c>
    </row>
    <row r="3862" spans="1:3">
      <c r="A3862" s="80">
        <v>34168</v>
      </c>
      <c r="B3862">
        <v>140.71</v>
      </c>
      <c r="C3862">
        <v>142.06</v>
      </c>
    </row>
    <row r="3863" spans="1:3">
      <c r="A3863" s="80">
        <v>34169</v>
      </c>
      <c r="B3863">
        <v>140.71</v>
      </c>
      <c r="C3863">
        <v>142.06</v>
      </c>
    </row>
    <row r="3864" spans="1:3">
      <c r="A3864" s="80">
        <v>34170</v>
      </c>
      <c r="B3864">
        <v>140.71</v>
      </c>
      <c r="C3864">
        <v>142.07</v>
      </c>
    </row>
    <row r="3865" spans="1:3">
      <c r="A3865" s="80">
        <v>34171</v>
      </c>
      <c r="B3865">
        <v>140.84</v>
      </c>
      <c r="C3865">
        <v>142.18</v>
      </c>
    </row>
    <row r="3866" spans="1:3">
      <c r="A3866" s="80">
        <v>34172</v>
      </c>
      <c r="B3866">
        <v>140.94</v>
      </c>
      <c r="C3866">
        <v>142.33000000000001</v>
      </c>
    </row>
    <row r="3867" spans="1:3">
      <c r="A3867" s="80">
        <v>34173</v>
      </c>
      <c r="B3867">
        <v>141.01</v>
      </c>
      <c r="C3867">
        <v>142.4</v>
      </c>
    </row>
    <row r="3868" spans="1:3">
      <c r="A3868" s="80">
        <v>34174</v>
      </c>
      <c r="B3868">
        <v>141.07</v>
      </c>
      <c r="C3868">
        <v>142.46</v>
      </c>
    </row>
    <row r="3869" spans="1:3">
      <c r="A3869" s="80">
        <v>34175</v>
      </c>
      <c r="B3869">
        <v>141.07</v>
      </c>
      <c r="C3869">
        <v>142.46</v>
      </c>
    </row>
    <row r="3870" spans="1:3">
      <c r="A3870" s="80">
        <v>34176</v>
      </c>
      <c r="B3870">
        <v>141.07</v>
      </c>
      <c r="C3870">
        <v>142.46</v>
      </c>
    </row>
    <row r="3871" spans="1:3">
      <c r="A3871" s="80">
        <v>34177</v>
      </c>
      <c r="B3871">
        <v>141.13999999999999</v>
      </c>
      <c r="C3871">
        <v>142.53</v>
      </c>
    </row>
    <row r="3872" spans="1:3">
      <c r="A3872" s="80">
        <v>34178</v>
      </c>
      <c r="B3872">
        <v>141.22999999999999</v>
      </c>
      <c r="C3872">
        <v>142.62</v>
      </c>
    </row>
    <row r="3873" spans="1:3">
      <c r="A3873" s="80">
        <v>34179</v>
      </c>
      <c r="B3873">
        <v>141.32</v>
      </c>
      <c r="C3873">
        <v>142.69999999999999</v>
      </c>
    </row>
    <row r="3874" spans="1:3">
      <c r="A3874" s="80">
        <v>34180</v>
      </c>
      <c r="B3874">
        <v>141.37</v>
      </c>
      <c r="C3874">
        <v>142.76</v>
      </c>
    </row>
    <row r="3875" spans="1:3">
      <c r="A3875" s="80">
        <v>34181</v>
      </c>
      <c r="B3875">
        <v>141.41999999999999</v>
      </c>
      <c r="C3875">
        <v>142.81</v>
      </c>
    </row>
    <row r="3876" spans="1:3">
      <c r="A3876" s="80">
        <v>34182</v>
      </c>
      <c r="B3876">
        <v>141.41999999999999</v>
      </c>
      <c r="C3876">
        <v>142.81</v>
      </c>
    </row>
    <row r="3877" spans="1:3">
      <c r="A3877" s="80">
        <v>34183</v>
      </c>
      <c r="B3877">
        <v>141.41999999999999</v>
      </c>
      <c r="C3877">
        <v>142.81</v>
      </c>
    </row>
    <row r="3878" spans="1:3">
      <c r="A3878" s="80">
        <v>34184</v>
      </c>
      <c r="B3878">
        <v>141.41999999999999</v>
      </c>
      <c r="C3878">
        <v>142.81</v>
      </c>
    </row>
    <row r="3879" spans="1:3">
      <c r="A3879" s="80">
        <v>34185</v>
      </c>
      <c r="B3879">
        <v>141.47</v>
      </c>
      <c r="C3879">
        <v>142.85</v>
      </c>
    </row>
    <row r="3880" spans="1:3">
      <c r="A3880" s="80">
        <v>34186</v>
      </c>
      <c r="B3880">
        <v>141.53</v>
      </c>
      <c r="C3880">
        <v>142.91</v>
      </c>
    </row>
    <row r="3881" spans="1:3">
      <c r="A3881" s="80">
        <v>34187</v>
      </c>
      <c r="B3881">
        <v>141.58000000000001</v>
      </c>
      <c r="C3881">
        <v>142.94999999999999</v>
      </c>
    </row>
    <row r="3882" spans="1:3">
      <c r="A3882" s="80">
        <v>34188</v>
      </c>
      <c r="B3882">
        <v>141.66</v>
      </c>
      <c r="C3882">
        <v>143.03</v>
      </c>
    </row>
    <row r="3883" spans="1:3">
      <c r="A3883" s="80">
        <v>34189</v>
      </c>
      <c r="B3883">
        <v>141.66</v>
      </c>
      <c r="C3883">
        <v>143.03</v>
      </c>
    </row>
    <row r="3884" spans="1:3">
      <c r="A3884" s="80">
        <v>34190</v>
      </c>
      <c r="B3884">
        <v>141.66</v>
      </c>
      <c r="C3884">
        <v>143.03</v>
      </c>
    </row>
    <row r="3885" spans="1:3">
      <c r="A3885" s="80">
        <v>34191</v>
      </c>
      <c r="B3885">
        <v>141.77000000000001</v>
      </c>
      <c r="C3885">
        <v>143.15</v>
      </c>
    </row>
    <row r="3886" spans="1:3">
      <c r="A3886" s="80">
        <v>34192</v>
      </c>
      <c r="B3886">
        <v>141.88</v>
      </c>
      <c r="C3886">
        <v>143.26</v>
      </c>
    </row>
    <row r="3887" spans="1:3">
      <c r="A3887" s="80">
        <v>34193</v>
      </c>
      <c r="B3887">
        <v>141.97999999999999</v>
      </c>
      <c r="C3887">
        <v>143.36000000000001</v>
      </c>
    </row>
    <row r="3888" spans="1:3">
      <c r="A3888" s="80">
        <v>34194</v>
      </c>
      <c r="B3888">
        <v>142.07</v>
      </c>
      <c r="C3888">
        <v>143.44999999999999</v>
      </c>
    </row>
    <row r="3889" spans="1:3">
      <c r="A3889" s="80">
        <v>34195</v>
      </c>
      <c r="B3889">
        <v>142.15</v>
      </c>
      <c r="C3889">
        <v>143.54</v>
      </c>
    </row>
    <row r="3890" spans="1:3">
      <c r="A3890" s="80">
        <v>34196</v>
      </c>
      <c r="B3890">
        <v>142.15</v>
      </c>
      <c r="C3890">
        <v>143.54</v>
      </c>
    </row>
    <row r="3891" spans="1:3">
      <c r="A3891" s="80">
        <v>34197</v>
      </c>
      <c r="B3891">
        <v>142.15</v>
      </c>
      <c r="C3891">
        <v>143.54</v>
      </c>
    </row>
    <row r="3892" spans="1:3">
      <c r="A3892" s="80">
        <v>34198</v>
      </c>
      <c r="B3892">
        <v>142.24</v>
      </c>
      <c r="C3892">
        <v>143.63999999999999</v>
      </c>
    </row>
    <row r="3893" spans="1:3">
      <c r="A3893" s="80">
        <v>34199</v>
      </c>
      <c r="B3893">
        <v>142.38</v>
      </c>
      <c r="C3893">
        <v>143.77000000000001</v>
      </c>
    </row>
    <row r="3894" spans="1:3">
      <c r="A3894" s="80">
        <v>34200</v>
      </c>
      <c r="B3894">
        <v>142.5</v>
      </c>
      <c r="C3894">
        <v>143.9</v>
      </c>
    </row>
    <row r="3895" spans="1:3">
      <c r="A3895" s="80">
        <v>34201</v>
      </c>
      <c r="B3895">
        <v>142.6</v>
      </c>
      <c r="C3895">
        <v>143.99</v>
      </c>
    </row>
    <row r="3896" spans="1:3">
      <c r="A3896" s="80">
        <v>34202</v>
      </c>
      <c r="B3896">
        <v>142.69999999999999</v>
      </c>
      <c r="C3896">
        <v>144.09</v>
      </c>
    </row>
    <row r="3897" spans="1:3">
      <c r="A3897" s="80">
        <v>34203</v>
      </c>
      <c r="B3897">
        <v>142.69999999999999</v>
      </c>
      <c r="C3897">
        <v>144.09</v>
      </c>
    </row>
    <row r="3898" spans="1:3">
      <c r="A3898" s="80">
        <v>34204</v>
      </c>
      <c r="B3898">
        <v>142.69999999999999</v>
      </c>
      <c r="C3898">
        <v>144.09</v>
      </c>
    </row>
    <row r="3899" spans="1:3">
      <c r="A3899" s="80">
        <v>34205</v>
      </c>
      <c r="B3899">
        <v>142.80000000000001</v>
      </c>
      <c r="C3899">
        <v>144.19</v>
      </c>
    </row>
    <row r="3900" spans="1:3">
      <c r="A3900" s="80">
        <v>34206</v>
      </c>
      <c r="B3900">
        <v>142.91</v>
      </c>
      <c r="C3900">
        <v>144.30000000000001</v>
      </c>
    </row>
    <row r="3901" spans="1:3">
      <c r="A3901" s="80">
        <v>34207</v>
      </c>
      <c r="B3901">
        <v>142.99</v>
      </c>
      <c r="C3901">
        <v>144.38</v>
      </c>
    </row>
    <row r="3902" spans="1:3">
      <c r="A3902" s="80">
        <v>34208</v>
      </c>
      <c r="B3902">
        <v>143.07</v>
      </c>
      <c r="C3902">
        <v>144.46</v>
      </c>
    </row>
    <row r="3903" spans="1:3">
      <c r="A3903" s="80">
        <v>34209</v>
      </c>
      <c r="B3903">
        <v>143.13999999999999</v>
      </c>
      <c r="C3903">
        <v>144.54</v>
      </c>
    </row>
    <row r="3904" spans="1:3">
      <c r="A3904" s="80">
        <v>34210</v>
      </c>
      <c r="B3904">
        <v>143.13999999999999</v>
      </c>
      <c r="C3904">
        <v>144.54</v>
      </c>
    </row>
    <row r="3905" spans="1:3">
      <c r="A3905" s="80">
        <v>34211</v>
      </c>
      <c r="B3905">
        <v>143.13999999999999</v>
      </c>
      <c r="C3905">
        <v>144.54</v>
      </c>
    </row>
    <row r="3906" spans="1:3">
      <c r="A3906" s="80">
        <v>34212</v>
      </c>
      <c r="B3906">
        <v>143.21</v>
      </c>
      <c r="C3906">
        <v>144.61000000000001</v>
      </c>
    </row>
    <row r="3907" spans="1:3">
      <c r="A3907" s="80">
        <v>34213</v>
      </c>
      <c r="B3907">
        <v>143.30000000000001</v>
      </c>
      <c r="C3907">
        <v>144.69</v>
      </c>
    </row>
    <row r="3908" spans="1:3">
      <c r="A3908" s="80">
        <v>34214</v>
      </c>
      <c r="B3908">
        <v>143.4</v>
      </c>
      <c r="C3908">
        <v>144.80000000000001</v>
      </c>
    </row>
    <row r="3909" spans="1:3">
      <c r="A3909" s="80">
        <v>34215</v>
      </c>
      <c r="B3909">
        <v>143.5</v>
      </c>
      <c r="C3909">
        <v>144.9</v>
      </c>
    </row>
    <row r="3910" spans="1:3">
      <c r="A3910" s="80">
        <v>34216</v>
      </c>
      <c r="B3910">
        <v>143.59</v>
      </c>
      <c r="C3910">
        <v>144.97</v>
      </c>
    </row>
    <row r="3911" spans="1:3">
      <c r="A3911" s="80">
        <v>34217</v>
      </c>
      <c r="B3911">
        <v>143.59</v>
      </c>
      <c r="C3911">
        <v>144.97</v>
      </c>
    </row>
    <row r="3912" spans="1:3">
      <c r="A3912" s="80">
        <v>34218</v>
      </c>
      <c r="B3912">
        <v>143.59</v>
      </c>
      <c r="C3912">
        <v>144.97</v>
      </c>
    </row>
    <row r="3913" spans="1:3">
      <c r="A3913" s="80">
        <v>34219</v>
      </c>
      <c r="B3913">
        <v>143.68</v>
      </c>
      <c r="C3913">
        <v>145.08000000000001</v>
      </c>
    </row>
    <row r="3914" spans="1:3">
      <c r="A3914" s="80">
        <v>34220</v>
      </c>
      <c r="B3914">
        <v>143.79</v>
      </c>
      <c r="C3914">
        <v>145.19</v>
      </c>
    </row>
    <row r="3915" spans="1:3">
      <c r="A3915" s="80">
        <v>34221</v>
      </c>
      <c r="B3915">
        <v>143.86000000000001</v>
      </c>
      <c r="C3915">
        <v>145.25</v>
      </c>
    </row>
    <row r="3916" spans="1:3">
      <c r="A3916" s="80">
        <v>34222</v>
      </c>
      <c r="B3916">
        <v>143.94</v>
      </c>
      <c r="C3916">
        <v>145.33000000000001</v>
      </c>
    </row>
    <row r="3917" spans="1:3">
      <c r="A3917" s="80">
        <v>34223</v>
      </c>
      <c r="B3917">
        <v>144.02000000000001</v>
      </c>
      <c r="C3917">
        <v>145.41999999999999</v>
      </c>
    </row>
    <row r="3918" spans="1:3">
      <c r="A3918" s="80">
        <v>34224</v>
      </c>
      <c r="B3918">
        <v>144.02000000000001</v>
      </c>
      <c r="C3918">
        <v>145.41999999999999</v>
      </c>
    </row>
    <row r="3919" spans="1:3">
      <c r="A3919" s="80">
        <v>34225</v>
      </c>
      <c r="B3919">
        <v>144.02000000000001</v>
      </c>
      <c r="C3919">
        <v>145.41999999999999</v>
      </c>
    </row>
    <row r="3920" spans="1:3">
      <c r="A3920" s="80">
        <v>34226</v>
      </c>
      <c r="B3920">
        <v>144.11000000000001</v>
      </c>
      <c r="C3920">
        <v>145.51</v>
      </c>
    </row>
    <row r="3921" spans="1:3">
      <c r="A3921" s="80">
        <v>34227</v>
      </c>
      <c r="B3921">
        <v>144.19</v>
      </c>
      <c r="C3921">
        <v>145.59</v>
      </c>
    </row>
    <row r="3922" spans="1:3">
      <c r="A3922" s="80">
        <v>34228</v>
      </c>
      <c r="B3922">
        <v>144.19</v>
      </c>
      <c r="C3922">
        <v>145.59</v>
      </c>
    </row>
    <row r="3923" spans="1:3">
      <c r="A3923" s="80">
        <v>34229</v>
      </c>
      <c r="B3923">
        <v>144.27000000000001</v>
      </c>
      <c r="C3923">
        <v>145.66999999999999</v>
      </c>
    </row>
    <row r="3924" spans="1:3">
      <c r="A3924" s="80">
        <v>34230</v>
      </c>
      <c r="B3924">
        <v>144.35</v>
      </c>
      <c r="C3924">
        <v>145.75</v>
      </c>
    </row>
    <row r="3925" spans="1:3">
      <c r="A3925" s="80">
        <v>34231</v>
      </c>
      <c r="B3925">
        <v>144.35</v>
      </c>
      <c r="C3925">
        <v>145.75</v>
      </c>
    </row>
    <row r="3926" spans="1:3">
      <c r="A3926" s="80">
        <v>34232</v>
      </c>
      <c r="B3926">
        <v>144.35</v>
      </c>
      <c r="C3926">
        <v>145.75</v>
      </c>
    </row>
    <row r="3927" spans="1:3">
      <c r="A3927" s="80">
        <v>34233</v>
      </c>
      <c r="B3927">
        <v>144.43</v>
      </c>
      <c r="C3927">
        <v>145.83000000000001</v>
      </c>
    </row>
    <row r="3928" spans="1:3">
      <c r="A3928" s="80">
        <v>34234</v>
      </c>
      <c r="B3928">
        <v>144.52000000000001</v>
      </c>
      <c r="C3928">
        <v>145.91999999999999</v>
      </c>
    </row>
    <row r="3929" spans="1:3">
      <c r="A3929" s="80">
        <v>34235</v>
      </c>
      <c r="B3929">
        <v>144.6</v>
      </c>
      <c r="C3929">
        <v>146.01</v>
      </c>
    </row>
    <row r="3930" spans="1:3">
      <c r="A3930" s="80">
        <v>34236</v>
      </c>
      <c r="B3930">
        <v>144.69</v>
      </c>
      <c r="C3930">
        <v>146.09</v>
      </c>
    </row>
    <row r="3931" spans="1:3">
      <c r="A3931" s="80">
        <v>34237</v>
      </c>
      <c r="B3931">
        <v>144.77000000000001</v>
      </c>
      <c r="C3931">
        <v>146.18</v>
      </c>
    </row>
    <row r="3932" spans="1:3">
      <c r="A3932" s="80">
        <v>34238</v>
      </c>
      <c r="B3932">
        <v>144.77000000000001</v>
      </c>
      <c r="C3932">
        <v>146.18</v>
      </c>
    </row>
    <row r="3933" spans="1:3">
      <c r="A3933" s="80">
        <v>34239</v>
      </c>
      <c r="B3933">
        <v>144.77000000000001</v>
      </c>
      <c r="C3933">
        <v>146.18</v>
      </c>
    </row>
    <row r="3934" spans="1:3">
      <c r="A3934" s="80">
        <v>34240</v>
      </c>
      <c r="B3934">
        <v>144.86000000000001</v>
      </c>
      <c r="C3934">
        <v>146.27000000000001</v>
      </c>
    </row>
    <row r="3935" spans="1:3">
      <c r="A3935" s="80">
        <v>34241</v>
      </c>
      <c r="B3935">
        <v>144.97999999999999</v>
      </c>
      <c r="C3935">
        <v>146.38999999999999</v>
      </c>
    </row>
    <row r="3936" spans="1:3">
      <c r="A3936" s="80">
        <v>34242</v>
      </c>
      <c r="B3936">
        <v>145.07</v>
      </c>
      <c r="C3936">
        <v>146.5</v>
      </c>
    </row>
    <row r="3937" spans="1:3">
      <c r="A3937" s="80">
        <v>34243</v>
      </c>
      <c r="B3937">
        <v>145.16</v>
      </c>
      <c r="C3937">
        <v>146.58000000000001</v>
      </c>
    </row>
    <row r="3938" spans="1:3">
      <c r="A3938" s="80">
        <v>34244</v>
      </c>
      <c r="B3938">
        <v>145.25</v>
      </c>
      <c r="C3938">
        <v>146.66999999999999</v>
      </c>
    </row>
    <row r="3939" spans="1:3">
      <c r="A3939" s="80">
        <v>34245</v>
      </c>
      <c r="B3939">
        <v>145.25</v>
      </c>
      <c r="C3939">
        <v>146.66999999999999</v>
      </c>
    </row>
    <row r="3940" spans="1:3">
      <c r="A3940" s="80">
        <v>34246</v>
      </c>
      <c r="B3940">
        <v>145.25</v>
      </c>
      <c r="C3940">
        <v>146.66999999999999</v>
      </c>
    </row>
    <row r="3941" spans="1:3">
      <c r="A3941" s="80">
        <v>34247</v>
      </c>
      <c r="B3941">
        <v>145.33000000000001</v>
      </c>
      <c r="C3941">
        <v>146.76</v>
      </c>
    </row>
    <row r="3942" spans="1:3">
      <c r="A3942" s="80">
        <v>34248</v>
      </c>
      <c r="B3942">
        <v>145.43</v>
      </c>
      <c r="C3942">
        <v>146.86000000000001</v>
      </c>
    </row>
    <row r="3943" spans="1:3">
      <c r="A3943" s="80">
        <v>34249</v>
      </c>
      <c r="B3943">
        <v>145.52000000000001</v>
      </c>
      <c r="C3943">
        <v>146.94999999999999</v>
      </c>
    </row>
    <row r="3944" spans="1:3">
      <c r="A3944" s="80">
        <v>34250</v>
      </c>
      <c r="B3944">
        <v>145.61000000000001</v>
      </c>
      <c r="C3944">
        <v>147.02000000000001</v>
      </c>
    </row>
    <row r="3945" spans="1:3">
      <c r="A3945" s="80">
        <v>34251</v>
      </c>
      <c r="B3945">
        <v>145.69</v>
      </c>
      <c r="C3945">
        <v>147.11000000000001</v>
      </c>
    </row>
    <row r="3946" spans="1:3">
      <c r="A3946" s="80">
        <v>34252</v>
      </c>
      <c r="B3946">
        <v>145.69</v>
      </c>
      <c r="C3946">
        <v>147.11000000000001</v>
      </c>
    </row>
    <row r="3947" spans="1:3">
      <c r="A3947" s="80">
        <v>34253</v>
      </c>
      <c r="B3947">
        <v>145.69</v>
      </c>
      <c r="C3947">
        <v>147.11000000000001</v>
      </c>
    </row>
    <row r="3948" spans="1:3">
      <c r="A3948" s="80">
        <v>34254</v>
      </c>
      <c r="B3948">
        <v>145.76</v>
      </c>
      <c r="C3948">
        <v>147.19</v>
      </c>
    </row>
    <row r="3949" spans="1:3">
      <c r="A3949" s="80">
        <v>34255</v>
      </c>
      <c r="B3949">
        <v>145.76</v>
      </c>
      <c r="C3949">
        <v>147.19</v>
      </c>
    </row>
    <row r="3950" spans="1:3">
      <c r="A3950" s="80">
        <v>34256</v>
      </c>
      <c r="B3950">
        <v>145.85</v>
      </c>
      <c r="C3950">
        <v>147.28</v>
      </c>
    </row>
    <row r="3951" spans="1:3">
      <c r="A3951" s="80">
        <v>34257</v>
      </c>
      <c r="B3951">
        <v>145.93</v>
      </c>
      <c r="C3951">
        <v>147.36000000000001</v>
      </c>
    </row>
    <row r="3952" spans="1:3">
      <c r="A3952" s="80">
        <v>34258</v>
      </c>
      <c r="B3952">
        <v>146.01</v>
      </c>
      <c r="C3952">
        <v>147.44</v>
      </c>
    </row>
    <row r="3953" spans="1:3">
      <c r="A3953" s="80">
        <v>34259</v>
      </c>
      <c r="B3953">
        <v>146.01</v>
      </c>
      <c r="C3953">
        <v>147.44</v>
      </c>
    </row>
    <row r="3954" spans="1:3">
      <c r="A3954" s="80">
        <v>34260</v>
      </c>
      <c r="B3954">
        <v>146.01</v>
      </c>
      <c r="C3954">
        <v>147.44</v>
      </c>
    </row>
    <row r="3955" spans="1:3">
      <c r="A3955" s="80">
        <v>34261</v>
      </c>
      <c r="B3955">
        <v>146.09</v>
      </c>
      <c r="C3955">
        <v>147.52000000000001</v>
      </c>
    </row>
    <row r="3956" spans="1:3">
      <c r="A3956" s="80">
        <v>34262</v>
      </c>
      <c r="B3956">
        <v>146.19</v>
      </c>
      <c r="C3956">
        <v>147.62</v>
      </c>
    </row>
    <row r="3957" spans="1:3">
      <c r="A3957" s="80">
        <v>34263</v>
      </c>
      <c r="B3957">
        <v>146.29</v>
      </c>
      <c r="C3957">
        <v>147.72</v>
      </c>
    </row>
    <row r="3958" spans="1:3">
      <c r="A3958" s="80">
        <v>34264</v>
      </c>
      <c r="B3958">
        <v>146.38999999999999</v>
      </c>
      <c r="C3958">
        <v>147.82</v>
      </c>
    </row>
    <row r="3959" spans="1:3">
      <c r="A3959" s="80">
        <v>34265</v>
      </c>
      <c r="B3959">
        <v>146.49</v>
      </c>
      <c r="C3959">
        <v>147.91999999999999</v>
      </c>
    </row>
    <row r="3960" spans="1:3">
      <c r="A3960" s="80">
        <v>34266</v>
      </c>
      <c r="B3960">
        <v>146.49</v>
      </c>
      <c r="C3960">
        <v>147.91999999999999</v>
      </c>
    </row>
    <row r="3961" spans="1:3">
      <c r="A3961" s="80">
        <v>34267</v>
      </c>
      <c r="B3961">
        <v>146.49</v>
      </c>
      <c r="C3961">
        <v>147.91999999999999</v>
      </c>
    </row>
    <row r="3962" spans="1:3">
      <c r="A3962" s="80">
        <v>34268</v>
      </c>
      <c r="B3962">
        <v>146.59</v>
      </c>
      <c r="C3962">
        <v>148.02000000000001</v>
      </c>
    </row>
    <row r="3963" spans="1:3">
      <c r="A3963" s="80">
        <v>34269</v>
      </c>
      <c r="B3963">
        <v>146.69999999999999</v>
      </c>
      <c r="C3963">
        <v>148.11000000000001</v>
      </c>
    </row>
    <row r="3964" spans="1:3">
      <c r="A3964" s="80">
        <v>34270</v>
      </c>
      <c r="B3964">
        <v>146.79</v>
      </c>
      <c r="C3964">
        <v>148.21</v>
      </c>
    </row>
    <row r="3965" spans="1:3">
      <c r="A3965" s="80">
        <v>34271</v>
      </c>
      <c r="B3965">
        <v>146.88999999999999</v>
      </c>
      <c r="C3965">
        <v>148.30000000000001</v>
      </c>
    </row>
    <row r="3966" spans="1:3">
      <c r="A3966" s="80">
        <v>34272</v>
      </c>
      <c r="B3966">
        <v>146.97</v>
      </c>
      <c r="C3966">
        <v>148.38999999999999</v>
      </c>
    </row>
    <row r="3967" spans="1:3">
      <c r="A3967" s="80">
        <v>34273</v>
      </c>
      <c r="B3967">
        <v>146.97</v>
      </c>
      <c r="C3967">
        <v>148.38999999999999</v>
      </c>
    </row>
    <row r="3968" spans="1:3">
      <c r="A3968" s="80">
        <v>34274</v>
      </c>
      <c r="B3968">
        <v>146.97</v>
      </c>
      <c r="C3968">
        <v>148.38999999999999</v>
      </c>
    </row>
    <row r="3969" spans="1:3">
      <c r="A3969" s="80">
        <v>34275</v>
      </c>
      <c r="B3969">
        <v>147.06</v>
      </c>
      <c r="C3969">
        <v>148.49</v>
      </c>
    </row>
    <row r="3970" spans="1:3">
      <c r="A3970" s="80">
        <v>34276</v>
      </c>
      <c r="B3970">
        <v>147.16</v>
      </c>
      <c r="C3970">
        <v>148.59</v>
      </c>
    </row>
    <row r="3971" spans="1:3">
      <c r="A3971" s="80">
        <v>34277</v>
      </c>
      <c r="B3971">
        <v>147.25</v>
      </c>
      <c r="C3971">
        <v>148.68</v>
      </c>
    </row>
    <row r="3972" spans="1:3">
      <c r="A3972" s="80">
        <v>34278</v>
      </c>
      <c r="B3972">
        <v>147.35</v>
      </c>
      <c r="C3972">
        <v>148.78</v>
      </c>
    </row>
    <row r="3973" spans="1:3">
      <c r="A3973" s="80">
        <v>34279</v>
      </c>
      <c r="B3973">
        <v>147.44</v>
      </c>
      <c r="C3973">
        <v>148.87</v>
      </c>
    </row>
    <row r="3974" spans="1:3">
      <c r="A3974" s="80">
        <v>34280</v>
      </c>
      <c r="B3974">
        <v>147.44</v>
      </c>
      <c r="C3974">
        <v>148.87</v>
      </c>
    </row>
    <row r="3975" spans="1:3">
      <c r="A3975" s="80">
        <v>34281</v>
      </c>
      <c r="B3975">
        <v>147.44</v>
      </c>
      <c r="C3975">
        <v>148.87</v>
      </c>
    </row>
    <row r="3976" spans="1:3">
      <c r="A3976" s="80">
        <v>34282</v>
      </c>
      <c r="B3976">
        <v>147.53</v>
      </c>
      <c r="C3976">
        <v>148.97</v>
      </c>
    </row>
    <row r="3977" spans="1:3">
      <c r="A3977" s="80">
        <v>34283</v>
      </c>
      <c r="B3977">
        <v>147.63999999999999</v>
      </c>
      <c r="C3977">
        <v>149.07</v>
      </c>
    </row>
    <row r="3978" spans="1:3">
      <c r="A3978" s="80">
        <v>34284</v>
      </c>
      <c r="B3978">
        <v>147.72999999999999</v>
      </c>
      <c r="C3978">
        <v>149.16</v>
      </c>
    </row>
    <row r="3979" spans="1:3">
      <c r="A3979" s="80">
        <v>34285</v>
      </c>
      <c r="B3979">
        <v>147.81</v>
      </c>
      <c r="C3979">
        <v>149.24</v>
      </c>
    </row>
    <row r="3980" spans="1:3">
      <c r="A3980" s="80">
        <v>34286</v>
      </c>
      <c r="B3980">
        <v>147.91</v>
      </c>
      <c r="C3980">
        <v>149.35</v>
      </c>
    </row>
    <row r="3981" spans="1:3">
      <c r="A3981" s="80">
        <v>34287</v>
      </c>
      <c r="B3981">
        <v>147.91</v>
      </c>
      <c r="C3981">
        <v>149.35</v>
      </c>
    </row>
    <row r="3982" spans="1:3">
      <c r="A3982" s="80">
        <v>34288</v>
      </c>
      <c r="B3982">
        <v>147.91</v>
      </c>
      <c r="C3982">
        <v>149.35</v>
      </c>
    </row>
    <row r="3983" spans="1:3">
      <c r="A3983" s="80">
        <v>34289</v>
      </c>
      <c r="B3983">
        <v>148.01</v>
      </c>
      <c r="C3983">
        <v>149.44</v>
      </c>
    </row>
    <row r="3984" spans="1:3">
      <c r="A3984" s="80">
        <v>34290</v>
      </c>
      <c r="B3984">
        <v>148.1</v>
      </c>
      <c r="C3984">
        <v>149.53</v>
      </c>
    </row>
    <row r="3985" spans="1:3">
      <c r="A3985" s="80">
        <v>34291</v>
      </c>
      <c r="B3985">
        <v>148.19</v>
      </c>
      <c r="C3985">
        <v>149.62</v>
      </c>
    </row>
    <row r="3986" spans="1:3">
      <c r="A3986" s="80">
        <v>34292</v>
      </c>
      <c r="B3986">
        <v>148.30000000000001</v>
      </c>
      <c r="C3986">
        <v>149.72999999999999</v>
      </c>
    </row>
    <row r="3987" spans="1:3">
      <c r="A3987" s="80">
        <v>34293</v>
      </c>
      <c r="B3987">
        <v>148.38999999999999</v>
      </c>
      <c r="C3987">
        <v>149.82</v>
      </c>
    </row>
    <row r="3988" spans="1:3">
      <c r="A3988" s="80">
        <v>34294</v>
      </c>
      <c r="B3988">
        <v>148.38999999999999</v>
      </c>
      <c r="C3988">
        <v>149.82</v>
      </c>
    </row>
    <row r="3989" spans="1:3">
      <c r="A3989" s="80">
        <v>34295</v>
      </c>
      <c r="B3989">
        <v>148.38999999999999</v>
      </c>
      <c r="C3989">
        <v>149.82</v>
      </c>
    </row>
    <row r="3990" spans="1:3">
      <c r="A3990" s="80">
        <v>34296</v>
      </c>
      <c r="B3990">
        <v>148.49</v>
      </c>
      <c r="C3990">
        <v>149.93</v>
      </c>
    </row>
    <row r="3991" spans="1:3">
      <c r="A3991" s="80">
        <v>34297</v>
      </c>
      <c r="B3991">
        <v>148.58000000000001</v>
      </c>
      <c r="C3991">
        <v>150.01</v>
      </c>
    </row>
    <row r="3992" spans="1:3">
      <c r="A3992" s="80">
        <v>34298</v>
      </c>
      <c r="B3992">
        <v>148.66</v>
      </c>
      <c r="C3992">
        <v>150.08000000000001</v>
      </c>
    </row>
    <row r="3993" spans="1:3">
      <c r="A3993" s="80">
        <v>34299</v>
      </c>
      <c r="B3993">
        <v>148.75</v>
      </c>
      <c r="C3993">
        <v>150.18</v>
      </c>
    </row>
    <row r="3994" spans="1:3">
      <c r="A3994" s="80">
        <v>34300</v>
      </c>
      <c r="B3994">
        <v>148.84</v>
      </c>
      <c r="C3994">
        <v>150.27000000000001</v>
      </c>
    </row>
    <row r="3995" spans="1:3">
      <c r="A3995" s="80">
        <v>34301</v>
      </c>
      <c r="B3995">
        <v>148.84</v>
      </c>
      <c r="C3995">
        <v>150.27000000000001</v>
      </c>
    </row>
    <row r="3996" spans="1:3">
      <c r="A3996" s="80">
        <v>34302</v>
      </c>
      <c r="B3996">
        <v>148.84</v>
      </c>
      <c r="C3996">
        <v>150.27000000000001</v>
      </c>
    </row>
    <row r="3997" spans="1:3">
      <c r="A3997" s="80">
        <v>34303</v>
      </c>
      <c r="B3997">
        <v>148.91999999999999</v>
      </c>
      <c r="C3997">
        <v>150.35</v>
      </c>
    </row>
    <row r="3998" spans="1:3">
      <c r="A3998" s="80">
        <v>34304</v>
      </c>
      <c r="B3998">
        <v>149</v>
      </c>
      <c r="C3998">
        <v>150.43</v>
      </c>
    </row>
    <row r="3999" spans="1:3">
      <c r="A3999" s="80">
        <v>34305</v>
      </c>
      <c r="B3999">
        <v>149.09</v>
      </c>
      <c r="C3999">
        <v>150.53</v>
      </c>
    </row>
    <row r="4000" spans="1:3">
      <c r="A4000" s="80">
        <v>34306</v>
      </c>
      <c r="B4000">
        <v>149.16999999999999</v>
      </c>
      <c r="C4000">
        <v>150.61000000000001</v>
      </c>
    </row>
    <row r="4001" spans="1:3">
      <c r="A4001" s="80">
        <v>34307</v>
      </c>
      <c r="B4001">
        <v>149.26</v>
      </c>
      <c r="C4001">
        <v>150.69999999999999</v>
      </c>
    </row>
    <row r="4002" spans="1:3">
      <c r="A4002" s="80">
        <v>34308</v>
      </c>
      <c r="B4002">
        <v>149.26</v>
      </c>
      <c r="C4002">
        <v>150.69999999999999</v>
      </c>
    </row>
    <row r="4003" spans="1:3">
      <c r="A4003" s="80">
        <v>34309</v>
      </c>
      <c r="B4003">
        <v>149.26</v>
      </c>
      <c r="C4003">
        <v>150.69999999999999</v>
      </c>
    </row>
    <row r="4004" spans="1:3">
      <c r="A4004" s="80">
        <v>34310</v>
      </c>
      <c r="B4004">
        <v>149.34</v>
      </c>
      <c r="C4004">
        <v>150.78</v>
      </c>
    </row>
    <row r="4005" spans="1:3">
      <c r="A4005" s="80">
        <v>34311</v>
      </c>
      <c r="B4005">
        <v>149.43</v>
      </c>
      <c r="C4005">
        <v>150.87</v>
      </c>
    </row>
    <row r="4006" spans="1:3">
      <c r="A4006" s="80">
        <v>34312</v>
      </c>
      <c r="B4006">
        <v>149.43</v>
      </c>
      <c r="C4006">
        <v>150.87</v>
      </c>
    </row>
    <row r="4007" spans="1:3">
      <c r="A4007" s="80">
        <v>34313</v>
      </c>
      <c r="B4007">
        <v>149.53</v>
      </c>
      <c r="C4007">
        <v>150.97</v>
      </c>
    </row>
    <row r="4008" spans="1:3">
      <c r="A4008" s="80">
        <v>34314</v>
      </c>
      <c r="B4008">
        <v>149.61000000000001</v>
      </c>
      <c r="C4008">
        <v>151.06</v>
      </c>
    </row>
    <row r="4009" spans="1:3">
      <c r="A4009" s="80">
        <v>34315</v>
      </c>
      <c r="B4009">
        <v>149.61000000000001</v>
      </c>
      <c r="C4009">
        <v>151.06</v>
      </c>
    </row>
    <row r="4010" spans="1:3">
      <c r="A4010" s="80">
        <v>34316</v>
      </c>
      <c r="B4010">
        <v>149.61000000000001</v>
      </c>
      <c r="C4010">
        <v>151.06</v>
      </c>
    </row>
    <row r="4011" spans="1:3">
      <c r="A4011" s="80">
        <v>34317</v>
      </c>
      <c r="B4011">
        <v>149.71</v>
      </c>
      <c r="C4011">
        <v>151.13999999999999</v>
      </c>
    </row>
    <row r="4012" spans="1:3">
      <c r="A4012" s="80">
        <v>34318</v>
      </c>
      <c r="B4012">
        <v>149.80000000000001</v>
      </c>
      <c r="C4012">
        <v>151.24</v>
      </c>
    </row>
    <row r="4013" spans="1:3">
      <c r="A4013" s="80">
        <v>34319</v>
      </c>
      <c r="B4013">
        <v>149.9</v>
      </c>
      <c r="C4013">
        <v>151.34</v>
      </c>
    </row>
    <row r="4014" spans="1:3">
      <c r="A4014" s="80">
        <v>34320</v>
      </c>
      <c r="B4014">
        <v>149.99</v>
      </c>
      <c r="C4014">
        <v>151.43</v>
      </c>
    </row>
    <row r="4015" spans="1:3">
      <c r="A4015" s="80">
        <v>34321</v>
      </c>
      <c r="B4015">
        <v>150.09</v>
      </c>
      <c r="C4015">
        <v>151.54</v>
      </c>
    </row>
    <row r="4016" spans="1:3">
      <c r="A4016" s="80">
        <v>34322</v>
      </c>
      <c r="B4016">
        <v>150.09</v>
      </c>
      <c r="C4016">
        <v>151.54</v>
      </c>
    </row>
    <row r="4017" spans="1:3">
      <c r="A4017" s="80">
        <v>34323</v>
      </c>
      <c r="B4017">
        <v>150.09</v>
      </c>
      <c r="C4017">
        <v>151.54</v>
      </c>
    </row>
    <row r="4018" spans="1:3">
      <c r="A4018" s="80">
        <v>34324</v>
      </c>
      <c r="B4018">
        <v>150.16999999999999</v>
      </c>
      <c r="C4018">
        <v>151.63</v>
      </c>
    </row>
    <row r="4019" spans="1:3">
      <c r="A4019" s="80">
        <v>34325</v>
      </c>
      <c r="B4019">
        <v>150.26</v>
      </c>
      <c r="C4019">
        <v>151.72</v>
      </c>
    </row>
    <row r="4020" spans="1:3">
      <c r="A4020" s="80">
        <v>34326</v>
      </c>
      <c r="B4020">
        <v>150.35</v>
      </c>
      <c r="C4020">
        <v>151.82</v>
      </c>
    </row>
    <row r="4021" spans="1:3">
      <c r="A4021" s="80">
        <v>34327</v>
      </c>
      <c r="B4021">
        <v>150.44</v>
      </c>
      <c r="C4021">
        <v>151.91</v>
      </c>
    </row>
    <row r="4022" spans="1:3">
      <c r="A4022" s="80">
        <v>34328</v>
      </c>
      <c r="B4022">
        <v>150.53</v>
      </c>
      <c r="C4022">
        <v>152</v>
      </c>
    </row>
    <row r="4023" spans="1:3">
      <c r="A4023" s="80">
        <v>34329</v>
      </c>
      <c r="B4023">
        <v>150.53</v>
      </c>
      <c r="C4023">
        <v>152</v>
      </c>
    </row>
    <row r="4024" spans="1:3">
      <c r="A4024" s="80">
        <v>34330</v>
      </c>
      <c r="B4024">
        <v>150.53</v>
      </c>
      <c r="C4024">
        <v>152</v>
      </c>
    </row>
    <row r="4025" spans="1:3">
      <c r="A4025" s="80">
        <v>34331</v>
      </c>
      <c r="B4025">
        <v>150.61000000000001</v>
      </c>
      <c r="C4025">
        <v>152.08000000000001</v>
      </c>
    </row>
    <row r="4026" spans="1:3">
      <c r="A4026" s="80">
        <v>34332</v>
      </c>
      <c r="B4026">
        <v>150.71</v>
      </c>
      <c r="C4026">
        <v>152.16999999999999</v>
      </c>
    </row>
    <row r="4027" spans="1:3">
      <c r="A4027" s="80">
        <v>34333</v>
      </c>
      <c r="B4027">
        <v>150.71</v>
      </c>
      <c r="C4027">
        <v>152.16999999999999</v>
      </c>
    </row>
    <row r="4028" spans="1:3">
      <c r="A4028" s="80">
        <v>34334</v>
      </c>
      <c r="B4028">
        <v>150.71</v>
      </c>
      <c r="C4028">
        <v>152.16999999999999</v>
      </c>
    </row>
    <row r="4029" spans="1:3">
      <c r="A4029" s="80">
        <v>34335</v>
      </c>
      <c r="B4029">
        <v>150.71</v>
      </c>
      <c r="C4029">
        <v>152.16999999999999</v>
      </c>
    </row>
    <row r="4030" spans="1:3">
      <c r="A4030" s="80">
        <v>34336</v>
      </c>
      <c r="B4030">
        <v>150.71</v>
      </c>
      <c r="C4030">
        <v>152.16999999999999</v>
      </c>
    </row>
    <row r="4031" spans="1:3">
      <c r="A4031" s="80">
        <v>34337</v>
      </c>
      <c r="B4031">
        <v>150.71</v>
      </c>
      <c r="C4031">
        <v>152.16999999999999</v>
      </c>
    </row>
    <row r="4032" spans="1:3">
      <c r="A4032" s="80">
        <v>34338</v>
      </c>
      <c r="B4032">
        <v>150.80000000000001</v>
      </c>
      <c r="C4032">
        <v>152.28</v>
      </c>
    </row>
    <row r="4033" spans="1:3">
      <c r="A4033" s="80">
        <v>34339</v>
      </c>
      <c r="B4033">
        <v>150.88999999999999</v>
      </c>
      <c r="C4033">
        <v>152.36000000000001</v>
      </c>
    </row>
    <row r="4034" spans="1:3">
      <c r="A4034" s="80">
        <v>34340</v>
      </c>
      <c r="B4034">
        <v>150.75</v>
      </c>
      <c r="C4034">
        <v>152.19999999999999</v>
      </c>
    </row>
    <row r="4035" spans="1:3">
      <c r="A4035" s="80">
        <v>34341</v>
      </c>
      <c r="B4035">
        <v>150.71</v>
      </c>
      <c r="C4035">
        <v>152.19</v>
      </c>
    </row>
    <row r="4036" spans="1:3">
      <c r="A4036" s="80">
        <v>34342</v>
      </c>
      <c r="B4036">
        <v>150.75</v>
      </c>
      <c r="C4036">
        <v>152.21</v>
      </c>
    </row>
    <row r="4037" spans="1:3">
      <c r="A4037" s="80">
        <v>34343</v>
      </c>
      <c r="B4037">
        <v>150.75</v>
      </c>
      <c r="C4037">
        <v>152.21</v>
      </c>
    </row>
    <row r="4038" spans="1:3">
      <c r="A4038" s="80">
        <v>34344</v>
      </c>
      <c r="B4038">
        <v>150.75</v>
      </c>
      <c r="C4038">
        <v>152.21</v>
      </c>
    </row>
    <row r="4039" spans="1:3">
      <c r="A4039" s="80">
        <v>34345</v>
      </c>
      <c r="B4039">
        <v>150.80000000000001</v>
      </c>
      <c r="C4039">
        <v>152.28</v>
      </c>
    </row>
    <row r="4040" spans="1:3">
      <c r="A4040" s="80">
        <v>34346</v>
      </c>
      <c r="B4040">
        <v>150.86000000000001</v>
      </c>
      <c r="C4040">
        <v>152.35</v>
      </c>
    </row>
    <row r="4041" spans="1:3">
      <c r="A4041" s="80">
        <v>34347</v>
      </c>
      <c r="B4041">
        <v>150.93</v>
      </c>
      <c r="C4041">
        <v>152.41</v>
      </c>
    </row>
    <row r="4042" spans="1:3">
      <c r="A4042" s="80">
        <v>34348</v>
      </c>
      <c r="B4042">
        <v>151</v>
      </c>
      <c r="C4042">
        <v>152.49</v>
      </c>
    </row>
    <row r="4043" spans="1:3">
      <c r="A4043" s="80">
        <v>34349</v>
      </c>
      <c r="B4043">
        <v>151.08000000000001</v>
      </c>
      <c r="C4043">
        <v>152.56</v>
      </c>
    </row>
    <row r="4044" spans="1:3">
      <c r="A4044" s="80">
        <v>34350</v>
      </c>
      <c r="B4044">
        <v>151.08000000000001</v>
      </c>
      <c r="C4044">
        <v>152.56</v>
      </c>
    </row>
    <row r="4045" spans="1:3">
      <c r="A4045" s="80">
        <v>34351</v>
      </c>
      <c r="B4045">
        <v>151.08000000000001</v>
      </c>
      <c r="C4045">
        <v>152.56</v>
      </c>
    </row>
    <row r="4046" spans="1:3">
      <c r="A4046" s="80">
        <v>34352</v>
      </c>
      <c r="B4046">
        <v>151.16</v>
      </c>
      <c r="C4046">
        <v>152.63999999999999</v>
      </c>
    </row>
    <row r="4047" spans="1:3">
      <c r="A4047" s="80">
        <v>34353</v>
      </c>
      <c r="B4047">
        <v>151.22999999999999</v>
      </c>
      <c r="C4047">
        <v>152.71</v>
      </c>
    </row>
    <row r="4048" spans="1:3">
      <c r="A4048" s="80">
        <v>34354</v>
      </c>
      <c r="B4048">
        <v>151.29</v>
      </c>
      <c r="C4048">
        <v>152.77000000000001</v>
      </c>
    </row>
    <row r="4049" spans="1:3">
      <c r="A4049" s="80">
        <v>34355</v>
      </c>
      <c r="B4049">
        <v>151.34</v>
      </c>
      <c r="C4049">
        <v>152.83000000000001</v>
      </c>
    </row>
    <row r="4050" spans="1:3">
      <c r="A4050" s="80">
        <v>34356</v>
      </c>
      <c r="B4050">
        <v>151.38999999999999</v>
      </c>
      <c r="C4050">
        <v>152.88</v>
      </c>
    </row>
    <row r="4051" spans="1:3">
      <c r="A4051" s="80">
        <v>34357</v>
      </c>
      <c r="B4051">
        <v>151.38999999999999</v>
      </c>
      <c r="C4051">
        <v>152.88</v>
      </c>
    </row>
    <row r="4052" spans="1:3">
      <c r="A4052" s="80">
        <v>34358</v>
      </c>
      <c r="B4052">
        <v>151.38999999999999</v>
      </c>
      <c r="C4052">
        <v>152.88</v>
      </c>
    </row>
    <row r="4053" spans="1:3">
      <c r="A4053" s="80">
        <v>34359</v>
      </c>
      <c r="B4053">
        <v>151.44</v>
      </c>
      <c r="C4053">
        <v>152.93</v>
      </c>
    </row>
    <row r="4054" spans="1:3">
      <c r="A4054" s="80">
        <v>34360</v>
      </c>
      <c r="B4054">
        <v>151.49</v>
      </c>
      <c r="C4054">
        <v>152.97</v>
      </c>
    </row>
    <row r="4055" spans="1:3">
      <c r="A4055" s="80">
        <v>34361</v>
      </c>
      <c r="B4055">
        <v>151.54</v>
      </c>
      <c r="C4055">
        <v>153.03</v>
      </c>
    </row>
    <row r="4056" spans="1:3">
      <c r="A4056" s="80">
        <v>34362</v>
      </c>
      <c r="B4056">
        <v>151.59</v>
      </c>
      <c r="C4056">
        <v>153.08000000000001</v>
      </c>
    </row>
    <row r="4057" spans="1:3">
      <c r="A4057" s="80">
        <v>34363</v>
      </c>
      <c r="B4057">
        <v>151.63999999999999</v>
      </c>
      <c r="C4057">
        <v>153.12</v>
      </c>
    </row>
    <row r="4058" spans="1:3">
      <c r="A4058" s="80">
        <v>34364</v>
      </c>
      <c r="B4058">
        <v>151.63999999999999</v>
      </c>
      <c r="C4058">
        <v>153.12</v>
      </c>
    </row>
    <row r="4059" spans="1:3">
      <c r="A4059" s="80">
        <v>34365</v>
      </c>
      <c r="B4059">
        <v>151.63999999999999</v>
      </c>
      <c r="C4059">
        <v>153.12</v>
      </c>
    </row>
    <row r="4060" spans="1:3">
      <c r="A4060" s="80">
        <v>34366</v>
      </c>
      <c r="B4060">
        <v>151.68</v>
      </c>
      <c r="C4060">
        <v>153.16999999999999</v>
      </c>
    </row>
    <row r="4061" spans="1:3">
      <c r="A4061" s="80">
        <v>34367</v>
      </c>
      <c r="B4061">
        <v>151.74</v>
      </c>
      <c r="C4061">
        <v>153.22</v>
      </c>
    </row>
    <row r="4062" spans="1:3">
      <c r="A4062" s="80">
        <v>34368</v>
      </c>
      <c r="B4062">
        <v>151.80000000000001</v>
      </c>
      <c r="C4062">
        <v>153.28</v>
      </c>
    </row>
    <row r="4063" spans="1:3">
      <c r="A4063" s="80">
        <v>34369</v>
      </c>
      <c r="B4063">
        <v>151.84</v>
      </c>
      <c r="C4063">
        <v>153.32</v>
      </c>
    </row>
    <row r="4064" spans="1:3">
      <c r="A4064" s="80">
        <v>34370</v>
      </c>
      <c r="B4064">
        <v>151.88999999999999</v>
      </c>
      <c r="C4064">
        <v>153.37</v>
      </c>
    </row>
    <row r="4065" spans="1:3">
      <c r="A4065" s="80">
        <v>34371</v>
      </c>
      <c r="B4065">
        <v>151.88999999999999</v>
      </c>
      <c r="C4065">
        <v>153.37</v>
      </c>
    </row>
    <row r="4066" spans="1:3">
      <c r="A4066" s="80">
        <v>34372</v>
      </c>
      <c r="B4066">
        <v>151.88999999999999</v>
      </c>
      <c r="C4066">
        <v>153.37</v>
      </c>
    </row>
    <row r="4067" spans="1:3">
      <c r="A4067" s="80">
        <v>34373</v>
      </c>
      <c r="B4067">
        <v>151.94</v>
      </c>
      <c r="C4067">
        <v>153.41999999999999</v>
      </c>
    </row>
    <row r="4068" spans="1:3">
      <c r="A4068" s="80">
        <v>34374</v>
      </c>
      <c r="B4068">
        <v>151.97</v>
      </c>
      <c r="C4068">
        <v>153.44999999999999</v>
      </c>
    </row>
    <row r="4069" spans="1:3">
      <c r="A4069" s="80">
        <v>34375</v>
      </c>
      <c r="B4069">
        <v>151.99</v>
      </c>
      <c r="C4069">
        <v>153.47999999999999</v>
      </c>
    </row>
    <row r="4070" spans="1:3">
      <c r="A4070" s="80">
        <v>34376</v>
      </c>
      <c r="B4070">
        <v>152.05000000000001</v>
      </c>
      <c r="C4070">
        <v>153.33000000000001</v>
      </c>
    </row>
    <row r="4071" spans="1:3">
      <c r="A4071" s="80">
        <v>34377</v>
      </c>
      <c r="B4071">
        <v>152.07</v>
      </c>
      <c r="C4071">
        <v>153.34</v>
      </c>
    </row>
    <row r="4072" spans="1:3">
      <c r="A4072" s="80">
        <v>34378</v>
      </c>
      <c r="B4072">
        <v>152.07</v>
      </c>
      <c r="C4072">
        <v>153.34</v>
      </c>
    </row>
    <row r="4073" spans="1:3">
      <c r="A4073" s="80">
        <v>34379</v>
      </c>
      <c r="B4073">
        <v>152.07</v>
      </c>
      <c r="C4073">
        <v>153.34</v>
      </c>
    </row>
    <row r="4074" spans="1:3">
      <c r="A4074" s="80">
        <v>34380</v>
      </c>
      <c r="B4074">
        <v>152.09</v>
      </c>
      <c r="C4074">
        <v>153.37</v>
      </c>
    </row>
    <row r="4075" spans="1:3">
      <c r="A4075" s="80">
        <v>34381</v>
      </c>
      <c r="B4075">
        <v>152.12</v>
      </c>
      <c r="C4075">
        <v>153.4</v>
      </c>
    </row>
    <row r="4076" spans="1:3">
      <c r="A4076" s="80">
        <v>34382</v>
      </c>
      <c r="B4076">
        <v>152.15</v>
      </c>
      <c r="C4076">
        <v>153.43</v>
      </c>
    </row>
    <row r="4077" spans="1:3">
      <c r="A4077" s="80">
        <v>34383</v>
      </c>
      <c r="B4077">
        <v>152.16999999999999</v>
      </c>
      <c r="C4077">
        <v>153.44999999999999</v>
      </c>
    </row>
    <row r="4078" spans="1:3">
      <c r="A4078" s="80">
        <v>34384</v>
      </c>
      <c r="B4078">
        <v>152.19999999999999</v>
      </c>
      <c r="C4078">
        <v>153.47</v>
      </c>
    </row>
    <row r="4079" spans="1:3">
      <c r="A4079" s="80">
        <v>34385</v>
      </c>
      <c r="B4079">
        <v>152.19999999999999</v>
      </c>
      <c r="C4079">
        <v>153.47</v>
      </c>
    </row>
    <row r="4080" spans="1:3">
      <c r="A4080" s="80">
        <v>34386</v>
      </c>
      <c r="B4080">
        <v>152.19999999999999</v>
      </c>
      <c r="C4080">
        <v>153.47</v>
      </c>
    </row>
    <row r="4081" spans="1:3">
      <c r="A4081" s="80">
        <v>34387</v>
      </c>
      <c r="B4081">
        <v>152.22</v>
      </c>
      <c r="C4081">
        <v>153.5</v>
      </c>
    </row>
    <row r="4082" spans="1:3">
      <c r="A4082" s="80">
        <v>34388</v>
      </c>
      <c r="B4082">
        <v>152.26</v>
      </c>
      <c r="C4082">
        <v>153.54</v>
      </c>
    </row>
    <row r="4083" spans="1:3">
      <c r="A4083" s="80">
        <v>34389</v>
      </c>
      <c r="B4083">
        <v>152.29</v>
      </c>
      <c r="C4083">
        <v>153.56</v>
      </c>
    </row>
    <row r="4084" spans="1:3">
      <c r="A4084" s="80">
        <v>34390</v>
      </c>
      <c r="B4084">
        <v>152.32</v>
      </c>
      <c r="C4084">
        <v>153.59</v>
      </c>
    </row>
    <row r="4085" spans="1:3">
      <c r="A4085" s="80">
        <v>34391</v>
      </c>
      <c r="B4085">
        <v>152.35</v>
      </c>
      <c r="C4085">
        <v>153.62</v>
      </c>
    </row>
    <row r="4086" spans="1:3">
      <c r="A4086" s="80">
        <v>34392</v>
      </c>
      <c r="B4086">
        <v>152.35</v>
      </c>
      <c r="C4086">
        <v>153.62</v>
      </c>
    </row>
    <row r="4087" spans="1:3">
      <c r="A4087" s="80">
        <v>34393</v>
      </c>
      <c r="B4087">
        <v>152.35</v>
      </c>
      <c r="C4087">
        <v>153.62</v>
      </c>
    </row>
    <row r="4088" spans="1:3">
      <c r="A4088" s="80">
        <v>34394</v>
      </c>
      <c r="B4088">
        <v>152.37</v>
      </c>
      <c r="C4088">
        <v>153.63999999999999</v>
      </c>
    </row>
    <row r="4089" spans="1:3">
      <c r="A4089" s="80">
        <v>34395</v>
      </c>
      <c r="B4089">
        <v>152.41</v>
      </c>
      <c r="C4089">
        <v>153.68</v>
      </c>
    </row>
    <row r="4090" spans="1:3">
      <c r="A4090" s="80">
        <v>34396</v>
      </c>
      <c r="B4090">
        <v>152.44</v>
      </c>
      <c r="C4090">
        <v>153.71</v>
      </c>
    </row>
    <row r="4091" spans="1:3">
      <c r="A4091" s="80">
        <v>34397</v>
      </c>
      <c r="B4091">
        <v>152.47</v>
      </c>
      <c r="C4091">
        <v>153.74</v>
      </c>
    </row>
    <row r="4092" spans="1:3">
      <c r="A4092" s="80">
        <v>34398</v>
      </c>
      <c r="B4092">
        <v>152.51</v>
      </c>
      <c r="C4092">
        <v>153.78</v>
      </c>
    </row>
    <row r="4093" spans="1:3">
      <c r="A4093" s="80">
        <v>34399</v>
      </c>
      <c r="B4093">
        <v>152.51</v>
      </c>
      <c r="C4093">
        <v>153.78</v>
      </c>
    </row>
    <row r="4094" spans="1:3">
      <c r="A4094" s="80">
        <v>34400</v>
      </c>
      <c r="B4094">
        <v>152.51</v>
      </c>
      <c r="C4094">
        <v>153.78</v>
      </c>
    </row>
    <row r="4095" spans="1:3">
      <c r="A4095" s="80">
        <v>34401</v>
      </c>
      <c r="B4095">
        <v>152.55000000000001</v>
      </c>
      <c r="C4095">
        <v>153.83000000000001</v>
      </c>
    </row>
    <row r="4096" spans="1:3">
      <c r="A4096" s="80">
        <v>34402</v>
      </c>
      <c r="B4096">
        <v>152.6</v>
      </c>
      <c r="C4096">
        <v>153.87</v>
      </c>
    </row>
    <row r="4097" spans="1:3">
      <c r="A4097" s="80">
        <v>34403</v>
      </c>
      <c r="B4097">
        <v>152.65</v>
      </c>
      <c r="C4097">
        <v>153.91</v>
      </c>
    </row>
    <row r="4098" spans="1:3">
      <c r="A4098" s="80">
        <v>34404</v>
      </c>
      <c r="B4098">
        <v>152.69999999999999</v>
      </c>
      <c r="C4098">
        <v>153.83000000000001</v>
      </c>
    </row>
    <row r="4099" spans="1:3">
      <c r="A4099" s="80">
        <v>34405</v>
      </c>
      <c r="B4099">
        <v>152.74</v>
      </c>
      <c r="C4099">
        <v>153.87</v>
      </c>
    </row>
    <row r="4100" spans="1:3">
      <c r="A4100" s="80">
        <v>34406</v>
      </c>
      <c r="B4100">
        <v>152.74</v>
      </c>
      <c r="C4100">
        <v>153.87</v>
      </c>
    </row>
    <row r="4101" spans="1:3">
      <c r="A4101" s="80">
        <v>34407</v>
      </c>
      <c r="B4101">
        <v>152.74</v>
      </c>
      <c r="C4101">
        <v>153.87</v>
      </c>
    </row>
    <row r="4102" spans="1:3">
      <c r="A4102" s="80">
        <v>34408</v>
      </c>
      <c r="B4102">
        <v>152.79</v>
      </c>
      <c r="C4102">
        <v>153.91999999999999</v>
      </c>
    </row>
    <row r="4103" spans="1:3">
      <c r="A4103" s="80">
        <v>34409</v>
      </c>
      <c r="B4103">
        <v>152.84</v>
      </c>
      <c r="C4103">
        <v>153.97</v>
      </c>
    </row>
    <row r="4104" spans="1:3">
      <c r="A4104" s="80">
        <v>34410</v>
      </c>
      <c r="B4104">
        <v>152.9</v>
      </c>
      <c r="C4104">
        <v>154.03</v>
      </c>
    </row>
    <row r="4105" spans="1:3">
      <c r="A4105" s="80">
        <v>34411</v>
      </c>
      <c r="B4105">
        <v>152.94999999999999</v>
      </c>
      <c r="C4105">
        <v>154.07</v>
      </c>
    </row>
    <row r="4106" spans="1:3">
      <c r="A4106" s="80">
        <v>34412</v>
      </c>
      <c r="B4106">
        <v>153</v>
      </c>
      <c r="C4106">
        <v>154.13</v>
      </c>
    </row>
    <row r="4107" spans="1:3">
      <c r="A4107" s="80">
        <v>34413</v>
      </c>
      <c r="B4107">
        <v>153</v>
      </c>
      <c r="C4107">
        <v>154.13</v>
      </c>
    </row>
    <row r="4108" spans="1:3">
      <c r="A4108" s="80">
        <v>34414</v>
      </c>
      <c r="B4108">
        <v>153</v>
      </c>
      <c r="C4108">
        <v>154.13</v>
      </c>
    </row>
    <row r="4109" spans="1:3">
      <c r="A4109" s="80">
        <v>34415</v>
      </c>
      <c r="B4109">
        <v>153.05000000000001</v>
      </c>
      <c r="C4109">
        <v>154.18</v>
      </c>
    </row>
    <row r="4110" spans="1:3">
      <c r="A4110" s="80">
        <v>34416</v>
      </c>
      <c r="B4110">
        <v>153.1</v>
      </c>
      <c r="C4110">
        <v>154.24</v>
      </c>
    </row>
    <row r="4111" spans="1:3">
      <c r="A4111" s="80">
        <v>34417</v>
      </c>
      <c r="B4111">
        <v>153.16</v>
      </c>
      <c r="C4111">
        <v>154.29</v>
      </c>
    </row>
    <row r="4112" spans="1:3">
      <c r="A4112" s="80">
        <v>34418</v>
      </c>
      <c r="B4112">
        <v>153.21</v>
      </c>
      <c r="C4112">
        <v>154.34</v>
      </c>
    </row>
    <row r="4113" spans="1:3">
      <c r="A4113" s="80">
        <v>34419</v>
      </c>
      <c r="B4113">
        <v>153.26</v>
      </c>
      <c r="C4113">
        <v>154.38999999999999</v>
      </c>
    </row>
    <row r="4114" spans="1:3">
      <c r="A4114" s="80">
        <v>34420</v>
      </c>
      <c r="B4114">
        <v>153.26</v>
      </c>
      <c r="C4114">
        <v>154.38999999999999</v>
      </c>
    </row>
    <row r="4115" spans="1:3">
      <c r="A4115" s="80">
        <v>34421</v>
      </c>
      <c r="B4115">
        <v>153.26</v>
      </c>
      <c r="C4115">
        <v>154.38999999999999</v>
      </c>
    </row>
    <row r="4116" spans="1:3">
      <c r="A4116" s="80">
        <v>34422</v>
      </c>
      <c r="B4116">
        <v>153.31</v>
      </c>
      <c r="C4116">
        <v>154.44</v>
      </c>
    </row>
    <row r="4117" spans="1:3">
      <c r="A4117" s="80">
        <v>34423</v>
      </c>
      <c r="B4117">
        <v>153.36000000000001</v>
      </c>
      <c r="C4117">
        <v>154.49</v>
      </c>
    </row>
    <row r="4118" spans="1:3">
      <c r="A4118" s="80">
        <v>34424</v>
      </c>
      <c r="B4118">
        <v>153.4</v>
      </c>
      <c r="C4118">
        <v>154.53</v>
      </c>
    </row>
    <row r="4119" spans="1:3">
      <c r="A4119" s="80">
        <v>34425</v>
      </c>
      <c r="B4119">
        <v>153.4</v>
      </c>
      <c r="C4119">
        <v>154.53</v>
      </c>
    </row>
    <row r="4120" spans="1:3">
      <c r="A4120" s="80">
        <v>34426</v>
      </c>
      <c r="B4120">
        <v>153.4</v>
      </c>
      <c r="C4120">
        <v>154.53</v>
      </c>
    </row>
    <row r="4121" spans="1:3">
      <c r="A4121" s="80">
        <v>34427</v>
      </c>
      <c r="B4121">
        <v>153.4</v>
      </c>
      <c r="C4121">
        <v>154.53</v>
      </c>
    </row>
    <row r="4122" spans="1:3">
      <c r="A4122" s="80">
        <v>34428</v>
      </c>
      <c r="B4122">
        <v>153.4</v>
      </c>
      <c r="C4122">
        <v>154.53</v>
      </c>
    </row>
    <row r="4123" spans="1:3">
      <c r="A4123" s="80">
        <v>34429</v>
      </c>
      <c r="B4123">
        <v>153.44</v>
      </c>
      <c r="C4123">
        <v>154.58000000000001</v>
      </c>
    </row>
    <row r="4124" spans="1:3">
      <c r="A4124" s="80">
        <v>34430</v>
      </c>
      <c r="B4124">
        <v>153.47999999999999</v>
      </c>
      <c r="C4124">
        <v>154.61000000000001</v>
      </c>
    </row>
    <row r="4125" spans="1:3">
      <c r="A4125" s="80">
        <v>34431</v>
      </c>
      <c r="B4125">
        <v>153.52000000000001</v>
      </c>
      <c r="C4125">
        <v>154.66</v>
      </c>
    </row>
    <row r="4126" spans="1:3">
      <c r="A4126" s="80">
        <v>34432</v>
      </c>
      <c r="B4126">
        <v>153.55000000000001</v>
      </c>
      <c r="C4126">
        <v>154.69</v>
      </c>
    </row>
    <row r="4127" spans="1:3">
      <c r="A4127" s="80">
        <v>34433</v>
      </c>
      <c r="B4127">
        <v>153.57</v>
      </c>
      <c r="C4127">
        <v>154.71</v>
      </c>
    </row>
    <row r="4128" spans="1:3">
      <c r="A4128" s="80">
        <v>34434</v>
      </c>
      <c r="B4128">
        <v>153.57</v>
      </c>
      <c r="C4128">
        <v>154.71</v>
      </c>
    </row>
    <row r="4129" spans="1:3">
      <c r="A4129" s="80">
        <v>34435</v>
      </c>
      <c r="B4129">
        <v>153.57</v>
      </c>
      <c r="C4129">
        <v>154.71</v>
      </c>
    </row>
    <row r="4130" spans="1:3">
      <c r="A4130" s="80">
        <v>34436</v>
      </c>
      <c r="B4130">
        <v>153.57</v>
      </c>
      <c r="C4130">
        <v>154.71</v>
      </c>
    </row>
    <row r="4131" spans="1:3">
      <c r="A4131" s="80">
        <v>34437</v>
      </c>
      <c r="B4131">
        <v>153.6</v>
      </c>
      <c r="C4131">
        <v>154.74</v>
      </c>
    </row>
    <row r="4132" spans="1:3">
      <c r="A4132" s="80">
        <v>34438</v>
      </c>
      <c r="B4132">
        <v>153.61000000000001</v>
      </c>
      <c r="C4132">
        <v>154.75</v>
      </c>
    </row>
    <row r="4133" spans="1:3">
      <c r="A4133" s="80">
        <v>34439</v>
      </c>
      <c r="B4133">
        <v>153.62</v>
      </c>
      <c r="C4133">
        <v>154.68</v>
      </c>
    </row>
    <row r="4134" spans="1:3">
      <c r="A4134" s="80">
        <v>34440</v>
      </c>
      <c r="B4134">
        <v>153.63</v>
      </c>
      <c r="C4134">
        <v>154.69</v>
      </c>
    </row>
    <row r="4135" spans="1:3">
      <c r="A4135" s="80">
        <v>34441</v>
      </c>
      <c r="B4135">
        <v>153.63</v>
      </c>
      <c r="C4135">
        <v>154.69</v>
      </c>
    </row>
    <row r="4136" spans="1:3">
      <c r="A4136" s="80">
        <v>34442</v>
      </c>
      <c r="B4136">
        <v>153.63</v>
      </c>
      <c r="C4136">
        <v>154.69</v>
      </c>
    </row>
    <row r="4137" spans="1:3">
      <c r="A4137" s="80">
        <v>34443</v>
      </c>
      <c r="B4137">
        <v>153.63999999999999</v>
      </c>
      <c r="C4137">
        <v>154.69</v>
      </c>
    </row>
    <row r="4138" spans="1:3">
      <c r="A4138" s="80">
        <v>34444</v>
      </c>
      <c r="B4138">
        <v>153.66</v>
      </c>
      <c r="C4138">
        <v>154.72</v>
      </c>
    </row>
    <row r="4139" spans="1:3">
      <c r="A4139" s="80">
        <v>34445</v>
      </c>
      <c r="B4139">
        <v>153.68</v>
      </c>
      <c r="C4139">
        <v>154.74</v>
      </c>
    </row>
    <row r="4140" spans="1:3">
      <c r="A4140" s="80">
        <v>34446</v>
      </c>
      <c r="B4140">
        <v>153.71</v>
      </c>
      <c r="C4140">
        <v>154.77000000000001</v>
      </c>
    </row>
    <row r="4141" spans="1:3">
      <c r="A4141" s="80">
        <v>34447</v>
      </c>
      <c r="B4141">
        <v>153.72</v>
      </c>
      <c r="C4141">
        <v>154.79</v>
      </c>
    </row>
    <row r="4142" spans="1:3">
      <c r="A4142" s="80">
        <v>34448</v>
      </c>
      <c r="B4142">
        <v>153.72</v>
      </c>
      <c r="C4142">
        <v>154.79</v>
      </c>
    </row>
    <row r="4143" spans="1:3">
      <c r="A4143" s="80">
        <v>34449</v>
      </c>
      <c r="B4143">
        <v>153.72</v>
      </c>
      <c r="C4143">
        <v>154.79</v>
      </c>
    </row>
    <row r="4144" spans="1:3">
      <c r="A4144" s="80">
        <v>34450</v>
      </c>
      <c r="B4144">
        <v>153.72999999999999</v>
      </c>
      <c r="C4144">
        <v>154.79</v>
      </c>
    </row>
    <row r="4145" spans="1:3">
      <c r="A4145" s="80">
        <v>34451</v>
      </c>
      <c r="B4145">
        <v>153.76</v>
      </c>
      <c r="C4145">
        <v>154.81</v>
      </c>
    </row>
    <row r="4146" spans="1:3">
      <c r="A4146" s="80">
        <v>34452</v>
      </c>
      <c r="B4146">
        <v>153.77000000000001</v>
      </c>
      <c r="C4146">
        <v>154.83000000000001</v>
      </c>
    </row>
    <row r="4147" spans="1:3">
      <c r="A4147" s="80">
        <v>34453</v>
      </c>
      <c r="B4147">
        <v>153.79</v>
      </c>
      <c r="C4147">
        <v>154.85</v>
      </c>
    </row>
    <row r="4148" spans="1:3">
      <c r="A4148" s="80">
        <v>34454</v>
      </c>
      <c r="B4148">
        <v>153.79</v>
      </c>
      <c r="C4148">
        <v>154.85</v>
      </c>
    </row>
    <row r="4149" spans="1:3">
      <c r="A4149" s="80">
        <v>34455</v>
      </c>
      <c r="B4149">
        <v>153.79</v>
      </c>
      <c r="C4149">
        <v>154.85</v>
      </c>
    </row>
    <row r="4150" spans="1:3">
      <c r="A4150" s="80">
        <v>34456</v>
      </c>
      <c r="B4150">
        <v>153.79</v>
      </c>
      <c r="C4150">
        <v>154.85</v>
      </c>
    </row>
    <row r="4151" spans="1:3">
      <c r="A4151" s="80">
        <v>34457</v>
      </c>
      <c r="B4151">
        <v>153.80000000000001</v>
      </c>
      <c r="C4151">
        <v>154.86000000000001</v>
      </c>
    </row>
    <row r="4152" spans="1:3">
      <c r="A4152" s="80">
        <v>34458</v>
      </c>
      <c r="B4152">
        <v>153.81</v>
      </c>
      <c r="C4152">
        <v>154.88</v>
      </c>
    </row>
    <row r="4153" spans="1:3">
      <c r="A4153" s="80">
        <v>34459</v>
      </c>
      <c r="B4153">
        <v>153.86000000000001</v>
      </c>
      <c r="C4153">
        <v>154.91999999999999</v>
      </c>
    </row>
    <row r="4154" spans="1:3">
      <c r="A4154" s="80">
        <v>34460</v>
      </c>
      <c r="B4154">
        <v>153.91</v>
      </c>
      <c r="C4154">
        <v>154.97999999999999</v>
      </c>
    </row>
    <row r="4155" spans="1:3">
      <c r="A4155" s="80">
        <v>34461</v>
      </c>
      <c r="B4155">
        <v>153.97</v>
      </c>
      <c r="C4155">
        <v>155.02000000000001</v>
      </c>
    </row>
    <row r="4156" spans="1:3">
      <c r="A4156" s="80">
        <v>34462</v>
      </c>
      <c r="B4156">
        <v>153.97</v>
      </c>
      <c r="C4156">
        <v>155.02000000000001</v>
      </c>
    </row>
    <row r="4157" spans="1:3">
      <c r="A4157" s="80">
        <v>34463</v>
      </c>
      <c r="B4157">
        <v>153.97</v>
      </c>
      <c r="C4157">
        <v>155.02000000000001</v>
      </c>
    </row>
    <row r="4158" spans="1:3">
      <c r="A4158" s="80">
        <v>34464</v>
      </c>
      <c r="B4158">
        <v>154.02000000000001</v>
      </c>
      <c r="C4158">
        <v>155.08000000000001</v>
      </c>
    </row>
    <row r="4159" spans="1:3">
      <c r="A4159" s="80">
        <v>34465</v>
      </c>
      <c r="B4159">
        <v>154.06</v>
      </c>
      <c r="C4159">
        <v>155.12</v>
      </c>
    </row>
    <row r="4160" spans="1:3">
      <c r="A4160" s="80">
        <v>34466</v>
      </c>
      <c r="B4160">
        <v>154.1</v>
      </c>
      <c r="C4160">
        <v>155.16999999999999</v>
      </c>
    </row>
    <row r="4161" spans="1:3">
      <c r="A4161" s="80">
        <v>34467</v>
      </c>
      <c r="B4161">
        <v>154.15</v>
      </c>
      <c r="C4161">
        <v>155.22</v>
      </c>
    </row>
    <row r="4162" spans="1:3">
      <c r="A4162" s="80">
        <v>34468</v>
      </c>
      <c r="B4162">
        <v>154.19</v>
      </c>
      <c r="C4162">
        <v>155.26</v>
      </c>
    </row>
    <row r="4163" spans="1:3">
      <c r="A4163" s="80">
        <v>34469</v>
      </c>
      <c r="B4163">
        <v>154.19</v>
      </c>
      <c r="C4163">
        <v>155.26</v>
      </c>
    </row>
    <row r="4164" spans="1:3">
      <c r="A4164" s="80">
        <v>34470</v>
      </c>
      <c r="B4164">
        <v>154.19</v>
      </c>
      <c r="C4164">
        <v>155.26</v>
      </c>
    </row>
    <row r="4165" spans="1:3">
      <c r="A4165" s="80">
        <v>34471</v>
      </c>
      <c r="B4165">
        <v>154.22</v>
      </c>
      <c r="C4165">
        <v>155.28</v>
      </c>
    </row>
    <row r="4166" spans="1:3">
      <c r="A4166" s="80">
        <v>34472</v>
      </c>
      <c r="B4166">
        <v>154.25</v>
      </c>
      <c r="C4166">
        <v>155.32</v>
      </c>
    </row>
    <row r="4167" spans="1:3">
      <c r="A4167" s="80">
        <v>34473</v>
      </c>
      <c r="B4167">
        <v>154.28</v>
      </c>
      <c r="C4167">
        <v>155.35</v>
      </c>
    </row>
    <row r="4168" spans="1:3">
      <c r="A4168" s="80">
        <v>34474</v>
      </c>
      <c r="B4168">
        <v>154.30000000000001</v>
      </c>
      <c r="C4168">
        <v>155.37</v>
      </c>
    </row>
    <row r="4169" spans="1:3">
      <c r="A4169" s="80">
        <v>34475</v>
      </c>
      <c r="B4169">
        <v>154.33000000000001</v>
      </c>
      <c r="C4169">
        <v>155.4</v>
      </c>
    </row>
    <row r="4170" spans="1:3">
      <c r="A4170" s="80">
        <v>34476</v>
      </c>
      <c r="B4170">
        <v>154.33000000000001</v>
      </c>
      <c r="C4170">
        <v>155.4</v>
      </c>
    </row>
    <row r="4171" spans="1:3">
      <c r="A4171" s="80">
        <v>34477</v>
      </c>
      <c r="B4171">
        <v>154.33000000000001</v>
      </c>
      <c r="C4171">
        <v>155.4</v>
      </c>
    </row>
    <row r="4172" spans="1:3">
      <c r="A4172" s="80">
        <v>34478</v>
      </c>
      <c r="B4172">
        <v>154.4</v>
      </c>
      <c r="C4172">
        <v>155.47999999999999</v>
      </c>
    </row>
    <row r="4173" spans="1:3">
      <c r="A4173" s="80">
        <v>34479</v>
      </c>
      <c r="B4173">
        <v>154.46</v>
      </c>
      <c r="C4173">
        <v>155.53</v>
      </c>
    </row>
    <row r="4174" spans="1:3">
      <c r="A4174" s="80">
        <v>34480</v>
      </c>
      <c r="B4174">
        <v>154.51</v>
      </c>
      <c r="C4174">
        <v>155.58000000000001</v>
      </c>
    </row>
    <row r="4175" spans="1:3">
      <c r="A4175" s="80">
        <v>34481</v>
      </c>
      <c r="B4175">
        <v>154.55000000000001</v>
      </c>
      <c r="C4175">
        <v>155.62</v>
      </c>
    </row>
    <row r="4176" spans="1:3">
      <c r="A4176" s="80">
        <v>34482</v>
      </c>
      <c r="B4176">
        <v>154.59</v>
      </c>
      <c r="C4176">
        <v>155.66</v>
      </c>
    </row>
    <row r="4177" spans="1:3">
      <c r="A4177" s="80">
        <v>34483</v>
      </c>
      <c r="B4177">
        <v>154.59</v>
      </c>
      <c r="C4177">
        <v>155.66</v>
      </c>
    </row>
    <row r="4178" spans="1:3">
      <c r="A4178" s="80">
        <v>34484</v>
      </c>
      <c r="B4178">
        <v>154.59</v>
      </c>
      <c r="C4178">
        <v>155.66</v>
      </c>
    </row>
    <row r="4179" spans="1:3">
      <c r="A4179" s="80">
        <v>34485</v>
      </c>
      <c r="B4179">
        <v>154.63999999999999</v>
      </c>
      <c r="C4179">
        <v>155.71</v>
      </c>
    </row>
    <row r="4180" spans="1:3">
      <c r="A4180" s="80">
        <v>34486</v>
      </c>
      <c r="B4180">
        <v>154.69</v>
      </c>
      <c r="C4180">
        <v>155.75</v>
      </c>
    </row>
    <row r="4181" spans="1:3">
      <c r="A4181" s="80">
        <v>34487</v>
      </c>
      <c r="B4181">
        <v>154.74</v>
      </c>
      <c r="C4181">
        <v>155.80000000000001</v>
      </c>
    </row>
    <row r="4182" spans="1:3">
      <c r="A4182" s="80">
        <v>34488</v>
      </c>
      <c r="B4182">
        <v>154.74</v>
      </c>
      <c r="C4182">
        <v>155.80000000000001</v>
      </c>
    </row>
    <row r="4183" spans="1:3">
      <c r="A4183" s="80">
        <v>34489</v>
      </c>
      <c r="B4183">
        <v>154.77000000000001</v>
      </c>
      <c r="C4183">
        <v>155.83000000000001</v>
      </c>
    </row>
    <row r="4184" spans="1:3">
      <c r="A4184" s="80">
        <v>34490</v>
      </c>
      <c r="B4184">
        <v>154.77000000000001</v>
      </c>
      <c r="C4184">
        <v>155.83000000000001</v>
      </c>
    </row>
    <row r="4185" spans="1:3">
      <c r="A4185" s="80">
        <v>34491</v>
      </c>
      <c r="B4185">
        <v>154.77000000000001</v>
      </c>
      <c r="C4185">
        <v>155.83000000000001</v>
      </c>
    </row>
    <row r="4186" spans="1:3">
      <c r="A4186" s="80">
        <v>34492</v>
      </c>
      <c r="B4186">
        <v>154.80000000000001</v>
      </c>
      <c r="C4186">
        <v>155.87</v>
      </c>
    </row>
    <row r="4187" spans="1:3">
      <c r="A4187" s="80">
        <v>34493</v>
      </c>
      <c r="B4187">
        <v>154.83000000000001</v>
      </c>
      <c r="C4187">
        <v>155.9</v>
      </c>
    </row>
    <row r="4188" spans="1:3">
      <c r="A4188" s="80">
        <v>34494</v>
      </c>
      <c r="B4188">
        <v>154.86000000000001</v>
      </c>
      <c r="C4188">
        <v>155.91999999999999</v>
      </c>
    </row>
    <row r="4189" spans="1:3">
      <c r="A4189" s="80">
        <v>34495</v>
      </c>
      <c r="B4189">
        <v>154.87</v>
      </c>
      <c r="C4189">
        <v>155.94</v>
      </c>
    </row>
    <row r="4190" spans="1:3">
      <c r="A4190" s="80">
        <v>34496</v>
      </c>
      <c r="B4190">
        <v>154.88</v>
      </c>
      <c r="C4190">
        <v>155.94</v>
      </c>
    </row>
    <row r="4191" spans="1:3">
      <c r="A4191" s="80">
        <v>34497</v>
      </c>
      <c r="B4191">
        <v>154.88</v>
      </c>
      <c r="C4191">
        <v>155.94</v>
      </c>
    </row>
    <row r="4192" spans="1:3">
      <c r="A4192" s="80">
        <v>34498</v>
      </c>
      <c r="B4192">
        <v>154.88</v>
      </c>
      <c r="C4192">
        <v>155.94</v>
      </c>
    </row>
    <row r="4193" spans="1:3">
      <c r="A4193" s="80">
        <v>34499</v>
      </c>
      <c r="B4193">
        <v>154.88</v>
      </c>
      <c r="C4193">
        <v>155.94999999999999</v>
      </c>
    </row>
    <row r="4194" spans="1:3">
      <c r="A4194" s="80">
        <v>34500</v>
      </c>
      <c r="B4194">
        <v>154.9</v>
      </c>
      <c r="C4194">
        <v>155.97</v>
      </c>
    </row>
    <row r="4195" spans="1:3">
      <c r="A4195" s="80">
        <v>34501</v>
      </c>
      <c r="B4195">
        <v>154.94</v>
      </c>
      <c r="C4195">
        <v>156.01</v>
      </c>
    </row>
    <row r="4196" spans="1:3">
      <c r="A4196" s="80">
        <v>34502</v>
      </c>
      <c r="B4196">
        <v>154.97999999999999</v>
      </c>
      <c r="C4196">
        <v>156.04</v>
      </c>
    </row>
    <row r="4197" spans="1:3">
      <c r="A4197" s="80">
        <v>34503</v>
      </c>
      <c r="B4197">
        <v>155.03</v>
      </c>
      <c r="C4197">
        <v>156.09</v>
      </c>
    </row>
    <row r="4198" spans="1:3">
      <c r="A4198" s="80">
        <v>34504</v>
      </c>
      <c r="B4198">
        <v>155.03</v>
      </c>
      <c r="C4198">
        <v>156.09</v>
      </c>
    </row>
    <row r="4199" spans="1:3">
      <c r="A4199" s="80">
        <v>34505</v>
      </c>
      <c r="B4199">
        <v>155.03</v>
      </c>
      <c r="C4199">
        <v>156.09</v>
      </c>
    </row>
    <row r="4200" spans="1:3">
      <c r="A4200" s="80">
        <v>34506</v>
      </c>
      <c r="B4200">
        <v>155.11000000000001</v>
      </c>
      <c r="C4200">
        <v>156.16999999999999</v>
      </c>
    </row>
    <row r="4201" spans="1:3">
      <c r="A4201" s="80">
        <v>34507</v>
      </c>
      <c r="B4201">
        <v>155.18</v>
      </c>
      <c r="C4201">
        <v>156.25</v>
      </c>
    </row>
    <row r="4202" spans="1:3">
      <c r="A4202" s="80">
        <v>34508</v>
      </c>
      <c r="B4202">
        <v>155.27000000000001</v>
      </c>
      <c r="C4202">
        <v>156.33000000000001</v>
      </c>
    </row>
    <row r="4203" spans="1:3">
      <c r="A4203" s="80">
        <v>34509</v>
      </c>
      <c r="B4203">
        <v>155.34</v>
      </c>
      <c r="C4203">
        <v>156.4</v>
      </c>
    </row>
    <row r="4204" spans="1:3">
      <c r="A4204" s="80">
        <v>34510</v>
      </c>
      <c r="B4204">
        <v>155.41</v>
      </c>
      <c r="C4204">
        <v>156.46</v>
      </c>
    </row>
    <row r="4205" spans="1:3">
      <c r="A4205" s="80">
        <v>34511</v>
      </c>
      <c r="B4205">
        <v>155.41</v>
      </c>
      <c r="C4205">
        <v>156.46</v>
      </c>
    </row>
    <row r="4206" spans="1:3">
      <c r="A4206" s="80">
        <v>34512</v>
      </c>
      <c r="B4206">
        <v>155.41</v>
      </c>
      <c r="C4206">
        <v>156.46</v>
      </c>
    </row>
    <row r="4207" spans="1:3">
      <c r="A4207" s="80">
        <v>34513</v>
      </c>
      <c r="B4207">
        <v>155.47</v>
      </c>
      <c r="C4207">
        <v>156.53</v>
      </c>
    </row>
    <row r="4208" spans="1:3">
      <c r="A4208" s="80">
        <v>34514</v>
      </c>
      <c r="B4208">
        <v>155.54</v>
      </c>
      <c r="C4208">
        <v>156.6</v>
      </c>
    </row>
    <row r="4209" spans="1:3">
      <c r="A4209" s="80">
        <v>34515</v>
      </c>
      <c r="B4209">
        <v>155.54</v>
      </c>
      <c r="C4209">
        <v>156.6</v>
      </c>
    </row>
    <row r="4210" spans="1:3">
      <c r="A4210" s="80">
        <v>34516</v>
      </c>
      <c r="B4210">
        <v>155.6</v>
      </c>
      <c r="C4210">
        <v>156.66</v>
      </c>
    </row>
    <row r="4211" spans="1:3">
      <c r="A4211" s="80">
        <v>34517</v>
      </c>
      <c r="B4211">
        <v>155.65</v>
      </c>
      <c r="C4211">
        <v>156.72</v>
      </c>
    </row>
    <row r="4212" spans="1:3">
      <c r="A4212" s="80">
        <v>34518</v>
      </c>
      <c r="B4212">
        <v>155.65</v>
      </c>
      <c r="C4212">
        <v>156.72</v>
      </c>
    </row>
    <row r="4213" spans="1:3">
      <c r="A4213" s="80">
        <v>34519</v>
      </c>
      <c r="B4213">
        <v>155.65</v>
      </c>
      <c r="C4213">
        <v>156.72</v>
      </c>
    </row>
    <row r="4214" spans="1:3">
      <c r="A4214" s="80">
        <v>34520</v>
      </c>
      <c r="B4214">
        <v>155.71</v>
      </c>
      <c r="C4214">
        <v>156.77000000000001</v>
      </c>
    </row>
    <row r="4215" spans="1:3">
      <c r="A4215" s="80">
        <v>34521</v>
      </c>
      <c r="B4215">
        <v>155.77000000000001</v>
      </c>
      <c r="C4215">
        <v>156.84</v>
      </c>
    </row>
    <row r="4216" spans="1:3">
      <c r="A4216" s="80">
        <v>34522</v>
      </c>
      <c r="B4216">
        <v>155.84</v>
      </c>
      <c r="C4216">
        <v>156.9</v>
      </c>
    </row>
    <row r="4217" spans="1:3">
      <c r="A4217" s="80">
        <v>34523</v>
      </c>
      <c r="B4217">
        <v>155.9</v>
      </c>
      <c r="C4217">
        <v>156.97</v>
      </c>
    </row>
    <row r="4218" spans="1:3">
      <c r="A4218" s="80">
        <v>34524</v>
      </c>
      <c r="B4218">
        <v>155.96</v>
      </c>
      <c r="C4218">
        <v>157.03</v>
      </c>
    </row>
    <row r="4219" spans="1:3">
      <c r="A4219" s="80">
        <v>34525</v>
      </c>
      <c r="B4219">
        <v>155.96</v>
      </c>
      <c r="C4219">
        <v>157.03</v>
      </c>
    </row>
    <row r="4220" spans="1:3">
      <c r="A4220" s="80">
        <v>34526</v>
      </c>
      <c r="B4220">
        <v>155.96</v>
      </c>
      <c r="C4220">
        <v>157.03</v>
      </c>
    </row>
    <row r="4221" spans="1:3">
      <c r="A4221" s="80">
        <v>34527</v>
      </c>
      <c r="B4221">
        <v>156.02000000000001</v>
      </c>
      <c r="C4221">
        <v>157.09</v>
      </c>
    </row>
    <row r="4222" spans="1:3">
      <c r="A4222" s="80">
        <v>34528</v>
      </c>
      <c r="B4222">
        <v>156.08000000000001</v>
      </c>
      <c r="C4222">
        <v>157.15</v>
      </c>
    </row>
    <row r="4223" spans="1:3">
      <c r="A4223" s="80">
        <v>34529</v>
      </c>
      <c r="B4223">
        <v>156.13999999999999</v>
      </c>
      <c r="C4223">
        <v>157.21</v>
      </c>
    </row>
    <row r="4224" spans="1:3">
      <c r="A4224" s="80">
        <v>34530</v>
      </c>
      <c r="B4224">
        <v>156.19999999999999</v>
      </c>
      <c r="C4224">
        <v>157.27000000000001</v>
      </c>
    </row>
    <row r="4225" spans="1:3">
      <c r="A4225" s="80">
        <v>34531</v>
      </c>
      <c r="B4225">
        <v>156.26</v>
      </c>
      <c r="C4225">
        <v>157.32</v>
      </c>
    </row>
    <row r="4226" spans="1:3">
      <c r="A4226" s="80">
        <v>34532</v>
      </c>
      <c r="B4226">
        <v>156.26</v>
      </c>
      <c r="C4226">
        <v>157.32</v>
      </c>
    </row>
    <row r="4227" spans="1:3">
      <c r="A4227" s="80">
        <v>34533</v>
      </c>
      <c r="B4227">
        <v>156.26</v>
      </c>
      <c r="C4227">
        <v>157.32</v>
      </c>
    </row>
    <row r="4228" spans="1:3">
      <c r="A4228" s="80">
        <v>34534</v>
      </c>
      <c r="B4228">
        <v>156.33000000000001</v>
      </c>
      <c r="C4228">
        <v>157.38999999999999</v>
      </c>
    </row>
    <row r="4229" spans="1:3">
      <c r="A4229" s="80">
        <v>34535</v>
      </c>
      <c r="B4229">
        <v>156.38999999999999</v>
      </c>
      <c r="C4229">
        <v>157.46</v>
      </c>
    </row>
    <row r="4230" spans="1:3">
      <c r="A4230" s="80">
        <v>34536</v>
      </c>
      <c r="B4230">
        <v>156.46</v>
      </c>
      <c r="C4230">
        <v>157.52000000000001</v>
      </c>
    </row>
    <row r="4231" spans="1:3">
      <c r="A4231" s="80">
        <v>34537</v>
      </c>
      <c r="B4231">
        <v>156.51</v>
      </c>
      <c r="C4231">
        <v>157.57</v>
      </c>
    </row>
    <row r="4232" spans="1:3">
      <c r="A4232" s="80">
        <v>34538</v>
      </c>
      <c r="B4232">
        <v>156.57</v>
      </c>
      <c r="C4232">
        <v>157.63999999999999</v>
      </c>
    </row>
    <row r="4233" spans="1:3">
      <c r="A4233" s="80">
        <v>34539</v>
      </c>
      <c r="B4233">
        <v>156.57</v>
      </c>
      <c r="C4233">
        <v>157.63999999999999</v>
      </c>
    </row>
    <row r="4234" spans="1:3">
      <c r="A4234" s="80">
        <v>34540</v>
      </c>
      <c r="B4234">
        <v>156.57</v>
      </c>
      <c r="C4234">
        <v>157.63999999999999</v>
      </c>
    </row>
    <row r="4235" spans="1:3">
      <c r="A4235" s="80">
        <v>34541</v>
      </c>
      <c r="B4235">
        <v>156.57</v>
      </c>
      <c r="C4235">
        <v>157.63999999999999</v>
      </c>
    </row>
    <row r="4236" spans="1:3">
      <c r="A4236" s="80">
        <v>34542</v>
      </c>
      <c r="B4236">
        <v>156.62</v>
      </c>
      <c r="C4236">
        <v>157.69</v>
      </c>
    </row>
    <row r="4237" spans="1:3">
      <c r="A4237" s="80">
        <v>34543</v>
      </c>
      <c r="B4237">
        <v>156.68</v>
      </c>
      <c r="C4237">
        <v>157.75</v>
      </c>
    </row>
    <row r="4238" spans="1:3">
      <c r="A4238" s="80">
        <v>34544</v>
      </c>
      <c r="B4238">
        <v>156.74</v>
      </c>
      <c r="C4238">
        <v>157.81</v>
      </c>
    </row>
    <row r="4239" spans="1:3">
      <c r="A4239" s="80">
        <v>34545</v>
      </c>
      <c r="B4239">
        <v>156.80000000000001</v>
      </c>
      <c r="C4239">
        <v>157.87</v>
      </c>
    </row>
    <row r="4240" spans="1:3">
      <c r="A4240" s="80">
        <v>34546</v>
      </c>
      <c r="B4240">
        <v>156.80000000000001</v>
      </c>
      <c r="C4240">
        <v>157.87</v>
      </c>
    </row>
    <row r="4241" spans="1:3">
      <c r="A4241" s="80">
        <v>34547</v>
      </c>
      <c r="B4241">
        <v>156.80000000000001</v>
      </c>
      <c r="C4241">
        <v>157.87</v>
      </c>
    </row>
    <row r="4242" spans="1:3">
      <c r="A4242" s="80">
        <v>34548</v>
      </c>
      <c r="B4242">
        <v>156.85</v>
      </c>
      <c r="C4242">
        <v>157.93</v>
      </c>
    </row>
    <row r="4243" spans="1:3">
      <c r="A4243" s="80">
        <v>34549</v>
      </c>
      <c r="B4243">
        <v>156.85</v>
      </c>
      <c r="C4243">
        <v>157.93</v>
      </c>
    </row>
    <row r="4244" spans="1:3">
      <c r="A4244" s="80">
        <v>34550</v>
      </c>
      <c r="B4244">
        <v>156.91</v>
      </c>
      <c r="C4244">
        <v>157.99</v>
      </c>
    </row>
    <row r="4245" spans="1:3">
      <c r="A4245" s="80">
        <v>34551</v>
      </c>
      <c r="B4245">
        <v>156.97999999999999</v>
      </c>
      <c r="C4245">
        <v>158.05000000000001</v>
      </c>
    </row>
    <row r="4246" spans="1:3">
      <c r="A4246" s="80">
        <v>34552</v>
      </c>
      <c r="B4246">
        <v>157.04</v>
      </c>
      <c r="C4246">
        <v>158.11000000000001</v>
      </c>
    </row>
    <row r="4247" spans="1:3">
      <c r="A4247" s="80">
        <v>34553</v>
      </c>
      <c r="B4247">
        <v>157.04</v>
      </c>
      <c r="C4247">
        <v>158.11000000000001</v>
      </c>
    </row>
    <row r="4248" spans="1:3">
      <c r="A4248" s="80">
        <v>34554</v>
      </c>
      <c r="B4248">
        <v>157.04</v>
      </c>
      <c r="C4248">
        <v>158.11000000000001</v>
      </c>
    </row>
    <row r="4249" spans="1:3">
      <c r="A4249" s="80">
        <v>34555</v>
      </c>
      <c r="B4249">
        <v>157.1</v>
      </c>
      <c r="C4249">
        <v>158.16999999999999</v>
      </c>
    </row>
    <row r="4250" spans="1:3">
      <c r="A4250" s="80">
        <v>34556</v>
      </c>
      <c r="B4250">
        <v>157.16</v>
      </c>
      <c r="C4250">
        <v>158.22999999999999</v>
      </c>
    </row>
    <row r="4251" spans="1:3">
      <c r="A4251" s="80">
        <v>34557</v>
      </c>
      <c r="B4251">
        <v>157.22</v>
      </c>
      <c r="C4251">
        <v>158.29</v>
      </c>
    </row>
    <row r="4252" spans="1:3">
      <c r="A4252" s="80">
        <v>34558</v>
      </c>
      <c r="B4252">
        <v>157.28</v>
      </c>
      <c r="C4252">
        <v>158.36000000000001</v>
      </c>
    </row>
    <row r="4253" spans="1:3">
      <c r="A4253" s="80">
        <v>34559</v>
      </c>
      <c r="B4253">
        <v>157.34</v>
      </c>
      <c r="C4253">
        <v>158.41</v>
      </c>
    </row>
    <row r="4254" spans="1:3">
      <c r="A4254" s="80">
        <v>34560</v>
      </c>
      <c r="B4254">
        <v>157.34</v>
      </c>
      <c r="C4254">
        <v>158.41</v>
      </c>
    </row>
    <row r="4255" spans="1:3">
      <c r="A4255" s="80">
        <v>34561</v>
      </c>
      <c r="B4255">
        <v>157.34</v>
      </c>
      <c r="C4255">
        <v>158.41</v>
      </c>
    </row>
    <row r="4256" spans="1:3">
      <c r="A4256" s="80">
        <v>34562</v>
      </c>
      <c r="B4256">
        <v>157.34</v>
      </c>
      <c r="C4256">
        <v>158.41</v>
      </c>
    </row>
    <row r="4257" spans="1:3">
      <c r="A4257" s="80">
        <v>34563</v>
      </c>
      <c r="B4257">
        <v>157.4</v>
      </c>
      <c r="C4257">
        <v>158.47999999999999</v>
      </c>
    </row>
    <row r="4258" spans="1:3">
      <c r="A4258" s="80">
        <v>34564</v>
      </c>
      <c r="B4258">
        <v>157.47</v>
      </c>
      <c r="C4258">
        <v>158.54</v>
      </c>
    </row>
    <row r="4259" spans="1:3">
      <c r="A4259" s="80">
        <v>34565</v>
      </c>
      <c r="B4259">
        <v>157.53</v>
      </c>
      <c r="C4259">
        <v>158.6</v>
      </c>
    </row>
    <row r="4260" spans="1:3">
      <c r="A4260" s="80">
        <v>34566</v>
      </c>
      <c r="B4260">
        <v>157.59</v>
      </c>
      <c r="C4260">
        <v>158.66999999999999</v>
      </c>
    </row>
    <row r="4261" spans="1:3">
      <c r="A4261" s="80">
        <v>34567</v>
      </c>
      <c r="B4261">
        <v>157.59</v>
      </c>
      <c r="C4261">
        <v>158.66999999999999</v>
      </c>
    </row>
    <row r="4262" spans="1:3">
      <c r="A4262" s="80">
        <v>34568</v>
      </c>
      <c r="B4262">
        <v>157.59</v>
      </c>
      <c r="C4262">
        <v>158.66999999999999</v>
      </c>
    </row>
    <row r="4263" spans="1:3">
      <c r="A4263" s="80">
        <v>34569</v>
      </c>
      <c r="B4263">
        <v>157.65</v>
      </c>
      <c r="C4263">
        <v>158.72999999999999</v>
      </c>
    </row>
    <row r="4264" spans="1:3">
      <c r="A4264" s="80">
        <v>34570</v>
      </c>
      <c r="B4264">
        <v>157.72</v>
      </c>
      <c r="C4264">
        <v>158.79</v>
      </c>
    </row>
    <row r="4265" spans="1:3">
      <c r="A4265" s="80">
        <v>34571</v>
      </c>
      <c r="B4265">
        <v>157.78</v>
      </c>
      <c r="C4265">
        <v>158.85</v>
      </c>
    </row>
    <row r="4266" spans="1:3">
      <c r="A4266" s="80">
        <v>34572</v>
      </c>
      <c r="B4266">
        <v>157.85</v>
      </c>
      <c r="C4266">
        <v>158.91999999999999</v>
      </c>
    </row>
    <row r="4267" spans="1:3">
      <c r="A4267" s="80">
        <v>34573</v>
      </c>
      <c r="B4267">
        <v>157.91</v>
      </c>
      <c r="C4267">
        <v>158.99</v>
      </c>
    </row>
    <row r="4268" spans="1:3">
      <c r="A4268" s="80">
        <v>34574</v>
      </c>
      <c r="B4268">
        <v>157.91</v>
      </c>
      <c r="C4268">
        <v>158.99</v>
      </c>
    </row>
    <row r="4269" spans="1:3">
      <c r="A4269" s="80">
        <v>34575</v>
      </c>
      <c r="B4269">
        <v>157.91</v>
      </c>
      <c r="C4269">
        <v>158.99</v>
      </c>
    </row>
    <row r="4270" spans="1:3">
      <c r="A4270" s="80">
        <v>34576</v>
      </c>
      <c r="B4270">
        <v>157.97999999999999</v>
      </c>
      <c r="C4270">
        <v>159.05000000000001</v>
      </c>
    </row>
    <row r="4271" spans="1:3">
      <c r="A4271" s="80">
        <v>34577</v>
      </c>
      <c r="B4271">
        <v>158.05000000000001</v>
      </c>
      <c r="C4271">
        <v>159.12</v>
      </c>
    </row>
    <row r="4272" spans="1:3">
      <c r="A4272" s="80">
        <v>34578</v>
      </c>
      <c r="B4272">
        <v>158.11000000000001</v>
      </c>
      <c r="C4272">
        <v>159.19</v>
      </c>
    </row>
    <row r="4273" spans="1:3">
      <c r="A4273" s="80">
        <v>34579</v>
      </c>
      <c r="B4273">
        <v>158.18</v>
      </c>
      <c r="C4273">
        <v>159.26</v>
      </c>
    </row>
    <row r="4274" spans="1:3">
      <c r="A4274" s="80">
        <v>34580</v>
      </c>
      <c r="B4274">
        <v>158.24</v>
      </c>
      <c r="C4274">
        <v>159.32</v>
      </c>
    </row>
    <row r="4275" spans="1:3">
      <c r="A4275" s="80">
        <v>34581</v>
      </c>
      <c r="B4275">
        <v>158.24</v>
      </c>
      <c r="C4275">
        <v>159.32</v>
      </c>
    </row>
    <row r="4276" spans="1:3">
      <c r="A4276" s="80">
        <v>34582</v>
      </c>
      <c r="B4276">
        <v>158.24</v>
      </c>
      <c r="C4276">
        <v>159.32</v>
      </c>
    </row>
    <row r="4277" spans="1:3">
      <c r="A4277" s="80">
        <v>34583</v>
      </c>
      <c r="B4277">
        <v>158.30000000000001</v>
      </c>
      <c r="C4277">
        <v>159.38999999999999</v>
      </c>
    </row>
    <row r="4278" spans="1:3">
      <c r="A4278" s="80">
        <v>34584</v>
      </c>
      <c r="B4278">
        <v>158.38</v>
      </c>
      <c r="C4278">
        <v>159.46</v>
      </c>
    </row>
    <row r="4279" spans="1:3">
      <c r="A4279" s="80">
        <v>34585</v>
      </c>
      <c r="B4279">
        <v>158.44999999999999</v>
      </c>
      <c r="C4279">
        <v>159.53</v>
      </c>
    </row>
    <row r="4280" spans="1:3">
      <c r="A4280" s="80">
        <v>34586</v>
      </c>
      <c r="B4280">
        <v>158.52000000000001</v>
      </c>
      <c r="C4280">
        <v>159.6</v>
      </c>
    </row>
    <row r="4281" spans="1:3">
      <c r="A4281" s="80">
        <v>34587</v>
      </c>
      <c r="B4281">
        <v>158.59</v>
      </c>
      <c r="C4281">
        <v>159.66999999999999</v>
      </c>
    </row>
    <row r="4282" spans="1:3">
      <c r="A4282" s="80">
        <v>34588</v>
      </c>
      <c r="B4282">
        <v>158.59</v>
      </c>
      <c r="C4282">
        <v>159.66999999999999</v>
      </c>
    </row>
    <row r="4283" spans="1:3">
      <c r="A4283" s="80">
        <v>34589</v>
      </c>
      <c r="B4283">
        <v>158.59</v>
      </c>
      <c r="C4283">
        <v>159.66999999999999</v>
      </c>
    </row>
    <row r="4284" spans="1:3">
      <c r="A4284" s="80">
        <v>34590</v>
      </c>
      <c r="B4284">
        <v>158.65</v>
      </c>
      <c r="C4284">
        <v>159.72999999999999</v>
      </c>
    </row>
    <row r="4285" spans="1:3">
      <c r="A4285" s="80">
        <v>34591</v>
      </c>
      <c r="B4285">
        <v>158.71</v>
      </c>
      <c r="C4285">
        <v>159.80000000000001</v>
      </c>
    </row>
    <row r="4286" spans="1:3">
      <c r="A4286" s="80">
        <v>34592</v>
      </c>
      <c r="B4286">
        <v>158.77000000000001</v>
      </c>
      <c r="C4286">
        <v>159.85</v>
      </c>
    </row>
    <row r="4287" spans="1:3">
      <c r="A4287" s="80">
        <v>34593</v>
      </c>
      <c r="B4287">
        <v>158.77000000000001</v>
      </c>
      <c r="C4287">
        <v>159.85</v>
      </c>
    </row>
    <row r="4288" spans="1:3">
      <c r="A4288" s="80">
        <v>34594</v>
      </c>
      <c r="B4288">
        <v>158.82</v>
      </c>
      <c r="C4288">
        <v>159.91</v>
      </c>
    </row>
    <row r="4289" spans="1:3">
      <c r="A4289" s="80">
        <v>34595</v>
      </c>
      <c r="B4289">
        <v>158.82</v>
      </c>
      <c r="C4289">
        <v>159.91</v>
      </c>
    </row>
    <row r="4290" spans="1:3">
      <c r="A4290" s="80">
        <v>34596</v>
      </c>
      <c r="B4290">
        <v>158.82</v>
      </c>
      <c r="C4290">
        <v>159.91</v>
      </c>
    </row>
    <row r="4291" spans="1:3">
      <c r="A4291" s="80">
        <v>34597</v>
      </c>
      <c r="B4291">
        <v>158.88999999999999</v>
      </c>
      <c r="C4291">
        <v>159.97</v>
      </c>
    </row>
    <row r="4292" spans="1:3">
      <c r="A4292" s="80">
        <v>34598</v>
      </c>
      <c r="B4292">
        <v>158.94999999999999</v>
      </c>
      <c r="C4292">
        <v>160.04</v>
      </c>
    </row>
    <row r="4293" spans="1:3">
      <c r="A4293" s="80">
        <v>34599</v>
      </c>
      <c r="B4293">
        <v>159.01</v>
      </c>
      <c r="C4293">
        <v>160.1</v>
      </c>
    </row>
    <row r="4294" spans="1:3">
      <c r="A4294" s="80">
        <v>34600</v>
      </c>
      <c r="B4294">
        <v>159.08000000000001</v>
      </c>
      <c r="C4294">
        <v>160.16</v>
      </c>
    </row>
    <row r="4295" spans="1:3">
      <c r="A4295" s="80">
        <v>34601</v>
      </c>
      <c r="B4295">
        <v>159.15</v>
      </c>
      <c r="C4295">
        <v>160.22999999999999</v>
      </c>
    </row>
    <row r="4296" spans="1:3">
      <c r="A4296" s="80">
        <v>34602</v>
      </c>
      <c r="B4296">
        <v>159.15</v>
      </c>
      <c r="C4296">
        <v>160.22999999999999</v>
      </c>
    </row>
    <row r="4297" spans="1:3">
      <c r="A4297" s="80">
        <v>34603</v>
      </c>
      <c r="B4297">
        <v>159.15</v>
      </c>
      <c r="C4297">
        <v>160.22999999999999</v>
      </c>
    </row>
    <row r="4298" spans="1:3">
      <c r="A4298" s="80">
        <v>34604</v>
      </c>
      <c r="B4298">
        <v>159.22</v>
      </c>
      <c r="C4298">
        <v>160.30000000000001</v>
      </c>
    </row>
    <row r="4299" spans="1:3">
      <c r="A4299" s="80">
        <v>34605</v>
      </c>
      <c r="B4299">
        <v>159.29</v>
      </c>
      <c r="C4299">
        <v>160.37</v>
      </c>
    </row>
    <row r="4300" spans="1:3">
      <c r="A4300" s="80">
        <v>34606</v>
      </c>
      <c r="B4300">
        <v>159.35</v>
      </c>
      <c r="C4300">
        <v>160.44</v>
      </c>
    </row>
    <row r="4301" spans="1:3">
      <c r="A4301" s="80">
        <v>34607</v>
      </c>
      <c r="B4301">
        <v>159.43</v>
      </c>
      <c r="C4301">
        <v>160.51</v>
      </c>
    </row>
    <row r="4302" spans="1:3">
      <c r="A4302" s="80">
        <v>34608</v>
      </c>
      <c r="B4302">
        <v>159.51</v>
      </c>
      <c r="C4302">
        <v>160.59</v>
      </c>
    </row>
    <row r="4303" spans="1:3">
      <c r="A4303" s="80">
        <v>34609</v>
      </c>
      <c r="B4303">
        <v>159.51</v>
      </c>
      <c r="C4303">
        <v>160.59</v>
      </c>
    </row>
    <row r="4304" spans="1:3">
      <c r="A4304" s="80">
        <v>34610</v>
      </c>
      <c r="B4304">
        <v>159.51</v>
      </c>
      <c r="C4304">
        <v>160.59</v>
      </c>
    </row>
    <row r="4305" spans="1:3">
      <c r="A4305" s="80">
        <v>34611</v>
      </c>
      <c r="B4305">
        <v>159.59</v>
      </c>
      <c r="C4305">
        <v>160.68</v>
      </c>
    </row>
    <row r="4306" spans="1:3">
      <c r="A4306" s="80">
        <v>34612</v>
      </c>
      <c r="B4306">
        <v>159.68</v>
      </c>
      <c r="C4306">
        <v>160.77000000000001</v>
      </c>
    </row>
    <row r="4307" spans="1:3">
      <c r="A4307" s="80">
        <v>34613</v>
      </c>
      <c r="B4307">
        <v>159.77000000000001</v>
      </c>
      <c r="C4307">
        <v>160.85</v>
      </c>
    </row>
    <row r="4308" spans="1:3">
      <c r="A4308" s="80">
        <v>34614</v>
      </c>
      <c r="B4308">
        <v>159.86000000000001</v>
      </c>
      <c r="C4308">
        <v>160.94</v>
      </c>
    </row>
    <row r="4309" spans="1:3">
      <c r="A4309" s="80">
        <v>34615</v>
      </c>
      <c r="B4309">
        <v>159.93</v>
      </c>
      <c r="C4309">
        <v>161.02000000000001</v>
      </c>
    </row>
    <row r="4310" spans="1:3">
      <c r="A4310" s="80">
        <v>34616</v>
      </c>
      <c r="B4310">
        <v>159.93</v>
      </c>
      <c r="C4310">
        <v>161.02000000000001</v>
      </c>
    </row>
    <row r="4311" spans="1:3">
      <c r="A4311" s="80">
        <v>34617</v>
      </c>
      <c r="B4311">
        <v>159.93</v>
      </c>
      <c r="C4311">
        <v>161.02000000000001</v>
      </c>
    </row>
    <row r="4312" spans="1:3">
      <c r="A4312" s="80">
        <v>34618</v>
      </c>
      <c r="B4312">
        <v>160.01</v>
      </c>
      <c r="C4312">
        <v>161.11000000000001</v>
      </c>
    </row>
    <row r="4313" spans="1:3">
      <c r="A4313" s="80">
        <v>34619</v>
      </c>
      <c r="B4313">
        <v>160.09</v>
      </c>
      <c r="C4313">
        <v>161.19</v>
      </c>
    </row>
    <row r="4314" spans="1:3">
      <c r="A4314" s="80">
        <v>34620</v>
      </c>
      <c r="B4314">
        <v>160.09</v>
      </c>
      <c r="C4314">
        <v>161.19</v>
      </c>
    </row>
    <row r="4315" spans="1:3">
      <c r="A4315" s="80">
        <v>34621</v>
      </c>
      <c r="B4315">
        <v>160.18</v>
      </c>
      <c r="C4315">
        <v>161.27000000000001</v>
      </c>
    </row>
    <row r="4316" spans="1:3">
      <c r="A4316" s="80">
        <v>34622</v>
      </c>
      <c r="B4316">
        <v>160.27000000000001</v>
      </c>
      <c r="C4316">
        <v>161.36000000000001</v>
      </c>
    </row>
    <row r="4317" spans="1:3">
      <c r="A4317" s="80">
        <v>34623</v>
      </c>
      <c r="B4317">
        <v>160.27000000000001</v>
      </c>
      <c r="C4317">
        <v>161.36000000000001</v>
      </c>
    </row>
    <row r="4318" spans="1:3">
      <c r="A4318" s="80">
        <v>34624</v>
      </c>
      <c r="B4318">
        <v>160.27000000000001</v>
      </c>
      <c r="C4318">
        <v>161.36000000000001</v>
      </c>
    </row>
    <row r="4319" spans="1:3">
      <c r="A4319" s="80">
        <v>34625</v>
      </c>
      <c r="B4319">
        <v>160.35</v>
      </c>
      <c r="C4319">
        <v>161.46</v>
      </c>
    </row>
    <row r="4320" spans="1:3">
      <c r="A4320" s="80">
        <v>34626</v>
      </c>
      <c r="B4320">
        <v>160.44</v>
      </c>
      <c r="C4320">
        <v>161.54</v>
      </c>
    </row>
    <row r="4321" spans="1:3">
      <c r="A4321" s="80">
        <v>34627</v>
      </c>
      <c r="B4321">
        <v>160.53</v>
      </c>
      <c r="C4321">
        <v>161.63</v>
      </c>
    </row>
    <row r="4322" spans="1:3">
      <c r="A4322" s="80">
        <v>34628</v>
      </c>
      <c r="B4322">
        <v>160.62</v>
      </c>
      <c r="C4322">
        <v>161.72</v>
      </c>
    </row>
    <row r="4323" spans="1:3">
      <c r="A4323" s="80">
        <v>34629</v>
      </c>
      <c r="B4323">
        <v>160.71</v>
      </c>
      <c r="C4323">
        <v>161.81</v>
      </c>
    </row>
    <row r="4324" spans="1:3">
      <c r="A4324" s="80">
        <v>34630</v>
      </c>
      <c r="B4324">
        <v>160.71</v>
      </c>
      <c r="C4324">
        <v>161.81</v>
      </c>
    </row>
    <row r="4325" spans="1:3">
      <c r="A4325" s="80">
        <v>34631</v>
      </c>
      <c r="B4325">
        <v>160.71</v>
      </c>
      <c r="C4325">
        <v>161.81</v>
      </c>
    </row>
    <row r="4326" spans="1:3">
      <c r="A4326" s="80">
        <v>34632</v>
      </c>
      <c r="B4326">
        <v>160.80000000000001</v>
      </c>
      <c r="C4326">
        <v>161.9</v>
      </c>
    </row>
    <row r="4327" spans="1:3">
      <c r="A4327" s="80">
        <v>34633</v>
      </c>
      <c r="B4327">
        <v>160.88999999999999</v>
      </c>
      <c r="C4327">
        <v>162</v>
      </c>
    </row>
    <row r="4328" spans="1:3">
      <c r="A4328" s="80">
        <v>34634</v>
      </c>
      <c r="B4328">
        <v>160.99</v>
      </c>
      <c r="C4328">
        <v>162.09</v>
      </c>
    </row>
    <row r="4329" spans="1:3">
      <c r="A4329" s="80">
        <v>34635</v>
      </c>
      <c r="B4329">
        <v>161.08000000000001</v>
      </c>
      <c r="C4329">
        <v>162.18</v>
      </c>
    </row>
    <row r="4330" spans="1:3">
      <c r="A4330" s="80">
        <v>34636</v>
      </c>
      <c r="B4330">
        <v>161.16999999999999</v>
      </c>
      <c r="C4330">
        <v>162.27000000000001</v>
      </c>
    </row>
    <row r="4331" spans="1:3">
      <c r="A4331" s="80">
        <v>34637</v>
      </c>
      <c r="B4331">
        <v>161.16999999999999</v>
      </c>
      <c r="C4331">
        <v>162.27000000000001</v>
      </c>
    </row>
    <row r="4332" spans="1:3">
      <c r="A4332" s="80">
        <v>34638</v>
      </c>
      <c r="B4332">
        <v>161.16999999999999</v>
      </c>
      <c r="C4332">
        <v>162.27000000000001</v>
      </c>
    </row>
    <row r="4333" spans="1:3">
      <c r="A4333" s="80">
        <v>34639</v>
      </c>
      <c r="B4333">
        <v>161.26</v>
      </c>
      <c r="C4333">
        <v>162.36000000000001</v>
      </c>
    </row>
    <row r="4334" spans="1:3">
      <c r="A4334" s="80">
        <v>34640</v>
      </c>
      <c r="B4334">
        <v>161.35</v>
      </c>
      <c r="C4334">
        <v>162.44999999999999</v>
      </c>
    </row>
    <row r="4335" spans="1:3">
      <c r="A4335" s="80">
        <v>34641</v>
      </c>
      <c r="B4335">
        <v>161.44</v>
      </c>
      <c r="C4335">
        <v>162.54</v>
      </c>
    </row>
    <row r="4336" spans="1:3">
      <c r="A4336" s="80">
        <v>34642</v>
      </c>
      <c r="B4336">
        <v>161.52000000000001</v>
      </c>
      <c r="C4336">
        <v>162.62</v>
      </c>
    </row>
    <row r="4337" spans="1:3">
      <c r="A4337" s="80">
        <v>34643</v>
      </c>
      <c r="B4337">
        <v>161.59</v>
      </c>
      <c r="C4337">
        <v>162.69999999999999</v>
      </c>
    </row>
    <row r="4338" spans="1:3">
      <c r="A4338" s="80">
        <v>34644</v>
      </c>
      <c r="B4338">
        <v>161.59</v>
      </c>
      <c r="C4338">
        <v>162.69999999999999</v>
      </c>
    </row>
    <row r="4339" spans="1:3">
      <c r="A4339" s="80">
        <v>34645</v>
      </c>
      <c r="B4339">
        <v>161.59</v>
      </c>
      <c r="C4339">
        <v>162.69999999999999</v>
      </c>
    </row>
    <row r="4340" spans="1:3">
      <c r="A4340" s="80">
        <v>34646</v>
      </c>
      <c r="B4340">
        <v>161.66999999999999</v>
      </c>
      <c r="C4340">
        <v>162.78</v>
      </c>
    </row>
    <row r="4341" spans="1:3">
      <c r="A4341" s="80">
        <v>34647</v>
      </c>
      <c r="B4341">
        <v>161.75</v>
      </c>
      <c r="C4341">
        <v>162.86000000000001</v>
      </c>
    </row>
    <row r="4342" spans="1:3">
      <c r="A4342" s="80">
        <v>34648</v>
      </c>
      <c r="B4342">
        <v>161.83000000000001</v>
      </c>
      <c r="C4342">
        <v>162.94</v>
      </c>
    </row>
    <row r="4343" spans="1:3">
      <c r="A4343" s="80">
        <v>34649</v>
      </c>
      <c r="B4343">
        <v>161.91</v>
      </c>
      <c r="C4343">
        <v>163.02000000000001</v>
      </c>
    </row>
    <row r="4344" spans="1:3">
      <c r="A4344" s="80">
        <v>34650</v>
      </c>
      <c r="B4344">
        <v>161.99</v>
      </c>
      <c r="C4344">
        <v>163.1</v>
      </c>
    </row>
    <row r="4345" spans="1:3">
      <c r="A4345" s="80">
        <v>34651</v>
      </c>
      <c r="B4345">
        <v>161.99</v>
      </c>
      <c r="C4345">
        <v>163.1</v>
      </c>
    </row>
    <row r="4346" spans="1:3">
      <c r="A4346" s="80">
        <v>34652</v>
      </c>
      <c r="B4346">
        <v>161.99</v>
      </c>
      <c r="C4346">
        <v>163.1</v>
      </c>
    </row>
    <row r="4347" spans="1:3">
      <c r="A4347" s="80">
        <v>34653</v>
      </c>
      <c r="B4347">
        <v>162.06</v>
      </c>
      <c r="C4347">
        <v>163.16999999999999</v>
      </c>
    </row>
    <row r="4348" spans="1:3">
      <c r="A4348" s="80">
        <v>34654</v>
      </c>
      <c r="B4348">
        <v>162.13999999999999</v>
      </c>
      <c r="C4348">
        <v>163.25</v>
      </c>
    </row>
    <row r="4349" spans="1:3">
      <c r="A4349" s="80">
        <v>34655</v>
      </c>
      <c r="B4349">
        <v>162.21</v>
      </c>
      <c r="C4349">
        <v>163.32</v>
      </c>
    </row>
    <row r="4350" spans="1:3">
      <c r="A4350" s="80">
        <v>34656</v>
      </c>
      <c r="B4350">
        <v>162.28</v>
      </c>
      <c r="C4350">
        <v>163.38999999999999</v>
      </c>
    </row>
    <row r="4351" spans="1:3">
      <c r="A4351" s="80">
        <v>34657</v>
      </c>
      <c r="B4351">
        <v>162.35</v>
      </c>
      <c r="C4351">
        <v>163.47</v>
      </c>
    </row>
    <row r="4352" spans="1:3">
      <c r="A4352" s="80">
        <v>34658</v>
      </c>
      <c r="B4352">
        <v>162.35</v>
      </c>
      <c r="C4352">
        <v>163.47</v>
      </c>
    </row>
    <row r="4353" spans="1:3">
      <c r="A4353" s="80">
        <v>34659</v>
      </c>
      <c r="B4353">
        <v>162.35</v>
      </c>
      <c r="C4353">
        <v>163.47</v>
      </c>
    </row>
    <row r="4354" spans="1:3">
      <c r="A4354" s="80">
        <v>34660</v>
      </c>
      <c r="B4354">
        <v>162.44</v>
      </c>
      <c r="C4354">
        <v>163.55000000000001</v>
      </c>
    </row>
    <row r="4355" spans="1:3">
      <c r="A4355" s="80">
        <v>34661</v>
      </c>
      <c r="B4355">
        <v>162.52000000000001</v>
      </c>
      <c r="C4355">
        <v>163.63</v>
      </c>
    </row>
    <row r="4356" spans="1:3">
      <c r="A4356" s="80">
        <v>34662</v>
      </c>
      <c r="B4356">
        <v>162.61000000000001</v>
      </c>
      <c r="C4356">
        <v>163.72</v>
      </c>
    </row>
    <row r="4357" spans="1:3">
      <c r="A4357" s="80">
        <v>34663</v>
      </c>
      <c r="B4357">
        <v>162.69999999999999</v>
      </c>
      <c r="C4357">
        <v>163.82</v>
      </c>
    </row>
    <row r="4358" spans="1:3">
      <c r="A4358" s="80">
        <v>34664</v>
      </c>
      <c r="B4358">
        <v>162.78</v>
      </c>
      <c r="C4358">
        <v>163.9</v>
      </c>
    </row>
    <row r="4359" spans="1:3">
      <c r="A4359" s="80">
        <v>34665</v>
      </c>
      <c r="B4359">
        <v>162.78</v>
      </c>
      <c r="C4359">
        <v>163.9</v>
      </c>
    </row>
    <row r="4360" spans="1:3">
      <c r="A4360" s="80">
        <v>34666</v>
      </c>
      <c r="B4360">
        <v>162.78</v>
      </c>
      <c r="C4360">
        <v>163.9</v>
      </c>
    </row>
    <row r="4361" spans="1:3">
      <c r="A4361" s="80">
        <v>34667</v>
      </c>
      <c r="B4361">
        <v>162.87</v>
      </c>
      <c r="C4361">
        <v>163.99</v>
      </c>
    </row>
    <row r="4362" spans="1:3">
      <c r="A4362" s="80">
        <v>34668</v>
      </c>
      <c r="B4362">
        <v>162.94999999999999</v>
      </c>
      <c r="C4362">
        <v>164.07</v>
      </c>
    </row>
    <row r="4363" spans="1:3">
      <c r="A4363" s="80">
        <v>34669</v>
      </c>
      <c r="B4363">
        <v>163.03</v>
      </c>
      <c r="C4363">
        <v>164.14</v>
      </c>
    </row>
    <row r="4364" spans="1:3">
      <c r="A4364" s="80">
        <v>34670</v>
      </c>
      <c r="B4364">
        <v>163.1</v>
      </c>
      <c r="C4364">
        <v>164.22</v>
      </c>
    </row>
    <row r="4365" spans="1:3">
      <c r="A4365" s="80">
        <v>34671</v>
      </c>
      <c r="B4365">
        <v>163.16999999999999</v>
      </c>
      <c r="C4365">
        <v>164.29</v>
      </c>
    </row>
    <row r="4366" spans="1:3">
      <c r="A4366" s="80">
        <v>34672</v>
      </c>
      <c r="B4366">
        <v>163.16999999999999</v>
      </c>
      <c r="C4366">
        <v>164.29</v>
      </c>
    </row>
    <row r="4367" spans="1:3">
      <c r="A4367" s="80">
        <v>34673</v>
      </c>
      <c r="B4367">
        <v>163.16999999999999</v>
      </c>
      <c r="C4367">
        <v>164.29</v>
      </c>
    </row>
    <row r="4368" spans="1:3">
      <c r="A4368" s="80">
        <v>34674</v>
      </c>
      <c r="B4368">
        <v>163.25</v>
      </c>
      <c r="C4368">
        <v>164.37</v>
      </c>
    </row>
    <row r="4369" spans="1:3">
      <c r="A4369" s="80">
        <v>34675</v>
      </c>
      <c r="B4369">
        <v>163.33000000000001</v>
      </c>
      <c r="C4369">
        <v>164.45</v>
      </c>
    </row>
    <row r="4370" spans="1:3">
      <c r="A4370" s="80">
        <v>34676</v>
      </c>
      <c r="B4370">
        <v>163.38999999999999</v>
      </c>
      <c r="C4370">
        <v>164.51</v>
      </c>
    </row>
    <row r="4371" spans="1:3">
      <c r="A4371" s="80">
        <v>34677</v>
      </c>
      <c r="B4371">
        <v>163.38999999999999</v>
      </c>
      <c r="C4371">
        <v>164.51</v>
      </c>
    </row>
    <row r="4372" spans="1:3">
      <c r="A4372" s="80">
        <v>34678</v>
      </c>
      <c r="B4372">
        <v>163.46</v>
      </c>
      <c r="C4372">
        <v>164.58</v>
      </c>
    </row>
    <row r="4373" spans="1:3">
      <c r="A4373" s="80">
        <v>34679</v>
      </c>
      <c r="B4373">
        <v>163.46</v>
      </c>
      <c r="C4373">
        <v>164.58</v>
      </c>
    </row>
    <row r="4374" spans="1:3">
      <c r="A4374" s="80">
        <v>34680</v>
      </c>
      <c r="B4374">
        <v>163.46</v>
      </c>
      <c r="C4374">
        <v>164.58</v>
      </c>
    </row>
    <row r="4375" spans="1:3">
      <c r="A4375" s="80">
        <v>34681</v>
      </c>
      <c r="B4375">
        <v>163.53</v>
      </c>
      <c r="C4375">
        <v>164.65</v>
      </c>
    </row>
    <row r="4376" spans="1:3">
      <c r="A4376" s="80">
        <v>34682</v>
      </c>
      <c r="B4376">
        <v>163.61000000000001</v>
      </c>
      <c r="C4376">
        <v>164.73</v>
      </c>
    </row>
    <row r="4377" spans="1:3">
      <c r="A4377" s="80">
        <v>34683</v>
      </c>
      <c r="B4377">
        <v>163.69</v>
      </c>
      <c r="C4377">
        <v>164.81</v>
      </c>
    </row>
    <row r="4378" spans="1:3">
      <c r="A4378" s="80">
        <v>34684</v>
      </c>
      <c r="B4378">
        <v>163.77000000000001</v>
      </c>
      <c r="C4378">
        <v>164.89</v>
      </c>
    </row>
    <row r="4379" spans="1:3">
      <c r="A4379" s="80">
        <v>34685</v>
      </c>
      <c r="B4379">
        <v>163.84</v>
      </c>
      <c r="C4379">
        <v>164.97</v>
      </c>
    </row>
    <row r="4380" spans="1:3">
      <c r="A4380" s="80">
        <v>34686</v>
      </c>
      <c r="B4380">
        <v>163.84</v>
      </c>
      <c r="C4380">
        <v>164.97</v>
      </c>
    </row>
    <row r="4381" spans="1:3">
      <c r="A4381" s="80">
        <v>34687</v>
      </c>
      <c r="B4381">
        <v>163.84</v>
      </c>
      <c r="C4381">
        <v>164.97</v>
      </c>
    </row>
    <row r="4382" spans="1:3">
      <c r="A4382" s="80">
        <v>34688</v>
      </c>
      <c r="B4382">
        <v>163.92</v>
      </c>
      <c r="C4382">
        <v>165.05</v>
      </c>
    </row>
    <row r="4383" spans="1:3">
      <c r="A4383" s="80">
        <v>34689</v>
      </c>
      <c r="B4383">
        <v>164.01</v>
      </c>
      <c r="C4383">
        <v>165.14</v>
      </c>
    </row>
    <row r="4384" spans="1:3">
      <c r="A4384" s="80">
        <v>34690</v>
      </c>
      <c r="B4384">
        <v>164.11</v>
      </c>
      <c r="C4384">
        <v>165.24</v>
      </c>
    </row>
    <row r="4385" spans="1:3">
      <c r="A4385" s="80">
        <v>34691</v>
      </c>
      <c r="B4385">
        <v>164.21</v>
      </c>
      <c r="C4385">
        <v>165.34</v>
      </c>
    </row>
    <row r="4386" spans="1:3">
      <c r="A4386" s="80">
        <v>34692</v>
      </c>
      <c r="B4386">
        <v>164.31</v>
      </c>
      <c r="C4386">
        <v>165.44</v>
      </c>
    </row>
    <row r="4387" spans="1:3">
      <c r="A4387" s="80">
        <v>34693</v>
      </c>
      <c r="B4387">
        <v>164.31</v>
      </c>
      <c r="C4387">
        <v>165.44</v>
      </c>
    </row>
    <row r="4388" spans="1:3">
      <c r="A4388" s="80">
        <v>34694</v>
      </c>
      <c r="B4388">
        <v>164.31</v>
      </c>
      <c r="C4388">
        <v>165.44</v>
      </c>
    </row>
    <row r="4389" spans="1:3">
      <c r="A4389" s="80">
        <v>34695</v>
      </c>
      <c r="B4389">
        <v>164.4</v>
      </c>
      <c r="C4389">
        <v>165.53</v>
      </c>
    </row>
    <row r="4390" spans="1:3">
      <c r="A4390" s="80">
        <v>34696</v>
      </c>
      <c r="B4390">
        <v>164.51</v>
      </c>
      <c r="C4390">
        <v>165.63</v>
      </c>
    </row>
    <row r="4391" spans="1:3">
      <c r="A4391" s="80">
        <v>34697</v>
      </c>
      <c r="B4391">
        <v>164.51</v>
      </c>
      <c r="C4391">
        <v>165.63</v>
      </c>
    </row>
    <row r="4392" spans="1:3">
      <c r="A4392" s="80">
        <v>34698</v>
      </c>
      <c r="B4392">
        <v>164.51</v>
      </c>
      <c r="C4392">
        <v>165.63</v>
      </c>
    </row>
    <row r="4393" spans="1:3">
      <c r="A4393" s="80">
        <v>34699</v>
      </c>
      <c r="B4393">
        <v>164.51</v>
      </c>
      <c r="C4393">
        <v>165.63</v>
      </c>
    </row>
    <row r="4394" spans="1:3">
      <c r="A4394" s="80">
        <v>34700</v>
      </c>
      <c r="B4394">
        <v>164.51</v>
      </c>
      <c r="C4394">
        <v>165.63</v>
      </c>
    </row>
    <row r="4395" spans="1:3">
      <c r="A4395" s="80">
        <v>34701</v>
      </c>
      <c r="B4395">
        <v>164.51</v>
      </c>
      <c r="C4395">
        <v>165.63</v>
      </c>
    </row>
    <row r="4396" spans="1:3">
      <c r="A4396" s="80">
        <v>34702</v>
      </c>
      <c r="B4396">
        <v>164.6</v>
      </c>
      <c r="C4396">
        <v>165.74</v>
      </c>
    </row>
    <row r="4397" spans="1:3">
      <c r="A4397" s="80">
        <v>34703</v>
      </c>
      <c r="B4397">
        <v>164.7</v>
      </c>
      <c r="C4397">
        <v>165.83</v>
      </c>
    </row>
    <row r="4398" spans="1:3">
      <c r="A4398" s="80">
        <v>34704</v>
      </c>
      <c r="B4398">
        <v>164.82</v>
      </c>
      <c r="C4398">
        <v>165.95</v>
      </c>
    </row>
    <row r="4399" spans="1:3">
      <c r="A4399" s="80">
        <v>34705</v>
      </c>
      <c r="B4399">
        <v>164.93</v>
      </c>
      <c r="C4399">
        <v>166.06</v>
      </c>
    </row>
    <row r="4400" spans="1:3">
      <c r="A4400" s="80">
        <v>34706</v>
      </c>
      <c r="B4400">
        <v>165.03</v>
      </c>
      <c r="C4400">
        <v>166.16</v>
      </c>
    </row>
    <row r="4401" spans="1:3">
      <c r="A4401" s="80">
        <v>34707</v>
      </c>
      <c r="B4401">
        <v>165.03</v>
      </c>
      <c r="C4401">
        <v>166.16</v>
      </c>
    </row>
    <row r="4402" spans="1:3">
      <c r="A4402" s="80">
        <v>34708</v>
      </c>
      <c r="B4402">
        <v>165.03</v>
      </c>
      <c r="C4402">
        <v>166.16</v>
      </c>
    </row>
    <row r="4403" spans="1:3">
      <c r="A4403" s="80">
        <v>34709</v>
      </c>
      <c r="B4403">
        <v>165.13</v>
      </c>
      <c r="C4403">
        <v>166.26</v>
      </c>
    </row>
    <row r="4404" spans="1:3">
      <c r="A4404" s="80">
        <v>34710</v>
      </c>
      <c r="B4404">
        <v>165.23</v>
      </c>
      <c r="C4404">
        <v>166.37</v>
      </c>
    </row>
    <row r="4405" spans="1:3">
      <c r="A4405" s="80">
        <v>34711</v>
      </c>
      <c r="B4405">
        <v>165.33</v>
      </c>
      <c r="C4405">
        <v>166.47</v>
      </c>
    </row>
    <row r="4406" spans="1:3">
      <c r="A4406" s="80">
        <v>34712</v>
      </c>
      <c r="B4406">
        <v>165.42</v>
      </c>
      <c r="C4406">
        <v>166.56</v>
      </c>
    </row>
    <row r="4407" spans="1:3">
      <c r="A4407" s="80">
        <v>34713</v>
      </c>
      <c r="B4407">
        <v>165.52</v>
      </c>
      <c r="C4407">
        <v>166.65</v>
      </c>
    </row>
    <row r="4408" spans="1:3">
      <c r="A4408" s="80">
        <v>34714</v>
      </c>
      <c r="B4408">
        <v>165.52</v>
      </c>
      <c r="C4408">
        <v>166.65</v>
      </c>
    </row>
    <row r="4409" spans="1:3">
      <c r="A4409" s="80">
        <v>34715</v>
      </c>
      <c r="B4409">
        <v>165.52</v>
      </c>
      <c r="C4409">
        <v>166.65</v>
      </c>
    </row>
    <row r="4410" spans="1:3">
      <c r="A4410" s="80">
        <v>34716</v>
      </c>
      <c r="B4410">
        <v>165.62</v>
      </c>
      <c r="C4410">
        <v>166.75</v>
      </c>
    </row>
    <row r="4411" spans="1:3">
      <c r="A4411" s="80">
        <v>34717</v>
      </c>
      <c r="B4411">
        <v>165.71</v>
      </c>
      <c r="C4411">
        <v>166.84</v>
      </c>
    </row>
    <row r="4412" spans="1:3">
      <c r="A4412" s="80">
        <v>34718</v>
      </c>
      <c r="B4412">
        <v>165.8</v>
      </c>
      <c r="C4412">
        <v>166.93</v>
      </c>
    </row>
    <row r="4413" spans="1:3">
      <c r="A4413" s="80">
        <v>34719</v>
      </c>
      <c r="B4413">
        <v>165.89</v>
      </c>
      <c r="C4413">
        <v>167.02</v>
      </c>
    </row>
    <row r="4414" spans="1:3">
      <c r="A4414" s="80">
        <v>34720</v>
      </c>
      <c r="B4414">
        <v>165.99</v>
      </c>
      <c r="C4414">
        <v>167.13</v>
      </c>
    </row>
    <row r="4415" spans="1:3">
      <c r="A4415" s="80">
        <v>34721</v>
      </c>
      <c r="B4415">
        <v>165.99</v>
      </c>
      <c r="C4415">
        <v>167.13</v>
      </c>
    </row>
    <row r="4416" spans="1:3">
      <c r="A4416" s="80">
        <v>34722</v>
      </c>
      <c r="B4416">
        <v>165.99</v>
      </c>
      <c r="C4416">
        <v>167.13</v>
      </c>
    </row>
    <row r="4417" spans="1:3">
      <c r="A4417" s="80">
        <v>34723</v>
      </c>
      <c r="B4417">
        <v>166.08</v>
      </c>
      <c r="C4417">
        <v>167.22</v>
      </c>
    </row>
    <row r="4418" spans="1:3">
      <c r="A4418" s="80">
        <v>34724</v>
      </c>
      <c r="B4418">
        <v>166.17</v>
      </c>
      <c r="C4418">
        <v>167.31</v>
      </c>
    </row>
    <row r="4419" spans="1:3">
      <c r="A4419" s="80">
        <v>34725</v>
      </c>
      <c r="B4419">
        <v>166.26</v>
      </c>
      <c r="C4419">
        <v>167.4</v>
      </c>
    </row>
    <row r="4420" spans="1:3">
      <c r="A4420" s="80">
        <v>34726</v>
      </c>
      <c r="B4420">
        <v>166.36</v>
      </c>
      <c r="C4420">
        <v>167.49</v>
      </c>
    </row>
    <row r="4421" spans="1:3">
      <c r="A4421" s="80">
        <v>34727</v>
      </c>
      <c r="B4421">
        <v>166.45</v>
      </c>
      <c r="C4421">
        <v>167.58</v>
      </c>
    </row>
    <row r="4422" spans="1:3">
      <c r="A4422" s="80">
        <v>34728</v>
      </c>
      <c r="B4422">
        <v>166.45</v>
      </c>
      <c r="C4422">
        <v>167.58</v>
      </c>
    </row>
    <row r="4423" spans="1:3">
      <c r="A4423" s="80">
        <v>34729</v>
      </c>
      <c r="B4423">
        <v>166.45</v>
      </c>
      <c r="C4423">
        <v>167.58</v>
      </c>
    </row>
    <row r="4424" spans="1:3">
      <c r="A4424" s="80">
        <v>34730</v>
      </c>
      <c r="B4424">
        <v>166.54</v>
      </c>
      <c r="C4424">
        <v>167.68</v>
      </c>
    </row>
    <row r="4425" spans="1:3">
      <c r="A4425" s="80">
        <v>34731</v>
      </c>
      <c r="B4425">
        <v>166.64</v>
      </c>
      <c r="C4425">
        <v>167.77</v>
      </c>
    </row>
    <row r="4426" spans="1:3">
      <c r="A4426" s="80">
        <v>34732</v>
      </c>
      <c r="B4426">
        <v>166.73</v>
      </c>
      <c r="C4426">
        <v>167.87</v>
      </c>
    </row>
    <row r="4427" spans="1:3">
      <c r="A4427" s="80">
        <v>34733</v>
      </c>
      <c r="B4427">
        <v>166.83</v>
      </c>
      <c r="C4427">
        <v>167.97</v>
      </c>
    </row>
    <row r="4428" spans="1:3">
      <c r="A4428" s="80">
        <v>34734</v>
      </c>
      <c r="B4428">
        <v>166.94</v>
      </c>
      <c r="C4428">
        <v>168.07</v>
      </c>
    </row>
    <row r="4429" spans="1:3">
      <c r="A4429" s="80">
        <v>34735</v>
      </c>
      <c r="B4429">
        <v>166.94</v>
      </c>
      <c r="C4429">
        <v>168.07</v>
      </c>
    </row>
    <row r="4430" spans="1:3">
      <c r="A4430" s="80">
        <v>34736</v>
      </c>
      <c r="B4430">
        <v>166.94</v>
      </c>
      <c r="C4430">
        <v>168.07</v>
      </c>
    </row>
    <row r="4431" spans="1:3">
      <c r="A4431" s="80">
        <v>34737</v>
      </c>
      <c r="B4431">
        <v>167.04</v>
      </c>
      <c r="C4431">
        <v>168.18</v>
      </c>
    </row>
    <row r="4432" spans="1:3">
      <c r="A4432" s="80">
        <v>34738</v>
      </c>
      <c r="B4432">
        <v>167.15</v>
      </c>
      <c r="C4432">
        <v>168.29</v>
      </c>
    </row>
    <row r="4433" spans="1:3">
      <c r="A4433" s="80">
        <v>34739</v>
      </c>
      <c r="B4433">
        <v>167.26</v>
      </c>
      <c r="C4433">
        <v>168.4</v>
      </c>
    </row>
    <row r="4434" spans="1:3">
      <c r="A4434" s="80">
        <v>34740</v>
      </c>
      <c r="B4434">
        <v>167.36</v>
      </c>
      <c r="C4434">
        <v>168.5</v>
      </c>
    </row>
    <row r="4435" spans="1:3">
      <c r="A4435" s="80">
        <v>34741</v>
      </c>
      <c r="B4435">
        <v>167.46</v>
      </c>
      <c r="C4435">
        <v>168.6</v>
      </c>
    </row>
    <row r="4436" spans="1:3">
      <c r="A4436" s="80">
        <v>34742</v>
      </c>
      <c r="B4436">
        <v>167.46</v>
      </c>
      <c r="C4436">
        <v>168.6</v>
      </c>
    </row>
    <row r="4437" spans="1:3">
      <c r="A4437" s="80">
        <v>34743</v>
      </c>
      <c r="B4437">
        <v>167.46</v>
      </c>
      <c r="C4437">
        <v>168.6</v>
      </c>
    </row>
    <row r="4438" spans="1:3">
      <c r="A4438" s="80">
        <v>34744</v>
      </c>
      <c r="B4438">
        <v>167.58</v>
      </c>
      <c r="C4438">
        <v>168.72</v>
      </c>
    </row>
    <row r="4439" spans="1:3">
      <c r="A4439" s="80">
        <v>34745</v>
      </c>
      <c r="B4439">
        <v>167.69</v>
      </c>
      <c r="C4439">
        <v>168.84</v>
      </c>
    </row>
    <row r="4440" spans="1:3">
      <c r="A4440" s="80">
        <v>34746</v>
      </c>
      <c r="B4440">
        <v>167.81</v>
      </c>
      <c r="C4440">
        <v>168.96</v>
      </c>
    </row>
    <row r="4441" spans="1:3">
      <c r="A4441" s="80">
        <v>34747</v>
      </c>
      <c r="B4441">
        <v>167.94</v>
      </c>
      <c r="C4441">
        <v>169.09</v>
      </c>
    </row>
    <row r="4442" spans="1:3">
      <c r="A4442" s="80">
        <v>34748</v>
      </c>
      <c r="B4442">
        <v>168.07</v>
      </c>
      <c r="C4442">
        <v>169.22</v>
      </c>
    </row>
    <row r="4443" spans="1:3">
      <c r="A4443" s="80">
        <v>34749</v>
      </c>
      <c r="B4443">
        <v>168.07</v>
      </c>
      <c r="C4443">
        <v>169.22</v>
      </c>
    </row>
    <row r="4444" spans="1:3">
      <c r="A4444" s="80">
        <v>34750</v>
      </c>
      <c r="B4444">
        <v>168.07</v>
      </c>
      <c r="C4444">
        <v>169.22</v>
      </c>
    </row>
    <row r="4445" spans="1:3">
      <c r="A4445" s="80">
        <v>34751</v>
      </c>
      <c r="B4445">
        <v>168.19</v>
      </c>
      <c r="C4445">
        <v>169.35</v>
      </c>
    </row>
    <row r="4446" spans="1:3">
      <c r="A4446" s="80">
        <v>34752</v>
      </c>
      <c r="B4446">
        <v>168.32</v>
      </c>
      <c r="C4446">
        <v>169.47</v>
      </c>
    </row>
    <row r="4447" spans="1:3">
      <c r="A4447" s="80">
        <v>34753</v>
      </c>
      <c r="B4447">
        <v>168.45</v>
      </c>
      <c r="C4447">
        <v>169.6</v>
      </c>
    </row>
    <row r="4448" spans="1:3">
      <c r="A4448" s="80">
        <v>34754</v>
      </c>
      <c r="B4448">
        <v>168.57</v>
      </c>
      <c r="C4448">
        <v>169.73</v>
      </c>
    </row>
    <row r="4449" spans="1:3">
      <c r="A4449" s="80">
        <v>34755</v>
      </c>
      <c r="B4449">
        <v>168.7</v>
      </c>
      <c r="C4449">
        <v>169.86</v>
      </c>
    </row>
    <row r="4450" spans="1:3">
      <c r="A4450" s="80">
        <v>34756</v>
      </c>
      <c r="B4450">
        <v>168.7</v>
      </c>
      <c r="C4450">
        <v>169.86</v>
      </c>
    </row>
    <row r="4451" spans="1:3">
      <c r="A4451" s="80">
        <v>34757</v>
      </c>
      <c r="B4451">
        <v>168.7</v>
      </c>
      <c r="C4451">
        <v>169.86</v>
      </c>
    </row>
    <row r="4452" spans="1:3">
      <c r="A4452" s="80">
        <v>34758</v>
      </c>
      <c r="B4452">
        <v>168.83</v>
      </c>
      <c r="C4452">
        <v>169.99</v>
      </c>
    </row>
    <row r="4453" spans="1:3">
      <c r="A4453" s="80">
        <v>34759</v>
      </c>
      <c r="B4453">
        <v>168.96</v>
      </c>
      <c r="C4453">
        <v>170.12</v>
      </c>
    </row>
    <row r="4454" spans="1:3">
      <c r="A4454" s="80">
        <v>34760</v>
      </c>
      <c r="B4454">
        <v>169.09</v>
      </c>
      <c r="C4454">
        <v>170.25</v>
      </c>
    </row>
    <row r="4455" spans="1:3">
      <c r="A4455" s="80">
        <v>34761</v>
      </c>
      <c r="B4455">
        <v>169.22</v>
      </c>
      <c r="C4455">
        <v>170.38</v>
      </c>
    </row>
    <row r="4456" spans="1:3">
      <c r="A4456" s="80">
        <v>34762</v>
      </c>
      <c r="B4456">
        <v>169.34</v>
      </c>
      <c r="C4456">
        <v>170.5</v>
      </c>
    </row>
    <row r="4457" spans="1:3">
      <c r="A4457" s="80">
        <v>34763</v>
      </c>
      <c r="B4457">
        <v>169.34</v>
      </c>
      <c r="C4457">
        <v>170.5</v>
      </c>
    </row>
    <row r="4458" spans="1:3">
      <c r="A4458" s="80">
        <v>34764</v>
      </c>
      <c r="B4458">
        <v>169.34</v>
      </c>
      <c r="C4458">
        <v>170.5</v>
      </c>
    </row>
    <row r="4459" spans="1:3">
      <c r="A4459" s="80">
        <v>34765</v>
      </c>
      <c r="B4459">
        <v>169.46</v>
      </c>
      <c r="C4459">
        <v>170.62</v>
      </c>
    </row>
    <row r="4460" spans="1:3">
      <c r="A4460" s="80">
        <v>34766</v>
      </c>
      <c r="B4460">
        <v>169.58</v>
      </c>
      <c r="C4460">
        <v>170.73</v>
      </c>
    </row>
    <row r="4461" spans="1:3">
      <c r="A4461" s="80">
        <v>34767</v>
      </c>
      <c r="B4461">
        <v>169.69</v>
      </c>
      <c r="C4461">
        <v>170.85</v>
      </c>
    </row>
    <row r="4462" spans="1:3">
      <c r="A4462" s="80">
        <v>34768</v>
      </c>
      <c r="B4462">
        <v>169.8</v>
      </c>
      <c r="C4462">
        <v>170.96</v>
      </c>
    </row>
    <row r="4463" spans="1:3">
      <c r="A4463" s="80">
        <v>34769</v>
      </c>
      <c r="B4463">
        <v>169.91</v>
      </c>
      <c r="C4463">
        <v>171.07</v>
      </c>
    </row>
    <row r="4464" spans="1:3">
      <c r="A4464" s="80">
        <v>34770</v>
      </c>
      <c r="B4464">
        <v>169.91</v>
      </c>
      <c r="C4464">
        <v>171.07</v>
      </c>
    </row>
    <row r="4465" spans="1:3">
      <c r="A4465" s="80">
        <v>34771</v>
      </c>
      <c r="B4465">
        <v>169.91</v>
      </c>
      <c r="C4465">
        <v>171.07</v>
      </c>
    </row>
    <row r="4466" spans="1:3">
      <c r="A4466" s="80">
        <v>34772</v>
      </c>
      <c r="B4466">
        <v>170.02</v>
      </c>
      <c r="C4466">
        <v>171.18</v>
      </c>
    </row>
    <row r="4467" spans="1:3">
      <c r="A4467" s="80">
        <v>34773</v>
      </c>
      <c r="B4467">
        <v>170.13</v>
      </c>
      <c r="C4467">
        <v>171.3</v>
      </c>
    </row>
    <row r="4468" spans="1:3">
      <c r="A4468" s="80">
        <v>34774</v>
      </c>
      <c r="B4468">
        <v>170.25</v>
      </c>
      <c r="C4468">
        <v>171.41</v>
      </c>
    </row>
    <row r="4469" spans="1:3">
      <c r="A4469" s="80">
        <v>34775</v>
      </c>
      <c r="B4469">
        <v>170.37</v>
      </c>
      <c r="C4469">
        <v>171.53</v>
      </c>
    </row>
    <row r="4470" spans="1:3">
      <c r="A4470" s="80">
        <v>34776</v>
      </c>
      <c r="B4470">
        <v>170.49</v>
      </c>
      <c r="C4470">
        <v>171.66</v>
      </c>
    </row>
    <row r="4471" spans="1:3">
      <c r="A4471" s="80">
        <v>34777</v>
      </c>
      <c r="B4471">
        <v>170.49</v>
      </c>
      <c r="C4471">
        <v>171.66</v>
      </c>
    </row>
    <row r="4472" spans="1:3">
      <c r="A4472" s="80">
        <v>34778</v>
      </c>
      <c r="B4472">
        <v>170.49</v>
      </c>
      <c r="C4472">
        <v>171.66</v>
      </c>
    </row>
    <row r="4473" spans="1:3">
      <c r="A4473" s="80">
        <v>34779</v>
      </c>
      <c r="B4473">
        <v>170.6</v>
      </c>
      <c r="C4473">
        <v>171.77</v>
      </c>
    </row>
    <row r="4474" spans="1:3">
      <c r="A4474" s="80">
        <v>34780</v>
      </c>
      <c r="B4474">
        <v>170.72</v>
      </c>
      <c r="C4474">
        <v>171.89</v>
      </c>
    </row>
    <row r="4475" spans="1:3">
      <c r="A4475" s="80">
        <v>34781</v>
      </c>
      <c r="B4475">
        <v>170.84</v>
      </c>
      <c r="C4475">
        <v>172.01</v>
      </c>
    </row>
    <row r="4476" spans="1:3">
      <c r="A4476" s="80">
        <v>34782</v>
      </c>
      <c r="B4476">
        <v>170.96</v>
      </c>
      <c r="C4476">
        <v>172.13</v>
      </c>
    </row>
    <row r="4477" spans="1:3">
      <c r="A4477" s="80">
        <v>34783</v>
      </c>
      <c r="B4477">
        <v>171.08</v>
      </c>
      <c r="C4477">
        <v>172.25</v>
      </c>
    </row>
    <row r="4478" spans="1:3">
      <c r="A4478" s="80">
        <v>34784</v>
      </c>
      <c r="B4478">
        <v>171.08</v>
      </c>
      <c r="C4478">
        <v>172.25</v>
      </c>
    </row>
    <row r="4479" spans="1:3">
      <c r="A4479" s="80">
        <v>34785</v>
      </c>
      <c r="B4479">
        <v>171.08</v>
      </c>
      <c r="C4479">
        <v>172.25</v>
      </c>
    </row>
    <row r="4480" spans="1:3">
      <c r="A4480" s="80">
        <v>34786</v>
      </c>
      <c r="B4480">
        <v>171.2</v>
      </c>
      <c r="C4480">
        <v>172.37</v>
      </c>
    </row>
    <row r="4481" spans="1:3">
      <c r="A4481" s="80">
        <v>34787</v>
      </c>
      <c r="B4481">
        <v>171.32</v>
      </c>
      <c r="C4481">
        <v>172.49</v>
      </c>
    </row>
    <row r="4482" spans="1:3">
      <c r="A4482" s="80">
        <v>34788</v>
      </c>
      <c r="B4482">
        <v>171.68</v>
      </c>
      <c r="C4482">
        <v>172.62</v>
      </c>
    </row>
    <row r="4483" spans="1:3">
      <c r="A4483" s="80">
        <v>34789</v>
      </c>
      <c r="B4483">
        <v>171.77</v>
      </c>
      <c r="C4483">
        <v>172.72</v>
      </c>
    </row>
    <row r="4484" spans="1:3">
      <c r="A4484" s="80">
        <v>34790</v>
      </c>
      <c r="B4484">
        <v>171.89</v>
      </c>
      <c r="C4484">
        <v>172.83</v>
      </c>
    </row>
    <row r="4485" spans="1:3">
      <c r="A4485" s="80">
        <v>34791</v>
      </c>
      <c r="B4485">
        <v>171.89</v>
      </c>
      <c r="C4485">
        <v>172.83</v>
      </c>
    </row>
    <row r="4486" spans="1:3">
      <c r="A4486" s="80">
        <v>34792</v>
      </c>
      <c r="B4486">
        <v>171.89</v>
      </c>
      <c r="C4486">
        <v>172.83</v>
      </c>
    </row>
    <row r="4487" spans="1:3">
      <c r="A4487" s="80">
        <v>34793</v>
      </c>
      <c r="B4487">
        <v>172</v>
      </c>
      <c r="C4487">
        <v>172.95</v>
      </c>
    </row>
    <row r="4488" spans="1:3">
      <c r="A4488" s="80">
        <v>34794</v>
      </c>
      <c r="B4488">
        <v>172.13</v>
      </c>
      <c r="C4488">
        <v>173.07</v>
      </c>
    </row>
    <row r="4489" spans="1:3">
      <c r="A4489" s="80">
        <v>34795</v>
      </c>
      <c r="B4489">
        <v>172.25</v>
      </c>
      <c r="C4489">
        <v>173.19</v>
      </c>
    </row>
    <row r="4490" spans="1:3">
      <c r="A4490" s="80">
        <v>34796</v>
      </c>
      <c r="B4490">
        <v>172.37</v>
      </c>
      <c r="C4490">
        <v>173.32</v>
      </c>
    </row>
    <row r="4491" spans="1:3">
      <c r="A4491" s="80">
        <v>34797</v>
      </c>
      <c r="B4491">
        <v>172.49</v>
      </c>
      <c r="C4491">
        <v>173.44</v>
      </c>
    </row>
    <row r="4492" spans="1:3">
      <c r="A4492" s="80">
        <v>34798</v>
      </c>
      <c r="B4492">
        <v>172.49</v>
      </c>
      <c r="C4492">
        <v>173.44</v>
      </c>
    </row>
    <row r="4493" spans="1:3">
      <c r="A4493" s="80">
        <v>34799</v>
      </c>
      <c r="B4493">
        <v>172.49</v>
      </c>
      <c r="C4493">
        <v>173.44</v>
      </c>
    </row>
    <row r="4494" spans="1:3">
      <c r="A4494" s="80">
        <v>34800</v>
      </c>
      <c r="B4494">
        <v>172.61</v>
      </c>
      <c r="C4494">
        <v>173.56</v>
      </c>
    </row>
    <row r="4495" spans="1:3">
      <c r="A4495" s="80">
        <v>34801</v>
      </c>
      <c r="B4495">
        <v>172.61</v>
      </c>
      <c r="C4495">
        <v>173.56</v>
      </c>
    </row>
    <row r="4496" spans="1:3">
      <c r="A4496" s="80">
        <v>34802</v>
      </c>
      <c r="B4496">
        <v>172.74</v>
      </c>
      <c r="C4496">
        <v>173.69</v>
      </c>
    </row>
    <row r="4497" spans="1:3">
      <c r="A4497" s="80">
        <v>34803</v>
      </c>
      <c r="B4497">
        <v>172.74</v>
      </c>
      <c r="C4497">
        <v>173.69</v>
      </c>
    </row>
    <row r="4498" spans="1:3">
      <c r="A4498" s="80">
        <v>34804</v>
      </c>
      <c r="B4498">
        <v>172.74</v>
      </c>
      <c r="C4498">
        <v>173.69</v>
      </c>
    </row>
    <row r="4499" spans="1:3">
      <c r="A4499" s="80">
        <v>34805</v>
      </c>
      <c r="B4499">
        <v>172.74</v>
      </c>
      <c r="C4499">
        <v>173.69</v>
      </c>
    </row>
    <row r="4500" spans="1:3">
      <c r="A4500" s="80">
        <v>34806</v>
      </c>
      <c r="B4500">
        <v>172.74</v>
      </c>
      <c r="C4500">
        <v>173.69</v>
      </c>
    </row>
    <row r="4501" spans="1:3">
      <c r="A4501" s="80">
        <v>34807</v>
      </c>
      <c r="B4501">
        <v>172.87</v>
      </c>
      <c r="C4501">
        <v>173.81</v>
      </c>
    </row>
    <row r="4502" spans="1:3">
      <c r="A4502" s="80">
        <v>34808</v>
      </c>
      <c r="B4502">
        <v>172.99</v>
      </c>
      <c r="C4502">
        <v>173.94</v>
      </c>
    </row>
    <row r="4503" spans="1:3">
      <c r="A4503" s="80">
        <v>34809</v>
      </c>
      <c r="B4503">
        <v>173.11</v>
      </c>
      <c r="C4503">
        <v>174.06</v>
      </c>
    </row>
    <row r="4504" spans="1:3">
      <c r="A4504" s="80">
        <v>34810</v>
      </c>
      <c r="B4504">
        <v>173.23</v>
      </c>
      <c r="C4504">
        <v>174.18</v>
      </c>
    </row>
    <row r="4505" spans="1:3">
      <c r="A4505" s="80">
        <v>34811</v>
      </c>
      <c r="B4505">
        <v>173.35</v>
      </c>
      <c r="C4505">
        <v>174.3</v>
      </c>
    </row>
    <row r="4506" spans="1:3">
      <c r="A4506" s="80">
        <v>34812</v>
      </c>
      <c r="B4506">
        <v>173.35</v>
      </c>
      <c r="C4506">
        <v>174.3</v>
      </c>
    </row>
    <row r="4507" spans="1:3">
      <c r="A4507" s="80">
        <v>34813</v>
      </c>
      <c r="B4507">
        <v>173.35</v>
      </c>
      <c r="C4507">
        <v>174.3</v>
      </c>
    </row>
    <row r="4508" spans="1:3">
      <c r="A4508" s="80">
        <v>34814</v>
      </c>
      <c r="B4508">
        <v>173.47</v>
      </c>
      <c r="C4508">
        <v>174.42</v>
      </c>
    </row>
    <row r="4509" spans="1:3">
      <c r="A4509" s="80">
        <v>34815</v>
      </c>
      <c r="B4509">
        <v>173.59</v>
      </c>
      <c r="C4509">
        <v>174.54</v>
      </c>
    </row>
    <row r="4510" spans="1:3">
      <c r="A4510" s="80">
        <v>34816</v>
      </c>
      <c r="B4510">
        <v>173.71</v>
      </c>
      <c r="C4510">
        <v>174.67</v>
      </c>
    </row>
    <row r="4511" spans="1:3">
      <c r="A4511" s="80">
        <v>34817</v>
      </c>
      <c r="B4511">
        <v>173.84</v>
      </c>
      <c r="C4511">
        <v>174.79</v>
      </c>
    </row>
    <row r="4512" spans="1:3">
      <c r="A4512" s="80">
        <v>34818</v>
      </c>
      <c r="B4512">
        <v>173.96</v>
      </c>
      <c r="C4512">
        <v>174.91</v>
      </c>
    </row>
    <row r="4513" spans="1:3">
      <c r="A4513" s="80">
        <v>34819</v>
      </c>
      <c r="B4513">
        <v>173.96</v>
      </c>
      <c r="C4513">
        <v>174.91</v>
      </c>
    </row>
    <row r="4514" spans="1:3">
      <c r="A4514" s="80">
        <v>34820</v>
      </c>
      <c r="B4514">
        <v>173.96</v>
      </c>
      <c r="C4514">
        <v>174.91</v>
      </c>
    </row>
    <row r="4515" spans="1:3">
      <c r="A4515" s="80">
        <v>34821</v>
      </c>
      <c r="B4515">
        <v>173.96</v>
      </c>
      <c r="C4515">
        <v>174.91</v>
      </c>
    </row>
    <row r="4516" spans="1:3">
      <c r="A4516" s="80">
        <v>34822</v>
      </c>
      <c r="B4516">
        <v>174.08</v>
      </c>
      <c r="C4516">
        <v>175.03</v>
      </c>
    </row>
    <row r="4517" spans="1:3">
      <c r="A4517" s="80">
        <v>34823</v>
      </c>
      <c r="B4517">
        <v>174.2</v>
      </c>
      <c r="C4517">
        <v>175.15</v>
      </c>
    </row>
    <row r="4518" spans="1:3">
      <c r="A4518" s="80">
        <v>34824</v>
      </c>
      <c r="B4518">
        <v>174.32</v>
      </c>
      <c r="C4518">
        <v>175.28</v>
      </c>
    </row>
    <row r="4519" spans="1:3">
      <c r="A4519" s="80">
        <v>34825</v>
      </c>
      <c r="B4519">
        <v>174.45</v>
      </c>
      <c r="C4519">
        <v>175.4</v>
      </c>
    </row>
    <row r="4520" spans="1:3">
      <c r="A4520" s="80">
        <v>34826</v>
      </c>
      <c r="B4520">
        <v>174.45</v>
      </c>
      <c r="C4520">
        <v>175.4</v>
      </c>
    </row>
    <row r="4521" spans="1:3">
      <c r="A4521" s="80">
        <v>34827</v>
      </c>
      <c r="B4521">
        <v>174.45</v>
      </c>
      <c r="C4521">
        <v>175.4</v>
      </c>
    </row>
    <row r="4522" spans="1:3">
      <c r="A4522" s="80">
        <v>34828</v>
      </c>
      <c r="B4522">
        <v>174.57</v>
      </c>
      <c r="C4522">
        <v>175.52</v>
      </c>
    </row>
    <row r="4523" spans="1:3">
      <c r="A4523" s="80">
        <v>34829</v>
      </c>
      <c r="B4523">
        <v>174.7</v>
      </c>
      <c r="C4523">
        <v>175.66</v>
      </c>
    </row>
    <row r="4524" spans="1:3">
      <c r="A4524" s="80">
        <v>34830</v>
      </c>
      <c r="B4524">
        <v>174.83</v>
      </c>
      <c r="C4524">
        <v>175.78</v>
      </c>
    </row>
    <row r="4525" spans="1:3">
      <c r="A4525" s="80">
        <v>34831</v>
      </c>
      <c r="B4525">
        <v>174.95</v>
      </c>
      <c r="C4525">
        <v>175.91</v>
      </c>
    </row>
    <row r="4526" spans="1:3">
      <c r="A4526" s="80">
        <v>34832</v>
      </c>
      <c r="B4526">
        <v>175.07</v>
      </c>
      <c r="C4526">
        <v>176.03</v>
      </c>
    </row>
    <row r="4527" spans="1:3">
      <c r="A4527" s="80">
        <v>34833</v>
      </c>
      <c r="B4527">
        <v>175.07</v>
      </c>
      <c r="C4527">
        <v>176.03</v>
      </c>
    </row>
    <row r="4528" spans="1:3">
      <c r="A4528" s="80">
        <v>34834</v>
      </c>
      <c r="B4528">
        <v>175.07</v>
      </c>
      <c r="C4528">
        <v>176.03</v>
      </c>
    </row>
    <row r="4529" spans="1:3">
      <c r="A4529" s="80">
        <v>34835</v>
      </c>
      <c r="B4529">
        <v>175.2</v>
      </c>
      <c r="C4529">
        <v>176.16</v>
      </c>
    </row>
    <row r="4530" spans="1:3">
      <c r="A4530" s="80">
        <v>34836</v>
      </c>
      <c r="B4530">
        <v>175.33</v>
      </c>
      <c r="C4530">
        <v>176.29</v>
      </c>
    </row>
    <row r="4531" spans="1:3">
      <c r="A4531" s="80">
        <v>34837</v>
      </c>
      <c r="B4531">
        <v>175.46</v>
      </c>
      <c r="C4531">
        <v>176.41</v>
      </c>
    </row>
    <row r="4532" spans="1:3">
      <c r="A4532" s="80">
        <v>34838</v>
      </c>
      <c r="B4532">
        <v>175.58</v>
      </c>
      <c r="C4532">
        <v>176.54</v>
      </c>
    </row>
    <row r="4533" spans="1:3">
      <c r="A4533" s="80">
        <v>34839</v>
      </c>
      <c r="B4533">
        <v>175.7</v>
      </c>
      <c r="C4533">
        <v>176.66</v>
      </c>
    </row>
    <row r="4534" spans="1:3">
      <c r="A4534" s="80">
        <v>34840</v>
      </c>
      <c r="B4534">
        <v>175.7</v>
      </c>
      <c r="C4534">
        <v>176.66</v>
      </c>
    </row>
    <row r="4535" spans="1:3">
      <c r="A4535" s="80">
        <v>34841</v>
      </c>
      <c r="B4535">
        <v>175.7</v>
      </c>
      <c r="C4535">
        <v>176.66</v>
      </c>
    </row>
    <row r="4536" spans="1:3">
      <c r="A4536" s="80">
        <v>34842</v>
      </c>
      <c r="B4536">
        <v>175.82</v>
      </c>
      <c r="C4536">
        <v>176.78</v>
      </c>
    </row>
    <row r="4537" spans="1:3">
      <c r="A4537" s="80">
        <v>34843</v>
      </c>
      <c r="B4537">
        <v>175.94</v>
      </c>
      <c r="C4537">
        <v>176.9</v>
      </c>
    </row>
    <row r="4538" spans="1:3">
      <c r="A4538" s="80">
        <v>34844</v>
      </c>
      <c r="B4538">
        <v>176.06</v>
      </c>
      <c r="C4538">
        <v>177.02</v>
      </c>
    </row>
    <row r="4539" spans="1:3">
      <c r="A4539" s="80">
        <v>34845</v>
      </c>
      <c r="B4539">
        <v>176.18</v>
      </c>
      <c r="C4539">
        <v>177.15</v>
      </c>
    </row>
    <row r="4540" spans="1:3">
      <c r="A4540" s="80">
        <v>34846</v>
      </c>
      <c r="B4540">
        <v>176.31</v>
      </c>
      <c r="C4540">
        <v>177.27</v>
      </c>
    </row>
    <row r="4541" spans="1:3">
      <c r="A4541" s="80">
        <v>34847</v>
      </c>
      <c r="B4541">
        <v>176.31</v>
      </c>
      <c r="C4541">
        <v>177.27</v>
      </c>
    </row>
    <row r="4542" spans="1:3">
      <c r="A4542" s="80">
        <v>34848</v>
      </c>
      <c r="B4542">
        <v>176.31</v>
      </c>
      <c r="C4542">
        <v>177.27</v>
      </c>
    </row>
    <row r="4543" spans="1:3">
      <c r="A4543" s="80">
        <v>34849</v>
      </c>
      <c r="B4543">
        <v>176.43</v>
      </c>
      <c r="C4543">
        <v>177.4</v>
      </c>
    </row>
    <row r="4544" spans="1:3">
      <c r="A4544" s="80">
        <v>34850</v>
      </c>
      <c r="B4544">
        <v>176.55</v>
      </c>
      <c r="C4544">
        <v>177.52</v>
      </c>
    </row>
    <row r="4545" spans="1:3">
      <c r="A4545" s="80">
        <v>34851</v>
      </c>
      <c r="B4545">
        <v>176.68</v>
      </c>
      <c r="C4545">
        <v>177.64</v>
      </c>
    </row>
    <row r="4546" spans="1:3">
      <c r="A4546" s="80">
        <v>34852</v>
      </c>
      <c r="B4546">
        <v>176.8</v>
      </c>
      <c r="C4546">
        <v>177.77</v>
      </c>
    </row>
    <row r="4547" spans="1:3">
      <c r="A4547" s="80">
        <v>34853</v>
      </c>
      <c r="B4547">
        <v>176.92</v>
      </c>
      <c r="C4547">
        <v>177.89</v>
      </c>
    </row>
    <row r="4548" spans="1:3">
      <c r="A4548" s="80">
        <v>34854</v>
      </c>
      <c r="B4548">
        <v>176.92</v>
      </c>
      <c r="C4548">
        <v>177.89</v>
      </c>
    </row>
    <row r="4549" spans="1:3">
      <c r="A4549" s="80">
        <v>34855</v>
      </c>
      <c r="B4549">
        <v>176.92</v>
      </c>
      <c r="C4549">
        <v>177.89</v>
      </c>
    </row>
    <row r="4550" spans="1:3">
      <c r="A4550" s="80">
        <v>34856</v>
      </c>
      <c r="B4550">
        <v>177.05</v>
      </c>
      <c r="C4550">
        <v>178.02</v>
      </c>
    </row>
    <row r="4551" spans="1:3">
      <c r="A4551" s="80">
        <v>34857</v>
      </c>
      <c r="B4551">
        <v>177.17</v>
      </c>
      <c r="C4551">
        <v>178.14</v>
      </c>
    </row>
    <row r="4552" spans="1:3">
      <c r="A4552" s="80">
        <v>34858</v>
      </c>
      <c r="B4552">
        <v>177.29</v>
      </c>
      <c r="C4552">
        <v>178.26</v>
      </c>
    </row>
    <row r="4553" spans="1:3">
      <c r="A4553" s="80">
        <v>34859</v>
      </c>
      <c r="B4553">
        <v>177.42</v>
      </c>
      <c r="C4553">
        <v>178.39</v>
      </c>
    </row>
    <row r="4554" spans="1:3">
      <c r="A4554" s="80">
        <v>34860</v>
      </c>
      <c r="B4554">
        <v>177.54</v>
      </c>
      <c r="C4554">
        <v>178.51</v>
      </c>
    </row>
    <row r="4555" spans="1:3">
      <c r="A4555" s="80">
        <v>34861</v>
      </c>
      <c r="B4555">
        <v>177.54</v>
      </c>
      <c r="C4555">
        <v>178.51</v>
      </c>
    </row>
    <row r="4556" spans="1:3">
      <c r="A4556" s="80">
        <v>34862</v>
      </c>
      <c r="B4556">
        <v>177.54</v>
      </c>
      <c r="C4556">
        <v>178.51</v>
      </c>
    </row>
    <row r="4557" spans="1:3">
      <c r="A4557" s="80">
        <v>34863</v>
      </c>
      <c r="B4557">
        <v>177.66</v>
      </c>
      <c r="C4557">
        <v>178.63</v>
      </c>
    </row>
    <row r="4558" spans="1:3">
      <c r="A4558" s="80">
        <v>34864</v>
      </c>
      <c r="B4558">
        <v>177.79</v>
      </c>
      <c r="C4558">
        <v>178.76</v>
      </c>
    </row>
    <row r="4559" spans="1:3">
      <c r="A4559" s="80">
        <v>34865</v>
      </c>
      <c r="B4559">
        <v>177.91</v>
      </c>
      <c r="C4559">
        <v>178.88</v>
      </c>
    </row>
    <row r="4560" spans="1:3">
      <c r="A4560" s="80">
        <v>34866</v>
      </c>
      <c r="B4560">
        <v>177.91</v>
      </c>
      <c r="C4560">
        <v>178.88</v>
      </c>
    </row>
    <row r="4561" spans="1:3">
      <c r="A4561" s="80">
        <v>34867</v>
      </c>
      <c r="B4561">
        <v>178.03</v>
      </c>
      <c r="C4561">
        <v>179</v>
      </c>
    </row>
    <row r="4562" spans="1:3">
      <c r="A4562" s="80">
        <v>34868</v>
      </c>
      <c r="B4562">
        <v>178.03</v>
      </c>
      <c r="C4562">
        <v>179</v>
      </c>
    </row>
    <row r="4563" spans="1:3">
      <c r="A4563" s="80">
        <v>34869</v>
      </c>
      <c r="B4563">
        <v>178.03</v>
      </c>
      <c r="C4563">
        <v>179</v>
      </c>
    </row>
    <row r="4564" spans="1:3">
      <c r="A4564" s="80">
        <v>34870</v>
      </c>
      <c r="B4564">
        <v>178.15</v>
      </c>
      <c r="C4564">
        <v>179.13</v>
      </c>
    </row>
    <row r="4565" spans="1:3">
      <c r="A4565" s="80">
        <v>34871</v>
      </c>
      <c r="B4565">
        <v>178.27</v>
      </c>
      <c r="C4565">
        <v>179.25</v>
      </c>
    </row>
    <row r="4566" spans="1:3">
      <c r="A4566" s="80">
        <v>34872</v>
      </c>
      <c r="B4566">
        <v>178.38</v>
      </c>
      <c r="C4566">
        <v>179.36</v>
      </c>
    </row>
    <row r="4567" spans="1:3">
      <c r="A4567" s="80">
        <v>34873</v>
      </c>
      <c r="B4567">
        <v>178.5</v>
      </c>
      <c r="C4567">
        <v>179.48</v>
      </c>
    </row>
    <row r="4568" spans="1:3">
      <c r="A4568" s="80">
        <v>34874</v>
      </c>
      <c r="B4568">
        <v>178.63</v>
      </c>
      <c r="C4568">
        <v>179.61</v>
      </c>
    </row>
    <row r="4569" spans="1:3">
      <c r="A4569" s="80">
        <v>34875</v>
      </c>
      <c r="B4569">
        <v>178.63</v>
      </c>
      <c r="C4569">
        <v>179.61</v>
      </c>
    </row>
    <row r="4570" spans="1:3">
      <c r="A4570" s="80">
        <v>34876</v>
      </c>
      <c r="B4570">
        <v>178.63</v>
      </c>
      <c r="C4570">
        <v>179.61</v>
      </c>
    </row>
    <row r="4571" spans="1:3">
      <c r="A4571" s="80">
        <v>34877</v>
      </c>
      <c r="B4571">
        <v>178.76</v>
      </c>
      <c r="C4571">
        <v>179.74</v>
      </c>
    </row>
    <row r="4572" spans="1:3">
      <c r="A4572" s="80">
        <v>34878</v>
      </c>
      <c r="B4572">
        <v>178.88</v>
      </c>
      <c r="C4572">
        <v>179.86</v>
      </c>
    </row>
    <row r="4573" spans="1:3">
      <c r="A4573" s="80">
        <v>34879</v>
      </c>
      <c r="B4573">
        <v>179</v>
      </c>
      <c r="C4573">
        <v>179.99</v>
      </c>
    </row>
    <row r="4574" spans="1:3">
      <c r="A4574" s="80">
        <v>34880</v>
      </c>
      <c r="B4574">
        <v>179</v>
      </c>
      <c r="C4574">
        <v>179.99</v>
      </c>
    </row>
    <row r="4575" spans="1:3">
      <c r="A4575" s="80">
        <v>34881</v>
      </c>
      <c r="B4575">
        <v>179.12</v>
      </c>
      <c r="C4575">
        <v>180.11</v>
      </c>
    </row>
    <row r="4576" spans="1:3">
      <c r="A4576" s="80">
        <v>34882</v>
      </c>
      <c r="B4576">
        <v>179.12</v>
      </c>
      <c r="C4576">
        <v>180.11</v>
      </c>
    </row>
    <row r="4577" spans="1:3">
      <c r="A4577" s="80">
        <v>34883</v>
      </c>
      <c r="B4577">
        <v>179.12</v>
      </c>
      <c r="C4577">
        <v>180.11</v>
      </c>
    </row>
    <row r="4578" spans="1:3">
      <c r="A4578" s="80">
        <v>34884</v>
      </c>
      <c r="B4578">
        <v>179.24</v>
      </c>
      <c r="C4578">
        <v>180.22</v>
      </c>
    </row>
    <row r="4579" spans="1:3">
      <c r="A4579" s="80">
        <v>34885</v>
      </c>
      <c r="B4579">
        <v>179.36</v>
      </c>
      <c r="C4579">
        <v>180.34</v>
      </c>
    </row>
    <row r="4580" spans="1:3">
      <c r="A4580" s="80">
        <v>34886</v>
      </c>
      <c r="B4580">
        <v>179.48</v>
      </c>
      <c r="C4580">
        <v>180.46</v>
      </c>
    </row>
    <row r="4581" spans="1:3">
      <c r="A4581" s="80">
        <v>34887</v>
      </c>
      <c r="B4581">
        <v>179.6</v>
      </c>
      <c r="C4581">
        <v>180.58</v>
      </c>
    </row>
    <row r="4582" spans="1:3">
      <c r="A4582" s="80">
        <v>34888</v>
      </c>
      <c r="B4582">
        <v>179.72</v>
      </c>
      <c r="C4582">
        <v>180.7</v>
      </c>
    </row>
    <row r="4583" spans="1:3">
      <c r="A4583" s="80">
        <v>34889</v>
      </c>
      <c r="B4583">
        <v>179.72</v>
      </c>
      <c r="C4583">
        <v>180.7</v>
      </c>
    </row>
    <row r="4584" spans="1:3">
      <c r="A4584" s="80">
        <v>34890</v>
      </c>
      <c r="B4584">
        <v>179.72</v>
      </c>
      <c r="C4584">
        <v>180.7</v>
      </c>
    </row>
    <row r="4585" spans="1:3">
      <c r="A4585" s="80">
        <v>34891</v>
      </c>
      <c r="B4585">
        <v>179.83</v>
      </c>
      <c r="C4585">
        <v>180.81</v>
      </c>
    </row>
    <row r="4586" spans="1:3">
      <c r="A4586" s="80">
        <v>34892</v>
      </c>
      <c r="B4586">
        <v>179.94</v>
      </c>
      <c r="C4586">
        <v>180.93</v>
      </c>
    </row>
    <row r="4587" spans="1:3">
      <c r="A4587" s="80">
        <v>34893</v>
      </c>
      <c r="B4587">
        <v>180.06</v>
      </c>
      <c r="C4587">
        <v>181.04</v>
      </c>
    </row>
    <row r="4588" spans="1:3">
      <c r="A4588" s="80">
        <v>34894</v>
      </c>
      <c r="B4588">
        <v>180.18</v>
      </c>
      <c r="C4588">
        <v>181.16</v>
      </c>
    </row>
    <row r="4589" spans="1:3">
      <c r="A4589" s="80">
        <v>34895</v>
      </c>
      <c r="B4589">
        <v>180.3</v>
      </c>
      <c r="C4589">
        <v>181.28</v>
      </c>
    </row>
    <row r="4590" spans="1:3">
      <c r="A4590" s="80">
        <v>34896</v>
      </c>
      <c r="B4590">
        <v>180.3</v>
      </c>
      <c r="C4590">
        <v>181.28</v>
      </c>
    </row>
    <row r="4591" spans="1:3">
      <c r="A4591" s="80">
        <v>34897</v>
      </c>
      <c r="B4591">
        <v>180.3</v>
      </c>
      <c r="C4591">
        <v>181.28</v>
      </c>
    </row>
    <row r="4592" spans="1:3">
      <c r="A4592" s="80">
        <v>34898</v>
      </c>
      <c r="B4592">
        <v>180.42</v>
      </c>
      <c r="C4592">
        <v>181.4</v>
      </c>
    </row>
    <row r="4593" spans="1:3">
      <c r="A4593" s="80">
        <v>34899</v>
      </c>
      <c r="B4593">
        <v>180.54</v>
      </c>
      <c r="C4593">
        <v>181.52</v>
      </c>
    </row>
    <row r="4594" spans="1:3">
      <c r="A4594" s="80">
        <v>34900</v>
      </c>
      <c r="B4594">
        <v>180.65</v>
      </c>
      <c r="C4594">
        <v>181.64</v>
      </c>
    </row>
    <row r="4595" spans="1:3">
      <c r="A4595" s="80">
        <v>34901</v>
      </c>
      <c r="B4595">
        <v>180.77</v>
      </c>
      <c r="C4595">
        <v>181.75</v>
      </c>
    </row>
    <row r="4596" spans="1:3">
      <c r="A4596" s="80">
        <v>34902</v>
      </c>
      <c r="B4596">
        <v>180.89</v>
      </c>
      <c r="C4596">
        <v>181.87</v>
      </c>
    </row>
    <row r="4597" spans="1:3">
      <c r="A4597" s="80">
        <v>34903</v>
      </c>
      <c r="B4597">
        <v>180.89</v>
      </c>
      <c r="C4597">
        <v>181.87</v>
      </c>
    </row>
    <row r="4598" spans="1:3">
      <c r="A4598" s="80">
        <v>34904</v>
      </c>
      <c r="B4598">
        <v>180.89</v>
      </c>
      <c r="C4598">
        <v>181.87</v>
      </c>
    </row>
    <row r="4599" spans="1:3">
      <c r="A4599" s="80">
        <v>34905</v>
      </c>
      <c r="B4599">
        <v>181.01</v>
      </c>
      <c r="C4599">
        <v>181.99</v>
      </c>
    </row>
    <row r="4600" spans="1:3">
      <c r="A4600" s="80">
        <v>34906</v>
      </c>
      <c r="B4600">
        <v>181.01</v>
      </c>
      <c r="C4600">
        <v>181.99</v>
      </c>
    </row>
    <row r="4601" spans="1:3">
      <c r="A4601" s="80">
        <v>34907</v>
      </c>
      <c r="B4601">
        <v>181.13</v>
      </c>
      <c r="C4601">
        <v>182.11</v>
      </c>
    </row>
    <row r="4602" spans="1:3">
      <c r="A4602" s="80">
        <v>34908</v>
      </c>
      <c r="B4602">
        <v>181.25</v>
      </c>
      <c r="C4602">
        <v>182.23</v>
      </c>
    </row>
    <row r="4603" spans="1:3">
      <c r="A4603" s="80">
        <v>34909</v>
      </c>
      <c r="B4603">
        <v>181.37</v>
      </c>
      <c r="C4603">
        <v>182.36</v>
      </c>
    </row>
    <row r="4604" spans="1:3">
      <c r="A4604" s="80">
        <v>34910</v>
      </c>
      <c r="B4604">
        <v>181.37</v>
      </c>
      <c r="C4604">
        <v>182.36</v>
      </c>
    </row>
    <row r="4605" spans="1:3">
      <c r="A4605" s="80">
        <v>34911</v>
      </c>
      <c r="B4605">
        <v>181.37</v>
      </c>
      <c r="C4605">
        <v>182.36</v>
      </c>
    </row>
    <row r="4606" spans="1:3">
      <c r="A4606" s="80">
        <v>34912</v>
      </c>
      <c r="B4606">
        <v>181.49</v>
      </c>
      <c r="C4606">
        <v>182.48</v>
      </c>
    </row>
    <row r="4607" spans="1:3">
      <c r="A4607" s="80">
        <v>34913</v>
      </c>
      <c r="B4607">
        <v>181.61</v>
      </c>
      <c r="C4607">
        <v>182.6</v>
      </c>
    </row>
    <row r="4608" spans="1:3">
      <c r="A4608" s="80">
        <v>34914</v>
      </c>
      <c r="B4608">
        <v>181.61</v>
      </c>
      <c r="C4608">
        <v>182.6</v>
      </c>
    </row>
    <row r="4609" spans="1:3">
      <c r="A4609" s="80">
        <v>34915</v>
      </c>
      <c r="B4609">
        <v>181.73</v>
      </c>
      <c r="C4609">
        <v>182.72</v>
      </c>
    </row>
    <row r="4610" spans="1:3">
      <c r="A4610" s="80">
        <v>34916</v>
      </c>
      <c r="B4610">
        <v>181.85</v>
      </c>
      <c r="C4610">
        <v>182.84</v>
      </c>
    </row>
    <row r="4611" spans="1:3">
      <c r="A4611" s="80">
        <v>34917</v>
      </c>
      <c r="B4611">
        <v>181.85</v>
      </c>
      <c r="C4611">
        <v>182.84</v>
      </c>
    </row>
    <row r="4612" spans="1:3">
      <c r="A4612" s="80">
        <v>34918</v>
      </c>
      <c r="B4612">
        <v>181.85</v>
      </c>
      <c r="C4612">
        <v>182.84</v>
      </c>
    </row>
    <row r="4613" spans="1:3">
      <c r="A4613" s="80">
        <v>34919</v>
      </c>
      <c r="B4613">
        <v>181.97</v>
      </c>
      <c r="C4613">
        <v>182.96</v>
      </c>
    </row>
    <row r="4614" spans="1:3">
      <c r="A4614" s="80">
        <v>34920</v>
      </c>
      <c r="B4614">
        <v>182.09</v>
      </c>
      <c r="C4614">
        <v>183.08</v>
      </c>
    </row>
    <row r="4615" spans="1:3">
      <c r="A4615" s="80">
        <v>34921</v>
      </c>
      <c r="B4615">
        <v>182.21</v>
      </c>
      <c r="C4615">
        <v>183.2</v>
      </c>
    </row>
    <row r="4616" spans="1:3">
      <c r="A4616" s="80">
        <v>34922</v>
      </c>
      <c r="B4616">
        <v>182.33</v>
      </c>
      <c r="C4616">
        <v>183.33</v>
      </c>
    </row>
    <row r="4617" spans="1:3">
      <c r="A4617" s="80">
        <v>34923</v>
      </c>
      <c r="B4617">
        <v>182.45</v>
      </c>
      <c r="C4617">
        <v>183.45</v>
      </c>
    </row>
    <row r="4618" spans="1:3">
      <c r="A4618" s="80">
        <v>34924</v>
      </c>
      <c r="B4618">
        <v>182.45</v>
      </c>
      <c r="C4618">
        <v>183.45</v>
      </c>
    </row>
    <row r="4619" spans="1:3">
      <c r="A4619" s="80">
        <v>34925</v>
      </c>
      <c r="B4619">
        <v>182.45</v>
      </c>
      <c r="C4619">
        <v>183.45</v>
      </c>
    </row>
    <row r="4620" spans="1:3">
      <c r="A4620" s="80">
        <v>34926</v>
      </c>
      <c r="B4620">
        <v>182.58</v>
      </c>
      <c r="C4620">
        <v>183.57</v>
      </c>
    </row>
    <row r="4621" spans="1:3">
      <c r="A4621" s="80">
        <v>34927</v>
      </c>
      <c r="B4621">
        <v>182.58</v>
      </c>
      <c r="C4621">
        <v>183.57</v>
      </c>
    </row>
    <row r="4622" spans="1:3">
      <c r="A4622" s="80">
        <v>34928</v>
      </c>
      <c r="B4622">
        <v>182.7</v>
      </c>
      <c r="C4622">
        <v>183.7</v>
      </c>
    </row>
    <row r="4623" spans="1:3">
      <c r="A4623" s="80">
        <v>34929</v>
      </c>
      <c r="B4623">
        <v>182.82</v>
      </c>
      <c r="C4623">
        <v>183.82</v>
      </c>
    </row>
    <row r="4624" spans="1:3">
      <c r="A4624" s="80">
        <v>34930</v>
      </c>
      <c r="B4624">
        <v>182.94</v>
      </c>
      <c r="C4624">
        <v>183.94</v>
      </c>
    </row>
    <row r="4625" spans="1:3">
      <c r="A4625" s="80">
        <v>34931</v>
      </c>
      <c r="B4625">
        <v>182.94</v>
      </c>
      <c r="C4625">
        <v>183.94</v>
      </c>
    </row>
    <row r="4626" spans="1:3">
      <c r="A4626" s="80">
        <v>34932</v>
      </c>
      <c r="B4626">
        <v>182.94</v>
      </c>
      <c r="C4626">
        <v>183.94</v>
      </c>
    </row>
    <row r="4627" spans="1:3">
      <c r="A4627" s="80">
        <v>34933</v>
      </c>
      <c r="B4627">
        <v>183.06</v>
      </c>
      <c r="C4627">
        <v>184.06</v>
      </c>
    </row>
    <row r="4628" spans="1:3">
      <c r="A4628" s="80">
        <v>34934</v>
      </c>
      <c r="B4628">
        <v>183.18</v>
      </c>
      <c r="C4628">
        <v>184.18</v>
      </c>
    </row>
    <row r="4629" spans="1:3">
      <c r="A4629" s="80">
        <v>34935</v>
      </c>
      <c r="B4629">
        <v>183.31</v>
      </c>
      <c r="C4629">
        <v>184.3</v>
      </c>
    </row>
    <row r="4630" spans="1:3">
      <c r="A4630" s="80">
        <v>34936</v>
      </c>
      <c r="B4630">
        <v>183.44</v>
      </c>
      <c r="C4630">
        <v>184.43</v>
      </c>
    </row>
    <row r="4631" spans="1:3">
      <c r="A4631" s="80">
        <v>34937</v>
      </c>
      <c r="B4631">
        <v>183.56</v>
      </c>
      <c r="C4631">
        <v>184.56</v>
      </c>
    </row>
    <row r="4632" spans="1:3">
      <c r="A4632" s="80">
        <v>34938</v>
      </c>
      <c r="B4632">
        <v>183.56</v>
      </c>
      <c r="C4632">
        <v>184.56</v>
      </c>
    </row>
    <row r="4633" spans="1:3">
      <c r="A4633" s="80">
        <v>34939</v>
      </c>
      <c r="B4633">
        <v>183.56</v>
      </c>
      <c r="C4633">
        <v>184.56</v>
      </c>
    </row>
    <row r="4634" spans="1:3">
      <c r="A4634" s="80">
        <v>34940</v>
      </c>
      <c r="B4634">
        <v>183.69</v>
      </c>
      <c r="C4634">
        <v>184.69</v>
      </c>
    </row>
    <row r="4635" spans="1:3">
      <c r="A4635" s="80">
        <v>34941</v>
      </c>
      <c r="B4635">
        <v>183.81</v>
      </c>
      <c r="C4635">
        <v>184.81</v>
      </c>
    </row>
    <row r="4636" spans="1:3">
      <c r="A4636" s="80">
        <v>34942</v>
      </c>
      <c r="B4636">
        <v>183.94</v>
      </c>
      <c r="C4636">
        <v>184.94</v>
      </c>
    </row>
    <row r="4637" spans="1:3">
      <c r="A4637" s="80">
        <v>34943</v>
      </c>
      <c r="B4637">
        <v>184.06</v>
      </c>
      <c r="C4637">
        <v>185.06</v>
      </c>
    </row>
    <row r="4638" spans="1:3">
      <c r="A4638" s="80">
        <v>34944</v>
      </c>
      <c r="B4638">
        <v>184.18</v>
      </c>
      <c r="C4638">
        <v>185.18</v>
      </c>
    </row>
    <row r="4639" spans="1:3">
      <c r="A4639" s="80">
        <v>34945</v>
      </c>
      <c r="B4639">
        <v>184.18</v>
      </c>
      <c r="C4639">
        <v>185.18</v>
      </c>
    </row>
    <row r="4640" spans="1:3">
      <c r="A4640" s="80">
        <v>34946</v>
      </c>
      <c r="B4640">
        <v>184.18</v>
      </c>
      <c r="C4640">
        <v>185.18</v>
      </c>
    </row>
    <row r="4641" spans="1:3">
      <c r="A4641" s="80">
        <v>34947</v>
      </c>
      <c r="B4641">
        <v>184.31</v>
      </c>
      <c r="C4641">
        <v>185.31</v>
      </c>
    </row>
    <row r="4642" spans="1:3">
      <c r="A4642" s="80">
        <v>34948</v>
      </c>
      <c r="B4642">
        <v>184.44</v>
      </c>
      <c r="C4642">
        <v>185.44</v>
      </c>
    </row>
    <row r="4643" spans="1:3">
      <c r="A4643" s="80">
        <v>34949</v>
      </c>
      <c r="B4643">
        <v>184.56</v>
      </c>
      <c r="C4643">
        <v>185.57</v>
      </c>
    </row>
    <row r="4644" spans="1:3">
      <c r="A4644" s="80">
        <v>34950</v>
      </c>
      <c r="B4644">
        <v>184.69</v>
      </c>
      <c r="C4644">
        <v>185.7</v>
      </c>
    </row>
    <row r="4645" spans="1:3">
      <c r="A4645" s="80">
        <v>34951</v>
      </c>
      <c r="B4645">
        <v>184.82</v>
      </c>
      <c r="C4645">
        <v>185.82</v>
      </c>
    </row>
    <row r="4646" spans="1:3">
      <c r="A4646" s="80">
        <v>34952</v>
      </c>
      <c r="B4646">
        <v>184.82</v>
      </c>
      <c r="C4646">
        <v>185.82</v>
      </c>
    </row>
    <row r="4647" spans="1:3">
      <c r="A4647" s="80">
        <v>34953</v>
      </c>
      <c r="B4647">
        <v>184.82</v>
      </c>
      <c r="C4647">
        <v>185.82</v>
      </c>
    </row>
    <row r="4648" spans="1:3">
      <c r="A4648" s="80">
        <v>34954</v>
      </c>
      <c r="B4648">
        <v>184.95</v>
      </c>
      <c r="C4648">
        <v>185.95</v>
      </c>
    </row>
    <row r="4649" spans="1:3">
      <c r="A4649" s="80">
        <v>34955</v>
      </c>
      <c r="B4649">
        <v>185.08</v>
      </c>
      <c r="C4649">
        <v>186.08</v>
      </c>
    </row>
    <row r="4650" spans="1:3">
      <c r="A4650" s="80">
        <v>34956</v>
      </c>
      <c r="B4650">
        <v>185.21</v>
      </c>
      <c r="C4650">
        <v>186.21</v>
      </c>
    </row>
    <row r="4651" spans="1:3">
      <c r="A4651" s="80">
        <v>34957</v>
      </c>
      <c r="B4651">
        <v>185.34</v>
      </c>
      <c r="C4651">
        <v>186.34</v>
      </c>
    </row>
    <row r="4652" spans="1:3">
      <c r="A4652" s="80">
        <v>34958</v>
      </c>
      <c r="B4652">
        <v>185.34</v>
      </c>
      <c r="C4652">
        <v>186.34</v>
      </c>
    </row>
    <row r="4653" spans="1:3">
      <c r="A4653" s="80">
        <v>34959</v>
      </c>
      <c r="B4653">
        <v>185.34</v>
      </c>
      <c r="C4653">
        <v>186.34</v>
      </c>
    </row>
    <row r="4654" spans="1:3">
      <c r="A4654" s="80">
        <v>34960</v>
      </c>
      <c r="B4654">
        <v>185.34</v>
      </c>
      <c r="C4654">
        <v>186.34</v>
      </c>
    </row>
    <row r="4655" spans="1:3">
      <c r="A4655" s="80">
        <v>34961</v>
      </c>
      <c r="B4655">
        <v>185.47</v>
      </c>
      <c r="C4655">
        <v>186.47</v>
      </c>
    </row>
    <row r="4656" spans="1:3">
      <c r="A4656" s="80">
        <v>34962</v>
      </c>
      <c r="B4656">
        <v>185.6</v>
      </c>
      <c r="C4656">
        <v>186.6</v>
      </c>
    </row>
    <row r="4657" spans="1:3">
      <c r="A4657" s="80">
        <v>34963</v>
      </c>
      <c r="B4657">
        <v>185.73</v>
      </c>
      <c r="C4657">
        <v>186.73</v>
      </c>
    </row>
    <row r="4658" spans="1:3">
      <c r="A4658" s="80">
        <v>34964</v>
      </c>
      <c r="B4658">
        <v>185.86</v>
      </c>
      <c r="C4658">
        <v>186.86</v>
      </c>
    </row>
    <row r="4659" spans="1:3">
      <c r="A4659" s="80">
        <v>34965</v>
      </c>
      <c r="B4659">
        <v>185.99</v>
      </c>
      <c r="C4659">
        <v>186.99</v>
      </c>
    </row>
    <row r="4660" spans="1:3">
      <c r="A4660" s="80">
        <v>34966</v>
      </c>
      <c r="B4660">
        <v>185.99</v>
      </c>
      <c r="C4660">
        <v>186.99</v>
      </c>
    </row>
    <row r="4661" spans="1:3">
      <c r="A4661" s="80">
        <v>34967</v>
      </c>
      <c r="B4661">
        <v>185.99</v>
      </c>
      <c r="C4661">
        <v>186.99</v>
      </c>
    </row>
    <row r="4662" spans="1:3">
      <c r="A4662" s="80">
        <v>34968</v>
      </c>
      <c r="B4662">
        <v>186.12</v>
      </c>
      <c r="C4662">
        <v>187.12</v>
      </c>
    </row>
    <row r="4663" spans="1:3">
      <c r="A4663" s="80">
        <v>34969</v>
      </c>
      <c r="B4663">
        <v>186.24</v>
      </c>
      <c r="C4663">
        <v>187.24</v>
      </c>
    </row>
    <row r="4664" spans="1:3">
      <c r="A4664" s="80">
        <v>34970</v>
      </c>
      <c r="B4664">
        <v>186.36</v>
      </c>
      <c r="C4664">
        <v>187.37</v>
      </c>
    </row>
    <row r="4665" spans="1:3">
      <c r="A4665" s="80">
        <v>34971</v>
      </c>
      <c r="B4665">
        <v>186.49</v>
      </c>
      <c r="C4665">
        <v>187.49</v>
      </c>
    </row>
    <row r="4666" spans="1:3">
      <c r="A4666" s="80">
        <v>34972</v>
      </c>
      <c r="B4666">
        <v>186.61</v>
      </c>
      <c r="C4666">
        <v>187.62</v>
      </c>
    </row>
    <row r="4667" spans="1:3">
      <c r="A4667" s="80">
        <v>34973</v>
      </c>
      <c r="B4667">
        <v>186.61</v>
      </c>
      <c r="C4667">
        <v>187.62</v>
      </c>
    </row>
    <row r="4668" spans="1:3">
      <c r="A4668" s="80">
        <v>34974</v>
      </c>
      <c r="B4668">
        <v>186.61</v>
      </c>
      <c r="C4668">
        <v>187.62</v>
      </c>
    </row>
    <row r="4669" spans="1:3">
      <c r="A4669" s="80">
        <v>34975</v>
      </c>
      <c r="B4669">
        <v>186.74</v>
      </c>
      <c r="C4669">
        <v>187.74</v>
      </c>
    </row>
    <row r="4670" spans="1:3">
      <c r="A4670" s="80">
        <v>34976</v>
      </c>
      <c r="B4670">
        <v>186.87</v>
      </c>
      <c r="C4670">
        <v>187.87</v>
      </c>
    </row>
    <row r="4671" spans="1:3">
      <c r="A4671" s="80">
        <v>34977</v>
      </c>
      <c r="B4671">
        <v>186.99</v>
      </c>
      <c r="C4671">
        <v>188</v>
      </c>
    </row>
    <row r="4672" spans="1:3">
      <c r="A4672" s="80">
        <v>34978</v>
      </c>
      <c r="B4672">
        <v>187.11</v>
      </c>
      <c r="C4672">
        <v>188.12</v>
      </c>
    </row>
    <row r="4673" spans="1:3">
      <c r="A4673" s="80">
        <v>34979</v>
      </c>
      <c r="B4673">
        <v>187.24</v>
      </c>
      <c r="C4673">
        <v>188.24</v>
      </c>
    </row>
    <row r="4674" spans="1:3">
      <c r="A4674" s="80">
        <v>34980</v>
      </c>
      <c r="B4674">
        <v>187.24</v>
      </c>
      <c r="C4674">
        <v>188.24</v>
      </c>
    </row>
    <row r="4675" spans="1:3">
      <c r="A4675" s="80">
        <v>34981</v>
      </c>
      <c r="B4675">
        <v>187.24</v>
      </c>
      <c r="C4675">
        <v>188.24</v>
      </c>
    </row>
    <row r="4676" spans="1:3">
      <c r="A4676" s="80">
        <v>34982</v>
      </c>
      <c r="B4676">
        <v>187.37</v>
      </c>
      <c r="C4676">
        <v>188.37</v>
      </c>
    </row>
    <row r="4677" spans="1:3">
      <c r="A4677" s="80">
        <v>34983</v>
      </c>
      <c r="B4677">
        <v>187.5</v>
      </c>
      <c r="C4677">
        <v>188.5</v>
      </c>
    </row>
    <row r="4678" spans="1:3">
      <c r="A4678" s="80">
        <v>34984</v>
      </c>
      <c r="B4678">
        <v>187.63</v>
      </c>
      <c r="C4678">
        <v>188.64</v>
      </c>
    </row>
    <row r="4679" spans="1:3">
      <c r="A4679" s="80">
        <v>34985</v>
      </c>
      <c r="B4679">
        <v>187.63</v>
      </c>
      <c r="C4679">
        <v>188.64</v>
      </c>
    </row>
    <row r="4680" spans="1:3">
      <c r="A4680" s="80">
        <v>34986</v>
      </c>
      <c r="B4680">
        <v>187.75</v>
      </c>
      <c r="C4680">
        <v>188.76</v>
      </c>
    </row>
    <row r="4681" spans="1:3">
      <c r="A4681" s="80">
        <v>34987</v>
      </c>
      <c r="B4681">
        <v>187.75</v>
      </c>
      <c r="C4681">
        <v>188.76</v>
      </c>
    </row>
    <row r="4682" spans="1:3">
      <c r="A4682" s="80">
        <v>34988</v>
      </c>
      <c r="B4682">
        <v>187.75</v>
      </c>
      <c r="C4682">
        <v>188.76</v>
      </c>
    </row>
    <row r="4683" spans="1:3">
      <c r="A4683" s="80">
        <v>34989</v>
      </c>
      <c r="B4683">
        <v>187.88</v>
      </c>
      <c r="C4683">
        <v>188.89</v>
      </c>
    </row>
    <row r="4684" spans="1:3">
      <c r="A4684" s="80">
        <v>34990</v>
      </c>
      <c r="B4684">
        <v>188.01</v>
      </c>
      <c r="C4684">
        <v>189.01</v>
      </c>
    </row>
    <row r="4685" spans="1:3">
      <c r="A4685" s="80">
        <v>34991</v>
      </c>
      <c r="B4685">
        <v>188.14</v>
      </c>
      <c r="C4685">
        <v>189.14</v>
      </c>
    </row>
    <row r="4686" spans="1:3">
      <c r="A4686" s="80">
        <v>34992</v>
      </c>
      <c r="B4686">
        <v>188.27</v>
      </c>
      <c r="C4686">
        <v>189.28</v>
      </c>
    </row>
    <row r="4687" spans="1:3">
      <c r="A4687" s="80">
        <v>34993</v>
      </c>
      <c r="B4687">
        <v>188.4</v>
      </c>
      <c r="C4687">
        <v>189.4</v>
      </c>
    </row>
    <row r="4688" spans="1:3">
      <c r="A4688" s="80">
        <v>34994</v>
      </c>
      <c r="B4688">
        <v>188.4</v>
      </c>
      <c r="C4688">
        <v>189.4</v>
      </c>
    </row>
    <row r="4689" spans="1:3">
      <c r="A4689" s="80">
        <v>34995</v>
      </c>
      <c r="B4689">
        <v>188.4</v>
      </c>
      <c r="C4689">
        <v>189.4</v>
      </c>
    </row>
    <row r="4690" spans="1:3">
      <c r="A4690" s="80">
        <v>34996</v>
      </c>
      <c r="B4690">
        <v>188.53</v>
      </c>
      <c r="C4690">
        <v>189.53</v>
      </c>
    </row>
    <row r="4691" spans="1:3">
      <c r="A4691" s="80">
        <v>34997</v>
      </c>
      <c r="B4691">
        <v>188.66</v>
      </c>
      <c r="C4691">
        <v>189.66</v>
      </c>
    </row>
    <row r="4692" spans="1:3">
      <c r="A4692" s="80">
        <v>34998</v>
      </c>
      <c r="B4692">
        <v>188.78</v>
      </c>
      <c r="C4692">
        <v>189.79</v>
      </c>
    </row>
    <row r="4693" spans="1:3">
      <c r="A4693" s="80">
        <v>34999</v>
      </c>
      <c r="B4693">
        <v>188.9</v>
      </c>
      <c r="C4693">
        <v>189.92</v>
      </c>
    </row>
    <row r="4694" spans="1:3">
      <c r="A4694" s="80">
        <v>35000</v>
      </c>
      <c r="B4694">
        <v>189.03</v>
      </c>
      <c r="C4694">
        <v>190.04</v>
      </c>
    </row>
    <row r="4695" spans="1:3">
      <c r="A4695" s="80">
        <v>35001</v>
      </c>
      <c r="B4695">
        <v>189.03</v>
      </c>
      <c r="C4695">
        <v>190.04</v>
      </c>
    </row>
    <row r="4696" spans="1:3">
      <c r="A4696" s="80">
        <v>35002</v>
      </c>
      <c r="B4696">
        <v>189.03</v>
      </c>
      <c r="C4696">
        <v>190.04</v>
      </c>
    </row>
    <row r="4697" spans="1:3">
      <c r="A4697" s="80">
        <v>35003</v>
      </c>
      <c r="B4697">
        <v>189.15</v>
      </c>
      <c r="C4697">
        <v>190.16</v>
      </c>
    </row>
    <row r="4698" spans="1:3">
      <c r="A4698" s="80">
        <v>35004</v>
      </c>
      <c r="B4698">
        <v>189.28</v>
      </c>
      <c r="C4698">
        <v>190.29</v>
      </c>
    </row>
    <row r="4699" spans="1:3">
      <c r="A4699" s="80">
        <v>35005</v>
      </c>
      <c r="B4699">
        <v>189.41</v>
      </c>
      <c r="C4699">
        <v>190.42</v>
      </c>
    </row>
    <row r="4700" spans="1:3">
      <c r="A4700" s="80">
        <v>35006</v>
      </c>
      <c r="B4700">
        <v>189.53</v>
      </c>
      <c r="C4700">
        <v>190.55</v>
      </c>
    </row>
    <row r="4701" spans="1:3">
      <c r="A4701" s="80">
        <v>35007</v>
      </c>
      <c r="B4701">
        <v>189.66</v>
      </c>
      <c r="C4701">
        <v>190.68</v>
      </c>
    </row>
    <row r="4702" spans="1:3">
      <c r="A4702" s="80">
        <v>35008</v>
      </c>
      <c r="B4702">
        <v>189.66</v>
      </c>
      <c r="C4702">
        <v>190.68</v>
      </c>
    </row>
    <row r="4703" spans="1:3">
      <c r="A4703" s="80">
        <v>35009</v>
      </c>
      <c r="B4703">
        <v>189.66</v>
      </c>
      <c r="C4703">
        <v>190.68</v>
      </c>
    </row>
    <row r="4704" spans="1:3">
      <c r="A4704" s="80">
        <v>35010</v>
      </c>
      <c r="B4704">
        <v>189.79</v>
      </c>
      <c r="C4704">
        <v>190.81</v>
      </c>
    </row>
    <row r="4705" spans="1:3">
      <c r="A4705" s="80">
        <v>35011</v>
      </c>
      <c r="B4705">
        <v>189.92</v>
      </c>
      <c r="C4705">
        <v>190.94</v>
      </c>
    </row>
    <row r="4706" spans="1:3">
      <c r="A4706" s="80">
        <v>35012</v>
      </c>
      <c r="B4706">
        <v>190.05</v>
      </c>
      <c r="C4706">
        <v>191.07</v>
      </c>
    </row>
    <row r="4707" spans="1:3">
      <c r="A4707" s="80">
        <v>35013</v>
      </c>
      <c r="B4707">
        <v>190.18</v>
      </c>
      <c r="C4707">
        <v>191.2</v>
      </c>
    </row>
    <row r="4708" spans="1:3">
      <c r="A4708" s="80">
        <v>35014</v>
      </c>
      <c r="B4708">
        <v>190.3</v>
      </c>
      <c r="C4708">
        <v>191.32</v>
      </c>
    </row>
    <row r="4709" spans="1:3">
      <c r="A4709" s="80">
        <v>35015</v>
      </c>
      <c r="B4709">
        <v>190.3</v>
      </c>
      <c r="C4709">
        <v>191.32</v>
      </c>
    </row>
    <row r="4710" spans="1:3">
      <c r="A4710" s="80">
        <v>35016</v>
      </c>
      <c r="B4710">
        <v>190.3</v>
      </c>
      <c r="C4710">
        <v>191.32</v>
      </c>
    </row>
    <row r="4711" spans="1:3">
      <c r="A4711" s="80">
        <v>35017</v>
      </c>
      <c r="B4711">
        <v>190.43</v>
      </c>
      <c r="C4711">
        <v>191.45</v>
      </c>
    </row>
    <row r="4712" spans="1:3">
      <c r="A4712" s="80">
        <v>35018</v>
      </c>
      <c r="B4712">
        <v>190.57</v>
      </c>
      <c r="C4712">
        <v>191.57</v>
      </c>
    </row>
    <row r="4713" spans="1:3">
      <c r="A4713" s="80">
        <v>35019</v>
      </c>
      <c r="B4713">
        <v>190.71</v>
      </c>
      <c r="C4713">
        <v>191.71</v>
      </c>
    </row>
    <row r="4714" spans="1:3">
      <c r="A4714" s="80">
        <v>35020</v>
      </c>
      <c r="B4714">
        <v>190.84</v>
      </c>
      <c r="C4714">
        <v>191.85</v>
      </c>
    </row>
    <row r="4715" spans="1:3">
      <c r="A4715" s="80">
        <v>35021</v>
      </c>
      <c r="B4715">
        <v>190.97</v>
      </c>
      <c r="C4715">
        <v>191.98</v>
      </c>
    </row>
    <row r="4716" spans="1:3">
      <c r="A4716" s="80">
        <v>35022</v>
      </c>
      <c r="B4716">
        <v>190.97</v>
      </c>
      <c r="C4716">
        <v>191.98</v>
      </c>
    </row>
    <row r="4717" spans="1:3">
      <c r="A4717" s="80">
        <v>35023</v>
      </c>
      <c r="B4717">
        <v>190.97</v>
      </c>
      <c r="C4717">
        <v>191.98</v>
      </c>
    </row>
    <row r="4718" spans="1:3">
      <c r="A4718" s="80">
        <v>35024</v>
      </c>
      <c r="B4718">
        <v>191.11</v>
      </c>
      <c r="C4718">
        <v>192.12</v>
      </c>
    </row>
    <row r="4719" spans="1:3">
      <c r="A4719" s="80">
        <v>35025</v>
      </c>
      <c r="B4719">
        <v>191.25</v>
      </c>
      <c r="C4719">
        <v>192.26</v>
      </c>
    </row>
    <row r="4720" spans="1:3">
      <c r="A4720" s="80">
        <v>35026</v>
      </c>
      <c r="B4720">
        <v>191.39</v>
      </c>
      <c r="C4720">
        <v>192.4</v>
      </c>
    </row>
    <row r="4721" spans="1:3">
      <c r="A4721" s="80">
        <v>35027</v>
      </c>
      <c r="B4721">
        <v>191.53</v>
      </c>
      <c r="C4721">
        <v>192.53</v>
      </c>
    </row>
    <row r="4722" spans="1:3">
      <c r="A4722" s="80">
        <v>35028</v>
      </c>
      <c r="B4722">
        <v>191.67</v>
      </c>
      <c r="C4722">
        <v>192.68</v>
      </c>
    </row>
    <row r="4723" spans="1:3">
      <c r="A4723" s="80">
        <v>35029</v>
      </c>
      <c r="B4723">
        <v>191.67</v>
      </c>
      <c r="C4723">
        <v>192.68</v>
      </c>
    </row>
    <row r="4724" spans="1:3">
      <c r="A4724" s="80">
        <v>35030</v>
      </c>
      <c r="B4724">
        <v>191.67</v>
      </c>
      <c r="C4724">
        <v>192.68</v>
      </c>
    </row>
    <row r="4725" spans="1:3">
      <c r="A4725" s="80">
        <v>35031</v>
      </c>
      <c r="B4725">
        <v>191.81</v>
      </c>
      <c r="C4725">
        <v>192.81</v>
      </c>
    </row>
    <row r="4726" spans="1:3">
      <c r="A4726" s="80">
        <v>35032</v>
      </c>
      <c r="B4726">
        <v>191.95</v>
      </c>
      <c r="C4726">
        <v>192.96</v>
      </c>
    </row>
    <row r="4727" spans="1:3">
      <c r="A4727" s="80">
        <v>35033</v>
      </c>
      <c r="B4727">
        <v>192.07</v>
      </c>
      <c r="C4727">
        <v>193.06</v>
      </c>
    </row>
    <row r="4728" spans="1:3">
      <c r="A4728" s="80">
        <v>35034</v>
      </c>
      <c r="B4728">
        <v>192.19</v>
      </c>
      <c r="C4728">
        <v>193.15</v>
      </c>
    </row>
    <row r="4729" spans="1:3">
      <c r="A4729" s="80">
        <v>35035</v>
      </c>
      <c r="B4729">
        <v>192.33</v>
      </c>
      <c r="C4729">
        <v>193.28</v>
      </c>
    </row>
    <row r="4730" spans="1:3">
      <c r="A4730" s="80">
        <v>35036</v>
      </c>
      <c r="B4730">
        <v>192.33</v>
      </c>
      <c r="C4730">
        <v>193.28</v>
      </c>
    </row>
    <row r="4731" spans="1:3">
      <c r="A4731" s="80">
        <v>35037</v>
      </c>
      <c r="B4731">
        <v>192.33</v>
      </c>
      <c r="C4731">
        <v>193.28</v>
      </c>
    </row>
    <row r="4732" spans="1:3">
      <c r="A4732" s="80">
        <v>35038</v>
      </c>
      <c r="B4732">
        <v>192.46</v>
      </c>
      <c r="C4732">
        <v>193.41</v>
      </c>
    </row>
    <row r="4733" spans="1:3">
      <c r="A4733" s="80">
        <v>35039</v>
      </c>
      <c r="B4733">
        <v>192.6</v>
      </c>
      <c r="C4733">
        <v>193.54</v>
      </c>
    </row>
    <row r="4734" spans="1:3">
      <c r="A4734" s="80">
        <v>35040</v>
      </c>
      <c r="B4734">
        <v>192.72</v>
      </c>
      <c r="C4734">
        <v>193.65</v>
      </c>
    </row>
    <row r="4735" spans="1:3">
      <c r="A4735" s="80">
        <v>35041</v>
      </c>
      <c r="B4735">
        <v>192.83</v>
      </c>
      <c r="C4735">
        <v>193.76</v>
      </c>
    </row>
    <row r="4736" spans="1:3">
      <c r="A4736" s="80">
        <v>35042</v>
      </c>
      <c r="B4736">
        <v>192.83</v>
      </c>
      <c r="C4736">
        <v>193.76</v>
      </c>
    </row>
    <row r="4737" spans="1:3">
      <c r="A4737" s="80">
        <v>35043</v>
      </c>
      <c r="B4737">
        <v>192.83</v>
      </c>
      <c r="C4737">
        <v>193.76</v>
      </c>
    </row>
    <row r="4738" spans="1:3">
      <c r="A4738" s="80">
        <v>35044</v>
      </c>
      <c r="B4738">
        <v>192.83</v>
      </c>
      <c r="C4738">
        <v>193.76</v>
      </c>
    </row>
    <row r="4739" spans="1:3">
      <c r="A4739" s="80">
        <v>35045</v>
      </c>
      <c r="B4739">
        <v>192.97</v>
      </c>
      <c r="C4739">
        <v>193.88</v>
      </c>
    </row>
    <row r="4740" spans="1:3">
      <c r="A4740" s="80">
        <v>35046</v>
      </c>
      <c r="B4740">
        <v>193.09</v>
      </c>
      <c r="C4740">
        <v>194.03</v>
      </c>
    </row>
    <row r="4741" spans="1:3">
      <c r="A4741" s="80">
        <v>35047</v>
      </c>
      <c r="B4741">
        <v>193.21</v>
      </c>
      <c r="C4741">
        <v>194.15</v>
      </c>
    </row>
    <row r="4742" spans="1:3">
      <c r="A4742" s="80">
        <v>35048</v>
      </c>
      <c r="B4742">
        <v>193.33</v>
      </c>
      <c r="C4742">
        <v>194.29</v>
      </c>
    </row>
    <row r="4743" spans="1:3">
      <c r="A4743" s="80">
        <v>35049</v>
      </c>
      <c r="B4743">
        <v>193.46</v>
      </c>
      <c r="C4743">
        <v>194.4</v>
      </c>
    </row>
    <row r="4744" spans="1:3">
      <c r="A4744" s="80">
        <v>35050</v>
      </c>
      <c r="B4744">
        <v>193.46</v>
      </c>
      <c r="C4744">
        <v>194.4</v>
      </c>
    </row>
    <row r="4745" spans="1:3">
      <c r="A4745" s="80">
        <v>35051</v>
      </c>
      <c r="B4745">
        <v>193.46</v>
      </c>
      <c r="C4745">
        <v>194.4</v>
      </c>
    </row>
    <row r="4746" spans="1:3">
      <c r="A4746" s="80">
        <v>35052</v>
      </c>
      <c r="B4746">
        <v>193.59</v>
      </c>
      <c r="C4746">
        <v>194.53</v>
      </c>
    </row>
    <row r="4747" spans="1:3">
      <c r="A4747" s="80">
        <v>35053</v>
      </c>
      <c r="B4747">
        <v>193.73</v>
      </c>
      <c r="C4747">
        <v>194.66</v>
      </c>
    </row>
    <row r="4748" spans="1:3">
      <c r="A4748" s="80">
        <v>35054</v>
      </c>
      <c r="B4748">
        <v>193.87</v>
      </c>
      <c r="C4748">
        <v>194.8</v>
      </c>
    </row>
    <row r="4749" spans="1:3">
      <c r="A4749" s="80">
        <v>35055</v>
      </c>
      <c r="B4749">
        <v>194</v>
      </c>
      <c r="C4749">
        <v>194.98</v>
      </c>
    </row>
    <row r="4750" spans="1:3">
      <c r="A4750" s="80">
        <v>35056</v>
      </c>
      <c r="B4750">
        <v>194.14</v>
      </c>
      <c r="C4750">
        <v>195.08</v>
      </c>
    </row>
    <row r="4751" spans="1:3">
      <c r="A4751" s="80">
        <v>35057</v>
      </c>
      <c r="B4751">
        <v>194.14</v>
      </c>
      <c r="C4751">
        <v>195.08</v>
      </c>
    </row>
    <row r="4752" spans="1:3">
      <c r="A4752" s="80">
        <v>35058</v>
      </c>
      <c r="B4752">
        <v>194.14</v>
      </c>
      <c r="C4752">
        <v>195.08</v>
      </c>
    </row>
    <row r="4753" spans="1:3">
      <c r="A4753" s="80">
        <v>35059</v>
      </c>
      <c r="B4753">
        <v>194.14</v>
      </c>
      <c r="C4753">
        <v>195.08</v>
      </c>
    </row>
    <row r="4754" spans="1:3">
      <c r="A4754" s="80">
        <v>35060</v>
      </c>
      <c r="B4754">
        <v>194.29</v>
      </c>
      <c r="C4754">
        <v>195.22</v>
      </c>
    </row>
    <row r="4755" spans="1:3">
      <c r="A4755" s="80">
        <v>35061</v>
      </c>
      <c r="B4755">
        <v>194.43</v>
      </c>
      <c r="C4755">
        <v>195.37</v>
      </c>
    </row>
    <row r="4756" spans="1:3">
      <c r="A4756" s="80">
        <v>35062</v>
      </c>
      <c r="B4756">
        <v>194.43</v>
      </c>
      <c r="C4756">
        <v>195.37</v>
      </c>
    </row>
    <row r="4757" spans="1:3">
      <c r="A4757" s="80">
        <v>35063</v>
      </c>
      <c r="B4757">
        <v>194.43</v>
      </c>
      <c r="C4757">
        <v>195.37</v>
      </c>
    </row>
    <row r="4758" spans="1:3">
      <c r="A4758" s="80">
        <v>35064</v>
      </c>
      <c r="B4758">
        <v>194.43</v>
      </c>
      <c r="C4758">
        <v>195.37</v>
      </c>
    </row>
    <row r="4759" spans="1:3">
      <c r="A4759" s="80">
        <v>35065</v>
      </c>
      <c r="B4759">
        <v>194.43</v>
      </c>
      <c r="C4759">
        <v>195.37</v>
      </c>
    </row>
    <row r="4760" spans="1:3">
      <c r="A4760" s="80">
        <v>35066</v>
      </c>
      <c r="B4760">
        <v>194.43</v>
      </c>
      <c r="C4760">
        <v>195.37</v>
      </c>
    </row>
    <row r="4761" spans="1:3">
      <c r="A4761" s="80">
        <v>35067</v>
      </c>
      <c r="B4761">
        <v>194.57</v>
      </c>
      <c r="C4761">
        <v>195.5</v>
      </c>
    </row>
    <row r="4762" spans="1:3">
      <c r="A4762" s="80">
        <v>35068</v>
      </c>
      <c r="B4762">
        <v>194.7</v>
      </c>
      <c r="C4762">
        <v>195.63</v>
      </c>
    </row>
    <row r="4763" spans="1:3">
      <c r="A4763" s="80">
        <v>35069</v>
      </c>
      <c r="B4763">
        <v>194.83</v>
      </c>
      <c r="C4763">
        <v>195.74</v>
      </c>
    </row>
    <row r="4764" spans="1:3">
      <c r="A4764" s="80">
        <v>35070</v>
      </c>
      <c r="B4764">
        <v>194.96</v>
      </c>
      <c r="C4764">
        <v>195.85</v>
      </c>
    </row>
    <row r="4765" spans="1:3">
      <c r="A4765" s="80">
        <v>35071</v>
      </c>
      <c r="B4765">
        <v>194.96</v>
      </c>
      <c r="C4765">
        <v>195.85</v>
      </c>
    </row>
    <row r="4766" spans="1:3">
      <c r="A4766" s="80">
        <v>35072</v>
      </c>
      <c r="B4766">
        <v>194.96</v>
      </c>
      <c r="C4766">
        <v>195.85</v>
      </c>
    </row>
    <row r="4767" spans="1:3">
      <c r="A4767" s="80">
        <v>35073</v>
      </c>
      <c r="B4767">
        <v>195.09</v>
      </c>
      <c r="C4767">
        <v>195.97</v>
      </c>
    </row>
    <row r="4768" spans="1:3">
      <c r="A4768" s="80">
        <v>35074</v>
      </c>
      <c r="B4768">
        <v>195.21</v>
      </c>
      <c r="C4768">
        <v>196.1</v>
      </c>
    </row>
    <row r="4769" spans="1:3">
      <c r="A4769" s="80">
        <v>35075</v>
      </c>
      <c r="B4769">
        <v>195.33</v>
      </c>
      <c r="C4769">
        <v>196.22</v>
      </c>
    </row>
    <row r="4770" spans="1:3">
      <c r="A4770" s="80">
        <v>35076</v>
      </c>
      <c r="B4770">
        <v>195.45</v>
      </c>
      <c r="C4770">
        <v>196.33</v>
      </c>
    </row>
    <row r="4771" spans="1:3">
      <c r="A4771" s="80">
        <v>35077</v>
      </c>
      <c r="B4771">
        <v>195.58</v>
      </c>
      <c r="C4771">
        <v>196.45</v>
      </c>
    </row>
    <row r="4772" spans="1:3">
      <c r="A4772" s="80">
        <v>35078</v>
      </c>
      <c r="B4772">
        <v>195.58</v>
      </c>
      <c r="C4772">
        <v>196.45</v>
      </c>
    </row>
    <row r="4773" spans="1:3">
      <c r="A4773" s="80">
        <v>35079</v>
      </c>
      <c r="B4773">
        <v>195.58</v>
      </c>
      <c r="C4773">
        <v>196.45</v>
      </c>
    </row>
    <row r="4774" spans="1:3">
      <c r="A4774" s="80">
        <v>35080</v>
      </c>
      <c r="B4774">
        <v>195.7</v>
      </c>
      <c r="C4774">
        <v>196.57</v>
      </c>
    </row>
    <row r="4775" spans="1:3">
      <c r="A4775" s="80">
        <v>35081</v>
      </c>
      <c r="B4775">
        <v>195.81</v>
      </c>
      <c r="C4775">
        <v>196.68</v>
      </c>
    </row>
    <row r="4776" spans="1:3">
      <c r="A4776" s="80">
        <v>35082</v>
      </c>
      <c r="B4776">
        <v>195.92</v>
      </c>
      <c r="C4776">
        <v>196.79</v>
      </c>
    </row>
    <row r="4777" spans="1:3">
      <c r="A4777" s="80">
        <v>35083</v>
      </c>
      <c r="B4777">
        <v>196.04</v>
      </c>
      <c r="C4777">
        <v>196.89</v>
      </c>
    </row>
    <row r="4778" spans="1:3">
      <c r="A4778" s="80">
        <v>35084</v>
      </c>
      <c r="B4778">
        <v>196.15</v>
      </c>
      <c r="C4778">
        <v>197.01</v>
      </c>
    </row>
    <row r="4779" spans="1:3">
      <c r="A4779" s="80">
        <v>35085</v>
      </c>
      <c r="B4779">
        <v>196.15</v>
      </c>
      <c r="C4779">
        <v>197.01</v>
      </c>
    </row>
    <row r="4780" spans="1:3">
      <c r="A4780" s="80">
        <v>35086</v>
      </c>
      <c r="B4780">
        <v>196.15</v>
      </c>
      <c r="C4780">
        <v>197.01</v>
      </c>
    </row>
    <row r="4781" spans="1:3">
      <c r="A4781" s="80">
        <v>35087</v>
      </c>
      <c r="B4781">
        <v>196.26</v>
      </c>
      <c r="C4781">
        <v>197.12</v>
      </c>
    </row>
    <row r="4782" spans="1:3">
      <c r="A4782" s="80">
        <v>35088</v>
      </c>
      <c r="B4782">
        <v>196.37</v>
      </c>
      <c r="C4782">
        <v>197.23</v>
      </c>
    </row>
    <row r="4783" spans="1:3">
      <c r="A4783" s="80">
        <v>35089</v>
      </c>
      <c r="B4783">
        <v>196.47</v>
      </c>
      <c r="C4783">
        <v>197.33</v>
      </c>
    </row>
    <row r="4784" spans="1:3">
      <c r="A4784" s="80">
        <v>35090</v>
      </c>
      <c r="B4784">
        <v>196.58</v>
      </c>
      <c r="C4784">
        <v>197.43</v>
      </c>
    </row>
    <row r="4785" spans="1:3">
      <c r="A4785" s="80">
        <v>35091</v>
      </c>
      <c r="B4785">
        <v>196.68</v>
      </c>
      <c r="C4785">
        <v>197.53</v>
      </c>
    </row>
    <row r="4786" spans="1:3">
      <c r="A4786" s="80">
        <v>35092</v>
      </c>
      <c r="B4786">
        <v>196.68</v>
      </c>
      <c r="C4786">
        <v>197.53</v>
      </c>
    </row>
    <row r="4787" spans="1:3">
      <c r="A4787" s="80">
        <v>35093</v>
      </c>
      <c r="B4787">
        <v>196.68</v>
      </c>
      <c r="C4787">
        <v>197.53</v>
      </c>
    </row>
    <row r="4788" spans="1:3">
      <c r="A4788" s="80">
        <v>35094</v>
      </c>
      <c r="B4788">
        <v>196.79</v>
      </c>
      <c r="C4788">
        <v>197.63</v>
      </c>
    </row>
    <row r="4789" spans="1:3">
      <c r="A4789" s="80">
        <v>35095</v>
      </c>
      <c r="B4789">
        <v>196.89</v>
      </c>
      <c r="C4789">
        <v>197.73</v>
      </c>
    </row>
    <row r="4790" spans="1:3">
      <c r="A4790" s="80">
        <v>35096</v>
      </c>
      <c r="B4790">
        <v>196.99</v>
      </c>
      <c r="C4790">
        <v>197.83</v>
      </c>
    </row>
    <row r="4791" spans="1:3">
      <c r="A4791" s="80">
        <v>35097</v>
      </c>
      <c r="B4791">
        <v>197.09</v>
      </c>
      <c r="C4791">
        <v>197.92</v>
      </c>
    </row>
    <row r="4792" spans="1:3">
      <c r="A4792" s="80">
        <v>35098</v>
      </c>
      <c r="B4792">
        <v>197.19</v>
      </c>
      <c r="C4792">
        <v>198.02</v>
      </c>
    </row>
    <row r="4793" spans="1:3">
      <c r="A4793" s="80">
        <v>35099</v>
      </c>
      <c r="B4793">
        <v>197.19</v>
      </c>
      <c r="C4793">
        <v>198.02</v>
      </c>
    </row>
    <row r="4794" spans="1:3">
      <c r="A4794" s="80">
        <v>35100</v>
      </c>
      <c r="B4794">
        <v>197.19</v>
      </c>
      <c r="C4794">
        <v>198.02</v>
      </c>
    </row>
    <row r="4795" spans="1:3">
      <c r="A4795" s="80">
        <v>35101</v>
      </c>
      <c r="B4795">
        <v>197.3</v>
      </c>
      <c r="C4795">
        <v>198.12</v>
      </c>
    </row>
    <row r="4796" spans="1:3">
      <c r="A4796" s="80">
        <v>35102</v>
      </c>
      <c r="B4796">
        <v>197.41</v>
      </c>
      <c r="C4796">
        <v>198.23</v>
      </c>
    </row>
    <row r="4797" spans="1:3">
      <c r="A4797" s="80">
        <v>35103</v>
      </c>
      <c r="B4797">
        <v>197.52</v>
      </c>
      <c r="C4797">
        <v>198.33</v>
      </c>
    </row>
    <row r="4798" spans="1:3">
      <c r="A4798" s="80">
        <v>35104</v>
      </c>
      <c r="B4798">
        <v>197.62</v>
      </c>
      <c r="C4798">
        <v>198.44</v>
      </c>
    </row>
    <row r="4799" spans="1:3">
      <c r="A4799" s="80">
        <v>35105</v>
      </c>
      <c r="B4799">
        <v>197.72</v>
      </c>
      <c r="C4799">
        <v>198.54</v>
      </c>
    </row>
    <row r="4800" spans="1:3">
      <c r="A4800" s="80">
        <v>35106</v>
      </c>
      <c r="B4800">
        <v>197.72</v>
      </c>
      <c r="C4800">
        <v>198.54</v>
      </c>
    </row>
    <row r="4801" spans="1:3">
      <c r="A4801" s="80">
        <v>35107</v>
      </c>
      <c r="B4801">
        <v>197.72</v>
      </c>
      <c r="C4801">
        <v>198.54</v>
      </c>
    </row>
    <row r="4802" spans="1:3">
      <c r="A4802" s="80">
        <v>35108</v>
      </c>
      <c r="B4802">
        <v>197.82</v>
      </c>
      <c r="C4802">
        <v>198.63</v>
      </c>
    </row>
    <row r="4803" spans="1:3">
      <c r="A4803" s="80">
        <v>35109</v>
      </c>
      <c r="B4803">
        <v>197.92</v>
      </c>
      <c r="C4803">
        <v>198.74</v>
      </c>
    </row>
    <row r="4804" spans="1:3">
      <c r="A4804" s="80">
        <v>35110</v>
      </c>
      <c r="B4804">
        <v>198.03</v>
      </c>
      <c r="C4804">
        <v>198.84</v>
      </c>
    </row>
    <row r="4805" spans="1:3">
      <c r="A4805" s="80">
        <v>35111</v>
      </c>
      <c r="B4805">
        <v>198.13</v>
      </c>
      <c r="C4805">
        <v>198.94</v>
      </c>
    </row>
    <row r="4806" spans="1:3">
      <c r="A4806" s="80">
        <v>35112</v>
      </c>
      <c r="B4806">
        <v>198.24</v>
      </c>
      <c r="C4806">
        <v>199.05</v>
      </c>
    </row>
    <row r="4807" spans="1:3">
      <c r="A4807" s="80">
        <v>35113</v>
      </c>
      <c r="B4807">
        <v>198.24</v>
      </c>
      <c r="C4807">
        <v>199.05</v>
      </c>
    </row>
    <row r="4808" spans="1:3">
      <c r="A4808" s="80">
        <v>35114</v>
      </c>
      <c r="B4808">
        <v>198.24</v>
      </c>
      <c r="C4808">
        <v>199.05</v>
      </c>
    </row>
    <row r="4809" spans="1:3">
      <c r="A4809" s="80">
        <v>35115</v>
      </c>
      <c r="B4809">
        <v>198.34</v>
      </c>
      <c r="C4809">
        <v>199.15</v>
      </c>
    </row>
    <row r="4810" spans="1:3">
      <c r="A4810" s="80">
        <v>35116</v>
      </c>
      <c r="B4810">
        <v>198.44</v>
      </c>
      <c r="C4810">
        <v>199.24</v>
      </c>
    </row>
    <row r="4811" spans="1:3">
      <c r="A4811" s="80">
        <v>35117</v>
      </c>
      <c r="B4811">
        <v>198.54</v>
      </c>
      <c r="C4811">
        <v>199.34</v>
      </c>
    </row>
    <row r="4812" spans="1:3">
      <c r="A4812" s="80">
        <v>35118</v>
      </c>
      <c r="B4812">
        <v>198.66</v>
      </c>
      <c r="C4812">
        <v>199.44</v>
      </c>
    </row>
    <row r="4813" spans="1:3">
      <c r="A4813" s="80">
        <v>35119</v>
      </c>
      <c r="B4813">
        <v>198.76</v>
      </c>
      <c r="C4813">
        <v>199.55</v>
      </c>
    </row>
    <row r="4814" spans="1:3">
      <c r="A4814" s="80">
        <v>35120</v>
      </c>
      <c r="B4814">
        <v>198.76</v>
      </c>
      <c r="C4814">
        <v>199.55</v>
      </c>
    </row>
    <row r="4815" spans="1:3">
      <c r="A4815" s="80">
        <v>35121</v>
      </c>
      <c r="B4815">
        <v>198.76</v>
      </c>
      <c r="C4815">
        <v>199.55</v>
      </c>
    </row>
    <row r="4816" spans="1:3">
      <c r="A4816" s="80">
        <v>35122</v>
      </c>
      <c r="B4816">
        <v>198.87</v>
      </c>
      <c r="C4816">
        <v>199.66</v>
      </c>
    </row>
    <row r="4817" spans="1:3">
      <c r="A4817" s="80">
        <v>35123</v>
      </c>
      <c r="B4817">
        <v>198.97</v>
      </c>
      <c r="C4817">
        <v>199.76</v>
      </c>
    </row>
    <row r="4818" spans="1:3">
      <c r="A4818" s="80">
        <v>35124</v>
      </c>
      <c r="B4818">
        <v>199.07</v>
      </c>
      <c r="C4818">
        <v>199.86</v>
      </c>
    </row>
    <row r="4819" spans="1:3">
      <c r="A4819" s="80">
        <v>35125</v>
      </c>
      <c r="B4819">
        <v>199.17</v>
      </c>
      <c r="C4819">
        <v>199.95</v>
      </c>
    </row>
    <row r="4820" spans="1:3">
      <c r="A4820" s="80">
        <v>35126</v>
      </c>
      <c r="B4820">
        <v>199.27</v>
      </c>
      <c r="C4820">
        <v>200.06</v>
      </c>
    </row>
    <row r="4821" spans="1:3">
      <c r="A4821" s="80">
        <v>35127</v>
      </c>
      <c r="B4821">
        <v>199.27</v>
      </c>
      <c r="C4821">
        <v>200.06</v>
      </c>
    </row>
    <row r="4822" spans="1:3">
      <c r="A4822" s="80">
        <v>35128</v>
      </c>
      <c r="B4822">
        <v>199.27</v>
      </c>
      <c r="C4822">
        <v>200.06</v>
      </c>
    </row>
    <row r="4823" spans="1:3">
      <c r="A4823" s="80">
        <v>35129</v>
      </c>
      <c r="B4823">
        <v>199.37</v>
      </c>
      <c r="C4823">
        <v>200.16</v>
      </c>
    </row>
    <row r="4824" spans="1:3">
      <c r="A4824" s="80">
        <v>35130</v>
      </c>
      <c r="B4824">
        <v>199.46</v>
      </c>
      <c r="C4824">
        <v>200.26</v>
      </c>
    </row>
    <row r="4825" spans="1:3">
      <c r="A4825" s="80">
        <v>35131</v>
      </c>
      <c r="B4825">
        <v>199.56</v>
      </c>
      <c r="C4825">
        <v>200.35</v>
      </c>
    </row>
    <row r="4826" spans="1:3">
      <c r="A4826" s="80">
        <v>35132</v>
      </c>
      <c r="B4826">
        <v>199.65</v>
      </c>
      <c r="C4826">
        <v>200.44</v>
      </c>
    </row>
    <row r="4827" spans="1:3">
      <c r="A4827" s="80">
        <v>35133</v>
      </c>
      <c r="B4827">
        <v>199.74</v>
      </c>
      <c r="C4827">
        <v>200.53</v>
      </c>
    </row>
    <row r="4828" spans="1:3">
      <c r="A4828" s="80">
        <v>35134</v>
      </c>
      <c r="B4828">
        <v>199.74</v>
      </c>
      <c r="C4828">
        <v>200.53</v>
      </c>
    </row>
    <row r="4829" spans="1:3">
      <c r="A4829" s="80">
        <v>35135</v>
      </c>
      <c r="B4829">
        <v>199.74</v>
      </c>
      <c r="C4829">
        <v>200.53</v>
      </c>
    </row>
    <row r="4830" spans="1:3">
      <c r="A4830" s="80">
        <v>35136</v>
      </c>
      <c r="B4830">
        <v>199.84</v>
      </c>
      <c r="C4830">
        <v>200.63</v>
      </c>
    </row>
    <row r="4831" spans="1:3">
      <c r="A4831" s="80">
        <v>35137</v>
      </c>
      <c r="B4831">
        <v>199.95</v>
      </c>
      <c r="C4831">
        <v>200.73</v>
      </c>
    </row>
    <row r="4832" spans="1:3">
      <c r="A4832" s="80">
        <v>35138</v>
      </c>
      <c r="B4832">
        <v>200.05</v>
      </c>
      <c r="C4832">
        <v>200.83</v>
      </c>
    </row>
    <row r="4833" spans="1:3">
      <c r="A4833" s="80">
        <v>35139</v>
      </c>
      <c r="B4833">
        <v>200.13</v>
      </c>
      <c r="C4833">
        <v>200.93</v>
      </c>
    </row>
    <row r="4834" spans="1:3">
      <c r="A4834" s="80">
        <v>35140</v>
      </c>
      <c r="B4834">
        <v>200.24</v>
      </c>
      <c r="C4834">
        <v>201.03</v>
      </c>
    </row>
    <row r="4835" spans="1:3">
      <c r="A4835" s="80">
        <v>35141</v>
      </c>
      <c r="B4835">
        <v>200.24</v>
      </c>
      <c r="C4835">
        <v>201.03</v>
      </c>
    </row>
    <row r="4836" spans="1:3">
      <c r="A4836" s="80">
        <v>35142</v>
      </c>
      <c r="B4836">
        <v>200.24</v>
      </c>
      <c r="C4836">
        <v>201.03</v>
      </c>
    </row>
    <row r="4837" spans="1:3">
      <c r="A4837" s="80">
        <v>35143</v>
      </c>
      <c r="B4837">
        <v>200.34</v>
      </c>
      <c r="C4837">
        <v>201.13</v>
      </c>
    </row>
    <row r="4838" spans="1:3">
      <c r="A4838" s="80">
        <v>35144</v>
      </c>
      <c r="B4838">
        <v>200.34</v>
      </c>
      <c r="C4838">
        <v>201.13</v>
      </c>
    </row>
    <row r="4839" spans="1:3">
      <c r="A4839" s="80">
        <v>35145</v>
      </c>
      <c r="B4839">
        <v>200.44</v>
      </c>
      <c r="C4839">
        <v>201.24</v>
      </c>
    </row>
    <row r="4840" spans="1:3">
      <c r="A4840" s="80">
        <v>35146</v>
      </c>
      <c r="B4840">
        <v>200.54</v>
      </c>
      <c r="C4840">
        <v>201.34</v>
      </c>
    </row>
    <row r="4841" spans="1:3">
      <c r="A4841" s="80">
        <v>35147</v>
      </c>
      <c r="B4841">
        <v>200.64</v>
      </c>
      <c r="C4841">
        <v>201.45</v>
      </c>
    </row>
    <row r="4842" spans="1:3">
      <c r="A4842" s="80">
        <v>35148</v>
      </c>
      <c r="B4842">
        <v>200.64</v>
      </c>
      <c r="C4842">
        <v>201.45</v>
      </c>
    </row>
    <row r="4843" spans="1:3">
      <c r="A4843" s="80">
        <v>35149</v>
      </c>
      <c r="B4843">
        <v>200.64</v>
      </c>
      <c r="C4843">
        <v>201.45</v>
      </c>
    </row>
    <row r="4844" spans="1:3">
      <c r="A4844" s="80">
        <v>35150</v>
      </c>
      <c r="B4844">
        <v>200.73</v>
      </c>
      <c r="C4844">
        <v>201.53</v>
      </c>
    </row>
    <row r="4845" spans="1:3">
      <c r="A4845" s="80">
        <v>35151</v>
      </c>
      <c r="B4845">
        <v>200.83</v>
      </c>
      <c r="C4845">
        <v>201.64</v>
      </c>
    </row>
    <row r="4846" spans="1:3">
      <c r="A4846" s="80">
        <v>35152</v>
      </c>
      <c r="B4846">
        <v>200.93</v>
      </c>
      <c r="C4846">
        <v>201.74</v>
      </c>
    </row>
    <row r="4847" spans="1:3">
      <c r="A4847" s="80">
        <v>35153</v>
      </c>
      <c r="B4847">
        <v>201.03</v>
      </c>
      <c r="C4847">
        <v>201.83</v>
      </c>
    </row>
    <row r="4848" spans="1:3">
      <c r="A4848" s="80">
        <v>35154</v>
      </c>
      <c r="B4848">
        <v>201.12</v>
      </c>
      <c r="C4848">
        <v>201.92</v>
      </c>
    </row>
    <row r="4849" spans="1:3">
      <c r="A4849" s="80">
        <v>35155</v>
      </c>
      <c r="B4849">
        <v>201.12</v>
      </c>
      <c r="C4849">
        <v>201.92</v>
      </c>
    </row>
    <row r="4850" spans="1:3">
      <c r="A4850" s="80">
        <v>35156</v>
      </c>
      <c r="B4850">
        <v>201.12</v>
      </c>
      <c r="C4850">
        <v>201.92</v>
      </c>
    </row>
    <row r="4851" spans="1:3">
      <c r="A4851" s="80">
        <v>35157</v>
      </c>
      <c r="B4851">
        <v>201.22</v>
      </c>
      <c r="C4851">
        <v>202.03</v>
      </c>
    </row>
    <row r="4852" spans="1:3">
      <c r="A4852" s="80">
        <v>35158</v>
      </c>
      <c r="B4852">
        <v>201.32</v>
      </c>
      <c r="C4852">
        <v>202.13</v>
      </c>
    </row>
    <row r="4853" spans="1:3">
      <c r="A4853" s="80">
        <v>35159</v>
      </c>
      <c r="B4853">
        <v>201.42</v>
      </c>
      <c r="C4853">
        <v>202.23</v>
      </c>
    </row>
    <row r="4854" spans="1:3">
      <c r="A4854" s="80">
        <v>35160</v>
      </c>
      <c r="B4854">
        <v>201.42</v>
      </c>
      <c r="C4854">
        <v>202.23</v>
      </c>
    </row>
    <row r="4855" spans="1:3">
      <c r="A4855" s="80">
        <v>35161</v>
      </c>
      <c r="B4855">
        <v>201.42</v>
      </c>
      <c r="C4855">
        <v>202.23</v>
      </c>
    </row>
    <row r="4856" spans="1:3">
      <c r="A4856" s="80">
        <v>35162</v>
      </c>
      <c r="B4856">
        <v>201.42</v>
      </c>
      <c r="C4856">
        <v>202.23</v>
      </c>
    </row>
    <row r="4857" spans="1:3">
      <c r="A4857" s="80">
        <v>35163</v>
      </c>
      <c r="B4857">
        <v>201.42</v>
      </c>
      <c r="C4857">
        <v>202.23</v>
      </c>
    </row>
    <row r="4858" spans="1:3">
      <c r="A4858" s="80">
        <v>35164</v>
      </c>
      <c r="B4858">
        <v>201.53</v>
      </c>
      <c r="C4858">
        <v>202.33</v>
      </c>
    </row>
    <row r="4859" spans="1:3">
      <c r="A4859" s="80">
        <v>35165</v>
      </c>
      <c r="B4859">
        <v>201.62</v>
      </c>
      <c r="C4859">
        <v>202.43</v>
      </c>
    </row>
    <row r="4860" spans="1:3">
      <c r="A4860" s="80">
        <v>35166</v>
      </c>
      <c r="B4860">
        <v>201.73</v>
      </c>
      <c r="C4860">
        <v>202.52</v>
      </c>
    </row>
    <row r="4861" spans="1:3">
      <c r="A4861" s="80">
        <v>35167</v>
      </c>
      <c r="B4861">
        <v>201.73</v>
      </c>
      <c r="C4861">
        <v>202.52</v>
      </c>
    </row>
    <row r="4862" spans="1:3">
      <c r="A4862" s="80">
        <v>35168</v>
      </c>
      <c r="B4862">
        <v>201.83</v>
      </c>
      <c r="C4862">
        <v>202.63</v>
      </c>
    </row>
    <row r="4863" spans="1:3">
      <c r="A4863" s="80">
        <v>35169</v>
      </c>
      <c r="B4863">
        <v>201.83</v>
      </c>
      <c r="C4863">
        <v>202.63</v>
      </c>
    </row>
    <row r="4864" spans="1:3">
      <c r="A4864" s="80">
        <v>35170</v>
      </c>
      <c r="B4864">
        <v>201.83</v>
      </c>
      <c r="C4864">
        <v>202.63</v>
      </c>
    </row>
    <row r="4865" spans="1:3">
      <c r="A4865" s="80">
        <v>35171</v>
      </c>
      <c r="B4865">
        <v>201.93</v>
      </c>
      <c r="C4865">
        <v>202.72</v>
      </c>
    </row>
    <row r="4866" spans="1:3">
      <c r="A4866" s="80">
        <v>35172</v>
      </c>
      <c r="B4866">
        <v>202.03</v>
      </c>
      <c r="C4866">
        <v>202.82</v>
      </c>
    </row>
    <row r="4867" spans="1:3">
      <c r="A4867" s="80">
        <v>35173</v>
      </c>
      <c r="B4867">
        <v>202.13</v>
      </c>
      <c r="C4867">
        <v>202.91</v>
      </c>
    </row>
    <row r="4868" spans="1:3">
      <c r="A4868" s="80">
        <v>35174</v>
      </c>
      <c r="B4868">
        <v>202.23</v>
      </c>
      <c r="C4868">
        <v>203.01</v>
      </c>
    </row>
    <row r="4869" spans="1:3">
      <c r="A4869" s="80">
        <v>35175</v>
      </c>
      <c r="B4869">
        <v>202.32</v>
      </c>
      <c r="C4869">
        <v>203.11</v>
      </c>
    </row>
    <row r="4870" spans="1:3">
      <c r="A4870" s="80">
        <v>35176</v>
      </c>
      <c r="B4870">
        <v>202.32</v>
      </c>
      <c r="C4870">
        <v>203.11</v>
      </c>
    </row>
    <row r="4871" spans="1:3">
      <c r="A4871" s="80">
        <v>35177</v>
      </c>
      <c r="B4871">
        <v>202.32</v>
      </c>
      <c r="C4871">
        <v>203.11</v>
      </c>
    </row>
    <row r="4872" spans="1:3">
      <c r="A4872" s="80">
        <v>35178</v>
      </c>
      <c r="B4872">
        <v>202.43</v>
      </c>
      <c r="C4872">
        <v>203.21</v>
      </c>
    </row>
    <row r="4873" spans="1:3">
      <c r="A4873" s="80">
        <v>35179</v>
      </c>
      <c r="B4873">
        <v>202.53</v>
      </c>
      <c r="C4873">
        <v>203.32</v>
      </c>
    </row>
    <row r="4874" spans="1:3">
      <c r="A4874" s="80">
        <v>35180</v>
      </c>
      <c r="B4874">
        <v>202.63</v>
      </c>
      <c r="C4874">
        <v>203.42</v>
      </c>
    </row>
    <row r="4875" spans="1:3">
      <c r="A4875" s="80">
        <v>35181</v>
      </c>
      <c r="B4875">
        <v>202.73</v>
      </c>
      <c r="C4875">
        <v>203.52</v>
      </c>
    </row>
    <row r="4876" spans="1:3">
      <c r="A4876" s="80">
        <v>35182</v>
      </c>
      <c r="B4876">
        <v>202.83</v>
      </c>
      <c r="C4876">
        <v>203.62</v>
      </c>
    </row>
    <row r="4877" spans="1:3">
      <c r="A4877" s="80">
        <v>35183</v>
      </c>
      <c r="B4877">
        <v>202.83</v>
      </c>
      <c r="C4877">
        <v>203.62</v>
      </c>
    </row>
    <row r="4878" spans="1:3">
      <c r="A4878" s="80">
        <v>35184</v>
      </c>
      <c r="B4878">
        <v>202.83</v>
      </c>
      <c r="C4878">
        <v>203.62</v>
      </c>
    </row>
    <row r="4879" spans="1:3">
      <c r="A4879" s="80">
        <v>35185</v>
      </c>
      <c r="B4879">
        <v>202.93</v>
      </c>
      <c r="C4879">
        <v>203.71</v>
      </c>
    </row>
    <row r="4880" spans="1:3">
      <c r="A4880" s="80">
        <v>35186</v>
      </c>
      <c r="B4880">
        <v>203.03</v>
      </c>
      <c r="C4880">
        <v>203.82</v>
      </c>
    </row>
    <row r="4881" spans="1:3">
      <c r="A4881" s="80">
        <v>35187</v>
      </c>
      <c r="B4881">
        <v>203.03</v>
      </c>
      <c r="C4881">
        <v>203.82</v>
      </c>
    </row>
    <row r="4882" spans="1:3">
      <c r="A4882" s="80">
        <v>35188</v>
      </c>
      <c r="B4882">
        <v>203.13</v>
      </c>
      <c r="C4882">
        <v>203.92</v>
      </c>
    </row>
    <row r="4883" spans="1:3">
      <c r="A4883" s="80">
        <v>35189</v>
      </c>
      <c r="B4883">
        <v>203.23</v>
      </c>
      <c r="C4883">
        <v>204.01</v>
      </c>
    </row>
    <row r="4884" spans="1:3">
      <c r="A4884" s="80">
        <v>35190</v>
      </c>
      <c r="B4884">
        <v>203.23</v>
      </c>
      <c r="C4884">
        <v>204.01</v>
      </c>
    </row>
    <row r="4885" spans="1:3">
      <c r="A4885" s="80">
        <v>35191</v>
      </c>
      <c r="B4885">
        <v>203.23</v>
      </c>
      <c r="C4885">
        <v>204.01</v>
      </c>
    </row>
    <row r="4886" spans="1:3">
      <c r="A4886" s="80">
        <v>35192</v>
      </c>
      <c r="B4886">
        <v>203.33</v>
      </c>
      <c r="C4886">
        <v>204.11</v>
      </c>
    </row>
    <row r="4887" spans="1:3">
      <c r="A4887" s="80">
        <v>35193</v>
      </c>
      <c r="B4887">
        <v>203.43</v>
      </c>
      <c r="C4887">
        <v>204.21</v>
      </c>
    </row>
    <row r="4888" spans="1:3">
      <c r="A4888" s="80">
        <v>35194</v>
      </c>
      <c r="B4888">
        <v>203.53</v>
      </c>
      <c r="C4888">
        <v>204.31</v>
      </c>
    </row>
    <row r="4889" spans="1:3">
      <c r="A4889" s="80">
        <v>35195</v>
      </c>
      <c r="B4889">
        <v>203.62</v>
      </c>
      <c r="C4889">
        <v>204.42</v>
      </c>
    </row>
    <row r="4890" spans="1:3">
      <c r="A4890" s="80">
        <v>35196</v>
      </c>
      <c r="B4890">
        <v>203.72</v>
      </c>
      <c r="C4890">
        <v>204.51</v>
      </c>
    </row>
    <row r="4891" spans="1:3">
      <c r="A4891" s="80">
        <v>35197</v>
      </c>
      <c r="B4891">
        <v>203.72</v>
      </c>
      <c r="C4891">
        <v>204.51</v>
      </c>
    </row>
    <row r="4892" spans="1:3">
      <c r="A4892" s="80">
        <v>35198</v>
      </c>
      <c r="B4892">
        <v>203.72</v>
      </c>
      <c r="C4892">
        <v>204.51</v>
      </c>
    </row>
    <row r="4893" spans="1:3">
      <c r="A4893" s="80">
        <v>35199</v>
      </c>
      <c r="B4893">
        <v>203.82</v>
      </c>
      <c r="C4893">
        <v>204.61</v>
      </c>
    </row>
    <row r="4894" spans="1:3">
      <c r="A4894" s="80">
        <v>35200</v>
      </c>
      <c r="B4894">
        <v>203.92</v>
      </c>
      <c r="C4894">
        <v>204.71</v>
      </c>
    </row>
    <row r="4895" spans="1:3">
      <c r="A4895" s="80">
        <v>35201</v>
      </c>
      <c r="B4895">
        <v>204.02</v>
      </c>
      <c r="C4895">
        <v>204.82</v>
      </c>
    </row>
    <row r="4896" spans="1:3">
      <c r="A4896" s="80">
        <v>35202</v>
      </c>
      <c r="B4896">
        <v>204.12</v>
      </c>
      <c r="C4896">
        <v>204.91</v>
      </c>
    </row>
    <row r="4897" spans="1:3">
      <c r="A4897" s="80">
        <v>35203</v>
      </c>
      <c r="B4897">
        <v>204.22</v>
      </c>
      <c r="C4897">
        <v>205.01</v>
      </c>
    </row>
    <row r="4898" spans="1:3">
      <c r="A4898" s="80">
        <v>35204</v>
      </c>
      <c r="B4898">
        <v>204.22</v>
      </c>
      <c r="C4898">
        <v>205.01</v>
      </c>
    </row>
    <row r="4899" spans="1:3">
      <c r="A4899" s="80">
        <v>35205</v>
      </c>
      <c r="B4899">
        <v>204.22</v>
      </c>
      <c r="C4899">
        <v>205.01</v>
      </c>
    </row>
    <row r="4900" spans="1:3">
      <c r="A4900" s="80">
        <v>35206</v>
      </c>
      <c r="B4900">
        <v>204.32</v>
      </c>
      <c r="C4900">
        <v>205.11</v>
      </c>
    </row>
    <row r="4901" spans="1:3">
      <c r="A4901" s="80">
        <v>35207</v>
      </c>
      <c r="B4901">
        <v>204.42</v>
      </c>
      <c r="C4901">
        <v>205.21</v>
      </c>
    </row>
    <row r="4902" spans="1:3">
      <c r="A4902" s="80">
        <v>35208</v>
      </c>
      <c r="B4902">
        <v>204.52</v>
      </c>
      <c r="C4902">
        <v>205.31</v>
      </c>
    </row>
    <row r="4903" spans="1:3">
      <c r="A4903" s="80">
        <v>35209</v>
      </c>
      <c r="B4903">
        <v>204.61</v>
      </c>
      <c r="C4903">
        <v>205.41</v>
      </c>
    </row>
    <row r="4904" spans="1:3">
      <c r="A4904" s="80">
        <v>35210</v>
      </c>
      <c r="B4904">
        <v>204.71</v>
      </c>
      <c r="C4904">
        <v>205.51</v>
      </c>
    </row>
    <row r="4905" spans="1:3">
      <c r="A4905" s="80">
        <v>35211</v>
      </c>
      <c r="B4905">
        <v>204.71</v>
      </c>
      <c r="C4905">
        <v>205.51</v>
      </c>
    </row>
    <row r="4906" spans="1:3">
      <c r="A4906" s="80">
        <v>35212</v>
      </c>
      <c r="B4906">
        <v>204.71</v>
      </c>
      <c r="C4906">
        <v>205.51</v>
      </c>
    </row>
    <row r="4907" spans="1:3">
      <c r="A4907" s="80">
        <v>35213</v>
      </c>
      <c r="B4907">
        <v>204.81</v>
      </c>
      <c r="C4907">
        <v>205.61</v>
      </c>
    </row>
    <row r="4908" spans="1:3">
      <c r="A4908" s="80">
        <v>35214</v>
      </c>
      <c r="B4908">
        <v>204.92</v>
      </c>
      <c r="C4908">
        <v>205.7</v>
      </c>
    </row>
    <row r="4909" spans="1:3">
      <c r="A4909" s="80">
        <v>35215</v>
      </c>
      <c r="B4909">
        <v>205.02</v>
      </c>
      <c r="C4909">
        <v>205.8</v>
      </c>
    </row>
    <row r="4910" spans="1:3">
      <c r="A4910" s="80">
        <v>35216</v>
      </c>
      <c r="B4910">
        <v>205.12</v>
      </c>
      <c r="C4910">
        <v>205.9</v>
      </c>
    </row>
    <row r="4911" spans="1:3">
      <c r="A4911" s="80">
        <v>35217</v>
      </c>
      <c r="B4911">
        <v>205.35</v>
      </c>
      <c r="C4911">
        <v>205.86</v>
      </c>
    </row>
    <row r="4912" spans="1:3">
      <c r="A4912" s="80">
        <v>35218</v>
      </c>
      <c r="B4912">
        <v>205.35</v>
      </c>
      <c r="C4912">
        <v>205.86</v>
      </c>
    </row>
    <row r="4913" spans="1:3">
      <c r="A4913" s="80">
        <v>35219</v>
      </c>
      <c r="B4913">
        <v>205.35</v>
      </c>
      <c r="C4913">
        <v>205.86</v>
      </c>
    </row>
    <row r="4914" spans="1:3">
      <c r="A4914" s="80">
        <v>35220</v>
      </c>
      <c r="B4914">
        <v>205.41</v>
      </c>
      <c r="C4914">
        <v>205.93</v>
      </c>
    </row>
    <row r="4915" spans="1:3">
      <c r="A4915" s="80">
        <v>35221</v>
      </c>
      <c r="B4915">
        <v>205.51</v>
      </c>
      <c r="C4915">
        <v>206.03</v>
      </c>
    </row>
    <row r="4916" spans="1:3">
      <c r="A4916" s="80">
        <v>35222</v>
      </c>
      <c r="B4916">
        <v>205.68</v>
      </c>
      <c r="C4916">
        <v>206.15</v>
      </c>
    </row>
    <row r="4917" spans="1:3">
      <c r="A4917" s="80">
        <v>35223</v>
      </c>
      <c r="B4917">
        <v>205.68</v>
      </c>
      <c r="C4917">
        <v>206.15</v>
      </c>
    </row>
    <row r="4918" spans="1:3">
      <c r="A4918" s="80">
        <v>35224</v>
      </c>
      <c r="B4918">
        <v>205.76</v>
      </c>
      <c r="C4918">
        <v>206.18</v>
      </c>
    </row>
    <row r="4919" spans="1:3">
      <c r="A4919" s="80">
        <v>35225</v>
      </c>
      <c r="B4919">
        <v>205.76</v>
      </c>
      <c r="C4919">
        <v>206.18</v>
      </c>
    </row>
    <row r="4920" spans="1:3">
      <c r="A4920" s="80">
        <v>35226</v>
      </c>
      <c r="B4920">
        <v>205.76</v>
      </c>
      <c r="C4920">
        <v>206.18</v>
      </c>
    </row>
    <row r="4921" spans="1:3">
      <c r="A4921" s="80">
        <v>35227</v>
      </c>
      <c r="B4921">
        <v>205.85</v>
      </c>
      <c r="C4921">
        <v>206.28</v>
      </c>
    </row>
    <row r="4922" spans="1:3">
      <c r="A4922" s="80">
        <v>35228</v>
      </c>
      <c r="B4922">
        <v>205.93</v>
      </c>
      <c r="C4922">
        <v>206.43</v>
      </c>
    </row>
    <row r="4923" spans="1:3">
      <c r="A4923" s="80">
        <v>35229</v>
      </c>
      <c r="B4923">
        <v>206.03</v>
      </c>
      <c r="C4923">
        <v>206.53</v>
      </c>
    </row>
    <row r="4924" spans="1:3">
      <c r="A4924" s="80">
        <v>35230</v>
      </c>
      <c r="B4924">
        <v>206.1</v>
      </c>
      <c r="C4924">
        <v>206.63</v>
      </c>
    </row>
    <row r="4925" spans="1:3">
      <c r="A4925" s="80">
        <v>35231</v>
      </c>
      <c r="B4925">
        <v>206.26</v>
      </c>
      <c r="C4925">
        <v>206.69</v>
      </c>
    </row>
    <row r="4926" spans="1:3">
      <c r="A4926" s="80">
        <v>35232</v>
      </c>
      <c r="B4926">
        <v>206.26</v>
      </c>
      <c r="C4926">
        <v>206.69</v>
      </c>
    </row>
    <row r="4927" spans="1:3">
      <c r="A4927" s="80">
        <v>35233</v>
      </c>
      <c r="B4927">
        <v>206.26</v>
      </c>
      <c r="C4927">
        <v>206.69</v>
      </c>
    </row>
    <row r="4928" spans="1:3">
      <c r="A4928" s="80">
        <v>35234</v>
      </c>
      <c r="B4928">
        <v>206.32</v>
      </c>
      <c r="C4928">
        <v>206.78</v>
      </c>
    </row>
    <row r="4929" spans="1:3">
      <c r="A4929" s="80">
        <v>35235</v>
      </c>
      <c r="B4929">
        <v>206.45</v>
      </c>
      <c r="C4929">
        <v>206.89</v>
      </c>
    </row>
    <row r="4930" spans="1:3">
      <c r="A4930" s="80">
        <v>35236</v>
      </c>
      <c r="B4930">
        <v>206.53</v>
      </c>
      <c r="C4930">
        <v>207</v>
      </c>
    </row>
    <row r="4931" spans="1:3">
      <c r="A4931" s="80">
        <v>35237</v>
      </c>
      <c r="B4931">
        <v>206.67</v>
      </c>
      <c r="C4931">
        <v>207.1</v>
      </c>
    </row>
    <row r="4932" spans="1:3">
      <c r="A4932" s="80">
        <v>35238</v>
      </c>
      <c r="B4932">
        <v>206.74</v>
      </c>
      <c r="C4932">
        <v>207.2</v>
      </c>
    </row>
    <row r="4933" spans="1:3">
      <c r="A4933" s="80">
        <v>35239</v>
      </c>
      <c r="B4933">
        <v>206.74</v>
      </c>
      <c r="C4933">
        <v>207.2</v>
      </c>
    </row>
    <row r="4934" spans="1:3">
      <c r="A4934" s="80">
        <v>35240</v>
      </c>
      <c r="B4934">
        <v>206.74</v>
      </c>
      <c r="C4934">
        <v>207.2</v>
      </c>
    </row>
    <row r="4935" spans="1:3">
      <c r="A4935" s="80">
        <v>35241</v>
      </c>
      <c r="B4935">
        <v>206.86</v>
      </c>
      <c r="C4935">
        <v>207.25</v>
      </c>
    </row>
    <row r="4936" spans="1:3">
      <c r="A4936" s="80">
        <v>35242</v>
      </c>
      <c r="B4936">
        <v>206.93</v>
      </c>
      <c r="C4936">
        <v>207.37</v>
      </c>
    </row>
    <row r="4937" spans="1:3">
      <c r="A4937" s="80">
        <v>35243</v>
      </c>
      <c r="B4937">
        <v>207.05</v>
      </c>
      <c r="C4937">
        <v>207.45</v>
      </c>
    </row>
    <row r="4938" spans="1:3">
      <c r="A4938" s="80">
        <v>35244</v>
      </c>
      <c r="B4938">
        <v>207.11</v>
      </c>
      <c r="C4938">
        <v>207.6</v>
      </c>
    </row>
    <row r="4939" spans="1:3">
      <c r="A4939" s="80">
        <v>35245</v>
      </c>
      <c r="B4939">
        <v>207.25</v>
      </c>
      <c r="C4939">
        <v>207.7</v>
      </c>
    </row>
    <row r="4940" spans="1:3">
      <c r="A4940" s="80">
        <v>35246</v>
      </c>
      <c r="B4940">
        <v>207.25</v>
      </c>
      <c r="C4940">
        <v>207.7</v>
      </c>
    </row>
    <row r="4941" spans="1:3">
      <c r="A4941" s="80">
        <v>35247</v>
      </c>
      <c r="B4941">
        <v>207.25</v>
      </c>
      <c r="C4941">
        <v>207.7</v>
      </c>
    </row>
    <row r="4942" spans="1:3">
      <c r="A4942" s="80">
        <v>35248</v>
      </c>
      <c r="B4942">
        <v>207.36</v>
      </c>
      <c r="C4942">
        <v>207.86</v>
      </c>
    </row>
    <row r="4943" spans="1:3">
      <c r="A4943" s="80">
        <v>35249</v>
      </c>
      <c r="B4943">
        <v>207.42</v>
      </c>
      <c r="C4943">
        <v>207.93</v>
      </c>
    </row>
    <row r="4944" spans="1:3">
      <c r="A4944" s="80">
        <v>35250</v>
      </c>
      <c r="B4944">
        <v>207.5</v>
      </c>
      <c r="C4944">
        <v>208</v>
      </c>
    </row>
    <row r="4945" spans="1:3">
      <c r="A4945" s="80">
        <v>35251</v>
      </c>
      <c r="B4945">
        <v>207.62</v>
      </c>
      <c r="C4945">
        <v>208.07</v>
      </c>
    </row>
    <row r="4946" spans="1:3">
      <c r="A4946" s="80">
        <v>35252</v>
      </c>
      <c r="B4946">
        <v>207.71</v>
      </c>
      <c r="C4946">
        <v>208.26</v>
      </c>
    </row>
    <row r="4947" spans="1:3">
      <c r="A4947" s="80">
        <v>35253</v>
      </c>
      <c r="B4947">
        <v>207.71</v>
      </c>
      <c r="C4947">
        <v>208.26</v>
      </c>
    </row>
    <row r="4948" spans="1:3">
      <c r="A4948" s="80">
        <v>35254</v>
      </c>
      <c r="B4948">
        <v>207.71</v>
      </c>
      <c r="C4948">
        <v>208.26</v>
      </c>
    </row>
    <row r="4949" spans="1:3">
      <c r="A4949" s="80">
        <v>35255</v>
      </c>
      <c r="B4949">
        <v>207.82</v>
      </c>
      <c r="C4949">
        <v>208.33</v>
      </c>
    </row>
    <row r="4950" spans="1:3">
      <c r="A4950" s="80">
        <v>35256</v>
      </c>
      <c r="B4950">
        <v>207.9</v>
      </c>
      <c r="C4950">
        <v>208.39</v>
      </c>
    </row>
    <row r="4951" spans="1:3">
      <c r="A4951" s="80">
        <v>35257</v>
      </c>
      <c r="B4951">
        <v>208.07</v>
      </c>
      <c r="C4951">
        <v>208.53</v>
      </c>
    </row>
    <row r="4952" spans="1:3">
      <c r="A4952" s="80">
        <v>35258</v>
      </c>
      <c r="B4952">
        <v>208.13</v>
      </c>
      <c r="C4952">
        <v>208.63</v>
      </c>
    </row>
    <row r="4953" spans="1:3">
      <c r="A4953" s="80">
        <v>35259</v>
      </c>
      <c r="B4953">
        <v>208.26</v>
      </c>
      <c r="C4953">
        <v>208.74</v>
      </c>
    </row>
    <row r="4954" spans="1:3">
      <c r="A4954" s="80">
        <v>35260</v>
      </c>
      <c r="B4954">
        <v>208.26</v>
      </c>
      <c r="C4954">
        <v>208.74</v>
      </c>
    </row>
    <row r="4955" spans="1:3">
      <c r="A4955" s="80">
        <v>35261</v>
      </c>
      <c r="B4955">
        <v>208.26</v>
      </c>
      <c r="C4955">
        <v>208.74</v>
      </c>
    </row>
    <row r="4956" spans="1:3">
      <c r="A4956" s="80">
        <v>35262</v>
      </c>
      <c r="B4956">
        <v>208.32</v>
      </c>
      <c r="C4956">
        <v>208.85</v>
      </c>
    </row>
    <row r="4957" spans="1:3">
      <c r="A4957" s="80">
        <v>35263</v>
      </c>
      <c r="B4957">
        <v>208.44</v>
      </c>
      <c r="C4957">
        <v>208.89</v>
      </c>
    </row>
    <row r="4958" spans="1:3">
      <c r="A4958" s="80">
        <v>35264</v>
      </c>
      <c r="B4958">
        <v>208.5</v>
      </c>
      <c r="C4958">
        <v>209.02</v>
      </c>
    </row>
    <row r="4959" spans="1:3">
      <c r="A4959" s="80">
        <v>35265</v>
      </c>
      <c r="B4959">
        <v>208.64</v>
      </c>
      <c r="C4959">
        <v>209.12</v>
      </c>
    </row>
    <row r="4960" spans="1:3">
      <c r="A4960" s="80">
        <v>35266</v>
      </c>
      <c r="B4960">
        <v>208.71</v>
      </c>
      <c r="C4960">
        <v>209.19</v>
      </c>
    </row>
    <row r="4961" spans="1:3">
      <c r="A4961" s="80">
        <v>35267</v>
      </c>
      <c r="B4961">
        <v>208.71</v>
      </c>
      <c r="C4961">
        <v>209.19</v>
      </c>
    </row>
    <row r="4962" spans="1:3">
      <c r="A4962" s="80">
        <v>35268</v>
      </c>
      <c r="B4962">
        <v>208.71</v>
      </c>
      <c r="C4962">
        <v>209.19</v>
      </c>
    </row>
    <row r="4963" spans="1:3">
      <c r="A4963" s="80">
        <v>35269</v>
      </c>
      <c r="B4963">
        <v>208.85</v>
      </c>
      <c r="C4963">
        <v>209.32</v>
      </c>
    </row>
    <row r="4964" spans="1:3">
      <c r="A4964" s="80">
        <v>35270</v>
      </c>
      <c r="B4964">
        <v>208.88</v>
      </c>
      <c r="C4964">
        <v>209.37</v>
      </c>
    </row>
    <row r="4965" spans="1:3">
      <c r="A4965" s="80">
        <v>35271</v>
      </c>
      <c r="B4965">
        <v>209</v>
      </c>
      <c r="C4965">
        <v>209.46</v>
      </c>
    </row>
    <row r="4966" spans="1:3">
      <c r="A4966" s="80">
        <v>35272</v>
      </c>
      <c r="B4966">
        <v>209</v>
      </c>
      <c r="C4966">
        <v>209.46</v>
      </c>
    </row>
    <row r="4967" spans="1:3">
      <c r="A4967" s="80">
        <v>35273</v>
      </c>
      <c r="B4967">
        <v>209.11</v>
      </c>
      <c r="C4967">
        <v>209.56</v>
      </c>
    </row>
    <row r="4968" spans="1:3">
      <c r="A4968" s="80">
        <v>35274</v>
      </c>
      <c r="B4968">
        <v>209.11</v>
      </c>
      <c r="C4968">
        <v>209.56</v>
      </c>
    </row>
    <row r="4969" spans="1:3">
      <c r="A4969" s="80">
        <v>35275</v>
      </c>
      <c r="B4969">
        <v>209.11</v>
      </c>
      <c r="C4969">
        <v>209.56</v>
      </c>
    </row>
    <row r="4970" spans="1:3">
      <c r="A4970" s="80">
        <v>35276</v>
      </c>
      <c r="B4970">
        <v>209.25</v>
      </c>
      <c r="C4970">
        <v>209.67</v>
      </c>
    </row>
    <row r="4971" spans="1:3">
      <c r="A4971" s="80">
        <v>35277</v>
      </c>
      <c r="B4971">
        <v>209.39</v>
      </c>
      <c r="C4971">
        <v>209.8</v>
      </c>
    </row>
    <row r="4972" spans="1:3">
      <c r="A4972" s="80">
        <v>35278</v>
      </c>
      <c r="B4972">
        <v>209.37</v>
      </c>
      <c r="C4972">
        <v>209.9</v>
      </c>
    </row>
    <row r="4973" spans="1:3">
      <c r="A4973" s="80">
        <v>35279</v>
      </c>
      <c r="B4973">
        <v>209.54</v>
      </c>
      <c r="C4973">
        <v>210.01</v>
      </c>
    </row>
    <row r="4974" spans="1:3">
      <c r="A4974" s="80">
        <v>35280</v>
      </c>
      <c r="B4974">
        <v>209.54</v>
      </c>
      <c r="C4974">
        <v>210.01</v>
      </c>
    </row>
    <row r="4975" spans="1:3">
      <c r="A4975" s="80">
        <v>35281</v>
      </c>
      <c r="B4975">
        <v>209.54</v>
      </c>
      <c r="C4975">
        <v>210.01</v>
      </c>
    </row>
    <row r="4976" spans="1:3">
      <c r="A4976" s="80">
        <v>35282</v>
      </c>
      <c r="B4976">
        <v>209.54</v>
      </c>
      <c r="C4976">
        <v>210.01</v>
      </c>
    </row>
    <row r="4977" spans="1:3">
      <c r="A4977" s="80">
        <v>35283</v>
      </c>
      <c r="B4977">
        <v>209.61</v>
      </c>
      <c r="C4977">
        <v>210.07</v>
      </c>
    </row>
    <row r="4978" spans="1:3">
      <c r="A4978" s="80">
        <v>35284</v>
      </c>
      <c r="B4978">
        <v>209.75</v>
      </c>
      <c r="C4978">
        <v>210.19</v>
      </c>
    </row>
    <row r="4979" spans="1:3">
      <c r="A4979" s="80">
        <v>35285</v>
      </c>
      <c r="B4979">
        <v>209.82</v>
      </c>
      <c r="C4979">
        <v>210.31</v>
      </c>
    </row>
    <row r="4980" spans="1:3">
      <c r="A4980" s="80">
        <v>35286</v>
      </c>
      <c r="B4980">
        <v>209.92</v>
      </c>
      <c r="C4980">
        <v>210.4</v>
      </c>
    </row>
    <row r="4981" spans="1:3">
      <c r="A4981" s="80">
        <v>35287</v>
      </c>
      <c r="B4981">
        <v>209.96</v>
      </c>
      <c r="C4981">
        <v>210.48</v>
      </c>
    </row>
    <row r="4982" spans="1:3">
      <c r="A4982" s="80">
        <v>35288</v>
      </c>
      <c r="B4982">
        <v>209.96</v>
      </c>
      <c r="C4982">
        <v>210.48</v>
      </c>
    </row>
    <row r="4983" spans="1:3">
      <c r="A4983" s="80">
        <v>35289</v>
      </c>
      <c r="B4983">
        <v>209.96</v>
      </c>
      <c r="C4983">
        <v>210.48</v>
      </c>
    </row>
    <row r="4984" spans="1:3">
      <c r="A4984" s="80">
        <v>35290</v>
      </c>
      <c r="B4984">
        <v>210.15</v>
      </c>
      <c r="C4984">
        <v>210.62</v>
      </c>
    </row>
    <row r="4985" spans="1:3">
      <c r="A4985" s="80">
        <v>35291</v>
      </c>
      <c r="B4985">
        <v>210.25</v>
      </c>
      <c r="C4985">
        <v>210.64</v>
      </c>
    </row>
    <row r="4986" spans="1:3">
      <c r="A4986" s="80">
        <v>35292</v>
      </c>
      <c r="B4986">
        <v>210.36</v>
      </c>
      <c r="C4986">
        <v>210.8</v>
      </c>
    </row>
    <row r="4987" spans="1:3">
      <c r="A4987" s="80">
        <v>35293</v>
      </c>
      <c r="B4987">
        <v>210.36</v>
      </c>
      <c r="C4987">
        <v>210.8</v>
      </c>
    </row>
    <row r="4988" spans="1:3">
      <c r="A4988" s="80">
        <v>35294</v>
      </c>
      <c r="B4988">
        <v>210.42</v>
      </c>
      <c r="C4988">
        <v>210.87</v>
      </c>
    </row>
    <row r="4989" spans="1:3">
      <c r="A4989" s="80">
        <v>35295</v>
      </c>
      <c r="B4989">
        <v>210.42</v>
      </c>
      <c r="C4989">
        <v>210.87</v>
      </c>
    </row>
    <row r="4990" spans="1:3">
      <c r="A4990" s="80">
        <v>35296</v>
      </c>
      <c r="B4990">
        <v>210.42</v>
      </c>
      <c r="C4990">
        <v>210.87</v>
      </c>
    </row>
    <row r="4991" spans="1:3">
      <c r="A4991" s="80">
        <v>35297</v>
      </c>
      <c r="B4991">
        <v>210.52</v>
      </c>
      <c r="C4991">
        <v>211.02</v>
      </c>
    </row>
    <row r="4992" spans="1:3">
      <c r="A4992" s="80">
        <v>35298</v>
      </c>
      <c r="B4992">
        <v>210.61</v>
      </c>
      <c r="C4992">
        <v>211.13</v>
      </c>
    </row>
    <row r="4993" spans="1:3">
      <c r="A4993" s="80">
        <v>35299</v>
      </c>
      <c r="B4993">
        <v>210.7</v>
      </c>
      <c r="C4993">
        <v>211.2</v>
      </c>
    </row>
    <row r="4994" spans="1:3">
      <c r="A4994" s="80">
        <v>35300</v>
      </c>
      <c r="B4994">
        <v>210.85</v>
      </c>
      <c r="C4994">
        <v>211.31</v>
      </c>
    </row>
    <row r="4995" spans="1:3">
      <c r="A4995" s="80">
        <v>35301</v>
      </c>
      <c r="B4995">
        <v>210.97</v>
      </c>
      <c r="C4995">
        <v>211.44</v>
      </c>
    </row>
    <row r="4996" spans="1:3">
      <c r="A4996" s="80">
        <v>35302</v>
      </c>
      <c r="B4996">
        <v>210.97</v>
      </c>
      <c r="C4996">
        <v>211.44</v>
      </c>
    </row>
    <row r="4997" spans="1:3">
      <c r="A4997" s="80">
        <v>35303</v>
      </c>
      <c r="B4997">
        <v>210.97</v>
      </c>
      <c r="C4997">
        <v>211.44</v>
      </c>
    </row>
    <row r="4998" spans="1:3">
      <c r="A4998" s="80">
        <v>35304</v>
      </c>
      <c r="B4998">
        <v>211.01</v>
      </c>
      <c r="C4998">
        <v>211.49</v>
      </c>
    </row>
    <row r="4999" spans="1:3">
      <c r="A4999" s="80">
        <v>35305</v>
      </c>
      <c r="B4999">
        <v>211.19</v>
      </c>
      <c r="C4999">
        <v>211.57</v>
      </c>
    </row>
    <row r="5000" spans="1:3">
      <c r="A5000" s="80">
        <v>35306</v>
      </c>
      <c r="B5000">
        <v>211.21</v>
      </c>
      <c r="C5000">
        <v>211.69</v>
      </c>
    </row>
    <row r="5001" spans="1:3">
      <c r="A5001" s="80">
        <v>35307</v>
      </c>
      <c r="B5001">
        <v>211.37</v>
      </c>
      <c r="C5001">
        <v>211.78</v>
      </c>
    </row>
    <row r="5002" spans="1:3">
      <c r="A5002" s="80">
        <v>35308</v>
      </c>
      <c r="B5002">
        <v>211.44</v>
      </c>
      <c r="C5002">
        <v>211.88</v>
      </c>
    </row>
    <row r="5003" spans="1:3">
      <c r="A5003" s="80">
        <v>35309</v>
      </c>
      <c r="B5003">
        <v>211.44</v>
      </c>
      <c r="C5003">
        <v>211.88</v>
      </c>
    </row>
    <row r="5004" spans="1:3">
      <c r="A5004" s="80">
        <v>35310</v>
      </c>
      <c r="B5004">
        <v>211.44</v>
      </c>
      <c r="C5004">
        <v>211.88</v>
      </c>
    </row>
    <row r="5005" spans="1:3">
      <c r="A5005" s="80">
        <v>35311</v>
      </c>
      <c r="B5005">
        <v>211.56</v>
      </c>
      <c r="C5005">
        <v>212</v>
      </c>
    </row>
    <row r="5006" spans="1:3">
      <c r="A5006" s="80">
        <v>35312</v>
      </c>
      <c r="B5006">
        <v>211.6</v>
      </c>
      <c r="C5006">
        <v>212.09</v>
      </c>
    </row>
    <row r="5007" spans="1:3">
      <c r="A5007" s="80">
        <v>35313</v>
      </c>
      <c r="B5007">
        <v>211.77</v>
      </c>
      <c r="C5007">
        <v>212.23</v>
      </c>
    </row>
    <row r="5008" spans="1:3">
      <c r="A5008" s="80">
        <v>35314</v>
      </c>
      <c r="B5008">
        <v>211.86</v>
      </c>
      <c r="C5008">
        <v>212.27</v>
      </c>
    </row>
    <row r="5009" spans="1:3">
      <c r="A5009" s="80">
        <v>35315</v>
      </c>
      <c r="B5009">
        <v>211.95</v>
      </c>
      <c r="C5009">
        <v>212.39</v>
      </c>
    </row>
    <row r="5010" spans="1:3">
      <c r="A5010" s="80">
        <v>35316</v>
      </c>
      <c r="B5010">
        <v>211.95</v>
      </c>
      <c r="C5010">
        <v>212.39</v>
      </c>
    </row>
    <row r="5011" spans="1:3">
      <c r="A5011" s="80">
        <v>35317</v>
      </c>
      <c r="B5011">
        <v>211.95</v>
      </c>
      <c r="C5011">
        <v>212.39</v>
      </c>
    </row>
    <row r="5012" spans="1:3">
      <c r="A5012" s="80">
        <v>35318</v>
      </c>
      <c r="B5012">
        <v>212.03</v>
      </c>
      <c r="C5012">
        <v>212.49</v>
      </c>
    </row>
    <row r="5013" spans="1:3">
      <c r="A5013" s="80">
        <v>35319</v>
      </c>
      <c r="B5013">
        <v>212.14</v>
      </c>
      <c r="C5013">
        <v>212.61</v>
      </c>
    </row>
    <row r="5014" spans="1:3">
      <c r="A5014" s="80">
        <v>35320</v>
      </c>
      <c r="B5014">
        <v>212.25</v>
      </c>
      <c r="C5014">
        <v>212.69</v>
      </c>
    </row>
    <row r="5015" spans="1:3">
      <c r="A5015" s="80">
        <v>35321</v>
      </c>
      <c r="B5015">
        <v>212.34</v>
      </c>
      <c r="C5015">
        <v>212.79</v>
      </c>
    </row>
    <row r="5016" spans="1:3">
      <c r="A5016" s="80">
        <v>35322</v>
      </c>
      <c r="B5016">
        <v>212.49</v>
      </c>
      <c r="C5016">
        <v>212.93</v>
      </c>
    </row>
    <row r="5017" spans="1:3">
      <c r="A5017" s="80">
        <v>35323</v>
      </c>
      <c r="B5017">
        <v>212.49</v>
      </c>
      <c r="C5017">
        <v>212.93</v>
      </c>
    </row>
    <row r="5018" spans="1:3">
      <c r="A5018" s="80">
        <v>35324</v>
      </c>
      <c r="B5018">
        <v>212.49</v>
      </c>
      <c r="C5018">
        <v>212.93</v>
      </c>
    </row>
    <row r="5019" spans="1:3">
      <c r="A5019" s="80">
        <v>35325</v>
      </c>
      <c r="B5019">
        <v>212.55</v>
      </c>
      <c r="C5019">
        <v>213.01</v>
      </c>
    </row>
    <row r="5020" spans="1:3">
      <c r="A5020" s="80">
        <v>35326</v>
      </c>
      <c r="B5020">
        <v>212.64</v>
      </c>
      <c r="C5020">
        <v>213.08</v>
      </c>
    </row>
    <row r="5021" spans="1:3">
      <c r="A5021" s="80">
        <v>35327</v>
      </c>
      <c r="B5021">
        <v>212.76</v>
      </c>
      <c r="C5021">
        <v>213.23</v>
      </c>
    </row>
    <row r="5022" spans="1:3">
      <c r="A5022" s="80">
        <v>35328</v>
      </c>
      <c r="B5022">
        <v>212.85</v>
      </c>
      <c r="C5022">
        <v>213.3</v>
      </c>
    </row>
    <row r="5023" spans="1:3">
      <c r="A5023" s="80">
        <v>35329</v>
      </c>
      <c r="B5023">
        <v>212.99</v>
      </c>
      <c r="C5023">
        <v>213.4</v>
      </c>
    </row>
    <row r="5024" spans="1:3">
      <c r="A5024" s="80">
        <v>35330</v>
      </c>
      <c r="B5024">
        <v>212.99</v>
      </c>
      <c r="C5024">
        <v>213.4</v>
      </c>
    </row>
    <row r="5025" spans="1:3">
      <c r="A5025" s="80">
        <v>35331</v>
      </c>
      <c r="B5025">
        <v>212.99</v>
      </c>
      <c r="C5025">
        <v>213.4</v>
      </c>
    </row>
    <row r="5026" spans="1:3">
      <c r="A5026" s="80">
        <v>35332</v>
      </c>
      <c r="B5026">
        <v>212.99</v>
      </c>
      <c r="C5026">
        <v>213.52</v>
      </c>
    </row>
    <row r="5027" spans="1:3">
      <c r="A5027" s="80">
        <v>35333</v>
      </c>
      <c r="B5027">
        <v>213.13</v>
      </c>
      <c r="C5027">
        <v>213.61</v>
      </c>
    </row>
    <row r="5028" spans="1:3">
      <c r="A5028" s="80">
        <v>35334</v>
      </c>
      <c r="B5028">
        <v>213.27</v>
      </c>
      <c r="C5028">
        <v>213.71</v>
      </c>
    </row>
    <row r="5029" spans="1:3">
      <c r="A5029" s="80">
        <v>35335</v>
      </c>
      <c r="B5029">
        <v>213.34</v>
      </c>
      <c r="C5029">
        <v>213.78</v>
      </c>
    </row>
    <row r="5030" spans="1:3">
      <c r="A5030" s="80">
        <v>35336</v>
      </c>
      <c r="B5030">
        <v>213.52</v>
      </c>
      <c r="C5030">
        <v>213.94</v>
      </c>
    </row>
    <row r="5031" spans="1:3">
      <c r="A5031" s="80">
        <v>35337</v>
      </c>
      <c r="B5031">
        <v>213.52</v>
      </c>
      <c r="C5031">
        <v>213.94</v>
      </c>
    </row>
    <row r="5032" spans="1:3">
      <c r="A5032" s="80">
        <v>35338</v>
      </c>
      <c r="B5032">
        <v>213.52</v>
      </c>
      <c r="C5032">
        <v>213.94</v>
      </c>
    </row>
    <row r="5033" spans="1:3">
      <c r="A5033" s="80">
        <v>35339</v>
      </c>
      <c r="B5033">
        <v>213.59</v>
      </c>
      <c r="C5033">
        <v>214.04</v>
      </c>
    </row>
    <row r="5034" spans="1:3">
      <c r="A5034" s="80">
        <v>35340</v>
      </c>
      <c r="B5034">
        <v>213.65</v>
      </c>
      <c r="C5034">
        <v>214.09</v>
      </c>
    </row>
    <row r="5035" spans="1:3">
      <c r="A5035" s="80">
        <v>35341</v>
      </c>
      <c r="B5035">
        <v>213.79</v>
      </c>
      <c r="C5035">
        <v>214.19</v>
      </c>
    </row>
    <row r="5036" spans="1:3">
      <c r="A5036" s="80">
        <v>35342</v>
      </c>
      <c r="B5036">
        <v>213.9</v>
      </c>
      <c r="C5036">
        <v>214.35</v>
      </c>
    </row>
    <row r="5037" spans="1:3">
      <c r="A5037" s="80">
        <v>35343</v>
      </c>
      <c r="B5037">
        <v>213.91</v>
      </c>
      <c r="C5037">
        <v>214.42</v>
      </c>
    </row>
    <row r="5038" spans="1:3">
      <c r="A5038" s="80">
        <v>35344</v>
      </c>
      <c r="B5038">
        <v>213.91</v>
      </c>
      <c r="C5038">
        <v>214.42</v>
      </c>
    </row>
    <row r="5039" spans="1:3">
      <c r="A5039" s="80">
        <v>35345</v>
      </c>
      <c r="B5039">
        <v>213.91</v>
      </c>
      <c r="C5039">
        <v>214.42</v>
      </c>
    </row>
    <row r="5040" spans="1:3">
      <c r="A5040" s="80">
        <v>35346</v>
      </c>
      <c r="B5040">
        <v>214.1</v>
      </c>
      <c r="C5040">
        <v>214.57</v>
      </c>
    </row>
    <row r="5041" spans="1:3">
      <c r="A5041" s="80">
        <v>35347</v>
      </c>
      <c r="B5041">
        <v>214.13</v>
      </c>
      <c r="C5041">
        <v>214.59</v>
      </c>
    </row>
    <row r="5042" spans="1:3">
      <c r="A5042" s="80">
        <v>35348</v>
      </c>
      <c r="B5042">
        <v>214.26</v>
      </c>
      <c r="C5042">
        <v>214.69</v>
      </c>
    </row>
    <row r="5043" spans="1:3">
      <c r="A5043" s="80">
        <v>35349</v>
      </c>
      <c r="B5043">
        <v>214.36</v>
      </c>
      <c r="C5043">
        <v>214.8</v>
      </c>
    </row>
    <row r="5044" spans="1:3">
      <c r="A5044" s="80">
        <v>35350</v>
      </c>
      <c r="B5044">
        <v>214.48</v>
      </c>
      <c r="C5044">
        <v>214.91</v>
      </c>
    </row>
    <row r="5045" spans="1:3">
      <c r="A5045" s="80">
        <v>35351</v>
      </c>
      <c r="B5045">
        <v>214.48</v>
      </c>
      <c r="C5045">
        <v>214.91</v>
      </c>
    </row>
    <row r="5046" spans="1:3">
      <c r="A5046" s="80">
        <v>35352</v>
      </c>
      <c r="B5046">
        <v>214.48</v>
      </c>
      <c r="C5046">
        <v>214.91</v>
      </c>
    </row>
    <row r="5047" spans="1:3">
      <c r="A5047" s="80">
        <v>35353</v>
      </c>
      <c r="B5047">
        <v>214.49</v>
      </c>
      <c r="C5047">
        <v>214.98</v>
      </c>
    </row>
    <row r="5048" spans="1:3">
      <c r="A5048" s="80">
        <v>35354</v>
      </c>
      <c r="B5048">
        <v>214.63</v>
      </c>
      <c r="C5048">
        <v>215.06</v>
      </c>
    </row>
    <row r="5049" spans="1:3">
      <c r="A5049" s="80">
        <v>35355</v>
      </c>
      <c r="B5049">
        <v>214.76</v>
      </c>
      <c r="C5049">
        <v>215.23</v>
      </c>
    </row>
    <row r="5050" spans="1:3">
      <c r="A5050" s="80">
        <v>35356</v>
      </c>
      <c r="B5050">
        <v>214.86</v>
      </c>
      <c r="C5050">
        <v>215.26</v>
      </c>
    </row>
    <row r="5051" spans="1:3">
      <c r="A5051" s="80">
        <v>35357</v>
      </c>
      <c r="B5051">
        <v>214.96</v>
      </c>
      <c r="C5051">
        <v>215.38</v>
      </c>
    </row>
    <row r="5052" spans="1:3">
      <c r="A5052" s="80">
        <v>35358</v>
      </c>
      <c r="B5052">
        <v>214.96</v>
      </c>
      <c r="C5052">
        <v>215.38</v>
      </c>
    </row>
    <row r="5053" spans="1:3">
      <c r="A5053" s="80">
        <v>35359</v>
      </c>
      <c r="B5053">
        <v>214.96</v>
      </c>
      <c r="C5053">
        <v>215.38</v>
      </c>
    </row>
    <row r="5054" spans="1:3">
      <c r="A5054" s="80">
        <v>35360</v>
      </c>
      <c r="B5054">
        <v>215.05</v>
      </c>
      <c r="C5054">
        <v>215.48</v>
      </c>
    </row>
    <row r="5055" spans="1:3">
      <c r="A5055" s="80">
        <v>35361</v>
      </c>
      <c r="B5055">
        <v>215.2</v>
      </c>
      <c r="C5055">
        <v>215.65</v>
      </c>
    </row>
    <row r="5056" spans="1:3">
      <c r="A5056" s="80">
        <v>35362</v>
      </c>
      <c r="B5056">
        <v>215.26</v>
      </c>
      <c r="C5056">
        <v>215.66</v>
      </c>
    </row>
    <row r="5057" spans="1:3">
      <c r="A5057" s="80">
        <v>35363</v>
      </c>
      <c r="B5057">
        <v>215.33</v>
      </c>
      <c r="C5057">
        <v>215.79</v>
      </c>
    </row>
    <row r="5058" spans="1:3">
      <c r="A5058" s="80">
        <v>35364</v>
      </c>
      <c r="B5058">
        <v>215.49</v>
      </c>
      <c r="C5058">
        <v>215.88</v>
      </c>
    </row>
    <row r="5059" spans="1:3">
      <c r="A5059" s="80">
        <v>35365</v>
      </c>
      <c r="B5059">
        <v>215.49</v>
      </c>
      <c r="C5059">
        <v>215.88</v>
      </c>
    </row>
    <row r="5060" spans="1:3">
      <c r="A5060" s="80">
        <v>35366</v>
      </c>
      <c r="B5060">
        <v>215.49</v>
      </c>
      <c r="C5060">
        <v>215.88</v>
      </c>
    </row>
    <row r="5061" spans="1:3">
      <c r="A5061" s="80">
        <v>35367</v>
      </c>
      <c r="B5061">
        <v>215.53</v>
      </c>
      <c r="C5061">
        <v>215.99</v>
      </c>
    </row>
    <row r="5062" spans="1:3">
      <c r="A5062" s="80">
        <v>35368</v>
      </c>
      <c r="B5062">
        <v>215.63</v>
      </c>
      <c r="C5062">
        <v>216.08</v>
      </c>
    </row>
    <row r="5063" spans="1:3">
      <c r="A5063" s="80">
        <v>35369</v>
      </c>
      <c r="B5063">
        <v>215.77</v>
      </c>
      <c r="C5063">
        <v>216.23</v>
      </c>
    </row>
    <row r="5064" spans="1:3">
      <c r="A5064" s="80">
        <v>35370</v>
      </c>
      <c r="B5064">
        <v>215.85</v>
      </c>
      <c r="C5064">
        <v>216.28</v>
      </c>
    </row>
    <row r="5065" spans="1:3">
      <c r="A5065" s="80">
        <v>35371</v>
      </c>
      <c r="B5065">
        <v>215.95</v>
      </c>
      <c r="C5065">
        <v>216.39</v>
      </c>
    </row>
    <row r="5066" spans="1:3">
      <c r="A5066" s="80">
        <v>35372</v>
      </c>
      <c r="B5066">
        <v>215.95</v>
      </c>
      <c r="C5066">
        <v>216.39</v>
      </c>
    </row>
    <row r="5067" spans="1:3">
      <c r="A5067" s="80">
        <v>35373</v>
      </c>
      <c r="B5067">
        <v>215.95</v>
      </c>
      <c r="C5067">
        <v>216.39</v>
      </c>
    </row>
    <row r="5068" spans="1:3">
      <c r="A5068" s="80">
        <v>35374</v>
      </c>
      <c r="B5068">
        <v>216.05</v>
      </c>
      <c r="C5068">
        <v>216.51</v>
      </c>
    </row>
    <row r="5069" spans="1:3">
      <c r="A5069" s="80">
        <v>35375</v>
      </c>
      <c r="B5069">
        <v>216.14</v>
      </c>
      <c r="C5069">
        <v>216.69</v>
      </c>
    </row>
    <row r="5070" spans="1:3">
      <c r="A5070" s="80">
        <v>35376</v>
      </c>
      <c r="B5070">
        <v>216.26</v>
      </c>
      <c r="C5070">
        <v>216.73</v>
      </c>
    </row>
    <row r="5071" spans="1:3">
      <c r="A5071" s="80">
        <v>35377</v>
      </c>
      <c r="B5071">
        <v>216.35</v>
      </c>
      <c r="C5071">
        <v>216.81</v>
      </c>
    </row>
    <row r="5072" spans="1:3">
      <c r="A5072" s="80">
        <v>35378</v>
      </c>
      <c r="B5072">
        <v>216.51</v>
      </c>
      <c r="C5072">
        <v>216.92</v>
      </c>
    </row>
    <row r="5073" spans="1:3">
      <c r="A5073" s="80">
        <v>35379</v>
      </c>
      <c r="B5073">
        <v>216.51</v>
      </c>
      <c r="C5073">
        <v>216.92</v>
      </c>
    </row>
    <row r="5074" spans="1:3">
      <c r="A5074" s="80">
        <v>35380</v>
      </c>
      <c r="B5074">
        <v>216.51</v>
      </c>
      <c r="C5074">
        <v>216.92</v>
      </c>
    </row>
    <row r="5075" spans="1:3">
      <c r="A5075" s="80">
        <v>35381</v>
      </c>
      <c r="B5075">
        <v>216.54</v>
      </c>
      <c r="C5075">
        <v>216.98</v>
      </c>
    </row>
    <row r="5076" spans="1:3">
      <c r="A5076" s="80">
        <v>35382</v>
      </c>
      <c r="B5076">
        <v>216.62</v>
      </c>
      <c r="C5076">
        <v>217.13</v>
      </c>
    </row>
    <row r="5077" spans="1:3">
      <c r="A5077" s="80">
        <v>35383</v>
      </c>
      <c r="B5077">
        <v>216.76</v>
      </c>
      <c r="C5077">
        <v>217.17</v>
      </c>
    </row>
    <row r="5078" spans="1:3">
      <c r="A5078" s="80">
        <v>35384</v>
      </c>
      <c r="B5078">
        <v>216.8</v>
      </c>
      <c r="C5078">
        <v>217.29</v>
      </c>
    </row>
    <row r="5079" spans="1:3">
      <c r="A5079" s="80">
        <v>35385</v>
      </c>
      <c r="B5079">
        <v>216.92</v>
      </c>
      <c r="C5079">
        <v>217.38</v>
      </c>
    </row>
    <row r="5080" spans="1:3">
      <c r="A5080" s="80">
        <v>35386</v>
      </c>
      <c r="B5080">
        <v>216.92</v>
      </c>
      <c r="C5080">
        <v>217.38</v>
      </c>
    </row>
    <row r="5081" spans="1:3">
      <c r="A5081" s="80">
        <v>35387</v>
      </c>
      <c r="B5081">
        <v>216.92</v>
      </c>
      <c r="C5081">
        <v>217.38</v>
      </c>
    </row>
    <row r="5082" spans="1:3">
      <c r="A5082" s="80">
        <v>35388</v>
      </c>
      <c r="B5082">
        <v>217.06</v>
      </c>
      <c r="C5082">
        <v>217.52</v>
      </c>
    </row>
    <row r="5083" spans="1:3">
      <c r="A5083" s="80">
        <v>35389</v>
      </c>
      <c r="B5083">
        <v>217.09</v>
      </c>
      <c r="C5083">
        <v>217.61</v>
      </c>
    </row>
    <row r="5084" spans="1:3">
      <c r="A5084" s="80">
        <v>35390</v>
      </c>
      <c r="B5084">
        <v>217.23</v>
      </c>
      <c r="C5084">
        <v>217.67</v>
      </c>
    </row>
    <row r="5085" spans="1:3">
      <c r="A5085" s="80">
        <v>35391</v>
      </c>
      <c r="B5085">
        <v>217.34</v>
      </c>
      <c r="C5085">
        <v>217.79</v>
      </c>
    </row>
    <row r="5086" spans="1:3">
      <c r="A5086" s="80">
        <v>35392</v>
      </c>
      <c r="B5086">
        <v>217.48</v>
      </c>
      <c r="C5086">
        <v>217.9</v>
      </c>
    </row>
    <row r="5087" spans="1:3">
      <c r="A5087" s="80">
        <v>35393</v>
      </c>
      <c r="B5087">
        <v>217.48</v>
      </c>
      <c r="C5087">
        <v>217.9</v>
      </c>
    </row>
    <row r="5088" spans="1:3">
      <c r="A5088" s="80">
        <v>35394</v>
      </c>
      <c r="B5088">
        <v>217.48</v>
      </c>
      <c r="C5088">
        <v>217.9</v>
      </c>
    </row>
    <row r="5089" spans="1:3">
      <c r="A5089" s="80">
        <v>35395</v>
      </c>
      <c r="B5089">
        <v>217.52</v>
      </c>
      <c r="C5089">
        <v>217.99</v>
      </c>
    </row>
    <row r="5090" spans="1:3">
      <c r="A5090" s="80">
        <v>35396</v>
      </c>
      <c r="B5090">
        <v>217.68</v>
      </c>
      <c r="C5090">
        <v>218.1</v>
      </c>
    </row>
    <row r="5091" spans="1:3">
      <c r="A5091" s="80">
        <v>35397</v>
      </c>
      <c r="B5091">
        <v>217.73</v>
      </c>
      <c r="C5091">
        <v>218.22</v>
      </c>
    </row>
    <row r="5092" spans="1:3">
      <c r="A5092" s="80">
        <v>35398</v>
      </c>
      <c r="B5092">
        <v>217.89</v>
      </c>
      <c r="C5092">
        <v>218.32</v>
      </c>
    </row>
    <row r="5093" spans="1:3">
      <c r="A5093" s="80">
        <v>35399</v>
      </c>
      <c r="B5093">
        <v>217.97</v>
      </c>
      <c r="C5093">
        <v>218.41</v>
      </c>
    </row>
    <row r="5094" spans="1:3">
      <c r="A5094" s="80">
        <v>35400</v>
      </c>
      <c r="B5094">
        <v>217.97</v>
      </c>
      <c r="C5094">
        <v>218.41</v>
      </c>
    </row>
    <row r="5095" spans="1:3">
      <c r="A5095" s="80">
        <v>35401</v>
      </c>
      <c r="B5095">
        <v>217.97</v>
      </c>
      <c r="C5095">
        <v>218.41</v>
      </c>
    </row>
    <row r="5096" spans="1:3">
      <c r="A5096" s="80">
        <v>35402</v>
      </c>
      <c r="B5096">
        <v>218.04</v>
      </c>
      <c r="C5096">
        <v>218.52</v>
      </c>
    </row>
    <row r="5097" spans="1:3">
      <c r="A5097" s="80">
        <v>35403</v>
      </c>
      <c r="B5097">
        <v>218.15</v>
      </c>
      <c r="C5097">
        <v>218.64</v>
      </c>
    </row>
    <row r="5098" spans="1:3">
      <c r="A5098" s="80">
        <v>35404</v>
      </c>
      <c r="B5098">
        <v>218.29</v>
      </c>
      <c r="C5098">
        <v>218.71</v>
      </c>
    </row>
    <row r="5099" spans="1:3">
      <c r="A5099" s="80">
        <v>35405</v>
      </c>
      <c r="B5099">
        <v>218.34</v>
      </c>
      <c r="C5099">
        <v>218.78</v>
      </c>
    </row>
    <row r="5100" spans="1:3">
      <c r="A5100" s="80">
        <v>35406</v>
      </c>
      <c r="B5100">
        <v>218.48</v>
      </c>
      <c r="C5100">
        <v>218.89</v>
      </c>
    </row>
    <row r="5101" spans="1:3">
      <c r="A5101" s="80">
        <v>35407</v>
      </c>
      <c r="B5101">
        <v>218.48</v>
      </c>
      <c r="C5101">
        <v>218.89</v>
      </c>
    </row>
    <row r="5102" spans="1:3">
      <c r="A5102" s="80">
        <v>35408</v>
      </c>
      <c r="B5102">
        <v>218.48</v>
      </c>
      <c r="C5102">
        <v>218.89</v>
      </c>
    </row>
    <row r="5103" spans="1:3">
      <c r="A5103" s="80">
        <v>35409</v>
      </c>
      <c r="B5103">
        <v>218.57</v>
      </c>
      <c r="C5103">
        <v>219.01</v>
      </c>
    </row>
    <row r="5104" spans="1:3">
      <c r="A5104" s="80">
        <v>35410</v>
      </c>
      <c r="B5104">
        <v>218.63</v>
      </c>
      <c r="C5104">
        <v>219.14</v>
      </c>
    </row>
    <row r="5105" spans="1:3">
      <c r="A5105" s="80">
        <v>35411</v>
      </c>
      <c r="B5105">
        <v>218.77</v>
      </c>
      <c r="C5105">
        <v>219.15</v>
      </c>
    </row>
    <row r="5106" spans="1:3">
      <c r="A5106" s="80">
        <v>35412</v>
      </c>
      <c r="B5106">
        <v>218.85</v>
      </c>
      <c r="C5106">
        <v>219.29</v>
      </c>
    </row>
    <row r="5107" spans="1:3">
      <c r="A5107" s="80">
        <v>35413</v>
      </c>
      <c r="B5107">
        <v>218.95</v>
      </c>
      <c r="C5107">
        <v>219.42</v>
      </c>
    </row>
    <row r="5108" spans="1:3">
      <c r="A5108" s="80">
        <v>35414</v>
      </c>
      <c r="B5108">
        <v>218.95</v>
      </c>
      <c r="C5108">
        <v>219.42</v>
      </c>
    </row>
    <row r="5109" spans="1:3">
      <c r="A5109" s="80">
        <v>35415</v>
      </c>
      <c r="B5109">
        <v>218.95</v>
      </c>
      <c r="C5109">
        <v>219.42</v>
      </c>
    </row>
    <row r="5110" spans="1:3">
      <c r="A5110" s="80">
        <v>35416</v>
      </c>
      <c r="B5110">
        <v>219.08</v>
      </c>
      <c r="C5110">
        <v>219.5</v>
      </c>
    </row>
    <row r="5111" spans="1:3">
      <c r="A5111" s="80">
        <v>35417</v>
      </c>
      <c r="B5111">
        <v>219.15</v>
      </c>
      <c r="C5111">
        <v>219.62</v>
      </c>
    </row>
    <row r="5112" spans="1:3">
      <c r="A5112" s="80">
        <v>35418</v>
      </c>
      <c r="B5112">
        <v>219.25</v>
      </c>
      <c r="C5112">
        <v>219.67</v>
      </c>
    </row>
    <row r="5113" spans="1:3">
      <c r="A5113" s="80">
        <v>35419</v>
      </c>
      <c r="B5113">
        <v>219.34</v>
      </c>
      <c r="C5113">
        <v>219.79</v>
      </c>
    </row>
    <row r="5114" spans="1:3">
      <c r="A5114" s="80">
        <v>35420</v>
      </c>
      <c r="B5114">
        <v>219.46</v>
      </c>
      <c r="C5114">
        <v>219.86</v>
      </c>
    </row>
    <row r="5115" spans="1:3">
      <c r="A5115" s="80">
        <v>35421</v>
      </c>
      <c r="B5115">
        <v>219.46</v>
      </c>
      <c r="C5115">
        <v>219.86</v>
      </c>
    </row>
    <row r="5116" spans="1:3">
      <c r="A5116" s="80">
        <v>35422</v>
      </c>
      <c r="B5116">
        <v>219.46</v>
      </c>
      <c r="C5116">
        <v>219.86</v>
      </c>
    </row>
    <row r="5117" spans="1:3">
      <c r="A5117" s="80">
        <v>35423</v>
      </c>
      <c r="B5117">
        <v>219.56</v>
      </c>
      <c r="C5117">
        <v>220.01</v>
      </c>
    </row>
    <row r="5118" spans="1:3">
      <c r="A5118" s="80">
        <v>35424</v>
      </c>
      <c r="B5118">
        <v>219.69</v>
      </c>
      <c r="C5118">
        <v>220.07</v>
      </c>
    </row>
    <row r="5119" spans="1:3">
      <c r="A5119" s="80">
        <v>35425</v>
      </c>
      <c r="B5119">
        <v>219.69</v>
      </c>
      <c r="C5119">
        <v>220.07</v>
      </c>
    </row>
    <row r="5120" spans="1:3">
      <c r="A5120" s="80">
        <v>35426</v>
      </c>
      <c r="B5120">
        <v>219.73</v>
      </c>
      <c r="C5120">
        <v>220.19</v>
      </c>
    </row>
    <row r="5121" spans="1:3">
      <c r="A5121" s="80">
        <v>35427</v>
      </c>
      <c r="B5121">
        <v>219.91</v>
      </c>
      <c r="C5121">
        <v>220.31</v>
      </c>
    </row>
    <row r="5122" spans="1:3">
      <c r="A5122" s="80">
        <v>35428</v>
      </c>
      <c r="B5122">
        <v>219.91</v>
      </c>
      <c r="C5122">
        <v>220.31</v>
      </c>
    </row>
    <row r="5123" spans="1:3">
      <c r="A5123" s="80">
        <v>35429</v>
      </c>
      <c r="B5123">
        <v>219.91</v>
      </c>
      <c r="C5123">
        <v>220.31</v>
      </c>
    </row>
    <row r="5124" spans="1:3">
      <c r="A5124" s="80">
        <v>35430</v>
      </c>
      <c r="B5124">
        <v>219.91</v>
      </c>
      <c r="C5124">
        <v>220.31</v>
      </c>
    </row>
    <row r="5125" spans="1:3">
      <c r="A5125" s="80">
        <v>35431</v>
      </c>
      <c r="B5125">
        <v>219.91</v>
      </c>
      <c r="C5125">
        <v>220.31</v>
      </c>
    </row>
    <row r="5126" spans="1:3">
      <c r="A5126" s="80">
        <v>35432</v>
      </c>
      <c r="B5126">
        <v>219.91</v>
      </c>
      <c r="C5126">
        <v>220.31</v>
      </c>
    </row>
    <row r="5127" spans="1:3">
      <c r="A5127" s="80">
        <v>35433</v>
      </c>
      <c r="B5127">
        <v>219.86</v>
      </c>
      <c r="C5127">
        <v>220.36</v>
      </c>
    </row>
    <row r="5128" spans="1:3">
      <c r="A5128" s="80">
        <v>35434</v>
      </c>
      <c r="B5128">
        <v>220.04</v>
      </c>
      <c r="C5128">
        <v>220.37</v>
      </c>
    </row>
    <row r="5129" spans="1:3">
      <c r="A5129" s="80">
        <v>35435</v>
      </c>
      <c r="B5129">
        <v>220.04</v>
      </c>
      <c r="C5129">
        <v>220.37</v>
      </c>
    </row>
    <row r="5130" spans="1:3">
      <c r="A5130" s="80">
        <v>35436</v>
      </c>
      <c r="B5130">
        <v>220.04</v>
      </c>
      <c r="C5130">
        <v>220.37</v>
      </c>
    </row>
    <row r="5131" spans="1:3">
      <c r="A5131" s="80">
        <v>35437</v>
      </c>
      <c r="B5131">
        <v>220.2</v>
      </c>
      <c r="C5131">
        <v>220.65</v>
      </c>
    </row>
    <row r="5132" spans="1:3">
      <c r="A5132" s="80">
        <v>35438</v>
      </c>
      <c r="B5132">
        <v>220.23</v>
      </c>
      <c r="C5132">
        <v>220.69</v>
      </c>
    </row>
    <row r="5133" spans="1:3">
      <c r="A5133" s="80">
        <v>35439</v>
      </c>
      <c r="B5133">
        <v>220.42</v>
      </c>
      <c r="C5133">
        <v>220.81</v>
      </c>
    </row>
    <row r="5134" spans="1:3">
      <c r="A5134" s="80">
        <v>35440</v>
      </c>
      <c r="B5134">
        <v>220.38</v>
      </c>
      <c r="C5134">
        <v>220.87</v>
      </c>
    </row>
    <row r="5135" spans="1:3">
      <c r="A5135" s="80">
        <v>35441</v>
      </c>
      <c r="B5135">
        <v>220.59</v>
      </c>
      <c r="C5135">
        <v>221</v>
      </c>
    </row>
    <row r="5136" spans="1:3">
      <c r="A5136" s="80">
        <v>35442</v>
      </c>
      <c r="B5136">
        <v>220.59</v>
      </c>
      <c r="C5136">
        <v>221</v>
      </c>
    </row>
    <row r="5137" spans="1:3">
      <c r="A5137" s="80">
        <v>35443</v>
      </c>
      <c r="B5137">
        <v>220.59</v>
      </c>
      <c r="C5137">
        <v>221</v>
      </c>
    </row>
    <row r="5138" spans="1:3">
      <c r="A5138" s="80">
        <v>35444</v>
      </c>
      <c r="B5138">
        <v>220.66</v>
      </c>
      <c r="C5138">
        <v>221.12</v>
      </c>
    </row>
    <row r="5139" spans="1:3">
      <c r="A5139" s="80">
        <v>35445</v>
      </c>
      <c r="B5139">
        <v>220.81</v>
      </c>
      <c r="C5139">
        <v>221.24</v>
      </c>
    </row>
    <row r="5140" spans="1:3">
      <c r="A5140" s="80">
        <v>35446</v>
      </c>
      <c r="B5140">
        <v>220.91</v>
      </c>
      <c r="C5140">
        <v>221.28</v>
      </c>
    </row>
    <row r="5141" spans="1:3">
      <c r="A5141" s="80">
        <v>35447</v>
      </c>
      <c r="B5141">
        <v>221</v>
      </c>
      <c r="C5141">
        <v>221.42</v>
      </c>
    </row>
    <row r="5142" spans="1:3">
      <c r="A5142" s="80">
        <v>35448</v>
      </c>
      <c r="B5142">
        <v>221.1</v>
      </c>
      <c r="C5142">
        <v>221.54</v>
      </c>
    </row>
    <row r="5143" spans="1:3">
      <c r="A5143" s="80">
        <v>35449</v>
      </c>
      <c r="B5143">
        <v>221.1</v>
      </c>
      <c r="C5143">
        <v>221.54</v>
      </c>
    </row>
    <row r="5144" spans="1:3">
      <c r="A5144" s="80">
        <v>35450</v>
      </c>
      <c r="B5144">
        <v>221.1</v>
      </c>
      <c r="C5144">
        <v>221.54</v>
      </c>
    </row>
    <row r="5145" spans="1:3">
      <c r="A5145" s="80">
        <v>35451</v>
      </c>
      <c r="B5145">
        <v>221.16</v>
      </c>
      <c r="C5145">
        <v>221.61</v>
      </c>
    </row>
    <row r="5146" spans="1:3">
      <c r="A5146" s="80">
        <v>35452</v>
      </c>
      <c r="B5146">
        <v>221.27</v>
      </c>
      <c r="C5146">
        <v>221.74</v>
      </c>
    </row>
    <row r="5147" spans="1:3">
      <c r="A5147" s="80">
        <v>35453</v>
      </c>
      <c r="B5147">
        <v>221.44</v>
      </c>
      <c r="C5147">
        <v>221.83</v>
      </c>
    </row>
    <row r="5148" spans="1:3">
      <c r="A5148" s="80">
        <v>35454</v>
      </c>
      <c r="B5148">
        <v>221.49</v>
      </c>
      <c r="C5148">
        <v>221.94</v>
      </c>
    </row>
    <row r="5149" spans="1:3">
      <c r="A5149" s="80">
        <v>35455</v>
      </c>
      <c r="B5149">
        <v>221.63</v>
      </c>
      <c r="C5149">
        <v>222.05</v>
      </c>
    </row>
    <row r="5150" spans="1:3">
      <c r="A5150" s="80">
        <v>35456</v>
      </c>
      <c r="B5150">
        <v>221.63</v>
      </c>
      <c r="C5150">
        <v>222.05</v>
      </c>
    </row>
    <row r="5151" spans="1:3">
      <c r="A5151" s="80">
        <v>35457</v>
      </c>
      <c r="B5151">
        <v>221.63</v>
      </c>
      <c r="C5151">
        <v>222.05</v>
      </c>
    </row>
    <row r="5152" spans="1:3">
      <c r="A5152" s="80">
        <v>35458</v>
      </c>
      <c r="B5152">
        <v>221.69</v>
      </c>
      <c r="C5152">
        <v>222.17</v>
      </c>
    </row>
    <row r="5153" spans="1:3">
      <c r="A5153" s="80">
        <v>35459</v>
      </c>
      <c r="B5153">
        <v>221.81</v>
      </c>
      <c r="C5153">
        <v>222.24</v>
      </c>
    </row>
    <row r="5154" spans="1:3">
      <c r="A5154" s="80">
        <v>35460</v>
      </c>
      <c r="B5154">
        <v>221.89</v>
      </c>
      <c r="C5154">
        <v>222.38</v>
      </c>
    </row>
    <row r="5155" spans="1:3">
      <c r="A5155" s="80">
        <v>35461</v>
      </c>
      <c r="B5155">
        <v>222.02</v>
      </c>
      <c r="C5155">
        <v>222.41</v>
      </c>
    </row>
    <row r="5156" spans="1:3">
      <c r="A5156" s="80">
        <v>35462</v>
      </c>
      <c r="B5156">
        <v>222.08</v>
      </c>
      <c r="C5156">
        <v>222.53</v>
      </c>
    </row>
    <row r="5157" spans="1:3">
      <c r="A5157" s="80">
        <v>35463</v>
      </c>
      <c r="B5157">
        <v>222.08</v>
      </c>
      <c r="C5157">
        <v>222.53</v>
      </c>
    </row>
    <row r="5158" spans="1:3">
      <c r="A5158" s="80">
        <v>35464</v>
      </c>
      <c r="B5158">
        <v>222.08</v>
      </c>
      <c r="C5158">
        <v>222.53</v>
      </c>
    </row>
    <row r="5159" spans="1:3">
      <c r="A5159" s="80">
        <v>35465</v>
      </c>
      <c r="B5159">
        <v>222.18</v>
      </c>
      <c r="C5159">
        <v>222.64</v>
      </c>
    </row>
    <row r="5160" spans="1:3">
      <c r="A5160" s="80">
        <v>35466</v>
      </c>
      <c r="B5160">
        <v>222.25</v>
      </c>
      <c r="C5160">
        <v>222.69</v>
      </c>
    </row>
    <row r="5161" spans="1:3">
      <c r="A5161" s="80">
        <v>35467</v>
      </c>
      <c r="B5161">
        <v>222.45</v>
      </c>
      <c r="C5161">
        <v>222.83</v>
      </c>
    </row>
    <row r="5162" spans="1:3">
      <c r="A5162" s="80">
        <v>35468</v>
      </c>
      <c r="B5162">
        <v>222.52</v>
      </c>
      <c r="C5162">
        <v>222.9</v>
      </c>
    </row>
    <row r="5163" spans="1:3">
      <c r="A5163" s="80">
        <v>35469</v>
      </c>
      <c r="B5163">
        <v>222.65</v>
      </c>
      <c r="C5163">
        <v>223.09</v>
      </c>
    </row>
    <row r="5164" spans="1:3">
      <c r="A5164" s="80">
        <v>35470</v>
      </c>
      <c r="B5164">
        <v>222.65</v>
      </c>
      <c r="C5164">
        <v>223.09</v>
      </c>
    </row>
    <row r="5165" spans="1:3">
      <c r="A5165" s="80">
        <v>35471</v>
      </c>
      <c r="B5165">
        <v>222.65</v>
      </c>
      <c r="C5165">
        <v>223.09</v>
      </c>
    </row>
    <row r="5166" spans="1:3">
      <c r="A5166" s="80">
        <v>35472</v>
      </c>
      <c r="B5166">
        <v>222.7</v>
      </c>
      <c r="C5166">
        <v>223.12</v>
      </c>
    </row>
    <row r="5167" spans="1:3">
      <c r="A5167" s="80">
        <v>35473</v>
      </c>
      <c r="B5167">
        <v>222.82</v>
      </c>
      <c r="C5167">
        <v>223.22</v>
      </c>
    </row>
    <row r="5168" spans="1:3">
      <c r="A5168" s="80">
        <v>35474</v>
      </c>
      <c r="B5168">
        <v>222.97</v>
      </c>
      <c r="C5168">
        <v>223.3</v>
      </c>
    </row>
    <row r="5169" spans="1:3">
      <c r="A5169" s="80">
        <v>35475</v>
      </c>
      <c r="B5169">
        <v>223.02</v>
      </c>
      <c r="C5169">
        <v>223.45</v>
      </c>
    </row>
    <row r="5170" spans="1:3">
      <c r="A5170" s="80">
        <v>35476</v>
      </c>
      <c r="B5170">
        <v>223.15</v>
      </c>
      <c r="C5170">
        <v>223.58</v>
      </c>
    </row>
    <row r="5171" spans="1:3">
      <c r="A5171" s="80">
        <v>35477</v>
      </c>
      <c r="B5171">
        <v>223.15</v>
      </c>
      <c r="C5171">
        <v>223.58</v>
      </c>
    </row>
    <row r="5172" spans="1:3">
      <c r="A5172" s="80">
        <v>35478</v>
      </c>
      <c r="B5172">
        <v>223.15</v>
      </c>
      <c r="C5172">
        <v>223.58</v>
      </c>
    </row>
    <row r="5173" spans="1:3">
      <c r="A5173" s="80">
        <v>35479</v>
      </c>
      <c r="B5173">
        <v>223.2</v>
      </c>
      <c r="C5173">
        <v>223.67</v>
      </c>
    </row>
    <row r="5174" spans="1:3">
      <c r="A5174" s="80">
        <v>35480</v>
      </c>
      <c r="B5174">
        <v>223.27</v>
      </c>
      <c r="C5174">
        <v>223.78</v>
      </c>
    </row>
    <row r="5175" spans="1:3">
      <c r="A5175" s="80">
        <v>35481</v>
      </c>
      <c r="B5175">
        <v>223.37</v>
      </c>
      <c r="C5175">
        <v>223.86</v>
      </c>
    </row>
    <row r="5176" spans="1:3">
      <c r="A5176" s="80">
        <v>35482</v>
      </c>
      <c r="B5176">
        <v>223.6</v>
      </c>
      <c r="C5176">
        <v>223.97</v>
      </c>
    </row>
    <row r="5177" spans="1:3">
      <c r="A5177" s="80">
        <v>35483</v>
      </c>
      <c r="B5177">
        <v>223.63</v>
      </c>
      <c r="C5177">
        <v>224.04</v>
      </c>
    </row>
    <row r="5178" spans="1:3">
      <c r="A5178" s="80">
        <v>35484</v>
      </c>
      <c r="B5178">
        <v>223.63</v>
      </c>
      <c r="C5178">
        <v>224.04</v>
      </c>
    </row>
    <row r="5179" spans="1:3">
      <c r="A5179" s="80">
        <v>35485</v>
      </c>
      <c r="B5179">
        <v>223.63</v>
      </c>
      <c r="C5179">
        <v>224.04</v>
      </c>
    </row>
    <row r="5180" spans="1:3">
      <c r="A5180" s="80">
        <v>35486</v>
      </c>
      <c r="B5180">
        <v>223.74</v>
      </c>
      <c r="C5180">
        <v>224.16</v>
      </c>
    </row>
    <row r="5181" spans="1:3">
      <c r="A5181" s="80">
        <v>35487</v>
      </c>
      <c r="B5181">
        <v>223.82</v>
      </c>
      <c r="C5181">
        <v>224.3</v>
      </c>
    </row>
    <row r="5182" spans="1:3">
      <c r="A5182" s="80">
        <v>35488</v>
      </c>
      <c r="B5182">
        <v>223.9</v>
      </c>
      <c r="C5182">
        <v>224.36</v>
      </c>
    </row>
    <row r="5183" spans="1:3">
      <c r="A5183" s="80">
        <v>35489</v>
      </c>
      <c r="B5183">
        <v>224.01</v>
      </c>
      <c r="C5183">
        <v>224.48</v>
      </c>
    </row>
    <row r="5184" spans="1:3">
      <c r="A5184" s="80">
        <v>35490</v>
      </c>
      <c r="B5184">
        <v>224.17</v>
      </c>
      <c r="C5184">
        <v>224.57</v>
      </c>
    </row>
    <row r="5185" spans="1:3">
      <c r="A5185" s="80">
        <v>35491</v>
      </c>
      <c r="B5185">
        <v>224.17</v>
      </c>
      <c r="C5185">
        <v>224.57</v>
      </c>
    </row>
    <row r="5186" spans="1:3">
      <c r="A5186" s="80">
        <v>35492</v>
      </c>
      <c r="B5186">
        <v>224.17</v>
      </c>
      <c r="C5186">
        <v>224.57</v>
      </c>
    </row>
    <row r="5187" spans="1:3">
      <c r="A5187" s="80">
        <v>35493</v>
      </c>
      <c r="B5187">
        <v>224.25</v>
      </c>
      <c r="C5187">
        <v>224.66</v>
      </c>
    </row>
    <row r="5188" spans="1:3">
      <c r="A5188" s="80">
        <v>35494</v>
      </c>
      <c r="B5188">
        <v>224.33</v>
      </c>
      <c r="C5188">
        <v>224.82</v>
      </c>
    </row>
    <row r="5189" spans="1:3">
      <c r="A5189" s="80">
        <v>35495</v>
      </c>
      <c r="B5189">
        <v>224.5</v>
      </c>
      <c r="C5189">
        <v>224.91</v>
      </c>
    </row>
    <row r="5190" spans="1:3">
      <c r="A5190" s="80">
        <v>35496</v>
      </c>
      <c r="B5190">
        <v>224.54</v>
      </c>
      <c r="C5190">
        <v>224.95</v>
      </c>
    </row>
    <row r="5191" spans="1:3">
      <c r="A5191" s="80">
        <v>35497</v>
      </c>
      <c r="B5191">
        <v>224.69</v>
      </c>
      <c r="C5191">
        <v>225.07</v>
      </c>
    </row>
    <row r="5192" spans="1:3">
      <c r="A5192" s="80">
        <v>35498</v>
      </c>
      <c r="B5192">
        <v>224.69</v>
      </c>
      <c r="C5192">
        <v>225.07</v>
      </c>
    </row>
    <row r="5193" spans="1:3">
      <c r="A5193" s="80">
        <v>35499</v>
      </c>
      <c r="B5193">
        <v>224.69</v>
      </c>
      <c r="C5193">
        <v>225.07</v>
      </c>
    </row>
    <row r="5194" spans="1:3">
      <c r="A5194" s="80">
        <v>35500</v>
      </c>
      <c r="B5194">
        <v>224.76</v>
      </c>
      <c r="C5194">
        <v>225.25</v>
      </c>
    </row>
    <row r="5195" spans="1:3">
      <c r="A5195" s="80">
        <v>35501</v>
      </c>
      <c r="B5195">
        <v>224.85</v>
      </c>
      <c r="C5195">
        <v>225.33</v>
      </c>
    </row>
    <row r="5196" spans="1:3">
      <c r="A5196" s="80">
        <v>35502</v>
      </c>
      <c r="B5196">
        <v>225.01</v>
      </c>
      <c r="C5196">
        <v>225.44</v>
      </c>
    </row>
    <row r="5197" spans="1:3">
      <c r="A5197" s="80">
        <v>35503</v>
      </c>
      <c r="B5197">
        <v>225.11</v>
      </c>
      <c r="C5197">
        <v>225.54</v>
      </c>
    </row>
    <row r="5198" spans="1:3">
      <c r="A5198" s="80">
        <v>35504</v>
      </c>
      <c r="B5198">
        <v>225.2</v>
      </c>
      <c r="C5198">
        <v>225.66</v>
      </c>
    </row>
    <row r="5199" spans="1:3">
      <c r="A5199" s="80">
        <v>35505</v>
      </c>
      <c r="B5199">
        <v>225.2</v>
      </c>
      <c r="C5199">
        <v>225.66</v>
      </c>
    </row>
    <row r="5200" spans="1:3">
      <c r="A5200" s="80">
        <v>35506</v>
      </c>
      <c r="B5200">
        <v>225.2</v>
      </c>
      <c r="C5200">
        <v>225.66</v>
      </c>
    </row>
    <row r="5201" spans="1:3">
      <c r="A5201" s="80">
        <v>35507</v>
      </c>
      <c r="B5201">
        <v>225.25</v>
      </c>
      <c r="C5201">
        <v>225.74</v>
      </c>
    </row>
    <row r="5202" spans="1:3">
      <c r="A5202" s="80">
        <v>35508</v>
      </c>
      <c r="B5202">
        <v>225.42</v>
      </c>
      <c r="C5202">
        <v>225.88</v>
      </c>
    </row>
    <row r="5203" spans="1:3">
      <c r="A5203" s="80">
        <v>35509</v>
      </c>
      <c r="B5203">
        <v>225.51</v>
      </c>
      <c r="C5203">
        <v>225.94</v>
      </c>
    </row>
    <row r="5204" spans="1:3">
      <c r="A5204" s="80">
        <v>35510</v>
      </c>
      <c r="B5204">
        <v>225.64</v>
      </c>
      <c r="C5204">
        <v>226.1</v>
      </c>
    </row>
    <row r="5205" spans="1:3">
      <c r="A5205" s="80">
        <v>35511</v>
      </c>
      <c r="B5205">
        <v>225.71</v>
      </c>
      <c r="C5205">
        <v>226.17</v>
      </c>
    </row>
    <row r="5206" spans="1:3">
      <c r="A5206" s="80">
        <v>35512</v>
      </c>
      <c r="B5206">
        <v>225.71</v>
      </c>
      <c r="C5206">
        <v>226.17</v>
      </c>
    </row>
    <row r="5207" spans="1:3">
      <c r="A5207" s="80">
        <v>35513</v>
      </c>
      <c r="B5207">
        <v>225.71</v>
      </c>
      <c r="C5207">
        <v>226.17</v>
      </c>
    </row>
    <row r="5208" spans="1:3">
      <c r="A5208" s="80">
        <v>35514</v>
      </c>
      <c r="B5208">
        <v>225.78</v>
      </c>
      <c r="C5208">
        <v>226.28</v>
      </c>
    </row>
    <row r="5209" spans="1:3">
      <c r="A5209" s="80">
        <v>35515</v>
      </c>
      <c r="B5209">
        <v>225.92</v>
      </c>
      <c r="C5209">
        <v>226.41</v>
      </c>
    </row>
    <row r="5210" spans="1:3">
      <c r="A5210" s="80">
        <v>35516</v>
      </c>
      <c r="B5210">
        <v>226.01</v>
      </c>
      <c r="C5210">
        <v>226.47</v>
      </c>
    </row>
    <row r="5211" spans="1:3">
      <c r="A5211" s="80">
        <v>35517</v>
      </c>
      <c r="B5211">
        <v>226.01</v>
      </c>
      <c r="C5211">
        <v>226.47</v>
      </c>
    </row>
    <row r="5212" spans="1:3">
      <c r="A5212" s="80">
        <v>35518</v>
      </c>
      <c r="B5212">
        <v>226.01</v>
      </c>
      <c r="C5212">
        <v>226.47</v>
      </c>
    </row>
    <row r="5213" spans="1:3">
      <c r="A5213" s="80">
        <v>35519</v>
      </c>
      <c r="B5213">
        <v>226.01</v>
      </c>
      <c r="C5213">
        <v>226.47</v>
      </c>
    </row>
    <row r="5214" spans="1:3">
      <c r="A5214" s="80">
        <v>35520</v>
      </c>
      <c r="B5214">
        <v>226.01</v>
      </c>
      <c r="C5214">
        <v>226.47</v>
      </c>
    </row>
    <row r="5215" spans="1:3">
      <c r="A5215" s="80">
        <v>35521</v>
      </c>
      <c r="B5215">
        <v>226.14</v>
      </c>
      <c r="C5215">
        <v>226.62</v>
      </c>
    </row>
    <row r="5216" spans="1:3">
      <c r="A5216" s="80">
        <v>35522</v>
      </c>
      <c r="B5216">
        <v>226.24</v>
      </c>
      <c r="C5216">
        <v>226.68</v>
      </c>
    </row>
    <row r="5217" spans="1:3">
      <c r="A5217" s="80">
        <v>35523</v>
      </c>
      <c r="B5217">
        <v>226.34</v>
      </c>
      <c r="C5217">
        <v>226.82</v>
      </c>
    </row>
    <row r="5218" spans="1:3">
      <c r="A5218" s="80">
        <v>35524</v>
      </c>
      <c r="B5218">
        <v>226.49</v>
      </c>
      <c r="C5218">
        <v>226.86</v>
      </c>
    </row>
    <row r="5219" spans="1:3">
      <c r="A5219" s="80">
        <v>35525</v>
      </c>
      <c r="B5219">
        <v>226.59</v>
      </c>
      <c r="C5219">
        <v>227.02</v>
      </c>
    </row>
    <row r="5220" spans="1:3">
      <c r="A5220" s="80">
        <v>35526</v>
      </c>
      <c r="B5220">
        <v>226.59</v>
      </c>
      <c r="C5220">
        <v>227.02</v>
      </c>
    </row>
    <row r="5221" spans="1:3">
      <c r="A5221" s="80">
        <v>35527</v>
      </c>
      <c r="B5221">
        <v>226.59</v>
      </c>
      <c r="C5221">
        <v>227.02</v>
      </c>
    </row>
    <row r="5222" spans="1:3">
      <c r="A5222" s="80">
        <v>35528</v>
      </c>
      <c r="B5222">
        <v>226.62</v>
      </c>
      <c r="C5222">
        <v>227.12</v>
      </c>
    </row>
    <row r="5223" spans="1:3">
      <c r="A5223" s="80">
        <v>35529</v>
      </c>
      <c r="B5223">
        <v>226.71</v>
      </c>
      <c r="C5223">
        <v>227.26</v>
      </c>
    </row>
    <row r="5224" spans="1:3">
      <c r="A5224" s="80">
        <v>35530</v>
      </c>
      <c r="B5224">
        <v>226.85</v>
      </c>
      <c r="C5224">
        <v>227.31</v>
      </c>
    </row>
    <row r="5225" spans="1:3">
      <c r="A5225" s="80">
        <v>35531</v>
      </c>
      <c r="B5225">
        <v>226.95</v>
      </c>
      <c r="C5225">
        <v>227.42</v>
      </c>
    </row>
    <row r="5226" spans="1:3">
      <c r="A5226" s="80">
        <v>35532</v>
      </c>
      <c r="B5226">
        <v>226.95</v>
      </c>
      <c r="C5226">
        <v>227.42</v>
      </c>
    </row>
    <row r="5227" spans="1:3">
      <c r="A5227" s="80">
        <v>35533</v>
      </c>
      <c r="B5227">
        <v>226.95</v>
      </c>
      <c r="C5227">
        <v>227.42</v>
      </c>
    </row>
    <row r="5228" spans="1:3">
      <c r="A5228" s="80">
        <v>35534</v>
      </c>
      <c r="B5228">
        <v>226.95</v>
      </c>
      <c r="C5228">
        <v>227.42</v>
      </c>
    </row>
    <row r="5229" spans="1:3">
      <c r="A5229" s="80">
        <v>35535</v>
      </c>
      <c r="B5229">
        <v>227.09</v>
      </c>
      <c r="C5229">
        <v>227.49</v>
      </c>
    </row>
    <row r="5230" spans="1:3">
      <c r="A5230" s="80">
        <v>35536</v>
      </c>
      <c r="B5230">
        <v>227.14</v>
      </c>
      <c r="C5230">
        <v>227.61</v>
      </c>
    </row>
    <row r="5231" spans="1:3">
      <c r="A5231" s="80">
        <v>35537</v>
      </c>
      <c r="B5231">
        <v>227.26</v>
      </c>
      <c r="C5231">
        <v>227.76</v>
      </c>
    </row>
    <row r="5232" spans="1:3">
      <c r="A5232" s="80">
        <v>35538</v>
      </c>
      <c r="B5232">
        <v>227.38</v>
      </c>
      <c r="C5232">
        <v>227.79</v>
      </c>
    </row>
    <row r="5233" spans="1:3">
      <c r="A5233" s="80">
        <v>35539</v>
      </c>
      <c r="B5233">
        <v>227.48</v>
      </c>
      <c r="C5233">
        <v>227.91</v>
      </c>
    </row>
    <row r="5234" spans="1:3">
      <c r="A5234" s="80">
        <v>35540</v>
      </c>
      <c r="B5234">
        <v>227.48</v>
      </c>
      <c r="C5234">
        <v>227.91</v>
      </c>
    </row>
    <row r="5235" spans="1:3">
      <c r="A5235" s="80">
        <v>35541</v>
      </c>
      <c r="B5235">
        <v>227.48</v>
      </c>
      <c r="C5235">
        <v>227.91</v>
      </c>
    </row>
    <row r="5236" spans="1:3">
      <c r="A5236" s="80">
        <v>35542</v>
      </c>
      <c r="B5236">
        <v>227.59</v>
      </c>
      <c r="C5236">
        <v>228.03</v>
      </c>
    </row>
    <row r="5237" spans="1:3">
      <c r="A5237" s="80">
        <v>35543</v>
      </c>
      <c r="B5237">
        <v>227.65</v>
      </c>
      <c r="C5237">
        <v>228.1</v>
      </c>
    </row>
    <row r="5238" spans="1:3">
      <c r="A5238" s="80">
        <v>35544</v>
      </c>
      <c r="B5238">
        <v>227.81</v>
      </c>
      <c r="C5238">
        <v>228.22</v>
      </c>
    </row>
    <row r="5239" spans="1:3">
      <c r="A5239" s="80">
        <v>35545</v>
      </c>
      <c r="B5239">
        <v>227.88</v>
      </c>
      <c r="C5239">
        <v>228.31</v>
      </c>
    </row>
    <row r="5240" spans="1:3">
      <c r="A5240" s="80">
        <v>35546</v>
      </c>
      <c r="B5240">
        <v>227.96</v>
      </c>
      <c r="C5240">
        <v>228.42</v>
      </c>
    </row>
    <row r="5241" spans="1:3">
      <c r="A5241" s="80">
        <v>35547</v>
      </c>
      <c r="B5241">
        <v>227.96</v>
      </c>
      <c r="C5241">
        <v>228.42</v>
      </c>
    </row>
    <row r="5242" spans="1:3">
      <c r="A5242" s="80">
        <v>35548</v>
      </c>
      <c r="B5242">
        <v>227.96</v>
      </c>
      <c r="C5242">
        <v>228.42</v>
      </c>
    </row>
    <row r="5243" spans="1:3">
      <c r="A5243" s="80">
        <v>35549</v>
      </c>
      <c r="B5243">
        <v>228.05</v>
      </c>
      <c r="C5243">
        <v>228.51</v>
      </c>
    </row>
    <row r="5244" spans="1:3">
      <c r="A5244" s="80">
        <v>35550</v>
      </c>
      <c r="B5244">
        <v>228.14</v>
      </c>
      <c r="C5244">
        <v>228.6</v>
      </c>
    </row>
    <row r="5245" spans="1:3">
      <c r="A5245" s="80">
        <v>35551</v>
      </c>
      <c r="B5245">
        <v>228.29</v>
      </c>
      <c r="C5245">
        <v>228.73</v>
      </c>
    </row>
    <row r="5246" spans="1:3">
      <c r="A5246" s="80">
        <v>35552</v>
      </c>
      <c r="B5246">
        <v>228.29</v>
      </c>
      <c r="C5246">
        <v>228.73</v>
      </c>
    </row>
    <row r="5247" spans="1:3">
      <c r="A5247" s="80">
        <v>35553</v>
      </c>
      <c r="B5247">
        <v>228.37</v>
      </c>
      <c r="C5247">
        <v>228.81</v>
      </c>
    </row>
    <row r="5248" spans="1:3">
      <c r="A5248" s="80">
        <v>35554</v>
      </c>
      <c r="B5248">
        <v>228.37</v>
      </c>
      <c r="C5248">
        <v>228.81</v>
      </c>
    </row>
    <row r="5249" spans="1:3">
      <c r="A5249" s="80">
        <v>35555</v>
      </c>
      <c r="B5249">
        <v>228.37</v>
      </c>
      <c r="C5249">
        <v>228.81</v>
      </c>
    </row>
    <row r="5250" spans="1:3">
      <c r="A5250" s="80">
        <v>35556</v>
      </c>
      <c r="B5250">
        <v>228.48</v>
      </c>
      <c r="C5250">
        <v>228.96</v>
      </c>
    </row>
    <row r="5251" spans="1:3">
      <c r="A5251" s="80">
        <v>35557</v>
      </c>
      <c r="B5251">
        <v>228.57</v>
      </c>
      <c r="C5251">
        <v>229.08</v>
      </c>
    </row>
    <row r="5252" spans="1:3">
      <c r="A5252" s="80">
        <v>35558</v>
      </c>
      <c r="B5252">
        <v>228.64</v>
      </c>
      <c r="C5252">
        <v>229.12</v>
      </c>
    </row>
    <row r="5253" spans="1:3">
      <c r="A5253" s="80">
        <v>35559</v>
      </c>
      <c r="B5253">
        <v>228.82</v>
      </c>
      <c r="C5253">
        <v>229.23</v>
      </c>
    </row>
    <row r="5254" spans="1:3">
      <c r="A5254" s="80">
        <v>35560</v>
      </c>
      <c r="B5254">
        <v>228.9</v>
      </c>
      <c r="C5254">
        <v>229.37</v>
      </c>
    </row>
    <row r="5255" spans="1:3">
      <c r="A5255" s="80">
        <v>35561</v>
      </c>
      <c r="B5255">
        <v>228.9</v>
      </c>
      <c r="C5255">
        <v>229.37</v>
      </c>
    </row>
    <row r="5256" spans="1:3">
      <c r="A5256" s="80">
        <v>35562</v>
      </c>
      <c r="B5256">
        <v>228.9</v>
      </c>
      <c r="C5256">
        <v>229.37</v>
      </c>
    </row>
    <row r="5257" spans="1:3">
      <c r="A5257" s="80">
        <v>35563</v>
      </c>
      <c r="B5257">
        <v>228.97</v>
      </c>
      <c r="C5257">
        <v>229.46</v>
      </c>
    </row>
    <row r="5258" spans="1:3">
      <c r="A5258" s="80">
        <v>35564</v>
      </c>
      <c r="B5258">
        <v>229.11</v>
      </c>
      <c r="C5258">
        <v>229.58</v>
      </c>
    </row>
    <row r="5259" spans="1:3">
      <c r="A5259" s="80">
        <v>35565</v>
      </c>
      <c r="B5259">
        <v>229.22</v>
      </c>
      <c r="C5259">
        <v>229.65</v>
      </c>
    </row>
    <row r="5260" spans="1:3">
      <c r="A5260" s="80">
        <v>35566</v>
      </c>
      <c r="B5260">
        <v>229.36</v>
      </c>
      <c r="C5260">
        <v>229.76</v>
      </c>
    </row>
    <row r="5261" spans="1:3">
      <c r="A5261" s="80">
        <v>35567</v>
      </c>
      <c r="B5261">
        <v>229.45</v>
      </c>
      <c r="C5261">
        <v>229.87</v>
      </c>
    </row>
    <row r="5262" spans="1:3">
      <c r="A5262" s="80">
        <v>35568</v>
      </c>
      <c r="B5262">
        <v>229.45</v>
      </c>
      <c r="C5262">
        <v>229.87</v>
      </c>
    </row>
    <row r="5263" spans="1:3">
      <c r="A5263" s="80">
        <v>35569</v>
      </c>
      <c r="B5263">
        <v>229.45</v>
      </c>
      <c r="C5263">
        <v>229.87</v>
      </c>
    </row>
    <row r="5264" spans="1:3">
      <c r="A5264" s="80">
        <v>35570</v>
      </c>
      <c r="B5264">
        <v>229.49</v>
      </c>
      <c r="C5264">
        <v>229.96</v>
      </c>
    </row>
    <row r="5265" spans="1:3">
      <c r="A5265" s="80">
        <v>35571</v>
      </c>
      <c r="B5265">
        <v>229.63</v>
      </c>
      <c r="C5265">
        <v>230.11</v>
      </c>
    </row>
    <row r="5266" spans="1:3">
      <c r="A5266" s="80">
        <v>35572</v>
      </c>
      <c r="B5266">
        <v>229.75</v>
      </c>
      <c r="C5266">
        <v>230.2</v>
      </c>
    </row>
    <row r="5267" spans="1:3">
      <c r="A5267" s="80">
        <v>35573</v>
      </c>
      <c r="B5267">
        <v>229.86</v>
      </c>
      <c r="C5267">
        <v>230.28</v>
      </c>
    </row>
    <row r="5268" spans="1:3">
      <c r="A5268" s="80">
        <v>35574</v>
      </c>
      <c r="B5268">
        <v>229.93</v>
      </c>
      <c r="C5268">
        <v>230.4</v>
      </c>
    </row>
    <row r="5269" spans="1:3">
      <c r="A5269" s="80">
        <v>35575</v>
      </c>
      <c r="B5269">
        <v>229.93</v>
      </c>
      <c r="C5269">
        <v>230.4</v>
      </c>
    </row>
    <row r="5270" spans="1:3">
      <c r="A5270" s="80">
        <v>35576</v>
      </c>
      <c r="B5270">
        <v>229.93</v>
      </c>
      <c r="C5270">
        <v>230.4</v>
      </c>
    </row>
    <row r="5271" spans="1:3">
      <c r="A5271" s="80">
        <v>35577</v>
      </c>
      <c r="B5271">
        <v>229.96</v>
      </c>
      <c r="C5271">
        <v>230.51</v>
      </c>
    </row>
    <row r="5272" spans="1:3">
      <c r="A5272" s="80">
        <v>35578</v>
      </c>
      <c r="B5272">
        <v>230.13</v>
      </c>
      <c r="C5272">
        <v>230.6</v>
      </c>
    </row>
    <row r="5273" spans="1:3">
      <c r="A5273" s="80">
        <v>35579</v>
      </c>
      <c r="B5273">
        <v>230.23</v>
      </c>
      <c r="C5273">
        <v>230.71</v>
      </c>
    </row>
    <row r="5274" spans="1:3">
      <c r="A5274" s="80">
        <v>35580</v>
      </c>
      <c r="B5274">
        <v>230.33</v>
      </c>
      <c r="C5274">
        <v>230.8</v>
      </c>
    </row>
    <row r="5275" spans="1:3">
      <c r="A5275" s="80">
        <v>35581</v>
      </c>
      <c r="B5275">
        <v>230.46</v>
      </c>
      <c r="C5275">
        <v>230.87</v>
      </c>
    </row>
    <row r="5276" spans="1:3">
      <c r="A5276" s="80">
        <v>35582</v>
      </c>
      <c r="B5276">
        <v>230.46</v>
      </c>
      <c r="C5276">
        <v>230.87</v>
      </c>
    </row>
    <row r="5277" spans="1:3">
      <c r="A5277" s="80">
        <v>35583</v>
      </c>
      <c r="B5277">
        <v>230.46</v>
      </c>
      <c r="C5277">
        <v>230.87</v>
      </c>
    </row>
    <row r="5278" spans="1:3">
      <c r="A5278" s="80">
        <v>35584</v>
      </c>
      <c r="B5278">
        <v>230.53</v>
      </c>
      <c r="C5278">
        <v>231.01</v>
      </c>
    </row>
    <row r="5279" spans="1:3">
      <c r="A5279" s="80">
        <v>35585</v>
      </c>
      <c r="B5279">
        <v>230.67</v>
      </c>
      <c r="C5279">
        <v>231.1</v>
      </c>
    </row>
    <row r="5280" spans="1:3">
      <c r="A5280" s="80">
        <v>35586</v>
      </c>
      <c r="B5280">
        <v>230.75</v>
      </c>
      <c r="C5280">
        <v>231.2</v>
      </c>
    </row>
    <row r="5281" spans="1:3">
      <c r="A5281" s="80">
        <v>35587</v>
      </c>
      <c r="B5281">
        <v>230.88</v>
      </c>
      <c r="C5281">
        <v>231.34</v>
      </c>
    </row>
    <row r="5282" spans="1:3">
      <c r="A5282" s="80">
        <v>35588</v>
      </c>
      <c r="B5282">
        <v>230.99</v>
      </c>
      <c r="C5282">
        <v>231.43</v>
      </c>
    </row>
    <row r="5283" spans="1:3">
      <c r="A5283" s="80">
        <v>35589</v>
      </c>
      <c r="B5283">
        <v>230.99</v>
      </c>
      <c r="C5283">
        <v>231.43</v>
      </c>
    </row>
    <row r="5284" spans="1:3">
      <c r="A5284" s="80">
        <v>35590</v>
      </c>
      <c r="B5284">
        <v>230.99</v>
      </c>
      <c r="C5284">
        <v>231.43</v>
      </c>
    </row>
    <row r="5285" spans="1:3">
      <c r="A5285" s="80">
        <v>35591</v>
      </c>
      <c r="B5285">
        <v>231.03</v>
      </c>
      <c r="C5285">
        <v>231.54</v>
      </c>
    </row>
    <row r="5286" spans="1:3">
      <c r="A5286" s="80">
        <v>35592</v>
      </c>
      <c r="B5286">
        <v>231.17</v>
      </c>
      <c r="C5286">
        <v>231.64</v>
      </c>
    </row>
    <row r="5287" spans="1:3">
      <c r="A5287" s="80">
        <v>35593</v>
      </c>
      <c r="B5287">
        <v>231.28</v>
      </c>
      <c r="C5287">
        <v>231.77</v>
      </c>
    </row>
    <row r="5288" spans="1:3">
      <c r="A5288" s="80">
        <v>35594</v>
      </c>
      <c r="B5288">
        <v>231.42</v>
      </c>
      <c r="C5288">
        <v>231.84</v>
      </c>
    </row>
    <row r="5289" spans="1:3">
      <c r="A5289" s="80">
        <v>35595</v>
      </c>
      <c r="B5289">
        <v>231.47</v>
      </c>
      <c r="C5289">
        <v>231.94</v>
      </c>
    </row>
    <row r="5290" spans="1:3">
      <c r="A5290" s="80">
        <v>35596</v>
      </c>
      <c r="B5290">
        <v>231.47</v>
      </c>
      <c r="C5290">
        <v>231.94</v>
      </c>
    </row>
    <row r="5291" spans="1:3">
      <c r="A5291" s="80">
        <v>35597</v>
      </c>
      <c r="B5291">
        <v>231.47</v>
      </c>
      <c r="C5291">
        <v>231.94</v>
      </c>
    </row>
    <row r="5292" spans="1:3">
      <c r="A5292" s="80">
        <v>35598</v>
      </c>
      <c r="B5292">
        <v>231.58</v>
      </c>
      <c r="C5292">
        <v>232.04</v>
      </c>
    </row>
    <row r="5293" spans="1:3">
      <c r="A5293" s="80">
        <v>35599</v>
      </c>
      <c r="B5293">
        <v>231.73</v>
      </c>
      <c r="C5293">
        <v>232.16</v>
      </c>
    </row>
    <row r="5294" spans="1:3">
      <c r="A5294" s="80">
        <v>35600</v>
      </c>
      <c r="B5294">
        <v>231.8</v>
      </c>
      <c r="C5294">
        <v>232.26</v>
      </c>
    </row>
    <row r="5295" spans="1:3">
      <c r="A5295" s="80">
        <v>35601</v>
      </c>
      <c r="B5295">
        <v>231.89</v>
      </c>
      <c r="C5295">
        <v>232.35</v>
      </c>
    </row>
    <row r="5296" spans="1:3">
      <c r="A5296" s="80">
        <v>35602</v>
      </c>
      <c r="B5296">
        <v>232.02</v>
      </c>
      <c r="C5296">
        <v>232.45</v>
      </c>
    </row>
    <row r="5297" spans="1:3">
      <c r="A5297" s="80">
        <v>35603</v>
      </c>
      <c r="B5297">
        <v>232.02</v>
      </c>
      <c r="C5297">
        <v>232.45</v>
      </c>
    </row>
    <row r="5298" spans="1:3">
      <c r="A5298" s="80">
        <v>35604</v>
      </c>
      <c r="B5298">
        <v>232.02</v>
      </c>
      <c r="C5298">
        <v>232.45</v>
      </c>
    </row>
    <row r="5299" spans="1:3">
      <c r="A5299" s="80">
        <v>35605</v>
      </c>
      <c r="B5299">
        <v>232.04</v>
      </c>
      <c r="C5299">
        <v>232.57</v>
      </c>
    </row>
    <row r="5300" spans="1:3">
      <c r="A5300" s="80">
        <v>35606</v>
      </c>
      <c r="B5300">
        <v>232.22</v>
      </c>
      <c r="C5300">
        <v>232.7</v>
      </c>
    </row>
    <row r="5301" spans="1:3">
      <c r="A5301" s="80">
        <v>35607</v>
      </c>
      <c r="B5301">
        <v>232.29</v>
      </c>
      <c r="C5301">
        <v>232.77</v>
      </c>
    </row>
    <row r="5302" spans="1:3">
      <c r="A5302" s="80">
        <v>35608</v>
      </c>
      <c r="B5302">
        <v>232.46</v>
      </c>
      <c r="C5302">
        <v>232.88</v>
      </c>
    </row>
    <row r="5303" spans="1:3">
      <c r="A5303" s="80">
        <v>35609</v>
      </c>
      <c r="B5303">
        <v>232.55</v>
      </c>
      <c r="C5303">
        <v>232.94</v>
      </c>
    </row>
    <row r="5304" spans="1:3">
      <c r="A5304" s="80">
        <v>35610</v>
      </c>
      <c r="B5304">
        <v>232.55</v>
      </c>
      <c r="C5304">
        <v>232.94</v>
      </c>
    </row>
    <row r="5305" spans="1:3">
      <c r="A5305" s="80">
        <v>35611</v>
      </c>
      <c r="B5305">
        <v>232.55</v>
      </c>
      <c r="C5305">
        <v>232.94</v>
      </c>
    </row>
    <row r="5306" spans="1:3">
      <c r="A5306" s="80">
        <v>35612</v>
      </c>
      <c r="B5306">
        <v>232.62</v>
      </c>
      <c r="C5306">
        <v>233.07</v>
      </c>
    </row>
    <row r="5307" spans="1:3">
      <c r="A5307" s="80">
        <v>35613</v>
      </c>
      <c r="B5307">
        <v>232.72</v>
      </c>
      <c r="C5307">
        <v>233.19</v>
      </c>
    </row>
    <row r="5308" spans="1:3">
      <c r="A5308" s="80">
        <v>35614</v>
      </c>
      <c r="B5308">
        <v>232.85</v>
      </c>
      <c r="C5308">
        <v>233.32</v>
      </c>
    </row>
    <row r="5309" spans="1:3">
      <c r="A5309" s="80">
        <v>35615</v>
      </c>
      <c r="B5309">
        <v>232.91</v>
      </c>
      <c r="C5309">
        <v>233.35</v>
      </c>
    </row>
    <row r="5310" spans="1:3">
      <c r="A5310" s="80">
        <v>35616</v>
      </c>
      <c r="B5310">
        <v>233.05</v>
      </c>
      <c r="C5310">
        <v>233.51</v>
      </c>
    </row>
    <row r="5311" spans="1:3">
      <c r="A5311" s="80">
        <v>35617</v>
      </c>
      <c r="B5311">
        <v>233.05</v>
      </c>
      <c r="C5311">
        <v>233.51</v>
      </c>
    </row>
    <row r="5312" spans="1:3">
      <c r="A5312" s="80">
        <v>35618</v>
      </c>
      <c r="B5312">
        <v>233.05</v>
      </c>
      <c r="C5312">
        <v>233.51</v>
      </c>
    </row>
    <row r="5313" spans="1:3">
      <c r="A5313" s="80">
        <v>35619</v>
      </c>
      <c r="B5313">
        <v>233.09</v>
      </c>
      <c r="C5313">
        <v>233.51</v>
      </c>
    </row>
    <row r="5314" spans="1:3">
      <c r="A5314" s="80">
        <v>35620</v>
      </c>
      <c r="B5314">
        <v>233.23</v>
      </c>
      <c r="C5314">
        <v>233.7</v>
      </c>
    </row>
    <row r="5315" spans="1:3">
      <c r="A5315" s="80">
        <v>35621</v>
      </c>
      <c r="B5315">
        <v>233.33</v>
      </c>
      <c r="C5315">
        <v>233.76</v>
      </c>
    </row>
    <row r="5316" spans="1:3">
      <c r="A5316" s="80">
        <v>35622</v>
      </c>
      <c r="B5316">
        <v>233.41</v>
      </c>
      <c r="C5316">
        <v>233.86</v>
      </c>
    </row>
    <row r="5317" spans="1:3">
      <c r="A5317" s="80">
        <v>35623</v>
      </c>
      <c r="B5317">
        <v>233.55</v>
      </c>
      <c r="C5317">
        <v>233.94</v>
      </c>
    </row>
    <row r="5318" spans="1:3">
      <c r="A5318" s="80">
        <v>35624</v>
      </c>
      <c r="B5318">
        <v>233.55</v>
      </c>
      <c r="C5318">
        <v>233.94</v>
      </c>
    </row>
    <row r="5319" spans="1:3">
      <c r="A5319" s="80">
        <v>35625</v>
      </c>
      <c r="B5319">
        <v>233.55</v>
      </c>
      <c r="C5319">
        <v>233.94</v>
      </c>
    </row>
    <row r="5320" spans="1:3">
      <c r="A5320" s="80">
        <v>35626</v>
      </c>
      <c r="B5320">
        <v>233.6</v>
      </c>
      <c r="C5320">
        <v>234.04</v>
      </c>
    </row>
    <row r="5321" spans="1:3">
      <c r="A5321" s="80">
        <v>35627</v>
      </c>
      <c r="B5321">
        <v>233.7</v>
      </c>
      <c r="C5321">
        <v>234.13</v>
      </c>
    </row>
    <row r="5322" spans="1:3">
      <c r="A5322" s="80">
        <v>35628</v>
      </c>
      <c r="B5322">
        <v>233.81</v>
      </c>
      <c r="C5322">
        <v>234.21</v>
      </c>
    </row>
    <row r="5323" spans="1:3">
      <c r="A5323" s="80">
        <v>35629</v>
      </c>
      <c r="B5323">
        <v>233.89</v>
      </c>
      <c r="C5323">
        <v>234.38</v>
      </c>
    </row>
    <row r="5324" spans="1:3">
      <c r="A5324" s="80">
        <v>35630</v>
      </c>
      <c r="B5324">
        <v>234</v>
      </c>
      <c r="C5324">
        <v>234.4</v>
      </c>
    </row>
    <row r="5325" spans="1:3">
      <c r="A5325" s="80">
        <v>35631</v>
      </c>
      <c r="B5325">
        <v>234</v>
      </c>
      <c r="C5325">
        <v>234.4</v>
      </c>
    </row>
    <row r="5326" spans="1:3">
      <c r="A5326" s="80">
        <v>35632</v>
      </c>
      <c r="B5326">
        <v>234</v>
      </c>
      <c r="C5326">
        <v>234.4</v>
      </c>
    </row>
    <row r="5327" spans="1:3">
      <c r="A5327" s="80">
        <v>35633</v>
      </c>
      <c r="B5327">
        <v>234.05</v>
      </c>
      <c r="C5327">
        <v>234.52</v>
      </c>
    </row>
    <row r="5328" spans="1:3">
      <c r="A5328" s="80">
        <v>35634</v>
      </c>
      <c r="B5328">
        <v>234.2</v>
      </c>
      <c r="C5328">
        <v>234.62</v>
      </c>
    </row>
    <row r="5329" spans="1:3">
      <c r="A5329" s="80">
        <v>35635</v>
      </c>
      <c r="B5329">
        <v>234.27</v>
      </c>
      <c r="C5329">
        <v>234.69</v>
      </c>
    </row>
    <row r="5330" spans="1:3">
      <c r="A5330" s="80">
        <v>35636</v>
      </c>
      <c r="B5330">
        <v>234.37</v>
      </c>
      <c r="C5330">
        <v>234.78</v>
      </c>
    </row>
    <row r="5331" spans="1:3">
      <c r="A5331" s="80">
        <v>35637</v>
      </c>
      <c r="B5331">
        <v>234.37</v>
      </c>
      <c r="C5331">
        <v>234.78</v>
      </c>
    </row>
    <row r="5332" spans="1:3">
      <c r="A5332" s="80">
        <v>35638</v>
      </c>
      <c r="B5332">
        <v>234.37</v>
      </c>
      <c r="C5332">
        <v>234.78</v>
      </c>
    </row>
    <row r="5333" spans="1:3">
      <c r="A5333" s="80">
        <v>35639</v>
      </c>
      <c r="B5333">
        <v>234.37</v>
      </c>
      <c r="C5333">
        <v>234.78</v>
      </c>
    </row>
    <row r="5334" spans="1:3">
      <c r="A5334" s="80">
        <v>35640</v>
      </c>
      <c r="B5334">
        <v>234.42</v>
      </c>
      <c r="C5334">
        <v>234.9</v>
      </c>
    </row>
    <row r="5335" spans="1:3">
      <c r="A5335" s="80">
        <v>35641</v>
      </c>
      <c r="B5335">
        <v>234.53</v>
      </c>
      <c r="C5335">
        <v>234.99</v>
      </c>
    </row>
    <row r="5336" spans="1:3">
      <c r="A5336" s="80">
        <v>35642</v>
      </c>
      <c r="B5336">
        <v>234.63</v>
      </c>
      <c r="C5336">
        <v>235.05</v>
      </c>
    </row>
    <row r="5337" spans="1:3">
      <c r="A5337" s="80">
        <v>35643</v>
      </c>
      <c r="B5337">
        <v>234.72</v>
      </c>
      <c r="C5337">
        <v>235.06</v>
      </c>
    </row>
    <row r="5338" spans="1:3">
      <c r="A5338" s="80">
        <v>35644</v>
      </c>
      <c r="B5338">
        <v>234.78</v>
      </c>
      <c r="C5338">
        <v>235.25</v>
      </c>
    </row>
    <row r="5339" spans="1:3">
      <c r="A5339" s="80">
        <v>35645</v>
      </c>
      <c r="B5339">
        <v>234.78</v>
      </c>
      <c r="C5339">
        <v>235.25</v>
      </c>
    </row>
    <row r="5340" spans="1:3">
      <c r="A5340" s="80">
        <v>35646</v>
      </c>
      <c r="B5340">
        <v>234.78</v>
      </c>
      <c r="C5340">
        <v>235.25</v>
      </c>
    </row>
    <row r="5341" spans="1:3">
      <c r="A5341" s="80">
        <v>35647</v>
      </c>
      <c r="B5341">
        <v>234.85</v>
      </c>
      <c r="C5341">
        <v>235.3</v>
      </c>
    </row>
    <row r="5342" spans="1:3">
      <c r="A5342" s="80">
        <v>35648</v>
      </c>
      <c r="B5342">
        <v>234.97</v>
      </c>
      <c r="C5342">
        <v>235.48</v>
      </c>
    </row>
    <row r="5343" spans="1:3">
      <c r="A5343" s="80">
        <v>35649</v>
      </c>
      <c r="B5343">
        <v>235.08</v>
      </c>
      <c r="C5343">
        <v>235.48</v>
      </c>
    </row>
    <row r="5344" spans="1:3">
      <c r="A5344" s="80">
        <v>35650</v>
      </c>
      <c r="B5344">
        <v>235.11</v>
      </c>
      <c r="C5344">
        <v>235.52</v>
      </c>
    </row>
    <row r="5345" spans="1:3">
      <c r="A5345" s="80">
        <v>35651</v>
      </c>
      <c r="B5345">
        <v>235.22</v>
      </c>
      <c r="C5345">
        <v>235.68</v>
      </c>
    </row>
    <row r="5346" spans="1:3">
      <c r="A5346" s="80">
        <v>35652</v>
      </c>
      <c r="B5346">
        <v>235.22</v>
      </c>
      <c r="C5346">
        <v>235.68</v>
      </c>
    </row>
    <row r="5347" spans="1:3">
      <c r="A5347" s="80">
        <v>35653</v>
      </c>
      <c r="B5347">
        <v>235.22</v>
      </c>
      <c r="C5347">
        <v>235.68</v>
      </c>
    </row>
    <row r="5348" spans="1:3">
      <c r="A5348" s="80">
        <v>35654</v>
      </c>
      <c r="B5348">
        <v>235.31</v>
      </c>
      <c r="C5348">
        <v>235.75</v>
      </c>
    </row>
    <row r="5349" spans="1:3">
      <c r="A5349" s="80">
        <v>35655</v>
      </c>
      <c r="B5349">
        <v>235.43</v>
      </c>
      <c r="C5349">
        <v>235.84</v>
      </c>
    </row>
    <row r="5350" spans="1:3">
      <c r="A5350" s="80">
        <v>35656</v>
      </c>
      <c r="B5350">
        <v>235.51</v>
      </c>
      <c r="C5350">
        <v>235.98</v>
      </c>
    </row>
    <row r="5351" spans="1:3">
      <c r="A5351" s="80">
        <v>35657</v>
      </c>
      <c r="B5351">
        <v>235.6</v>
      </c>
      <c r="C5351">
        <v>236.06</v>
      </c>
    </row>
    <row r="5352" spans="1:3">
      <c r="A5352" s="80">
        <v>35658</v>
      </c>
      <c r="B5352">
        <v>235.6</v>
      </c>
      <c r="C5352">
        <v>236.06</v>
      </c>
    </row>
    <row r="5353" spans="1:3">
      <c r="A5353" s="80">
        <v>35659</v>
      </c>
      <c r="B5353">
        <v>235.6</v>
      </c>
      <c r="C5353">
        <v>236.06</v>
      </c>
    </row>
    <row r="5354" spans="1:3">
      <c r="A5354" s="80">
        <v>35660</v>
      </c>
      <c r="B5354">
        <v>235.6</v>
      </c>
      <c r="C5354">
        <v>236.06</v>
      </c>
    </row>
    <row r="5355" spans="1:3">
      <c r="A5355" s="80">
        <v>35661</v>
      </c>
      <c r="B5355">
        <v>235.69</v>
      </c>
      <c r="C5355">
        <v>236.19</v>
      </c>
    </row>
    <row r="5356" spans="1:3">
      <c r="A5356" s="80">
        <v>35662</v>
      </c>
      <c r="B5356">
        <v>235.79</v>
      </c>
      <c r="C5356">
        <v>236.24</v>
      </c>
    </row>
    <row r="5357" spans="1:3">
      <c r="A5357" s="80">
        <v>35663</v>
      </c>
      <c r="B5357">
        <v>235.87</v>
      </c>
      <c r="C5357">
        <v>236.29</v>
      </c>
    </row>
    <row r="5358" spans="1:3">
      <c r="A5358" s="80">
        <v>35664</v>
      </c>
      <c r="B5358">
        <v>235.98</v>
      </c>
      <c r="C5358">
        <v>236.4</v>
      </c>
    </row>
    <row r="5359" spans="1:3">
      <c r="A5359" s="80">
        <v>35665</v>
      </c>
      <c r="B5359">
        <v>236.08</v>
      </c>
      <c r="C5359">
        <v>236.47</v>
      </c>
    </row>
    <row r="5360" spans="1:3">
      <c r="A5360" s="80">
        <v>35666</v>
      </c>
      <c r="B5360">
        <v>236.08</v>
      </c>
      <c r="C5360">
        <v>236.47</v>
      </c>
    </row>
    <row r="5361" spans="1:3">
      <c r="A5361" s="80">
        <v>35667</v>
      </c>
      <c r="B5361">
        <v>236.08</v>
      </c>
      <c r="C5361">
        <v>236.47</v>
      </c>
    </row>
    <row r="5362" spans="1:3">
      <c r="A5362" s="80">
        <v>35668</v>
      </c>
      <c r="B5362">
        <v>236.11</v>
      </c>
      <c r="C5362">
        <v>236.56</v>
      </c>
    </row>
    <row r="5363" spans="1:3">
      <c r="A5363" s="80">
        <v>35669</v>
      </c>
      <c r="B5363">
        <v>236.27</v>
      </c>
      <c r="C5363">
        <v>236.67</v>
      </c>
    </row>
    <row r="5364" spans="1:3">
      <c r="A5364" s="80">
        <v>35670</v>
      </c>
      <c r="B5364">
        <v>236.34</v>
      </c>
      <c r="C5364">
        <v>236.8</v>
      </c>
    </row>
    <row r="5365" spans="1:3">
      <c r="A5365" s="80">
        <v>35671</v>
      </c>
      <c r="B5365">
        <v>236.42</v>
      </c>
      <c r="C5365">
        <v>236.78</v>
      </c>
    </row>
    <row r="5366" spans="1:3">
      <c r="A5366" s="80">
        <v>35672</v>
      </c>
      <c r="B5366">
        <v>236.51</v>
      </c>
      <c r="C5366">
        <v>236.91</v>
      </c>
    </row>
    <row r="5367" spans="1:3">
      <c r="A5367" s="80">
        <v>35673</v>
      </c>
      <c r="B5367">
        <v>236.51</v>
      </c>
      <c r="C5367">
        <v>236.91</v>
      </c>
    </row>
    <row r="5368" spans="1:3">
      <c r="A5368" s="80">
        <v>35674</v>
      </c>
      <c r="B5368">
        <v>236.51</v>
      </c>
      <c r="C5368">
        <v>236.91</v>
      </c>
    </row>
    <row r="5369" spans="1:3">
      <c r="A5369" s="80">
        <v>35675</v>
      </c>
      <c r="B5369">
        <v>236.58</v>
      </c>
      <c r="C5369">
        <v>237.02</v>
      </c>
    </row>
    <row r="5370" spans="1:3">
      <c r="A5370" s="80">
        <v>35676</v>
      </c>
      <c r="B5370">
        <v>236.73</v>
      </c>
      <c r="C5370">
        <v>237.16</v>
      </c>
    </row>
    <row r="5371" spans="1:3">
      <c r="A5371" s="80">
        <v>35677</v>
      </c>
      <c r="B5371">
        <v>236.81</v>
      </c>
      <c r="C5371">
        <v>237.21</v>
      </c>
    </row>
    <row r="5372" spans="1:3">
      <c r="A5372" s="80">
        <v>35678</v>
      </c>
      <c r="B5372">
        <v>236.88</v>
      </c>
      <c r="C5372">
        <v>237.32</v>
      </c>
    </row>
    <row r="5373" spans="1:3">
      <c r="A5373" s="80">
        <v>35679</v>
      </c>
      <c r="B5373">
        <v>236.98</v>
      </c>
      <c r="C5373">
        <v>237.38</v>
      </c>
    </row>
    <row r="5374" spans="1:3">
      <c r="A5374" s="80">
        <v>35680</v>
      </c>
      <c r="B5374">
        <v>236.98</v>
      </c>
      <c r="C5374">
        <v>237.38</v>
      </c>
    </row>
    <row r="5375" spans="1:3">
      <c r="A5375" s="80">
        <v>35681</v>
      </c>
      <c r="B5375">
        <v>236.98</v>
      </c>
      <c r="C5375">
        <v>237.38</v>
      </c>
    </row>
    <row r="5376" spans="1:3">
      <c r="A5376" s="80">
        <v>35682</v>
      </c>
      <c r="B5376">
        <v>237.04</v>
      </c>
      <c r="C5376">
        <v>237.49</v>
      </c>
    </row>
    <row r="5377" spans="1:3">
      <c r="A5377" s="80">
        <v>35683</v>
      </c>
      <c r="B5377">
        <v>237.2</v>
      </c>
      <c r="C5377">
        <v>237.58</v>
      </c>
    </row>
    <row r="5378" spans="1:3">
      <c r="A5378" s="80">
        <v>35684</v>
      </c>
      <c r="B5378">
        <v>237.3</v>
      </c>
      <c r="C5378">
        <v>237.67</v>
      </c>
    </row>
    <row r="5379" spans="1:3">
      <c r="A5379" s="80">
        <v>35685</v>
      </c>
      <c r="B5379">
        <v>237.31</v>
      </c>
      <c r="C5379">
        <v>237.81</v>
      </c>
    </row>
    <row r="5380" spans="1:3">
      <c r="A5380" s="80">
        <v>35686</v>
      </c>
      <c r="B5380">
        <v>237.4</v>
      </c>
      <c r="C5380">
        <v>237.87</v>
      </c>
    </row>
    <row r="5381" spans="1:3">
      <c r="A5381" s="80">
        <v>35687</v>
      </c>
      <c r="B5381">
        <v>237.4</v>
      </c>
      <c r="C5381">
        <v>237.87</v>
      </c>
    </row>
    <row r="5382" spans="1:3">
      <c r="A5382" s="80">
        <v>35688</v>
      </c>
      <c r="B5382">
        <v>237.4</v>
      </c>
      <c r="C5382">
        <v>237.87</v>
      </c>
    </row>
    <row r="5383" spans="1:3">
      <c r="A5383" s="80">
        <v>35689</v>
      </c>
      <c r="B5383">
        <v>237.4</v>
      </c>
      <c r="C5383">
        <v>237.87</v>
      </c>
    </row>
    <row r="5384" spans="1:3">
      <c r="A5384" s="80">
        <v>35690</v>
      </c>
      <c r="B5384">
        <v>237.53</v>
      </c>
      <c r="C5384">
        <v>237.87</v>
      </c>
    </row>
    <row r="5385" spans="1:3">
      <c r="A5385" s="80">
        <v>35691</v>
      </c>
      <c r="B5385">
        <v>237.67</v>
      </c>
      <c r="C5385">
        <v>237.99</v>
      </c>
    </row>
    <row r="5386" spans="1:3">
      <c r="A5386" s="80">
        <v>35692</v>
      </c>
      <c r="B5386">
        <v>237.68</v>
      </c>
      <c r="C5386">
        <v>238.12</v>
      </c>
    </row>
    <row r="5387" spans="1:3">
      <c r="A5387" s="80">
        <v>35693</v>
      </c>
      <c r="B5387">
        <v>237.8</v>
      </c>
      <c r="C5387">
        <v>238.18</v>
      </c>
    </row>
    <row r="5388" spans="1:3">
      <c r="A5388" s="80">
        <v>35694</v>
      </c>
      <c r="B5388">
        <v>237.8</v>
      </c>
      <c r="C5388">
        <v>238.18</v>
      </c>
    </row>
    <row r="5389" spans="1:3">
      <c r="A5389" s="80">
        <v>35695</v>
      </c>
      <c r="B5389">
        <v>237.8</v>
      </c>
      <c r="C5389">
        <v>238.18</v>
      </c>
    </row>
    <row r="5390" spans="1:3">
      <c r="A5390" s="80">
        <v>35696</v>
      </c>
      <c r="B5390">
        <v>237.86</v>
      </c>
      <c r="C5390">
        <v>238.32</v>
      </c>
    </row>
    <row r="5391" spans="1:3">
      <c r="A5391" s="80">
        <v>35697</v>
      </c>
      <c r="B5391">
        <v>237.95</v>
      </c>
      <c r="C5391">
        <v>238.38</v>
      </c>
    </row>
    <row r="5392" spans="1:3">
      <c r="A5392" s="80">
        <v>35698</v>
      </c>
      <c r="B5392">
        <v>238.1</v>
      </c>
      <c r="C5392">
        <v>238.5</v>
      </c>
    </row>
    <row r="5393" spans="1:3">
      <c r="A5393" s="80">
        <v>35699</v>
      </c>
      <c r="B5393">
        <v>238.16</v>
      </c>
      <c r="C5393">
        <v>238.56</v>
      </c>
    </row>
    <row r="5394" spans="1:3">
      <c r="A5394" s="80">
        <v>35700</v>
      </c>
      <c r="B5394">
        <v>238.22</v>
      </c>
      <c r="C5394">
        <v>238.7</v>
      </c>
    </row>
    <row r="5395" spans="1:3">
      <c r="A5395" s="80">
        <v>35701</v>
      </c>
      <c r="B5395">
        <v>238.22</v>
      </c>
      <c r="C5395">
        <v>238.7</v>
      </c>
    </row>
    <row r="5396" spans="1:3">
      <c r="A5396" s="80">
        <v>35702</v>
      </c>
      <c r="B5396">
        <v>238.22</v>
      </c>
      <c r="C5396">
        <v>238.7</v>
      </c>
    </row>
    <row r="5397" spans="1:3">
      <c r="A5397" s="80">
        <v>35703</v>
      </c>
      <c r="B5397">
        <v>238.33</v>
      </c>
      <c r="C5397">
        <v>238.77</v>
      </c>
    </row>
    <row r="5398" spans="1:3">
      <c r="A5398" s="80">
        <v>35704</v>
      </c>
      <c r="B5398">
        <v>238.41</v>
      </c>
      <c r="C5398">
        <v>238.8</v>
      </c>
    </row>
    <row r="5399" spans="1:3">
      <c r="A5399" s="80">
        <v>35705</v>
      </c>
      <c r="B5399">
        <v>238.55</v>
      </c>
      <c r="C5399">
        <v>238.96</v>
      </c>
    </row>
    <row r="5400" spans="1:3">
      <c r="A5400" s="80">
        <v>35706</v>
      </c>
      <c r="B5400">
        <v>238.6</v>
      </c>
      <c r="C5400">
        <v>239.02</v>
      </c>
    </row>
    <row r="5401" spans="1:3">
      <c r="A5401" s="80">
        <v>35707</v>
      </c>
      <c r="B5401">
        <v>238.65</v>
      </c>
      <c r="C5401">
        <v>239.09</v>
      </c>
    </row>
    <row r="5402" spans="1:3">
      <c r="A5402" s="80">
        <v>35708</v>
      </c>
      <c r="B5402">
        <v>238.65</v>
      </c>
      <c r="C5402">
        <v>239.09</v>
      </c>
    </row>
    <row r="5403" spans="1:3">
      <c r="A5403" s="80">
        <v>35709</v>
      </c>
      <c r="B5403">
        <v>238.65</v>
      </c>
      <c r="C5403">
        <v>239.09</v>
      </c>
    </row>
    <row r="5404" spans="1:3">
      <c r="A5404" s="80">
        <v>35710</v>
      </c>
      <c r="B5404">
        <v>238.75</v>
      </c>
      <c r="C5404">
        <v>239.21</v>
      </c>
    </row>
    <row r="5405" spans="1:3">
      <c r="A5405" s="80">
        <v>35711</v>
      </c>
      <c r="B5405">
        <v>238.82</v>
      </c>
      <c r="C5405">
        <v>239.3</v>
      </c>
    </row>
    <row r="5406" spans="1:3">
      <c r="A5406" s="80">
        <v>35712</v>
      </c>
      <c r="B5406">
        <v>238.96</v>
      </c>
      <c r="C5406">
        <v>239.4</v>
      </c>
    </row>
    <row r="5407" spans="1:3">
      <c r="A5407" s="80">
        <v>35713</v>
      </c>
      <c r="B5407">
        <v>239.09</v>
      </c>
      <c r="C5407">
        <v>239.45</v>
      </c>
    </row>
    <row r="5408" spans="1:3">
      <c r="A5408" s="80">
        <v>35714</v>
      </c>
      <c r="B5408">
        <v>239.11</v>
      </c>
      <c r="C5408">
        <v>239.54</v>
      </c>
    </row>
    <row r="5409" spans="1:3">
      <c r="A5409" s="80">
        <v>35715</v>
      </c>
      <c r="B5409">
        <v>239.11</v>
      </c>
      <c r="C5409">
        <v>239.54</v>
      </c>
    </row>
    <row r="5410" spans="1:3">
      <c r="A5410" s="80">
        <v>35716</v>
      </c>
      <c r="B5410">
        <v>239.11</v>
      </c>
      <c r="C5410">
        <v>239.54</v>
      </c>
    </row>
    <row r="5411" spans="1:3">
      <c r="A5411" s="80">
        <v>35717</v>
      </c>
      <c r="B5411">
        <v>239.27</v>
      </c>
      <c r="C5411">
        <v>239.68</v>
      </c>
    </row>
    <row r="5412" spans="1:3">
      <c r="A5412" s="80">
        <v>35718</v>
      </c>
      <c r="B5412">
        <v>239.32</v>
      </c>
      <c r="C5412">
        <v>239.76</v>
      </c>
    </row>
    <row r="5413" spans="1:3">
      <c r="A5413" s="80">
        <v>35719</v>
      </c>
      <c r="B5413">
        <v>239.45</v>
      </c>
      <c r="C5413">
        <v>239.9</v>
      </c>
    </row>
    <row r="5414" spans="1:3">
      <c r="A5414" s="80">
        <v>35720</v>
      </c>
      <c r="B5414">
        <v>239.48</v>
      </c>
      <c r="C5414">
        <v>239.97</v>
      </c>
    </row>
    <row r="5415" spans="1:3">
      <c r="A5415" s="80">
        <v>35721</v>
      </c>
      <c r="B5415">
        <v>239.58</v>
      </c>
      <c r="C5415">
        <v>240.04</v>
      </c>
    </row>
    <row r="5416" spans="1:3">
      <c r="A5416" s="80">
        <v>35722</v>
      </c>
      <c r="B5416">
        <v>239.58</v>
      </c>
      <c r="C5416">
        <v>240.04</v>
      </c>
    </row>
    <row r="5417" spans="1:3">
      <c r="A5417" s="80">
        <v>35723</v>
      </c>
      <c r="B5417">
        <v>239.58</v>
      </c>
      <c r="C5417">
        <v>240.04</v>
      </c>
    </row>
    <row r="5418" spans="1:3">
      <c r="A5418" s="80">
        <v>35724</v>
      </c>
      <c r="B5418">
        <v>239.67</v>
      </c>
      <c r="C5418">
        <v>240.09</v>
      </c>
    </row>
    <row r="5419" spans="1:3">
      <c r="A5419" s="80">
        <v>35725</v>
      </c>
      <c r="B5419">
        <v>239.77</v>
      </c>
      <c r="C5419">
        <v>240.21</v>
      </c>
    </row>
    <row r="5420" spans="1:3">
      <c r="A5420" s="80">
        <v>35726</v>
      </c>
      <c r="B5420">
        <v>239.82</v>
      </c>
      <c r="C5420">
        <v>240.28</v>
      </c>
    </row>
    <row r="5421" spans="1:3">
      <c r="A5421" s="80">
        <v>35727</v>
      </c>
      <c r="B5421">
        <v>239.97</v>
      </c>
      <c r="C5421">
        <v>240.37</v>
      </c>
    </row>
    <row r="5422" spans="1:3">
      <c r="A5422" s="80">
        <v>35728</v>
      </c>
      <c r="B5422">
        <v>240.02</v>
      </c>
      <c r="C5422">
        <v>240.49</v>
      </c>
    </row>
    <row r="5423" spans="1:3">
      <c r="A5423" s="80">
        <v>35729</v>
      </c>
      <c r="B5423">
        <v>240.02</v>
      </c>
      <c r="C5423">
        <v>240.49</v>
      </c>
    </row>
    <row r="5424" spans="1:3">
      <c r="A5424" s="80">
        <v>35730</v>
      </c>
      <c r="B5424">
        <v>240.02</v>
      </c>
      <c r="C5424">
        <v>240.49</v>
      </c>
    </row>
    <row r="5425" spans="1:3">
      <c r="A5425" s="80">
        <v>35731</v>
      </c>
      <c r="B5425">
        <v>240.1</v>
      </c>
      <c r="C5425">
        <v>240.55</v>
      </c>
    </row>
    <row r="5426" spans="1:3">
      <c r="A5426" s="80">
        <v>35732</v>
      </c>
      <c r="B5426">
        <v>240.2</v>
      </c>
      <c r="C5426">
        <v>240.62</v>
      </c>
    </row>
    <row r="5427" spans="1:3">
      <c r="A5427" s="80">
        <v>35733</v>
      </c>
      <c r="B5427">
        <v>240.31</v>
      </c>
      <c r="C5427">
        <v>240.72</v>
      </c>
    </row>
    <row r="5428" spans="1:3">
      <c r="A5428" s="80">
        <v>35734</v>
      </c>
      <c r="B5428">
        <v>240.36</v>
      </c>
      <c r="C5428">
        <v>240.77</v>
      </c>
    </row>
    <row r="5429" spans="1:3">
      <c r="A5429" s="80">
        <v>35735</v>
      </c>
      <c r="B5429">
        <v>240.51</v>
      </c>
      <c r="C5429">
        <v>240.96</v>
      </c>
    </row>
    <row r="5430" spans="1:3">
      <c r="A5430" s="80">
        <v>35736</v>
      </c>
      <c r="B5430">
        <v>240.51</v>
      </c>
      <c r="C5430">
        <v>240.96</v>
      </c>
    </row>
    <row r="5431" spans="1:3">
      <c r="A5431" s="80">
        <v>35737</v>
      </c>
      <c r="B5431">
        <v>240.51</v>
      </c>
      <c r="C5431">
        <v>240.96</v>
      </c>
    </row>
    <row r="5432" spans="1:3">
      <c r="A5432" s="80">
        <v>35738</v>
      </c>
      <c r="B5432">
        <v>240.55</v>
      </c>
      <c r="C5432">
        <v>240.99</v>
      </c>
    </row>
    <row r="5433" spans="1:3">
      <c r="A5433" s="80">
        <v>35739</v>
      </c>
      <c r="B5433">
        <v>240.68</v>
      </c>
      <c r="C5433">
        <v>241.1</v>
      </c>
    </row>
    <row r="5434" spans="1:3">
      <c r="A5434" s="80">
        <v>35740</v>
      </c>
      <c r="B5434">
        <v>240.76</v>
      </c>
      <c r="C5434">
        <v>241.17</v>
      </c>
    </row>
    <row r="5435" spans="1:3">
      <c r="A5435" s="80">
        <v>35741</v>
      </c>
      <c r="B5435">
        <v>240.84</v>
      </c>
      <c r="C5435">
        <v>241.33</v>
      </c>
    </row>
    <row r="5436" spans="1:3">
      <c r="A5436" s="80">
        <v>35742</v>
      </c>
      <c r="B5436">
        <v>240.94</v>
      </c>
      <c r="C5436">
        <v>241.38</v>
      </c>
    </row>
    <row r="5437" spans="1:3">
      <c r="A5437" s="80">
        <v>35743</v>
      </c>
      <c r="B5437">
        <v>240.94</v>
      </c>
      <c r="C5437">
        <v>241.38</v>
      </c>
    </row>
    <row r="5438" spans="1:3">
      <c r="A5438" s="80">
        <v>35744</v>
      </c>
      <c r="B5438">
        <v>240.94</v>
      </c>
      <c r="C5438">
        <v>241.38</v>
      </c>
    </row>
    <row r="5439" spans="1:3">
      <c r="A5439" s="80">
        <v>35745</v>
      </c>
      <c r="B5439">
        <v>240.97</v>
      </c>
      <c r="C5439">
        <v>241.42</v>
      </c>
    </row>
    <row r="5440" spans="1:3">
      <c r="A5440" s="80">
        <v>35746</v>
      </c>
      <c r="B5440">
        <v>241.08</v>
      </c>
      <c r="C5440">
        <v>241.58</v>
      </c>
    </row>
    <row r="5441" spans="1:3">
      <c r="A5441" s="80">
        <v>35747</v>
      </c>
      <c r="B5441">
        <v>241.15</v>
      </c>
      <c r="C5441">
        <v>241.67</v>
      </c>
    </row>
    <row r="5442" spans="1:3">
      <c r="A5442" s="80">
        <v>35748</v>
      </c>
      <c r="B5442">
        <v>241.31</v>
      </c>
      <c r="C5442">
        <v>241.74</v>
      </c>
    </row>
    <row r="5443" spans="1:3">
      <c r="A5443" s="80">
        <v>35749</v>
      </c>
      <c r="B5443">
        <v>241.37</v>
      </c>
      <c r="C5443">
        <v>241.79</v>
      </c>
    </row>
    <row r="5444" spans="1:3">
      <c r="A5444" s="80">
        <v>35750</v>
      </c>
      <c r="B5444">
        <v>241.37</v>
      </c>
      <c r="C5444">
        <v>241.79</v>
      </c>
    </row>
    <row r="5445" spans="1:3">
      <c r="A5445" s="80">
        <v>35751</v>
      </c>
      <c r="B5445">
        <v>241.37</v>
      </c>
      <c r="C5445">
        <v>241.79</v>
      </c>
    </row>
    <row r="5446" spans="1:3">
      <c r="A5446" s="80">
        <v>35752</v>
      </c>
      <c r="B5446">
        <v>241.47</v>
      </c>
      <c r="C5446">
        <v>241.94</v>
      </c>
    </row>
    <row r="5447" spans="1:3">
      <c r="A5447" s="80">
        <v>35753</v>
      </c>
      <c r="B5447">
        <v>241.51</v>
      </c>
      <c r="C5447">
        <v>241.98</v>
      </c>
    </row>
    <row r="5448" spans="1:3">
      <c r="A5448" s="80">
        <v>35754</v>
      </c>
      <c r="B5448">
        <v>241.65</v>
      </c>
      <c r="C5448">
        <v>242.1</v>
      </c>
    </row>
    <row r="5449" spans="1:3">
      <c r="A5449" s="80">
        <v>35755</v>
      </c>
      <c r="B5449">
        <v>241.74</v>
      </c>
      <c r="C5449">
        <v>242.13</v>
      </c>
    </row>
    <row r="5450" spans="1:3">
      <c r="A5450" s="80">
        <v>35756</v>
      </c>
      <c r="B5450">
        <v>241.79</v>
      </c>
      <c r="C5450">
        <v>242.23</v>
      </c>
    </row>
    <row r="5451" spans="1:3">
      <c r="A5451" s="80">
        <v>35757</v>
      </c>
      <c r="B5451">
        <v>241.79</v>
      </c>
      <c r="C5451">
        <v>242.23</v>
      </c>
    </row>
    <row r="5452" spans="1:3">
      <c r="A5452" s="80">
        <v>35758</v>
      </c>
      <c r="B5452">
        <v>241.79</v>
      </c>
      <c r="C5452">
        <v>242.23</v>
      </c>
    </row>
    <row r="5453" spans="1:3">
      <c r="A5453" s="80">
        <v>35759</v>
      </c>
      <c r="B5453">
        <v>241.88</v>
      </c>
      <c r="C5453">
        <v>242.34</v>
      </c>
    </row>
    <row r="5454" spans="1:3">
      <c r="A5454" s="80">
        <v>35760</v>
      </c>
      <c r="B5454">
        <v>241.97</v>
      </c>
      <c r="C5454">
        <v>242.38</v>
      </c>
    </row>
    <row r="5455" spans="1:3">
      <c r="A5455" s="80">
        <v>35761</v>
      </c>
      <c r="B5455">
        <v>242.13</v>
      </c>
      <c r="C5455">
        <v>242.52</v>
      </c>
    </row>
    <row r="5456" spans="1:3">
      <c r="A5456" s="80">
        <v>35762</v>
      </c>
      <c r="B5456">
        <v>242.13</v>
      </c>
      <c r="C5456">
        <v>242.58</v>
      </c>
    </row>
    <row r="5457" spans="1:3">
      <c r="A5457" s="80">
        <v>35763</v>
      </c>
      <c r="B5457">
        <v>242.28</v>
      </c>
      <c r="C5457">
        <v>242.7</v>
      </c>
    </row>
    <row r="5458" spans="1:3">
      <c r="A5458" s="80">
        <v>35764</v>
      </c>
      <c r="B5458">
        <v>242.28</v>
      </c>
      <c r="C5458">
        <v>242.7</v>
      </c>
    </row>
    <row r="5459" spans="1:3">
      <c r="A5459" s="80">
        <v>35765</v>
      </c>
      <c r="B5459">
        <v>242.28</v>
      </c>
      <c r="C5459">
        <v>242.7</v>
      </c>
    </row>
    <row r="5460" spans="1:3">
      <c r="A5460" s="80">
        <v>35766</v>
      </c>
      <c r="B5460">
        <v>242.33</v>
      </c>
      <c r="C5460">
        <v>242.75</v>
      </c>
    </row>
    <row r="5461" spans="1:3">
      <c r="A5461" s="80">
        <v>35767</v>
      </c>
      <c r="B5461">
        <v>242.39</v>
      </c>
      <c r="C5461">
        <v>242.91</v>
      </c>
    </row>
    <row r="5462" spans="1:3">
      <c r="A5462" s="80">
        <v>35768</v>
      </c>
      <c r="B5462">
        <v>242.57</v>
      </c>
      <c r="C5462">
        <v>242.88</v>
      </c>
    </row>
    <row r="5463" spans="1:3">
      <c r="A5463" s="80">
        <v>35769</v>
      </c>
      <c r="B5463">
        <v>242.61</v>
      </c>
      <c r="C5463">
        <v>243.05</v>
      </c>
    </row>
    <row r="5464" spans="1:3">
      <c r="A5464" s="80">
        <v>35770</v>
      </c>
      <c r="B5464">
        <v>242.67</v>
      </c>
      <c r="C5464">
        <v>243.21</v>
      </c>
    </row>
    <row r="5465" spans="1:3">
      <c r="A5465" s="80">
        <v>35771</v>
      </c>
      <c r="B5465">
        <v>242.67</v>
      </c>
      <c r="C5465">
        <v>243.21</v>
      </c>
    </row>
    <row r="5466" spans="1:3">
      <c r="A5466" s="80">
        <v>35772</v>
      </c>
      <c r="B5466">
        <v>242.67</v>
      </c>
      <c r="C5466">
        <v>243.21</v>
      </c>
    </row>
    <row r="5467" spans="1:3">
      <c r="A5467" s="80">
        <v>35773</v>
      </c>
      <c r="B5467">
        <v>242.78</v>
      </c>
      <c r="C5467">
        <v>243.27</v>
      </c>
    </row>
    <row r="5468" spans="1:3">
      <c r="A5468" s="80">
        <v>35774</v>
      </c>
      <c r="B5468">
        <v>242.92</v>
      </c>
      <c r="C5468">
        <v>243.38</v>
      </c>
    </row>
    <row r="5469" spans="1:3">
      <c r="A5469" s="80">
        <v>35775</v>
      </c>
      <c r="B5469">
        <v>243</v>
      </c>
      <c r="C5469">
        <v>243.45</v>
      </c>
    </row>
    <row r="5470" spans="1:3">
      <c r="A5470" s="80">
        <v>35776</v>
      </c>
      <c r="B5470">
        <v>243.04</v>
      </c>
      <c r="C5470">
        <v>243.48</v>
      </c>
    </row>
    <row r="5471" spans="1:3">
      <c r="A5471" s="80">
        <v>35777</v>
      </c>
      <c r="B5471">
        <v>243.16</v>
      </c>
      <c r="C5471">
        <v>243.62</v>
      </c>
    </row>
    <row r="5472" spans="1:3">
      <c r="A5472" s="80">
        <v>35778</v>
      </c>
      <c r="B5472">
        <v>243.16</v>
      </c>
      <c r="C5472">
        <v>243.62</v>
      </c>
    </row>
    <row r="5473" spans="1:3">
      <c r="A5473" s="80">
        <v>35779</v>
      </c>
      <c r="B5473">
        <v>243.16</v>
      </c>
      <c r="C5473">
        <v>243.62</v>
      </c>
    </row>
    <row r="5474" spans="1:3">
      <c r="A5474" s="80">
        <v>35780</v>
      </c>
      <c r="B5474">
        <v>243.23</v>
      </c>
      <c r="C5474">
        <v>243.75</v>
      </c>
    </row>
    <row r="5475" spans="1:3">
      <c r="A5475" s="80">
        <v>35781</v>
      </c>
      <c r="B5475">
        <v>243.34</v>
      </c>
      <c r="C5475">
        <v>243.8</v>
      </c>
    </row>
    <row r="5476" spans="1:3">
      <c r="A5476" s="80">
        <v>35782</v>
      </c>
      <c r="B5476">
        <v>243.42</v>
      </c>
      <c r="C5476">
        <v>243.88</v>
      </c>
    </row>
    <row r="5477" spans="1:3">
      <c r="A5477" s="80">
        <v>35783</v>
      </c>
      <c r="B5477">
        <v>243.49</v>
      </c>
      <c r="C5477">
        <v>243.98</v>
      </c>
    </row>
    <row r="5478" spans="1:3">
      <c r="A5478" s="80">
        <v>35784</v>
      </c>
      <c r="B5478">
        <v>243.6</v>
      </c>
      <c r="C5478">
        <v>244.04</v>
      </c>
    </row>
    <row r="5479" spans="1:3">
      <c r="A5479" s="80">
        <v>35785</v>
      </c>
      <c r="B5479">
        <v>243.6</v>
      </c>
      <c r="C5479">
        <v>244.04</v>
      </c>
    </row>
    <row r="5480" spans="1:3">
      <c r="A5480" s="80">
        <v>35786</v>
      </c>
      <c r="B5480">
        <v>243.6</v>
      </c>
      <c r="C5480">
        <v>244.04</v>
      </c>
    </row>
    <row r="5481" spans="1:3">
      <c r="A5481" s="80">
        <v>35787</v>
      </c>
      <c r="B5481">
        <v>243.72</v>
      </c>
      <c r="C5481">
        <v>244.15</v>
      </c>
    </row>
    <row r="5482" spans="1:3">
      <c r="A5482" s="80">
        <v>35788</v>
      </c>
      <c r="B5482">
        <v>243.69</v>
      </c>
      <c r="C5482">
        <v>244.28</v>
      </c>
    </row>
    <row r="5483" spans="1:3">
      <c r="A5483" s="80">
        <v>35789</v>
      </c>
      <c r="B5483">
        <v>243.91</v>
      </c>
      <c r="C5483">
        <v>244.39</v>
      </c>
    </row>
    <row r="5484" spans="1:3">
      <c r="A5484" s="80">
        <v>35790</v>
      </c>
      <c r="B5484">
        <v>243.91</v>
      </c>
      <c r="C5484">
        <v>244.39</v>
      </c>
    </row>
    <row r="5485" spans="1:3">
      <c r="A5485" s="80">
        <v>35791</v>
      </c>
      <c r="B5485">
        <v>243.97</v>
      </c>
      <c r="C5485">
        <v>244.43</v>
      </c>
    </row>
    <row r="5486" spans="1:3">
      <c r="A5486" s="80">
        <v>35792</v>
      </c>
      <c r="B5486">
        <v>243.97</v>
      </c>
      <c r="C5486">
        <v>244.43</v>
      </c>
    </row>
    <row r="5487" spans="1:3">
      <c r="A5487" s="80">
        <v>35793</v>
      </c>
      <c r="B5487">
        <v>243.97</v>
      </c>
      <c r="C5487">
        <v>244.43</v>
      </c>
    </row>
    <row r="5488" spans="1:3">
      <c r="A5488" s="80">
        <v>35794</v>
      </c>
      <c r="B5488">
        <v>244.04</v>
      </c>
      <c r="C5488">
        <v>244.53</v>
      </c>
    </row>
    <row r="5489" spans="1:3">
      <c r="A5489" s="80">
        <v>35795</v>
      </c>
      <c r="B5489">
        <v>244.04</v>
      </c>
      <c r="C5489">
        <v>244.53</v>
      </c>
    </row>
    <row r="5490" spans="1:3">
      <c r="A5490" s="80">
        <v>35796</v>
      </c>
      <c r="B5490">
        <v>244.04</v>
      </c>
      <c r="C5490">
        <v>244.53</v>
      </c>
    </row>
    <row r="5491" spans="1:3">
      <c r="A5491" s="80">
        <v>35797</v>
      </c>
      <c r="B5491">
        <v>244.04</v>
      </c>
      <c r="C5491">
        <v>244.53</v>
      </c>
    </row>
    <row r="5492" spans="1:3">
      <c r="A5492" s="80">
        <v>35798</v>
      </c>
      <c r="B5492">
        <v>244.1</v>
      </c>
      <c r="C5492">
        <v>244.58</v>
      </c>
    </row>
    <row r="5493" spans="1:3">
      <c r="A5493" s="80">
        <v>35799</v>
      </c>
      <c r="B5493">
        <v>244.1</v>
      </c>
      <c r="C5493">
        <v>244.58</v>
      </c>
    </row>
    <row r="5494" spans="1:3">
      <c r="A5494" s="80">
        <v>35800</v>
      </c>
      <c r="B5494">
        <v>244.1</v>
      </c>
      <c r="C5494">
        <v>244.58</v>
      </c>
    </row>
    <row r="5495" spans="1:3">
      <c r="A5495" s="80">
        <v>35801</v>
      </c>
      <c r="B5495">
        <v>244.22</v>
      </c>
      <c r="C5495">
        <v>244.72</v>
      </c>
    </row>
    <row r="5496" spans="1:3">
      <c r="A5496" s="80">
        <v>35802</v>
      </c>
      <c r="B5496">
        <v>244.25</v>
      </c>
      <c r="C5496">
        <v>244.7</v>
      </c>
    </row>
    <row r="5497" spans="1:3">
      <c r="A5497" s="80">
        <v>35803</v>
      </c>
      <c r="B5497">
        <v>244.42</v>
      </c>
      <c r="C5497">
        <v>244.88</v>
      </c>
    </row>
    <row r="5498" spans="1:3">
      <c r="A5498" s="80">
        <v>35804</v>
      </c>
      <c r="B5498">
        <v>244.5</v>
      </c>
      <c r="C5498">
        <v>244.91</v>
      </c>
    </row>
    <row r="5499" spans="1:3">
      <c r="A5499" s="80">
        <v>35805</v>
      </c>
      <c r="B5499">
        <v>244.57</v>
      </c>
      <c r="C5499">
        <v>245.07</v>
      </c>
    </row>
    <row r="5500" spans="1:3">
      <c r="A5500" s="80">
        <v>35806</v>
      </c>
      <c r="B5500">
        <v>244.57</v>
      </c>
      <c r="C5500">
        <v>245.07</v>
      </c>
    </row>
    <row r="5501" spans="1:3">
      <c r="A5501" s="80">
        <v>35807</v>
      </c>
      <c r="B5501">
        <v>244.57</v>
      </c>
      <c r="C5501">
        <v>245.07</v>
      </c>
    </row>
    <row r="5502" spans="1:3">
      <c r="A5502" s="80">
        <v>35808</v>
      </c>
      <c r="B5502">
        <v>244.63</v>
      </c>
      <c r="C5502">
        <v>245.11</v>
      </c>
    </row>
    <row r="5503" spans="1:3">
      <c r="A5503" s="80">
        <v>35809</v>
      </c>
      <c r="B5503">
        <v>244.74</v>
      </c>
      <c r="C5503">
        <v>245.22</v>
      </c>
    </row>
    <row r="5504" spans="1:3">
      <c r="A5504" s="80">
        <v>35810</v>
      </c>
      <c r="B5504">
        <v>244.83</v>
      </c>
      <c r="C5504">
        <v>245.35</v>
      </c>
    </row>
    <row r="5505" spans="1:3">
      <c r="A5505" s="80">
        <v>35811</v>
      </c>
      <c r="B5505">
        <v>244.9</v>
      </c>
      <c r="C5505">
        <v>245.43</v>
      </c>
    </row>
    <row r="5506" spans="1:3">
      <c r="A5506" s="80">
        <v>35812</v>
      </c>
      <c r="B5506">
        <v>245</v>
      </c>
      <c r="C5506">
        <v>245.49</v>
      </c>
    </row>
    <row r="5507" spans="1:3">
      <c r="A5507" s="80">
        <v>35813</v>
      </c>
      <c r="B5507">
        <v>245</v>
      </c>
      <c r="C5507">
        <v>245.49</v>
      </c>
    </row>
    <row r="5508" spans="1:3">
      <c r="A5508" s="80">
        <v>35814</v>
      </c>
      <c r="B5508">
        <v>245</v>
      </c>
      <c r="C5508">
        <v>245.49</v>
      </c>
    </row>
    <row r="5509" spans="1:3">
      <c r="A5509" s="80">
        <v>35815</v>
      </c>
      <c r="B5509">
        <v>245.03</v>
      </c>
      <c r="C5509">
        <v>245.6</v>
      </c>
    </row>
    <row r="5510" spans="1:3">
      <c r="A5510" s="80">
        <v>35816</v>
      </c>
      <c r="B5510">
        <v>245.22</v>
      </c>
      <c r="C5510">
        <v>245.67</v>
      </c>
    </row>
    <row r="5511" spans="1:3">
      <c r="A5511" s="80">
        <v>35817</v>
      </c>
      <c r="B5511">
        <v>245.26</v>
      </c>
      <c r="C5511">
        <v>245.75</v>
      </c>
    </row>
    <row r="5512" spans="1:3">
      <c r="A5512" s="80">
        <v>35818</v>
      </c>
      <c r="B5512">
        <v>245.42</v>
      </c>
      <c r="C5512">
        <v>245.88</v>
      </c>
    </row>
    <row r="5513" spans="1:3">
      <c r="A5513" s="80">
        <v>35819</v>
      </c>
      <c r="B5513">
        <v>245.48</v>
      </c>
      <c r="C5513">
        <v>245.96</v>
      </c>
    </row>
    <row r="5514" spans="1:3">
      <c r="A5514" s="80">
        <v>35820</v>
      </c>
      <c r="B5514">
        <v>245.48</v>
      </c>
      <c r="C5514">
        <v>245.96</v>
      </c>
    </row>
    <row r="5515" spans="1:3">
      <c r="A5515" s="80">
        <v>35821</v>
      </c>
      <c r="B5515">
        <v>245.48</v>
      </c>
      <c r="C5515">
        <v>245.96</v>
      </c>
    </row>
    <row r="5516" spans="1:3">
      <c r="A5516" s="80">
        <v>35822</v>
      </c>
      <c r="B5516">
        <v>245.61</v>
      </c>
      <c r="C5516">
        <v>246.08</v>
      </c>
    </row>
    <row r="5517" spans="1:3">
      <c r="A5517" s="80">
        <v>35823</v>
      </c>
      <c r="B5517">
        <v>245.64</v>
      </c>
      <c r="C5517">
        <v>246.13</v>
      </c>
    </row>
    <row r="5518" spans="1:3">
      <c r="A5518" s="80">
        <v>35824</v>
      </c>
      <c r="B5518">
        <v>245.72</v>
      </c>
      <c r="C5518">
        <v>246.23</v>
      </c>
    </row>
    <row r="5519" spans="1:3">
      <c r="A5519" s="80">
        <v>35825</v>
      </c>
      <c r="B5519">
        <v>245.8</v>
      </c>
      <c r="C5519">
        <v>246.32</v>
      </c>
    </row>
    <row r="5520" spans="1:3">
      <c r="A5520" s="80">
        <v>35826</v>
      </c>
      <c r="B5520">
        <v>245.94</v>
      </c>
      <c r="C5520">
        <v>246.4</v>
      </c>
    </row>
    <row r="5521" spans="1:3">
      <c r="A5521" s="80">
        <v>35827</v>
      </c>
      <c r="B5521">
        <v>245.94</v>
      </c>
      <c r="C5521">
        <v>246.4</v>
      </c>
    </row>
    <row r="5522" spans="1:3">
      <c r="A5522" s="80">
        <v>35828</v>
      </c>
      <c r="B5522">
        <v>245.94</v>
      </c>
      <c r="C5522">
        <v>246.4</v>
      </c>
    </row>
    <row r="5523" spans="1:3">
      <c r="A5523" s="80">
        <v>35829</v>
      </c>
      <c r="B5523">
        <v>246.04</v>
      </c>
      <c r="C5523">
        <v>246.51</v>
      </c>
    </row>
    <row r="5524" spans="1:3">
      <c r="A5524" s="80">
        <v>35830</v>
      </c>
      <c r="B5524">
        <v>246.14</v>
      </c>
      <c r="C5524">
        <v>246.66</v>
      </c>
    </row>
    <row r="5525" spans="1:3">
      <c r="A5525" s="80">
        <v>35831</v>
      </c>
      <c r="B5525">
        <v>246.19</v>
      </c>
      <c r="C5525">
        <v>246.68</v>
      </c>
    </row>
    <row r="5526" spans="1:3">
      <c r="A5526" s="80">
        <v>35832</v>
      </c>
      <c r="B5526">
        <v>246.35</v>
      </c>
      <c r="C5526">
        <v>246.81</v>
      </c>
    </row>
    <row r="5527" spans="1:3">
      <c r="A5527" s="80">
        <v>35833</v>
      </c>
      <c r="B5527">
        <v>246.44</v>
      </c>
      <c r="C5527">
        <v>246.82</v>
      </c>
    </row>
    <row r="5528" spans="1:3">
      <c r="A5528" s="80">
        <v>35834</v>
      </c>
      <c r="B5528">
        <v>246.44</v>
      </c>
      <c r="C5528">
        <v>246.82</v>
      </c>
    </row>
    <row r="5529" spans="1:3">
      <c r="A5529" s="80">
        <v>35835</v>
      </c>
      <c r="B5529">
        <v>246.44</v>
      </c>
      <c r="C5529">
        <v>246.82</v>
      </c>
    </row>
    <row r="5530" spans="1:3">
      <c r="A5530" s="80">
        <v>35836</v>
      </c>
      <c r="B5530">
        <v>246.49</v>
      </c>
      <c r="C5530">
        <v>246.98</v>
      </c>
    </row>
    <row r="5531" spans="1:3">
      <c r="A5531" s="80">
        <v>35837</v>
      </c>
      <c r="B5531">
        <v>246.59</v>
      </c>
      <c r="C5531">
        <v>247.06</v>
      </c>
    </row>
    <row r="5532" spans="1:3">
      <c r="A5532" s="80">
        <v>35838</v>
      </c>
      <c r="B5532">
        <v>246.68</v>
      </c>
      <c r="C5532">
        <v>247.14</v>
      </c>
    </row>
    <row r="5533" spans="1:3">
      <c r="A5533" s="80">
        <v>35839</v>
      </c>
      <c r="B5533">
        <v>246.79</v>
      </c>
      <c r="C5533">
        <v>247.2</v>
      </c>
    </row>
    <row r="5534" spans="1:3">
      <c r="A5534" s="80">
        <v>35840</v>
      </c>
      <c r="B5534">
        <v>246.88</v>
      </c>
      <c r="C5534">
        <v>247.38</v>
      </c>
    </row>
    <row r="5535" spans="1:3">
      <c r="A5535" s="80">
        <v>35841</v>
      </c>
      <c r="B5535">
        <v>246.88</v>
      </c>
      <c r="C5535">
        <v>247.38</v>
      </c>
    </row>
    <row r="5536" spans="1:3">
      <c r="A5536" s="80">
        <v>35842</v>
      </c>
      <c r="B5536">
        <v>246.88</v>
      </c>
      <c r="C5536">
        <v>247.38</v>
      </c>
    </row>
    <row r="5537" spans="1:3">
      <c r="A5537" s="80">
        <v>35843</v>
      </c>
      <c r="B5537">
        <v>246.92</v>
      </c>
      <c r="C5537">
        <v>247.46</v>
      </c>
    </row>
    <row r="5538" spans="1:3">
      <c r="A5538" s="80">
        <v>35844</v>
      </c>
      <c r="B5538">
        <v>247.04</v>
      </c>
      <c r="C5538">
        <v>247.54</v>
      </c>
    </row>
    <row r="5539" spans="1:3">
      <c r="A5539" s="80">
        <v>35845</v>
      </c>
      <c r="B5539">
        <v>247.17</v>
      </c>
      <c r="C5539">
        <v>247.65</v>
      </c>
    </row>
    <row r="5540" spans="1:3">
      <c r="A5540" s="80">
        <v>35846</v>
      </c>
      <c r="B5540">
        <v>247.21</v>
      </c>
      <c r="C5540">
        <v>247.73</v>
      </c>
    </row>
    <row r="5541" spans="1:3">
      <c r="A5541" s="80">
        <v>35847</v>
      </c>
      <c r="B5541">
        <v>247.36</v>
      </c>
      <c r="C5541">
        <v>247.83</v>
      </c>
    </row>
    <row r="5542" spans="1:3">
      <c r="A5542" s="80">
        <v>35848</v>
      </c>
      <c r="B5542">
        <v>247.36</v>
      </c>
      <c r="C5542">
        <v>247.83</v>
      </c>
    </row>
    <row r="5543" spans="1:3">
      <c r="A5543" s="80">
        <v>35849</v>
      </c>
      <c r="B5543">
        <v>247.36</v>
      </c>
      <c r="C5543">
        <v>247.83</v>
      </c>
    </row>
    <row r="5544" spans="1:3">
      <c r="A5544" s="80">
        <v>35850</v>
      </c>
      <c r="B5544">
        <v>247.38</v>
      </c>
      <c r="C5544">
        <v>247.96</v>
      </c>
    </row>
    <row r="5545" spans="1:3">
      <c r="A5545" s="80">
        <v>35851</v>
      </c>
      <c r="B5545">
        <v>247.38</v>
      </c>
      <c r="C5545">
        <v>248.04</v>
      </c>
    </row>
    <row r="5546" spans="1:3">
      <c r="A5546" s="80">
        <v>35852</v>
      </c>
      <c r="B5546">
        <v>247.62</v>
      </c>
      <c r="C5546">
        <v>248.12</v>
      </c>
    </row>
    <row r="5547" spans="1:3">
      <c r="A5547" s="80">
        <v>35853</v>
      </c>
      <c r="B5547">
        <v>247.72</v>
      </c>
      <c r="C5547">
        <v>248.22</v>
      </c>
    </row>
    <row r="5548" spans="1:3">
      <c r="A5548" s="80">
        <v>35854</v>
      </c>
      <c r="B5548">
        <v>247.86</v>
      </c>
      <c r="C5548">
        <v>248.32</v>
      </c>
    </row>
    <row r="5549" spans="1:3">
      <c r="A5549" s="80">
        <v>35855</v>
      </c>
      <c r="B5549">
        <v>247.86</v>
      </c>
      <c r="C5549">
        <v>248.32</v>
      </c>
    </row>
    <row r="5550" spans="1:3">
      <c r="A5550" s="80">
        <v>35856</v>
      </c>
      <c r="B5550">
        <v>247.86</v>
      </c>
      <c r="C5550">
        <v>248.32</v>
      </c>
    </row>
    <row r="5551" spans="1:3">
      <c r="A5551" s="80">
        <v>35857</v>
      </c>
      <c r="B5551">
        <v>247.92</v>
      </c>
      <c r="C5551">
        <v>248.42</v>
      </c>
    </row>
    <row r="5552" spans="1:3">
      <c r="A5552" s="80">
        <v>35858</v>
      </c>
      <c r="B5552">
        <v>248.04</v>
      </c>
      <c r="C5552">
        <v>248.51</v>
      </c>
    </row>
    <row r="5553" spans="1:3">
      <c r="A5553" s="80">
        <v>35859</v>
      </c>
      <c r="B5553">
        <v>248.17</v>
      </c>
      <c r="C5553">
        <v>248.58</v>
      </c>
    </row>
    <row r="5554" spans="1:3">
      <c r="A5554" s="80">
        <v>35860</v>
      </c>
      <c r="B5554">
        <v>248.2</v>
      </c>
      <c r="C5554">
        <v>248.76</v>
      </c>
    </row>
    <row r="5555" spans="1:3">
      <c r="A5555" s="80">
        <v>35861</v>
      </c>
      <c r="B5555">
        <v>248.32</v>
      </c>
      <c r="C5555">
        <v>248.85</v>
      </c>
    </row>
    <row r="5556" spans="1:3">
      <c r="A5556" s="80">
        <v>35862</v>
      </c>
      <c r="B5556">
        <v>248.32</v>
      </c>
      <c r="C5556">
        <v>248.85</v>
      </c>
    </row>
    <row r="5557" spans="1:3">
      <c r="A5557" s="80">
        <v>35863</v>
      </c>
      <c r="B5557">
        <v>248.32</v>
      </c>
      <c r="C5557">
        <v>248.85</v>
      </c>
    </row>
    <row r="5558" spans="1:3">
      <c r="A5558" s="80">
        <v>35864</v>
      </c>
      <c r="B5558">
        <v>248.42</v>
      </c>
      <c r="C5558">
        <v>248.87</v>
      </c>
    </row>
    <row r="5559" spans="1:3">
      <c r="A5559" s="80">
        <v>35865</v>
      </c>
      <c r="B5559">
        <v>248.53</v>
      </c>
      <c r="C5559">
        <v>249</v>
      </c>
    </row>
    <row r="5560" spans="1:3">
      <c r="A5560" s="80">
        <v>35866</v>
      </c>
      <c r="B5560">
        <v>248.62</v>
      </c>
      <c r="C5560">
        <v>249.09</v>
      </c>
    </row>
    <row r="5561" spans="1:3">
      <c r="A5561" s="80">
        <v>35867</v>
      </c>
      <c r="B5561">
        <v>248.71</v>
      </c>
      <c r="C5561">
        <v>249.2</v>
      </c>
    </row>
    <row r="5562" spans="1:3">
      <c r="A5562" s="80">
        <v>35868</v>
      </c>
      <c r="B5562">
        <v>248.82</v>
      </c>
      <c r="C5562">
        <v>249.28</v>
      </c>
    </row>
    <row r="5563" spans="1:3">
      <c r="A5563" s="80">
        <v>35869</v>
      </c>
      <c r="B5563">
        <v>248.82</v>
      </c>
      <c r="C5563">
        <v>249.28</v>
      </c>
    </row>
    <row r="5564" spans="1:3">
      <c r="A5564" s="80">
        <v>35870</v>
      </c>
      <c r="B5564">
        <v>248.82</v>
      </c>
      <c r="C5564">
        <v>249.28</v>
      </c>
    </row>
    <row r="5565" spans="1:3">
      <c r="A5565" s="80">
        <v>35871</v>
      </c>
      <c r="B5565">
        <v>248.86</v>
      </c>
      <c r="C5565">
        <v>249.39</v>
      </c>
    </row>
    <row r="5566" spans="1:3">
      <c r="A5566" s="80">
        <v>35872</v>
      </c>
      <c r="B5566">
        <v>248.98</v>
      </c>
      <c r="C5566">
        <v>249.47</v>
      </c>
    </row>
    <row r="5567" spans="1:3">
      <c r="A5567" s="80">
        <v>35873</v>
      </c>
      <c r="B5567">
        <v>249.1</v>
      </c>
      <c r="C5567">
        <v>249.61</v>
      </c>
    </row>
    <row r="5568" spans="1:3">
      <c r="A5568" s="80">
        <v>35874</v>
      </c>
      <c r="B5568">
        <v>249.19</v>
      </c>
      <c r="C5568">
        <v>249.69</v>
      </c>
    </row>
    <row r="5569" spans="1:3">
      <c r="A5569" s="80">
        <v>35875</v>
      </c>
      <c r="B5569">
        <v>249.33</v>
      </c>
      <c r="C5569">
        <v>249.78</v>
      </c>
    </row>
    <row r="5570" spans="1:3">
      <c r="A5570" s="80">
        <v>35876</v>
      </c>
      <c r="B5570">
        <v>249.33</v>
      </c>
      <c r="C5570">
        <v>249.78</v>
      </c>
    </row>
    <row r="5571" spans="1:3">
      <c r="A5571" s="80">
        <v>35877</v>
      </c>
      <c r="B5571">
        <v>249.33</v>
      </c>
      <c r="C5571">
        <v>249.78</v>
      </c>
    </row>
    <row r="5572" spans="1:3">
      <c r="A5572" s="80">
        <v>35878</v>
      </c>
      <c r="B5572">
        <v>249.41</v>
      </c>
      <c r="C5572">
        <v>249.89</v>
      </c>
    </row>
    <row r="5573" spans="1:3">
      <c r="A5573" s="80">
        <v>35879</v>
      </c>
      <c r="B5573">
        <v>249.51</v>
      </c>
      <c r="C5573">
        <v>249.97</v>
      </c>
    </row>
    <row r="5574" spans="1:3">
      <c r="A5574" s="80">
        <v>35880</v>
      </c>
      <c r="B5574">
        <v>249.6</v>
      </c>
      <c r="C5574">
        <v>250.07</v>
      </c>
    </row>
    <row r="5575" spans="1:3">
      <c r="A5575" s="80">
        <v>35881</v>
      </c>
      <c r="B5575">
        <v>249.72</v>
      </c>
      <c r="C5575">
        <v>250.13</v>
      </c>
    </row>
    <row r="5576" spans="1:3">
      <c r="A5576" s="80">
        <v>35882</v>
      </c>
      <c r="B5576">
        <v>249.8</v>
      </c>
      <c r="C5576">
        <v>250.31</v>
      </c>
    </row>
    <row r="5577" spans="1:3">
      <c r="A5577" s="80">
        <v>35883</v>
      </c>
      <c r="B5577">
        <v>249.8</v>
      </c>
      <c r="C5577">
        <v>250.31</v>
      </c>
    </row>
    <row r="5578" spans="1:3">
      <c r="A5578" s="80">
        <v>35884</v>
      </c>
      <c r="B5578">
        <v>249.8</v>
      </c>
      <c r="C5578">
        <v>250.31</v>
      </c>
    </row>
    <row r="5579" spans="1:3">
      <c r="A5579" s="80">
        <v>35885</v>
      </c>
      <c r="B5579">
        <v>249.86</v>
      </c>
      <c r="C5579">
        <v>250.32</v>
      </c>
    </row>
    <row r="5580" spans="1:3">
      <c r="A5580" s="80">
        <v>35886</v>
      </c>
      <c r="B5580">
        <v>249.99</v>
      </c>
      <c r="C5580">
        <v>250.49</v>
      </c>
    </row>
    <row r="5581" spans="1:3">
      <c r="A5581" s="80">
        <v>35887</v>
      </c>
      <c r="B5581">
        <v>250.12</v>
      </c>
      <c r="C5581">
        <v>250.55</v>
      </c>
    </row>
    <row r="5582" spans="1:3">
      <c r="A5582" s="80">
        <v>35888</v>
      </c>
      <c r="B5582">
        <v>250.18</v>
      </c>
      <c r="C5582">
        <v>250.69</v>
      </c>
    </row>
    <row r="5583" spans="1:3">
      <c r="A5583" s="80">
        <v>35889</v>
      </c>
      <c r="B5583">
        <v>250.36</v>
      </c>
      <c r="C5583">
        <v>250.78</v>
      </c>
    </row>
    <row r="5584" spans="1:3">
      <c r="A5584" s="80">
        <v>35890</v>
      </c>
      <c r="B5584">
        <v>250.36</v>
      </c>
      <c r="C5584">
        <v>250.78</v>
      </c>
    </row>
    <row r="5585" spans="1:3">
      <c r="A5585" s="80">
        <v>35891</v>
      </c>
      <c r="B5585">
        <v>250.36</v>
      </c>
      <c r="C5585">
        <v>250.78</v>
      </c>
    </row>
    <row r="5586" spans="1:3">
      <c r="A5586" s="80">
        <v>35892</v>
      </c>
      <c r="B5586">
        <v>250.38</v>
      </c>
      <c r="C5586">
        <v>250.84</v>
      </c>
    </row>
    <row r="5587" spans="1:3">
      <c r="A5587" s="80">
        <v>35893</v>
      </c>
      <c r="B5587">
        <v>250.56</v>
      </c>
      <c r="C5587">
        <v>250.97</v>
      </c>
    </row>
    <row r="5588" spans="1:3">
      <c r="A5588" s="80">
        <v>35894</v>
      </c>
      <c r="B5588">
        <v>250.7</v>
      </c>
      <c r="C5588">
        <v>251.06</v>
      </c>
    </row>
    <row r="5589" spans="1:3">
      <c r="A5589" s="80">
        <v>35895</v>
      </c>
      <c r="B5589">
        <v>250.7</v>
      </c>
      <c r="C5589">
        <v>251.06</v>
      </c>
    </row>
    <row r="5590" spans="1:3">
      <c r="A5590" s="80">
        <v>35896</v>
      </c>
      <c r="B5590">
        <v>250.7</v>
      </c>
      <c r="C5590">
        <v>251.06</v>
      </c>
    </row>
    <row r="5591" spans="1:3">
      <c r="A5591" s="80">
        <v>35897</v>
      </c>
      <c r="B5591">
        <v>250.7</v>
      </c>
      <c r="C5591">
        <v>251.06</v>
      </c>
    </row>
    <row r="5592" spans="1:3">
      <c r="A5592" s="80">
        <v>35898</v>
      </c>
      <c r="B5592">
        <v>250.7</v>
      </c>
      <c r="C5592">
        <v>251.06</v>
      </c>
    </row>
    <row r="5593" spans="1:3">
      <c r="A5593" s="80">
        <v>35899</v>
      </c>
      <c r="B5593">
        <v>250.64</v>
      </c>
      <c r="C5593">
        <v>251.18</v>
      </c>
    </row>
    <row r="5594" spans="1:3">
      <c r="A5594" s="80">
        <v>35900</v>
      </c>
      <c r="B5594">
        <v>250.82</v>
      </c>
      <c r="C5594">
        <v>251.32</v>
      </c>
    </row>
    <row r="5595" spans="1:3">
      <c r="A5595" s="80">
        <v>35901</v>
      </c>
      <c r="B5595">
        <v>250.9</v>
      </c>
      <c r="C5595">
        <v>251.34</v>
      </c>
    </row>
    <row r="5596" spans="1:3">
      <c r="A5596" s="80">
        <v>35902</v>
      </c>
      <c r="B5596">
        <v>251</v>
      </c>
      <c r="C5596">
        <v>251.46</v>
      </c>
    </row>
    <row r="5597" spans="1:3">
      <c r="A5597" s="80">
        <v>35903</v>
      </c>
      <c r="B5597">
        <v>251.13</v>
      </c>
      <c r="C5597">
        <v>251.57</v>
      </c>
    </row>
    <row r="5598" spans="1:3">
      <c r="A5598" s="80">
        <v>35904</v>
      </c>
      <c r="B5598">
        <v>251.13</v>
      </c>
      <c r="C5598">
        <v>251.57</v>
      </c>
    </row>
    <row r="5599" spans="1:3">
      <c r="A5599" s="80">
        <v>35905</v>
      </c>
      <c r="B5599">
        <v>251.13</v>
      </c>
      <c r="C5599">
        <v>251.57</v>
      </c>
    </row>
    <row r="5600" spans="1:3">
      <c r="A5600" s="80">
        <v>35906</v>
      </c>
      <c r="B5600">
        <v>251.16</v>
      </c>
      <c r="C5600">
        <v>251.62</v>
      </c>
    </row>
    <row r="5601" spans="1:3">
      <c r="A5601" s="80">
        <v>35907</v>
      </c>
      <c r="B5601">
        <v>251.25</v>
      </c>
      <c r="C5601">
        <v>251.79</v>
      </c>
    </row>
    <row r="5602" spans="1:3">
      <c r="A5602" s="80">
        <v>35908</v>
      </c>
      <c r="B5602">
        <v>251.42</v>
      </c>
      <c r="C5602">
        <v>251.84</v>
      </c>
    </row>
    <row r="5603" spans="1:3">
      <c r="A5603" s="80">
        <v>35909</v>
      </c>
      <c r="B5603">
        <v>251.47</v>
      </c>
      <c r="C5603">
        <v>251.93</v>
      </c>
    </row>
    <row r="5604" spans="1:3">
      <c r="A5604" s="80">
        <v>35910</v>
      </c>
      <c r="B5604">
        <v>251.58</v>
      </c>
      <c r="C5604">
        <v>252.01</v>
      </c>
    </row>
    <row r="5605" spans="1:3">
      <c r="A5605" s="80">
        <v>35911</v>
      </c>
      <c r="B5605">
        <v>251.58</v>
      </c>
      <c r="C5605">
        <v>252.01</v>
      </c>
    </row>
    <row r="5606" spans="1:3">
      <c r="A5606" s="80">
        <v>35912</v>
      </c>
      <c r="B5606">
        <v>251.58</v>
      </c>
      <c r="C5606">
        <v>252.01</v>
      </c>
    </row>
    <row r="5607" spans="1:3">
      <c r="A5607" s="80">
        <v>35913</v>
      </c>
      <c r="B5607">
        <v>251.68</v>
      </c>
      <c r="C5607">
        <v>252.18</v>
      </c>
    </row>
    <row r="5608" spans="1:3">
      <c r="A5608" s="80">
        <v>35914</v>
      </c>
      <c r="B5608">
        <v>251.78</v>
      </c>
      <c r="C5608">
        <v>252.23</v>
      </c>
    </row>
    <row r="5609" spans="1:3">
      <c r="A5609" s="80">
        <v>35915</v>
      </c>
      <c r="B5609">
        <v>251.9</v>
      </c>
      <c r="C5609">
        <v>252.35</v>
      </c>
    </row>
    <row r="5610" spans="1:3">
      <c r="A5610" s="80">
        <v>35916</v>
      </c>
      <c r="B5610">
        <v>252.01</v>
      </c>
      <c r="C5610">
        <v>252.45</v>
      </c>
    </row>
    <row r="5611" spans="1:3">
      <c r="A5611" s="80">
        <v>35917</v>
      </c>
      <c r="B5611">
        <v>252.01</v>
      </c>
      <c r="C5611">
        <v>252.45</v>
      </c>
    </row>
    <row r="5612" spans="1:3">
      <c r="A5612" s="80">
        <v>35918</v>
      </c>
      <c r="B5612">
        <v>252.01</v>
      </c>
      <c r="C5612">
        <v>252.45</v>
      </c>
    </row>
    <row r="5613" spans="1:3">
      <c r="A5613" s="80">
        <v>35919</v>
      </c>
      <c r="B5613">
        <v>252.01</v>
      </c>
      <c r="C5613">
        <v>252.45</v>
      </c>
    </row>
    <row r="5614" spans="1:3">
      <c r="A5614" s="80">
        <v>35920</v>
      </c>
      <c r="B5614">
        <v>252.09</v>
      </c>
      <c r="C5614">
        <v>252.57</v>
      </c>
    </row>
    <row r="5615" spans="1:3">
      <c r="A5615" s="80">
        <v>35921</v>
      </c>
      <c r="B5615">
        <v>252.18</v>
      </c>
      <c r="C5615">
        <v>252.65</v>
      </c>
    </row>
    <row r="5616" spans="1:3">
      <c r="A5616" s="80">
        <v>35922</v>
      </c>
      <c r="B5616">
        <v>252.3</v>
      </c>
      <c r="C5616">
        <v>252.75</v>
      </c>
    </row>
    <row r="5617" spans="1:3">
      <c r="A5617" s="80">
        <v>35923</v>
      </c>
      <c r="B5617">
        <v>252.4</v>
      </c>
      <c r="C5617">
        <v>252.87</v>
      </c>
    </row>
    <row r="5618" spans="1:3">
      <c r="A5618" s="80">
        <v>35924</v>
      </c>
      <c r="B5618">
        <v>252.48</v>
      </c>
      <c r="C5618">
        <v>252.95</v>
      </c>
    </row>
    <row r="5619" spans="1:3">
      <c r="A5619" s="80">
        <v>35925</v>
      </c>
      <c r="B5619">
        <v>252.48</v>
      </c>
      <c r="C5619">
        <v>252.95</v>
      </c>
    </row>
    <row r="5620" spans="1:3">
      <c r="A5620" s="80">
        <v>35926</v>
      </c>
      <c r="B5620">
        <v>252.48</v>
      </c>
      <c r="C5620">
        <v>252.95</v>
      </c>
    </row>
    <row r="5621" spans="1:3">
      <c r="A5621" s="80">
        <v>35927</v>
      </c>
      <c r="B5621">
        <v>252.55</v>
      </c>
      <c r="C5621">
        <v>253.08</v>
      </c>
    </row>
    <row r="5622" spans="1:3">
      <c r="A5622" s="80">
        <v>35928</v>
      </c>
      <c r="B5622">
        <v>252.68</v>
      </c>
      <c r="C5622">
        <v>253.13</v>
      </c>
    </row>
    <row r="5623" spans="1:3">
      <c r="A5623" s="80">
        <v>35929</v>
      </c>
      <c r="B5623">
        <v>252.81</v>
      </c>
      <c r="C5623">
        <v>253.27</v>
      </c>
    </row>
    <row r="5624" spans="1:3">
      <c r="A5624" s="80">
        <v>35930</v>
      </c>
      <c r="B5624">
        <v>252.92</v>
      </c>
      <c r="C5624">
        <v>253.35</v>
      </c>
    </row>
    <row r="5625" spans="1:3">
      <c r="A5625" s="80">
        <v>35931</v>
      </c>
      <c r="B5625">
        <v>252.99</v>
      </c>
      <c r="C5625">
        <v>253.43</v>
      </c>
    </row>
    <row r="5626" spans="1:3">
      <c r="A5626" s="80">
        <v>35932</v>
      </c>
      <c r="B5626">
        <v>252.99</v>
      </c>
      <c r="C5626">
        <v>253.43</v>
      </c>
    </row>
    <row r="5627" spans="1:3">
      <c r="A5627" s="80">
        <v>35933</v>
      </c>
      <c r="B5627">
        <v>252.99</v>
      </c>
      <c r="C5627">
        <v>253.43</v>
      </c>
    </row>
    <row r="5628" spans="1:3">
      <c r="A5628" s="80">
        <v>35934</v>
      </c>
      <c r="B5628">
        <v>253.11</v>
      </c>
      <c r="C5628">
        <v>253.6</v>
      </c>
    </row>
    <row r="5629" spans="1:3">
      <c r="A5629" s="80">
        <v>35935</v>
      </c>
      <c r="B5629">
        <v>253.17</v>
      </c>
      <c r="C5629">
        <v>253.72</v>
      </c>
    </row>
    <row r="5630" spans="1:3">
      <c r="A5630" s="80">
        <v>35936</v>
      </c>
      <c r="B5630">
        <v>253.32</v>
      </c>
      <c r="C5630">
        <v>253.78</v>
      </c>
    </row>
    <row r="5631" spans="1:3">
      <c r="A5631" s="80">
        <v>35937</v>
      </c>
      <c r="B5631">
        <v>253.53</v>
      </c>
      <c r="C5631">
        <v>253.81</v>
      </c>
    </row>
    <row r="5632" spans="1:3">
      <c r="A5632" s="80">
        <v>35938</v>
      </c>
      <c r="B5632">
        <v>253.51</v>
      </c>
      <c r="C5632">
        <v>253.96</v>
      </c>
    </row>
    <row r="5633" spans="1:3">
      <c r="A5633" s="80">
        <v>35939</v>
      </c>
      <c r="B5633">
        <v>253.51</v>
      </c>
      <c r="C5633">
        <v>253.96</v>
      </c>
    </row>
    <row r="5634" spans="1:3">
      <c r="A5634" s="80">
        <v>35940</v>
      </c>
      <c r="B5634">
        <v>253.51</v>
      </c>
      <c r="C5634">
        <v>253.96</v>
      </c>
    </row>
    <row r="5635" spans="1:3">
      <c r="A5635" s="80">
        <v>35941</v>
      </c>
      <c r="B5635">
        <v>253.6</v>
      </c>
      <c r="C5635">
        <v>254.05</v>
      </c>
    </row>
    <row r="5636" spans="1:3">
      <c r="A5636" s="80">
        <v>35942</v>
      </c>
      <c r="B5636">
        <v>253.66</v>
      </c>
      <c r="C5636">
        <v>254.25</v>
      </c>
    </row>
    <row r="5637" spans="1:3">
      <c r="A5637" s="80">
        <v>35943</v>
      </c>
      <c r="B5637">
        <v>253.83</v>
      </c>
      <c r="C5637">
        <v>254.26</v>
      </c>
    </row>
    <row r="5638" spans="1:3">
      <c r="A5638" s="80">
        <v>35944</v>
      </c>
      <c r="B5638">
        <v>253.95</v>
      </c>
      <c r="C5638">
        <v>254.38</v>
      </c>
    </row>
    <row r="5639" spans="1:3">
      <c r="A5639" s="80">
        <v>35945</v>
      </c>
      <c r="B5639">
        <v>254.08</v>
      </c>
      <c r="C5639">
        <v>254.44</v>
      </c>
    </row>
    <row r="5640" spans="1:3">
      <c r="A5640" s="80">
        <v>35946</v>
      </c>
      <c r="B5640">
        <v>254.08</v>
      </c>
      <c r="C5640">
        <v>254.44</v>
      </c>
    </row>
    <row r="5641" spans="1:3">
      <c r="A5641" s="80">
        <v>35947</v>
      </c>
      <c r="B5641">
        <v>254.08</v>
      </c>
      <c r="C5641">
        <v>254.44</v>
      </c>
    </row>
    <row r="5642" spans="1:3">
      <c r="A5642" s="80">
        <v>35948</v>
      </c>
      <c r="B5642">
        <v>254.18</v>
      </c>
      <c r="C5642">
        <v>254.64</v>
      </c>
    </row>
    <row r="5643" spans="1:3">
      <c r="A5643" s="80">
        <v>35949</v>
      </c>
      <c r="B5643">
        <v>254.28</v>
      </c>
      <c r="C5643">
        <v>254.74</v>
      </c>
    </row>
    <row r="5644" spans="1:3">
      <c r="A5644" s="80">
        <v>35950</v>
      </c>
      <c r="B5644">
        <v>254.38</v>
      </c>
      <c r="C5644">
        <v>254.86</v>
      </c>
    </row>
    <row r="5645" spans="1:3">
      <c r="A5645" s="80">
        <v>35951</v>
      </c>
      <c r="B5645">
        <v>254.54</v>
      </c>
      <c r="C5645">
        <v>254.97</v>
      </c>
    </row>
    <row r="5646" spans="1:3">
      <c r="A5646" s="80">
        <v>35952</v>
      </c>
      <c r="B5646">
        <v>254.6</v>
      </c>
      <c r="C5646">
        <v>255.09</v>
      </c>
    </row>
    <row r="5647" spans="1:3">
      <c r="A5647" s="80">
        <v>35953</v>
      </c>
      <c r="B5647">
        <v>254.6</v>
      </c>
      <c r="C5647">
        <v>255.09</v>
      </c>
    </row>
    <row r="5648" spans="1:3">
      <c r="A5648" s="80">
        <v>35954</v>
      </c>
      <c r="B5648">
        <v>254.6</v>
      </c>
      <c r="C5648">
        <v>255.09</v>
      </c>
    </row>
    <row r="5649" spans="1:3">
      <c r="A5649" s="80">
        <v>35955</v>
      </c>
      <c r="B5649">
        <v>254.73</v>
      </c>
      <c r="C5649">
        <v>255.21</v>
      </c>
    </row>
    <row r="5650" spans="1:3">
      <c r="A5650" s="80">
        <v>35956</v>
      </c>
      <c r="B5650">
        <v>254.85</v>
      </c>
      <c r="C5650">
        <v>255.29</v>
      </c>
    </row>
    <row r="5651" spans="1:3">
      <c r="A5651" s="80">
        <v>35957</v>
      </c>
      <c r="B5651">
        <v>254.99</v>
      </c>
      <c r="C5651">
        <v>255.43</v>
      </c>
    </row>
    <row r="5652" spans="1:3">
      <c r="A5652" s="80">
        <v>35958</v>
      </c>
      <c r="B5652">
        <v>255.04</v>
      </c>
      <c r="C5652">
        <v>255.46</v>
      </c>
    </row>
    <row r="5653" spans="1:3">
      <c r="A5653" s="80">
        <v>35959</v>
      </c>
      <c r="B5653">
        <v>255.17</v>
      </c>
      <c r="C5653">
        <v>255.66</v>
      </c>
    </row>
    <row r="5654" spans="1:3">
      <c r="A5654" s="80">
        <v>35960</v>
      </c>
      <c r="B5654">
        <v>255.17</v>
      </c>
      <c r="C5654">
        <v>255.66</v>
      </c>
    </row>
    <row r="5655" spans="1:3">
      <c r="A5655" s="80">
        <v>35961</v>
      </c>
      <c r="B5655">
        <v>255.17</v>
      </c>
      <c r="C5655">
        <v>255.66</v>
      </c>
    </row>
    <row r="5656" spans="1:3">
      <c r="A5656" s="80">
        <v>35962</v>
      </c>
      <c r="B5656">
        <v>255.29</v>
      </c>
      <c r="C5656">
        <v>255.68</v>
      </c>
    </row>
    <row r="5657" spans="1:3">
      <c r="A5657" s="80">
        <v>35963</v>
      </c>
      <c r="B5657">
        <v>255.38</v>
      </c>
      <c r="C5657">
        <v>255.83</v>
      </c>
    </row>
    <row r="5658" spans="1:3">
      <c r="A5658" s="80">
        <v>35964</v>
      </c>
      <c r="B5658">
        <v>255.48</v>
      </c>
      <c r="C5658">
        <v>255.94</v>
      </c>
    </row>
    <row r="5659" spans="1:3">
      <c r="A5659" s="80">
        <v>35965</v>
      </c>
      <c r="B5659">
        <v>255.59</v>
      </c>
      <c r="C5659">
        <v>256.02</v>
      </c>
    </row>
    <row r="5660" spans="1:3">
      <c r="A5660" s="80">
        <v>35966</v>
      </c>
      <c r="B5660">
        <v>255.7</v>
      </c>
      <c r="C5660">
        <v>256.14999999999998</v>
      </c>
    </row>
    <row r="5661" spans="1:3">
      <c r="A5661" s="80">
        <v>35967</v>
      </c>
      <c r="B5661">
        <v>255.7</v>
      </c>
      <c r="C5661">
        <v>256.14999999999998</v>
      </c>
    </row>
    <row r="5662" spans="1:3">
      <c r="A5662" s="80">
        <v>35968</v>
      </c>
      <c r="B5662">
        <v>255.7</v>
      </c>
      <c r="C5662">
        <v>256.14999999999998</v>
      </c>
    </row>
    <row r="5663" spans="1:3">
      <c r="A5663" s="80">
        <v>35969</v>
      </c>
      <c r="B5663">
        <v>255.76</v>
      </c>
      <c r="C5663">
        <v>256.26</v>
      </c>
    </row>
    <row r="5664" spans="1:3">
      <c r="A5664" s="80">
        <v>35970</v>
      </c>
      <c r="B5664">
        <v>255.93</v>
      </c>
      <c r="C5664">
        <v>256.39999999999998</v>
      </c>
    </row>
    <row r="5665" spans="1:3">
      <c r="A5665" s="80">
        <v>35971</v>
      </c>
      <c r="B5665">
        <v>256.02</v>
      </c>
      <c r="C5665">
        <v>256.49</v>
      </c>
    </row>
    <row r="5666" spans="1:3">
      <c r="A5666" s="80">
        <v>35972</v>
      </c>
      <c r="B5666">
        <v>256.19</v>
      </c>
      <c r="C5666">
        <v>256.62</v>
      </c>
    </row>
    <row r="5667" spans="1:3">
      <c r="A5667" s="80">
        <v>35973</v>
      </c>
      <c r="B5667">
        <v>256.27</v>
      </c>
      <c r="C5667">
        <v>256.73</v>
      </c>
    </row>
    <row r="5668" spans="1:3">
      <c r="A5668" s="80">
        <v>35974</v>
      </c>
      <c r="B5668">
        <v>256.27</v>
      </c>
      <c r="C5668">
        <v>256.73</v>
      </c>
    </row>
    <row r="5669" spans="1:3">
      <c r="A5669" s="80">
        <v>35975</v>
      </c>
      <c r="B5669">
        <v>256.27</v>
      </c>
      <c r="C5669">
        <v>256.73</v>
      </c>
    </row>
    <row r="5670" spans="1:3">
      <c r="A5670" s="80">
        <v>35976</v>
      </c>
      <c r="B5670">
        <v>256.38</v>
      </c>
      <c r="C5670">
        <v>256.85000000000002</v>
      </c>
    </row>
    <row r="5671" spans="1:3">
      <c r="A5671" s="80">
        <v>35977</v>
      </c>
      <c r="B5671">
        <v>256.49</v>
      </c>
      <c r="C5671">
        <v>256.91000000000003</v>
      </c>
    </row>
    <row r="5672" spans="1:3">
      <c r="A5672" s="80">
        <v>35978</v>
      </c>
      <c r="B5672">
        <v>256.58999999999997</v>
      </c>
      <c r="C5672">
        <v>257.08999999999997</v>
      </c>
    </row>
    <row r="5673" spans="1:3">
      <c r="A5673" s="80">
        <v>35979</v>
      </c>
      <c r="B5673">
        <v>256.7</v>
      </c>
      <c r="C5673">
        <v>257.14999999999998</v>
      </c>
    </row>
    <row r="5674" spans="1:3">
      <c r="A5674" s="80">
        <v>35980</v>
      </c>
      <c r="B5674">
        <v>256.81</v>
      </c>
      <c r="C5674">
        <v>257.26</v>
      </c>
    </row>
    <row r="5675" spans="1:3">
      <c r="A5675" s="80">
        <v>35981</v>
      </c>
      <c r="B5675">
        <v>256.81</v>
      </c>
      <c r="C5675">
        <v>257.26</v>
      </c>
    </row>
    <row r="5676" spans="1:3">
      <c r="A5676" s="80">
        <v>35982</v>
      </c>
      <c r="B5676">
        <v>256.81</v>
      </c>
      <c r="C5676">
        <v>257.26</v>
      </c>
    </row>
    <row r="5677" spans="1:3">
      <c r="A5677" s="80">
        <v>35983</v>
      </c>
      <c r="B5677">
        <v>256.94</v>
      </c>
      <c r="C5677">
        <v>257.39999999999998</v>
      </c>
    </row>
    <row r="5678" spans="1:3">
      <c r="A5678" s="80">
        <v>35984</v>
      </c>
      <c r="B5678">
        <v>257.02</v>
      </c>
      <c r="C5678">
        <v>257.52999999999997</v>
      </c>
    </row>
    <row r="5679" spans="1:3">
      <c r="A5679" s="80">
        <v>35985</v>
      </c>
      <c r="B5679">
        <v>257.16000000000003</v>
      </c>
      <c r="C5679">
        <v>257.58999999999997</v>
      </c>
    </row>
    <row r="5680" spans="1:3">
      <c r="A5680" s="80">
        <v>35986</v>
      </c>
      <c r="B5680">
        <v>257.33</v>
      </c>
      <c r="C5680">
        <v>257.70999999999998</v>
      </c>
    </row>
    <row r="5681" spans="1:3">
      <c r="A5681" s="80">
        <v>35987</v>
      </c>
      <c r="B5681">
        <v>257.38</v>
      </c>
      <c r="C5681">
        <v>257.83</v>
      </c>
    </row>
    <row r="5682" spans="1:3">
      <c r="A5682" s="80">
        <v>35988</v>
      </c>
      <c r="B5682">
        <v>257.38</v>
      </c>
      <c r="C5682">
        <v>257.83</v>
      </c>
    </row>
    <row r="5683" spans="1:3">
      <c r="A5683" s="80">
        <v>35989</v>
      </c>
      <c r="B5683">
        <v>257.38</v>
      </c>
      <c r="C5683">
        <v>257.83</v>
      </c>
    </row>
    <row r="5684" spans="1:3">
      <c r="A5684" s="80">
        <v>35990</v>
      </c>
      <c r="B5684">
        <v>257.47000000000003</v>
      </c>
      <c r="C5684">
        <v>257.94</v>
      </c>
    </row>
    <row r="5685" spans="1:3">
      <c r="A5685" s="80">
        <v>35991</v>
      </c>
      <c r="B5685">
        <v>257.57</v>
      </c>
      <c r="C5685">
        <v>258.06</v>
      </c>
    </row>
    <row r="5686" spans="1:3">
      <c r="A5686" s="80">
        <v>35992</v>
      </c>
      <c r="B5686">
        <v>257.67</v>
      </c>
      <c r="C5686">
        <v>258.14999999999998</v>
      </c>
    </row>
    <row r="5687" spans="1:3">
      <c r="A5687" s="80">
        <v>35993</v>
      </c>
      <c r="B5687">
        <v>257.79000000000002</v>
      </c>
      <c r="C5687">
        <v>258.24</v>
      </c>
    </row>
    <row r="5688" spans="1:3">
      <c r="A5688" s="80">
        <v>35994</v>
      </c>
      <c r="B5688">
        <v>257.89999999999998</v>
      </c>
      <c r="C5688">
        <v>258.38</v>
      </c>
    </row>
    <row r="5689" spans="1:3">
      <c r="A5689" s="80">
        <v>35995</v>
      </c>
      <c r="B5689">
        <v>257.89999999999998</v>
      </c>
      <c r="C5689">
        <v>258.38</v>
      </c>
    </row>
    <row r="5690" spans="1:3">
      <c r="A5690" s="80">
        <v>35996</v>
      </c>
      <c r="B5690">
        <v>257.89999999999998</v>
      </c>
      <c r="C5690">
        <v>258.38</v>
      </c>
    </row>
    <row r="5691" spans="1:3">
      <c r="A5691" s="80">
        <v>35997</v>
      </c>
      <c r="B5691">
        <v>258.08</v>
      </c>
      <c r="C5691">
        <v>258.45999999999998</v>
      </c>
    </row>
    <row r="5692" spans="1:3">
      <c r="A5692" s="80">
        <v>35998</v>
      </c>
      <c r="B5692">
        <v>258.07</v>
      </c>
      <c r="C5692">
        <v>258.62</v>
      </c>
    </row>
    <row r="5693" spans="1:3">
      <c r="A5693" s="80">
        <v>35999</v>
      </c>
      <c r="B5693">
        <v>258.26</v>
      </c>
      <c r="C5693">
        <v>258.74</v>
      </c>
    </row>
    <row r="5694" spans="1:3">
      <c r="A5694" s="80">
        <v>36000</v>
      </c>
      <c r="B5694">
        <v>258.37</v>
      </c>
      <c r="C5694">
        <v>258.83999999999997</v>
      </c>
    </row>
    <row r="5695" spans="1:3">
      <c r="A5695" s="80">
        <v>36001</v>
      </c>
      <c r="B5695">
        <v>258.48</v>
      </c>
      <c r="C5695">
        <v>258.95999999999998</v>
      </c>
    </row>
    <row r="5696" spans="1:3">
      <c r="A5696" s="80">
        <v>36002</v>
      </c>
      <c r="B5696">
        <v>258.48</v>
      </c>
      <c r="C5696">
        <v>258.95999999999998</v>
      </c>
    </row>
    <row r="5697" spans="1:3">
      <c r="A5697" s="80">
        <v>36003</v>
      </c>
      <c r="B5697">
        <v>258.48</v>
      </c>
      <c r="C5697">
        <v>258.95999999999998</v>
      </c>
    </row>
    <row r="5698" spans="1:3">
      <c r="A5698" s="80">
        <v>36004</v>
      </c>
      <c r="B5698">
        <v>258.55</v>
      </c>
      <c r="C5698">
        <v>259.07</v>
      </c>
    </row>
    <row r="5699" spans="1:3">
      <c r="A5699" s="80">
        <v>36005</v>
      </c>
      <c r="B5699">
        <v>258.70999999999998</v>
      </c>
      <c r="C5699">
        <v>259.18</v>
      </c>
    </row>
    <row r="5700" spans="1:3">
      <c r="A5700" s="80">
        <v>36006</v>
      </c>
      <c r="B5700">
        <v>258.81</v>
      </c>
      <c r="C5700">
        <v>259.3</v>
      </c>
    </row>
    <row r="5701" spans="1:3">
      <c r="A5701" s="80">
        <v>36007</v>
      </c>
      <c r="B5701">
        <v>258.92</v>
      </c>
      <c r="C5701">
        <v>259.39999999999998</v>
      </c>
    </row>
    <row r="5702" spans="1:3">
      <c r="A5702" s="80">
        <v>36008</v>
      </c>
      <c r="B5702">
        <v>259.06</v>
      </c>
      <c r="C5702">
        <v>259.45999999999998</v>
      </c>
    </row>
    <row r="5703" spans="1:3">
      <c r="A5703" s="80">
        <v>36009</v>
      </c>
      <c r="B5703">
        <v>259.06</v>
      </c>
      <c r="C5703">
        <v>259.45999999999998</v>
      </c>
    </row>
    <row r="5704" spans="1:3">
      <c r="A5704" s="80">
        <v>36010</v>
      </c>
      <c r="B5704">
        <v>259.06</v>
      </c>
      <c r="C5704">
        <v>259.45999999999998</v>
      </c>
    </row>
    <row r="5705" spans="1:3">
      <c r="A5705" s="80">
        <v>36011</v>
      </c>
      <c r="B5705">
        <v>259.13</v>
      </c>
      <c r="C5705">
        <v>259.56</v>
      </c>
    </row>
    <row r="5706" spans="1:3">
      <c r="A5706" s="80">
        <v>36012</v>
      </c>
      <c r="B5706">
        <v>259.18</v>
      </c>
      <c r="C5706">
        <v>259.69</v>
      </c>
    </row>
    <row r="5707" spans="1:3">
      <c r="A5707" s="80">
        <v>36013</v>
      </c>
      <c r="B5707">
        <v>259.35000000000002</v>
      </c>
      <c r="C5707">
        <v>259.83999999999997</v>
      </c>
    </row>
    <row r="5708" spans="1:3">
      <c r="A5708" s="80">
        <v>36014</v>
      </c>
      <c r="B5708">
        <v>259.45</v>
      </c>
      <c r="C5708">
        <v>259.89999999999998</v>
      </c>
    </row>
    <row r="5709" spans="1:3">
      <c r="A5709" s="80">
        <v>36015</v>
      </c>
      <c r="B5709">
        <v>259.66000000000003</v>
      </c>
      <c r="C5709">
        <v>260.02</v>
      </c>
    </row>
    <row r="5710" spans="1:3">
      <c r="A5710" s="80">
        <v>36016</v>
      </c>
      <c r="B5710">
        <v>259.66000000000003</v>
      </c>
      <c r="C5710">
        <v>260.02</v>
      </c>
    </row>
    <row r="5711" spans="1:3">
      <c r="A5711" s="80">
        <v>36017</v>
      </c>
      <c r="B5711">
        <v>259.66000000000003</v>
      </c>
      <c r="C5711">
        <v>260.02</v>
      </c>
    </row>
    <row r="5712" spans="1:3">
      <c r="A5712" s="80">
        <v>36018</v>
      </c>
      <c r="B5712">
        <v>259.68</v>
      </c>
      <c r="C5712">
        <v>260.14999999999998</v>
      </c>
    </row>
    <row r="5713" spans="1:3">
      <c r="A5713" s="80">
        <v>36019</v>
      </c>
      <c r="B5713">
        <v>259.82</v>
      </c>
      <c r="C5713">
        <v>260.22000000000003</v>
      </c>
    </row>
    <row r="5714" spans="1:3">
      <c r="A5714" s="80">
        <v>36020</v>
      </c>
      <c r="B5714">
        <v>259.92</v>
      </c>
      <c r="C5714">
        <v>260.39999999999998</v>
      </c>
    </row>
    <row r="5715" spans="1:3">
      <c r="A5715" s="80">
        <v>36021</v>
      </c>
      <c r="B5715">
        <v>260.02</v>
      </c>
      <c r="C5715">
        <v>260.45</v>
      </c>
    </row>
    <row r="5716" spans="1:3">
      <c r="A5716" s="80">
        <v>36022</v>
      </c>
      <c r="B5716">
        <v>260.14</v>
      </c>
      <c r="C5716">
        <v>260.62</v>
      </c>
    </row>
    <row r="5717" spans="1:3">
      <c r="A5717" s="80">
        <v>36023</v>
      </c>
      <c r="B5717">
        <v>260.14</v>
      </c>
      <c r="C5717">
        <v>260.62</v>
      </c>
    </row>
    <row r="5718" spans="1:3">
      <c r="A5718" s="80">
        <v>36024</v>
      </c>
      <c r="B5718">
        <v>260.14</v>
      </c>
      <c r="C5718">
        <v>260.62</v>
      </c>
    </row>
    <row r="5719" spans="1:3">
      <c r="A5719" s="80">
        <v>36025</v>
      </c>
      <c r="B5719">
        <v>260.16000000000003</v>
      </c>
      <c r="C5719">
        <v>260.67</v>
      </c>
    </row>
    <row r="5720" spans="1:3">
      <c r="A5720" s="80">
        <v>36026</v>
      </c>
      <c r="B5720">
        <v>260.31</v>
      </c>
      <c r="C5720">
        <v>260.81</v>
      </c>
    </row>
    <row r="5721" spans="1:3">
      <c r="A5721" s="80">
        <v>36027</v>
      </c>
      <c r="B5721">
        <v>260.41000000000003</v>
      </c>
      <c r="C5721">
        <v>260.83999999999997</v>
      </c>
    </row>
    <row r="5722" spans="1:3">
      <c r="A5722" s="80">
        <v>36028</v>
      </c>
      <c r="B5722">
        <v>260.52</v>
      </c>
      <c r="C5722">
        <v>261</v>
      </c>
    </row>
    <row r="5723" spans="1:3">
      <c r="A5723" s="80">
        <v>36029</v>
      </c>
      <c r="B5723">
        <v>260.67</v>
      </c>
      <c r="C5723">
        <v>261.08</v>
      </c>
    </row>
    <row r="5724" spans="1:3">
      <c r="A5724" s="80">
        <v>36030</v>
      </c>
      <c r="B5724">
        <v>260.67</v>
      </c>
      <c r="C5724">
        <v>261.08</v>
      </c>
    </row>
    <row r="5725" spans="1:3">
      <c r="A5725" s="80">
        <v>36031</v>
      </c>
      <c r="B5725">
        <v>260.67</v>
      </c>
      <c r="C5725">
        <v>261.08</v>
      </c>
    </row>
    <row r="5726" spans="1:3">
      <c r="A5726" s="80">
        <v>36032</v>
      </c>
      <c r="B5726">
        <v>260.75</v>
      </c>
      <c r="C5726">
        <v>261.25</v>
      </c>
    </row>
    <row r="5727" spans="1:3">
      <c r="A5727" s="80">
        <v>36033</v>
      </c>
      <c r="B5727">
        <v>260.83999999999997</v>
      </c>
      <c r="C5727">
        <v>261.33999999999997</v>
      </c>
    </row>
    <row r="5728" spans="1:3">
      <c r="A5728" s="80">
        <v>36034</v>
      </c>
      <c r="B5728">
        <v>260.97000000000003</v>
      </c>
      <c r="C5728">
        <v>261.42</v>
      </c>
    </row>
    <row r="5729" spans="1:3">
      <c r="A5729" s="80">
        <v>36035</v>
      </c>
      <c r="B5729">
        <v>261.08999999999997</v>
      </c>
      <c r="C5729">
        <v>261.52</v>
      </c>
    </row>
    <row r="5730" spans="1:3">
      <c r="A5730" s="80">
        <v>36036</v>
      </c>
      <c r="B5730">
        <v>261.20999999999998</v>
      </c>
      <c r="C5730">
        <v>261.69</v>
      </c>
    </row>
    <row r="5731" spans="1:3">
      <c r="A5731" s="80">
        <v>36037</v>
      </c>
      <c r="B5731">
        <v>261.20999999999998</v>
      </c>
      <c r="C5731">
        <v>261.69</v>
      </c>
    </row>
    <row r="5732" spans="1:3">
      <c r="A5732" s="80">
        <v>36038</v>
      </c>
      <c r="B5732">
        <v>261.20999999999998</v>
      </c>
      <c r="C5732">
        <v>261.69</v>
      </c>
    </row>
    <row r="5733" spans="1:3">
      <c r="A5733" s="80">
        <v>36039</v>
      </c>
      <c r="B5733">
        <v>261.36</v>
      </c>
      <c r="C5733">
        <v>261.8</v>
      </c>
    </row>
    <row r="5734" spans="1:3">
      <c r="A5734" s="80">
        <v>36040</v>
      </c>
      <c r="B5734">
        <v>261.42</v>
      </c>
      <c r="C5734">
        <v>261.88</v>
      </c>
    </row>
    <row r="5735" spans="1:3">
      <c r="A5735" s="80">
        <v>36041</v>
      </c>
      <c r="B5735">
        <v>261.52</v>
      </c>
      <c r="C5735">
        <v>262.04000000000002</v>
      </c>
    </row>
    <row r="5736" spans="1:3">
      <c r="A5736" s="80">
        <v>36042</v>
      </c>
      <c r="B5736">
        <v>261.68</v>
      </c>
      <c r="C5736">
        <v>262.14</v>
      </c>
    </row>
    <row r="5737" spans="1:3">
      <c r="A5737" s="80">
        <v>36043</v>
      </c>
      <c r="B5737">
        <v>261.79000000000002</v>
      </c>
      <c r="C5737">
        <v>262.26</v>
      </c>
    </row>
    <row r="5738" spans="1:3">
      <c r="A5738" s="80">
        <v>36044</v>
      </c>
      <c r="B5738">
        <v>261.79000000000002</v>
      </c>
      <c r="C5738">
        <v>262.26</v>
      </c>
    </row>
    <row r="5739" spans="1:3">
      <c r="A5739" s="80">
        <v>36045</v>
      </c>
      <c r="B5739">
        <v>261.79000000000002</v>
      </c>
      <c r="C5739">
        <v>262.26</v>
      </c>
    </row>
    <row r="5740" spans="1:3">
      <c r="A5740" s="80">
        <v>36046</v>
      </c>
      <c r="B5740">
        <v>261.93</v>
      </c>
      <c r="C5740">
        <v>262.39</v>
      </c>
    </row>
    <row r="5741" spans="1:3">
      <c r="A5741" s="80">
        <v>36047</v>
      </c>
      <c r="B5741">
        <v>262.02999999999997</v>
      </c>
      <c r="C5741">
        <v>262.49</v>
      </c>
    </row>
    <row r="5742" spans="1:3">
      <c r="A5742" s="80">
        <v>36048</v>
      </c>
      <c r="B5742">
        <v>262.12</v>
      </c>
      <c r="C5742">
        <v>262.61</v>
      </c>
    </row>
    <row r="5743" spans="1:3">
      <c r="A5743" s="80">
        <v>36049</v>
      </c>
      <c r="B5743">
        <v>262.27999999999997</v>
      </c>
      <c r="C5743">
        <v>262.69</v>
      </c>
    </row>
    <row r="5744" spans="1:3">
      <c r="A5744" s="80">
        <v>36050</v>
      </c>
      <c r="B5744">
        <v>262.36</v>
      </c>
      <c r="C5744">
        <v>262.81</v>
      </c>
    </row>
    <row r="5745" spans="1:3">
      <c r="A5745" s="80">
        <v>36051</v>
      </c>
      <c r="B5745">
        <v>262.36</v>
      </c>
      <c r="C5745">
        <v>262.81</v>
      </c>
    </row>
    <row r="5746" spans="1:3">
      <c r="A5746" s="80">
        <v>36052</v>
      </c>
      <c r="B5746">
        <v>262.36</v>
      </c>
      <c r="C5746">
        <v>262.81</v>
      </c>
    </row>
    <row r="5747" spans="1:3">
      <c r="A5747" s="80">
        <v>36053</v>
      </c>
      <c r="B5747">
        <v>262.5</v>
      </c>
      <c r="C5747">
        <v>262.92</v>
      </c>
    </row>
    <row r="5748" spans="1:3">
      <c r="A5748" s="80">
        <v>36054</v>
      </c>
      <c r="B5748">
        <v>262.5</v>
      </c>
      <c r="C5748">
        <v>262.92</v>
      </c>
    </row>
    <row r="5749" spans="1:3">
      <c r="A5749" s="80">
        <v>36055</v>
      </c>
      <c r="B5749">
        <v>262.52</v>
      </c>
      <c r="C5749">
        <v>263.02</v>
      </c>
    </row>
    <row r="5750" spans="1:3">
      <c r="A5750" s="80">
        <v>36056</v>
      </c>
      <c r="B5750">
        <v>262.70999999999998</v>
      </c>
      <c r="C5750">
        <v>263.17</v>
      </c>
    </row>
    <row r="5751" spans="1:3">
      <c r="A5751" s="80">
        <v>36057</v>
      </c>
      <c r="B5751">
        <v>262.76</v>
      </c>
      <c r="C5751">
        <v>263.26</v>
      </c>
    </row>
    <row r="5752" spans="1:3">
      <c r="A5752" s="80">
        <v>36058</v>
      </c>
      <c r="B5752">
        <v>262.76</v>
      </c>
      <c r="C5752">
        <v>263.26</v>
      </c>
    </row>
    <row r="5753" spans="1:3">
      <c r="A5753" s="80">
        <v>36059</v>
      </c>
      <c r="B5753">
        <v>262.76</v>
      </c>
      <c r="C5753">
        <v>263.26</v>
      </c>
    </row>
    <row r="5754" spans="1:3">
      <c r="A5754" s="80">
        <v>36060</v>
      </c>
      <c r="B5754">
        <v>262.93</v>
      </c>
      <c r="C5754">
        <v>263.39</v>
      </c>
    </row>
    <row r="5755" spans="1:3">
      <c r="A5755" s="80">
        <v>36061</v>
      </c>
      <c r="B5755">
        <v>262.95999999999998</v>
      </c>
      <c r="C5755">
        <v>263.51</v>
      </c>
    </row>
    <row r="5756" spans="1:3">
      <c r="A5756" s="80">
        <v>36062</v>
      </c>
      <c r="B5756">
        <v>263.10000000000002</v>
      </c>
      <c r="C5756">
        <v>263.63</v>
      </c>
    </row>
    <row r="5757" spans="1:3">
      <c r="A5757" s="80">
        <v>36063</v>
      </c>
      <c r="B5757">
        <v>263.3</v>
      </c>
      <c r="C5757">
        <v>263.74</v>
      </c>
    </row>
    <row r="5758" spans="1:3">
      <c r="A5758" s="80">
        <v>36064</v>
      </c>
      <c r="B5758">
        <v>263.38</v>
      </c>
      <c r="C5758">
        <v>263.83</v>
      </c>
    </row>
    <row r="5759" spans="1:3">
      <c r="A5759" s="80">
        <v>36065</v>
      </c>
      <c r="B5759">
        <v>263.38</v>
      </c>
      <c r="C5759">
        <v>263.83</v>
      </c>
    </row>
    <row r="5760" spans="1:3">
      <c r="A5760" s="80">
        <v>36066</v>
      </c>
      <c r="B5760">
        <v>263.38</v>
      </c>
      <c r="C5760">
        <v>263.83</v>
      </c>
    </row>
    <row r="5761" spans="1:3">
      <c r="A5761" s="80">
        <v>36067</v>
      </c>
      <c r="B5761">
        <v>263.52999999999997</v>
      </c>
      <c r="C5761">
        <v>263.95</v>
      </c>
    </row>
    <row r="5762" spans="1:3">
      <c r="A5762" s="80">
        <v>36068</v>
      </c>
      <c r="B5762">
        <v>263.58999999999997</v>
      </c>
      <c r="C5762">
        <v>264.07</v>
      </c>
    </row>
    <row r="5763" spans="1:3">
      <c r="A5763" s="80">
        <v>36069</v>
      </c>
      <c r="B5763">
        <v>263.77</v>
      </c>
      <c r="C5763">
        <v>264.25</v>
      </c>
    </row>
    <row r="5764" spans="1:3">
      <c r="A5764" s="80">
        <v>36070</v>
      </c>
      <c r="B5764">
        <v>263.83999999999997</v>
      </c>
      <c r="C5764">
        <v>264.32</v>
      </c>
    </row>
    <row r="5765" spans="1:3">
      <c r="A5765" s="80">
        <v>36071</v>
      </c>
      <c r="B5765">
        <v>263.95999999999998</v>
      </c>
      <c r="C5765">
        <v>264.45</v>
      </c>
    </row>
    <row r="5766" spans="1:3">
      <c r="A5766" s="80">
        <v>36072</v>
      </c>
      <c r="B5766">
        <v>263.95999999999998</v>
      </c>
      <c r="C5766">
        <v>264.45</v>
      </c>
    </row>
    <row r="5767" spans="1:3">
      <c r="A5767" s="80">
        <v>36073</v>
      </c>
      <c r="B5767">
        <v>263.95999999999998</v>
      </c>
      <c r="C5767">
        <v>264.45</v>
      </c>
    </row>
    <row r="5768" spans="1:3">
      <c r="A5768" s="80">
        <v>36074</v>
      </c>
      <c r="B5768">
        <v>264.07</v>
      </c>
      <c r="C5768">
        <v>264.56</v>
      </c>
    </row>
    <row r="5769" spans="1:3">
      <c r="A5769" s="80">
        <v>36075</v>
      </c>
      <c r="B5769">
        <v>264.17</v>
      </c>
      <c r="C5769">
        <v>264.70999999999998</v>
      </c>
    </row>
    <row r="5770" spans="1:3">
      <c r="A5770" s="80">
        <v>36076</v>
      </c>
      <c r="B5770">
        <v>264.33</v>
      </c>
      <c r="C5770">
        <v>264.77999999999997</v>
      </c>
    </row>
    <row r="5771" spans="1:3">
      <c r="A5771" s="80">
        <v>36077</v>
      </c>
      <c r="B5771">
        <v>264.52</v>
      </c>
      <c r="C5771">
        <v>264.89999999999998</v>
      </c>
    </row>
    <row r="5772" spans="1:3">
      <c r="A5772" s="80">
        <v>36078</v>
      </c>
      <c r="B5772">
        <v>264.55</v>
      </c>
      <c r="C5772">
        <v>265</v>
      </c>
    </row>
    <row r="5773" spans="1:3">
      <c r="A5773" s="80">
        <v>36079</v>
      </c>
      <c r="B5773">
        <v>264.55</v>
      </c>
      <c r="C5773">
        <v>265</v>
      </c>
    </row>
    <row r="5774" spans="1:3">
      <c r="A5774" s="80">
        <v>36080</v>
      </c>
      <c r="B5774">
        <v>264.55</v>
      </c>
      <c r="C5774">
        <v>265</v>
      </c>
    </row>
    <row r="5775" spans="1:3">
      <c r="A5775" s="80">
        <v>36081</v>
      </c>
      <c r="B5775">
        <v>264.55</v>
      </c>
      <c r="C5775">
        <v>265</v>
      </c>
    </row>
    <row r="5776" spans="1:3">
      <c r="A5776" s="80">
        <v>36082</v>
      </c>
      <c r="B5776">
        <v>264.68</v>
      </c>
      <c r="C5776">
        <v>265.14999999999998</v>
      </c>
    </row>
    <row r="5777" spans="1:3">
      <c r="A5777" s="80">
        <v>36083</v>
      </c>
      <c r="B5777">
        <v>264.81</v>
      </c>
      <c r="C5777">
        <v>265.26</v>
      </c>
    </row>
    <row r="5778" spans="1:3">
      <c r="A5778" s="80">
        <v>36084</v>
      </c>
      <c r="B5778">
        <v>264.95</v>
      </c>
      <c r="C5778">
        <v>265.35000000000002</v>
      </c>
    </row>
    <row r="5779" spans="1:3">
      <c r="A5779" s="80">
        <v>36085</v>
      </c>
      <c r="B5779">
        <v>265.01</v>
      </c>
      <c r="C5779">
        <v>265.45999999999998</v>
      </c>
    </row>
    <row r="5780" spans="1:3">
      <c r="A5780" s="80">
        <v>36086</v>
      </c>
      <c r="B5780">
        <v>265.01</v>
      </c>
      <c r="C5780">
        <v>265.45999999999998</v>
      </c>
    </row>
    <row r="5781" spans="1:3">
      <c r="A5781" s="80">
        <v>36087</v>
      </c>
      <c r="B5781">
        <v>265.01</v>
      </c>
      <c r="C5781">
        <v>265.45999999999998</v>
      </c>
    </row>
    <row r="5782" spans="1:3">
      <c r="A5782" s="80">
        <v>36088</v>
      </c>
      <c r="B5782">
        <v>265.14</v>
      </c>
      <c r="C5782">
        <v>265.60000000000002</v>
      </c>
    </row>
    <row r="5783" spans="1:3">
      <c r="A5783" s="80">
        <v>36089</v>
      </c>
      <c r="B5783">
        <v>265.22000000000003</v>
      </c>
      <c r="C5783">
        <v>265.76</v>
      </c>
    </row>
    <row r="5784" spans="1:3">
      <c r="A5784" s="80">
        <v>36090</v>
      </c>
      <c r="B5784">
        <v>265.39999999999998</v>
      </c>
      <c r="C5784">
        <v>265.83999999999997</v>
      </c>
    </row>
    <row r="5785" spans="1:3">
      <c r="A5785" s="80">
        <v>36091</v>
      </c>
      <c r="B5785">
        <v>265.48</v>
      </c>
      <c r="C5785">
        <v>266.02999999999997</v>
      </c>
    </row>
    <row r="5786" spans="1:3">
      <c r="A5786" s="80">
        <v>36092</v>
      </c>
      <c r="B5786">
        <v>265.68</v>
      </c>
      <c r="C5786">
        <v>266.10000000000002</v>
      </c>
    </row>
    <row r="5787" spans="1:3">
      <c r="A5787" s="80">
        <v>36093</v>
      </c>
      <c r="B5787">
        <v>265.68</v>
      </c>
      <c r="C5787">
        <v>266.10000000000002</v>
      </c>
    </row>
    <row r="5788" spans="1:3">
      <c r="A5788" s="80">
        <v>36094</v>
      </c>
      <c r="B5788">
        <v>265.68</v>
      </c>
      <c r="C5788">
        <v>266.10000000000002</v>
      </c>
    </row>
    <row r="5789" spans="1:3">
      <c r="A5789" s="80">
        <v>36095</v>
      </c>
      <c r="B5789">
        <v>265.76</v>
      </c>
      <c r="C5789">
        <v>266.22000000000003</v>
      </c>
    </row>
    <row r="5790" spans="1:3">
      <c r="A5790" s="80">
        <v>36096</v>
      </c>
      <c r="B5790">
        <v>265.89999999999998</v>
      </c>
      <c r="C5790">
        <v>266.37</v>
      </c>
    </row>
    <row r="5791" spans="1:3">
      <c r="A5791" s="80">
        <v>36097</v>
      </c>
      <c r="B5791">
        <v>266.04000000000002</v>
      </c>
      <c r="C5791">
        <v>266.48</v>
      </c>
    </row>
    <row r="5792" spans="1:3">
      <c r="A5792" s="80">
        <v>36098</v>
      </c>
      <c r="B5792">
        <v>266.17</v>
      </c>
      <c r="C5792">
        <v>266.58</v>
      </c>
    </row>
    <row r="5793" spans="1:3">
      <c r="A5793" s="80">
        <v>36099</v>
      </c>
      <c r="B5793">
        <v>266.27999999999997</v>
      </c>
      <c r="C5793">
        <v>266.67</v>
      </c>
    </row>
    <row r="5794" spans="1:3">
      <c r="A5794" s="80">
        <v>36100</v>
      </c>
      <c r="B5794">
        <v>266.27999999999997</v>
      </c>
      <c r="C5794">
        <v>266.67</v>
      </c>
    </row>
    <row r="5795" spans="1:3">
      <c r="A5795" s="80">
        <v>36101</v>
      </c>
      <c r="B5795">
        <v>266.27999999999997</v>
      </c>
      <c r="C5795">
        <v>266.67</v>
      </c>
    </row>
    <row r="5796" spans="1:3">
      <c r="A5796" s="80">
        <v>36102</v>
      </c>
      <c r="B5796">
        <v>266.38</v>
      </c>
      <c r="C5796">
        <v>266.87</v>
      </c>
    </row>
    <row r="5797" spans="1:3">
      <c r="A5797" s="80">
        <v>36103</v>
      </c>
      <c r="B5797">
        <v>266.43</v>
      </c>
      <c r="C5797">
        <v>266.97000000000003</v>
      </c>
    </row>
    <row r="5798" spans="1:3">
      <c r="A5798" s="80">
        <v>36104</v>
      </c>
      <c r="B5798">
        <v>266.58999999999997</v>
      </c>
      <c r="C5798">
        <v>267.08999999999997</v>
      </c>
    </row>
    <row r="5799" spans="1:3">
      <c r="A5799" s="80">
        <v>36105</v>
      </c>
      <c r="B5799">
        <v>266.79000000000002</v>
      </c>
      <c r="C5799">
        <v>267.20999999999998</v>
      </c>
    </row>
    <row r="5800" spans="1:3">
      <c r="A5800" s="80">
        <v>36106</v>
      </c>
      <c r="B5800">
        <v>266.92</v>
      </c>
      <c r="C5800">
        <v>267.37</v>
      </c>
    </row>
    <row r="5801" spans="1:3">
      <c r="A5801" s="80">
        <v>36107</v>
      </c>
      <c r="B5801">
        <v>266.92</v>
      </c>
      <c r="C5801">
        <v>267.37</v>
      </c>
    </row>
    <row r="5802" spans="1:3">
      <c r="A5802" s="80">
        <v>36108</v>
      </c>
      <c r="B5802">
        <v>266.92</v>
      </c>
      <c r="C5802">
        <v>267.37</v>
      </c>
    </row>
    <row r="5803" spans="1:3">
      <c r="A5803" s="80">
        <v>36109</v>
      </c>
      <c r="B5803">
        <v>267.02</v>
      </c>
      <c r="C5803">
        <v>267.45</v>
      </c>
    </row>
    <row r="5804" spans="1:3">
      <c r="A5804" s="80">
        <v>36110</v>
      </c>
      <c r="B5804">
        <v>267.07</v>
      </c>
      <c r="C5804">
        <v>267.58999999999997</v>
      </c>
    </row>
    <row r="5805" spans="1:3">
      <c r="A5805" s="80">
        <v>36111</v>
      </c>
      <c r="B5805">
        <v>267.25</v>
      </c>
      <c r="C5805">
        <v>267.68</v>
      </c>
    </row>
    <row r="5806" spans="1:3">
      <c r="A5806" s="80">
        <v>36112</v>
      </c>
      <c r="B5806">
        <v>267.39</v>
      </c>
      <c r="C5806">
        <v>267.79000000000002</v>
      </c>
    </row>
    <row r="5807" spans="1:3">
      <c r="A5807" s="80">
        <v>36113</v>
      </c>
      <c r="B5807">
        <v>267.52</v>
      </c>
      <c r="C5807">
        <v>267.92</v>
      </c>
    </row>
    <row r="5808" spans="1:3">
      <c r="A5808" s="80">
        <v>36114</v>
      </c>
      <c r="B5808">
        <v>267.52</v>
      </c>
      <c r="C5808">
        <v>267.92</v>
      </c>
    </row>
    <row r="5809" spans="1:3">
      <c r="A5809" s="80">
        <v>36115</v>
      </c>
      <c r="B5809">
        <v>267.52</v>
      </c>
      <c r="C5809">
        <v>267.92</v>
      </c>
    </row>
    <row r="5810" spans="1:3">
      <c r="A5810" s="80">
        <v>36116</v>
      </c>
      <c r="B5810">
        <v>267.60000000000002</v>
      </c>
      <c r="C5810">
        <v>268.04000000000002</v>
      </c>
    </row>
    <row r="5811" spans="1:3">
      <c r="A5811" s="80">
        <v>36117</v>
      </c>
      <c r="B5811">
        <v>267.70999999999998</v>
      </c>
      <c r="C5811">
        <v>268.14999999999998</v>
      </c>
    </row>
    <row r="5812" spans="1:3">
      <c r="A5812" s="80">
        <v>36118</v>
      </c>
      <c r="B5812">
        <v>267.81</v>
      </c>
      <c r="C5812">
        <v>268.29000000000002</v>
      </c>
    </row>
    <row r="5813" spans="1:3">
      <c r="A5813" s="80">
        <v>36119</v>
      </c>
      <c r="B5813">
        <v>268</v>
      </c>
      <c r="C5813">
        <v>268.39</v>
      </c>
    </row>
    <row r="5814" spans="1:3">
      <c r="A5814" s="80">
        <v>36120</v>
      </c>
      <c r="B5814">
        <v>268.11</v>
      </c>
      <c r="C5814">
        <v>268.52</v>
      </c>
    </row>
    <row r="5815" spans="1:3">
      <c r="A5815" s="80">
        <v>36121</v>
      </c>
      <c r="B5815">
        <v>268.11</v>
      </c>
      <c r="C5815">
        <v>268.52</v>
      </c>
    </row>
    <row r="5816" spans="1:3">
      <c r="A5816" s="80">
        <v>36122</v>
      </c>
      <c r="B5816">
        <v>268.11</v>
      </c>
      <c r="C5816">
        <v>268.52</v>
      </c>
    </row>
    <row r="5817" spans="1:3">
      <c r="A5817" s="80">
        <v>36123</v>
      </c>
      <c r="B5817">
        <v>268.18</v>
      </c>
      <c r="C5817">
        <v>268.70999999999998</v>
      </c>
    </row>
    <row r="5818" spans="1:3">
      <c r="A5818" s="80">
        <v>36124</v>
      </c>
      <c r="B5818">
        <v>268.31</v>
      </c>
      <c r="C5818">
        <v>268.81</v>
      </c>
    </row>
    <row r="5819" spans="1:3">
      <c r="A5819" s="80">
        <v>36125</v>
      </c>
      <c r="B5819">
        <v>268.49</v>
      </c>
      <c r="C5819">
        <v>268.89999999999998</v>
      </c>
    </row>
    <row r="5820" spans="1:3">
      <c r="A5820" s="80">
        <v>36126</v>
      </c>
      <c r="B5820">
        <v>268.62</v>
      </c>
      <c r="C5820">
        <v>269.06</v>
      </c>
    </row>
    <row r="5821" spans="1:3">
      <c r="A5821" s="80">
        <v>36127</v>
      </c>
      <c r="B5821">
        <v>268.69</v>
      </c>
      <c r="C5821">
        <v>269.17</v>
      </c>
    </row>
    <row r="5822" spans="1:3">
      <c r="A5822" s="80">
        <v>36128</v>
      </c>
      <c r="B5822">
        <v>268.69</v>
      </c>
      <c r="C5822">
        <v>269.17</v>
      </c>
    </row>
    <row r="5823" spans="1:3">
      <c r="A5823" s="80">
        <v>36129</v>
      </c>
      <c r="B5823">
        <v>268.69</v>
      </c>
      <c r="C5823">
        <v>269.17</v>
      </c>
    </row>
    <row r="5824" spans="1:3">
      <c r="A5824" s="80">
        <v>36130</v>
      </c>
      <c r="B5824">
        <v>268.81</v>
      </c>
      <c r="C5824">
        <v>269.29000000000002</v>
      </c>
    </row>
    <row r="5825" spans="1:3">
      <c r="A5825" s="80">
        <v>36131</v>
      </c>
      <c r="B5825">
        <v>268.92</v>
      </c>
      <c r="C5825">
        <v>269.38</v>
      </c>
    </row>
    <row r="5826" spans="1:3">
      <c r="A5826" s="80">
        <v>36132</v>
      </c>
      <c r="B5826">
        <v>269.05</v>
      </c>
      <c r="C5826">
        <v>269.49</v>
      </c>
    </row>
    <row r="5827" spans="1:3">
      <c r="A5827" s="80">
        <v>36133</v>
      </c>
      <c r="B5827">
        <v>269.18</v>
      </c>
      <c r="C5827">
        <v>269.61</v>
      </c>
    </row>
    <row r="5828" spans="1:3">
      <c r="A5828" s="80">
        <v>36134</v>
      </c>
      <c r="B5828">
        <v>269.27</v>
      </c>
      <c r="C5828">
        <v>269.72000000000003</v>
      </c>
    </row>
    <row r="5829" spans="1:3">
      <c r="A5829" s="80">
        <v>36135</v>
      </c>
      <c r="B5829">
        <v>269.27</v>
      </c>
      <c r="C5829">
        <v>269.72000000000003</v>
      </c>
    </row>
    <row r="5830" spans="1:3">
      <c r="A5830" s="80">
        <v>36136</v>
      </c>
      <c r="B5830">
        <v>269.27</v>
      </c>
      <c r="C5830">
        <v>269.72000000000003</v>
      </c>
    </row>
    <row r="5831" spans="1:3">
      <c r="A5831" s="80">
        <v>36137</v>
      </c>
      <c r="B5831">
        <v>269.39999999999998</v>
      </c>
      <c r="C5831">
        <v>269.86</v>
      </c>
    </row>
    <row r="5832" spans="1:3">
      <c r="A5832" s="80">
        <v>36138</v>
      </c>
      <c r="B5832">
        <v>269.45999999999998</v>
      </c>
      <c r="C5832">
        <v>270.02</v>
      </c>
    </row>
    <row r="5833" spans="1:3">
      <c r="A5833" s="80">
        <v>36139</v>
      </c>
      <c r="B5833">
        <v>269.63</v>
      </c>
      <c r="C5833">
        <v>270.13</v>
      </c>
    </row>
    <row r="5834" spans="1:3">
      <c r="A5834" s="80">
        <v>36140</v>
      </c>
      <c r="B5834">
        <v>269.75</v>
      </c>
      <c r="C5834">
        <v>270.22000000000003</v>
      </c>
    </row>
    <row r="5835" spans="1:3">
      <c r="A5835" s="80">
        <v>36141</v>
      </c>
      <c r="B5835">
        <v>269.82</v>
      </c>
      <c r="C5835">
        <v>270.33999999999997</v>
      </c>
    </row>
    <row r="5836" spans="1:3">
      <c r="A5836" s="80">
        <v>36142</v>
      </c>
      <c r="B5836">
        <v>269.82</v>
      </c>
      <c r="C5836">
        <v>270.33999999999997</v>
      </c>
    </row>
    <row r="5837" spans="1:3">
      <c r="A5837" s="80">
        <v>36143</v>
      </c>
      <c r="B5837">
        <v>269.82</v>
      </c>
      <c r="C5837">
        <v>270.33999999999997</v>
      </c>
    </row>
    <row r="5838" spans="1:3">
      <c r="A5838" s="80">
        <v>36144</v>
      </c>
      <c r="B5838">
        <v>270</v>
      </c>
      <c r="C5838">
        <v>270.39</v>
      </c>
    </row>
    <row r="5839" spans="1:3">
      <c r="A5839" s="80">
        <v>36145</v>
      </c>
      <c r="B5839">
        <v>270.06</v>
      </c>
      <c r="C5839">
        <v>270.52999999999997</v>
      </c>
    </row>
    <row r="5840" spans="1:3">
      <c r="A5840" s="80">
        <v>36146</v>
      </c>
      <c r="B5840">
        <v>270.14999999999998</v>
      </c>
      <c r="C5840">
        <v>270.67</v>
      </c>
    </row>
    <row r="5841" spans="1:3">
      <c r="A5841" s="80">
        <v>36147</v>
      </c>
      <c r="B5841">
        <v>270.35000000000002</v>
      </c>
      <c r="C5841">
        <v>270.81</v>
      </c>
    </row>
    <row r="5842" spans="1:3">
      <c r="A5842" s="80">
        <v>36148</v>
      </c>
      <c r="B5842">
        <v>270.39999999999998</v>
      </c>
      <c r="C5842">
        <v>270.91000000000003</v>
      </c>
    </row>
    <row r="5843" spans="1:3">
      <c r="A5843" s="80">
        <v>36149</v>
      </c>
      <c r="B5843">
        <v>270.39999999999998</v>
      </c>
      <c r="C5843">
        <v>270.91000000000003</v>
      </c>
    </row>
    <row r="5844" spans="1:3">
      <c r="A5844" s="80">
        <v>36150</v>
      </c>
      <c r="B5844">
        <v>270.39999999999998</v>
      </c>
      <c r="C5844">
        <v>270.91000000000003</v>
      </c>
    </row>
    <row r="5845" spans="1:3">
      <c r="A5845" s="80">
        <v>36151</v>
      </c>
      <c r="B5845">
        <v>270.57</v>
      </c>
      <c r="C5845">
        <v>271</v>
      </c>
    </row>
    <row r="5846" spans="1:3">
      <c r="A5846" s="80">
        <v>36152</v>
      </c>
      <c r="B5846">
        <v>270.7</v>
      </c>
      <c r="C5846">
        <v>271.17</v>
      </c>
    </row>
    <row r="5847" spans="1:3">
      <c r="A5847" s="80">
        <v>36153</v>
      </c>
      <c r="B5847">
        <v>270.82</v>
      </c>
      <c r="C5847">
        <v>271.25</v>
      </c>
    </row>
    <row r="5848" spans="1:3">
      <c r="A5848" s="80">
        <v>36154</v>
      </c>
      <c r="B5848">
        <v>270.93</v>
      </c>
      <c r="C5848">
        <v>271.39999999999998</v>
      </c>
    </row>
    <row r="5849" spans="1:3">
      <c r="A5849" s="80">
        <v>36155</v>
      </c>
      <c r="B5849">
        <v>270.93</v>
      </c>
      <c r="C5849">
        <v>271.39999999999998</v>
      </c>
    </row>
    <row r="5850" spans="1:3">
      <c r="A5850" s="80">
        <v>36156</v>
      </c>
      <c r="B5850">
        <v>270.93</v>
      </c>
      <c r="C5850">
        <v>271.39999999999998</v>
      </c>
    </row>
    <row r="5851" spans="1:3">
      <c r="A5851" s="80">
        <v>36157</v>
      </c>
      <c r="B5851">
        <v>270.93</v>
      </c>
      <c r="C5851">
        <v>271.39999999999998</v>
      </c>
    </row>
    <row r="5852" spans="1:3">
      <c r="A5852" s="80">
        <v>36158</v>
      </c>
      <c r="B5852">
        <v>271.08999999999997</v>
      </c>
      <c r="C5852">
        <v>271.49</v>
      </c>
    </row>
    <row r="5853" spans="1:3">
      <c r="A5853" s="80">
        <v>36159</v>
      </c>
      <c r="B5853">
        <v>271.19</v>
      </c>
      <c r="C5853">
        <v>271.64999999999998</v>
      </c>
    </row>
    <row r="5854" spans="1:3">
      <c r="A5854" s="80">
        <v>36160</v>
      </c>
      <c r="B5854">
        <v>271.19</v>
      </c>
      <c r="C5854">
        <v>271.64999999999998</v>
      </c>
    </row>
    <row r="5855" spans="1:3">
      <c r="A5855" s="80">
        <v>36161</v>
      </c>
      <c r="B5855">
        <v>271.19</v>
      </c>
      <c r="C5855">
        <v>271.64999999999998</v>
      </c>
    </row>
    <row r="5856" spans="1:3">
      <c r="A5856" s="80">
        <v>36162</v>
      </c>
      <c r="B5856">
        <v>271.19</v>
      </c>
      <c r="C5856">
        <v>271.64999999999998</v>
      </c>
    </row>
    <row r="5857" spans="1:3">
      <c r="A5857" s="80">
        <v>36163</v>
      </c>
      <c r="B5857">
        <v>271.19</v>
      </c>
      <c r="C5857">
        <v>271.64999999999998</v>
      </c>
    </row>
    <row r="5858" spans="1:3">
      <c r="A5858" s="80">
        <v>36164</v>
      </c>
      <c r="B5858">
        <v>271.19</v>
      </c>
      <c r="C5858">
        <v>271.64999999999998</v>
      </c>
    </row>
    <row r="5859" spans="1:3">
      <c r="A5859" s="80">
        <v>36165</v>
      </c>
      <c r="B5859">
        <v>271.16000000000003</v>
      </c>
      <c r="C5859">
        <v>271.85000000000002</v>
      </c>
    </row>
    <row r="5860" spans="1:3">
      <c r="A5860" s="80">
        <v>36166</v>
      </c>
      <c r="B5860">
        <v>271.31</v>
      </c>
      <c r="C5860">
        <v>271.82</v>
      </c>
    </row>
    <row r="5861" spans="1:3">
      <c r="A5861" s="80">
        <v>36167</v>
      </c>
      <c r="B5861">
        <v>271.44</v>
      </c>
      <c r="C5861">
        <v>271.98</v>
      </c>
    </row>
    <row r="5862" spans="1:3">
      <c r="A5862" s="80">
        <v>36168</v>
      </c>
      <c r="B5862">
        <v>271.58999999999997</v>
      </c>
      <c r="C5862">
        <v>272.07</v>
      </c>
    </row>
    <row r="5863" spans="1:3">
      <c r="A5863" s="80">
        <v>36169</v>
      </c>
      <c r="B5863">
        <v>271.74</v>
      </c>
      <c r="C5863">
        <v>272.14</v>
      </c>
    </row>
    <row r="5864" spans="1:3">
      <c r="A5864" s="80">
        <v>36170</v>
      </c>
      <c r="B5864">
        <v>271.74</v>
      </c>
      <c r="C5864">
        <v>272.14</v>
      </c>
    </row>
    <row r="5865" spans="1:3">
      <c r="A5865" s="80">
        <v>36171</v>
      </c>
      <c r="B5865">
        <v>271.74</v>
      </c>
      <c r="C5865">
        <v>272.14</v>
      </c>
    </row>
    <row r="5866" spans="1:3">
      <c r="A5866" s="80">
        <v>36172</v>
      </c>
      <c r="B5866">
        <v>271.86</v>
      </c>
      <c r="C5866">
        <v>272.33999999999997</v>
      </c>
    </row>
    <row r="5867" spans="1:3">
      <c r="A5867" s="80">
        <v>36173</v>
      </c>
      <c r="B5867">
        <v>271.87</v>
      </c>
      <c r="C5867">
        <v>272.44</v>
      </c>
    </row>
    <row r="5868" spans="1:3">
      <c r="A5868" s="80">
        <v>36174</v>
      </c>
      <c r="B5868">
        <v>272.08999999999997</v>
      </c>
      <c r="C5868">
        <v>272.52999999999997</v>
      </c>
    </row>
    <row r="5869" spans="1:3">
      <c r="A5869" s="80">
        <v>36175</v>
      </c>
      <c r="B5869">
        <v>272.20999999999998</v>
      </c>
      <c r="C5869">
        <v>272.66000000000003</v>
      </c>
    </row>
    <row r="5870" spans="1:3">
      <c r="A5870" s="80">
        <v>36176</v>
      </c>
      <c r="B5870">
        <v>272.35000000000002</v>
      </c>
      <c r="C5870">
        <v>272.8</v>
      </c>
    </row>
    <row r="5871" spans="1:3">
      <c r="A5871" s="80">
        <v>36177</v>
      </c>
      <c r="B5871">
        <v>272.35000000000002</v>
      </c>
      <c r="C5871">
        <v>272.8</v>
      </c>
    </row>
    <row r="5872" spans="1:3">
      <c r="A5872" s="80">
        <v>36178</v>
      </c>
      <c r="B5872">
        <v>272.35000000000002</v>
      </c>
      <c r="C5872">
        <v>272.8</v>
      </c>
    </row>
    <row r="5873" spans="1:3">
      <c r="A5873" s="80">
        <v>36179</v>
      </c>
      <c r="B5873">
        <v>272.44</v>
      </c>
      <c r="C5873">
        <v>272.93</v>
      </c>
    </row>
    <row r="5874" spans="1:3">
      <c r="A5874" s="80">
        <v>36180</v>
      </c>
      <c r="B5874">
        <v>272.55</v>
      </c>
      <c r="C5874">
        <v>273.05</v>
      </c>
    </row>
    <row r="5875" spans="1:3">
      <c r="A5875" s="80">
        <v>36181</v>
      </c>
      <c r="B5875">
        <v>272.70999999999998</v>
      </c>
      <c r="C5875">
        <v>273.14999999999998</v>
      </c>
    </row>
    <row r="5876" spans="1:3">
      <c r="A5876" s="80">
        <v>36182</v>
      </c>
      <c r="B5876">
        <v>272.77999999999997</v>
      </c>
      <c r="C5876">
        <v>273.3</v>
      </c>
    </row>
    <row r="5877" spans="1:3">
      <c r="A5877" s="80">
        <v>36183</v>
      </c>
      <c r="B5877">
        <v>272.97000000000003</v>
      </c>
      <c r="C5877">
        <v>273.41000000000003</v>
      </c>
    </row>
    <row r="5878" spans="1:3">
      <c r="A5878" s="80">
        <v>36184</v>
      </c>
      <c r="B5878">
        <v>272.97000000000003</v>
      </c>
      <c r="C5878">
        <v>273.41000000000003</v>
      </c>
    </row>
    <row r="5879" spans="1:3">
      <c r="A5879" s="80">
        <v>36185</v>
      </c>
      <c r="B5879">
        <v>272.97000000000003</v>
      </c>
      <c r="C5879">
        <v>273.41000000000003</v>
      </c>
    </row>
    <row r="5880" spans="1:3">
      <c r="A5880" s="80">
        <v>36186</v>
      </c>
      <c r="B5880">
        <v>273.04000000000002</v>
      </c>
      <c r="C5880">
        <v>273.56</v>
      </c>
    </row>
    <row r="5881" spans="1:3">
      <c r="A5881" s="80">
        <v>36187</v>
      </c>
      <c r="B5881">
        <v>273.20999999999998</v>
      </c>
      <c r="C5881">
        <v>273.64999999999998</v>
      </c>
    </row>
    <row r="5882" spans="1:3">
      <c r="A5882" s="80">
        <v>36188</v>
      </c>
      <c r="B5882">
        <v>273.39999999999998</v>
      </c>
      <c r="C5882">
        <v>273.75</v>
      </c>
    </row>
    <row r="5883" spans="1:3">
      <c r="A5883" s="80">
        <v>36189</v>
      </c>
      <c r="B5883">
        <v>273.44</v>
      </c>
      <c r="C5883">
        <v>273.95</v>
      </c>
    </row>
    <row r="5884" spans="1:3">
      <c r="A5884" s="80">
        <v>36190</v>
      </c>
      <c r="B5884">
        <v>273.52999999999997</v>
      </c>
      <c r="C5884">
        <v>274.06</v>
      </c>
    </row>
    <row r="5885" spans="1:3">
      <c r="A5885" s="80">
        <v>36191</v>
      </c>
      <c r="B5885">
        <v>273.52999999999997</v>
      </c>
      <c r="C5885">
        <v>274.06</v>
      </c>
    </row>
    <row r="5886" spans="1:3">
      <c r="A5886" s="80">
        <v>36192</v>
      </c>
      <c r="B5886">
        <v>273.52999999999997</v>
      </c>
      <c r="C5886">
        <v>274.06</v>
      </c>
    </row>
    <row r="5887" spans="1:3">
      <c r="A5887" s="80">
        <v>36193</v>
      </c>
      <c r="B5887">
        <v>273.67</v>
      </c>
      <c r="C5887">
        <v>274.2</v>
      </c>
    </row>
    <row r="5888" spans="1:3">
      <c r="A5888" s="80">
        <v>36194</v>
      </c>
      <c r="B5888">
        <v>273.73</v>
      </c>
      <c r="C5888">
        <v>274.26</v>
      </c>
    </row>
    <row r="5889" spans="1:3">
      <c r="A5889" s="80">
        <v>36195</v>
      </c>
      <c r="B5889">
        <v>273.86</v>
      </c>
      <c r="C5889">
        <v>274.43</v>
      </c>
    </row>
    <row r="5890" spans="1:3">
      <c r="A5890" s="80">
        <v>36196</v>
      </c>
      <c r="B5890">
        <v>274.04000000000002</v>
      </c>
      <c r="C5890">
        <v>274.52</v>
      </c>
    </row>
    <row r="5891" spans="1:3">
      <c r="A5891" s="80">
        <v>36197</v>
      </c>
      <c r="B5891">
        <v>274.20999999999998</v>
      </c>
      <c r="C5891">
        <v>274.63</v>
      </c>
    </row>
    <row r="5892" spans="1:3">
      <c r="A5892" s="80">
        <v>36198</v>
      </c>
      <c r="B5892">
        <v>274.20999999999998</v>
      </c>
      <c r="C5892">
        <v>274.63</v>
      </c>
    </row>
    <row r="5893" spans="1:3">
      <c r="A5893" s="80">
        <v>36199</v>
      </c>
      <c r="B5893">
        <v>274.20999999999998</v>
      </c>
      <c r="C5893">
        <v>274.63</v>
      </c>
    </row>
    <row r="5894" spans="1:3">
      <c r="A5894" s="80">
        <v>36200</v>
      </c>
      <c r="B5894">
        <v>274.29000000000002</v>
      </c>
      <c r="C5894">
        <v>274.77999999999997</v>
      </c>
    </row>
    <row r="5895" spans="1:3">
      <c r="A5895" s="80">
        <v>36201</v>
      </c>
      <c r="B5895">
        <v>274.36</v>
      </c>
      <c r="C5895">
        <v>274.92</v>
      </c>
    </row>
    <row r="5896" spans="1:3">
      <c r="A5896" s="80">
        <v>36202</v>
      </c>
      <c r="B5896">
        <v>274.52999999999997</v>
      </c>
      <c r="C5896">
        <v>275.02999999999997</v>
      </c>
    </row>
    <row r="5897" spans="1:3">
      <c r="A5897" s="80">
        <v>36203</v>
      </c>
      <c r="B5897">
        <v>274.62</v>
      </c>
      <c r="C5897">
        <v>275.14</v>
      </c>
    </row>
    <row r="5898" spans="1:3">
      <c r="A5898" s="80">
        <v>36204</v>
      </c>
      <c r="B5898">
        <v>274.74</v>
      </c>
      <c r="C5898">
        <v>275.24</v>
      </c>
    </row>
    <row r="5899" spans="1:3">
      <c r="A5899" s="80">
        <v>36205</v>
      </c>
      <c r="B5899">
        <v>274.74</v>
      </c>
      <c r="C5899">
        <v>275.24</v>
      </c>
    </row>
    <row r="5900" spans="1:3">
      <c r="A5900" s="80">
        <v>36206</v>
      </c>
      <c r="B5900">
        <v>274.74</v>
      </c>
      <c r="C5900">
        <v>275.24</v>
      </c>
    </row>
    <row r="5901" spans="1:3">
      <c r="A5901" s="80">
        <v>36207</v>
      </c>
      <c r="B5901">
        <v>274.89999999999998</v>
      </c>
      <c r="C5901">
        <v>275.41000000000003</v>
      </c>
    </row>
    <row r="5902" spans="1:3">
      <c r="A5902" s="80">
        <v>36208</v>
      </c>
      <c r="B5902">
        <v>274.95</v>
      </c>
      <c r="C5902">
        <v>275.52</v>
      </c>
    </row>
    <row r="5903" spans="1:3">
      <c r="A5903" s="80">
        <v>36209</v>
      </c>
      <c r="B5903">
        <v>275.08</v>
      </c>
      <c r="C5903">
        <v>275.62</v>
      </c>
    </row>
    <row r="5904" spans="1:3">
      <c r="A5904" s="80">
        <v>36210</v>
      </c>
      <c r="B5904">
        <v>275.24</v>
      </c>
      <c r="C5904">
        <v>275.76</v>
      </c>
    </row>
    <row r="5905" spans="1:3">
      <c r="A5905" s="80">
        <v>36211</v>
      </c>
      <c r="B5905">
        <v>275.32</v>
      </c>
      <c r="C5905">
        <v>275.82</v>
      </c>
    </row>
    <row r="5906" spans="1:3">
      <c r="A5906" s="80">
        <v>36212</v>
      </c>
      <c r="B5906">
        <v>275.32</v>
      </c>
      <c r="C5906">
        <v>275.82</v>
      </c>
    </row>
    <row r="5907" spans="1:3">
      <c r="A5907" s="80">
        <v>36213</v>
      </c>
      <c r="B5907">
        <v>275.32</v>
      </c>
      <c r="C5907">
        <v>275.82</v>
      </c>
    </row>
    <row r="5908" spans="1:3">
      <c r="A5908" s="80">
        <v>36214</v>
      </c>
      <c r="B5908">
        <v>275.45</v>
      </c>
      <c r="C5908">
        <v>275.95</v>
      </c>
    </row>
    <row r="5909" spans="1:3">
      <c r="A5909" s="80">
        <v>36215</v>
      </c>
      <c r="B5909">
        <v>275.61</v>
      </c>
      <c r="C5909">
        <v>276.07</v>
      </c>
    </row>
    <row r="5910" spans="1:3">
      <c r="A5910" s="80">
        <v>36216</v>
      </c>
      <c r="B5910">
        <v>275.68</v>
      </c>
      <c r="C5910">
        <v>276.16000000000003</v>
      </c>
    </row>
    <row r="5911" spans="1:3">
      <c r="A5911" s="80">
        <v>36217</v>
      </c>
      <c r="B5911">
        <v>275.85000000000002</v>
      </c>
      <c r="C5911">
        <v>276.3</v>
      </c>
    </row>
    <row r="5912" spans="1:3">
      <c r="A5912" s="80">
        <v>36218</v>
      </c>
      <c r="B5912">
        <v>275.94</v>
      </c>
      <c r="C5912">
        <v>276.44</v>
      </c>
    </row>
    <row r="5913" spans="1:3">
      <c r="A5913" s="80">
        <v>36219</v>
      </c>
      <c r="B5913">
        <v>275.94</v>
      </c>
      <c r="C5913">
        <v>276.44</v>
      </c>
    </row>
    <row r="5914" spans="1:3">
      <c r="A5914" s="80">
        <v>36220</v>
      </c>
      <c r="B5914">
        <v>275.94</v>
      </c>
      <c r="C5914">
        <v>276.44</v>
      </c>
    </row>
    <row r="5915" spans="1:3">
      <c r="A5915" s="80">
        <v>36221</v>
      </c>
      <c r="B5915">
        <v>276.08</v>
      </c>
      <c r="C5915">
        <v>276.56</v>
      </c>
    </row>
    <row r="5916" spans="1:3">
      <c r="A5916" s="80">
        <v>36222</v>
      </c>
      <c r="B5916">
        <v>276.2</v>
      </c>
      <c r="C5916">
        <v>276.69</v>
      </c>
    </row>
    <row r="5917" spans="1:3">
      <c r="A5917" s="80">
        <v>36223</v>
      </c>
      <c r="B5917">
        <v>276.27</v>
      </c>
      <c r="C5917">
        <v>276.77</v>
      </c>
    </row>
    <row r="5918" spans="1:3">
      <c r="A5918" s="80">
        <v>36224</v>
      </c>
      <c r="B5918">
        <v>276.49</v>
      </c>
      <c r="C5918">
        <v>276.87</v>
      </c>
    </row>
    <row r="5919" spans="1:3">
      <c r="A5919" s="80">
        <v>36225</v>
      </c>
      <c r="B5919">
        <v>276.52999999999997</v>
      </c>
      <c r="C5919">
        <v>277.01</v>
      </c>
    </row>
    <row r="5920" spans="1:3">
      <c r="A5920" s="80">
        <v>36226</v>
      </c>
      <c r="B5920">
        <v>276.52999999999997</v>
      </c>
      <c r="C5920">
        <v>277.01</v>
      </c>
    </row>
    <row r="5921" spans="1:3">
      <c r="A5921" s="80">
        <v>36227</v>
      </c>
      <c r="B5921">
        <v>276.52999999999997</v>
      </c>
      <c r="C5921">
        <v>277.01</v>
      </c>
    </row>
    <row r="5922" spans="1:3">
      <c r="A5922" s="80">
        <v>36228</v>
      </c>
      <c r="B5922">
        <v>276.68</v>
      </c>
      <c r="C5922">
        <v>277.13</v>
      </c>
    </row>
    <row r="5923" spans="1:3">
      <c r="A5923" s="80">
        <v>36229</v>
      </c>
      <c r="B5923">
        <v>276.77999999999997</v>
      </c>
      <c r="C5923">
        <v>277.27</v>
      </c>
    </row>
    <row r="5924" spans="1:3">
      <c r="A5924" s="80">
        <v>36230</v>
      </c>
      <c r="B5924">
        <v>276.83999999999997</v>
      </c>
      <c r="C5924">
        <v>277.43</v>
      </c>
    </row>
    <row r="5925" spans="1:3">
      <c r="A5925" s="80">
        <v>36231</v>
      </c>
      <c r="B5925">
        <v>277.10000000000002</v>
      </c>
      <c r="C5925">
        <v>277.5</v>
      </c>
    </row>
    <row r="5926" spans="1:3">
      <c r="A5926" s="80">
        <v>36232</v>
      </c>
      <c r="B5926">
        <v>277.14</v>
      </c>
      <c r="C5926">
        <v>277.64999999999998</v>
      </c>
    </row>
    <row r="5927" spans="1:3">
      <c r="A5927" s="80">
        <v>36233</v>
      </c>
      <c r="B5927">
        <v>277.14</v>
      </c>
      <c r="C5927">
        <v>277.64999999999998</v>
      </c>
    </row>
    <row r="5928" spans="1:3">
      <c r="A5928" s="80">
        <v>36234</v>
      </c>
      <c r="B5928">
        <v>277.14</v>
      </c>
      <c r="C5928">
        <v>277.64999999999998</v>
      </c>
    </row>
    <row r="5929" spans="1:3">
      <c r="A5929" s="80">
        <v>36235</v>
      </c>
      <c r="B5929">
        <v>277.39</v>
      </c>
      <c r="C5929">
        <v>277.73</v>
      </c>
    </row>
    <row r="5930" spans="1:3">
      <c r="A5930" s="80">
        <v>36236</v>
      </c>
      <c r="B5930">
        <v>277.32</v>
      </c>
      <c r="C5930">
        <v>277.88</v>
      </c>
    </row>
    <row r="5931" spans="1:3">
      <c r="A5931" s="80">
        <v>36237</v>
      </c>
      <c r="B5931">
        <v>277.51</v>
      </c>
      <c r="C5931">
        <v>278.01</v>
      </c>
    </row>
    <row r="5932" spans="1:3">
      <c r="A5932" s="80">
        <v>36238</v>
      </c>
      <c r="B5932">
        <v>277.67</v>
      </c>
      <c r="C5932">
        <v>278.08999999999997</v>
      </c>
    </row>
    <row r="5933" spans="1:3">
      <c r="A5933" s="80">
        <v>36239</v>
      </c>
      <c r="B5933">
        <v>277.74</v>
      </c>
      <c r="C5933">
        <v>278.22000000000003</v>
      </c>
    </row>
    <row r="5934" spans="1:3">
      <c r="A5934" s="80">
        <v>36240</v>
      </c>
      <c r="B5934">
        <v>277.74</v>
      </c>
      <c r="C5934">
        <v>278.22000000000003</v>
      </c>
    </row>
    <row r="5935" spans="1:3">
      <c r="A5935" s="80">
        <v>36241</v>
      </c>
      <c r="B5935">
        <v>277.74</v>
      </c>
      <c r="C5935">
        <v>278.22000000000003</v>
      </c>
    </row>
    <row r="5936" spans="1:3">
      <c r="A5936" s="80">
        <v>36242</v>
      </c>
      <c r="B5936">
        <v>277.88</v>
      </c>
      <c r="C5936">
        <v>278.33999999999997</v>
      </c>
    </row>
    <row r="5937" spans="1:3">
      <c r="A5937" s="80">
        <v>36243</v>
      </c>
      <c r="B5937">
        <v>277.94</v>
      </c>
      <c r="C5937">
        <v>278.44</v>
      </c>
    </row>
    <row r="5938" spans="1:3">
      <c r="A5938" s="80">
        <v>36244</v>
      </c>
      <c r="B5938">
        <v>278.08</v>
      </c>
      <c r="C5938">
        <v>278.58999999999997</v>
      </c>
    </row>
    <row r="5939" spans="1:3">
      <c r="A5939" s="80">
        <v>36245</v>
      </c>
      <c r="B5939">
        <v>278.26</v>
      </c>
      <c r="C5939">
        <v>278.74</v>
      </c>
    </row>
    <row r="5940" spans="1:3">
      <c r="A5940" s="80">
        <v>36246</v>
      </c>
      <c r="B5940">
        <v>278.29000000000002</v>
      </c>
      <c r="C5940">
        <v>278.83</v>
      </c>
    </row>
    <row r="5941" spans="1:3">
      <c r="A5941" s="80">
        <v>36247</v>
      </c>
      <c r="B5941">
        <v>278.29000000000002</v>
      </c>
      <c r="C5941">
        <v>278.83</v>
      </c>
    </row>
    <row r="5942" spans="1:3">
      <c r="A5942" s="80">
        <v>36248</v>
      </c>
      <c r="B5942">
        <v>278.29000000000002</v>
      </c>
      <c r="C5942">
        <v>278.83</v>
      </c>
    </row>
    <row r="5943" spans="1:3">
      <c r="A5943" s="80">
        <v>36249</v>
      </c>
      <c r="B5943">
        <v>278.49</v>
      </c>
      <c r="C5943">
        <v>278.92</v>
      </c>
    </row>
    <row r="5944" spans="1:3">
      <c r="A5944" s="80">
        <v>36250</v>
      </c>
      <c r="B5944">
        <v>278.52999999999997</v>
      </c>
      <c r="C5944">
        <v>279.08</v>
      </c>
    </row>
    <row r="5945" spans="1:3">
      <c r="A5945" s="80">
        <v>36251</v>
      </c>
      <c r="B5945">
        <v>278.75</v>
      </c>
      <c r="C5945">
        <v>279.19</v>
      </c>
    </row>
    <row r="5946" spans="1:3">
      <c r="A5946" s="80">
        <v>36252</v>
      </c>
      <c r="B5946">
        <v>278.75</v>
      </c>
      <c r="C5946">
        <v>279.19</v>
      </c>
    </row>
    <row r="5947" spans="1:3">
      <c r="A5947" s="80">
        <v>36253</v>
      </c>
      <c r="B5947">
        <v>278.75</v>
      </c>
      <c r="C5947">
        <v>279.19</v>
      </c>
    </row>
    <row r="5948" spans="1:3">
      <c r="A5948" s="80">
        <v>36254</v>
      </c>
      <c r="B5948">
        <v>278.75</v>
      </c>
      <c r="C5948">
        <v>279.19</v>
      </c>
    </row>
    <row r="5949" spans="1:3">
      <c r="A5949" s="80">
        <v>36255</v>
      </c>
      <c r="B5949">
        <v>278.75</v>
      </c>
      <c r="C5949">
        <v>279.19</v>
      </c>
    </row>
    <row r="5950" spans="1:3">
      <c r="A5950" s="80">
        <v>36256</v>
      </c>
      <c r="B5950">
        <v>278.92</v>
      </c>
      <c r="C5950">
        <v>279.38</v>
      </c>
    </row>
    <row r="5951" spans="1:3">
      <c r="A5951" s="80">
        <v>36257</v>
      </c>
      <c r="B5951">
        <v>278.91000000000003</v>
      </c>
      <c r="C5951">
        <v>279.45</v>
      </c>
    </row>
    <row r="5952" spans="1:3">
      <c r="A5952" s="80">
        <v>36258</v>
      </c>
      <c r="B5952">
        <v>279.01</v>
      </c>
      <c r="C5952">
        <v>279.58</v>
      </c>
    </row>
    <row r="5953" spans="1:3">
      <c r="A5953" s="80">
        <v>36259</v>
      </c>
      <c r="B5953">
        <v>279.24</v>
      </c>
      <c r="C5953">
        <v>279.68</v>
      </c>
    </row>
    <row r="5954" spans="1:3">
      <c r="A5954" s="80">
        <v>36260</v>
      </c>
      <c r="B5954">
        <v>279.35000000000002</v>
      </c>
      <c r="C5954">
        <v>279.83</v>
      </c>
    </row>
    <row r="5955" spans="1:3">
      <c r="A5955" s="80">
        <v>36261</v>
      </c>
      <c r="B5955">
        <v>279.35000000000002</v>
      </c>
      <c r="C5955">
        <v>279.83</v>
      </c>
    </row>
    <row r="5956" spans="1:3">
      <c r="A5956" s="80">
        <v>36262</v>
      </c>
      <c r="B5956">
        <v>279.35000000000002</v>
      </c>
      <c r="C5956">
        <v>279.83</v>
      </c>
    </row>
    <row r="5957" spans="1:3">
      <c r="A5957" s="80">
        <v>36263</v>
      </c>
      <c r="B5957">
        <v>279.49</v>
      </c>
      <c r="C5957">
        <v>279.95999999999998</v>
      </c>
    </row>
    <row r="5958" spans="1:3">
      <c r="A5958" s="80">
        <v>36264</v>
      </c>
      <c r="B5958">
        <v>279.55</v>
      </c>
      <c r="C5958">
        <v>280.05</v>
      </c>
    </row>
    <row r="5959" spans="1:3">
      <c r="A5959" s="80">
        <v>36265</v>
      </c>
      <c r="B5959">
        <v>279.68</v>
      </c>
      <c r="C5959">
        <v>280.16000000000003</v>
      </c>
    </row>
    <row r="5960" spans="1:3">
      <c r="A5960" s="80">
        <v>36266</v>
      </c>
      <c r="B5960">
        <v>279.82</v>
      </c>
      <c r="C5960">
        <v>280.27</v>
      </c>
    </row>
    <row r="5961" spans="1:3">
      <c r="A5961" s="80">
        <v>36267</v>
      </c>
      <c r="B5961">
        <v>279.94</v>
      </c>
      <c r="C5961">
        <v>280.43</v>
      </c>
    </row>
    <row r="5962" spans="1:3">
      <c r="A5962" s="80">
        <v>36268</v>
      </c>
      <c r="B5962">
        <v>279.94</v>
      </c>
      <c r="C5962">
        <v>280.43</v>
      </c>
    </row>
    <row r="5963" spans="1:3">
      <c r="A5963" s="80">
        <v>36269</v>
      </c>
      <c r="B5963">
        <v>279.94</v>
      </c>
      <c r="C5963">
        <v>280.43</v>
      </c>
    </row>
    <row r="5964" spans="1:3">
      <c r="A5964" s="80">
        <v>36270</v>
      </c>
      <c r="B5964">
        <v>280.11</v>
      </c>
      <c r="C5964">
        <v>280.54000000000002</v>
      </c>
    </row>
    <row r="5965" spans="1:3">
      <c r="A5965" s="80">
        <v>36271</v>
      </c>
      <c r="B5965">
        <v>280.08999999999997</v>
      </c>
      <c r="C5965">
        <v>280.64999999999998</v>
      </c>
    </row>
    <row r="5966" spans="1:3">
      <c r="A5966" s="80">
        <v>36272</v>
      </c>
      <c r="B5966">
        <v>280.27</v>
      </c>
      <c r="C5966">
        <v>280.82</v>
      </c>
    </row>
    <row r="5967" spans="1:3">
      <c r="A5967" s="80">
        <v>36273</v>
      </c>
      <c r="B5967">
        <v>280.52999999999997</v>
      </c>
      <c r="C5967">
        <v>280.95</v>
      </c>
    </row>
    <row r="5968" spans="1:3">
      <c r="A5968" s="80">
        <v>36274</v>
      </c>
      <c r="B5968">
        <v>280.5</v>
      </c>
      <c r="C5968">
        <v>281.01</v>
      </c>
    </row>
    <row r="5969" spans="1:3">
      <c r="A5969" s="80">
        <v>36275</v>
      </c>
      <c r="B5969">
        <v>280.5</v>
      </c>
      <c r="C5969">
        <v>281.01</v>
      </c>
    </row>
    <row r="5970" spans="1:3">
      <c r="A5970" s="80">
        <v>36276</v>
      </c>
      <c r="B5970">
        <v>280.5</v>
      </c>
      <c r="C5970">
        <v>281.01</v>
      </c>
    </row>
    <row r="5971" spans="1:3">
      <c r="A5971" s="80">
        <v>36277</v>
      </c>
      <c r="B5971">
        <v>280.64999999999998</v>
      </c>
      <c r="C5971">
        <v>281.14999999999998</v>
      </c>
    </row>
    <row r="5972" spans="1:3">
      <c r="A5972" s="80">
        <v>36278</v>
      </c>
      <c r="B5972">
        <v>280.79000000000002</v>
      </c>
      <c r="C5972">
        <v>281.27999999999997</v>
      </c>
    </row>
    <row r="5973" spans="1:3">
      <c r="A5973" s="80">
        <v>36279</v>
      </c>
      <c r="B5973">
        <v>280.88</v>
      </c>
      <c r="C5973">
        <v>281.33999999999997</v>
      </c>
    </row>
    <row r="5974" spans="1:3">
      <c r="A5974" s="80">
        <v>36280</v>
      </c>
      <c r="B5974">
        <v>281.04000000000002</v>
      </c>
      <c r="C5974">
        <v>281.5</v>
      </c>
    </row>
    <row r="5975" spans="1:3">
      <c r="A5975" s="80">
        <v>36281</v>
      </c>
      <c r="B5975">
        <v>281.12</v>
      </c>
      <c r="C5975">
        <v>281.62</v>
      </c>
    </row>
    <row r="5976" spans="1:3">
      <c r="A5976" s="80">
        <v>36282</v>
      </c>
      <c r="B5976">
        <v>281.12</v>
      </c>
      <c r="C5976">
        <v>281.62</v>
      </c>
    </row>
    <row r="5977" spans="1:3">
      <c r="A5977" s="80">
        <v>36283</v>
      </c>
      <c r="B5977">
        <v>281.12</v>
      </c>
      <c r="C5977">
        <v>281.62</v>
      </c>
    </row>
    <row r="5978" spans="1:3">
      <c r="A5978" s="80">
        <v>36284</v>
      </c>
      <c r="B5978">
        <v>281.22000000000003</v>
      </c>
      <c r="C5978">
        <v>281.72000000000003</v>
      </c>
    </row>
    <row r="5979" spans="1:3">
      <c r="A5979" s="80">
        <v>36285</v>
      </c>
      <c r="B5979">
        <v>281.3</v>
      </c>
      <c r="C5979">
        <v>281.83999999999997</v>
      </c>
    </row>
    <row r="5980" spans="1:3">
      <c r="A5980" s="80">
        <v>36286</v>
      </c>
      <c r="B5980">
        <v>281.41000000000003</v>
      </c>
      <c r="C5980">
        <v>281.95999999999998</v>
      </c>
    </row>
    <row r="5981" spans="1:3">
      <c r="A5981" s="80">
        <v>36287</v>
      </c>
      <c r="B5981">
        <v>281.64</v>
      </c>
      <c r="C5981">
        <v>282.05</v>
      </c>
    </row>
    <row r="5982" spans="1:3">
      <c r="A5982" s="80">
        <v>36288</v>
      </c>
      <c r="B5982">
        <v>281.67</v>
      </c>
      <c r="C5982">
        <v>282.17</v>
      </c>
    </row>
    <row r="5983" spans="1:3">
      <c r="A5983" s="80">
        <v>36289</v>
      </c>
      <c r="B5983">
        <v>281.67</v>
      </c>
      <c r="C5983">
        <v>282.17</v>
      </c>
    </row>
    <row r="5984" spans="1:3">
      <c r="A5984" s="80">
        <v>36290</v>
      </c>
      <c r="B5984">
        <v>281.67</v>
      </c>
      <c r="C5984">
        <v>282.17</v>
      </c>
    </row>
    <row r="5985" spans="1:3">
      <c r="A5985" s="80">
        <v>36291</v>
      </c>
      <c r="B5985">
        <v>281.8</v>
      </c>
      <c r="C5985">
        <v>282.31</v>
      </c>
    </row>
    <row r="5986" spans="1:3">
      <c r="A5986" s="80">
        <v>36292</v>
      </c>
      <c r="B5986">
        <v>281.88</v>
      </c>
      <c r="C5986">
        <v>282.39</v>
      </c>
    </row>
    <row r="5987" spans="1:3">
      <c r="A5987" s="80">
        <v>36293</v>
      </c>
      <c r="B5987">
        <v>282.02</v>
      </c>
      <c r="C5987">
        <v>282.60000000000002</v>
      </c>
    </row>
    <row r="5988" spans="1:3">
      <c r="A5988" s="80">
        <v>36294</v>
      </c>
      <c r="B5988">
        <v>282.25</v>
      </c>
      <c r="C5988">
        <v>282.67</v>
      </c>
    </row>
    <row r="5989" spans="1:3">
      <c r="A5989" s="80">
        <v>36295</v>
      </c>
      <c r="B5989">
        <v>282.26</v>
      </c>
      <c r="C5989">
        <v>282.74</v>
      </c>
    </row>
    <row r="5990" spans="1:3">
      <c r="A5990" s="80">
        <v>36296</v>
      </c>
      <c r="B5990">
        <v>282.26</v>
      </c>
      <c r="C5990">
        <v>282.74</v>
      </c>
    </row>
    <row r="5991" spans="1:3">
      <c r="A5991" s="80">
        <v>36297</v>
      </c>
      <c r="B5991">
        <v>282.26</v>
      </c>
      <c r="C5991">
        <v>282.74</v>
      </c>
    </row>
    <row r="5992" spans="1:3">
      <c r="A5992" s="80">
        <v>36298</v>
      </c>
      <c r="B5992">
        <v>282.44</v>
      </c>
      <c r="C5992">
        <v>282.93</v>
      </c>
    </row>
    <row r="5993" spans="1:3">
      <c r="A5993" s="80">
        <v>36299</v>
      </c>
      <c r="B5993">
        <v>282.51</v>
      </c>
      <c r="C5993">
        <v>283.11</v>
      </c>
    </row>
    <row r="5994" spans="1:3">
      <c r="A5994" s="80">
        <v>36300</v>
      </c>
      <c r="B5994">
        <v>282.7</v>
      </c>
      <c r="C5994">
        <v>283.19</v>
      </c>
    </row>
    <row r="5995" spans="1:3">
      <c r="A5995" s="80">
        <v>36301</v>
      </c>
      <c r="B5995">
        <v>282.83</v>
      </c>
      <c r="C5995">
        <v>283.26</v>
      </c>
    </row>
    <row r="5996" spans="1:3">
      <c r="A5996" s="80">
        <v>36302</v>
      </c>
      <c r="B5996">
        <v>282.93</v>
      </c>
      <c r="C5996">
        <v>283.41000000000003</v>
      </c>
    </row>
    <row r="5997" spans="1:3">
      <c r="A5997" s="80">
        <v>36303</v>
      </c>
      <c r="B5997">
        <v>282.93</v>
      </c>
      <c r="C5997">
        <v>283.41000000000003</v>
      </c>
    </row>
    <row r="5998" spans="1:3">
      <c r="A5998" s="80">
        <v>36304</v>
      </c>
      <c r="B5998">
        <v>282.93</v>
      </c>
      <c r="C5998">
        <v>283.41000000000003</v>
      </c>
    </row>
    <row r="5999" spans="1:3">
      <c r="A5999" s="80">
        <v>36305</v>
      </c>
      <c r="B5999">
        <v>283.12</v>
      </c>
      <c r="C5999">
        <v>283.52</v>
      </c>
    </row>
    <row r="6000" spans="1:3">
      <c r="A6000" s="80">
        <v>36306</v>
      </c>
      <c r="B6000">
        <v>283.25</v>
      </c>
      <c r="C6000">
        <v>283.66000000000003</v>
      </c>
    </row>
    <row r="6001" spans="1:3">
      <c r="A6001" s="80">
        <v>36307</v>
      </c>
      <c r="B6001">
        <v>283.27</v>
      </c>
      <c r="C6001">
        <v>283.77999999999997</v>
      </c>
    </row>
    <row r="6002" spans="1:3">
      <c r="A6002" s="80">
        <v>36308</v>
      </c>
      <c r="B6002">
        <v>283.41000000000003</v>
      </c>
      <c r="C6002">
        <v>283.87</v>
      </c>
    </row>
    <row r="6003" spans="1:3">
      <c r="A6003" s="80">
        <v>36309</v>
      </c>
      <c r="B6003">
        <v>283.51</v>
      </c>
      <c r="C6003">
        <v>283.99</v>
      </c>
    </row>
    <row r="6004" spans="1:3">
      <c r="A6004" s="80">
        <v>36310</v>
      </c>
      <c r="B6004">
        <v>283.51</v>
      </c>
      <c r="C6004">
        <v>283.99</v>
      </c>
    </row>
    <row r="6005" spans="1:3">
      <c r="A6005" s="80">
        <v>36311</v>
      </c>
      <c r="B6005">
        <v>283.51</v>
      </c>
      <c r="C6005">
        <v>283.99</v>
      </c>
    </row>
    <row r="6006" spans="1:3">
      <c r="A6006" s="80">
        <v>36312</v>
      </c>
      <c r="B6006">
        <v>283.63</v>
      </c>
      <c r="C6006">
        <v>284.14999999999998</v>
      </c>
    </row>
    <row r="6007" spans="1:3">
      <c r="A6007" s="80">
        <v>36313</v>
      </c>
      <c r="B6007">
        <v>283.69</v>
      </c>
      <c r="C6007">
        <v>284.18</v>
      </c>
    </row>
    <row r="6008" spans="1:3">
      <c r="A6008" s="80">
        <v>36314</v>
      </c>
      <c r="B6008">
        <v>283.86</v>
      </c>
      <c r="C6008">
        <v>284.36</v>
      </c>
    </row>
    <row r="6009" spans="1:3">
      <c r="A6009" s="80">
        <v>36315</v>
      </c>
      <c r="B6009">
        <v>284.01</v>
      </c>
      <c r="C6009">
        <v>284.49</v>
      </c>
    </row>
    <row r="6010" spans="1:3">
      <c r="A6010" s="80">
        <v>36316</v>
      </c>
      <c r="B6010">
        <v>284.07</v>
      </c>
      <c r="C6010">
        <v>284.58999999999997</v>
      </c>
    </row>
    <row r="6011" spans="1:3">
      <c r="A6011" s="80">
        <v>36317</v>
      </c>
      <c r="B6011">
        <v>284.07</v>
      </c>
      <c r="C6011">
        <v>284.58999999999997</v>
      </c>
    </row>
    <row r="6012" spans="1:3">
      <c r="A6012" s="80">
        <v>36318</v>
      </c>
      <c r="B6012">
        <v>284.07</v>
      </c>
      <c r="C6012">
        <v>284.58999999999997</v>
      </c>
    </row>
    <row r="6013" spans="1:3">
      <c r="A6013" s="80">
        <v>36319</v>
      </c>
      <c r="B6013">
        <v>284.22000000000003</v>
      </c>
      <c r="C6013">
        <v>284.73</v>
      </c>
    </row>
    <row r="6014" spans="1:3">
      <c r="A6014" s="80">
        <v>36320</v>
      </c>
      <c r="B6014">
        <v>284.26</v>
      </c>
      <c r="C6014">
        <v>284.85000000000002</v>
      </c>
    </row>
    <row r="6015" spans="1:3">
      <c r="A6015" s="80">
        <v>36321</v>
      </c>
      <c r="B6015">
        <v>284.42</v>
      </c>
      <c r="C6015">
        <v>285.02999999999997</v>
      </c>
    </row>
    <row r="6016" spans="1:3">
      <c r="A6016" s="80">
        <v>36322</v>
      </c>
      <c r="B6016">
        <v>284.63</v>
      </c>
      <c r="C6016">
        <v>285.08</v>
      </c>
    </row>
    <row r="6017" spans="1:3">
      <c r="A6017" s="80">
        <v>36323</v>
      </c>
      <c r="B6017">
        <v>284.73</v>
      </c>
      <c r="C6017">
        <v>285.20999999999998</v>
      </c>
    </row>
    <row r="6018" spans="1:3">
      <c r="A6018" s="80">
        <v>36324</v>
      </c>
      <c r="B6018">
        <v>284.73</v>
      </c>
      <c r="C6018">
        <v>285.20999999999998</v>
      </c>
    </row>
    <row r="6019" spans="1:3">
      <c r="A6019" s="80">
        <v>36325</v>
      </c>
      <c r="B6019">
        <v>284.73</v>
      </c>
      <c r="C6019">
        <v>285.20999999999998</v>
      </c>
    </row>
    <row r="6020" spans="1:3">
      <c r="A6020" s="80">
        <v>36326</v>
      </c>
      <c r="B6020">
        <v>284.86</v>
      </c>
      <c r="C6020">
        <v>285.33999999999997</v>
      </c>
    </row>
    <row r="6021" spans="1:3">
      <c r="A6021" s="80">
        <v>36327</v>
      </c>
      <c r="B6021">
        <v>284.94</v>
      </c>
      <c r="C6021">
        <v>285.48</v>
      </c>
    </row>
    <row r="6022" spans="1:3">
      <c r="A6022" s="80">
        <v>36328</v>
      </c>
      <c r="B6022">
        <v>285.05</v>
      </c>
      <c r="C6022">
        <v>285.57</v>
      </c>
    </row>
    <row r="6023" spans="1:3">
      <c r="A6023" s="80">
        <v>36329</v>
      </c>
      <c r="B6023">
        <v>285.23</v>
      </c>
      <c r="C6023">
        <v>285.7</v>
      </c>
    </row>
    <row r="6024" spans="1:3">
      <c r="A6024" s="80">
        <v>36330</v>
      </c>
      <c r="B6024">
        <v>285.26</v>
      </c>
      <c r="C6024">
        <v>285.85000000000002</v>
      </c>
    </row>
    <row r="6025" spans="1:3">
      <c r="A6025" s="80">
        <v>36331</v>
      </c>
      <c r="B6025">
        <v>285.26</v>
      </c>
      <c r="C6025">
        <v>285.85000000000002</v>
      </c>
    </row>
    <row r="6026" spans="1:3">
      <c r="A6026" s="80">
        <v>36332</v>
      </c>
      <c r="B6026">
        <v>285.26</v>
      </c>
      <c r="C6026">
        <v>285.85000000000002</v>
      </c>
    </row>
    <row r="6027" spans="1:3">
      <c r="A6027" s="80">
        <v>36333</v>
      </c>
      <c r="B6027">
        <v>285.37</v>
      </c>
      <c r="C6027">
        <v>285.94</v>
      </c>
    </row>
    <row r="6028" spans="1:3">
      <c r="A6028" s="80">
        <v>36334</v>
      </c>
      <c r="B6028">
        <v>285.52</v>
      </c>
      <c r="C6028">
        <v>286.05</v>
      </c>
    </row>
    <row r="6029" spans="1:3">
      <c r="A6029" s="80">
        <v>36335</v>
      </c>
      <c r="B6029">
        <v>285.66000000000003</v>
      </c>
      <c r="C6029">
        <v>286.14</v>
      </c>
    </row>
    <row r="6030" spans="1:3">
      <c r="A6030" s="80">
        <v>36336</v>
      </c>
      <c r="B6030">
        <v>285.75</v>
      </c>
      <c r="C6030">
        <v>286.31</v>
      </c>
    </row>
    <row r="6031" spans="1:3">
      <c r="A6031" s="80">
        <v>36337</v>
      </c>
      <c r="B6031">
        <v>285.95</v>
      </c>
      <c r="C6031">
        <v>286.39</v>
      </c>
    </row>
    <row r="6032" spans="1:3">
      <c r="A6032" s="80">
        <v>36338</v>
      </c>
      <c r="B6032">
        <v>285.95</v>
      </c>
      <c r="C6032">
        <v>286.39</v>
      </c>
    </row>
    <row r="6033" spans="1:3">
      <c r="A6033" s="80">
        <v>36339</v>
      </c>
      <c r="B6033">
        <v>285.95</v>
      </c>
      <c r="C6033">
        <v>286.39</v>
      </c>
    </row>
    <row r="6034" spans="1:3">
      <c r="A6034" s="80">
        <v>36340</v>
      </c>
      <c r="B6034">
        <v>286.02</v>
      </c>
      <c r="C6034">
        <v>286.54000000000002</v>
      </c>
    </row>
    <row r="6035" spans="1:3">
      <c r="A6035" s="80">
        <v>36341</v>
      </c>
      <c r="B6035">
        <v>286.11</v>
      </c>
      <c r="C6035">
        <v>286.64</v>
      </c>
    </row>
    <row r="6036" spans="1:3">
      <c r="A6036" s="80">
        <v>36342</v>
      </c>
      <c r="B6036">
        <v>286.24</v>
      </c>
      <c r="C6036">
        <v>286.76</v>
      </c>
    </row>
    <row r="6037" spans="1:3">
      <c r="A6037" s="80">
        <v>36343</v>
      </c>
      <c r="B6037">
        <v>286.36</v>
      </c>
      <c r="C6037">
        <v>286.87</v>
      </c>
    </row>
    <row r="6038" spans="1:3">
      <c r="A6038" s="80">
        <v>36344</v>
      </c>
      <c r="B6038">
        <v>286.45999999999998</v>
      </c>
      <c r="C6038">
        <v>286.95</v>
      </c>
    </row>
    <row r="6039" spans="1:3">
      <c r="A6039" s="80">
        <v>36345</v>
      </c>
      <c r="B6039">
        <v>286.45999999999998</v>
      </c>
      <c r="C6039">
        <v>286.95</v>
      </c>
    </row>
    <row r="6040" spans="1:3">
      <c r="A6040" s="80">
        <v>36346</v>
      </c>
      <c r="B6040">
        <v>286.45999999999998</v>
      </c>
      <c r="C6040">
        <v>286.95</v>
      </c>
    </row>
    <row r="6041" spans="1:3">
      <c r="A6041" s="80">
        <v>36347</v>
      </c>
      <c r="B6041">
        <v>286.55</v>
      </c>
      <c r="C6041">
        <v>287.08</v>
      </c>
    </row>
    <row r="6042" spans="1:3">
      <c r="A6042" s="80">
        <v>36348</v>
      </c>
      <c r="B6042">
        <v>286.70999999999998</v>
      </c>
      <c r="C6042">
        <v>287.18</v>
      </c>
    </row>
    <row r="6043" spans="1:3">
      <c r="A6043" s="80">
        <v>36349</v>
      </c>
      <c r="B6043">
        <v>286.70999999999998</v>
      </c>
      <c r="C6043">
        <v>287.27</v>
      </c>
    </row>
    <row r="6044" spans="1:3">
      <c r="A6044" s="80">
        <v>36350</v>
      </c>
      <c r="B6044">
        <v>286.89</v>
      </c>
      <c r="C6044">
        <v>287.35000000000002</v>
      </c>
    </row>
    <row r="6045" spans="1:3">
      <c r="A6045" s="80">
        <v>36351</v>
      </c>
      <c r="B6045">
        <v>287.02</v>
      </c>
      <c r="C6045">
        <v>287.47000000000003</v>
      </c>
    </row>
    <row r="6046" spans="1:3">
      <c r="A6046" s="80">
        <v>36352</v>
      </c>
      <c r="B6046">
        <v>287.02</v>
      </c>
      <c r="C6046">
        <v>287.47000000000003</v>
      </c>
    </row>
    <row r="6047" spans="1:3">
      <c r="A6047" s="80">
        <v>36353</v>
      </c>
      <c r="B6047">
        <v>287.02</v>
      </c>
      <c r="C6047">
        <v>287.47000000000003</v>
      </c>
    </row>
    <row r="6048" spans="1:3">
      <c r="A6048" s="80">
        <v>36354</v>
      </c>
      <c r="B6048">
        <v>287.06</v>
      </c>
      <c r="C6048">
        <v>287.57</v>
      </c>
    </row>
    <row r="6049" spans="1:3">
      <c r="A6049" s="80">
        <v>36355</v>
      </c>
      <c r="B6049">
        <v>287.07</v>
      </c>
      <c r="C6049">
        <v>287.64</v>
      </c>
    </row>
    <row r="6050" spans="1:3">
      <c r="A6050" s="80">
        <v>36356</v>
      </c>
      <c r="B6050">
        <v>287.24</v>
      </c>
      <c r="C6050">
        <v>287.8</v>
      </c>
    </row>
    <row r="6051" spans="1:3">
      <c r="A6051" s="80">
        <v>36357</v>
      </c>
      <c r="B6051">
        <v>287.45</v>
      </c>
      <c r="C6051">
        <v>287.83999999999997</v>
      </c>
    </row>
    <row r="6052" spans="1:3">
      <c r="A6052" s="80">
        <v>36358</v>
      </c>
      <c r="B6052">
        <v>287.42</v>
      </c>
      <c r="C6052">
        <v>287.94</v>
      </c>
    </row>
    <row r="6053" spans="1:3">
      <c r="A6053" s="80">
        <v>36359</v>
      </c>
      <c r="B6053">
        <v>287.42</v>
      </c>
      <c r="C6053">
        <v>287.94</v>
      </c>
    </row>
    <row r="6054" spans="1:3">
      <c r="A6054" s="80">
        <v>36360</v>
      </c>
      <c r="B6054">
        <v>287.42</v>
      </c>
      <c r="C6054">
        <v>287.94</v>
      </c>
    </row>
    <row r="6055" spans="1:3">
      <c r="A6055" s="80">
        <v>36361</v>
      </c>
      <c r="B6055">
        <v>287.56</v>
      </c>
      <c r="C6055">
        <v>288.08</v>
      </c>
    </row>
    <row r="6056" spans="1:3">
      <c r="A6056" s="80">
        <v>36362</v>
      </c>
      <c r="B6056">
        <v>287.68</v>
      </c>
      <c r="C6056">
        <v>288.2</v>
      </c>
    </row>
    <row r="6057" spans="1:3">
      <c r="A6057" s="80">
        <v>36363</v>
      </c>
      <c r="B6057">
        <v>287.76</v>
      </c>
      <c r="C6057">
        <v>288.29000000000002</v>
      </c>
    </row>
    <row r="6058" spans="1:3">
      <c r="A6058" s="80">
        <v>36364</v>
      </c>
      <c r="B6058">
        <v>287.83</v>
      </c>
      <c r="C6058">
        <v>288.38</v>
      </c>
    </row>
    <row r="6059" spans="1:3">
      <c r="A6059" s="80">
        <v>36365</v>
      </c>
      <c r="B6059">
        <v>287.98</v>
      </c>
      <c r="C6059">
        <v>288.52</v>
      </c>
    </row>
    <row r="6060" spans="1:3">
      <c r="A6060" s="80">
        <v>36366</v>
      </c>
      <c r="B6060">
        <v>287.98</v>
      </c>
      <c r="C6060">
        <v>288.52</v>
      </c>
    </row>
    <row r="6061" spans="1:3">
      <c r="A6061" s="80">
        <v>36367</v>
      </c>
      <c r="B6061">
        <v>287.98</v>
      </c>
      <c r="C6061">
        <v>288.52</v>
      </c>
    </row>
    <row r="6062" spans="1:3">
      <c r="A6062" s="80">
        <v>36368</v>
      </c>
      <c r="B6062">
        <v>288.08</v>
      </c>
      <c r="C6062">
        <v>288.55</v>
      </c>
    </row>
    <row r="6063" spans="1:3">
      <c r="A6063" s="80">
        <v>36369</v>
      </c>
      <c r="B6063">
        <v>288.19</v>
      </c>
      <c r="C6063">
        <v>288.70999999999998</v>
      </c>
    </row>
    <row r="6064" spans="1:3">
      <c r="A6064" s="80">
        <v>36370</v>
      </c>
      <c r="B6064">
        <v>288.27999999999997</v>
      </c>
      <c r="C6064">
        <v>288.77999999999997</v>
      </c>
    </row>
    <row r="6065" spans="1:3">
      <c r="A6065" s="80">
        <v>36371</v>
      </c>
      <c r="B6065">
        <v>288.36</v>
      </c>
      <c r="C6065">
        <v>288.77999999999997</v>
      </c>
    </row>
    <row r="6066" spans="1:3">
      <c r="A6066" s="80">
        <v>36372</v>
      </c>
      <c r="B6066">
        <v>288.47000000000003</v>
      </c>
      <c r="C6066">
        <v>288.97000000000003</v>
      </c>
    </row>
    <row r="6067" spans="1:3">
      <c r="A6067" s="80">
        <v>36373</v>
      </c>
      <c r="B6067">
        <v>288.47000000000003</v>
      </c>
      <c r="C6067">
        <v>288.97000000000003</v>
      </c>
    </row>
    <row r="6068" spans="1:3">
      <c r="A6068" s="80">
        <v>36374</v>
      </c>
      <c r="B6068">
        <v>288.47000000000003</v>
      </c>
      <c r="C6068">
        <v>288.97000000000003</v>
      </c>
    </row>
    <row r="6069" spans="1:3">
      <c r="A6069" s="80">
        <v>36375</v>
      </c>
      <c r="B6069">
        <v>288.47000000000003</v>
      </c>
      <c r="C6069">
        <v>288.97000000000003</v>
      </c>
    </row>
    <row r="6070" spans="1:3">
      <c r="A6070" s="80">
        <v>36376</v>
      </c>
      <c r="B6070">
        <v>288.54000000000002</v>
      </c>
      <c r="C6070">
        <v>289.08</v>
      </c>
    </row>
    <row r="6071" spans="1:3">
      <c r="A6071" s="80">
        <v>36377</v>
      </c>
      <c r="B6071">
        <v>288.63</v>
      </c>
      <c r="C6071">
        <v>289.13</v>
      </c>
    </row>
    <row r="6072" spans="1:3">
      <c r="A6072" s="80">
        <v>36378</v>
      </c>
      <c r="B6072">
        <v>288.79000000000002</v>
      </c>
      <c r="C6072">
        <v>289.23</v>
      </c>
    </row>
    <row r="6073" spans="1:3">
      <c r="A6073" s="80">
        <v>36379</v>
      </c>
      <c r="B6073">
        <v>288.83999999999997</v>
      </c>
      <c r="C6073">
        <v>289.33999999999997</v>
      </c>
    </row>
    <row r="6074" spans="1:3">
      <c r="A6074" s="80">
        <v>36380</v>
      </c>
      <c r="B6074">
        <v>288.83999999999997</v>
      </c>
      <c r="C6074">
        <v>289.33999999999997</v>
      </c>
    </row>
    <row r="6075" spans="1:3">
      <c r="A6075" s="80">
        <v>36381</v>
      </c>
      <c r="B6075">
        <v>288.83999999999997</v>
      </c>
      <c r="C6075">
        <v>289.33999999999997</v>
      </c>
    </row>
    <row r="6076" spans="1:3">
      <c r="A6076" s="80">
        <v>36382</v>
      </c>
      <c r="B6076">
        <v>288.91000000000003</v>
      </c>
      <c r="C6076">
        <v>289.41000000000003</v>
      </c>
    </row>
    <row r="6077" spans="1:3">
      <c r="A6077" s="80">
        <v>36383</v>
      </c>
      <c r="B6077">
        <v>288.97000000000003</v>
      </c>
      <c r="C6077">
        <v>289.54000000000002</v>
      </c>
    </row>
    <row r="6078" spans="1:3">
      <c r="A6078" s="80">
        <v>36384</v>
      </c>
      <c r="B6078">
        <v>289.10000000000002</v>
      </c>
      <c r="C6078">
        <v>289.58</v>
      </c>
    </row>
    <row r="6079" spans="1:3">
      <c r="A6079" s="80">
        <v>36385</v>
      </c>
      <c r="B6079">
        <v>289.20999999999998</v>
      </c>
      <c r="C6079">
        <v>289.60000000000002</v>
      </c>
    </row>
    <row r="6080" spans="1:3">
      <c r="A6080" s="80">
        <v>36386</v>
      </c>
      <c r="B6080">
        <v>289.23</v>
      </c>
      <c r="C6080">
        <v>289.68</v>
      </c>
    </row>
    <row r="6081" spans="1:3">
      <c r="A6081" s="80">
        <v>36387</v>
      </c>
      <c r="B6081">
        <v>289.23</v>
      </c>
      <c r="C6081">
        <v>289.68</v>
      </c>
    </row>
    <row r="6082" spans="1:3">
      <c r="A6082" s="80">
        <v>36388</v>
      </c>
      <c r="B6082">
        <v>289.23</v>
      </c>
      <c r="C6082">
        <v>289.68</v>
      </c>
    </row>
    <row r="6083" spans="1:3">
      <c r="A6083" s="80">
        <v>36389</v>
      </c>
      <c r="B6083">
        <v>289.43</v>
      </c>
      <c r="C6083">
        <v>289.82</v>
      </c>
    </row>
    <row r="6084" spans="1:3">
      <c r="A6084" s="80">
        <v>36390</v>
      </c>
      <c r="B6084">
        <v>289.38</v>
      </c>
      <c r="C6084">
        <v>289.91000000000003</v>
      </c>
    </row>
    <row r="6085" spans="1:3">
      <c r="A6085" s="80">
        <v>36391</v>
      </c>
      <c r="B6085">
        <v>289.54000000000002</v>
      </c>
      <c r="C6085">
        <v>290.05</v>
      </c>
    </row>
    <row r="6086" spans="1:3">
      <c r="A6086" s="80">
        <v>36392</v>
      </c>
      <c r="B6086">
        <v>289.61</v>
      </c>
      <c r="C6086">
        <v>290.08999999999997</v>
      </c>
    </row>
    <row r="6087" spans="1:3">
      <c r="A6087" s="80">
        <v>36393</v>
      </c>
      <c r="B6087">
        <v>289.69</v>
      </c>
      <c r="C6087">
        <v>290.23</v>
      </c>
    </row>
    <row r="6088" spans="1:3">
      <c r="A6088" s="80">
        <v>36394</v>
      </c>
      <c r="B6088">
        <v>289.69</v>
      </c>
      <c r="C6088">
        <v>290.23</v>
      </c>
    </row>
    <row r="6089" spans="1:3">
      <c r="A6089" s="80">
        <v>36395</v>
      </c>
      <c r="B6089">
        <v>289.69</v>
      </c>
      <c r="C6089">
        <v>290.23</v>
      </c>
    </row>
    <row r="6090" spans="1:3">
      <c r="A6090" s="80">
        <v>36396</v>
      </c>
      <c r="B6090">
        <v>289.81</v>
      </c>
      <c r="C6090">
        <v>290.27999999999997</v>
      </c>
    </row>
    <row r="6091" spans="1:3">
      <c r="A6091" s="80">
        <v>36397</v>
      </c>
      <c r="B6091">
        <v>289.85000000000002</v>
      </c>
      <c r="C6091">
        <v>290.41000000000003</v>
      </c>
    </row>
    <row r="6092" spans="1:3">
      <c r="A6092" s="80">
        <v>36398</v>
      </c>
      <c r="B6092">
        <v>289.97000000000003</v>
      </c>
      <c r="C6092">
        <v>290.49</v>
      </c>
    </row>
    <row r="6093" spans="1:3">
      <c r="A6093" s="80">
        <v>36399</v>
      </c>
      <c r="B6093">
        <v>290.14</v>
      </c>
      <c r="C6093">
        <v>290.61</v>
      </c>
    </row>
    <row r="6094" spans="1:3">
      <c r="A6094" s="80">
        <v>36400</v>
      </c>
      <c r="B6094">
        <v>290.17</v>
      </c>
      <c r="C6094">
        <v>290.66000000000003</v>
      </c>
    </row>
    <row r="6095" spans="1:3">
      <c r="A6095" s="80">
        <v>36401</v>
      </c>
      <c r="B6095">
        <v>290.17</v>
      </c>
      <c r="C6095">
        <v>290.66000000000003</v>
      </c>
    </row>
    <row r="6096" spans="1:3">
      <c r="A6096" s="80">
        <v>36402</v>
      </c>
      <c r="B6096">
        <v>290.17</v>
      </c>
      <c r="C6096">
        <v>290.66000000000003</v>
      </c>
    </row>
    <row r="6097" spans="1:3">
      <c r="A6097" s="80">
        <v>36403</v>
      </c>
      <c r="B6097">
        <v>290.25</v>
      </c>
      <c r="C6097">
        <v>290.77999999999997</v>
      </c>
    </row>
    <row r="6098" spans="1:3">
      <c r="A6098" s="80">
        <v>36404</v>
      </c>
      <c r="B6098">
        <v>290.27</v>
      </c>
      <c r="C6098">
        <v>290.85000000000002</v>
      </c>
    </row>
    <row r="6099" spans="1:3">
      <c r="A6099" s="80">
        <v>36405</v>
      </c>
      <c r="B6099">
        <v>290.52</v>
      </c>
      <c r="C6099">
        <v>290.94</v>
      </c>
    </row>
    <row r="6100" spans="1:3">
      <c r="A6100" s="80">
        <v>36406</v>
      </c>
      <c r="B6100">
        <v>290.52999999999997</v>
      </c>
      <c r="C6100">
        <v>291.06</v>
      </c>
    </row>
    <row r="6101" spans="1:3">
      <c r="A6101" s="80">
        <v>36407</v>
      </c>
      <c r="B6101">
        <v>290.63</v>
      </c>
      <c r="C6101">
        <v>291.14</v>
      </c>
    </row>
    <row r="6102" spans="1:3">
      <c r="A6102" s="80">
        <v>36408</v>
      </c>
      <c r="B6102">
        <v>290.63</v>
      </c>
      <c r="C6102">
        <v>291.14</v>
      </c>
    </row>
    <row r="6103" spans="1:3">
      <c r="A6103" s="80">
        <v>36409</v>
      </c>
      <c r="B6103">
        <v>290.63</v>
      </c>
      <c r="C6103">
        <v>291.14</v>
      </c>
    </row>
    <row r="6104" spans="1:3">
      <c r="A6104" s="80">
        <v>36410</v>
      </c>
      <c r="B6104">
        <v>290.7</v>
      </c>
      <c r="C6104">
        <v>291.20999999999998</v>
      </c>
    </row>
    <row r="6105" spans="1:3">
      <c r="A6105" s="80">
        <v>36411</v>
      </c>
      <c r="B6105">
        <v>290.72000000000003</v>
      </c>
      <c r="C6105">
        <v>291.33999999999997</v>
      </c>
    </row>
    <row r="6106" spans="1:3">
      <c r="A6106" s="80">
        <v>36412</v>
      </c>
      <c r="B6106">
        <v>290.91000000000003</v>
      </c>
      <c r="C6106">
        <v>291.33</v>
      </c>
    </row>
    <row r="6107" spans="1:3">
      <c r="A6107" s="80">
        <v>36413</v>
      </c>
      <c r="B6107">
        <v>290.95</v>
      </c>
      <c r="C6107">
        <v>291.45999999999998</v>
      </c>
    </row>
    <row r="6108" spans="1:3">
      <c r="A6108" s="80">
        <v>36414</v>
      </c>
      <c r="B6108">
        <v>291.05</v>
      </c>
      <c r="C6108">
        <v>291.51</v>
      </c>
    </row>
    <row r="6109" spans="1:3">
      <c r="A6109" s="80">
        <v>36415</v>
      </c>
      <c r="B6109">
        <v>291.05</v>
      </c>
      <c r="C6109">
        <v>291.51</v>
      </c>
    </row>
    <row r="6110" spans="1:3">
      <c r="A6110" s="80">
        <v>36416</v>
      </c>
      <c r="B6110">
        <v>291.05</v>
      </c>
      <c r="C6110">
        <v>291.51</v>
      </c>
    </row>
    <row r="6111" spans="1:3">
      <c r="A6111" s="80">
        <v>36417</v>
      </c>
      <c r="B6111">
        <v>291.22000000000003</v>
      </c>
      <c r="C6111">
        <v>291.66000000000003</v>
      </c>
    </row>
    <row r="6112" spans="1:3">
      <c r="A6112" s="80">
        <v>36418</v>
      </c>
      <c r="B6112">
        <v>291.2</v>
      </c>
      <c r="C6112">
        <v>291.77</v>
      </c>
    </row>
    <row r="6113" spans="1:3">
      <c r="A6113" s="80">
        <v>36419</v>
      </c>
      <c r="B6113">
        <v>291.2</v>
      </c>
      <c r="C6113">
        <v>291.77</v>
      </c>
    </row>
    <row r="6114" spans="1:3">
      <c r="A6114" s="80">
        <v>36420</v>
      </c>
      <c r="B6114">
        <v>291.3</v>
      </c>
      <c r="C6114">
        <v>291.8</v>
      </c>
    </row>
    <row r="6115" spans="1:3">
      <c r="A6115" s="80">
        <v>36421</v>
      </c>
      <c r="B6115">
        <v>291.43</v>
      </c>
      <c r="C6115">
        <v>291.83</v>
      </c>
    </row>
    <row r="6116" spans="1:3">
      <c r="A6116" s="80">
        <v>36422</v>
      </c>
      <c r="B6116">
        <v>291.43</v>
      </c>
      <c r="C6116">
        <v>291.83</v>
      </c>
    </row>
    <row r="6117" spans="1:3">
      <c r="A6117" s="80">
        <v>36423</v>
      </c>
      <c r="B6117">
        <v>291.43</v>
      </c>
      <c r="C6117">
        <v>291.83</v>
      </c>
    </row>
    <row r="6118" spans="1:3">
      <c r="A6118" s="80">
        <v>36424</v>
      </c>
      <c r="B6118">
        <v>291.47000000000003</v>
      </c>
      <c r="C6118">
        <v>291.97000000000003</v>
      </c>
    </row>
    <row r="6119" spans="1:3">
      <c r="A6119" s="80">
        <v>36425</v>
      </c>
      <c r="B6119">
        <v>291.51</v>
      </c>
      <c r="C6119">
        <v>292.07</v>
      </c>
    </row>
    <row r="6120" spans="1:3">
      <c r="A6120" s="80">
        <v>36426</v>
      </c>
      <c r="B6120">
        <v>291.66000000000003</v>
      </c>
      <c r="C6120">
        <v>292.14999999999998</v>
      </c>
    </row>
    <row r="6121" spans="1:3">
      <c r="A6121" s="80">
        <v>36427</v>
      </c>
      <c r="B6121">
        <v>291.73</v>
      </c>
      <c r="C6121">
        <v>292.26</v>
      </c>
    </row>
    <row r="6122" spans="1:3">
      <c r="A6122" s="80">
        <v>36428</v>
      </c>
      <c r="B6122">
        <v>291.89</v>
      </c>
      <c r="C6122">
        <v>292.39999999999998</v>
      </c>
    </row>
    <row r="6123" spans="1:3">
      <c r="A6123" s="80">
        <v>36429</v>
      </c>
      <c r="B6123">
        <v>291.89</v>
      </c>
      <c r="C6123">
        <v>292.39999999999998</v>
      </c>
    </row>
    <row r="6124" spans="1:3">
      <c r="A6124" s="80">
        <v>36430</v>
      </c>
      <c r="B6124">
        <v>291.89</v>
      </c>
      <c r="C6124">
        <v>292.39999999999998</v>
      </c>
    </row>
    <row r="6125" spans="1:3">
      <c r="A6125" s="80">
        <v>36431</v>
      </c>
      <c r="B6125">
        <v>291.97000000000003</v>
      </c>
      <c r="C6125">
        <v>292.44</v>
      </c>
    </row>
    <row r="6126" spans="1:3">
      <c r="A6126" s="80">
        <v>36432</v>
      </c>
      <c r="B6126">
        <v>291.97000000000003</v>
      </c>
      <c r="C6126">
        <v>292.56</v>
      </c>
    </row>
    <row r="6127" spans="1:3">
      <c r="A6127" s="80">
        <v>36433</v>
      </c>
      <c r="B6127">
        <v>292.16000000000003</v>
      </c>
      <c r="C6127">
        <v>292.62</v>
      </c>
    </row>
    <row r="6128" spans="1:3">
      <c r="A6128" s="80">
        <v>36434</v>
      </c>
      <c r="B6128">
        <v>292.27</v>
      </c>
      <c r="C6128">
        <v>292.69</v>
      </c>
    </row>
    <row r="6129" spans="1:3">
      <c r="A6129" s="80">
        <v>36435</v>
      </c>
      <c r="B6129">
        <v>292.31</v>
      </c>
      <c r="C6129">
        <v>292.79000000000002</v>
      </c>
    </row>
    <row r="6130" spans="1:3">
      <c r="A6130" s="80">
        <v>36436</v>
      </c>
      <c r="B6130">
        <v>292.31</v>
      </c>
      <c r="C6130">
        <v>292.79000000000002</v>
      </c>
    </row>
    <row r="6131" spans="1:3">
      <c r="A6131" s="80">
        <v>36437</v>
      </c>
      <c r="B6131">
        <v>292.31</v>
      </c>
      <c r="C6131">
        <v>292.79000000000002</v>
      </c>
    </row>
    <row r="6132" spans="1:3">
      <c r="A6132" s="80">
        <v>36438</v>
      </c>
      <c r="B6132">
        <v>292.38</v>
      </c>
      <c r="C6132">
        <v>292.93</v>
      </c>
    </row>
    <row r="6133" spans="1:3">
      <c r="A6133" s="80">
        <v>36439</v>
      </c>
      <c r="B6133">
        <v>292.48</v>
      </c>
      <c r="C6133">
        <v>292.99</v>
      </c>
    </row>
    <row r="6134" spans="1:3">
      <c r="A6134" s="80">
        <v>36440</v>
      </c>
      <c r="B6134">
        <v>292.58999999999997</v>
      </c>
      <c r="C6134">
        <v>293.02999999999997</v>
      </c>
    </row>
    <row r="6135" spans="1:3">
      <c r="A6135" s="80">
        <v>36441</v>
      </c>
      <c r="B6135">
        <v>292.79000000000002</v>
      </c>
      <c r="C6135">
        <v>293.14</v>
      </c>
    </row>
    <row r="6136" spans="1:3">
      <c r="A6136" s="80">
        <v>36442</v>
      </c>
      <c r="B6136">
        <v>292.76</v>
      </c>
      <c r="C6136">
        <v>293.27</v>
      </c>
    </row>
    <row r="6137" spans="1:3">
      <c r="A6137" s="80">
        <v>36443</v>
      </c>
      <c r="B6137">
        <v>292.76</v>
      </c>
      <c r="C6137">
        <v>293.27</v>
      </c>
    </row>
    <row r="6138" spans="1:3">
      <c r="A6138" s="80">
        <v>36444</v>
      </c>
      <c r="B6138">
        <v>292.76</v>
      </c>
      <c r="C6138">
        <v>293.27</v>
      </c>
    </row>
    <row r="6139" spans="1:3">
      <c r="A6139" s="80">
        <v>36445</v>
      </c>
      <c r="B6139">
        <v>292.88</v>
      </c>
      <c r="C6139">
        <v>293.38</v>
      </c>
    </row>
    <row r="6140" spans="1:3">
      <c r="A6140" s="80">
        <v>36446</v>
      </c>
      <c r="B6140">
        <v>292.99</v>
      </c>
      <c r="C6140">
        <v>293.49</v>
      </c>
    </row>
    <row r="6141" spans="1:3">
      <c r="A6141" s="80">
        <v>36447</v>
      </c>
      <c r="B6141">
        <v>293.04000000000002</v>
      </c>
      <c r="C6141">
        <v>293.52999999999997</v>
      </c>
    </row>
    <row r="6142" spans="1:3">
      <c r="A6142" s="80">
        <v>36448</v>
      </c>
      <c r="B6142">
        <v>293.11</v>
      </c>
      <c r="C6142">
        <v>293.54000000000002</v>
      </c>
    </row>
    <row r="6143" spans="1:3">
      <c r="A6143" s="80">
        <v>36449</v>
      </c>
      <c r="B6143">
        <v>293.19</v>
      </c>
      <c r="C6143">
        <v>293.68</v>
      </c>
    </row>
    <row r="6144" spans="1:3">
      <c r="A6144" s="80">
        <v>36450</v>
      </c>
      <c r="B6144">
        <v>293.19</v>
      </c>
      <c r="C6144">
        <v>293.68</v>
      </c>
    </row>
    <row r="6145" spans="1:3">
      <c r="A6145" s="80">
        <v>36451</v>
      </c>
      <c r="B6145">
        <v>293.19</v>
      </c>
      <c r="C6145">
        <v>293.68</v>
      </c>
    </row>
    <row r="6146" spans="1:3">
      <c r="A6146" s="80">
        <v>36452</v>
      </c>
      <c r="B6146">
        <v>293.19</v>
      </c>
      <c r="C6146">
        <v>293.68</v>
      </c>
    </row>
    <row r="6147" spans="1:3">
      <c r="A6147" s="80">
        <v>36453</v>
      </c>
      <c r="B6147">
        <v>293.31</v>
      </c>
      <c r="C6147">
        <v>293.8</v>
      </c>
    </row>
    <row r="6148" spans="1:3">
      <c r="A6148" s="80">
        <v>36454</v>
      </c>
      <c r="B6148">
        <v>293.36</v>
      </c>
      <c r="C6148">
        <v>293.89999999999998</v>
      </c>
    </row>
    <row r="6149" spans="1:3">
      <c r="A6149" s="80">
        <v>36455</v>
      </c>
      <c r="B6149">
        <v>293.48</v>
      </c>
      <c r="C6149">
        <v>293.98</v>
      </c>
    </row>
    <row r="6150" spans="1:3">
      <c r="A6150" s="80">
        <v>36456</v>
      </c>
      <c r="B6150">
        <v>293.54000000000002</v>
      </c>
      <c r="C6150">
        <v>294.05</v>
      </c>
    </row>
    <row r="6151" spans="1:3">
      <c r="A6151" s="80">
        <v>36457</v>
      </c>
      <c r="B6151">
        <v>293.54000000000002</v>
      </c>
      <c r="C6151">
        <v>294.05</v>
      </c>
    </row>
    <row r="6152" spans="1:3">
      <c r="A6152" s="80">
        <v>36458</v>
      </c>
      <c r="B6152">
        <v>293.54000000000002</v>
      </c>
      <c r="C6152">
        <v>294.05</v>
      </c>
    </row>
    <row r="6153" spans="1:3">
      <c r="A6153" s="80">
        <v>36459</v>
      </c>
      <c r="B6153">
        <v>293.66000000000003</v>
      </c>
      <c r="C6153">
        <v>294.13</v>
      </c>
    </row>
    <row r="6154" spans="1:3">
      <c r="A6154" s="80">
        <v>36460</v>
      </c>
      <c r="B6154">
        <v>293.75</v>
      </c>
      <c r="C6154">
        <v>294.20999999999998</v>
      </c>
    </row>
    <row r="6155" spans="1:3">
      <c r="A6155" s="80">
        <v>36461</v>
      </c>
      <c r="B6155">
        <v>293.87</v>
      </c>
      <c r="C6155">
        <v>294.32</v>
      </c>
    </row>
    <row r="6156" spans="1:3">
      <c r="A6156" s="80">
        <v>36462</v>
      </c>
      <c r="B6156">
        <v>293.98</v>
      </c>
      <c r="C6156">
        <v>294.36</v>
      </c>
    </row>
    <row r="6157" spans="1:3">
      <c r="A6157" s="80">
        <v>36463</v>
      </c>
      <c r="B6157">
        <v>294.07</v>
      </c>
      <c r="C6157">
        <v>294.55</v>
      </c>
    </row>
    <row r="6158" spans="1:3">
      <c r="A6158" s="80">
        <v>36464</v>
      </c>
      <c r="B6158">
        <v>294.07</v>
      </c>
      <c r="C6158">
        <v>294.55</v>
      </c>
    </row>
    <row r="6159" spans="1:3">
      <c r="A6159" s="80">
        <v>36465</v>
      </c>
      <c r="B6159">
        <v>294.07</v>
      </c>
      <c r="C6159">
        <v>294.55</v>
      </c>
    </row>
    <row r="6160" spans="1:3">
      <c r="A6160" s="80">
        <v>36466</v>
      </c>
      <c r="B6160">
        <v>294.11</v>
      </c>
      <c r="C6160">
        <v>294.57</v>
      </c>
    </row>
    <row r="6161" spans="1:3">
      <c r="A6161" s="80">
        <v>36467</v>
      </c>
      <c r="B6161">
        <v>294.20999999999998</v>
      </c>
      <c r="C6161">
        <v>294.69</v>
      </c>
    </row>
    <row r="6162" spans="1:3">
      <c r="A6162" s="80">
        <v>36468</v>
      </c>
      <c r="B6162">
        <v>294.33999999999997</v>
      </c>
      <c r="C6162">
        <v>294.8</v>
      </c>
    </row>
    <row r="6163" spans="1:3">
      <c r="A6163" s="80">
        <v>36469</v>
      </c>
      <c r="B6163">
        <v>294.42</v>
      </c>
      <c r="C6163">
        <v>294.92</v>
      </c>
    </row>
    <row r="6164" spans="1:3">
      <c r="A6164" s="80">
        <v>36470</v>
      </c>
      <c r="B6164">
        <v>294.5</v>
      </c>
      <c r="C6164">
        <v>294.99</v>
      </c>
    </row>
    <row r="6165" spans="1:3">
      <c r="A6165" s="80">
        <v>36471</v>
      </c>
      <c r="B6165">
        <v>294.5</v>
      </c>
      <c r="C6165">
        <v>294.99</v>
      </c>
    </row>
    <row r="6166" spans="1:3">
      <c r="A6166" s="80">
        <v>36472</v>
      </c>
      <c r="B6166">
        <v>294.5</v>
      </c>
      <c r="C6166">
        <v>294.99</v>
      </c>
    </row>
    <row r="6167" spans="1:3">
      <c r="A6167" s="80">
        <v>36473</v>
      </c>
      <c r="B6167">
        <v>294.64</v>
      </c>
      <c r="C6167">
        <v>295.07</v>
      </c>
    </row>
    <row r="6168" spans="1:3">
      <c r="A6168" s="80">
        <v>36474</v>
      </c>
      <c r="B6168">
        <v>294.69</v>
      </c>
      <c r="C6168">
        <v>295.14</v>
      </c>
    </row>
    <row r="6169" spans="1:3">
      <c r="A6169" s="80">
        <v>36475</v>
      </c>
      <c r="B6169">
        <v>294.83</v>
      </c>
      <c r="C6169">
        <v>295.22000000000003</v>
      </c>
    </row>
    <row r="6170" spans="1:3">
      <c r="A6170" s="80">
        <v>36476</v>
      </c>
      <c r="B6170">
        <v>294.89999999999998</v>
      </c>
      <c r="C6170">
        <v>295.27999999999997</v>
      </c>
    </row>
    <row r="6171" spans="1:3">
      <c r="A6171" s="80">
        <v>36477</v>
      </c>
      <c r="B6171">
        <v>294.97000000000003</v>
      </c>
      <c r="C6171">
        <v>295.5</v>
      </c>
    </row>
    <row r="6172" spans="1:3">
      <c r="A6172" s="80">
        <v>36478</v>
      </c>
      <c r="B6172">
        <v>294.97000000000003</v>
      </c>
      <c r="C6172">
        <v>295.5</v>
      </c>
    </row>
    <row r="6173" spans="1:3">
      <c r="A6173" s="80">
        <v>36479</v>
      </c>
      <c r="B6173">
        <v>294.97000000000003</v>
      </c>
      <c r="C6173">
        <v>295.5</v>
      </c>
    </row>
    <row r="6174" spans="1:3">
      <c r="A6174" s="80">
        <v>36480</v>
      </c>
      <c r="B6174">
        <v>295.07</v>
      </c>
      <c r="C6174">
        <v>295.52999999999997</v>
      </c>
    </row>
    <row r="6175" spans="1:3">
      <c r="A6175" s="80">
        <v>36481</v>
      </c>
      <c r="B6175">
        <v>295.10000000000002</v>
      </c>
      <c r="C6175">
        <v>295.63</v>
      </c>
    </row>
    <row r="6176" spans="1:3">
      <c r="A6176" s="80">
        <v>36482</v>
      </c>
      <c r="B6176">
        <v>295.25</v>
      </c>
      <c r="C6176">
        <v>295.70999999999998</v>
      </c>
    </row>
    <row r="6177" spans="1:3">
      <c r="A6177" s="80">
        <v>36483</v>
      </c>
      <c r="B6177">
        <v>295.3</v>
      </c>
      <c r="C6177">
        <v>295.72000000000003</v>
      </c>
    </row>
    <row r="6178" spans="1:3">
      <c r="A6178" s="80">
        <v>36484</v>
      </c>
      <c r="B6178">
        <v>295.39</v>
      </c>
      <c r="C6178">
        <v>295.83</v>
      </c>
    </row>
    <row r="6179" spans="1:3">
      <c r="A6179" s="80">
        <v>36485</v>
      </c>
      <c r="B6179">
        <v>295.39</v>
      </c>
      <c r="C6179">
        <v>295.83</v>
      </c>
    </row>
    <row r="6180" spans="1:3">
      <c r="A6180" s="80">
        <v>36486</v>
      </c>
      <c r="B6180">
        <v>295.39</v>
      </c>
      <c r="C6180">
        <v>295.83</v>
      </c>
    </row>
    <row r="6181" spans="1:3">
      <c r="A6181" s="80">
        <v>36487</v>
      </c>
      <c r="B6181">
        <v>295.48</v>
      </c>
      <c r="C6181">
        <v>295.97000000000003</v>
      </c>
    </row>
    <row r="6182" spans="1:3">
      <c r="A6182" s="80">
        <v>36488</v>
      </c>
      <c r="B6182">
        <v>295.61</v>
      </c>
      <c r="C6182">
        <v>296.02</v>
      </c>
    </row>
    <row r="6183" spans="1:3">
      <c r="A6183" s="80">
        <v>36489</v>
      </c>
      <c r="B6183">
        <v>295.64</v>
      </c>
      <c r="C6183">
        <v>296.16000000000003</v>
      </c>
    </row>
    <row r="6184" spans="1:3">
      <c r="A6184" s="80">
        <v>36490</v>
      </c>
      <c r="B6184">
        <v>295.85000000000002</v>
      </c>
      <c r="C6184">
        <v>296.25</v>
      </c>
    </row>
    <row r="6185" spans="1:3">
      <c r="A6185" s="80">
        <v>36491</v>
      </c>
      <c r="B6185">
        <v>295.81</v>
      </c>
      <c r="C6185">
        <v>296.33</v>
      </c>
    </row>
    <row r="6186" spans="1:3">
      <c r="A6186" s="80">
        <v>36492</v>
      </c>
      <c r="B6186">
        <v>295.81</v>
      </c>
      <c r="C6186">
        <v>296.33</v>
      </c>
    </row>
    <row r="6187" spans="1:3">
      <c r="A6187" s="80">
        <v>36493</v>
      </c>
      <c r="B6187">
        <v>295.81</v>
      </c>
      <c r="C6187">
        <v>296.33</v>
      </c>
    </row>
    <row r="6188" spans="1:3">
      <c r="A6188" s="80">
        <v>36494</v>
      </c>
      <c r="B6188">
        <v>295.95999999999998</v>
      </c>
      <c r="C6188">
        <v>296.42</v>
      </c>
    </row>
    <row r="6189" spans="1:3">
      <c r="A6189" s="80">
        <v>36495</v>
      </c>
      <c r="B6189">
        <v>296.05</v>
      </c>
      <c r="C6189">
        <v>296.5</v>
      </c>
    </row>
    <row r="6190" spans="1:3">
      <c r="A6190" s="80">
        <v>36496</v>
      </c>
      <c r="B6190">
        <v>296.11</v>
      </c>
      <c r="C6190">
        <v>296.63</v>
      </c>
    </row>
    <row r="6191" spans="1:3">
      <c r="A6191" s="80">
        <v>36497</v>
      </c>
      <c r="B6191">
        <v>296.24</v>
      </c>
      <c r="C6191">
        <v>296.70999999999998</v>
      </c>
    </row>
    <row r="6192" spans="1:3">
      <c r="A6192" s="80">
        <v>36498</v>
      </c>
      <c r="B6192">
        <v>296.32</v>
      </c>
      <c r="C6192">
        <v>296.75</v>
      </c>
    </row>
    <row r="6193" spans="1:3">
      <c r="A6193" s="80">
        <v>36499</v>
      </c>
      <c r="B6193">
        <v>296.32</v>
      </c>
      <c r="C6193">
        <v>296.75</v>
      </c>
    </row>
    <row r="6194" spans="1:3">
      <c r="A6194" s="80">
        <v>36500</v>
      </c>
      <c r="B6194">
        <v>296.32</v>
      </c>
      <c r="C6194">
        <v>296.75</v>
      </c>
    </row>
    <row r="6195" spans="1:3">
      <c r="A6195" s="80">
        <v>36501</v>
      </c>
      <c r="B6195">
        <v>296.42</v>
      </c>
      <c r="C6195">
        <v>296.85000000000002</v>
      </c>
    </row>
    <row r="6196" spans="1:3">
      <c r="A6196" s="80">
        <v>36502</v>
      </c>
      <c r="B6196">
        <v>296.55</v>
      </c>
      <c r="C6196">
        <v>296.99</v>
      </c>
    </row>
    <row r="6197" spans="1:3">
      <c r="A6197" s="80">
        <v>36503</v>
      </c>
      <c r="B6197">
        <v>296.62</v>
      </c>
      <c r="C6197">
        <v>297.08</v>
      </c>
    </row>
    <row r="6198" spans="1:3">
      <c r="A6198" s="80">
        <v>36504</v>
      </c>
      <c r="B6198">
        <v>296.74</v>
      </c>
      <c r="C6198">
        <v>297.22000000000003</v>
      </c>
    </row>
    <row r="6199" spans="1:3">
      <c r="A6199" s="80">
        <v>36505</v>
      </c>
      <c r="B6199">
        <v>296.76</v>
      </c>
      <c r="C6199">
        <v>297.26</v>
      </c>
    </row>
    <row r="6200" spans="1:3">
      <c r="A6200" s="80">
        <v>36506</v>
      </c>
      <c r="B6200">
        <v>296.76</v>
      </c>
      <c r="C6200">
        <v>297.26</v>
      </c>
    </row>
    <row r="6201" spans="1:3">
      <c r="A6201" s="80">
        <v>36507</v>
      </c>
      <c r="B6201">
        <v>296.76</v>
      </c>
      <c r="C6201">
        <v>297.26</v>
      </c>
    </row>
    <row r="6202" spans="1:3">
      <c r="A6202" s="80">
        <v>36508</v>
      </c>
      <c r="B6202">
        <v>296.85000000000002</v>
      </c>
      <c r="C6202">
        <v>297.36</v>
      </c>
    </row>
    <row r="6203" spans="1:3">
      <c r="A6203" s="80">
        <v>36509</v>
      </c>
      <c r="B6203">
        <v>296.95999999999998</v>
      </c>
      <c r="C6203">
        <v>297.48</v>
      </c>
    </row>
    <row r="6204" spans="1:3">
      <c r="A6204" s="80">
        <v>36510</v>
      </c>
      <c r="B6204">
        <v>296.99</v>
      </c>
      <c r="C6204">
        <v>297.5</v>
      </c>
    </row>
    <row r="6205" spans="1:3">
      <c r="A6205" s="80">
        <v>36511</v>
      </c>
      <c r="B6205">
        <v>297.14</v>
      </c>
      <c r="C6205">
        <v>297.63</v>
      </c>
    </row>
    <row r="6206" spans="1:3">
      <c r="A6206" s="80">
        <v>36512</v>
      </c>
      <c r="B6206">
        <v>297.16000000000003</v>
      </c>
      <c r="C6206">
        <v>297.64999999999998</v>
      </c>
    </row>
    <row r="6207" spans="1:3">
      <c r="A6207" s="80">
        <v>36513</v>
      </c>
      <c r="B6207">
        <v>297.16000000000003</v>
      </c>
      <c r="C6207">
        <v>297.64999999999998</v>
      </c>
    </row>
    <row r="6208" spans="1:3">
      <c r="A6208" s="80">
        <v>36514</v>
      </c>
      <c r="B6208">
        <v>297.16000000000003</v>
      </c>
      <c r="C6208">
        <v>297.64999999999998</v>
      </c>
    </row>
    <row r="6209" spans="1:3">
      <c r="A6209" s="80">
        <v>36515</v>
      </c>
      <c r="B6209">
        <v>297.31</v>
      </c>
      <c r="C6209">
        <v>297.76</v>
      </c>
    </row>
    <row r="6210" spans="1:3">
      <c r="A6210" s="80">
        <v>36516</v>
      </c>
      <c r="B6210">
        <v>297.35000000000002</v>
      </c>
      <c r="C6210">
        <v>297.91000000000003</v>
      </c>
    </row>
    <row r="6211" spans="1:3">
      <c r="A6211" s="80">
        <v>36517</v>
      </c>
      <c r="B6211">
        <v>297.45999999999998</v>
      </c>
      <c r="C6211">
        <v>297.94</v>
      </c>
    </row>
    <row r="6212" spans="1:3">
      <c r="A6212" s="80">
        <v>36518</v>
      </c>
      <c r="B6212">
        <v>297.56</v>
      </c>
      <c r="C6212">
        <v>298.02</v>
      </c>
    </row>
    <row r="6213" spans="1:3">
      <c r="A6213" s="80">
        <v>36519</v>
      </c>
      <c r="B6213">
        <v>297.7</v>
      </c>
      <c r="C6213">
        <v>298.11</v>
      </c>
    </row>
    <row r="6214" spans="1:3">
      <c r="A6214" s="80">
        <v>36520</v>
      </c>
      <c r="B6214">
        <v>297.7</v>
      </c>
      <c r="C6214">
        <v>298.11</v>
      </c>
    </row>
    <row r="6215" spans="1:3">
      <c r="A6215" s="80">
        <v>36521</v>
      </c>
      <c r="B6215">
        <v>297.7</v>
      </c>
      <c r="C6215">
        <v>298.11</v>
      </c>
    </row>
    <row r="6216" spans="1:3">
      <c r="A6216" s="80">
        <v>36522</v>
      </c>
      <c r="B6216">
        <v>297.77</v>
      </c>
      <c r="C6216">
        <v>298.18</v>
      </c>
    </row>
    <row r="6217" spans="1:3">
      <c r="A6217" s="80">
        <v>36523</v>
      </c>
      <c r="B6217">
        <v>297.83</v>
      </c>
      <c r="C6217">
        <v>298.36</v>
      </c>
    </row>
    <row r="6218" spans="1:3">
      <c r="A6218" s="80">
        <v>36524</v>
      </c>
      <c r="B6218">
        <v>297.95999999999998</v>
      </c>
      <c r="C6218">
        <v>298.41000000000003</v>
      </c>
    </row>
    <row r="6219" spans="1:3">
      <c r="A6219" s="80">
        <v>36525</v>
      </c>
      <c r="B6219">
        <v>297.95999999999998</v>
      </c>
      <c r="C6219">
        <v>298.41000000000003</v>
      </c>
    </row>
    <row r="6220" spans="1:3">
      <c r="A6220" s="80">
        <v>36526</v>
      </c>
      <c r="B6220">
        <v>297.95999999999998</v>
      </c>
      <c r="C6220">
        <v>298.41000000000003</v>
      </c>
    </row>
    <row r="6221" spans="1:3">
      <c r="A6221" s="80">
        <v>36527</v>
      </c>
      <c r="B6221">
        <v>297.95999999999998</v>
      </c>
      <c r="C6221">
        <v>298.41000000000003</v>
      </c>
    </row>
    <row r="6222" spans="1:3">
      <c r="A6222" s="80">
        <v>36528</v>
      </c>
      <c r="B6222">
        <v>297.95999999999998</v>
      </c>
      <c r="C6222">
        <v>298.41000000000003</v>
      </c>
    </row>
    <row r="6223" spans="1:3">
      <c r="A6223" s="80">
        <v>36529</v>
      </c>
      <c r="B6223">
        <v>297.95</v>
      </c>
      <c r="C6223">
        <v>298.64</v>
      </c>
    </row>
    <row r="6224" spans="1:3">
      <c r="A6224" s="80">
        <v>36530</v>
      </c>
      <c r="B6224">
        <v>298.08</v>
      </c>
      <c r="C6224">
        <v>298.58</v>
      </c>
    </row>
    <row r="6225" spans="1:3">
      <c r="A6225" s="80">
        <v>36531</v>
      </c>
      <c r="B6225">
        <v>298.13</v>
      </c>
      <c r="C6225">
        <v>298.69</v>
      </c>
    </row>
    <row r="6226" spans="1:3">
      <c r="A6226" s="80">
        <v>36532</v>
      </c>
      <c r="B6226">
        <v>298.23</v>
      </c>
      <c r="C6226">
        <v>298.76</v>
      </c>
    </row>
    <row r="6227" spans="1:3">
      <c r="A6227" s="80">
        <v>36533</v>
      </c>
      <c r="B6227">
        <v>298.35000000000002</v>
      </c>
      <c r="C6227">
        <v>298.77999999999997</v>
      </c>
    </row>
    <row r="6228" spans="1:3">
      <c r="A6228" s="80">
        <v>36534</v>
      </c>
      <c r="B6228">
        <v>298.35000000000002</v>
      </c>
      <c r="C6228">
        <v>298.77999999999997</v>
      </c>
    </row>
    <row r="6229" spans="1:3">
      <c r="A6229" s="80">
        <v>36535</v>
      </c>
      <c r="B6229">
        <v>298.35000000000002</v>
      </c>
      <c r="C6229">
        <v>298.77999999999997</v>
      </c>
    </row>
    <row r="6230" spans="1:3">
      <c r="A6230" s="80">
        <v>36536</v>
      </c>
      <c r="B6230">
        <v>298.45</v>
      </c>
      <c r="C6230">
        <v>298.91000000000003</v>
      </c>
    </row>
    <row r="6231" spans="1:3">
      <c r="A6231" s="80">
        <v>36537</v>
      </c>
      <c r="B6231">
        <v>298.45999999999998</v>
      </c>
      <c r="C6231">
        <v>298.99</v>
      </c>
    </row>
    <row r="6232" spans="1:3">
      <c r="A6232" s="80">
        <v>36538</v>
      </c>
      <c r="B6232">
        <v>298.58999999999997</v>
      </c>
      <c r="C6232">
        <v>299.06</v>
      </c>
    </row>
    <row r="6233" spans="1:3">
      <c r="A6233" s="80">
        <v>36539</v>
      </c>
      <c r="B6233">
        <v>298.69</v>
      </c>
      <c r="C6233">
        <v>299.13</v>
      </c>
    </row>
    <row r="6234" spans="1:3">
      <c r="A6234" s="80">
        <v>36540</v>
      </c>
      <c r="B6234">
        <v>298.70999999999998</v>
      </c>
      <c r="C6234">
        <v>299.16000000000003</v>
      </c>
    </row>
    <row r="6235" spans="1:3">
      <c r="A6235" s="80">
        <v>36541</v>
      </c>
      <c r="B6235">
        <v>298.70999999999998</v>
      </c>
      <c r="C6235">
        <v>299.16000000000003</v>
      </c>
    </row>
    <row r="6236" spans="1:3">
      <c r="A6236" s="80">
        <v>36542</v>
      </c>
      <c r="B6236">
        <v>298.70999999999998</v>
      </c>
      <c r="C6236">
        <v>299.16000000000003</v>
      </c>
    </row>
    <row r="6237" spans="1:3">
      <c r="A6237" s="80">
        <v>36543</v>
      </c>
      <c r="B6237">
        <v>298.77</v>
      </c>
      <c r="C6237">
        <v>299.33</v>
      </c>
    </row>
    <row r="6238" spans="1:3">
      <c r="A6238" s="80">
        <v>36544</v>
      </c>
      <c r="B6238">
        <v>298.83</v>
      </c>
      <c r="C6238">
        <v>299.38</v>
      </c>
    </row>
    <row r="6239" spans="1:3">
      <c r="A6239" s="80">
        <v>36545</v>
      </c>
      <c r="B6239">
        <v>299</v>
      </c>
      <c r="C6239">
        <v>299.45</v>
      </c>
    </row>
    <row r="6240" spans="1:3">
      <c r="A6240" s="80">
        <v>36546</v>
      </c>
      <c r="B6240">
        <v>299.08999999999997</v>
      </c>
      <c r="C6240">
        <v>299.55</v>
      </c>
    </row>
    <row r="6241" spans="1:3">
      <c r="A6241" s="80">
        <v>36547</v>
      </c>
      <c r="B6241">
        <v>299.24</v>
      </c>
      <c r="C6241">
        <v>299.63</v>
      </c>
    </row>
    <row r="6242" spans="1:3">
      <c r="A6242" s="80">
        <v>36548</v>
      </c>
      <c r="B6242">
        <v>299.24</v>
      </c>
      <c r="C6242">
        <v>299.63</v>
      </c>
    </row>
    <row r="6243" spans="1:3">
      <c r="A6243" s="80">
        <v>36549</v>
      </c>
      <c r="B6243">
        <v>299.24</v>
      </c>
      <c r="C6243">
        <v>299.63</v>
      </c>
    </row>
    <row r="6244" spans="1:3">
      <c r="A6244" s="80">
        <v>36550</v>
      </c>
      <c r="B6244">
        <v>299.31</v>
      </c>
      <c r="C6244">
        <v>299.70999999999998</v>
      </c>
    </row>
    <row r="6245" spans="1:3">
      <c r="A6245" s="80">
        <v>36551</v>
      </c>
      <c r="B6245">
        <v>299.31</v>
      </c>
      <c r="C6245">
        <v>299.79000000000002</v>
      </c>
    </row>
    <row r="6246" spans="1:3">
      <c r="A6246" s="80">
        <v>36552</v>
      </c>
      <c r="B6246">
        <v>299.45999999999998</v>
      </c>
      <c r="C6246">
        <v>299.89999999999998</v>
      </c>
    </row>
    <row r="6247" spans="1:3">
      <c r="A6247" s="80">
        <v>36553</v>
      </c>
      <c r="B6247">
        <v>299.5</v>
      </c>
      <c r="C6247">
        <v>299.97000000000003</v>
      </c>
    </row>
    <row r="6248" spans="1:3">
      <c r="A6248" s="80">
        <v>36554</v>
      </c>
      <c r="B6248">
        <v>299.39999999999998</v>
      </c>
      <c r="C6248">
        <v>299.95</v>
      </c>
    </row>
    <row r="6249" spans="1:3">
      <c r="A6249" s="80">
        <v>36555</v>
      </c>
      <c r="B6249">
        <v>299.39999999999998</v>
      </c>
      <c r="C6249">
        <v>299.95</v>
      </c>
    </row>
    <row r="6250" spans="1:3">
      <c r="A6250" s="80">
        <v>36556</v>
      </c>
      <c r="B6250">
        <v>299.39999999999998</v>
      </c>
      <c r="C6250">
        <v>299.95</v>
      </c>
    </row>
    <row r="6251" spans="1:3">
      <c r="A6251" s="80">
        <v>36557</v>
      </c>
      <c r="B6251">
        <v>299.56</v>
      </c>
      <c r="C6251">
        <v>300.07</v>
      </c>
    </row>
    <row r="6252" spans="1:3">
      <c r="A6252" s="80">
        <v>36558</v>
      </c>
      <c r="B6252">
        <v>299.63</v>
      </c>
      <c r="C6252">
        <v>300.16000000000003</v>
      </c>
    </row>
    <row r="6253" spans="1:3">
      <c r="A6253" s="80">
        <v>36559</v>
      </c>
      <c r="B6253">
        <v>299.74</v>
      </c>
      <c r="C6253">
        <v>300.20999999999998</v>
      </c>
    </row>
    <row r="6254" spans="1:3">
      <c r="A6254" s="80">
        <v>36560</v>
      </c>
      <c r="B6254">
        <v>299.93</v>
      </c>
      <c r="C6254">
        <v>300.36</v>
      </c>
    </row>
    <row r="6255" spans="1:3">
      <c r="A6255" s="80">
        <v>36561</v>
      </c>
      <c r="B6255">
        <v>299.94</v>
      </c>
      <c r="C6255">
        <v>300.41000000000003</v>
      </c>
    </row>
    <row r="6256" spans="1:3">
      <c r="A6256" s="80">
        <v>36562</v>
      </c>
      <c r="B6256">
        <v>299.94</v>
      </c>
      <c r="C6256">
        <v>300.41000000000003</v>
      </c>
    </row>
    <row r="6257" spans="1:3">
      <c r="A6257" s="80">
        <v>36563</v>
      </c>
      <c r="B6257">
        <v>299.94</v>
      </c>
      <c r="C6257">
        <v>300.41000000000003</v>
      </c>
    </row>
    <row r="6258" spans="1:3">
      <c r="A6258" s="80">
        <v>36564</v>
      </c>
      <c r="B6258">
        <v>299.98</v>
      </c>
      <c r="C6258">
        <v>300.5</v>
      </c>
    </row>
    <row r="6259" spans="1:3">
      <c r="A6259" s="80">
        <v>36565</v>
      </c>
      <c r="B6259">
        <v>300.08999999999997</v>
      </c>
      <c r="C6259">
        <v>300.57</v>
      </c>
    </row>
    <row r="6260" spans="1:3">
      <c r="A6260" s="80">
        <v>36566</v>
      </c>
      <c r="B6260">
        <v>300.14</v>
      </c>
      <c r="C6260">
        <v>300.60000000000002</v>
      </c>
    </row>
    <row r="6261" spans="1:3">
      <c r="A6261" s="80">
        <v>36567</v>
      </c>
      <c r="B6261">
        <v>300.27999999999997</v>
      </c>
      <c r="C6261">
        <v>300.73</v>
      </c>
    </row>
    <row r="6262" spans="1:3">
      <c r="A6262" s="80">
        <v>36568</v>
      </c>
      <c r="B6262">
        <v>300.27999999999997</v>
      </c>
      <c r="C6262">
        <v>300.77999999999997</v>
      </c>
    </row>
    <row r="6263" spans="1:3">
      <c r="A6263" s="80">
        <v>36569</v>
      </c>
      <c r="B6263">
        <v>300.27999999999997</v>
      </c>
      <c r="C6263">
        <v>300.77999999999997</v>
      </c>
    </row>
    <row r="6264" spans="1:3">
      <c r="A6264" s="80">
        <v>36570</v>
      </c>
      <c r="B6264">
        <v>300.27999999999997</v>
      </c>
      <c r="C6264">
        <v>300.77999999999997</v>
      </c>
    </row>
    <row r="6265" spans="1:3">
      <c r="A6265" s="80">
        <v>36571</v>
      </c>
      <c r="B6265">
        <v>300.39</v>
      </c>
      <c r="C6265">
        <v>300.87</v>
      </c>
    </row>
    <row r="6266" spans="1:3">
      <c r="A6266" s="80">
        <v>36572</v>
      </c>
      <c r="B6266">
        <v>300.43</v>
      </c>
      <c r="C6266">
        <v>300.92</v>
      </c>
    </row>
    <row r="6267" spans="1:3">
      <c r="A6267" s="80">
        <v>36573</v>
      </c>
      <c r="B6267">
        <v>300.5</v>
      </c>
      <c r="C6267">
        <v>300.99</v>
      </c>
    </row>
    <row r="6268" spans="1:3">
      <c r="A6268" s="80">
        <v>36574</v>
      </c>
      <c r="B6268">
        <v>300.64999999999998</v>
      </c>
      <c r="C6268">
        <v>301.07</v>
      </c>
    </row>
    <row r="6269" spans="1:3">
      <c r="A6269" s="80">
        <v>36575</v>
      </c>
      <c r="B6269">
        <v>300.67</v>
      </c>
      <c r="C6269">
        <v>301.14999999999998</v>
      </c>
    </row>
    <row r="6270" spans="1:3">
      <c r="A6270" s="80">
        <v>36576</v>
      </c>
      <c r="B6270">
        <v>300.67</v>
      </c>
      <c r="C6270">
        <v>301.14999999999998</v>
      </c>
    </row>
    <row r="6271" spans="1:3">
      <c r="A6271" s="80">
        <v>36577</v>
      </c>
      <c r="B6271">
        <v>300.67</v>
      </c>
      <c r="C6271">
        <v>301.14999999999998</v>
      </c>
    </row>
    <row r="6272" spans="1:3">
      <c r="A6272" s="80">
        <v>36578</v>
      </c>
      <c r="B6272">
        <v>300.8</v>
      </c>
      <c r="C6272">
        <v>301.25</v>
      </c>
    </row>
    <row r="6273" spans="1:3">
      <c r="A6273" s="80">
        <v>36579</v>
      </c>
      <c r="B6273">
        <v>300.81</v>
      </c>
      <c r="C6273">
        <v>301.35000000000002</v>
      </c>
    </row>
    <row r="6274" spans="1:3">
      <c r="A6274" s="80">
        <v>36580</v>
      </c>
      <c r="B6274">
        <v>300.89</v>
      </c>
      <c r="C6274">
        <v>301.41000000000003</v>
      </c>
    </row>
    <row r="6275" spans="1:3">
      <c r="A6275" s="80">
        <v>36581</v>
      </c>
      <c r="B6275">
        <v>301.05</v>
      </c>
      <c r="C6275">
        <v>301.48</v>
      </c>
    </row>
    <row r="6276" spans="1:3">
      <c r="A6276" s="80">
        <v>36582</v>
      </c>
      <c r="B6276">
        <v>301.10000000000002</v>
      </c>
      <c r="C6276">
        <v>301.49</v>
      </c>
    </row>
    <row r="6277" spans="1:3">
      <c r="A6277" s="80">
        <v>36583</v>
      </c>
      <c r="B6277">
        <v>301.10000000000002</v>
      </c>
      <c r="C6277">
        <v>301.49</v>
      </c>
    </row>
    <row r="6278" spans="1:3">
      <c r="A6278" s="80">
        <v>36584</v>
      </c>
      <c r="B6278">
        <v>301.10000000000002</v>
      </c>
      <c r="C6278">
        <v>301.49</v>
      </c>
    </row>
    <row r="6279" spans="1:3">
      <c r="A6279" s="80">
        <v>36585</v>
      </c>
      <c r="B6279">
        <v>301.18</v>
      </c>
      <c r="C6279">
        <v>301.67</v>
      </c>
    </row>
    <row r="6280" spans="1:3">
      <c r="A6280" s="80">
        <v>36586</v>
      </c>
      <c r="B6280">
        <v>301.25</v>
      </c>
      <c r="C6280">
        <v>301.72000000000003</v>
      </c>
    </row>
    <row r="6281" spans="1:3">
      <c r="A6281" s="80">
        <v>36587</v>
      </c>
      <c r="B6281">
        <v>301.32</v>
      </c>
      <c r="C6281">
        <v>301.8</v>
      </c>
    </row>
    <row r="6282" spans="1:3">
      <c r="A6282" s="80">
        <v>36588</v>
      </c>
      <c r="B6282">
        <v>301.5</v>
      </c>
      <c r="C6282">
        <v>301.92</v>
      </c>
    </row>
    <row r="6283" spans="1:3">
      <c r="A6283" s="80">
        <v>36589</v>
      </c>
      <c r="B6283">
        <v>301.56</v>
      </c>
      <c r="C6283">
        <v>302.02</v>
      </c>
    </row>
    <row r="6284" spans="1:3">
      <c r="A6284" s="80">
        <v>36590</v>
      </c>
      <c r="B6284">
        <v>301.56</v>
      </c>
      <c r="C6284">
        <v>302.02</v>
      </c>
    </row>
    <row r="6285" spans="1:3">
      <c r="A6285" s="80">
        <v>36591</v>
      </c>
      <c r="B6285">
        <v>301.56</v>
      </c>
      <c r="C6285">
        <v>302.02</v>
      </c>
    </row>
    <row r="6286" spans="1:3">
      <c r="A6286" s="80">
        <v>36592</v>
      </c>
      <c r="B6286">
        <v>301.61</v>
      </c>
      <c r="C6286">
        <v>302.13</v>
      </c>
    </row>
    <row r="6287" spans="1:3">
      <c r="A6287" s="80">
        <v>36593</v>
      </c>
      <c r="B6287">
        <v>301.61</v>
      </c>
      <c r="C6287">
        <v>302.13</v>
      </c>
    </row>
    <row r="6288" spans="1:3">
      <c r="A6288" s="80">
        <v>36594</v>
      </c>
      <c r="B6288">
        <v>301.75</v>
      </c>
      <c r="C6288">
        <v>302.23</v>
      </c>
    </row>
    <row r="6289" spans="1:3">
      <c r="A6289" s="80">
        <v>36595</v>
      </c>
      <c r="B6289">
        <v>301.83999999999997</v>
      </c>
      <c r="C6289">
        <v>302.36</v>
      </c>
    </row>
    <row r="6290" spans="1:3">
      <c r="A6290" s="80">
        <v>36596</v>
      </c>
      <c r="B6290">
        <v>301.99</v>
      </c>
      <c r="C6290">
        <v>302.41000000000003</v>
      </c>
    </row>
    <row r="6291" spans="1:3">
      <c r="A6291" s="80">
        <v>36597</v>
      </c>
      <c r="B6291">
        <v>301.99</v>
      </c>
      <c r="C6291">
        <v>302.41000000000003</v>
      </c>
    </row>
    <row r="6292" spans="1:3">
      <c r="A6292" s="80">
        <v>36598</v>
      </c>
      <c r="B6292">
        <v>301.99</v>
      </c>
      <c r="C6292">
        <v>302.41000000000003</v>
      </c>
    </row>
    <row r="6293" spans="1:3">
      <c r="A6293" s="80">
        <v>36599</v>
      </c>
      <c r="B6293">
        <v>301.98</v>
      </c>
      <c r="C6293">
        <v>302.56</v>
      </c>
    </row>
    <row r="6294" spans="1:3">
      <c r="A6294" s="80">
        <v>36600</v>
      </c>
      <c r="B6294">
        <v>302.02</v>
      </c>
      <c r="C6294">
        <v>302.62</v>
      </c>
    </row>
    <row r="6295" spans="1:3">
      <c r="A6295" s="80">
        <v>36601</v>
      </c>
      <c r="B6295">
        <v>302.08999999999997</v>
      </c>
      <c r="C6295">
        <v>302.64999999999998</v>
      </c>
    </row>
    <row r="6296" spans="1:3">
      <c r="A6296" s="80">
        <v>36602</v>
      </c>
      <c r="B6296">
        <v>302.20999999999998</v>
      </c>
      <c r="C6296">
        <v>302.66000000000003</v>
      </c>
    </row>
    <row r="6297" spans="1:3">
      <c r="A6297" s="80">
        <v>36603</v>
      </c>
      <c r="B6297">
        <v>302.26</v>
      </c>
      <c r="C6297">
        <v>302.81</v>
      </c>
    </row>
    <row r="6298" spans="1:3">
      <c r="A6298" s="80">
        <v>36604</v>
      </c>
      <c r="B6298">
        <v>302.26</v>
      </c>
      <c r="C6298">
        <v>302.81</v>
      </c>
    </row>
    <row r="6299" spans="1:3">
      <c r="A6299" s="80">
        <v>36605</v>
      </c>
      <c r="B6299">
        <v>302.26</v>
      </c>
      <c r="C6299">
        <v>302.81</v>
      </c>
    </row>
    <row r="6300" spans="1:3">
      <c r="A6300" s="80">
        <v>36606</v>
      </c>
      <c r="B6300">
        <v>302.32</v>
      </c>
      <c r="C6300">
        <v>302.88</v>
      </c>
    </row>
    <row r="6301" spans="1:3">
      <c r="A6301" s="80">
        <v>36607</v>
      </c>
      <c r="B6301">
        <v>302.41000000000003</v>
      </c>
      <c r="C6301">
        <v>302.98</v>
      </c>
    </row>
    <row r="6302" spans="1:3">
      <c r="A6302" s="80">
        <v>36608</v>
      </c>
      <c r="B6302">
        <v>302.57</v>
      </c>
      <c r="C6302">
        <v>302.95999999999998</v>
      </c>
    </row>
    <row r="6303" spans="1:3">
      <c r="A6303" s="80">
        <v>36609</v>
      </c>
      <c r="B6303">
        <v>302.64</v>
      </c>
      <c r="C6303">
        <v>303.14999999999998</v>
      </c>
    </row>
    <row r="6304" spans="1:3">
      <c r="A6304" s="80">
        <v>36610</v>
      </c>
      <c r="B6304">
        <v>302.72000000000003</v>
      </c>
      <c r="C6304">
        <v>303.16000000000003</v>
      </c>
    </row>
    <row r="6305" spans="1:3">
      <c r="A6305" s="80">
        <v>36611</v>
      </c>
      <c r="B6305">
        <v>302.72000000000003</v>
      </c>
      <c r="C6305">
        <v>303.16000000000003</v>
      </c>
    </row>
    <row r="6306" spans="1:3">
      <c r="A6306" s="80">
        <v>36612</v>
      </c>
      <c r="B6306">
        <v>302.72000000000003</v>
      </c>
      <c r="C6306">
        <v>303.16000000000003</v>
      </c>
    </row>
    <row r="6307" spans="1:3">
      <c r="A6307" s="80">
        <v>36613</v>
      </c>
      <c r="B6307">
        <v>302.8</v>
      </c>
      <c r="C6307">
        <v>303.27</v>
      </c>
    </row>
    <row r="6308" spans="1:3">
      <c r="A6308" s="80">
        <v>36614</v>
      </c>
      <c r="B6308">
        <v>302.89</v>
      </c>
      <c r="C6308">
        <v>303.38</v>
      </c>
    </row>
    <row r="6309" spans="1:3">
      <c r="A6309" s="80">
        <v>36615</v>
      </c>
      <c r="B6309">
        <v>302.95999999999998</v>
      </c>
      <c r="C6309">
        <v>303.42</v>
      </c>
    </row>
    <row r="6310" spans="1:3">
      <c r="A6310" s="80">
        <v>36616</v>
      </c>
      <c r="B6310">
        <v>303.08999999999997</v>
      </c>
      <c r="C6310">
        <v>303.55</v>
      </c>
    </row>
    <row r="6311" spans="1:3">
      <c r="A6311" s="80">
        <v>36617</v>
      </c>
      <c r="B6311">
        <v>303.14</v>
      </c>
      <c r="C6311">
        <v>303.56</v>
      </c>
    </row>
    <row r="6312" spans="1:3">
      <c r="A6312" s="80">
        <v>36618</v>
      </c>
      <c r="B6312">
        <v>303.14</v>
      </c>
      <c r="C6312">
        <v>303.56</v>
      </c>
    </row>
    <row r="6313" spans="1:3">
      <c r="A6313" s="80">
        <v>36619</v>
      </c>
      <c r="B6313">
        <v>303.14</v>
      </c>
      <c r="C6313">
        <v>303.56</v>
      </c>
    </row>
    <row r="6314" spans="1:3">
      <c r="A6314" s="80">
        <v>36620</v>
      </c>
      <c r="B6314">
        <v>303.20999999999998</v>
      </c>
      <c r="C6314">
        <v>303.62</v>
      </c>
    </row>
    <row r="6315" spans="1:3">
      <c r="A6315" s="80">
        <v>36621</v>
      </c>
      <c r="B6315">
        <v>303.27</v>
      </c>
      <c r="C6315">
        <v>303.76</v>
      </c>
    </row>
    <row r="6316" spans="1:3">
      <c r="A6316" s="80">
        <v>36622</v>
      </c>
      <c r="B6316">
        <v>303.32</v>
      </c>
      <c r="C6316">
        <v>303.86</v>
      </c>
    </row>
    <row r="6317" spans="1:3">
      <c r="A6317" s="80">
        <v>36623</v>
      </c>
      <c r="B6317">
        <v>303.41000000000003</v>
      </c>
      <c r="C6317">
        <v>303.91000000000003</v>
      </c>
    </row>
    <row r="6318" spans="1:3">
      <c r="A6318" s="80">
        <v>36624</v>
      </c>
      <c r="B6318">
        <v>303.45999999999998</v>
      </c>
      <c r="C6318">
        <v>303.98</v>
      </c>
    </row>
    <row r="6319" spans="1:3">
      <c r="A6319" s="80">
        <v>36625</v>
      </c>
      <c r="B6319">
        <v>303.45999999999998</v>
      </c>
      <c r="C6319">
        <v>303.98</v>
      </c>
    </row>
    <row r="6320" spans="1:3">
      <c r="A6320" s="80">
        <v>36626</v>
      </c>
      <c r="B6320">
        <v>303.45999999999998</v>
      </c>
      <c r="C6320">
        <v>303.98</v>
      </c>
    </row>
    <row r="6321" spans="1:3">
      <c r="A6321" s="80">
        <v>36627</v>
      </c>
      <c r="B6321">
        <v>303.55</v>
      </c>
      <c r="C6321">
        <v>304.11</v>
      </c>
    </row>
    <row r="6322" spans="1:3">
      <c r="A6322" s="80">
        <v>36628</v>
      </c>
      <c r="B6322">
        <v>303.55</v>
      </c>
      <c r="C6322">
        <v>304.11</v>
      </c>
    </row>
    <row r="6323" spans="1:3">
      <c r="A6323" s="80">
        <v>36629</v>
      </c>
      <c r="B6323">
        <v>303.62</v>
      </c>
      <c r="C6323">
        <v>304.14</v>
      </c>
    </row>
    <row r="6324" spans="1:3">
      <c r="A6324" s="80">
        <v>36630</v>
      </c>
      <c r="B6324">
        <v>303.75</v>
      </c>
      <c r="C6324">
        <v>304.14</v>
      </c>
    </row>
    <row r="6325" spans="1:3">
      <c r="A6325" s="80">
        <v>36631</v>
      </c>
      <c r="B6325">
        <v>303.77</v>
      </c>
      <c r="C6325">
        <v>304.25</v>
      </c>
    </row>
    <row r="6326" spans="1:3">
      <c r="A6326" s="80">
        <v>36632</v>
      </c>
      <c r="B6326">
        <v>303.77</v>
      </c>
      <c r="C6326">
        <v>304.25</v>
      </c>
    </row>
    <row r="6327" spans="1:3">
      <c r="A6327" s="80">
        <v>36633</v>
      </c>
      <c r="B6327">
        <v>303.77</v>
      </c>
      <c r="C6327">
        <v>304.25</v>
      </c>
    </row>
    <row r="6328" spans="1:3">
      <c r="A6328" s="80">
        <v>36634</v>
      </c>
      <c r="B6328">
        <v>303.89999999999998</v>
      </c>
      <c r="C6328">
        <v>304.37</v>
      </c>
    </row>
    <row r="6329" spans="1:3">
      <c r="A6329" s="80">
        <v>36635</v>
      </c>
      <c r="B6329">
        <v>303.92</v>
      </c>
      <c r="C6329">
        <v>304.44</v>
      </c>
    </row>
    <row r="6330" spans="1:3">
      <c r="A6330" s="80">
        <v>36636</v>
      </c>
      <c r="B6330">
        <v>304.04000000000002</v>
      </c>
      <c r="C6330">
        <v>304.58</v>
      </c>
    </row>
    <row r="6331" spans="1:3">
      <c r="A6331" s="80">
        <v>36637</v>
      </c>
      <c r="B6331">
        <v>304.04000000000002</v>
      </c>
      <c r="C6331">
        <v>304.58</v>
      </c>
    </row>
    <row r="6332" spans="1:3">
      <c r="A6332" s="80">
        <v>36638</v>
      </c>
      <c r="B6332">
        <v>304.04000000000002</v>
      </c>
      <c r="C6332">
        <v>304.58</v>
      </c>
    </row>
    <row r="6333" spans="1:3">
      <c r="A6333" s="80">
        <v>36639</v>
      </c>
      <c r="B6333">
        <v>304.04000000000002</v>
      </c>
      <c r="C6333">
        <v>304.58</v>
      </c>
    </row>
    <row r="6334" spans="1:3">
      <c r="A6334" s="80">
        <v>36640</v>
      </c>
      <c r="B6334">
        <v>304.04000000000002</v>
      </c>
      <c r="C6334">
        <v>304.58</v>
      </c>
    </row>
    <row r="6335" spans="1:3">
      <c r="A6335" s="80">
        <v>36641</v>
      </c>
      <c r="B6335">
        <v>304.11</v>
      </c>
      <c r="C6335">
        <v>304.60000000000002</v>
      </c>
    </row>
    <row r="6336" spans="1:3">
      <c r="A6336" s="80">
        <v>36642</v>
      </c>
      <c r="B6336">
        <v>304.13</v>
      </c>
      <c r="C6336">
        <v>304.67</v>
      </c>
    </row>
    <row r="6337" spans="1:3">
      <c r="A6337" s="80">
        <v>36643</v>
      </c>
      <c r="B6337">
        <v>304.27999999999997</v>
      </c>
      <c r="C6337">
        <v>304.77999999999997</v>
      </c>
    </row>
    <row r="6338" spans="1:3">
      <c r="A6338" s="80">
        <v>36644</v>
      </c>
      <c r="B6338">
        <v>304.38</v>
      </c>
      <c r="C6338">
        <v>304.87</v>
      </c>
    </row>
    <row r="6339" spans="1:3">
      <c r="A6339" s="80">
        <v>36645</v>
      </c>
      <c r="B6339">
        <v>304.42</v>
      </c>
      <c r="C6339">
        <v>304.92</v>
      </c>
    </row>
    <row r="6340" spans="1:3">
      <c r="A6340" s="80">
        <v>36646</v>
      </c>
      <c r="B6340">
        <v>304.42</v>
      </c>
      <c r="C6340">
        <v>304.92</v>
      </c>
    </row>
    <row r="6341" spans="1:3">
      <c r="A6341" s="80">
        <v>36647</v>
      </c>
      <c r="B6341">
        <v>304.42</v>
      </c>
      <c r="C6341">
        <v>304.92</v>
      </c>
    </row>
    <row r="6342" spans="1:3">
      <c r="A6342" s="80">
        <v>36648</v>
      </c>
      <c r="B6342">
        <v>304.42</v>
      </c>
      <c r="C6342">
        <v>304.92</v>
      </c>
    </row>
    <row r="6343" spans="1:3">
      <c r="A6343" s="80">
        <v>36649</v>
      </c>
      <c r="B6343">
        <v>304.45</v>
      </c>
      <c r="C6343">
        <v>305.04000000000002</v>
      </c>
    </row>
    <row r="6344" spans="1:3">
      <c r="A6344" s="80">
        <v>36650</v>
      </c>
      <c r="B6344">
        <v>304.58999999999997</v>
      </c>
      <c r="C6344">
        <v>305.04000000000002</v>
      </c>
    </row>
    <row r="6345" spans="1:3">
      <c r="A6345" s="80">
        <v>36651</v>
      </c>
      <c r="B6345">
        <v>304.69</v>
      </c>
      <c r="C6345">
        <v>305.14999999999998</v>
      </c>
    </row>
    <row r="6346" spans="1:3">
      <c r="A6346" s="80">
        <v>36652</v>
      </c>
      <c r="B6346">
        <v>304.8</v>
      </c>
      <c r="C6346">
        <v>305.3</v>
      </c>
    </row>
    <row r="6347" spans="1:3">
      <c r="A6347" s="80">
        <v>36653</v>
      </c>
      <c r="B6347">
        <v>304.8</v>
      </c>
      <c r="C6347">
        <v>305.3</v>
      </c>
    </row>
    <row r="6348" spans="1:3">
      <c r="A6348" s="80">
        <v>36654</v>
      </c>
      <c r="B6348">
        <v>304.8</v>
      </c>
      <c r="C6348">
        <v>305.3</v>
      </c>
    </row>
    <row r="6349" spans="1:3">
      <c r="A6349" s="80">
        <v>36655</v>
      </c>
      <c r="B6349">
        <v>304.77</v>
      </c>
      <c r="C6349">
        <v>305.33999999999997</v>
      </c>
    </row>
    <row r="6350" spans="1:3">
      <c r="A6350" s="80">
        <v>36656</v>
      </c>
      <c r="B6350">
        <v>304.88</v>
      </c>
      <c r="C6350">
        <v>305.45999999999998</v>
      </c>
    </row>
    <row r="6351" spans="1:3">
      <c r="A6351" s="80">
        <v>36657</v>
      </c>
      <c r="B6351">
        <v>304.99</v>
      </c>
      <c r="C6351">
        <v>305.52</v>
      </c>
    </row>
    <row r="6352" spans="1:3">
      <c r="A6352" s="80">
        <v>36658</v>
      </c>
      <c r="B6352">
        <v>305.2</v>
      </c>
      <c r="C6352">
        <v>305.61</v>
      </c>
    </row>
    <row r="6353" spans="1:3">
      <c r="A6353" s="80">
        <v>36659</v>
      </c>
      <c r="B6353">
        <v>305.18</v>
      </c>
      <c r="C6353">
        <v>305.66000000000003</v>
      </c>
    </row>
    <row r="6354" spans="1:3">
      <c r="A6354" s="80">
        <v>36660</v>
      </c>
      <c r="B6354">
        <v>305.18</v>
      </c>
      <c r="C6354">
        <v>305.66000000000003</v>
      </c>
    </row>
    <row r="6355" spans="1:3">
      <c r="A6355" s="80">
        <v>36661</v>
      </c>
      <c r="B6355">
        <v>305.18</v>
      </c>
      <c r="C6355">
        <v>305.66000000000003</v>
      </c>
    </row>
    <row r="6356" spans="1:3">
      <c r="A6356" s="80">
        <v>36662</v>
      </c>
      <c r="B6356">
        <v>305.27999999999997</v>
      </c>
      <c r="C6356">
        <v>305.74</v>
      </c>
    </row>
    <row r="6357" spans="1:3">
      <c r="A6357" s="80">
        <v>36663</v>
      </c>
      <c r="B6357">
        <v>305.31</v>
      </c>
      <c r="C6357">
        <v>305.83</v>
      </c>
    </row>
    <row r="6358" spans="1:3">
      <c r="A6358" s="80">
        <v>36664</v>
      </c>
      <c r="B6358">
        <v>305.38</v>
      </c>
      <c r="C6358">
        <v>305.91000000000003</v>
      </c>
    </row>
    <row r="6359" spans="1:3">
      <c r="A6359" s="80">
        <v>36665</v>
      </c>
      <c r="B6359">
        <v>305.48</v>
      </c>
      <c r="C6359">
        <v>305.95</v>
      </c>
    </row>
    <row r="6360" spans="1:3">
      <c r="A6360" s="80">
        <v>36666</v>
      </c>
      <c r="B6360">
        <v>305.52999999999997</v>
      </c>
      <c r="C6360">
        <v>306</v>
      </c>
    </row>
    <row r="6361" spans="1:3">
      <c r="A6361" s="80">
        <v>36667</v>
      </c>
      <c r="B6361">
        <v>305.52999999999997</v>
      </c>
      <c r="C6361">
        <v>306</v>
      </c>
    </row>
    <row r="6362" spans="1:3">
      <c r="A6362" s="80">
        <v>36668</v>
      </c>
      <c r="B6362">
        <v>305.52999999999997</v>
      </c>
      <c r="C6362">
        <v>306</v>
      </c>
    </row>
    <row r="6363" spans="1:3">
      <c r="A6363" s="80">
        <v>36669</v>
      </c>
      <c r="B6363">
        <v>305.64</v>
      </c>
      <c r="C6363">
        <v>306.12</v>
      </c>
    </row>
    <row r="6364" spans="1:3">
      <c r="A6364" s="80">
        <v>36670</v>
      </c>
      <c r="B6364">
        <v>305.7</v>
      </c>
      <c r="C6364">
        <v>306.20999999999998</v>
      </c>
    </row>
    <row r="6365" spans="1:3">
      <c r="A6365" s="80">
        <v>36671</v>
      </c>
      <c r="B6365">
        <v>305.74</v>
      </c>
      <c r="C6365">
        <v>306.27</v>
      </c>
    </row>
    <row r="6366" spans="1:3">
      <c r="A6366" s="80">
        <v>36672</v>
      </c>
      <c r="B6366">
        <v>305.88</v>
      </c>
      <c r="C6366">
        <v>306.37</v>
      </c>
    </row>
    <row r="6367" spans="1:3">
      <c r="A6367" s="80">
        <v>36673</v>
      </c>
      <c r="B6367">
        <v>305.95</v>
      </c>
      <c r="C6367">
        <v>306.43</v>
      </c>
    </row>
    <row r="6368" spans="1:3">
      <c r="A6368" s="80">
        <v>36674</v>
      </c>
      <c r="B6368">
        <v>305.95</v>
      </c>
      <c r="C6368">
        <v>306.43</v>
      </c>
    </row>
    <row r="6369" spans="1:3">
      <c r="A6369" s="80">
        <v>36675</v>
      </c>
      <c r="B6369">
        <v>305.95</v>
      </c>
      <c r="C6369">
        <v>306.43</v>
      </c>
    </row>
    <row r="6370" spans="1:3">
      <c r="A6370" s="80">
        <v>36676</v>
      </c>
      <c r="B6370">
        <v>306.02999999999997</v>
      </c>
      <c r="C6370">
        <v>306.52999999999997</v>
      </c>
    </row>
    <row r="6371" spans="1:3">
      <c r="A6371" s="80">
        <v>36677</v>
      </c>
      <c r="B6371">
        <v>306.08</v>
      </c>
      <c r="C6371">
        <v>306.63</v>
      </c>
    </row>
    <row r="6372" spans="1:3">
      <c r="A6372" s="80">
        <v>36678</v>
      </c>
      <c r="B6372">
        <v>306.17</v>
      </c>
      <c r="C6372">
        <v>306.69</v>
      </c>
    </row>
    <row r="6373" spans="1:3">
      <c r="A6373" s="80">
        <v>36679</v>
      </c>
      <c r="B6373">
        <v>306.3</v>
      </c>
      <c r="C6373">
        <v>306.74</v>
      </c>
    </row>
    <row r="6374" spans="1:3">
      <c r="A6374" s="80">
        <v>36680</v>
      </c>
      <c r="B6374">
        <v>306.31</v>
      </c>
      <c r="C6374">
        <v>306.89999999999998</v>
      </c>
    </row>
    <row r="6375" spans="1:3">
      <c r="A6375" s="80">
        <v>36681</v>
      </c>
      <c r="B6375">
        <v>306.31</v>
      </c>
      <c r="C6375">
        <v>306.89999999999998</v>
      </c>
    </row>
    <row r="6376" spans="1:3">
      <c r="A6376" s="80">
        <v>36682</v>
      </c>
      <c r="B6376">
        <v>306.31</v>
      </c>
      <c r="C6376">
        <v>306.89999999999998</v>
      </c>
    </row>
    <row r="6377" spans="1:3">
      <c r="A6377" s="80">
        <v>36683</v>
      </c>
      <c r="B6377">
        <v>306.43</v>
      </c>
      <c r="C6377">
        <v>306.95999999999998</v>
      </c>
    </row>
    <row r="6378" spans="1:3">
      <c r="A6378" s="80">
        <v>36684</v>
      </c>
      <c r="B6378">
        <v>306.5</v>
      </c>
      <c r="C6378">
        <v>307.02</v>
      </c>
    </row>
    <row r="6379" spans="1:3">
      <c r="A6379" s="80">
        <v>36685</v>
      </c>
      <c r="B6379">
        <v>306.61</v>
      </c>
      <c r="C6379">
        <v>307.08999999999997</v>
      </c>
    </row>
    <row r="6380" spans="1:3">
      <c r="A6380" s="80">
        <v>36686</v>
      </c>
      <c r="B6380">
        <v>306.72000000000003</v>
      </c>
      <c r="C6380">
        <v>307.2</v>
      </c>
    </row>
    <row r="6381" spans="1:3">
      <c r="A6381" s="80">
        <v>36687</v>
      </c>
      <c r="B6381">
        <v>306.95</v>
      </c>
      <c r="C6381">
        <v>307.27999999999997</v>
      </c>
    </row>
    <row r="6382" spans="1:3">
      <c r="A6382" s="80">
        <v>36688</v>
      </c>
      <c r="B6382">
        <v>306.95</v>
      </c>
      <c r="C6382">
        <v>307.27999999999997</v>
      </c>
    </row>
    <row r="6383" spans="1:3">
      <c r="A6383" s="80">
        <v>36689</v>
      </c>
      <c r="B6383">
        <v>306.95</v>
      </c>
      <c r="C6383">
        <v>307.27999999999997</v>
      </c>
    </row>
    <row r="6384" spans="1:3">
      <c r="A6384" s="80">
        <v>36690</v>
      </c>
      <c r="B6384">
        <v>306.82</v>
      </c>
      <c r="C6384">
        <v>307.39</v>
      </c>
    </row>
    <row r="6385" spans="1:3">
      <c r="A6385" s="80">
        <v>36691</v>
      </c>
      <c r="B6385">
        <v>306.89</v>
      </c>
      <c r="C6385">
        <v>307.49</v>
      </c>
    </row>
    <row r="6386" spans="1:3">
      <c r="A6386" s="80">
        <v>36692</v>
      </c>
      <c r="B6386">
        <v>307.01</v>
      </c>
      <c r="C6386">
        <v>307.54000000000002</v>
      </c>
    </row>
    <row r="6387" spans="1:3">
      <c r="A6387" s="80">
        <v>36693</v>
      </c>
      <c r="B6387">
        <v>307.11</v>
      </c>
      <c r="C6387">
        <v>307.49</v>
      </c>
    </row>
    <row r="6388" spans="1:3">
      <c r="A6388" s="80">
        <v>36694</v>
      </c>
      <c r="B6388">
        <v>307.10000000000002</v>
      </c>
      <c r="C6388">
        <v>307.67</v>
      </c>
    </row>
    <row r="6389" spans="1:3">
      <c r="A6389" s="80">
        <v>36695</v>
      </c>
      <c r="B6389">
        <v>307.10000000000002</v>
      </c>
      <c r="C6389">
        <v>307.67</v>
      </c>
    </row>
    <row r="6390" spans="1:3">
      <c r="A6390" s="80">
        <v>36696</v>
      </c>
      <c r="B6390">
        <v>307.10000000000002</v>
      </c>
      <c r="C6390">
        <v>307.67</v>
      </c>
    </row>
    <row r="6391" spans="1:3">
      <c r="A6391" s="80">
        <v>36697</v>
      </c>
      <c r="B6391">
        <v>307.2</v>
      </c>
      <c r="C6391">
        <v>307.74</v>
      </c>
    </row>
    <row r="6392" spans="1:3">
      <c r="A6392" s="80">
        <v>36698</v>
      </c>
      <c r="B6392">
        <v>307.27</v>
      </c>
      <c r="C6392">
        <v>307.83</v>
      </c>
    </row>
    <row r="6393" spans="1:3">
      <c r="A6393" s="80">
        <v>36699</v>
      </c>
      <c r="B6393">
        <v>307.32</v>
      </c>
      <c r="C6393">
        <v>307.92</v>
      </c>
    </row>
    <row r="6394" spans="1:3">
      <c r="A6394" s="80">
        <v>36700</v>
      </c>
      <c r="B6394">
        <v>307.49</v>
      </c>
      <c r="C6394">
        <v>308.02</v>
      </c>
    </row>
    <row r="6395" spans="1:3">
      <c r="A6395" s="80">
        <v>36701</v>
      </c>
      <c r="B6395">
        <v>307.51</v>
      </c>
      <c r="C6395">
        <v>308.02999999999997</v>
      </c>
    </row>
    <row r="6396" spans="1:3">
      <c r="A6396" s="80">
        <v>36702</v>
      </c>
      <c r="B6396">
        <v>307.51</v>
      </c>
      <c r="C6396">
        <v>308.02999999999997</v>
      </c>
    </row>
    <row r="6397" spans="1:3">
      <c r="A6397" s="80">
        <v>36703</v>
      </c>
      <c r="B6397">
        <v>307.51</v>
      </c>
      <c r="C6397">
        <v>308.02999999999997</v>
      </c>
    </row>
    <row r="6398" spans="1:3">
      <c r="A6398" s="80">
        <v>36704</v>
      </c>
      <c r="B6398">
        <v>307.67</v>
      </c>
      <c r="C6398">
        <v>308.14</v>
      </c>
    </row>
    <row r="6399" spans="1:3">
      <c r="A6399" s="80">
        <v>36705</v>
      </c>
      <c r="B6399">
        <v>307.67</v>
      </c>
      <c r="C6399">
        <v>308.27</v>
      </c>
    </row>
    <row r="6400" spans="1:3">
      <c r="A6400" s="80">
        <v>36706</v>
      </c>
      <c r="B6400">
        <v>307.77</v>
      </c>
      <c r="C6400">
        <v>308.33999999999997</v>
      </c>
    </row>
    <row r="6401" spans="1:3">
      <c r="A6401" s="80">
        <v>36707</v>
      </c>
      <c r="B6401">
        <v>307.87</v>
      </c>
      <c r="C6401">
        <v>308.42</v>
      </c>
    </row>
    <row r="6402" spans="1:3">
      <c r="A6402" s="80">
        <v>36708</v>
      </c>
      <c r="B6402">
        <v>307.95</v>
      </c>
      <c r="C6402">
        <v>308.51</v>
      </c>
    </row>
    <row r="6403" spans="1:3">
      <c r="A6403" s="80">
        <v>36709</v>
      </c>
      <c r="B6403">
        <v>307.95</v>
      </c>
      <c r="C6403">
        <v>308.51</v>
      </c>
    </row>
    <row r="6404" spans="1:3">
      <c r="A6404" s="80">
        <v>36710</v>
      </c>
      <c r="B6404">
        <v>307.95</v>
      </c>
      <c r="C6404">
        <v>308.51</v>
      </c>
    </row>
    <row r="6405" spans="1:3">
      <c r="A6405" s="80">
        <v>36711</v>
      </c>
      <c r="B6405">
        <v>308.05</v>
      </c>
      <c r="C6405">
        <v>308.58</v>
      </c>
    </row>
    <row r="6406" spans="1:3">
      <c r="A6406" s="80">
        <v>36712</v>
      </c>
      <c r="B6406">
        <v>308.07</v>
      </c>
      <c r="C6406">
        <v>308.69</v>
      </c>
    </row>
    <row r="6407" spans="1:3">
      <c r="A6407" s="80">
        <v>36713</v>
      </c>
      <c r="B6407">
        <v>308.12</v>
      </c>
      <c r="C6407">
        <v>308.77</v>
      </c>
    </row>
    <row r="6408" spans="1:3">
      <c r="A6408" s="80">
        <v>36714</v>
      </c>
      <c r="B6408">
        <v>308.3</v>
      </c>
      <c r="C6408">
        <v>308.82</v>
      </c>
    </row>
    <row r="6409" spans="1:3">
      <c r="A6409" s="80">
        <v>36715</v>
      </c>
      <c r="B6409">
        <v>308.43</v>
      </c>
      <c r="C6409">
        <v>308.85000000000002</v>
      </c>
    </row>
    <row r="6410" spans="1:3">
      <c r="A6410" s="80">
        <v>36716</v>
      </c>
      <c r="B6410">
        <v>308.43</v>
      </c>
      <c r="C6410">
        <v>308.85000000000002</v>
      </c>
    </row>
    <row r="6411" spans="1:3">
      <c r="A6411" s="80">
        <v>36717</v>
      </c>
      <c r="B6411">
        <v>308.43</v>
      </c>
      <c r="C6411">
        <v>308.85000000000002</v>
      </c>
    </row>
    <row r="6412" spans="1:3">
      <c r="A6412" s="80">
        <v>36718</v>
      </c>
      <c r="B6412">
        <v>308.45</v>
      </c>
      <c r="C6412">
        <v>308.98</v>
      </c>
    </row>
    <row r="6413" spans="1:3">
      <c r="A6413" s="80">
        <v>36719</v>
      </c>
      <c r="B6413">
        <v>308.51</v>
      </c>
      <c r="C6413">
        <v>309.10000000000002</v>
      </c>
    </row>
    <row r="6414" spans="1:3">
      <c r="A6414" s="80">
        <v>36720</v>
      </c>
      <c r="B6414">
        <v>308.61</v>
      </c>
      <c r="C6414">
        <v>309.12</v>
      </c>
    </row>
    <row r="6415" spans="1:3">
      <c r="A6415" s="80">
        <v>36721</v>
      </c>
      <c r="B6415">
        <v>308.70999999999998</v>
      </c>
      <c r="C6415">
        <v>309.2</v>
      </c>
    </row>
    <row r="6416" spans="1:3">
      <c r="A6416" s="80">
        <v>36722</v>
      </c>
      <c r="B6416">
        <v>308.73</v>
      </c>
      <c r="C6416">
        <v>309.20999999999998</v>
      </c>
    </row>
    <row r="6417" spans="1:3">
      <c r="A6417" s="80">
        <v>36723</v>
      </c>
      <c r="B6417">
        <v>308.73</v>
      </c>
      <c r="C6417">
        <v>309.20999999999998</v>
      </c>
    </row>
    <row r="6418" spans="1:3">
      <c r="A6418" s="80">
        <v>36724</v>
      </c>
      <c r="B6418">
        <v>308.73</v>
      </c>
      <c r="C6418">
        <v>309.20999999999998</v>
      </c>
    </row>
    <row r="6419" spans="1:3">
      <c r="A6419" s="80">
        <v>36725</v>
      </c>
      <c r="B6419">
        <v>308.82</v>
      </c>
      <c r="C6419">
        <v>309.43</v>
      </c>
    </row>
    <row r="6420" spans="1:3">
      <c r="A6420" s="80">
        <v>36726</v>
      </c>
      <c r="B6420">
        <v>308.89</v>
      </c>
      <c r="C6420">
        <v>309.52999999999997</v>
      </c>
    </row>
    <row r="6421" spans="1:3">
      <c r="A6421" s="80">
        <v>36727</v>
      </c>
      <c r="B6421">
        <v>308.98</v>
      </c>
      <c r="C6421">
        <v>309.52999999999997</v>
      </c>
    </row>
    <row r="6422" spans="1:3">
      <c r="A6422" s="80">
        <v>36728</v>
      </c>
      <c r="B6422">
        <v>309.10000000000002</v>
      </c>
      <c r="C6422">
        <v>309.55</v>
      </c>
    </row>
    <row r="6423" spans="1:3">
      <c r="A6423" s="80">
        <v>36729</v>
      </c>
      <c r="B6423">
        <v>309.08999999999997</v>
      </c>
      <c r="C6423">
        <v>309.66000000000003</v>
      </c>
    </row>
    <row r="6424" spans="1:3">
      <c r="A6424" s="80">
        <v>36730</v>
      </c>
      <c r="B6424">
        <v>309.08999999999997</v>
      </c>
      <c r="C6424">
        <v>309.66000000000003</v>
      </c>
    </row>
    <row r="6425" spans="1:3">
      <c r="A6425" s="80">
        <v>36731</v>
      </c>
      <c r="B6425">
        <v>309.08999999999997</v>
      </c>
      <c r="C6425">
        <v>309.66000000000003</v>
      </c>
    </row>
    <row r="6426" spans="1:3">
      <c r="A6426" s="80">
        <v>36732</v>
      </c>
      <c r="B6426">
        <v>309.2</v>
      </c>
      <c r="C6426">
        <v>309.77</v>
      </c>
    </row>
    <row r="6427" spans="1:3">
      <c r="A6427" s="80">
        <v>36733</v>
      </c>
      <c r="B6427">
        <v>309.2</v>
      </c>
      <c r="C6427">
        <v>309.77</v>
      </c>
    </row>
    <row r="6428" spans="1:3">
      <c r="A6428" s="80">
        <v>36734</v>
      </c>
      <c r="B6428">
        <v>309.29000000000002</v>
      </c>
      <c r="C6428">
        <v>309.86</v>
      </c>
    </row>
    <row r="6429" spans="1:3">
      <c r="A6429" s="80">
        <v>36735</v>
      </c>
      <c r="B6429">
        <v>309.33999999999997</v>
      </c>
      <c r="C6429">
        <v>309.95</v>
      </c>
    </row>
    <row r="6430" spans="1:3">
      <c r="A6430" s="80">
        <v>36736</v>
      </c>
      <c r="B6430">
        <v>309.45</v>
      </c>
      <c r="C6430">
        <v>310</v>
      </c>
    </row>
    <row r="6431" spans="1:3">
      <c r="A6431" s="80">
        <v>36737</v>
      </c>
      <c r="B6431">
        <v>309.45</v>
      </c>
      <c r="C6431">
        <v>310</v>
      </c>
    </row>
    <row r="6432" spans="1:3">
      <c r="A6432" s="80">
        <v>36738</v>
      </c>
      <c r="B6432">
        <v>309.45</v>
      </c>
      <c r="C6432">
        <v>310</v>
      </c>
    </row>
    <row r="6433" spans="1:3">
      <c r="A6433" s="80">
        <v>36739</v>
      </c>
      <c r="B6433">
        <v>309.58</v>
      </c>
      <c r="C6433">
        <v>310.08999999999997</v>
      </c>
    </row>
    <row r="6434" spans="1:3">
      <c r="A6434" s="80">
        <v>36740</v>
      </c>
      <c r="B6434">
        <v>309.64</v>
      </c>
      <c r="C6434">
        <v>310.19</v>
      </c>
    </row>
    <row r="6435" spans="1:3">
      <c r="A6435" s="80">
        <v>36741</v>
      </c>
      <c r="B6435">
        <v>309.64</v>
      </c>
      <c r="C6435">
        <v>310.19</v>
      </c>
    </row>
    <row r="6436" spans="1:3">
      <c r="A6436" s="80">
        <v>36742</v>
      </c>
      <c r="B6436">
        <v>309.77</v>
      </c>
      <c r="C6436">
        <v>310.27</v>
      </c>
    </row>
    <row r="6437" spans="1:3">
      <c r="A6437" s="80">
        <v>36743</v>
      </c>
      <c r="B6437">
        <v>309.85000000000002</v>
      </c>
      <c r="C6437">
        <v>310.35000000000002</v>
      </c>
    </row>
    <row r="6438" spans="1:3">
      <c r="A6438" s="80">
        <v>36744</v>
      </c>
      <c r="B6438">
        <v>309.85000000000002</v>
      </c>
      <c r="C6438">
        <v>310.35000000000002</v>
      </c>
    </row>
    <row r="6439" spans="1:3">
      <c r="A6439" s="80">
        <v>36745</v>
      </c>
      <c r="B6439">
        <v>309.85000000000002</v>
      </c>
      <c r="C6439">
        <v>310.35000000000002</v>
      </c>
    </row>
    <row r="6440" spans="1:3">
      <c r="A6440" s="80">
        <v>36746</v>
      </c>
      <c r="B6440">
        <v>309.87</v>
      </c>
      <c r="C6440">
        <v>310.42</v>
      </c>
    </row>
    <row r="6441" spans="1:3">
      <c r="A6441" s="80">
        <v>36747</v>
      </c>
      <c r="B6441">
        <v>309.95999999999998</v>
      </c>
      <c r="C6441">
        <v>310.51</v>
      </c>
    </row>
    <row r="6442" spans="1:3">
      <c r="A6442" s="80">
        <v>36748</v>
      </c>
      <c r="B6442">
        <v>310.05</v>
      </c>
      <c r="C6442">
        <v>310.61</v>
      </c>
    </row>
    <row r="6443" spans="1:3">
      <c r="A6443" s="80">
        <v>36749</v>
      </c>
      <c r="B6443">
        <v>310.22000000000003</v>
      </c>
      <c r="C6443">
        <v>310.69</v>
      </c>
    </row>
    <row r="6444" spans="1:3">
      <c r="A6444" s="80">
        <v>36750</v>
      </c>
      <c r="B6444">
        <v>310.3</v>
      </c>
      <c r="C6444">
        <v>310.7</v>
      </c>
    </row>
    <row r="6445" spans="1:3">
      <c r="A6445" s="80">
        <v>36751</v>
      </c>
      <c r="B6445">
        <v>310.3</v>
      </c>
      <c r="C6445">
        <v>310.7</v>
      </c>
    </row>
    <row r="6446" spans="1:3">
      <c r="A6446" s="80">
        <v>36752</v>
      </c>
      <c r="B6446">
        <v>310.3</v>
      </c>
      <c r="C6446">
        <v>310.7</v>
      </c>
    </row>
    <row r="6447" spans="1:3">
      <c r="A6447" s="80">
        <v>36753</v>
      </c>
      <c r="B6447">
        <v>310.29000000000002</v>
      </c>
      <c r="C6447">
        <v>310.83999999999997</v>
      </c>
    </row>
    <row r="6448" spans="1:3">
      <c r="A6448" s="80">
        <v>36754</v>
      </c>
      <c r="B6448">
        <v>310.29000000000002</v>
      </c>
      <c r="C6448">
        <v>310.83999999999997</v>
      </c>
    </row>
    <row r="6449" spans="1:3">
      <c r="A6449" s="80">
        <v>36755</v>
      </c>
      <c r="B6449">
        <v>310.38</v>
      </c>
      <c r="C6449">
        <v>310.93</v>
      </c>
    </row>
    <row r="6450" spans="1:3">
      <c r="A6450" s="80">
        <v>36756</v>
      </c>
      <c r="B6450">
        <v>310.45</v>
      </c>
      <c r="C6450">
        <v>310.89</v>
      </c>
    </row>
    <row r="6451" spans="1:3">
      <c r="A6451" s="80">
        <v>36757</v>
      </c>
      <c r="B6451">
        <v>310.49</v>
      </c>
      <c r="C6451">
        <v>311.08</v>
      </c>
    </row>
    <row r="6452" spans="1:3">
      <c r="A6452" s="80">
        <v>36758</v>
      </c>
      <c r="B6452">
        <v>310.49</v>
      </c>
      <c r="C6452">
        <v>311.08</v>
      </c>
    </row>
    <row r="6453" spans="1:3">
      <c r="A6453" s="80">
        <v>36759</v>
      </c>
      <c r="B6453">
        <v>310.49</v>
      </c>
      <c r="C6453">
        <v>311.08</v>
      </c>
    </row>
    <row r="6454" spans="1:3">
      <c r="A6454" s="80">
        <v>36760</v>
      </c>
      <c r="B6454">
        <v>310.58999999999997</v>
      </c>
      <c r="C6454">
        <v>311.14999999999998</v>
      </c>
    </row>
    <row r="6455" spans="1:3">
      <c r="A6455" s="80">
        <v>36761</v>
      </c>
      <c r="B6455">
        <v>310.63</v>
      </c>
      <c r="C6455">
        <v>311.29000000000002</v>
      </c>
    </row>
    <row r="6456" spans="1:3">
      <c r="A6456" s="80">
        <v>36762</v>
      </c>
      <c r="B6456">
        <v>310.75</v>
      </c>
      <c r="C6456">
        <v>311.32</v>
      </c>
    </row>
    <row r="6457" spans="1:3">
      <c r="A6457" s="80">
        <v>36763</v>
      </c>
      <c r="B6457">
        <v>310.85000000000002</v>
      </c>
      <c r="C6457">
        <v>311.32</v>
      </c>
    </row>
    <row r="6458" spans="1:3">
      <c r="A6458" s="80">
        <v>36764</v>
      </c>
      <c r="B6458">
        <v>310.88</v>
      </c>
      <c r="C6458">
        <v>311.48</v>
      </c>
    </row>
    <row r="6459" spans="1:3">
      <c r="A6459" s="80">
        <v>36765</v>
      </c>
      <c r="B6459">
        <v>310.88</v>
      </c>
      <c r="C6459">
        <v>311.48</v>
      </c>
    </row>
    <row r="6460" spans="1:3">
      <c r="A6460" s="80">
        <v>36766</v>
      </c>
      <c r="B6460">
        <v>310.88</v>
      </c>
      <c r="C6460">
        <v>311.48</v>
      </c>
    </row>
    <row r="6461" spans="1:3">
      <c r="A6461" s="80">
        <v>36767</v>
      </c>
      <c r="B6461">
        <v>311</v>
      </c>
      <c r="C6461">
        <v>311.56</v>
      </c>
    </row>
    <row r="6462" spans="1:3">
      <c r="A6462" s="80">
        <v>36768</v>
      </c>
      <c r="B6462">
        <v>311.05</v>
      </c>
      <c r="C6462">
        <v>311.63</v>
      </c>
    </row>
    <row r="6463" spans="1:3">
      <c r="A6463" s="80">
        <v>36769</v>
      </c>
      <c r="B6463">
        <v>311.11</v>
      </c>
      <c r="C6463">
        <v>311.74</v>
      </c>
    </row>
    <row r="6464" spans="1:3">
      <c r="A6464" s="80">
        <v>36770</v>
      </c>
      <c r="B6464">
        <v>311.23</v>
      </c>
      <c r="C6464">
        <v>311.73</v>
      </c>
    </row>
    <row r="6465" spans="1:3">
      <c r="A6465" s="80">
        <v>36771</v>
      </c>
      <c r="B6465">
        <v>311.3</v>
      </c>
      <c r="C6465">
        <v>311.89999999999998</v>
      </c>
    </row>
    <row r="6466" spans="1:3">
      <c r="A6466" s="80">
        <v>36772</v>
      </c>
      <c r="B6466">
        <v>311.3</v>
      </c>
      <c r="C6466">
        <v>311.89999999999998</v>
      </c>
    </row>
    <row r="6467" spans="1:3">
      <c r="A6467" s="80">
        <v>36773</v>
      </c>
      <c r="B6467">
        <v>311.3</v>
      </c>
      <c r="C6467">
        <v>311.89999999999998</v>
      </c>
    </row>
    <row r="6468" spans="1:3">
      <c r="A6468" s="80">
        <v>36774</v>
      </c>
      <c r="B6468">
        <v>311.36</v>
      </c>
      <c r="C6468">
        <v>311.95</v>
      </c>
    </row>
    <row r="6469" spans="1:3">
      <c r="A6469" s="80">
        <v>36775</v>
      </c>
      <c r="B6469">
        <v>311.43</v>
      </c>
      <c r="C6469">
        <v>312.02</v>
      </c>
    </row>
    <row r="6470" spans="1:3">
      <c r="A6470" s="80">
        <v>36776</v>
      </c>
      <c r="B6470">
        <v>311.54000000000002</v>
      </c>
      <c r="C6470">
        <v>312.13</v>
      </c>
    </row>
    <row r="6471" spans="1:3">
      <c r="A6471" s="80">
        <v>36777</v>
      </c>
      <c r="B6471">
        <v>311.70999999999998</v>
      </c>
      <c r="C6471">
        <v>312.19</v>
      </c>
    </row>
    <row r="6472" spans="1:3">
      <c r="A6472" s="80">
        <v>36778</v>
      </c>
      <c r="B6472">
        <v>311.77999999999997</v>
      </c>
      <c r="C6472">
        <v>312.25</v>
      </c>
    </row>
    <row r="6473" spans="1:3">
      <c r="A6473" s="80">
        <v>36779</v>
      </c>
      <c r="B6473">
        <v>311.77999999999997</v>
      </c>
      <c r="C6473">
        <v>312.25</v>
      </c>
    </row>
    <row r="6474" spans="1:3">
      <c r="A6474" s="80">
        <v>36780</v>
      </c>
      <c r="B6474">
        <v>311.77999999999997</v>
      </c>
      <c r="C6474">
        <v>312.25</v>
      </c>
    </row>
    <row r="6475" spans="1:3">
      <c r="A6475" s="80">
        <v>36781</v>
      </c>
      <c r="B6475">
        <v>311.77</v>
      </c>
      <c r="C6475">
        <v>312.3</v>
      </c>
    </row>
    <row r="6476" spans="1:3">
      <c r="A6476" s="80">
        <v>36782</v>
      </c>
      <c r="B6476">
        <v>311.88</v>
      </c>
      <c r="C6476">
        <v>312.43</v>
      </c>
    </row>
    <row r="6477" spans="1:3">
      <c r="A6477" s="80">
        <v>36783</v>
      </c>
      <c r="B6477">
        <v>311.99</v>
      </c>
      <c r="C6477">
        <v>312.44</v>
      </c>
    </row>
    <row r="6478" spans="1:3">
      <c r="A6478" s="80">
        <v>36784</v>
      </c>
      <c r="B6478">
        <v>312.04000000000002</v>
      </c>
      <c r="C6478">
        <v>312.58999999999997</v>
      </c>
    </row>
    <row r="6479" spans="1:3">
      <c r="A6479" s="80">
        <v>36785</v>
      </c>
      <c r="B6479">
        <v>312.04000000000002</v>
      </c>
      <c r="C6479">
        <v>312.58999999999997</v>
      </c>
    </row>
    <row r="6480" spans="1:3">
      <c r="A6480" s="80">
        <v>36786</v>
      </c>
      <c r="B6480">
        <v>312.04000000000002</v>
      </c>
      <c r="C6480">
        <v>312.58999999999997</v>
      </c>
    </row>
    <row r="6481" spans="1:3">
      <c r="A6481" s="80">
        <v>36787</v>
      </c>
      <c r="B6481">
        <v>312.04000000000002</v>
      </c>
      <c r="C6481">
        <v>312.58999999999997</v>
      </c>
    </row>
    <row r="6482" spans="1:3">
      <c r="A6482" s="80">
        <v>36788</v>
      </c>
      <c r="B6482">
        <v>312.08999999999997</v>
      </c>
      <c r="C6482">
        <v>312.64999999999998</v>
      </c>
    </row>
    <row r="6483" spans="1:3">
      <c r="A6483" s="80">
        <v>36789</v>
      </c>
      <c r="B6483">
        <v>312.13</v>
      </c>
      <c r="C6483">
        <v>312.77999999999997</v>
      </c>
    </row>
    <row r="6484" spans="1:3">
      <c r="A6484" s="80">
        <v>36790</v>
      </c>
      <c r="B6484">
        <v>312.29000000000002</v>
      </c>
      <c r="C6484">
        <v>312.86</v>
      </c>
    </row>
    <row r="6485" spans="1:3">
      <c r="A6485" s="80">
        <v>36791</v>
      </c>
      <c r="B6485">
        <v>312.35000000000002</v>
      </c>
      <c r="C6485">
        <v>312.88</v>
      </c>
    </row>
    <row r="6486" spans="1:3">
      <c r="A6486" s="80">
        <v>36792</v>
      </c>
      <c r="B6486">
        <v>312.45</v>
      </c>
      <c r="C6486">
        <v>313.01</v>
      </c>
    </row>
    <row r="6487" spans="1:3">
      <c r="A6487" s="80">
        <v>36793</v>
      </c>
      <c r="B6487">
        <v>312.45</v>
      </c>
      <c r="C6487">
        <v>313.01</v>
      </c>
    </row>
    <row r="6488" spans="1:3">
      <c r="A6488" s="80">
        <v>36794</v>
      </c>
      <c r="B6488">
        <v>312.45</v>
      </c>
      <c r="C6488">
        <v>313.01</v>
      </c>
    </row>
    <row r="6489" spans="1:3">
      <c r="A6489" s="80">
        <v>36795</v>
      </c>
      <c r="B6489">
        <v>312.45999999999998</v>
      </c>
      <c r="C6489">
        <v>313.02999999999997</v>
      </c>
    </row>
    <row r="6490" spans="1:3">
      <c r="A6490" s="80">
        <v>36796</v>
      </c>
      <c r="B6490">
        <v>312.61</v>
      </c>
      <c r="C6490">
        <v>313.18</v>
      </c>
    </row>
    <row r="6491" spans="1:3">
      <c r="A6491" s="80">
        <v>36797</v>
      </c>
      <c r="B6491">
        <v>312.57</v>
      </c>
      <c r="C6491">
        <v>313.17</v>
      </c>
    </row>
    <row r="6492" spans="1:3">
      <c r="A6492" s="80">
        <v>36798</v>
      </c>
      <c r="B6492">
        <v>312.73</v>
      </c>
      <c r="C6492">
        <v>313.3</v>
      </c>
    </row>
    <row r="6493" spans="1:3">
      <c r="A6493" s="80">
        <v>36799</v>
      </c>
      <c r="B6493">
        <v>312.82</v>
      </c>
      <c r="C6493">
        <v>313.35000000000002</v>
      </c>
    </row>
    <row r="6494" spans="1:3">
      <c r="A6494" s="80">
        <v>36800</v>
      </c>
      <c r="B6494">
        <v>312.82</v>
      </c>
      <c r="C6494">
        <v>313.35000000000002</v>
      </c>
    </row>
    <row r="6495" spans="1:3">
      <c r="A6495" s="80">
        <v>36801</v>
      </c>
      <c r="B6495">
        <v>312.82</v>
      </c>
      <c r="C6495">
        <v>313.35000000000002</v>
      </c>
    </row>
    <row r="6496" spans="1:3">
      <c r="A6496" s="80">
        <v>36802</v>
      </c>
      <c r="B6496">
        <v>312.93</v>
      </c>
      <c r="C6496">
        <v>313.44</v>
      </c>
    </row>
    <row r="6497" spans="1:3">
      <c r="A6497" s="80">
        <v>36803</v>
      </c>
      <c r="B6497">
        <v>313.02</v>
      </c>
      <c r="C6497">
        <v>313.56</v>
      </c>
    </row>
    <row r="6498" spans="1:3">
      <c r="A6498" s="80">
        <v>36804</v>
      </c>
      <c r="B6498">
        <v>313.07</v>
      </c>
      <c r="C6498">
        <v>313.60000000000002</v>
      </c>
    </row>
    <row r="6499" spans="1:3">
      <c r="A6499" s="80">
        <v>36805</v>
      </c>
      <c r="B6499">
        <v>313.24</v>
      </c>
      <c r="C6499">
        <v>313.70999999999998</v>
      </c>
    </row>
    <row r="6500" spans="1:3">
      <c r="A6500" s="80">
        <v>36806</v>
      </c>
      <c r="B6500">
        <v>313.36</v>
      </c>
      <c r="C6500">
        <v>313.79000000000002</v>
      </c>
    </row>
    <row r="6501" spans="1:3">
      <c r="A6501" s="80">
        <v>36807</v>
      </c>
      <c r="B6501">
        <v>313.36</v>
      </c>
      <c r="C6501">
        <v>313.79000000000002</v>
      </c>
    </row>
    <row r="6502" spans="1:3">
      <c r="A6502" s="80">
        <v>36808</v>
      </c>
      <c r="B6502">
        <v>313.36</v>
      </c>
      <c r="C6502">
        <v>313.79000000000002</v>
      </c>
    </row>
    <row r="6503" spans="1:3">
      <c r="A6503" s="80">
        <v>36809</v>
      </c>
      <c r="B6503">
        <v>313.33</v>
      </c>
      <c r="C6503">
        <v>313.81</v>
      </c>
    </row>
    <row r="6504" spans="1:3">
      <c r="A6504" s="80">
        <v>36810</v>
      </c>
      <c r="B6504">
        <v>313.44</v>
      </c>
      <c r="C6504">
        <v>313.93</v>
      </c>
    </row>
    <row r="6505" spans="1:3">
      <c r="A6505" s="80">
        <v>36811</v>
      </c>
      <c r="B6505">
        <v>313.47000000000003</v>
      </c>
      <c r="C6505">
        <v>314.01</v>
      </c>
    </row>
    <row r="6506" spans="1:3">
      <c r="A6506" s="80">
        <v>36812</v>
      </c>
      <c r="B6506">
        <v>313.56</v>
      </c>
      <c r="C6506">
        <v>314.05</v>
      </c>
    </row>
    <row r="6507" spans="1:3">
      <c r="A6507" s="80">
        <v>36813</v>
      </c>
      <c r="B6507">
        <v>313.67</v>
      </c>
      <c r="C6507">
        <v>314.2</v>
      </c>
    </row>
    <row r="6508" spans="1:3">
      <c r="A6508" s="80">
        <v>36814</v>
      </c>
      <c r="B6508">
        <v>313.67</v>
      </c>
      <c r="C6508">
        <v>314.2</v>
      </c>
    </row>
    <row r="6509" spans="1:3">
      <c r="A6509" s="80">
        <v>36815</v>
      </c>
      <c r="B6509">
        <v>313.67</v>
      </c>
      <c r="C6509">
        <v>314.2</v>
      </c>
    </row>
    <row r="6510" spans="1:3">
      <c r="A6510" s="80">
        <v>36816</v>
      </c>
      <c r="B6510">
        <v>313.67</v>
      </c>
      <c r="C6510">
        <v>314.2</v>
      </c>
    </row>
    <row r="6511" spans="1:3">
      <c r="A6511" s="80">
        <v>36817</v>
      </c>
      <c r="B6511">
        <v>313.73</v>
      </c>
      <c r="C6511">
        <v>314.29000000000002</v>
      </c>
    </row>
    <row r="6512" spans="1:3">
      <c r="A6512" s="80">
        <v>36818</v>
      </c>
      <c r="B6512">
        <v>313.76</v>
      </c>
      <c r="C6512">
        <v>314.35000000000002</v>
      </c>
    </row>
    <row r="6513" spans="1:3">
      <c r="A6513" s="80">
        <v>36819</v>
      </c>
      <c r="B6513">
        <v>313.85000000000002</v>
      </c>
      <c r="C6513">
        <v>314.47000000000003</v>
      </c>
    </row>
    <row r="6514" spans="1:3">
      <c r="A6514" s="80">
        <v>36820</v>
      </c>
      <c r="B6514">
        <v>313.92</v>
      </c>
      <c r="C6514">
        <v>314.48</v>
      </c>
    </row>
    <row r="6515" spans="1:3">
      <c r="A6515" s="80">
        <v>36821</v>
      </c>
      <c r="B6515">
        <v>313.92</v>
      </c>
      <c r="C6515">
        <v>314.48</v>
      </c>
    </row>
    <row r="6516" spans="1:3">
      <c r="A6516" s="80">
        <v>36822</v>
      </c>
      <c r="B6516">
        <v>313.92</v>
      </c>
      <c r="C6516">
        <v>314.48</v>
      </c>
    </row>
    <row r="6517" spans="1:3">
      <c r="A6517" s="80">
        <v>36823</v>
      </c>
      <c r="B6517">
        <v>314.07</v>
      </c>
      <c r="C6517">
        <v>314.57</v>
      </c>
    </row>
    <row r="6518" spans="1:3">
      <c r="A6518" s="80">
        <v>36824</v>
      </c>
      <c r="B6518">
        <v>314.13</v>
      </c>
      <c r="C6518">
        <v>314.67</v>
      </c>
    </row>
    <row r="6519" spans="1:3">
      <c r="A6519" s="80">
        <v>36825</v>
      </c>
      <c r="B6519">
        <v>314.18</v>
      </c>
      <c r="C6519">
        <v>314.72000000000003</v>
      </c>
    </row>
    <row r="6520" spans="1:3">
      <c r="A6520" s="80">
        <v>36826</v>
      </c>
      <c r="B6520">
        <v>314.3</v>
      </c>
      <c r="C6520">
        <v>314.85000000000002</v>
      </c>
    </row>
    <row r="6521" spans="1:3">
      <c r="A6521" s="80">
        <v>36827</v>
      </c>
      <c r="B6521">
        <v>314.33</v>
      </c>
      <c r="C6521">
        <v>314.82</v>
      </c>
    </row>
    <row r="6522" spans="1:3">
      <c r="A6522" s="80">
        <v>36828</v>
      </c>
      <c r="B6522">
        <v>314.33</v>
      </c>
      <c r="C6522">
        <v>314.82</v>
      </c>
    </row>
    <row r="6523" spans="1:3">
      <c r="A6523" s="80">
        <v>36829</v>
      </c>
      <c r="B6523">
        <v>314.33</v>
      </c>
      <c r="C6523">
        <v>314.82</v>
      </c>
    </row>
    <row r="6524" spans="1:3">
      <c r="A6524" s="80">
        <v>36830</v>
      </c>
      <c r="B6524">
        <v>314.47000000000003</v>
      </c>
      <c r="C6524">
        <v>315.01</v>
      </c>
    </row>
    <row r="6525" spans="1:3">
      <c r="A6525" s="80">
        <v>36831</v>
      </c>
      <c r="B6525">
        <v>314.57</v>
      </c>
      <c r="C6525">
        <v>315.05</v>
      </c>
    </row>
    <row r="6526" spans="1:3">
      <c r="A6526" s="80">
        <v>36832</v>
      </c>
      <c r="B6526">
        <v>314.63</v>
      </c>
      <c r="C6526">
        <v>315.13</v>
      </c>
    </row>
    <row r="6527" spans="1:3">
      <c r="A6527" s="80">
        <v>36833</v>
      </c>
      <c r="B6527">
        <v>314.67</v>
      </c>
      <c r="C6527">
        <v>315.20999999999998</v>
      </c>
    </row>
    <row r="6528" spans="1:3">
      <c r="A6528" s="80">
        <v>36834</v>
      </c>
      <c r="B6528">
        <v>314.74</v>
      </c>
      <c r="C6528">
        <v>315.37</v>
      </c>
    </row>
    <row r="6529" spans="1:3">
      <c r="A6529" s="80">
        <v>36835</v>
      </c>
      <c r="B6529">
        <v>314.74</v>
      </c>
      <c r="C6529">
        <v>315.37</v>
      </c>
    </row>
    <row r="6530" spans="1:3">
      <c r="A6530" s="80">
        <v>36836</v>
      </c>
      <c r="B6530">
        <v>314.74</v>
      </c>
      <c r="C6530">
        <v>315.37</v>
      </c>
    </row>
    <row r="6531" spans="1:3">
      <c r="A6531" s="80">
        <v>36837</v>
      </c>
      <c r="B6531">
        <v>314.77999999999997</v>
      </c>
      <c r="C6531">
        <v>315.39</v>
      </c>
    </row>
    <row r="6532" spans="1:3">
      <c r="A6532" s="80">
        <v>36838</v>
      </c>
      <c r="B6532">
        <v>314.93</v>
      </c>
      <c r="C6532">
        <v>315.45</v>
      </c>
    </row>
    <row r="6533" spans="1:3">
      <c r="A6533" s="80">
        <v>36839</v>
      </c>
      <c r="B6533">
        <v>315.01</v>
      </c>
      <c r="C6533">
        <v>315.56</v>
      </c>
    </row>
    <row r="6534" spans="1:3">
      <c r="A6534" s="80">
        <v>36840</v>
      </c>
      <c r="B6534">
        <v>315.08999999999997</v>
      </c>
      <c r="C6534">
        <v>315.64999999999998</v>
      </c>
    </row>
    <row r="6535" spans="1:3">
      <c r="A6535" s="80">
        <v>36841</v>
      </c>
      <c r="B6535">
        <v>315.18</v>
      </c>
      <c r="C6535">
        <v>315.64</v>
      </c>
    </row>
    <row r="6536" spans="1:3">
      <c r="A6536" s="80">
        <v>36842</v>
      </c>
      <c r="B6536">
        <v>315.18</v>
      </c>
      <c r="C6536">
        <v>315.64</v>
      </c>
    </row>
    <row r="6537" spans="1:3">
      <c r="A6537" s="80">
        <v>36843</v>
      </c>
      <c r="B6537">
        <v>315.18</v>
      </c>
      <c r="C6537">
        <v>315.64</v>
      </c>
    </row>
    <row r="6538" spans="1:3">
      <c r="A6538" s="80">
        <v>36844</v>
      </c>
      <c r="B6538">
        <v>315.26</v>
      </c>
      <c r="C6538">
        <v>315.82</v>
      </c>
    </row>
    <row r="6539" spans="1:3">
      <c r="A6539" s="80">
        <v>36845</v>
      </c>
      <c r="B6539">
        <v>315.32</v>
      </c>
      <c r="C6539">
        <v>315.8</v>
      </c>
    </row>
    <row r="6540" spans="1:3">
      <c r="A6540" s="80">
        <v>36846</v>
      </c>
      <c r="B6540">
        <v>315.42</v>
      </c>
      <c r="C6540">
        <v>315.97000000000003</v>
      </c>
    </row>
    <row r="6541" spans="1:3">
      <c r="A6541" s="80">
        <v>36847</v>
      </c>
      <c r="B6541">
        <v>315.47000000000003</v>
      </c>
      <c r="C6541">
        <v>315.98</v>
      </c>
    </row>
    <row r="6542" spans="1:3">
      <c r="A6542" s="80">
        <v>36848</v>
      </c>
      <c r="B6542">
        <v>315.51</v>
      </c>
      <c r="C6542">
        <v>316.05</v>
      </c>
    </row>
    <row r="6543" spans="1:3">
      <c r="A6543" s="80">
        <v>36849</v>
      </c>
      <c r="B6543">
        <v>315.51</v>
      </c>
      <c r="C6543">
        <v>316.05</v>
      </c>
    </row>
    <row r="6544" spans="1:3">
      <c r="A6544" s="80">
        <v>36850</v>
      </c>
      <c r="B6544">
        <v>315.51</v>
      </c>
      <c r="C6544">
        <v>316.05</v>
      </c>
    </row>
    <row r="6545" spans="1:3">
      <c r="A6545" s="80">
        <v>36851</v>
      </c>
      <c r="B6545">
        <v>315.62</v>
      </c>
      <c r="C6545">
        <v>316.16000000000003</v>
      </c>
    </row>
    <row r="6546" spans="1:3">
      <c r="A6546" s="80">
        <v>36852</v>
      </c>
      <c r="B6546">
        <v>315.66000000000003</v>
      </c>
      <c r="C6546">
        <v>316.22000000000003</v>
      </c>
    </row>
    <row r="6547" spans="1:3">
      <c r="A6547" s="80">
        <v>36853</v>
      </c>
      <c r="B6547">
        <v>315.77999999999997</v>
      </c>
      <c r="C6547">
        <v>316.31</v>
      </c>
    </row>
    <row r="6548" spans="1:3">
      <c r="A6548" s="80">
        <v>36854</v>
      </c>
      <c r="B6548">
        <v>315.89999999999998</v>
      </c>
      <c r="C6548">
        <v>316.39</v>
      </c>
    </row>
    <row r="6549" spans="1:3">
      <c r="A6549" s="80">
        <v>36855</v>
      </c>
      <c r="B6549">
        <v>315.89</v>
      </c>
      <c r="C6549">
        <v>316.5</v>
      </c>
    </row>
    <row r="6550" spans="1:3">
      <c r="A6550" s="80">
        <v>36856</v>
      </c>
      <c r="B6550">
        <v>315.89</v>
      </c>
      <c r="C6550">
        <v>316.5</v>
      </c>
    </row>
    <row r="6551" spans="1:3">
      <c r="A6551" s="80">
        <v>36857</v>
      </c>
      <c r="B6551">
        <v>315.89</v>
      </c>
      <c r="C6551">
        <v>316.5</v>
      </c>
    </row>
    <row r="6552" spans="1:3">
      <c r="A6552" s="80">
        <v>36858</v>
      </c>
      <c r="B6552">
        <v>316.05</v>
      </c>
      <c r="C6552">
        <v>316.62</v>
      </c>
    </row>
    <row r="6553" spans="1:3">
      <c r="A6553" s="80">
        <v>36859</v>
      </c>
      <c r="B6553">
        <v>316.07</v>
      </c>
      <c r="C6553">
        <v>316.67</v>
      </c>
    </row>
    <row r="6554" spans="1:3">
      <c r="A6554" s="80">
        <v>36860</v>
      </c>
      <c r="B6554">
        <v>316.24</v>
      </c>
      <c r="C6554">
        <v>316.79000000000002</v>
      </c>
    </row>
    <row r="6555" spans="1:3">
      <c r="A6555" s="80">
        <v>36861</v>
      </c>
      <c r="B6555">
        <v>316.27999999999997</v>
      </c>
      <c r="C6555">
        <v>316.85000000000002</v>
      </c>
    </row>
    <row r="6556" spans="1:3">
      <c r="A6556" s="80">
        <v>36862</v>
      </c>
      <c r="B6556">
        <v>316.33999999999997</v>
      </c>
      <c r="C6556">
        <v>316.91000000000003</v>
      </c>
    </row>
    <row r="6557" spans="1:3">
      <c r="A6557" s="80">
        <v>36863</v>
      </c>
      <c r="B6557">
        <v>316.33999999999997</v>
      </c>
      <c r="C6557">
        <v>316.91000000000003</v>
      </c>
    </row>
    <row r="6558" spans="1:3">
      <c r="A6558" s="80">
        <v>36864</v>
      </c>
      <c r="B6558">
        <v>316.33999999999997</v>
      </c>
      <c r="C6558">
        <v>316.91000000000003</v>
      </c>
    </row>
    <row r="6559" spans="1:3">
      <c r="A6559" s="80">
        <v>36865</v>
      </c>
      <c r="B6559">
        <v>316.43</v>
      </c>
      <c r="C6559">
        <v>317.02</v>
      </c>
    </row>
    <row r="6560" spans="1:3">
      <c r="A6560" s="80">
        <v>36866</v>
      </c>
      <c r="B6560">
        <v>316.52</v>
      </c>
      <c r="C6560">
        <v>317.05</v>
      </c>
    </row>
    <row r="6561" spans="1:3">
      <c r="A6561" s="80">
        <v>36867</v>
      </c>
      <c r="B6561">
        <v>316.64999999999998</v>
      </c>
      <c r="C6561">
        <v>317.19</v>
      </c>
    </row>
    <row r="6562" spans="1:3">
      <c r="A6562" s="80">
        <v>36868</v>
      </c>
      <c r="B6562">
        <v>316.70999999999998</v>
      </c>
      <c r="C6562">
        <v>317.20999999999998</v>
      </c>
    </row>
    <row r="6563" spans="1:3">
      <c r="A6563" s="80">
        <v>36869</v>
      </c>
      <c r="B6563">
        <v>316.76</v>
      </c>
      <c r="C6563">
        <v>317.29000000000002</v>
      </c>
    </row>
    <row r="6564" spans="1:3">
      <c r="A6564" s="80">
        <v>36870</v>
      </c>
      <c r="B6564">
        <v>316.76</v>
      </c>
      <c r="C6564">
        <v>317.29000000000002</v>
      </c>
    </row>
    <row r="6565" spans="1:3">
      <c r="A6565" s="80">
        <v>36871</v>
      </c>
      <c r="B6565">
        <v>316.76</v>
      </c>
      <c r="C6565">
        <v>317.29000000000002</v>
      </c>
    </row>
    <row r="6566" spans="1:3">
      <c r="A6566" s="80">
        <v>36872</v>
      </c>
      <c r="B6566">
        <v>316.91000000000003</v>
      </c>
      <c r="C6566">
        <v>317.39999999999998</v>
      </c>
    </row>
    <row r="6567" spans="1:3">
      <c r="A6567" s="80">
        <v>36873</v>
      </c>
      <c r="B6567">
        <v>316.92</v>
      </c>
      <c r="C6567">
        <v>317.44</v>
      </c>
    </row>
    <row r="6568" spans="1:3">
      <c r="A6568" s="80">
        <v>36874</v>
      </c>
      <c r="B6568">
        <v>317.12</v>
      </c>
      <c r="C6568">
        <v>317.54000000000002</v>
      </c>
    </row>
    <row r="6569" spans="1:3">
      <c r="A6569" s="80">
        <v>36875</v>
      </c>
      <c r="B6569">
        <v>317.06</v>
      </c>
      <c r="C6569">
        <v>317.58999999999997</v>
      </c>
    </row>
    <row r="6570" spans="1:3">
      <c r="A6570" s="80">
        <v>36876</v>
      </c>
      <c r="B6570">
        <v>317.12</v>
      </c>
      <c r="C6570">
        <v>317.63</v>
      </c>
    </row>
    <row r="6571" spans="1:3">
      <c r="A6571" s="80">
        <v>36877</v>
      </c>
      <c r="B6571">
        <v>317.12</v>
      </c>
      <c r="C6571">
        <v>317.63</v>
      </c>
    </row>
    <row r="6572" spans="1:3">
      <c r="A6572" s="80">
        <v>36878</v>
      </c>
      <c r="B6572">
        <v>317.12</v>
      </c>
      <c r="C6572">
        <v>317.63</v>
      </c>
    </row>
    <row r="6573" spans="1:3">
      <c r="A6573" s="80">
        <v>36879</v>
      </c>
      <c r="B6573">
        <v>317.24</v>
      </c>
      <c r="C6573">
        <v>317.8</v>
      </c>
    </row>
    <row r="6574" spans="1:3">
      <c r="A6574" s="80">
        <v>36880</v>
      </c>
      <c r="B6574">
        <v>317.33</v>
      </c>
      <c r="C6574">
        <v>317.87</v>
      </c>
    </row>
    <row r="6575" spans="1:3">
      <c r="A6575" s="80">
        <v>36881</v>
      </c>
      <c r="B6575">
        <v>317.45</v>
      </c>
      <c r="C6575">
        <v>317.95999999999998</v>
      </c>
    </row>
    <row r="6576" spans="1:3">
      <c r="A6576" s="80">
        <v>36882</v>
      </c>
      <c r="B6576">
        <v>317.49</v>
      </c>
      <c r="C6576">
        <v>318</v>
      </c>
    </row>
    <row r="6577" spans="1:3">
      <c r="A6577" s="80">
        <v>36883</v>
      </c>
      <c r="B6577">
        <v>317.54000000000002</v>
      </c>
      <c r="C6577">
        <v>318.08</v>
      </c>
    </row>
    <row r="6578" spans="1:3">
      <c r="A6578" s="80">
        <v>36884</v>
      </c>
      <c r="B6578">
        <v>317.54000000000002</v>
      </c>
      <c r="C6578">
        <v>318.08</v>
      </c>
    </row>
    <row r="6579" spans="1:3">
      <c r="A6579" s="80">
        <v>36885</v>
      </c>
      <c r="B6579">
        <v>317.54000000000002</v>
      </c>
      <c r="C6579">
        <v>318.08</v>
      </c>
    </row>
    <row r="6580" spans="1:3">
      <c r="A6580" s="80">
        <v>36886</v>
      </c>
      <c r="B6580">
        <v>317.54000000000002</v>
      </c>
      <c r="C6580">
        <v>318.08</v>
      </c>
    </row>
    <row r="6581" spans="1:3">
      <c r="A6581" s="80">
        <v>36887</v>
      </c>
      <c r="B6581">
        <v>317.66000000000003</v>
      </c>
      <c r="C6581">
        <v>318.16000000000003</v>
      </c>
    </row>
    <row r="6582" spans="1:3">
      <c r="A6582" s="80">
        <v>36888</v>
      </c>
      <c r="B6582">
        <v>317.7</v>
      </c>
      <c r="C6582">
        <v>318.31</v>
      </c>
    </row>
    <row r="6583" spans="1:3">
      <c r="A6583" s="80">
        <v>36889</v>
      </c>
      <c r="B6583">
        <v>317.74</v>
      </c>
      <c r="C6583">
        <v>318.3</v>
      </c>
    </row>
    <row r="6584" spans="1:3">
      <c r="A6584" s="80">
        <v>36890</v>
      </c>
      <c r="B6584">
        <v>317.74</v>
      </c>
      <c r="C6584">
        <v>318.3</v>
      </c>
    </row>
    <row r="6585" spans="1:3">
      <c r="A6585" s="80">
        <v>36891</v>
      </c>
      <c r="B6585">
        <v>317.74</v>
      </c>
      <c r="C6585">
        <v>318.3</v>
      </c>
    </row>
    <row r="6586" spans="1:3">
      <c r="A6586" s="80">
        <v>36892</v>
      </c>
      <c r="B6586">
        <v>317.74</v>
      </c>
      <c r="C6586">
        <v>318.3</v>
      </c>
    </row>
    <row r="6587" spans="1:3">
      <c r="A6587" s="80">
        <v>36893</v>
      </c>
      <c r="B6587">
        <v>317.74</v>
      </c>
      <c r="C6587">
        <v>318.3</v>
      </c>
    </row>
    <row r="6588" spans="1:3">
      <c r="A6588" s="80">
        <v>36894</v>
      </c>
      <c r="B6588">
        <v>317.87</v>
      </c>
      <c r="C6588">
        <v>318.39999999999998</v>
      </c>
    </row>
    <row r="6589" spans="1:3">
      <c r="A6589" s="80">
        <v>36895</v>
      </c>
      <c r="B6589">
        <v>317.89999999999998</v>
      </c>
      <c r="C6589">
        <v>318.52999999999997</v>
      </c>
    </row>
    <row r="6590" spans="1:3">
      <c r="A6590" s="80">
        <v>36896</v>
      </c>
      <c r="B6590">
        <v>318.05</v>
      </c>
      <c r="C6590">
        <v>318.66000000000003</v>
      </c>
    </row>
    <row r="6591" spans="1:3">
      <c r="A6591" s="80">
        <v>36897</v>
      </c>
      <c r="B6591">
        <v>318.12</v>
      </c>
      <c r="C6591">
        <v>318.62</v>
      </c>
    </row>
    <row r="6592" spans="1:3">
      <c r="A6592" s="80">
        <v>36898</v>
      </c>
      <c r="B6592">
        <v>318.12</v>
      </c>
      <c r="C6592">
        <v>318.62</v>
      </c>
    </row>
    <row r="6593" spans="1:3">
      <c r="A6593" s="80">
        <v>36899</v>
      </c>
      <c r="B6593">
        <v>318.12</v>
      </c>
      <c r="C6593">
        <v>318.62</v>
      </c>
    </row>
    <row r="6594" spans="1:3">
      <c r="A6594" s="80">
        <v>36900</v>
      </c>
      <c r="B6594">
        <v>318.14999999999998</v>
      </c>
      <c r="C6594">
        <v>318.70999999999998</v>
      </c>
    </row>
    <row r="6595" spans="1:3">
      <c r="A6595" s="80">
        <v>36901</v>
      </c>
      <c r="B6595">
        <v>318.31</v>
      </c>
      <c r="C6595">
        <v>318.8</v>
      </c>
    </row>
    <row r="6596" spans="1:3">
      <c r="A6596" s="80">
        <v>36902</v>
      </c>
      <c r="B6596">
        <v>318.35000000000002</v>
      </c>
      <c r="C6596">
        <v>318.86</v>
      </c>
    </row>
    <row r="6597" spans="1:3">
      <c r="A6597" s="80">
        <v>36903</v>
      </c>
      <c r="B6597">
        <v>318.44</v>
      </c>
      <c r="C6597">
        <v>318.86</v>
      </c>
    </row>
    <row r="6598" spans="1:3">
      <c r="A6598" s="80">
        <v>36904</v>
      </c>
      <c r="B6598">
        <v>318.5</v>
      </c>
      <c r="C6598">
        <v>319.06</v>
      </c>
    </row>
    <row r="6599" spans="1:3">
      <c r="A6599" s="80">
        <v>36905</v>
      </c>
      <c r="B6599">
        <v>318.5</v>
      </c>
      <c r="C6599">
        <v>319.06</v>
      </c>
    </row>
    <row r="6600" spans="1:3">
      <c r="A6600" s="80">
        <v>36906</v>
      </c>
      <c r="B6600">
        <v>318.5</v>
      </c>
      <c r="C6600">
        <v>319.06</v>
      </c>
    </row>
    <row r="6601" spans="1:3">
      <c r="A6601" s="80">
        <v>36907</v>
      </c>
      <c r="B6601">
        <v>318.61</v>
      </c>
      <c r="C6601">
        <v>319.02999999999997</v>
      </c>
    </row>
    <row r="6602" spans="1:3">
      <c r="A6602" s="80">
        <v>36908</v>
      </c>
      <c r="B6602">
        <v>318.63</v>
      </c>
      <c r="C6602">
        <v>319.2</v>
      </c>
    </row>
    <row r="6603" spans="1:3">
      <c r="A6603" s="80">
        <v>36909</v>
      </c>
      <c r="B6603">
        <v>318.79000000000002</v>
      </c>
      <c r="C6603">
        <v>319.33</v>
      </c>
    </row>
    <row r="6604" spans="1:3">
      <c r="A6604" s="80">
        <v>36910</v>
      </c>
      <c r="B6604">
        <v>318.88</v>
      </c>
      <c r="C6604">
        <v>319.42</v>
      </c>
    </row>
    <row r="6605" spans="1:3">
      <c r="A6605" s="80">
        <v>36911</v>
      </c>
      <c r="B6605">
        <v>318.91000000000003</v>
      </c>
      <c r="C6605">
        <v>319.48</v>
      </c>
    </row>
    <row r="6606" spans="1:3">
      <c r="A6606" s="80">
        <v>36912</v>
      </c>
      <c r="B6606">
        <v>318.91000000000003</v>
      </c>
      <c r="C6606">
        <v>319.48</v>
      </c>
    </row>
    <row r="6607" spans="1:3">
      <c r="A6607" s="80">
        <v>36913</v>
      </c>
      <c r="B6607">
        <v>318.91000000000003</v>
      </c>
      <c r="C6607">
        <v>319.48</v>
      </c>
    </row>
    <row r="6608" spans="1:3">
      <c r="A6608" s="80">
        <v>36914</v>
      </c>
      <c r="B6608">
        <v>319</v>
      </c>
      <c r="C6608">
        <v>319.52999999999997</v>
      </c>
    </row>
    <row r="6609" spans="1:3">
      <c r="A6609" s="80">
        <v>36915</v>
      </c>
      <c r="B6609">
        <v>319.08</v>
      </c>
      <c r="C6609">
        <v>319.68</v>
      </c>
    </row>
    <row r="6610" spans="1:3">
      <c r="A6610" s="80">
        <v>36916</v>
      </c>
      <c r="B6610">
        <v>319.17</v>
      </c>
      <c r="C6610">
        <v>319.68</v>
      </c>
    </row>
    <row r="6611" spans="1:3">
      <c r="A6611" s="80">
        <v>36917</v>
      </c>
      <c r="B6611">
        <v>319.31</v>
      </c>
      <c r="C6611">
        <v>319.77</v>
      </c>
    </row>
    <row r="6612" spans="1:3">
      <c r="A6612" s="80">
        <v>36918</v>
      </c>
      <c r="B6612">
        <v>319.31</v>
      </c>
      <c r="C6612">
        <v>319.83999999999997</v>
      </c>
    </row>
    <row r="6613" spans="1:3">
      <c r="A6613" s="80">
        <v>36919</v>
      </c>
      <c r="B6613">
        <v>319.31</v>
      </c>
      <c r="C6613">
        <v>319.83999999999997</v>
      </c>
    </row>
    <row r="6614" spans="1:3">
      <c r="A6614" s="80">
        <v>36920</v>
      </c>
      <c r="B6614">
        <v>319.31</v>
      </c>
      <c r="C6614">
        <v>319.83999999999997</v>
      </c>
    </row>
    <row r="6615" spans="1:3">
      <c r="A6615" s="80">
        <v>36921</v>
      </c>
      <c r="B6615">
        <v>319.45</v>
      </c>
      <c r="C6615">
        <v>319.92</v>
      </c>
    </row>
    <row r="6616" spans="1:3">
      <c r="A6616" s="80">
        <v>36922</v>
      </c>
      <c r="B6616">
        <v>319.45</v>
      </c>
      <c r="C6616">
        <v>320.02</v>
      </c>
    </row>
    <row r="6617" spans="1:3">
      <c r="A6617" s="80">
        <v>36923</v>
      </c>
      <c r="B6617">
        <v>319.58</v>
      </c>
      <c r="C6617">
        <v>320.11</v>
      </c>
    </row>
    <row r="6618" spans="1:3">
      <c r="A6618" s="80">
        <v>36924</v>
      </c>
      <c r="B6618">
        <v>319.68</v>
      </c>
      <c r="C6618">
        <v>320.14</v>
      </c>
    </row>
    <row r="6619" spans="1:3">
      <c r="A6619" s="80">
        <v>36925</v>
      </c>
      <c r="B6619">
        <v>319.70999999999998</v>
      </c>
      <c r="C6619">
        <v>320.25</v>
      </c>
    </row>
    <row r="6620" spans="1:3">
      <c r="A6620" s="80">
        <v>36926</v>
      </c>
      <c r="B6620">
        <v>319.70999999999998</v>
      </c>
      <c r="C6620">
        <v>320.25</v>
      </c>
    </row>
    <row r="6621" spans="1:3">
      <c r="A6621" s="80">
        <v>36927</v>
      </c>
      <c r="B6621">
        <v>319.70999999999998</v>
      </c>
      <c r="C6621">
        <v>320.25</v>
      </c>
    </row>
    <row r="6622" spans="1:3">
      <c r="A6622" s="80">
        <v>36928</v>
      </c>
      <c r="B6622">
        <v>319.79000000000002</v>
      </c>
      <c r="C6622">
        <v>320.32</v>
      </c>
    </row>
    <row r="6623" spans="1:3">
      <c r="A6623" s="80">
        <v>36929</v>
      </c>
      <c r="B6623">
        <v>319.77</v>
      </c>
      <c r="C6623">
        <v>320.39999999999998</v>
      </c>
    </row>
    <row r="6624" spans="1:3">
      <c r="A6624" s="80">
        <v>36930</v>
      </c>
      <c r="B6624">
        <v>319.92</v>
      </c>
      <c r="C6624">
        <v>320.41000000000003</v>
      </c>
    </row>
    <row r="6625" spans="1:3">
      <c r="A6625" s="80">
        <v>36931</v>
      </c>
      <c r="B6625">
        <v>319.99</v>
      </c>
      <c r="C6625">
        <v>320.58</v>
      </c>
    </row>
    <row r="6626" spans="1:3">
      <c r="A6626" s="80">
        <v>36932</v>
      </c>
      <c r="B6626">
        <v>320.13</v>
      </c>
      <c r="C6626">
        <v>320.62</v>
      </c>
    </row>
    <row r="6627" spans="1:3">
      <c r="A6627" s="80">
        <v>36933</v>
      </c>
      <c r="B6627">
        <v>320.13</v>
      </c>
      <c r="C6627">
        <v>320.62</v>
      </c>
    </row>
    <row r="6628" spans="1:3">
      <c r="A6628" s="80">
        <v>36934</v>
      </c>
      <c r="B6628">
        <v>320.13</v>
      </c>
      <c r="C6628">
        <v>320.62</v>
      </c>
    </row>
    <row r="6629" spans="1:3">
      <c r="A6629" s="80">
        <v>36935</v>
      </c>
      <c r="B6629">
        <v>320.20999999999998</v>
      </c>
      <c r="C6629">
        <v>320.73</v>
      </c>
    </row>
    <row r="6630" spans="1:3">
      <c r="A6630" s="80">
        <v>36936</v>
      </c>
      <c r="B6630">
        <v>320.2</v>
      </c>
      <c r="C6630">
        <v>320.77999999999997</v>
      </c>
    </row>
    <row r="6631" spans="1:3">
      <c r="A6631" s="80">
        <v>36937</v>
      </c>
      <c r="B6631">
        <v>320.36</v>
      </c>
      <c r="C6631">
        <v>320.89999999999998</v>
      </c>
    </row>
    <row r="6632" spans="1:3">
      <c r="A6632" s="80">
        <v>36938</v>
      </c>
      <c r="B6632">
        <v>320.44</v>
      </c>
      <c r="C6632">
        <v>321.02</v>
      </c>
    </row>
    <row r="6633" spans="1:3">
      <c r="A6633" s="80">
        <v>36939</v>
      </c>
      <c r="B6633">
        <v>320.49</v>
      </c>
      <c r="C6633">
        <v>321.06</v>
      </c>
    </row>
    <row r="6634" spans="1:3">
      <c r="A6634" s="80">
        <v>36940</v>
      </c>
      <c r="B6634">
        <v>320.49</v>
      </c>
      <c r="C6634">
        <v>321.06</v>
      </c>
    </row>
    <row r="6635" spans="1:3">
      <c r="A6635" s="80">
        <v>36941</v>
      </c>
      <c r="B6635">
        <v>320.49</v>
      </c>
      <c r="C6635">
        <v>321.06</v>
      </c>
    </row>
    <row r="6636" spans="1:3">
      <c r="A6636" s="80">
        <v>36942</v>
      </c>
      <c r="B6636">
        <v>320.55</v>
      </c>
      <c r="C6636">
        <v>321.14</v>
      </c>
    </row>
    <row r="6637" spans="1:3">
      <c r="A6637" s="80">
        <v>36943</v>
      </c>
      <c r="B6637">
        <v>320.64999999999998</v>
      </c>
      <c r="C6637">
        <v>321.27999999999997</v>
      </c>
    </row>
    <row r="6638" spans="1:3">
      <c r="A6638" s="80">
        <v>36944</v>
      </c>
      <c r="B6638">
        <v>320.67</v>
      </c>
      <c r="C6638">
        <v>321.25</v>
      </c>
    </row>
    <row r="6639" spans="1:3">
      <c r="A6639" s="80">
        <v>36945</v>
      </c>
      <c r="B6639">
        <v>320.8</v>
      </c>
      <c r="C6639">
        <v>321.39</v>
      </c>
    </row>
    <row r="6640" spans="1:3">
      <c r="A6640" s="80">
        <v>36946</v>
      </c>
      <c r="B6640">
        <v>320.85000000000002</v>
      </c>
      <c r="C6640">
        <v>321.43</v>
      </c>
    </row>
    <row r="6641" spans="1:3">
      <c r="A6641" s="80">
        <v>36947</v>
      </c>
      <c r="B6641">
        <v>320.85000000000002</v>
      </c>
      <c r="C6641">
        <v>321.43</v>
      </c>
    </row>
    <row r="6642" spans="1:3">
      <c r="A6642" s="80">
        <v>36948</v>
      </c>
      <c r="B6642">
        <v>320.85000000000002</v>
      </c>
      <c r="C6642">
        <v>321.43</v>
      </c>
    </row>
    <row r="6643" spans="1:3">
      <c r="A6643" s="80">
        <v>36949</v>
      </c>
      <c r="B6643">
        <v>320.95999999999998</v>
      </c>
      <c r="C6643">
        <v>321.47000000000003</v>
      </c>
    </row>
    <row r="6644" spans="1:3">
      <c r="A6644" s="80">
        <v>36950</v>
      </c>
      <c r="B6644">
        <v>321</v>
      </c>
      <c r="C6644">
        <v>321.57</v>
      </c>
    </row>
    <row r="6645" spans="1:3">
      <c r="A6645" s="80">
        <v>36951</v>
      </c>
      <c r="B6645">
        <v>321.13</v>
      </c>
      <c r="C6645">
        <v>321.60000000000002</v>
      </c>
    </row>
    <row r="6646" spans="1:3">
      <c r="A6646" s="80">
        <v>36952</v>
      </c>
      <c r="B6646">
        <v>321.2</v>
      </c>
      <c r="C6646">
        <v>321.7</v>
      </c>
    </row>
    <row r="6647" spans="1:3">
      <c r="A6647" s="80">
        <v>36953</v>
      </c>
      <c r="B6647">
        <v>321.20999999999998</v>
      </c>
      <c r="C6647">
        <v>321.77999999999997</v>
      </c>
    </row>
    <row r="6648" spans="1:3">
      <c r="A6648" s="80">
        <v>36954</v>
      </c>
      <c r="B6648">
        <v>321.20999999999998</v>
      </c>
      <c r="C6648">
        <v>321.77999999999997</v>
      </c>
    </row>
    <row r="6649" spans="1:3">
      <c r="A6649" s="80">
        <v>36955</v>
      </c>
      <c r="B6649">
        <v>321.20999999999998</v>
      </c>
      <c r="C6649">
        <v>321.77999999999997</v>
      </c>
    </row>
    <row r="6650" spans="1:3">
      <c r="A6650" s="80">
        <v>36956</v>
      </c>
      <c r="B6650">
        <v>321.39999999999998</v>
      </c>
      <c r="C6650">
        <v>321.89999999999998</v>
      </c>
    </row>
    <row r="6651" spans="1:3">
      <c r="A6651" s="80">
        <v>36957</v>
      </c>
      <c r="B6651">
        <v>321.42</v>
      </c>
      <c r="C6651">
        <v>321.99</v>
      </c>
    </row>
    <row r="6652" spans="1:3">
      <c r="A6652" s="80">
        <v>36958</v>
      </c>
      <c r="B6652">
        <v>321.52999999999997</v>
      </c>
      <c r="C6652">
        <v>322.11</v>
      </c>
    </row>
    <row r="6653" spans="1:3">
      <c r="A6653" s="80">
        <v>36959</v>
      </c>
      <c r="B6653">
        <v>321.61</v>
      </c>
      <c r="C6653">
        <v>322.14999999999998</v>
      </c>
    </row>
    <row r="6654" spans="1:3">
      <c r="A6654" s="80">
        <v>36960</v>
      </c>
      <c r="B6654">
        <v>321.72000000000003</v>
      </c>
      <c r="C6654">
        <v>322.2</v>
      </c>
    </row>
    <row r="6655" spans="1:3">
      <c r="A6655" s="80">
        <v>36961</v>
      </c>
      <c r="B6655">
        <v>321.72000000000003</v>
      </c>
      <c r="C6655">
        <v>322.2</v>
      </c>
    </row>
    <row r="6656" spans="1:3">
      <c r="A6656" s="80">
        <v>36962</v>
      </c>
      <c r="B6656">
        <v>321.72000000000003</v>
      </c>
      <c r="C6656">
        <v>322.2</v>
      </c>
    </row>
    <row r="6657" spans="1:3">
      <c r="A6657" s="80">
        <v>36963</v>
      </c>
      <c r="B6657">
        <v>321.8</v>
      </c>
      <c r="C6657">
        <v>322.33</v>
      </c>
    </row>
    <row r="6658" spans="1:3">
      <c r="A6658" s="80">
        <v>36964</v>
      </c>
      <c r="B6658">
        <v>321.89</v>
      </c>
      <c r="C6658">
        <v>322.41000000000003</v>
      </c>
    </row>
    <row r="6659" spans="1:3">
      <c r="A6659" s="80">
        <v>36965</v>
      </c>
      <c r="B6659">
        <v>321.98</v>
      </c>
      <c r="C6659">
        <v>322.54000000000002</v>
      </c>
    </row>
    <row r="6660" spans="1:3">
      <c r="A6660" s="80">
        <v>36966</v>
      </c>
      <c r="B6660">
        <v>321.98</v>
      </c>
      <c r="C6660">
        <v>322.60000000000002</v>
      </c>
    </row>
    <row r="6661" spans="1:3">
      <c r="A6661" s="80">
        <v>36967</v>
      </c>
      <c r="B6661">
        <v>322.08</v>
      </c>
      <c r="C6661">
        <v>322.69</v>
      </c>
    </row>
    <row r="6662" spans="1:3">
      <c r="A6662" s="80">
        <v>36968</v>
      </c>
      <c r="B6662">
        <v>322.08</v>
      </c>
      <c r="C6662">
        <v>322.69</v>
      </c>
    </row>
    <row r="6663" spans="1:3">
      <c r="A6663" s="80">
        <v>36969</v>
      </c>
      <c r="B6663">
        <v>322.08</v>
      </c>
      <c r="C6663">
        <v>322.69</v>
      </c>
    </row>
    <row r="6664" spans="1:3">
      <c r="A6664" s="80">
        <v>36970</v>
      </c>
      <c r="B6664">
        <v>322.2</v>
      </c>
      <c r="C6664">
        <v>322.8</v>
      </c>
    </row>
    <row r="6665" spans="1:3">
      <c r="A6665" s="80">
        <v>36971</v>
      </c>
      <c r="B6665">
        <v>322.25</v>
      </c>
      <c r="C6665">
        <v>322.88</v>
      </c>
    </row>
    <row r="6666" spans="1:3">
      <c r="A6666" s="80">
        <v>36972</v>
      </c>
      <c r="B6666">
        <v>322.39</v>
      </c>
      <c r="C6666">
        <v>322.83</v>
      </c>
    </row>
    <row r="6667" spans="1:3">
      <c r="A6667" s="80">
        <v>36973</v>
      </c>
      <c r="B6667">
        <v>322.43</v>
      </c>
      <c r="C6667">
        <v>323</v>
      </c>
    </row>
    <row r="6668" spans="1:3">
      <c r="A6668" s="80">
        <v>36974</v>
      </c>
      <c r="B6668">
        <v>322.54000000000002</v>
      </c>
      <c r="C6668">
        <v>323.07</v>
      </c>
    </row>
    <row r="6669" spans="1:3">
      <c r="A6669" s="80">
        <v>36975</v>
      </c>
      <c r="B6669">
        <v>322.54000000000002</v>
      </c>
      <c r="C6669">
        <v>323.07</v>
      </c>
    </row>
    <row r="6670" spans="1:3">
      <c r="A6670" s="80">
        <v>36976</v>
      </c>
      <c r="B6670">
        <v>322.54000000000002</v>
      </c>
      <c r="C6670">
        <v>323.07</v>
      </c>
    </row>
    <row r="6671" spans="1:3">
      <c r="A6671" s="80">
        <v>36977</v>
      </c>
      <c r="B6671">
        <v>322.58</v>
      </c>
      <c r="C6671">
        <v>323.08999999999997</v>
      </c>
    </row>
    <row r="6672" spans="1:3">
      <c r="A6672" s="80">
        <v>36978</v>
      </c>
      <c r="B6672">
        <v>322.60000000000002</v>
      </c>
      <c r="C6672">
        <v>323.20999999999998</v>
      </c>
    </row>
    <row r="6673" spans="1:3">
      <c r="A6673" s="80">
        <v>36979</v>
      </c>
      <c r="B6673">
        <v>322.76</v>
      </c>
      <c r="C6673">
        <v>323.29000000000002</v>
      </c>
    </row>
    <row r="6674" spans="1:3">
      <c r="A6674" s="80">
        <v>36980</v>
      </c>
      <c r="B6674">
        <v>322.82</v>
      </c>
      <c r="C6674">
        <v>323.33</v>
      </c>
    </row>
    <row r="6675" spans="1:3">
      <c r="A6675" s="80">
        <v>36981</v>
      </c>
      <c r="B6675">
        <v>322.88</v>
      </c>
      <c r="C6675">
        <v>323.45</v>
      </c>
    </row>
    <row r="6676" spans="1:3">
      <c r="A6676" s="80">
        <v>36982</v>
      </c>
      <c r="B6676">
        <v>322.88</v>
      </c>
      <c r="C6676">
        <v>323.45</v>
      </c>
    </row>
    <row r="6677" spans="1:3">
      <c r="A6677" s="80">
        <v>36983</v>
      </c>
      <c r="B6677">
        <v>322.88</v>
      </c>
      <c r="C6677">
        <v>323.45</v>
      </c>
    </row>
    <row r="6678" spans="1:3">
      <c r="A6678" s="80">
        <v>36984</v>
      </c>
      <c r="B6678">
        <v>322.95999999999998</v>
      </c>
      <c r="C6678">
        <v>323.52999999999997</v>
      </c>
    </row>
    <row r="6679" spans="1:3">
      <c r="A6679" s="80">
        <v>36985</v>
      </c>
      <c r="B6679">
        <v>322.99</v>
      </c>
      <c r="C6679">
        <v>323.64</v>
      </c>
    </row>
    <row r="6680" spans="1:3">
      <c r="A6680" s="80">
        <v>36986</v>
      </c>
      <c r="B6680">
        <v>323.10000000000002</v>
      </c>
      <c r="C6680">
        <v>323.70999999999998</v>
      </c>
    </row>
    <row r="6681" spans="1:3">
      <c r="A6681" s="80">
        <v>36987</v>
      </c>
      <c r="B6681">
        <v>323.20999999999998</v>
      </c>
      <c r="C6681">
        <v>323.77</v>
      </c>
    </row>
    <row r="6682" spans="1:3">
      <c r="A6682" s="80">
        <v>36988</v>
      </c>
      <c r="B6682">
        <v>323.27</v>
      </c>
      <c r="C6682">
        <v>323.89</v>
      </c>
    </row>
    <row r="6683" spans="1:3">
      <c r="A6683" s="80">
        <v>36989</v>
      </c>
      <c r="B6683">
        <v>323.27</v>
      </c>
      <c r="C6683">
        <v>323.89</v>
      </c>
    </row>
    <row r="6684" spans="1:3">
      <c r="A6684" s="80">
        <v>36990</v>
      </c>
      <c r="B6684">
        <v>323.27</v>
      </c>
      <c r="C6684">
        <v>323.89</v>
      </c>
    </row>
    <row r="6685" spans="1:3">
      <c r="A6685" s="80">
        <v>36991</v>
      </c>
      <c r="B6685">
        <v>323.35000000000002</v>
      </c>
      <c r="C6685">
        <v>323.95999999999998</v>
      </c>
    </row>
    <row r="6686" spans="1:3">
      <c r="A6686" s="80">
        <v>36992</v>
      </c>
      <c r="B6686">
        <v>323.41000000000003</v>
      </c>
      <c r="C6686">
        <v>324.12</v>
      </c>
    </row>
    <row r="6687" spans="1:3">
      <c r="A6687" s="80">
        <v>36993</v>
      </c>
      <c r="B6687">
        <v>323.41000000000003</v>
      </c>
      <c r="C6687">
        <v>324.12</v>
      </c>
    </row>
    <row r="6688" spans="1:3">
      <c r="A6688" s="80">
        <v>36994</v>
      </c>
      <c r="B6688">
        <v>323.41000000000003</v>
      </c>
      <c r="C6688">
        <v>324.12</v>
      </c>
    </row>
    <row r="6689" spans="1:3">
      <c r="A6689" s="80">
        <v>36995</v>
      </c>
      <c r="B6689">
        <v>323.41000000000003</v>
      </c>
      <c r="C6689">
        <v>324.12</v>
      </c>
    </row>
    <row r="6690" spans="1:3">
      <c r="A6690" s="80">
        <v>36996</v>
      </c>
      <c r="B6690">
        <v>323.41000000000003</v>
      </c>
      <c r="C6690">
        <v>324.12</v>
      </c>
    </row>
    <row r="6691" spans="1:3">
      <c r="A6691" s="80">
        <v>36997</v>
      </c>
      <c r="B6691">
        <v>323.41000000000003</v>
      </c>
      <c r="C6691">
        <v>324.12</v>
      </c>
    </row>
    <row r="6692" spans="1:3">
      <c r="A6692" s="80">
        <v>36998</v>
      </c>
      <c r="B6692">
        <v>323.63</v>
      </c>
      <c r="C6692">
        <v>324.12</v>
      </c>
    </row>
    <row r="6693" spans="1:3">
      <c r="A6693" s="80">
        <v>36999</v>
      </c>
      <c r="B6693">
        <v>323.61</v>
      </c>
      <c r="C6693">
        <v>324.20999999999998</v>
      </c>
    </row>
    <row r="6694" spans="1:3">
      <c r="A6694" s="80">
        <v>37000</v>
      </c>
      <c r="B6694">
        <v>323.70999999999998</v>
      </c>
      <c r="C6694">
        <v>324.27</v>
      </c>
    </row>
    <row r="6695" spans="1:3">
      <c r="A6695" s="80">
        <v>37001</v>
      </c>
      <c r="B6695">
        <v>323.77</v>
      </c>
      <c r="C6695">
        <v>324.29000000000002</v>
      </c>
    </row>
    <row r="6696" spans="1:3">
      <c r="A6696" s="80">
        <v>37002</v>
      </c>
      <c r="B6696">
        <v>323.85000000000002</v>
      </c>
      <c r="C6696">
        <v>324.43</v>
      </c>
    </row>
    <row r="6697" spans="1:3">
      <c r="A6697" s="80">
        <v>37003</v>
      </c>
      <c r="B6697">
        <v>323.85000000000002</v>
      </c>
      <c r="C6697">
        <v>324.43</v>
      </c>
    </row>
    <row r="6698" spans="1:3">
      <c r="A6698" s="80">
        <v>37004</v>
      </c>
      <c r="B6698">
        <v>323.85000000000002</v>
      </c>
      <c r="C6698">
        <v>324.43</v>
      </c>
    </row>
    <row r="6699" spans="1:3">
      <c r="A6699" s="80">
        <v>37005</v>
      </c>
      <c r="B6699">
        <v>323.93</v>
      </c>
      <c r="C6699">
        <v>324.45999999999998</v>
      </c>
    </row>
    <row r="6700" spans="1:3">
      <c r="A6700" s="80">
        <v>37006</v>
      </c>
      <c r="B6700">
        <v>323.95</v>
      </c>
      <c r="C6700">
        <v>324.56</v>
      </c>
    </row>
    <row r="6701" spans="1:3">
      <c r="A6701" s="80">
        <v>37007</v>
      </c>
      <c r="B6701">
        <v>324.11</v>
      </c>
      <c r="C6701">
        <v>324.61</v>
      </c>
    </row>
    <row r="6702" spans="1:3">
      <c r="A6702" s="80">
        <v>37008</v>
      </c>
      <c r="B6702">
        <v>324.10000000000002</v>
      </c>
      <c r="C6702">
        <v>324.70999999999998</v>
      </c>
    </row>
    <row r="6703" spans="1:3">
      <c r="A6703" s="80">
        <v>37009</v>
      </c>
      <c r="B6703">
        <v>324.2</v>
      </c>
      <c r="C6703">
        <v>324.75</v>
      </c>
    </row>
    <row r="6704" spans="1:3">
      <c r="A6704" s="80">
        <v>37010</v>
      </c>
      <c r="B6704">
        <v>324.2</v>
      </c>
      <c r="C6704">
        <v>324.75</v>
      </c>
    </row>
    <row r="6705" spans="1:3">
      <c r="A6705" s="80">
        <v>37011</v>
      </c>
      <c r="B6705">
        <v>324.2</v>
      </c>
      <c r="C6705">
        <v>324.75</v>
      </c>
    </row>
    <row r="6706" spans="1:3">
      <c r="A6706" s="80">
        <v>37012</v>
      </c>
      <c r="B6706">
        <v>324.31</v>
      </c>
      <c r="C6706">
        <v>324.91000000000003</v>
      </c>
    </row>
    <row r="6707" spans="1:3">
      <c r="A6707" s="80">
        <v>37013</v>
      </c>
      <c r="B6707">
        <v>324.31</v>
      </c>
      <c r="C6707">
        <v>324.91000000000003</v>
      </c>
    </row>
    <row r="6708" spans="1:3">
      <c r="A6708" s="80">
        <v>37014</v>
      </c>
      <c r="B6708">
        <v>324.35000000000002</v>
      </c>
      <c r="C6708">
        <v>324.98</v>
      </c>
    </row>
    <row r="6709" spans="1:3">
      <c r="A6709" s="80">
        <v>37015</v>
      </c>
      <c r="B6709">
        <v>324.48</v>
      </c>
      <c r="C6709">
        <v>325</v>
      </c>
    </row>
    <row r="6710" spans="1:3">
      <c r="A6710" s="80">
        <v>37016</v>
      </c>
      <c r="B6710">
        <v>324.56</v>
      </c>
      <c r="C6710">
        <v>325.06</v>
      </c>
    </row>
    <row r="6711" spans="1:3">
      <c r="A6711" s="80">
        <v>37017</v>
      </c>
      <c r="B6711">
        <v>324.56</v>
      </c>
      <c r="C6711">
        <v>325.06</v>
      </c>
    </row>
    <row r="6712" spans="1:3">
      <c r="A6712" s="80">
        <v>37018</v>
      </c>
      <c r="B6712">
        <v>324.56</v>
      </c>
      <c r="C6712">
        <v>325.06</v>
      </c>
    </row>
    <row r="6713" spans="1:3">
      <c r="A6713" s="80">
        <v>37019</v>
      </c>
      <c r="B6713">
        <v>324.69</v>
      </c>
      <c r="C6713">
        <v>325.17</v>
      </c>
    </row>
    <row r="6714" spans="1:3">
      <c r="A6714" s="80">
        <v>37020</v>
      </c>
      <c r="B6714">
        <v>324.7</v>
      </c>
      <c r="C6714">
        <v>325.29000000000002</v>
      </c>
    </row>
    <row r="6715" spans="1:3">
      <c r="A6715" s="80">
        <v>37021</v>
      </c>
      <c r="B6715">
        <v>324.86</v>
      </c>
      <c r="C6715">
        <v>325.37</v>
      </c>
    </row>
    <row r="6716" spans="1:3">
      <c r="A6716" s="80">
        <v>37022</v>
      </c>
      <c r="B6716">
        <v>324.87</v>
      </c>
      <c r="C6716">
        <v>325.44</v>
      </c>
    </row>
    <row r="6717" spans="1:3">
      <c r="A6717" s="80">
        <v>37023</v>
      </c>
      <c r="B6717">
        <v>324.94</v>
      </c>
      <c r="C6717">
        <v>325.56</v>
      </c>
    </row>
    <row r="6718" spans="1:3">
      <c r="A6718" s="80">
        <v>37024</v>
      </c>
      <c r="B6718">
        <v>324.94</v>
      </c>
      <c r="C6718">
        <v>325.56</v>
      </c>
    </row>
    <row r="6719" spans="1:3">
      <c r="A6719" s="80">
        <v>37025</v>
      </c>
      <c r="B6719">
        <v>324.94</v>
      </c>
      <c r="C6719">
        <v>325.56</v>
      </c>
    </row>
    <row r="6720" spans="1:3">
      <c r="A6720" s="80">
        <v>37026</v>
      </c>
      <c r="B6720">
        <v>325.02</v>
      </c>
      <c r="C6720">
        <v>325.61</v>
      </c>
    </row>
    <row r="6721" spans="1:3">
      <c r="A6721" s="80">
        <v>37027</v>
      </c>
      <c r="B6721">
        <v>325.12</v>
      </c>
      <c r="C6721">
        <v>325.75</v>
      </c>
    </row>
    <row r="6722" spans="1:3">
      <c r="A6722" s="80">
        <v>37028</v>
      </c>
      <c r="B6722">
        <v>325.27</v>
      </c>
      <c r="C6722">
        <v>325.79000000000002</v>
      </c>
    </row>
    <row r="6723" spans="1:3">
      <c r="A6723" s="80">
        <v>37029</v>
      </c>
      <c r="B6723">
        <v>325.38</v>
      </c>
      <c r="C6723">
        <v>325.88</v>
      </c>
    </row>
    <row r="6724" spans="1:3">
      <c r="A6724" s="80">
        <v>37030</v>
      </c>
      <c r="B6724">
        <v>325.43</v>
      </c>
      <c r="C6724">
        <v>326.02</v>
      </c>
    </row>
    <row r="6725" spans="1:3">
      <c r="A6725" s="80">
        <v>37031</v>
      </c>
      <c r="B6725">
        <v>325.43</v>
      </c>
      <c r="C6725">
        <v>326.02</v>
      </c>
    </row>
    <row r="6726" spans="1:3">
      <c r="A6726" s="80">
        <v>37032</v>
      </c>
      <c r="B6726">
        <v>325.43</v>
      </c>
      <c r="C6726">
        <v>326.02</v>
      </c>
    </row>
    <row r="6727" spans="1:3">
      <c r="A6727" s="80">
        <v>37033</v>
      </c>
      <c r="B6727">
        <v>325.48</v>
      </c>
      <c r="C6727">
        <v>326.12</v>
      </c>
    </row>
    <row r="6728" spans="1:3">
      <c r="A6728" s="80">
        <v>37034</v>
      </c>
      <c r="B6728">
        <v>325.49</v>
      </c>
      <c r="C6728">
        <v>326.18</v>
      </c>
    </row>
    <row r="6729" spans="1:3">
      <c r="A6729" s="80">
        <v>37035</v>
      </c>
      <c r="B6729">
        <v>325.64</v>
      </c>
      <c r="C6729">
        <v>326.22000000000003</v>
      </c>
    </row>
    <row r="6730" spans="1:3">
      <c r="A6730" s="80">
        <v>37036</v>
      </c>
      <c r="B6730">
        <v>325.72000000000003</v>
      </c>
      <c r="C6730">
        <v>326.27999999999997</v>
      </c>
    </row>
    <row r="6731" spans="1:3">
      <c r="A6731" s="80">
        <v>37037</v>
      </c>
      <c r="B6731">
        <v>325.8</v>
      </c>
      <c r="C6731">
        <v>326.38</v>
      </c>
    </row>
    <row r="6732" spans="1:3">
      <c r="A6732" s="80">
        <v>37038</v>
      </c>
      <c r="B6732">
        <v>325.8</v>
      </c>
      <c r="C6732">
        <v>326.38</v>
      </c>
    </row>
    <row r="6733" spans="1:3">
      <c r="A6733" s="80">
        <v>37039</v>
      </c>
      <c r="B6733">
        <v>325.8</v>
      </c>
      <c r="C6733">
        <v>326.38</v>
      </c>
    </row>
    <row r="6734" spans="1:3">
      <c r="A6734" s="80">
        <v>37040</v>
      </c>
      <c r="B6734">
        <v>325.85000000000002</v>
      </c>
      <c r="C6734">
        <v>326.42</v>
      </c>
    </row>
    <row r="6735" spans="1:3">
      <c r="A6735" s="80">
        <v>37041</v>
      </c>
      <c r="B6735">
        <v>325.91000000000003</v>
      </c>
      <c r="C6735">
        <v>326.55</v>
      </c>
    </row>
    <row r="6736" spans="1:3">
      <c r="A6736" s="80">
        <v>37042</v>
      </c>
      <c r="B6736">
        <v>325.99</v>
      </c>
      <c r="C6736">
        <v>326.54000000000002</v>
      </c>
    </row>
    <row r="6737" spans="1:3">
      <c r="A6737" s="80">
        <v>37043</v>
      </c>
      <c r="B6737">
        <v>326.13</v>
      </c>
      <c r="C6737">
        <v>326.64</v>
      </c>
    </row>
    <row r="6738" spans="1:3">
      <c r="A6738" s="80">
        <v>37044</v>
      </c>
      <c r="B6738">
        <v>326.17</v>
      </c>
      <c r="C6738">
        <v>326.76</v>
      </c>
    </row>
    <row r="6739" spans="1:3">
      <c r="A6739" s="80">
        <v>37045</v>
      </c>
      <c r="B6739">
        <v>326.17</v>
      </c>
      <c r="C6739">
        <v>326.76</v>
      </c>
    </row>
    <row r="6740" spans="1:3">
      <c r="A6740" s="80">
        <v>37046</v>
      </c>
      <c r="B6740">
        <v>326.17</v>
      </c>
      <c r="C6740">
        <v>326.76</v>
      </c>
    </row>
    <row r="6741" spans="1:3">
      <c r="A6741" s="80">
        <v>37047</v>
      </c>
      <c r="B6741">
        <v>326.25</v>
      </c>
      <c r="C6741">
        <v>326.83</v>
      </c>
    </row>
    <row r="6742" spans="1:3">
      <c r="A6742" s="80">
        <v>37048</v>
      </c>
      <c r="B6742">
        <v>326.33999999999997</v>
      </c>
      <c r="C6742">
        <v>326.91000000000003</v>
      </c>
    </row>
    <row r="6743" spans="1:3">
      <c r="A6743" s="80">
        <v>37049</v>
      </c>
      <c r="B6743">
        <v>326.41000000000003</v>
      </c>
      <c r="C6743">
        <v>326.97000000000003</v>
      </c>
    </row>
    <row r="6744" spans="1:3">
      <c r="A6744" s="80">
        <v>37050</v>
      </c>
      <c r="B6744">
        <v>326.54000000000002</v>
      </c>
      <c r="C6744">
        <v>327.12</v>
      </c>
    </row>
    <row r="6745" spans="1:3">
      <c r="A6745" s="80">
        <v>37051</v>
      </c>
      <c r="B6745">
        <v>326.52</v>
      </c>
      <c r="C6745">
        <v>327.14</v>
      </c>
    </row>
    <row r="6746" spans="1:3">
      <c r="A6746" s="80">
        <v>37052</v>
      </c>
      <c r="B6746">
        <v>326.52</v>
      </c>
      <c r="C6746">
        <v>327.14</v>
      </c>
    </row>
    <row r="6747" spans="1:3">
      <c r="A6747" s="80">
        <v>37053</v>
      </c>
      <c r="B6747">
        <v>326.52</v>
      </c>
      <c r="C6747">
        <v>327.14</v>
      </c>
    </row>
    <row r="6748" spans="1:3">
      <c r="A6748" s="80">
        <v>37054</v>
      </c>
      <c r="B6748">
        <v>326.64</v>
      </c>
      <c r="C6748">
        <v>327.22000000000003</v>
      </c>
    </row>
    <row r="6749" spans="1:3">
      <c r="A6749" s="80">
        <v>37055</v>
      </c>
      <c r="B6749">
        <v>326.72000000000003</v>
      </c>
      <c r="C6749">
        <v>327.39999999999998</v>
      </c>
    </row>
    <row r="6750" spans="1:3">
      <c r="A6750" s="80">
        <v>37056</v>
      </c>
      <c r="B6750">
        <v>326.81</v>
      </c>
      <c r="C6750">
        <v>327.44</v>
      </c>
    </row>
    <row r="6751" spans="1:3">
      <c r="A6751" s="80">
        <v>37057</v>
      </c>
      <c r="B6751">
        <v>326.86</v>
      </c>
      <c r="C6751">
        <v>327.45</v>
      </c>
    </row>
    <row r="6752" spans="1:3">
      <c r="A6752" s="80">
        <v>37058</v>
      </c>
      <c r="B6752">
        <v>326.99</v>
      </c>
      <c r="C6752">
        <v>327.55</v>
      </c>
    </row>
    <row r="6753" spans="1:3">
      <c r="A6753" s="80">
        <v>37059</v>
      </c>
      <c r="B6753">
        <v>326.99</v>
      </c>
      <c r="C6753">
        <v>327.55</v>
      </c>
    </row>
    <row r="6754" spans="1:3">
      <c r="A6754" s="80">
        <v>37060</v>
      </c>
      <c r="B6754">
        <v>326.99</v>
      </c>
      <c r="C6754">
        <v>327.55</v>
      </c>
    </row>
    <row r="6755" spans="1:3">
      <c r="A6755" s="80">
        <v>37061</v>
      </c>
      <c r="B6755">
        <v>326.97000000000003</v>
      </c>
      <c r="C6755">
        <v>327.60000000000002</v>
      </c>
    </row>
    <row r="6756" spans="1:3">
      <c r="A6756" s="80">
        <v>37062</v>
      </c>
      <c r="B6756">
        <v>327.11</v>
      </c>
      <c r="C6756">
        <v>327.7</v>
      </c>
    </row>
    <row r="6757" spans="1:3">
      <c r="A6757" s="80">
        <v>37063</v>
      </c>
      <c r="B6757">
        <v>327.18</v>
      </c>
      <c r="C6757">
        <v>327.77</v>
      </c>
    </row>
    <row r="6758" spans="1:3">
      <c r="A6758" s="80">
        <v>37064</v>
      </c>
      <c r="B6758">
        <v>327.27</v>
      </c>
      <c r="C6758">
        <v>327.83</v>
      </c>
    </row>
    <row r="6759" spans="1:3">
      <c r="A6759" s="80">
        <v>37065</v>
      </c>
      <c r="B6759">
        <v>327.33</v>
      </c>
      <c r="C6759">
        <v>327.91</v>
      </c>
    </row>
    <row r="6760" spans="1:3">
      <c r="A6760" s="80">
        <v>37066</v>
      </c>
      <c r="B6760">
        <v>327.33</v>
      </c>
      <c r="C6760">
        <v>327.91</v>
      </c>
    </row>
    <row r="6761" spans="1:3">
      <c r="A6761" s="80">
        <v>37067</v>
      </c>
      <c r="B6761">
        <v>327.33</v>
      </c>
      <c r="C6761">
        <v>327.91</v>
      </c>
    </row>
    <row r="6762" spans="1:3">
      <c r="A6762" s="80">
        <v>37068</v>
      </c>
      <c r="B6762">
        <v>327.44</v>
      </c>
      <c r="C6762">
        <v>328</v>
      </c>
    </row>
    <row r="6763" spans="1:3">
      <c r="A6763" s="80">
        <v>37069</v>
      </c>
      <c r="B6763">
        <v>327.49</v>
      </c>
      <c r="C6763">
        <v>328.16</v>
      </c>
    </row>
    <row r="6764" spans="1:3">
      <c r="A6764" s="80">
        <v>37070</v>
      </c>
      <c r="B6764">
        <v>327.62</v>
      </c>
      <c r="C6764">
        <v>328.19</v>
      </c>
    </row>
    <row r="6765" spans="1:3">
      <c r="A6765" s="80">
        <v>37071</v>
      </c>
      <c r="B6765">
        <v>327.74</v>
      </c>
      <c r="C6765">
        <v>328.28</v>
      </c>
    </row>
    <row r="6766" spans="1:3">
      <c r="A6766" s="80">
        <v>37072</v>
      </c>
      <c r="B6766">
        <v>327.85</v>
      </c>
      <c r="C6766">
        <v>328.35</v>
      </c>
    </row>
    <row r="6767" spans="1:3">
      <c r="A6767" s="80">
        <v>37073</v>
      </c>
      <c r="B6767">
        <v>327.85</v>
      </c>
      <c r="C6767">
        <v>328.35</v>
      </c>
    </row>
    <row r="6768" spans="1:3">
      <c r="A6768" s="80">
        <v>37074</v>
      </c>
      <c r="B6768">
        <v>327.85</v>
      </c>
      <c r="C6768">
        <v>328.35</v>
      </c>
    </row>
    <row r="6769" spans="1:3">
      <c r="A6769" s="80">
        <v>37075</v>
      </c>
      <c r="B6769">
        <v>327.87</v>
      </c>
      <c r="C6769">
        <v>328.4</v>
      </c>
    </row>
    <row r="6770" spans="1:3">
      <c r="A6770" s="80">
        <v>37076</v>
      </c>
      <c r="B6770">
        <v>327.94</v>
      </c>
      <c r="C6770">
        <v>328.66</v>
      </c>
    </row>
    <row r="6771" spans="1:3">
      <c r="A6771" s="80">
        <v>37077</v>
      </c>
      <c r="B6771">
        <v>328.01</v>
      </c>
      <c r="C6771">
        <v>328.68</v>
      </c>
    </row>
    <row r="6772" spans="1:3">
      <c r="A6772" s="80">
        <v>37078</v>
      </c>
      <c r="B6772">
        <v>328.13</v>
      </c>
      <c r="C6772">
        <v>328.71</v>
      </c>
    </row>
    <row r="6773" spans="1:3">
      <c r="A6773" s="80">
        <v>37079</v>
      </c>
      <c r="B6773">
        <v>328.27</v>
      </c>
      <c r="C6773">
        <v>328.89</v>
      </c>
    </row>
    <row r="6774" spans="1:3">
      <c r="A6774" s="80">
        <v>37080</v>
      </c>
      <c r="B6774">
        <v>328.27</v>
      </c>
      <c r="C6774">
        <v>328.89</v>
      </c>
    </row>
    <row r="6775" spans="1:3">
      <c r="A6775" s="80">
        <v>37081</v>
      </c>
      <c r="B6775">
        <v>328.27</v>
      </c>
      <c r="C6775">
        <v>328.89</v>
      </c>
    </row>
    <row r="6776" spans="1:3">
      <c r="A6776" s="80">
        <v>37082</v>
      </c>
      <c r="B6776">
        <v>328.36</v>
      </c>
      <c r="C6776">
        <v>329.03</v>
      </c>
    </row>
    <row r="6777" spans="1:3">
      <c r="A6777" s="80">
        <v>37083</v>
      </c>
      <c r="B6777">
        <v>328.4</v>
      </c>
      <c r="C6777">
        <v>329.06</v>
      </c>
    </row>
    <row r="6778" spans="1:3">
      <c r="A6778" s="80">
        <v>37084</v>
      </c>
      <c r="B6778">
        <v>328.61</v>
      </c>
      <c r="C6778">
        <v>329.14</v>
      </c>
    </row>
    <row r="6779" spans="1:3">
      <c r="A6779" s="80">
        <v>37085</v>
      </c>
      <c r="B6779">
        <v>328.68</v>
      </c>
      <c r="C6779">
        <v>329.2</v>
      </c>
    </row>
    <row r="6780" spans="1:3">
      <c r="A6780" s="80">
        <v>37086</v>
      </c>
      <c r="B6780">
        <v>328.76</v>
      </c>
      <c r="C6780">
        <v>329.34</v>
      </c>
    </row>
    <row r="6781" spans="1:3">
      <c r="A6781" s="80">
        <v>37087</v>
      </c>
      <c r="B6781">
        <v>328.76</v>
      </c>
      <c r="C6781">
        <v>329.34</v>
      </c>
    </row>
    <row r="6782" spans="1:3">
      <c r="A6782" s="80">
        <v>37088</v>
      </c>
      <c r="B6782">
        <v>328.76</v>
      </c>
      <c r="C6782">
        <v>329.34</v>
      </c>
    </row>
    <row r="6783" spans="1:3">
      <c r="A6783" s="80">
        <v>37089</v>
      </c>
      <c r="B6783">
        <v>328.86</v>
      </c>
      <c r="C6783">
        <v>329.41</v>
      </c>
    </row>
    <row r="6784" spans="1:3">
      <c r="A6784" s="80">
        <v>37090</v>
      </c>
      <c r="B6784">
        <v>328.94</v>
      </c>
      <c r="C6784">
        <v>329.54</v>
      </c>
    </row>
    <row r="6785" spans="1:3">
      <c r="A6785" s="80">
        <v>37091</v>
      </c>
      <c r="B6785">
        <v>329.06</v>
      </c>
      <c r="C6785">
        <v>329.62</v>
      </c>
    </row>
    <row r="6786" spans="1:3">
      <c r="A6786" s="80">
        <v>37092</v>
      </c>
      <c r="B6786">
        <v>329.2</v>
      </c>
      <c r="C6786">
        <v>329.68</v>
      </c>
    </row>
    <row r="6787" spans="1:3">
      <c r="A6787" s="80">
        <v>37093</v>
      </c>
      <c r="B6787">
        <v>329.22</v>
      </c>
      <c r="C6787">
        <v>329.78</v>
      </c>
    </row>
    <row r="6788" spans="1:3">
      <c r="A6788" s="80">
        <v>37094</v>
      </c>
      <c r="B6788">
        <v>329.22</v>
      </c>
      <c r="C6788">
        <v>329.78</v>
      </c>
    </row>
    <row r="6789" spans="1:3">
      <c r="A6789" s="80">
        <v>37095</v>
      </c>
      <c r="B6789">
        <v>329.22</v>
      </c>
      <c r="C6789">
        <v>329.78</v>
      </c>
    </row>
    <row r="6790" spans="1:3">
      <c r="A6790" s="80">
        <v>37096</v>
      </c>
      <c r="B6790">
        <v>329.4</v>
      </c>
      <c r="C6790">
        <v>329.9</v>
      </c>
    </row>
    <row r="6791" spans="1:3">
      <c r="A6791" s="80">
        <v>37097</v>
      </c>
      <c r="B6791">
        <v>329.44</v>
      </c>
      <c r="C6791">
        <v>330.01</v>
      </c>
    </row>
    <row r="6792" spans="1:3">
      <c r="A6792" s="80">
        <v>37098</v>
      </c>
      <c r="B6792">
        <v>329.44</v>
      </c>
      <c r="C6792">
        <v>330.01</v>
      </c>
    </row>
    <row r="6793" spans="1:3">
      <c r="A6793" s="80">
        <v>37099</v>
      </c>
      <c r="B6793">
        <v>329.56</v>
      </c>
      <c r="C6793">
        <v>330.09</v>
      </c>
    </row>
    <row r="6794" spans="1:3">
      <c r="A6794" s="80">
        <v>37100</v>
      </c>
      <c r="B6794">
        <v>329.65</v>
      </c>
      <c r="C6794">
        <v>330.26</v>
      </c>
    </row>
    <row r="6795" spans="1:3">
      <c r="A6795" s="80">
        <v>37101</v>
      </c>
      <c r="B6795">
        <v>329.65</v>
      </c>
      <c r="C6795">
        <v>330.26</v>
      </c>
    </row>
    <row r="6796" spans="1:3">
      <c r="A6796" s="80">
        <v>37102</v>
      </c>
      <c r="B6796">
        <v>329.65</v>
      </c>
      <c r="C6796">
        <v>330.26</v>
      </c>
    </row>
    <row r="6797" spans="1:3">
      <c r="A6797" s="80">
        <v>37103</v>
      </c>
      <c r="B6797">
        <v>329.72</v>
      </c>
      <c r="C6797">
        <v>330.38</v>
      </c>
    </row>
    <row r="6798" spans="1:3">
      <c r="A6798" s="80">
        <v>37104</v>
      </c>
      <c r="B6798">
        <v>329.83</v>
      </c>
      <c r="C6798">
        <v>330.45</v>
      </c>
    </row>
    <row r="6799" spans="1:3">
      <c r="A6799" s="80">
        <v>37105</v>
      </c>
      <c r="B6799">
        <v>329.93</v>
      </c>
      <c r="C6799">
        <v>330.48</v>
      </c>
    </row>
    <row r="6800" spans="1:3">
      <c r="A6800" s="80">
        <v>37106</v>
      </c>
      <c r="B6800">
        <v>329.93</v>
      </c>
      <c r="C6800">
        <v>330.48</v>
      </c>
    </row>
    <row r="6801" spans="1:3">
      <c r="A6801" s="80">
        <v>37107</v>
      </c>
      <c r="B6801">
        <v>330.06</v>
      </c>
      <c r="C6801">
        <v>330.65</v>
      </c>
    </row>
    <row r="6802" spans="1:3">
      <c r="A6802" s="80">
        <v>37108</v>
      </c>
      <c r="B6802">
        <v>330.06</v>
      </c>
      <c r="C6802">
        <v>330.65</v>
      </c>
    </row>
    <row r="6803" spans="1:3">
      <c r="A6803" s="80">
        <v>37109</v>
      </c>
      <c r="B6803">
        <v>330.06</v>
      </c>
      <c r="C6803">
        <v>330.65</v>
      </c>
    </row>
    <row r="6804" spans="1:3">
      <c r="A6804" s="80">
        <v>37110</v>
      </c>
      <c r="B6804">
        <v>330.18</v>
      </c>
      <c r="C6804">
        <v>330.71</v>
      </c>
    </row>
    <row r="6805" spans="1:3">
      <c r="A6805" s="80">
        <v>37111</v>
      </c>
      <c r="B6805">
        <v>330.27</v>
      </c>
      <c r="C6805">
        <v>330.86</v>
      </c>
    </row>
    <row r="6806" spans="1:3">
      <c r="A6806" s="80">
        <v>37112</v>
      </c>
      <c r="B6806">
        <v>330.44</v>
      </c>
      <c r="C6806">
        <v>330.95</v>
      </c>
    </row>
    <row r="6807" spans="1:3">
      <c r="A6807" s="80">
        <v>37113</v>
      </c>
      <c r="B6807">
        <v>330.54</v>
      </c>
      <c r="C6807">
        <v>331.05</v>
      </c>
    </row>
    <row r="6808" spans="1:3">
      <c r="A6808" s="80">
        <v>37114</v>
      </c>
      <c r="B6808">
        <v>330.58</v>
      </c>
      <c r="C6808">
        <v>331.18</v>
      </c>
    </row>
    <row r="6809" spans="1:3">
      <c r="A6809" s="80">
        <v>37115</v>
      </c>
      <c r="B6809">
        <v>330.58</v>
      </c>
      <c r="C6809">
        <v>331.18</v>
      </c>
    </row>
    <row r="6810" spans="1:3">
      <c r="A6810" s="80">
        <v>37116</v>
      </c>
      <c r="B6810">
        <v>330.58</v>
      </c>
      <c r="C6810">
        <v>331.18</v>
      </c>
    </row>
    <row r="6811" spans="1:3">
      <c r="A6811" s="80">
        <v>37117</v>
      </c>
      <c r="B6811">
        <v>330.66</v>
      </c>
      <c r="C6811">
        <v>331.28</v>
      </c>
    </row>
    <row r="6812" spans="1:3">
      <c r="A6812" s="80">
        <v>37118</v>
      </c>
      <c r="B6812">
        <v>330.76</v>
      </c>
      <c r="C6812">
        <v>331.34</v>
      </c>
    </row>
    <row r="6813" spans="1:3">
      <c r="A6813" s="80">
        <v>37119</v>
      </c>
      <c r="B6813">
        <v>330.76</v>
      </c>
      <c r="C6813">
        <v>331.34</v>
      </c>
    </row>
    <row r="6814" spans="1:3">
      <c r="A6814" s="80">
        <v>37120</v>
      </c>
      <c r="B6814">
        <v>330.89</v>
      </c>
      <c r="C6814">
        <v>331.38</v>
      </c>
    </row>
    <row r="6815" spans="1:3">
      <c r="A6815" s="80">
        <v>37121</v>
      </c>
      <c r="B6815">
        <v>330.93</v>
      </c>
      <c r="C6815">
        <v>331.53</v>
      </c>
    </row>
    <row r="6816" spans="1:3">
      <c r="A6816" s="80">
        <v>37122</v>
      </c>
      <c r="B6816">
        <v>330.93</v>
      </c>
      <c r="C6816">
        <v>331.53</v>
      </c>
    </row>
    <row r="6817" spans="1:3">
      <c r="A6817" s="80">
        <v>37123</v>
      </c>
      <c r="B6817">
        <v>330.93</v>
      </c>
      <c r="C6817">
        <v>331.53</v>
      </c>
    </row>
    <row r="6818" spans="1:3">
      <c r="A6818" s="80">
        <v>37124</v>
      </c>
      <c r="B6818">
        <v>331.07</v>
      </c>
      <c r="C6818">
        <v>331.64</v>
      </c>
    </row>
    <row r="6819" spans="1:3">
      <c r="A6819" s="80">
        <v>37125</v>
      </c>
      <c r="B6819">
        <v>331.14</v>
      </c>
      <c r="C6819">
        <v>331.75</v>
      </c>
    </row>
    <row r="6820" spans="1:3">
      <c r="A6820" s="80">
        <v>37126</v>
      </c>
      <c r="B6820">
        <v>331.28</v>
      </c>
      <c r="C6820">
        <v>331.85</v>
      </c>
    </row>
    <row r="6821" spans="1:3">
      <c r="A6821" s="80">
        <v>37127</v>
      </c>
      <c r="B6821">
        <v>331.34</v>
      </c>
      <c r="C6821">
        <v>331.94</v>
      </c>
    </row>
    <row r="6822" spans="1:3">
      <c r="A6822" s="80">
        <v>37128</v>
      </c>
      <c r="B6822">
        <v>331.41</v>
      </c>
      <c r="C6822">
        <v>332.03</v>
      </c>
    </row>
    <row r="6823" spans="1:3">
      <c r="A6823" s="80">
        <v>37129</v>
      </c>
      <c r="B6823">
        <v>331.41</v>
      </c>
      <c r="C6823">
        <v>332.03</v>
      </c>
    </row>
    <row r="6824" spans="1:3">
      <c r="A6824" s="80">
        <v>37130</v>
      </c>
      <c r="B6824">
        <v>331.41</v>
      </c>
      <c r="C6824">
        <v>332.03</v>
      </c>
    </row>
    <row r="6825" spans="1:3">
      <c r="A6825" s="80">
        <v>37131</v>
      </c>
      <c r="B6825">
        <v>331.58</v>
      </c>
      <c r="C6825">
        <v>332.15</v>
      </c>
    </row>
    <row r="6826" spans="1:3">
      <c r="A6826" s="80">
        <v>37132</v>
      </c>
      <c r="B6826">
        <v>331.66</v>
      </c>
      <c r="C6826">
        <v>332.23</v>
      </c>
    </row>
    <row r="6827" spans="1:3">
      <c r="A6827" s="80">
        <v>37133</v>
      </c>
      <c r="B6827">
        <v>331.78</v>
      </c>
      <c r="C6827">
        <v>332.33</v>
      </c>
    </row>
    <row r="6828" spans="1:3">
      <c r="A6828" s="80">
        <v>37134</v>
      </c>
      <c r="B6828">
        <v>331.8</v>
      </c>
      <c r="C6828">
        <v>332.36</v>
      </c>
    </row>
    <row r="6829" spans="1:3">
      <c r="A6829" s="80">
        <v>37135</v>
      </c>
      <c r="B6829">
        <v>331.9</v>
      </c>
      <c r="C6829">
        <v>332.56</v>
      </c>
    </row>
    <row r="6830" spans="1:3">
      <c r="A6830" s="80">
        <v>37136</v>
      </c>
      <c r="B6830">
        <v>331.9</v>
      </c>
      <c r="C6830">
        <v>332.56</v>
      </c>
    </row>
    <row r="6831" spans="1:3">
      <c r="A6831" s="80">
        <v>37137</v>
      </c>
      <c r="B6831">
        <v>331.9</v>
      </c>
      <c r="C6831">
        <v>332.56</v>
      </c>
    </row>
    <row r="6832" spans="1:3">
      <c r="A6832" s="80">
        <v>37138</v>
      </c>
      <c r="B6832">
        <v>332.02</v>
      </c>
      <c r="C6832">
        <v>332.67</v>
      </c>
    </row>
    <row r="6833" spans="1:3">
      <c r="A6833" s="80">
        <v>37139</v>
      </c>
      <c r="B6833">
        <v>332.19</v>
      </c>
      <c r="C6833">
        <v>332.73</v>
      </c>
    </row>
    <row r="6834" spans="1:3">
      <c r="A6834" s="80">
        <v>37140</v>
      </c>
      <c r="B6834">
        <v>332.3</v>
      </c>
      <c r="C6834">
        <v>332.86</v>
      </c>
    </row>
    <row r="6835" spans="1:3">
      <c r="A6835" s="80">
        <v>37141</v>
      </c>
      <c r="B6835">
        <v>332.4</v>
      </c>
      <c r="C6835">
        <v>332.94</v>
      </c>
    </row>
    <row r="6836" spans="1:3">
      <c r="A6836" s="80">
        <v>37142</v>
      </c>
      <c r="B6836">
        <v>332.52</v>
      </c>
      <c r="C6836">
        <v>333.11</v>
      </c>
    </row>
    <row r="6837" spans="1:3">
      <c r="A6837" s="80">
        <v>37143</v>
      </c>
      <c r="B6837">
        <v>332.52</v>
      </c>
      <c r="C6837">
        <v>333.11</v>
      </c>
    </row>
    <row r="6838" spans="1:3">
      <c r="A6838" s="80">
        <v>37144</v>
      </c>
      <c r="B6838">
        <v>332.52</v>
      </c>
      <c r="C6838">
        <v>333.11</v>
      </c>
    </row>
    <row r="6839" spans="1:3">
      <c r="A6839" s="80">
        <v>37145</v>
      </c>
      <c r="B6839">
        <v>332.63</v>
      </c>
      <c r="C6839">
        <v>333.18</v>
      </c>
    </row>
    <row r="6840" spans="1:3">
      <c r="A6840" s="80">
        <v>37146</v>
      </c>
      <c r="B6840">
        <v>332.61</v>
      </c>
      <c r="C6840">
        <v>333.26</v>
      </c>
    </row>
    <row r="6841" spans="1:3">
      <c r="A6841" s="80">
        <v>37147</v>
      </c>
      <c r="B6841">
        <v>332.77</v>
      </c>
      <c r="C6841">
        <v>333.32</v>
      </c>
    </row>
    <row r="6842" spans="1:3">
      <c r="A6842" s="80">
        <v>37148</v>
      </c>
      <c r="B6842">
        <v>332.82</v>
      </c>
      <c r="C6842">
        <v>333.45</v>
      </c>
    </row>
    <row r="6843" spans="1:3">
      <c r="A6843" s="80">
        <v>37149</v>
      </c>
      <c r="B6843">
        <v>332.92</v>
      </c>
      <c r="C6843">
        <v>333.54</v>
      </c>
    </row>
    <row r="6844" spans="1:3">
      <c r="A6844" s="80">
        <v>37150</v>
      </c>
      <c r="B6844">
        <v>332.92</v>
      </c>
      <c r="C6844">
        <v>333.54</v>
      </c>
    </row>
    <row r="6845" spans="1:3">
      <c r="A6845" s="80">
        <v>37151</v>
      </c>
      <c r="B6845">
        <v>332.92</v>
      </c>
      <c r="C6845">
        <v>333.54</v>
      </c>
    </row>
    <row r="6846" spans="1:3">
      <c r="A6846" s="80">
        <v>37152</v>
      </c>
      <c r="B6846">
        <v>333.07</v>
      </c>
      <c r="C6846">
        <v>333.63</v>
      </c>
    </row>
    <row r="6847" spans="1:3">
      <c r="A6847" s="80">
        <v>37153</v>
      </c>
      <c r="B6847">
        <v>333.07</v>
      </c>
      <c r="C6847">
        <v>333.72</v>
      </c>
    </row>
    <row r="6848" spans="1:3">
      <c r="A6848" s="80">
        <v>37154</v>
      </c>
      <c r="B6848">
        <v>333.25</v>
      </c>
      <c r="C6848">
        <v>333.9</v>
      </c>
    </row>
    <row r="6849" spans="1:3">
      <c r="A6849" s="80">
        <v>37155</v>
      </c>
      <c r="B6849">
        <v>333.36</v>
      </c>
      <c r="C6849">
        <v>333.98</v>
      </c>
    </row>
    <row r="6850" spans="1:3">
      <c r="A6850" s="80">
        <v>37156</v>
      </c>
      <c r="B6850">
        <v>333.44</v>
      </c>
      <c r="C6850">
        <v>334.08</v>
      </c>
    </row>
    <row r="6851" spans="1:3">
      <c r="A6851" s="80">
        <v>37157</v>
      </c>
      <c r="B6851">
        <v>333.44</v>
      </c>
      <c r="C6851">
        <v>334.08</v>
      </c>
    </row>
    <row r="6852" spans="1:3">
      <c r="A6852" s="80">
        <v>37158</v>
      </c>
      <c r="B6852">
        <v>333.44</v>
      </c>
      <c r="C6852">
        <v>334.08</v>
      </c>
    </row>
    <row r="6853" spans="1:3">
      <c r="A6853" s="80">
        <v>37159</v>
      </c>
      <c r="B6853">
        <v>333.56</v>
      </c>
      <c r="C6853">
        <v>334.17</v>
      </c>
    </row>
    <row r="6854" spans="1:3">
      <c r="A6854" s="80">
        <v>37160</v>
      </c>
      <c r="B6854">
        <v>333.64</v>
      </c>
      <c r="C6854">
        <v>334.21</v>
      </c>
    </row>
    <row r="6855" spans="1:3">
      <c r="A6855" s="80">
        <v>37161</v>
      </c>
      <c r="B6855">
        <v>333.77</v>
      </c>
      <c r="C6855">
        <v>334.35</v>
      </c>
    </row>
    <row r="6856" spans="1:3">
      <c r="A6856" s="80">
        <v>37162</v>
      </c>
      <c r="B6856">
        <v>333.89</v>
      </c>
      <c r="C6856">
        <v>334.4</v>
      </c>
    </row>
    <row r="6857" spans="1:3">
      <c r="A6857" s="80">
        <v>37163</v>
      </c>
      <c r="B6857">
        <v>333.99</v>
      </c>
      <c r="C6857">
        <v>334.58</v>
      </c>
    </row>
    <row r="6858" spans="1:3">
      <c r="A6858" s="80">
        <v>37164</v>
      </c>
      <c r="B6858">
        <v>333.99</v>
      </c>
      <c r="C6858">
        <v>334.58</v>
      </c>
    </row>
    <row r="6859" spans="1:3">
      <c r="A6859" s="80">
        <v>37165</v>
      </c>
      <c r="B6859">
        <v>333.99</v>
      </c>
      <c r="C6859">
        <v>334.58</v>
      </c>
    </row>
    <row r="6860" spans="1:3">
      <c r="A6860" s="80">
        <v>37166</v>
      </c>
      <c r="B6860">
        <v>334.08</v>
      </c>
      <c r="C6860">
        <v>334.67</v>
      </c>
    </row>
    <row r="6861" spans="1:3">
      <c r="A6861" s="80">
        <v>37167</v>
      </c>
      <c r="B6861">
        <v>334.11</v>
      </c>
      <c r="C6861">
        <v>334.84</v>
      </c>
    </row>
    <row r="6862" spans="1:3">
      <c r="A6862" s="80">
        <v>37168</v>
      </c>
      <c r="B6862">
        <v>334.29</v>
      </c>
      <c r="C6862">
        <v>334.84</v>
      </c>
    </row>
    <row r="6863" spans="1:3">
      <c r="A6863" s="80">
        <v>37169</v>
      </c>
      <c r="B6863">
        <v>334.39</v>
      </c>
      <c r="C6863">
        <v>335.02</v>
      </c>
    </row>
    <row r="6864" spans="1:3">
      <c r="A6864" s="80">
        <v>37170</v>
      </c>
      <c r="B6864">
        <v>334.52</v>
      </c>
      <c r="C6864">
        <v>335.05</v>
      </c>
    </row>
    <row r="6865" spans="1:3">
      <c r="A6865" s="80">
        <v>37171</v>
      </c>
      <c r="B6865">
        <v>334.52</v>
      </c>
      <c r="C6865">
        <v>335.05</v>
      </c>
    </row>
    <row r="6866" spans="1:3">
      <c r="A6866" s="80">
        <v>37172</v>
      </c>
      <c r="B6866">
        <v>334.52</v>
      </c>
      <c r="C6866">
        <v>335.05</v>
      </c>
    </row>
    <row r="6867" spans="1:3">
      <c r="A6867" s="80">
        <v>37173</v>
      </c>
      <c r="B6867">
        <v>334.64</v>
      </c>
      <c r="C6867">
        <v>335.18</v>
      </c>
    </row>
    <row r="6868" spans="1:3">
      <c r="A6868" s="80">
        <v>37174</v>
      </c>
      <c r="B6868">
        <v>334.65</v>
      </c>
      <c r="C6868">
        <v>335.4</v>
      </c>
    </row>
    <row r="6869" spans="1:3">
      <c r="A6869" s="80">
        <v>37175</v>
      </c>
      <c r="B6869">
        <v>334.84</v>
      </c>
      <c r="C6869">
        <v>335.56</v>
      </c>
    </row>
    <row r="6870" spans="1:3">
      <c r="A6870" s="80">
        <v>37176</v>
      </c>
      <c r="B6870">
        <v>334.97</v>
      </c>
      <c r="C6870">
        <v>335.63</v>
      </c>
    </row>
    <row r="6871" spans="1:3">
      <c r="A6871" s="80">
        <v>37177</v>
      </c>
      <c r="B6871">
        <v>335.03</v>
      </c>
      <c r="C6871">
        <v>335.62</v>
      </c>
    </row>
    <row r="6872" spans="1:3">
      <c r="A6872" s="80">
        <v>37178</v>
      </c>
      <c r="B6872">
        <v>335.03</v>
      </c>
      <c r="C6872">
        <v>335.62</v>
      </c>
    </row>
    <row r="6873" spans="1:3">
      <c r="A6873" s="80">
        <v>37179</v>
      </c>
      <c r="B6873">
        <v>335.03</v>
      </c>
      <c r="C6873">
        <v>335.62</v>
      </c>
    </row>
    <row r="6874" spans="1:3">
      <c r="A6874" s="80">
        <v>37180</v>
      </c>
      <c r="B6874">
        <v>335.03</v>
      </c>
      <c r="C6874">
        <v>335.62</v>
      </c>
    </row>
    <row r="6875" spans="1:3">
      <c r="A6875" s="80">
        <v>37181</v>
      </c>
      <c r="B6875">
        <v>335.15</v>
      </c>
      <c r="C6875">
        <v>335.72</v>
      </c>
    </row>
    <row r="6876" spans="1:3">
      <c r="A6876" s="80">
        <v>37182</v>
      </c>
      <c r="B6876">
        <v>335.3</v>
      </c>
      <c r="C6876">
        <v>335.85</v>
      </c>
    </row>
    <row r="6877" spans="1:3">
      <c r="A6877" s="80">
        <v>37183</v>
      </c>
      <c r="B6877">
        <v>335.39</v>
      </c>
      <c r="C6877">
        <v>335.99</v>
      </c>
    </row>
    <row r="6878" spans="1:3">
      <c r="A6878" s="80">
        <v>37184</v>
      </c>
      <c r="B6878">
        <v>335.5</v>
      </c>
      <c r="C6878">
        <v>336.11</v>
      </c>
    </row>
    <row r="6879" spans="1:3">
      <c r="A6879" s="80">
        <v>37185</v>
      </c>
      <c r="B6879">
        <v>335.5</v>
      </c>
      <c r="C6879">
        <v>336.11</v>
      </c>
    </row>
    <row r="6880" spans="1:3">
      <c r="A6880" s="80">
        <v>37186</v>
      </c>
      <c r="B6880">
        <v>335.5</v>
      </c>
      <c r="C6880">
        <v>336.11</v>
      </c>
    </row>
    <row r="6881" spans="1:3">
      <c r="A6881" s="80">
        <v>37187</v>
      </c>
      <c r="B6881">
        <v>335.56</v>
      </c>
      <c r="C6881">
        <v>336.22</v>
      </c>
    </row>
    <row r="6882" spans="1:3">
      <c r="A6882" s="80">
        <v>37188</v>
      </c>
      <c r="B6882">
        <v>335.77</v>
      </c>
      <c r="C6882">
        <v>336.33</v>
      </c>
    </row>
    <row r="6883" spans="1:3">
      <c r="A6883" s="80">
        <v>37189</v>
      </c>
      <c r="B6883">
        <v>335.87</v>
      </c>
      <c r="C6883">
        <v>336.44</v>
      </c>
    </row>
    <row r="6884" spans="1:3">
      <c r="A6884" s="80">
        <v>37190</v>
      </c>
      <c r="B6884">
        <v>336</v>
      </c>
      <c r="C6884">
        <v>336.59</v>
      </c>
    </row>
    <row r="6885" spans="1:3">
      <c r="A6885" s="80">
        <v>37191</v>
      </c>
      <c r="B6885">
        <v>336.13</v>
      </c>
      <c r="C6885">
        <v>336.71</v>
      </c>
    </row>
    <row r="6886" spans="1:3">
      <c r="A6886" s="80">
        <v>37192</v>
      </c>
      <c r="B6886">
        <v>336.13</v>
      </c>
      <c r="C6886">
        <v>336.71</v>
      </c>
    </row>
    <row r="6887" spans="1:3">
      <c r="A6887" s="80">
        <v>37193</v>
      </c>
      <c r="B6887">
        <v>336.13</v>
      </c>
      <c r="C6887">
        <v>336.71</v>
      </c>
    </row>
    <row r="6888" spans="1:3">
      <c r="A6888" s="80">
        <v>37194</v>
      </c>
      <c r="B6888">
        <v>336.28</v>
      </c>
      <c r="C6888">
        <v>336.81</v>
      </c>
    </row>
    <row r="6889" spans="1:3">
      <c r="A6889" s="80">
        <v>37195</v>
      </c>
      <c r="B6889">
        <v>336.38</v>
      </c>
      <c r="C6889">
        <v>336.96</v>
      </c>
    </row>
    <row r="6890" spans="1:3">
      <c r="A6890" s="80">
        <v>37196</v>
      </c>
      <c r="B6890">
        <v>336.47</v>
      </c>
      <c r="C6890">
        <v>337.1</v>
      </c>
    </row>
    <row r="6891" spans="1:3">
      <c r="A6891" s="80">
        <v>37197</v>
      </c>
      <c r="B6891">
        <v>336.6</v>
      </c>
      <c r="C6891">
        <v>337.16</v>
      </c>
    </row>
    <row r="6892" spans="1:3">
      <c r="A6892" s="80">
        <v>37198</v>
      </c>
      <c r="B6892">
        <v>336.74</v>
      </c>
      <c r="C6892">
        <v>337.28</v>
      </c>
    </row>
    <row r="6893" spans="1:3">
      <c r="A6893" s="80">
        <v>37199</v>
      </c>
      <c r="B6893">
        <v>336.74</v>
      </c>
      <c r="C6893">
        <v>337.28</v>
      </c>
    </row>
    <row r="6894" spans="1:3">
      <c r="A6894" s="80">
        <v>37200</v>
      </c>
      <c r="B6894">
        <v>336.74</v>
      </c>
      <c r="C6894">
        <v>337.28</v>
      </c>
    </row>
    <row r="6895" spans="1:3">
      <c r="A6895" s="80">
        <v>37201</v>
      </c>
      <c r="B6895">
        <v>336.81</v>
      </c>
      <c r="C6895">
        <v>337.46</v>
      </c>
    </row>
    <row r="6896" spans="1:3">
      <c r="A6896" s="80">
        <v>37202</v>
      </c>
      <c r="B6896">
        <v>336.96</v>
      </c>
      <c r="C6896">
        <v>337.59</v>
      </c>
    </row>
    <row r="6897" spans="1:3">
      <c r="A6897" s="80">
        <v>37203</v>
      </c>
      <c r="B6897">
        <v>337.13</v>
      </c>
      <c r="C6897">
        <v>337.69</v>
      </c>
    </row>
    <row r="6898" spans="1:3">
      <c r="A6898" s="80">
        <v>37204</v>
      </c>
      <c r="B6898">
        <v>337.26</v>
      </c>
      <c r="C6898">
        <v>337.78</v>
      </c>
    </row>
    <row r="6899" spans="1:3">
      <c r="A6899" s="80">
        <v>37205</v>
      </c>
      <c r="B6899">
        <v>337.34</v>
      </c>
      <c r="C6899">
        <v>337.95</v>
      </c>
    </row>
    <row r="6900" spans="1:3">
      <c r="A6900" s="80">
        <v>37206</v>
      </c>
      <c r="B6900">
        <v>337.34</v>
      </c>
      <c r="C6900">
        <v>337.95</v>
      </c>
    </row>
    <row r="6901" spans="1:3">
      <c r="A6901" s="80">
        <v>37207</v>
      </c>
      <c r="B6901">
        <v>337.34</v>
      </c>
      <c r="C6901">
        <v>337.95</v>
      </c>
    </row>
    <row r="6902" spans="1:3">
      <c r="A6902" s="80">
        <v>37208</v>
      </c>
      <c r="B6902">
        <v>337.42</v>
      </c>
      <c r="C6902">
        <v>338.05</v>
      </c>
    </row>
    <row r="6903" spans="1:3">
      <c r="A6903" s="80">
        <v>37209</v>
      </c>
      <c r="B6903">
        <v>337.61</v>
      </c>
      <c r="C6903">
        <v>338.14</v>
      </c>
    </row>
    <row r="6904" spans="1:3">
      <c r="A6904" s="80">
        <v>37210</v>
      </c>
      <c r="B6904">
        <v>337.67</v>
      </c>
      <c r="C6904">
        <v>338.26</v>
      </c>
    </row>
    <row r="6905" spans="1:3">
      <c r="A6905" s="80">
        <v>37211</v>
      </c>
      <c r="B6905">
        <v>337.83</v>
      </c>
      <c r="C6905">
        <v>338.36</v>
      </c>
    </row>
    <row r="6906" spans="1:3">
      <c r="A6906" s="80">
        <v>37212</v>
      </c>
      <c r="B6906">
        <v>337.91</v>
      </c>
      <c r="C6906">
        <v>338.52</v>
      </c>
    </row>
    <row r="6907" spans="1:3">
      <c r="A6907" s="80">
        <v>37213</v>
      </c>
      <c r="B6907">
        <v>337.91</v>
      </c>
      <c r="C6907">
        <v>338.52</v>
      </c>
    </row>
    <row r="6908" spans="1:3">
      <c r="A6908" s="80">
        <v>37214</v>
      </c>
      <c r="B6908">
        <v>337.91</v>
      </c>
      <c r="C6908">
        <v>338.52</v>
      </c>
    </row>
    <row r="6909" spans="1:3">
      <c r="A6909" s="80">
        <v>37215</v>
      </c>
      <c r="B6909">
        <v>338.04</v>
      </c>
      <c r="C6909">
        <v>338.61</v>
      </c>
    </row>
    <row r="6910" spans="1:3">
      <c r="A6910" s="80">
        <v>37216</v>
      </c>
      <c r="B6910">
        <v>338.22</v>
      </c>
      <c r="C6910">
        <v>338.84</v>
      </c>
    </row>
    <row r="6911" spans="1:3">
      <c r="A6911" s="80">
        <v>37217</v>
      </c>
      <c r="B6911">
        <v>338.34</v>
      </c>
      <c r="C6911">
        <v>338.85</v>
      </c>
    </row>
    <row r="6912" spans="1:3">
      <c r="A6912" s="80">
        <v>37218</v>
      </c>
      <c r="B6912">
        <v>338.5</v>
      </c>
      <c r="C6912">
        <v>339.06</v>
      </c>
    </row>
    <row r="6913" spans="1:3">
      <c r="A6913" s="80">
        <v>37219</v>
      </c>
      <c r="B6913">
        <v>338.53</v>
      </c>
      <c r="C6913">
        <v>339.15</v>
      </c>
    </row>
    <row r="6914" spans="1:3">
      <c r="A6914" s="80">
        <v>37220</v>
      </c>
      <c r="B6914">
        <v>338.53</v>
      </c>
      <c r="C6914">
        <v>339.15</v>
      </c>
    </row>
    <row r="6915" spans="1:3">
      <c r="A6915" s="80">
        <v>37221</v>
      </c>
      <c r="B6915">
        <v>338.53</v>
      </c>
      <c r="C6915">
        <v>339.15</v>
      </c>
    </row>
    <row r="6916" spans="1:3">
      <c r="A6916" s="80">
        <v>37222</v>
      </c>
      <c r="B6916">
        <v>338.66</v>
      </c>
      <c r="C6916">
        <v>339.26</v>
      </c>
    </row>
    <row r="6917" spans="1:3">
      <c r="A6917" s="80">
        <v>37223</v>
      </c>
      <c r="B6917">
        <v>338.81</v>
      </c>
      <c r="C6917">
        <v>339.43</v>
      </c>
    </row>
    <row r="6918" spans="1:3">
      <c r="A6918" s="80">
        <v>37224</v>
      </c>
      <c r="B6918">
        <v>338.93</v>
      </c>
      <c r="C6918">
        <v>339.5</v>
      </c>
    </row>
    <row r="6919" spans="1:3">
      <c r="A6919" s="80">
        <v>37225</v>
      </c>
      <c r="B6919">
        <v>339.15</v>
      </c>
      <c r="C6919">
        <v>339.56</v>
      </c>
    </row>
    <row r="6920" spans="1:3">
      <c r="A6920" s="80">
        <v>37226</v>
      </c>
      <c r="B6920">
        <v>339.2</v>
      </c>
      <c r="C6920">
        <v>339.74</v>
      </c>
    </row>
    <row r="6921" spans="1:3">
      <c r="A6921" s="80">
        <v>37227</v>
      </c>
      <c r="B6921">
        <v>339.2</v>
      </c>
      <c r="C6921">
        <v>339.74</v>
      </c>
    </row>
    <row r="6922" spans="1:3">
      <c r="A6922" s="80">
        <v>37228</v>
      </c>
      <c r="B6922">
        <v>339.2</v>
      </c>
      <c r="C6922">
        <v>339.74</v>
      </c>
    </row>
    <row r="6923" spans="1:3">
      <c r="A6923" s="80">
        <v>37229</v>
      </c>
      <c r="B6923">
        <v>339.24</v>
      </c>
      <c r="C6923">
        <v>339.83</v>
      </c>
    </row>
    <row r="6924" spans="1:3">
      <c r="A6924" s="80">
        <v>37230</v>
      </c>
      <c r="B6924">
        <v>339.35</v>
      </c>
      <c r="C6924">
        <v>340</v>
      </c>
    </row>
    <row r="6925" spans="1:3">
      <c r="A6925" s="80">
        <v>37231</v>
      </c>
      <c r="B6925">
        <v>339.51</v>
      </c>
      <c r="C6925">
        <v>340.09</v>
      </c>
    </row>
    <row r="6926" spans="1:3">
      <c r="A6926" s="80">
        <v>37232</v>
      </c>
      <c r="B6926">
        <v>339.62</v>
      </c>
      <c r="C6926">
        <v>340.21</v>
      </c>
    </row>
    <row r="6927" spans="1:3">
      <c r="A6927" s="80">
        <v>37233</v>
      </c>
      <c r="B6927">
        <v>339.76</v>
      </c>
      <c r="C6927">
        <v>340.27</v>
      </c>
    </row>
    <row r="6928" spans="1:3">
      <c r="A6928" s="80">
        <v>37234</v>
      </c>
      <c r="B6928">
        <v>339.76</v>
      </c>
      <c r="C6928">
        <v>340.27</v>
      </c>
    </row>
    <row r="6929" spans="1:3">
      <c r="A6929" s="80">
        <v>37235</v>
      </c>
      <c r="B6929">
        <v>339.76</v>
      </c>
      <c r="C6929">
        <v>340.27</v>
      </c>
    </row>
    <row r="6930" spans="1:3">
      <c r="A6930" s="80">
        <v>37236</v>
      </c>
      <c r="B6930">
        <v>339.89</v>
      </c>
      <c r="C6930">
        <v>340.41</v>
      </c>
    </row>
    <row r="6931" spans="1:3">
      <c r="A6931" s="80">
        <v>37237</v>
      </c>
      <c r="B6931">
        <v>339.94</v>
      </c>
      <c r="C6931">
        <v>340.58</v>
      </c>
    </row>
    <row r="6932" spans="1:3">
      <c r="A6932" s="80">
        <v>37238</v>
      </c>
      <c r="B6932">
        <v>340.12</v>
      </c>
      <c r="C6932">
        <v>340.6</v>
      </c>
    </row>
    <row r="6933" spans="1:3">
      <c r="A6933" s="80">
        <v>37239</v>
      </c>
      <c r="B6933">
        <v>340.2</v>
      </c>
      <c r="C6933">
        <v>340.76</v>
      </c>
    </row>
    <row r="6934" spans="1:3">
      <c r="A6934" s="80">
        <v>37240</v>
      </c>
      <c r="B6934">
        <v>340.28</v>
      </c>
      <c r="C6934">
        <v>340.88</v>
      </c>
    </row>
    <row r="6935" spans="1:3">
      <c r="A6935" s="80">
        <v>37241</v>
      </c>
      <c r="B6935">
        <v>340.28</v>
      </c>
      <c r="C6935">
        <v>340.88</v>
      </c>
    </row>
    <row r="6936" spans="1:3">
      <c r="A6936" s="80">
        <v>37242</v>
      </c>
      <c r="B6936">
        <v>340.28</v>
      </c>
      <c r="C6936">
        <v>340.88</v>
      </c>
    </row>
    <row r="6937" spans="1:3">
      <c r="A6937" s="80">
        <v>37243</v>
      </c>
      <c r="B6937">
        <v>340.49</v>
      </c>
      <c r="C6937">
        <v>340.98</v>
      </c>
    </row>
    <row r="6938" spans="1:3">
      <c r="A6938" s="80">
        <v>37244</v>
      </c>
      <c r="B6938">
        <v>340.48</v>
      </c>
      <c r="C6938">
        <v>341.12</v>
      </c>
    </row>
    <row r="6939" spans="1:3">
      <c r="A6939" s="80">
        <v>37245</v>
      </c>
      <c r="B6939">
        <v>340.68</v>
      </c>
      <c r="C6939">
        <v>341.23</v>
      </c>
    </row>
    <row r="6940" spans="1:3">
      <c r="A6940" s="80">
        <v>37246</v>
      </c>
      <c r="B6940">
        <v>340.83</v>
      </c>
      <c r="C6940">
        <v>341.38</v>
      </c>
    </row>
    <row r="6941" spans="1:3">
      <c r="A6941" s="80">
        <v>37247</v>
      </c>
      <c r="B6941">
        <v>340.92</v>
      </c>
      <c r="C6941">
        <v>341.53</v>
      </c>
    </row>
    <row r="6942" spans="1:3">
      <c r="A6942" s="80">
        <v>37248</v>
      </c>
      <c r="B6942">
        <v>340.92</v>
      </c>
      <c r="C6942">
        <v>341.53</v>
      </c>
    </row>
    <row r="6943" spans="1:3">
      <c r="A6943" s="80">
        <v>37249</v>
      </c>
      <c r="B6943">
        <v>340.92</v>
      </c>
      <c r="C6943">
        <v>341.53</v>
      </c>
    </row>
    <row r="6944" spans="1:3">
      <c r="A6944" s="80">
        <v>37250</v>
      </c>
      <c r="B6944">
        <v>341.13</v>
      </c>
      <c r="C6944">
        <v>341.61</v>
      </c>
    </row>
    <row r="6945" spans="1:3">
      <c r="A6945" s="80">
        <v>37251</v>
      </c>
      <c r="B6945">
        <v>341.13</v>
      </c>
      <c r="C6945">
        <v>341.61</v>
      </c>
    </row>
    <row r="6946" spans="1:3">
      <c r="A6946" s="80">
        <v>37252</v>
      </c>
      <c r="B6946">
        <v>341.13</v>
      </c>
      <c r="C6946">
        <v>341.79</v>
      </c>
    </row>
    <row r="6947" spans="1:3">
      <c r="A6947" s="80">
        <v>37253</v>
      </c>
      <c r="B6947">
        <v>341.29</v>
      </c>
      <c r="C6947">
        <v>341.86</v>
      </c>
    </row>
    <row r="6948" spans="1:3">
      <c r="A6948" s="80">
        <v>37254</v>
      </c>
      <c r="B6948">
        <v>341.4</v>
      </c>
      <c r="C6948">
        <v>341.94</v>
      </c>
    </row>
    <row r="6949" spans="1:3">
      <c r="A6949" s="80">
        <v>37255</v>
      </c>
      <c r="B6949">
        <v>341.4</v>
      </c>
      <c r="C6949">
        <v>341.94</v>
      </c>
    </row>
    <row r="6950" spans="1:3">
      <c r="A6950" s="80">
        <v>37256</v>
      </c>
      <c r="B6950">
        <v>341.4</v>
      </c>
      <c r="C6950">
        <v>341.94</v>
      </c>
    </row>
    <row r="6951" spans="1:3">
      <c r="A6951" s="80">
        <v>37257</v>
      </c>
      <c r="B6951">
        <v>341.4</v>
      </c>
      <c r="C6951">
        <v>341.94</v>
      </c>
    </row>
    <row r="6952" spans="1:3">
      <c r="A6952" s="80">
        <v>37258</v>
      </c>
      <c r="B6952">
        <v>341.4</v>
      </c>
      <c r="C6952">
        <v>341.94</v>
      </c>
    </row>
    <row r="6953" spans="1:3">
      <c r="A6953" s="80">
        <v>37259</v>
      </c>
      <c r="B6953">
        <v>341.42</v>
      </c>
      <c r="C6953">
        <v>342.03</v>
      </c>
    </row>
    <row r="6954" spans="1:3">
      <c r="A6954" s="80">
        <v>37260</v>
      </c>
      <c r="B6954">
        <v>341.65</v>
      </c>
      <c r="C6954">
        <v>342.25</v>
      </c>
    </row>
    <row r="6955" spans="1:3">
      <c r="A6955" s="80">
        <v>37261</v>
      </c>
      <c r="B6955">
        <v>341.78</v>
      </c>
      <c r="C6955">
        <v>342.38</v>
      </c>
    </row>
    <row r="6956" spans="1:3">
      <c r="A6956" s="80">
        <v>37262</v>
      </c>
      <c r="B6956">
        <v>341.78</v>
      </c>
      <c r="C6956">
        <v>342.38</v>
      </c>
    </row>
    <row r="6957" spans="1:3">
      <c r="A6957" s="80">
        <v>37263</v>
      </c>
      <c r="B6957">
        <v>341.78</v>
      </c>
      <c r="C6957">
        <v>342.38</v>
      </c>
    </row>
    <row r="6958" spans="1:3">
      <c r="A6958" s="80">
        <v>37264</v>
      </c>
      <c r="B6958">
        <v>341.87</v>
      </c>
      <c r="C6958">
        <v>342.47</v>
      </c>
    </row>
    <row r="6959" spans="1:3">
      <c r="A6959" s="80">
        <v>37265</v>
      </c>
      <c r="B6959">
        <v>341.94</v>
      </c>
      <c r="C6959">
        <v>342.62</v>
      </c>
    </row>
    <row r="6960" spans="1:3">
      <c r="A6960" s="80">
        <v>37266</v>
      </c>
      <c r="B6960">
        <v>342.1</v>
      </c>
      <c r="C6960">
        <v>342.74</v>
      </c>
    </row>
    <row r="6961" spans="1:3">
      <c r="A6961" s="80">
        <v>37267</v>
      </c>
      <c r="B6961">
        <v>342.15</v>
      </c>
      <c r="C6961">
        <v>342.79</v>
      </c>
    </row>
    <row r="6962" spans="1:3">
      <c r="A6962" s="80">
        <v>37268</v>
      </c>
      <c r="B6962">
        <v>342.36</v>
      </c>
      <c r="C6962">
        <v>342.94</v>
      </c>
    </row>
    <row r="6963" spans="1:3">
      <c r="A6963" s="80">
        <v>37269</v>
      </c>
      <c r="B6963">
        <v>342.36</v>
      </c>
      <c r="C6963">
        <v>342.94</v>
      </c>
    </row>
    <row r="6964" spans="1:3">
      <c r="A6964" s="80">
        <v>37270</v>
      </c>
      <c r="B6964">
        <v>342.36</v>
      </c>
      <c r="C6964">
        <v>342.94</v>
      </c>
    </row>
    <row r="6965" spans="1:3">
      <c r="A6965" s="80">
        <v>37271</v>
      </c>
      <c r="B6965">
        <v>342.49</v>
      </c>
      <c r="C6965">
        <v>343.09</v>
      </c>
    </row>
    <row r="6966" spans="1:3">
      <c r="A6966" s="80">
        <v>37272</v>
      </c>
      <c r="B6966">
        <v>342.56</v>
      </c>
      <c r="C6966">
        <v>343.27</v>
      </c>
    </row>
    <row r="6967" spans="1:3">
      <c r="A6967" s="80">
        <v>37273</v>
      </c>
      <c r="B6967">
        <v>342.75</v>
      </c>
      <c r="C6967">
        <v>343.4</v>
      </c>
    </row>
    <row r="6968" spans="1:3">
      <c r="A6968" s="80">
        <v>37274</v>
      </c>
      <c r="B6968">
        <v>342.89</v>
      </c>
      <c r="C6968">
        <v>343.51</v>
      </c>
    </row>
    <row r="6969" spans="1:3">
      <c r="A6969" s="80">
        <v>37275</v>
      </c>
      <c r="B6969">
        <v>343.07</v>
      </c>
      <c r="C6969">
        <v>343.71</v>
      </c>
    </row>
    <row r="6970" spans="1:3">
      <c r="A6970" s="80">
        <v>37276</v>
      </c>
      <c r="B6970">
        <v>343.07</v>
      </c>
      <c r="C6970">
        <v>343.71</v>
      </c>
    </row>
    <row r="6971" spans="1:3">
      <c r="A6971" s="80">
        <v>37277</v>
      </c>
      <c r="B6971">
        <v>343.07</v>
      </c>
      <c r="C6971">
        <v>343.71</v>
      </c>
    </row>
    <row r="6972" spans="1:3">
      <c r="A6972" s="80">
        <v>37278</v>
      </c>
      <c r="B6972">
        <v>343.2</v>
      </c>
      <c r="C6972">
        <v>343.82</v>
      </c>
    </row>
    <row r="6973" spans="1:3">
      <c r="A6973" s="80">
        <v>37279</v>
      </c>
      <c r="B6973">
        <v>343.21</v>
      </c>
      <c r="C6973">
        <v>343.99</v>
      </c>
    </row>
    <row r="6974" spans="1:3">
      <c r="A6974" s="80">
        <v>37280</v>
      </c>
      <c r="B6974">
        <v>343.46</v>
      </c>
      <c r="C6974">
        <v>344.13</v>
      </c>
    </row>
    <row r="6975" spans="1:3">
      <c r="A6975" s="80">
        <v>37281</v>
      </c>
      <c r="B6975">
        <v>343.59</v>
      </c>
      <c r="C6975">
        <v>344.23</v>
      </c>
    </row>
    <row r="6976" spans="1:3">
      <c r="A6976" s="80">
        <v>37282</v>
      </c>
      <c r="B6976">
        <v>343.74</v>
      </c>
      <c r="C6976">
        <v>344.35</v>
      </c>
    </row>
    <row r="6977" spans="1:3">
      <c r="A6977" s="80">
        <v>37283</v>
      </c>
      <c r="B6977">
        <v>343.74</v>
      </c>
      <c r="C6977">
        <v>344.35</v>
      </c>
    </row>
    <row r="6978" spans="1:3">
      <c r="A6978" s="80">
        <v>37284</v>
      </c>
      <c r="B6978">
        <v>343.74</v>
      </c>
      <c r="C6978">
        <v>344.35</v>
      </c>
    </row>
    <row r="6979" spans="1:3">
      <c r="A6979" s="80">
        <v>37285</v>
      </c>
      <c r="B6979">
        <v>343.8</v>
      </c>
      <c r="C6979">
        <v>344.47</v>
      </c>
    </row>
    <row r="6980" spans="1:3">
      <c r="A6980" s="80">
        <v>37286</v>
      </c>
      <c r="B6980">
        <v>343.93</v>
      </c>
      <c r="C6980">
        <v>344.66</v>
      </c>
    </row>
    <row r="6981" spans="1:3">
      <c r="A6981" s="80">
        <v>37287</v>
      </c>
      <c r="B6981">
        <v>344.14</v>
      </c>
      <c r="C6981">
        <v>344.79</v>
      </c>
    </row>
    <row r="6982" spans="1:3">
      <c r="A6982" s="80">
        <v>37288</v>
      </c>
      <c r="B6982">
        <v>344.21</v>
      </c>
      <c r="C6982">
        <v>344.85</v>
      </c>
    </row>
    <row r="6983" spans="1:3">
      <c r="A6983" s="80">
        <v>37289</v>
      </c>
      <c r="B6983">
        <v>344.34</v>
      </c>
      <c r="C6983">
        <v>345.02</v>
      </c>
    </row>
    <row r="6984" spans="1:3">
      <c r="A6984" s="80">
        <v>37290</v>
      </c>
      <c r="B6984">
        <v>344.34</v>
      </c>
      <c r="C6984">
        <v>345.02</v>
      </c>
    </row>
    <row r="6985" spans="1:3">
      <c r="A6985" s="80">
        <v>37291</v>
      </c>
      <c r="B6985">
        <v>344.34</v>
      </c>
      <c r="C6985">
        <v>345.02</v>
      </c>
    </row>
    <row r="6986" spans="1:3">
      <c r="A6986" s="80">
        <v>37292</v>
      </c>
      <c r="B6986">
        <v>344.59</v>
      </c>
      <c r="C6986">
        <v>345.13</v>
      </c>
    </row>
    <row r="6987" spans="1:3">
      <c r="A6987" s="80">
        <v>37293</v>
      </c>
      <c r="B6987">
        <v>344.65</v>
      </c>
      <c r="C6987">
        <v>345.3</v>
      </c>
    </row>
    <row r="6988" spans="1:3">
      <c r="A6988" s="80">
        <v>37294</v>
      </c>
      <c r="B6988">
        <v>344.8</v>
      </c>
      <c r="C6988">
        <v>345.49</v>
      </c>
    </row>
    <row r="6989" spans="1:3">
      <c r="A6989" s="80">
        <v>37295</v>
      </c>
      <c r="B6989">
        <v>344.99</v>
      </c>
      <c r="C6989">
        <v>345.62</v>
      </c>
    </row>
    <row r="6990" spans="1:3">
      <c r="A6990" s="80">
        <v>37296</v>
      </c>
      <c r="B6990">
        <v>345.06</v>
      </c>
      <c r="C6990">
        <v>345.75</v>
      </c>
    </row>
    <row r="6991" spans="1:3">
      <c r="A6991" s="80">
        <v>37297</v>
      </c>
      <c r="B6991">
        <v>345.06</v>
      </c>
      <c r="C6991">
        <v>345.75</v>
      </c>
    </row>
    <row r="6992" spans="1:3">
      <c r="A6992" s="80">
        <v>37298</v>
      </c>
      <c r="B6992">
        <v>345.06</v>
      </c>
      <c r="C6992">
        <v>345.75</v>
      </c>
    </row>
    <row r="6993" spans="1:3">
      <c r="A6993" s="80">
        <v>37299</v>
      </c>
      <c r="B6993">
        <v>345.2</v>
      </c>
      <c r="C6993">
        <v>345.76</v>
      </c>
    </row>
    <row r="6994" spans="1:3">
      <c r="A6994" s="80">
        <v>37300</v>
      </c>
      <c r="B6994">
        <v>345.31</v>
      </c>
      <c r="C6994">
        <v>346.05</v>
      </c>
    </row>
    <row r="6995" spans="1:3">
      <c r="A6995" s="80">
        <v>37301</v>
      </c>
      <c r="B6995">
        <v>345.5</v>
      </c>
      <c r="C6995">
        <v>346.16</v>
      </c>
    </row>
    <row r="6996" spans="1:3">
      <c r="A6996" s="80">
        <v>37302</v>
      </c>
      <c r="B6996">
        <v>345.62</v>
      </c>
      <c r="C6996">
        <v>346.24</v>
      </c>
    </row>
    <row r="6997" spans="1:3">
      <c r="A6997" s="80">
        <v>37303</v>
      </c>
      <c r="B6997">
        <v>345.78</v>
      </c>
      <c r="C6997">
        <v>346.42</v>
      </c>
    </row>
    <row r="6998" spans="1:3">
      <c r="A6998" s="80">
        <v>37304</v>
      </c>
      <c r="B6998">
        <v>345.78</v>
      </c>
      <c r="C6998">
        <v>346.42</v>
      </c>
    </row>
    <row r="6999" spans="1:3">
      <c r="A6999" s="80">
        <v>37305</v>
      </c>
      <c r="B6999">
        <v>345.78</v>
      </c>
      <c r="C6999">
        <v>346.42</v>
      </c>
    </row>
    <row r="7000" spans="1:3">
      <c r="A7000" s="80">
        <v>37306</v>
      </c>
      <c r="B7000">
        <v>345.93</v>
      </c>
      <c r="C7000">
        <v>346.64</v>
      </c>
    </row>
    <row r="7001" spans="1:3">
      <c r="A7001" s="80">
        <v>37307</v>
      </c>
      <c r="B7001">
        <v>345.97</v>
      </c>
      <c r="C7001">
        <v>346.65</v>
      </c>
    </row>
    <row r="7002" spans="1:3">
      <c r="A7002" s="80">
        <v>37308</v>
      </c>
      <c r="B7002">
        <v>346.21</v>
      </c>
      <c r="C7002">
        <v>346.86</v>
      </c>
    </row>
    <row r="7003" spans="1:3">
      <c r="A7003" s="80">
        <v>37309</v>
      </c>
      <c r="B7003">
        <v>346.37</v>
      </c>
      <c r="C7003">
        <v>346.97</v>
      </c>
    </row>
    <row r="7004" spans="1:3">
      <c r="A7004" s="80">
        <v>37310</v>
      </c>
      <c r="B7004">
        <v>346.48</v>
      </c>
      <c r="C7004">
        <v>347.09</v>
      </c>
    </row>
    <row r="7005" spans="1:3">
      <c r="A7005" s="80">
        <v>37311</v>
      </c>
      <c r="B7005">
        <v>346.48</v>
      </c>
      <c r="C7005">
        <v>347.09</v>
      </c>
    </row>
    <row r="7006" spans="1:3">
      <c r="A7006" s="80">
        <v>37312</v>
      </c>
      <c r="B7006">
        <v>346.48</v>
      </c>
      <c r="C7006">
        <v>347.09</v>
      </c>
    </row>
    <row r="7007" spans="1:3">
      <c r="A7007" s="80">
        <v>37313</v>
      </c>
      <c r="B7007">
        <v>346.6</v>
      </c>
      <c r="C7007">
        <v>347.29</v>
      </c>
    </row>
    <row r="7008" spans="1:3">
      <c r="A7008" s="80">
        <v>37314</v>
      </c>
      <c r="B7008">
        <v>346.74</v>
      </c>
      <c r="C7008">
        <v>347.41</v>
      </c>
    </row>
    <row r="7009" spans="1:3">
      <c r="A7009" s="80">
        <v>37315</v>
      </c>
      <c r="B7009">
        <v>347.01</v>
      </c>
      <c r="C7009">
        <v>347.57</v>
      </c>
    </row>
    <row r="7010" spans="1:3">
      <c r="A7010" s="80">
        <v>37316</v>
      </c>
      <c r="B7010">
        <v>347.06</v>
      </c>
      <c r="C7010">
        <v>347.73</v>
      </c>
    </row>
    <row r="7011" spans="1:3">
      <c r="A7011" s="80">
        <v>37317</v>
      </c>
      <c r="B7011">
        <v>347.2</v>
      </c>
      <c r="C7011">
        <v>347.79</v>
      </c>
    </row>
    <row r="7012" spans="1:3">
      <c r="A7012" s="80">
        <v>37318</v>
      </c>
      <c r="B7012">
        <v>347.2</v>
      </c>
      <c r="C7012">
        <v>347.79</v>
      </c>
    </row>
    <row r="7013" spans="1:3">
      <c r="A7013" s="80">
        <v>37319</v>
      </c>
      <c r="B7013">
        <v>347.2</v>
      </c>
      <c r="C7013">
        <v>347.79</v>
      </c>
    </row>
    <row r="7014" spans="1:3">
      <c r="A7014" s="80">
        <v>37320</v>
      </c>
      <c r="B7014">
        <v>347.35</v>
      </c>
      <c r="C7014">
        <v>348.03</v>
      </c>
    </row>
    <row r="7015" spans="1:3">
      <c r="A7015" s="80">
        <v>37321</v>
      </c>
      <c r="B7015">
        <v>347.52</v>
      </c>
      <c r="C7015">
        <v>348.21</v>
      </c>
    </row>
    <row r="7016" spans="1:3">
      <c r="A7016" s="80">
        <v>37322</v>
      </c>
      <c r="B7016">
        <v>347.62</v>
      </c>
      <c r="C7016">
        <v>348.32</v>
      </c>
    </row>
    <row r="7017" spans="1:3">
      <c r="A7017" s="80">
        <v>37323</v>
      </c>
      <c r="B7017">
        <v>347.72</v>
      </c>
      <c r="C7017">
        <v>348.52</v>
      </c>
    </row>
    <row r="7018" spans="1:3">
      <c r="A7018" s="80">
        <v>37324</v>
      </c>
      <c r="B7018">
        <v>347.91</v>
      </c>
      <c r="C7018">
        <v>348.61</v>
      </c>
    </row>
    <row r="7019" spans="1:3">
      <c r="A7019" s="80">
        <v>37325</v>
      </c>
      <c r="B7019">
        <v>347.91</v>
      </c>
      <c r="C7019">
        <v>348.61</v>
      </c>
    </row>
    <row r="7020" spans="1:3">
      <c r="A7020" s="80">
        <v>37326</v>
      </c>
      <c r="B7020">
        <v>347.91</v>
      </c>
      <c r="C7020">
        <v>348.61</v>
      </c>
    </row>
    <row r="7021" spans="1:3">
      <c r="A7021" s="80">
        <v>37327</v>
      </c>
      <c r="B7021">
        <v>348.09</v>
      </c>
      <c r="C7021">
        <v>348.78</v>
      </c>
    </row>
    <row r="7022" spans="1:3">
      <c r="A7022" s="80">
        <v>37328</v>
      </c>
      <c r="B7022">
        <v>348.15</v>
      </c>
      <c r="C7022">
        <v>348.88</v>
      </c>
    </row>
    <row r="7023" spans="1:3">
      <c r="A7023" s="80">
        <v>37329</v>
      </c>
      <c r="B7023">
        <v>348.35</v>
      </c>
      <c r="C7023">
        <v>349</v>
      </c>
    </row>
    <row r="7024" spans="1:3">
      <c r="A7024" s="80">
        <v>37330</v>
      </c>
      <c r="B7024">
        <v>348.55</v>
      </c>
      <c r="C7024">
        <v>349.17</v>
      </c>
    </row>
    <row r="7025" spans="1:3">
      <c r="A7025" s="80">
        <v>37331</v>
      </c>
      <c r="B7025">
        <v>348.68</v>
      </c>
      <c r="C7025">
        <v>349.26</v>
      </c>
    </row>
    <row r="7026" spans="1:3">
      <c r="A7026" s="80">
        <v>37332</v>
      </c>
      <c r="B7026">
        <v>348.68</v>
      </c>
      <c r="C7026">
        <v>349.26</v>
      </c>
    </row>
    <row r="7027" spans="1:3">
      <c r="A7027" s="80">
        <v>37333</v>
      </c>
      <c r="B7027">
        <v>348.68</v>
      </c>
      <c r="C7027">
        <v>349.26</v>
      </c>
    </row>
    <row r="7028" spans="1:3">
      <c r="A7028" s="80">
        <v>37334</v>
      </c>
      <c r="B7028">
        <v>348.75</v>
      </c>
      <c r="C7028">
        <v>349.44</v>
      </c>
    </row>
    <row r="7029" spans="1:3">
      <c r="A7029" s="80">
        <v>37335</v>
      </c>
      <c r="B7029">
        <v>348.87</v>
      </c>
      <c r="C7029">
        <v>349.54</v>
      </c>
    </row>
    <row r="7030" spans="1:3">
      <c r="A7030" s="80">
        <v>37336</v>
      </c>
      <c r="B7030">
        <v>349.12</v>
      </c>
      <c r="C7030">
        <v>349.68</v>
      </c>
    </row>
    <row r="7031" spans="1:3">
      <c r="A7031" s="80">
        <v>37337</v>
      </c>
      <c r="B7031">
        <v>349.23</v>
      </c>
      <c r="C7031">
        <v>349.78</v>
      </c>
    </row>
    <row r="7032" spans="1:3">
      <c r="A7032" s="80">
        <v>37338</v>
      </c>
      <c r="B7032">
        <v>349.39</v>
      </c>
      <c r="C7032">
        <v>349.91</v>
      </c>
    </row>
    <row r="7033" spans="1:3">
      <c r="A7033" s="80">
        <v>37339</v>
      </c>
      <c r="B7033">
        <v>349.39</v>
      </c>
      <c r="C7033">
        <v>349.91</v>
      </c>
    </row>
    <row r="7034" spans="1:3">
      <c r="A7034" s="80">
        <v>37340</v>
      </c>
      <c r="B7034">
        <v>349.39</v>
      </c>
      <c r="C7034">
        <v>349.91</v>
      </c>
    </row>
    <row r="7035" spans="1:3">
      <c r="A7035" s="80">
        <v>37341</v>
      </c>
      <c r="B7035">
        <v>349.54</v>
      </c>
      <c r="C7035">
        <v>350.11</v>
      </c>
    </row>
    <row r="7036" spans="1:3">
      <c r="A7036" s="80">
        <v>37342</v>
      </c>
      <c r="B7036">
        <v>349.63</v>
      </c>
      <c r="C7036">
        <v>350.26</v>
      </c>
    </row>
    <row r="7037" spans="1:3">
      <c r="A7037" s="80">
        <v>37343</v>
      </c>
      <c r="B7037">
        <v>349.81</v>
      </c>
      <c r="C7037">
        <v>350.39</v>
      </c>
    </row>
    <row r="7038" spans="1:3">
      <c r="A7038" s="80">
        <v>37344</v>
      </c>
      <c r="B7038">
        <v>349.81</v>
      </c>
      <c r="C7038">
        <v>350.39</v>
      </c>
    </row>
    <row r="7039" spans="1:3">
      <c r="A7039" s="80">
        <v>37345</v>
      </c>
      <c r="B7039">
        <v>349.81</v>
      </c>
      <c r="C7039">
        <v>350.39</v>
      </c>
    </row>
    <row r="7040" spans="1:3">
      <c r="A7040" s="80">
        <v>37346</v>
      </c>
      <c r="B7040">
        <v>349.81</v>
      </c>
      <c r="C7040">
        <v>350.39</v>
      </c>
    </row>
    <row r="7041" spans="1:3">
      <c r="A7041" s="80">
        <v>37347</v>
      </c>
      <c r="B7041">
        <v>349.81</v>
      </c>
      <c r="C7041">
        <v>350.39</v>
      </c>
    </row>
    <row r="7042" spans="1:3">
      <c r="A7042" s="80">
        <v>37348</v>
      </c>
      <c r="B7042">
        <v>349.96</v>
      </c>
      <c r="C7042">
        <v>350.54</v>
      </c>
    </row>
    <row r="7043" spans="1:3">
      <c r="A7043" s="80">
        <v>37349</v>
      </c>
      <c r="B7043">
        <v>350.04</v>
      </c>
      <c r="C7043">
        <v>350.7</v>
      </c>
    </row>
    <row r="7044" spans="1:3">
      <c r="A7044" s="80">
        <v>37350</v>
      </c>
      <c r="B7044">
        <v>350.26</v>
      </c>
      <c r="C7044">
        <v>350.81</v>
      </c>
    </row>
    <row r="7045" spans="1:3">
      <c r="A7045" s="80">
        <v>37351</v>
      </c>
      <c r="B7045">
        <v>350.37</v>
      </c>
      <c r="C7045">
        <v>351.04</v>
      </c>
    </row>
    <row r="7046" spans="1:3">
      <c r="A7046" s="80">
        <v>37352</v>
      </c>
      <c r="B7046">
        <v>350.52</v>
      </c>
      <c r="C7046">
        <v>351.1</v>
      </c>
    </row>
    <row r="7047" spans="1:3">
      <c r="A7047" s="80">
        <v>37353</v>
      </c>
      <c r="B7047">
        <v>350.52</v>
      </c>
      <c r="C7047">
        <v>351.1</v>
      </c>
    </row>
    <row r="7048" spans="1:3">
      <c r="A7048" s="80">
        <v>37354</v>
      </c>
      <c r="B7048">
        <v>350.52</v>
      </c>
      <c r="C7048">
        <v>351.1</v>
      </c>
    </row>
    <row r="7049" spans="1:3">
      <c r="A7049" s="80">
        <v>37355</v>
      </c>
      <c r="B7049">
        <v>350.64</v>
      </c>
      <c r="C7049">
        <v>351.33</v>
      </c>
    </row>
    <row r="7050" spans="1:3">
      <c r="A7050" s="80">
        <v>37356</v>
      </c>
      <c r="B7050">
        <v>350.7</v>
      </c>
      <c r="C7050">
        <v>351.55</v>
      </c>
    </row>
    <row r="7051" spans="1:3">
      <c r="A7051" s="80">
        <v>37357</v>
      </c>
      <c r="B7051">
        <v>351.03</v>
      </c>
      <c r="C7051">
        <v>351.66</v>
      </c>
    </row>
    <row r="7052" spans="1:3">
      <c r="A7052" s="80">
        <v>37358</v>
      </c>
      <c r="B7052">
        <v>351.03</v>
      </c>
      <c r="C7052">
        <v>351.66</v>
      </c>
    </row>
    <row r="7053" spans="1:3">
      <c r="A7053" s="80">
        <v>37359</v>
      </c>
      <c r="B7053">
        <v>351.21</v>
      </c>
      <c r="C7053">
        <v>351.76</v>
      </c>
    </row>
    <row r="7054" spans="1:3">
      <c r="A7054" s="80">
        <v>37360</v>
      </c>
      <c r="B7054">
        <v>351.21</v>
      </c>
      <c r="C7054">
        <v>351.76</v>
      </c>
    </row>
    <row r="7055" spans="1:3">
      <c r="A7055" s="80">
        <v>37361</v>
      </c>
      <c r="B7055">
        <v>351.21</v>
      </c>
      <c r="C7055">
        <v>351.76</v>
      </c>
    </row>
    <row r="7056" spans="1:3">
      <c r="A7056" s="80">
        <v>37362</v>
      </c>
      <c r="B7056">
        <v>351.27</v>
      </c>
      <c r="C7056">
        <v>351.94</v>
      </c>
    </row>
    <row r="7057" spans="1:3">
      <c r="A7057" s="80">
        <v>37363</v>
      </c>
      <c r="B7057">
        <v>351.37</v>
      </c>
      <c r="C7057">
        <v>352.1</v>
      </c>
    </row>
    <row r="7058" spans="1:3">
      <c r="A7058" s="80">
        <v>37364</v>
      </c>
      <c r="B7058">
        <v>351.56</v>
      </c>
      <c r="C7058">
        <v>352.23</v>
      </c>
    </row>
    <row r="7059" spans="1:3">
      <c r="A7059" s="80">
        <v>37365</v>
      </c>
      <c r="B7059">
        <v>351.73</v>
      </c>
      <c r="C7059">
        <v>352.36</v>
      </c>
    </row>
    <row r="7060" spans="1:3">
      <c r="A7060" s="80">
        <v>37366</v>
      </c>
      <c r="B7060">
        <v>351.81</v>
      </c>
      <c r="C7060">
        <v>352.53</v>
      </c>
    </row>
    <row r="7061" spans="1:3">
      <c r="A7061" s="80">
        <v>37367</v>
      </c>
      <c r="B7061">
        <v>351.81</v>
      </c>
      <c r="C7061">
        <v>352.53</v>
      </c>
    </row>
    <row r="7062" spans="1:3">
      <c r="A7062" s="80">
        <v>37368</v>
      </c>
      <c r="B7062">
        <v>351.81</v>
      </c>
      <c r="C7062">
        <v>352.53</v>
      </c>
    </row>
    <row r="7063" spans="1:3">
      <c r="A7063" s="80">
        <v>37369</v>
      </c>
      <c r="B7063">
        <v>351.99</v>
      </c>
      <c r="C7063">
        <v>352.64</v>
      </c>
    </row>
    <row r="7064" spans="1:3">
      <c r="A7064" s="80">
        <v>37370</v>
      </c>
      <c r="B7064">
        <v>352.13</v>
      </c>
      <c r="C7064">
        <v>352.85</v>
      </c>
    </row>
    <row r="7065" spans="1:3">
      <c r="A7065" s="80">
        <v>37371</v>
      </c>
      <c r="B7065">
        <v>352.31</v>
      </c>
      <c r="C7065">
        <v>352.98</v>
      </c>
    </row>
    <row r="7066" spans="1:3">
      <c r="A7066" s="80">
        <v>37372</v>
      </c>
      <c r="B7066">
        <v>352.52</v>
      </c>
      <c r="C7066">
        <v>353.12</v>
      </c>
    </row>
    <row r="7067" spans="1:3">
      <c r="A7067" s="80">
        <v>37373</v>
      </c>
      <c r="B7067">
        <v>352.63</v>
      </c>
      <c r="C7067">
        <v>353.25</v>
      </c>
    </row>
    <row r="7068" spans="1:3">
      <c r="A7068" s="80">
        <v>37374</v>
      </c>
      <c r="B7068">
        <v>352.63</v>
      </c>
      <c r="C7068">
        <v>353.25</v>
      </c>
    </row>
    <row r="7069" spans="1:3">
      <c r="A7069" s="80">
        <v>37375</v>
      </c>
      <c r="B7069">
        <v>352.63</v>
      </c>
      <c r="C7069">
        <v>353.25</v>
      </c>
    </row>
    <row r="7070" spans="1:3">
      <c r="A7070" s="80">
        <v>37376</v>
      </c>
      <c r="B7070">
        <v>352.82</v>
      </c>
      <c r="C7070">
        <v>353.46</v>
      </c>
    </row>
    <row r="7071" spans="1:3">
      <c r="A7071" s="80">
        <v>37377</v>
      </c>
      <c r="B7071">
        <v>352.93</v>
      </c>
      <c r="C7071">
        <v>353.58</v>
      </c>
    </row>
    <row r="7072" spans="1:3">
      <c r="A7072" s="80">
        <v>37378</v>
      </c>
      <c r="B7072">
        <v>352.93</v>
      </c>
      <c r="C7072">
        <v>353.58</v>
      </c>
    </row>
    <row r="7073" spans="1:3">
      <c r="A7073" s="80">
        <v>37379</v>
      </c>
      <c r="B7073">
        <v>353.06</v>
      </c>
      <c r="C7073">
        <v>353.7</v>
      </c>
    </row>
    <row r="7074" spans="1:3">
      <c r="A7074" s="80">
        <v>37380</v>
      </c>
      <c r="B7074">
        <v>353.14</v>
      </c>
      <c r="C7074">
        <v>353.85</v>
      </c>
    </row>
    <row r="7075" spans="1:3">
      <c r="A7075" s="80">
        <v>37381</v>
      </c>
      <c r="B7075">
        <v>353.14</v>
      </c>
      <c r="C7075">
        <v>353.85</v>
      </c>
    </row>
    <row r="7076" spans="1:3">
      <c r="A7076" s="80">
        <v>37382</v>
      </c>
      <c r="B7076">
        <v>353.14</v>
      </c>
      <c r="C7076">
        <v>353.85</v>
      </c>
    </row>
    <row r="7077" spans="1:3">
      <c r="A7077" s="80">
        <v>37383</v>
      </c>
      <c r="B7077">
        <v>353.39</v>
      </c>
      <c r="C7077">
        <v>353.98</v>
      </c>
    </row>
    <row r="7078" spans="1:3">
      <c r="A7078" s="80">
        <v>37384</v>
      </c>
      <c r="B7078">
        <v>353.5</v>
      </c>
      <c r="C7078">
        <v>354.22</v>
      </c>
    </row>
    <row r="7079" spans="1:3">
      <c r="A7079" s="80">
        <v>37385</v>
      </c>
      <c r="B7079">
        <v>353.66</v>
      </c>
      <c r="C7079">
        <v>354.31</v>
      </c>
    </row>
    <row r="7080" spans="1:3">
      <c r="A7080" s="80">
        <v>37386</v>
      </c>
      <c r="B7080">
        <v>353.67</v>
      </c>
      <c r="C7080">
        <v>354.47</v>
      </c>
    </row>
    <row r="7081" spans="1:3">
      <c r="A7081" s="80">
        <v>37387</v>
      </c>
      <c r="B7081">
        <v>353.86</v>
      </c>
      <c r="C7081">
        <v>354.58</v>
      </c>
    </row>
    <row r="7082" spans="1:3">
      <c r="A7082" s="80">
        <v>37388</v>
      </c>
      <c r="B7082">
        <v>353.86</v>
      </c>
      <c r="C7082">
        <v>354.58</v>
      </c>
    </row>
    <row r="7083" spans="1:3">
      <c r="A7083" s="80">
        <v>37389</v>
      </c>
      <c r="B7083">
        <v>353.86</v>
      </c>
      <c r="C7083">
        <v>354.58</v>
      </c>
    </row>
    <row r="7084" spans="1:3">
      <c r="A7084" s="80">
        <v>37390</v>
      </c>
      <c r="B7084">
        <v>354.11</v>
      </c>
      <c r="C7084">
        <v>354.7</v>
      </c>
    </row>
    <row r="7085" spans="1:3">
      <c r="A7085" s="80">
        <v>37391</v>
      </c>
      <c r="B7085">
        <v>354.29</v>
      </c>
      <c r="C7085">
        <v>354.86</v>
      </c>
    </row>
    <row r="7086" spans="1:3">
      <c r="A7086" s="80">
        <v>37392</v>
      </c>
      <c r="B7086">
        <v>354.45</v>
      </c>
      <c r="C7086">
        <v>355.02</v>
      </c>
    </row>
    <row r="7087" spans="1:3">
      <c r="A7087" s="80">
        <v>37393</v>
      </c>
      <c r="B7087">
        <v>354.53</v>
      </c>
      <c r="C7087">
        <v>355.24</v>
      </c>
    </row>
    <row r="7088" spans="1:3">
      <c r="A7088" s="80">
        <v>37394</v>
      </c>
      <c r="B7088">
        <v>354.64</v>
      </c>
      <c r="C7088">
        <v>355.43</v>
      </c>
    </row>
    <row r="7089" spans="1:3">
      <c r="A7089" s="80">
        <v>37395</v>
      </c>
      <c r="B7089">
        <v>354.64</v>
      </c>
      <c r="C7089">
        <v>355.43</v>
      </c>
    </row>
    <row r="7090" spans="1:3">
      <c r="A7090" s="80">
        <v>37396</v>
      </c>
      <c r="B7090">
        <v>354.64</v>
      </c>
      <c r="C7090">
        <v>355.43</v>
      </c>
    </row>
    <row r="7091" spans="1:3">
      <c r="A7091" s="80">
        <v>37397</v>
      </c>
      <c r="B7091">
        <v>354.86</v>
      </c>
      <c r="C7091">
        <v>355.57</v>
      </c>
    </row>
    <row r="7092" spans="1:3">
      <c r="A7092" s="80">
        <v>37398</v>
      </c>
      <c r="B7092">
        <v>354.88</v>
      </c>
      <c r="C7092">
        <v>355.67</v>
      </c>
    </row>
    <row r="7093" spans="1:3">
      <c r="A7093" s="80">
        <v>37399</v>
      </c>
      <c r="B7093">
        <v>355.23</v>
      </c>
      <c r="C7093">
        <v>355.74</v>
      </c>
    </row>
    <row r="7094" spans="1:3">
      <c r="A7094" s="80">
        <v>37400</v>
      </c>
      <c r="B7094">
        <v>355.44</v>
      </c>
      <c r="C7094">
        <v>355.96</v>
      </c>
    </row>
    <row r="7095" spans="1:3">
      <c r="A7095" s="80">
        <v>37401</v>
      </c>
      <c r="B7095">
        <v>355.52</v>
      </c>
      <c r="C7095">
        <v>356.11</v>
      </c>
    </row>
    <row r="7096" spans="1:3">
      <c r="A7096" s="80">
        <v>37402</v>
      </c>
      <c r="B7096">
        <v>355.52</v>
      </c>
      <c r="C7096">
        <v>356.11</v>
      </c>
    </row>
    <row r="7097" spans="1:3">
      <c r="A7097" s="80">
        <v>37403</v>
      </c>
      <c r="B7097">
        <v>355.52</v>
      </c>
      <c r="C7097">
        <v>356.11</v>
      </c>
    </row>
    <row r="7098" spans="1:3">
      <c r="A7098" s="80">
        <v>37404</v>
      </c>
      <c r="B7098">
        <v>355.62</v>
      </c>
      <c r="C7098">
        <v>356.35</v>
      </c>
    </row>
    <row r="7099" spans="1:3">
      <c r="A7099" s="80">
        <v>37405</v>
      </c>
      <c r="B7099">
        <v>355.79</v>
      </c>
      <c r="C7099">
        <v>356.41</v>
      </c>
    </row>
    <row r="7100" spans="1:3">
      <c r="A7100" s="80">
        <v>37406</v>
      </c>
      <c r="B7100">
        <v>356.04</v>
      </c>
      <c r="C7100">
        <v>356.52</v>
      </c>
    </row>
    <row r="7101" spans="1:3">
      <c r="A7101" s="80">
        <v>37407</v>
      </c>
      <c r="B7101">
        <v>356.09</v>
      </c>
      <c r="C7101">
        <v>356.74</v>
      </c>
    </row>
    <row r="7102" spans="1:3">
      <c r="A7102" s="80">
        <v>37408</v>
      </c>
      <c r="B7102">
        <v>356.19</v>
      </c>
      <c r="C7102">
        <v>356.86</v>
      </c>
    </row>
    <row r="7103" spans="1:3">
      <c r="A7103" s="80">
        <v>37409</v>
      </c>
      <c r="B7103">
        <v>356.19</v>
      </c>
      <c r="C7103">
        <v>356.86</v>
      </c>
    </row>
    <row r="7104" spans="1:3">
      <c r="A7104" s="80">
        <v>37410</v>
      </c>
      <c r="B7104">
        <v>356.19</v>
      </c>
      <c r="C7104">
        <v>356.86</v>
      </c>
    </row>
    <row r="7105" spans="1:3">
      <c r="A7105" s="80">
        <v>37411</v>
      </c>
      <c r="B7105">
        <v>356.37</v>
      </c>
      <c r="C7105">
        <v>356.98</v>
      </c>
    </row>
    <row r="7106" spans="1:3">
      <c r="A7106" s="80">
        <v>37412</v>
      </c>
      <c r="B7106">
        <v>356.38</v>
      </c>
      <c r="C7106">
        <v>357.19</v>
      </c>
    </row>
    <row r="7107" spans="1:3">
      <c r="A7107" s="80">
        <v>37413</v>
      </c>
      <c r="B7107">
        <v>356.67</v>
      </c>
      <c r="C7107">
        <v>357.22</v>
      </c>
    </row>
    <row r="7108" spans="1:3">
      <c r="A7108" s="80">
        <v>37414</v>
      </c>
      <c r="B7108">
        <v>356.8</v>
      </c>
      <c r="C7108">
        <v>357.44</v>
      </c>
    </row>
    <row r="7109" spans="1:3">
      <c r="A7109" s="80">
        <v>37415</v>
      </c>
      <c r="B7109">
        <v>356.91</v>
      </c>
      <c r="C7109">
        <v>357.61</v>
      </c>
    </row>
    <row r="7110" spans="1:3">
      <c r="A7110" s="80">
        <v>37416</v>
      </c>
      <c r="B7110">
        <v>356.91</v>
      </c>
      <c r="C7110">
        <v>357.61</v>
      </c>
    </row>
    <row r="7111" spans="1:3">
      <c r="A7111" s="80">
        <v>37417</v>
      </c>
      <c r="B7111">
        <v>356.91</v>
      </c>
      <c r="C7111">
        <v>357.61</v>
      </c>
    </row>
    <row r="7112" spans="1:3">
      <c r="A7112" s="80">
        <v>37418</v>
      </c>
      <c r="B7112">
        <v>357.14</v>
      </c>
      <c r="C7112">
        <v>357.75</v>
      </c>
    </row>
    <row r="7113" spans="1:3">
      <c r="A7113" s="80">
        <v>37419</v>
      </c>
      <c r="B7113">
        <v>357.25</v>
      </c>
      <c r="C7113">
        <v>357.87</v>
      </c>
    </row>
    <row r="7114" spans="1:3">
      <c r="A7114" s="80">
        <v>37420</v>
      </c>
      <c r="B7114">
        <v>357.42</v>
      </c>
      <c r="C7114">
        <v>358.02</v>
      </c>
    </row>
    <row r="7115" spans="1:3">
      <c r="A7115" s="80">
        <v>37421</v>
      </c>
      <c r="B7115">
        <v>357.53</v>
      </c>
      <c r="C7115">
        <v>358.12</v>
      </c>
    </row>
    <row r="7116" spans="1:3">
      <c r="A7116" s="80">
        <v>37422</v>
      </c>
      <c r="B7116">
        <v>357.66</v>
      </c>
      <c r="C7116">
        <v>358.33</v>
      </c>
    </row>
    <row r="7117" spans="1:3">
      <c r="A7117" s="80">
        <v>37423</v>
      </c>
      <c r="B7117">
        <v>357.66</v>
      </c>
      <c r="C7117">
        <v>358.33</v>
      </c>
    </row>
    <row r="7118" spans="1:3">
      <c r="A7118" s="80">
        <v>37424</v>
      </c>
      <c r="B7118">
        <v>357.66</v>
      </c>
      <c r="C7118">
        <v>358.33</v>
      </c>
    </row>
    <row r="7119" spans="1:3">
      <c r="A7119" s="80">
        <v>37425</v>
      </c>
      <c r="B7119">
        <v>357.76</v>
      </c>
      <c r="C7119">
        <v>358.5</v>
      </c>
    </row>
    <row r="7120" spans="1:3">
      <c r="A7120" s="80">
        <v>37426</v>
      </c>
      <c r="B7120">
        <v>357.96</v>
      </c>
      <c r="C7120">
        <v>358.71</v>
      </c>
    </row>
    <row r="7121" spans="1:3">
      <c r="A7121" s="80">
        <v>37427</v>
      </c>
      <c r="B7121">
        <v>358.2</v>
      </c>
      <c r="C7121">
        <v>358.76</v>
      </c>
    </row>
    <row r="7122" spans="1:3">
      <c r="A7122" s="80">
        <v>37428</v>
      </c>
      <c r="B7122">
        <v>358.31</v>
      </c>
      <c r="C7122">
        <v>359</v>
      </c>
    </row>
    <row r="7123" spans="1:3">
      <c r="A7123" s="80">
        <v>37429</v>
      </c>
      <c r="B7123">
        <v>358.47</v>
      </c>
      <c r="C7123">
        <v>359.06</v>
      </c>
    </row>
    <row r="7124" spans="1:3">
      <c r="A7124" s="80">
        <v>37430</v>
      </c>
      <c r="B7124">
        <v>358.47</v>
      </c>
      <c r="C7124">
        <v>359.06</v>
      </c>
    </row>
    <row r="7125" spans="1:3">
      <c r="A7125" s="80">
        <v>37431</v>
      </c>
      <c r="B7125">
        <v>358.47</v>
      </c>
      <c r="C7125">
        <v>359.06</v>
      </c>
    </row>
    <row r="7126" spans="1:3">
      <c r="A7126" s="80">
        <v>37432</v>
      </c>
      <c r="B7126">
        <v>358.59</v>
      </c>
      <c r="C7126">
        <v>359.35</v>
      </c>
    </row>
    <row r="7127" spans="1:3">
      <c r="A7127" s="80">
        <v>37433</v>
      </c>
      <c r="B7127">
        <v>358.78</v>
      </c>
      <c r="C7127">
        <v>359.39</v>
      </c>
    </row>
    <row r="7128" spans="1:3">
      <c r="A7128" s="80">
        <v>37434</v>
      </c>
      <c r="B7128">
        <v>358.92</v>
      </c>
      <c r="C7128">
        <v>359.63</v>
      </c>
    </row>
    <row r="7129" spans="1:3">
      <c r="A7129" s="80">
        <v>37435</v>
      </c>
      <c r="B7129">
        <v>359</v>
      </c>
      <c r="C7129">
        <v>359.77</v>
      </c>
    </row>
    <row r="7130" spans="1:3">
      <c r="A7130" s="80">
        <v>37436</v>
      </c>
      <c r="B7130">
        <v>359.23</v>
      </c>
      <c r="C7130">
        <v>359.79</v>
      </c>
    </row>
    <row r="7131" spans="1:3">
      <c r="A7131" s="80">
        <v>37437</v>
      </c>
      <c r="B7131">
        <v>359.23</v>
      </c>
      <c r="C7131">
        <v>359.79</v>
      </c>
    </row>
    <row r="7132" spans="1:3">
      <c r="A7132" s="80">
        <v>37438</v>
      </c>
      <c r="B7132">
        <v>359.23</v>
      </c>
      <c r="C7132">
        <v>359.79</v>
      </c>
    </row>
    <row r="7133" spans="1:3">
      <c r="A7133" s="80">
        <v>37439</v>
      </c>
      <c r="B7133">
        <v>359.29</v>
      </c>
      <c r="C7133">
        <v>359.98</v>
      </c>
    </row>
    <row r="7134" spans="1:3">
      <c r="A7134" s="80">
        <v>37440</v>
      </c>
      <c r="B7134">
        <v>359.4</v>
      </c>
      <c r="C7134">
        <v>360.28</v>
      </c>
    </row>
    <row r="7135" spans="1:3">
      <c r="A7135" s="80">
        <v>37441</v>
      </c>
      <c r="B7135">
        <v>359.68</v>
      </c>
      <c r="C7135">
        <v>360.35</v>
      </c>
    </row>
    <row r="7136" spans="1:3">
      <c r="A7136" s="80">
        <v>37442</v>
      </c>
      <c r="B7136">
        <v>359.78</v>
      </c>
      <c r="C7136">
        <v>360.52</v>
      </c>
    </row>
    <row r="7137" spans="1:3">
      <c r="A7137" s="80">
        <v>37443</v>
      </c>
      <c r="B7137">
        <v>359.93</v>
      </c>
      <c r="C7137">
        <v>360.64</v>
      </c>
    </row>
    <row r="7138" spans="1:3">
      <c r="A7138" s="80">
        <v>37444</v>
      </c>
      <c r="B7138">
        <v>359.93</v>
      </c>
      <c r="C7138">
        <v>360.64</v>
      </c>
    </row>
    <row r="7139" spans="1:3">
      <c r="A7139" s="80">
        <v>37445</v>
      </c>
      <c r="B7139">
        <v>359.93</v>
      </c>
      <c r="C7139">
        <v>360.64</v>
      </c>
    </row>
    <row r="7140" spans="1:3">
      <c r="A7140" s="80">
        <v>37446</v>
      </c>
      <c r="B7140">
        <v>360.1</v>
      </c>
      <c r="C7140">
        <v>360.87</v>
      </c>
    </row>
    <row r="7141" spans="1:3">
      <c r="A7141" s="80">
        <v>37447</v>
      </c>
      <c r="B7141">
        <v>360.28</v>
      </c>
      <c r="C7141">
        <v>360.86</v>
      </c>
    </row>
    <row r="7142" spans="1:3">
      <c r="A7142" s="80">
        <v>37448</v>
      </c>
      <c r="B7142">
        <v>360.45</v>
      </c>
      <c r="C7142">
        <v>360.99</v>
      </c>
    </row>
    <row r="7143" spans="1:3">
      <c r="A7143" s="80">
        <v>37449</v>
      </c>
      <c r="B7143">
        <v>360.44</v>
      </c>
      <c r="C7143">
        <v>361.15</v>
      </c>
    </row>
    <row r="7144" spans="1:3">
      <c r="A7144" s="80">
        <v>37450</v>
      </c>
      <c r="B7144">
        <v>360.72</v>
      </c>
      <c r="C7144">
        <v>361.33</v>
      </c>
    </row>
    <row r="7145" spans="1:3">
      <c r="A7145" s="80">
        <v>37451</v>
      </c>
      <c r="B7145">
        <v>360.72</v>
      </c>
      <c r="C7145">
        <v>361.33</v>
      </c>
    </row>
    <row r="7146" spans="1:3">
      <c r="A7146" s="80">
        <v>37452</v>
      </c>
      <c r="B7146">
        <v>360.72</v>
      </c>
      <c r="C7146">
        <v>361.33</v>
      </c>
    </row>
    <row r="7147" spans="1:3">
      <c r="A7147" s="80">
        <v>37453</v>
      </c>
      <c r="B7147">
        <v>360.83</v>
      </c>
      <c r="C7147">
        <v>361.55</v>
      </c>
    </row>
    <row r="7148" spans="1:3">
      <c r="A7148" s="80">
        <v>37454</v>
      </c>
      <c r="B7148">
        <v>360.93</v>
      </c>
      <c r="C7148">
        <v>361.67</v>
      </c>
    </row>
    <row r="7149" spans="1:3">
      <c r="A7149" s="80">
        <v>37455</v>
      </c>
      <c r="B7149">
        <v>361.14</v>
      </c>
      <c r="C7149">
        <v>361.86</v>
      </c>
    </row>
    <row r="7150" spans="1:3">
      <c r="A7150" s="80">
        <v>37456</v>
      </c>
      <c r="B7150">
        <v>361.29</v>
      </c>
      <c r="C7150">
        <v>361.96</v>
      </c>
    </row>
    <row r="7151" spans="1:3">
      <c r="A7151" s="80">
        <v>37457</v>
      </c>
      <c r="B7151">
        <v>361.4</v>
      </c>
      <c r="C7151">
        <v>362.11</v>
      </c>
    </row>
    <row r="7152" spans="1:3">
      <c r="A7152" s="80">
        <v>37458</v>
      </c>
      <c r="B7152">
        <v>361.4</v>
      </c>
      <c r="C7152">
        <v>362.11</v>
      </c>
    </row>
    <row r="7153" spans="1:3">
      <c r="A7153" s="80">
        <v>37459</v>
      </c>
      <c r="B7153">
        <v>361.4</v>
      </c>
      <c r="C7153">
        <v>362.11</v>
      </c>
    </row>
    <row r="7154" spans="1:3">
      <c r="A7154" s="80">
        <v>37460</v>
      </c>
      <c r="B7154">
        <v>361.59</v>
      </c>
      <c r="C7154">
        <v>362.29</v>
      </c>
    </row>
    <row r="7155" spans="1:3">
      <c r="A7155" s="80">
        <v>37461</v>
      </c>
      <c r="B7155">
        <v>361.66</v>
      </c>
      <c r="C7155">
        <v>362.46</v>
      </c>
    </row>
    <row r="7156" spans="1:3">
      <c r="A7156" s="80">
        <v>37462</v>
      </c>
      <c r="B7156">
        <v>361.82</v>
      </c>
      <c r="C7156">
        <v>362.52</v>
      </c>
    </row>
    <row r="7157" spans="1:3">
      <c r="A7157" s="80">
        <v>37463</v>
      </c>
      <c r="B7157">
        <v>361.82</v>
      </c>
      <c r="C7157">
        <v>362.52</v>
      </c>
    </row>
    <row r="7158" spans="1:3">
      <c r="A7158" s="80">
        <v>37464</v>
      </c>
      <c r="B7158">
        <v>362.1</v>
      </c>
      <c r="C7158">
        <v>362.76</v>
      </c>
    </row>
    <row r="7159" spans="1:3">
      <c r="A7159" s="80">
        <v>37465</v>
      </c>
      <c r="B7159">
        <v>362.1</v>
      </c>
      <c r="C7159">
        <v>362.76</v>
      </c>
    </row>
    <row r="7160" spans="1:3">
      <c r="A7160" s="80">
        <v>37466</v>
      </c>
      <c r="B7160">
        <v>362.1</v>
      </c>
      <c r="C7160">
        <v>362.76</v>
      </c>
    </row>
    <row r="7161" spans="1:3">
      <c r="A7161" s="80">
        <v>37467</v>
      </c>
      <c r="B7161">
        <v>362.16</v>
      </c>
      <c r="C7161">
        <v>362.82</v>
      </c>
    </row>
    <row r="7162" spans="1:3">
      <c r="A7162" s="80">
        <v>37468</v>
      </c>
      <c r="B7162">
        <v>362.32</v>
      </c>
      <c r="C7162">
        <v>363.08</v>
      </c>
    </row>
    <row r="7163" spans="1:3">
      <c r="A7163" s="80">
        <v>37469</v>
      </c>
      <c r="B7163">
        <v>362.48</v>
      </c>
      <c r="C7163">
        <v>363.16</v>
      </c>
    </row>
    <row r="7164" spans="1:3">
      <c r="A7164" s="80">
        <v>37470</v>
      </c>
      <c r="B7164">
        <v>362.6</v>
      </c>
      <c r="C7164">
        <v>363.26</v>
      </c>
    </row>
    <row r="7165" spans="1:3">
      <c r="A7165" s="80">
        <v>37471</v>
      </c>
      <c r="B7165">
        <v>362.6</v>
      </c>
      <c r="C7165">
        <v>363.26</v>
      </c>
    </row>
    <row r="7166" spans="1:3">
      <c r="A7166" s="80">
        <v>37472</v>
      </c>
      <c r="B7166">
        <v>362.6</v>
      </c>
      <c r="C7166">
        <v>363.26</v>
      </c>
    </row>
    <row r="7167" spans="1:3">
      <c r="A7167" s="80">
        <v>37473</v>
      </c>
      <c r="B7167">
        <v>362.6</v>
      </c>
      <c r="C7167">
        <v>363.26</v>
      </c>
    </row>
    <row r="7168" spans="1:3">
      <c r="A7168" s="80">
        <v>37474</v>
      </c>
      <c r="B7168">
        <v>362.88</v>
      </c>
      <c r="C7168">
        <v>363.55</v>
      </c>
    </row>
    <row r="7169" spans="1:3">
      <c r="A7169" s="80">
        <v>37475</v>
      </c>
      <c r="B7169">
        <v>362.95</v>
      </c>
      <c r="C7169">
        <v>363.64</v>
      </c>
    </row>
    <row r="7170" spans="1:3">
      <c r="A7170" s="80">
        <v>37476</v>
      </c>
      <c r="B7170">
        <v>363.14</v>
      </c>
      <c r="C7170">
        <v>363.71</v>
      </c>
    </row>
    <row r="7171" spans="1:3">
      <c r="A7171" s="80">
        <v>37477</v>
      </c>
      <c r="B7171">
        <v>363.25</v>
      </c>
      <c r="C7171">
        <v>363.91</v>
      </c>
    </row>
    <row r="7172" spans="1:3">
      <c r="A7172" s="80">
        <v>37478</v>
      </c>
      <c r="B7172">
        <v>363.43</v>
      </c>
      <c r="C7172">
        <v>364.1</v>
      </c>
    </row>
    <row r="7173" spans="1:3">
      <c r="A7173" s="80">
        <v>37479</v>
      </c>
      <c r="B7173">
        <v>363.43</v>
      </c>
      <c r="C7173">
        <v>364.1</v>
      </c>
    </row>
    <row r="7174" spans="1:3">
      <c r="A7174" s="80">
        <v>37480</v>
      </c>
      <c r="B7174">
        <v>363.43</v>
      </c>
      <c r="C7174">
        <v>364.1</v>
      </c>
    </row>
    <row r="7175" spans="1:3">
      <c r="A7175" s="80">
        <v>37481</v>
      </c>
      <c r="B7175">
        <v>363.53</v>
      </c>
      <c r="C7175">
        <v>364.24</v>
      </c>
    </row>
    <row r="7176" spans="1:3">
      <c r="A7176" s="80">
        <v>37482</v>
      </c>
      <c r="B7176">
        <v>363.68</v>
      </c>
      <c r="C7176">
        <v>364.39</v>
      </c>
    </row>
    <row r="7177" spans="1:3">
      <c r="A7177" s="80">
        <v>37483</v>
      </c>
      <c r="B7177">
        <v>363.86</v>
      </c>
      <c r="C7177">
        <v>364.47</v>
      </c>
    </row>
    <row r="7178" spans="1:3">
      <c r="A7178" s="80">
        <v>37484</v>
      </c>
      <c r="B7178">
        <v>363.86</v>
      </c>
      <c r="C7178">
        <v>364.47</v>
      </c>
    </row>
    <row r="7179" spans="1:3">
      <c r="A7179" s="80">
        <v>37485</v>
      </c>
      <c r="B7179">
        <v>363.97</v>
      </c>
      <c r="C7179">
        <v>364.71</v>
      </c>
    </row>
    <row r="7180" spans="1:3">
      <c r="A7180" s="80">
        <v>37486</v>
      </c>
      <c r="B7180">
        <v>363.97</v>
      </c>
      <c r="C7180">
        <v>364.71</v>
      </c>
    </row>
    <row r="7181" spans="1:3">
      <c r="A7181" s="80">
        <v>37487</v>
      </c>
      <c r="B7181">
        <v>363.97</v>
      </c>
      <c r="C7181">
        <v>364.71</v>
      </c>
    </row>
    <row r="7182" spans="1:3">
      <c r="A7182" s="80">
        <v>37488</v>
      </c>
      <c r="B7182">
        <v>364.13</v>
      </c>
      <c r="C7182">
        <v>364.83</v>
      </c>
    </row>
    <row r="7183" spans="1:3">
      <c r="A7183" s="80">
        <v>37489</v>
      </c>
      <c r="B7183">
        <v>364.24</v>
      </c>
      <c r="C7183">
        <v>364.98</v>
      </c>
    </row>
    <row r="7184" spans="1:3">
      <c r="A7184" s="80">
        <v>37490</v>
      </c>
      <c r="B7184">
        <v>364.47</v>
      </c>
      <c r="C7184">
        <v>365.09</v>
      </c>
    </row>
    <row r="7185" spans="1:3">
      <c r="A7185" s="80">
        <v>37491</v>
      </c>
      <c r="B7185">
        <v>364.58</v>
      </c>
      <c r="C7185">
        <v>365.33</v>
      </c>
    </row>
    <row r="7186" spans="1:3">
      <c r="A7186" s="80">
        <v>37492</v>
      </c>
      <c r="B7186">
        <v>364.76</v>
      </c>
      <c r="C7186">
        <v>365.45</v>
      </c>
    </row>
    <row r="7187" spans="1:3">
      <c r="A7187" s="80">
        <v>37493</v>
      </c>
      <c r="B7187">
        <v>364.76</v>
      </c>
      <c r="C7187">
        <v>365.45</v>
      </c>
    </row>
    <row r="7188" spans="1:3">
      <c r="A7188" s="80">
        <v>37494</v>
      </c>
      <c r="B7188">
        <v>364.76</v>
      </c>
      <c r="C7188">
        <v>365.45</v>
      </c>
    </row>
    <row r="7189" spans="1:3">
      <c r="A7189" s="80">
        <v>37495</v>
      </c>
      <c r="B7189">
        <v>364.94</v>
      </c>
      <c r="C7189">
        <v>365.55</v>
      </c>
    </row>
    <row r="7190" spans="1:3">
      <c r="A7190" s="80">
        <v>37496</v>
      </c>
      <c r="B7190">
        <v>365.07</v>
      </c>
      <c r="C7190">
        <v>365.73</v>
      </c>
    </row>
    <row r="7191" spans="1:3">
      <c r="A7191" s="80">
        <v>37497</v>
      </c>
      <c r="B7191">
        <v>365.26</v>
      </c>
      <c r="C7191">
        <v>365.88</v>
      </c>
    </row>
    <row r="7192" spans="1:3">
      <c r="A7192" s="80">
        <v>37498</v>
      </c>
      <c r="B7192">
        <v>365.4</v>
      </c>
      <c r="C7192">
        <v>366.02</v>
      </c>
    </row>
    <row r="7193" spans="1:3">
      <c r="A7193" s="80">
        <v>37499</v>
      </c>
      <c r="B7193">
        <v>365.48</v>
      </c>
      <c r="C7193">
        <v>366.11</v>
      </c>
    </row>
    <row r="7194" spans="1:3">
      <c r="A7194" s="80">
        <v>37500</v>
      </c>
      <c r="B7194">
        <v>365.48</v>
      </c>
      <c r="C7194">
        <v>366.11</v>
      </c>
    </row>
    <row r="7195" spans="1:3">
      <c r="A7195" s="80">
        <v>37501</v>
      </c>
      <c r="B7195">
        <v>365.48</v>
      </c>
      <c r="C7195">
        <v>366.11</v>
      </c>
    </row>
    <row r="7196" spans="1:3">
      <c r="A7196" s="80">
        <v>37502</v>
      </c>
      <c r="B7196">
        <v>365.63</v>
      </c>
      <c r="C7196">
        <v>366.34</v>
      </c>
    </row>
    <row r="7197" spans="1:3">
      <c r="A7197" s="80">
        <v>37503</v>
      </c>
      <c r="B7197">
        <v>365.68</v>
      </c>
      <c r="C7197">
        <v>366.52</v>
      </c>
    </row>
    <row r="7198" spans="1:3">
      <c r="A7198" s="80">
        <v>37504</v>
      </c>
      <c r="B7198">
        <v>365.95</v>
      </c>
      <c r="C7198">
        <v>366.65</v>
      </c>
    </row>
    <row r="7199" spans="1:3">
      <c r="A7199" s="80">
        <v>37505</v>
      </c>
      <c r="B7199">
        <v>366.23</v>
      </c>
      <c r="C7199">
        <v>366.76</v>
      </c>
    </row>
    <row r="7200" spans="1:3">
      <c r="A7200" s="80">
        <v>37506</v>
      </c>
      <c r="B7200">
        <v>366.23</v>
      </c>
      <c r="C7200">
        <v>366.95</v>
      </c>
    </row>
    <row r="7201" spans="1:3">
      <c r="A7201" s="80">
        <v>37507</v>
      </c>
      <c r="B7201">
        <v>366.23</v>
      </c>
      <c r="C7201">
        <v>366.95</v>
      </c>
    </row>
    <row r="7202" spans="1:3">
      <c r="A7202" s="80">
        <v>37508</v>
      </c>
      <c r="B7202">
        <v>366.23</v>
      </c>
      <c r="C7202">
        <v>366.95</v>
      </c>
    </row>
    <row r="7203" spans="1:3">
      <c r="A7203" s="80">
        <v>37509</v>
      </c>
      <c r="B7203">
        <v>366.39</v>
      </c>
      <c r="C7203">
        <v>367.11</v>
      </c>
    </row>
    <row r="7204" spans="1:3">
      <c r="A7204" s="80">
        <v>37510</v>
      </c>
      <c r="B7204">
        <v>366.54</v>
      </c>
      <c r="C7204">
        <v>367.29</v>
      </c>
    </row>
    <row r="7205" spans="1:3">
      <c r="A7205" s="80">
        <v>37511</v>
      </c>
      <c r="B7205">
        <v>366.69</v>
      </c>
      <c r="C7205">
        <v>367.37</v>
      </c>
    </row>
    <row r="7206" spans="1:3">
      <c r="A7206" s="80">
        <v>37512</v>
      </c>
      <c r="B7206">
        <v>366.93</v>
      </c>
      <c r="C7206">
        <v>367.5</v>
      </c>
    </row>
    <row r="7207" spans="1:3">
      <c r="A7207" s="80">
        <v>37513</v>
      </c>
      <c r="B7207">
        <v>367.02</v>
      </c>
      <c r="C7207">
        <v>367.63</v>
      </c>
    </row>
    <row r="7208" spans="1:3">
      <c r="A7208" s="80">
        <v>37514</v>
      </c>
      <c r="B7208">
        <v>367.02</v>
      </c>
      <c r="C7208">
        <v>367.63</v>
      </c>
    </row>
    <row r="7209" spans="1:3">
      <c r="A7209" s="80">
        <v>37515</v>
      </c>
      <c r="B7209">
        <v>367.02</v>
      </c>
      <c r="C7209">
        <v>367.63</v>
      </c>
    </row>
    <row r="7210" spans="1:3">
      <c r="A7210" s="80">
        <v>37516</v>
      </c>
      <c r="B7210">
        <v>367.16</v>
      </c>
      <c r="C7210">
        <v>367.81</v>
      </c>
    </row>
    <row r="7211" spans="1:3">
      <c r="A7211" s="80">
        <v>37517</v>
      </c>
      <c r="B7211">
        <v>367.23</v>
      </c>
      <c r="C7211">
        <v>368.03</v>
      </c>
    </row>
    <row r="7212" spans="1:3">
      <c r="A7212" s="80">
        <v>37518</v>
      </c>
      <c r="B7212">
        <v>367.44</v>
      </c>
      <c r="C7212">
        <v>368.2</v>
      </c>
    </row>
    <row r="7213" spans="1:3">
      <c r="A7213" s="80">
        <v>37519</v>
      </c>
      <c r="B7213">
        <v>367.64</v>
      </c>
      <c r="C7213">
        <v>368.29</v>
      </c>
    </row>
    <row r="7214" spans="1:3">
      <c r="A7214" s="80">
        <v>37520</v>
      </c>
      <c r="B7214">
        <v>367.72</v>
      </c>
      <c r="C7214">
        <v>368.36</v>
      </c>
    </row>
    <row r="7215" spans="1:3">
      <c r="A7215" s="80">
        <v>37521</v>
      </c>
      <c r="B7215">
        <v>367.72</v>
      </c>
      <c r="C7215">
        <v>368.36</v>
      </c>
    </row>
    <row r="7216" spans="1:3">
      <c r="A7216" s="80">
        <v>37522</v>
      </c>
      <c r="B7216">
        <v>367.72</v>
      </c>
      <c r="C7216">
        <v>368.36</v>
      </c>
    </row>
    <row r="7217" spans="1:3">
      <c r="A7217" s="80">
        <v>37523</v>
      </c>
      <c r="B7217">
        <v>367.91</v>
      </c>
      <c r="C7217">
        <v>368.56</v>
      </c>
    </row>
    <row r="7218" spans="1:3">
      <c r="A7218" s="80">
        <v>37524</v>
      </c>
      <c r="B7218">
        <v>368.07</v>
      </c>
      <c r="C7218">
        <v>368.8</v>
      </c>
    </row>
    <row r="7219" spans="1:3">
      <c r="A7219" s="80">
        <v>37525</v>
      </c>
      <c r="B7219">
        <v>368.24</v>
      </c>
      <c r="C7219">
        <v>368.92</v>
      </c>
    </row>
    <row r="7220" spans="1:3">
      <c r="A7220" s="80">
        <v>37526</v>
      </c>
      <c r="B7220">
        <v>368.38</v>
      </c>
      <c r="C7220">
        <v>368.98</v>
      </c>
    </row>
    <row r="7221" spans="1:3">
      <c r="A7221" s="80">
        <v>37527</v>
      </c>
      <c r="B7221">
        <v>368.57</v>
      </c>
      <c r="C7221">
        <v>369.12</v>
      </c>
    </row>
    <row r="7222" spans="1:3">
      <c r="A7222" s="80">
        <v>37528</v>
      </c>
      <c r="B7222">
        <v>368.57</v>
      </c>
      <c r="C7222">
        <v>369.12</v>
      </c>
    </row>
    <row r="7223" spans="1:3">
      <c r="A7223" s="80">
        <v>37529</v>
      </c>
      <c r="B7223">
        <v>368.57</v>
      </c>
      <c r="C7223">
        <v>369.12</v>
      </c>
    </row>
    <row r="7224" spans="1:3">
      <c r="A7224" s="80">
        <v>37530</v>
      </c>
      <c r="B7224">
        <v>368.6</v>
      </c>
      <c r="C7224">
        <v>369.33</v>
      </c>
    </row>
    <row r="7225" spans="1:3">
      <c r="A7225" s="80">
        <v>37531</v>
      </c>
      <c r="B7225">
        <v>368.84</v>
      </c>
      <c r="C7225">
        <v>369.42</v>
      </c>
    </row>
    <row r="7226" spans="1:3">
      <c r="A7226" s="80">
        <v>37532</v>
      </c>
      <c r="B7226">
        <v>369</v>
      </c>
      <c r="C7226">
        <v>369.61</v>
      </c>
    </row>
    <row r="7227" spans="1:3">
      <c r="A7227" s="80">
        <v>37533</v>
      </c>
      <c r="B7227">
        <v>369.05</v>
      </c>
      <c r="C7227">
        <v>369.72</v>
      </c>
    </row>
    <row r="7228" spans="1:3">
      <c r="A7228" s="80">
        <v>37534</v>
      </c>
      <c r="B7228">
        <v>369.15</v>
      </c>
      <c r="C7228">
        <v>369.87</v>
      </c>
    </row>
    <row r="7229" spans="1:3">
      <c r="A7229" s="80">
        <v>37535</v>
      </c>
      <c r="B7229">
        <v>369.15</v>
      </c>
      <c r="C7229">
        <v>369.87</v>
      </c>
    </row>
    <row r="7230" spans="1:3">
      <c r="A7230" s="80">
        <v>37536</v>
      </c>
      <c r="B7230">
        <v>369.15</v>
      </c>
      <c r="C7230">
        <v>369.87</v>
      </c>
    </row>
    <row r="7231" spans="1:3">
      <c r="A7231" s="80">
        <v>37537</v>
      </c>
      <c r="B7231">
        <v>369.36</v>
      </c>
      <c r="C7231">
        <v>370.07</v>
      </c>
    </row>
    <row r="7232" spans="1:3">
      <c r="A7232" s="80">
        <v>37538</v>
      </c>
      <c r="B7232">
        <v>369.43</v>
      </c>
      <c r="C7232">
        <v>370.17</v>
      </c>
    </row>
    <row r="7233" spans="1:3">
      <c r="A7233" s="80">
        <v>37539</v>
      </c>
      <c r="B7233">
        <v>369.73</v>
      </c>
      <c r="C7233">
        <v>370.36</v>
      </c>
    </row>
    <row r="7234" spans="1:3">
      <c r="A7234" s="80">
        <v>37540</v>
      </c>
      <c r="B7234">
        <v>369.73</v>
      </c>
      <c r="C7234">
        <v>370.45</v>
      </c>
    </row>
    <row r="7235" spans="1:3">
      <c r="A7235" s="80">
        <v>37541</v>
      </c>
      <c r="B7235">
        <v>369.96</v>
      </c>
      <c r="C7235">
        <v>370.55</v>
      </c>
    </row>
    <row r="7236" spans="1:3">
      <c r="A7236" s="80">
        <v>37542</v>
      </c>
      <c r="B7236">
        <v>369.96</v>
      </c>
      <c r="C7236">
        <v>370.55</v>
      </c>
    </row>
    <row r="7237" spans="1:3">
      <c r="A7237" s="80">
        <v>37543</v>
      </c>
      <c r="B7237">
        <v>369.96</v>
      </c>
      <c r="C7237">
        <v>370.55</v>
      </c>
    </row>
    <row r="7238" spans="1:3">
      <c r="A7238" s="80">
        <v>37544</v>
      </c>
      <c r="B7238">
        <v>370.08</v>
      </c>
      <c r="C7238">
        <v>370.77</v>
      </c>
    </row>
    <row r="7239" spans="1:3">
      <c r="A7239" s="80">
        <v>37545</v>
      </c>
      <c r="B7239">
        <v>370.19</v>
      </c>
      <c r="C7239">
        <v>371.03</v>
      </c>
    </row>
    <row r="7240" spans="1:3">
      <c r="A7240" s="80">
        <v>37546</v>
      </c>
      <c r="B7240">
        <v>370.31</v>
      </c>
      <c r="C7240">
        <v>371.02</v>
      </c>
    </row>
    <row r="7241" spans="1:3">
      <c r="A7241" s="80">
        <v>37547</v>
      </c>
      <c r="B7241">
        <v>370.56</v>
      </c>
      <c r="C7241">
        <v>371.21</v>
      </c>
    </row>
    <row r="7242" spans="1:3">
      <c r="A7242" s="80">
        <v>37548</v>
      </c>
      <c r="B7242">
        <v>370.71</v>
      </c>
      <c r="C7242">
        <v>371.39</v>
      </c>
    </row>
    <row r="7243" spans="1:3">
      <c r="A7243" s="80">
        <v>37549</v>
      </c>
      <c r="B7243">
        <v>370.71</v>
      </c>
      <c r="C7243">
        <v>371.39</v>
      </c>
    </row>
    <row r="7244" spans="1:3">
      <c r="A7244" s="80">
        <v>37550</v>
      </c>
      <c r="B7244">
        <v>370.71</v>
      </c>
      <c r="C7244">
        <v>371.39</v>
      </c>
    </row>
    <row r="7245" spans="1:3">
      <c r="A7245" s="80">
        <v>37551</v>
      </c>
      <c r="B7245">
        <v>370.86</v>
      </c>
      <c r="C7245">
        <v>371.57</v>
      </c>
    </row>
    <row r="7246" spans="1:3">
      <c r="A7246" s="80">
        <v>37552</v>
      </c>
      <c r="B7246">
        <v>370.94</v>
      </c>
      <c r="C7246">
        <v>371.73</v>
      </c>
    </row>
    <row r="7247" spans="1:3">
      <c r="A7247" s="80">
        <v>37553</v>
      </c>
      <c r="B7247">
        <v>371.17</v>
      </c>
      <c r="C7247">
        <v>371.82</v>
      </c>
    </row>
    <row r="7248" spans="1:3">
      <c r="A7248" s="80">
        <v>37554</v>
      </c>
      <c r="B7248">
        <v>371.38</v>
      </c>
      <c r="C7248">
        <v>371.93</v>
      </c>
    </row>
    <row r="7249" spans="1:3">
      <c r="A7249" s="80">
        <v>37555</v>
      </c>
      <c r="B7249">
        <v>371.51</v>
      </c>
      <c r="C7249">
        <v>372.11</v>
      </c>
    </row>
    <row r="7250" spans="1:3">
      <c r="A7250" s="80">
        <v>37556</v>
      </c>
      <c r="B7250">
        <v>371.51</v>
      </c>
      <c r="C7250">
        <v>372.11</v>
      </c>
    </row>
    <row r="7251" spans="1:3">
      <c r="A7251" s="80">
        <v>37557</v>
      </c>
      <c r="B7251">
        <v>371.51</v>
      </c>
      <c r="C7251">
        <v>372.11</v>
      </c>
    </row>
    <row r="7252" spans="1:3">
      <c r="A7252" s="80">
        <v>37558</v>
      </c>
      <c r="B7252">
        <v>371.65</v>
      </c>
      <c r="C7252">
        <v>372.27</v>
      </c>
    </row>
    <row r="7253" spans="1:3">
      <c r="A7253" s="80">
        <v>37559</v>
      </c>
      <c r="B7253">
        <v>371.78</v>
      </c>
      <c r="C7253">
        <v>372.52</v>
      </c>
    </row>
    <row r="7254" spans="1:3">
      <c r="A7254" s="80">
        <v>37560</v>
      </c>
      <c r="B7254">
        <v>371.95</v>
      </c>
      <c r="C7254">
        <v>372.54</v>
      </c>
    </row>
    <row r="7255" spans="1:3">
      <c r="A7255" s="80">
        <v>37561</v>
      </c>
      <c r="B7255">
        <v>372.03</v>
      </c>
      <c r="C7255">
        <v>372.7</v>
      </c>
    </row>
    <row r="7256" spans="1:3">
      <c r="A7256" s="80">
        <v>37562</v>
      </c>
      <c r="B7256">
        <v>372.19</v>
      </c>
      <c r="C7256">
        <v>372.86</v>
      </c>
    </row>
    <row r="7257" spans="1:3">
      <c r="A7257" s="80">
        <v>37563</v>
      </c>
      <c r="B7257">
        <v>372.19</v>
      </c>
      <c r="C7257">
        <v>372.86</v>
      </c>
    </row>
    <row r="7258" spans="1:3">
      <c r="A7258" s="80">
        <v>37564</v>
      </c>
      <c r="B7258">
        <v>372.19</v>
      </c>
      <c r="C7258">
        <v>372.86</v>
      </c>
    </row>
    <row r="7259" spans="1:3">
      <c r="A7259" s="80">
        <v>37565</v>
      </c>
      <c r="B7259">
        <v>372.39</v>
      </c>
      <c r="C7259">
        <v>373.11</v>
      </c>
    </row>
    <row r="7260" spans="1:3">
      <c r="A7260" s="80">
        <v>37566</v>
      </c>
      <c r="B7260">
        <v>372.46</v>
      </c>
      <c r="C7260">
        <v>373.26</v>
      </c>
    </row>
    <row r="7261" spans="1:3">
      <c r="A7261" s="80">
        <v>37567</v>
      </c>
      <c r="B7261">
        <v>372.68</v>
      </c>
      <c r="C7261">
        <v>373.36</v>
      </c>
    </row>
    <row r="7262" spans="1:3">
      <c r="A7262" s="80">
        <v>37568</v>
      </c>
      <c r="B7262">
        <v>372.82</v>
      </c>
      <c r="C7262">
        <v>373.48</v>
      </c>
    </row>
    <row r="7263" spans="1:3">
      <c r="A7263" s="80">
        <v>37569</v>
      </c>
      <c r="B7263">
        <v>373.01</v>
      </c>
      <c r="C7263">
        <v>373.62</v>
      </c>
    </row>
    <row r="7264" spans="1:3">
      <c r="A7264" s="80">
        <v>37570</v>
      </c>
      <c r="B7264">
        <v>373.01</v>
      </c>
      <c r="C7264">
        <v>373.62</v>
      </c>
    </row>
    <row r="7265" spans="1:3">
      <c r="A7265" s="80">
        <v>37571</v>
      </c>
      <c r="B7265">
        <v>373.01</v>
      </c>
      <c r="C7265">
        <v>373.62</v>
      </c>
    </row>
    <row r="7266" spans="1:3">
      <c r="A7266" s="80">
        <v>37572</v>
      </c>
      <c r="B7266">
        <v>373.14</v>
      </c>
      <c r="C7266">
        <v>373.77</v>
      </c>
    </row>
    <row r="7267" spans="1:3">
      <c r="A7267" s="80">
        <v>37573</v>
      </c>
      <c r="B7267">
        <v>373.27</v>
      </c>
      <c r="C7267">
        <v>373.94</v>
      </c>
    </row>
    <row r="7268" spans="1:3">
      <c r="A7268" s="80">
        <v>37574</v>
      </c>
      <c r="B7268">
        <v>373.42</v>
      </c>
      <c r="C7268">
        <v>374.12</v>
      </c>
    </row>
    <row r="7269" spans="1:3">
      <c r="A7269" s="80">
        <v>37575</v>
      </c>
      <c r="B7269">
        <v>373.63</v>
      </c>
      <c r="C7269">
        <v>374.28</v>
      </c>
    </row>
    <row r="7270" spans="1:3">
      <c r="A7270" s="80">
        <v>37576</v>
      </c>
      <c r="B7270">
        <v>373.72</v>
      </c>
      <c r="C7270">
        <v>374.38</v>
      </c>
    </row>
    <row r="7271" spans="1:3">
      <c r="A7271" s="80">
        <v>37577</v>
      </c>
      <c r="B7271">
        <v>373.72</v>
      </c>
      <c r="C7271">
        <v>374.38</v>
      </c>
    </row>
    <row r="7272" spans="1:3">
      <c r="A7272" s="80">
        <v>37578</v>
      </c>
      <c r="B7272">
        <v>373.72</v>
      </c>
      <c r="C7272">
        <v>374.38</v>
      </c>
    </row>
    <row r="7273" spans="1:3">
      <c r="A7273" s="80">
        <v>37579</v>
      </c>
      <c r="B7273">
        <v>373.82</v>
      </c>
      <c r="C7273">
        <v>374.53</v>
      </c>
    </row>
    <row r="7274" spans="1:3">
      <c r="A7274" s="80">
        <v>37580</v>
      </c>
      <c r="B7274">
        <v>373.96</v>
      </c>
      <c r="C7274">
        <v>374.76</v>
      </c>
    </row>
    <row r="7275" spans="1:3">
      <c r="A7275" s="80">
        <v>37581</v>
      </c>
      <c r="B7275">
        <v>374.21</v>
      </c>
      <c r="C7275">
        <v>374.88</v>
      </c>
    </row>
    <row r="7276" spans="1:3">
      <c r="A7276" s="80">
        <v>37582</v>
      </c>
      <c r="B7276">
        <v>374.29</v>
      </c>
      <c r="C7276">
        <v>374.93</v>
      </c>
    </row>
    <row r="7277" spans="1:3">
      <c r="A7277" s="80">
        <v>37583</v>
      </c>
      <c r="B7277">
        <v>374.5</v>
      </c>
      <c r="C7277">
        <v>375.16</v>
      </c>
    </row>
    <row r="7278" spans="1:3">
      <c r="A7278" s="80">
        <v>37584</v>
      </c>
      <c r="B7278">
        <v>374.5</v>
      </c>
      <c r="C7278">
        <v>375.16</v>
      </c>
    </row>
    <row r="7279" spans="1:3">
      <c r="A7279" s="80">
        <v>37585</v>
      </c>
      <c r="B7279">
        <v>374.5</v>
      </c>
      <c r="C7279">
        <v>375.16</v>
      </c>
    </row>
    <row r="7280" spans="1:3">
      <c r="A7280" s="80">
        <v>37586</v>
      </c>
      <c r="B7280">
        <v>374.66</v>
      </c>
      <c r="C7280">
        <v>375.3</v>
      </c>
    </row>
    <row r="7281" spans="1:3">
      <c r="A7281" s="80">
        <v>37587</v>
      </c>
      <c r="B7281">
        <v>374.84</v>
      </c>
      <c r="C7281">
        <v>375.5</v>
      </c>
    </row>
    <row r="7282" spans="1:3">
      <c r="A7282" s="80">
        <v>37588</v>
      </c>
      <c r="B7282">
        <v>374.99</v>
      </c>
      <c r="C7282">
        <v>375.59</v>
      </c>
    </row>
    <row r="7283" spans="1:3">
      <c r="A7283" s="80">
        <v>37589</v>
      </c>
      <c r="B7283">
        <v>375.2</v>
      </c>
      <c r="C7283">
        <v>375.77</v>
      </c>
    </row>
    <row r="7284" spans="1:3">
      <c r="A7284" s="80">
        <v>37590</v>
      </c>
      <c r="B7284">
        <v>375.22</v>
      </c>
      <c r="C7284">
        <v>375.88</v>
      </c>
    </row>
    <row r="7285" spans="1:3">
      <c r="A7285" s="80">
        <v>37591</v>
      </c>
      <c r="B7285">
        <v>375.22</v>
      </c>
      <c r="C7285">
        <v>375.88</v>
      </c>
    </row>
    <row r="7286" spans="1:3">
      <c r="A7286" s="80">
        <v>37592</v>
      </c>
      <c r="B7286">
        <v>375.22</v>
      </c>
      <c r="C7286">
        <v>375.88</v>
      </c>
    </row>
    <row r="7287" spans="1:3">
      <c r="A7287" s="80">
        <v>37593</v>
      </c>
      <c r="B7287">
        <v>375.46</v>
      </c>
      <c r="C7287">
        <v>376.03</v>
      </c>
    </row>
    <row r="7288" spans="1:3">
      <c r="A7288" s="80">
        <v>37594</v>
      </c>
      <c r="B7288">
        <v>375.43</v>
      </c>
      <c r="C7288">
        <v>376.27</v>
      </c>
    </row>
    <row r="7289" spans="1:3">
      <c r="A7289" s="80">
        <v>37595</v>
      </c>
      <c r="B7289">
        <v>375.67</v>
      </c>
      <c r="C7289">
        <v>376.32</v>
      </c>
    </row>
    <row r="7290" spans="1:3">
      <c r="A7290" s="80">
        <v>37596</v>
      </c>
      <c r="B7290">
        <v>375.89</v>
      </c>
      <c r="C7290">
        <v>376.58</v>
      </c>
    </row>
    <row r="7291" spans="1:3">
      <c r="A7291" s="80">
        <v>37597</v>
      </c>
      <c r="B7291">
        <v>375.97</v>
      </c>
      <c r="C7291">
        <v>376.68</v>
      </c>
    </row>
    <row r="7292" spans="1:3">
      <c r="A7292" s="80">
        <v>37598</v>
      </c>
      <c r="B7292">
        <v>375.97</v>
      </c>
      <c r="C7292">
        <v>376.68</v>
      </c>
    </row>
    <row r="7293" spans="1:3">
      <c r="A7293" s="80">
        <v>37599</v>
      </c>
      <c r="B7293">
        <v>375.97</v>
      </c>
      <c r="C7293">
        <v>376.68</v>
      </c>
    </row>
    <row r="7294" spans="1:3">
      <c r="A7294" s="80">
        <v>37600</v>
      </c>
      <c r="B7294">
        <v>376.2</v>
      </c>
      <c r="C7294">
        <v>376.88</v>
      </c>
    </row>
    <row r="7295" spans="1:3">
      <c r="A7295" s="80">
        <v>37601</v>
      </c>
      <c r="B7295">
        <v>376.36</v>
      </c>
      <c r="C7295">
        <v>377.07</v>
      </c>
    </row>
    <row r="7296" spans="1:3">
      <c r="A7296" s="80">
        <v>37602</v>
      </c>
      <c r="B7296">
        <v>376.56</v>
      </c>
      <c r="C7296">
        <v>377.2</v>
      </c>
    </row>
    <row r="7297" spans="1:3">
      <c r="A7297" s="80">
        <v>37603</v>
      </c>
      <c r="B7297">
        <v>376.65</v>
      </c>
      <c r="C7297">
        <v>377.38</v>
      </c>
    </row>
    <row r="7298" spans="1:3">
      <c r="A7298" s="80">
        <v>37604</v>
      </c>
      <c r="B7298">
        <v>376.85</v>
      </c>
      <c r="C7298">
        <v>377.45</v>
      </c>
    </row>
    <row r="7299" spans="1:3">
      <c r="A7299" s="80">
        <v>37605</v>
      </c>
      <c r="B7299">
        <v>376.85</v>
      </c>
      <c r="C7299">
        <v>377.45</v>
      </c>
    </row>
    <row r="7300" spans="1:3">
      <c r="A7300" s="80">
        <v>37606</v>
      </c>
      <c r="B7300">
        <v>376.85</v>
      </c>
      <c r="C7300">
        <v>377.45</v>
      </c>
    </row>
    <row r="7301" spans="1:3">
      <c r="A7301" s="80">
        <v>37607</v>
      </c>
      <c r="B7301">
        <v>377</v>
      </c>
      <c r="C7301">
        <v>377.68</v>
      </c>
    </row>
    <row r="7302" spans="1:3">
      <c r="A7302" s="80">
        <v>37608</v>
      </c>
      <c r="B7302">
        <v>377.15</v>
      </c>
      <c r="C7302">
        <v>377.89</v>
      </c>
    </row>
    <row r="7303" spans="1:3">
      <c r="A7303" s="80">
        <v>37609</v>
      </c>
      <c r="B7303">
        <v>377.52</v>
      </c>
      <c r="C7303">
        <v>378.02</v>
      </c>
    </row>
    <row r="7304" spans="1:3">
      <c r="A7304" s="80">
        <v>37610</v>
      </c>
      <c r="B7304">
        <v>377.47</v>
      </c>
      <c r="C7304">
        <v>378.19</v>
      </c>
    </row>
    <row r="7305" spans="1:3">
      <c r="A7305" s="80">
        <v>37611</v>
      </c>
      <c r="B7305">
        <v>377.67</v>
      </c>
      <c r="C7305">
        <v>378.26</v>
      </c>
    </row>
    <row r="7306" spans="1:3">
      <c r="A7306" s="80">
        <v>37612</v>
      </c>
      <c r="B7306">
        <v>377.67</v>
      </c>
      <c r="C7306">
        <v>378.26</v>
      </c>
    </row>
    <row r="7307" spans="1:3">
      <c r="A7307" s="80">
        <v>37613</v>
      </c>
      <c r="B7307">
        <v>377.67</v>
      </c>
      <c r="C7307">
        <v>378.26</v>
      </c>
    </row>
    <row r="7308" spans="1:3">
      <c r="A7308" s="80">
        <v>37614</v>
      </c>
      <c r="B7308">
        <v>377.77</v>
      </c>
      <c r="C7308">
        <v>378.51</v>
      </c>
    </row>
    <row r="7309" spans="1:3">
      <c r="A7309" s="80">
        <v>37615</v>
      </c>
      <c r="B7309">
        <v>377.98</v>
      </c>
      <c r="C7309">
        <v>378.7</v>
      </c>
    </row>
    <row r="7310" spans="1:3">
      <c r="A7310" s="80">
        <v>37616</v>
      </c>
      <c r="B7310">
        <v>377.98</v>
      </c>
      <c r="C7310">
        <v>378.7</v>
      </c>
    </row>
    <row r="7311" spans="1:3">
      <c r="A7311" s="80">
        <v>37617</v>
      </c>
      <c r="B7311">
        <v>378.14</v>
      </c>
      <c r="C7311">
        <v>378.75</v>
      </c>
    </row>
    <row r="7312" spans="1:3">
      <c r="A7312" s="80">
        <v>37618</v>
      </c>
      <c r="B7312">
        <v>378.39</v>
      </c>
      <c r="C7312">
        <v>379.05</v>
      </c>
    </row>
    <row r="7313" spans="1:3">
      <c r="A7313" s="80">
        <v>37619</v>
      </c>
      <c r="B7313">
        <v>378.39</v>
      </c>
      <c r="C7313">
        <v>379.05</v>
      </c>
    </row>
    <row r="7314" spans="1:3">
      <c r="A7314" s="80">
        <v>37620</v>
      </c>
      <c r="B7314">
        <v>378.39</v>
      </c>
      <c r="C7314">
        <v>379.05</v>
      </c>
    </row>
    <row r="7315" spans="1:3">
      <c r="A7315" s="80">
        <v>37621</v>
      </c>
      <c r="B7315">
        <v>378.39</v>
      </c>
      <c r="C7315">
        <v>379.05</v>
      </c>
    </row>
    <row r="7316" spans="1:3">
      <c r="A7316" s="80">
        <v>37622</v>
      </c>
      <c r="B7316">
        <v>378.39</v>
      </c>
      <c r="C7316">
        <v>379.05</v>
      </c>
    </row>
    <row r="7317" spans="1:3">
      <c r="A7317" s="80">
        <v>37623</v>
      </c>
      <c r="B7317">
        <v>378.39</v>
      </c>
      <c r="C7317">
        <v>379.05</v>
      </c>
    </row>
    <row r="7318" spans="1:3">
      <c r="A7318" s="80">
        <v>37624</v>
      </c>
      <c r="B7318">
        <v>378.49</v>
      </c>
      <c r="C7318">
        <v>379.11</v>
      </c>
    </row>
    <row r="7319" spans="1:3">
      <c r="A7319" s="80">
        <v>37625</v>
      </c>
      <c r="B7319">
        <v>378.6</v>
      </c>
      <c r="C7319">
        <v>379.31</v>
      </c>
    </row>
    <row r="7320" spans="1:3">
      <c r="A7320" s="80">
        <v>37626</v>
      </c>
      <c r="B7320">
        <v>378.6</v>
      </c>
      <c r="C7320">
        <v>379.31</v>
      </c>
    </row>
    <row r="7321" spans="1:3">
      <c r="A7321" s="80">
        <v>37627</v>
      </c>
      <c r="B7321">
        <v>378.6</v>
      </c>
      <c r="C7321">
        <v>379.31</v>
      </c>
    </row>
    <row r="7322" spans="1:3">
      <c r="A7322" s="80">
        <v>37628</v>
      </c>
      <c r="B7322">
        <v>378.8</v>
      </c>
      <c r="C7322">
        <v>379.43</v>
      </c>
    </row>
    <row r="7323" spans="1:3">
      <c r="A7323" s="80">
        <v>37629</v>
      </c>
      <c r="B7323">
        <v>378.85</v>
      </c>
      <c r="C7323">
        <v>379.6</v>
      </c>
    </row>
    <row r="7324" spans="1:3">
      <c r="A7324" s="80">
        <v>37630</v>
      </c>
      <c r="B7324">
        <v>379.11</v>
      </c>
      <c r="C7324">
        <v>379.69</v>
      </c>
    </row>
    <row r="7325" spans="1:3">
      <c r="A7325" s="80">
        <v>37631</v>
      </c>
      <c r="B7325">
        <v>379.24</v>
      </c>
      <c r="C7325">
        <v>379.83</v>
      </c>
    </row>
    <row r="7326" spans="1:3">
      <c r="A7326" s="80">
        <v>37632</v>
      </c>
      <c r="B7326">
        <v>379.35</v>
      </c>
      <c r="C7326">
        <v>379.99</v>
      </c>
    </row>
    <row r="7327" spans="1:3">
      <c r="A7327" s="80">
        <v>37633</v>
      </c>
      <c r="B7327">
        <v>379.35</v>
      </c>
      <c r="C7327">
        <v>379.99</v>
      </c>
    </row>
    <row r="7328" spans="1:3">
      <c r="A7328" s="80">
        <v>37634</v>
      </c>
      <c r="B7328">
        <v>379.35</v>
      </c>
      <c r="C7328">
        <v>379.99</v>
      </c>
    </row>
    <row r="7329" spans="1:3">
      <c r="A7329" s="80">
        <v>37635</v>
      </c>
      <c r="B7329">
        <v>379.58</v>
      </c>
      <c r="C7329">
        <v>380.23</v>
      </c>
    </row>
    <row r="7330" spans="1:3">
      <c r="A7330" s="80">
        <v>37636</v>
      </c>
      <c r="B7330">
        <v>379.7</v>
      </c>
      <c r="C7330">
        <v>380.33</v>
      </c>
    </row>
    <row r="7331" spans="1:3">
      <c r="A7331" s="80">
        <v>37637</v>
      </c>
      <c r="B7331">
        <v>379.88</v>
      </c>
      <c r="C7331">
        <v>380.54</v>
      </c>
    </row>
    <row r="7332" spans="1:3">
      <c r="A7332" s="80">
        <v>37638</v>
      </c>
      <c r="B7332">
        <v>379.94</v>
      </c>
      <c r="C7332">
        <v>380.71</v>
      </c>
    </row>
    <row r="7333" spans="1:3">
      <c r="A7333" s="80">
        <v>37639</v>
      </c>
      <c r="B7333">
        <v>380.23</v>
      </c>
      <c r="C7333">
        <v>380.86</v>
      </c>
    </row>
    <row r="7334" spans="1:3">
      <c r="A7334" s="80">
        <v>37640</v>
      </c>
      <c r="B7334">
        <v>380.23</v>
      </c>
      <c r="C7334">
        <v>380.86</v>
      </c>
    </row>
    <row r="7335" spans="1:3">
      <c r="A7335" s="80">
        <v>37641</v>
      </c>
      <c r="B7335">
        <v>380.23</v>
      </c>
      <c r="C7335">
        <v>380.86</v>
      </c>
    </row>
    <row r="7336" spans="1:3">
      <c r="A7336" s="80">
        <v>37642</v>
      </c>
      <c r="B7336">
        <v>380.41</v>
      </c>
      <c r="C7336">
        <v>381.05</v>
      </c>
    </row>
    <row r="7337" spans="1:3">
      <c r="A7337" s="80">
        <v>37643</v>
      </c>
      <c r="B7337">
        <v>380.49</v>
      </c>
      <c r="C7337">
        <v>381.18</v>
      </c>
    </row>
    <row r="7338" spans="1:3">
      <c r="A7338" s="80">
        <v>37644</v>
      </c>
      <c r="B7338">
        <v>380.82</v>
      </c>
      <c r="C7338">
        <v>381.39</v>
      </c>
    </row>
    <row r="7339" spans="1:3">
      <c r="A7339" s="80">
        <v>37645</v>
      </c>
      <c r="B7339">
        <v>380.93</v>
      </c>
      <c r="C7339">
        <v>381.52</v>
      </c>
    </row>
    <row r="7340" spans="1:3">
      <c r="A7340" s="80">
        <v>37646</v>
      </c>
      <c r="B7340">
        <v>381</v>
      </c>
      <c r="C7340">
        <v>381.66</v>
      </c>
    </row>
    <row r="7341" spans="1:3">
      <c r="A7341" s="80">
        <v>37647</v>
      </c>
      <c r="B7341">
        <v>381</v>
      </c>
      <c r="C7341">
        <v>381.66</v>
      </c>
    </row>
    <row r="7342" spans="1:3">
      <c r="A7342" s="80">
        <v>37648</v>
      </c>
      <c r="B7342">
        <v>381</v>
      </c>
      <c r="C7342">
        <v>381.66</v>
      </c>
    </row>
    <row r="7343" spans="1:3">
      <c r="A7343" s="80">
        <v>37649</v>
      </c>
      <c r="B7343">
        <v>381.28</v>
      </c>
      <c r="C7343">
        <v>381.81</v>
      </c>
    </row>
    <row r="7344" spans="1:3">
      <c r="A7344" s="80">
        <v>37650</v>
      </c>
      <c r="B7344">
        <v>381.33</v>
      </c>
      <c r="C7344">
        <v>382.02</v>
      </c>
    </row>
    <row r="7345" spans="1:3">
      <c r="A7345" s="80">
        <v>37651</v>
      </c>
      <c r="B7345">
        <v>381.49</v>
      </c>
      <c r="C7345">
        <v>382.08</v>
      </c>
    </row>
    <row r="7346" spans="1:3">
      <c r="A7346" s="80">
        <v>37652</v>
      </c>
      <c r="B7346">
        <v>381.72</v>
      </c>
      <c r="C7346">
        <v>382.33</v>
      </c>
    </row>
    <row r="7347" spans="1:3">
      <c r="A7347" s="80">
        <v>37653</v>
      </c>
      <c r="B7347">
        <v>381.73</v>
      </c>
      <c r="C7347">
        <v>382.42</v>
      </c>
    </row>
    <row r="7348" spans="1:3">
      <c r="A7348" s="80">
        <v>37654</v>
      </c>
      <c r="B7348">
        <v>381.73</v>
      </c>
      <c r="C7348">
        <v>382.42</v>
      </c>
    </row>
    <row r="7349" spans="1:3">
      <c r="A7349" s="80">
        <v>37655</v>
      </c>
      <c r="B7349">
        <v>381.73</v>
      </c>
      <c r="C7349">
        <v>382.42</v>
      </c>
    </row>
    <row r="7350" spans="1:3">
      <c r="A7350" s="80">
        <v>37656</v>
      </c>
      <c r="B7350">
        <v>382.04</v>
      </c>
      <c r="C7350">
        <v>382.65</v>
      </c>
    </row>
    <row r="7351" spans="1:3">
      <c r="A7351" s="80">
        <v>37657</v>
      </c>
      <c r="B7351">
        <v>382.01</v>
      </c>
      <c r="C7351">
        <v>382.78</v>
      </c>
    </row>
    <row r="7352" spans="1:3">
      <c r="A7352" s="80">
        <v>37658</v>
      </c>
      <c r="B7352">
        <v>382.28</v>
      </c>
      <c r="C7352">
        <v>382.93</v>
      </c>
    </row>
    <row r="7353" spans="1:3">
      <c r="A7353" s="80">
        <v>37659</v>
      </c>
      <c r="B7353">
        <v>382.51</v>
      </c>
      <c r="C7353">
        <v>383.16</v>
      </c>
    </row>
    <row r="7354" spans="1:3">
      <c r="A7354" s="80">
        <v>37660</v>
      </c>
      <c r="B7354">
        <v>382.52</v>
      </c>
      <c r="C7354">
        <v>383.27</v>
      </c>
    </row>
    <row r="7355" spans="1:3">
      <c r="A7355" s="80">
        <v>37661</v>
      </c>
      <c r="B7355">
        <v>382.52</v>
      </c>
      <c r="C7355">
        <v>383.27</v>
      </c>
    </row>
    <row r="7356" spans="1:3">
      <c r="A7356" s="80">
        <v>37662</v>
      </c>
      <c r="B7356">
        <v>382.52</v>
      </c>
      <c r="C7356">
        <v>383.27</v>
      </c>
    </row>
    <row r="7357" spans="1:3">
      <c r="A7357" s="80">
        <v>37663</v>
      </c>
      <c r="B7357">
        <v>382.8</v>
      </c>
      <c r="C7357">
        <v>383.39</v>
      </c>
    </row>
    <row r="7358" spans="1:3">
      <c r="A7358" s="80">
        <v>37664</v>
      </c>
      <c r="B7358">
        <v>382.79</v>
      </c>
      <c r="C7358">
        <v>383.54</v>
      </c>
    </row>
    <row r="7359" spans="1:3">
      <c r="A7359" s="80">
        <v>37665</v>
      </c>
      <c r="B7359">
        <v>383.09</v>
      </c>
      <c r="C7359">
        <v>383.74</v>
      </c>
    </row>
    <row r="7360" spans="1:3">
      <c r="A7360" s="80">
        <v>37666</v>
      </c>
      <c r="B7360">
        <v>383.19</v>
      </c>
      <c r="C7360">
        <v>383.9</v>
      </c>
    </row>
    <row r="7361" spans="1:3">
      <c r="A7361" s="80">
        <v>37667</v>
      </c>
      <c r="B7361">
        <v>383.36</v>
      </c>
      <c r="C7361">
        <v>384.11</v>
      </c>
    </row>
    <row r="7362" spans="1:3">
      <c r="A7362" s="80">
        <v>37668</v>
      </c>
      <c r="B7362">
        <v>383.36</v>
      </c>
      <c r="C7362">
        <v>384.11</v>
      </c>
    </row>
    <row r="7363" spans="1:3">
      <c r="A7363" s="80">
        <v>37669</v>
      </c>
      <c r="B7363">
        <v>383.36</v>
      </c>
      <c r="C7363">
        <v>384.11</v>
      </c>
    </row>
    <row r="7364" spans="1:3">
      <c r="A7364" s="80">
        <v>37670</v>
      </c>
      <c r="B7364">
        <v>383.49</v>
      </c>
      <c r="C7364">
        <v>384.24</v>
      </c>
    </row>
    <row r="7365" spans="1:3">
      <c r="A7365" s="80">
        <v>37671</v>
      </c>
      <c r="B7365">
        <v>383.6</v>
      </c>
      <c r="C7365">
        <v>384.37</v>
      </c>
    </row>
    <row r="7366" spans="1:3">
      <c r="A7366" s="80">
        <v>37672</v>
      </c>
      <c r="B7366">
        <v>383.91</v>
      </c>
      <c r="C7366">
        <v>384.56</v>
      </c>
    </row>
    <row r="7367" spans="1:3">
      <c r="A7367" s="80">
        <v>37673</v>
      </c>
      <c r="B7367">
        <v>384.12</v>
      </c>
      <c r="C7367">
        <v>384.72</v>
      </c>
    </row>
    <row r="7368" spans="1:3">
      <c r="A7368" s="80">
        <v>37674</v>
      </c>
      <c r="B7368">
        <v>384.21</v>
      </c>
      <c r="C7368">
        <v>384.89</v>
      </c>
    </row>
    <row r="7369" spans="1:3">
      <c r="A7369" s="80">
        <v>37675</v>
      </c>
      <c r="B7369">
        <v>384.21</v>
      </c>
      <c r="C7369">
        <v>384.89</v>
      </c>
    </row>
    <row r="7370" spans="1:3">
      <c r="A7370" s="80">
        <v>37676</v>
      </c>
      <c r="B7370">
        <v>384.21</v>
      </c>
      <c r="C7370">
        <v>384.89</v>
      </c>
    </row>
    <row r="7371" spans="1:3">
      <c r="A7371" s="80">
        <v>37677</v>
      </c>
      <c r="B7371">
        <v>384.46</v>
      </c>
      <c r="C7371">
        <v>385.06</v>
      </c>
    </row>
    <row r="7372" spans="1:3">
      <c r="A7372" s="80">
        <v>37678</v>
      </c>
      <c r="B7372">
        <v>384.5</v>
      </c>
      <c r="C7372">
        <v>385.3</v>
      </c>
    </row>
    <row r="7373" spans="1:3">
      <c r="A7373" s="80">
        <v>37679</v>
      </c>
      <c r="B7373">
        <v>384.78</v>
      </c>
      <c r="C7373">
        <v>385.34</v>
      </c>
    </row>
    <row r="7374" spans="1:3">
      <c r="A7374" s="80">
        <v>37680</v>
      </c>
      <c r="B7374">
        <v>384.89</v>
      </c>
      <c r="C7374">
        <v>385.55</v>
      </c>
    </row>
    <row r="7375" spans="1:3">
      <c r="A7375" s="80">
        <v>37681</v>
      </c>
      <c r="B7375">
        <v>385.06</v>
      </c>
      <c r="C7375">
        <v>385.59</v>
      </c>
    </row>
    <row r="7376" spans="1:3">
      <c r="A7376" s="80">
        <v>37682</v>
      </c>
      <c r="B7376">
        <v>385.06</v>
      </c>
      <c r="C7376">
        <v>385.59</v>
      </c>
    </row>
    <row r="7377" spans="1:3">
      <c r="A7377" s="80">
        <v>37683</v>
      </c>
      <c r="B7377">
        <v>385.06</v>
      </c>
      <c r="C7377">
        <v>385.59</v>
      </c>
    </row>
    <row r="7378" spans="1:3">
      <c r="A7378" s="80">
        <v>37684</v>
      </c>
      <c r="B7378">
        <v>385.11</v>
      </c>
      <c r="C7378">
        <v>385.87</v>
      </c>
    </row>
    <row r="7379" spans="1:3">
      <c r="A7379" s="80">
        <v>37685</v>
      </c>
      <c r="B7379">
        <v>385.23</v>
      </c>
      <c r="C7379">
        <v>386.02</v>
      </c>
    </row>
    <row r="7380" spans="1:3">
      <c r="A7380" s="80">
        <v>37686</v>
      </c>
      <c r="B7380">
        <v>385.48</v>
      </c>
      <c r="C7380">
        <v>386.22</v>
      </c>
    </row>
    <row r="7381" spans="1:3">
      <c r="A7381" s="80">
        <v>37687</v>
      </c>
      <c r="B7381">
        <v>385.71</v>
      </c>
      <c r="C7381">
        <v>386.31</v>
      </c>
    </row>
    <row r="7382" spans="1:3">
      <c r="A7382" s="80">
        <v>37688</v>
      </c>
      <c r="B7382">
        <v>385.82</v>
      </c>
      <c r="C7382">
        <v>386.54</v>
      </c>
    </row>
    <row r="7383" spans="1:3">
      <c r="A7383" s="80">
        <v>37689</v>
      </c>
      <c r="B7383">
        <v>385.82</v>
      </c>
      <c r="C7383">
        <v>386.54</v>
      </c>
    </row>
    <row r="7384" spans="1:3">
      <c r="A7384" s="80">
        <v>37690</v>
      </c>
      <c r="B7384">
        <v>385.82</v>
      </c>
      <c r="C7384">
        <v>386.54</v>
      </c>
    </row>
    <row r="7385" spans="1:3">
      <c r="A7385" s="80">
        <v>37691</v>
      </c>
      <c r="B7385">
        <v>385.9</v>
      </c>
      <c r="C7385">
        <v>386.65</v>
      </c>
    </row>
    <row r="7386" spans="1:3">
      <c r="A7386" s="80">
        <v>37692</v>
      </c>
      <c r="B7386">
        <v>386.02</v>
      </c>
      <c r="C7386">
        <v>386.82</v>
      </c>
    </row>
    <row r="7387" spans="1:3">
      <c r="A7387" s="80">
        <v>37693</v>
      </c>
      <c r="B7387">
        <v>386.29</v>
      </c>
      <c r="C7387">
        <v>386.97</v>
      </c>
    </row>
    <row r="7388" spans="1:3">
      <c r="A7388" s="80">
        <v>37694</v>
      </c>
      <c r="B7388">
        <v>386.42</v>
      </c>
      <c r="C7388">
        <v>387.14</v>
      </c>
    </row>
    <row r="7389" spans="1:3">
      <c r="A7389" s="80">
        <v>37695</v>
      </c>
      <c r="B7389">
        <v>386.6</v>
      </c>
      <c r="C7389">
        <v>387.3</v>
      </c>
    </row>
    <row r="7390" spans="1:3">
      <c r="A7390" s="80">
        <v>37696</v>
      </c>
      <c r="B7390">
        <v>386.6</v>
      </c>
      <c r="C7390">
        <v>387.3</v>
      </c>
    </row>
    <row r="7391" spans="1:3">
      <c r="A7391" s="80">
        <v>37697</v>
      </c>
      <c r="B7391">
        <v>386.6</v>
      </c>
      <c r="C7391">
        <v>387.3</v>
      </c>
    </row>
    <row r="7392" spans="1:3">
      <c r="A7392" s="80">
        <v>37698</v>
      </c>
      <c r="B7392">
        <v>386.73</v>
      </c>
      <c r="C7392">
        <v>387.44</v>
      </c>
    </row>
    <row r="7393" spans="1:3">
      <c r="A7393" s="80">
        <v>37699</v>
      </c>
      <c r="B7393">
        <v>386.77</v>
      </c>
      <c r="C7393">
        <v>387.6</v>
      </c>
    </row>
    <row r="7394" spans="1:3">
      <c r="A7394" s="80">
        <v>37700</v>
      </c>
      <c r="B7394">
        <v>387.1</v>
      </c>
      <c r="C7394">
        <v>387.79</v>
      </c>
    </row>
    <row r="7395" spans="1:3">
      <c r="A7395" s="80">
        <v>37701</v>
      </c>
      <c r="B7395">
        <v>387.24</v>
      </c>
      <c r="C7395">
        <v>387.98</v>
      </c>
    </row>
    <row r="7396" spans="1:3">
      <c r="A7396" s="80">
        <v>37702</v>
      </c>
      <c r="B7396">
        <v>387.38</v>
      </c>
      <c r="C7396">
        <v>388.03</v>
      </c>
    </row>
    <row r="7397" spans="1:3">
      <c r="A7397" s="80">
        <v>37703</v>
      </c>
      <c r="B7397">
        <v>387.38</v>
      </c>
      <c r="C7397">
        <v>388.03</v>
      </c>
    </row>
    <row r="7398" spans="1:3">
      <c r="A7398" s="80">
        <v>37704</v>
      </c>
      <c r="B7398">
        <v>387.38</v>
      </c>
      <c r="C7398">
        <v>388.03</v>
      </c>
    </row>
    <row r="7399" spans="1:3">
      <c r="A7399" s="80">
        <v>37705</v>
      </c>
      <c r="B7399">
        <v>387.58</v>
      </c>
      <c r="C7399">
        <v>388.31</v>
      </c>
    </row>
    <row r="7400" spans="1:3">
      <c r="A7400" s="80">
        <v>37706</v>
      </c>
      <c r="B7400">
        <v>387.66</v>
      </c>
      <c r="C7400">
        <v>388.39</v>
      </c>
    </row>
    <row r="7401" spans="1:3">
      <c r="A7401" s="80">
        <v>37707</v>
      </c>
      <c r="B7401">
        <v>387.91</v>
      </c>
      <c r="C7401">
        <v>388.58</v>
      </c>
    </row>
    <row r="7402" spans="1:3">
      <c r="A7402" s="80">
        <v>37708</v>
      </c>
      <c r="B7402">
        <v>388.04</v>
      </c>
      <c r="C7402">
        <v>388.73</v>
      </c>
    </row>
    <row r="7403" spans="1:3">
      <c r="A7403" s="80">
        <v>37709</v>
      </c>
      <c r="B7403">
        <v>388.22</v>
      </c>
      <c r="C7403">
        <v>388.83</v>
      </c>
    </row>
    <row r="7404" spans="1:3">
      <c r="A7404" s="80">
        <v>37710</v>
      </c>
      <c r="B7404">
        <v>388.22</v>
      </c>
      <c r="C7404">
        <v>388.83</v>
      </c>
    </row>
    <row r="7405" spans="1:3">
      <c r="A7405" s="80">
        <v>37711</v>
      </c>
      <c r="B7405">
        <v>388.22</v>
      </c>
      <c r="C7405">
        <v>388.83</v>
      </c>
    </row>
    <row r="7406" spans="1:3">
      <c r="A7406" s="80">
        <v>37712</v>
      </c>
      <c r="B7406">
        <v>388.41</v>
      </c>
      <c r="C7406">
        <v>389.01</v>
      </c>
    </row>
    <row r="7407" spans="1:3">
      <c r="A7407" s="80">
        <v>37713</v>
      </c>
      <c r="B7407">
        <v>388.46</v>
      </c>
      <c r="C7407">
        <v>389.12</v>
      </c>
    </row>
    <row r="7408" spans="1:3">
      <c r="A7408" s="80">
        <v>37714</v>
      </c>
      <c r="B7408">
        <v>388.7</v>
      </c>
      <c r="C7408">
        <v>389.34</v>
      </c>
    </row>
    <row r="7409" spans="1:3">
      <c r="A7409" s="80">
        <v>37715</v>
      </c>
      <c r="B7409">
        <v>388.92</v>
      </c>
      <c r="C7409">
        <v>389.61</v>
      </c>
    </row>
    <row r="7410" spans="1:3">
      <c r="A7410" s="80">
        <v>37716</v>
      </c>
      <c r="B7410">
        <v>389.06</v>
      </c>
      <c r="C7410">
        <v>389.67</v>
      </c>
    </row>
    <row r="7411" spans="1:3">
      <c r="A7411" s="80">
        <v>37717</v>
      </c>
      <c r="B7411">
        <v>389.06</v>
      </c>
      <c r="C7411">
        <v>389.67</v>
      </c>
    </row>
    <row r="7412" spans="1:3">
      <c r="A7412" s="80">
        <v>37718</v>
      </c>
      <c r="B7412">
        <v>389.06</v>
      </c>
      <c r="C7412">
        <v>389.67</v>
      </c>
    </row>
    <row r="7413" spans="1:3">
      <c r="A7413" s="80">
        <v>37719</v>
      </c>
      <c r="B7413">
        <v>389.16</v>
      </c>
      <c r="C7413">
        <v>389.9</v>
      </c>
    </row>
    <row r="7414" spans="1:3">
      <c r="A7414" s="80">
        <v>37720</v>
      </c>
      <c r="B7414">
        <v>389.2</v>
      </c>
      <c r="C7414">
        <v>389.97</v>
      </c>
    </row>
    <row r="7415" spans="1:3">
      <c r="A7415" s="80">
        <v>37721</v>
      </c>
      <c r="B7415">
        <v>389.34</v>
      </c>
      <c r="C7415">
        <v>390.19</v>
      </c>
    </row>
    <row r="7416" spans="1:3">
      <c r="A7416" s="80">
        <v>37722</v>
      </c>
      <c r="B7416">
        <v>389.59</v>
      </c>
      <c r="C7416">
        <v>390.3</v>
      </c>
    </row>
    <row r="7417" spans="1:3">
      <c r="A7417" s="80">
        <v>37723</v>
      </c>
      <c r="B7417">
        <v>389.59</v>
      </c>
      <c r="C7417">
        <v>390.3</v>
      </c>
    </row>
    <row r="7418" spans="1:3">
      <c r="A7418" s="80">
        <v>37724</v>
      </c>
      <c r="B7418">
        <v>389.59</v>
      </c>
      <c r="C7418">
        <v>390.3</v>
      </c>
    </row>
    <row r="7419" spans="1:3">
      <c r="A7419" s="80">
        <v>37725</v>
      </c>
      <c r="B7419">
        <v>389.59</v>
      </c>
      <c r="C7419">
        <v>390.3</v>
      </c>
    </row>
    <row r="7420" spans="1:3">
      <c r="A7420" s="80">
        <v>37726</v>
      </c>
      <c r="B7420">
        <v>389.8</v>
      </c>
      <c r="C7420">
        <v>390.48</v>
      </c>
    </row>
    <row r="7421" spans="1:3">
      <c r="A7421" s="80">
        <v>37727</v>
      </c>
      <c r="B7421">
        <v>389.78</v>
      </c>
      <c r="C7421">
        <v>390.69</v>
      </c>
    </row>
    <row r="7422" spans="1:3">
      <c r="A7422" s="80">
        <v>37728</v>
      </c>
      <c r="B7422">
        <v>390.1</v>
      </c>
      <c r="C7422">
        <v>390.82</v>
      </c>
    </row>
    <row r="7423" spans="1:3">
      <c r="A7423" s="80">
        <v>37729</v>
      </c>
      <c r="B7423">
        <v>390.1</v>
      </c>
      <c r="C7423">
        <v>390.82</v>
      </c>
    </row>
    <row r="7424" spans="1:3">
      <c r="A7424" s="80">
        <v>37730</v>
      </c>
      <c r="B7424">
        <v>390.1</v>
      </c>
      <c r="C7424">
        <v>390.82</v>
      </c>
    </row>
    <row r="7425" spans="1:3">
      <c r="A7425" s="80">
        <v>37731</v>
      </c>
      <c r="B7425">
        <v>390.1</v>
      </c>
      <c r="C7425">
        <v>390.82</v>
      </c>
    </row>
    <row r="7426" spans="1:3">
      <c r="A7426" s="80">
        <v>37732</v>
      </c>
      <c r="B7426">
        <v>390.1</v>
      </c>
      <c r="C7426">
        <v>390.82</v>
      </c>
    </row>
    <row r="7427" spans="1:3">
      <c r="A7427" s="80">
        <v>37733</v>
      </c>
      <c r="B7427">
        <v>390.35</v>
      </c>
      <c r="C7427">
        <v>391.02</v>
      </c>
    </row>
    <row r="7428" spans="1:3">
      <c r="A7428" s="80">
        <v>37734</v>
      </c>
      <c r="B7428">
        <v>390.4</v>
      </c>
      <c r="C7428">
        <v>391.17</v>
      </c>
    </row>
    <row r="7429" spans="1:3">
      <c r="A7429" s="80">
        <v>37735</v>
      </c>
      <c r="B7429">
        <v>390.54</v>
      </c>
      <c r="C7429">
        <v>391.26</v>
      </c>
    </row>
    <row r="7430" spans="1:3">
      <c r="A7430" s="80">
        <v>37736</v>
      </c>
      <c r="B7430">
        <v>390.81</v>
      </c>
      <c r="C7430">
        <v>391.55</v>
      </c>
    </row>
    <row r="7431" spans="1:3">
      <c r="A7431" s="80">
        <v>37737</v>
      </c>
      <c r="B7431">
        <v>390.92</v>
      </c>
      <c r="C7431">
        <v>391.62</v>
      </c>
    </row>
    <row r="7432" spans="1:3">
      <c r="A7432" s="80">
        <v>37738</v>
      </c>
      <c r="B7432">
        <v>390.92</v>
      </c>
      <c r="C7432">
        <v>391.62</v>
      </c>
    </row>
    <row r="7433" spans="1:3">
      <c r="A7433" s="80">
        <v>37739</v>
      </c>
      <c r="B7433">
        <v>390.92</v>
      </c>
      <c r="C7433">
        <v>391.62</v>
      </c>
    </row>
    <row r="7434" spans="1:3">
      <c r="A7434" s="80">
        <v>37740</v>
      </c>
      <c r="B7434">
        <v>391.09</v>
      </c>
      <c r="C7434">
        <v>391.8</v>
      </c>
    </row>
    <row r="7435" spans="1:3">
      <c r="A7435" s="80">
        <v>37741</v>
      </c>
      <c r="B7435">
        <v>391.1</v>
      </c>
      <c r="C7435">
        <v>391.99</v>
      </c>
    </row>
    <row r="7436" spans="1:3">
      <c r="A7436" s="80">
        <v>37742</v>
      </c>
      <c r="B7436">
        <v>391.37</v>
      </c>
      <c r="C7436">
        <v>392.02</v>
      </c>
    </row>
    <row r="7437" spans="1:3">
      <c r="A7437" s="80">
        <v>37743</v>
      </c>
      <c r="B7437">
        <v>391.37</v>
      </c>
      <c r="C7437">
        <v>392.02</v>
      </c>
    </row>
    <row r="7438" spans="1:3">
      <c r="A7438" s="80">
        <v>37744</v>
      </c>
      <c r="B7438">
        <v>391.6</v>
      </c>
      <c r="C7438">
        <v>392.24</v>
      </c>
    </row>
    <row r="7439" spans="1:3">
      <c r="A7439" s="80">
        <v>37745</v>
      </c>
      <c r="B7439">
        <v>391.6</v>
      </c>
      <c r="C7439">
        <v>392.24</v>
      </c>
    </row>
    <row r="7440" spans="1:3">
      <c r="A7440" s="80">
        <v>37746</v>
      </c>
      <c r="B7440">
        <v>391.6</v>
      </c>
      <c r="C7440">
        <v>392.24</v>
      </c>
    </row>
    <row r="7441" spans="1:3">
      <c r="A7441" s="80">
        <v>37747</v>
      </c>
      <c r="B7441">
        <v>391.56</v>
      </c>
      <c r="C7441">
        <v>392.47</v>
      </c>
    </row>
    <row r="7442" spans="1:3">
      <c r="A7442" s="80">
        <v>37748</v>
      </c>
      <c r="B7442">
        <v>391.79</v>
      </c>
      <c r="C7442">
        <v>392.6</v>
      </c>
    </row>
    <row r="7443" spans="1:3">
      <c r="A7443" s="80">
        <v>37749</v>
      </c>
      <c r="B7443">
        <v>391.98</v>
      </c>
      <c r="C7443">
        <v>392.74</v>
      </c>
    </row>
    <row r="7444" spans="1:3">
      <c r="A7444" s="80">
        <v>37750</v>
      </c>
      <c r="B7444">
        <v>392.24</v>
      </c>
      <c r="C7444">
        <v>392.87</v>
      </c>
    </row>
    <row r="7445" spans="1:3">
      <c r="A7445" s="80">
        <v>37751</v>
      </c>
      <c r="B7445">
        <v>392.36</v>
      </c>
      <c r="C7445">
        <v>393.09</v>
      </c>
    </row>
    <row r="7446" spans="1:3">
      <c r="A7446" s="80">
        <v>37752</v>
      </c>
      <c r="B7446">
        <v>392.36</v>
      </c>
      <c r="C7446">
        <v>393.09</v>
      </c>
    </row>
    <row r="7447" spans="1:3">
      <c r="A7447" s="80">
        <v>37753</v>
      </c>
      <c r="B7447">
        <v>392.36</v>
      </c>
      <c r="C7447">
        <v>393.09</v>
      </c>
    </row>
    <row r="7448" spans="1:3">
      <c r="A7448" s="80">
        <v>37754</v>
      </c>
      <c r="B7448">
        <v>392.49</v>
      </c>
      <c r="C7448">
        <v>393.23</v>
      </c>
    </row>
    <row r="7449" spans="1:3">
      <c r="A7449" s="80">
        <v>37755</v>
      </c>
      <c r="B7449">
        <v>392.63</v>
      </c>
      <c r="C7449">
        <v>393.43</v>
      </c>
    </row>
    <row r="7450" spans="1:3">
      <c r="A7450" s="80">
        <v>37756</v>
      </c>
      <c r="B7450">
        <v>392.86</v>
      </c>
      <c r="C7450">
        <v>393.52</v>
      </c>
    </row>
    <row r="7451" spans="1:3">
      <c r="A7451" s="80">
        <v>37757</v>
      </c>
      <c r="B7451">
        <v>392.96</v>
      </c>
      <c r="C7451">
        <v>393.73</v>
      </c>
    </row>
    <row r="7452" spans="1:3">
      <c r="A7452" s="80">
        <v>37758</v>
      </c>
      <c r="B7452">
        <v>393.1</v>
      </c>
      <c r="C7452">
        <v>393.77</v>
      </c>
    </row>
    <row r="7453" spans="1:3">
      <c r="A7453" s="80">
        <v>37759</v>
      </c>
      <c r="B7453">
        <v>393.1</v>
      </c>
      <c r="C7453">
        <v>393.77</v>
      </c>
    </row>
    <row r="7454" spans="1:3">
      <c r="A7454" s="80">
        <v>37760</v>
      </c>
      <c r="B7454">
        <v>393.1</v>
      </c>
      <c r="C7454">
        <v>393.77</v>
      </c>
    </row>
    <row r="7455" spans="1:3">
      <c r="A7455" s="80">
        <v>37761</v>
      </c>
      <c r="B7455">
        <v>393.22</v>
      </c>
      <c r="C7455">
        <v>394.05</v>
      </c>
    </row>
    <row r="7456" spans="1:3">
      <c r="A7456" s="80">
        <v>37762</v>
      </c>
      <c r="B7456">
        <v>393.45</v>
      </c>
      <c r="C7456">
        <v>394.17</v>
      </c>
    </row>
    <row r="7457" spans="1:3">
      <c r="A7457" s="80">
        <v>37763</v>
      </c>
      <c r="B7457">
        <v>393.59</v>
      </c>
      <c r="C7457">
        <v>394.34</v>
      </c>
    </row>
    <row r="7458" spans="1:3">
      <c r="A7458" s="80">
        <v>37764</v>
      </c>
      <c r="B7458">
        <v>393.98</v>
      </c>
      <c r="C7458">
        <v>394.47</v>
      </c>
    </row>
    <row r="7459" spans="1:3">
      <c r="A7459" s="80">
        <v>37765</v>
      </c>
      <c r="B7459">
        <v>393.99</v>
      </c>
      <c r="C7459">
        <v>394.61</v>
      </c>
    </row>
    <row r="7460" spans="1:3">
      <c r="A7460" s="80">
        <v>37766</v>
      </c>
      <c r="B7460">
        <v>393.99</v>
      </c>
      <c r="C7460">
        <v>394.61</v>
      </c>
    </row>
    <row r="7461" spans="1:3">
      <c r="A7461" s="80">
        <v>37767</v>
      </c>
      <c r="B7461">
        <v>393.99</v>
      </c>
      <c r="C7461">
        <v>394.61</v>
      </c>
    </row>
    <row r="7462" spans="1:3">
      <c r="A7462" s="80">
        <v>37768</v>
      </c>
      <c r="B7462">
        <v>394.19</v>
      </c>
      <c r="C7462">
        <v>394.84</v>
      </c>
    </row>
    <row r="7463" spans="1:3">
      <c r="A7463" s="80">
        <v>37769</v>
      </c>
      <c r="B7463">
        <v>394.18</v>
      </c>
      <c r="C7463">
        <v>394.94</v>
      </c>
    </row>
    <row r="7464" spans="1:3">
      <c r="A7464" s="80">
        <v>37770</v>
      </c>
      <c r="B7464">
        <v>394.43</v>
      </c>
      <c r="C7464">
        <v>395.13</v>
      </c>
    </row>
    <row r="7465" spans="1:3">
      <c r="A7465" s="80">
        <v>37771</v>
      </c>
      <c r="B7465">
        <v>394.52</v>
      </c>
      <c r="C7465">
        <v>395.25</v>
      </c>
    </row>
    <row r="7466" spans="1:3">
      <c r="A7466" s="80">
        <v>37772</v>
      </c>
      <c r="B7466">
        <v>394.76</v>
      </c>
      <c r="C7466">
        <v>395.44</v>
      </c>
    </row>
    <row r="7467" spans="1:3">
      <c r="A7467" s="80">
        <v>37773</v>
      </c>
      <c r="B7467">
        <v>394.76</v>
      </c>
      <c r="C7467">
        <v>395.44</v>
      </c>
    </row>
    <row r="7468" spans="1:3">
      <c r="A7468" s="80">
        <v>37774</v>
      </c>
      <c r="B7468">
        <v>394.76</v>
      </c>
      <c r="C7468">
        <v>395.44</v>
      </c>
    </row>
    <row r="7469" spans="1:3">
      <c r="A7469" s="80">
        <v>37775</v>
      </c>
      <c r="B7469">
        <v>394.76</v>
      </c>
      <c r="C7469">
        <v>395.54</v>
      </c>
    </row>
    <row r="7470" spans="1:3">
      <c r="A7470" s="80">
        <v>37776</v>
      </c>
      <c r="B7470">
        <v>394.89</v>
      </c>
      <c r="C7470">
        <v>395.8</v>
      </c>
    </row>
    <row r="7471" spans="1:3">
      <c r="A7471" s="80">
        <v>37777</v>
      </c>
      <c r="B7471">
        <v>395.15</v>
      </c>
      <c r="C7471">
        <v>395.84</v>
      </c>
    </row>
    <row r="7472" spans="1:3">
      <c r="A7472" s="80">
        <v>37778</v>
      </c>
      <c r="B7472">
        <v>395.32</v>
      </c>
      <c r="C7472">
        <v>396.1</v>
      </c>
    </row>
    <row r="7473" spans="1:3">
      <c r="A7473" s="80">
        <v>37779</v>
      </c>
      <c r="B7473">
        <v>395.49</v>
      </c>
      <c r="C7473">
        <v>396.25</v>
      </c>
    </row>
    <row r="7474" spans="1:3">
      <c r="A7474" s="80">
        <v>37780</v>
      </c>
      <c r="B7474">
        <v>395.49</v>
      </c>
      <c r="C7474">
        <v>396.25</v>
      </c>
    </row>
    <row r="7475" spans="1:3">
      <c r="A7475" s="80">
        <v>37781</v>
      </c>
      <c r="B7475">
        <v>395.49</v>
      </c>
      <c r="C7475">
        <v>396.25</v>
      </c>
    </row>
    <row r="7476" spans="1:3">
      <c r="A7476" s="80">
        <v>37782</v>
      </c>
      <c r="B7476">
        <v>395.87</v>
      </c>
      <c r="C7476">
        <v>396.39</v>
      </c>
    </row>
    <row r="7477" spans="1:3">
      <c r="A7477" s="80">
        <v>37783</v>
      </c>
      <c r="B7477">
        <v>395.79</v>
      </c>
      <c r="C7477">
        <v>396.67</v>
      </c>
    </row>
    <row r="7478" spans="1:3">
      <c r="A7478" s="80">
        <v>37784</v>
      </c>
      <c r="B7478">
        <v>396.01</v>
      </c>
      <c r="C7478">
        <v>396.72</v>
      </c>
    </row>
    <row r="7479" spans="1:3">
      <c r="A7479" s="80">
        <v>37785</v>
      </c>
      <c r="B7479">
        <v>396.19</v>
      </c>
      <c r="C7479">
        <v>396.89</v>
      </c>
    </row>
    <row r="7480" spans="1:3">
      <c r="A7480" s="80">
        <v>37786</v>
      </c>
      <c r="B7480">
        <v>396.3</v>
      </c>
      <c r="C7480">
        <v>397.07</v>
      </c>
    </row>
    <row r="7481" spans="1:3">
      <c r="A7481" s="80">
        <v>37787</v>
      </c>
      <c r="B7481">
        <v>396.3</v>
      </c>
      <c r="C7481">
        <v>397.07</v>
      </c>
    </row>
    <row r="7482" spans="1:3">
      <c r="A7482" s="80">
        <v>37788</v>
      </c>
      <c r="B7482">
        <v>396.3</v>
      </c>
      <c r="C7482">
        <v>397.07</v>
      </c>
    </row>
    <row r="7483" spans="1:3">
      <c r="A7483" s="80">
        <v>37789</v>
      </c>
      <c r="B7483">
        <v>396.45</v>
      </c>
      <c r="C7483">
        <v>397.2</v>
      </c>
    </row>
    <row r="7484" spans="1:3">
      <c r="A7484" s="80">
        <v>37790</v>
      </c>
      <c r="B7484">
        <v>396.56</v>
      </c>
      <c r="C7484">
        <v>397.39</v>
      </c>
    </row>
    <row r="7485" spans="1:3">
      <c r="A7485" s="80">
        <v>37791</v>
      </c>
      <c r="B7485">
        <v>396.83</v>
      </c>
      <c r="C7485">
        <v>397.48</v>
      </c>
    </row>
    <row r="7486" spans="1:3">
      <c r="A7486" s="80">
        <v>37792</v>
      </c>
      <c r="B7486">
        <v>396.85</v>
      </c>
      <c r="C7486">
        <v>397.66</v>
      </c>
    </row>
    <row r="7487" spans="1:3">
      <c r="A7487" s="80">
        <v>37793</v>
      </c>
      <c r="B7487">
        <v>397.05</v>
      </c>
      <c r="C7487">
        <v>397.8</v>
      </c>
    </row>
    <row r="7488" spans="1:3">
      <c r="A7488" s="80">
        <v>37794</v>
      </c>
      <c r="B7488">
        <v>397.05</v>
      </c>
      <c r="C7488">
        <v>397.8</v>
      </c>
    </row>
    <row r="7489" spans="1:3">
      <c r="A7489" s="80">
        <v>37795</v>
      </c>
      <c r="B7489">
        <v>397.05</v>
      </c>
      <c r="C7489">
        <v>397.8</v>
      </c>
    </row>
    <row r="7490" spans="1:3">
      <c r="A7490" s="80">
        <v>37796</v>
      </c>
      <c r="B7490">
        <v>397.41</v>
      </c>
      <c r="C7490">
        <v>398.07</v>
      </c>
    </row>
    <row r="7491" spans="1:3">
      <c r="A7491" s="80">
        <v>37797</v>
      </c>
      <c r="B7491">
        <v>397.39</v>
      </c>
      <c r="C7491">
        <v>398.15</v>
      </c>
    </row>
    <row r="7492" spans="1:3">
      <c r="A7492" s="80">
        <v>37798</v>
      </c>
      <c r="B7492">
        <v>397.68</v>
      </c>
      <c r="C7492">
        <v>398.3</v>
      </c>
    </row>
    <row r="7493" spans="1:3">
      <c r="A7493" s="80">
        <v>37799</v>
      </c>
      <c r="B7493">
        <v>397.83</v>
      </c>
      <c r="C7493">
        <v>398.53</v>
      </c>
    </row>
    <row r="7494" spans="1:3">
      <c r="A7494" s="80">
        <v>37800</v>
      </c>
      <c r="B7494">
        <v>397.91</v>
      </c>
      <c r="C7494">
        <v>398.59</v>
      </c>
    </row>
    <row r="7495" spans="1:3">
      <c r="A7495" s="80">
        <v>37801</v>
      </c>
      <c r="B7495">
        <v>397.91</v>
      </c>
      <c r="C7495">
        <v>398.59</v>
      </c>
    </row>
    <row r="7496" spans="1:3">
      <c r="A7496" s="80">
        <v>37802</v>
      </c>
      <c r="B7496">
        <v>397.91</v>
      </c>
      <c r="C7496">
        <v>398.59</v>
      </c>
    </row>
    <row r="7497" spans="1:3">
      <c r="A7497" s="80">
        <v>37803</v>
      </c>
      <c r="B7497">
        <v>398.13</v>
      </c>
      <c r="C7497">
        <v>398.78</v>
      </c>
    </row>
    <row r="7498" spans="1:3">
      <c r="A7498" s="80">
        <v>37804</v>
      </c>
      <c r="B7498">
        <v>398.21</v>
      </c>
      <c r="C7498">
        <v>398.95</v>
      </c>
    </row>
    <row r="7499" spans="1:3">
      <c r="A7499" s="80">
        <v>37805</v>
      </c>
      <c r="B7499">
        <v>398.38</v>
      </c>
      <c r="C7499">
        <v>399.19</v>
      </c>
    </row>
    <row r="7500" spans="1:3">
      <c r="A7500" s="80">
        <v>37806</v>
      </c>
      <c r="B7500">
        <v>398.59</v>
      </c>
      <c r="C7500">
        <v>399.33</v>
      </c>
    </row>
    <row r="7501" spans="1:3">
      <c r="A7501" s="80">
        <v>37807</v>
      </c>
      <c r="B7501">
        <v>398.77</v>
      </c>
      <c r="C7501">
        <v>399.46</v>
      </c>
    </row>
    <row r="7502" spans="1:3">
      <c r="A7502" s="80">
        <v>37808</v>
      </c>
      <c r="B7502">
        <v>398.77</v>
      </c>
      <c r="C7502">
        <v>399.46</v>
      </c>
    </row>
    <row r="7503" spans="1:3">
      <c r="A7503" s="80">
        <v>37809</v>
      </c>
      <c r="B7503">
        <v>398.77</v>
      </c>
      <c r="C7503">
        <v>399.46</v>
      </c>
    </row>
    <row r="7504" spans="1:3">
      <c r="A7504" s="80">
        <v>37810</v>
      </c>
      <c r="B7504">
        <v>399.09</v>
      </c>
      <c r="C7504">
        <v>399.61</v>
      </c>
    </row>
    <row r="7505" spans="1:3">
      <c r="A7505" s="80">
        <v>37811</v>
      </c>
      <c r="B7505">
        <v>398.96</v>
      </c>
      <c r="C7505">
        <v>399.85</v>
      </c>
    </row>
    <row r="7506" spans="1:3">
      <c r="A7506" s="80">
        <v>37812</v>
      </c>
      <c r="B7506">
        <v>399.3</v>
      </c>
      <c r="C7506">
        <v>399.95</v>
      </c>
    </row>
    <row r="7507" spans="1:3">
      <c r="A7507" s="80">
        <v>37813</v>
      </c>
      <c r="B7507">
        <v>399.46</v>
      </c>
      <c r="C7507">
        <v>400.02</v>
      </c>
    </row>
    <row r="7508" spans="1:3">
      <c r="A7508" s="80">
        <v>37814</v>
      </c>
      <c r="B7508">
        <v>399.52</v>
      </c>
      <c r="C7508">
        <v>400.25</v>
      </c>
    </row>
    <row r="7509" spans="1:3">
      <c r="A7509" s="80">
        <v>37815</v>
      </c>
      <c r="B7509">
        <v>399.52</v>
      </c>
      <c r="C7509">
        <v>400.25</v>
      </c>
    </row>
    <row r="7510" spans="1:3">
      <c r="A7510" s="80">
        <v>37816</v>
      </c>
      <c r="B7510">
        <v>399.52</v>
      </c>
      <c r="C7510">
        <v>400.25</v>
      </c>
    </row>
    <row r="7511" spans="1:3">
      <c r="A7511" s="80">
        <v>37817</v>
      </c>
      <c r="B7511">
        <v>399.71</v>
      </c>
      <c r="C7511">
        <v>400.42</v>
      </c>
    </row>
    <row r="7512" spans="1:3">
      <c r="A7512" s="80">
        <v>37818</v>
      </c>
      <c r="B7512">
        <v>399.74</v>
      </c>
      <c r="C7512">
        <v>400.48</v>
      </c>
    </row>
    <row r="7513" spans="1:3">
      <c r="A7513" s="80">
        <v>37819</v>
      </c>
      <c r="B7513">
        <v>400</v>
      </c>
      <c r="C7513">
        <v>400.71</v>
      </c>
    </row>
    <row r="7514" spans="1:3">
      <c r="A7514" s="80">
        <v>37820</v>
      </c>
      <c r="B7514">
        <v>400.16</v>
      </c>
      <c r="C7514">
        <v>400.95</v>
      </c>
    </row>
    <row r="7515" spans="1:3">
      <c r="A7515" s="80">
        <v>37821</v>
      </c>
      <c r="B7515">
        <v>400.41</v>
      </c>
      <c r="C7515">
        <v>401.06</v>
      </c>
    </row>
    <row r="7516" spans="1:3">
      <c r="A7516" s="80">
        <v>37822</v>
      </c>
      <c r="B7516">
        <v>400.41</v>
      </c>
      <c r="C7516">
        <v>401.06</v>
      </c>
    </row>
    <row r="7517" spans="1:3">
      <c r="A7517" s="80">
        <v>37823</v>
      </c>
      <c r="B7517">
        <v>400.41</v>
      </c>
      <c r="C7517">
        <v>401.06</v>
      </c>
    </row>
    <row r="7518" spans="1:3">
      <c r="A7518" s="80">
        <v>37824</v>
      </c>
      <c r="B7518">
        <v>400.5</v>
      </c>
      <c r="C7518">
        <v>401.3</v>
      </c>
    </row>
    <row r="7519" spans="1:3">
      <c r="A7519" s="80">
        <v>37825</v>
      </c>
      <c r="B7519">
        <v>400.56</v>
      </c>
      <c r="C7519">
        <v>401.38</v>
      </c>
    </row>
    <row r="7520" spans="1:3">
      <c r="A7520" s="80">
        <v>37826</v>
      </c>
      <c r="B7520">
        <v>400.81</v>
      </c>
      <c r="C7520">
        <v>401.58</v>
      </c>
    </row>
    <row r="7521" spans="1:3">
      <c r="A7521" s="80">
        <v>37827</v>
      </c>
      <c r="B7521">
        <v>401.01</v>
      </c>
      <c r="C7521">
        <v>401.66</v>
      </c>
    </row>
    <row r="7522" spans="1:3">
      <c r="A7522" s="80">
        <v>37828</v>
      </c>
      <c r="B7522">
        <v>401.01</v>
      </c>
      <c r="C7522">
        <v>401.66</v>
      </c>
    </row>
    <row r="7523" spans="1:3">
      <c r="A7523" s="80">
        <v>37829</v>
      </c>
      <c r="B7523">
        <v>401.01</v>
      </c>
      <c r="C7523">
        <v>401.66</v>
      </c>
    </row>
    <row r="7524" spans="1:3">
      <c r="A7524" s="80">
        <v>37830</v>
      </c>
      <c r="B7524">
        <v>401.01</v>
      </c>
      <c r="C7524">
        <v>401.66</v>
      </c>
    </row>
    <row r="7525" spans="1:3">
      <c r="A7525" s="80">
        <v>37831</v>
      </c>
      <c r="B7525">
        <v>401.2</v>
      </c>
      <c r="C7525">
        <v>401.92</v>
      </c>
    </row>
    <row r="7526" spans="1:3">
      <c r="A7526" s="80">
        <v>37832</v>
      </c>
      <c r="B7526">
        <v>401.28</v>
      </c>
      <c r="C7526">
        <v>402.1</v>
      </c>
    </row>
    <row r="7527" spans="1:3">
      <c r="A7527" s="80">
        <v>37833</v>
      </c>
      <c r="B7527">
        <v>401.42</v>
      </c>
      <c r="C7527">
        <v>402.22</v>
      </c>
    </row>
    <row r="7528" spans="1:3">
      <c r="A7528" s="80">
        <v>37834</v>
      </c>
      <c r="B7528">
        <v>401.6</v>
      </c>
      <c r="C7528">
        <v>402.32</v>
      </c>
    </row>
    <row r="7529" spans="1:3">
      <c r="A7529" s="80">
        <v>37835</v>
      </c>
      <c r="B7529">
        <v>401.75</v>
      </c>
      <c r="C7529">
        <v>402.43</v>
      </c>
    </row>
    <row r="7530" spans="1:3">
      <c r="A7530" s="80">
        <v>37836</v>
      </c>
      <c r="B7530">
        <v>401.75</v>
      </c>
      <c r="C7530">
        <v>402.43</v>
      </c>
    </row>
    <row r="7531" spans="1:3">
      <c r="A7531" s="80">
        <v>37837</v>
      </c>
      <c r="B7531">
        <v>401.75</v>
      </c>
      <c r="C7531">
        <v>402.43</v>
      </c>
    </row>
    <row r="7532" spans="1:3">
      <c r="A7532" s="80">
        <v>37838</v>
      </c>
      <c r="B7532">
        <v>401.91</v>
      </c>
      <c r="C7532">
        <v>402.69</v>
      </c>
    </row>
    <row r="7533" spans="1:3">
      <c r="A7533" s="80">
        <v>37839</v>
      </c>
      <c r="B7533">
        <v>402</v>
      </c>
      <c r="C7533">
        <v>402.8</v>
      </c>
    </row>
    <row r="7534" spans="1:3">
      <c r="A7534" s="80">
        <v>37840</v>
      </c>
      <c r="B7534">
        <v>402.07</v>
      </c>
      <c r="C7534">
        <v>403</v>
      </c>
    </row>
    <row r="7535" spans="1:3">
      <c r="A7535" s="80">
        <v>37841</v>
      </c>
      <c r="B7535">
        <v>402.34</v>
      </c>
      <c r="C7535">
        <v>403.23</v>
      </c>
    </row>
    <row r="7536" spans="1:3">
      <c r="A7536" s="80">
        <v>37842</v>
      </c>
      <c r="B7536">
        <v>402.45</v>
      </c>
      <c r="C7536">
        <v>403.39</v>
      </c>
    </row>
    <row r="7537" spans="1:3">
      <c r="A7537" s="80">
        <v>37843</v>
      </c>
      <c r="B7537">
        <v>402.45</v>
      </c>
      <c r="C7537">
        <v>403.39</v>
      </c>
    </row>
    <row r="7538" spans="1:3">
      <c r="A7538" s="80">
        <v>37844</v>
      </c>
      <c r="B7538">
        <v>402.45</v>
      </c>
      <c r="C7538">
        <v>403.39</v>
      </c>
    </row>
    <row r="7539" spans="1:3">
      <c r="A7539" s="80">
        <v>37845</v>
      </c>
      <c r="B7539">
        <v>402.64</v>
      </c>
      <c r="C7539">
        <v>403.64</v>
      </c>
    </row>
    <row r="7540" spans="1:3">
      <c r="A7540" s="80">
        <v>37846</v>
      </c>
      <c r="B7540">
        <v>402.7</v>
      </c>
      <c r="C7540">
        <v>403.75</v>
      </c>
    </row>
    <row r="7541" spans="1:3">
      <c r="A7541" s="80">
        <v>37847</v>
      </c>
      <c r="B7541">
        <v>402.97</v>
      </c>
      <c r="C7541">
        <v>403.94</v>
      </c>
    </row>
    <row r="7542" spans="1:3">
      <c r="A7542" s="80">
        <v>37848</v>
      </c>
      <c r="B7542">
        <v>402.99</v>
      </c>
      <c r="C7542">
        <v>404.1</v>
      </c>
    </row>
    <row r="7543" spans="1:3">
      <c r="A7543" s="80">
        <v>37849</v>
      </c>
      <c r="B7543">
        <v>402.99</v>
      </c>
      <c r="C7543">
        <v>404.1</v>
      </c>
    </row>
    <row r="7544" spans="1:3">
      <c r="A7544" s="80">
        <v>37850</v>
      </c>
      <c r="B7544">
        <v>402.99</v>
      </c>
      <c r="C7544">
        <v>404.1</v>
      </c>
    </row>
    <row r="7545" spans="1:3">
      <c r="A7545" s="80">
        <v>37851</v>
      </c>
      <c r="B7545">
        <v>402.99</v>
      </c>
      <c r="C7545">
        <v>404.1</v>
      </c>
    </row>
    <row r="7546" spans="1:3">
      <c r="A7546" s="80">
        <v>37852</v>
      </c>
      <c r="B7546">
        <v>403.26</v>
      </c>
      <c r="C7546">
        <v>404.18</v>
      </c>
    </row>
    <row r="7547" spans="1:3">
      <c r="A7547" s="80">
        <v>37853</v>
      </c>
      <c r="B7547">
        <v>403.24</v>
      </c>
      <c r="C7547">
        <v>404.49</v>
      </c>
    </row>
    <row r="7548" spans="1:3">
      <c r="A7548" s="80">
        <v>37854</v>
      </c>
      <c r="B7548">
        <v>403.53</v>
      </c>
      <c r="C7548">
        <v>404.55</v>
      </c>
    </row>
    <row r="7549" spans="1:3">
      <c r="A7549" s="80">
        <v>37855</v>
      </c>
      <c r="B7549">
        <v>403.76</v>
      </c>
      <c r="C7549">
        <v>404.76</v>
      </c>
    </row>
    <row r="7550" spans="1:3">
      <c r="A7550" s="80">
        <v>37856</v>
      </c>
      <c r="B7550">
        <v>403.83</v>
      </c>
      <c r="C7550">
        <v>404.85</v>
      </c>
    </row>
    <row r="7551" spans="1:3">
      <c r="A7551" s="80">
        <v>37857</v>
      </c>
      <c r="B7551">
        <v>403.83</v>
      </c>
      <c r="C7551">
        <v>404.85</v>
      </c>
    </row>
    <row r="7552" spans="1:3">
      <c r="A7552" s="80">
        <v>37858</v>
      </c>
      <c r="B7552">
        <v>403.83</v>
      </c>
      <c r="C7552">
        <v>404.85</v>
      </c>
    </row>
    <row r="7553" spans="1:3">
      <c r="A7553" s="80">
        <v>37859</v>
      </c>
      <c r="B7553">
        <v>404.15</v>
      </c>
      <c r="C7553">
        <v>405.02</v>
      </c>
    </row>
    <row r="7554" spans="1:3">
      <c r="A7554" s="80">
        <v>37860</v>
      </c>
      <c r="B7554">
        <v>404.07</v>
      </c>
      <c r="C7554">
        <v>405.2</v>
      </c>
    </row>
    <row r="7555" spans="1:3">
      <c r="A7555" s="80">
        <v>37861</v>
      </c>
      <c r="B7555">
        <v>404.37</v>
      </c>
      <c r="C7555">
        <v>405.33</v>
      </c>
    </row>
    <row r="7556" spans="1:3">
      <c r="A7556" s="80">
        <v>37862</v>
      </c>
      <c r="B7556">
        <v>404.37</v>
      </c>
      <c r="C7556">
        <v>405.47</v>
      </c>
    </row>
    <row r="7557" spans="1:3">
      <c r="A7557" s="80">
        <v>37863</v>
      </c>
      <c r="B7557">
        <v>404.53</v>
      </c>
      <c r="C7557">
        <v>405.55</v>
      </c>
    </row>
    <row r="7558" spans="1:3">
      <c r="A7558" s="80">
        <v>37864</v>
      </c>
      <c r="B7558">
        <v>404.53</v>
      </c>
      <c r="C7558">
        <v>405.55</v>
      </c>
    </row>
    <row r="7559" spans="1:3">
      <c r="A7559" s="80">
        <v>37865</v>
      </c>
      <c r="B7559">
        <v>404.53</v>
      </c>
      <c r="C7559">
        <v>405.55</v>
      </c>
    </row>
    <row r="7560" spans="1:3">
      <c r="A7560" s="80">
        <v>37866</v>
      </c>
      <c r="B7560">
        <v>404.86</v>
      </c>
      <c r="C7560">
        <v>405.82</v>
      </c>
    </row>
    <row r="7561" spans="1:3">
      <c r="A7561" s="80">
        <v>37867</v>
      </c>
      <c r="B7561">
        <v>404.76</v>
      </c>
      <c r="C7561">
        <v>406.06</v>
      </c>
    </row>
    <row r="7562" spans="1:3">
      <c r="A7562" s="80">
        <v>37868</v>
      </c>
      <c r="B7562">
        <v>405.09</v>
      </c>
      <c r="C7562">
        <v>406.18</v>
      </c>
    </row>
    <row r="7563" spans="1:3">
      <c r="A7563" s="80">
        <v>37869</v>
      </c>
      <c r="B7563">
        <v>405.35</v>
      </c>
      <c r="C7563">
        <v>406.36</v>
      </c>
    </row>
    <row r="7564" spans="1:3">
      <c r="A7564" s="80">
        <v>37870</v>
      </c>
      <c r="B7564">
        <v>405.38</v>
      </c>
      <c r="C7564">
        <v>406.43</v>
      </c>
    </row>
    <row r="7565" spans="1:3">
      <c r="A7565" s="80">
        <v>37871</v>
      </c>
      <c r="B7565">
        <v>405.38</v>
      </c>
      <c r="C7565">
        <v>406.43</v>
      </c>
    </row>
    <row r="7566" spans="1:3">
      <c r="A7566" s="80">
        <v>37872</v>
      </c>
      <c r="B7566">
        <v>405.38</v>
      </c>
      <c r="C7566">
        <v>406.43</v>
      </c>
    </row>
    <row r="7567" spans="1:3">
      <c r="A7567" s="80">
        <v>37873</v>
      </c>
      <c r="B7567">
        <v>405.65</v>
      </c>
      <c r="C7567">
        <v>406.71</v>
      </c>
    </row>
    <row r="7568" spans="1:3">
      <c r="A7568" s="80">
        <v>37874</v>
      </c>
      <c r="B7568">
        <v>405.63</v>
      </c>
      <c r="C7568">
        <v>406.86</v>
      </c>
    </row>
    <row r="7569" spans="1:3">
      <c r="A7569" s="80">
        <v>37875</v>
      </c>
      <c r="B7569">
        <v>405.89</v>
      </c>
      <c r="C7569">
        <v>406.96</v>
      </c>
    </row>
    <row r="7570" spans="1:3">
      <c r="A7570" s="80">
        <v>37876</v>
      </c>
      <c r="B7570">
        <v>406.02</v>
      </c>
      <c r="C7570">
        <v>407.02</v>
      </c>
    </row>
    <row r="7571" spans="1:3">
      <c r="A7571" s="80">
        <v>37877</v>
      </c>
      <c r="B7571">
        <v>406.12</v>
      </c>
      <c r="C7571">
        <v>407.37</v>
      </c>
    </row>
    <row r="7572" spans="1:3">
      <c r="A7572" s="80">
        <v>37878</v>
      </c>
      <c r="B7572">
        <v>406.12</v>
      </c>
      <c r="C7572">
        <v>407.37</v>
      </c>
    </row>
    <row r="7573" spans="1:3">
      <c r="A7573" s="80">
        <v>37879</v>
      </c>
      <c r="B7573">
        <v>406.12</v>
      </c>
      <c r="C7573">
        <v>407.37</v>
      </c>
    </row>
    <row r="7574" spans="1:3">
      <c r="A7574" s="80">
        <v>37880</v>
      </c>
      <c r="B7574">
        <v>406.12</v>
      </c>
      <c r="C7574">
        <v>407.37</v>
      </c>
    </row>
    <row r="7575" spans="1:3">
      <c r="A7575" s="80">
        <v>37881</v>
      </c>
      <c r="B7575">
        <v>406.35</v>
      </c>
      <c r="C7575">
        <v>407.49</v>
      </c>
    </row>
    <row r="7576" spans="1:3">
      <c r="A7576" s="80">
        <v>37882</v>
      </c>
      <c r="B7576">
        <v>406.44</v>
      </c>
      <c r="C7576">
        <v>407.6</v>
      </c>
    </row>
    <row r="7577" spans="1:3">
      <c r="A7577" s="80">
        <v>37883</v>
      </c>
      <c r="B7577">
        <v>406.62</v>
      </c>
      <c r="C7577">
        <v>407.71</v>
      </c>
    </row>
    <row r="7578" spans="1:3">
      <c r="A7578" s="80">
        <v>37884</v>
      </c>
      <c r="B7578">
        <v>406.87</v>
      </c>
      <c r="C7578">
        <v>407.87</v>
      </c>
    </row>
    <row r="7579" spans="1:3">
      <c r="A7579" s="80">
        <v>37885</v>
      </c>
      <c r="B7579">
        <v>406.87</v>
      </c>
      <c r="C7579">
        <v>407.87</v>
      </c>
    </row>
    <row r="7580" spans="1:3">
      <c r="A7580" s="80">
        <v>37886</v>
      </c>
      <c r="B7580">
        <v>406.87</v>
      </c>
      <c r="C7580">
        <v>407.87</v>
      </c>
    </row>
    <row r="7581" spans="1:3">
      <c r="A7581" s="80">
        <v>37887</v>
      </c>
      <c r="B7581">
        <v>406.86</v>
      </c>
      <c r="C7581">
        <v>408.14</v>
      </c>
    </row>
    <row r="7582" spans="1:3">
      <c r="A7582" s="80">
        <v>37888</v>
      </c>
      <c r="B7582">
        <v>407.03</v>
      </c>
      <c r="C7582">
        <v>408.25</v>
      </c>
    </row>
    <row r="7583" spans="1:3">
      <c r="A7583" s="80">
        <v>37889</v>
      </c>
      <c r="B7583">
        <v>407.32</v>
      </c>
      <c r="C7583">
        <v>408.43</v>
      </c>
    </row>
    <row r="7584" spans="1:3">
      <c r="A7584" s="80">
        <v>37890</v>
      </c>
      <c r="B7584">
        <v>407.43</v>
      </c>
      <c r="C7584">
        <v>408.59</v>
      </c>
    </row>
    <row r="7585" spans="1:3">
      <c r="A7585" s="80">
        <v>37891</v>
      </c>
      <c r="B7585">
        <v>407.63</v>
      </c>
      <c r="C7585">
        <v>408.56</v>
      </c>
    </row>
    <row r="7586" spans="1:3">
      <c r="A7586" s="80">
        <v>37892</v>
      </c>
      <c r="B7586">
        <v>407.63</v>
      </c>
      <c r="C7586">
        <v>408.56</v>
      </c>
    </row>
    <row r="7587" spans="1:3">
      <c r="A7587" s="80">
        <v>37893</v>
      </c>
      <c r="B7587">
        <v>407.63</v>
      </c>
      <c r="C7587">
        <v>408.56</v>
      </c>
    </row>
    <row r="7588" spans="1:3">
      <c r="A7588" s="80">
        <v>37894</v>
      </c>
      <c r="B7588">
        <v>407.77</v>
      </c>
      <c r="C7588">
        <v>408.88</v>
      </c>
    </row>
    <row r="7589" spans="1:3">
      <c r="A7589" s="80">
        <v>37895</v>
      </c>
      <c r="B7589">
        <v>407.99</v>
      </c>
      <c r="C7589">
        <v>409.03</v>
      </c>
    </row>
    <row r="7590" spans="1:3">
      <c r="A7590" s="80">
        <v>37896</v>
      </c>
      <c r="B7590">
        <v>408.04</v>
      </c>
      <c r="C7590">
        <v>409.2</v>
      </c>
    </row>
    <row r="7591" spans="1:3">
      <c r="A7591" s="80">
        <v>37897</v>
      </c>
      <c r="B7591">
        <v>408.13</v>
      </c>
      <c r="C7591">
        <v>409.48</v>
      </c>
    </row>
    <row r="7592" spans="1:3">
      <c r="A7592" s="80">
        <v>37898</v>
      </c>
      <c r="B7592">
        <v>408.45</v>
      </c>
      <c r="C7592">
        <v>409.54</v>
      </c>
    </row>
    <row r="7593" spans="1:3">
      <c r="A7593" s="80">
        <v>37899</v>
      </c>
      <c r="B7593">
        <v>408.45</v>
      </c>
      <c r="C7593">
        <v>409.54</v>
      </c>
    </row>
    <row r="7594" spans="1:3">
      <c r="A7594" s="80">
        <v>37900</v>
      </c>
      <c r="B7594">
        <v>408.45</v>
      </c>
      <c r="C7594">
        <v>409.54</v>
      </c>
    </row>
    <row r="7595" spans="1:3">
      <c r="A7595" s="80">
        <v>37901</v>
      </c>
      <c r="B7595">
        <v>408.54</v>
      </c>
      <c r="C7595">
        <v>409.74</v>
      </c>
    </row>
    <row r="7596" spans="1:3">
      <c r="A7596" s="80">
        <v>37902</v>
      </c>
      <c r="B7596">
        <v>408.66</v>
      </c>
      <c r="C7596">
        <v>409.76</v>
      </c>
    </row>
    <row r="7597" spans="1:3">
      <c r="A7597" s="80">
        <v>37903</v>
      </c>
      <c r="B7597">
        <v>408.87</v>
      </c>
      <c r="C7597">
        <v>410.02</v>
      </c>
    </row>
    <row r="7598" spans="1:3">
      <c r="A7598" s="80">
        <v>37904</v>
      </c>
      <c r="B7598">
        <v>409.12</v>
      </c>
      <c r="C7598">
        <v>410.19</v>
      </c>
    </row>
    <row r="7599" spans="1:3">
      <c r="A7599" s="80">
        <v>37905</v>
      </c>
      <c r="B7599">
        <v>409.15</v>
      </c>
      <c r="C7599">
        <v>410.29</v>
      </c>
    </row>
    <row r="7600" spans="1:3">
      <c r="A7600" s="80">
        <v>37906</v>
      </c>
      <c r="B7600">
        <v>409.15</v>
      </c>
      <c r="C7600">
        <v>410.29</v>
      </c>
    </row>
    <row r="7601" spans="1:3">
      <c r="A7601" s="80">
        <v>37907</v>
      </c>
      <c r="B7601">
        <v>409.15</v>
      </c>
      <c r="C7601">
        <v>410.29</v>
      </c>
    </row>
    <row r="7602" spans="1:3">
      <c r="A7602" s="80">
        <v>37908</v>
      </c>
      <c r="B7602">
        <v>409.34</v>
      </c>
      <c r="C7602">
        <v>410.46</v>
      </c>
    </row>
    <row r="7603" spans="1:3">
      <c r="A7603" s="80">
        <v>37909</v>
      </c>
      <c r="B7603">
        <v>409.34</v>
      </c>
      <c r="C7603">
        <v>410.69</v>
      </c>
    </row>
    <row r="7604" spans="1:3">
      <c r="A7604" s="80">
        <v>37910</v>
      </c>
      <c r="B7604">
        <v>409.74</v>
      </c>
      <c r="C7604">
        <v>410.86</v>
      </c>
    </row>
    <row r="7605" spans="1:3">
      <c r="A7605" s="80">
        <v>37911</v>
      </c>
      <c r="B7605">
        <v>409.71</v>
      </c>
      <c r="C7605">
        <v>411.1</v>
      </c>
    </row>
    <row r="7606" spans="1:3">
      <c r="A7606" s="80">
        <v>37912</v>
      </c>
      <c r="B7606">
        <v>409.92</v>
      </c>
      <c r="C7606">
        <v>411.19</v>
      </c>
    </row>
    <row r="7607" spans="1:3">
      <c r="A7607" s="80">
        <v>37913</v>
      </c>
      <c r="B7607">
        <v>409.92</v>
      </c>
      <c r="C7607">
        <v>411.19</v>
      </c>
    </row>
    <row r="7608" spans="1:3">
      <c r="A7608" s="80">
        <v>37914</v>
      </c>
      <c r="B7608">
        <v>409.92</v>
      </c>
      <c r="C7608">
        <v>411.19</v>
      </c>
    </row>
    <row r="7609" spans="1:3">
      <c r="A7609" s="80">
        <v>37915</v>
      </c>
      <c r="B7609">
        <v>410.3</v>
      </c>
      <c r="C7609">
        <v>411.41</v>
      </c>
    </row>
    <row r="7610" spans="1:3">
      <c r="A7610" s="80">
        <v>37916</v>
      </c>
      <c r="B7610">
        <v>410.19</v>
      </c>
      <c r="C7610">
        <v>411.56</v>
      </c>
    </row>
    <row r="7611" spans="1:3">
      <c r="A7611" s="80">
        <v>37917</v>
      </c>
      <c r="B7611">
        <v>410.49</v>
      </c>
      <c r="C7611">
        <v>411.69</v>
      </c>
    </row>
    <row r="7612" spans="1:3">
      <c r="A7612" s="80">
        <v>37918</v>
      </c>
      <c r="B7612">
        <v>410.73</v>
      </c>
      <c r="C7612">
        <v>411.82</v>
      </c>
    </row>
    <row r="7613" spans="1:3">
      <c r="A7613" s="80">
        <v>37919</v>
      </c>
      <c r="B7613">
        <v>410.87</v>
      </c>
      <c r="C7613">
        <v>412</v>
      </c>
    </row>
    <row r="7614" spans="1:3">
      <c r="A7614" s="80">
        <v>37920</v>
      </c>
      <c r="B7614">
        <v>410.87</v>
      </c>
      <c r="C7614">
        <v>412</v>
      </c>
    </row>
    <row r="7615" spans="1:3">
      <c r="A7615" s="80">
        <v>37921</v>
      </c>
      <c r="B7615">
        <v>410.87</v>
      </c>
      <c r="C7615">
        <v>412</v>
      </c>
    </row>
    <row r="7616" spans="1:3">
      <c r="A7616" s="80">
        <v>37922</v>
      </c>
      <c r="B7616">
        <v>411.05</v>
      </c>
      <c r="C7616">
        <v>412.12</v>
      </c>
    </row>
    <row r="7617" spans="1:3">
      <c r="A7617" s="80">
        <v>37923</v>
      </c>
      <c r="B7617">
        <v>411.07</v>
      </c>
      <c r="C7617">
        <v>412.34</v>
      </c>
    </row>
    <row r="7618" spans="1:3">
      <c r="A7618" s="80">
        <v>37924</v>
      </c>
      <c r="B7618">
        <v>411.18</v>
      </c>
      <c r="C7618">
        <v>412.43</v>
      </c>
    </row>
    <row r="7619" spans="1:3">
      <c r="A7619" s="80">
        <v>37925</v>
      </c>
      <c r="B7619">
        <v>411.48</v>
      </c>
      <c r="C7619">
        <v>412.54</v>
      </c>
    </row>
    <row r="7620" spans="1:3">
      <c r="A7620" s="80">
        <v>37926</v>
      </c>
      <c r="B7620">
        <v>411.48</v>
      </c>
      <c r="C7620">
        <v>412.82</v>
      </c>
    </row>
    <row r="7621" spans="1:3">
      <c r="A7621" s="80">
        <v>37927</v>
      </c>
      <c r="B7621">
        <v>411.48</v>
      </c>
      <c r="C7621">
        <v>412.82</v>
      </c>
    </row>
    <row r="7622" spans="1:3">
      <c r="A7622" s="80">
        <v>37928</v>
      </c>
      <c r="B7622">
        <v>411.48</v>
      </c>
      <c r="C7622">
        <v>412.82</v>
      </c>
    </row>
    <row r="7623" spans="1:3">
      <c r="A7623" s="80">
        <v>37929</v>
      </c>
      <c r="B7623">
        <v>411.75</v>
      </c>
      <c r="C7623">
        <v>412.91</v>
      </c>
    </row>
    <row r="7624" spans="1:3">
      <c r="A7624" s="80">
        <v>37930</v>
      </c>
      <c r="B7624">
        <v>411.71</v>
      </c>
      <c r="C7624">
        <v>413.26</v>
      </c>
    </row>
    <row r="7625" spans="1:3">
      <c r="A7625" s="80">
        <v>37931</v>
      </c>
      <c r="B7625">
        <v>412.07</v>
      </c>
      <c r="C7625">
        <v>413.12</v>
      </c>
    </row>
    <row r="7626" spans="1:3">
      <c r="A7626" s="80">
        <v>37932</v>
      </c>
      <c r="B7626">
        <v>412.19</v>
      </c>
      <c r="C7626">
        <v>413.46</v>
      </c>
    </row>
    <row r="7627" spans="1:3">
      <c r="A7627" s="80">
        <v>37933</v>
      </c>
      <c r="B7627">
        <v>412.62</v>
      </c>
      <c r="C7627">
        <v>413.61</v>
      </c>
    </row>
    <row r="7628" spans="1:3">
      <c r="A7628" s="80">
        <v>37934</v>
      </c>
      <c r="B7628">
        <v>412.62</v>
      </c>
      <c r="C7628">
        <v>413.61</v>
      </c>
    </row>
    <row r="7629" spans="1:3">
      <c r="A7629" s="80">
        <v>37935</v>
      </c>
      <c r="B7629">
        <v>412.62</v>
      </c>
      <c r="C7629">
        <v>413.61</v>
      </c>
    </row>
    <row r="7630" spans="1:3">
      <c r="A7630" s="80">
        <v>37936</v>
      </c>
      <c r="B7630">
        <v>412.57</v>
      </c>
      <c r="C7630">
        <v>413.93</v>
      </c>
    </row>
    <row r="7631" spans="1:3">
      <c r="A7631" s="80">
        <v>37937</v>
      </c>
      <c r="B7631">
        <v>412.65</v>
      </c>
      <c r="C7631">
        <v>414.11</v>
      </c>
    </row>
    <row r="7632" spans="1:3">
      <c r="A7632" s="80">
        <v>37938</v>
      </c>
      <c r="B7632">
        <v>412.88</v>
      </c>
      <c r="C7632">
        <v>414.08</v>
      </c>
    </row>
    <row r="7633" spans="1:3">
      <c r="A7633" s="80">
        <v>37939</v>
      </c>
      <c r="B7633">
        <v>413.08</v>
      </c>
      <c r="C7633">
        <v>414.21</v>
      </c>
    </row>
    <row r="7634" spans="1:3">
      <c r="A7634" s="80">
        <v>37940</v>
      </c>
      <c r="B7634">
        <v>413.21</v>
      </c>
      <c r="C7634">
        <v>414.42</v>
      </c>
    </row>
    <row r="7635" spans="1:3">
      <c r="A7635" s="80">
        <v>37941</v>
      </c>
      <c r="B7635">
        <v>413.21</v>
      </c>
      <c r="C7635">
        <v>414.42</v>
      </c>
    </row>
    <row r="7636" spans="1:3">
      <c r="A7636" s="80">
        <v>37942</v>
      </c>
      <c r="B7636">
        <v>413.21</v>
      </c>
      <c r="C7636">
        <v>414.42</v>
      </c>
    </row>
    <row r="7637" spans="1:3">
      <c r="A7637" s="80">
        <v>37943</v>
      </c>
      <c r="B7637">
        <v>413.48</v>
      </c>
      <c r="C7637">
        <v>414.67</v>
      </c>
    </row>
    <row r="7638" spans="1:3">
      <c r="A7638" s="80">
        <v>37944</v>
      </c>
      <c r="B7638">
        <v>413.48</v>
      </c>
      <c r="C7638">
        <v>414.74</v>
      </c>
    </row>
    <row r="7639" spans="1:3">
      <c r="A7639" s="80">
        <v>37945</v>
      </c>
      <c r="B7639">
        <v>413.71</v>
      </c>
      <c r="C7639">
        <v>414.92</v>
      </c>
    </row>
    <row r="7640" spans="1:3">
      <c r="A7640" s="80">
        <v>37946</v>
      </c>
      <c r="B7640">
        <v>413.88</v>
      </c>
      <c r="C7640">
        <v>414.98</v>
      </c>
    </row>
    <row r="7641" spans="1:3">
      <c r="A7641" s="80">
        <v>37947</v>
      </c>
      <c r="B7641">
        <v>413.99</v>
      </c>
      <c r="C7641">
        <v>415.23</v>
      </c>
    </row>
    <row r="7642" spans="1:3">
      <c r="A7642" s="80">
        <v>37948</v>
      </c>
      <c r="B7642">
        <v>413.99</v>
      </c>
      <c r="C7642">
        <v>415.23</v>
      </c>
    </row>
    <row r="7643" spans="1:3">
      <c r="A7643" s="80">
        <v>37949</v>
      </c>
      <c r="B7643">
        <v>413.99</v>
      </c>
      <c r="C7643">
        <v>415.23</v>
      </c>
    </row>
    <row r="7644" spans="1:3">
      <c r="A7644" s="80">
        <v>37950</v>
      </c>
      <c r="B7644">
        <v>414.32</v>
      </c>
      <c r="C7644">
        <v>415.51</v>
      </c>
    </row>
    <row r="7645" spans="1:3">
      <c r="A7645" s="80">
        <v>37951</v>
      </c>
      <c r="B7645">
        <v>414.34</v>
      </c>
      <c r="C7645">
        <v>415.54</v>
      </c>
    </row>
    <row r="7646" spans="1:3">
      <c r="A7646" s="80">
        <v>37952</v>
      </c>
      <c r="B7646">
        <v>414.55</v>
      </c>
      <c r="C7646">
        <v>415.67</v>
      </c>
    </row>
    <row r="7647" spans="1:3">
      <c r="A7647" s="80">
        <v>37953</v>
      </c>
      <c r="B7647">
        <v>414.7</v>
      </c>
      <c r="C7647">
        <v>415.9</v>
      </c>
    </row>
    <row r="7648" spans="1:3">
      <c r="A7648" s="80">
        <v>37954</v>
      </c>
      <c r="B7648">
        <v>414.86</v>
      </c>
      <c r="C7648">
        <v>415.97</v>
      </c>
    </row>
    <row r="7649" spans="1:3">
      <c r="A7649" s="80">
        <v>37955</v>
      </c>
      <c r="B7649">
        <v>414.86</v>
      </c>
      <c r="C7649">
        <v>415.97</v>
      </c>
    </row>
    <row r="7650" spans="1:3">
      <c r="A7650" s="80">
        <v>37956</v>
      </c>
      <c r="B7650">
        <v>414.86</v>
      </c>
      <c r="C7650">
        <v>415.97</v>
      </c>
    </row>
    <row r="7651" spans="1:3">
      <c r="A7651" s="80">
        <v>37957</v>
      </c>
      <c r="B7651">
        <v>415.07</v>
      </c>
      <c r="C7651">
        <v>416.18</v>
      </c>
    </row>
    <row r="7652" spans="1:3">
      <c r="A7652" s="80">
        <v>37958</v>
      </c>
      <c r="B7652">
        <v>415.09</v>
      </c>
      <c r="C7652">
        <v>416.53</v>
      </c>
    </row>
    <row r="7653" spans="1:3">
      <c r="A7653" s="80">
        <v>37959</v>
      </c>
      <c r="B7653">
        <v>415.24</v>
      </c>
      <c r="C7653">
        <v>416.51</v>
      </c>
    </row>
    <row r="7654" spans="1:3">
      <c r="A7654" s="80">
        <v>37960</v>
      </c>
      <c r="B7654">
        <v>415.45</v>
      </c>
      <c r="C7654">
        <v>416.6</v>
      </c>
    </row>
    <row r="7655" spans="1:3">
      <c r="A7655" s="80">
        <v>37961</v>
      </c>
      <c r="B7655">
        <v>415.7</v>
      </c>
      <c r="C7655">
        <v>416.77</v>
      </c>
    </row>
    <row r="7656" spans="1:3">
      <c r="A7656" s="80">
        <v>37962</v>
      </c>
      <c r="B7656">
        <v>415.7</v>
      </c>
      <c r="C7656">
        <v>416.77</v>
      </c>
    </row>
    <row r="7657" spans="1:3">
      <c r="A7657" s="80">
        <v>37963</v>
      </c>
      <c r="B7657">
        <v>415.7</v>
      </c>
      <c r="C7657">
        <v>416.77</v>
      </c>
    </row>
    <row r="7658" spans="1:3">
      <c r="A7658" s="80">
        <v>37964</v>
      </c>
      <c r="B7658">
        <v>415.72</v>
      </c>
      <c r="C7658">
        <v>416.98</v>
      </c>
    </row>
    <row r="7659" spans="1:3">
      <c r="A7659" s="80">
        <v>37965</v>
      </c>
      <c r="B7659">
        <v>415.88</v>
      </c>
      <c r="C7659">
        <v>417.28</v>
      </c>
    </row>
    <row r="7660" spans="1:3">
      <c r="A7660" s="80">
        <v>37966</v>
      </c>
      <c r="B7660">
        <v>416.29</v>
      </c>
      <c r="C7660">
        <v>417.33</v>
      </c>
    </row>
    <row r="7661" spans="1:3">
      <c r="A7661" s="80">
        <v>37967</v>
      </c>
      <c r="B7661">
        <v>416.23</v>
      </c>
      <c r="C7661">
        <v>417.43</v>
      </c>
    </row>
    <row r="7662" spans="1:3">
      <c r="A7662" s="80">
        <v>37968</v>
      </c>
      <c r="B7662">
        <v>416.47</v>
      </c>
      <c r="C7662">
        <v>417.65</v>
      </c>
    </row>
    <row r="7663" spans="1:3">
      <c r="A7663" s="80">
        <v>37969</v>
      </c>
      <c r="B7663">
        <v>416.47</v>
      </c>
      <c r="C7663">
        <v>417.65</v>
      </c>
    </row>
    <row r="7664" spans="1:3">
      <c r="A7664" s="80">
        <v>37970</v>
      </c>
      <c r="B7664">
        <v>416.47</v>
      </c>
      <c r="C7664">
        <v>417.65</v>
      </c>
    </row>
    <row r="7665" spans="1:3">
      <c r="A7665" s="80">
        <v>37971</v>
      </c>
      <c r="B7665">
        <v>416.59</v>
      </c>
      <c r="C7665">
        <v>417.76</v>
      </c>
    </row>
    <row r="7666" spans="1:3">
      <c r="A7666" s="80">
        <v>37972</v>
      </c>
      <c r="B7666">
        <v>416.72</v>
      </c>
      <c r="C7666">
        <v>418.07</v>
      </c>
    </row>
    <row r="7667" spans="1:3">
      <c r="A7667" s="80">
        <v>37973</v>
      </c>
      <c r="B7667">
        <v>416.92</v>
      </c>
      <c r="C7667">
        <v>418.08</v>
      </c>
    </row>
    <row r="7668" spans="1:3">
      <c r="A7668" s="80">
        <v>37974</v>
      </c>
      <c r="B7668">
        <v>417.08</v>
      </c>
      <c r="C7668">
        <v>418.26</v>
      </c>
    </row>
    <row r="7669" spans="1:3">
      <c r="A7669" s="80">
        <v>37975</v>
      </c>
      <c r="B7669">
        <v>417.15</v>
      </c>
      <c r="C7669">
        <v>418.36</v>
      </c>
    </row>
    <row r="7670" spans="1:3">
      <c r="A7670" s="80">
        <v>37976</v>
      </c>
      <c r="B7670">
        <v>417.15</v>
      </c>
      <c r="C7670">
        <v>418.36</v>
      </c>
    </row>
    <row r="7671" spans="1:3">
      <c r="A7671" s="80">
        <v>37977</v>
      </c>
      <c r="B7671">
        <v>417.15</v>
      </c>
      <c r="C7671">
        <v>418.36</v>
      </c>
    </row>
    <row r="7672" spans="1:3">
      <c r="A7672" s="80">
        <v>37978</v>
      </c>
      <c r="B7672">
        <v>417.48</v>
      </c>
      <c r="C7672">
        <v>418.55</v>
      </c>
    </row>
    <row r="7673" spans="1:3">
      <c r="A7673" s="80">
        <v>37979</v>
      </c>
      <c r="B7673">
        <v>417.44</v>
      </c>
      <c r="C7673">
        <v>418.74</v>
      </c>
    </row>
    <row r="7674" spans="1:3">
      <c r="A7674" s="80">
        <v>37980</v>
      </c>
      <c r="B7674">
        <v>417.65</v>
      </c>
      <c r="C7674">
        <v>418.89</v>
      </c>
    </row>
    <row r="7675" spans="1:3">
      <c r="A7675" s="80">
        <v>37981</v>
      </c>
      <c r="B7675">
        <v>417.65</v>
      </c>
      <c r="C7675">
        <v>418.89</v>
      </c>
    </row>
    <row r="7676" spans="1:3">
      <c r="A7676" s="80">
        <v>37982</v>
      </c>
      <c r="B7676">
        <v>418.04</v>
      </c>
      <c r="C7676">
        <v>419.01</v>
      </c>
    </row>
    <row r="7677" spans="1:3">
      <c r="A7677" s="80">
        <v>37983</v>
      </c>
      <c r="B7677">
        <v>418.04</v>
      </c>
      <c r="C7677">
        <v>419.01</v>
      </c>
    </row>
    <row r="7678" spans="1:3">
      <c r="A7678" s="80">
        <v>37984</v>
      </c>
      <c r="B7678">
        <v>418.04</v>
      </c>
      <c r="C7678">
        <v>419.01</v>
      </c>
    </row>
    <row r="7679" spans="1:3">
      <c r="A7679" s="80">
        <v>37985</v>
      </c>
      <c r="B7679">
        <v>418.04</v>
      </c>
      <c r="C7679">
        <v>419.01</v>
      </c>
    </row>
    <row r="7680" spans="1:3">
      <c r="A7680" s="80">
        <v>37986</v>
      </c>
      <c r="B7680">
        <v>418.04</v>
      </c>
      <c r="C7680">
        <v>419.01</v>
      </c>
    </row>
    <row r="7681" spans="1:3">
      <c r="A7681" s="80">
        <v>37987</v>
      </c>
      <c r="B7681">
        <v>418.04</v>
      </c>
      <c r="C7681">
        <v>419.01</v>
      </c>
    </row>
    <row r="7682" spans="1:3">
      <c r="A7682" s="80">
        <v>37988</v>
      </c>
      <c r="B7682">
        <v>418.04</v>
      </c>
      <c r="C7682">
        <v>419.01</v>
      </c>
    </row>
    <row r="7683" spans="1:3">
      <c r="A7683" s="80">
        <v>37989</v>
      </c>
      <c r="B7683">
        <v>418.12</v>
      </c>
      <c r="C7683">
        <v>419.45</v>
      </c>
    </row>
    <row r="7684" spans="1:3">
      <c r="A7684" s="80">
        <v>37990</v>
      </c>
      <c r="B7684">
        <v>418.12</v>
      </c>
      <c r="C7684">
        <v>419.45</v>
      </c>
    </row>
    <row r="7685" spans="1:3">
      <c r="A7685" s="80">
        <v>37991</v>
      </c>
      <c r="B7685">
        <v>418.12</v>
      </c>
      <c r="C7685">
        <v>419.45</v>
      </c>
    </row>
    <row r="7686" spans="1:3">
      <c r="A7686" s="80">
        <v>37992</v>
      </c>
      <c r="B7686">
        <v>418.13</v>
      </c>
      <c r="C7686">
        <v>419.52</v>
      </c>
    </row>
    <row r="7687" spans="1:3">
      <c r="A7687" s="80">
        <v>37993</v>
      </c>
      <c r="B7687">
        <v>418.3</v>
      </c>
      <c r="C7687">
        <v>419.54</v>
      </c>
    </row>
    <row r="7688" spans="1:3">
      <c r="A7688" s="80">
        <v>37994</v>
      </c>
      <c r="B7688">
        <v>418.46</v>
      </c>
      <c r="C7688">
        <v>419.62</v>
      </c>
    </row>
    <row r="7689" spans="1:3">
      <c r="A7689" s="80">
        <v>37995</v>
      </c>
      <c r="B7689">
        <v>418.54</v>
      </c>
      <c r="C7689">
        <v>419.78</v>
      </c>
    </row>
    <row r="7690" spans="1:3">
      <c r="A7690" s="80">
        <v>37996</v>
      </c>
      <c r="B7690">
        <v>418.76</v>
      </c>
      <c r="C7690">
        <v>419.87</v>
      </c>
    </row>
    <row r="7691" spans="1:3">
      <c r="A7691" s="80">
        <v>37997</v>
      </c>
      <c r="B7691">
        <v>418.76</v>
      </c>
      <c r="C7691">
        <v>419.87</v>
      </c>
    </row>
    <row r="7692" spans="1:3">
      <c r="A7692" s="80">
        <v>37998</v>
      </c>
      <c r="B7692">
        <v>418.76</v>
      </c>
      <c r="C7692">
        <v>419.87</v>
      </c>
    </row>
    <row r="7693" spans="1:3">
      <c r="A7693" s="80">
        <v>37999</v>
      </c>
      <c r="B7693">
        <v>418.81</v>
      </c>
      <c r="C7693">
        <v>420.08</v>
      </c>
    </row>
    <row r="7694" spans="1:3">
      <c r="A7694" s="80">
        <v>38000</v>
      </c>
      <c r="B7694">
        <v>418.86</v>
      </c>
      <c r="C7694">
        <v>420.13</v>
      </c>
    </row>
    <row r="7695" spans="1:3">
      <c r="A7695" s="80">
        <v>38001</v>
      </c>
      <c r="B7695">
        <v>419.2</v>
      </c>
      <c r="C7695">
        <v>420.35</v>
      </c>
    </row>
    <row r="7696" spans="1:3">
      <c r="A7696" s="80">
        <v>38002</v>
      </c>
      <c r="B7696">
        <v>419.3</v>
      </c>
      <c r="C7696">
        <v>420.59</v>
      </c>
    </row>
    <row r="7697" spans="1:3">
      <c r="A7697" s="80">
        <v>38003</v>
      </c>
      <c r="B7697">
        <v>419.51</v>
      </c>
      <c r="C7697">
        <v>420.67</v>
      </c>
    </row>
    <row r="7698" spans="1:3">
      <c r="A7698" s="80">
        <v>38004</v>
      </c>
      <c r="B7698">
        <v>419.51</v>
      </c>
      <c r="C7698">
        <v>420.67</v>
      </c>
    </row>
    <row r="7699" spans="1:3">
      <c r="A7699" s="80">
        <v>38005</v>
      </c>
      <c r="B7699">
        <v>419.51</v>
      </c>
      <c r="C7699">
        <v>420.67</v>
      </c>
    </row>
    <row r="7700" spans="1:3">
      <c r="A7700" s="80">
        <v>38006</v>
      </c>
      <c r="B7700">
        <v>419.68</v>
      </c>
      <c r="C7700">
        <v>420.98</v>
      </c>
    </row>
    <row r="7701" spans="1:3">
      <c r="A7701" s="80">
        <v>38007</v>
      </c>
      <c r="B7701">
        <v>419.68</v>
      </c>
      <c r="C7701">
        <v>421.09</v>
      </c>
    </row>
    <row r="7702" spans="1:3">
      <c r="A7702" s="80">
        <v>38008</v>
      </c>
      <c r="B7702">
        <v>419.99</v>
      </c>
      <c r="C7702">
        <v>421.21</v>
      </c>
    </row>
    <row r="7703" spans="1:3">
      <c r="A7703" s="80">
        <v>38009</v>
      </c>
      <c r="B7703">
        <v>420.27</v>
      </c>
      <c r="C7703">
        <v>421.26</v>
      </c>
    </row>
    <row r="7704" spans="1:3">
      <c r="A7704" s="80">
        <v>38010</v>
      </c>
      <c r="B7704">
        <v>420.25</v>
      </c>
      <c r="C7704">
        <v>421.53</v>
      </c>
    </row>
    <row r="7705" spans="1:3">
      <c r="A7705" s="80">
        <v>38011</v>
      </c>
      <c r="B7705">
        <v>420.25</v>
      </c>
      <c r="C7705">
        <v>421.53</v>
      </c>
    </row>
    <row r="7706" spans="1:3">
      <c r="A7706" s="80">
        <v>38012</v>
      </c>
      <c r="B7706">
        <v>420.25</v>
      </c>
      <c r="C7706">
        <v>421.53</v>
      </c>
    </row>
    <row r="7707" spans="1:3">
      <c r="A7707" s="80">
        <v>38013</v>
      </c>
      <c r="B7707">
        <v>420.44</v>
      </c>
      <c r="C7707">
        <v>421.67</v>
      </c>
    </row>
    <row r="7708" spans="1:3">
      <c r="A7708" s="80">
        <v>38014</v>
      </c>
      <c r="B7708">
        <v>420.44</v>
      </c>
      <c r="C7708">
        <v>421.78</v>
      </c>
    </row>
    <row r="7709" spans="1:3">
      <c r="A7709" s="80">
        <v>38015</v>
      </c>
      <c r="B7709">
        <v>420.73</v>
      </c>
      <c r="C7709">
        <v>422</v>
      </c>
    </row>
    <row r="7710" spans="1:3">
      <c r="A7710" s="80">
        <v>38016</v>
      </c>
      <c r="B7710">
        <v>420.73</v>
      </c>
      <c r="C7710">
        <v>422.14</v>
      </c>
    </row>
    <row r="7711" spans="1:3">
      <c r="A7711" s="80">
        <v>38017</v>
      </c>
      <c r="B7711">
        <v>421.04</v>
      </c>
      <c r="C7711">
        <v>422.28</v>
      </c>
    </row>
    <row r="7712" spans="1:3">
      <c r="A7712" s="80">
        <v>38018</v>
      </c>
      <c r="B7712">
        <v>421.04</v>
      </c>
      <c r="C7712">
        <v>422.28</v>
      </c>
    </row>
    <row r="7713" spans="1:3">
      <c r="A7713" s="80">
        <v>38019</v>
      </c>
      <c r="B7713">
        <v>421.04</v>
      </c>
      <c r="C7713">
        <v>422.28</v>
      </c>
    </row>
    <row r="7714" spans="1:3">
      <c r="A7714" s="80">
        <v>38020</v>
      </c>
      <c r="B7714">
        <v>421.22</v>
      </c>
      <c r="C7714">
        <v>422.39</v>
      </c>
    </row>
    <row r="7715" spans="1:3">
      <c r="A7715" s="80">
        <v>38021</v>
      </c>
      <c r="B7715">
        <v>421.08</v>
      </c>
      <c r="C7715">
        <v>422.55</v>
      </c>
    </row>
    <row r="7716" spans="1:3">
      <c r="A7716" s="80">
        <v>38022</v>
      </c>
      <c r="B7716">
        <v>421.43</v>
      </c>
      <c r="C7716">
        <v>422.69</v>
      </c>
    </row>
    <row r="7717" spans="1:3">
      <c r="A7717" s="80">
        <v>38023</v>
      </c>
      <c r="B7717">
        <v>421.71</v>
      </c>
      <c r="C7717">
        <v>422.92</v>
      </c>
    </row>
    <row r="7718" spans="1:3">
      <c r="A7718" s="80">
        <v>38024</v>
      </c>
      <c r="B7718">
        <v>421.75</v>
      </c>
      <c r="C7718">
        <v>422.93</v>
      </c>
    </row>
    <row r="7719" spans="1:3">
      <c r="A7719" s="80">
        <v>38025</v>
      </c>
      <c r="B7719">
        <v>421.75</v>
      </c>
      <c r="C7719">
        <v>422.93</v>
      </c>
    </row>
    <row r="7720" spans="1:3">
      <c r="A7720" s="80">
        <v>38026</v>
      </c>
      <c r="B7720">
        <v>421.75</v>
      </c>
      <c r="C7720">
        <v>422.93</v>
      </c>
    </row>
    <row r="7721" spans="1:3">
      <c r="A7721" s="80">
        <v>38027</v>
      </c>
      <c r="B7721">
        <v>421.88</v>
      </c>
      <c r="C7721">
        <v>423.21</v>
      </c>
    </row>
    <row r="7722" spans="1:3">
      <c r="A7722" s="80">
        <v>38028</v>
      </c>
      <c r="B7722">
        <v>421.98</v>
      </c>
      <c r="C7722">
        <v>423.35</v>
      </c>
    </row>
    <row r="7723" spans="1:3">
      <c r="A7723" s="80">
        <v>38029</v>
      </c>
      <c r="B7723">
        <v>422.16</v>
      </c>
      <c r="C7723">
        <v>423.52</v>
      </c>
    </row>
    <row r="7724" spans="1:3">
      <c r="A7724" s="80">
        <v>38030</v>
      </c>
      <c r="B7724">
        <v>422.23</v>
      </c>
      <c r="C7724">
        <v>423.4</v>
      </c>
    </row>
    <row r="7725" spans="1:3">
      <c r="A7725" s="80">
        <v>38031</v>
      </c>
      <c r="B7725">
        <v>422.47</v>
      </c>
      <c r="C7725">
        <v>423.74</v>
      </c>
    </row>
    <row r="7726" spans="1:3">
      <c r="A7726" s="80">
        <v>38032</v>
      </c>
      <c r="B7726">
        <v>422.47</v>
      </c>
      <c r="C7726">
        <v>423.74</v>
      </c>
    </row>
    <row r="7727" spans="1:3">
      <c r="A7727" s="80">
        <v>38033</v>
      </c>
      <c r="B7727">
        <v>422.47</v>
      </c>
      <c r="C7727">
        <v>423.74</v>
      </c>
    </row>
    <row r="7728" spans="1:3">
      <c r="A7728" s="80">
        <v>38034</v>
      </c>
      <c r="B7728">
        <v>422.6</v>
      </c>
      <c r="C7728">
        <v>424</v>
      </c>
    </row>
    <row r="7729" spans="1:3">
      <c r="A7729" s="80">
        <v>38035</v>
      </c>
      <c r="B7729">
        <v>422.57</v>
      </c>
      <c r="C7729">
        <v>424.1</v>
      </c>
    </row>
    <row r="7730" spans="1:3">
      <c r="A7730" s="80">
        <v>38036</v>
      </c>
      <c r="B7730">
        <v>422.92</v>
      </c>
      <c r="C7730">
        <v>424.21</v>
      </c>
    </row>
    <row r="7731" spans="1:3">
      <c r="A7731" s="80">
        <v>38037</v>
      </c>
      <c r="B7731">
        <v>422.98</v>
      </c>
      <c r="C7731">
        <v>424.28</v>
      </c>
    </row>
    <row r="7732" spans="1:3">
      <c r="A7732" s="80">
        <v>38038</v>
      </c>
      <c r="B7732">
        <v>423.13</v>
      </c>
      <c r="C7732">
        <v>424.35</v>
      </c>
    </row>
    <row r="7733" spans="1:3">
      <c r="A7733" s="80">
        <v>38039</v>
      </c>
      <c r="B7733">
        <v>423.13</v>
      </c>
      <c r="C7733">
        <v>424.35</v>
      </c>
    </row>
    <row r="7734" spans="1:3">
      <c r="A7734" s="80">
        <v>38040</v>
      </c>
      <c r="B7734">
        <v>423.13</v>
      </c>
      <c r="C7734">
        <v>424.35</v>
      </c>
    </row>
    <row r="7735" spans="1:3">
      <c r="A7735" s="80">
        <v>38041</v>
      </c>
      <c r="B7735">
        <v>423.38</v>
      </c>
      <c r="C7735">
        <v>424.58</v>
      </c>
    </row>
    <row r="7736" spans="1:3">
      <c r="A7736" s="80">
        <v>38042</v>
      </c>
      <c r="B7736">
        <v>423.4</v>
      </c>
      <c r="C7736">
        <v>425.01</v>
      </c>
    </row>
    <row r="7737" spans="1:3">
      <c r="A7737" s="80">
        <v>38043</v>
      </c>
      <c r="B7737">
        <v>423.68</v>
      </c>
      <c r="C7737">
        <v>424.84</v>
      </c>
    </row>
    <row r="7738" spans="1:3">
      <c r="A7738" s="80">
        <v>38044</v>
      </c>
      <c r="B7738">
        <v>423.82</v>
      </c>
      <c r="C7738">
        <v>425.08</v>
      </c>
    </row>
    <row r="7739" spans="1:3">
      <c r="A7739" s="80">
        <v>38045</v>
      </c>
      <c r="B7739">
        <v>423.94</v>
      </c>
      <c r="C7739">
        <v>425.21</v>
      </c>
    </row>
    <row r="7740" spans="1:3">
      <c r="A7740" s="80">
        <v>38046</v>
      </c>
      <c r="B7740">
        <v>423.94</v>
      </c>
      <c r="C7740">
        <v>425.21</v>
      </c>
    </row>
    <row r="7741" spans="1:3">
      <c r="A7741" s="80">
        <v>38047</v>
      </c>
      <c r="B7741">
        <v>423.94</v>
      </c>
      <c r="C7741">
        <v>425.21</v>
      </c>
    </row>
    <row r="7742" spans="1:3">
      <c r="A7742" s="80">
        <v>38048</v>
      </c>
      <c r="B7742">
        <v>424.2</v>
      </c>
      <c r="C7742">
        <v>425.36</v>
      </c>
    </row>
    <row r="7743" spans="1:3">
      <c r="A7743" s="80">
        <v>38049</v>
      </c>
      <c r="B7743">
        <v>424.11</v>
      </c>
      <c r="C7743">
        <v>425.52</v>
      </c>
    </row>
    <row r="7744" spans="1:3">
      <c r="A7744" s="80">
        <v>38050</v>
      </c>
      <c r="B7744">
        <v>424.48</v>
      </c>
      <c r="C7744">
        <v>425.68</v>
      </c>
    </row>
    <row r="7745" spans="1:3">
      <c r="A7745" s="80">
        <v>38051</v>
      </c>
      <c r="B7745">
        <v>424.53</v>
      </c>
      <c r="C7745">
        <v>425.82</v>
      </c>
    </row>
    <row r="7746" spans="1:3">
      <c r="A7746" s="80">
        <v>38052</v>
      </c>
      <c r="B7746">
        <v>424.71</v>
      </c>
      <c r="C7746">
        <v>425.97</v>
      </c>
    </row>
    <row r="7747" spans="1:3">
      <c r="A7747" s="80">
        <v>38053</v>
      </c>
      <c r="B7747">
        <v>424.71</v>
      </c>
      <c r="C7747">
        <v>425.97</v>
      </c>
    </row>
    <row r="7748" spans="1:3">
      <c r="A7748" s="80">
        <v>38054</v>
      </c>
      <c r="B7748">
        <v>424.71</v>
      </c>
      <c r="C7748">
        <v>425.97</v>
      </c>
    </row>
    <row r="7749" spans="1:3">
      <c r="A7749" s="80">
        <v>38055</v>
      </c>
      <c r="B7749">
        <v>424.89</v>
      </c>
      <c r="C7749">
        <v>426.15</v>
      </c>
    </row>
    <row r="7750" spans="1:3">
      <c r="A7750" s="80">
        <v>38056</v>
      </c>
      <c r="B7750">
        <v>424.89</v>
      </c>
      <c r="C7750">
        <v>426.34</v>
      </c>
    </row>
    <row r="7751" spans="1:3">
      <c r="A7751" s="80">
        <v>38057</v>
      </c>
      <c r="B7751">
        <v>425.1</v>
      </c>
      <c r="C7751">
        <v>426.28</v>
      </c>
    </row>
    <row r="7752" spans="1:3">
      <c r="A7752" s="80">
        <v>38058</v>
      </c>
      <c r="B7752">
        <v>425.43</v>
      </c>
      <c r="C7752">
        <v>426.72</v>
      </c>
    </row>
    <row r="7753" spans="1:3">
      <c r="A7753" s="80">
        <v>38059</v>
      </c>
      <c r="B7753">
        <v>425.41</v>
      </c>
      <c r="C7753">
        <v>426.69</v>
      </c>
    </row>
    <row r="7754" spans="1:3">
      <c r="A7754" s="80">
        <v>38060</v>
      </c>
      <c r="B7754">
        <v>425.41</v>
      </c>
      <c r="C7754">
        <v>426.69</v>
      </c>
    </row>
    <row r="7755" spans="1:3">
      <c r="A7755" s="80">
        <v>38061</v>
      </c>
      <c r="B7755">
        <v>425.41</v>
      </c>
      <c r="C7755">
        <v>426.69</v>
      </c>
    </row>
    <row r="7756" spans="1:3">
      <c r="A7756" s="80">
        <v>38062</v>
      </c>
      <c r="B7756">
        <v>425.71</v>
      </c>
      <c r="C7756">
        <v>426.93</v>
      </c>
    </row>
    <row r="7757" spans="1:3">
      <c r="A7757" s="80">
        <v>38063</v>
      </c>
      <c r="B7757">
        <v>425.72</v>
      </c>
      <c r="C7757">
        <v>427.03</v>
      </c>
    </row>
    <row r="7758" spans="1:3">
      <c r="A7758" s="80">
        <v>38064</v>
      </c>
      <c r="B7758">
        <v>425.85</v>
      </c>
      <c r="C7758">
        <v>427.21</v>
      </c>
    </row>
    <row r="7759" spans="1:3">
      <c r="A7759" s="80">
        <v>38065</v>
      </c>
      <c r="B7759">
        <v>426.11</v>
      </c>
      <c r="C7759">
        <v>427.37</v>
      </c>
    </row>
    <row r="7760" spans="1:3">
      <c r="A7760" s="80">
        <v>38066</v>
      </c>
      <c r="B7760">
        <v>426.22</v>
      </c>
      <c r="C7760">
        <v>427.51</v>
      </c>
    </row>
    <row r="7761" spans="1:3">
      <c r="A7761" s="80">
        <v>38067</v>
      </c>
      <c r="B7761">
        <v>426.22</v>
      </c>
      <c r="C7761">
        <v>427.51</v>
      </c>
    </row>
    <row r="7762" spans="1:3">
      <c r="A7762" s="80">
        <v>38068</v>
      </c>
      <c r="B7762">
        <v>426.22</v>
      </c>
      <c r="C7762">
        <v>427.51</v>
      </c>
    </row>
    <row r="7763" spans="1:3">
      <c r="A7763" s="80">
        <v>38069</v>
      </c>
      <c r="B7763">
        <v>426.36</v>
      </c>
      <c r="C7763">
        <v>427.59</v>
      </c>
    </row>
    <row r="7764" spans="1:3">
      <c r="A7764" s="80">
        <v>38070</v>
      </c>
      <c r="B7764">
        <v>426.36</v>
      </c>
      <c r="C7764">
        <v>427.76</v>
      </c>
    </row>
    <row r="7765" spans="1:3">
      <c r="A7765" s="80">
        <v>38071</v>
      </c>
      <c r="B7765">
        <v>426.64</v>
      </c>
      <c r="C7765">
        <v>427.89</v>
      </c>
    </row>
    <row r="7766" spans="1:3">
      <c r="A7766" s="80">
        <v>38072</v>
      </c>
      <c r="B7766">
        <v>426.99</v>
      </c>
      <c r="C7766">
        <v>428.01</v>
      </c>
    </row>
    <row r="7767" spans="1:3">
      <c r="A7767" s="80">
        <v>38073</v>
      </c>
      <c r="B7767">
        <v>427</v>
      </c>
      <c r="C7767">
        <v>428.13</v>
      </c>
    </row>
    <row r="7768" spans="1:3">
      <c r="A7768" s="80">
        <v>38074</v>
      </c>
      <c r="B7768">
        <v>427</v>
      </c>
      <c r="C7768">
        <v>428.13</v>
      </c>
    </row>
    <row r="7769" spans="1:3">
      <c r="A7769" s="80">
        <v>38075</v>
      </c>
      <c r="B7769">
        <v>427</v>
      </c>
      <c r="C7769">
        <v>428.13</v>
      </c>
    </row>
    <row r="7770" spans="1:3">
      <c r="A7770" s="80">
        <v>38076</v>
      </c>
      <c r="B7770">
        <v>427.19</v>
      </c>
      <c r="C7770">
        <v>428.35</v>
      </c>
    </row>
    <row r="7771" spans="1:3">
      <c r="A7771" s="80">
        <v>38077</v>
      </c>
      <c r="B7771">
        <v>427.15</v>
      </c>
      <c r="C7771">
        <v>428.5</v>
      </c>
    </row>
    <row r="7772" spans="1:3">
      <c r="A7772" s="80">
        <v>38078</v>
      </c>
      <c r="B7772">
        <v>427.39</v>
      </c>
      <c r="C7772">
        <v>428.73</v>
      </c>
    </row>
    <row r="7773" spans="1:3">
      <c r="A7773" s="80">
        <v>38079</v>
      </c>
      <c r="B7773">
        <v>427.57</v>
      </c>
      <c r="C7773">
        <v>428.73</v>
      </c>
    </row>
    <row r="7774" spans="1:3">
      <c r="A7774" s="80">
        <v>38080</v>
      </c>
      <c r="B7774">
        <v>427.7</v>
      </c>
      <c r="C7774">
        <v>428.9</v>
      </c>
    </row>
    <row r="7775" spans="1:3">
      <c r="A7775" s="80">
        <v>38081</v>
      </c>
      <c r="B7775">
        <v>427.7</v>
      </c>
      <c r="C7775">
        <v>428.9</v>
      </c>
    </row>
    <row r="7776" spans="1:3">
      <c r="A7776" s="80">
        <v>38082</v>
      </c>
      <c r="B7776">
        <v>427.7</v>
      </c>
      <c r="C7776">
        <v>428.9</v>
      </c>
    </row>
    <row r="7777" spans="1:3">
      <c r="A7777" s="80">
        <v>38083</v>
      </c>
      <c r="B7777">
        <v>427.84</v>
      </c>
      <c r="C7777">
        <v>429.1</v>
      </c>
    </row>
    <row r="7778" spans="1:3">
      <c r="A7778" s="80">
        <v>38084</v>
      </c>
      <c r="B7778">
        <v>427.83</v>
      </c>
      <c r="C7778">
        <v>429.22</v>
      </c>
    </row>
    <row r="7779" spans="1:3">
      <c r="A7779" s="80">
        <v>38085</v>
      </c>
      <c r="B7779">
        <v>428.11</v>
      </c>
      <c r="C7779">
        <v>429.35</v>
      </c>
    </row>
    <row r="7780" spans="1:3">
      <c r="A7780" s="80">
        <v>38086</v>
      </c>
      <c r="B7780">
        <v>428.11</v>
      </c>
      <c r="C7780">
        <v>429.35</v>
      </c>
    </row>
    <row r="7781" spans="1:3">
      <c r="A7781" s="80">
        <v>38087</v>
      </c>
      <c r="B7781">
        <v>428.11</v>
      </c>
      <c r="C7781">
        <v>429.35</v>
      </c>
    </row>
    <row r="7782" spans="1:3">
      <c r="A7782" s="80">
        <v>38088</v>
      </c>
      <c r="B7782">
        <v>428.11</v>
      </c>
      <c r="C7782">
        <v>429.35</v>
      </c>
    </row>
    <row r="7783" spans="1:3">
      <c r="A7783" s="80">
        <v>38089</v>
      </c>
      <c r="B7783">
        <v>428.11</v>
      </c>
      <c r="C7783">
        <v>429.35</v>
      </c>
    </row>
    <row r="7784" spans="1:3">
      <c r="A7784" s="80">
        <v>38090</v>
      </c>
      <c r="B7784">
        <v>428.5</v>
      </c>
      <c r="C7784">
        <v>429.28</v>
      </c>
    </row>
    <row r="7785" spans="1:3">
      <c r="A7785" s="80">
        <v>38091</v>
      </c>
      <c r="B7785">
        <v>428.32</v>
      </c>
      <c r="C7785">
        <v>429.68</v>
      </c>
    </row>
    <row r="7786" spans="1:3">
      <c r="A7786" s="80">
        <v>38092</v>
      </c>
      <c r="B7786">
        <v>428.64</v>
      </c>
      <c r="C7786">
        <v>429.87</v>
      </c>
    </row>
    <row r="7787" spans="1:3">
      <c r="A7787" s="80">
        <v>38093</v>
      </c>
      <c r="B7787">
        <v>428.72</v>
      </c>
      <c r="C7787">
        <v>430.1</v>
      </c>
    </row>
    <row r="7788" spans="1:3">
      <c r="A7788" s="80">
        <v>38094</v>
      </c>
      <c r="B7788">
        <v>428.94</v>
      </c>
      <c r="C7788">
        <v>430.1</v>
      </c>
    </row>
    <row r="7789" spans="1:3">
      <c r="A7789" s="80">
        <v>38095</v>
      </c>
      <c r="B7789">
        <v>428.94</v>
      </c>
      <c r="C7789">
        <v>430.1</v>
      </c>
    </row>
    <row r="7790" spans="1:3">
      <c r="A7790" s="80">
        <v>38096</v>
      </c>
      <c r="B7790">
        <v>428.94</v>
      </c>
      <c r="C7790">
        <v>430.1</v>
      </c>
    </row>
    <row r="7791" spans="1:3">
      <c r="A7791" s="80">
        <v>38097</v>
      </c>
      <c r="B7791">
        <v>429.13</v>
      </c>
      <c r="C7791">
        <v>430.3</v>
      </c>
    </row>
    <row r="7792" spans="1:3">
      <c r="A7792" s="80">
        <v>38098</v>
      </c>
      <c r="B7792">
        <v>429.13</v>
      </c>
      <c r="C7792">
        <v>430.5</v>
      </c>
    </row>
    <row r="7793" spans="1:3">
      <c r="A7793" s="80">
        <v>38099</v>
      </c>
      <c r="B7793">
        <v>429.46</v>
      </c>
      <c r="C7793">
        <v>430.72</v>
      </c>
    </row>
    <row r="7794" spans="1:3">
      <c r="A7794" s="80">
        <v>38100</v>
      </c>
      <c r="B7794">
        <v>429.33</v>
      </c>
      <c r="C7794">
        <v>430.61</v>
      </c>
    </row>
    <row r="7795" spans="1:3">
      <c r="A7795" s="80">
        <v>38101</v>
      </c>
      <c r="B7795">
        <v>429.7</v>
      </c>
      <c r="C7795">
        <v>430.95</v>
      </c>
    </row>
    <row r="7796" spans="1:3">
      <c r="A7796" s="80">
        <v>38102</v>
      </c>
      <c r="B7796">
        <v>429.7</v>
      </c>
      <c r="C7796">
        <v>430.95</v>
      </c>
    </row>
    <row r="7797" spans="1:3">
      <c r="A7797" s="80">
        <v>38103</v>
      </c>
      <c r="B7797">
        <v>429.7</v>
      </c>
      <c r="C7797">
        <v>430.95</v>
      </c>
    </row>
    <row r="7798" spans="1:3">
      <c r="A7798" s="80">
        <v>38104</v>
      </c>
      <c r="B7798">
        <v>430</v>
      </c>
      <c r="C7798">
        <v>431</v>
      </c>
    </row>
    <row r="7799" spans="1:3">
      <c r="A7799" s="80">
        <v>38105</v>
      </c>
      <c r="B7799">
        <v>429.75</v>
      </c>
      <c r="C7799">
        <v>431.34</v>
      </c>
    </row>
    <row r="7800" spans="1:3">
      <c r="A7800" s="80">
        <v>38106</v>
      </c>
      <c r="B7800">
        <v>429.99</v>
      </c>
      <c r="C7800">
        <v>431.45</v>
      </c>
    </row>
    <row r="7801" spans="1:3">
      <c r="A7801" s="80">
        <v>38107</v>
      </c>
      <c r="B7801">
        <v>430.36</v>
      </c>
      <c r="C7801">
        <v>431.58</v>
      </c>
    </row>
    <row r="7802" spans="1:3">
      <c r="A7802" s="80">
        <v>38108</v>
      </c>
      <c r="B7802">
        <v>430.33</v>
      </c>
      <c r="C7802">
        <v>431.62</v>
      </c>
    </row>
    <row r="7803" spans="1:3">
      <c r="A7803" s="80">
        <v>38109</v>
      </c>
      <c r="B7803">
        <v>430.33</v>
      </c>
      <c r="C7803">
        <v>431.62</v>
      </c>
    </row>
    <row r="7804" spans="1:3">
      <c r="A7804" s="80">
        <v>38110</v>
      </c>
      <c r="B7804">
        <v>430.33</v>
      </c>
      <c r="C7804">
        <v>431.62</v>
      </c>
    </row>
    <row r="7805" spans="1:3">
      <c r="A7805" s="80">
        <v>38111</v>
      </c>
      <c r="B7805">
        <v>430.57</v>
      </c>
      <c r="C7805">
        <v>431.81</v>
      </c>
    </row>
    <row r="7806" spans="1:3">
      <c r="A7806" s="80">
        <v>38112</v>
      </c>
      <c r="B7806">
        <v>430.52</v>
      </c>
      <c r="C7806">
        <v>431.92</v>
      </c>
    </row>
    <row r="7807" spans="1:3">
      <c r="A7807" s="80">
        <v>38113</v>
      </c>
      <c r="B7807">
        <v>430.77</v>
      </c>
      <c r="C7807">
        <v>432.22</v>
      </c>
    </row>
    <row r="7808" spans="1:3">
      <c r="A7808" s="80">
        <v>38114</v>
      </c>
      <c r="B7808">
        <v>430.97</v>
      </c>
      <c r="C7808">
        <v>432.27</v>
      </c>
    </row>
    <row r="7809" spans="1:3">
      <c r="A7809" s="80">
        <v>38115</v>
      </c>
      <c r="B7809">
        <v>431.18</v>
      </c>
      <c r="C7809">
        <v>432.42</v>
      </c>
    </row>
    <row r="7810" spans="1:3">
      <c r="A7810" s="80">
        <v>38116</v>
      </c>
      <c r="B7810">
        <v>431.18</v>
      </c>
      <c r="C7810">
        <v>432.42</v>
      </c>
    </row>
    <row r="7811" spans="1:3">
      <c r="A7811" s="80">
        <v>38117</v>
      </c>
      <c r="B7811">
        <v>431.18</v>
      </c>
      <c r="C7811">
        <v>432.42</v>
      </c>
    </row>
    <row r="7812" spans="1:3">
      <c r="A7812" s="80">
        <v>38118</v>
      </c>
      <c r="B7812">
        <v>431.32</v>
      </c>
      <c r="C7812">
        <v>432.43</v>
      </c>
    </row>
    <row r="7813" spans="1:3">
      <c r="A7813" s="80">
        <v>38119</v>
      </c>
      <c r="B7813">
        <v>431.36</v>
      </c>
      <c r="C7813">
        <v>432.73</v>
      </c>
    </row>
    <row r="7814" spans="1:3">
      <c r="A7814" s="80">
        <v>38120</v>
      </c>
      <c r="B7814">
        <v>431.63</v>
      </c>
      <c r="C7814">
        <v>432.81</v>
      </c>
    </row>
    <row r="7815" spans="1:3">
      <c r="A7815" s="80">
        <v>38121</v>
      </c>
      <c r="B7815">
        <v>431.79</v>
      </c>
      <c r="C7815">
        <v>433</v>
      </c>
    </row>
    <row r="7816" spans="1:3">
      <c r="A7816" s="80">
        <v>38122</v>
      </c>
      <c r="B7816">
        <v>431.92</v>
      </c>
      <c r="C7816">
        <v>432.97</v>
      </c>
    </row>
    <row r="7817" spans="1:3">
      <c r="A7817" s="80">
        <v>38123</v>
      </c>
      <c r="B7817">
        <v>431.92</v>
      </c>
      <c r="C7817">
        <v>432.97</v>
      </c>
    </row>
    <row r="7818" spans="1:3">
      <c r="A7818" s="80">
        <v>38124</v>
      </c>
      <c r="B7818">
        <v>431.92</v>
      </c>
      <c r="C7818">
        <v>432.97</v>
      </c>
    </row>
    <row r="7819" spans="1:3">
      <c r="A7819" s="80">
        <v>38125</v>
      </c>
      <c r="B7819">
        <v>432.12</v>
      </c>
      <c r="C7819">
        <v>433.18</v>
      </c>
    </row>
    <row r="7820" spans="1:3">
      <c r="A7820" s="80">
        <v>38126</v>
      </c>
      <c r="B7820">
        <v>432.18</v>
      </c>
      <c r="C7820">
        <v>433.56</v>
      </c>
    </row>
    <row r="7821" spans="1:3">
      <c r="A7821" s="80">
        <v>38127</v>
      </c>
      <c r="B7821">
        <v>432.38</v>
      </c>
      <c r="C7821">
        <v>433.48</v>
      </c>
    </row>
    <row r="7822" spans="1:3">
      <c r="A7822" s="80">
        <v>38128</v>
      </c>
      <c r="B7822">
        <v>432.46</v>
      </c>
      <c r="C7822">
        <v>433.73</v>
      </c>
    </row>
    <row r="7823" spans="1:3">
      <c r="A7823" s="80">
        <v>38129</v>
      </c>
      <c r="B7823">
        <v>432.6</v>
      </c>
      <c r="C7823">
        <v>433.89</v>
      </c>
    </row>
    <row r="7824" spans="1:3">
      <c r="A7824" s="80">
        <v>38130</v>
      </c>
      <c r="B7824">
        <v>432.6</v>
      </c>
      <c r="C7824">
        <v>433.89</v>
      </c>
    </row>
    <row r="7825" spans="1:3">
      <c r="A7825" s="80">
        <v>38131</v>
      </c>
      <c r="B7825">
        <v>432.6</v>
      </c>
      <c r="C7825">
        <v>433.89</v>
      </c>
    </row>
    <row r="7826" spans="1:3">
      <c r="A7826" s="80">
        <v>38132</v>
      </c>
      <c r="B7826">
        <v>433.04</v>
      </c>
      <c r="C7826">
        <v>434.08</v>
      </c>
    </row>
    <row r="7827" spans="1:3">
      <c r="A7827" s="80">
        <v>38133</v>
      </c>
      <c r="B7827">
        <v>432.87</v>
      </c>
      <c r="C7827">
        <v>434.24</v>
      </c>
    </row>
    <row r="7828" spans="1:3">
      <c r="A7828" s="80">
        <v>38134</v>
      </c>
      <c r="B7828">
        <v>433.1</v>
      </c>
      <c r="C7828">
        <v>434.27</v>
      </c>
    </row>
    <row r="7829" spans="1:3">
      <c r="A7829" s="80">
        <v>38135</v>
      </c>
      <c r="B7829">
        <v>433.2</v>
      </c>
      <c r="C7829">
        <v>434.56</v>
      </c>
    </row>
    <row r="7830" spans="1:3">
      <c r="A7830" s="80">
        <v>38136</v>
      </c>
      <c r="B7830">
        <v>433.43</v>
      </c>
      <c r="C7830">
        <v>434.73</v>
      </c>
    </row>
    <row r="7831" spans="1:3">
      <c r="A7831" s="80">
        <v>38137</v>
      </c>
      <c r="B7831">
        <v>433.43</v>
      </c>
      <c r="C7831">
        <v>434.73</v>
      </c>
    </row>
    <row r="7832" spans="1:3">
      <c r="A7832" s="80">
        <v>38138</v>
      </c>
      <c r="B7832">
        <v>433.43</v>
      </c>
      <c r="C7832">
        <v>434.73</v>
      </c>
    </row>
    <row r="7833" spans="1:3">
      <c r="A7833" s="80">
        <v>38139</v>
      </c>
      <c r="B7833">
        <v>433.64</v>
      </c>
      <c r="C7833">
        <v>434.83</v>
      </c>
    </row>
    <row r="7834" spans="1:3">
      <c r="A7834" s="80">
        <v>38140</v>
      </c>
      <c r="B7834">
        <v>433.52</v>
      </c>
      <c r="C7834">
        <v>434.98</v>
      </c>
    </row>
    <row r="7835" spans="1:3">
      <c r="A7835" s="80">
        <v>38141</v>
      </c>
      <c r="B7835">
        <v>433.8</v>
      </c>
      <c r="C7835">
        <v>435.06</v>
      </c>
    </row>
    <row r="7836" spans="1:3">
      <c r="A7836" s="80">
        <v>38142</v>
      </c>
      <c r="B7836">
        <v>434.03</v>
      </c>
      <c r="C7836">
        <v>435.08</v>
      </c>
    </row>
    <row r="7837" spans="1:3">
      <c r="A7837" s="80">
        <v>38143</v>
      </c>
      <c r="B7837">
        <v>434.04</v>
      </c>
      <c r="C7837">
        <v>435.51</v>
      </c>
    </row>
    <row r="7838" spans="1:3">
      <c r="A7838" s="80">
        <v>38144</v>
      </c>
      <c r="B7838">
        <v>434.04</v>
      </c>
      <c r="C7838">
        <v>435.51</v>
      </c>
    </row>
    <row r="7839" spans="1:3">
      <c r="A7839" s="80">
        <v>38145</v>
      </c>
      <c r="B7839">
        <v>434.04</v>
      </c>
      <c r="C7839">
        <v>435.51</v>
      </c>
    </row>
    <row r="7840" spans="1:3">
      <c r="A7840" s="80">
        <v>38146</v>
      </c>
      <c r="B7840">
        <v>434.22</v>
      </c>
      <c r="C7840">
        <v>435.62</v>
      </c>
    </row>
    <row r="7841" spans="1:3">
      <c r="A7841" s="80">
        <v>38147</v>
      </c>
      <c r="B7841">
        <v>434.26</v>
      </c>
      <c r="C7841">
        <v>435.7</v>
      </c>
    </row>
    <row r="7842" spans="1:3">
      <c r="A7842" s="80">
        <v>38148</v>
      </c>
      <c r="B7842">
        <v>434.43</v>
      </c>
      <c r="C7842">
        <v>436.02</v>
      </c>
    </row>
    <row r="7843" spans="1:3">
      <c r="A7843" s="80">
        <v>38149</v>
      </c>
      <c r="B7843">
        <v>434.67</v>
      </c>
      <c r="C7843">
        <v>435.99</v>
      </c>
    </row>
    <row r="7844" spans="1:3">
      <c r="A7844" s="80">
        <v>38150</v>
      </c>
      <c r="B7844">
        <v>434.85</v>
      </c>
      <c r="C7844">
        <v>436.22</v>
      </c>
    </row>
    <row r="7845" spans="1:3">
      <c r="A7845" s="80">
        <v>38151</v>
      </c>
      <c r="B7845">
        <v>434.85</v>
      </c>
      <c r="C7845">
        <v>436.22</v>
      </c>
    </row>
    <row r="7846" spans="1:3">
      <c r="A7846" s="80">
        <v>38152</v>
      </c>
      <c r="B7846">
        <v>434.85</v>
      </c>
      <c r="C7846">
        <v>436.22</v>
      </c>
    </row>
    <row r="7847" spans="1:3">
      <c r="A7847" s="80">
        <v>38153</v>
      </c>
      <c r="B7847">
        <v>435.04</v>
      </c>
      <c r="C7847">
        <v>436.36</v>
      </c>
    </row>
    <row r="7848" spans="1:3">
      <c r="A7848" s="80">
        <v>38154</v>
      </c>
      <c r="B7848">
        <v>435.06</v>
      </c>
      <c r="C7848">
        <v>436.68</v>
      </c>
    </row>
    <row r="7849" spans="1:3">
      <c r="A7849" s="80">
        <v>38155</v>
      </c>
      <c r="B7849">
        <v>435.27</v>
      </c>
      <c r="C7849">
        <v>436.7</v>
      </c>
    </row>
    <row r="7850" spans="1:3">
      <c r="A7850" s="80">
        <v>38156</v>
      </c>
      <c r="B7850">
        <v>435.46</v>
      </c>
      <c r="C7850">
        <v>436.69</v>
      </c>
    </row>
    <row r="7851" spans="1:3">
      <c r="A7851" s="80">
        <v>38157</v>
      </c>
      <c r="B7851">
        <v>435.53</v>
      </c>
      <c r="C7851">
        <v>436.8</v>
      </c>
    </row>
    <row r="7852" spans="1:3">
      <c r="A7852" s="80">
        <v>38158</v>
      </c>
      <c r="B7852">
        <v>435.53</v>
      </c>
      <c r="C7852">
        <v>436.8</v>
      </c>
    </row>
    <row r="7853" spans="1:3">
      <c r="A7853" s="80">
        <v>38159</v>
      </c>
      <c r="B7853">
        <v>435.53</v>
      </c>
      <c r="C7853">
        <v>436.8</v>
      </c>
    </row>
    <row r="7854" spans="1:3">
      <c r="A7854" s="80">
        <v>38160</v>
      </c>
      <c r="B7854">
        <v>435.82</v>
      </c>
      <c r="C7854">
        <v>437.06</v>
      </c>
    </row>
    <row r="7855" spans="1:3">
      <c r="A7855" s="80">
        <v>38161</v>
      </c>
      <c r="B7855">
        <v>435.79</v>
      </c>
      <c r="C7855">
        <v>437.39</v>
      </c>
    </row>
    <row r="7856" spans="1:3">
      <c r="A7856" s="80">
        <v>38162</v>
      </c>
      <c r="B7856">
        <v>436.14</v>
      </c>
      <c r="C7856">
        <v>437.4</v>
      </c>
    </row>
    <row r="7857" spans="1:3">
      <c r="A7857" s="80">
        <v>38163</v>
      </c>
      <c r="B7857">
        <v>436.23</v>
      </c>
      <c r="C7857">
        <v>437.51</v>
      </c>
    </row>
    <row r="7858" spans="1:3">
      <c r="A7858" s="80">
        <v>38164</v>
      </c>
      <c r="B7858">
        <v>436.41</v>
      </c>
      <c r="C7858">
        <v>437.54</v>
      </c>
    </row>
    <row r="7859" spans="1:3">
      <c r="A7859" s="80">
        <v>38165</v>
      </c>
      <c r="B7859">
        <v>436.41</v>
      </c>
      <c r="C7859">
        <v>437.54</v>
      </c>
    </row>
    <row r="7860" spans="1:3">
      <c r="A7860" s="80">
        <v>38166</v>
      </c>
      <c r="B7860">
        <v>436.41</v>
      </c>
      <c r="C7860">
        <v>437.54</v>
      </c>
    </row>
    <row r="7861" spans="1:3">
      <c r="A7861" s="80">
        <v>38167</v>
      </c>
      <c r="B7861">
        <v>436.55</v>
      </c>
      <c r="C7861">
        <v>437.92</v>
      </c>
    </row>
    <row r="7862" spans="1:3">
      <c r="A7862" s="80">
        <v>38168</v>
      </c>
      <c r="B7862">
        <v>436.61</v>
      </c>
      <c r="C7862">
        <v>438.01</v>
      </c>
    </row>
    <row r="7863" spans="1:3">
      <c r="A7863" s="80">
        <v>38169</v>
      </c>
      <c r="B7863">
        <v>436.8</v>
      </c>
      <c r="C7863">
        <v>438.15</v>
      </c>
    </row>
    <row r="7864" spans="1:3">
      <c r="A7864" s="80">
        <v>38170</v>
      </c>
      <c r="B7864">
        <v>436.96</v>
      </c>
      <c r="C7864">
        <v>438.28</v>
      </c>
    </row>
    <row r="7865" spans="1:3">
      <c r="A7865" s="80">
        <v>38171</v>
      </c>
      <c r="B7865">
        <v>437.04</v>
      </c>
      <c r="C7865">
        <v>438.44</v>
      </c>
    </row>
    <row r="7866" spans="1:3">
      <c r="A7866" s="80">
        <v>38172</v>
      </c>
      <c r="B7866">
        <v>437.04</v>
      </c>
      <c r="C7866">
        <v>438.44</v>
      </c>
    </row>
    <row r="7867" spans="1:3">
      <c r="A7867" s="80">
        <v>38173</v>
      </c>
      <c r="B7867">
        <v>437.04</v>
      </c>
      <c r="C7867">
        <v>438.44</v>
      </c>
    </row>
    <row r="7868" spans="1:3">
      <c r="A7868" s="80">
        <v>38174</v>
      </c>
      <c r="B7868">
        <v>437.22</v>
      </c>
      <c r="C7868">
        <v>438.47</v>
      </c>
    </row>
    <row r="7869" spans="1:3">
      <c r="A7869" s="80">
        <v>38175</v>
      </c>
      <c r="B7869">
        <v>437.14</v>
      </c>
      <c r="C7869">
        <v>438.84</v>
      </c>
    </row>
    <row r="7870" spans="1:3">
      <c r="A7870" s="80">
        <v>38176</v>
      </c>
      <c r="B7870">
        <v>437.48</v>
      </c>
      <c r="C7870">
        <v>438.89</v>
      </c>
    </row>
    <row r="7871" spans="1:3">
      <c r="A7871" s="80">
        <v>38177</v>
      </c>
      <c r="B7871">
        <v>437.75</v>
      </c>
      <c r="C7871">
        <v>439.09</v>
      </c>
    </row>
    <row r="7872" spans="1:3">
      <c r="A7872" s="80">
        <v>38178</v>
      </c>
      <c r="B7872">
        <v>437.81</v>
      </c>
      <c r="C7872">
        <v>439.04</v>
      </c>
    </row>
    <row r="7873" spans="1:3">
      <c r="A7873" s="80">
        <v>38179</v>
      </c>
      <c r="B7873">
        <v>437.81</v>
      </c>
      <c r="C7873">
        <v>439.04</v>
      </c>
    </row>
    <row r="7874" spans="1:3">
      <c r="A7874" s="80">
        <v>38180</v>
      </c>
      <c r="B7874">
        <v>437.81</v>
      </c>
      <c r="C7874">
        <v>439.04</v>
      </c>
    </row>
    <row r="7875" spans="1:3">
      <c r="A7875" s="80">
        <v>38181</v>
      </c>
      <c r="B7875">
        <v>437.94</v>
      </c>
      <c r="C7875">
        <v>439.07</v>
      </c>
    </row>
    <row r="7876" spans="1:3">
      <c r="A7876" s="80">
        <v>38182</v>
      </c>
      <c r="B7876">
        <v>437.97</v>
      </c>
      <c r="C7876">
        <v>439.51</v>
      </c>
    </row>
    <row r="7877" spans="1:3">
      <c r="A7877" s="80">
        <v>38183</v>
      </c>
      <c r="B7877">
        <v>438.31</v>
      </c>
      <c r="C7877">
        <v>439.58</v>
      </c>
    </row>
    <row r="7878" spans="1:3">
      <c r="A7878" s="80">
        <v>38184</v>
      </c>
      <c r="B7878">
        <v>438.46</v>
      </c>
      <c r="C7878">
        <v>439.76</v>
      </c>
    </row>
    <row r="7879" spans="1:3">
      <c r="A7879" s="80">
        <v>38185</v>
      </c>
      <c r="B7879">
        <v>438.53</v>
      </c>
      <c r="C7879">
        <v>439.99</v>
      </c>
    </row>
    <row r="7880" spans="1:3">
      <c r="A7880" s="80">
        <v>38186</v>
      </c>
      <c r="B7880">
        <v>438.53</v>
      </c>
      <c r="C7880">
        <v>439.99</v>
      </c>
    </row>
    <row r="7881" spans="1:3">
      <c r="A7881" s="80">
        <v>38187</v>
      </c>
      <c r="B7881">
        <v>438.53</v>
      </c>
      <c r="C7881">
        <v>439.99</v>
      </c>
    </row>
    <row r="7882" spans="1:3">
      <c r="A7882" s="80">
        <v>38188</v>
      </c>
      <c r="B7882">
        <v>438.72</v>
      </c>
      <c r="C7882">
        <v>440.08</v>
      </c>
    </row>
    <row r="7883" spans="1:3">
      <c r="A7883" s="80">
        <v>38189</v>
      </c>
      <c r="B7883">
        <v>438.68</v>
      </c>
      <c r="C7883">
        <v>440.27</v>
      </c>
    </row>
    <row r="7884" spans="1:3">
      <c r="A7884" s="80">
        <v>38190</v>
      </c>
      <c r="B7884">
        <v>438.91</v>
      </c>
      <c r="C7884">
        <v>440.25</v>
      </c>
    </row>
    <row r="7885" spans="1:3">
      <c r="A7885" s="80">
        <v>38191</v>
      </c>
      <c r="B7885">
        <v>439.2</v>
      </c>
      <c r="C7885">
        <v>440.57</v>
      </c>
    </row>
    <row r="7886" spans="1:3">
      <c r="A7886" s="80">
        <v>38192</v>
      </c>
      <c r="B7886">
        <v>439.53</v>
      </c>
      <c r="C7886">
        <v>440.68</v>
      </c>
    </row>
    <row r="7887" spans="1:3">
      <c r="A7887" s="80">
        <v>38193</v>
      </c>
      <c r="B7887">
        <v>439.53</v>
      </c>
      <c r="C7887">
        <v>440.68</v>
      </c>
    </row>
    <row r="7888" spans="1:3">
      <c r="A7888" s="80">
        <v>38194</v>
      </c>
      <c r="B7888">
        <v>439.53</v>
      </c>
      <c r="C7888">
        <v>440.68</v>
      </c>
    </row>
    <row r="7889" spans="1:3">
      <c r="A7889" s="80">
        <v>38195</v>
      </c>
      <c r="B7889">
        <v>439.46</v>
      </c>
      <c r="C7889">
        <v>440.96</v>
      </c>
    </row>
    <row r="7890" spans="1:3">
      <c r="A7890" s="80">
        <v>38196</v>
      </c>
      <c r="B7890">
        <v>439.51</v>
      </c>
      <c r="C7890">
        <v>441.09</v>
      </c>
    </row>
    <row r="7891" spans="1:3">
      <c r="A7891" s="80">
        <v>38197</v>
      </c>
      <c r="B7891">
        <v>439.79</v>
      </c>
      <c r="C7891">
        <v>441.15</v>
      </c>
    </row>
    <row r="7892" spans="1:3">
      <c r="A7892" s="80">
        <v>38198</v>
      </c>
      <c r="B7892">
        <v>440.05</v>
      </c>
      <c r="C7892">
        <v>441.21</v>
      </c>
    </row>
    <row r="7893" spans="1:3">
      <c r="A7893" s="80">
        <v>38199</v>
      </c>
      <c r="B7893">
        <v>440.05</v>
      </c>
      <c r="C7893">
        <v>441.35</v>
      </c>
    </row>
    <row r="7894" spans="1:3">
      <c r="A7894" s="80">
        <v>38200</v>
      </c>
      <c r="B7894">
        <v>440.05</v>
      </c>
      <c r="C7894">
        <v>441.35</v>
      </c>
    </row>
    <row r="7895" spans="1:3">
      <c r="A7895" s="80">
        <v>38201</v>
      </c>
      <c r="B7895">
        <v>440.05</v>
      </c>
      <c r="C7895">
        <v>441.35</v>
      </c>
    </row>
    <row r="7896" spans="1:3">
      <c r="A7896" s="80">
        <v>38202</v>
      </c>
      <c r="B7896">
        <v>440.05</v>
      </c>
      <c r="C7896">
        <v>441.35</v>
      </c>
    </row>
    <row r="7897" spans="1:3">
      <c r="A7897" s="80">
        <v>38203</v>
      </c>
      <c r="B7897">
        <v>440.28</v>
      </c>
      <c r="C7897">
        <v>441.54</v>
      </c>
    </row>
    <row r="7898" spans="1:3">
      <c r="A7898" s="80">
        <v>38204</v>
      </c>
      <c r="B7898">
        <v>440.31</v>
      </c>
      <c r="C7898">
        <v>442.14</v>
      </c>
    </row>
    <row r="7899" spans="1:3">
      <c r="A7899" s="80">
        <v>38205</v>
      </c>
      <c r="B7899">
        <v>440.49</v>
      </c>
      <c r="C7899">
        <v>441.79</v>
      </c>
    </row>
    <row r="7900" spans="1:3">
      <c r="A7900" s="80">
        <v>38206</v>
      </c>
      <c r="B7900">
        <v>440.71</v>
      </c>
      <c r="C7900">
        <v>442.23</v>
      </c>
    </row>
    <row r="7901" spans="1:3">
      <c r="A7901" s="80">
        <v>38207</v>
      </c>
      <c r="B7901">
        <v>440.71</v>
      </c>
      <c r="C7901">
        <v>442.23</v>
      </c>
    </row>
    <row r="7902" spans="1:3">
      <c r="A7902" s="80">
        <v>38208</v>
      </c>
      <c r="B7902">
        <v>440.71</v>
      </c>
      <c r="C7902">
        <v>442.23</v>
      </c>
    </row>
    <row r="7903" spans="1:3">
      <c r="A7903" s="80">
        <v>38209</v>
      </c>
      <c r="B7903">
        <v>440.85</v>
      </c>
      <c r="C7903">
        <v>442.4</v>
      </c>
    </row>
    <row r="7904" spans="1:3">
      <c r="A7904" s="80">
        <v>38210</v>
      </c>
      <c r="B7904">
        <v>440.99</v>
      </c>
      <c r="C7904">
        <v>442.67</v>
      </c>
    </row>
    <row r="7905" spans="1:3">
      <c r="A7905" s="80">
        <v>38211</v>
      </c>
      <c r="B7905">
        <v>441.06</v>
      </c>
      <c r="C7905">
        <v>442.71</v>
      </c>
    </row>
    <row r="7906" spans="1:3">
      <c r="A7906" s="80">
        <v>38212</v>
      </c>
      <c r="B7906">
        <v>441.47</v>
      </c>
      <c r="C7906">
        <v>442.83</v>
      </c>
    </row>
    <row r="7907" spans="1:3">
      <c r="A7907" s="80">
        <v>38213</v>
      </c>
      <c r="B7907">
        <v>441.64</v>
      </c>
      <c r="C7907">
        <v>442.56</v>
      </c>
    </row>
    <row r="7908" spans="1:3">
      <c r="A7908" s="80">
        <v>38214</v>
      </c>
      <c r="B7908">
        <v>441.64</v>
      </c>
      <c r="C7908">
        <v>442.56</v>
      </c>
    </row>
    <row r="7909" spans="1:3">
      <c r="A7909" s="80">
        <v>38215</v>
      </c>
      <c r="B7909">
        <v>441.64</v>
      </c>
      <c r="C7909">
        <v>442.56</v>
      </c>
    </row>
    <row r="7910" spans="1:3">
      <c r="A7910" s="80">
        <v>38216</v>
      </c>
      <c r="B7910">
        <v>441.73</v>
      </c>
      <c r="C7910">
        <v>443.21</v>
      </c>
    </row>
    <row r="7911" spans="1:3">
      <c r="A7911" s="80">
        <v>38217</v>
      </c>
      <c r="B7911">
        <v>441.92</v>
      </c>
      <c r="C7911">
        <v>443.46</v>
      </c>
    </row>
    <row r="7912" spans="1:3">
      <c r="A7912" s="80">
        <v>38218</v>
      </c>
      <c r="B7912">
        <v>442.1</v>
      </c>
      <c r="C7912">
        <v>443.54</v>
      </c>
    </row>
    <row r="7913" spans="1:3">
      <c r="A7913" s="80">
        <v>38219</v>
      </c>
      <c r="B7913">
        <v>442.22</v>
      </c>
      <c r="C7913">
        <v>443.72</v>
      </c>
    </row>
    <row r="7914" spans="1:3">
      <c r="A7914" s="80">
        <v>38220</v>
      </c>
      <c r="B7914">
        <v>442.42</v>
      </c>
      <c r="C7914">
        <v>443.75</v>
      </c>
    </row>
    <row r="7915" spans="1:3">
      <c r="A7915" s="80">
        <v>38221</v>
      </c>
      <c r="B7915">
        <v>442.42</v>
      </c>
      <c r="C7915">
        <v>443.75</v>
      </c>
    </row>
    <row r="7916" spans="1:3">
      <c r="A7916" s="80">
        <v>38222</v>
      </c>
      <c r="B7916">
        <v>442.42</v>
      </c>
      <c r="C7916">
        <v>443.75</v>
      </c>
    </row>
    <row r="7917" spans="1:3">
      <c r="A7917" s="80">
        <v>38223</v>
      </c>
      <c r="B7917">
        <v>442.55</v>
      </c>
      <c r="C7917">
        <v>444.03</v>
      </c>
    </row>
    <row r="7918" spans="1:3">
      <c r="A7918" s="80">
        <v>38224</v>
      </c>
      <c r="B7918">
        <v>442.73</v>
      </c>
      <c r="C7918">
        <v>444.41</v>
      </c>
    </row>
    <row r="7919" spans="1:3">
      <c r="A7919" s="80">
        <v>38225</v>
      </c>
      <c r="B7919">
        <v>442.98</v>
      </c>
      <c r="C7919">
        <v>444.37</v>
      </c>
    </row>
    <row r="7920" spans="1:3">
      <c r="A7920" s="80">
        <v>38226</v>
      </c>
      <c r="B7920">
        <v>443.1</v>
      </c>
      <c r="C7920">
        <v>444.55</v>
      </c>
    </row>
    <row r="7921" spans="1:3">
      <c r="A7921" s="80">
        <v>38227</v>
      </c>
      <c r="B7921">
        <v>443.3</v>
      </c>
      <c r="C7921">
        <v>444.65</v>
      </c>
    </row>
    <row r="7922" spans="1:3">
      <c r="A7922" s="80">
        <v>38228</v>
      </c>
      <c r="B7922">
        <v>443.3</v>
      </c>
      <c r="C7922">
        <v>444.65</v>
      </c>
    </row>
    <row r="7923" spans="1:3">
      <c r="A7923" s="80">
        <v>38229</v>
      </c>
      <c r="B7923">
        <v>443.3</v>
      </c>
      <c r="C7923">
        <v>444.65</v>
      </c>
    </row>
    <row r="7924" spans="1:3">
      <c r="A7924" s="80">
        <v>38230</v>
      </c>
      <c r="B7924">
        <v>443.41</v>
      </c>
      <c r="C7924">
        <v>444.9</v>
      </c>
    </row>
    <row r="7925" spans="1:3">
      <c r="A7925" s="80">
        <v>38231</v>
      </c>
      <c r="B7925">
        <v>443.46</v>
      </c>
      <c r="C7925">
        <v>445.11</v>
      </c>
    </row>
    <row r="7926" spans="1:3">
      <c r="A7926" s="80">
        <v>38232</v>
      </c>
      <c r="B7926">
        <v>443.73</v>
      </c>
      <c r="C7926">
        <v>445.17</v>
      </c>
    </row>
    <row r="7927" spans="1:3">
      <c r="A7927" s="80">
        <v>38233</v>
      </c>
      <c r="B7927">
        <v>443.9</v>
      </c>
      <c r="C7927">
        <v>445.41</v>
      </c>
    </row>
    <row r="7928" spans="1:3">
      <c r="A7928" s="80">
        <v>38234</v>
      </c>
      <c r="B7928">
        <v>443.92</v>
      </c>
      <c r="C7928">
        <v>445.67</v>
      </c>
    </row>
    <row r="7929" spans="1:3">
      <c r="A7929" s="80">
        <v>38235</v>
      </c>
      <c r="B7929">
        <v>443.92</v>
      </c>
      <c r="C7929">
        <v>445.67</v>
      </c>
    </row>
    <row r="7930" spans="1:3">
      <c r="A7930" s="80">
        <v>38236</v>
      </c>
      <c r="B7930">
        <v>443.92</v>
      </c>
      <c r="C7930">
        <v>445.67</v>
      </c>
    </row>
    <row r="7931" spans="1:3">
      <c r="A7931" s="80">
        <v>38237</v>
      </c>
      <c r="B7931">
        <v>444.16</v>
      </c>
      <c r="C7931">
        <v>445.52</v>
      </c>
    </row>
    <row r="7932" spans="1:3">
      <c r="A7932" s="80">
        <v>38238</v>
      </c>
      <c r="B7932">
        <v>444.22</v>
      </c>
      <c r="C7932">
        <v>446.04</v>
      </c>
    </row>
    <row r="7933" spans="1:3">
      <c r="A7933" s="80">
        <v>38239</v>
      </c>
      <c r="B7933">
        <v>444.73</v>
      </c>
      <c r="C7933">
        <v>446.09</v>
      </c>
    </row>
    <row r="7934" spans="1:3">
      <c r="A7934" s="80">
        <v>38240</v>
      </c>
      <c r="B7934">
        <v>445.17</v>
      </c>
      <c r="C7934">
        <v>446.25</v>
      </c>
    </row>
    <row r="7935" spans="1:3">
      <c r="A7935" s="80">
        <v>38241</v>
      </c>
      <c r="B7935">
        <v>444.92</v>
      </c>
      <c r="C7935">
        <v>446.4</v>
      </c>
    </row>
    <row r="7936" spans="1:3">
      <c r="A7936" s="80">
        <v>38242</v>
      </c>
      <c r="B7936">
        <v>444.92</v>
      </c>
      <c r="C7936">
        <v>446.4</v>
      </c>
    </row>
    <row r="7937" spans="1:3">
      <c r="A7937" s="80">
        <v>38243</v>
      </c>
      <c r="B7937">
        <v>444.92</v>
      </c>
      <c r="C7937">
        <v>446.4</v>
      </c>
    </row>
    <row r="7938" spans="1:3">
      <c r="A7938" s="80">
        <v>38244</v>
      </c>
      <c r="B7938">
        <v>445.08</v>
      </c>
      <c r="C7938">
        <v>446.57</v>
      </c>
    </row>
    <row r="7939" spans="1:3">
      <c r="A7939" s="80">
        <v>38245</v>
      </c>
      <c r="B7939">
        <v>445.14</v>
      </c>
      <c r="C7939">
        <v>446.71</v>
      </c>
    </row>
    <row r="7940" spans="1:3">
      <c r="A7940" s="80">
        <v>38246</v>
      </c>
      <c r="B7940">
        <v>445.14</v>
      </c>
      <c r="C7940">
        <v>446.71</v>
      </c>
    </row>
    <row r="7941" spans="1:3">
      <c r="A7941" s="80">
        <v>38247</v>
      </c>
      <c r="B7941">
        <v>445.55</v>
      </c>
      <c r="C7941">
        <v>446.87</v>
      </c>
    </row>
    <row r="7942" spans="1:3">
      <c r="A7942" s="80">
        <v>38248</v>
      </c>
      <c r="B7942">
        <v>445.64</v>
      </c>
      <c r="C7942">
        <v>447</v>
      </c>
    </row>
    <row r="7943" spans="1:3">
      <c r="A7943" s="80">
        <v>38249</v>
      </c>
      <c r="B7943">
        <v>445.64</v>
      </c>
      <c r="C7943">
        <v>447</v>
      </c>
    </row>
    <row r="7944" spans="1:3">
      <c r="A7944" s="80">
        <v>38250</v>
      </c>
      <c r="B7944">
        <v>445.64</v>
      </c>
      <c r="C7944">
        <v>447</v>
      </c>
    </row>
    <row r="7945" spans="1:3">
      <c r="A7945" s="80">
        <v>38251</v>
      </c>
      <c r="B7945">
        <v>445.73</v>
      </c>
      <c r="C7945">
        <v>447.17</v>
      </c>
    </row>
    <row r="7946" spans="1:3">
      <c r="A7946" s="80">
        <v>38252</v>
      </c>
      <c r="B7946">
        <v>445.84</v>
      </c>
      <c r="C7946">
        <v>447.3</v>
      </c>
    </row>
    <row r="7947" spans="1:3">
      <c r="A7947" s="80">
        <v>38253</v>
      </c>
      <c r="B7947">
        <v>446</v>
      </c>
      <c r="C7947">
        <v>447.53</v>
      </c>
    </row>
    <row r="7948" spans="1:3">
      <c r="A7948" s="80">
        <v>38254</v>
      </c>
      <c r="B7948">
        <v>446.12</v>
      </c>
      <c r="C7948">
        <v>447.77</v>
      </c>
    </row>
    <row r="7949" spans="1:3">
      <c r="A7949" s="80">
        <v>38255</v>
      </c>
      <c r="B7949">
        <v>446.29</v>
      </c>
      <c r="C7949">
        <v>447.89</v>
      </c>
    </row>
    <row r="7950" spans="1:3">
      <c r="A7950" s="80">
        <v>38256</v>
      </c>
      <c r="B7950">
        <v>446.29</v>
      </c>
      <c r="C7950">
        <v>447.89</v>
      </c>
    </row>
    <row r="7951" spans="1:3">
      <c r="A7951" s="80">
        <v>38257</v>
      </c>
      <c r="B7951">
        <v>446.29</v>
      </c>
      <c r="C7951">
        <v>447.89</v>
      </c>
    </row>
    <row r="7952" spans="1:3">
      <c r="A7952" s="80">
        <v>38258</v>
      </c>
      <c r="B7952">
        <v>446.53</v>
      </c>
      <c r="C7952">
        <v>448.05</v>
      </c>
    </row>
    <row r="7953" spans="1:3">
      <c r="A7953" s="80">
        <v>38259</v>
      </c>
      <c r="B7953">
        <v>446.62</v>
      </c>
      <c r="C7953">
        <v>448.22</v>
      </c>
    </row>
    <row r="7954" spans="1:3">
      <c r="A7954" s="80">
        <v>38260</v>
      </c>
      <c r="B7954">
        <v>446.98</v>
      </c>
      <c r="C7954">
        <v>448.32</v>
      </c>
    </row>
    <row r="7955" spans="1:3">
      <c r="A7955" s="80">
        <v>38261</v>
      </c>
      <c r="B7955">
        <v>447.24</v>
      </c>
      <c r="C7955">
        <v>448.47</v>
      </c>
    </row>
    <row r="7956" spans="1:3">
      <c r="A7956" s="80">
        <v>38262</v>
      </c>
      <c r="B7956">
        <v>447.4</v>
      </c>
      <c r="C7956">
        <v>448.63</v>
      </c>
    </row>
    <row r="7957" spans="1:3">
      <c r="A7957" s="80">
        <v>38263</v>
      </c>
      <c r="B7957">
        <v>447.4</v>
      </c>
      <c r="C7957">
        <v>448.63</v>
      </c>
    </row>
    <row r="7958" spans="1:3">
      <c r="A7958" s="80">
        <v>38264</v>
      </c>
      <c r="B7958">
        <v>447.4</v>
      </c>
      <c r="C7958">
        <v>448.63</v>
      </c>
    </row>
    <row r="7959" spans="1:3">
      <c r="A7959" s="80">
        <v>38265</v>
      </c>
      <c r="B7959">
        <v>447.45</v>
      </c>
      <c r="C7959">
        <v>448.95</v>
      </c>
    </row>
    <row r="7960" spans="1:3">
      <c r="A7960" s="80">
        <v>38266</v>
      </c>
      <c r="B7960">
        <v>447.44</v>
      </c>
      <c r="C7960">
        <v>448.99</v>
      </c>
    </row>
    <row r="7961" spans="1:3">
      <c r="A7961" s="80">
        <v>38267</v>
      </c>
      <c r="B7961">
        <v>447.78</v>
      </c>
      <c r="C7961">
        <v>449.28</v>
      </c>
    </row>
    <row r="7962" spans="1:3">
      <c r="A7962" s="80">
        <v>38268</v>
      </c>
      <c r="B7962">
        <v>447.98</v>
      </c>
      <c r="C7962">
        <v>449.43</v>
      </c>
    </row>
    <row r="7963" spans="1:3">
      <c r="A7963" s="80">
        <v>38269</v>
      </c>
      <c r="B7963">
        <v>448.24</v>
      </c>
      <c r="C7963">
        <v>449.61</v>
      </c>
    </row>
    <row r="7964" spans="1:3">
      <c r="A7964" s="80">
        <v>38270</v>
      </c>
      <c r="B7964">
        <v>448.24</v>
      </c>
      <c r="C7964">
        <v>449.61</v>
      </c>
    </row>
    <row r="7965" spans="1:3">
      <c r="A7965" s="80">
        <v>38271</v>
      </c>
      <c r="B7965">
        <v>448.24</v>
      </c>
      <c r="C7965">
        <v>449.61</v>
      </c>
    </row>
    <row r="7966" spans="1:3">
      <c r="A7966" s="80">
        <v>38272</v>
      </c>
      <c r="B7966">
        <v>448.28</v>
      </c>
      <c r="C7966">
        <v>449.83</v>
      </c>
    </row>
    <row r="7967" spans="1:3">
      <c r="A7967" s="80">
        <v>38273</v>
      </c>
      <c r="B7967">
        <v>448.36</v>
      </c>
      <c r="C7967">
        <v>450.07</v>
      </c>
    </row>
    <row r="7968" spans="1:3">
      <c r="A7968" s="80">
        <v>38274</v>
      </c>
      <c r="B7968">
        <v>448.54</v>
      </c>
      <c r="C7968">
        <v>450.14</v>
      </c>
    </row>
    <row r="7969" spans="1:3">
      <c r="A7969" s="80">
        <v>38275</v>
      </c>
      <c r="B7969">
        <v>448.92</v>
      </c>
      <c r="C7969">
        <v>450.3</v>
      </c>
    </row>
    <row r="7970" spans="1:3">
      <c r="A7970" s="80">
        <v>38276</v>
      </c>
      <c r="B7970">
        <v>449.05</v>
      </c>
      <c r="C7970">
        <v>450.42</v>
      </c>
    </row>
    <row r="7971" spans="1:3">
      <c r="A7971" s="80">
        <v>38277</v>
      </c>
      <c r="B7971">
        <v>449.05</v>
      </c>
      <c r="C7971">
        <v>450.42</v>
      </c>
    </row>
    <row r="7972" spans="1:3">
      <c r="A7972" s="80">
        <v>38278</v>
      </c>
      <c r="B7972">
        <v>449.05</v>
      </c>
      <c r="C7972">
        <v>450.42</v>
      </c>
    </row>
    <row r="7973" spans="1:3">
      <c r="A7973" s="80">
        <v>38279</v>
      </c>
      <c r="B7973">
        <v>449.05</v>
      </c>
      <c r="C7973">
        <v>450.42</v>
      </c>
    </row>
    <row r="7974" spans="1:3">
      <c r="A7974" s="80">
        <v>38280</v>
      </c>
      <c r="B7974">
        <v>449.38</v>
      </c>
      <c r="C7974">
        <v>450.66</v>
      </c>
    </row>
    <row r="7975" spans="1:3">
      <c r="A7975" s="80">
        <v>38281</v>
      </c>
      <c r="B7975">
        <v>449.38</v>
      </c>
      <c r="C7975">
        <v>450.86</v>
      </c>
    </row>
    <row r="7976" spans="1:3">
      <c r="A7976" s="80">
        <v>38282</v>
      </c>
      <c r="B7976">
        <v>449.47</v>
      </c>
      <c r="C7976">
        <v>450.87</v>
      </c>
    </row>
    <row r="7977" spans="1:3">
      <c r="A7977" s="80">
        <v>38283</v>
      </c>
      <c r="B7977">
        <v>449.72</v>
      </c>
      <c r="C7977">
        <v>451.29</v>
      </c>
    </row>
    <row r="7978" spans="1:3">
      <c r="A7978" s="80">
        <v>38284</v>
      </c>
      <c r="B7978">
        <v>449.72</v>
      </c>
      <c r="C7978">
        <v>451.29</v>
      </c>
    </row>
    <row r="7979" spans="1:3">
      <c r="A7979" s="80">
        <v>38285</v>
      </c>
      <c r="B7979">
        <v>449.72</v>
      </c>
      <c r="C7979">
        <v>451.29</v>
      </c>
    </row>
    <row r="7980" spans="1:3">
      <c r="A7980" s="80">
        <v>38286</v>
      </c>
      <c r="B7980">
        <v>449.99</v>
      </c>
      <c r="C7980">
        <v>451.35</v>
      </c>
    </row>
    <row r="7981" spans="1:3">
      <c r="A7981" s="80">
        <v>38287</v>
      </c>
      <c r="B7981">
        <v>449.96</v>
      </c>
      <c r="C7981">
        <v>451.57</v>
      </c>
    </row>
    <row r="7982" spans="1:3">
      <c r="A7982" s="80">
        <v>38288</v>
      </c>
      <c r="B7982">
        <v>450.21</v>
      </c>
      <c r="C7982">
        <v>451.66</v>
      </c>
    </row>
    <row r="7983" spans="1:3">
      <c r="A7983" s="80">
        <v>38289</v>
      </c>
      <c r="B7983">
        <v>450.49</v>
      </c>
      <c r="C7983">
        <v>451.78</v>
      </c>
    </row>
    <row r="7984" spans="1:3">
      <c r="A7984" s="80">
        <v>38290</v>
      </c>
      <c r="B7984">
        <v>450.73</v>
      </c>
      <c r="C7984">
        <v>451.87</v>
      </c>
    </row>
    <row r="7985" spans="1:3">
      <c r="A7985" s="80">
        <v>38291</v>
      </c>
      <c r="B7985">
        <v>450.73</v>
      </c>
      <c r="C7985">
        <v>451.87</v>
      </c>
    </row>
    <row r="7986" spans="1:3">
      <c r="A7986" s="80">
        <v>38292</v>
      </c>
      <c r="B7986">
        <v>450.73</v>
      </c>
      <c r="C7986">
        <v>451.87</v>
      </c>
    </row>
    <row r="7987" spans="1:3">
      <c r="A7987" s="80">
        <v>38293</v>
      </c>
      <c r="B7987">
        <v>450.69</v>
      </c>
      <c r="C7987">
        <v>451.92</v>
      </c>
    </row>
    <row r="7988" spans="1:3">
      <c r="A7988" s="80">
        <v>38294</v>
      </c>
      <c r="B7988">
        <v>450.63</v>
      </c>
      <c r="C7988">
        <v>452.46</v>
      </c>
    </row>
    <row r="7989" spans="1:3">
      <c r="A7989" s="80">
        <v>38295</v>
      </c>
      <c r="B7989">
        <v>451.03</v>
      </c>
      <c r="C7989">
        <v>452.47</v>
      </c>
    </row>
    <row r="7990" spans="1:3">
      <c r="A7990" s="80">
        <v>38296</v>
      </c>
      <c r="B7990">
        <v>451.06</v>
      </c>
      <c r="C7990">
        <v>452.49</v>
      </c>
    </row>
    <row r="7991" spans="1:3">
      <c r="A7991" s="80">
        <v>38297</v>
      </c>
      <c r="B7991">
        <v>451.38</v>
      </c>
      <c r="C7991">
        <v>452.87</v>
      </c>
    </row>
    <row r="7992" spans="1:3">
      <c r="A7992" s="80">
        <v>38298</v>
      </c>
      <c r="B7992">
        <v>451.38</v>
      </c>
      <c r="C7992">
        <v>452.87</v>
      </c>
    </row>
    <row r="7993" spans="1:3">
      <c r="A7993" s="80">
        <v>38299</v>
      </c>
      <c r="B7993">
        <v>451.38</v>
      </c>
      <c r="C7993">
        <v>452.87</v>
      </c>
    </row>
    <row r="7994" spans="1:3">
      <c r="A7994" s="80">
        <v>38300</v>
      </c>
      <c r="B7994">
        <v>451.54</v>
      </c>
      <c r="C7994">
        <v>452.95</v>
      </c>
    </row>
    <row r="7995" spans="1:3">
      <c r="A7995" s="80">
        <v>38301</v>
      </c>
      <c r="B7995">
        <v>451.73</v>
      </c>
      <c r="C7995">
        <v>453.34</v>
      </c>
    </row>
    <row r="7996" spans="1:3">
      <c r="A7996" s="80">
        <v>38302</v>
      </c>
      <c r="B7996">
        <v>451.77</v>
      </c>
      <c r="C7996">
        <v>453.4</v>
      </c>
    </row>
    <row r="7997" spans="1:3">
      <c r="A7997" s="80">
        <v>38303</v>
      </c>
      <c r="B7997">
        <v>452.06</v>
      </c>
      <c r="C7997">
        <v>453.69</v>
      </c>
    </row>
    <row r="7998" spans="1:3">
      <c r="A7998" s="80">
        <v>38304</v>
      </c>
      <c r="B7998">
        <v>452.18</v>
      </c>
      <c r="C7998">
        <v>453.68</v>
      </c>
    </row>
    <row r="7999" spans="1:3">
      <c r="A7999" s="80">
        <v>38305</v>
      </c>
      <c r="B7999">
        <v>452.18</v>
      </c>
      <c r="C7999">
        <v>453.68</v>
      </c>
    </row>
    <row r="8000" spans="1:3">
      <c r="A8000" s="80">
        <v>38306</v>
      </c>
      <c r="B8000">
        <v>452.18</v>
      </c>
      <c r="C8000">
        <v>453.68</v>
      </c>
    </row>
    <row r="8001" spans="1:3">
      <c r="A8001" s="80">
        <v>38307</v>
      </c>
      <c r="B8001">
        <v>452.39</v>
      </c>
      <c r="C8001">
        <v>453.93</v>
      </c>
    </row>
    <row r="8002" spans="1:3">
      <c r="A8002" s="80">
        <v>38308</v>
      </c>
      <c r="B8002">
        <v>452.69</v>
      </c>
      <c r="C8002">
        <v>454.2</v>
      </c>
    </row>
    <row r="8003" spans="1:3">
      <c r="A8003" s="80">
        <v>38309</v>
      </c>
      <c r="B8003">
        <v>452.87</v>
      </c>
      <c r="C8003">
        <v>454.35</v>
      </c>
    </row>
    <row r="8004" spans="1:3">
      <c r="A8004" s="80">
        <v>38310</v>
      </c>
      <c r="B8004">
        <v>452.85</v>
      </c>
      <c r="C8004">
        <v>454.36</v>
      </c>
    </row>
    <row r="8005" spans="1:3">
      <c r="A8005" s="80">
        <v>38311</v>
      </c>
      <c r="B8005">
        <v>453.15</v>
      </c>
      <c r="C8005">
        <v>454.59</v>
      </c>
    </row>
    <row r="8006" spans="1:3">
      <c r="A8006" s="80">
        <v>38312</v>
      </c>
      <c r="B8006">
        <v>453.15</v>
      </c>
      <c r="C8006">
        <v>454.59</v>
      </c>
    </row>
    <row r="8007" spans="1:3">
      <c r="A8007" s="80">
        <v>38313</v>
      </c>
      <c r="B8007">
        <v>453.15</v>
      </c>
      <c r="C8007">
        <v>454.59</v>
      </c>
    </row>
    <row r="8008" spans="1:3">
      <c r="A8008" s="80">
        <v>38314</v>
      </c>
      <c r="B8008">
        <v>453.37</v>
      </c>
      <c r="C8008">
        <v>454.69</v>
      </c>
    </row>
    <row r="8009" spans="1:3">
      <c r="A8009" s="80">
        <v>38315</v>
      </c>
      <c r="B8009">
        <v>453.38</v>
      </c>
      <c r="C8009">
        <v>454.95</v>
      </c>
    </row>
    <row r="8010" spans="1:3">
      <c r="A8010" s="80">
        <v>38316</v>
      </c>
      <c r="B8010">
        <v>453.58</v>
      </c>
      <c r="C8010">
        <v>455.21</v>
      </c>
    </row>
    <row r="8011" spans="1:3">
      <c r="A8011" s="80">
        <v>38317</v>
      </c>
      <c r="B8011">
        <v>453.97</v>
      </c>
      <c r="C8011">
        <v>455.36</v>
      </c>
    </row>
    <row r="8012" spans="1:3">
      <c r="A8012" s="80">
        <v>38318</v>
      </c>
      <c r="B8012">
        <v>454.17</v>
      </c>
      <c r="C8012">
        <v>455.34</v>
      </c>
    </row>
    <row r="8013" spans="1:3">
      <c r="A8013" s="80">
        <v>38319</v>
      </c>
      <c r="B8013">
        <v>454.17</v>
      </c>
      <c r="C8013">
        <v>455.34</v>
      </c>
    </row>
    <row r="8014" spans="1:3">
      <c r="A8014" s="80">
        <v>38320</v>
      </c>
      <c r="B8014">
        <v>454.17</v>
      </c>
      <c r="C8014">
        <v>455.34</v>
      </c>
    </row>
    <row r="8015" spans="1:3">
      <c r="A8015" s="80">
        <v>38321</v>
      </c>
      <c r="B8015">
        <v>454.27</v>
      </c>
      <c r="C8015">
        <v>455.58</v>
      </c>
    </row>
    <row r="8016" spans="1:3">
      <c r="A8016" s="80">
        <v>38322</v>
      </c>
      <c r="B8016">
        <v>454.25</v>
      </c>
      <c r="C8016">
        <v>455.88</v>
      </c>
    </row>
    <row r="8017" spans="1:3">
      <c r="A8017" s="80">
        <v>38323</v>
      </c>
      <c r="B8017">
        <v>454.47</v>
      </c>
      <c r="C8017">
        <v>455.84</v>
      </c>
    </row>
    <row r="8018" spans="1:3">
      <c r="A8018" s="80">
        <v>38324</v>
      </c>
      <c r="B8018">
        <v>454.82</v>
      </c>
      <c r="C8018">
        <v>456.28</v>
      </c>
    </row>
    <row r="8019" spans="1:3">
      <c r="A8019" s="80">
        <v>38325</v>
      </c>
      <c r="B8019">
        <v>454.82</v>
      </c>
      <c r="C8019">
        <v>455.85</v>
      </c>
    </row>
    <row r="8020" spans="1:3">
      <c r="A8020" s="80">
        <v>38326</v>
      </c>
      <c r="B8020">
        <v>454.82</v>
      </c>
      <c r="C8020">
        <v>455.85</v>
      </c>
    </row>
    <row r="8021" spans="1:3">
      <c r="A8021" s="80">
        <v>38327</v>
      </c>
      <c r="B8021">
        <v>454.82</v>
      </c>
      <c r="C8021">
        <v>455.85</v>
      </c>
    </row>
    <row r="8022" spans="1:3">
      <c r="A8022" s="80">
        <v>38328</v>
      </c>
      <c r="B8022">
        <v>455.02</v>
      </c>
      <c r="C8022">
        <v>456.49</v>
      </c>
    </row>
    <row r="8023" spans="1:3">
      <c r="A8023" s="80">
        <v>38329</v>
      </c>
      <c r="B8023">
        <v>454.96</v>
      </c>
      <c r="C8023">
        <v>456.78</v>
      </c>
    </row>
    <row r="8024" spans="1:3">
      <c r="A8024" s="80">
        <v>38330</v>
      </c>
      <c r="B8024">
        <v>455.42</v>
      </c>
      <c r="C8024">
        <v>456.77</v>
      </c>
    </row>
    <row r="8025" spans="1:3">
      <c r="A8025" s="80">
        <v>38331</v>
      </c>
      <c r="B8025">
        <v>455.51</v>
      </c>
      <c r="C8025">
        <v>457.07</v>
      </c>
    </row>
    <row r="8026" spans="1:3">
      <c r="A8026" s="80">
        <v>38332</v>
      </c>
      <c r="B8026">
        <v>455.47</v>
      </c>
      <c r="C8026">
        <v>457.2</v>
      </c>
    </row>
    <row r="8027" spans="1:3">
      <c r="A8027" s="80">
        <v>38333</v>
      </c>
      <c r="B8027">
        <v>455.47</v>
      </c>
      <c r="C8027">
        <v>457.2</v>
      </c>
    </row>
    <row r="8028" spans="1:3">
      <c r="A8028" s="80">
        <v>38334</v>
      </c>
      <c r="B8028">
        <v>455.47</v>
      </c>
      <c r="C8028">
        <v>457.2</v>
      </c>
    </row>
    <row r="8029" spans="1:3">
      <c r="A8029" s="80">
        <v>38335</v>
      </c>
      <c r="B8029">
        <v>455.81</v>
      </c>
      <c r="C8029">
        <v>457.44</v>
      </c>
    </row>
    <row r="8030" spans="1:3">
      <c r="A8030" s="80">
        <v>38336</v>
      </c>
      <c r="B8030">
        <v>455.71</v>
      </c>
      <c r="C8030">
        <v>457.52</v>
      </c>
    </row>
    <row r="8031" spans="1:3">
      <c r="A8031" s="80">
        <v>38337</v>
      </c>
      <c r="B8031">
        <v>456.14</v>
      </c>
      <c r="C8031">
        <v>457.68</v>
      </c>
    </row>
    <row r="8032" spans="1:3">
      <c r="A8032" s="80">
        <v>38338</v>
      </c>
      <c r="B8032">
        <v>456.2</v>
      </c>
      <c r="C8032">
        <v>457.87</v>
      </c>
    </row>
    <row r="8033" spans="1:3">
      <c r="A8033" s="80">
        <v>38339</v>
      </c>
      <c r="B8033">
        <v>456.54</v>
      </c>
      <c r="C8033">
        <v>457.87</v>
      </c>
    </row>
    <row r="8034" spans="1:3">
      <c r="A8034" s="80">
        <v>38340</v>
      </c>
      <c r="B8034">
        <v>456.54</v>
      </c>
      <c r="C8034">
        <v>457.87</v>
      </c>
    </row>
    <row r="8035" spans="1:3">
      <c r="A8035" s="80">
        <v>38341</v>
      </c>
      <c r="B8035">
        <v>456.54</v>
      </c>
      <c r="C8035">
        <v>457.87</v>
      </c>
    </row>
    <row r="8036" spans="1:3">
      <c r="A8036" s="80">
        <v>38342</v>
      </c>
      <c r="B8036">
        <v>456.69</v>
      </c>
      <c r="C8036">
        <v>458.28</v>
      </c>
    </row>
    <row r="8037" spans="1:3">
      <c r="A8037" s="80">
        <v>38343</v>
      </c>
      <c r="B8037">
        <v>456.39</v>
      </c>
      <c r="C8037">
        <v>458.42</v>
      </c>
    </row>
    <row r="8038" spans="1:3">
      <c r="A8038" s="80">
        <v>38344</v>
      </c>
      <c r="B8038">
        <v>456.96</v>
      </c>
      <c r="C8038">
        <v>458.52</v>
      </c>
    </row>
    <row r="8039" spans="1:3">
      <c r="A8039" s="80">
        <v>38345</v>
      </c>
      <c r="B8039">
        <v>457.06</v>
      </c>
      <c r="C8039">
        <v>458.64</v>
      </c>
    </row>
    <row r="8040" spans="1:3">
      <c r="A8040" s="80">
        <v>38346</v>
      </c>
      <c r="B8040">
        <v>457.23</v>
      </c>
      <c r="C8040">
        <v>458.97</v>
      </c>
    </row>
    <row r="8041" spans="1:3">
      <c r="A8041" s="80">
        <v>38347</v>
      </c>
      <c r="B8041">
        <v>457.23</v>
      </c>
      <c r="C8041">
        <v>458.97</v>
      </c>
    </row>
    <row r="8042" spans="1:3">
      <c r="A8042" s="80">
        <v>38348</v>
      </c>
      <c r="B8042">
        <v>457.23</v>
      </c>
      <c r="C8042">
        <v>458.97</v>
      </c>
    </row>
    <row r="8043" spans="1:3">
      <c r="A8043" s="80">
        <v>38349</v>
      </c>
      <c r="B8043">
        <v>457.58</v>
      </c>
      <c r="C8043">
        <v>459.16</v>
      </c>
    </row>
    <row r="8044" spans="1:3">
      <c r="A8044" s="80">
        <v>38350</v>
      </c>
      <c r="B8044">
        <v>456.86</v>
      </c>
      <c r="C8044">
        <v>459.37</v>
      </c>
    </row>
    <row r="8045" spans="1:3">
      <c r="A8045" s="80">
        <v>38351</v>
      </c>
      <c r="B8045">
        <v>457.68</v>
      </c>
      <c r="C8045">
        <v>459.51</v>
      </c>
    </row>
    <row r="8046" spans="1:3">
      <c r="A8046" s="80">
        <v>38352</v>
      </c>
      <c r="B8046">
        <v>457.58</v>
      </c>
      <c r="C8046">
        <v>459.64</v>
      </c>
    </row>
    <row r="8047" spans="1:3">
      <c r="A8047" s="80">
        <v>38353</v>
      </c>
      <c r="B8047">
        <v>457.58</v>
      </c>
      <c r="C8047">
        <v>459.64</v>
      </c>
    </row>
    <row r="8048" spans="1:3">
      <c r="A8048" s="80">
        <v>38354</v>
      </c>
      <c r="B8048">
        <v>457.58</v>
      </c>
      <c r="C8048">
        <v>459.64</v>
      </c>
    </row>
    <row r="8049" spans="1:3">
      <c r="A8049" s="80">
        <v>38355</v>
      </c>
      <c r="B8049">
        <v>457.58</v>
      </c>
      <c r="C8049">
        <v>459.64</v>
      </c>
    </row>
    <row r="8050" spans="1:3">
      <c r="A8050" s="80">
        <v>38356</v>
      </c>
      <c r="B8050">
        <v>458.02</v>
      </c>
      <c r="C8050">
        <v>459.99</v>
      </c>
    </row>
    <row r="8051" spans="1:3">
      <c r="A8051" s="80">
        <v>38357</v>
      </c>
      <c r="B8051">
        <v>457.84</v>
      </c>
      <c r="C8051">
        <v>460.09</v>
      </c>
    </row>
    <row r="8052" spans="1:3">
      <c r="A8052" s="80">
        <v>38358</v>
      </c>
      <c r="B8052">
        <v>458.32</v>
      </c>
      <c r="C8052">
        <v>460.09</v>
      </c>
    </row>
    <row r="8053" spans="1:3">
      <c r="A8053" s="80">
        <v>38359</v>
      </c>
      <c r="B8053">
        <v>458.96</v>
      </c>
      <c r="C8053">
        <v>460.14</v>
      </c>
    </row>
    <row r="8054" spans="1:3">
      <c r="A8054" s="80">
        <v>38360</v>
      </c>
      <c r="B8054">
        <v>458.81</v>
      </c>
      <c r="C8054">
        <v>460.4</v>
      </c>
    </row>
    <row r="8055" spans="1:3">
      <c r="A8055" s="80">
        <v>38361</v>
      </c>
      <c r="B8055">
        <v>458.81</v>
      </c>
      <c r="C8055">
        <v>460.4</v>
      </c>
    </row>
    <row r="8056" spans="1:3">
      <c r="A8056" s="80">
        <v>38362</v>
      </c>
      <c r="B8056">
        <v>458.81</v>
      </c>
      <c r="C8056">
        <v>460.4</v>
      </c>
    </row>
    <row r="8057" spans="1:3">
      <c r="A8057" s="80">
        <v>38363</v>
      </c>
      <c r="B8057">
        <v>459.11</v>
      </c>
      <c r="C8057">
        <v>460.48</v>
      </c>
    </row>
    <row r="8058" spans="1:3">
      <c r="A8058" s="80">
        <v>38364</v>
      </c>
      <c r="B8058">
        <v>458.76</v>
      </c>
      <c r="C8058">
        <v>460.85</v>
      </c>
    </row>
    <row r="8059" spans="1:3">
      <c r="A8059" s="80">
        <v>38365</v>
      </c>
      <c r="B8059">
        <v>459.36</v>
      </c>
      <c r="C8059">
        <v>460.93</v>
      </c>
    </row>
    <row r="8060" spans="1:3">
      <c r="A8060" s="80">
        <v>38366</v>
      </c>
      <c r="B8060">
        <v>459.4</v>
      </c>
      <c r="C8060">
        <v>461.15</v>
      </c>
    </row>
    <row r="8061" spans="1:3">
      <c r="A8061" s="80">
        <v>38367</v>
      </c>
      <c r="B8061">
        <v>459.69</v>
      </c>
      <c r="C8061">
        <v>461.27</v>
      </c>
    </row>
    <row r="8062" spans="1:3">
      <c r="A8062" s="80">
        <v>38368</v>
      </c>
      <c r="B8062">
        <v>459.69</v>
      </c>
      <c r="C8062">
        <v>461.27</v>
      </c>
    </row>
    <row r="8063" spans="1:3">
      <c r="A8063" s="80">
        <v>38369</v>
      </c>
      <c r="B8063">
        <v>459.69</v>
      </c>
      <c r="C8063">
        <v>461.27</v>
      </c>
    </row>
    <row r="8064" spans="1:3">
      <c r="A8064" s="80">
        <v>38370</v>
      </c>
      <c r="B8064">
        <v>459.87</v>
      </c>
      <c r="C8064">
        <v>461.5</v>
      </c>
    </row>
    <row r="8065" spans="1:3">
      <c r="A8065" s="80">
        <v>38371</v>
      </c>
      <c r="B8065">
        <v>459.63</v>
      </c>
      <c r="C8065">
        <v>461.46</v>
      </c>
    </row>
    <row r="8066" spans="1:3">
      <c r="A8066" s="80">
        <v>38372</v>
      </c>
      <c r="B8066">
        <v>460.16</v>
      </c>
      <c r="C8066">
        <v>461.77</v>
      </c>
    </row>
    <row r="8067" spans="1:3">
      <c r="A8067" s="80">
        <v>38373</v>
      </c>
      <c r="B8067">
        <v>460.22</v>
      </c>
      <c r="C8067">
        <v>461.87</v>
      </c>
    </row>
    <row r="8068" spans="1:3">
      <c r="A8068" s="80">
        <v>38374</v>
      </c>
      <c r="B8068">
        <v>460.4</v>
      </c>
      <c r="C8068">
        <v>461.93</v>
      </c>
    </row>
    <row r="8069" spans="1:3">
      <c r="A8069" s="80">
        <v>38375</v>
      </c>
      <c r="B8069">
        <v>460.4</v>
      </c>
      <c r="C8069">
        <v>461.93</v>
      </c>
    </row>
    <row r="8070" spans="1:3">
      <c r="A8070" s="80">
        <v>38376</v>
      </c>
      <c r="B8070">
        <v>460.4</v>
      </c>
      <c r="C8070">
        <v>461.93</v>
      </c>
    </row>
    <row r="8071" spans="1:3">
      <c r="A8071" s="80">
        <v>38377</v>
      </c>
      <c r="B8071">
        <v>460.59</v>
      </c>
      <c r="C8071">
        <v>462.03</v>
      </c>
    </row>
    <row r="8072" spans="1:3">
      <c r="A8072" s="80">
        <v>38378</v>
      </c>
      <c r="B8072">
        <v>460.27</v>
      </c>
      <c r="C8072">
        <v>462.5</v>
      </c>
    </row>
    <row r="8073" spans="1:3">
      <c r="A8073" s="80">
        <v>38379</v>
      </c>
      <c r="B8073">
        <v>460.85</v>
      </c>
      <c r="C8073">
        <v>462.33</v>
      </c>
    </row>
    <row r="8074" spans="1:3">
      <c r="A8074" s="80">
        <v>38380</v>
      </c>
      <c r="B8074">
        <v>461.13</v>
      </c>
      <c r="C8074">
        <v>462.46</v>
      </c>
    </row>
    <row r="8075" spans="1:3">
      <c r="A8075" s="80">
        <v>38381</v>
      </c>
      <c r="B8075">
        <v>461.06</v>
      </c>
      <c r="C8075">
        <v>462.48</v>
      </c>
    </row>
    <row r="8076" spans="1:3">
      <c r="A8076" s="80">
        <v>38382</v>
      </c>
      <c r="B8076">
        <v>461.06</v>
      </c>
      <c r="C8076">
        <v>462.48</v>
      </c>
    </row>
    <row r="8077" spans="1:3">
      <c r="A8077" s="80">
        <v>38383</v>
      </c>
      <c r="B8077">
        <v>461.06</v>
      </c>
      <c r="C8077">
        <v>462.48</v>
      </c>
    </row>
    <row r="8078" spans="1:3">
      <c r="A8078" s="80">
        <v>38384</v>
      </c>
      <c r="B8078">
        <v>461.3</v>
      </c>
      <c r="C8078">
        <v>463.17</v>
      </c>
    </row>
    <row r="8079" spans="1:3">
      <c r="A8079" s="80">
        <v>38385</v>
      </c>
      <c r="B8079">
        <v>461.13</v>
      </c>
      <c r="C8079">
        <v>463.06</v>
      </c>
    </row>
    <row r="8080" spans="1:3">
      <c r="A8080" s="80">
        <v>38386</v>
      </c>
      <c r="B8080">
        <v>461.7</v>
      </c>
      <c r="C8080">
        <v>463.15</v>
      </c>
    </row>
    <row r="8081" spans="1:3">
      <c r="A8081" s="80">
        <v>38387</v>
      </c>
      <c r="B8081">
        <v>461.75</v>
      </c>
      <c r="C8081">
        <v>463.77</v>
      </c>
    </row>
    <row r="8082" spans="1:3">
      <c r="A8082" s="80">
        <v>38388</v>
      </c>
      <c r="B8082">
        <v>461.84</v>
      </c>
      <c r="C8082">
        <v>463.56</v>
      </c>
    </row>
    <row r="8083" spans="1:3">
      <c r="A8083" s="80">
        <v>38389</v>
      </c>
      <c r="B8083">
        <v>461.84</v>
      </c>
      <c r="C8083">
        <v>463.56</v>
      </c>
    </row>
    <row r="8084" spans="1:3">
      <c r="A8084" s="80">
        <v>38390</v>
      </c>
      <c r="B8084">
        <v>461.84</v>
      </c>
      <c r="C8084">
        <v>463.56</v>
      </c>
    </row>
    <row r="8085" spans="1:3">
      <c r="A8085" s="80">
        <v>38391</v>
      </c>
      <c r="B8085">
        <v>461.98</v>
      </c>
      <c r="C8085">
        <v>463.26</v>
      </c>
    </row>
    <row r="8086" spans="1:3">
      <c r="A8086" s="80">
        <v>38392</v>
      </c>
      <c r="B8086">
        <v>461.74</v>
      </c>
      <c r="C8086">
        <v>464</v>
      </c>
    </row>
    <row r="8087" spans="1:3">
      <c r="A8087" s="80">
        <v>38393</v>
      </c>
      <c r="B8087">
        <v>462.33</v>
      </c>
      <c r="C8087">
        <v>463.97</v>
      </c>
    </row>
    <row r="8088" spans="1:3">
      <c r="A8088" s="80">
        <v>38394</v>
      </c>
      <c r="B8088">
        <v>462.89</v>
      </c>
      <c r="C8088">
        <v>464.32</v>
      </c>
    </row>
    <row r="8089" spans="1:3">
      <c r="A8089" s="80">
        <v>38395</v>
      </c>
      <c r="B8089">
        <v>462.66</v>
      </c>
      <c r="C8089">
        <v>464.19</v>
      </c>
    </row>
    <row r="8090" spans="1:3">
      <c r="A8090" s="80">
        <v>38396</v>
      </c>
      <c r="B8090">
        <v>462.66</v>
      </c>
      <c r="C8090">
        <v>464.19</v>
      </c>
    </row>
    <row r="8091" spans="1:3">
      <c r="A8091" s="80">
        <v>38397</v>
      </c>
      <c r="B8091">
        <v>462.66</v>
      </c>
      <c r="C8091">
        <v>464.19</v>
      </c>
    </row>
    <row r="8092" spans="1:3">
      <c r="A8092" s="80">
        <v>38398</v>
      </c>
      <c r="B8092">
        <v>462.99</v>
      </c>
      <c r="C8092">
        <v>464.61</v>
      </c>
    </row>
    <row r="8093" spans="1:3">
      <c r="A8093" s="80">
        <v>38399</v>
      </c>
      <c r="B8093">
        <v>462.79</v>
      </c>
      <c r="C8093">
        <v>464.37</v>
      </c>
    </row>
    <row r="8094" spans="1:3">
      <c r="A8094" s="80">
        <v>38400</v>
      </c>
      <c r="B8094">
        <v>463.1</v>
      </c>
      <c r="C8094">
        <v>464.89</v>
      </c>
    </row>
    <row r="8095" spans="1:3">
      <c r="A8095" s="80">
        <v>38401</v>
      </c>
      <c r="B8095">
        <v>463.26</v>
      </c>
      <c r="C8095">
        <v>464.59</v>
      </c>
    </row>
    <row r="8096" spans="1:3">
      <c r="A8096" s="80">
        <v>38402</v>
      </c>
      <c r="B8096">
        <v>463.38</v>
      </c>
      <c r="C8096">
        <v>465.06</v>
      </c>
    </row>
    <row r="8097" spans="1:3">
      <c r="A8097" s="80">
        <v>38403</v>
      </c>
      <c r="B8097">
        <v>463.38</v>
      </c>
      <c r="C8097">
        <v>465.06</v>
      </c>
    </row>
    <row r="8098" spans="1:3">
      <c r="A8098" s="80">
        <v>38404</v>
      </c>
      <c r="B8098">
        <v>463.38</v>
      </c>
      <c r="C8098">
        <v>465.06</v>
      </c>
    </row>
    <row r="8099" spans="1:3">
      <c r="A8099" s="80">
        <v>38405</v>
      </c>
      <c r="B8099">
        <v>463.6</v>
      </c>
      <c r="C8099">
        <v>465.23</v>
      </c>
    </row>
    <row r="8100" spans="1:3">
      <c r="A8100" s="80">
        <v>38406</v>
      </c>
      <c r="B8100">
        <v>463.24</v>
      </c>
      <c r="C8100">
        <v>465.45</v>
      </c>
    </row>
    <row r="8101" spans="1:3">
      <c r="A8101" s="80">
        <v>38407</v>
      </c>
      <c r="B8101">
        <v>463.85</v>
      </c>
      <c r="C8101">
        <v>465.54</v>
      </c>
    </row>
    <row r="8102" spans="1:3">
      <c r="A8102" s="80">
        <v>38408</v>
      </c>
      <c r="B8102">
        <v>464.49</v>
      </c>
      <c r="C8102">
        <v>465.59</v>
      </c>
    </row>
    <row r="8103" spans="1:3">
      <c r="A8103" s="80">
        <v>38409</v>
      </c>
      <c r="B8103">
        <v>464.25</v>
      </c>
      <c r="C8103">
        <v>465.83</v>
      </c>
    </row>
    <row r="8104" spans="1:3">
      <c r="A8104" s="80">
        <v>38410</v>
      </c>
      <c r="B8104">
        <v>464.25</v>
      </c>
      <c r="C8104">
        <v>465.83</v>
      </c>
    </row>
    <row r="8105" spans="1:3">
      <c r="A8105" s="80">
        <v>38411</v>
      </c>
      <c r="B8105">
        <v>464.25</v>
      </c>
      <c r="C8105">
        <v>465.83</v>
      </c>
    </row>
    <row r="8106" spans="1:3">
      <c r="A8106" s="80">
        <v>38412</v>
      </c>
      <c r="B8106">
        <v>464.37</v>
      </c>
      <c r="C8106">
        <v>465.94</v>
      </c>
    </row>
    <row r="8107" spans="1:3">
      <c r="A8107" s="80">
        <v>38413</v>
      </c>
      <c r="B8107">
        <v>464.05</v>
      </c>
      <c r="C8107">
        <v>466.14</v>
      </c>
    </row>
    <row r="8108" spans="1:3">
      <c r="A8108" s="80">
        <v>38414</v>
      </c>
      <c r="B8108">
        <v>464.79</v>
      </c>
      <c r="C8108">
        <v>466.33</v>
      </c>
    </row>
    <row r="8109" spans="1:3">
      <c r="A8109" s="80">
        <v>38415</v>
      </c>
      <c r="B8109">
        <v>464.61</v>
      </c>
      <c r="C8109">
        <v>465.96</v>
      </c>
    </row>
    <row r="8110" spans="1:3">
      <c r="A8110" s="80">
        <v>38416</v>
      </c>
      <c r="B8110">
        <v>464.97</v>
      </c>
      <c r="C8110">
        <v>466.63</v>
      </c>
    </row>
    <row r="8111" spans="1:3">
      <c r="A8111" s="80">
        <v>38417</v>
      </c>
      <c r="B8111">
        <v>464.97</v>
      </c>
      <c r="C8111">
        <v>466.63</v>
      </c>
    </row>
    <row r="8112" spans="1:3">
      <c r="A8112" s="80">
        <v>38418</v>
      </c>
      <c r="B8112">
        <v>464.97</v>
      </c>
      <c r="C8112">
        <v>466.63</v>
      </c>
    </row>
    <row r="8113" spans="1:3">
      <c r="A8113" s="80">
        <v>38419</v>
      </c>
      <c r="B8113">
        <v>465.05</v>
      </c>
      <c r="C8113">
        <v>466.78</v>
      </c>
    </row>
    <row r="8114" spans="1:3">
      <c r="A8114" s="80">
        <v>38420</v>
      </c>
      <c r="B8114">
        <v>464.85</v>
      </c>
      <c r="C8114">
        <v>466.97</v>
      </c>
    </row>
    <row r="8115" spans="1:3">
      <c r="A8115" s="80">
        <v>38421</v>
      </c>
      <c r="B8115">
        <v>465.57</v>
      </c>
      <c r="C8115">
        <v>467.21</v>
      </c>
    </row>
    <row r="8116" spans="1:3">
      <c r="A8116" s="80">
        <v>38422</v>
      </c>
      <c r="B8116">
        <v>466.09</v>
      </c>
      <c r="C8116">
        <v>467.24</v>
      </c>
    </row>
    <row r="8117" spans="1:3">
      <c r="A8117" s="80">
        <v>38423</v>
      </c>
      <c r="B8117">
        <v>465.93</v>
      </c>
      <c r="C8117">
        <v>467.32</v>
      </c>
    </row>
    <row r="8118" spans="1:3">
      <c r="A8118" s="80">
        <v>38424</v>
      </c>
      <c r="B8118">
        <v>465.93</v>
      </c>
      <c r="C8118">
        <v>467.32</v>
      </c>
    </row>
    <row r="8119" spans="1:3">
      <c r="A8119" s="80">
        <v>38425</v>
      </c>
      <c r="B8119">
        <v>465.93</v>
      </c>
      <c r="C8119">
        <v>467.32</v>
      </c>
    </row>
    <row r="8120" spans="1:3">
      <c r="A8120" s="80">
        <v>38426</v>
      </c>
      <c r="B8120">
        <v>465.98</v>
      </c>
      <c r="C8120">
        <v>467.65</v>
      </c>
    </row>
    <row r="8121" spans="1:3">
      <c r="A8121" s="80">
        <v>38427</v>
      </c>
      <c r="B8121">
        <v>465.75</v>
      </c>
      <c r="C8121">
        <v>467.74</v>
      </c>
    </row>
    <row r="8122" spans="1:3">
      <c r="A8122" s="80">
        <v>38428</v>
      </c>
      <c r="B8122">
        <v>466.3</v>
      </c>
      <c r="C8122">
        <v>467.77</v>
      </c>
    </row>
    <row r="8123" spans="1:3">
      <c r="A8123" s="80">
        <v>38429</v>
      </c>
      <c r="B8123">
        <v>466.3</v>
      </c>
      <c r="C8123">
        <v>468.16</v>
      </c>
    </row>
    <row r="8124" spans="1:3">
      <c r="A8124" s="80">
        <v>38430</v>
      </c>
      <c r="B8124">
        <v>466.31</v>
      </c>
      <c r="C8124">
        <v>468.1</v>
      </c>
    </row>
    <row r="8125" spans="1:3">
      <c r="A8125" s="80">
        <v>38431</v>
      </c>
      <c r="B8125">
        <v>466.31</v>
      </c>
      <c r="C8125">
        <v>468.1</v>
      </c>
    </row>
    <row r="8126" spans="1:3">
      <c r="A8126" s="80">
        <v>38432</v>
      </c>
      <c r="B8126">
        <v>466.31</v>
      </c>
      <c r="C8126">
        <v>468.1</v>
      </c>
    </row>
    <row r="8127" spans="1:3">
      <c r="A8127" s="80">
        <v>38433</v>
      </c>
      <c r="B8127">
        <v>466.57</v>
      </c>
      <c r="C8127">
        <v>468.27</v>
      </c>
    </row>
    <row r="8128" spans="1:3">
      <c r="A8128" s="80">
        <v>38434</v>
      </c>
      <c r="B8128">
        <v>466.26</v>
      </c>
      <c r="C8128">
        <v>468.24</v>
      </c>
    </row>
    <row r="8129" spans="1:3">
      <c r="A8129" s="80">
        <v>38435</v>
      </c>
      <c r="B8129">
        <v>466.71</v>
      </c>
      <c r="C8129">
        <v>468.67</v>
      </c>
    </row>
    <row r="8130" spans="1:3">
      <c r="A8130" s="80">
        <v>38436</v>
      </c>
      <c r="B8130">
        <v>466.71</v>
      </c>
      <c r="C8130">
        <v>468.67</v>
      </c>
    </row>
    <row r="8131" spans="1:3">
      <c r="A8131" s="80">
        <v>38437</v>
      </c>
      <c r="B8131">
        <v>466.71</v>
      </c>
      <c r="C8131">
        <v>468.67</v>
      </c>
    </row>
    <row r="8132" spans="1:3">
      <c r="A8132" s="80">
        <v>38438</v>
      </c>
      <c r="B8132">
        <v>466.71</v>
      </c>
      <c r="C8132">
        <v>468.67</v>
      </c>
    </row>
    <row r="8133" spans="1:3">
      <c r="A8133" s="80">
        <v>38439</v>
      </c>
      <c r="B8133">
        <v>466.71</v>
      </c>
      <c r="C8133">
        <v>468.67</v>
      </c>
    </row>
    <row r="8134" spans="1:3">
      <c r="A8134" s="80">
        <v>38440</v>
      </c>
      <c r="B8134">
        <v>466.97</v>
      </c>
      <c r="C8134">
        <v>468.3</v>
      </c>
    </row>
    <row r="8135" spans="1:3">
      <c r="A8135" s="80">
        <v>38441</v>
      </c>
      <c r="B8135">
        <v>467.19</v>
      </c>
      <c r="C8135">
        <v>468.73</v>
      </c>
    </row>
    <row r="8136" spans="1:3">
      <c r="A8136" s="80">
        <v>38442</v>
      </c>
      <c r="B8136">
        <v>467.46</v>
      </c>
      <c r="C8136">
        <v>468.87</v>
      </c>
    </row>
    <row r="8137" spans="1:3">
      <c r="A8137" s="80">
        <v>38443</v>
      </c>
      <c r="B8137">
        <v>467.48</v>
      </c>
      <c r="C8137">
        <v>468.89</v>
      </c>
    </row>
    <row r="8138" spans="1:3">
      <c r="A8138" s="80">
        <v>38444</v>
      </c>
      <c r="B8138">
        <v>467.63</v>
      </c>
      <c r="C8138">
        <v>469.24</v>
      </c>
    </row>
    <row r="8139" spans="1:3">
      <c r="A8139" s="80">
        <v>38445</v>
      </c>
      <c r="B8139">
        <v>467.63</v>
      </c>
      <c r="C8139">
        <v>469.24</v>
      </c>
    </row>
    <row r="8140" spans="1:3">
      <c r="A8140" s="80">
        <v>38446</v>
      </c>
      <c r="B8140">
        <v>467.63</v>
      </c>
      <c r="C8140">
        <v>469.24</v>
      </c>
    </row>
    <row r="8141" spans="1:3">
      <c r="A8141" s="80">
        <v>38447</v>
      </c>
      <c r="B8141">
        <v>467.65</v>
      </c>
      <c r="C8141">
        <v>469.63</v>
      </c>
    </row>
    <row r="8142" spans="1:3">
      <c r="A8142" s="80">
        <v>38448</v>
      </c>
      <c r="B8142">
        <v>467.53</v>
      </c>
      <c r="C8142">
        <v>469.56</v>
      </c>
    </row>
    <row r="8143" spans="1:3">
      <c r="A8143" s="80">
        <v>38449</v>
      </c>
      <c r="B8143">
        <v>467.95</v>
      </c>
      <c r="C8143">
        <v>469.72</v>
      </c>
    </row>
    <row r="8144" spans="1:3">
      <c r="A8144" s="80">
        <v>38450</v>
      </c>
      <c r="B8144">
        <v>468.28</v>
      </c>
      <c r="C8144">
        <v>470.01</v>
      </c>
    </row>
    <row r="8145" spans="1:3">
      <c r="A8145" s="80">
        <v>38451</v>
      </c>
      <c r="B8145">
        <v>468.3</v>
      </c>
      <c r="C8145">
        <v>469.99</v>
      </c>
    </row>
    <row r="8146" spans="1:3">
      <c r="A8146" s="80">
        <v>38452</v>
      </c>
      <c r="B8146">
        <v>468.3</v>
      </c>
      <c r="C8146">
        <v>469.99</v>
      </c>
    </row>
    <row r="8147" spans="1:3">
      <c r="A8147" s="80">
        <v>38453</v>
      </c>
      <c r="B8147">
        <v>468.3</v>
      </c>
      <c r="C8147">
        <v>469.99</v>
      </c>
    </row>
    <row r="8148" spans="1:3">
      <c r="A8148" s="80">
        <v>38454</v>
      </c>
      <c r="B8148">
        <v>468.3</v>
      </c>
      <c r="C8148">
        <v>469.99</v>
      </c>
    </row>
    <row r="8149" spans="1:3">
      <c r="A8149" s="80">
        <v>38455</v>
      </c>
      <c r="B8149">
        <v>468.57</v>
      </c>
      <c r="C8149">
        <v>470.27</v>
      </c>
    </row>
    <row r="8150" spans="1:3">
      <c r="A8150" s="80">
        <v>38456</v>
      </c>
      <c r="B8150">
        <v>468.39</v>
      </c>
      <c r="C8150">
        <v>470.51</v>
      </c>
    </row>
    <row r="8151" spans="1:3">
      <c r="A8151" s="80">
        <v>38457</v>
      </c>
      <c r="B8151">
        <v>469.42</v>
      </c>
      <c r="C8151">
        <v>470.3</v>
      </c>
    </row>
    <row r="8152" spans="1:3">
      <c r="A8152" s="80">
        <v>38458</v>
      </c>
      <c r="B8152">
        <v>468.96</v>
      </c>
      <c r="C8152">
        <v>470.42</v>
      </c>
    </row>
    <row r="8153" spans="1:3">
      <c r="A8153" s="80">
        <v>38459</v>
      </c>
      <c r="B8153">
        <v>468.96</v>
      </c>
      <c r="C8153">
        <v>470.42</v>
      </c>
    </row>
    <row r="8154" spans="1:3">
      <c r="A8154" s="80">
        <v>38460</v>
      </c>
      <c r="B8154">
        <v>468.96</v>
      </c>
      <c r="C8154">
        <v>470.42</v>
      </c>
    </row>
    <row r="8155" spans="1:3">
      <c r="A8155" s="80">
        <v>38461</v>
      </c>
      <c r="B8155">
        <v>469.25</v>
      </c>
      <c r="C8155">
        <v>470.87</v>
      </c>
    </row>
    <row r="8156" spans="1:3">
      <c r="A8156" s="80">
        <v>38462</v>
      </c>
      <c r="B8156">
        <v>469.21</v>
      </c>
      <c r="C8156">
        <v>471.02</v>
      </c>
    </row>
    <row r="8157" spans="1:3">
      <c r="A8157" s="80">
        <v>38463</v>
      </c>
      <c r="B8157">
        <v>469.24</v>
      </c>
      <c r="C8157">
        <v>470.91</v>
      </c>
    </row>
    <row r="8158" spans="1:3">
      <c r="A8158" s="80">
        <v>38464</v>
      </c>
      <c r="B8158">
        <v>469.53</v>
      </c>
      <c r="C8158">
        <v>471.3</v>
      </c>
    </row>
    <row r="8159" spans="1:3">
      <c r="A8159" s="80">
        <v>38465</v>
      </c>
      <c r="B8159">
        <v>469.61</v>
      </c>
      <c r="C8159">
        <v>471.39</v>
      </c>
    </row>
    <row r="8160" spans="1:3">
      <c r="A8160" s="80">
        <v>38466</v>
      </c>
      <c r="B8160">
        <v>469.61</v>
      </c>
      <c r="C8160">
        <v>471.39</v>
      </c>
    </row>
    <row r="8161" spans="1:3">
      <c r="A8161" s="80">
        <v>38467</v>
      </c>
      <c r="B8161">
        <v>469.61</v>
      </c>
      <c r="C8161">
        <v>471.39</v>
      </c>
    </row>
    <row r="8162" spans="1:3">
      <c r="A8162" s="80">
        <v>38468</v>
      </c>
      <c r="B8162">
        <v>469.72</v>
      </c>
      <c r="C8162">
        <v>471.49</v>
      </c>
    </row>
    <row r="8163" spans="1:3">
      <c r="A8163" s="80">
        <v>38469</v>
      </c>
      <c r="B8163">
        <v>469.68</v>
      </c>
      <c r="C8163">
        <v>471.84</v>
      </c>
    </row>
    <row r="8164" spans="1:3">
      <c r="A8164" s="80">
        <v>38470</v>
      </c>
      <c r="B8164">
        <v>470.03</v>
      </c>
      <c r="C8164">
        <v>471.88</v>
      </c>
    </row>
    <row r="8165" spans="1:3">
      <c r="A8165" s="80">
        <v>38471</v>
      </c>
      <c r="B8165">
        <v>470.32</v>
      </c>
      <c r="C8165">
        <v>472.09</v>
      </c>
    </row>
    <row r="8166" spans="1:3">
      <c r="A8166" s="80">
        <v>38472</v>
      </c>
      <c r="B8166">
        <v>470.41</v>
      </c>
      <c r="C8166">
        <v>472.07</v>
      </c>
    </row>
    <row r="8167" spans="1:3">
      <c r="A8167" s="80">
        <v>38473</v>
      </c>
      <c r="B8167">
        <v>470.41</v>
      </c>
      <c r="C8167">
        <v>472.07</v>
      </c>
    </row>
    <row r="8168" spans="1:3">
      <c r="A8168" s="80">
        <v>38474</v>
      </c>
      <c r="B8168">
        <v>470.41</v>
      </c>
      <c r="C8168">
        <v>472.07</v>
      </c>
    </row>
    <row r="8169" spans="1:3">
      <c r="A8169" s="80">
        <v>38475</v>
      </c>
      <c r="B8169">
        <v>470.67</v>
      </c>
      <c r="C8169">
        <v>472.44</v>
      </c>
    </row>
    <row r="8170" spans="1:3">
      <c r="A8170" s="80">
        <v>38476</v>
      </c>
      <c r="B8170">
        <v>470.55</v>
      </c>
      <c r="C8170">
        <v>472.62</v>
      </c>
    </row>
    <row r="8171" spans="1:3">
      <c r="A8171" s="80">
        <v>38477</v>
      </c>
      <c r="B8171">
        <v>470.8</v>
      </c>
      <c r="C8171">
        <v>472.58</v>
      </c>
    </row>
    <row r="8172" spans="1:3">
      <c r="A8172" s="80">
        <v>38478</v>
      </c>
      <c r="B8172">
        <v>471.37</v>
      </c>
      <c r="C8172">
        <v>472.83</v>
      </c>
    </row>
    <row r="8173" spans="1:3">
      <c r="A8173" s="80">
        <v>38479</v>
      </c>
      <c r="B8173">
        <v>471.1</v>
      </c>
      <c r="C8173">
        <v>472.93</v>
      </c>
    </row>
    <row r="8174" spans="1:3">
      <c r="A8174" s="80">
        <v>38480</v>
      </c>
      <c r="B8174">
        <v>471.1</v>
      </c>
      <c r="C8174">
        <v>472.93</v>
      </c>
    </row>
    <row r="8175" spans="1:3">
      <c r="A8175" s="80">
        <v>38481</v>
      </c>
      <c r="B8175">
        <v>471.1</v>
      </c>
      <c r="C8175">
        <v>472.93</v>
      </c>
    </row>
    <row r="8176" spans="1:3">
      <c r="A8176" s="80">
        <v>38482</v>
      </c>
      <c r="B8176">
        <v>471.24</v>
      </c>
      <c r="C8176">
        <v>473.09</v>
      </c>
    </row>
    <row r="8177" spans="1:3">
      <c r="A8177" s="80">
        <v>38483</v>
      </c>
      <c r="B8177">
        <v>471.11</v>
      </c>
      <c r="C8177">
        <v>473.14</v>
      </c>
    </row>
    <row r="8178" spans="1:3">
      <c r="A8178" s="80">
        <v>38484</v>
      </c>
      <c r="B8178">
        <v>471.6</v>
      </c>
      <c r="C8178">
        <v>473.41</v>
      </c>
    </row>
    <row r="8179" spans="1:3">
      <c r="A8179" s="80">
        <v>38485</v>
      </c>
      <c r="B8179">
        <v>471.83</v>
      </c>
      <c r="C8179">
        <v>473.28</v>
      </c>
    </row>
    <row r="8180" spans="1:3">
      <c r="A8180" s="80">
        <v>38486</v>
      </c>
      <c r="B8180">
        <v>471.93</v>
      </c>
      <c r="C8180">
        <v>473.62</v>
      </c>
    </row>
    <row r="8181" spans="1:3">
      <c r="A8181" s="80">
        <v>38487</v>
      </c>
      <c r="B8181">
        <v>471.93</v>
      </c>
      <c r="C8181">
        <v>473.62</v>
      </c>
    </row>
    <row r="8182" spans="1:3">
      <c r="A8182" s="80">
        <v>38488</v>
      </c>
      <c r="B8182">
        <v>471.93</v>
      </c>
      <c r="C8182">
        <v>473.62</v>
      </c>
    </row>
    <row r="8183" spans="1:3">
      <c r="A8183" s="80">
        <v>38489</v>
      </c>
      <c r="B8183">
        <v>472.07</v>
      </c>
      <c r="C8183">
        <v>473.94</v>
      </c>
    </row>
    <row r="8184" spans="1:3">
      <c r="A8184" s="80">
        <v>38490</v>
      </c>
      <c r="B8184">
        <v>472.09</v>
      </c>
      <c r="C8184">
        <v>474.09</v>
      </c>
    </row>
    <row r="8185" spans="1:3">
      <c r="A8185" s="80">
        <v>38491</v>
      </c>
      <c r="B8185">
        <v>472.34</v>
      </c>
      <c r="C8185">
        <v>474.21</v>
      </c>
    </row>
    <row r="8186" spans="1:3">
      <c r="A8186" s="80">
        <v>38492</v>
      </c>
      <c r="B8186">
        <v>472.53</v>
      </c>
      <c r="C8186">
        <v>474.34</v>
      </c>
    </row>
    <row r="8187" spans="1:3">
      <c r="A8187" s="80">
        <v>38493</v>
      </c>
      <c r="B8187">
        <v>472.56</v>
      </c>
      <c r="C8187">
        <v>474.29</v>
      </c>
    </row>
    <row r="8188" spans="1:3">
      <c r="A8188" s="80">
        <v>38494</v>
      </c>
      <c r="B8188">
        <v>472.56</v>
      </c>
      <c r="C8188">
        <v>474.29</v>
      </c>
    </row>
    <row r="8189" spans="1:3">
      <c r="A8189" s="80">
        <v>38495</v>
      </c>
      <c r="B8189">
        <v>472.56</v>
      </c>
      <c r="C8189">
        <v>474.29</v>
      </c>
    </row>
    <row r="8190" spans="1:3">
      <c r="A8190" s="80">
        <v>38496</v>
      </c>
      <c r="B8190">
        <v>472.71</v>
      </c>
      <c r="C8190">
        <v>474.66</v>
      </c>
    </row>
    <row r="8191" spans="1:3">
      <c r="A8191" s="80">
        <v>38497</v>
      </c>
      <c r="B8191">
        <v>472.68</v>
      </c>
      <c r="C8191">
        <v>474.87</v>
      </c>
    </row>
    <row r="8192" spans="1:3">
      <c r="A8192" s="80">
        <v>38498</v>
      </c>
      <c r="B8192">
        <v>473.03</v>
      </c>
      <c r="C8192">
        <v>475.01</v>
      </c>
    </row>
    <row r="8193" spans="1:3">
      <c r="A8193" s="80">
        <v>38499</v>
      </c>
      <c r="B8193">
        <v>473.28</v>
      </c>
      <c r="C8193">
        <v>475.09</v>
      </c>
    </row>
    <row r="8194" spans="1:3">
      <c r="A8194" s="80">
        <v>38500</v>
      </c>
      <c r="B8194">
        <v>473.43</v>
      </c>
      <c r="C8194">
        <v>475.11</v>
      </c>
    </row>
    <row r="8195" spans="1:3">
      <c r="A8195" s="80">
        <v>38501</v>
      </c>
      <c r="B8195">
        <v>473.43</v>
      </c>
      <c r="C8195">
        <v>475.11</v>
      </c>
    </row>
    <row r="8196" spans="1:3">
      <c r="A8196" s="80">
        <v>38502</v>
      </c>
      <c r="B8196">
        <v>473.43</v>
      </c>
      <c r="C8196">
        <v>475.11</v>
      </c>
    </row>
    <row r="8197" spans="1:3">
      <c r="A8197" s="80">
        <v>38503</v>
      </c>
      <c r="B8197">
        <v>473.72</v>
      </c>
      <c r="C8197">
        <v>475.19</v>
      </c>
    </row>
    <row r="8198" spans="1:3">
      <c r="A8198" s="80">
        <v>38504</v>
      </c>
      <c r="B8198">
        <v>473.52</v>
      </c>
      <c r="C8198">
        <v>475.5</v>
      </c>
    </row>
    <row r="8199" spans="1:3">
      <c r="A8199" s="80">
        <v>38505</v>
      </c>
      <c r="B8199">
        <v>474.15</v>
      </c>
      <c r="C8199">
        <v>475.63</v>
      </c>
    </row>
    <row r="8200" spans="1:3">
      <c r="A8200" s="80">
        <v>38506</v>
      </c>
      <c r="B8200">
        <v>474.11</v>
      </c>
      <c r="C8200">
        <v>475.83</v>
      </c>
    </row>
    <row r="8201" spans="1:3">
      <c r="A8201" s="80">
        <v>38507</v>
      </c>
      <c r="B8201">
        <v>474.29</v>
      </c>
      <c r="C8201">
        <v>475.79</v>
      </c>
    </row>
    <row r="8202" spans="1:3">
      <c r="A8202" s="80">
        <v>38508</v>
      </c>
      <c r="B8202">
        <v>474.29</v>
      </c>
      <c r="C8202">
        <v>475.79</v>
      </c>
    </row>
    <row r="8203" spans="1:3">
      <c r="A8203" s="80">
        <v>38509</v>
      </c>
      <c r="B8203">
        <v>474.29</v>
      </c>
      <c r="C8203">
        <v>475.79</v>
      </c>
    </row>
    <row r="8204" spans="1:3">
      <c r="A8204" s="80">
        <v>38510</v>
      </c>
      <c r="B8204">
        <v>474.32</v>
      </c>
      <c r="C8204">
        <v>476.1</v>
      </c>
    </row>
    <row r="8205" spans="1:3">
      <c r="A8205" s="80">
        <v>38511</v>
      </c>
      <c r="B8205">
        <v>474.3</v>
      </c>
      <c r="C8205">
        <v>476.23</v>
      </c>
    </row>
    <row r="8206" spans="1:3">
      <c r="A8206" s="80">
        <v>38512</v>
      </c>
      <c r="B8206">
        <v>474.43</v>
      </c>
      <c r="C8206">
        <v>476.17</v>
      </c>
    </row>
    <row r="8207" spans="1:3">
      <c r="A8207" s="80">
        <v>38513</v>
      </c>
      <c r="B8207">
        <v>474.56</v>
      </c>
      <c r="C8207">
        <v>476.46</v>
      </c>
    </row>
    <row r="8208" spans="1:3">
      <c r="A8208" s="80">
        <v>38514</v>
      </c>
      <c r="B8208">
        <v>474.9</v>
      </c>
      <c r="C8208">
        <v>476.49</v>
      </c>
    </row>
    <row r="8209" spans="1:3">
      <c r="A8209" s="80">
        <v>38515</v>
      </c>
      <c r="B8209">
        <v>474.9</v>
      </c>
      <c r="C8209">
        <v>476.49</v>
      </c>
    </row>
    <row r="8210" spans="1:3">
      <c r="A8210" s="80">
        <v>38516</v>
      </c>
      <c r="B8210">
        <v>474.9</v>
      </c>
      <c r="C8210">
        <v>476.49</v>
      </c>
    </row>
    <row r="8211" spans="1:3">
      <c r="A8211" s="80">
        <v>38517</v>
      </c>
      <c r="B8211">
        <v>475.08</v>
      </c>
      <c r="C8211">
        <v>476.7</v>
      </c>
    </row>
    <row r="8212" spans="1:3">
      <c r="A8212" s="80">
        <v>38518</v>
      </c>
      <c r="B8212">
        <v>475.1</v>
      </c>
      <c r="C8212">
        <v>477.18</v>
      </c>
    </row>
    <row r="8213" spans="1:3">
      <c r="A8213" s="80">
        <v>38519</v>
      </c>
      <c r="B8213">
        <v>475.44</v>
      </c>
      <c r="C8213">
        <v>477.23</v>
      </c>
    </row>
    <row r="8214" spans="1:3">
      <c r="A8214" s="80">
        <v>38520</v>
      </c>
      <c r="B8214">
        <v>475.55</v>
      </c>
      <c r="C8214">
        <v>477.1</v>
      </c>
    </row>
    <row r="8215" spans="1:3">
      <c r="A8215" s="80">
        <v>38521</v>
      </c>
      <c r="B8215">
        <v>475.62</v>
      </c>
      <c r="C8215">
        <v>477.53</v>
      </c>
    </row>
    <row r="8216" spans="1:3">
      <c r="A8216" s="80">
        <v>38522</v>
      </c>
      <c r="B8216">
        <v>475.62</v>
      </c>
      <c r="C8216">
        <v>477.53</v>
      </c>
    </row>
    <row r="8217" spans="1:3">
      <c r="A8217" s="80">
        <v>38523</v>
      </c>
      <c r="B8217">
        <v>475.62</v>
      </c>
      <c r="C8217">
        <v>477.53</v>
      </c>
    </row>
    <row r="8218" spans="1:3">
      <c r="A8218" s="80">
        <v>38524</v>
      </c>
      <c r="B8218">
        <v>475.78</v>
      </c>
      <c r="C8218">
        <v>477.46</v>
      </c>
    </row>
    <row r="8219" spans="1:3">
      <c r="A8219" s="80">
        <v>38525</v>
      </c>
      <c r="B8219">
        <v>475.79</v>
      </c>
      <c r="C8219">
        <v>478</v>
      </c>
    </row>
    <row r="8220" spans="1:3">
      <c r="A8220" s="80">
        <v>38526</v>
      </c>
      <c r="B8220">
        <v>476.19</v>
      </c>
      <c r="C8220">
        <v>477.97</v>
      </c>
    </row>
    <row r="8221" spans="1:3">
      <c r="A8221" s="80">
        <v>38527</v>
      </c>
      <c r="B8221">
        <v>476.29</v>
      </c>
      <c r="C8221">
        <v>478.13</v>
      </c>
    </row>
    <row r="8222" spans="1:3">
      <c r="A8222" s="80">
        <v>38528</v>
      </c>
      <c r="B8222">
        <v>476.48</v>
      </c>
      <c r="C8222">
        <v>478.18</v>
      </c>
    </row>
    <row r="8223" spans="1:3">
      <c r="A8223" s="80">
        <v>38529</v>
      </c>
      <c r="B8223">
        <v>476.48</v>
      </c>
      <c r="C8223">
        <v>478.18</v>
      </c>
    </row>
    <row r="8224" spans="1:3">
      <c r="A8224" s="80">
        <v>38530</v>
      </c>
      <c r="B8224">
        <v>476.48</v>
      </c>
      <c r="C8224">
        <v>478.18</v>
      </c>
    </row>
    <row r="8225" spans="1:3">
      <c r="A8225" s="80">
        <v>38531</v>
      </c>
      <c r="B8225">
        <v>476.54</v>
      </c>
      <c r="C8225">
        <v>478.4</v>
      </c>
    </row>
    <row r="8226" spans="1:3">
      <c r="A8226" s="80">
        <v>38532</v>
      </c>
      <c r="B8226">
        <v>476.47</v>
      </c>
      <c r="C8226">
        <v>478.72</v>
      </c>
    </row>
    <row r="8227" spans="1:3">
      <c r="A8227" s="80">
        <v>38533</v>
      </c>
      <c r="B8227">
        <v>476.91</v>
      </c>
      <c r="C8227">
        <v>478.68</v>
      </c>
    </row>
    <row r="8228" spans="1:3">
      <c r="A8228" s="80">
        <v>38534</v>
      </c>
      <c r="B8228">
        <v>477.01</v>
      </c>
      <c r="C8228">
        <v>478.68</v>
      </c>
    </row>
    <row r="8229" spans="1:3">
      <c r="A8229" s="80">
        <v>38535</v>
      </c>
      <c r="B8229">
        <v>477.11</v>
      </c>
      <c r="C8229">
        <v>478.9</v>
      </c>
    </row>
    <row r="8230" spans="1:3">
      <c r="A8230" s="80">
        <v>38536</v>
      </c>
      <c r="B8230">
        <v>477.11</v>
      </c>
      <c r="C8230">
        <v>478.9</v>
      </c>
    </row>
    <row r="8231" spans="1:3">
      <c r="A8231" s="80">
        <v>38537</v>
      </c>
      <c r="B8231">
        <v>477.11</v>
      </c>
      <c r="C8231">
        <v>478.9</v>
      </c>
    </row>
    <row r="8232" spans="1:3">
      <c r="A8232" s="80">
        <v>38538</v>
      </c>
      <c r="B8232">
        <v>477.17</v>
      </c>
      <c r="C8232">
        <v>479.31</v>
      </c>
    </row>
    <row r="8233" spans="1:3">
      <c r="A8233" s="80">
        <v>38539</v>
      </c>
      <c r="B8233">
        <v>477.14</v>
      </c>
      <c r="C8233">
        <v>479.38</v>
      </c>
    </row>
    <row r="8234" spans="1:3">
      <c r="A8234" s="80">
        <v>38540</v>
      </c>
      <c r="B8234">
        <v>477.47</v>
      </c>
      <c r="C8234">
        <v>479.37</v>
      </c>
    </row>
    <row r="8235" spans="1:3">
      <c r="A8235" s="80">
        <v>38541</v>
      </c>
      <c r="B8235">
        <v>477.81</v>
      </c>
      <c r="C8235">
        <v>479.45</v>
      </c>
    </row>
    <row r="8236" spans="1:3">
      <c r="A8236" s="80">
        <v>38542</v>
      </c>
      <c r="B8236">
        <v>477.86</v>
      </c>
      <c r="C8236">
        <v>479.78</v>
      </c>
    </row>
    <row r="8237" spans="1:3">
      <c r="A8237" s="80">
        <v>38543</v>
      </c>
      <c r="B8237">
        <v>477.86</v>
      </c>
      <c r="C8237">
        <v>479.78</v>
      </c>
    </row>
    <row r="8238" spans="1:3">
      <c r="A8238" s="80">
        <v>38544</v>
      </c>
      <c r="B8238">
        <v>477.86</v>
      </c>
      <c r="C8238">
        <v>479.78</v>
      </c>
    </row>
    <row r="8239" spans="1:3">
      <c r="A8239" s="80">
        <v>38545</v>
      </c>
      <c r="B8239">
        <v>478.07</v>
      </c>
      <c r="C8239">
        <v>479.71</v>
      </c>
    </row>
    <row r="8240" spans="1:3">
      <c r="A8240" s="80">
        <v>38546</v>
      </c>
      <c r="B8240">
        <v>477.9</v>
      </c>
      <c r="C8240">
        <v>480.11</v>
      </c>
    </row>
    <row r="8241" spans="1:3">
      <c r="A8241" s="80">
        <v>38547</v>
      </c>
      <c r="B8241">
        <v>478.39</v>
      </c>
      <c r="C8241">
        <v>480.17</v>
      </c>
    </row>
    <row r="8242" spans="1:3">
      <c r="A8242" s="80">
        <v>38548</v>
      </c>
      <c r="B8242">
        <v>478.88</v>
      </c>
      <c r="C8242">
        <v>480.1</v>
      </c>
    </row>
    <row r="8243" spans="1:3">
      <c r="A8243" s="80">
        <v>38549</v>
      </c>
      <c r="B8243">
        <v>478.82</v>
      </c>
      <c r="C8243">
        <v>480.38</v>
      </c>
    </row>
    <row r="8244" spans="1:3">
      <c r="A8244" s="80">
        <v>38550</v>
      </c>
      <c r="B8244">
        <v>478.82</v>
      </c>
      <c r="C8244">
        <v>480.38</v>
      </c>
    </row>
    <row r="8245" spans="1:3">
      <c r="A8245" s="80">
        <v>38551</v>
      </c>
      <c r="B8245">
        <v>478.82</v>
      </c>
      <c r="C8245">
        <v>480.38</v>
      </c>
    </row>
    <row r="8246" spans="1:3">
      <c r="A8246" s="80">
        <v>38552</v>
      </c>
      <c r="B8246">
        <v>478.86</v>
      </c>
      <c r="C8246">
        <v>480.63</v>
      </c>
    </row>
    <row r="8247" spans="1:3">
      <c r="A8247" s="80">
        <v>38553</v>
      </c>
      <c r="B8247">
        <v>478.75</v>
      </c>
      <c r="C8247">
        <v>480.95</v>
      </c>
    </row>
    <row r="8248" spans="1:3">
      <c r="A8248" s="80">
        <v>38554</v>
      </c>
      <c r="B8248">
        <v>478.88</v>
      </c>
      <c r="C8248">
        <v>480.99</v>
      </c>
    </row>
    <row r="8249" spans="1:3">
      <c r="A8249" s="80">
        <v>38555</v>
      </c>
      <c r="B8249">
        <v>479.26</v>
      </c>
      <c r="C8249">
        <v>481.09</v>
      </c>
    </row>
    <row r="8250" spans="1:3">
      <c r="A8250" s="80">
        <v>38556</v>
      </c>
      <c r="B8250">
        <v>479.45</v>
      </c>
      <c r="C8250">
        <v>481.09</v>
      </c>
    </row>
    <row r="8251" spans="1:3">
      <c r="A8251" s="80">
        <v>38557</v>
      </c>
      <c r="B8251">
        <v>479.45</v>
      </c>
      <c r="C8251">
        <v>481.09</v>
      </c>
    </row>
    <row r="8252" spans="1:3">
      <c r="A8252" s="80">
        <v>38558</v>
      </c>
      <c r="B8252">
        <v>479.45</v>
      </c>
      <c r="C8252">
        <v>481.09</v>
      </c>
    </row>
    <row r="8253" spans="1:3">
      <c r="A8253" s="80">
        <v>38559</v>
      </c>
      <c r="B8253">
        <v>479.45</v>
      </c>
      <c r="C8253">
        <v>481.09</v>
      </c>
    </row>
    <row r="8254" spans="1:3">
      <c r="A8254" s="80">
        <v>38560</v>
      </c>
      <c r="B8254">
        <v>479.51</v>
      </c>
      <c r="C8254">
        <v>481.3</v>
      </c>
    </row>
    <row r="8255" spans="1:3">
      <c r="A8255" s="80">
        <v>38561</v>
      </c>
      <c r="B8255">
        <v>479.53</v>
      </c>
      <c r="C8255">
        <v>481.68</v>
      </c>
    </row>
    <row r="8256" spans="1:3">
      <c r="A8256" s="80">
        <v>38562</v>
      </c>
      <c r="B8256">
        <v>479.75</v>
      </c>
      <c r="C8256">
        <v>481.63</v>
      </c>
    </row>
    <row r="8257" spans="1:3">
      <c r="A8257" s="80">
        <v>38563</v>
      </c>
      <c r="B8257">
        <v>479.97</v>
      </c>
      <c r="C8257">
        <v>481.54</v>
      </c>
    </row>
    <row r="8258" spans="1:3">
      <c r="A8258" s="80">
        <v>38564</v>
      </c>
      <c r="B8258">
        <v>479.97</v>
      </c>
      <c r="C8258">
        <v>481.54</v>
      </c>
    </row>
    <row r="8259" spans="1:3">
      <c r="A8259" s="80">
        <v>38565</v>
      </c>
      <c r="B8259">
        <v>479.97</v>
      </c>
      <c r="C8259">
        <v>481.54</v>
      </c>
    </row>
    <row r="8260" spans="1:3">
      <c r="A8260" s="80">
        <v>38566</v>
      </c>
      <c r="B8260">
        <v>480.19</v>
      </c>
      <c r="C8260">
        <v>481.93</v>
      </c>
    </row>
    <row r="8261" spans="1:3">
      <c r="A8261" s="80">
        <v>38567</v>
      </c>
      <c r="B8261">
        <v>480.19</v>
      </c>
      <c r="C8261">
        <v>481.93</v>
      </c>
    </row>
    <row r="8262" spans="1:3">
      <c r="A8262" s="80">
        <v>38568</v>
      </c>
      <c r="B8262">
        <v>479.97</v>
      </c>
      <c r="C8262">
        <v>481.96</v>
      </c>
    </row>
    <row r="8263" spans="1:3">
      <c r="A8263" s="80">
        <v>38569</v>
      </c>
      <c r="B8263">
        <v>480.32</v>
      </c>
      <c r="C8263">
        <v>482.26</v>
      </c>
    </row>
    <row r="8264" spans="1:3">
      <c r="A8264" s="80">
        <v>38570</v>
      </c>
      <c r="B8264">
        <v>480.47</v>
      </c>
      <c r="C8264">
        <v>482.37</v>
      </c>
    </row>
    <row r="8265" spans="1:3">
      <c r="A8265" s="80">
        <v>38571</v>
      </c>
      <c r="B8265">
        <v>480.47</v>
      </c>
      <c r="C8265">
        <v>482.37</v>
      </c>
    </row>
    <row r="8266" spans="1:3">
      <c r="A8266" s="80">
        <v>38572</v>
      </c>
      <c r="B8266">
        <v>480.47</v>
      </c>
      <c r="C8266">
        <v>482.37</v>
      </c>
    </row>
    <row r="8267" spans="1:3">
      <c r="A8267" s="80">
        <v>38573</v>
      </c>
      <c r="B8267">
        <v>480.67</v>
      </c>
      <c r="C8267">
        <v>482.44</v>
      </c>
    </row>
    <row r="8268" spans="1:3">
      <c r="A8268" s="80">
        <v>38574</v>
      </c>
      <c r="B8268">
        <v>480.73</v>
      </c>
      <c r="C8268">
        <v>482.84</v>
      </c>
    </row>
    <row r="8269" spans="1:3">
      <c r="A8269" s="80">
        <v>38575</v>
      </c>
      <c r="B8269">
        <v>480.94</v>
      </c>
      <c r="C8269">
        <v>482.7</v>
      </c>
    </row>
    <row r="8270" spans="1:3">
      <c r="A8270" s="80">
        <v>38576</v>
      </c>
      <c r="B8270">
        <v>481.15</v>
      </c>
      <c r="C8270">
        <v>483.13</v>
      </c>
    </row>
    <row r="8271" spans="1:3">
      <c r="A8271" s="80">
        <v>38577</v>
      </c>
      <c r="B8271">
        <v>481.44</v>
      </c>
      <c r="C8271">
        <v>483.22</v>
      </c>
    </row>
    <row r="8272" spans="1:3">
      <c r="A8272" s="80">
        <v>38578</v>
      </c>
      <c r="B8272">
        <v>481.44</v>
      </c>
      <c r="C8272">
        <v>483.22</v>
      </c>
    </row>
    <row r="8273" spans="1:3">
      <c r="A8273" s="80">
        <v>38579</v>
      </c>
      <c r="B8273">
        <v>481.44</v>
      </c>
      <c r="C8273">
        <v>483.22</v>
      </c>
    </row>
    <row r="8274" spans="1:3">
      <c r="A8274" s="80">
        <v>38580</v>
      </c>
      <c r="B8274">
        <v>481.44</v>
      </c>
      <c r="C8274">
        <v>483.22</v>
      </c>
    </row>
    <row r="8275" spans="1:3">
      <c r="A8275" s="80">
        <v>38581</v>
      </c>
      <c r="B8275">
        <v>481.5</v>
      </c>
      <c r="C8275">
        <v>483.42</v>
      </c>
    </row>
    <row r="8276" spans="1:3">
      <c r="A8276" s="80">
        <v>38582</v>
      </c>
      <c r="B8276">
        <v>481.44</v>
      </c>
      <c r="C8276">
        <v>483.74</v>
      </c>
    </row>
    <row r="8277" spans="1:3">
      <c r="A8277" s="80">
        <v>38583</v>
      </c>
      <c r="B8277">
        <v>482.11</v>
      </c>
      <c r="C8277">
        <v>483.7</v>
      </c>
    </row>
    <row r="8278" spans="1:3">
      <c r="A8278" s="80">
        <v>38584</v>
      </c>
      <c r="B8278">
        <v>481.97</v>
      </c>
      <c r="C8278">
        <v>483.71</v>
      </c>
    </row>
    <row r="8279" spans="1:3">
      <c r="A8279" s="80">
        <v>38585</v>
      </c>
      <c r="B8279">
        <v>481.97</v>
      </c>
      <c r="C8279">
        <v>483.71</v>
      </c>
    </row>
    <row r="8280" spans="1:3">
      <c r="A8280" s="80">
        <v>38586</v>
      </c>
      <c r="B8280">
        <v>481.97</v>
      </c>
      <c r="C8280">
        <v>483.71</v>
      </c>
    </row>
    <row r="8281" spans="1:3">
      <c r="A8281" s="80">
        <v>38587</v>
      </c>
      <c r="B8281">
        <v>481.98</v>
      </c>
      <c r="C8281">
        <v>483.79</v>
      </c>
    </row>
    <row r="8282" spans="1:3">
      <c r="A8282" s="80">
        <v>38588</v>
      </c>
      <c r="B8282">
        <v>482.14</v>
      </c>
      <c r="C8282">
        <v>484.15</v>
      </c>
    </row>
    <row r="8283" spans="1:3">
      <c r="A8283" s="80">
        <v>38589</v>
      </c>
      <c r="B8283">
        <v>482.37</v>
      </c>
      <c r="C8283">
        <v>484.12</v>
      </c>
    </row>
    <row r="8284" spans="1:3">
      <c r="A8284" s="80">
        <v>38590</v>
      </c>
      <c r="B8284">
        <v>482.69</v>
      </c>
      <c r="C8284">
        <v>484.33</v>
      </c>
    </row>
    <row r="8285" spans="1:3">
      <c r="A8285" s="80">
        <v>38591</v>
      </c>
      <c r="B8285">
        <v>482.66</v>
      </c>
      <c r="C8285">
        <v>484.51</v>
      </c>
    </row>
    <row r="8286" spans="1:3">
      <c r="A8286" s="80">
        <v>38592</v>
      </c>
      <c r="B8286">
        <v>482.66</v>
      </c>
      <c r="C8286">
        <v>484.51</v>
      </c>
    </row>
    <row r="8287" spans="1:3">
      <c r="A8287" s="80">
        <v>38593</v>
      </c>
      <c r="B8287">
        <v>482.66</v>
      </c>
      <c r="C8287">
        <v>484.51</v>
      </c>
    </row>
    <row r="8288" spans="1:3">
      <c r="A8288" s="80">
        <v>38594</v>
      </c>
      <c r="B8288">
        <v>482.98</v>
      </c>
      <c r="C8288">
        <v>484.62</v>
      </c>
    </row>
    <row r="8289" spans="1:3">
      <c r="A8289" s="80">
        <v>38595</v>
      </c>
      <c r="B8289">
        <v>482.76</v>
      </c>
      <c r="C8289">
        <v>484.74</v>
      </c>
    </row>
    <row r="8290" spans="1:3">
      <c r="A8290" s="80">
        <v>38596</v>
      </c>
      <c r="B8290">
        <v>483.14</v>
      </c>
      <c r="C8290">
        <v>484.84</v>
      </c>
    </row>
    <row r="8291" spans="1:3">
      <c r="A8291" s="80">
        <v>38597</v>
      </c>
      <c r="B8291">
        <v>483.24</v>
      </c>
      <c r="C8291">
        <v>485.06</v>
      </c>
    </row>
    <row r="8292" spans="1:3">
      <c r="A8292" s="80">
        <v>38598</v>
      </c>
      <c r="B8292">
        <v>483.27</v>
      </c>
      <c r="C8292">
        <v>485.25</v>
      </c>
    </row>
    <row r="8293" spans="1:3">
      <c r="A8293" s="80">
        <v>38599</v>
      </c>
      <c r="B8293">
        <v>483.27</v>
      </c>
      <c r="C8293">
        <v>485.25</v>
      </c>
    </row>
    <row r="8294" spans="1:3">
      <c r="A8294" s="80">
        <v>38600</v>
      </c>
      <c r="B8294">
        <v>483.27</v>
      </c>
      <c r="C8294">
        <v>485.25</v>
      </c>
    </row>
    <row r="8295" spans="1:3">
      <c r="A8295" s="80">
        <v>38601</v>
      </c>
      <c r="B8295">
        <v>483.44</v>
      </c>
      <c r="C8295">
        <v>485.44</v>
      </c>
    </row>
    <row r="8296" spans="1:3">
      <c r="A8296" s="80">
        <v>38602</v>
      </c>
      <c r="B8296">
        <v>483.4</v>
      </c>
      <c r="C8296">
        <v>485.7</v>
      </c>
    </row>
    <row r="8297" spans="1:3">
      <c r="A8297" s="80">
        <v>38603</v>
      </c>
      <c r="B8297">
        <v>483.68</v>
      </c>
      <c r="C8297">
        <v>485.85</v>
      </c>
    </row>
    <row r="8298" spans="1:3">
      <c r="A8298" s="80">
        <v>38604</v>
      </c>
      <c r="B8298">
        <v>484.07</v>
      </c>
      <c r="C8298">
        <v>485.84</v>
      </c>
    </row>
    <row r="8299" spans="1:3">
      <c r="A8299" s="80">
        <v>38605</v>
      </c>
      <c r="B8299">
        <v>484.16</v>
      </c>
      <c r="C8299">
        <v>486</v>
      </c>
    </row>
    <row r="8300" spans="1:3">
      <c r="A8300" s="80">
        <v>38606</v>
      </c>
      <c r="B8300">
        <v>484.16</v>
      </c>
      <c r="C8300">
        <v>486</v>
      </c>
    </row>
    <row r="8301" spans="1:3">
      <c r="A8301" s="80">
        <v>38607</v>
      </c>
      <c r="B8301">
        <v>484.16</v>
      </c>
      <c r="C8301">
        <v>486</v>
      </c>
    </row>
    <row r="8302" spans="1:3">
      <c r="A8302" s="80">
        <v>38608</v>
      </c>
      <c r="B8302">
        <v>484.36</v>
      </c>
      <c r="C8302">
        <v>486.14</v>
      </c>
    </row>
    <row r="8303" spans="1:3">
      <c r="A8303" s="80">
        <v>38609</v>
      </c>
      <c r="B8303">
        <v>484.42</v>
      </c>
      <c r="C8303">
        <v>486.34</v>
      </c>
    </row>
    <row r="8304" spans="1:3">
      <c r="A8304" s="80">
        <v>38610</v>
      </c>
      <c r="B8304">
        <v>484.63</v>
      </c>
      <c r="C8304">
        <v>486.47</v>
      </c>
    </row>
    <row r="8305" spans="1:3">
      <c r="A8305" s="80">
        <v>38611</v>
      </c>
      <c r="B8305">
        <v>484.63</v>
      </c>
      <c r="C8305">
        <v>486.47</v>
      </c>
    </row>
    <row r="8306" spans="1:3">
      <c r="A8306" s="80">
        <v>38612</v>
      </c>
      <c r="B8306">
        <v>484.9</v>
      </c>
      <c r="C8306">
        <v>486.48</v>
      </c>
    </row>
    <row r="8307" spans="1:3">
      <c r="A8307" s="80">
        <v>38613</v>
      </c>
      <c r="B8307">
        <v>484.9</v>
      </c>
      <c r="C8307">
        <v>486.48</v>
      </c>
    </row>
    <row r="8308" spans="1:3">
      <c r="A8308" s="80">
        <v>38614</v>
      </c>
      <c r="B8308">
        <v>484.9</v>
      </c>
      <c r="C8308">
        <v>486.48</v>
      </c>
    </row>
    <row r="8309" spans="1:3">
      <c r="A8309" s="80">
        <v>38615</v>
      </c>
      <c r="B8309">
        <v>484.94</v>
      </c>
      <c r="C8309">
        <v>486.86</v>
      </c>
    </row>
    <row r="8310" spans="1:3">
      <c r="A8310" s="80">
        <v>38616</v>
      </c>
      <c r="B8310">
        <v>484.96</v>
      </c>
      <c r="C8310">
        <v>486.93</v>
      </c>
    </row>
    <row r="8311" spans="1:3">
      <c r="A8311" s="80">
        <v>38617</v>
      </c>
      <c r="B8311">
        <v>485.35</v>
      </c>
      <c r="C8311">
        <v>487.1</v>
      </c>
    </row>
    <row r="8312" spans="1:3">
      <c r="A8312" s="80">
        <v>38618</v>
      </c>
      <c r="B8312">
        <v>485.3</v>
      </c>
      <c r="C8312">
        <v>487.4</v>
      </c>
    </row>
    <row r="8313" spans="1:3">
      <c r="A8313" s="80">
        <v>38619</v>
      </c>
      <c r="B8313">
        <v>485.52</v>
      </c>
      <c r="C8313">
        <v>487.22</v>
      </c>
    </row>
    <row r="8314" spans="1:3">
      <c r="A8314" s="80">
        <v>38620</v>
      </c>
      <c r="B8314">
        <v>485.52</v>
      </c>
      <c r="C8314">
        <v>487.22</v>
      </c>
    </row>
    <row r="8315" spans="1:3">
      <c r="A8315" s="80">
        <v>38621</v>
      </c>
      <c r="B8315">
        <v>485.52</v>
      </c>
      <c r="C8315">
        <v>487.22</v>
      </c>
    </row>
    <row r="8316" spans="1:3">
      <c r="A8316" s="80">
        <v>38622</v>
      </c>
      <c r="B8316">
        <v>485.7</v>
      </c>
      <c r="C8316">
        <v>487.52</v>
      </c>
    </row>
    <row r="8317" spans="1:3">
      <c r="A8317" s="80">
        <v>38623</v>
      </c>
      <c r="B8317">
        <v>485.78</v>
      </c>
      <c r="C8317">
        <v>487.76</v>
      </c>
    </row>
    <row r="8318" spans="1:3">
      <c r="A8318" s="80">
        <v>38624</v>
      </c>
      <c r="B8318">
        <v>485.87</v>
      </c>
      <c r="C8318">
        <v>487.61</v>
      </c>
    </row>
    <row r="8319" spans="1:3">
      <c r="A8319" s="80">
        <v>38625</v>
      </c>
      <c r="B8319">
        <v>486.4</v>
      </c>
      <c r="C8319">
        <v>487.96</v>
      </c>
    </row>
    <row r="8320" spans="1:3">
      <c r="A8320" s="80">
        <v>38626</v>
      </c>
      <c r="B8320">
        <v>486.35</v>
      </c>
      <c r="C8320">
        <v>487.94</v>
      </c>
    </row>
    <row r="8321" spans="1:3">
      <c r="A8321" s="80">
        <v>38627</v>
      </c>
      <c r="B8321">
        <v>486.35</v>
      </c>
      <c r="C8321">
        <v>487.94</v>
      </c>
    </row>
    <row r="8322" spans="1:3">
      <c r="A8322" s="80">
        <v>38628</v>
      </c>
      <c r="B8322">
        <v>486.35</v>
      </c>
      <c r="C8322">
        <v>487.94</v>
      </c>
    </row>
    <row r="8323" spans="1:3">
      <c r="A8323" s="80">
        <v>38629</v>
      </c>
      <c r="B8323">
        <v>486.51</v>
      </c>
      <c r="C8323">
        <v>488.17</v>
      </c>
    </row>
    <row r="8324" spans="1:3">
      <c r="A8324" s="80">
        <v>38630</v>
      </c>
      <c r="B8324">
        <v>486.44</v>
      </c>
      <c r="C8324">
        <v>488.39</v>
      </c>
    </row>
    <row r="8325" spans="1:3">
      <c r="A8325" s="80">
        <v>38631</v>
      </c>
      <c r="B8325">
        <v>486.56</v>
      </c>
      <c r="C8325">
        <v>488.48</v>
      </c>
    </row>
    <row r="8326" spans="1:3">
      <c r="A8326" s="80">
        <v>38632</v>
      </c>
      <c r="B8326">
        <v>486.91</v>
      </c>
      <c r="C8326">
        <v>488.63</v>
      </c>
    </row>
    <row r="8327" spans="1:3">
      <c r="A8327" s="80">
        <v>38633</v>
      </c>
      <c r="B8327">
        <v>487.22</v>
      </c>
      <c r="C8327">
        <v>488.79</v>
      </c>
    </row>
    <row r="8328" spans="1:3">
      <c r="A8328" s="80">
        <v>38634</v>
      </c>
      <c r="B8328">
        <v>487.22</v>
      </c>
      <c r="C8328">
        <v>488.79</v>
      </c>
    </row>
    <row r="8329" spans="1:3">
      <c r="A8329" s="80">
        <v>38635</v>
      </c>
      <c r="B8329">
        <v>487.22</v>
      </c>
      <c r="C8329">
        <v>488.79</v>
      </c>
    </row>
    <row r="8330" spans="1:3">
      <c r="A8330" s="80">
        <v>38636</v>
      </c>
      <c r="B8330">
        <v>487.26</v>
      </c>
      <c r="C8330">
        <v>488.83</v>
      </c>
    </row>
    <row r="8331" spans="1:3">
      <c r="A8331" s="80">
        <v>38637</v>
      </c>
      <c r="B8331">
        <v>487.11</v>
      </c>
      <c r="C8331">
        <v>489.19</v>
      </c>
    </row>
    <row r="8332" spans="1:3">
      <c r="A8332" s="80">
        <v>38638</v>
      </c>
      <c r="B8332">
        <v>487.44</v>
      </c>
      <c r="C8332">
        <v>489.26</v>
      </c>
    </row>
    <row r="8333" spans="1:3">
      <c r="A8333" s="80">
        <v>38639</v>
      </c>
      <c r="B8333">
        <v>487.96</v>
      </c>
      <c r="C8333">
        <v>488.94</v>
      </c>
    </row>
    <row r="8334" spans="1:3">
      <c r="A8334" s="80">
        <v>38640</v>
      </c>
      <c r="B8334">
        <v>487.8</v>
      </c>
      <c r="C8334">
        <v>489.1</v>
      </c>
    </row>
    <row r="8335" spans="1:3">
      <c r="A8335" s="80">
        <v>38641</v>
      </c>
      <c r="B8335">
        <v>487.8</v>
      </c>
      <c r="C8335">
        <v>489.1</v>
      </c>
    </row>
    <row r="8336" spans="1:3">
      <c r="A8336" s="80">
        <v>38642</v>
      </c>
      <c r="B8336">
        <v>487.8</v>
      </c>
      <c r="C8336">
        <v>489.1</v>
      </c>
    </row>
    <row r="8337" spans="1:3">
      <c r="A8337" s="80">
        <v>38643</v>
      </c>
      <c r="B8337">
        <v>487.8</v>
      </c>
      <c r="C8337">
        <v>489.1</v>
      </c>
    </row>
    <row r="8338" spans="1:3">
      <c r="A8338" s="80">
        <v>38644</v>
      </c>
      <c r="B8338">
        <v>487.91</v>
      </c>
      <c r="C8338">
        <v>489.76</v>
      </c>
    </row>
    <row r="8339" spans="1:3">
      <c r="A8339" s="80">
        <v>38645</v>
      </c>
      <c r="B8339">
        <v>488.05</v>
      </c>
      <c r="C8339">
        <v>489.98</v>
      </c>
    </row>
    <row r="8340" spans="1:3">
      <c r="A8340" s="80">
        <v>38646</v>
      </c>
      <c r="B8340">
        <v>488.35</v>
      </c>
      <c r="C8340">
        <v>489.98</v>
      </c>
    </row>
    <row r="8341" spans="1:3">
      <c r="A8341" s="80">
        <v>38647</v>
      </c>
      <c r="B8341">
        <v>488.28</v>
      </c>
      <c r="C8341">
        <v>489.77</v>
      </c>
    </row>
    <row r="8342" spans="1:3">
      <c r="A8342" s="80">
        <v>38648</v>
      </c>
      <c r="B8342">
        <v>488.28</v>
      </c>
      <c r="C8342">
        <v>489.77</v>
      </c>
    </row>
    <row r="8343" spans="1:3">
      <c r="A8343" s="80">
        <v>38649</v>
      </c>
      <c r="B8343">
        <v>488.28</v>
      </c>
      <c r="C8343">
        <v>489.77</v>
      </c>
    </row>
    <row r="8344" spans="1:3">
      <c r="A8344" s="80">
        <v>38650</v>
      </c>
      <c r="B8344">
        <v>488.47</v>
      </c>
      <c r="C8344">
        <v>490.19</v>
      </c>
    </row>
    <row r="8345" spans="1:3">
      <c r="A8345" s="80">
        <v>38651</v>
      </c>
      <c r="B8345">
        <v>488.52</v>
      </c>
      <c r="C8345">
        <v>490.58</v>
      </c>
    </row>
    <row r="8346" spans="1:3">
      <c r="A8346" s="80">
        <v>38652</v>
      </c>
      <c r="B8346">
        <v>488.6</v>
      </c>
      <c r="C8346">
        <v>490.5</v>
      </c>
    </row>
    <row r="8347" spans="1:3">
      <c r="A8347" s="80">
        <v>38653</v>
      </c>
      <c r="B8347">
        <v>488.99</v>
      </c>
      <c r="C8347">
        <v>490.68</v>
      </c>
    </row>
    <row r="8348" spans="1:3">
      <c r="A8348" s="80">
        <v>38654</v>
      </c>
      <c r="B8348">
        <v>489.16</v>
      </c>
      <c r="C8348">
        <v>490.93</v>
      </c>
    </row>
    <row r="8349" spans="1:3">
      <c r="A8349" s="80">
        <v>38655</v>
      </c>
      <c r="B8349">
        <v>489.16</v>
      </c>
      <c r="C8349">
        <v>490.93</v>
      </c>
    </row>
    <row r="8350" spans="1:3">
      <c r="A8350" s="80">
        <v>38656</v>
      </c>
      <c r="B8350">
        <v>489.16</v>
      </c>
      <c r="C8350">
        <v>490.93</v>
      </c>
    </row>
    <row r="8351" spans="1:3">
      <c r="A8351" s="80">
        <v>38657</v>
      </c>
      <c r="B8351">
        <v>489.3</v>
      </c>
      <c r="C8351">
        <v>490.99</v>
      </c>
    </row>
    <row r="8352" spans="1:3">
      <c r="A8352" s="80">
        <v>38658</v>
      </c>
      <c r="B8352">
        <v>489.21</v>
      </c>
      <c r="C8352">
        <v>491.35</v>
      </c>
    </row>
    <row r="8353" spans="1:3">
      <c r="A8353" s="80">
        <v>38659</v>
      </c>
      <c r="B8353">
        <v>489.44</v>
      </c>
      <c r="C8353">
        <v>491.53</v>
      </c>
    </row>
    <row r="8354" spans="1:3">
      <c r="A8354" s="80">
        <v>38660</v>
      </c>
      <c r="B8354">
        <v>489.75</v>
      </c>
      <c r="C8354">
        <v>491.53</v>
      </c>
    </row>
    <row r="8355" spans="1:3">
      <c r="A8355" s="80">
        <v>38661</v>
      </c>
      <c r="B8355">
        <v>490.23</v>
      </c>
      <c r="C8355">
        <v>491.78</v>
      </c>
    </row>
    <row r="8356" spans="1:3">
      <c r="A8356" s="80">
        <v>38662</v>
      </c>
      <c r="B8356">
        <v>490.23</v>
      </c>
      <c r="C8356">
        <v>491.78</v>
      </c>
    </row>
    <row r="8357" spans="1:3">
      <c r="A8357" s="80">
        <v>38663</v>
      </c>
      <c r="B8357">
        <v>490.23</v>
      </c>
      <c r="C8357">
        <v>491.78</v>
      </c>
    </row>
    <row r="8358" spans="1:3">
      <c r="A8358" s="80">
        <v>38664</v>
      </c>
      <c r="B8358">
        <v>489.94</v>
      </c>
      <c r="C8358">
        <v>491.88</v>
      </c>
    </row>
    <row r="8359" spans="1:3">
      <c r="A8359" s="80">
        <v>38665</v>
      </c>
      <c r="B8359">
        <v>489.93</v>
      </c>
      <c r="C8359">
        <v>491.96</v>
      </c>
    </row>
    <row r="8360" spans="1:3">
      <c r="A8360" s="80">
        <v>38666</v>
      </c>
      <c r="B8360">
        <v>490.23</v>
      </c>
      <c r="C8360">
        <v>492.06</v>
      </c>
    </row>
    <row r="8361" spans="1:3">
      <c r="A8361" s="80">
        <v>38667</v>
      </c>
      <c r="B8361">
        <v>490.53</v>
      </c>
      <c r="C8361">
        <v>492.31</v>
      </c>
    </row>
    <row r="8362" spans="1:3">
      <c r="A8362" s="80">
        <v>38668</v>
      </c>
      <c r="B8362">
        <v>490.7</v>
      </c>
      <c r="C8362">
        <v>492.46</v>
      </c>
    </row>
    <row r="8363" spans="1:3">
      <c r="A8363" s="80">
        <v>38669</v>
      </c>
      <c r="B8363">
        <v>490.7</v>
      </c>
      <c r="C8363">
        <v>492.46</v>
      </c>
    </row>
    <row r="8364" spans="1:3">
      <c r="A8364" s="80">
        <v>38670</v>
      </c>
      <c r="B8364">
        <v>490.7</v>
      </c>
      <c r="C8364">
        <v>492.46</v>
      </c>
    </row>
    <row r="8365" spans="1:3">
      <c r="A8365" s="80">
        <v>38671</v>
      </c>
      <c r="B8365">
        <v>490.74</v>
      </c>
      <c r="C8365">
        <v>492.71</v>
      </c>
    </row>
    <row r="8366" spans="1:3">
      <c r="A8366" s="80">
        <v>38672</v>
      </c>
      <c r="B8366">
        <v>490.8</v>
      </c>
      <c r="C8366">
        <v>492.78</v>
      </c>
    </row>
    <row r="8367" spans="1:3">
      <c r="A8367" s="80">
        <v>38673</v>
      </c>
      <c r="B8367">
        <v>491.2</v>
      </c>
      <c r="C8367">
        <v>493.01</v>
      </c>
    </row>
    <row r="8368" spans="1:3">
      <c r="A8368" s="80">
        <v>38674</v>
      </c>
      <c r="B8368">
        <v>491.39</v>
      </c>
      <c r="C8368">
        <v>493.04</v>
      </c>
    </row>
    <row r="8369" spans="1:3">
      <c r="A8369" s="80">
        <v>38675</v>
      </c>
      <c r="B8369">
        <v>491.41</v>
      </c>
      <c r="C8369">
        <v>493.28</v>
      </c>
    </row>
    <row r="8370" spans="1:3">
      <c r="A8370" s="80">
        <v>38676</v>
      </c>
      <c r="B8370">
        <v>491.41</v>
      </c>
      <c r="C8370">
        <v>493.28</v>
      </c>
    </row>
    <row r="8371" spans="1:3">
      <c r="A8371" s="80">
        <v>38677</v>
      </c>
      <c r="B8371">
        <v>491.41</v>
      </c>
      <c r="C8371">
        <v>493.28</v>
      </c>
    </row>
    <row r="8372" spans="1:3">
      <c r="A8372" s="80">
        <v>38678</v>
      </c>
      <c r="B8372">
        <v>491.35</v>
      </c>
      <c r="C8372">
        <v>493.31</v>
      </c>
    </row>
    <row r="8373" spans="1:3">
      <c r="A8373" s="80">
        <v>38679</v>
      </c>
      <c r="B8373">
        <v>491.71</v>
      </c>
      <c r="C8373">
        <v>493.64</v>
      </c>
    </row>
    <row r="8374" spans="1:3">
      <c r="A8374" s="80">
        <v>38680</v>
      </c>
      <c r="B8374">
        <v>491.76</v>
      </c>
      <c r="C8374">
        <v>493.63</v>
      </c>
    </row>
    <row r="8375" spans="1:3">
      <c r="A8375" s="80">
        <v>38681</v>
      </c>
      <c r="B8375">
        <v>492.11</v>
      </c>
      <c r="C8375">
        <v>493.77</v>
      </c>
    </row>
    <row r="8376" spans="1:3">
      <c r="A8376" s="80">
        <v>38682</v>
      </c>
      <c r="B8376">
        <v>492.12</v>
      </c>
      <c r="C8376">
        <v>493.89</v>
      </c>
    </row>
    <row r="8377" spans="1:3">
      <c r="A8377" s="80">
        <v>38683</v>
      </c>
      <c r="B8377">
        <v>492.12</v>
      </c>
      <c r="C8377">
        <v>493.89</v>
      </c>
    </row>
    <row r="8378" spans="1:3">
      <c r="A8378" s="80">
        <v>38684</v>
      </c>
      <c r="B8378">
        <v>492.12</v>
      </c>
      <c r="C8378">
        <v>493.89</v>
      </c>
    </row>
    <row r="8379" spans="1:3">
      <c r="A8379" s="80">
        <v>38685</v>
      </c>
      <c r="B8379">
        <v>492.34</v>
      </c>
      <c r="C8379">
        <v>493.74</v>
      </c>
    </row>
    <row r="8380" spans="1:3">
      <c r="A8380" s="80">
        <v>38686</v>
      </c>
      <c r="B8380">
        <v>492.32</v>
      </c>
      <c r="C8380">
        <v>494.29</v>
      </c>
    </row>
    <row r="8381" spans="1:3">
      <c r="A8381" s="80">
        <v>38687</v>
      </c>
      <c r="B8381">
        <v>492.51</v>
      </c>
      <c r="C8381">
        <v>494.38</v>
      </c>
    </row>
    <row r="8382" spans="1:3">
      <c r="A8382" s="80">
        <v>38688</v>
      </c>
      <c r="B8382">
        <v>492.8</v>
      </c>
      <c r="C8382">
        <v>494.55</v>
      </c>
    </row>
    <row r="8383" spans="1:3">
      <c r="A8383" s="80">
        <v>38689</v>
      </c>
      <c r="B8383">
        <v>492.8</v>
      </c>
      <c r="C8383">
        <v>494.95</v>
      </c>
    </row>
    <row r="8384" spans="1:3">
      <c r="A8384" s="80">
        <v>38690</v>
      </c>
      <c r="B8384">
        <v>492.8</v>
      </c>
      <c r="C8384">
        <v>494.95</v>
      </c>
    </row>
    <row r="8385" spans="1:3">
      <c r="A8385" s="80">
        <v>38691</v>
      </c>
      <c r="B8385">
        <v>492.8</v>
      </c>
      <c r="C8385">
        <v>494.95</v>
      </c>
    </row>
    <row r="8386" spans="1:3">
      <c r="A8386" s="80">
        <v>38692</v>
      </c>
      <c r="B8386">
        <v>493</v>
      </c>
      <c r="C8386">
        <v>494.88</v>
      </c>
    </row>
    <row r="8387" spans="1:3">
      <c r="A8387" s="80">
        <v>38693</v>
      </c>
      <c r="B8387">
        <v>493.03</v>
      </c>
      <c r="C8387">
        <v>495.28</v>
      </c>
    </row>
    <row r="8388" spans="1:3">
      <c r="A8388" s="80">
        <v>38694</v>
      </c>
      <c r="B8388">
        <v>493.53</v>
      </c>
      <c r="C8388">
        <v>495.25</v>
      </c>
    </row>
    <row r="8389" spans="1:3">
      <c r="A8389" s="80">
        <v>38695</v>
      </c>
      <c r="B8389">
        <v>493.59</v>
      </c>
      <c r="C8389">
        <v>495.53</v>
      </c>
    </row>
    <row r="8390" spans="1:3">
      <c r="A8390" s="80">
        <v>38696</v>
      </c>
      <c r="B8390">
        <v>493.69</v>
      </c>
      <c r="C8390">
        <v>495.59</v>
      </c>
    </row>
    <row r="8391" spans="1:3">
      <c r="A8391" s="80">
        <v>38697</v>
      </c>
      <c r="B8391">
        <v>493.69</v>
      </c>
      <c r="C8391">
        <v>495.59</v>
      </c>
    </row>
    <row r="8392" spans="1:3">
      <c r="A8392" s="80">
        <v>38698</v>
      </c>
      <c r="B8392">
        <v>493.69</v>
      </c>
      <c r="C8392">
        <v>495.59</v>
      </c>
    </row>
    <row r="8393" spans="1:3">
      <c r="A8393" s="80">
        <v>38699</v>
      </c>
      <c r="B8393">
        <v>493.75</v>
      </c>
      <c r="C8393">
        <v>495.84</v>
      </c>
    </row>
    <row r="8394" spans="1:3">
      <c r="A8394" s="80">
        <v>38700</v>
      </c>
      <c r="B8394">
        <v>494.3</v>
      </c>
      <c r="C8394">
        <v>495.93</v>
      </c>
    </row>
    <row r="8395" spans="1:3">
      <c r="A8395" s="80">
        <v>38701</v>
      </c>
      <c r="B8395">
        <v>494.08</v>
      </c>
      <c r="C8395">
        <v>495.8</v>
      </c>
    </row>
    <row r="8396" spans="1:3">
      <c r="A8396" s="80">
        <v>38702</v>
      </c>
      <c r="B8396">
        <v>494.16</v>
      </c>
      <c r="C8396">
        <v>496.2</v>
      </c>
    </row>
    <row r="8397" spans="1:3">
      <c r="A8397" s="80">
        <v>38703</v>
      </c>
      <c r="B8397">
        <v>494.45</v>
      </c>
      <c r="C8397">
        <v>496.17</v>
      </c>
    </row>
    <row r="8398" spans="1:3">
      <c r="A8398" s="80">
        <v>38704</v>
      </c>
      <c r="B8398">
        <v>494.45</v>
      </c>
      <c r="C8398">
        <v>496.17</v>
      </c>
    </row>
    <row r="8399" spans="1:3">
      <c r="A8399" s="80">
        <v>38705</v>
      </c>
      <c r="B8399">
        <v>494.45</v>
      </c>
      <c r="C8399">
        <v>496.17</v>
      </c>
    </row>
    <row r="8400" spans="1:3">
      <c r="A8400" s="80">
        <v>38706</v>
      </c>
      <c r="B8400">
        <v>494.56</v>
      </c>
      <c r="C8400">
        <v>496.38</v>
      </c>
    </row>
    <row r="8401" spans="1:3">
      <c r="A8401" s="80">
        <v>38707</v>
      </c>
      <c r="B8401">
        <v>494.43</v>
      </c>
      <c r="C8401">
        <v>496.79</v>
      </c>
    </row>
    <row r="8402" spans="1:3">
      <c r="A8402" s="80">
        <v>38708</v>
      </c>
      <c r="B8402">
        <v>494.85</v>
      </c>
      <c r="C8402">
        <v>496.73</v>
      </c>
    </row>
    <row r="8403" spans="1:3">
      <c r="A8403" s="80">
        <v>38709</v>
      </c>
      <c r="B8403">
        <v>495.01</v>
      </c>
      <c r="C8403">
        <v>496.67</v>
      </c>
    </row>
    <row r="8404" spans="1:3">
      <c r="A8404" s="80">
        <v>38710</v>
      </c>
      <c r="B8404">
        <v>495.09</v>
      </c>
      <c r="C8404">
        <v>496.96</v>
      </c>
    </row>
    <row r="8405" spans="1:3">
      <c r="A8405" s="80">
        <v>38711</v>
      </c>
      <c r="B8405">
        <v>495.09</v>
      </c>
      <c r="C8405">
        <v>496.96</v>
      </c>
    </row>
    <row r="8406" spans="1:3">
      <c r="A8406" s="80">
        <v>38712</v>
      </c>
      <c r="B8406">
        <v>495.09</v>
      </c>
      <c r="C8406">
        <v>496.96</v>
      </c>
    </row>
    <row r="8407" spans="1:3">
      <c r="A8407" s="80">
        <v>38713</v>
      </c>
      <c r="B8407">
        <v>495.21</v>
      </c>
      <c r="C8407">
        <v>497.14</v>
      </c>
    </row>
    <row r="8408" spans="1:3">
      <c r="A8408" s="80">
        <v>38714</v>
      </c>
      <c r="B8408">
        <v>494.87</v>
      </c>
      <c r="C8408">
        <v>497.35</v>
      </c>
    </row>
    <row r="8409" spans="1:3">
      <c r="A8409" s="80">
        <v>38715</v>
      </c>
      <c r="B8409">
        <v>495.48</v>
      </c>
      <c r="C8409">
        <v>497.5</v>
      </c>
    </row>
    <row r="8410" spans="1:3">
      <c r="A8410" s="80">
        <v>38716</v>
      </c>
      <c r="B8410">
        <v>495.65</v>
      </c>
      <c r="C8410">
        <v>497.71</v>
      </c>
    </row>
    <row r="8411" spans="1:3">
      <c r="A8411" s="80">
        <v>38717</v>
      </c>
      <c r="B8411">
        <v>495.65</v>
      </c>
      <c r="C8411">
        <v>497.71</v>
      </c>
    </row>
    <row r="8412" spans="1:3">
      <c r="A8412" s="80">
        <v>38718</v>
      </c>
      <c r="B8412">
        <v>495.65</v>
      </c>
      <c r="C8412">
        <v>497.71</v>
      </c>
    </row>
    <row r="8413" spans="1:3">
      <c r="A8413" s="80">
        <v>38719</v>
      </c>
      <c r="B8413">
        <v>495.65</v>
      </c>
      <c r="C8413">
        <v>497.71</v>
      </c>
    </row>
    <row r="8414" spans="1:3">
      <c r="A8414" s="80">
        <v>38720</v>
      </c>
      <c r="B8414">
        <v>495.8</v>
      </c>
      <c r="C8414">
        <v>498.12</v>
      </c>
    </row>
    <row r="8415" spans="1:3">
      <c r="A8415" s="80">
        <v>38721</v>
      </c>
      <c r="B8415">
        <v>495.49</v>
      </c>
      <c r="C8415">
        <v>498.17</v>
      </c>
    </row>
    <row r="8416" spans="1:3">
      <c r="A8416" s="80">
        <v>38722</v>
      </c>
      <c r="B8416">
        <v>496.18</v>
      </c>
      <c r="C8416">
        <v>497.9</v>
      </c>
    </row>
    <row r="8417" spans="1:3">
      <c r="A8417" s="80">
        <v>38723</v>
      </c>
      <c r="B8417">
        <v>496.38</v>
      </c>
      <c r="C8417">
        <v>498.33</v>
      </c>
    </row>
    <row r="8418" spans="1:3">
      <c r="A8418" s="80">
        <v>38724</v>
      </c>
      <c r="B8418">
        <v>496.49</v>
      </c>
      <c r="C8418">
        <v>498.04</v>
      </c>
    </row>
    <row r="8419" spans="1:3">
      <c r="A8419" s="80">
        <v>38725</v>
      </c>
      <c r="B8419">
        <v>496.49</v>
      </c>
      <c r="C8419">
        <v>498.04</v>
      </c>
    </row>
    <row r="8420" spans="1:3">
      <c r="A8420" s="80">
        <v>38726</v>
      </c>
      <c r="B8420">
        <v>496.49</v>
      </c>
      <c r="C8420">
        <v>498.04</v>
      </c>
    </row>
    <row r="8421" spans="1:3">
      <c r="A8421" s="80">
        <v>38727</v>
      </c>
      <c r="B8421">
        <v>496.52</v>
      </c>
      <c r="C8421">
        <v>498.41</v>
      </c>
    </row>
    <row r="8422" spans="1:3">
      <c r="A8422" s="80">
        <v>38728</v>
      </c>
      <c r="B8422">
        <v>496.57</v>
      </c>
      <c r="C8422">
        <v>498.48</v>
      </c>
    </row>
    <row r="8423" spans="1:3">
      <c r="A8423" s="80">
        <v>38729</v>
      </c>
      <c r="B8423">
        <v>497.01</v>
      </c>
      <c r="C8423">
        <v>498.76</v>
      </c>
    </row>
    <row r="8424" spans="1:3">
      <c r="A8424" s="80">
        <v>38730</v>
      </c>
      <c r="B8424">
        <v>497.33</v>
      </c>
      <c r="C8424">
        <v>498.65</v>
      </c>
    </row>
    <row r="8425" spans="1:3">
      <c r="A8425" s="80">
        <v>38731</v>
      </c>
      <c r="B8425">
        <v>497.26</v>
      </c>
      <c r="C8425">
        <v>499.1</v>
      </c>
    </row>
    <row r="8426" spans="1:3">
      <c r="A8426" s="80">
        <v>38732</v>
      </c>
      <c r="B8426">
        <v>497.26</v>
      </c>
      <c r="C8426">
        <v>499.1</v>
      </c>
    </row>
    <row r="8427" spans="1:3">
      <c r="A8427" s="80">
        <v>38733</v>
      </c>
      <c r="B8427">
        <v>497.26</v>
      </c>
      <c r="C8427">
        <v>499.1</v>
      </c>
    </row>
    <row r="8428" spans="1:3">
      <c r="A8428" s="80">
        <v>38734</v>
      </c>
      <c r="B8428">
        <v>497.34</v>
      </c>
      <c r="C8428">
        <v>499.29</v>
      </c>
    </row>
    <row r="8429" spans="1:3">
      <c r="A8429" s="80">
        <v>38735</v>
      </c>
      <c r="B8429">
        <v>497.42</v>
      </c>
      <c r="C8429">
        <v>499.38</v>
      </c>
    </row>
    <row r="8430" spans="1:3">
      <c r="A8430" s="80">
        <v>38736</v>
      </c>
      <c r="B8430">
        <v>497.52</v>
      </c>
      <c r="C8430">
        <v>499.52</v>
      </c>
    </row>
    <row r="8431" spans="1:3">
      <c r="A8431" s="80">
        <v>38737</v>
      </c>
      <c r="B8431">
        <v>497.85</v>
      </c>
      <c r="C8431">
        <v>499.62</v>
      </c>
    </row>
    <row r="8432" spans="1:3">
      <c r="A8432" s="80">
        <v>38738</v>
      </c>
      <c r="B8432">
        <v>498.03</v>
      </c>
      <c r="C8432">
        <v>499.67</v>
      </c>
    </row>
    <row r="8433" spans="1:3">
      <c r="A8433" s="80">
        <v>38739</v>
      </c>
      <c r="B8433">
        <v>498.03</v>
      </c>
      <c r="C8433">
        <v>499.67</v>
      </c>
    </row>
    <row r="8434" spans="1:3">
      <c r="A8434" s="80">
        <v>38740</v>
      </c>
      <c r="B8434">
        <v>498.03</v>
      </c>
      <c r="C8434">
        <v>499.67</v>
      </c>
    </row>
    <row r="8435" spans="1:3">
      <c r="A8435" s="80">
        <v>38741</v>
      </c>
      <c r="B8435">
        <v>498.05</v>
      </c>
      <c r="C8435">
        <v>500.02</v>
      </c>
    </row>
    <row r="8436" spans="1:3">
      <c r="A8436" s="80">
        <v>38742</v>
      </c>
      <c r="B8436">
        <v>498.14</v>
      </c>
      <c r="C8436">
        <v>500.27</v>
      </c>
    </row>
    <row r="8437" spans="1:3">
      <c r="A8437" s="80">
        <v>38743</v>
      </c>
      <c r="B8437">
        <v>498.31</v>
      </c>
      <c r="C8437">
        <v>500.23</v>
      </c>
    </row>
    <row r="8438" spans="1:3">
      <c r="A8438" s="80">
        <v>38744</v>
      </c>
      <c r="B8438">
        <v>498.57</v>
      </c>
      <c r="C8438">
        <v>500.47</v>
      </c>
    </row>
    <row r="8439" spans="1:3">
      <c r="A8439" s="80">
        <v>38745</v>
      </c>
      <c r="B8439">
        <v>498.67</v>
      </c>
      <c r="C8439">
        <v>500.46</v>
      </c>
    </row>
    <row r="8440" spans="1:3">
      <c r="A8440" s="80">
        <v>38746</v>
      </c>
      <c r="B8440">
        <v>498.67</v>
      </c>
      <c r="C8440">
        <v>500.46</v>
      </c>
    </row>
    <row r="8441" spans="1:3">
      <c r="A8441" s="80">
        <v>38747</v>
      </c>
      <c r="B8441">
        <v>498.67</v>
      </c>
      <c r="C8441">
        <v>500.46</v>
      </c>
    </row>
    <row r="8442" spans="1:3">
      <c r="A8442" s="80">
        <v>38748</v>
      </c>
      <c r="B8442">
        <v>498.77</v>
      </c>
      <c r="C8442">
        <v>500.65</v>
      </c>
    </row>
    <row r="8443" spans="1:3">
      <c r="A8443" s="80">
        <v>38749</v>
      </c>
      <c r="B8443">
        <v>498.81</v>
      </c>
      <c r="C8443">
        <v>500.71</v>
      </c>
    </row>
    <row r="8444" spans="1:3">
      <c r="A8444" s="80">
        <v>38750</v>
      </c>
      <c r="B8444">
        <v>499.1</v>
      </c>
      <c r="C8444">
        <v>501.02</v>
      </c>
    </row>
    <row r="8445" spans="1:3">
      <c r="A8445" s="80">
        <v>38751</v>
      </c>
      <c r="B8445">
        <v>499.15</v>
      </c>
      <c r="C8445">
        <v>501.23</v>
      </c>
    </row>
    <row r="8446" spans="1:3">
      <c r="A8446" s="80">
        <v>38752</v>
      </c>
      <c r="B8446">
        <v>499.44</v>
      </c>
      <c r="C8446">
        <v>501.01</v>
      </c>
    </row>
    <row r="8447" spans="1:3">
      <c r="A8447" s="80">
        <v>38753</v>
      </c>
      <c r="B8447">
        <v>499.44</v>
      </c>
      <c r="C8447">
        <v>501.01</v>
      </c>
    </row>
    <row r="8448" spans="1:3">
      <c r="A8448" s="80">
        <v>38754</v>
      </c>
      <c r="B8448">
        <v>499.44</v>
      </c>
      <c r="C8448">
        <v>501.01</v>
      </c>
    </row>
    <row r="8449" spans="1:3">
      <c r="A8449" s="80">
        <v>38755</v>
      </c>
      <c r="B8449">
        <v>499.4</v>
      </c>
      <c r="C8449">
        <v>501.38</v>
      </c>
    </row>
    <row r="8450" spans="1:3">
      <c r="A8450" s="80">
        <v>38756</v>
      </c>
      <c r="B8450">
        <v>499.37</v>
      </c>
      <c r="C8450">
        <v>501.49</v>
      </c>
    </row>
    <row r="8451" spans="1:3">
      <c r="A8451" s="80">
        <v>38757</v>
      </c>
      <c r="B8451">
        <v>499.57</v>
      </c>
      <c r="C8451">
        <v>501.69</v>
      </c>
    </row>
    <row r="8452" spans="1:3">
      <c r="A8452" s="80">
        <v>38758</v>
      </c>
      <c r="B8452">
        <v>500.15</v>
      </c>
      <c r="C8452">
        <v>501.73</v>
      </c>
    </row>
    <row r="8453" spans="1:3">
      <c r="A8453" s="80">
        <v>38759</v>
      </c>
      <c r="B8453">
        <v>500.13</v>
      </c>
      <c r="C8453">
        <v>501.84</v>
      </c>
    </row>
    <row r="8454" spans="1:3">
      <c r="A8454" s="80">
        <v>38760</v>
      </c>
      <c r="B8454">
        <v>500.13</v>
      </c>
      <c r="C8454">
        <v>501.84</v>
      </c>
    </row>
    <row r="8455" spans="1:3">
      <c r="A8455" s="80">
        <v>38761</v>
      </c>
      <c r="B8455">
        <v>500.13</v>
      </c>
      <c r="C8455">
        <v>501.84</v>
      </c>
    </row>
    <row r="8456" spans="1:3">
      <c r="A8456" s="80">
        <v>38762</v>
      </c>
      <c r="B8456">
        <v>500.08</v>
      </c>
      <c r="C8456">
        <v>502</v>
      </c>
    </row>
    <row r="8457" spans="1:3">
      <c r="A8457" s="80">
        <v>38763</v>
      </c>
      <c r="B8457">
        <v>500.02</v>
      </c>
      <c r="C8457">
        <v>502.2</v>
      </c>
    </row>
    <row r="8458" spans="1:3">
      <c r="A8458" s="80">
        <v>38764</v>
      </c>
      <c r="B8458">
        <v>500.34</v>
      </c>
      <c r="C8458">
        <v>502.32</v>
      </c>
    </row>
    <row r="8459" spans="1:3">
      <c r="A8459" s="80">
        <v>38765</v>
      </c>
      <c r="B8459">
        <v>500.61</v>
      </c>
      <c r="C8459">
        <v>502.26</v>
      </c>
    </row>
    <row r="8460" spans="1:3">
      <c r="A8460" s="80">
        <v>38766</v>
      </c>
      <c r="B8460">
        <v>500.72</v>
      </c>
      <c r="C8460">
        <v>502.51</v>
      </c>
    </row>
    <row r="8461" spans="1:3">
      <c r="A8461" s="80">
        <v>38767</v>
      </c>
      <c r="B8461">
        <v>500.72</v>
      </c>
      <c r="C8461">
        <v>502.51</v>
      </c>
    </row>
    <row r="8462" spans="1:3">
      <c r="A8462" s="80">
        <v>38768</v>
      </c>
      <c r="B8462">
        <v>500.72</v>
      </c>
      <c r="C8462">
        <v>502.51</v>
      </c>
    </row>
    <row r="8463" spans="1:3">
      <c r="A8463" s="80">
        <v>38769</v>
      </c>
      <c r="B8463">
        <v>500.7</v>
      </c>
      <c r="C8463">
        <v>502.61</v>
      </c>
    </row>
    <row r="8464" spans="1:3">
      <c r="A8464" s="80">
        <v>38770</v>
      </c>
      <c r="B8464">
        <v>500.78</v>
      </c>
      <c r="C8464">
        <v>502.93</v>
      </c>
    </row>
    <row r="8465" spans="1:3">
      <c r="A8465" s="80">
        <v>38771</v>
      </c>
      <c r="B8465">
        <v>500.87</v>
      </c>
      <c r="C8465">
        <v>502.87</v>
      </c>
    </row>
    <row r="8466" spans="1:3">
      <c r="A8466" s="80">
        <v>38772</v>
      </c>
      <c r="B8466">
        <v>501.49</v>
      </c>
      <c r="C8466">
        <v>502.95</v>
      </c>
    </row>
    <row r="8467" spans="1:3">
      <c r="A8467" s="80">
        <v>38773</v>
      </c>
      <c r="B8467">
        <v>501.27</v>
      </c>
      <c r="C8467">
        <v>503</v>
      </c>
    </row>
    <row r="8468" spans="1:3">
      <c r="A8468" s="80">
        <v>38774</v>
      </c>
      <c r="B8468">
        <v>501.27</v>
      </c>
      <c r="C8468">
        <v>503</v>
      </c>
    </row>
    <row r="8469" spans="1:3">
      <c r="A8469" s="80">
        <v>38775</v>
      </c>
      <c r="B8469">
        <v>501.27</v>
      </c>
      <c r="C8469">
        <v>503</v>
      </c>
    </row>
    <row r="8470" spans="1:3">
      <c r="A8470" s="80">
        <v>38776</v>
      </c>
      <c r="B8470">
        <v>501.38</v>
      </c>
      <c r="C8470">
        <v>503.17</v>
      </c>
    </row>
    <row r="8471" spans="1:3">
      <c r="A8471" s="80">
        <v>38777</v>
      </c>
      <c r="B8471">
        <v>501.37</v>
      </c>
      <c r="C8471">
        <v>503.48</v>
      </c>
    </row>
    <row r="8472" spans="1:3">
      <c r="A8472" s="80">
        <v>38778</v>
      </c>
      <c r="B8472">
        <v>501.63</v>
      </c>
      <c r="C8472">
        <v>503.58</v>
      </c>
    </row>
    <row r="8473" spans="1:3">
      <c r="A8473" s="80">
        <v>38779</v>
      </c>
      <c r="B8473">
        <v>501.73</v>
      </c>
      <c r="C8473">
        <v>503.78</v>
      </c>
    </row>
    <row r="8474" spans="1:3">
      <c r="A8474" s="80">
        <v>38780</v>
      </c>
      <c r="B8474">
        <v>501.98</v>
      </c>
      <c r="C8474">
        <v>503.74</v>
      </c>
    </row>
    <row r="8475" spans="1:3">
      <c r="A8475" s="80">
        <v>38781</v>
      </c>
      <c r="B8475">
        <v>501.98</v>
      </c>
      <c r="C8475">
        <v>503.74</v>
      </c>
    </row>
    <row r="8476" spans="1:3">
      <c r="A8476" s="80">
        <v>38782</v>
      </c>
      <c r="B8476">
        <v>501.98</v>
      </c>
      <c r="C8476">
        <v>503.74</v>
      </c>
    </row>
    <row r="8477" spans="1:3">
      <c r="A8477" s="80">
        <v>38783</v>
      </c>
      <c r="B8477">
        <v>502.04</v>
      </c>
      <c r="C8477">
        <v>503.97</v>
      </c>
    </row>
    <row r="8478" spans="1:3">
      <c r="A8478" s="80">
        <v>38784</v>
      </c>
      <c r="B8478">
        <v>501.95</v>
      </c>
      <c r="C8478">
        <v>504.14</v>
      </c>
    </row>
    <row r="8479" spans="1:3">
      <c r="A8479" s="80">
        <v>38785</v>
      </c>
      <c r="B8479">
        <v>502.28</v>
      </c>
      <c r="C8479">
        <v>504.08</v>
      </c>
    </row>
    <row r="8480" spans="1:3">
      <c r="A8480" s="80">
        <v>38786</v>
      </c>
      <c r="B8480">
        <v>502.85</v>
      </c>
      <c r="C8480">
        <v>504.25</v>
      </c>
    </row>
    <row r="8481" spans="1:3">
      <c r="A8481" s="80">
        <v>38787</v>
      </c>
      <c r="B8481">
        <v>502.84</v>
      </c>
      <c r="C8481">
        <v>504.31</v>
      </c>
    </row>
    <row r="8482" spans="1:3">
      <c r="A8482" s="80">
        <v>38788</v>
      </c>
      <c r="B8482">
        <v>502.84</v>
      </c>
      <c r="C8482">
        <v>504.31</v>
      </c>
    </row>
    <row r="8483" spans="1:3">
      <c r="A8483" s="80">
        <v>38789</v>
      </c>
      <c r="B8483">
        <v>502.84</v>
      </c>
      <c r="C8483">
        <v>504.31</v>
      </c>
    </row>
    <row r="8484" spans="1:3">
      <c r="A8484" s="80">
        <v>38790</v>
      </c>
      <c r="B8484">
        <v>502.66</v>
      </c>
      <c r="C8484">
        <v>504.54</v>
      </c>
    </row>
    <row r="8485" spans="1:3">
      <c r="A8485" s="80">
        <v>38791</v>
      </c>
      <c r="B8485">
        <v>502.78</v>
      </c>
      <c r="C8485">
        <v>504.9</v>
      </c>
    </row>
    <row r="8486" spans="1:3">
      <c r="A8486" s="80">
        <v>38792</v>
      </c>
      <c r="B8486">
        <v>502.9</v>
      </c>
      <c r="C8486">
        <v>504.81</v>
      </c>
    </row>
    <row r="8487" spans="1:3">
      <c r="A8487" s="80">
        <v>38793</v>
      </c>
      <c r="B8487">
        <v>503.42</v>
      </c>
      <c r="C8487">
        <v>504.76</v>
      </c>
    </row>
    <row r="8488" spans="1:3">
      <c r="A8488" s="80">
        <v>38794</v>
      </c>
      <c r="B8488">
        <v>503.27</v>
      </c>
      <c r="C8488">
        <v>504.96</v>
      </c>
    </row>
    <row r="8489" spans="1:3">
      <c r="A8489" s="80">
        <v>38795</v>
      </c>
      <c r="B8489">
        <v>503.27</v>
      </c>
      <c r="C8489">
        <v>504.96</v>
      </c>
    </row>
    <row r="8490" spans="1:3">
      <c r="A8490" s="80">
        <v>38796</v>
      </c>
      <c r="B8490">
        <v>503.27</v>
      </c>
      <c r="C8490">
        <v>504.96</v>
      </c>
    </row>
    <row r="8491" spans="1:3">
      <c r="A8491" s="80">
        <v>38797</v>
      </c>
      <c r="B8491">
        <v>503.33</v>
      </c>
      <c r="C8491">
        <v>505.18</v>
      </c>
    </row>
    <row r="8492" spans="1:3">
      <c r="A8492" s="80">
        <v>38798</v>
      </c>
      <c r="B8492">
        <v>503.29</v>
      </c>
      <c r="C8492">
        <v>505.39</v>
      </c>
    </row>
    <row r="8493" spans="1:3">
      <c r="A8493" s="80">
        <v>38799</v>
      </c>
      <c r="B8493">
        <v>503.58</v>
      </c>
      <c r="C8493">
        <v>505.65</v>
      </c>
    </row>
    <row r="8494" spans="1:3">
      <c r="A8494" s="80">
        <v>38800</v>
      </c>
      <c r="B8494">
        <v>503.77</v>
      </c>
      <c r="C8494">
        <v>505.48</v>
      </c>
    </row>
    <row r="8495" spans="1:3">
      <c r="A8495" s="80">
        <v>38801</v>
      </c>
      <c r="B8495">
        <v>503.77</v>
      </c>
      <c r="C8495">
        <v>505.8</v>
      </c>
    </row>
    <row r="8496" spans="1:3">
      <c r="A8496" s="80">
        <v>38802</v>
      </c>
      <c r="B8496">
        <v>503.77</v>
      </c>
      <c r="C8496">
        <v>505.8</v>
      </c>
    </row>
    <row r="8497" spans="1:3">
      <c r="A8497" s="80">
        <v>38803</v>
      </c>
      <c r="B8497">
        <v>503.77</v>
      </c>
      <c r="C8497">
        <v>505.8</v>
      </c>
    </row>
    <row r="8498" spans="1:3">
      <c r="A8498" s="80">
        <v>38804</v>
      </c>
      <c r="B8498">
        <v>504.12</v>
      </c>
      <c r="C8498">
        <v>505.69</v>
      </c>
    </row>
    <row r="8499" spans="1:3">
      <c r="A8499" s="80">
        <v>38805</v>
      </c>
      <c r="B8499">
        <v>504.05</v>
      </c>
      <c r="C8499">
        <v>505.96</v>
      </c>
    </row>
    <row r="8500" spans="1:3">
      <c r="A8500" s="80">
        <v>38806</v>
      </c>
      <c r="B8500">
        <v>504.43</v>
      </c>
      <c r="C8500">
        <v>506.05</v>
      </c>
    </row>
    <row r="8501" spans="1:3">
      <c r="A8501" s="80">
        <v>38807</v>
      </c>
      <c r="B8501">
        <v>504.84</v>
      </c>
      <c r="C8501">
        <v>506.03</v>
      </c>
    </row>
    <row r="8502" spans="1:3">
      <c r="A8502" s="80">
        <v>38808</v>
      </c>
      <c r="B8502">
        <v>504.74</v>
      </c>
      <c r="C8502">
        <v>506.33</v>
      </c>
    </row>
    <row r="8503" spans="1:3">
      <c r="A8503" s="80">
        <v>38809</v>
      </c>
      <c r="B8503">
        <v>504.74</v>
      </c>
      <c r="C8503">
        <v>506.33</v>
      </c>
    </row>
    <row r="8504" spans="1:3">
      <c r="A8504" s="80">
        <v>38810</v>
      </c>
      <c r="B8504">
        <v>504.74</v>
      </c>
      <c r="C8504">
        <v>506.33</v>
      </c>
    </row>
    <row r="8505" spans="1:3">
      <c r="A8505" s="80">
        <v>38811</v>
      </c>
      <c r="B8505">
        <v>504.66</v>
      </c>
      <c r="C8505">
        <v>506.47</v>
      </c>
    </row>
    <row r="8506" spans="1:3">
      <c r="A8506" s="80">
        <v>38812</v>
      </c>
      <c r="B8506">
        <v>504.69</v>
      </c>
      <c r="C8506">
        <v>506.67</v>
      </c>
    </row>
    <row r="8507" spans="1:3">
      <c r="A8507" s="80">
        <v>38813</v>
      </c>
      <c r="B8507">
        <v>504.87</v>
      </c>
      <c r="C8507">
        <v>506.73</v>
      </c>
    </row>
    <row r="8508" spans="1:3">
      <c r="A8508" s="80">
        <v>38814</v>
      </c>
      <c r="B8508">
        <v>505.11</v>
      </c>
      <c r="C8508">
        <v>507.01</v>
      </c>
    </row>
    <row r="8509" spans="1:3">
      <c r="A8509" s="80">
        <v>38815</v>
      </c>
      <c r="B8509">
        <v>505.25</v>
      </c>
      <c r="C8509">
        <v>506.95</v>
      </c>
    </row>
    <row r="8510" spans="1:3">
      <c r="A8510" s="80">
        <v>38816</v>
      </c>
      <c r="B8510">
        <v>505.25</v>
      </c>
      <c r="C8510">
        <v>506.95</v>
      </c>
    </row>
    <row r="8511" spans="1:3">
      <c r="A8511" s="80">
        <v>38817</v>
      </c>
      <c r="B8511">
        <v>505.25</v>
      </c>
      <c r="C8511">
        <v>506.95</v>
      </c>
    </row>
    <row r="8512" spans="1:3">
      <c r="A8512" s="80">
        <v>38818</v>
      </c>
      <c r="B8512">
        <v>505.33</v>
      </c>
      <c r="C8512">
        <v>507.21</v>
      </c>
    </row>
    <row r="8513" spans="1:3">
      <c r="A8513" s="80">
        <v>38819</v>
      </c>
      <c r="B8513">
        <v>505.17</v>
      </c>
      <c r="C8513">
        <v>507.46</v>
      </c>
    </row>
    <row r="8514" spans="1:3">
      <c r="A8514" s="80">
        <v>38820</v>
      </c>
      <c r="B8514">
        <v>505.61</v>
      </c>
      <c r="C8514">
        <v>507.41</v>
      </c>
    </row>
    <row r="8515" spans="1:3">
      <c r="A8515" s="80">
        <v>38821</v>
      </c>
      <c r="B8515">
        <v>505.61</v>
      </c>
      <c r="C8515">
        <v>507.41</v>
      </c>
    </row>
    <row r="8516" spans="1:3">
      <c r="A8516" s="80">
        <v>38822</v>
      </c>
      <c r="B8516">
        <v>505.61</v>
      </c>
      <c r="C8516">
        <v>507.41</v>
      </c>
    </row>
    <row r="8517" spans="1:3">
      <c r="A8517" s="80">
        <v>38823</v>
      </c>
      <c r="B8517">
        <v>505.61</v>
      </c>
      <c r="C8517">
        <v>507.41</v>
      </c>
    </row>
    <row r="8518" spans="1:3">
      <c r="A8518" s="80">
        <v>38824</v>
      </c>
      <c r="B8518">
        <v>505.61</v>
      </c>
      <c r="C8518">
        <v>507.41</v>
      </c>
    </row>
    <row r="8519" spans="1:3">
      <c r="A8519" s="80">
        <v>38825</v>
      </c>
      <c r="B8519">
        <v>505.61</v>
      </c>
      <c r="C8519">
        <v>507.41</v>
      </c>
    </row>
    <row r="8520" spans="1:3">
      <c r="A8520" s="80">
        <v>38826</v>
      </c>
      <c r="B8520">
        <v>505.64</v>
      </c>
      <c r="C8520">
        <v>507.5</v>
      </c>
    </row>
    <row r="8521" spans="1:3">
      <c r="A8521" s="80">
        <v>38827</v>
      </c>
      <c r="B8521">
        <v>505.82</v>
      </c>
      <c r="C8521">
        <v>507.99</v>
      </c>
    </row>
    <row r="8522" spans="1:3">
      <c r="A8522" s="80">
        <v>38828</v>
      </c>
      <c r="B8522">
        <v>505.8</v>
      </c>
      <c r="C8522">
        <v>507.66</v>
      </c>
    </row>
    <row r="8523" spans="1:3">
      <c r="A8523" s="80">
        <v>38829</v>
      </c>
      <c r="B8523">
        <v>506.08</v>
      </c>
      <c r="C8523">
        <v>507.68</v>
      </c>
    </row>
    <row r="8524" spans="1:3">
      <c r="A8524" s="80">
        <v>38830</v>
      </c>
      <c r="B8524">
        <v>506.08</v>
      </c>
      <c r="C8524">
        <v>507.68</v>
      </c>
    </row>
    <row r="8525" spans="1:3">
      <c r="A8525" s="80">
        <v>38831</v>
      </c>
      <c r="B8525">
        <v>506.08</v>
      </c>
      <c r="C8525">
        <v>507.68</v>
      </c>
    </row>
    <row r="8526" spans="1:3">
      <c r="A8526" s="80">
        <v>38832</v>
      </c>
      <c r="B8526">
        <v>506.01</v>
      </c>
      <c r="C8526">
        <v>508.09</v>
      </c>
    </row>
    <row r="8527" spans="1:3">
      <c r="A8527" s="80">
        <v>38833</v>
      </c>
      <c r="B8527">
        <v>506.11</v>
      </c>
      <c r="C8527">
        <v>508.06</v>
      </c>
    </row>
    <row r="8528" spans="1:3">
      <c r="A8528" s="80">
        <v>38834</v>
      </c>
      <c r="B8528">
        <v>506.26</v>
      </c>
      <c r="C8528">
        <v>508.31</v>
      </c>
    </row>
    <row r="8529" spans="1:3">
      <c r="A8529" s="80">
        <v>38835</v>
      </c>
      <c r="B8529">
        <v>506.33</v>
      </c>
      <c r="C8529">
        <v>508.58</v>
      </c>
    </row>
    <row r="8530" spans="1:3">
      <c r="A8530" s="80">
        <v>38836</v>
      </c>
      <c r="B8530">
        <v>506.59</v>
      </c>
      <c r="C8530">
        <v>508.66</v>
      </c>
    </row>
    <row r="8531" spans="1:3">
      <c r="A8531" s="80">
        <v>38837</v>
      </c>
      <c r="B8531">
        <v>506.59</v>
      </c>
      <c r="C8531">
        <v>508.66</v>
      </c>
    </row>
    <row r="8532" spans="1:3">
      <c r="A8532" s="80">
        <v>38838</v>
      </c>
      <c r="B8532">
        <v>506.59</v>
      </c>
      <c r="C8532">
        <v>508.66</v>
      </c>
    </row>
    <row r="8533" spans="1:3">
      <c r="A8533" s="80">
        <v>38839</v>
      </c>
      <c r="B8533">
        <v>506.59</v>
      </c>
      <c r="C8533">
        <v>508.66</v>
      </c>
    </row>
    <row r="8534" spans="1:3">
      <c r="A8534" s="80">
        <v>38840</v>
      </c>
      <c r="B8534">
        <v>506.45</v>
      </c>
      <c r="C8534">
        <v>508.54</v>
      </c>
    </row>
    <row r="8535" spans="1:3">
      <c r="A8535" s="80">
        <v>38841</v>
      </c>
      <c r="B8535">
        <v>506.51</v>
      </c>
      <c r="C8535">
        <v>508.65</v>
      </c>
    </row>
    <row r="8536" spans="1:3">
      <c r="A8536" s="80">
        <v>38842</v>
      </c>
      <c r="B8536">
        <v>506.77</v>
      </c>
      <c r="C8536">
        <v>508.77</v>
      </c>
    </row>
    <row r="8537" spans="1:3">
      <c r="A8537" s="80">
        <v>38843</v>
      </c>
      <c r="B8537">
        <v>506.86</v>
      </c>
      <c r="C8537">
        <v>509.03</v>
      </c>
    </row>
    <row r="8538" spans="1:3">
      <c r="A8538" s="80">
        <v>38844</v>
      </c>
      <c r="B8538">
        <v>506.86</v>
      </c>
      <c r="C8538">
        <v>509.03</v>
      </c>
    </row>
    <row r="8539" spans="1:3">
      <c r="A8539" s="80">
        <v>38845</v>
      </c>
      <c r="B8539">
        <v>506.86</v>
      </c>
      <c r="C8539">
        <v>509.03</v>
      </c>
    </row>
    <row r="8540" spans="1:3">
      <c r="A8540" s="80">
        <v>38846</v>
      </c>
      <c r="B8540">
        <v>506.86</v>
      </c>
      <c r="C8540">
        <v>509.03</v>
      </c>
    </row>
    <row r="8541" spans="1:3">
      <c r="A8541" s="80">
        <v>38847</v>
      </c>
      <c r="B8541">
        <v>506.97</v>
      </c>
      <c r="C8541">
        <v>509.07</v>
      </c>
    </row>
    <row r="8542" spans="1:3">
      <c r="A8542" s="80">
        <v>38848</v>
      </c>
      <c r="B8542">
        <v>507.09</v>
      </c>
      <c r="C8542">
        <v>509.32</v>
      </c>
    </row>
    <row r="8543" spans="1:3">
      <c r="A8543" s="80">
        <v>38849</v>
      </c>
      <c r="B8543">
        <v>507.33</v>
      </c>
      <c r="C8543">
        <v>509.42</v>
      </c>
    </row>
    <row r="8544" spans="1:3">
      <c r="A8544" s="80">
        <v>38850</v>
      </c>
      <c r="B8544">
        <v>507.59</v>
      </c>
      <c r="C8544">
        <v>509.49</v>
      </c>
    </row>
    <row r="8545" spans="1:3">
      <c r="A8545" s="80">
        <v>38851</v>
      </c>
      <c r="B8545">
        <v>507.59</v>
      </c>
      <c r="C8545">
        <v>509.49</v>
      </c>
    </row>
    <row r="8546" spans="1:3">
      <c r="A8546" s="80">
        <v>38852</v>
      </c>
      <c r="B8546">
        <v>507.59</v>
      </c>
      <c r="C8546">
        <v>509.49</v>
      </c>
    </row>
    <row r="8547" spans="1:3">
      <c r="A8547" s="80">
        <v>38853</v>
      </c>
      <c r="B8547">
        <v>507.44</v>
      </c>
      <c r="C8547">
        <v>509.58</v>
      </c>
    </row>
    <row r="8548" spans="1:3">
      <c r="A8548" s="80">
        <v>38854</v>
      </c>
      <c r="B8548">
        <v>507.48</v>
      </c>
      <c r="C8548">
        <v>509.51</v>
      </c>
    </row>
    <row r="8549" spans="1:3">
      <c r="A8549" s="80">
        <v>38855</v>
      </c>
      <c r="B8549">
        <v>507.74</v>
      </c>
      <c r="C8549">
        <v>509.88</v>
      </c>
    </row>
    <row r="8550" spans="1:3">
      <c r="A8550" s="80">
        <v>38856</v>
      </c>
      <c r="B8550">
        <v>507.87</v>
      </c>
      <c r="C8550">
        <v>510.25</v>
      </c>
    </row>
    <row r="8551" spans="1:3">
      <c r="A8551" s="80">
        <v>38857</v>
      </c>
      <c r="B8551">
        <v>508.16</v>
      </c>
      <c r="C8551">
        <v>510.14</v>
      </c>
    </row>
    <row r="8552" spans="1:3">
      <c r="A8552" s="80">
        <v>38858</v>
      </c>
      <c r="B8552">
        <v>508.16</v>
      </c>
      <c r="C8552">
        <v>510.14</v>
      </c>
    </row>
    <row r="8553" spans="1:3">
      <c r="A8553" s="80">
        <v>38859</v>
      </c>
      <c r="B8553">
        <v>508.16</v>
      </c>
      <c r="C8553">
        <v>510.14</v>
      </c>
    </row>
    <row r="8554" spans="1:3">
      <c r="A8554" s="80">
        <v>38860</v>
      </c>
      <c r="B8554">
        <v>508</v>
      </c>
      <c r="C8554">
        <v>510.32</v>
      </c>
    </row>
    <row r="8555" spans="1:3">
      <c r="A8555" s="80">
        <v>38861</v>
      </c>
      <c r="B8555">
        <v>507.98</v>
      </c>
      <c r="C8555">
        <v>510.56</v>
      </c>
    </row>
    <row r="8556" spans="1:3">
      <c r="A8556" s="80">
        <v>38862</v>
      </c>
      <c r="B8556">
        <v>508.37</v>
      </c>
      <c r="C8556">
        <v>510.65</v>
      </c>
    </row>
    <row r="8557" spans="1:3">
      <c r="A8557" s="80">
        <v>38863</v>
      </c>
      <c r="B8557">
        <v>508.83</v>
      </c>
      <c r="C8557">
        <v>510.76</v>
      </c>
    </row>
    <row r="8558" spans="1:3">
      <c r="A8558" s="80">
        <v>38864</v>
      </c>
      <c r="B8558">
        <v>508.74</v>
      </c>
      <c r="C8558">
        <v>510.81</v>
      </c>
    </row>
    <row r="8559" spans="1:3">
      <c r="A8559" s="80">
        <v>38865</v>
      </c>
      <c r="B8559">
        <v>508.74</v>
      </c>
      <c r="C8559">
        <v>510.81</v>
      </c>
    </row>
    <row r="8560" spans="1:3">
      <c r="A8560" s="80">
        <v>38866</v>
      </c>
      <c r="B8560">
        <v>508.74</v>
      </c>
      <c r="C8560">
        <v>510.81</v>
      </c>
    </row>
    <row r="8561" spans="1:3">
      <c r="A8561" s="80">
        <v>38867</v>
      </c>
      <c r="B8561">
        <v>508.82</v>
      </c>
      <c r="C8561">
        <v>511.01</v>
      </c>
    </row>
    <row r="8562" spans="1:3">
      <c r="A8562" s="80">
        <v>38868</v>
      </c>
      <c r="B8562">
        <v>508.8</v>
      </c>
      <c r="C8562">
        <v>511.3</v>
      </c>
    </row>
    <row r="8563" spans="1:3">
      <c r="A8563" s="80">
        <v>38869</v>
      </c>
      <c r="B8563">
        <v>509.14</v>
      </c>
      <c r="C8563">
        <v>511.31</v>
      </c>
    </row>
    <row r="8564" spans="1:3">
      <c r="A8564" s="80">
        <v>38870</v>
      </c>
      <c r="B8564">
        <v>509.35</v>
      </c>
      <c r="C8564">
        <v>511.41</v>
      </c>
    </row>
    <row r="8565" spans="1:3">
      <c r="A8565" s="80">
        <v>38871</v>
      </c>
      <c r="B8565">
        <v>509.45</v>
      </c>
      <c r="C8565">
        <v>511.59</v>
      </c>
    </row>
    <row r="8566" spans="1:3">
      <c r="A8566" s="80">
        <v>38872</v>
      </c>
      <c r="B8566">
        <v>509.45</v>
      </c>
      <c r="C8566">
        <v>511.59</v>
      </c>
    </row>
    <row r="8567" spans="1:3">
      <c r="A8567" s="80">
        <v>38873</v>
      </c>
      <c r="B8567">
        <v>509.45</v>
      </c>
      <c r="C8567">
        <v>511.59</v>
      </c>
    </row>
    <row r="8568" spans="1:3">
      <c r="A8568" s="80">
        <v>38874</v>
      </c>
      <c r="B8568">
        <v>509.45</v>
      </c>
      <c r="C8568">
        <v>511.71</v>
      </c>
    </row>
    <row r="8569" spans="1:3">
      <c r="A8569" s="80">
        <v>38875</v>
      </c>
      <c r="B8569">
        <v>509.47</v>
      </c>
      <c r="C8569">
        <v>512.13</v>
      </c>
    </row>
    <row r="8570" spans="1:3">
      <c r="A8570" s="80">
        <v>38876</v>
      </c>
      <c r="B8570">
        <v>509.72</v>
      </c>
      <c r="C8570">
        <v>512</v>
      </c>
    </row>
    <row r="8571" spans="1:3">
      <c r="A8571" s="80">
        <v>38877</v>
      </c>
      <c r="B8571">
        <v>510.01</v>
      </c>
      <c r="C8571">
        <v>512.07000000000005</v>
      </c>
    </row>
    <row r="8572" spans="1:3">
      <c r="A8572" s="80">
        <v>38878</v>
      </c>
      <c r="B8572">
        <v>509.88</v>
      </c>
      <c r="C8572">
        <v>512.24</v>
      </c>
    </row>
    <row r="8573" spans="1:3">
      <c r="A8573" s="80">
        <v>38879</v>
      </c>
      <c r="B8573">
        <v>509.88</v>
      </c>
      <c r="C8573">
        <v>512.24</v>
      </c>
    </row>
    <row r="8574" spans="1:3">
      <c r="A8574" s="80">
        <v>38880</v>
      </c>
      <c r="B8574">
        <v>509.88</v>
      </c>
      <c r="C8574">
        <v>512.24</v>
      </c>
    </row>
    <row r="8575" spans="1:3">
      <c r="A8575" s="80">
        <v>38881</v>
      </c>
      <c r="B8575">
        <v>510.09</v>
      </c>
      <c r="C8575">
        <v>512.42999999999995</v>
      </c>
    </row>
    <row r="8576" spans="1:3">
      <c r="A8576" s="80">
        <v>38882</v>
      </c>
      <c r="B8576">
        <v>510.06</v>
      </c>
      <c r="C8576">
        <v>512.53</v>
      </c>
    </row>
    <row r="8577" spans="1:3">
      <c r="A8577" s="80">
        <v>38883</v>
      </c>
      <c r="B8577">
        <v>510.31</v>
      </c>
      <c r="C8577">
        <v>512.57000000000005</v>
      </c>
    </row>
    <row r="8578" spans="1:3">
      <c r="A8578" s="80">
        <v>38884</v>
      </c>
      <c r="B8578">
        <v>510.5</v>
      </c>
      <c r="C8578">
        <v>512.72</v>
      </c>
    </row>
    <row r="8579" spans="1:3">
      <c r="A8579" s="80">
        <v>38885</v>
      </c>
      <c r="B8579">
        <v>510.71</v>
      </c>
      <c r="C8579">
        <v>512.92999999999995</v>
      </c>
    </row>
    <row r="8580" spans="1:3">
      <c r="A8580" s="80">
        <v>38886</v>
      </c>
      <c r="B8580">
        <v>510.71</v>
      </c>
      <c r="C8580">
        <v>512.92999999999995</v>
      </c>
    </row>
    <row r="8581" spans="1:3">
      <c r="A8581" s="80">
        <v>38887</v>
      </c>
      <c r="B8581">
        <v>510.71</v>
      </c>
      <c r="C8581">
        <v>512.92999999999995</v>
      </c>
    </row>
    <row r="8582" spans="1:3">
      <c r="A8582" s="80">
        <v>38888</v>
      </c>
      <c r="B8582">
        <v>510.69</v>
      </c>
      <c r="C8582">
        <v>513.03</v>
      </c>
    </row>
    <row r="8583" spans="1:3">
      <c r="A8583" s="80">
        <v>38889</v>
      </c>
      <c r="B8583">
        <v>510.72</v>
      </c>
      <c r="C8583">
        <v>512.95000000000005</v>
      </c>
    </row>
    <row r="8584" spans="1:3">
      <c r="A8584" s="80">
        <v>38890</v>
      </c>
      <c r="B8584">
        <v>510.92</v>
      </c>
      <c r="C8584">
        <v>513.33000000000004</v>
      </c>
    </row>
    <row r="8585" spans="1:3">
      <c r="A8585" s="80">
        <v>38891</v>
      </c>
      <c r="B8585">
        <v>511.19</v>
      </c>
      <c r="C8585">
        <v>513.45000000000005</v>
      </c>
    </row>
    <row r="8586" spans="1:3">
      <c r="A8586" s="80">
        <v>38892</v>
      </c>
      <c r="B8586">
        <v>511.3</v>
      </c>
      <c r="C8586">
        <v>513.6</v>
      </c>
    </row>
    <row r="8587" spans="1:3">
      <c r="A8587" s="80">
        <v>38893</v>
      </c>
      <c r="B8587">
        <v>511.3</v>
      </c>
      <c r="C8587">
        <v>513.6</v>
      </c>
    </row>
    <row r="8588" spans="1:3">
      <c r="A8588" s="80">
        <v>38894</v>
      </c>
      <c r="B8588">
        <v>511.3</v>
      </c>
      <c r="C8588">
        <v>513.6</v>
      </c>
    </row>
    <row r="8589" spans="1:3">
      <c r="A8589" s="80">
        <v>38895</v>
      </c>
      <c r="B8589">
        <v>511.29</v>
      </c>
      <c r="C8589">
        <v>513.63</v>
      </c>
    </row>
    <row r="8590" spans="1:3">
      <c r="A8590" s="80">
        <v>38896</v>
      </c>
      <c r="B8590">
        <v>511.34</v>
      </c>
      <c r="C8590">
        <v>513.83000000000004</v>
      </c>
    </row>
    <row r="8591" spans="1:3">
      <c r="A8591" s="80">
        <v>38897</v>
      </c>
      <c r="B8591">
        <v>511.63</v>
      </c>
      <c r="C8591">
        <v>513.98</v>
      </c>
    </row>
    <row r="8592" spans="1:3">
      <c r="A8592" s="80">
        <v>38898</v>
      </c>
      <c r="B8592">
        <v>511.93</v>
      </c>
      <c r="C8592">
        <v>514.05999999999995</v>
      </c>
    </row>
    <row r="8593" spans="1:3">
      <c r="A8593" s="80">
        <v>38899</v>
      </c>
      <c r="B8593">
        <v>512.08000000000004</v>
      </c>
      <c r="C8593">
        <v>514.01</v>
      </c>
    </row>
    <row r="8594" spans="1:3">
      <c r="A8594" s="80">
        <v>38900</v>
      </c>
      <c r="B8594">
        <v>512.08000000000004</v>
      </c>
      <c r="C8594">
        <v>514.01</v>
      </c>
    </row>
    <row r="8595" spans="1:3">
      <c r="A8595" s="80">
        <v>38901</v>
      </c>
      <c r="B8595">
        <v>512.08000000000004</v>
      </c>
      <c r="C8595">
        <v>514.01</v>
      </c>
    </row>
    <row r="8596" spans="1:3">
      <c r="A8596" s="80">
        <v>38902</v>
      </c>
      <c r="B8596">
        <v>511.87</v>
      </c>
      <c r="C8596">
        <v>514.24</v>
      </c>
    </row>
    <row r="8597" spans="1:3">
      <c r="A8597" s="80">
        <v>38903</v>
      </c>
      <c r="B8597">
        <v>511.92</v>
      </c>
      <c r="C8597">
        <v>514.62</v>
      </c>
    </row>
    <row r="8598" spans="1:3">
      <c r="A8598" s="80">
        <v>38904</v>
      </c>
      <c r="B8598">
        <v>512.27</v>
      </c>
      <c r="C8598">
        <v>514.62</v>
      </c>
    </row>
    <row r="8599" spans="1:3">
      <c r="A8599" s="80">
        <v>38905</v>
      </c>
      <c r="B8599">
        <v>512.54</v>
      </c>
      <c r="C8599">
        <v>514.54999999999995</v>
      </c>
    </row>
    <row r="8600" spans="1:3">
      <c r="A8600" s="80">
        <v>38906</v>
      </c>
      <c r="B8600">
        <v>512.54999999999995</v>
      </c>
      <c r="C8600">
        <v>514.88</v>
      </c>
    </row>
    <row r="8601" spans="1:3">
      <c r="A8601" s="80">
        <v>38907</v>
      </c>
      <c r="B8601">
        <v>512.54999999999995</v>
      </c>
      <c r="C8601">
        <v>514.88</v>
      </c>
    </row>
    <row r="8602" spans="1:3">
      <c r="A8602" s="80">
        <v>38908</v>
      </c>
      <c r="B8602">
        <v>512.54999999999995</v>
      </c>
      <c r="C8602">
        <v>514.88</v>
      </c>
    </row>
    <row r="8603" spans="1:3">
      <c r="A8603" s="80">
        <v>38909</v>
      </c>
      <c r="B8603">
        <v>512.57000000000005</v>
      </c>
      <c r="C8603">
        <v>514.91</v>
      </c>
    </row>
    <row r="8604" spans="1:3">
      <c r="A8604" s="80">
        <v>38910</v>
      </c>
      <c r="B8604">
        <v>512.52</v>
      </c>
      <c r="C8604">
        <v>515.33000000000004</v>
      </c>
    </row>
    <row r="8605" spans="1:3">
      <c r="A8605" s="80">
        <v>38911</v>
      </c>
      <c r="B8605">
        <v>512.53</v>
      </c>
      <c r="C8605">
        <v>514.69000000000005</v>
      </c>
    </row>
    <row r="8606" spans="1:3">
      <c r="A8606" s="80">
        <v>38912</v>
      </c>
      <c r="B8606">
        <v>513.25</v>
      </c>
      <c r="C8606">
        <v>514.96</v>
      </c>
    </row>
    <row r="8607" spans="1:3">
      <c r="A8607" s="80">
        <v>38913</v>
      </c>
      <c r="B8607">
        <v>513.32000000000005</v>
      </c>
      <c r="C8607">
        <v>515.30999999999995</v>
      </c>
    </row>
    <row r="8608" spans="1:3">
      <c r="A8608" s="80">
        <v>38914</v>
      </c>
      <c r="B8608">
        <v>513.32000000000005</v>
      </c>
      <c r="C8608">
        <v>515.30999999999995</v>
      </c>
    </row>
    <row r="8609" spans="1:3">
      <c r="A8609" s="80">
        <v>38915</v>
      </c>
      <c r="B8609">
        <v>513.32000000000005</v>
      </c>
      <c r="C8609">
        <v>515.30999999999995</v>
      </c>
    </row>
    <row r="8610" spans="1:3">
      <c r="A8610" s="80">
        <v>38916</v>
      </c>
      <c r="B8610">
        <v>513.14</v>
      </c>
      <c r="C8610">
        <v>515.69000000000005</v>
      </c>
    </row>
    <row r="8611" spans="1:3">
      <c r="A8611" s="80">
        <v>38917</v>
      </c>
      <c r="B8611">
        <v>513.55999999999995</v>
      </c>
      <c r="C8611">
        <v>515.66999999999996</v>
      </c>
    </row>
    <row r="8612" spans="1:3">
      <c r="A8612" s="80">
        <v>38918</v>
      </c>
      <c r="B8612">
        <v>513.57000000000005</v>
      </c>
      <c r="C8612">
        <v>515.76</v>
      </c>
    </row>
    <row r="8613" spans="1:3">
      <c r="A8613" s="80">
        <v>38919</v>
      </c>
      <c r="B8613">
        <v>513.79999999999995</v>
      </c>
      <c r="C8613">
        <v>515.95000000000005</v>
      </c>
    </row>
    <row r="8614" spans="1:3">
      <c r="A8614" s="80">
        <v>38920</v>
      </c>
      <c r="B8614">
        <v>514.30999999999995</v>
      </c>
      <c r="C8614">
        <v>516.04</v>
      </c>
    </row>
    <row r="8615" spans="1:3">
      <c r="A8615" s="80">
        <v>38921</v>
      </c>
      <c r="B8615">
        <v>514.30999999999995</v>
      </c>
      <c r="C8615">
        <v>516.04</v>
      </c>
    </row>
    <row r="8616" spans="1:3">
      <c r="A8616" s="80">
        <v>38922</v>
      </c>
      <c r="B8616">
        <v>514.30999999999995</v>
      </c>
      <c r="C8616">
        <v>516.04</v>
      </c>
    </row>
    <row r="8617" spans="1:3">
      <c r="A8617" s="80">
        <v>38923</v>
      </c>
      <c r="B8617">
        <v>513.79</v>
      </c>
      <c r="C8617">
        <v>516.38</v>
      </c>
    </row>
    <row r="8618" spans="1:3">
      <c r="A8618" s="80">
        <v>38924</v>
      </c>
      <c r="B8618">
        <v>513.82000000000005</v>
      </c>
      <c r="C8618">
        <v>516.46</v>
      </c>
    </row>
    <row r="8619" spans="1:3">
      <c r="A8619" s="80">
        <v>38925</v>
      </c>
      <c r="B8619">
        <v>514.16999999999996</v>
      </c>
      <c r="C8619">
        <v>516.39</v>
      </c>
    </row>
    <row r="8620" spans="1:3">
      <c r="A8620" s="80">
        <v>38926</v>
      </c>
      <c r="B8620">
        <v>514.37</v>
      </c>
      <c r="C8620">
        <v>516.62</v>
      </c>
    </row>
    <row r="8621" spans="1:3">
      <c r="A8621" s="80">
        <v>38927</v>
      </c>
      <c r="B8621">
        <v>514.96</v>
      </c>
      <c r="C8621">
        <v>516.70000000000005</v>
      </c>
    </row>
    <row r="8622" spans="1:3">
      <c r="A8622" s="80">
        <v>38928</v>
      </c>
      <c r="B8622">
        <v>514.96</v>
      </c>
      <c r="C8622">
        <v>516.70000000000005</v>
      </c>
    </row>
    <row r="8623" spans="1:3">
      <c r="A8623" s="80">
        <v>38929</v>
      </c>
      <c r="B8623">
        <v>514.96</v>
      </c>
      <c r="C8623">
        <v>516.70000000000005</v>
      </c>
    </row>
    <row r="8624" spans="1:3">
      <c r="A8624" s="80">
        <v>38930</v>
      </c>
      <c r="B8624">
        <v>514.96</v>
      </c>
      <c r="C8624">
        <v>516.70000000000005</v>
      </c>
    </row>
    <row r="8625" spans="1:3">
      <c r="A8625" s="80">
        <v>38931</v>
      </c>
      <c r="B8625">
        <v>514.94000000000005</v>
      </c>
      <c r="C8625">
        <v>516.80999999999995</v>
      </c>
    </row>
    <row r="8626" spans="1:3">
      <c r="A8626" s="80">
        <v>38932</v>
      </c>
      <c r="B8626">
        <v>514.94000000000005</v>
      </c>
      <c r="C8626">
        <v>516.80999999999995</v>
      </c>
    </row>
    <row r="8627" spans="1:3">
      <c r="A8627" s="80">
        <v>38933</v>
      </c>
      <c r="B8627">
        <v>514.78</v>
      </c>
      <c r="C8627">
        <v>517.20000000000005</v>
      </c>
    </row>
    <row r="8628" spans="1:3">
      <c r="A8628" s="80">
        <v>38934</v>
      </c>
      <c r="B8628">
        <v>515</v>
      </c>
      <c r="C8628">
        <v>517.12</v>
      </c>
    </row>
    <row r="8629" spans="1:3">
      <c r="A8629" s="80">
        <v>38935</v>
      </c>
      <c r="B8629">
        <v>515</v>
      </c>
      <c r="C8629">
        <v>517.12</v>
      </c>
    </row>
    <row r="8630" spans="1:3">
      <c r="A8630" s="80">
        <v>38936</v>
      </c>
      <c r="B8630">
        <v>515</v>
      </c>
      <c r="C8630">
        <v>517.12</v>
      </c>
    </row>
    <row r="8631" spans="1:3">
      <c r="A8631" s="80">
        <v>38937</v>
      </c>
      <c r="B8631">
        <v>515.12</v>
      </c>
      <c r="C8631">
        <v>517.27</v>
      </c>
    </row>
    <row r="8632" spans="1:3">
      <c r="A8632" s="80">
        <v>38938</v>
      </c>
      <c r="B8632">
        <v>514.99</v>
      </c>
      <c r="C8632">
        <v>517.57000000000005</v>
      </c>
    </row>
    <row r="8633" spans="1:3">
      <c r="A8633" s="80">
        <v>38939</v>
      </c>
      <c r="B8633">
        <v>515.37</v>
      </c>
      <c r="C8633">
        <v>517.54</v>
      </c>
    </row>
    <row r="8634" spans="1:3">
      <c r="A8634" s="80">
        <v>38940</v>
      </c>
      <c r="B8634">
        <v>515.47</v>
      </c>
      <c r="C8634">
        <v>517.83000000000004</v>
      </c>
    </row>
    <row r="8635" spans="1:3">
      <c r="A8635" s="80">
        <v>38941</v>
      </c>
      <c r="B8635">
        <v>515.79999999999995</v>
      </c>
      <c r="C8635">
        <v>517.86</v>
      </c>
    </row>
    <row r="8636" spans="1:3">
      <c r="A8636" s="80">
        <v>38942</v>
      </c>
      <c r="B8636">
        <v>515.79999999999995</v>
      </c>
      <c r="C8636">
        <v>517.86</v>
      </c>
    </row>
    <row r="8637" spans="1:3">
      <c r="A8637" s="80">
        <v>38943</v>
      </c>
      <c r="B8637">
        <v>515.79999999999995</v>
      </c>
      <c r="C8637">
        <v>517.86</v>
      </c>
    </row>
    <row r="8638" spans="1:3">
      <c r="A8638" s="80">
        <v>38944</v>
      </c>
      <c r="B8638">
        <v>515.78</v>
      </c>
      <c r="C8638">
        <v>517.9</v>
      </c>
    </row>
    <row r="8639" spans="1:3">
      <c r="A8639" s="80">
        <v>38945</v>
      </c>
      <c r="B8639">
        <v>515.77</v>
      </c>
      <c r="C8639">
        <v>518.19000000000005</v>
      </c>
    </row>
    <row r="8640" spans="1:3">
      <c r="A8640" s="80">
        <v>38946</v>
      </c>
      <c r="B8640">
        <v>516.04999999999995</v>
      </c>
      <c r="C8640">
        <v>518.08000000000004</v>
      </c>
    </row>
    <row r="8641" spans="1:3">
      <c r="A8641" s="80">
        <v>38947</v>
      </c>
      <c r="B8641">
        <v>516.13</v>
      </c>
      <c r="C8641">
        <v>518.23</v>
      </c>
    </row>
    <row r="8642" spans="1:3">
      <c r="A8642" s="80">
        <v>38948</v>
      </c>
      <c r="B8642">
        <v>516.25</v>
      </c>
      <c r="C8642">
        <v>518.54</v>
      </c>
    </row>
    <row r="8643" spans="1:3">
      <c r="A8643" s="80">
        <v>38949</v>
      </c>
      <c r="B8643">
        <v>516.25</v>
      </c>
      <c r="C8643">
        <v>518.54</v>
      </c>
    </row>
    <row r="8644" spans="1:3">
      <c r="A8644" s="80">
        <v>38950</v>
      </c>
      <c r="B8644">
        <v>516.25</v>
      </c>
      <c r="C8644">
        <v>518.54</v>
      </c>
    </row>
    <row r="8645" spans="1:3">
      <c r="A8645" s="80">
        <v>38951</v>
      </c>
      <c r="B8645">
        <v>516.25</v>
      </c>
      <c r="C8645">
        <v>518.54</v>
      </c>
    </row>
    <row r="8646" spans="1:3">
      <c r="A8646" s="80">
        <v>38952</v>
      </c>
      <c r="B8646">
        <v>516.29</v>
      </c>
      <c r="C8646">
        <v>518.48</v>
      </c>
    </row>
    <row r="8647" spans="1:3">
      <c r="A8647" s="80">
        <v>38953</v>
      </c>
      <c r="B8647">
        <v>516.66</v>
      </c>
      <c r="C8647">
        <v>518.89</v>
      </c>
    </row>
    <row r="8648" spans="1:3">
      <c r="A8648" s="80">
        <v>38954</v>
      </c>
      <c r="B8648">
        <v>516.87</v>
      </c>
      <c r="C8648">
        <v>518.91999999999996</v>
      </c>
    </row>
    <row r="8649" spans="1:3">
      <c r="A8649" s="80">
        <v>38955</v>
      </c>
      <c r="B8649">
        <v>516.67999999999995</v>
      </c>
      <c r="C8649">
        <v>518.91999999999996</v>
      </c>
    </row>
    <row r="8650" spans="1:3">
      <c r="A8650" s="80">
        <v>38956</v>
      </c>
      <c r="B8650">
        <v>516.67999999999995</v>
      </c>
      <c r="C8650">
        <v>518.91999999999996</v>
      </c>
    </row>
    <row r="8651" spans="1:3">
      <c r="A8651" s="80">
        <v>38957</v>
      </c>
      <c r="B8651">
        <v>516.67999999999995</v>
      </c>
      <c r="C8651">
        <v>518.91999999999996</v>
      </c>
    </row>
    <row r="8652" spans="1:3">
      <c r="A8652" s="80">
        <v>38958</v>
      </c>
      <c r="B8652">
        <v>516.71</v>
      </c>
      <c r="C8652">
        <v>519</v>
      </c>
    </row>
    <row r="8653" spans="1:3">
      <c r="A8653" s="80">
        <v>38959</v>
      </c>
      <c r="B8653">
        <v>516.87</v>
      </c>
      <c r="C8653">
        <v>519.14</v>
      </c>
    </row>
    <row r="8654" spans="1:3">
      <c r="A8654" s="80">
        <v>38960</v>
      </c>
      <c r="B8654">
        <v>517.21</v>
      </c>
      <c r="C8654">
        <v>519.34</v>
      </c>
    </row>
    <row r="8655" spans="1:3">
      <c r="A8655" s="80">
        <v>38961</v>
      </c>
      <c r="B8655">
        <v>517.66</v>
      </c>
      <c r="C8655">
        <v>519.29</v>
      </c>
    </row>
    <row r="8656" spans="1:3">
      <c r="A8656" s="80">
        <v>38962</v>
      </c>
      <c r="B8656">
        <v>517.51</v>
      </c>
      <c r="C8656">
        <v>519.57000000000005</v>
      </c>
    </row>
    <row r="8657" spans="1:3">
      <c r="A8657" s="80">
        <v>38963</v>
      </c>
      <c r="B8657">
        <v>517.51</v>
      </c>
      <c r="C8657">
        <v>519.57000000000005</v>
      </c>
    </row>
    <row r="8658" spans="1:3">
      <c r="A8658" s="80">
        <v>38964</v>
      </c>
      <c r="B8658">
        <v>517.51</v>
      </c>
      <c r="C8658">
        <v>519.57000000000005</v>
      </c>
    </row>
    <row r="8659" spans="1:3">
      <c r="A8659" s="80">
        <v>38965</v>
      </c>
      <c r="B8659">
        <v>517.30999999999995</v>
      </c>
      <c r="C8659">
        <v>519.69000000000005</v>
      </c>
    </row>
    <row r="8660" spans="1:3">
      <c r="A8660" s="80">
        <v>38966</v>
      </c>
      <c r="B8660">
        <v>517.33000000000004</v>
      </c>
      <c r="C8660">
        <v>520.03</v>
      </c>
    </row>
    <row r="8661" spans="1:3">
      <c r="A8661" s="80">
        <v>38967</v>
      </c>
      <c r="B8661">
        <v>517.71</v>
      </c>
      <c r="C8661">
        <v>520.05999999999995</v>
      </c>
    </row>
    <row r="8662" spans="1:3">
      <c r="A8662" s="80">
        <v>38968</v>
      </c>
      <c r="B8662">
        <v>517.91</v>
      </c>
      <c r="C8662">
        <v>520.11</v>
      </c>
    </row>
    <row r="8663" spans="1:3">
      <c r="A8663" s="80">
        <v>38969</v>
      </c>
      <c r="B8663">
        <v>518.03</v>
      </c>
      <c r="C8663">
        <v>520.21</v>
      </c>
    </row>
    <row r="8664" spans="1:3">
      <c r="A8664" s="80">
        <v>38970</v>
      </c>
      <c r="B8664">
        <v>518.03</v>
      </c>
      <c r="C8664">
        <v>520.21</v>
      </c>
    </row>
    <row r="8665" spans="1:3">
      <c r="A8665" s="80">
        <v>38971</v>
      </c>
      <c r="B8665">
        <v>518.03</v>
      </c>
      <c r="C8665">
        <v>520.21</v>
      </c>
    </row>
    <row r="8666" spans="1:3">
      <c r="A8666" s="80">
        <v>38972</v>
      </c>
      <c r="B8666">
        <v>518.12</v>
      </c>
      <c r="C8666">
        <v>520.19000000000005</v>
      </c>
    </row>
    <row r="8667" spans="1:3">
      <c r="A8667" s="80">
        <v>38973</v>
      </c>
      <c r="B8667">
        <v>518.13</v>
      </c>
      <c r="C8667">
        <v>520.75</v>
      </c>
    </row>
    <row r="8668" spans="1:3">
      <c r="A8668" s="80">
        <v>38974</v>
      </c>
      <c r="B8668">
        <v>518.28</v>
      </c>
      <c r="C8668">
        <v>520.79</v>
      </c>
    </row>
    <row r="8669" spans="1:3">
      <c r="A8669" s="80">
        <v>38975</v>
      </c>
      <c r="B8669">
        <v>518.84</v>
      </c>
      <c r="C8669">
        <v>520.76</v>
      </c>
    </row>
    <row r="8670" spans="1:3">
      <c r="A8670" s="80">
        <v>38976</v>
      </c>
      <c r="B8670">
        <v>518.84</v>
      </c>
      <c r="C8670">
        <v>520.76</v>
      </c>
    </row>
    <row r="8671" spans="1:3">
      <c r="A8671" s="80">
        <v>38977</v>
      </c>
      <c r="B8671">
        <v>518.84</v>
      </c>
      <c r="C8671">
        <v>520.76</v>
      </c>
    </row>
    <row r="8672" spans="1:3">
      <c r="A8672" s="80">
        <v>38978</v>
      </c>
      <c r="B8672">
        <v>518.84</v>
      </c>
      <c r="C8672">
        <v>520.76</v>
      </c>
    </row>
    <row r="8673" spans="1:3">
      <c r="A8673" s="80">
        <v>38979</v>
      </c>
      <c r="B8673">
        <v>518.66</v>
      </c>
      <c r="C8673">
        <v>520.97</v>
      </c>
    </row>
    <row r="8674" spans="1:3">
      <c r="A8674" s="80">
        <v>38980</v>
      </c>
      <c r="B8674">
        <v>518.88</v>
      </c>
      <c r="C8674">
        <v>521.23</v>
      </c>
    </row>
    <row r="8675" spans="1:3">
      <c r="A8675" s="80">
        <v>38981</v>
      </c>
      <c r="B8675">
        <v>518.80999999999995</v>
      </c>
      <c r="C8675">
        <v>521.11</v>
      </c>
    </row>
    <row r="8676" spans="1:3">
      <c r="A8676" s="80">
        <v>38982</v>
      </c>
      <c r="B8676">
        <v>519.05999999999995</v>
      </c>
      <c r="C8676">
        <v>521.25</v>
      </c>
    </row>
    <row r="8677" spans="1:3">
      <c r="A8677" s="80">
        <v>38983</v>
      </c>
      <c r="B8677">
        <v>519.17999999999995</v>
      </c>
      <c r="C8677">
        <v>521.41</v>
      </c>
    </row>
    <row r="8678" spans="1:3">
      <c r="A8678" s="80">
        <v>38984</v>
      </c>
      <c r="B8678">
        <v>519.17999999999995</v>
      </c>
      <c r="C8678">
        <v>521.41</v>
      </c>
    </row>
    <row r="8679" spans="1:3">
      <c r="A8679" s="80">
        <v>38985</v>
      </c>
      <c r="B8679">
        <v>519.17999999999995</v>
      </c>
      <c r="C8679">
        <v>521.41</v>
      </c>
    </row>
    <row r="8680" spans="1:3">
      <c r="A8680" s="80">
        <v>38986</v>
      </c>
      <c r="B8680">
        <v>519.33000000000004</v>
      </c>
      <c r="C8680">
        <v>521.27</v>
      </c>
    </row>
    <row r="8681" spans="1:3">
      <c r="A8681" s="80">
        <v>38987</v>
      </c>
      <c r="B8681">
        <v>519.26</v>
      </c>
      <c r="C8681">
        <v>521.83000000000004</v>
      </c>
    </row>
    <row r="8682" spans="1:3">
      <c r="A8682" s="80">
        <v>38988</v>
      </c>
      <c r="B8682">
        <v>519.59</v>
      </c>
      <c r="C8682">
        <v>521.65</v>
      </c>
    </row>
    <row r="8683" spans="1:3">
      <c r="A8683" s="80">
        <v>38989</v>
      </c>
      <c r="B8683">
        <v>519.66999999999996</v>
      </c>
      <c r="C8683">
        <v>521.67999999999995</v>
      </c>
    </row>
    <row r="8684" spans="1:3">
      <c r="A8684" s="80">
        <v>38990</v>
      </c>
      <c r="B8684">
        <v>519.73</v>
      </c>
      <c r="C8684">
        <v>522.05999999999995</v>
      </c>
    </row>
    <row r="8685" spans="1:3">
      <c r="A8685" s="80">
        <v>38991</v>
      </c>
      <c r="B8685">
        <v>519.73</v>
      </c>
      <c r="C8685">
        <v>522.05999999999995</v>
      </c>
    </row>
    <row r="8686" spans="1:3">
      <c r="A8686" s="80">
        <v>38992</v>
      </c>
      <c r="B8686">
        <v>519.73</v>
      </c>
      <c r="C8686">
        <v>522.05999999999995</v>
      </c>
    </row>
    <row r="8687" spans="1:3">
      <c r="A8687" s="80">
        <v>38993</v>
      </c>
      <c r="B8687">
        <v>520.03</v>
      </c>
      <c r="C8687">
        <v>522.26</v>
      </c>
    </row>
    <row r="8688" spans="1:3">
      <c r="A8688" s="80">
        <v>38994</v>
      </c>
      <c r="B8688">
        <v>519.78</v>
      </c>
      <c r="C8688">
        <v>522.30999999999995</v>
      </c>
    </row>
    <row r="8689" spans="1:3">
      <c r="A8689" s="80">
        <v>38995</v>
      </c>
      <c r="B8689">
        <v>520.04999999999995</v>
      </c>
      <c r="C8689">
        <v>522.53</v>
      </c>
    </row>
    <row r="8690" spans="1:3">
      <c r="A8690" s="80">
        <v>38996</v>
      </c>
      <c r="B8690">
        <v>520.14</v>
      </c>
      <c r="C8690">
        <v>522.64</v>
      </c>
    </row>
    <row r="8691" spans="1:3">
      <c r="A8691" s="80">
        <v>38997</v>
      </c>
      <c r="B8691">
        <v>520.04</v>
      </c>
      <c r="C8691">
        <v>522.67999999999995</v>
      </c>
    </row>
    <row r="8692" spans="1:3">
      <c r="A8692" s="80">
        <v>38998</v>
      </c>
      <c r="B8692">
        <v>520.04</v>
      </c>
      <c r="C8692">
        <v>522.67999999999995</v>
      </c>
    </row>
    <row r="8693" spans="1:3">
      <c r="A8693" s="80">
        <v>38999</v>
      </c>
      <c r="B8693">
        <v>520.04</v>
      </c>
      <c r="C8693">
        <v>522.67999999999995</v>
      </c>
    </row>
    <row r="8694" spans="1:3">
      <c r="A8694" s="80">
        <v>39000</v>
      </c>
      <c r="B8694">
        <v>520.51</v>
      </c>
      <c r="C8694">
        <v>522.64</v>
      </c>
    </row>
    <row r="8695" spans="1:3">
      <c r="A8695" s="80">
        <v>39001</v>
      </c>
      <c r="B8695">
        <v>520.29</v>
      </c>
      <c r="C8695">
        <v>523.04</v>
      </c>
    </row>
    <row r="8696" spans="1:3">
      <c r="A8696" s="80">
        <v>39002</v>
      </c>
      <c r="B8696">
        <v>520.70000000000005</v>
      </c>
      <c r="C8696">
        <v>523.22</v>
      </c>
    </row>
    <row r="8697" spans="1:3">
      <c r="A8697" s="80">
        <v>39003</v>
      </c>
      <c r="B8697">
        <v>521.22</v>
      </c>
      <c r="C8697">
        <v>522.91</v>
      </c>
    </row>
    <row r="8698" spans="1:3">
      <c r="A8698" s="80">
        <v>39004</v>
      </c>
      <c r="B8698">
        <v>521.12</v>
      </c>
      <c r="C8698">
        <v>523.39</v>
      </c>
    </row>
    <row r="8699" spans="1:3">
      <c r="A8699" s="80">
        <v>39005</v>
      </c>
      <c r="B8699">
        <v>521.12</v>
      </c>
      <c r="C8699">
        <v>523.39</v>
      </c>
    </row>
    <row r="8700" spans="1:3">
      <c r="A8700" s="80">
        <v>39006</v>
      </c>
      <c r="B8700">
        <v>521.12</v>
      </c>
      <c r="C8700">
        <v>523.39</v>
      </c>
    </row>
    <row r="8701" spans="1:3">
      <c r="A8701" s="80">
        <v>39007</v>
      </c>
      <c r="B8701">
        <v>521.12</v>
      </c>
      <c r="C8701">
        <v>523.39</v>
      </c>
    </row>
    <row r="8702" spans="1:3">
      <c r="A8702" s="80">
        <v>39008</v>
      </c>
      <c r="B8702">
        <v>516.55999999999995</v>
      </c>
      <c r="C8702">
        <v>523.15</v>
      </c>
    </row>
    <row r="8703" spans="1:3">
      <c r="A8703" s="80">
        <v>39009</v>
      </c>
      <c r="B8703">
        <v>515.04999999999995</v>
      </c>
      <c r="C8703">
        <v>521.82000000000005</v>
      </c>
    </row>
    <row r="8704" spans="1:3">
      <c r="A8704" s="80">
        <v>39010</v>
      </c>
      <c r="B8704">
        <v>515.19000000000005</v>
      </c>
      <c r="C8704">
        <v>520.5</v>
      </c>
    </row>
    <row r="8705" spans="1:3">
      <c r="A8705" s="80">
        <v>39011</v>
      </c>
      <c r="B8705">
        <v>514.91</v>
      </c>
      <c r="C8705">
        <v>520.09</v>
      </c>
    </row>
    <row r="8706" spans="1:3">
      <c r="A8706" s="80">
        <v>39012</v>
      </c>
      <c r="B8706">
        <v>514.91</v>
      </c>
      <c r="C8706">
        <v>520.09</v>
      </c>
    </row>
    <row r="8707" spans="1:3">
      <c r="A8707" s="80">
        <v>39013</v>
      </c>
      <c r="B8707">
        <v>514.91</v>
      </c>
      <c r="C8707">
        <v>520.09</v>
      </c>
    </row>
    <row r="8708" spans="1:3">
      <c r="A8708" s="80">
        <v>39014</v>
      </c>
      <c r="B8708">
        <v>514.91</v>
      </c>
      <c r="C8708">
        <v>519.92999999999995</v>
      </c>
    </row>
    <row r="8709" spans="1:3">
      <c r="A8709" s="80">
        <v>39015</v>
      </c>
      <c r="B8709">
        <v>514.95000000000005</v>
      </c>
      <c r="C8709">
        <v>519.9</v>
      </c>
    </row>
    <row r="8710" spans="1:3">
      <c r="A8710" s="80">
        <v>39016</v>
      </c>
      <c r="B8710">
        <v>515.03</v>
      </c>
      <c r="C8710">
        <v>520.08000000000004</v>
      </c>
    </row>
    <row r="8711" spans="1:3">
      <c r="A8711" s="80">
        <v>39017</v>
      </c>
      <c r="B8711">
        <v>515.13</v>
      </c>
      <c r="C8711">
        <v>519.87</v>
      </c>
    </row>
    <row r="8712" spans="1:3">
      <c r="A8712" s="80">
        <v>39018</v>
      </c>
      <c r="B8712">
        <v>515.07000000000005</v>
      </c>
      <c r="C8712">
        <v>519.79999999999995</v>
      </c>
    </row>
    <row r="8713" spans="1:3">
      <c r="A8713" s="80">
        <v>39019</v>
      </c>
      <c r="B8713">
        <v>515.07000000000005</v>
      </c>
      <c r="C8713">
        <v>519.79999999999995</v>
      </c>
    </row>
    <row r="8714" spans="1:3">
      <c r="A8714" s="80">
        <v>39020</v>
      </c>
      <c r="B8714">
        <v>515.07000000000005</v>
      </c>
      <c r="C8714">
        <v>519.79999999999995</v>
      </c>
    </row>
    <row r="8715" spans="1:3">
      <c r="A8715" s="80">
        <v>39021</v>
      </c>
      <c r="B8715">
        <v>515.04</v>
      </c>
      <c r="C8715">
        <v>519.63</v>
      </c>
    </row>
    <row r="8716" spans="1:3">
      <c r="A8716" s="80">
        <v>39022</v>
      </c>
      <c r="B8716">
        <v>514.99</v>
      </c>
      <c r="C8716">
        <v>519.75</v>
      </c>
    </row>
    <row r="8717" spans="1:3">
      <c r="A8717" s="80">
        <v>39023</v>
      </c>
      <c r="B8717">
        <v>514.82000000000005</v>
      </c>
      <c r="C8717">
        <v>519.58000000000004</v>
      </c>
    </row>
    <row r="8718" spans="1:3">
      <c r="A8718" s="80">
        <v>39024</v>
      </c>
      <c r="B8718">
        <v>514.72</v>
      </c>
      <c r="C8718">
        <v>519.5</v>
      </c>
    </row>
    <row r="8719" spans="1:3">
      <c r="A8719" s="80">
        <v>39025</v>
      </c>
      <c r="B8719">
        <v>514.69000000000005</v>
      </c>
      <c r="C8719">
        <v>519.39</v>
      </c>
    </row>
    <row r="8720" spans="1:3">
      <c r="A8720" s="80">
        <v>39026</v>
      </c>
      <c r="B8720">
        <v>514.69000000000005</v>
      </c>
      <c r="C8720">
        <v>519.39</v>
      </c>
    </row>
    <row r="8721" spans="1:3">
      <c r="A8721" s="80">
        <v>39027</v>
      </c>
      <c r="B8721">
        <v>514.69000000000005</v>
      </c>
      <c r="C8721">
        <v>519.39</v>
      </c>
    </row>
    <row r="8722" spans="1:3">
      <c r="A8722" s="80">
        <v>39028</v>
      </c>
      <c r="B8722">
        <v>514.66</v>
      </c>
      <c r="C8722">
        <v>519.33000000000004</v>
      </c>
    </row>
    <row r="8723" spans="1:3">
      <c r="A8723" s="80">
        <v>39029</v>
      </c>
      <c r="B8723">
        <v>514.67999999999995</v>
      </c>
      <c r="C8723">
        <v>519.29999999999995</v>
      </c>
    </row>
    <row r="8724" spans="1:3">
      <c r="A8724" s="80">
        <v>39030</v>
      </c>
      <c r="B8724">
        <v>514.74</v>
      </c>
      <c r="C8724">
        <v>519.4</v>
      </c>
    </row>
    <row r="8725" spans="1:3">
      <c r="A8725" s="80">
        <v>39031</v>
      </c>
      <c r="B8725">
        <v>514.79</v>
      </c>
      <c r="C8725">
        <v>519.4</v>
      </c>
    </row>
    <row r="8726" spans="1:3">
      <c r="A8726" s="80">
        <v>39032</v>
      </c>
      <c r="B8726">
        <v>514.71</v>
      </c>
      <c r="C8726">
        <v>519.23</v>
      </c>
    </row>
    <row r="8727" spans="1:3">
      <c r="A8727" s="80">
        <v>39033</v>
      </c>
      <c r="B8727">
        <v>514.71</v>
      </c>
      <c r="C8727">
        <v>519.23</v>
      </c>
    </row>
    <row r="8728" spans="1:3">
      <c r="A8728" s="80">
        <v>39034</v>
      </c>
      <c r="B8728">
        <v>514.71</v>
      </c>
      <c r="C8728">
        <v>519.23</v>
      </c>
    </row>
    <row r="8729" spans="1:3">
      <c r="A8729" s="80">
        <v>39035</v>
      </c>
      <c r="B8729">
        <v>514.79</v>
      </c>
      <c r="C8729">
        <v>519.20000000000005</v>
      </c>
    </row>
    <row r="8730" spans="1:3">
      <c r="A8730" s="80">
        <v>39036</v>
      </c>
      <c r="B8730">
        <v>514.78</v>
      </c>
      <c r="C8730">
        <v>519.28</v>
      </c>
    </row>
    <row r="8731" spans="1:3">
      <c r="A8731" s="80">
        <v>39037</v>
      </c>
      <c r="B8731">
        <v>514.79</v>
      </c>
      <c r="C8731">
        <v>519.27</v>
      </c>
    </row>
    <row r="8732" spans="1:3">
      <c r="A8732" s="80">
        <v>39038</v>
      </c>
      <c r="B8732">
        <v>514.80999999999995</v>
      </c>
      <c r="C8732">
        <v>519.09</v>
      </c>
    </row>
    <row r="8733" spans="1:3">
      <c r="A8733" s="80">
        <v>39039</v>
      </c>
      <c r="B8733">
        <v>514.77</v>
      </c>
      <c r="C8733">
        <v>519.08000000000004</v>
      </c>
    </row>
    <row r="8734" spans="1:3">
      <c r="A8734" s="80">
        <v>39040</v>
      </c>
      <c r="B8734">
        <v>514.77</v>
      </c>
      <c r="C8734">
        <v>519.08000000000004</v>
      </c>
    </row>
    <row r="8735" spans="1:3">
      <c r="A8735" s="80">
        <v>39041</v>
      </c>
      <c r="B8735">
        <v>514.77</v>
      </c>
      <c r="C8735">
        <v>519.08000000000004</v>
      </c>
    </row>
    <row r="8736" spans="1:3">
      <c r="A8736" s="80">
        <v>39042</v>
      </c>
      <c r="B8736">
        <v>514.84</v>
      </c>
      <c r="C8736">
        <v>519.15</v>
      </c>
    </row>
    <row r="8737" spans="1:3">
      <c r="A8737" s="80">
        <v>39043</v>
      </c>
      <c r="B8737">
        <v>514.85</v>
      </c>
      <c r="C8737">
        <v>518.77</v>
      </c>
    </row>
    <row r="8738" spans="1:3">
      <c r="A8738" s="80">
        <v>39044</v>
      </c>
      <c r="B8738">
        <v>514.86</v>
      </c>
      <c r="C8738">
        <v>518.87</v>
      </c>
    </row>
    <row r="8739" spans="1:3">
      <c r="A8739" s="80">
        <v>39045</v>
      </c>
      <c r="B8739">
        <v>514.9</v>
      </c>
      <c r="C8739">
        <v>518.9</v>
      </c>
    </row>
    <row r="8740" spans="1:3">
      <c r="A8740" s="80">
        <v>39046</v>
      </c>
      <c r="B8740">
        <v>514.82000000000005</v>
      </c>
      <c r="C8740">
        <v>518.82000000000005</v>
      </c>
    </row>
    <row r="8741" spans="1:3">
      <c r="A8741" s="80">
        <v>39047</v>
      </c>
      <c r="B8741">
        <v>514.82000000000005</v>
      </c>
      <c r="C8741">
        <v>518.82000000000005</v>
      </c>
    </row>
    <row r="8742" spans="1:3">
      <c r="A8742" s="80">
        <v>39048</v>
      </c>
      <c r="B8742">
        <v>514.82000000000005</v>
      </c>
      <c r="C8742">
        <v>518.82000000000005</v>
      </c>
    </row>
    <row r="8743" spans="1:3">
      <c r="A8743" s="80">
        <v>39049</v>
      </c>
      <c r="B8743">
        <v>514.72</v>
      </c>
      <c r="C8743">
        <v>518.72</v>
      </c>
    </row>
    <row r="8744" spans="1:3">
      <c r="A8744" s="80">
        <v>39050</v>
      </c>
      <c r="B8744">
        <v>514.54999999999995</v>
      </c>
      <c r="C8744">
        <v>518.79</v>
      </c>
    </row>
    <row r="8745" spans="1:3">
      <c r="A8745" s="80">
        <v>39051</v>
      </c>
      <c r="B8745">
        <v>514.62</v>
      </c>
      <c r="C8745">
        <v>518.78</v>
      </c>
    </row>
    <row r="8746" spans="1:3">
      <c r="A8746" s="80">
        <v>39052</v>
      </c>
      <c r="B8746">
        <v>514.63</v>
      </c>
      <c r="C8746">
        <v>518.77</v>
      </c>
    </row>
    <row r="8747" spans="1:3">
      <c r="A8747" s="80">
        <v>39053</v>
      </c>
      <c r="B8747">
        <v>514.63</v>
      </c>
      <c r="C8747">
        <v>518.77</v>
      </c>
    </row>
    <row r="8748" spans="1:3">
      <c r="A8748" s="80">
        <v>39054</v>
      </c>
      <c r="B8748">
        <v>514.63</v>
      </c>
      <c r="C8748">
        <v>518.77</v>
      </c>
    </row>
    <row r="8749" spans="1:3">
      <c r="A8749" s="80">
        <v>39055</v>
      </c>
      <c r="B8749">
        <v>514.63</v>
      </c>
      <c r="C8749">
        <v>518.77</v>
      </c>
    </row>
    <row r="8750" spans="1:3">
      <c r="A8750" s="80">
        <v>39056</v>
      </c>
      <c r="B8750">
        <v>514.67999999999995</v>
      </c>
      <c r="C8750">
        <v>518.79999999999995</v>
      </c>
    </row>
    <row r="8751" spans="1:3">
      <c r="A8751" s="80">
        <v>39057</v>
      </c>
      <c r="B8751">
        <v>514.84</v>
      </c>
      <c r="C8751">
        <v>518.79</v>
      </c>
    </row>
    <row r="8752" spans="1:3">
      <c r="A8752" s="80">
        <v>39058</v>
      </c>
      <c r="B8752">
        <v>514.88</v>
      </c>
      <c r="C8752">
        <v>518.82000000000005</v>
      </c>
    </row>
    <row r="8753" spans="1:3">
      <c r="A8753" s="80">
        <v>39059</v>
      </c>
      <c r="B8753">
        <v>515.01</v>
      </c>
      <c r="C8753">
        <v>518.82000000000005</v>
      </c>
    </row>
    <row r="8754" spans="1:3">
      <c r="A8754" s="80">
        <v>39060</v>
      </c>
      <c r="B8754">
        <v>515.04</v>
      </c>
      <c r="C8754">
        <v>518.78</v>
      </c>
    </row>
    <row r="8755" spans="1:3">
      <c r="A8755" s="80">
        <v>39061</v>
      </c>
      <c r="B8755">
        <v>515.04</v>
      </c>
      <c r="C8755">
        <v>518.78</v>
      </c>
    </row>
    <row r="8756" spans="1:3">
      <c r="A8756" s="80">
        <v>39062</v>
      </c>
      <c r="B8756">
        <v>515.04</v>
      </c>
      <c r="C8756">
        <v>518.78</v>
      </c>
    </row>
    <row r="8757" spans="1:3">
      <c r="A8757" s="80">
        <v>39063</v>
      </c>
      <c r="B8757">
        <v>515.04</v>
      </c>
      <c r="C8757">
        <v>518.87</v>
      </c>
    </row>
    <row r="8758" spans="1:3">
      <c r="A8758" s="80">
        <v>39064</v>
      </c>
      <c r="B8758">
        <v>515.05999999999995</v>
      </c>
      <c r="C8758">
        <v>518.91999999999996</v>
      </c>
    </row>
    <row r="8759" spans="1:3">
      <c r="A8759" s="80">
        <v>39065</v>
      </c>
      <c r="B8759">
        <v>515.1</v>
      </c>
      <c r="C8759">
        <v>518.96</v>
      </c>
    </row>
    <row r="8760" spans="1:3">
      <c r="A8760" s="80">
        <v>39066</v>
      </c>
      <c r="B8760">
        <v>515.17999999999995</v>
      </c>
      <c r="C8760">
        <v>518.97</v>
      </c>
    </row>
    <row r="8761" spans="1:3">
      <c r="A8761" s="80">
        <v>39067</v>
      </c>
      <c r="B8761">
        <v>515.23</v>
      </c>
      <c r="C8761">
        <v>518.97</v>
      </c>
    </row>
    <row r="8762" spans="1:3">
      <c r="A8762" s="80">
        <v>39068</v>
      </c>
      <c r="B8762">
        <v>515.23</v>
      </c>
      <c r="C8762">
        <v>518.97</v>
      </c>
    </row>
    <row r="8763" spans="1:3">
      <c r="A8763" s="80">
        <v>39069</v>
      </c>
      <c r="B8763">
        <v>515.23</v>
      </c>
      <c r="C8763">
        <v>518.97</v>
      </c>
    </row>
    <row r="8764" spans="1:3">
      <c r="A8764" s="80">
        <v>39070</v>
      </c>
      <c r="B8764">
        <v>515.27</v>
      </c>
      <c r="C8764">
        <v>518.9</v>
      </c>
    </row>
    <row r="8765" spans="1:3">
      <c r="A8765" s="80">
        <v>39071</v>
      </c>
      <c r="B8765">
        <v>515.39</v>
      </c>
      <c r="C8765">
        <v>518.94000000000005</v>
      </c>
    </row>
    <row r="8766" spans="1:3">
      <c r="A8766" s="80">
        <v>39072</v>
      </c>
      <c r="B8766">
        <v>515.42999999999995</v>
      </c>
      <c r="C8766">
        <v>519</v>
      </c>
    </row>
    <row r="8767" spans="1:3">
      <c r="A8767" s="80">
        <v>39073</v>
      </c>
      <c r="B8767">
        <v>515.41999999999996</v>
      </c>
      <c r="C8767">
        <v>519.09</v>
      </c>
    </row>
    <row r="8768" spans="1:3">
      <c r="A8768" s="80">
        <v>39074</v>
      </c>
      <c r="B8768">
        <v>515.46</v>
      </c>
      <c r="C8768">
        <v>519.21</v>
      </c>
    </row>
    <row r="8769" spans="1:3">
      <c r="A8769" s="80">
        <v>39075</v>
      </c>
      <c r="B8769">
        <v>515.46</v>
      </c>
      <c r="C8769">
        <v>519.21</v>
      </c>
    </row>
    <row r="8770" spans="1:3">
      <c r="A8770" s="80">
        <v>39076</v>
      </c>
      <c r="B8770">
        <v>515.46</v>
      </c>
      <c r="C8770">
        <v>519.21</v>
      </c>
    </row>
    <row r="8771" spans="1:3">
      <c r="A8771" s="80">
        <v>39077</v>
      </c>
      <c r="B8771">
        <v>515.46</v>
      </c>
      <c r="C8771">
        <v>519.21</v>
      </c>
    </row>
    <row r="8772" spans="1:3">
      <c r="A8772" s="80">
        <v>39078</v>
      </c>
      <c r="B8772">
        <v>515.5</v>
      </c>
      <c r="C8772">
        <v>519.24</v>
      </c>
    </row>
    <row r="8773" spans="1:3">
      <c r="A8773" s="80">
        <v>39079</v>
      </c>
      <c r="B8773">
        <v>515.57000000000005</v>
      </c>
      <c r="C8773">
        <v>519.46</v>
      </c>
    </row>
    <row r="8774" spans="1:3">
      <c r="A8774" s="80">
        <v>39080</v>
      </c>
      <c r="B8774">
        <v>515.70000000000005</v>
      </c>
      <c r="C8774">
        <v>519.69000000000005</v>
      </c>
    </row>
    <row r="8775" spans="1:3">
      <c r="A8775" s="80">
        <v>39081</v>
      </c>
      <c r="B8775">
        <v>515.84</v>
      </c>
      <c r="C8775">
        <v>519.95000000000005</v>
      </c>
    </row>
    <row r="8776" spans="1:3">
      <c r="A8776" s="80">
        <v>39082</v>
      </c>
      <c r="B8776">
        <v>515.84</v>
      </c>
      <c r="C8776">
        <v>519.95000000000005</v>
      </c>
    </row>
    <row r="8777" spans="1:3">
      <c r="A8777" s="80">
        <v>39083</v>
      </c>
      <c r="B8777">
        <v>515.84</v>
      </c>
      <c r="C8777">
        <v>519.95000000000005</v>
      </c>
    </row>
    <row r="8778" spans="1:3">
      <c r="A8778" s="80">
        <v>39084</v>
      </c>
      <c r="B8778">
        <v>515.84</v>
      </c>
      <c r="C8778">
        <v>519.95000000000005</v>
      </c>
    </row>
    <row r="8779" spans="1:3">
      <c r="A8779" s="80">
        <v>39085</v>
      </c>
      <c r="B8779">
        <v>515.72</v>
      </c>
      <c r="C8779">
        <v>519.73</v>
      </c>
    </row>
    <row r="8780" spans="1:3">
      <c r="A8780" s="80">
        <v>39086</v>
      </c>
      <c r="B8780">
        <v>515.67999999999995</v>
      </c>
      <c r="C8780">
        <v>519.82000000000005</v>
      </c>
    </row>
    <row r="8781" spans="1:3">
      <c r="A8781" s="80">
        <v>39087</v>
      </c>
      <c r="B8781">
        <v>515.84</v>
      </c>
      <c r="C8781">
        <v>519.84</v>
      </c>
    </row>
    <row r="8782" spans="1:3">
      <c r="A8782" s="80">
        <v>39088</v>
      </c>
      <c r="B8782">
        <v>515.87</v>
      </c>
      <c r="C8782">
        <v>519.85</v>
      </c>
    </row>
    <row r="8783" spans="1:3">
      <c r="A8783" s="80">
        <v>39089</v>
      </c>
      <c r="B8783">
        <v>515.87</v>
      </c>
      <c r="C8783">
        <v>519.85</v>
      </c>
    </row>
    <row r="8784" spans="1:3">
      <c r="A8784" s="80">
        <v>39090</v>
      </c>
      <c r="B8784">
        <v>515.87</v>
      </c>
      <c r="C8784">
        <v>519.85</v>
      </c>
    </row>
    <row r="8785" spans="1:3">
      <c r="A8785" s="80">
        <v>39091</v>
      </c>
      <c r="B8785">
        <v>515.85</v>
      </c>
      <c r="C8785">
        <v>519.84</v>
      </c>
    </row>
    <row r="8786" spans="1:3">
      <c r="A8786" s="80">
        <v>39092</v>
      </c>
      <c r="B8786">
        <v>515.87</v>
      </c>
      <c r="C8786">
        <v>519.85</v>
      </c>
    </row>
    <row r="8787" spans="1:3">
      <c r="A8787" s="80">
        <v>39093</v>
      </c>
      <c r="B8787">
        <v>515.92999999999995</v>
      </c>
      <c r="C8787">
        <v>519.76</v>
      </c>
    </row>
    <row r="8788" spans="1:3">
      <c r="A8788" s="80">
        <v>39094</v>
      </c>
      <c r="B8788">
        <v>516.02</v>
      </c>
      <c r="C8788">
        <v>519.85</v>
      </c>
    </row>
    <row r="8789" spans="1:3">
      <c r="A8789" s="80">
        <v>39095</v>
      </c>
      <c r="B8789">
        <v>516.04</v>
      </c>
      <c r="C8789">
        <v>519.87</v>
      </c>
    </row>
    <row r="8790" spans="1:3">
      <c r="A8790" s="80">
        <v>39096</v>
      </c>
      <c r="B8790">
        <v>516.04</v>
      </c>
      <c r="C8790">
        <v>519.87</v>
      </c>
    </row>
    <row r="8791" spans="1:3">
      <c r="A8791" s="80">
        <v>39097</v>
      </c>
      <c r="B8791">
        <v>516.04</v>
      </c>
      <c r="C8791">
        <v>519.87</v>
      </c>
    </row>
    <row r="8792" spans="1:3">
      <c r="A8792" s="80">
        <v>39098</v>
      </c>
      <c r="B8792">
        <v>516.12</v>
      </c>
      <c r="C8792">
        <v>519.89</v>
      </c>
    </row>
    <row r="8793" spans="1:3">
      <c r="A8793" s="80">
        <v>39099</v>
      </c>
      <c r="B8793">
        <v>516.16</v>
      </c>
      <c r="C8793">
        <v>519.9</v>
      </c>
    </row>
    <row r="8794" spans="1:3">
      <c r="A8794" s="80">
        <v>39100</v>
      </c>
      <c r="B8794">
        <v>516.23</v>
      </c>
      <c r="C8794">
        <v>519.99</v>
      </c>
    </row>
    <row r="8795" spans="1:3">
      <c r="A8795" s="80">
        <v>39101</v>
      </c>
      <c r="B8795">
        <v>516.23</v>
      </c>
      <c r="C8795">
        <v>519.96</v>
      </c>
    </row>
    <row r="8796" spans="1:3">
      <c r="A8796" s="80">
        <v>39102</v>
      </c>
      <c r="B8796">
        <v>516.29</v>
      </c>
      <c r="C8796">
        <v>519.98</v>
      </c>
    </row>
    <row r="8797" spans="1:3">
      <c r="A8797" s="80">
        <v>39103</v>
      </c>
      <c r="B8797">
        <v>516.29</v>
      </c>
      <c r="C8797">
        <v>519.98</v>
      </c>
    </row>
    <row r="8798" spans="1:3">
      <c r="A8798" s="80">
        <v>39104</v>
      </c>
      <c r="B8798">
        <v>516.29</v>
      </c>
      <c r="C8798">
        <v>519.98</v>
      </c>
    </row>
    <row r="8799" spans="1:3">
      <c r="A8799" s="80">
        <v>39105</v>
      </c>
      <c r="B8799">
        <v>516.33000000000004</v>
      </c>
      <c r="C8799">
        <v>520.05999999999995</v>
      </c>
    </row>
    <row r="8800" spans="1:3">
      <c r="A8800" s="80">
        <v>39106</v>
      </c>
      <c r="B8800">
        <v>516.38</v>
      </c>
      <c r="C8800">
        <v>520.11</v>
      </c>
    </row>
    <row r="8801" spans="1:3">
      <c r="A8801" s="80">
        <v>39107</v>
      </c>
      <c r="B8801">
        <v>516.41</v>
      </c>
      <c r="C8801">
        <v>520.16999999999996</v>
      </c>
    </row>
    <row r="8802" spans="1:3">
      <c r="A8802" s="80">
        <v>39108</v>
      </c>
      <c r="B8802">
        <v>516.44000000000005</v>
      </c>
      <c r="C8802">
        <v>520.19000000000005</v>
      </c>
    </row>
    <row r="8803" spans="1:3">
      <c r="A8803" s="80">
        <v>39109</v>
      </c>
      <c r="B8803">
        <v>516.51</v>
      </c>
      <c r="C8803">
        <v>520.24</v>
      </c>
    </row>
    <row r="8804" spans="1:3">
      <c r="A8804" s="80">
        <v>39110</v>
      </c>
      <c r="B8804">
        <v>516.51</v>
      </c>
      <c r="C8804">
        <v>520.24</v>
      </c>
    </row>
    <row r="8805" spans="1:3">
      <c r="A8805" s="80">
        <v>39111</v>
      </c>
      <c r="B8805">
        <v>516.51</v>
      </c>
      <c r="C8805">
        <v>520.24</v>
      </c>
    </row>
    <row r="8806" spans="1:3">
      <c r="A8806" s="80">
        <v>39112</v>
      </c>
      <c r="B8806">
        <v>516.58000000000004</v>
      </c>
      <c r="C8806">
        <v>520.44000000000005</v>
      </c>
    </row>
    <row r="8807" spans="1:3">
      <c r="A8807" s="80">
        <v>39113</v>
      </c>
      <c r="B8807">
        <v>517.11</v>
      </c>
      <c r="C8807">
        <v>521.04999999999995</v>
      </c>
    </row>
    <row r="8808" spans="1:3">
      <c r="A8808" s="80">
        <v>39114</v>
      </c>
      <c r="B8808">
        <v>517.25</v>
      </c>
      <c r="C8808">
        <v>521.20000000000005</v>
      </c>
    </row>
    <row r="8809" spans="1:3">
      <c r="A8809" s="80">
        <v>39115</v>
      </c>
      <c r="B8809">
        <v>517.22</v>
      </c>
      <c r="C8809">
        <v>521.17999999999995</v>
      </c>
    </row>
    <row r="8810" spans="1:3">
      <c r="A8810" s="80">
        <v>39116</v>
      </c>
      <c r="B8810">
        <v>517.16</v>
      </c>
      <c r="C8810">
        <v>521.22</v>
      </c>
    </row>
    <row r="8811" spans="1:3">
      <c r="A8811" s="80">
        <v>39117</v>
      </c>
      <c r="B8811">
        <v>517.16</v>
      </c>
      <c r="C8811">
        <v>521.22</v>
      </c>
    </row>
    <row r="8812" spans="1:3">
      <c r="A8812" s="80">
        <v>39118</v>
      </c>
      <c r="B8812">
        <v>517.16</v>
      </c>
      <c r="C8812">
        <v>521.22</v>
      </c>
    </row>
    <row r="8813" spans="1:3">
      <c r="A8813" s="80">
        <v>39119</v>
      </c>
      <c r="B8813">
        <v>517.17999999999995</v>
      </c>
      <c r="C8813">
        <v>521.23</v>
      </c>
    </row>
    <row r="8814" spans="1:3">
      <c r="A8814" s="80">
        <v>39120</v>
      </c>
      <c r="B8814">
        <v>517.16999999999996</v>
      </c>
      <c r="C8814">
        <v>521.19000000000005</v>
      </c>
    </row>
    <row r="8815" spans="1:3">
      <c r="A8815" s="80">
        <v>39121</v>
      </c>
      <c r="B8815">
        <v>517.24</v>
      </c>
      <c r="C8815">
        <v>521.23</v>
      </c>
    </row>
    <row r="8816" spans="1:3">
      <c r="A8816" s="80">
        <v>39122</v>
      </c>
      <c r="B8816">
        <v>517.23</v>
      </c>
      <c r="C8816">
        <v>521.26</v>
      </c>
    </row>
    <row r="8817" spans="1:3">
      <c r="A8817" s="80">
        <v>39123</v>
      </c>
      <c r="B8817">
        <v>517.26</v>
      </c>
      <c r="C8817">
        <v>521.16999999999996</v>
      </c>
    </row>
    <row r="8818" spans="1:3">
      <c r="A8818" s="80">
        <v>39124</v>
      </c>
      <c r="B8818">
        <v>517.26</v>
      </c>
      <c r="C8818">
        <v>521.16999999999996</v>
      </c>
    </row>
    <row r="8819" spans="1:3">
      <c r="A8819" s="80">
        <v>39125</v>
      </c>
      <c r="B8819">
        <v>517.26</v>
      </c>
      <c r="C8819">
        <v>521.16999999999996</v>
      </c>
    </row>
    <row r="8820" spans="1:3">
      <c r="A8820" s="80">
        <v>39126</v>
      </c>
      <c r="B8820">
        <v>517.24</v>
      </c>
      <c r="C8820">
        <v>521.08000000000004</v>
      </c>
    </row>
    <row r="8821" spans="1:3">
      <c r="A8821" s="80">
        <v>39127</v>
      </c>
      <c r="B8821">
        <v>517.26</v>
      </c>
      <c r="C8821">
        <v>521.05999999999995</v>
      </c>
    </row>
    <row r="8822" spans="1:3">
      <c r="A8822" s="80">
        <v>39128</v>
      </c>
      <c r="B8822">
        <v>517.27</v>
      </c>
      <c r="C8822">
        <v>521.04</v>
      </c>
    </row>
    <row r="8823" spans="1:3">
      <c r="A8823" s="80">
        <v>39129</v>
      </c>
      <c r="B8823">
        <v>517.29999999999995</v>
      </c>
      <c r="C8823">
        <v>521.04999999999995</v>
      </c>
    </row>
    <row r="8824" spans="1:3">
      <c r="A8824" s="80">
        <v>39130</v>
      </c>
      <c r="B8824">
        <v>517.26</v>
      </c>
      <c r="C8824">
        <v>520.97</v>
      </c>
    </row>
    <row r="8825" spans="1:3">
      <c r="A8825" s="80">
        <v>39131</v>
      </c>
      <c r="B8825">
        <v>517.26</v>
      </c>
      <c r="C8825">
        <v>520.97</v>
      </c>
    </row>
    <row r="8826" spans="1:3">
      <c r="A8826" s="80">
        <v>39132</v>
      </c>
      <c r="B8826">
        <v>517.26</v>
      </c>
      <c r="C8826">
        <v>520.97</v>
      </c>
    </row>
    <row r="8827" spans="1:3">
      <c r="A8827" s="80">
        <v>39133</v>
      </c>
      <c r="B8827">
        <v>517.27</v>
      </c>
      <c r="C8827">
        <v>520.84</v>
      </c>
    </row>
    <row r="8828" spans="1:3">
      <c r="A8828" s="80">
        <v>39134</v>
      </c>
      <c r="B8828">
        <v>517.19000000000005</v>
      </c>
      <c r="C8828">
        <v>520.94000000000005</v>
      </c>
    </row>
    <row r="8829" spans="1:3">
      <c r="A8829" s="80">
        <v>39135</v>
      </c>
      <c r="B8829">
        <v>517.15</v>
      </c>
      <c r="C8829">
        <v>520.83000000000004</v>
      </c>
    </row>
    <row r="8830" spans="1:3">
      <c r="A8830" s="80">
        <v>39136</v>
      </c>
      <c r="B8830">
        <v>517.16</v>
      </c>
      <c r="C8830">
        <v>520.83000000000004</v>
      </c>
    </row>
    <row r="8831" spans="1:3">
      <c r="A8831" s="80">
        <v>39137</v>
      </c>
      <c r="B8831">
        <v>517.03</v>
      </c>
      <c r="C8831">
        <v>520.82000000000005</v>
      </c>
    </row>
    <row r="8832" spans="1:3">
      <c r="A8832" s="80">
        <v>39138</v>
      </c>
      <c r="B8832">
        <v>517.03</v>
      </c>
      <c r="C8832">
        <v>520.82000000000005</v>
      </c>
    </row>
    <row r="8833" spans="1:3">
      <c r="A8833" s="80">
        <v>39139</v>
      </c>
      <c r="B8833">
        <v>517.03</v>
      </c>
      <c r="C8833">
        <v>520.82000000000005</v>
      </c>
    </row>
    <row r="8834" spans="1:3">
      <c r="A8834" s="80">
        <v>39140</v>
      </c>
      <c r="B8834">
        <v>516.98</v>
      </c>
      <c r="C8834">
        <v>520.86</v>
      </c>
    </row>
    <row r="8835" spans="1:3">
      <c r="A8835" s="80">
        <v>39141</v>
      </c>
      <c r="B8835">
        <v>517.01</v>
      </c>
      <c r="C8835">
        <v>520.97</v>
      </c>
    </row>
    <row r="8836" spans="1:3">
      <c r="A8836" s="80">
        <v>39142</v>
      </c>
      <c r="B8836">
        <v>516.99</v>
      </c>
      <c r="C8836">
        <v>520.96</v>
      </c>
    </row>
    <row r="8837" spans="1:3">
      <c r="A8837" s="80">
        <v>39143</v>
      </c>
      <c r="B8837">
        <v>516.92999999999995</v>
      </c>
      <c r="C8837">
        <v>520.87</v>
      </c>
    </row>
    <row r="8838" spans="1:3">
      <c r="A8838" s="80">
        <v>39144</v>
      </c>
      <c r="B8838">
        <v>516.87</v>
      </c>
      <c r="C8838">
        <v>520.85</v>
      </c>
    </row>
    <row r="8839" spans="1:3">
      <c r="A8839" s="80">
        <v>39145</v>
      </c>
      <c r="B8839">
        <v>516.87</v>
      </c>
      <c r="C8839">
        <v>520.85</v>
      </c>
    </row>
    <row r="8840" spans="1:3">
      <c r="A8840" s="80">
        <v>39146</v>
      </c>
      <c r="B8840">
        <v>516.87</v>
      </c>
      <c r="C8840">
        <v>520.85</v>
      </c>
    </row>
    <row r="8841" spans="1:3">
      <c r="A8841" s="80">
        <v>39147</v>
      </c>
      <c r="B8841">
        <v>516.87</v>
      </c>
      <c r="C8841">
        <v>520.85</v>
      </c>
    </row>
    <row r="8842" spans="1:3">
      <c r="A8842" s="80">
        <v>39148</v>
      </c>
      <c r="B8842">
        <v>516.84</v>
      </c>
      <c r="C8842">
        <v>520.85</v>
      </c>
    </row>
    <row r="8843" spans="1:3">
      <c r="A8843" s="80">
        <v>39149</v>
      </c>
      <c r="B8843">
        <v>516.79999999999995</v>
      </c>
      <c r="C8843">
        <v>520.77</v>
      </c>
    </row>
    <row r="8844" spans="1:3">
      <c r="A8844" s="80">
        <v>39150</v>
      </c>
      <c r="B8844">
        <v>516.80999999999995</v>
      </c>
      <c r="C8844">
        <v>520.73</v>
      </c>
    </row>
    <row r="8845" spans="1:3">
      <c r="A8845" s="80">
        <v>39151</v>
      </c>
      <c r="B8845">
        <v>516.85</v>
      </c>
      <c r="C8845">
        <v>520.67999999999995</v>
      </c>
    </row>
    <row r="8846" spans="1:3">
      <c r="A8846" s="80">
        <v>39152</v>
      </c>
      <c r="B8846">
        <v>516.85</v>
      </c>
      <c r="C8846">
        <v>520.67999999999995</v>
      </c>
    </row>
    <row r="8847" spans="1:3">
      <c r="A8847" s="80">
        <v>39153</v>
      </c>
      <c r="B8847">
        <v>516.85</v>
      </c>
      <c r="C8847">
        <v>520.67999999999995</v>
      </c>
    </row>
    <row r="8848" spans="1:3">
      <c r="A8848" s="80">
        <v>39154</v>
      </c>
      <c r="B8848">
        <v>516.88</v>
      </c>
      <c r="C8848">
        <v>520.70000000000005</v>
      </c>
    </row>
    <row r="8849" spans="1:3">
      <c r="A8849" s="80">
        <v>39155</v>
      </c>
      <c r="B8849">
        <v>516.91999999999996</v>
      </c>
      <c r="C8849">
        <v>520.70000000000005</v>
      </c>
    </row>
    <row r="8850" spans="1:3">
      <c r="A8850" s="80">
        <v>39156</v>
      </c>
      <c r="B8850">
        <v>516.96</v>
      </c>
      <c r="C8850">
        <v>520.77</v>
      </c>
    </row>
    <row r="8851" spans="1:3">
      <c r="A8851" s="80">
        <v>39157</v>
      </c>
      <c r="B8851">
        <v>517.01</v>
      </c>
      <c r="C8851">
        <v>520.77</v>
      </c>
    </row>
    <row r="8852" spans="1:3">
      <c r="A8852" s="80">
        <v>39158</v>
      </c>
      <c r="B8852">
        <v>517.04999999999995</v>
      </c>
      <c r="C8852">
        <v>520.76</v>
      </c>
    </row>
    <row r="8853" spans="1:3">
      <c r="A8853" s="80">
        <v>39159</v>
      </c>
      <c r="B8853">
        <v>517.04999999999995</v>
      </c>
      <c r="C8853">
        <v>520.76</v>
      </c>
    </row>
    <row r="8854" spans="1:3">
      <c r="A8854" s="80">
        <v>39160</v>
      </c>
      <c r="B8854">
        <v>517.04999999999995</v>
      </c>
      <c r="C8854">
        <v>520.76</v>
      </c>
    </row>
    <row r="8855" spans="1:3">
      <c r="A8855" s="80">
        <v>39161</v>
      </c>
      <c r="B8855">
        <v>517.04</v>
      </c>
      <c r="C8855">
        <v>520.75</v>
      </c>
    </row>
    <row r="8856" spans="1:3">
      <c r="A8856" s="80">
        <v>39162</v>
      </c>
      <c r="B8856">
        <v>517.03</v>
      </c>
      <c r="C8856">
        <v>520.77</v>
      </c>
    </row>
    <row r="8857" spans="1:3">
      <c r="A8857" s="80">
        <v>39163</v>
      </c>
      <c r="B8857">
        <v>517</v>
      </c>
      <c r="C8857">
        <v>520.74</v>
      </c>
    </row>
    <row r="8858" spans="1:3">
      <c r="A8858" s="80">
        <v>39164</v>
      </c>
      <c r="B8858">
        <v>516.97</v>
      </c>
      <c r="C8858">
        <v>520.77</v>
      </c>
    </row>
    <row r="8859" spans="1:3">
      <c r="A8859" s="80">
        <v>39165</v>
      </c>
      <c r="B8859">
        <v>516.87</v>
      </c>
      <c r="C8859">
        <v>520.75</v>
      </c>
    </row>
    <row r="8860" spans="1:3">
      <c r="A8860" s="80">
        <v>39166</v>
      </c>
      <c r="B8860">
        <v>516.87</v>
      </c>
      <c r="C8860">
        <v>520.75</v>
      </c>
    </row>
    <row r="8861" spans="1:3">
      <c r="A8861" s="80">
        <v>39167</v>
      </c>
      <c r="B8861">
        <v>516.87</v>
      </c>
      <c r="C8861">
        <v>520.75</v>
      </c>
    </row>
    <row r="8862" spans="1:3">
      <c r="A8862" s="80">
        <v>39168</v>
      </c>
      <c r="B8862">
        <v>516.86</v>
      </c>
      <c r="C8862">
        <v>520.76</v>
      </c>
    </row>
    <row r="8863" spans="1:3">
      <c r="A8863" s="80">
        <v>39169</v>
      </c>
      <c r="B8863">
        <v>516.86</v>
      </c>
      <c r="C8863">
        <v>520.73</v>
      </c>
    </row>
    <row r="8864" spans="1:3">
      <c r="A8864" s="80">
        <v>39170</v>
      </c>
      <c r="B8864">
        <v>516.86</v>
      </c>
      <c r="C8864">
        <v>520.73</v>
      </c>
    </row>
    <row r="8865" spans="1:3">
      <c r="A8865" s="80">
        <v>39171</v>
      </c>
      <c r="B8865">
        <v>516.92999999999995</v>
      </c>
      <c r="C8865">
        <v>520.71</v>
      </c>
    </row>
    <row r="8866" spans="1:3">
      <c r="A8866" s="80">
        <v>39172</v>
      </c>
      <c r="B8866">
        <v>516.91</v>
      </c>
      <c r="C8866">
        <v>520.69000000000005</v>
      </c>
    </row>
    <row r="8867" spans="1:3">
      <c r="A8867" s="80">
        <v>39173</v>
      </c>
      <c r="B8867">
        <v>516.91</v>
      </c>
      <c r="C8867">
        <v>520.69000000000005</v>
      </c>
    </row>
    <row r="8868" spans="1:3">
      <c r="A8868" s="80">
        <v>39174</v>
      </c>
      <c r="B8868">
        <v>516.91</v>
      </c>
      <c r="C8868">
        <v>520.69000000000005</v>
      </c>
    </row>
    <row r="8869" spans="1:3">
      <c r="A8869" s="80">
        <v>39175</v>
      </c>
      <c r="B8869">
        <v>516.95000000000005</v>
      </c>
      <c r="C8869">
        <v>520.73</v>
      </c>
    </row>
    <row r="8870" spans="1:3">
      <c r="A8870" s="80">
        <v>39176</v>
      </c>
      <c r="B8870">
        <v>516.91</v>
      </c>
      <c r="C8870">
        <v>520.67999999999995</v>
      </c>
    </row>
    <row r="8871" spans="1:3">
      <c r="A8871" s="80">
        <v>39177</v>
      </c>
      <c r="B8871">
        <v>516.91</v>
      </c>
      <c r="C8871">
        <v>520.64</v>
      </c>
    </row>
    <row r="8872" spans="1:3">
      <c r="A8872" s="80">
        <v>39178</v>
      </c>
      <c r="B8872">
        <v>516.91</v>
      </c>
      <c r="C8872">
        <v>520.64</v>
      </c>
    </row>
    <row r="8873" spans="1:3">
      <c r="A8873" s="80">
        <v>39179</v>
      </c>
      <c r="B8873">
        <v>516.91</v>
      </c>
      <c r="C8873">
        <v>520.64</v>
      </c>
    </row>
    <row r="8874" spans="1:3">
      <c r="A8874" s="80">
        <v>39180</v>
      </c>
      <c r="B8874">
        <v>516.91</v>
      </c>
      <c r="C8874">
        <v>520.64</v>
      </c>
    </row>
    <row r="8875" spans="1:3">
      <c r="A8875" s="80">
        <v>39181</v>
      </c>
      <c r="B8875">
        <v>516.91</v>
      </c>
      <c r="C8875">
        <v>520.64</v>
      </c>
    </row>
    <row r="8876" spans="1:3">
      <c r="A8876" s="80">
        <v>39182</v>
      </c>
      <c r="B8876">
        <v>516.84</v>
      </c>
      <c r="C8876">
        <v>520.63</v>
      </c>
    </row>
    <row r="8877" spans="1:3">
      <c r="A8877" s="80">
        <v>39183</v>
      </c>
      <c r="B8877">
        <v>516.78</v>
      </c>
      <c r="C8877">
        <v>520.66999999999996</v>
      </c>
    </row>
    <row r="8878" spans="1:3">
      <c r="A8878" s="80">
        <v>39184</v>
      </c>
      <c r="B8878">
        <v>516.75</v>
      </c>
      <c r="C8878">
        <v>520.64</v>
      </c>
    </row>
    <row r="8879" spans="1:3">
      <c r="A8879" s="80">
        <v>39185</v>
      </c>
      <c r="B8879">
        <v>516.82000000000005</v>
      </c>
      <c r="C8879">
        <v>520.69000000000005</v>
      </c>
    </row>
    <row r="8880" spans="1:3">
      <c r="A8880" s="80">
        <v>39186</v>
      </c>
      <c r="B8880">
        <v>516.84</v>
      </c>
      <c r="C8880">
        <v>520.74</v>
      </c>
    </row>
    <row r="8881" spans="1:3">
      <c r="A8881" s="80">
        <v>39187</v>
      </c>
      <c r="B8881">
        <v>516.84</v>
      </c>
      <c r="C8881">
        <v>520.74</v>
      </c>
    </row>
    <row r="8882" spans="1:3">
      <c r="A8882" s="80">
        <v>39188</v>
      </c>
      <c r="B8882">
        <v>516.84</v>
      </c>
      <c r="C8882">
        <v>520.74</v>
      </c>
    </row>
    <row r="8883" spans="1:3">
      <c r="A8883" s="80">
        <v>39189</v>
      </c>
      <c r="B8883">
        <v>516.84</v>
      </c>
      <c r="C8883">
        <v>520.74</v>
      </c>
    </row>
    <row r="8884" spans="1:3">
      <c r="A8884" s="80">
        <v>39190</v>
      </c>
      <c r="B8884">
        <v>516.84</v>
      </c>
      <c r="C8884">
        <v>520.66</v>
      </c>
    </row>
    <row r="8885" spans="1:3">
      <c r="A8885" s="80">
        <v>39191</v>
      </c>
      <c r="B8885">
        <v>516.94000000000005</v>
      </c>
      <c r="C8885">
        <v>520.66</v>
      </c>
    </row>
    <row r="8886" spans="1:3">
      <c r="A8886" s="80">
        <v>39192</v>
      </c>
      <c r="B8886">
        <v>516.92999999999995</v>
      </c>
      <c r="C8886">
        <v>520.66</v>
      </c>
    </row>
    <row r="8887" spans="1:3">
      <c r="A8887" s="80">
        <v>39193</v>
      </c>
      <c r="B8887">
        <v>515.59</v>
      </c>
      <c r="C8887">
        <v>521.30999999999995</v>
      </c>
    </row>
    <row r="8888" spans="1:3">
      <c r="A8888" s="80">
        <v>39194</v>
      </c>
      <c r="B8888">
        <v>515.59</v>
      </c>
      <c r="C8888">
        <v>521.30999999999995</v>
      </c>
    </row>
    <row r="8889" spans="1:3">
      <c r="A8889" s="80">
        <v>39195</v>
      </c>
      <c r="B8889">
        <v>515.59</v>
      </c>
      <c r="C8889">
        <v>521.30999999999995</v>
      </c>
    </row>
    <row r="8890" spans="1:3">
      <c r="A8890" s="80">
        <v>39196</v>
      </c>
      <c r="B8890">
        <v>516.88</v>
      </c>
      <c r="C8890">
        <v>520.62</v>
      </c>
    </row>
    <row r="8891" spans="1:3">
      <c r="A8891" s="80">
        <v>39197</v>
      </c>
      <c r="B8891">
        <v>516.86</v>
      </c>
      <c r="C8891">
        <v>520.69000000000005</v>
      </c>
    </row>
    <row r="8892" spans="1:3">
      <c r="A8892" s="80">
        <v>39198</v>
      </c>
      <c r="B8892">
        <v>516.80999999999995</v>
      </c>
      <c r="C8892">
        <v>520.69000000000005</v>
      </c>
    </row>
    <row r="8893" spans="1:3">
      <c r="A8893" s="80">
        <v>39199</v>
      </c>
      <c r="B8893">
        <v>516.80999999999995</v>
      </c>
      <c r="C8893">
        <v>520.66999999999996</v>
      </c>
    </row>
    <row r="8894" spans="1:3">
      <c r="A8894" s="80">
        <v>39200</v>
      </c>
      <c r="B8894">
        <v>516.79999999999995</v>
      </c>
      <c r="C8894">
        <v>520.67999999999995</v>
      </c>
    </row>
    <row r="8895" spans="1:3">
      <c r="A8895" s="80">
        <v>39201</v>
      </c>
      <c r="B8895">
        <v>516.79999999999995</v>
      </c>
      <c r="C8895">
        <v>520.67999999999995</v>
      </c>
    </row>
    <row r="8896" spans="1:3">
      <c r="A8896" s="80">
        <v>39202</v>
      </c>
      <c r="B8896">
        <v>516.79999999999995</v>
      </c>
      <c r="C8896">
        <v>520.67999999999995</v>
      </c>
    </row>
    <row r="8897" spans="1:3">
      <c r="A8897" s="80">
        <v>39203</v>
      </c>
      <c r="B8897">
        <v>516.84</v>
      </c>
      <c r="C8897">
        <v>520.69000000000005</v>
      </c>
    </row>
    <row r="8898" spans="1:3">
      <c r="A8898" s="80">
        <v>39204</v>
      </c>
      <c r="B8898">
        <v>516.84</v>
      </c>
      <c r="C8898">
        <v>520.69000000000005</v>
      </c>
    </row>
    <row r="8899" spans="1:3">
      <c r="A8899" s="80">
        <v>39205</v>
      </c>
      <c r="B8899">
        <v>516.83000000000004</v>
      </c>
      <c r="C8899">
        <v>520.71</v>
      </c>
    </row>
    <row r="8900" spans="1:3">
      <c r="A8900" s="80">
        <v>39206</v>
      </c>
      <c r="B8900">
        <v>516.79</v>
      </c>
      <c r="C8900">
        <v>520.72</v>
      </c>
    </row>
    <row r="8901" spans="1:3">
      <c r="A8901" s="80">
        <v>39207</v>
      </c>
      <c r="B8901">
        <v>516.79</v>
      </c>
      <c r="C8901">
        <v>520.72</v>
      </c>
    </row>
    <row r="8902" spans="1:3">
      <c r="A8902" s="80">
        <v>39208</v>
      </c>
      <c r="B8902">
        <v>516.79</v>
      </c>
      <c r="C8902">
        <v>520.72</v>
      </c>
    </row>
    <row r="8903" spans="1:3">
      <c r="A8903" s="80">
        <v>39209</v>
      </c>
      <c r="B8903">
        <v>516.79</v>
      </c>
      <c r="C8903">
        <v>520.72</v>
      </c>
    </row>
    <row r="8904" spans="1:3">
      <c r="A8904" s="80">
        <v>39210</v>
      </c>
      <c r="B8904">
        <v>516.77</v>
      </c>
      <c r="C8904">
        <v>520.72</v>
      </c>
    </row>
    <row r="8905" spans="1:3">
      <c r="A8905" s="80">
        <v>39211</v>
      </c>
      <c r="B8905">
        <v>516.73</v>
      </c>
      <c r="C8905">
        <v>520.71</v>
      </c>
    </row>
    <row r="8906" spans="1:3">
      <c r="A8906" s="80">
        <v>39212</v>
      </c>
      <c r="B8906">
        <v>516.71</v>
      </c>
      <c r="C8906">
        <v>520.71</v>
      </c>
    </row>
    <row r="8907" spans="1:3">
      <c r="A8907" s="80">
        <v>39213</v>
      </c>
      <c r="B8907">
        <v>516.75</v>
      </c>
      <c r="C8907">
        <v>520.67999999999995</v>
      </c>
    </row>
    <row r="8908" spans="1:3">
      <c r="A8908" s="80">
        <v>39214</v>
      </c>
      <c r="B8908">
        <v>516.74</v>
      </c>
      <c r="C8908">
        <v>520.67999999999995</v>
      </c>
    </row>
    <row r="8909" spans="1:3">
      <c r="A8909" s="80">
        <v>39215</v>
      </c>
      <c r="B8909">
        <v>516.74</v>
      </c>
      <c r="C8909">
        <v>520.67999999999995</v>
      </c>
    </row>
    <row r="8910" spans="1:3">
      <c r="A8910" s="80">
        <v>39216</v>
      </c>
      <c r="B8910">
        <v>516.74</v>
      </c>
      <c r="C8910">
        <v>520.67999999999995</v>
      </c>
    </row>
    <row r="8911" spans="1:3">
      <c r="A8911" s="80">
        <v>39217</v>
      </c>
      <c r="B8911">
        <v>516.73</v>
      </c>
      <c r="C8911">
        <v>520.67999999999995</v>
      </c>
    </row>
    <row r="8912" spans="1:3">
      <c r="A8912" s="80">
        <v>39218</v>
      </c>
      <c r="B8912">
        <v>516.77</v>
      </c>
      <c r="C8912">
        <v>520.69000000000005</v>
      </c>
    </row>
    <row r="8913" spans="1:3">
      <c r="A8913" s="80">
        <v>39219</v>
      </c>
      <c r="B8913">
        <v>516.86</v>
      </c>
      <c r="C8913">
        <v>520.67999999999995</v>
      </c>
    </row>
    <row r="8914" spans="1:3">
      <c r="A8914" s="80">
        <v>39220</v>
      </c>
      <c r="B8914">
        <v>516.80999999999995</v>
      </c>
      <c r="C8914">
        <v>520.71</v>
      </c>
    </row>
    <row r="8915" spans="1:3">
      <c r="A8915" s="80">
        <v>39221</v>
      </c>
      <c r="B8915">
        <v>516.84</v>
      </c>
      <c r="C8915">
        <v>520.73</v>
      </c>
    </row>
    <row r="8916" spans="1:3">
      <c r="A8916" s="80">
        <v>39222</v>
      </c>
      <c r="B8916">
        <v>516.84</v>
      </c>
      <c r="C8916">
        <v>520.73</v>
      </c>
    </row>
    <row r="8917" spans="1:3">
      <c r="A8917" s="80">
        <v>39223</v>
      </c>
      <c r="B8917">
        <v>516.84</v>
      </c>
      <c r="C8917">
        <v>520.73</v>
      </c>
    </row>
    <row r="8918" spans="1:3">
      <c r="A8918" s="80">
        <v>39224</v>
      </c>
      <c r="B8918">
        <v>516.84</v>
      </c>
      <c r="C8918">
        <v>520.75</v>
      </c>
    </row>
    <row r="8919" spans="1:3">
      <c r="A8919" s="80">
        <v>39225</v>
      </c>
      <c r="B8919">
        <v>516.82000000000005</v>
      </c>
      <c r="C8919">
        <v>520.77</v>
      </c>
    </row>
    <row r="8920" spans="1:3">
      <c r="A8920" s="80">
        <v>39226</v>
      </c>
      <c r="B8920">
        <v>516.71</v>
      </c>
      <c r="C8920">
        <v>520.78</v>
      </c>
    </row>
    <row r="8921" spans="1:3">
      <c r="A8921" s="80">
        <v>39227</v>
      </c>
      <c r="B8921">
        <v>516.76</v>
      </c>
      <c r="C8921">
        <v>520.78</v>
      </c>
    </row>
    <row r="8922" spans="1:3">
      <c r="A8922" s="80">
        <v>39228</v>
      </c>
      <c r="B8922">
        <v>516.70000000000005</v>
      </c>
      <c r="C8922">
        <v>520.76</v>
      </c>
    </row>
    <row r="8923" spans="1:3">
      <c r="A8923" s="80">
        <v>39229</v>
      </c>
      <c r="B8923">
        <v>516.70000000000005</v>
      </c>
      <c r="C8923">
        <v>520.76</v>
      </c>
    </row>
    <row r="8924" spans="1:3">
      <c r="A8924" s="80">
        <v>39230</v>
      </c>
      <c r="B8924">
        <v>516.70000000000005</v>
      </c>
      <c r="C8924">
        <v>520.76</v>
      </c>
    </row>
    <row r="8925" spans="1:3">
      <c r="A8925" s="80">
        <v>39231</v>
      </c>
      <c r="B8925">
        <v>516.69000000000005</v>
      </c>
      <c r="C8925">
        <v>520.74</v>
      </c>
    </row>
    <row r="8926" spans="1:3">
      <c r="A8926" s="80">
        <v>39232</v>
      </c>
      <c r="B8926">
        <v>516.69000000000005</v>
      </c>
      <c r="C8926">
        <v>520.73</v>
      </c>
    </row>
    <row r="8927" spans="1:3">
      <c r="A8927" s="80">
        <v>39233</v>
      </c>
      <c r="B8927">
        <v>516.65</v>
      </c>
      <c r="C8927">
        <v>520.76</v>
      </c>
    </row>
    <row r="8928" spans="1:3">
      <c r="A8928" s="80">
        <v>39234</v>
      </c>
      <c r="B8928">
        <v>516.64</v>
      </c>
      <c r="C8928">
        <v>520.70000000000005</v>
      </c>
    </row>
    <row r="8929" spans="1:3">
      <c r="A8929" s="80">
        <v>39235</v>
      </c>
      <c r="B8929">
        <v>516.66999999999996</v>
      </c>
      <c r="C8929">
        <v>520.69000000000005</v>
      </c>
    </row>
    <row r="8930" spans="1:3">
      <c r="A8930" s="80">
        <v>39236</v>
      </c>
      <c r="B8930">
        <v>516.66999999999996</v>
      </c>
      <c r="C8930">
        <v>520.69000000000005</v>
      </c>
    </row>
    <row r="8931" spans="1:3">
      <c r="A8931" s="80">
        <v>39237</v>
      </c>
      <c r="B8931">
        <v>516.66999999999996</v>
      </c>
      <c r="C8931">
        <v>520.69000000000005</v>
      </c>
    </row>
    <row r="8932" spans="1:3">
      <c r="A8932" s="80">
        <v>39238</v>
      </c>
      <c r="B8932">
        <v>516.69000000000005</v>
      </c>
      <c r="C8932">
        <v>520.70000000000005</v>
      </c>
    </row>
    <row r="8933" spans="1:3">
      <c r="A8933" s="80">
        <v>39239</v>
      </c>
      <c r="B8933">
        <v>516.71</v>
      </c>
      <c r="C8933">
        <v>520.67999999999995</v>
      </c>
    </row>
    <row r="8934" spans="1:3">
      <c r="A8934" s="80">
        <v>39240</v>
      </c>
      <c r="B8934">
        <v>516.71</v>
      </c>
      <c r="C8934">
        <v>520.67999999999995</v>
      </c>
    </row>
    <row r="8935" spans="1:3">
      <c r="A8935" s="80">
        <v>39241</v>
      </c>
      <c r="B8935">
        <v>516.74</v>
      </c>
      <c r="C8935">
        <v>520.72</v>
      </c>
    </row>
    <row r="8936" spans="1:3">
      <c r="A8936" s="80">
        <v>39242</v>
      </c>
      <c r="B8936">
        <v>516.79</v>
      </c>
      <c r="C8936">
        <v>520.69000000000005</v>
      </c>
    </row>
    <row r="8937" spans="1:3">
      <c r="A8937" s="80">
        <v>39243</v>
      </c>
      <c r="B8937">
        <v>516.79</v>
      </c>
      <c r="C8937">
        <v>520.69000000000005</v>
      </c>
    </row>
    <row r="8938" spans="1:3">
      <c r="A8938" s="80">
        <v>39244</v>
      </c>
      <c r="B8938">
        <v>516.79</v>
      </c>
      <c r="C8938">
        <v>520.69000000000005</v>
      </c>
    </row>
    <row r="8939" spans="1:3">
      <c r="A8939" s="80">
        <v>39245</v>
      </c>
      <c r="B8939">
        <v>516.79999999999995</v>
      </c>
      <c r="C8939">
        <v>520.66999999999996</v>
      </c>
    </row>
    <row r="8940" spans="1:3">
      <c r="A8940" s="80">
        <v>39246</v>
      </c>
      <c r="B8940">
        <v>516.78</v>
      </c>
      <c r="C8940">
        <v>520.66999999999996</v>
      </c>
    </row>
    <row r="8941" spans="1:3">
      <c r="A8941" s="80">
        <v>39247</v>
      </c>
      <c r="B8941">
        <v>516.77</v>
      </c>
      <c r="C8941">
        <v>520.66</v>
      </c>
    </row>
    <row r="8942" spans="1:3">
      <c r="A8942" s="80">
        <v>39248</v>
      </c>
      <c r="B8942">
        <v>516.75</v>
      </c>
      <c r="C8942">
        <v>520.65</v>
      </c>
    </row>
    <row r="8943" spans="1:3">
      <c r="A8943" s="80">
        <v>39249</v>
      </c>
      <c r="B8943">
        <v>516.72</v>
      </c>
      <c r="C8943">
        <v>520.67999999999995</v>
      </c>
    </row>
    <row r="8944" spans="1:3">
      <c r="A8944" s="80">
        <v>39250</v>
      </c>
      <c r="B8944">
        <v>516.72</v>
      </c>
      <c r="C8944">
        <v>520.67999999999995</v>
      </c>
    </row>
    <row r="8945" spans="1:3">
      <c r="A8945" s="80">
        <v>39251</v>
      </c>
      <c r="B8945">
        <v>516.72</v>
      </c>
      <c r="C8945">
        <v>520.67999999999995</v>
      </c>
    </row>
    <row r="8946" spans="1:3">
      <c r="A8946" s="80">
        <v>39252</v>
      </c>
      <c r="B8946">
        <v>516.66999999999996</v>
      </c>
      <c r="C8946">
        <v>520.70000000000005</v>
      </c>
    </row>
    <row r="8947" spans="1:3">
      <c r="A8947" s="80">
        <v>39253</v>
      </c>
      <c r="B8947">
        <v>516.66999999999996</v>
      </c>
      <c r="C8947">
        <v>520.70000000000005</v>
      </c>
    </row>
    <row r="8948" spans="1:3">
      <c r="A8948" s="80">
        <v>39254</v>
      </c>
      <c r="B8948">
        <v>516.70000000000005</v>
      </c>
      <c r="C8948">
        <v>520.70000000000005</v>
      </c>
    </row>
    <row r="8949" spans="1:3">
      <c r="A8949" s="80">
        <v>39255</v>
      </c>
      <c r="B8949">
        <v>516.70000000000005</v>
      </c>
      <c r="C8949">
        <v>520.70000000000005</v>
      </c>
    </row>
    <row r="8950" spans="1:3">
      <c r="A8950" s="80">
        <v>39256</v>
      </c>
      <c r="B8950">
        <v>516.59</v>
      </c>
      <c r="C8950">
        <v>520.73</v>
      </c>
    </row>
    <row r="8951" spans="1:3">
      <c r="A8951" s="80">
        <v>39257</v>
      </c>
      <c r="B8951">
        <v>516.59</v>
      </c>
      <c r="C8951">
        <v>520.73</v>
      </c>
    </row>
    <row r="8952" spans="1:3">
      <c r="A8952" s="80">
        <v>39258</v>
      </c>
      <c r="B8952">
        <v>516.59</v>
      </c>
      <c r="C8952">
        <v>520.73</v>
      </c>
    </row>
    <row r="8953" spans="1:3">
      <c r="A8953" s="80">
        <v>39259</v>
      </c>
      <c r="B8953">
        <v>516.58000000000004</v>
      </c>
      <c r="C8953">
        <v>520.72</v>
      </c>
    </row>
    <row r="8954" spans="1:3">
      <c r="A8954" s="80">
        <v>39260</v>
      </c>
      <c r="B8954">
        <v>516.52</v>
      </c>
      <c r="C8954">
        <v>520.74</v>
      </c>
    </row>
    <row r="8955" spans="1:3">
      <c r="A8955" s="80">
        <v>39261</v>
      </c>
      <c r="B8955">
        <v>516.51</v>
      </c>
      <c r="C8955">
        <v>520.74</v>
      </c>
    </row>
    <row r="8956" spans="1:3">
      <c r="A8956" s="80">
        <v>39262</v>
      </c>
      <c r="B8956">
        <v>516.51</v>
      </c>
      <c r="C8956">
        <v>520.72</v>
      </c>
    </row>
    <row r="8957" spans="1:3">
      <c r="A8957" s="80">
        <v>39263</v>
      </c>
      <c r="B8957">
        <v>516.53</v>
      </c>
      <c r="C8957">
        <v>520.72</v>
      </c>
    </row>
    <row r="8958" spans="1:3">
      <c r="A8958" s="80">
        <v>39264</v>
      </c>
      <c r="B8958">
        <v>516.53</v>
      </c>
      <c r="C8958">
        <v>520.72</v>
      </c>
    </row>
    <row r="8959" spans="1:3">
      <c r="A8959" s="80">
        <v>39265</v>
      </c>
      <c r="B8959">
        <v>516.53</v>
      </c>
      <c r="C8959">
        <v>520.72</v>
      </c>
    </row>
    <row r="8960" spans="1:3">
      <c r="A8960" s="80">
        <v>39266</v>
      </c>
      <c r="B8960">
        <v>516.54999999999995</v>
      </c>
      <c r="C8960">
        <v>520.73</v>
      </c>
    </row>
    <row r="8961" spans="1:3">
      <c r="A8961" s="80">
        <v>39267</v>
      </c>
      <c r="B8961">
        <v>516.6</v>
      </c>
      <c r="C8961">
        <v>520.74</v>
      </c>
    </row>
    <row r="8962" spans="1:3">
      <c r="A8962" s="80">
        <v>39268</v>
      </c>
      <c r="B8962">
        <v>516.59</v>
      </c>
      <c r="C8962">
        <v>520.73</v>
      </c>
    </row>
    <row r="8963" spans="1:3">
      <c r="A8963" s="80">
        <v>39269</v>
      </c>
      <c r="B8963">
        <v>516.58000000000004</v>
      </c>
      <c r="C8963">
        <v>520.75</v>
      </c>
    </row>
    <row r="8964" spans="1:3">
      <c r="A8964" s="80">
        <v>39270</v>
      </c>
      <c r="B8964">
        <v>516.58000000000004</v>
      </c>
      <c r="C8964">
        <v>520.74</v>
      </c>
    </row>
    <row r="8965" spans="1:3">
      <c r="A8965" s="80">
        <v>39271</v>
      </c>
      <c r="B8965">
        <v>516.58000000000004</v>
      </c>
      <c r="C8965">
        <v>520.74</v>
      </c>
    </row>
    <row r="8966" spans="1:3">
      <c r="A8966" s="80">
        <v>39272</v>
      </c>
      <c r="B8966">
        <v>516.58000000000004</v>
      </c>
      <c r="C8966">
        <v>520.74</v>
      </c>
    </row>
    <row r="8967" spans="1:3">
      <c r="A8967" s="80">
        <v>39273</v>
      </c>
      <c r="B8967">
        <v>516.57000000000005</v>
      </c>
      <c r="C8967">
        <v>520.72</v>
      </c>
    </row>
    <row r="8968" spans="1:3">
      <c r="A8968" s="80">
        <v>39274</v>
      </c>
      <c r="B8968">
        <v>516.61</v>
      </c>
      <c r="C8968">
        <v>520.73</v>
      </c>
    </row>
    <row r="8969" spans="1:3">
      <c r="A8969" s="80">
        <v>39275</v>
      </c>
      <c r="B8969">
        <v>516.65</v>
      </c>
      <c r="C8969">
        <v>520.73</v>
      </c>
    </row>
    <row r="8970" spans="1:3">
      <c r="A8970" s="80">
        <v>39276</v>
      </c>
      <c r="B8970">
        <v>516.69000000000005</v>
      </c>
      <c r="C8970">
        <v>520.70000000000005</v>
      </c>
    </row>
    <row r="8971" spans="1:3">
      <c r="A8971" s="80">
        <v>39277</v>
      </c>
      <c r="B8971">
        <v>516.66999999999996</v>
      </c>
      <c r="C8971">
        <v>520.69000000000005</v>
      </c>
    </row>
    <row r="8972" spans="1:3">
      <c r="A8972" s="80">
        <v>39278</v>
      </c>
      <c r="B8972">
        <v>516.66999999999996</v>
      </c>
      <c r="C8972">
        <v>520.69000000000005</v>
      </c>
    </row>
    <row r="8973" spans="1:3">
      <c r="A8973" s="80">
        <v>39279</v>
      </c>
      <c r="B8973">
        <v>516.66999999999996</v>
      </c>
      <c r="C8973">
        <v>520.69000000000005</v>
      </c>
    </row>
    <row r="8974" spans="1:3">
      <c r="A8974" s="80">
        <v>39280</v>
      </c>
      <c r="B8974">
        <v>516.66</v>
      </c>
      <c r="C8974">
        <v>520.69000000000005</v>
      </c>
    </row>
    <row r="8975" spans="1:3">
      <c r="A8975" s="80">
        <v>39281</v>
      </c>
      <c r="B8975">
        <v>516.61</v>
      </c>
      <c r="C8975">
        <v>520.70000000000005</v>
      </c>
    </row>
    <row r="8976" spans="1:3">
      <c r="A8976" s="80">
        <v>39282</v>
      </c>
      <c r="B8976">
        <v>516.65</v>
      </c>
      <c r="C8976">
        <v>520.72</v>
      </c>
    </row>
    <row r="8977" spans="1:3">
      <c r="A8977" s="80">
        <v>39283</v>
      </c>
      <c r="B8977">
        <v>516.62</v>
      </c>
      <c r="C8977">
        <v>520.74</v>
      </c>
    </row>
    <row r="8978" spans="1:3">
      <c r="A8978" s="80">
        <v>39284</v>
      </c>
      <c r="B8978">
        <v>516.62</v>
      </c>
      <c r="C8978">
        <v>520.75</v>
      </c>
    </row>
    <row r="8979" spans="1:3">
      <c r="A8979" s="80">
        <v>39285</v>
      </c>
      <c r="B8979">
        <v>516.62</v>
      </c>
      <c r="C8979">
        <v>520.75</v>
      </c>
    </row>
    <row r="8980" spans="1:3">
      <c r="A8980" s="80">
        <v>39286</v>
      </c>
      <c r="B8980">
        <v>516.62</v>
      </c>
      <c r="C8980">
        <v>520.75</v>
      </c>
    </row>
    <row r="8981" spans="1:3">
      <c r="A8981" s="80">
        <v>39287</v>
      </c>
      <c r="B8981">
        <v>516.62</v>
      </c>
      <c r="C8981">
        <v>520.72</v>
      </c>
    </row>
    <row r="8982" spans="1:3">
      <c r="A8982" s="80">
        <v>39288</v>
      </c>
      <c r="B8982">
        <v>516.61</v>
      </c>
      <c r="C8982">
        <v>520.70000000000005</v>
      </c>
    </row>
    <row r="8983" spans="1:3">
      <c r="A8983" s="80">
        <v>39289</v>
      </c>
      <c r="B8983">
        <v>516.53</v>
      </c>
      <c r="C8983">
        <v>520.70000000000005</v>
      </c>
    </row>
    <row r="8984" spans="1:3">
      <c r="A8984" s="80">
        <v>39290</v>
      </c>
      <c r="B8984">
        <v>516.53</v>
      </c>
      <c r="C8984">
        <v>520.69000000000005</v>
      </c>
    </row>
    <row r="8985" spans="1:3">
      <c r="A8985" s="80">
        <v>39291</v>
      </c>
      <c r="B8985">
        <v>516.53</v>
      </c>
      <c r="C8985">
        <v>520.67999999999995</v>
      </c>
    </row>
    <row r="8986" spans="1:3">
      <c r="A8986" s="80">
        <v>39292</v>
      </c>
      <c r="B8986">
        <v>516.53</v>
      </c>
      <c r="C8986">
        <v>520.67999999999995</v>
      </c>
    </row>
    <row r="8987" spans="1:3">
      <c r="A8987" s="80">
        <v>39293</v>
      </c>
      <c r="B8987">
        <v>516.53</v>
      </c>
      <c r="C8987">
        <v>520.67999999999995</v>
      </c>
    </row>
    <row r="8988" spans="1:3">
      <c r="A8988" s="80">
        <v>39294</v>
      </c>
      <c r="B8988">
        <v>516.53</v>
      </c>
      <c r="C8988">
        <v>520.67999999999995</v>
      </c>
    </row>
    <row r="8989" spans="1:3">
      <c r="A8989" s="80">
        <v>39295</v>
      </c>
      <c r="B8989">
        <v>516.59</v>
      </c>
      <c r="C8989">
        <v>520.67999999999995</v>
      </c>
    </row>
    <row r="8990" spans="1:3">
      <c r="A8990" s="80">
        <v>39296</v>
      </c>
      <c r="B8990">
        <v>516.62</v>
      </c>
      <c r="C8990">
        <v>520.65</v>
      </c>
    </row>
    <row r="8991" spans="1:3">
      <c r="A8991" s="80">
        <v>39297</v>
      </c>
      <c r="B8991">
        <v>516.62</v>
      </c>
      <c r="C8991">
        <v>520.65</v>
      </c>
    </row>
    <row r="8992" spans="1:3">
      <c r="A8992" s="80">
        <v>39298</v>
      </c>
      <c r="B8992">
        <v>516.63</v>
      </c>
      <c r="C8992">
        <v>520.66999999999996</v>
      </c>
    </row>
    <row r="8993" spans="1:3">
      <c r="A8993" s="80">
        <v>39299</v>
      </c>
      <c r="B8993">
        <v>516.63</v>
      </c>
      <c r="C8993">
        <v>520.66999999999996</v>
      </c>
    </row>
    <row r="8994" spans="1:3">
      <c r="A8994" s="80">
        <v>39300</v>
      </c>
      <c r="B8994">
        <v>516.63</v>
      </c>
      <c r="C8994">
        <v>520.66999999999996</v>
      </c>
    </row>
    <row r="8995" spans="1:3">
      <c r="A8995" s="80">
        <v>39301</v>
      </c>
      <c r="B8995">
        <v>516.6</v>
      </c>
      <c r="C8995">
        <v>520.66</v>
      </c>
    </row>
    <row r="8996" spans="1:3">
      <c r="A8996" s="80">
        <v>39302</v>
      </c>
      <c r="B8996">
        <v>516.55999999999995</v>
      </c>
      <c r="C8996">
        <v>520.72</v>
      </c>
    </row>
    <row r="8997" spans="1:3">
      <c r="A8997" s="80">
        <v>39303</v>
      </c>
      <c r="B8997">
        <v>516.51</v>
      </c>
      <c r="C8997">
        <v>520.71</v>
      </c>
    </row>
    <row r="8998" spans="1:3">
      <c r="A8998" s="80">
        <v>39304</v>
      </c>
      <c r="B8998">
        <v>516.48</v>
      </c>
      <c r="C8998">
        <v>520.75</v>
      </c>
    </row>
    <row r="8999" spans="1:3">
      <c r="A8999" s="80">
        <v>39305</v>
      </c>
      <c r="B8999">
        <v>516.51</v>
      </c>
      <c r="C8999">
        <v>520.74</v>
      </c>
    </row>
    <row r="9000" spans="1:3">
      <c r="A9000" s="80">
        <v>39306</v>
      </c>
      <c r="B9000">
        <v>516.51</v>
      </c>
      <c r="C9000">
        <v>520.74</v>
      </c>
    </row>
    <row r="9001" spans="1:3">
      <c r="A9001" s="80">
        <v>39307</v>
      </c>
      <c r="B9001">
        <v>516.51</v>
      </c>
      <c r="C9001">
        <v>520.74</v>
      </c>
    </row>
    <row r="9002" spans="1:3">
      <c r="A9002" s="80">
        <v>39308</v>
      </c>
      <c r="B9002">
        <v>516.52</v>
      </c>
      <c r="C9002">
        <v>520.73</v>
      </c>
    </row>
    <row r="9003" spans="1:3">
      <c r="A9003" s="80">
        <v>39309</v>
      </c>
      <c r="B9003">
        <v>516.52</v>
      </c>
      <c r="C9003">
        <v>520.69000000000005</v>
      </c>
    </row>
    <row r="9004" spans="1:3">
      <c r="A9004" s="80">
        <v>39310</v>
      </c>
      <c r="B9004">
        <v>516.54999999999995</v>
      </c>
      <c r="C9004">
        <v>520.66</v>
      </c>
    </row>
    <row r="9005" spans="1:3">
      <c r="A9005" s="80">
        <v>39311</v>
      </c>
      <c r="B9005">
        <v>516.61</v>
      </c>
      <c r="C9005">
        <v>520.66</v>
      </c>
    </row>
    <row r="9006" spans="1:3">
      <c r="A9006" s="80">
        <v>39312</v>
      </c>
      <c r="B9006">
        <v>516.65</v>
      </c>
      <c r="C9006">
        <v>520.66</v>
      </c>
    </row>
    <row r="9007" spans="1:3">
      <c r="A9007" s="80">
        <v>39313</v>
      </c>
      <c r="B9007">
        <v>516.65</v>
      </c>
      <c r="C9007">
        <v>520.66</v>
      </c>
    </row>
    <row r="9008" spans="1:3">
      <c r="A9008" s="80">
        <v>39314</v>
      </c>
      <c r="B9008">
        <v>516.65</v>
      </c>
      <c r="C9008">
        <v>520.66</v>
      </c>
    </row>
    <row r="9009" spans="1:3">
      <c r="A9009" s="80">
        <v>39315</v>
      </c>
      <c r="B9009">
        <v>516.65</v>
      </c>
      <c r="C9009">
        <v>520.66</v>
      </c>
    </row>
    <row r="9010" spans="1:3">
      <c r="A9010" s="80">
        <v>39316</v>
      </c>
      <c r="B9010">
        <v>516.64</v>
      </c>
      <c r="C9010">
        <v>520.66</v>
      </c>
    </row>
    <row r="9011" spans="1:3">
      <c r="A9011" s="80">
        <v>39317</v>
      </c>
      <c r="B9011">
        <v>516.62</v>
      </c>
      <c r="C9011">
        <v>520.66999999999996</v>
      </c>
    </row>
    <row r="9012" spans="1:3">
      <c r="A9012" s="80">
        <v>39318</v>
      </c>
      <c r="B9012">
        <v>516.6</v>
      </c>
      <c r="C9012">
        <v>520.69000000000005</v>
      </c>
    </row>
    <row r="9013" spans="1:3">
      <c r="A9013" s="80">
        <v>39319</v>
      </c>
      <c r="B9013">
        <v>516.61</v>
      </c>
      <c r="C9013">
        <v>520.67999999999995</v>
      </c>
    </row>
    <row r="9014" spans="1:3">
      <c r="A9014" s="80">
        <v>39320</v>
      </c>
      <c r="B9014">
        <v>516.61</v>
      </c>
      <c r="C9014">
        <v>520.67999999999995</v>
      </c>
    </row>
    <row r="9015" spans="1:3">
      <c r="A9015" s="80">
        <v>39321</v>
      </c>
      <c r="B9015">
        <v>516.61</v>
      </c>
      <c r="C9015">
        <v>520.67999999999995</v>
      </c>
    </row>
    <row r="9016" spans="1:3">
      <c r="A9016" s="80">
        <v>39322</v>
      </c>
      <c r="B9016">
        <v>516.53</v>
      </c>
      <c r="C9016">
        <v>520.69000000000005</v>
      </c>
    </row>
    <row r="9017" spans="1:3">
      <c r="A9017" s="80">
        <v>39323</v>
      </c>
      <c r="B9017">
        <v>516.47</v>
      </c>
      <c r="C9017">
        <v>520.70000000000005</v>
      </c>
    </row>
    <row r="9018" spans="1:3">
      <c r="A9018" s="80">
        <v>39324</v>
      </c>
      <c r="B9018">
        <v>516.51</v>
      </c>
      <c r="C9018">
        <v>520.70000000000005</v>
      </c>
    </row>
    <row r="9019" spans="1:3">
      <c r="A9019" s="80">
        <v>39325</v>
      </c>
      <c r="B9019">
        <v>516.44000000000005</v>
      </c>
      <c r="C9019">
        <v>520.75</v>
      </c>
    </row>
    <row r="9020" spans="1:3">
      <c r="A9020" s="80">
        <v>39326</v>
      </c>
      <c r="B9020">
        <v>516.37</v>
      </c>
      <c r="C9020">
        <v>520.74</v>
      </c>
    </row>
    <row r="9021" spans="1:3">
      <c r="A9021" s="80">
        <v>39327</v>
      </c>
      <c r="B9021">
        <v>516.37</v>
      </c>
      <c r="C9021">
        <v>520.74</v>
      </c>
    </row>
    <row r="9022" spans="1:3">
      <c r="A9022" s="80">
        <v>39328</v>
      </c>
      <c r="B9022">
        <v>516.37</v>
      </c>
      <c r="C9022">
        <v>520.74</v>
      </c>
    </row>
    <row r="9023" spans="1:3">
      <c r="A9023" s="80">
        <v>39329</v>
      </c>
      <c r="B9023">
        <v>516.37</v>
      </c>
      <c r="C9023">
        <v>520.74</v>
      </c>
    </row>
    <row r="9024" spans="1:3">
      <c r="A9024" s="80">
        <v>39330</v>
      </c>
      <c r="B9024">
        <v>516.29999999999995</v>
      </c>
      <c r="C9024">
        <v>520.73</v>
      </c>
    </row>
    <row r="9025" spans="1:3">
      <c r="A9025" s="80">
        <v>39331</v>
      </c>
      <c r="B9025">
        <v>516.33000000000004</v>
      </c>
      <c r="C9025">
        <v>520.75</v>
      </c>
    </row>
    <row r="9026" spans="1:3">
      <c r="A9026" s="80">
        <v>39332</v>
      </c>
      <c r="B9026">
        <v>516.37</v>
      </c>
      <c r="C9026">
        <v>520.75</v>
      </c>
    </row>
    <row r="9027" spans="1:3">
      <c r="A9027" s="80">
        <v>39333</v>
      </c>
      <c r="B9027">
        <v>516.39</v>
      </c>
      <c r="C9027">
        <v>520.74</v>
      </c>
    </row>
    <row r="9028" spans="1:3">
      <c r="A9028" s="80">
        <v>39334</v>
      </c>
      <c r="B9028">
        <v>516.39</v>
      </c>
      <c r="C9028">
        <v>520.74</v>
      </c>
    </row>
    <row r="9029" spans="1:3">
      <c r="A9029" s="80">
        <v>39335</v>
      </c>
      <c r="B9029">
        <v>516.39</v>
      </c>
      <c r="C9029">
        <v>520.74</v>
      </c>
    </row>
    <row r="9030" spans="1:3">
      <c r="A9030" s="80">
        <v>39336</v>
      </c>
      <c r="B9030">
        <v>516.39</v>
      </c>
      <c r="C9030">
        <v>520.72</v>
      </c>
    </row>
    <row r="9031" spans="1:3">
      <c r="A9031" s="80">
        <v>39337</v>
      </c>
      <c r="B9031">
        <v>516.38</v>
      </c>
      <c r="C9031">
        <v>520.73</v>
      </c>
    </row>
    <row r="9032" spans="1:3">
      <c r="A9032" s="80">
        <v>39338</v>
      </c>
      <c r="B9032">
        <v>516.4</v>
      </c>
      <c r="C9032">
        <v>520.71</v>
      </c>
    </row>
    <row r="9033" spans="1:3">
      <c r="A9033" s="80">
        <v>39339</v>
      </c>
      <c r="B9033">
        <v>516.41</v>
      </c>
      <c r="C9033">
        <v>520.67999999999995</v>
      </c>
    </row>
    <row r="9034" spans="1:3">
      <c r="A9034" s="80">
        <v>39340</v>
      </c>
      <c r="B9034">
        <v>516.39</v>
      </c>
      <c r="C9034">
        <v>520.67999999999995</v>
      </c>
    </row>
    <row r="9035" spans="1:3">
      <c r="A9035" s="80">
        <v>39341</v>
      </c>
      <c r="B9035">
        <v>516.39</v>
      </c>
      <c r="C9035">
        <v>520.67999999999995</v>
      </c>
    </row>
    <row r="9036" spans="1:3">
      <c r="A9036" s="80">
        <v>39342</v>
      </c>
      <c r="B9036">
        <v>516.39</v>
      </c>
      <c r="C9036">
        <v>520.67999999999995</v>
      </c>
    </row>
    <row r="9037" spans="1:3">
      <c r="A9037" s="80">
        <v>39343</v>
      </c>
      <c r="B9037">
        <v>516.38</v>
      </c>
      <c r="C9037">
        <v>520.70000000000005</v>
      </c>
    </row>
    <row r="9038" spans="1:3">
      <c r="A9038" s="80">
        <v>39344</v>
      </c>
      <c r="B9038">
        <v>516.38</v>
      </c>
      <c r="C9038">
        <v>520.70000000000005</v>
      </c>
    </row>
    <row r="9039" spans="1:3">
      <c r="A9039" s="80">
        <v>39345</v>
      </c>
      <c r="B9039">
        <v>516.37</v>
      </c>
      <c r="C9039">
        <v>520.73</v>
      </c>
    </row>
    <row r="9040" spans="1:3">
      <c r="A9040" s="80">
        <v>39346</v>
      </c>
      <c r="B9040">
        <v>516.34</v>
      </c>
      <c r="C9040">
        <v>520.75</v>
      </c>
    </row>
    <row r="9041" spans="1:3">
      <c r="A9041" s="80">
        <v>39347</v>
      </c>
      <c r="B9041">
        <v>516.34</v>
      </c>
      <c r="C9041">
        <v>520.74</v>
      </c>
    </row>
    <row r="9042" spans="1:3">
      <c r="A9042" s="80">
        <v>39348</v>
      </c>
      <c r="B9042">
        <v>516.34</v>
      </c>
      <c r="C9042">
        <v>520.74</v>
      </c>
    </row>
    <row r="9043" spans="1:3">
      <c r="A9043" s="80">
        <v>39349</v>
      </c>
      <c r="B9043">
        <v>516.34</v>
      </c>
      <c r="C9043">
        <v>520.74</v>
      </c>
    </row>
    <row r="9044" spans="1:3">
      <c r="A9044" s="80">
        <v>39350</v>
      </c>
      <c r="B9044">
        <v>516.32000000000005</v>
      </c>
      <c r="C9044">
        <v>520.72</v>
      </c>
    </row>
    <row r="9045" spans="1:3">
      <c r="A9045" s="80">
        <v>39351</v>
      </c>
      <c r="B9045">
        <v>516.34</v>
      </c>
      <c r="C9045">
        <v>520.71</v>
      </c>
    </row>
    <row r="9046" spans="1:3">
      <c r="A9046" s="80">
        <v>39352</v>
      </c>
      <c r="B9046">
        <v>516.33000000000004</v>
      </c>
      <c r="C9046">
        <v>520.69000000000005</v>
      </c>
    </row>
    <row r="9047" spans="1:3">
      <c r="A9047" s="80">
        <v>39353</v>
      </c>
      <c r="B9047">
        <v>516.34</v>
      </c>
      <c r="C9047">
        <v>520.69000000000005</v>
      </c>
    </row>
    <row r="9048" spans="1:3">
      <c r="A9048" s="80">
        <v>39354</v>
      </c>
      <c r="B9048">
        <v>516.39</v>
      </c>
      <c r="C9048">
        <v>520.74</v>
      </c>
    </row>
    <row r="9049" spans="1:3">
      <c r="A9049" s="80">
        <v>39355</v>
      </c>
      <c r="B9049">
        <v>516.39</v>
      </c>
      <c r="C9049">
        <v>520.74</v>
      </c>
    </row>
    <row r="9050" spans="1:3">
      <c r="A9050" s="80">
        <v>39356</v>
      </c>
      <c r="B9050">
        <v>516.39</v>
      </c>
      <c r="C9050">
        <v>520.74</v>
      </c>
    </row>
    <row r="9051" spans="1:3">
      <c r="A9051" s="80">
        <v>39357</v>
      </c>
      <c r="B9051">
        <v>516.42999999999995</v>
      </c>
      <c r="C9051">
        <v>520.71</v>
      </c>
    </row>
    <row r="9052" spans="1:3">
      <c r="A9052" s="80">
        <v>39358</v>
      </c>
      <c r="B9052">
        <v>516.42999999999995</v>
      </c>
      <c r="C9052">
        <v>520.70000000000005</v>
      </c>
    </row>
    <row r="9053" spans="1:3">
      <c r="A9053" s="80">
        <v>39359</v>
      </c>
      <c r="B9053">
        <v>516.41999999999996</v>
      </c>
      <c r="C9053">
        <v>520.71</v>
      </c>
    </row>
    <row r="9054" spans="1:3">
      <c r="A9054" s="80">
        <v>39360</v>
      </c>
      <c r="B9054">
        <v>516.41999999999996</v>
      </c>
      <c r="C9054">
        <v>520.72</v>
      </c>
    </row>
    <row r="9055" spans="1:3">
      <c r="A9055" s="80">
        <v>39361</v>
      </c>
      <c r="B9055">
        <v>516.37</v>
      </c>
      <c r="C9055">
        <v>520.74</v>
      </c>
    </row>
    <row r="9056" spans="1:3">
      <c r="A9056" s="80">
        <v>39362</v>
      </c>
      <c r="B9056">
        <v>516.37</v>
      </c>
      <c r="C9056">
        <v>520.74</v>
      </c>
    </row>
    <row r="9057" spans="1:3">
      <c r="A9057" s="80">
        <v>39363</v>
      </c>
      <c r="B9057">
        <v>516.37</v>
      </c>
      <c r="C9057">
        <v>520.74</v>
      </c>
    </row>
    <row r="9058" spans="1:3">
      <c r="A9058" s="80">
        <v>39364</v>
      </c>
      <c r="B9058">
        <v>516.30999999999995</v>
      </c>
      <c r="C9058">
        <v>520.79999999999995</v>
      </c>
    </row>
    <row r="9059" spans="1:3">
      <c r="A9059" s="80">
        <v>39365</v>
      </c>
      <c r="B9059">
        <v>516.30999999999995</v>
      </c>
      <c r="C9059">
        <v>520.86</v>
      </c>
    </row>
    <row r="9060" spans="1:3">
      <c r="A9060" s="80">
        <v>39366</v>
      </c>
      <c r="B9060">
        <v>516.48</v>
      </c>
      <c r="C9060">
        <v>520.98</v>
      </c>
    </row>
    <row r="9061" spans="1:3">
      <c r="A9061" s="80">
        <v>39367</v>
      </c>
      <c r="B9061">
        <v>516.54999999999995</v>
      </c>
      <c r="C9061">
        <v>520.96</v>
      </c>
    </row>
    <row r="9062" spans="1:3">
      <c r="A9062" s="80">
        <v>39368</v>
      </c>
      <c r="B9062">
        <v>516.63</v>
      </c>
      <c r="C9062">
        <v>521.05999999999995</v>
      </c>
    </row>
    <row r="9063" spans="1:3">
      <c r="A9063" s="80">
        <v>39369</v>
      </c>
      <c r="B9063">
        <v>516.63</v>
      </c>
      <c r="C9063">
        <v>521.05999999999995</v>
      </c>
    </row>
    <row r="9064" spans="1:3">
      <c r="A9064" s="80">
        <v>39370</v>
      </c>
      <c r="B9064">
        <v>516.63</v>
      </c>
      <c r="C9064">
        <v>521.05999999999995</v>
      </c>
    </row>
    <row r="9065" spans="1:3">
      <c r="A9065" s="80">
        <v>39371</v>
      </c>
      <c r="B9065">
        <v>516.63</v>
      </c>
      <c r="C9065">
        <v>521.05999999999995</v>
      </c>
    </row>
    <row r="9066" spans="1:3">
      <c r="A9066" s="80">
        <v>39372</v>
      </c>
      <c r="B9066">
        <v>516.66999999999996</v>
      </c>
      <c r="C9066">
        <v>521.20000000000005</v>
      </c>
    </row>
    <row r="9067" spans="1:3">
      <c r="A9067" s="80">
        <v>39373</v>
      </c>
      <c r="B9067">
        <v>516.73</v>
      </c>
      <c r="C9067">
        <v>521.33000000000004</v>
      </c>
    </row>
    <row r="9068" spans="1:3">
      <c r="A9068" s="80">
        <v>39374</v>
      </c>
      <c r="B9068">
        <v>516.70000000000005</v>
      </c>
      <c r="C9068">
        <v>521.30999999999995</v>
      </c>
    </row>
    <row r="9069" spans="1:3">
      <c r="A9069" s="80">
        <v>39375</v>
      </c>
      <c r="B9069">
        <v>516.73</v>
      </c>
      <c r="C9069">
        <v>521.39</v>
      </c>
    </row>
    <row r="9070" spans="1:3">
      <c r="A9070" s="80">
        <v>39376</v>
      </c>
      <c r="B9070">
        <v>516.73</v>
      </c>
      <c r="C9070">
        <v>521.39</v>
      </c>
    </row>
    <row r="9071" spans="1:3">
      <c r="A9071" s="80">
        <v>39377</v>
      </c>
      <c r="B9071">
        <v>516.73</v>
      </c>
      <c r="C9071">
        <v>521.39</v>
      </c>
    </row>
    <row r="9072" spans="1:3">
      <c r="A9072" s="80">
        <v>39378</v>
      </c>
      <c r="B9072">
        <v>516.72</v>
      </c>
      <c r="C9072">
        <v>521.36</v>
      </c>
    </row>
    <row r="9073" spans="1:3">
      <c r="A9073" s="80">
        <v>39379</v>
      </c>
      <c r="B9073">
        <v>516.72</v>
      </c>
      <c r="C9073">
        <v>521.28</v>
      </c>
    </row>
    <row r="9074" spans="1:3">
      <c r="A9074" s="80">
        <v>39380</v>
      </c>
      <c r="B9074">
        <v>516.70000000000005</v>
      </c>
      <c r="C9074">
        <v>521.19000000000005</v>
      </c>
    </row>
    <row r="9075" spans="1:3">
      <c r="A9075" s="80">
        <v>39381</v>
      </c>
      <c r="B9075">
        <v>516.73</v>
      </c>
      <c r="C9075">
        <v>521.21</v>
      </c>
    </row>
    <row r="9076" spans="1:3">
      <c r="A9076" s="80">
        <v>39382</v>
      </c>
      <c r="B9076">
        <v>516.70000000000005</v>
      </c>
      <c r="C9076">
        <v>521.15</v>
      </c>
    </row>
    <row r="9077" spans="1:3">
      <c r="A9077" s="80">
        <v>39383</v>
      </c>
      <c r="B9077">
        <v>516.70000000000005</v>
      </c>
      <c r="C9077">
        <v>521.15</v>
      </c>
    </row>
    <row r="9078" spans="1:3">
      <c r="A9078" s="80">
        <v>39384</v>
      </c>
      <c r="B9078">
        <v>516.70000000000005</v>
      </c>
      <c r="C9078">
        <v>521.15</v>
      </c>
    </row>
    <row r="9079" spans="1:3">
      <c r="A9079" s="80">
        <v>39385</v>
      </c>
      <c r="B9079">
        <v>516.71</v>
      </c>
      <c r="C9079">
        <v>521.15</v>
      </c>
    </row>
    <row r="9080" spans="1:3">
      <c r="A9080" s="80">
        <v>39386</v>
      </c>
      <c r="B9080">
        <v>516.71</v>
      </c>
      <c r="C9080">
        <v>521.16</v>
      </c>
    </row>
    <row r="9081" spans="1:3">
      <c r="A9081" s="80">
        <v>39387</v>
      </c>
      <c r="B9081">
        <v>516.69000000000005</v>
      </c>
      <c r="C9081">
        <v>521.20000000000005</v>
      </c>
    </row>
    <row r="9082" spans="1:3">
      <c r="A9082" s="80">
        <v>39388</v>
      </c>
      <c r="B9082">
        <v>516.72</v>
      </c>
      <c r="C9082">
        <v>521.21</v>
      </c>
    </row>
    <row r="9083" spans="1:3">
      <c r="A9083" s="80">
        <v>39389</v>
      </c>
      <c r="B9083">
        <v>516.67999999999995</v>
      </c>
      <c r="C9083">
        <v>521.23</v>
      </c>
    </row>
    <row r="9084" spans="1:3">
      <c r="A9084" s="80">
        <v>39390</v>
      </c>
      <c r="B9084">
        <v>516.67999999999995</v>
      </c>
      <c r="C9084">
        <v>521.23</v>
      </c>
    </row>
    <row r="9085" spans="1:3">
      <c r="A9085" s="80">
        <v>39391</v>
      </c>
      <c r="B9085">
        <v>516.67999999999995</v>
      </c>
      <c r="C9085">
        <v>521.23</v>
      </c>
    </row>
    <row r="9086" spans="1:3">
      <c r="A9086" s="80">
        <v>39392</v>
      </c>
      <c r="B9086">
        <v>516.70000000000005</v>
      </c>
      <c r="C9086">
        <v>521.29</v>
      </c>
    </row>
    <row r="9087" spans="1:3">
      <c r="A9087" s="80">
        <v>39393</v>
      </c>
      <c r="B9087">
        <v>516.65</v>
      </c>
      <c r="C9087">
        <v>521.29999999999995</v>
      </c>
    </row>
    <row r="9088" spans="1:3">
      <c r="A9088" s="80">
        <v>39394</v>
      </c>
      <c r="B9088">
        <v>516.72</v>
      </c>
      <c r="C9088">
        <v>521.33000000000004</v>
      </c>
    </row>
    <row r="9089" spans="1:3">
      <c r="A9089" s="80">
        <v>39395</v>
      </c>
      <c r="B9089">
        <v>516.62</v>
      </c>
      <c r="C9089">
        <v>521.29999999999995</v>
      </c>
    </row>
    <row r="9090" spans="1:3">
      <c r="A9090" s="80">
        <v>39396</v>
      </c>
      <c r="B9090">
        <v>516.66</v>
      </c>
      <c r="C9090">
        <v>521.24</v>
      </c>
    </row>
    <row r="9091" spans="1:3">
      <c r="A9091" s="80">
        <v>39397</v>
      </c>
      <c r="B9091">
        <v>516.66</v>
      </c>
      <c r="C9091">
        <v>521.24</v>
      </c>
    </row>
    <row r="9092" spans="1:3">
      <c r="A9092" s="80">
        <v>39398</v>
      </c>
      <c r="B9092">
        <v>516.66</v>
      </c>
      <c r="C9092">
        <v>521.24</v>
      </c>
    </row>
    <row r="9093" spans="1:3">
      <c r="A9093" s="80">
        <v>39399</v>
      </c>
      <c r="B9093">
        <v>516.65</v>
      </c>
      <c r="C9093">
        <v>521.20000000000005</v>
      </c>
    </row>
    <row r="9094" spans="1:3">
      <c r="A9094" s="80">
        <v>39400</v>
      </c>
      <c r="B9094">
        <v>516.66999999999996</v>
      </c>
      <c r="C9094">
        <v>521.15</v>
      </c>
    </row>
    <row r="9095" spans="1:3">
      <c r="A9095" s="80">
        <v>39401</v>
      </c>
      <c r="B9095">
        <v>516.65</v>
      </c>
      <c r="C9095">
        <v>521.19000000000005</v>
      </c>
    </row>
    <row r="9096" spans="1:3">
      <c r="A9096" s="80">
        <v>39402</v>
      </c>
      <c r="B9096">
        <v>516.70000000000005</v>
      </c>
      <c r="C9096">
        <v>521.21</v>
      </c>
    </row>
    <row r="9097" spans="1:3">
      <c r="A9097" s="80">
        <v>39403</v>
      </c>
      <c r="B9097">
        <v>516.70000000000005</v>
      </c>
      <c r="C9097">
        <v>521.25</v>
      </c>
    </row>
    <row r="9098" spans="1:3">
      <c r="A9098" s="80">
        <v>39404</v>
      </c>
      <c r="B9098">
        <v>516.70000000000005</v>
      </c>
      <c r="C9098">
        <v>521.25</v>
      </c>
    </row>
    <row r="9099" spans="1:3">
      <c r="A9099" s="80">
        <v>39405</v>
      </c>
      <c r="B9099">
        <v>516.70000000000005</v>
      </c>
      <c r="C9099">
        <v>521.25</v>
      </c>
    </row>
    <row r="9100" spans="1:3">
      <c r="A9100" s="80">
        <v>39406</v>
      </c>
      <c r="B9100">
        <v>516.72</v>
      </c>
      <c r="C9100">
        <v>521.20000000000005</v>
      </c>
    </row>
    <row r="9101" spans="1:3">
      <c r="A9101" s="80">
        <v>39407</v>
      </c>
      <c r="B9101">
        <v>516.78</v>
      </c>
      <c r="C9101">
        <v>521.23</v>
      </c>
    </row>
    <row r="9102" spans="1:3">
      <c r="A9102" s="80">
        <v>39408</v>
      </c>
      <c r="B9102">
        <v>516.76</v>
      </c>
      <c r="C9102">
        <v>521.23</v>
      </c>
    </row>
    <row r="9103" spans="1:3">
      <c r="A9103" s="80">
        <v>39409</v>
      </c>
      <c r="B9103">
        <v>496.64</v>
      </c>
      <c r="C9103">
        <v>505.15</v>
      </c>
    </row>
    <row r="9104" spans="1:3">
      <c r="A9104" s="80">
        <v>39410</v>
      </c>
      <c r="B9104">
        <v>496.57</v>
      </c>
      <c r="C9104">
        <v>503.49</v>
      </c>
    </row>
    <row r="9105" spans="1:3">
      <c r="A9105" s="80">
        <v>39411</v>
      </c>
      <c r="B9105">
        <v>496.57</v>
      </c>
      <c r="C9105">
        <v>503.49</v>
      </c>
    </row>
    <row r="9106" spans="1:3">
      <c r="A9106" s="80">
        <v>39412</v>
      </c>
      <c r="B9106">
        <v>496.57</v>
      </c>
      <c r="C9106">
        <v>503.49</v>
      </c>
    </row>
    <row r="9107" spans="1:3">
      <c r="A9107" s="80">
        <v>39413</v>
      </c>
      <c r="B9107">
        <v>496.47</v>
      </c>
      <c r="C9107">
        <v>503.02</v>
      </c>
    </row>
    <row r="9108" spans="1:3">
      <c r="A9108" s="80">
        <v>39414</v>
      </c>
      <c r="B9108">
        <v>496.39</v>
      </c>
      <c r="C9108">
        <v>503.12</v>
      </c>
    </row>
    <row r="9109" spans="1:3">
      <c r="A9109" s="80">
        <v>39415</v>
      </c>
      <c r="B9109">
        <v>496.21</v>
      </c>
      <c r="C9109">
        <v>502.38</v>
      </c>
    </row>
    <row r="9110" spans="1:3">
      <c r="A9110" s="80">
        <v>39416</v>
      </c>
      <c r="B9110">
        <v>496.17</v>
      </c>
      <c r="C9110">
        <v>502.25</v>
      </c>
    </row>
    <row r="9111" spans="1:3">
      <c r="A9111" s="80">
        <v>39417</v>
      </c>
      <c r="B9111">
        <v>496.24</v>
      </c>
      <c r="C9111">
        <v>502.28</v>
      </c>
    </row>
    <row r="9112" spans="1:3">
      <c r="A9112" s="80">
        <v>39418</v>
      </c>
      <c r="B9112">
        <v>496.24</v>
      </c>
      <c r="C9112">
        <v>502.28</v>
      </c>
    </row>
    <row r="9113" spans="1:3">
      <c r="A9113" s="80">
        <v>39419</v>
      </c>
      <c r="B9113">
        <v>496.24</v>
      </c>
      <c r="C9113">
        <v>502.28</v>
      </c>
    </row>
    <row r="9114" spans="1:3">
      <c r="A9114" s="80">
        <v>39420</v>
      </c>
      <c r="B9114">
        <v>496.25</v>
      </c>
      <c r="C9114">
        <v>502.28</v>
      </c>
    </row>
    <row r="9115" spans="1:3">
      <c r="A9115" s="80">
        <v>39421</v>
      </c>
      <c r="B9115">
        <v>496.21</v>
      </c>
      <c r="C9115">
        <v>502.24</v>
      </c>
    </row>
    <row r="9116" spans="1:3">
      <c r="A9116" s="80">
        <v>39422</v>
      </c>
      <c r="B9116">
        <v>496.18</v>
      </c>
      <c r="C9116">
        <v>502.18</v>
      </c>
    </row>
    <row r="9117" spans="1:3">
      <c r="A9117" s="80">
        <v>39423</v>
      </c>
      <c r="B9117">
        <v>496.17</v>
      </c>
      <c r="C9117">
        <v>502.15</v>
      </c>
    </row>
    <row r="9118" spans="1:3">
      <c r="A9118" s="80">
        <v>39424</v>
      </c>
      <c r="B9118">
        <v>496.16</v>
      </c>
      <c r="C9118">
        <v>502.11</v>
      </c>
    </row>
    <row r="9119" spans="1:3">
      <c r="A9119" s="80">
        <v>39425</v>
      </c>
      <c r="B9119">
        <v>496.16</v>
      </c>
      <c r="C9119">
        <v>502.11</v>
      </c>
    </row>
    <row r="9120" spans="1:3">
      <c r="A9120" s="80">
        <v>39426</v>
      </c>
      <c r="B9120">
        <v>496.16</v>
      </c>
      <c r="C9120">
        <v>502.11</v>
      </c>
    </row>
    <row r="9121" spans="1:3">
      <c r="A9121" s="80">
        <v>39427</v>
      </c>
      <c r="B9121">
        <v>496.14</v>
      </c>
      <c r="C9121">
        <v>502.17</v>
      </c>
    </row>
    <row r="9122" spans="1:3">
      <c r="A9122" s="80">
        <v>39428</v>
      </c>
      <c r="B9122">
        <v>496.08</v>
      </c>
      <c r="C9122">
        <v>502</v>
      </c>
    </row>
    <row r="9123" spans="1:3">
      <c r="A9123" s="80">
        <v>39429</v>
      </c>
      <c r="B9123">
        <v>495.97</v>
      </c>
      <c r="C9123">
        <v>501.91</v>
      </c>
    </row>
    <row r="9124" spans="1:3">
      <c r="A9124" s="80">
        <v>39430</v>
      </c>
      <c r="B9124">
        <v>495.89</v>
      </c>
      <c r="C9124">
        <v>501.84</v>
      </c>
    </row>
    <row r="9125" spans="1:3">
      <c r="A9125" s="80">
        <v>39431</v>
      </c>
      <c r="B9125">
        <v>495.9</v>
      </c>
      <c r="C9125">
        <v>501.84</v>
      </c>
    </row>
    <row r="9126" spans="1:3">
      <c r="A9126" s="80">
        <v>39432</v>
      </c>
      <c r="B9126">
        <v>495.9</v>
      </c>
      <c r="C9126">
        <v>501.84</v>
      </c>
    </row>
    <row r="9127" spans="1:3">
      <c r="A9127" s="80">
        <v>39433</v>
      </c>
      <c r="B9127">
        <v>495.9</v>
      </c>
      <c r="C9127">
        <v>501.84</v>
      </c>
    </row>
    <row r="9128" spans="1:3">
      <c r="A9128" s="80">
        <v>39434</v>
      </c>
      <c r="B9128">
        <v>495.51</v>
      </c>
      <c r="C9128">
        <v>501.42</v>
      </c>
    </row>
    <row r="9129" spans="1:3">
      <c r="A9129" s="80">
        <v>39435</v>
      </c>
      <c r="B9129">
        <v>495.49</v>
      </c>
      <c r="C9129">
        <v>501.33</v>
      </c>
    </row>
    <row r="9130" spans="1:3">
      <c r="A9130" s="80">
        <v>39436</v>
      </c>
      <c r="B9130">
        <v>495.36</v>
      </c>
      <c r="C9130">
        <v>501.03</v>
      </c>
    </row>
    <row r="9131" spans="1:3">
      <c r="A9131" s="80">
        <v>39437</v>
      </c>
      <c r="B9131">
        <v>495.35</v>
      </c>
      <c r="C9131">
        <v>501</v>
      </c>
    </row>
    <row r="9132" spans="1:3">
      <c r="A9132" s="80">
        <v>39438</v>
      </c>
      <c r="B9132">
        <v>495.35</v>
      </c>
      <c r="C9132">
        <v>500.99</v>
      </c>
    </row>
    <row r="9133" spans="1:3">
      <c r="A9133" s="80">
        <v>39439</v>
      </c>
      <c r="B9133">
        <v>495.35</v>
      </c>
      <c r="C9133">
        <v>500.99</v>
      </c>
    </row>
    <row r="9134" spans="1:3">
      <c r="A9134" s="80">
        <v>39440</v>
      </c>
      <c r="B9134">
        <v>495.35</v>
      </c>
      <c r="C9134">
        <v>500.99</v>
      </c>
    </row>
    <row r="9135" spans="1:3">
      <c r="A9135" s="80">
        <v>39441</v>
      </c>
      <c r="B9135">
        <v>495.31</v>
      </c>
      <c r="C9135">
        <v>501.04</v>
      </c>
    </row>
    <row r="9136" spans="1:3">
      <c r="A9136" s="80">
        <v>39442</v>
      </c>
      <c r="B9136">
        <v>495.31</v>
      </c>
      <c r="C9136">
        <v>501.04</v>
      </c>
    </row>
    <row r="9137" spans="1:3">
      <c r="A9137" s="80">
        <v>39443</v>
      </c>
      <c r="B9137">
        <v>495.28</v>
      </c>
      <c r="C9137">
        <v>501.02</v>
      </c>
    </row>
    <row r="9138" spans="1:3">
      <c r="A9138" s="80">
        <v>39444</v>
      </c>
      <c r="B9138">
        <v>495.26</v>
      </c>
      <c r="C9138">
        <v>500.97</v>
      </c>
    </row>
    <row r="9139" spans="1:3">
      <c r="A9139" s="80">
        <v>39445</v>
      </c>
      <c r="B9139">
        <v>495.23</v>
      </c>
      <c r="C9139">
        <v>500.97</v>
      </c>
    </row>
    <row r="9140" spans="1:3">
      <c r="A9140" s="80">
        <v>39446</v>
      </c>
      <c r="B9140">
        <v>495.23</v>
      </c>
      <c r="C9140">
        <v>500.97</v>
      </c>
    </row>
    <row r="9141" spans="1:3">
      <c r="A9141" s="80">
        <v>39447</v>
      </c>
      <c r="B9141">
        <v>495.23</v>
      </c>
      <c r="C9141">
        <v>500.97</v>
      </c>
    </row>
    <row r="9142" spans="1:3">
      <c r="A9142" s="80">
        <v>39448</v>
      </c>
      <c r="B9142">
        <v>495.23</v>
      </c>
      <c r="C9142">
        <v>500.97</v>
      </c>
    </row>
    <row r="9143" spans="1:3">
      <c r="A9143" s="80">
        <v>39449</v>
      </c>
      <c r="B9143">
        <v>495.23</v>
      </c>
      <c r="C9143">
        <v>500.97</v>
      </c>
    </row>
    <row r="9144" spans="1:3">
      <c r="A9144" s="80">
        <v>39450</v>
      </c>
      <c r="B9144">
        <v>495.24</v>
      </c>
      <c r="C9144">
        <v>500.95</v>
      </c>
    </row>
    <row r="9145" spans="1:3">
      <c r="A9145" s="80">
        <v>39451</v>
      </c>
      <c r="B9145">
        <v>495.15</v>
      </c>
      <c r="C9145">
        <v>500.89</v>
      </c>
    </row>
    <row r="9146" spans="1:3">
      <c r="A9146" s="80">
        <v>39452</v>
      </c>
      <c r="B9146">
        <v>495.12</v>
      </c>
      <c r="C9146">
        <v>500.82</v>
      </c>
    </row>
    <row r="9147" spans="1:3">
      <c r="A9147" s="80">
        <v>39453</v>
      </c>
      <c r="B9147">
        <v>495.12</v>
      </c>
      <c r="C9147">
        <v>500.82</v>
      </c>
    </row>
    <row r="9148" spans="1:3">
      <c r="A9148" s="80">
        <v>39454</v>
      </c>
      <c r="B9148">
        <v>495.12</v>
      </c>
      <c r="C9148">
        <v>500.82</v>
      </c>
    </row>
    <row r="9149" spans="1:3">
      <c r="A9149" s="80">
        <v>39455</v>
      </c>
      <c r="B9149">
        <v>494.91</v>
      </c>
      <c r="C9149">
        <v>500.69</v>
      </c>
    </row>
    <row r="9150" spans="1:3">
      <c r="A9150" s="80">
        <v>39456</v>
      </c>
      <c r="B9150">
        <v>494.8</v>
      </c>
      <c r="C9150">
        <v>500.68</v>
      </c>
    </row>
    <row r="9151" spans="1:3">
      <c r="A9151" s="80">
        <v>39457</v>
      </c>
      <c r="B9151">
        <v>494.77</v>
      </c>
      <c r="C9151">
        <v>500.59</v>
      </c>
    </row>
    <row r="9152" spans="1:3">
      <c r="A9152" s="80">
        <v>39458</v>
      </c>
      <c r="B9152">
        <v>494.8</v>
      </c>
      <c r="C9152">
        <v>500.53</v>
      </c>
    </row>
    <row r="9153" spans="1:3">
      <c r="A9153" s="80">
        <v>39459</v>
      </c>
      <c r="B9153">
        <v>494.86</v>
      </c>
      <c r="C9153">
        <v>500.54</v>
      </c>
    </row>
    <row r="9154" spans="1:3">
      <c r="A9154" s="80">
        <v>39460</v>
      </c>
      <c r="B9154">
        <v>494.86</v>
      </c>
      <c r="C9154">
        <v>500.54</v>
      </c>
    </row>
    <row r="9155" spans="1:3">
      <c r="A9155" s="80">
        <v>39461</v>
      </c>
      <c r="B9155">
        <v>494.86</v>
      </c>
      <c r="C9155">
        <v>500.54</v>
      </c>
    </row>
    <row r="9156" spans="1:3">
      <c r="A9156" s="80">
        <v>39462</v>
      </c>
      <c r="B9156">
        <v>494.87</v>
      </c>
      <c r="C9156">
        <v>500.51</v>
      </c>
    </row>
    <row r="9157" spans="1:3">
      <c r="A9157" s="80">
        <v>39463</v>
      </c>
      <c r="B9157">
        <v>494.86</v>
      </c>
      <c r="C9157">
        <v>500.47</v>
      </c>
    </row>
    <row r="9158" spans="1:3">
      <c r="A9158" s="80">
        <v>39464</v>
      </c>
      <c r="B9158">
        <v>494.75</v>
      </c>
      <c r="C9158">
        <v>500.3</v>
      </c>
    </row>
    <row r="9159" spans="1:3">
      <c r="A9159" s="80">
        <v>39465</v>
      </c>
      <c r="B9159">
        <v>494.72</v>
      </c>
      <c r="C9159">
        <v>500.27</v>
      </c>
    </row>
    <row r="9160" spans="1:3">
      <c r="A9160" s="80">
        <v>39466</v>
      </c>
      <c r="B9160">
        <v>494.35</v>
      </c>
      <c r="C9160">
        <v>499.99</v>
      </c>
    </row>
    <row r="9161" spans="1:3">
      <c r="A9161" s="80">
        <v>39467</v>
      </c>
      <c r="B9161">
        <v>494.35</v>
      </c>
      <c r="C9161">
        <v>499.99</v>
      </c>
    </row>
    <row r="9162" spans="1:3">
      <c r="A9162" s="80">
        <v>39468</v>
      </c>
      <c r="B9162">
        <v>494.35</v>
      </c>
      <c r="C9162">
        <v>499.99</v>
      </c>
    </row>
    <row r="9163" spans="1:3">
      <c r="A9163" s="80">
        <v>39469</v>
      </c>
      <c r="B9163">
        <v>494.24</v>
      </c>
      <c r="C9163">
        <v>499.97</v>
      </c>
    </row>
    <row r="9164" spans="1:3">
      <c r="A9164" s="80">
        <v>39470</v>
      </c>
      <c r="B9164">
        <v>494.1</v>
      </c>
      <c r="C9164">
        <v>499.85</v>
      </c>
    </row>
    <row r="9165" spans="1:3">
      <c r="A9165" s="80">
        <v>39471</v>
      </c>
      <c r="B9165">
        <v>494.03</v>
      </c>
      <c r="C9165">
        <v>499.87</v>
      </c>
    </row>
    <row r="9166" spans="1:3">
      <c r="A9166" s="80">
        <v>39472</v>
      </c>
      <c r="B9166">
        <v>494.08</v>
      </c>
      <c r="C9166">
        <v>499.89</v>
      </c>
    </row>
    <row r="9167" spans="1:3">
      <c r="A9167" s="80">
        <v>39473</v>
      </c>
      <c r="B9167">
        <v>494.05</v>
      </c>
      <c r="C9167">
        <v>499.89</v>
      </c>
    </row>
    <row r="9168" spans="1:3">
      <c r="A9168" s="80">
        <v>39474</v>
      </c>
      <c r="B9168">
        <v>494.05</v>
      </c>
      <c r="C9168">
        <v>499.89</v>
      </c>
    </row>
    <row r="9169" spans="1:3">
      <c r="A9169" s="80">
        <v>39475</v>
      </c>
      <c r="B9169">
        <v>494.05</v>
      </c>
      <c r="C9169">
        <v>499.89</v>
      </c>
    </row>
    <row r="9170" spans="1:3">
      <c r="A9170" s="80">
        <v>39476</v>
      </c>
      <c r="B9170">
        <v>494.01</v>
      </c>
      <c r="C9170">
        <v>499.83</v>
      </c>
    </row>
    <row r="9171" spans="1:3">
      <c r="A9171" s="80">
        <v>39477</v>
      </c>
      <c r="B9171">
        <v>493.99</v>
      </c>
      <c r="C9171">
        <v>499.82</v>
      </c>
    </row>
    <row r="9172" spans="1:3">
      <c r="A9172" s="80">
        <v>39478</v>
      </c>
      <c r="B9172">
        <v>493.93</v>
      </c>
      <c r="C9172">
        <v>499.74</v>
      </c>
    </row>
    <row r="9173" spans="1:3">
      <c r="A9173" s="80">
        <v>39479</v>
      </c>
      <c r="B9173">
        <v>493.82</v>
      </c>
      <c r="C9173">
        <v>499.61</v>
      </c>
    </row>
    <row r="9174" spans="1:3">
      <c r="A9174" s="80">
        <v>39480</v>
      </c>
      <c r="B9174">
        <v>493.72</v>
      </c>
      <c r="C9174">
        <v>499.44</v>
      </c>
    </row>
    <row r="9175" spans="1:3">
      <c r="A9175" s="80">
        <v>39481</v>
      </c>
      <c r="B9175">
        <v>493.72</v>
      </c>
      <c r="C9175">
        <v>499.44</v>
      </c>
    </row>
    <row r="9176" spans="1:3">
      <c r="A9176" s="80">
        <v>39482</v>
      </c>
      <c r="B9176">
        <v>493.72</v>
      </c>
      <c r="C9176">
        <v>499.44</v>
      </c>
    </row>
    <row r="9177" spans="1:3">
      <c r="A9177" s="80">
        <v>39483</v>
      </c>
      <c r="B9177">
        <v>493.72</v>
      </c>
      <c r="C9177">
        <v>499.41</v>
      </c>
    </row>
    <row r="9178" spans="1:3">
      <c r="A9178" s="80">
        <v>39484</v>
      </c>
      <c r="B9178">
        <v>493.7</v>
      </c>
      <c r="C9178">
        <v>499.35</v>
      </c>
    </row>
    <row r="9179" spans="1:3">
      <c r="A9179" s="80">
        <v>39485</v>
      </c>
      <c r="B9179">
        <v>493.68</v>
      </c>
      <c r="C9179">
        <v>499.33</v>
      </c>
    </row>
    <row r="9180" spans="1:3">
      <c r="A9180" s="80">
        <v>39486</v>
      </c>
      <c r="B9180">
        <v>493.66</v>
      </c>
      <c r="C9180">
        <v>499.3</v>
      </c>
    </row>
    <row r="9181" spans="1:3">
      <c r="A9181" s="80">
        <v>39487</v>
      </c>
      <c r="B9181">
        <v>493.63</v>
      </c>
      <c r="C9181">
        <v>499.24</v>
      </c>
    </row>
    <row r="9182" spans="1:3">
      <c r="A9182" s="80">
        <v>39488</v>
      </c>
      <c r="B9182">
        <v>493.63</v>
      </c>
      <c r="C9182">
        <v>499.24</v>
      </c>
    </row>
    <row r="9183" spans="1:3">
      <c r="A9183" s="80">
        <v>39489</v>
      </c>
      <c r="B9183">
        <v>493.63</v>
      </c>
      <c r="C9183">
        <v>499.24</v>
      </c>
    </row>
    <row r="9184" spans="1:3">
      <c r="A9184" s="80">
        <v>39490</v>
      </c>
      <c r="B9184">
        <v>493.65</v>
      </c>
      <c r="C9184">
        <v>499.24</v>
      </c>
    </row>
    <row r="9185" spans="1:3">
      <c r="A9185" s="80">
        <v>39491</v>
      </c>
      <c r="B9185">
        <v>493.63</v>
      </c>
      <c r="C9185">
        <v>499.23</v>
      </c>
    </row>
    <row r="9186" spans="1:3">
      <c r="A9186" s="80">
        <v>39492</v>
      </c>
      <c r="B9186">
        <v>493.63</v>
      </c>
      <c r="C9186">
        <v>499.22</v>
      </c>
    </row>
    <row r="9187" spans="1:3">
      <c r="A9187" s="80">
        <v>39493</v>
      </c>
      <c r="B9187">
        <v>493.48</v>
      </c>
      <c r="C9187">
        <v>499.11</v>
      </c>
    </row>
    <row r="9188" spans="1:3">
      <c r="A9188" s="80">
        <v>39494</v>
      </c>
      <c r="B9188">
        <v>493.45</v>
      </c>
      <c r="C9188">
        <v>499.12</v>
      </c>
    </row>
    <row r="9189" spans="1:3">
      <c r="A9189" s="80">
        <v>39495</v>
      </c>
      <c r="B9189">
        <v>493.45</v>
      </c>
      <c r="C9189">
        <v>499.12</v>
      </c>
    </row>
    <row r="9190" spans="1:3">
      <c r="A9190" s="80">
        <v>39496</v>
      </c>
      <c r="B9190">
        <v>493.45</v>
      </c>
      <c r="C9190">
        <v>499.12</v>
      </c>
    </row>
    <row r="9191" spans="1:3">
      <c r="A9191" s="80">
        <v>39497</v>
      </c>
      <c r="B9191">
        <v>493.4</v>
      </c>
      <c r="C9191">
        <v>499.15</v>
      </c>
    </row>
    <row r="9192" spans="1:3">
      <c r="A9192" s="80">
        <v>39498</v>
      </c>
      <c r="B9192">
        <v>493.34</v>
      </c>
      <c r="C9192">
        <v>499.12</v>
      </c>
    </row>
    <row r="9193" spans="1:3">
      <c r="A9193" s="80">
        <v>39499</v>
      </c>
      <c r="B9193">
        <v>493.3</v>
      </c>
      <c r="C9193">
        <v>499.09</v>
      </c>
    </row>
    <row r="9194" spans="1:3">
      <c r="A9194" s="80">
        <v>39500</v>
      </c>
      <c r="B9194">
        <v>493.25</v>
      </c>
      <c r="C9194">
        <v>499.14</v>
      </c>
    </row>
    <row r="9195" spans="1:3">
      <c r="A9195" s="80">
        <v>39501</v>
      </c>
      <c r="B9195">
        <v>493.27</v>
      </c>
      <c r="C9195">
        <v>499.06</v>
      </c>
    </row>
    <row r="9196" spans="1:3">
      <c r="A9196" s="80">
        <v>39502</v>
      </c>
      <c r="B9196">
        <v>493.27</v>
      </c>
      <c r="C9196">
        <v>499.06</v>
      </c>
    </row>
    <row r="9197" spans="1:3">
      <c r="A9197" s="80">
        <v>39503</v>
      </c>
      <c r="B9197">
        <v>493.27</v>
      </c>
      <c r="C9197">
        <v>499.06</v>
      </c>
    </row>
    <row r="9198" spans="1:3">
      <c r="A9198" s="80">
        <v>39504</v>
      </c>
      <c r="B9198">
        <v>493.29</v>
      </c>
      <c r="C9198">
        <v>499.08</v>
      </c>
    </row>
    <row r="9199" spans="1:3">
      <c r="A9199" s="80">
        <v>39505</v>
      </c>
      <c r="B9199">
        <v>493.32</v>
      </c>
      <c r="C9199">
        <v>499.24</v>
      </c>
    </row>
    <row r="9200" spans="1:3">
      <c r="A9200" s="80">
        <v>39506</v>
      </c>
      <c r="B9200">
        <v>493.45</v>
      </c>
      <c r="C9200">
        <v>499.29</v>
      </c>
    </row>
    <row r="9201" spans="1:3">
      <c r="A9201" s="80">
        <v>39507</v>
      </c>
      <c r="B9201">
        <v>493.21</v>
      </c>
      <c r="C9201">
        <v>499</v>
      </c>
    </row>
    <row r="9202" spans="1:3">
      <c r="A9202" s="80">
        <v>39508</v>
      </c>
      <c r="B9202">
        <v>493.09</v>
      </c>
      <c r="C9202">
        <v>499.02</v>
      </c>
    </row>
    <row r="9203" spans="1:3">
      <c r="A9203" s="80">
        <v>39509</v>
      </c>
      <c r="B9203">
        <v>493.09</v>
      </c>
      <c r="C9203">
        <v>499.02</v>
      </c>
    </row>
    <row r="9204" spans="1:3">
      <c r="A9204" s="80">
        <v>39510</v>
      </c>
      <c r="B9204">
        <v>493.09</v>
      </c>
      <c r="C9204">
        <v>499.02</v>
      </c>
    </row>
    <row r="9205" spans="1:3">
      <c r="A9205" s="80">
        <v>39511</v>
      </c>
      <c r="B9205">
        <v>492.93</v>
      </c>
      <c r="C9205">
        <v>498.93</v>
      </c>
    </row>
    <row r="9206" spans="1:3">
      <c r="A9206" s="80">
        <v>39512</v>
      </c>
      <c r="B9206">
        <v>492.96</v>
      </c>
      <c r="C9206">
        <v>498.86</v>
      </c>
    </row>
    <row r="9207" spans="1:3">
      <c r="A9207" s="80">
        <v>39513</v>
      </c>
      <c r="B9207">
        <v>492.98</v>
      </c>
      <c r="C9207">
        <v>498.87</v>
      </c>
    </row>
    <row r="9208" spans="1:3">
      <c r="A9208" s="80">
        <v>39514</v>
      </c>
      <c r="B9208">
        <v>492.9</v>
      </c>
      <c r="C9208">
        <v>498.8</v>
      </c>
    </row>
    <row r="9209" spans="1:3">
      <c r="A9209" s="80">
        <v>39515</v>
      </c>
      <c r="B9209">
        <v>492.86</v>
      </c>
      <c r="C9209">
        <v>498.71</v>
      </c>
    </row>
    <row r="9210" spans="1:3">
      <c r="A9210" s="80">
        <v>39516</v>
      </c>
      <c r="B9210">
        <v>492.86</v>
      </c>
      <c r="C9210">
        <v>498.71</v>
      </c>
    </row>
    <row r="9211" spans="1:3">
      <c r="A9211" s="80">
        <v>39517</v>
      </c>
      <c r="B9211">
        <v>492.86</v>
      </c>
      <c r="C9211">
        <v>498.71</v>
      </c>
    </row>
    <row r="9212" spans="1:3">
      <c r="A9212" s="80">
        <v>39518</v>
      </c>
      <c r="B9212">
        <v>492.79</v>
      </c>
      <c r="C9212">
        <v>498.66</v>
      </c>
    </row>
    <row r="9213" spans="1:3">
      <c r="A9213" s="80">
        <v>39519</v>
      </c>
      <c r="B9213">
        <v>492.71</v>
      </c>
      <c r="C9213">
        <v>498.59</v>
      </c>
    </row>
    <row r="9214" spans="1:3">
      <c r="A9214" s="80">
        <v>39520</v>
      </c>
      <c r="B9214">
        <v>492.37</v>
      </c>
      <c r="C9214">
        <v>498.22</v>
      </c>
    </row>
    <row r="9215" spans="1:3">
      <c r="A9215" s="80">
        <v>39521</v>
      </c>
      <c r="B9215">
        <v>492.33</v>
      </c>
      <c r="C9215">
        <v>498.26</v>
      </c>
    </row>
    <row r="9216" spans="1:3">
      <c r="A9216" s="80">
        <v>39522</v>
      </c>
      <c r="B9216">
        <v>492.19</v>
      </c>
      <c r="C9216">
        <v>498.15</v>
      </c>
    </row>
    <row r="9217" spans="1:3">
      <c r="A9217" s="80">
        <v>39523</v>
      </c>
      <c r="B9217">
        <v>492.19</v>
      </c>
      <c r="C9217">
        <v>498.15</v>
      </c>
    </row>
    <row r="9218" spans="1:3">
      <c r="A9218" s="80">
        <v>39524</v>
      </c>
      <c r="B9218">
        <v>492.19</v>
      </c>
      <c r="C9218">
        <v>498.15</v>
      </c>
    </row>
    <row r="9219" spans="1:3">
      <c r="A9219" s="80">
        <v>39525</v>
      </c>
      <c r="B9219">
        <v>492.19</v>
      </c>
      <c r="C9219">
        <v>498.22</v>
      </c>
    </row>
    <row r="9220" spans="1:3">
      <c r="A9220" s="80">
        <v>39526</v>
      </c>
      <c r="B9220">
        <v>492.06</v>
      </c>
      <c r="C9220">
        <v>498.01</v>
      </c>
    </row>
    <row r="9221" spans="1:3">
      <c r="A9221" s="80">
        <v>39527</v>
      </c>
      <c r="B9221">
        <v>492.04</v>
      </c>
      <c r="C9221">
        <v>497.97</v>
      </c>
    </row>
    <row r="9222" spans="1:3">
      <c r="A9222" s="80">
        <v>39528</v>
      </c>
      <c r="B9222">
        <v>492.04</v>
      </c>
      <c r="C9222">
        <v>497.97</v>
      </c>
    </row>
    <row r="9223" spans="1:3">
      <c r="A9223" s="80">
        <v>39529</v>
      </c>
      <c r="B9223">
        <v>492.04</v>
      </c>
      <c r="C9223">
        <v>497.97</v>
      </c>
    </row>
    <row r="9224" spans="1:3">
      <c r="A9224" s="80">
        <v>39530</v>
      </c>
      <c r="B9224">
        <v>492.04</v>
      </c>
      <c r="C9224">
        <v>497.97</v>
      </c>
    </row>
    <row r="9225" spans="1:3">
      <c r="A9225" s="80">
        <v>39531</v>
      </c>
      <c r="B9225">
        <v>492.04</v>
      </c>
      <c r="C9225">
        <v>497.97</v>
      </c>
    </row>
    <row r="9226" spans="1:3">
      <c r="A9226" s="80">
        <v>39532</v>
      </c>
      <c r="B9226">
        <v>491.97</v>
      </c>
      <c r="C9226">
        <v>497.91</v>
      </c>
    </row>
    <row r="9227" spans="1:3">
      <c r="A9227" s="80">
        <v>39533</v>
      </c>
      <c r="B9227">
        <v>491.89</v>
      </c>
      <c r="C9227">
        <v>497.93</v>
      </c>
    </row>
    <row r="9228" spans="1:3">
      <c r="A9228" s="80">
        <v>39534</v>
      </c>
      <c r="B9228">
        <v>491.87</v>
      </c>
      <c r="C9228">
        <v>497.92</v>
      </c>
    </row>
    <row r="9229" spans="1:3">
      <c r="A9229" s="80">
        <v>39535</v>
      </c>
      <c r="B9229">
        <v>491.65</v>
      </c>
      <c r="C9229">
        <v>497.71</v>
      </c>
    </row>
    <row r="9230" spans="1:3">
      <c r="A9230" s="80">
        <v>39536</v>
      </c>
      <c r="B9230">
        <v>491.64</v>
      </c>
      <c r="C9230">
        <v>497.67</v>
      </c>
    </row>
    <row r="9231" spans="1:3">
      <c r="A9231" s="80">
        <v>39537</v>
      </c>
      <c r="B9231">
        <v>491.64</v>
      </c>
      <c r="C9231">
        <v>497.67</v>
      </c>
    </row>
    <row r="9232" spans="1:3">
      <c r="A9232" s="80">
        <v>39538</v>
      </c>
      <c r="B9232">
        <v>491.64</v>
      </c>
      <c r="C9232">
        <v>497.67</v>
      </c>
    </row>
    <row r="9233" spans="1:3">
      <c r="A9233" s="80">
        <v>39539</v>
      </c>
      <c r="B9233">
        <v>491.57</v>
      </c>
      <c r="C9233">
        <v>497.62</v>
      </c>
    </row>
    <row r="9234" spans="1:3">
      <c r="A9234" s="80">
        <v>39540</v>
      </c>
      <c r="B9234">
        <v>491.61</v>
      </c>
      <c r="C9234">
        <v>497.6</v>
      </c>
    </row>
    <row r="9235" spans="1:3">
      <c r="A9235" s="80">
        <v>39541</v>
      </c>
      <c r="B9235">
        <v>491.6</v>
      </c>
      <c r="C9235">
        <v>497.59</v>
      </c>
    </row>
    <row r="9236" spans="1:3">
      <c r="A9236" s="80">
        <v>39542</v>
      </c>
      <c r="B9236">
        <v>491.45</v>
      </c>
      <c r="C9236">
        <v>497.45</v>
      </c>
    </row>
    <row r="9237" spans="1:3">
      <c r="A9237" s="80">
        <v>39543</v>
      </c>
      <c r="B9237">
        <v>491.38</v>
      </c>
      <c r="C9237">
        <v>497.42</v>
      </c>
    </row>
    <row r="9238" spans="1:3">
      <c r="A9238" s="80">
        <v>39544</v>
      </c>
      <c r="B9238">
        <v>491.38</v>
      </c>
      <c r="C9238">
        <v>497.42</v>
      </c>
    </row>
    <row r="9239" spans="1:3">
      <c r="A9239" s="80">
        <v>39545</v>
      </c>
      <c r="B9239">
        <v>491.38</v>
      </c>
      <c r="C9239">
        <v>497.42</v>
      </c>
    </row>
    <row r="9240" spans="1:3">
      <c r="A9240" s="80">
        <v>39546</v>
      </c>
      <c r="B9240">
        <v>491.39</v>
      </c>
      <c r="C9240">
        <v>497.4</v>
      </c>
    </row>
    <row r="9241" spans="1:3">
      <c r="A9241" s="80">
        <v>39547</v>
      </c>
      <c r="B9241">
        <v>491.32</v>
      </c>
      <c r="C9241">
        <v>497.18</v>
      </c>
    </row>
    <row r="9242" spans="1:3">
      <c r="A9242" s="80">
        <v>39548</v>
      </c>
      <c r="B9242">
        <v>491.31</v>
      </c>
      <c r="C9242">
        <v>497.14</v>
      </c>
    </row>
    <row r="9243" spans="1:3">
      <c r="A9243" s="80">
        <v>39549</v>
      </c>
      <c r="B9243">
        <v>491.39</v>
      </c>
      <c r="C9243">
        <v>497.23</v>
      </c>
    </row>
    <row r="9244" spans="1:3">
      <c r="A9244" s="80">
        <v>39550</v>
      </c>
      <c r="B9244">
        <v>491.35</v>
      </c>
      <c r="C9244">
        <v>497.15</v>
      </c>
    </row>
    <row r="9245" spans="1:3">
      <c r="A9245" s="80">
        <v>39551</v>
      </c>
      <c r="B9245">
        <v>491.35</v>
      </c>
      <c r="C9245">
        <v>497.15</v>
      </c>
    </row>
    <row r="9246" spans="1:3">
      <c r="A9246" s="80">
        <v>39552</v>
      </c>
      <c r="B9246">
        <v>491.35</v>
      </c>
      <c r="C9246">
        <v>497.15</v>
      </c>
    </row>
    <row r="9247" spans="1:3">
      <c r="A9247" s="80">
        <v>39553</v>
      </c>
      <c r="B9247">
        <v>491.35</v>
      </c>
      <c r="C9247">
        <v>497.15</v>
      </c>
    </row>
    <row r="9248" spans="1:3">
      <c r="A9248" s="80">
        <v>39554</v>
      </c>
      <c r="B9248">
        <v>491.24</v>
      </c>
      <c r="C9248">
        <v>497</v>
      </c>
    </row>
    <row r="9249" spans="1:3">
      <c r="A9249" s="80">
        <v>39555</v>
      </c>
      <c r="B9249">
        <v>491.15</v>
      </c>
      <c r="C9249">
        <v>496.83</v>
      </c>
    </row>
    <row r="9250" spans="1:3">
      <c r="A9250" s="80">
        <v>39556</v>
      </c>
      <c r="B9250">
        <v>491.17</v>
      </c>
      <c r="C9250">
        <v>496.91</v>
      </c>
    </row>
    <row r="9251" spans="1:3">
      <c r="A9251" s="80">
        <v>39557</v>
      </c>
      <c r="B9251">
        <v>491.17</v>
      </c>
      <c r="C9251">
        <v>496.89</v>
      </c>
    </row>
    <row r="9252" spans="1:3">
      <c r="A9252" s="80">
        <v>39558</v>
      </c>
      <c r="B9252">
        <v>491.17</v>
      </c>
      <c r="C9252">
        <v>496.89</v>
      </c>
    </row>
    <row r="9253" spans="1:3">
      <c r="A9253" s="80">
        <v>39559</v>
      </c>
      <c r="B9253">
        <v>491.17</v>
      </c>
      <c r="C9253">
        <v>496.89</v>
      </c>
    </row>
    <row r="9254" spans="1:3">
      <c r="A9254" s="80">
        <v>39560</v>
      </c>
      <c r="B9254">
        <v>491.12</v>
      </c>
      <c r="C9254">
        <v>496.91</v>
      </c>
    </row>
    <row r="9255" spans="1:3">
      <c r="A9255" s="80">
        <v>39561</v>
      </c>
      <c r="B9255">
        <v>491.08</v>
      </c>
      <c r="C9255">
        <v>496.92</v>
      </c>
    </row>
    <row r="9256" spans="1:3">
      <c r="A9256" s="80">
        <v>39562</v>
      </c>
      <c r="B9256">
        <v>491.14</v>
      </c>
      <c r="C9256">
        <v>497.04</v>
      </c>
    </row>
    <row r="9257" spans="1:3">
      <c r="A9257" s="80">
        <v>39563</v>
      </c>
      <c r="B9257">
        <v>491.07</v>
      </c>
      <c r="C9257">
        <v>496.92</v>
      </c>
    </row>
    <row r="9258" spans="1:3">
      <c r="A9258" s="80">
        <v>39564</v>
      </c>
      <c r="B9258">
        <v>491.04</v>
      </c>
      <c r="C9258">
        <v>497.04</v>
      </c>
    </row>
    <row r="9259" spans="1:3">
      <c r="A9259" s="80">
        <v>39565</v>
      </c>
      <c r="B9259">
        <v>491.04</v>
      </c>
      <c r="C9259">
        <v>497.04</v>
      </c>
    </row>
    <row r="9260" spans="1:3">
      <c r="A9260" s="80">
        <v>39566</v>
      </c>
      <c r="B9260">
        <v>491.04</v>
      </c>
      <c r="C9260">
        <v>497.04</v>
      </c>
    </row>
    <row r="9261" spans="1:3">
      <c r="A9261" s="80">
        <v>39567</v>
      </c>
      <c r="B9261">
        <v>491.19</v>
      </c>
      <c r="C9261">
        <v>496.99</v>
      </c>
    </row>
    <row r="9262" spans="1:3">
      <c r="A9262" s="80">
        <v>39568</v>
      </c>
      <c r="B9262">
        <v>491.34</v>
      </c>
      <c r="C9262">
        <v>497.21</v>
      </c>
    </row>
    <row r="9263" spans="1:3">
      <c r="A9263" s="80">
        <v>39569</v>
      </c>
      <c r="B9263">
        <v>491.37</v>
      </c>
      <c r="C9263">
        <v>497.36</v>
      </c>
    </row>
    <row r="9264" spans="1:3">
      <c r="A9264" s="80">
        <v>39570</v>
      </c>
      <c r="B9264">
        <v>491.37</v>
      </c>
      <c r="C9264">
        <v>497.36</v>
      </c>
    </row>
    <row r="9265" spans="1:3">
      <c r="A9265" s="80">
        <v>39571</v>
      </c>
      <c r="B9265">
        <v>491.33</v>
      </c>
      <c r="C9265">
        <v>497.37</v>
      </c>
    </row>
    <row r="9266" spans="1:3">
      <c r="A9266" s="80">
        <v>39572</v>
      </c>
      <c r="B9266">
        <v>491.33</v>
      </c>
      <c r="C9266">
        <v>497.37</v>
      </c>
    </row>
    <row r="9267" spans="1:3">
      <c r="A9267" s="80">
        <v>39573</v>
      </c>
      <c r="B9267">
        <v>491.33</v>
      </c>
      <c r="C9267">
        <v>497.37</v>
      </c>
    </row>
    <row r="9268" spans="1:3">
      <c r="A9268" s="80">
        <v>39574</v>
      </c>
      <c r="B9268">
        <v>491.4</v>
      </c>
      <c r="C9268">
        <v>497.52</v>
      </c>
    </row>
    <row r="9269" spans="1:3">
      <c r="A9269" s="80">
        <v>39575</v>
      </c>
      <c r="B9269">
        <v>491.4</v>
      </c>
      <c r="C9269">
        <v>497.83</v>
      </c>
    </row>
    <row r="9270" spans="1:3">
      <c r="A9270" s="80">
        <v>39576</v>
      </c>
      <c r="B9270">
        <v>492.05</v>
      </c>
      <c r="C9270">
        <v>498.51</v>
      </c>
    </row>
    <row r="9271" spans="1:3">
      <c r="A9271" s="80">
        <v>39577</v>
      </c>
      <c r="B9271">
        <v>494.6</v>
      </c>
      <c r="C9271">
        <v>501.07</v>
      </c>
    </row>
    <row r="9272" spans="1:3">
      <c r="A9272" s="80">
        <v>39578</v>
      </c>
      <c r="B9272">
        <v>504.1</v>
      </c>
      <c r="C9272">
        <v>511.94</v>
      </c>
    </row>
    <row r="9273" spans="1:3">
      <c r="A9273" s="80">
        <v>39579</v>
      </c>
      <c r="B9273">
        <v>504.1</v>
      </c>
      <c r="C9273">
        <v>511.94</v>
      </c>
    </row>
    <row r="9274" spans="1:3">
      <c r="A9274" s="80">
        <v>39580</v>
      </c>
      <c r="B9274">
        <v>504.1</v>
      </c>
      <c r="C9274">
        <v>511.94</v>
      </c>
    </row>
    <row r="9275" spans="1:3">
      <c r="A9275" s="80">
        <v>39581</v>
      </c>
      <c r="B9275">
        <v>507.54</v>
      </c>
      <c r="C9275">
        <v>516.16</v>
      </c>
    </row>
    <row r="9276" spans="1:3">
      <c r="A9276" s="80">
        <v>39582</v>
      </c>
      <c r="B9276">
        <v>511.41</v>
      </c>
      <c r="C9276">
        <v>518.71</v>
      </c>
    </row>
    <row r="9277" spans="1:3">
      <c r="A9277" s="80">
        <v>39583</v>
      </c>
      <c r="B9277">
        <v>514.12</v>
      </c>
      <c r="C9277">
        <v>521.51</v>
      </c>
    </row>
    <row r="9278" spans="1:3">
      <c r="A9278" s="80">
        <v>39584</v>
      </c>
      <c r="B9278">
        <v>514.09</v>
      </c>
      <c r="C9278">
        <v>521.20000000000005</v>
      </c>
    </row>
    <row r="9279" spans="1:3">
      <c r="A9279" s="80">
        <v>39585</v>
      </c>
      <c r="B9279">
        <v>514.16</v>
      </c>
      <c r="C9279">
        <v>521.1</v>
      </c>
    </row>
    <row r="9280" spans="1:3">
      <c r="A9280" s="80">
        <v>39586</v>
      </c>
      <c r="B9280">
        <v>514.16</v>
      </c>
      <c r="C9280">
        <v>521.1</v>
      </c>
    </row>
    <row r="9281" spans="1:3">
      <c r="A9281" s="80">
        <v>39587</v>
      </c>
      <c r="B9281">
        <v>514.16</v>
      </c>
      <c r="C9281">
        <v>521.1</v>
      </c>
    </row>
    <row r="9282" spans="1:3">
      <c r="A9282" s="80">
        <v>39588</v>
      </c>
      <c r="B9282">
        <v>514.26</v>
      </c>
      <c r="C9282">
        <v>521.35</v>
      </c>
    </row>
    <row r="9283" spans="1:3">
      <c r="A9283" s="80">
        <v>39589</v>
      </c>
      <c r="B9283">
        <v>514.91</v>
      </c>
      <c r="C9283">
        <v>521.6</v>
      </c>
    </row>
    <row r="9284" spans="1:3">
      <c r="A9284" s="80">
        <v>39590</v>
      </c>
      <c r="B9284">
        <v>516.01</v>
      </c>
      <c r="C9284">
        <v>523.38</v>
      </c>
    </row>
    <row r="9285" spans="1:3">
      <c r="A9285" s="80">
        <v>39591</v>
      </c>
      <c r="B9285">
        <v>520.63</v>
      </c>
      <c r="C9285">
        <v>527.82000000000005</v>
      </c>
    </row>
    <row r="9286" spans="1:3">
      <c r="A9286" s="80">
        <v>39592</v>
      </c>
      <c r="B9286">
        <v>519.29999999999995</v>
      </c>
      <c r="C9286">
        <v>526.27</v>
      </c>
    </row>
    <row r="9287" spans="1:3">
      <c r="A9287" s="80">
        <v>39593</v>
      </c>
      <c r="B9287">
        <v>519.29999999999995</v>
      </c>
      <c r="C9287">
        <v>526.27</v>
      </c>
    </row>
    <row r="9288" spans="1:3">
      <c r="A9288" s="80">
        <v>39594</v>
      </c>
      <c r="B9288">
        <v>519.29999999999995</v>
      </c>
      <c r="C9288">
        <v>526.27</v>
      </c>
    </row>
    <row r="9289" spans="1:3">
      <c r="A9289" s="80">
        <v>39595</v>
      </c>
      <c r="B9289">
        <v>516.69000000000005</v>
      </c>
      <c r="C9289">
        <v>523.33000000000004</v>
      </c>
    </row>
    <row r="9290" spans="1:3">
      <c r="A9290" s="80">
        <v>39596</v>
      </c>
      <c r="B9290">
        <v>516.37</v>
      </c>
      <c r="C9290">
        <v>522.88</v>
      </c>
    </row>
    <row r="9291" spans="1:3">
      <c r="A9291" s="80">
        <v>39597</v>
      </c>
      <c r="B9291">
        <v>516.42999999999995</v>
      </c>
      <c r="C9291">
        <v>522.89</v>
      </c>
    </row>
    <row r="9292" spans="1:3">
      <c r="A9292" s="80">
        <v>39598</v>
      </c>
      <c r="B9292">
        <v>516.41999999999996</v>
      </c>
      <c r="C9292">
        <v>522.88</v>
      </c>
    </row>
    <row r="9293" spans="1:3">
      <c r="A9293" s="80">
        <v>39599</v>
      </c>
      <c r="B9293">
        <v>516.46</v>
      </c>
      <c r="C9293">
        <v>522.88</v>
      </c>
    </row>
    <row r="9294" spans="1:3">
      <c r="A9294" s="80">
        <v>39600</v>
      </c>
      <c r="B9294">
        <v>516.46</v>
      </c>
      <c r="C9294">
        <v>522.88</v>
      </c>
    </row>
    <row r="9295" spans="1:3">
      <c r="A9295" s="80">
        <v>39601</v>
      </c>
      <c r="B9295">
        <v>516.46</v>
      </c>
      <c r="C9295">
        <v>522.88</v>
      </c>
    </row>
    <row r="9296" spans="1:3">
      <c r="A9296" s="80">
        <v>39602</v>
      </c>
      <c r="B9296">
        <v>516.48</v>
      </c>
      <c r="C9296">
        <v>522.94000000000005</v>
      </c>
    </row>
    <row r="9297" spans="1:3">
      <c r="A9297" s="80">
        <v>39603</v>
      </c>
      <c r="B9297">
        <v>516.5</v>
      </c>
      <c r="C9297">
        <v>522.91</v>
      </c>
    </row>
    <row r="9298" spans="1:3">
      <c r="A9298" s="80">
        <v>39604</v>
      </c>
      <c r="B9298">
        <v>516.45000000000005</v>
      </c>
      <c r="C9298">
        <v>522.91</v>
      </c>
    </row>
    <row r="9299" spans="1:3">
      <c r="A9299" s="80">
        <v>39605</v>
      </c>
      <c r="B9299">
        <v>516.46</v>
      </c>
      <c r="C9299">
        <v>522.91</v>
      </c>
    </row>
    <row r="9300" spans="1:3">
      <c r="A9300" s="80">
        <v>39606</v>
      </c>
      <c r="B9300">
        <v>516.47</v>
      </c>
      <c r="C9300">
        <v>522.92999999999995</v>
      </c>
    </row>
    <row r="9301" spans="1:3">
      <c r="A9301" s="80">
        <v>39607</v>
      </c>
      <c r="B9301">
        <v>516.47</v>
      </c>
      <c r="C9301">
        <v>522.92999999999995</v>
      </c>
    </row>
    <row r="9302" spans="1:3">
      <c r="A9302" s="80">
        <v>39608</v>
      </c>
      <c r="B9302">
        <v>516.47</v>
      </c>
      <c r="C9302">
        <v>522.92999999999995</v>
      </c>
    </row>
    <row r="9303" spans="1:3">
      <c r="A9303" s="80">
        <v>39609</v>
      </c>
      <c r="B9303">
        <v>516.42999999999995</v>
      </c>
      <c r="C9303">
        <v>522.86</v>
      </c>
    </row>
    <row r="9304" spans="1:3">
      <c r="A9304" s="80">
        <v>39610</v>
      </c>
      <c r="B9304">
        <v>516.41</v>
      </c>
      <c r="C9304">
        <v>522.88</v>
      </c>
    </row>
    <row r="9305" spans="1:3">
      <c r="A9305" s="80">
        <v>39611</v>
      </c>
      <c r="B9305">
        <v>516.55999999999995</v>
      </c>
      <c r="C9305">
        <v>522.97</v>
      </c>
    </row>
    <row r="9306" spans="1:3">
      <c r="A9306" s="80">
        <v>39612</v>
      </c>
      <c r="B9306">
        <v>516.69000000000005</v>
      </c>
      <c r="C9306">
        <v>523.03</v>
      </c>
    </row>
    <row r="9307" spans="1:3">
      <c r="A9307" s="80">
        <v>39613</v>
      </c>
      <c r="B9307">
        <v>516.67999999999995</v>
      </c>
      <c r="C9307">
        <v>523.07000000000005</v>
      </c>
    </row>
    <row r="9308" spans="1:3">
      <c r="A9308" s="80">
        <v>39614</v>
      </c>
      <c r="B9308">
        <v>516.67999999999995</v>
      </c>
      <c r="C9308">
        <v>523.07000000000005</v>
      </c>
    </row>
    <row r="9309" spans="1:3">
      <c r="A9309" s="80">
        <v>39615</v>
      </c>
      <c r="B9309">
        <v>516.67999999999995</v>
      </c>
      <c r="C9309">
        <v>523.07000000000005</v>
      </c>
    </row>
    <row r="9310" spans="1:3">
      <c r="A9310" s="80">
        <v>39616</v>
      </c>
      <c r="B9310">
        <v>516.67999999999995</v>
      </c>
      <c r="C9310">
        <v>523.08000000000004</v>
      </c>
    </row>
    <row r="9311" spans="1:3">
      <c r="A9311" s="80">
        <v>39617</v>
      </c>
      <c r="B9311">
        <v>516.62</v>
      </c>
      <c r="C9311">
        <v>522.95000000000005</v>
      </c>
    </row>
    <row r="9312" spans="1:3">
      <c r="A9312" s="80">
        <v>39618</v>
      </c>
      <c r="B9312">
        <v>516.46</v>
      </c>
      <c r="C9312">
        <v>522.82000000000005</v>
      </c>
    </row>
    <row r="9313" spans="1:3">
      <c r="A9313" s="80">
        <v>39619</v>
      </c>
      <c r="B9313">
        <v>516.37</v>
      </c>
      <c r="C9313">
        <v>522.76</v>
      </c>
    </row>
    <row r="9314" spans="1:3">
      <c r="A9314" s="80">
        <v>39620</v>
      </c>
      <c r="B9314">
        <v>516.35</v>
      </c>
      <c r="C9314">
        <v>522.74</v>
      </c>
    </row>
    <row r="9315" spans="1:3">
      <c r="A9315" s="80">
        <v>39621</v>
      </c>
      <c r="B9315">
        <v>516.35</v>
      </c>
      <c r="C9315">
        <v>522.74</v>
      </c>
    </row>
    <row r="9316" spans="1:3">
      <c r="A9316" s="80">
        <v>39622</v>
      </c>
      <c r="B9316">
        <v>516.35</v>
      </c>
      <c r="C9316">
        <v>522.74</v>
      </c>
    </row>
    <row r="9317" spans="1:3">
      <c r="A9317" s="80">
        <v>39623</v>
      </c>
      <c r="B9317">
        <v>516.35</v>
      </c>
      <c r="C9317">
        <v>522.73</v>
      </c>
    </row>
    <row r="9318" spans="1:3">
      <c r="A9318" s="80">
        <v>39624</v>
      </c>
      <c r="B9318">
        <v>516.30999999999995</v>
      </c>
      <c r="C9318">
        <v>522.75</v>
      </c>
    </row>
    <row r="9319" spans="1:3">
      <c r="A9319" s="80">
        <v>39625</v>
      </c>
      <c r="B9319">
        <v>516.30999999999995</v>
      </c>
      <c r="C9319">
        <v>522.75</v>
      </c>
    </row>
    <row r="9320" spans="1:3">
      <c r="A9320" s="80">
        <v>39626</v>
      </c>
      <c r="B9320">
        <v>516.33000000000004</v>
      </c>
      <c r="C9320">
        <v>522.74</v>
      </c>
    </row>
    <row r="9321" spans="1:3">
      <c r="A9321" s="80">
        <v>39627</v>
      </c>
      <c r="B9321">
        <v>516.34</v>
      </c>
      <c r="C9321">
        <v>522.76</v>
      </c>
    </row>
    <row r="9322" spans="1:3">
      <c r="A9322" s="80">
        <v>39628</v>
      </c>
      <c r="B9322">
        <v>516.34</v>
      </c>
      <c r="C9322">
        <v>522.76</v>
      </c>
    </row>
    <row r="9323" spans="1:3">
      <c r="A9323" s="80">
        <v>39629</v>
      </c>
      <c r="B9323">
        <v>516.34</v>
      </c>
      <c r="C9323">
        <v>522.76</v>
      </c>
    </row>
    <row r="9324" spans="1:3">
      <c r="A9324" s="80">
        <v>39630</v>
      </c>
      <c r="B9324">
        <v>516.46</v>
      </c>
      <c r="C9324">
        <v>522.80999999999995</v>
      </c>
    </row>
    <row r="9325" spans="1:3">
      <c r="A9325" s="80">
        <v>39631</v>
      </c>
      <c r="B9325">
        <v>516.46</v>
      </c>
      <c r="C9325">
        <v>522.80999999999995</v>
      </c>
    </row>
    <row r="9326" spans="1:3">
      <c r="A9326" s="80">
        <v>39632</v>
      </c>
      <c r="B9326">
        <v>516.38</v>
      </c>
      <c r="C9326">
        <v>522.73</v>
      </c>
    </row>
    <row r="9327" spans="1:3">
      <c r="A9327" s="80">
        <v>39633</v>
      </c>
      <c r="B9327">
        <v>516.34</v>
      </c>
      <c r="C9327">
        <v>522.74</v>
      </c>
    </row>
    <row r="9328" spans="1:3">
      <c r="A9328" s="80">
        <v>39634</v>
      </c>
      <c r="B9328">
        <v>516.33000000000004</v>
      </c>
      <c r="C9328">
        <v>522.74</v>
      </c>
    </row>
    <row r="9329" spans="1:3">
      <c r="A9329" s="80">
        <v>39635</v>
      </c>
      <c r="B9329">
        <v>516.33000000000004</v>
      </c>
      <c r="C9329">
        <v>522.74</v>
      </c>
    </row>
    <row r="9330" spans="1:3">
      <c r="A9330" s="80">
        <v>39636</v>
      </c>
      <c r="B9330">
        <v>516.33000000000004</v>
      </c>
      <c r="C9330">
        <v>522.74</v>
      </c>
    </row>
    <row r="9331" spans="1:3">
      <c r="A9331" s="80">
        <v>39637</v>
      </c>
      <c r="B9331">
        <v>516.24</v>
      </c>
      <c r="C9331">
        <v>522.73</v>
      </c>
    </row>
    <row r="9332" spans="1:3">
      <c r="A9332" s="80">
        <v>39638</v>
      </c>
      <c r="B9332">
        <v>516.21</v>
      </c>
      <c r="C9332">
        <v>522.73</v>
      </c>
    </row>
    <row r="9333" spans="1:3">
      <c r="A9333" s="80">
        <v>39639</v>
      </c>
      <c r="B9333">
        <v>516.86</v>
      </c>
      <c r="C9333">
        <v>523.45000000000005</v>
      </c>
    </row>
    <row r="9334" spans="1:3">
      <c r="A9334" s="80">
        <v>39640</v>
      </c>
      <c r="B9334">
        <v>517.20000000000005</v>
      </c>
      <c r="C9334">
        <v>523.83000000000004</v>
      </c>
    </row>
    <row r="9335" spans="1:3">
      <c r="A9335" s="80">
        <v>39641</v>
      </c>
      <c r="B9335">
        <v>521.20000000000005</v>
      </c>
      <c r="C9335">
        <v>528.08000000000004</v>
      </c>
    </row>
    <row r="9336" spans="1:3">
      <c r="A9336" s="80">
        <v>39642</v>
      </c>
      <c r="B9336">
        <v>521.20000000000005</v>
      </c>
      <c r="C9336">
        <v>528.08000000000004</v>
      </c>
    </row>
    <row r="9337" spans="1:3">
      <c r="A9337" s="80">
        <v>39643</v>
      </c>
      <c r="B9337">
        <v>521.20000000000005</v>
      </c>
      <c r="C9337">
        <v>528.08000000000004</v>
      </c>
    </row>
    <row r="9338" spans="1:3">
      <c r="A9338" s="80">
        <v>39644</v>
      </c>
      <c r="B9338">
        <v>526.73</v>
      </c>
      <c r="C9338">
        <v>533.65</v>
      </c>
    </row>
    <row r="9339" spans="1:3">
      <c r="A9339" s="80">
        <v>39645</v>
      </c>
      <c r="B9339">
        <v>538.91</v>
      </c>
      <c r="C9339">
        <v>551.30999999999995</v>
      </c>
    </row>
    <row r="9340" spans="1:3">
      <c r="A9340" s="80">
        <v>39646</v>
      </c>
      <c r="B9340">
        <v>544.61</v>
      </c>
      <c r="C9340">
        <v>556.27</v>
      </c>
    </row>
    <row r="9341" spans="1:3">
      <c r="A9341" s="80">
        <v>39647</v>
      </c>
      <c r="B9341">
        <v>545.04999999999995</v>
      </c>
      <c r="C9341">
        <v>556.16</v>
      </c>
    </row>
    <row r="9342" spans="1:3">
      <c r="A9342" s="80">
        <v>39648</v>
      </c>
      <c r="B9342">
        <v>545.72</v>
      </c>
      <c r="C9342">
        <v>556.32000000000005</v>
      </c>
    </row>
    <row r="9343" spans="1:3">
      <c r="A9343" s="80">
        <v>39649</v>
      </c>
      <c r="B9343">
        <v>545.72</v>
      </c>
      <c r="C9343">
        <v>556.32000000000005</v>
      </c>
    </row>
    <row r="9344" spans="1:3">
      <c r="A9344" s="80">
        <v>39650</v>
      </c>
      <c r="B9344">
        <v>545.72</v>
      </c>
      <c r="C9344">
        <v>556.32000000000005</v>
      </c>
    </row>
    <row r="9345" spans="1:3">
      <c r="A9345" s="80">
        <v>39651</v>
      </c>
      <c r="B9345">
        <v>545.94000000000005</v>
      </c>
      <c r="C9345">
        <v>556.37</v>
      </c>
    </row>
    <row r="9346" spans="1:3">
      <c r="A9346" s="80">
        <v>39652</v>
      </c>
      <c r="B9346">
        <v>545.91999999999996</v>
      </c>
      <c r="C9346">
        <v>556.39</v>
      </c>
    </row>
    <row r="9347" spans="1:3">
      <c r="A9347" s="80">
        <v>39653</v>
      </c>
      <c r="B9347">
        <v>546.19000000000005</v>
      </c>
      <c r="C9347">
        <v>556.54999999999995</v>
      </c>
    </row>
    <row r="9348" spans="1:3">
      <c r="A9348" s="80">
        <v>39654</v>
      </c>
      <c r="B9348">
        <v>546.39</v>
      </c>
      <c r="C9348">
        <v>556.61</v>
      </c>
    </row>
    <row r="9349" spans="1:3">
      <c r="A9349" s="80">
        <v>39655</v>
      </c>
      <c r="B9349">
        <v>546.38</v>
      </c>
      <c r="C9349">
        <v>556.63</v>
      </c>
    </row>
    <row r="9350" spans="1:3">
      <c r="A9350" s="80">
        <v>39656</v>
      </c>
      <c r="B9350">
        <v>546.38</v>
      </c>
      <c r="C9350">
        <v>556.63</v>
      </c>
    </row>
    <row r="9351" spans="1:3">
      <c r="A9351" s="80">
        <v>39657</v>
      </c>
      <c r="B9351">
        <v>546.38</v>
      </c>
      <c r="C9351">
        <v>556.63</v>
      </c>
    </row>
    <row r="9352" spans="1:3">
      <c r="A9352" s="80">
        <v>39658</v>
      </c>
      <c r="B9352">
        <v>546.38</v>
      </c>
      <c r="C9352">
        <v>556.63</v>
      </c>
    </row>
    <row r="9353" spans="1:3">
      <c r="A9353" s="80">
        <v>39659</v>
      </c>
      <c r="B9353">
        <v>546.41999999999996</v>
      </c>
      <c r="C9353">
        <v>556.61</v>
      </c>
    </row>
    <row r="9354" spans="1:3">
      <c r="A9354" s="80">
        <v>39660</v>
      </c>
      <c r="B9354">
        <v>546.49</v>
      </c>
      <c r="C9354">
        <v>556.64</v>
      </c>
    </row>
    <row r="9355" spans="1:3">
      <c r="A9355" s="80">
        <v>39661</v>
      </c>
      <c r="B9355">
        <v>546.69000000000005</v>
      </c>
      <c r="C9355">
        <v>556.78</v>
      </c>
    </row>
    <row r="9356" spans="1:3">
      <c r="A9356" s="80">
        <v>39662</v>
      </c>
      <c r="B9356">
        <v>546.83000000000004</v>
      </c>
      <c r="C9356">
        <v>556.85</v>
      </c>
    </row>
    <row r="9357" spans="1:3">
      <c r="A9357" s="80">
        <v>39663</v>
      </c>
      <c r="B9357">
        <v>546.83000000000004</v>
      </c>
      <c r="C9357">
        <v>556.85</v>
      </c>
    </row>
    <row r="9358" spans="1:3">
      <c r="A9358" s="80">
        <v>39664</v>
      </c>
      <c r="B9358">
        <v>546.83000000000004</v>
      </c>
      <c r="C9358">
        <v>556.85</v>
      </c>
    </row>
    <row r="9359" spans="1:3">
      <c r="A9359" s="80">
        <v>39665</v>
      </c>
      <c r="B9359">
        <v>546.89</v>
      </c>
      <c r="C9359">
        <v>556.86</v>
      </c>
    </row>
    <row r="9360" spans="1:3">
      <c r="A9360" s="80">
        <v>39666</v>
      </c>
      <c r="B9360">
        <v>547</v>
      </c>
      <c r="C9360">
        <v>556.9</v>
      </c>
    </row>
    <row r="9361" spans="1:3">
      <c r="A9361" s="80">
        <v>39667</v>
      </c>
      <c r="B9361">
        <v>547.30999999999995</v>
      </c>
      <c r="C9361">
        <v>556.91</v>
      </c>
    </row>
    <row r="9362" spans="1:3">
      <c r="A9362" s="80">
        <v>39668</v>
      </c>
      <c r="B9362">
        <v>547.30999999999995</v>
      </c>
      <c r="C9362">
        <v>556.9</v>
      </c>
    </row>
    <row r="9363" spans="1:3">
      <c r="A9363" s="80">
        <v>39669</v>
      </c>
      <c r="B9363">
        <v>547.49</v>
      </c>
      <c r="C9363">
        <v>556.99</v>
      </c>
    </row>
    <row r="9364" spans="1:3">
      <c r="A9364" s="80">
        <v>39670</v>
      </c>
      <c r="B9364">
        <v>547.49</v>
      </c>
      <c r="C9364">
        <v>556.99</v>
      </c>
    </row>
    <row r="9365" spans="1:3">
      <c r="A9365" s="80">
        <v>39671</v>
      </c>
      <c r="B9365">
        <v>547.49</v>
      </c>
      <c r="C9365">
        <v>556.99</v>
      </c>
    </row>
    <row r="9366" spans="1:3">
      <c r="A9366" s="80">
        <v>39672</v>
      </c>
      <c r="B9366">
        <v>547.59</v>
      </c>
      <c r="C9366">
        <v>557.1</v>
      </c>
    </row>
    <row r="9367" spans="1:3">
      <c r="A9367" s="80">
        <v>39673</v>
      </c>
      <c r="B9367">
        <v>547.79999999999995</v>
      </c>
      <c r="C9367">
        <v>557.12</v>
      </c>
    </row>
    <row r="9368" spans="1:3">
      <c r="A9368" s="80">
        <v>39674</v>
      </c>
      <c r="B9368">
        <v>547.85</v>
      </c>
      <c r="C9368">
        <v>557.13</v>
      </c>
    </row>
    <row r="9369" spans="1:3">
      <c r="A9369" s="80">
        <v>39675</v>
      </c>
      <c r="B9369">
        <v>547.57000000000005</v>
      </c>
      <c r="C9369">
        <v>557.01</v>
      </c>
    </row>
    <row r="9370" spans="1:3">
      <c r="A9370" s="80">
        <v>39676</v>
      </c>
      <c r="B9370">
        <v>547.57000000000005</v>
      </c>
      <c r="C9370">
        <v>557.01</v>
      </c>
    </row>
    <row r="9371" spans="1:3">
      <c r="A9371" s="80">
        <v>39677</v>
      </c>
      <c r="B9371">
        <v>547.57000000000005</v>
      </c>
      <c r="C9371">
        <v>557.01</v>
      </c>
    </row>
    <row r="9372" spans="1:3">
      <c r="A9372" s="80">
        <v>39678</v>
      </c>
      <c r="B9372">
        <v>547.57000000000005</v>
      </c>
      <c r="C9372">
        <v>557.01</v>
      </c>
    </row>
    <row r="9373" spans="1:3">
      <c r="A9373" s="80">
        <v>39679</v>
      </c>
      <c r="B9373">
        <v>546.66999999999996</v>
      </c>
      <c r="C9373">
        <v>556.63</v>
      </c>
    </row>
    <row r="9374" spans="1:3">
      <c r="A9374" s="80">
        <v>39680</v>
      </c>
      <c r="B9374">
        <v>546.52</v>
      </c>
      <c r="C9374">
        <v>556.29999999999995</v>
      </c>
    </row>
    <row r="9375" spans="1:3">
      <c r="A9375" s="80">
        <v>39681</v>
      </c>
      <c r="B9375">
        <v>546.62</v>
      </c>
      <c r="C9375">
        <v>556.23</v>
      </c>
    </row>
    <row r="9376" spans="1:3">
      <c r="A9376" s="80">
        <v>39682</v>
      </c>
      <c r="B9376">
        <v>546.63</v>
      </c>
      <c r="C9376">
        <v>556.4</v>
      </c>
    </row>
    <row r="9377" spans="1:3">
      <c r="A9377" s="80">
        <v>39683</v>
      </c>
      <c r="B9377">
        <v>546.45000000000005</v>
      </c>
      <c r="C9377">
        <v>556.16</v>
      </c>
    </row>
    <row r="9378" spans="1:3">
      <c r="A9378" s="80">
        <v>39684</v>
      </c>
      <c r="B9378">
        <v>546.45000000000005</v>
      </c>
      <c r="C9378">
        <v>556.16</v>
      </c>
    </row>
    <row r="9379" spans="1:3">
      <c r="A9379" s="80">
        <v>39685</v>
      </c>
      <c r="B9379">
        <v>546.45000000000005</v>
      </c>
      <c r="C9379">
        <v>556.16</v>
      </c>
    </row>
    <row r="9380" spans="1:3">
      <c r="A9380" s="80">
        <v>39686</v>
      </c>
      <c r="B9380">
        <v>546.54999999999995</v>
      </c>
      <c r="C9380">
        <v>556.25</v>
      </c>
    </row>
    <row r="9381" spans="1:3">
      <c r="A9381" s="80">
        <v>39687</v>
      </c>
      <c r="B9381">
        <v>547.04999999999995</v>
      </c>
      <c r="C9381">
        <v>556.58000000000004</v>
      </c>
    </row>
    <row r="9382" spans="1:3">
      <c r="A9382" s="80">
        <v>39688</v>
      </c>
      <c r="B9382">
        <v>547.36</v>
      </c>
      <c r="C9382">
        <v>556.77</v>
      </c>
    </row>
    <row r="9383" spans="1:3">
      <c r="A9383" s="80">
        <v>39689</v>
      </c>
      <c r="B9383">
        <v>547.39</v>
      </c>
      <c r="C9383">
        <v>556.72</v>
      </c>
    </row>
    <row r="9384" spans="1:3">
      <c r="A9384" s="80">
        <v>39690</v>
      </c>
      <c r="B9384">
        <v>547.92999999999995</v>
      </c>
      <c r="C9384">
        <v>557.35</v>
      </c>
    </row>
    <row r="9385" spans="1:3">
      <c r="A9385" s="80">
        <v>39691</v>
      </c>
      <c r="B9385">
        <v>547.92999999999995</v>
      </c>
      <c r="C9385">
        <v>557.35</v>
      </c>
    </row>
    <row r="9386" spans="1:3">
      <c r="A9386" s="80">
        <v>39692</v>
      </c>
      <c r="B9386">
        <v>547.92999999999995</v>
      </c>
      <c r="C9386">
        <v>557.35</v>
      </c>
    </row>
    <row r="9387" spans="1:3">
      <c r="A9387" s="80">
        <v>39693</v>
      </c>
      <c r="B9387">
        <v>548.03</v>
      </c>
      <c r="C9387">
        <v>557.30999999999995</v>
      </c>
    </row>
    <row r="9388" spans="1:3">
      <c r="A9388" s="80">
        <v>39694</v>
      </c>
      <c r="B9388">
        <v>548.16</v>
      </c>
      <c r="C9388">
        <v>557.6</v>
      </c>
    </row>
    <row r="9389" spans="1:3">
      <c r="A9389" s="80">
        <v>39695</v>
      </c>
      <c r="B9389">
        <v>548.54</v>
      </c>
      <c r="C9389">
        <v>558.14</v>
      </c>
    </row>
    <row r="9390" spans="1:3">
      <c r="A9390" s="80">
        <v>39696</v>
      </c>
      <c r="B9390">
        <v>548.66</v>
      </c>
      <c r="C9390">
        <v>558.25</v>
      </c>
    </row>
    <row r="9391" spans="1:3">
      <c r="A9391" s="80">
        <v>39697</v>
      </c>
      <c r="B9391">
        <v>548.67999999999995</v>
      </c>
      <c r="C9391">
        <v>558.32000000000005</v>
      </c>
    </row>
    <row r="9392" spans="1:3">
      <c r="A9392" s="80">
        <v>39698</v>
      </c>
      <c r="B9392">
        <v>548.67999999999995</v>
      </c>
      <c r="C9392">
        <v>558.32000000000005</v>
      </c>
    </row>
    <row r="9393" spans="1:3">
      <c r="A9393" s="80">
        <v>39699</v>
      </c>
      <c r="B9393">
        <v>548.67999999999995</v>
      </c>
      <c r="C9393">
        <v>558.32000000000005</v>
      </c>
    </row>
    <row r="9394" spans="1:3">
      <c r="A9394" s="80">
        <v>39700</v>
      </c>
      <c r="B9394">
        <v>548.73</v>
      </c>
      <c r="C9394">
        <v>558.36</v>
      </c>
    </row>
    <row r="9395" spans="1:3">
      <c r="A9395" s="80">
        <v>39701</v>
      </c>
      <c r="B9395">
        <v>548.79</v>
      </c>
      <c r="C9395">
        <v>558.39</v>
      </c>
    </row>
    <row r="9396" spans="1:3">
      <c r="A9396" s="80">
        <v>39702</v>
      </c>
      <c r="B9396">
        <v>548.85</v>
      </c>
      <c r="C9396">
        <v>558.52</v>
      </c>
    </row>
    <row r="9397" spans="1:3">
      <c r="A9397" s="80">
        <v>39703</v>
      </c>
      <c r="B9397">
        <v>548.91999999999996</v>
      </c>
      <c r="C9397">
        <v>558.54</v>
      </c>
    </row>
    <row r="9398" spans="1:3">
      <c r="A9398" s="80">
        <v>39704</v>
      </c>
      <c r="B9398">
        <v>548.96</v>
      </c>
      <c r="C9398">
        <v>558.54999999999995</v>
      </c>
    </row>
    <row r="9399" spans="1:3">
      <c r="A9399" s="80">
        <v>39705</v>
      </c>
      <c r="B9399">
        <v>548.96</v>
      </c>
      <c r="C9399">
        <v>558.54999999999995</v>
      </c>
    </row>
    <row r="9400" spans="1:3">
      <c r="A9400" s="80">
        <v>39706</v>
      </c>
      <c r="B9400">
        <v>548.96</v>
      </c>
      <c r="C9400">
        <v>558.54999999999995</v>
      </c>
    </row>
    <row r="9401" spans="1:3">
      <c r="A9401" s="80">
        <v>39707</v>
      </c>
      <c r="B9401">
        <v>548.96</v>
      </c>
      <c r="C9401">
        <v>558.54999999999995</v>
      </c>
    </row>
    <row r="9402" spans="1:3">
      <c r="A9402" s="80">
        <v>39708</v>
      </c>
      <c r="B9402">
        <v>549.03</v>
      </c>
      <c r="C9402">
        <v>558.55999999999995</v>
      </c>
    </row>
    <row r="9403" spans="1:3">
      <c r="A9403" s="80">
        <v>39709</v>
      </c>
      <c r="B9403">
        <v>549.12</v>
      </c>
      <c r="C9403">
        <v>558.66999999999996</v>
      </c>
    </row>
    <row r="9404" spans="1:3">
      <c r="A9404" s="80">
        <v>39710</v>
      </c>
      <c r="B9404">
        <v>549.20000000000005</v>
      </c>
      <c r="C9404">
        <v>558.74</v>
      </c>
    </row>
    <row r="9405" spans="1:3">
      <c r="A9405" s="80">
        <v>39711</v>
      </c>
      <c r="B9405">
        <v>549.32000000000005</v>
      </c>
      <c r="C9405">
        <v>558.89</v>
      </c>
    </row>
    <row r="9406" spans="1:3">
      <c r="A9406" s="80">
        <v>39712</v>
      </c>
      <c r="B9406">
        <v>549.32000000000005</v>
      </c>
      <c r="C9406">
        <v>558.89</v>
      </c>
    </row>
    <row r="9407" spans="1:3">
      <c r="A9407" s="80">
        <v>39713</v>
      </c>
      <c r="B9407">
        <v>549.32000000000005</v>
      </c>
      <c r="C9407">
        <v>558.89</v>
      </c>
    </row>
    <row r="9408" spans="1:3">
      <c r="A9408" s="80">
        <v>39714</v>
      </c>
      <c r="B9408">
        <v>549.30999999999995</v>
      </c>
      <c r="C9408">
        <v>558.96</v>
      </c>
    </row>
    <row r="9409" spans="1:3">
      <c r="A9409" s="80">
        <v>39715</v>
      </c>
      <c r="B9409">
        <v>549.24</v>
      </c>
      <c r="C9409">
        <v>558.99</v>
      </c>
    </row>
    <row r="9410" spans="1:3">
      <c r="A9410" s="80">
        <v>39716</v>
      </c>
      <c r="B9410">
        <v>549.41</v>
      </c>
      <c r="C9410">
        <v>559.07000000000005</v>
      </c>
    </row>
    <row r="9411" spans="1:3">
      <c r="A9411" s="80">
        <v>39717</v>
      </c>
      <c r="B9411">
        <v>549.4</v>
      </c>
      <c r="C9411">
        <v>559.09</v>
      </c>
    </row>
    <row r="9412" spans="1:3">
      <c r="A9412" s="80">
        <v>39718</v>
      </c>
      <c r="B9412">
        <v>549.49</v>
      </c>
      <c r="C9412">
        <v>559.12</v>
      </c>
    </row>
    <row r="9413" spans="1:3">
      <c r="A9413" s="80">
        <v>39719</v>
      </c>
      <c r="B9413">
        <v>549.49</v>
      </c>
      <c r="C9413">
        <v>559.12</v>
      </c>
    </row>
    <row r="9414" spans="1:3">
      <c r="A9414" s="80">
        <v>39720</v>
      </c>
      <c r="B9414">
        <v>549.49</v>
      </c>
      <c r="C9414">
        <v>559.12</v>
      </c>
    </row>
    <row r="9415" spans="1:3">
      <c r="A9415" s="80">
        <v>39721</v>
      </c>
      <c r="B9415">
        <v>549.59</v>
      </c>
      <c r="C9415">
        <v>559.26</v>
      </c>
    </row>
    <row r="9416" spans="1:3">
      <c r="A9416" s="80">
        <v>39722</v>
      </c>
      <c r="B9416">
        <v>549.65</v>
      </c>
      <c r="C9416">
        <v>559.26</v>
      </c>
    </row>
    <row r="9417" spans="1:3">
      <c r="A9417" s="80">
        <v>39723</v>
      </c>
      <c r="B9417">
        <v>549.77</v>
      </c>
      <c r="C9417">
        <v>559.33000000000004</v>
      </c>
    </row>
    <row r="9418" spans="1:3">
      <c r="A9418" s="80">
        <v>39724</v>
      </c>
      <c r="B9418">
        <v>549.82000000000005</v>
      </c>
      <c r="C9418">
        <v>559.38</v>
      </c>
    </row>
    <row r="9419" spans="1:3">
      <c r="A9419" s="80">
        <v>39725</v>
      </c>
      <c r="B9419">
        <v>549.82000000000005</v>
      </c>
      <c r="C9419">
        <v>559.41</v>
      </c>
    </row>
    <row r="9420" spans="1:3">
      <c r="A9420" s="80">
        <v>39726</v>
      </c>
      <c r="B9420">
        <v>549.82000000000005</v>
      </c>
      <c r="C9420">
        <v>559.41</v>
      </c>
    </row>
    <row r="9421" spans="1:3">
      <c r="A9421" s="80">
        <v>39727</v>
      </c>
      <c r="B9421">
        <v>549.82000000000005</v>
      </c>
      <c r="C9421">
        <v>559.41</v>
      </c>
    </row>
    <row r="9422" spans="1:3">
      <c r="A9422" s="80">
        <v>39728</v>
      </c>
      <c r="B9422">
        <v>549.86</v>
      </c>
      <c r="C9422">
        <v>559.48</v>
      </c>
    </row>
    <row r="9423" spans="1:3">
      <c r="A9423" s="80">
        <v>39729</v>
      </c>
      <c r="B9423">
        <v>549.88</v>
      </c>
      <c r="C9423">
        <v>559.52</v>
      </c>
    </row>
    <row r="9424" spans="1:3">
      <c r="A9424" s="80">
        <v>39730</v>
      </c>
      <c r="B9424">
        <v>549.89</v>
      </c>
      <c r="C9424">
        <v>559.63</v>
      </c>
    </row>
    <row r="9425" spans="1:3">
      <c r="A9425" s="80">
        <v>39731</v>
      </c>
      <c r="B9425">
        <v>549.9</v>
      </c>
      <c r="C9425">
        <v>559.66999999999996</v>
      </c>
    </row>
    <row r="9426" spans="1:3">
      <c r="A9426" s="80">
        <v>39732</v>
      </c>
      <c r="B9426">
        <v>549.9</v>
      </c>
      <c r="C9426">
        <v>559.71</v>
      </c>
    </row>
    <row r="9427" spans="1:3">
      <c r="A9427" s="80">
        <v>39733</v>
      </c>
      <c r="B9427">
        <v>549.9</v>
      </c>
      <c r="C9427">
        <v>559.71</v>
      </c>
    </row>
    <row r="9428" spans="1:3">
      <c r="A9428" s="80">
        <v>39734</v>
      </c>
      <c r="B9428">
        <v>549.9</v>
      </c>
      <c r="C9428">
        <v>559.71</v>
      </c>
    </row>
    <row r="9429" spans="1:3">
      <c r="A9429" s="80">
        <v>39735</v>
      </c>
      <c r="B9429">
        <v>550.01</v>
      </c>
      <c r="C9429">
        <v>559.76</v>
      </c>
    </row>
    <row r="9430" spans="1:3">
      <c r="A9430" s="80">
        <v>39736</v>
      </c>
      <c r="B9430">
        <v>550.14</v>
      </c>
      <c r="C9430">
        <v>559.91</v>
      </c>
    </row>
    <row r="9431" spans="1:3">
      <c r="A9431" s="80">
        <v>39737</v>
      </c>
      <c r="B9431">
        <v>550.36</v>
      </c>
      <c r="C9431">
        <v>559.91999999999996</v>
      </c>
    </row>
    <row r="9432" spans="1:3">
      <c r="A9432" s="80">
        <v>39738</v>
      </c>
      <c r="B9432">
        <v>550.4</v>
      </c>
      <c r="C9432">
        <v>559.96</v>
      </c>
    </row>
    <row r="9433" spans="1:3">
      <c r="A9433" s="80">
        <v>39739</v>
      </c>
      <c r="B9433">
        <v>550.46</v>
      </c>
      <c r="C9433">
        <v>559.96</v>
      </c>
    </row>
    <row r="9434" spans="1:3">
      <c r="A9434" s="80">
        <v>39740</v>
      </c>
      <c r="B9434">
        <v>550.46</v>
      </c>
      <c r="C9434">
        <v>559.96</v>
      </c>
    </row>
    <row r="9435" spans="1:3">
      <c r="A9435" s="80">
        <v>39741</v>
      </c>
      <c r="B9435">
        <v>550.46</v>
      </c>
      <c r="C9435">
        <v>559.96</v>
      </c>
    </row>
    <row r="9436" spans="1:3">
      <c r="A9436" s="80">
        <v>39742</v>
      </c>
      <c r="B9436">
        <v>550.59</v>
      </c>
      <c r="C9436">
        <v>560.09</v>
      </c>
    </row>
    <row r="9437" spans="1:3">
      <c r="A9437" s="80">
        <v>39743</v>
      </c>
      <c r="B9437">
        <v>550.66999999999996</v>
      </c>
      <c r="C9437">
        <v>560.14</v>
      </c>
    </row>
    <row r="9438" spans="1:3">
      <c r="A9438" s="80">
        <v>39744</v>
      </c>
      <c r="B9438">
        <v>550.54999999999995</v>
      </c>
      <c r="C9438">
        <v>560.16</v>
      </c>
    </row>
    <row r="9439" spans="1:3">
      <c r="A9439" s="80">
        <v>39745</v>
      </c>
      <c r="B9439">
        <v>550.59</v>
      </c>
      <c r="C9439">
        <v>560.20000000000005</v>
      </c>
    </row>
    <row r="9440" spans="1:3">
      <c r="A9440" s="80">
        <v>39746</v>
      </c>
      <c r="B9440">
        <v>550.70000000000005</v>
      </c>
      <c r="C9440">
        <v>560.38</v>
      </c>
    </row>
    <row r="9441" spans="1:3">
      <c r="A9441" s="80">
        <v>39747</v>
      </c>
      <c r="B9441">
        <v>550.70000000000005</v>
      </c>
      <c r="C9441">
        <v>560.38</v>
      </c>
    </row>
    <row r="9442" spans="1:3">
      <c r="A9442" s="80">
        <v>39748</v>
      </c>
      <c r="B9442">
        <v>550.70000000000005</v>
      </c>
      <c r="C9442">
        <v>560.38</v>
      </c>
    </row>
    <row r="9443" spans="1:3">
      <c r="A9443" s="80">
        <v>39749</v>
      </c>
      <c r="B9443">
        <v>550.74</v>
      </c>
      <c r="C9443">
        <v>560.44000000000005</v>
      </c>
    </row>
    <row r="9444" spans="1:3">
      <c r="A9444" s="80">
        <v>39750</v>
      </c>
      <c r="B9444">
        <v>550.75</v>
      </c>
      <c r="C9444">
        <v>560.45000000000005</v>
      </c>
    </row>
    <row r="9445" spans="1:3">
      <c r="A9445" s="80">
        <v>39751</v>
      </c>
      <c r="B9445">
        <v>550.78</v>
      </c>
      <c r="C9445">
        <v>560.46</v>
      </c>
    </row>
    <row r="9446" spans="1:3">
      <c r="A9446" s="80">
        <v>39752</v>
      </c>
      <c r="B9446">
        <v>550.82000000000005</v>
      </c>
      <c r="C9446">
        <v>560.51</v>
      </c>
    </row>
    <row r="9447" spans="1:3">
      <c r="A9447" s="80">
        <v>39753</v>
      </c>
      <c r="B9447">
        <v>550.9</v>
      </c>
      <c r="C9447">
        <v>560.57000000000005</v>
      </c>
    </row>
    <row r="9448" spans="1:3">
      <c r="A9448" s="80">
        <v>39754</v>
      </c>
      <c r="B9448">
        <v>550.9</v>
      </c>
      <c r="C9448">
        <v>560.57000000000005</v>
      </c>
    </row>
    <row r="9449" spans="1:3">
      <c r="A9449" s="80">
        <v>39755</v>
      </c>
      <c r="B9449">
        <v>550.9</v>
      </c>
      <c r="C9449">
        <v>560.57000000000005</v>
      </c>
    </row>
    <row r="9450" spans="1:3">
      <c r="A9450" s="80">
        <v>39756</v>
      </c>
      <c r="B9450">
        <v>551.01</v>
      </c>
      <c r="C9450">
        <v>560.66</v>
      </c>
    </row>
    <row r="9451" spans="1:3">
      <c r="A9451" s="80">
        <v>39757</v>
      </c>
      <c r="B9451">
        <v>551.03</v>
      </c>
      <c r="C9451">
        <v>560.71</v>
      </c>
    </row>
    <row r="9452" spans="1:3">
      <c r="A9452" s="80">
        <v>39758</v>
      </c>
      <c r="B9452">
        <v>551.19000000000005</v>
      </c>
      <c r="C9452">
        <v>560.85</v>
      </c>
    </row>
    <row r="9453" spans="1:3">
      <c r="A9453" s="80">
        <v>39759</v>
      </c>
      <c r="B9453">
        <v>551.17999999999995</v>
      </c>
      <c r="C9453">
        <v>560.86</v>
      </c>
    </row>
    <row r="9454" spans="1:3">
      <c r="A9454" s="80">
        <v>39760</v>
      </c>
      <c r="B9454">
        <v>551.19000000000005</v>
      </c>
      <c r="C9454">
        <v>560.96</v>
      </c>
    </row>
    <row r="9455" spans="1:3">
      <c r="A9455" s="80">
        <v>39761</v>
      </c>
      <c r="B9455">
        <v>551.19000000000005</v>
      </c>
      <c r="C9455">
        <v>560.96</v>
      </c>
    </row>
    <row r="9456" spans="1:3">
      <c r="A9456" s="80">
        <v>39762</v>
      </c>
      <c r="B9456">
        <v>551.19000000000005</v>
      </c>
      <c r="C9456">
        <v>560.96</v>
      </c>
    </row>
    <row r="9457" spans="1:3">
      <c r="A9457" s="80">
        <v>39763</v>
      </c>
      <c r="B9457">
        <v>551.17999999999995</v>
      </c>
      <c r="C9457">
        <v>560.98</v>
      </c>
    </row>
    <row r="9458" spans="1:3">
      <c r="A9458" s="80">
        <v>39764</v>
      </c>
      <c r="B9458">
        <v>551.17999999999995</v>
      </c>
      <c r="C9458">
        <v>561.03</v>
      </c>
    </row>
    <row r="9459" spans="1:3">
      <c r="A9459" s="80">
        <v>39765</v>
      </c>
      <c r="B9459">
        <v>551.24</v>
      </c>
      <c r="C9459">
        <v>561.13</v>
      </c>
    </row>
    <row r="9460" spans="1:3">
      <c r="A9460" s="80">
        <v>39766</v>
      </c>
      <c r="B9460">
        <v>551.39</v>
      </c>
      <c r="C9460">
        <v>561.21</v>
      </c>
    </row>
    <row r="9461" spans="1:3">
      <c r="A9461" s="80">
        <v>39767</v>
      </c>
      <c r="B9461">
        <v>551.47</v>
      </c>
      <c r="C9461">
        <v>561.28</v>
      </c>
    </row>
    <row r="9462" spans="1:3">
      <c r="A9462" s="80">
        <v>39768</v>
      </c>
      <c r="B9462">
        <v>551.47</v>
      </c>
      <c r="C9462">
        <v>561.28</v>
      </c>
    </row>
    <row r="9463" spans="1:3">
      <c r="A9463" s="80">
        <v>39769</v>
      </c>
      <c r="B9463">
        <v>551.47</v>
      </c>
      <c r="C9463">
        <v>561.28</v>
      </c>
    </row>
    <row r="9464" spans="1:3">
      <c r="A9464" s="80">
        <v>39770</v>
      </c>
      <c r="B9464">
        <v>551.5</v>
      </c>
      <c r="C9464">
        <v>561.29999999999995</v>
      </c>
    </row>
    <row r="9465" spans="1:3">
      <c r="A9465" s="80">
        <v>39771</v>
      </c>
      <c r="B9465">
        <v>551.71</v>
      </c>
      <c r="C9465">
        <v>561.42999999999995</v>
      </c>
    </row>
    <row r="9466" spans="1:3">
      <c r="A9466" s="80">
        <v>39772</v>
      </c>
      <c r="B9466">
        <v>551.54999999999995</v>
      </c>
      <c r="C9466">
        <v>561.28</v>
      </c>
    </row>
    <row r="9467" spans="1:3">
      <c r="A9467" s="80">
        <v>39773</v>
      </c>
      <c r="B9467">
        <v>551.52</v>
      </c>
      <c r="C9467">
        <v>561.27</v>
      </c>
    </row>
    <row r="9468" spans="1:3">
      <c r="A9468" s="80">
        <v>39774</v>
      </c>
      <c r="B9468">
        <v>550.79999999999995</v>
      </c>
      <c r="C9468">
        <v>560.69000000000005</v>
      </c>
    </row>
    <row r="9469" spans="1:3">
      <c r="A9469" s="80">
        <v>39775</v>
      </c>
      <c r="B9469">
        <v>550.79999999999995</v>
      </c>
      <c r="C9469">
        <v>560.69000000000005</v>
      </c>
    </row>
    <row r="9470" spans="1:3">
      <c r="A9470" s="80">
        <v>39776</v>
      </c>
      <c r="B9470">
        <v>550.79999999999995</v>
      </c>
      <c r="C9470">
        <v>560.69000000000005</v>
      </c>
    </row>
    <row r="9471" spans="1:3">
      <c r="A9471" s="80">
        <v>39777</v>
      </c>
      <c r="B9471">
        <v>548.94000000000005</v>
      </c>
      <c r="C9471">
        <v>558.74</v>
      </c>
    </row>
    <row r="9472" spans="1:3">
      <c r="A9472" s="80">
        <v>39778</v>
      </c>
      <c r="B9472">
        <v>546.04999999999995</v>
      </c>
      <c r="C9472">
        <v>555.80999999999995</v>
      </c>
    </row>
    <row r="9473" spans="1:3">
      <c r="A9473" s="80">
        <v>39779</v>
      </c>
      <c r="B9473">
        <v>544.41999999999996</v>
      </c>
      <c r="C9473">
        <v>554.24</v>
      </c>
    </row>
    <row r="9474" spans="1:3">
      <c r="A9474" s="80">
        <v>39780</v>
      </c>
      <c r="B9474">
        <v>540.99</v>
      </c>
      <c r="C9474">
        <v>550.75</v>
      </c>
    </row>
    <row r="9475" spans="1:3">
      <c r="A9475" s="80">
        <v>39781</v>
      </c>
      <c r="B9475">
        <v>525.22</v>
      </c>
      <c r="C9475">
        <v>536.75</v>
      </c>
    </row>
    <row r="9476" spans="1:3">
      <c r="A9476" s="80">
        <v>39782</v>
      </c>
      <c r="B9476">
        <v>525.22</v>
      </c>
      <c r="C9476">
        <v>536.75</v>
      </c>
    </row>
    <row r="9477" spans="1:3">
      <c r="A9477" s="80">
        <v>39783</v>
      </c>
      <c r="B9477">
        <v>525.22</v>
      </c>
      <c r="C9477">
        <v>536.75</v>
      </c>
    </row>
    <row r="9478" spans="1:3">
      <c r="A9478" s="80">
        <v>39784</v>
      </c>
      <c r="B9478">
        <v>523.97</v>
      </c>
      <c r="C9478">
        <v>534.25</v>
      </c>
    </row>
    <row r="9479" spans="1:3">
      <c r="A9479" s="80">
        <v>39785</v>
      </c>
      <c r="B9479">
        <v>523.78</v>
      </c>
      <c r="C9479">
        <v>533.79</v>
      </c>
    </row>
    <row r="9480" spans="1:3">
      <c r="A9480" s="80">
        <v>39786</v>
      </c>
      <c r="B9480">
        <v>526.12</v>
      </c>
      <c r="C9480">
        <v>536.5</v>
      </c>
    </row>
    <row r="9481" spans="1:3">
      <c r="A9481" s="80">
        <v>39787</v>
      </c>
      <c r="B9481">
        <v>540.59</v>
      </c>
      <c r="C9481">
        <v>552.83000000000004</v>
      </c>
    </row>
    <row r="9482" spans="1:3">
      <c r="A9482" s="80">
        <v>39788</v>
      </c>
      <c r="B9482">
        <v>547.66</v>
      </c>
      <c r="C9482">
        <v>558.14</v>
      </c>
    </row>
    <row r="9483" spans="1:3">
      <c r="A9483" s="80">
        <v>39789</v>
      </c>
      <c r="B9483">
        <v>547.66</v>
      </c>
      <c r="C9483">
        <v>558.14</v>
      </c>
    </row>
    <row r="9484" spans="1:3">
      <c r="A9484" s="80">
        <v>39790</v>
      </c>
      <c r="B9484">
        <v>547.66</v>
      </c>
      <c r="C9484">
        <v>558.14</v>
      </c>
    </row>
    <row r="9485" spans="1:3">
      <c r="A9485" s="80">
        <v>39791</v>
      </c>
      <c r="B9485">
        <v>552.51</v>
      </c>
      <c r="C9485">
        <v>562.54999999999995</v>
      </c>
    </row>
    <row r="9486" spans="1:3">
      <c r="A9486" s="80">
        <v>39792</v>
      </c>
      <c r="B9486">
        <v>552.53</v>
      </c>
      <c r="C9486">
        <v>562.53</v>
      </c>
    </row>
    <row r="9487" spans="1:3">
      <c r="A9487" s="80">
        <v>39793</v>
      </c>
      <c r="B9487">
        <v>552.5</v>
      </c>
      <c r="C9487">
        <v>562.53</v>
      </c>
    </row>
    <row r="9488" spans="1:3">
      <c r="A9488" s="80">
        <v>39794</v>
      </c>
      <c r="B9488">
        <v>551.85</v>
      </c>
      <c r="C9488">
        <v>562.02</v>
      </c>
    </row>
    <row r="9489" spans="1:3">
      <c r="A9489" s="80">
        <v>39795</v>
      </c>
      <c r="B9489">
        <v>550.29999999999995</v>
      </c>
      <c r="C9489">
        <v>560.80999999999995</v>
      </c>
    </row>
    <row r="9490" spans="1:3">
      <c r="A9490" s="80">
        <v>39796</v>
      </c>
      <c r="B9490">
        <v>550.29999999999995</v>
      </c>
      <c r="C9490">
        <v>560.80999999999995</v>
      </c>
    </row>
    <row r="9491" spans="1:3">
      <c r="A9491" s="80">
        <v>39797</v>
      </c>
      <c r="B9491">
        <v>550.29999999999995</v>
      </c>
      <c r="C9491">
        <v>560.80999999999995</v>
      </c>
    </row>
    <row r="9492" spans="1:3">
      <c r="A9492" s="80">
        <v>39798</v>
      </c>
      <c r="B9492">
        <v>528.55999999999995</v>
      </c>
      <c r="C9492">
        <v>540.95000000000005</v>
      </c>
    </row>
    <row r="9493" spans="1:3">
      <c r="A9493" s="80">
        <v>39799</v>
      </c>
      <c r="B9493">
        <v>546.33000000000004</v>
      </c>
      <c r="C9493">
        <v>557.37</v>
      </c>
    </row>
    <row r="9494" spans="1:3">
      <c r="A9494" s="80">
        <v>39800</v>
      </c>
      <c r="B9494">
        <v>549.74</v>
      </c>
      <c r="C9494">
        <v>560.22</v>
      </c>
    </row>
    <row r="9495" spans="1:3">
      <c r="A9495" s="80">
        <v>39801</v>
      </c>
      <c r="B9495">
        <v>542.49</v>
      </c>
      <c r="C9495">
        <v>553.55999999999995</v>
      </c>
    </row>
    <row r="9496" spans="1:3">
      <c r="A9496" s="80">
        <v>39802</v>
      </c>
      <c r="B9496">
        <v>540.01</v>
      </c>
      <c r="C9496">
        <v>550.5</v>
      </c>
    </row>
    <row r="9497" spans="1:3">
      <c r="A9497" s="80">
        <v>39803</v>
      </c>
      <c r="B9497">
        <v>540.01</v>
      </c>
      <c r="C9497">
        <v>550.5</v>
      </c>
    </row>
    <row r="9498" spans="1:3">
      <c r="A9498" s="80">
        <v>39804</v>
      </c>
      <c r="B9498">
        <v>540.01</v>
      </c>
      <c r="C9498">
        <v>550.5</v>
      </c>
    </row>
    <row r="9499" spans="1:3">
      <c r="A9499" s="80">
        <v>39805</v>
      </c>
      <c r="B9499">
        <v>541.86</v>
      </c>
      <c r="C9499">
        <v>552.38</v>
      </c>
    </row>
    <row r="9500" spans="1:3">
      <c r="A9500" s="80">
        <v>39806</v>
      </c>
      <c r="B9500">
        <v>543.69000000000005</v>
      </c>
      <c r="C9500">
        <v>553.95000000000005</v>
      </c>
    </row>
    <row r="9501" spans="1:3">
      <c r="A9501" s="80">
        <v>39807</v>
      </c>
      <c r="B9501">
        <v>552.03</v>
      </c>
      <c r="C9501">
        <v>562.82000000000005</v>
      </c>
    </row>
    <row r="9502" spans="1:3">
      <c r="A9502" s="80">
        <v>39808</v>
      </c>
      <c r="B9502">
        <v>552.03</v>
      </c>
      <c r="C9502">
        <v>562.82000000000005</v>
      </c>
    </row>
    <row r="9503" spans="1:3">
      <c r="A9503" s="80">
        <v>39809</v>
      </c>
      <c r="B9503">
        <v>552.03</v>
      </c>
      <c r="C9503">
        <v>562.82000000000005</v>
      </c>
    </row>
    <row r="9504" spans="1:3">
      <c r="A9504" s="80">
        <v>39810</v>
      </c>
      <c r="B9504">
        <v>552.03</v>
      </c>
      <c r="C9504">
        <v>562.82000000000005</v>
      </c>
    </row>
    <row r="9505" spans="1:3">
      <c r="A9505" s="80">
        <v>39811</v>
      </c>
      <c r="B9505">
        <v>552.03</v>
      </c>
      <c r="C9505">
        <v>562.82000000000005</v>
      </c>
    </row>
    <row r="9506" spans="1:3">
      <c r="A9506" s="80">
        <v>39812</v>
      </c>
      <c r="B9506">
        <v>553.08000000000004</v>
      </c>
      <c r="C9506">
        <v>563.35</v>
      </c>
    </row>
    <row r="9507" spans="1:3">
      <c r="A9507" s="80">
        <v>39813</v>
      </c>
      <c r="B9507">
        <v>550.08000000000004</v>
      </c>
      <c r="C9507">
        <v>560.85</v>
      </c>
    </row>
    <row r="9508" spans="1:3">
      <c r="A9508" s="80">
        <v>39814</v>
      </c>
      <c r="B9508">
        <v>550.08000000000004</v>
      </c>
      <c r="C9508">
        <v>560.85</v>
      </c>
    </row>
    <row r="9509" spans="1:3">
      <c r="A9509" s="80">
        <v>39815</v>
      </c>
      <c r="B9509">
        <v>550.08000000000004</v>
      </c>
      <c r="C9509">
        <v>560.85</v>
      </c>
    </row>
    <row r="9510" spans="1:3">
      <c r="A9510" s="80">
        <v>39816</v>
      </c>
      <c r="B9510">
        <v>547.1</v>
      </c>
      <c r="C9510">
        <v>558.44000000000005</v>
      </c>
    </row>
    <row r="9511" spans="1:3">
      <c r="A9511" s="80">
        <v>39817</v>
      </c>
      <c r="B9511">
        <v>547.1</v>
      </c>
      <c r="C9511">
        <v>558.44000000000005</v>
      </c>
    </row>
    <row r="9512" spans="1:3">
      <c r="A9512" s="80">
        <v>39818</v>
      </c>
      <c r="B9512">
        <v>547.1</v>
      </c>
      <c r="C9512">
        <v>558.44000000000005</v>
      </c>
    </row>
    <row r="9513" spans="1:3">
      <c r="A9513" s="80">
        <v>39819</v>
      </c>
      <c r="B9513">
        <v>547.27</v>
      </c>
      <c r="C9513">
        <v>558.4</v>
      </c>
    </row>
    <row r="9514" spans="1:3">
      <c r="A9514" s="80">
        <v>39820</v>
      </c>
      <c r="B9514">
        <v>552.42999999999995</v>
      </c>
      <c r="C9514">
        <v>563.19000000000005</v>
      </c>
    </row>
    <row r="9515" spans="1:3">
      <c r="A9515" s="80">
        <v>39821</v>
      </c>
      <c r="B9515">
        <v>553.63</v>
      </c>
      <c r="C9515">
        <v>563.72</v>
      </c>
    </row>
    <row r="9516" spans="1:3">
      <c r="A9516" s="80">
        <v>39822</v>
      </c>
      <c r="B9516">
        <v>553.92999999999995</v>
      </c>
      <c r="C9516">
        <v>563.79999999999995</v>
      </c>
    </row>
    <row r="9517" spans="1:3">
      <c r="A9517" s="80">
        <v>39823</v>
      </c>
      <c r="B9517">
        <v>554</v>
      </c>
      <c r="C9517">
        <v>563.78</v>
      </c>
    </row>
    <row r="9518" spans="1:3">
      <c r="A9518" s="80">
        <v>39824</v>
      </c>
      <c r="B9518">
        <v>554</v>
      </c>
      <c r="C9518">
        <v>563.78</v>
      </c>
    </row>
    <row r="9519" spans="1:3">
      <c r="A9519" s="80">
        <v>39825</v>
      </c>
      <c r="B9519">
        <v>554</v>
      </c>
      <c r="C9519">
        <v>563.78</v>
      </c>
    </row>
    <row r="9520" spans="1:3">
      <c r="A9520" s="80">
        <v>39826</v>
      </c>
      <c r="B9520">
        <v>553.82000000000005</v>
      </c>
      <c r="C9520">
        <v>563.65</v>
      </c>
    </row>
    <row r="9521" spans="1:3">
      <c r="A9521" s="80">
        <v>39827</v>
      </c>
      <c r="B9521">
        <v>553.36</v>
      </c>
      <c r="C9521">
        <v>563.1</v>
      </c>
    </row>
    <row r="9522" spans="1:3">
      <c r="A9522" s="80">
        <v>39828</v>
      </c>
      <c r="B9522">
        <v>550.83000000000004</v>
      </c>
      <c r="C9522">
        <v>560.78</v>
      </c>
    </row>
    <row r="9523" spans="1:3">
      <c r="A9523" s="80">
        <v>39829</v>
      </c>
      <c r="B9523">
        <v>549.88</v>
      </c>
      <c r="C9523">
        <v>559.89</v>
      </c>
    </row>
    <row r="9524" spans="1:3">
      <c r="A9524" s="80">
        <v>39830</v>
      </c>
      <c r="B9524">
        <v>549.57000000000005</v>
      </c>
      <c r="C9524">
        <v>559.73</v>
      </c>
    </row>
    <row r="9525" spans="1:3">
      <c r="A9525" s="80">
        <v>39831</v>
      </c>
      <c r="B9525">
        <v>549.57000000000005</v>
      </c>
      <c r="C9525">
        <v>559.73</v>
      </c>
    </row>
    <row r="9526" spans="1:3">
      <c r="A9526" s="80">
        <v>39832</v>
      </c>
      <c r="B9526">
        <v>549.57000000000005</v>
      </c>
      <c r="C9526">
        <v>559.73</v>
      </c>
    </row>
    <row r="9527" spans="1:3">
      <c r="A9527" s="80">
        <v>39833</v>
      </c>
      <c r="B9527">
        <v>549.15</v>
      </c>
      <c r="C9527">
        <v>559.20000000000005</v>
      </c>
    </row>
    <row r="9528" spans="1:3">
      <c r="A9528" s="80">
        <v>39834</v>
      </c>
      <c r="B9528">
        <v>549.53</v>
      </c>
      <c r="C9528">
        <v>559.27</v>
      </c>
    </row>
    <row r="9529" spans="1:3">
      <c r="A9529" s="80">
        <v>39835</v>
      </c>
      <c r="B9529">
        <v>549.5</v>
      </c>
      <c r="C9529">
        <v>559.26</v>
      </c>
    </row>
    <row r="9530" spans="1:3">
      <c r="A9530" s="80">
        <v>39836</v>
      </c>
      <c r="B9530">
        <v>549.61</v>
      </c>
      <c r="C9530">
        <v>559.33000000000004</v>
      </c>
    </row>
    <row r="9531" spans="1:3">
      <c r="A9531" s="80">
        <v>39837</v>
      </c>
      <c r="B9531">
        <v>550.34</v>
      </c>
      <c r="C9531">
        <v>560.16</v>
      </c>
    </row>
    <row r="9532" spans="1:3">
      <c r="A9532" s="80">
        <v>39838</v>
      </c>
      <c r="B9532">
        <v>550.34</v>
      </c>
      <c r="C9532">
        <v>560.16</v>
      </c>
    </row>
    <row r="9533" spans="1:3">
      <c r="A9533" s="80">
        <v>39839</v>
      </c>
      <c r="B9533">
        <v>550.34</v>
      </c>
      <c r="C9533">
        <v>560.16</v>
      </c>
    </row>
    <row r="9534" spans="1:3">
      <c r="A9534" s="80">
        <v>39840</v>
      </c>
      <c r="B9534">
        <v>553.98</v>
      </c>
      <c r="C9534">
        <v>563.78</v>
      </c>
    </row>
    <row r="9535" spans="1:3">
      <c r="A9535" s="80">
        <v>39841</v>
      </c>
      <c r="B9535">
        <v>554.76</v>
      </c>
      <c r="C9535">
        <v>564.45000000000005</v>
      </c>
    </row>
    <row r="9536" spans="1:3">
      <c r="A9536" s="80">
        <v>39842</v>
      </c>
      <c r="B9536">
        <v>555.02</v>
      </c>
      <c r="C9536">
        <v>564.66</v>
      </c>
    </row>
    <row r="9537" spans="1:3">
      <c r="A9537" s="80">
        <v>39843</v>
      </c>
      <c r="B9537">
        <v>555.16</v>
      </c>
      <c r="C9537">
        <v>564.84</v>
      </c>
    </row>
    <row r="9538" spans="1:3">
      <c r="A9538" s="80">
        <v>39844</v>
      </c>
      <c r="B9538">
        <v>555.51</v>
      </c>
      <c r="C9538">
        <v>565.16</v>
      </c>
    </row>
    <row r="9539" spans="1:3">
      <c r="A9539" s="80">
        <v>39845</v>
      </c>
      <c r="B9539">
        <v>555.51</v>
      </c>
      <c r="C9539">
        <v>565.16</v>
      </c>
    </row>
    <row r="9540" spans="1:3">
      <c r="A9540" s="80">
        <v>39846</v>
      </c>
      <c r="B9540">
        <v>555.51</v>
      </c>
      <c r="C9540">
        <v>565.16</v>
      </c>
    </row>
    <row r="9541" spans="1:3">
      <c r="A9541" s="80">
        <v>39847</v>
      </c>
      <c r="B9541">
        <v>555.57000000000005</v>
      </c>
      <c r="C9541">
        <v>565.23</v>
      </c>
    </row>
    <row r="9542" spans="1:3">
      <c r="A9542" s="80">
        <v>39848</v>
      </c>
      <c r="B9542">
        <v>555.75</v>
      </c>
      <c r="C9542">
        <v>565.39</v>
      </c>
    </row>
    <row r="9543" spans="1:3">
      <c r="A9543" s="80">
        <v>39849</v>
      </c>
      <c r="B9543">
        <v>556.47</v>
      </c>
      <c r="C9543">
        <v>566</v>
      </c>
    </row>
    <row r="9544" spans="1:3">
      <c r="A9544" s="80">
        <v>39850</v>
      </c>
      <c r="B9544">
        <v>556.24</v>
      </c>
      <c r="C9544">
        <v>566.20000000000005</v>
      </c>
    </row>
    <row r="9545" spans="1:3">
      <c r="A9545" s="80">
        <v>39851</v>
      </c>
      <c r="B9545">
        <v>556.04999999999995</v>
      </c>
      <c r="C9545">
        <v>566.08000000000004</v>
      </c>
    </row>
    <row r="9546" spans="1:3">
      <c r="A9546" s="80">
        <v>39852</v>
      </c>
      <c r="B9546">
        <v>556.04999999999995</v>
      </c>
      <c r="C9546">
        <v>566.08000000000004</v>
      </c>
    </row>
    <row r="9547" spans="1:3">
      <c r="A9547" s="80">
        <v>39853</v>
      </c>
      <c r="B9547">
        <v>556.04999999999995</v>
      </c>
      <c r="C9547">
        <v>566.08000000000004</v>
      </c>
    </row>
    <row r="9548" spans="1:3">
      <c r="A9548" s="80">
        <v>39854</v>
      </c>
      <c r="B9548">
        <v>556.17999999999995</v>
      </c>
      <c r="C9548">
        <v>566.19000000000005</v>
      </c>
    </row>
    <row r="9549" spans="1:3">
      <c r="A9549" s="80">
        <v>39855</v>
      </c>
      <c r="B9549">
        <v>556.98</v>
      </c>
      <c r="C9549">
        <v>566.80999999999995</v>
      </c>
    </row>
    <row r="9550" spans="1:3">
      <c r="A9550" s="80">
        <v>39856</v>
      </c>
      <c r="B9550">
        <v>557.49</v>
      </c>
      <c r="C9550">
        <v>567.27</v>
      </c>
    </row>
    <row r="9551" spans="1:3">
      <c r="A9551" s="80">
        <v>39857</v>
      </c>
      <c r="B9551">
        <v>557.78</v>
      </c>
      <c r="C9551">
        <v>567.55999999999995</v>
      </c>
    </row>
    <row r="9552" spans="1:3">
      <c r="A9552" s="80">
        <v>39858</v>
      </c>
      <c r="B9552">
        <v>558.12</v>
      </c>
      <c r="C9552">
        <v>567.85</v>
      </c>
    </row>
    <row r="9553" spans="1:3">
      <c r="A9553" s="80">
        <v>39859</v>
      </c>
      <c r="B9553">
        <v>558.12</v>
      </c>
      <c r="C9553">
        <v>567.85</v>
      </c>
    </row>
    <row r="9554" spans="1:3">
      <c r="A9554" s="80">
        <v>39860</v>
      </c>
      <c r="B9554">
        <v>558.12</v>
      </c>
      <c r="C9554">
        <v>567.85</v>
      </c>
    </row>
    <row r="9555" spans="1:3">
      <c r="A9555" s="80">
        <v>39861</v>
      </c>
      <c r="B9555">
        <v>558.17999999999995</v>
      </c>
      <c r="C9555">
        <v>567.94000000000005</v>
      </c>
    </row>
    <row r="9556" spans="1:3">
      <c r="A9556" s="80">
        <v>39862</v>
      </c>
      <c r="B9556">
        <v>558.29999999999995</v>
      </c>
      <c r="C9556">
        <v>568.04</v>
      </c>
    </row>
    <row r="9557" spans="1:3">
      <c r="A9557" s="80">
        <v>39863</v>
      </c>
      <c r="B9557">
        <v>559</v>
      </c>
      <c r="C9557">
        <v>568.54</v>
      </c>
    </row>
    <row r="9558" spans="1:3">
      <c r="A9558" s="80">
        <v>39864</v>
      </c>
      <c r="B9558">
        <v>559.12</v>
      </c>
      <c r="C9558">
        <v>568.74</v>
      </c>
    </row>
    <row r="9559" spans="1:3">
      <c r="A9559" s="80">
        <v>39865</v>
      </c>
      <c r="B9559">
        <v>559.28</v>
      </c>
      <c r="C9559">
        <v>568.91</v>
      </c>
    </row>
    <row r="9560" spans="1:3">
      <c r="A9560" s="80">
        <v>39866</v>
      </c>
      <c r="B9560">
        <v>559.28</v>
      </c>
      <c r="C9560">
        <v>568.91</v>
      </c>
    </row>
    <row r="9561" spans="1:3">
      <c r="A9561" s="80">
        <v>39867</v>
      </c>
      <c r="B9561">
        <v>559.28</v>
      </c>
      <c r="C9561">
        <v>568.91</v>
      </c>
    </row>
    <row r="9562" spans="1:3">
      <c r="A9562" s="80">
        <v>39868</v>
      </c>
      <c r="B9562">
        <v>559.41</v>
      </c>
      <c r="C9562">
        <v>569.02</v>
      </c>
    </row>
    <row r="9563" spans="1:3">
      <c r="A9563" s="80">
        <v>39869</v>
      </c>
      <c r="B9563">
        <v>559.64</v>
      </c>
      <c r="C9563">
        <v>569.22</v>
      </c>
    </row>
    <row r="9564" spans="1:3">
      <c r="A9564" s="80">
        <v>39870</v>
      </c>
      <c r="B9564">
        <v>559.82000000000005</v>
      </c>
      <c r="C9564">
        <v>569.54999999999995</v>
      </c>
    </row>
    <row r="9565" spans="1:3">
      <c r="A9565" s="80">
        <v>39871</v>
      </c>
      <c r="B9565">
        <v>560.24</v>
      </c>
      <c r="C9565">
        <v>569.94000000000005</v>
      </c>
    </row>
    <row r="9566" spans="1:3">
      <c r="A9566" s="80">
        <v>39872</v>
      </c>
      <c r="B9566">
        <v>560.41</v>
      </c>
      <c r="C9566">
        <v>570.13</v>
      </c>
    </row>
    <row r="9567" spans="1:3">
      <c r="A9567" s="80">
        <v>39873</v>
      </c>
      <c r="B9567">
        <v>560.41</v>
      </c>
      <c r="C9567">
        <v>570.13</v>
      </c>
    </row>
    <row r="9568" spans="1:3">
      <c r="A9568" s="80">
        <v>39874</v>
      </c>
      <c r="B9568">
        <v>560.41</v>
      </c>
      <c r="C9568">
        <v>570.13</v>
      </c>
    </row>
    <row r="9569" spans="1:3">
      <c r="A9569" s="80">
        <v>39875</v>
      </c>
      <c r="B9569">
        <v>560.57000000000005</v>
      </c>
      <c r="C9569">
        <v>570.29999999999995</v>
      </c>
    </row>
    <row r="9570" spans="1:3">
      <c r="A9570" s="80">
        <v>39876</v>
      </c>
      <c r="B9570">
        <v>560.77</v>
      </c>
      <c r="C9570">
        <v>570.4</v>
      </c>
    </row>
    <row r="9571" spans="1:3">
      <c r="A9571" s="80">
        <v>39877</v>
      </c>
      <c r="B9571">
        <v>560.83000000000004</v>
      </c>
      <c r="C9571">
        <v>570.58000000000004</v>
      </c>
    </row>
    <row r="9572" spans="1:3">
      <c r="A9572" s="80">
        <v>39878</v>
      </c>
      <c r="B9572">
        <v>561.23</v>
      </c>
      <c r="C9572">
        <v>570.98</v>
      </c>
    </row>
    <row r="9573" spans="1:3">
      <c r="A9573" s="80">
        <v>39879</v>
      </c>
      <c r="B9573">
        <v>561.5</v>
      </c>
      <c r="C9573">
        <v>571.09</v>
      </c>
    </row>
    <row r="9574" spans="1:3">
      <c r="A9574" s="80">
        <v>39880</v>
      </c>
      <c r="B9574">
        <v>561.5</v>
      </c>
      <c r="C9574">
        <v>571.09</v>
      </c>
    </row>
    <row r="9575" spans="1:3">
      <c r="A9575" s="80">
        <v>39881</v>
      </c>
      <c r="B9575">
        <v>561.5</v>
      </c>
      <c r="C9575">
        <v>571.09</v>
      </c>
    </row>
    <row r="9576" spans="1:3">
      <c r="A9576" s="80">
        <v>39882</v>
      </c>
      <c r="B9576">
        <v>561.67999999999995</v>
      </c>
      <c r="C9576">
        <v>571.21</v>
      </c>
    </row>
    <row r="9577" spans="1:3">
      <c r="A9577" s="80">
        <v>39883</v>
      </c>
      <c r="B9577">
        <v>561.79999999999995</v>
      </c>
      <c r="C9577">
        <v>571.37</v>
      </c>
    </row>
    <row r="9578" spans="1:3">
      <c r="A9578" s="80">
        <v>39884</v>
      </c>
      <c r="B9578">
        <v>562.21</v>
      </c>
      <c r="C9578">
        <v>571.65</v>
      </c>
    </row>
    <row r="9579" spans="1:3">
      <c r="A9579" s="80">
        <v>39885</v>
      </c>
      <c r="B9579">
        <v>562.23</v>
      </c>
      <c r="C9579">
        <v>571.59</v>
      </c>
    </row>
    <row r="9580" spans="1:3">
      <c r="A9580" s="80">
        <v>39886</v>
      </c>
      <c r="B9580">
        <v>561.17999999999995</v>
      </c>
      <c r="C9580">
        <v>570.76</v>
      </c>
    </row>
    <row r="9581" spans="1:3">
      <c r="A9581" s="80">
        <v>39887</v>
      </c>
      <c r="B9581">
        <v>561.17999999999995</v>
      </c>
      <c r="C9581">
        <v>570.76</v>
      </c>
    </row>
    <row r="9582" spans="1:3">
      <c r="A9582" s="80">
        <v>39888</v>
      </c>
      <c r="B9582">
        <v>561.17999999999995</v>
      </c>
      <c r="C9582">
        <v>570.76</v>
      </c>
    </row>
    <row r="9583" spans="1:3">
      <c r="A9583" s="80">
        <v>39889</v>
      </c>
      <c r="B9583">
        <v>561.16999999999996</v>
      </c>
      <c r="C9583">
        <v>570.82000000000005</v>
      </c>
    </row>
    <row r="9584" spans="1:3">
      <c r="A9584" s="80">
        <v>39890</v>
      </c>
      <c r="B9584">
        <v>561.37</v>
      </c>
      <c r="C9584">
        <v>571.01</v>
      </c>
    </row>
    <row r="9585" spans="1:3">
      <c r="A9585" s="80">
        <v>39891</v>
      </c>
      <c r="B9585">
        <v>561.04999999999995</v>
      </c>
      <c r="C9585">
        <v>571.4</v>
      </c>
    </row>
    <row r="9586" spans="1:3">
      <c r="A9586" s="80">
        <v>39892</v>
      </c>
      <c r="B9586">
        <v>561.01</v>
      </c>
      <c r="C9586">
        <v>571.04999999999995</v>
      </c>
    </row>
    <row r="9587" spans="1:3">
      <c r="A9587" s="80">
        <v>39893</v>
      </c>
      <c r="B9587">
        <v>559.62</v>
      </c>
      <c r="C9587">
        <v>569.4</v>
      </c>
    </row>
    <row r="9588" spans="1:3">
      <c r="A9588" s="80">
        <v>39894</v>
      </c>
      <c r="B9588">
        <v>559.62</v>
      </c>
      <c r="C9588">
        <v>569.4</v>
      </c>
    </row>
    <row r="9589" spans="1:3">
      <c r="A9589" s="80">
        <v>39895</v>
      </c>
      <c r="B9589">
        <v>559.62</v>
      </c>
      <c r="C9589">
        <v>569.4</v>
      </c>
    </row>
    <row r="9590" spans="1:3">
      <c r="A9590" s="80">
        <v>39896</v>
      </c>
      <c r="B9590">
        <v>559.16999999999996</v>
      </c>
      <c r="C9590">
        <v>568.94000000000005</v>
      </c>
    </row>
    <row r="9591" spans="1:3">
      <c r="A9591" s="80">
        <v>39897</v>
      </c>
      <c r="B9591">
        <v>558.73</v>
      </c>
      <c r="C9591">
        <v>568.79</v>
      </c>
    </row>
    <row r="9592" spans="1:3">
      <c r="A9592" s="80">
        <v>39898</v>
      </c>
      <c r="B9592">
        <v>560.53</v>
      </c>
      <c r="C9592">
        <v>569.88</v>
      </c>
    </row>
    <row r="9593" spans="1:3">
      <c r="A9593" s="80">
        <v>39899</v>
      </c>
      <c r="B9593">
        <v>561.45000000000005</v>
      </c>
      <c r="C9593">
        <v>571.12</v>
      </c>
    </row>
    <row r="9594" spans="1:3">
      <c r="A9594" s="80">
        <v>39900</v>
      </c>
      <c r="B9594">
        <v>560.04</v>
      </c>
      <c r="C9594">
        <v>569.98</v>
      </c>
    </row>
    <row r="9595" spans="1:3">
      <c r="A9595" s="80">
        <v>39901</v>
      </c>
      <c r="B9595">
        <v>560.04</v>
      </c>
      <c r="C9595">
        <v>569.98</v>
      </c>
    </row>
    <row r="9596" spans="1:3">
      <c r="A9596" s="80">
        <v>39902</v>
      </c>
      <c r="B9596">
        <v>560.04</v>
      </c>
      <c r="C9596">
        <v>569.98</v>
      </c>
    </row>
    <row r="9597" spans="1:3">
      <c r="A9597" s="80">
        <v>39903</v>
      </c>
      <c r="B9597">
        <v>558.41999999999996</v>
      </c>
      <c r="C9597">
        <v>568.35</v>
      </c>
    </row>
    <row r="9598" spans="1:3">
      <c r="A9598" s="80">
        <v>39904</v>
      </c>
      <c r="B9598">
        <v>560.98</v>
      </c>
      <c r="C9598">
        <v>570.51</v>
      </c>
    </row>
    <row r="9599" spans="1:3">
      <c r="A9599" s="80">
        <v>39905</v>
      </c>
      <c r="B9599">
        <v>561.83000000000004</v>
      </c>
      <c r="C9599">
        <v>571.44000000000005</v>
      </c>
    </row>
    <row r="9600" spans="1:3">
      <c r="A9600" s="80">
        <v>39906</v>
      </c>
      <c r="B9600">
        <v>564.22</v>
      </c>
      <c r="C9600">
        <v>573.92999999999995</v>
      </c>
    </row>
    <row r="9601" spans="1:3">
      <c r="A9601" s="80">
        <v>39907</v>
      </c>
      <c r="B9601">
        <v>564.53</v>
      </c>
      <c r="C9601">
        <v>574.24</v>
      </c>
    </row>
    <row r="9602" spans="1:3">
      <c r="A9602" s="80">
        <v>39908</v>
      </c>
      <c r="B9602">
        <v>564.53</v>
      </c>
      <c r="C9602">
        <v>574.24</v>
      </c>
    </row>
    <row r="9603" spans="1:3">
      <c r="A9603" s="80">
        <v>39909</v>
      </c>
      <c r="B9603">
        <v>564.53</v>
      </c>
      <c r="C9603">
        <v>574.24</v>
      </c>
    </row>
    <row r="9604" spans="1:3">
      <c r="A9604" s="80">
        <v>39910</v>
      </c>
      <c r="B9604">
        <v>565.4</v>
      </c>
      <c r="C9604">
        <v>575.01</v>
      </c>
    </row>
    <row r="9605" spans="1:3">
      <c r="A9605" s="80">
        <v>39911</v>
      </c>
      <c r="B9605">
        <v>565.88</v>
      </c>
      <c r="C9605">
        <v>576.65</v>
      </c>
    </row>
    <row r="9606" spans="1:3">
      <c r="A9606" s="80">
        <v>39912</v>
      </c>
      <c r="B9606">
        <v>565.38</v>
      </c>
      <c r="C9606">
        <v>576.37</v>
      </c>
    </row>
    <row r="9607" spans="1:3">
      <c r="A9607" s="80">
        <v>39913</v>
      </c>
      <c r="B9607">
        <v>565.38</v>
      </c>
      <c r="C9607">
        <v>576.37</v>
      </c>
    </row>
    <row r="9608" spans="1:3">
      <c r="A9608" s="80">
        <v>39914</v>
      </c>
      <c r="B9608">
        <v>565.38</v>
      </c>
      <c r="C9608">
        <v>576.37</v>
      </c>
    </row>
    <row r="9609" spans="1:3">
      <c r="A9609" s="80">
        <v>39915</v>
      </c>
      <c r="B9609">
        <v>565.38</v>
      </c>
      <c r="C9609">
        <v>576.37</v>
      </c>
    </row>
    <row r="9610" spans="1:3">
      <c r="A9610" s="80">
        <v>39916</v>
      </c>
      <c r="B9610">
        <v>565.38</v>
      </c>
      <c r="C9610">
        <v>576.37</v>
      </c>
    </row>
    <row r="9611" spans="1:3">
      <c r="A9611" s="80">
        <v>39917</v>
      </c>
      <c r="B9611">
        <v>564.54999999999995</v>
      </c>
      <c r="C9611">
        <v>575.59</v>
      </c>
    </row>
    <row r="9612" spans="1:3">
      <c r="A9612" s="80">
        <v>39918</v>
      </c>
      <c r="B9612">
        <v>564.08000000000004</v>
      </c>
      <c r="C9612">
        <v>575.72</v>
      </c>
    </row>
    <row r="9613" spans="1:3">
      <c r="A9613" s="80">
        <v>39919</v>
      </c>
      <c r="B9613">
        <v>564.01</v>
      </c>
      <c r="C9613">
        <v>576.09</v>
      </c>
    </row>
    <row r="9614" spans="1:3">
      <c r="A9614" s="80">
        <v>39920</v>
      </c>
      <c r="B9614">
        <v>564.21</v>
      </c>
      <c r="C9614">
        <v>574.91</v>
      </c>
    </row>
    <row r="9615" spans="1:3">
      <c r="A9615" s="80">
        <v>39921</v>
      </c>
      <c r="B9615">
        <v>564.04999999999995</v>
      </c>
      <c r="C9615">
        <v>573.59</v>
      </c>
    </row>
    <row r="9616" spans="1:3">
      <c r="A9616" s="80">
        <v>39922</v>
      </c>
      <c r="B9616">
        <v>564.04999999999995</v>
      </c>
      <c r="C9616">
        <v>573.59</v>
      </c>
    </row>
    <row r="9617" spans="1:3">
      <c r="A9617" s="80">
        <v>39923</v>
      </c>
      <c r="B9617">
        <v>564.04999999999995</v>
      </c>
      <c r="C9617">
        <v>573.59</v>
      </c>
    </row>
    <row r="9618" spans="1:3">
      <c r="A9618" s="80">
        <v>39924</v>
      </c>
      <c r="B9618">
        <v>564.17999999999995</v>
      </c>
      <c r="C9618">
        <v>573.87</v>
      </c>
    </row>
    <row r="9619" spans="1:3">
      <c r="A9619" s="80">
        <v>39925</v>
      </c>
      <c r="B9619">
        <v>565.11</v>
      </c>
      <c r="C9619">
        <v>575.07000000000005</v>
      </c>
    </row>
    <row r="9620" spans="1:3">
      <c r="A9620" s="80">
        <v>39926</v>
      </c>
      <c r="B9620">
        <v>565.30999999999995</v>
      </c>
      <c r="C9620">
        <v>575.09</v>
      </c>
    </row>
    <row r="9621" spans="1:3">
      <c r="A9621" s="80">
        <v>39927</v>
      </c>
      <c r="B9621">
        <v>566.33000000000004</v>
      </c>
      <c r="C9621">
        <v>575.86</v>
      </c>
    </row>
    <row r="9622" spans="1:3">
      <c r="A9622" s="80">
        <v>39928</v>
      </c>
      <c r="B9622">
        <v>566.59</v>
      </c>
      <c r="C9622">
        <v>576.25</v>
      </c>
    </row>
    <row r="9623" spans="1:3">
      <c r="A9623" s="80">
        <v>39929</v>
      </c>
      <c r="B9623">
        <v>566.59</v>
      </c>
      <c r="C9623">
        <v>576.25</v>
      </c>
    </row>
    <row r="9624" spans="1:3">
      <c r="A9624" s="80">
        <v>39930</v>
      </c>
      <c r="B9624">
        <v>566.59</v>
      </c>
      <c r="C9624">
        <v>576.25</v>
      </c>
    </row>
    <row r="9625" spans="1:3">
      <c r="A9625" s="80">
        <v>39931</v>
      </c>
      <c r="B9625">
        <v>567.9</v>
      </c>
      <c r="C9625">
        <v>577.65</v>
      </c>
    </row>
    <row r="9626" spans="1:3">
      <c r="A9626" s="80">
        <v>39932</v>
      </c>
      <c r="B9626">
        <v>568.20000000000005</v>
      </c>
      <c r="C9626">
        <v>577.88</v>
      </c>
    </row>
    <row r="9627" spans="1:3">
      <c r="A9627" s="80">
        <v>39933</v>
      </c>
      <c r="B9627">
        <v>568.29</v>
      </c>
      <c r="C9627">
        <v>577.97</v>
      </c>
    </row>
    <row r="9628" spans="1:3">
      <c r="A9628" s="80">
        <v>39934</v>
      </c>
      <c r="B9628">
        <v>568.36</v>
      </c>
      <c r="C9628">
        <v>578.07000000000005</v>
      </c>
    </row>
    <row r="9629" spans="1:3">
      <c r="A9629" s="80">
        <v>39935</v>
      </c>
      <c r="B9629">
        <v>568.36</v>
      </c>
      <c r="C9629">
        <v>578.07000000000005</v>
      </c>
    </row>
    <row r="9630" spans="1:3">
      <c r="A9630" s="80">
        <v>39936</v>
      </c>
      <c r="B9630">
        <v>568.36</v>
      </c>
      <c r="C9630">
        <v>578.07000000000005</v>
      </c>
    </row>
    <row r="9631" spans="1:3">
      <c r="A9631" s="80">
        <v>39937</v>
      </c>
      <c r="B9631">
        <v>568.36</v>
      </c>
      <c r="C9631">
        <v>578.07000000000005</v>
      </c>
    </row>
    <row r="9632" spans="1:3">
      <c r="A9632" s="80">
        <v>39938</v>
      </c>
      <c r="B9632">
        <v>568.54999999999995</v>
      </c>
      <c r="C9632">
        <v>578.11</v>
      </c>
    </row>
    <row r="9633" spans="1:3">
      <c r="A9633" s="80">
        <v>39939</v>
      </c>
      <c r="B9633">
        <v>568.65</v>
      </c>
      <c r="C9633">
        <v>578.22</v>
      </c>
    </row>
    <row r="9634" spans="1:3">
      <c r="A9634" s="80">
        <v>39940</v>
      </c>
      <c r="B9634">
        <v>568.79999999999995</v>
      </c>
      <c r="C9634">
        <v>578.35</v>
      </c>
    </row>
    <row r="9635" spans="1:3">
      <c r="A9635" s="80">
        <v>39941</v>
      </c>
      <c r="B9635">
        <v>568.82000000000005</v>
      </c>
      <c r="C9635">
        <v>578.36</v>
      </c>
    </row>
    <row r="9636" spans="1:3">
      <c r="A9636" s="80">
        <v>39942</v>
      </c>
      <c r="B9636">
        <v>569.55999999999995</v>
      </c>
      <c r="C9636">
        <v>579.05999999999995</v>
      </c>
    </row>
    <row r="9637" spans="1:3">
      <c r="A9637" s="80">
        <v>39943</v>
      </c>
      <c r="B9637">
        <v>569.55999999999995</v>
      </c>
      <c r="C9637">
        <v>579.05999999999995</v>
      </c>
    </row>
    <row r="9638" spans="1:3">
      <c r="A9638" s="80">
        <v>39944</v>
      </c>
      <c r="B9638">
        <v>569.55999999999995</v>
      </c>
      <c r="C9638">
        <v>579.05999999999995</v>
      </c>
    </row>
    <row r="9639" spans="1:3">
      <c r="A9639" s="80">
        <v>39945</v>
      </c>
      <c r="B9639">
        <v>569.91999999999996</v>
      </c>
      <c r="C9639">
        <v>579.57000000000005</v>
      </c>
    </row>
    <row r="9640" spans="1:3">
      <c r="A9640" s="80">
        <v>39946</v>
      </c>
      <c r="B9640">
        <v>570.21</v>
      </c>
      <c r="C9640">
        <v>579.79</v>
      </c>
    </row>
    <row r="9641" spans="1:3">
      <c r="A9641" s="80">
        <v>39947</v>
      </c>
      <c r="B9641">
        <v>569.51</v>
      </c>
      <c r="C9641">
        <v>579.30999999999995</v>
      </c>
    </row>
    <row r="9642" spans="1:3">
      <c r="A9642" s="80">
        <v>39948</v>
      </c>
      <c r="B9642">
        <v>568.67999999999995</v>
      </c>
      <c r="C9642">
        <v>578.33000000000004</v>
      </c>
    </row>
    <row r="9643" spans="1:3">
      <c r="A9643" s="80">
        <v>39949</v>
      </c>
      <c r="B9643">
        <v>567.77</v>
      </c>
      <c r="C9643">
        <v>577.41999999999996</v>
      </c>
    </row>
    <row r="9644" spans="1:3">
      <c r="A9644" s="80">
        <v>39950</v>
      </c>
      <c r="B9644">
        <v>567.77</v>
      </c>
      <c r="C9644">
        <v>577.41999999999996</v>
      </c>
    </row>
    <row r="9645" spans="1:3">
      <c r="A9645" s="80">
        <v>39951</v>
      </c>
      <c r="B9645">
        <v>567.77</v>
      </c>
      <c r="C9645">
        <v>577.41999999999996</v>
      </c>
    </row>
    <row r="9646" spans="1:3">
      <c r="A9646" s="80">
        <v>39952</v>
      </c>
      <c r="B9646">
        <v>566</v>
      </c>
      <c r="C9646">
        <v>575.79</v>
      </c>
    </row>
    <row r="9647" spans="1:3">
      <c r="A9647" s="80">
        <v>39953</v>
      </c>
      <c r="B9647">
        <v>569.36</v>
      </c>
      <c r="C9647">
        <v>579.01</v>
      </c>
    </row>
    <row r="9648" spans="1:3">
      <c r="A9648" s="80">
        <v>39954</v>
      </c>
      <c r="B9648">
        <v>571.30999999999995</v>
      </c>
      <c r="C9648">
        <v>580.78</v>
      </c>
    </row>
    <row r="9649" spans="1:3">
      <c r="A9649" s="80">
        <v>39955</v>
      </c>
      <c r="B9649">
        <v>571.52</v>
      </c>
      <c r="C9649">
        <v>580.94000000000005</v>
      </c>
    </row>
    <row r="9650" spans="1:3">
      <c r="A9650" s="80">
        <v>39956</v>
      </c>
      <c r="B9650">
        <v>571.46</v>
      </c>
      <c r="C9650">
        <v>581.03</v>
      </c>
    </row>
    <row r="9651" spans="1:3">
      <c r="A9651" s="80">
        <v>39957</v>
      </c>
      <c r="B9651">
        <v>571.46</v>
      </c>
      <c r="C9651">
        <v>581.03</v>
      </c>
    </row>
    <row r="9652" spans="1:3">
      <c r="A9652" s="80">
        <v>39958</v>
      </c>
      <c r="B9652">
        <v>571.46</v>
      </c>
      <c r="C9652">
        <v>581.03</v>
      </c>
    </row>
    <row r="9653" spans="1:3">
      <c r="A9653" s="80">
        <v>39959</v>
      </c>
      <c r="B9653">
        <v>571.6</v>
      </c>
      <c r="C9653">
        <v>581.19000000000005</v>
      </c>
    </row>
    <row r="9654" spans="1:3">
      <c r="A9654" s="80">
        <v>39960</v>
      </c>
      <c r="B9654">
        <v>571.58000000000004</v>
      </c>
      <c r="C9654">
        <v>581.25</v>
      </c>
    </row>
    <row r="9655" spans="1:3">
      <c r="A9655" s="80">
        <v>39961</v>
      </c>
      <c r="B9655">
        <v>571.6</v>
      </c>
      <c r="C9655">
        <v>581.28</v>
      </c>
    </row>
    <row r="9656" spans="1:3">
      <c r="A9656" s="80">
        <v>39962</v>
      </c>
      <c r="B9656">
        <v>571.92999999999995</v>
      </c>
      <c r="C9656">
        <v>581.58000000000004</v>
      </c>
    </row>
    <row r="9657" spans="1:3">
      <c r="A9657" s="80">
        <v>39963</v>
      </c>
      <c r="B9657">
        <v>572</v>
      </c>
      <c r="C9657">
        <v>581.63</v>
      </c>
    </row>
    <row r="9658" spans="1:3">
      <c r="A9658" s="80">
        <v>39964</v>
      </c>
      <c r="B9658">
        <v>572</v>
      </c>
      <c r="C9658">
        <v>581.63</v>
      </c>
    </row>
    <row r="9659" spans="1:3">
      <c r="A9659" s="80">
        <v>39965</v>
      </c>
      <c r="B9659">
        <v>572</v>
      </c>
      <c r="C9659">
        <v>581.63</v>
      </c>
    </row>
    <row r="9660" spans="1:3">
      <c r="A9660" s="80">
        <v>39966</v>
      </c>
      <c r="B9660">
        <v>571.9</v>
      </c>
      <c r="C9660">
        <v>581.54</v>
      </c>
    </row>
    <row r="9661" spans="1:3">
      <c r="A9661" s="80">
        <v>39967</v>
      </c>
      <c r="B9661">
        <v>572.05999999999995</v>
      </c>
      <c r="C9661">
        <v>581.67999999999995</v>
      </c>
    </row>
    <row r="9662" spans="1:3">
      <c r="A9662" s="80">
        <v>39968</v>
      </c>
      <c r="B9662">
        <v>572</v>
      </c>
      <c r="C9662">
        <v>581.6</v>
      </c>
    </row>
    <row r="9663" spans="1:3">
      <c r="A9663" s="80">
        <v>39969</v>
      </c>
      <c r="B9663">
        <v>571.74</v>
      </c>
      <c r="C9663">
        <v>581.54999999999995</v>
      </c>
    </row>
    <row r="9664" spans="1:3">
      <c r="A9664" s="80">
        <v>39970</v>
      </c>
      <c r="B9664">
        <v>571.74</v>
      </c>
      <c r="C9664">
        <v>581.54999999999995</v>
      </c>
    </row>
    <row r="9665" spans="1:3">
      <c r="A9665" s="80">
        <v>39971</v>
      </c>
      <c r="B9665">
        <v>571.74</v>
      </c>
      <c r="C9665">
        <v>581.54999999999995</v>
      </c>
    </row>
    <row r="9666" spans="1:3">
      <c r="A9666" s="80">
        <v>39972</v>
      </c>
      <c r="B9666">
        <v>571.74</v>
      </c>
      <c r="C9666">
        <v>581.54999999999995</v>
      </c>
    </row>
    <row r="9667" spans="1:3">
      <c r="A9667" s="80">
        <v>39973</v>
      </c>
      <c r="B9667">
        <v>571.57000000000005</v>
      </c>
      <c r="C9667">
        <v>581.42999999999995</v>
      </c>
    </row>
    <row r="9668" spans="1:3">
      <c r="A9668" s="80">
        <v>39974</v>
      </c>
      <c r="B9668">
        <v>572.62</v>
      </c>
      <c r="C9668">
        <v>582.37</v>
      </c>
    </row>
    <row r="9669" spans="1:3">
      <c r="A9669" s="80">
        <v>39975</v>
      </c>
      <c r="B9669">
        <v>573.96</v>
      </c>
      <c r="C9669">
        <v>583.69000000000005</v>
      </c>
    </row>
    <row r="9670" spans="1:3">
      <c r="A9670" s="80">
        <v>39976</v>
      </c>
      <c r="B9670">
        <v>574.17999999999995</v>
      </c>
      <c r="C9670">
        <v>583.69000000000005</v>
      </c>
    </row>
    <row r="9671" spans="1:3">
      <c r="A9671" s="80">
        <v>39977</v>
      </c>
      <c r="B9671">
        <v>572.46</v>
      </c>
      <c r="C9671">
        <v>581.86</v>
      </c>
    </row>
    <row r="9672" spans="1:3">
      <c r="A9672" s="80">
        <v>39978</v>
      </c>
      <c r="B9672">
        <v>572.46</v>
      </c>
      <c r="C9672">
        <v>581.86</v>
      </c>
    </row>
    <row r="9673" spans="1:3">
      <c r="A9673" s="80">
        <v>39979</v>
      </c>
      <c r="B9673">
        <v>572.46</v>
      </c>
      <c r="C9673">
        <v>581.86</v>
      </c>
    </row>
    <row r="9674" spans="1:3">
      <c r="A9674" s="80">
        <v>39980</v>
      </c>
      <c r="B9674">
        <v>573.46</v>
      </c>
      <c r="C9674">
        <v>581.86</v>
      </c>
    </row>
    <row r="9675" spans="1:3">
      <c r="A9675" s="80">
        <v>39981</v>
      </c>
      <c r="B9675">
        <v>572.69000000000005</v>
      </c>
      <c r="C9675">
        <v>582.11</v>
      </c>
    </row>
    <row r="9676" spans="1:3">
      <c r="A9676" s="80">
        <v>39982</v>
      </c>
      <c r="B9676">
        <v>572.99</v>
      </c>
      <c r="C9676">
        <v>582.45000000000005</v>
      </c>
    </row>
    <row r="9677" spans="1:3">
      <c r="A9677" s="80">
        <v>39983</v>
      </c>
      <c r="B9677">
        <v>572.45000000000005</v>
      </c>
      <c r="C9677">
        <v>582.11</v>
      </c>
    </row>
    <row r="9678" spans="1:3">
      <c r="A9678" s="80">
        <v>39984</v>
      </c>
      <c r="B9678">
        <v>572.04999999999995</v>
      </c>
      <c r="C9678">
        <v>581.72</v>
      </c>
    </row>
    <row r="9679" spans="1:3">
      <c r="A9679" s="80">
        <v>39985</v>
      </c>
      <c r="B9679">
        <v>572.04999999999995</v>
      </c>
      <c r="C9679">
        <v>581.72</v>
      </c>
    </row>
    <row r="9680" spans="1:3">
      <c r="A9680" s="80">
        <v>39986</v>
      </c>
      <c r="B9680">
        <v>572.04999999999995</v>
      </c>
      <c r="C9680">
        <v>581.72</v>
      </c>
    </row>
    <row r="9681" spans="1:3">
      <c r="A9681" s="80">
        <v>39987</v>
      </c>
      <c r="B9681">
        <v>570.41</v>
      </c>
      <c r="C9681">
        <v>580.17999999999995</v>
      </c>
    </row>
    <row r="9682" spans="1:3">
      <c r="A9682" s="80">
        <v>39988</v>
      </c>
      <c r="B9682">
        <v>570.61</v>
      </c>
      <c r="C9682">
        <v>580.22</v>
      </c>
    </row>
    <row r="9683" spans="1:3">
      <c r="A9683" s="80">
        <v>39989</v>
      </c>
      <c r="B9683">
        <v>570.67999999999995</v>
      </c>
      <c r="C9683">
        <v>580.23</v>
      </c>
    </row>
    <row r="9684" spans="1:3">
      <c r="A9684" s="80">
        <v>39990</v>
      </c>
      <c r="B9684">
        <v>570.61</v>
      </c>
      <c r="C9684">
        <v>580.13</v>
      </c>
    </row>
    <row r="9685" spans="1:3">
      <c r="A9685" s="80">
        <v>39991</v>
      </c>
      <c r="B9685">
        <v>570.51</v>
      </c>
      <c r="C9685">
        <v>579.88</v>
      </c>
    </row>
    <row r="9686" spans="1:3">
      <c r="A9686" s="80">
        <v>39992</v>
      </c>
      <c r="B9686">
        <v>570.51</v>
      </c>
      <c r="C9686">
        <v>579.88</v>
      </c>
    </row>
    <row r="9687" spans="1:3">
      <c r="A9687" s="80">
        <v>39993</v>
      </c>
      <c r="B9687">
        <v>570.51</v>
      </c>
      <c r="C9687">
        <v>579.88</v>
      </c>
    </row>
    <row r="9688" spans="1:3">
      <c r="A9688" s="80">
        <v>39994</v>
      </c>
      <c r="B9688">
        <v>570.61</v>
      </c>
      <c r="C9688">
        <v>579.91</v>
      </c>
    </row>
    <row r="9689" spans="1:3">
      <c r="A9689" s="80">
        <v>39995</v>
      </c>
      <c r="B9689">
        <v>570.41</v>
      </c>
      <c r="C9689">
        <v>579.9</v>
      </c>
    </row>
    <row r="9690" spans="1:3">
      <c r="A9690" s="80">
        <v>39996</v>
      </c>
      <c r="B9690">
        <v>570.75</v>
      </c>
      <c r="C9690">
        <v>580.45000000000005</v>
      </c>
    </row>
    <row r="9691" spans="1:3">
      <c r="A9691" s="80">
        <v>39997</v>
      </c>
      <c r="B9691">
        <v>571.03</v>
      </c>
      <c r="C9691">
        <v>580.75</v>
      </c>
    </row>
    <row r="9692" spans="1:3">
      <c r="A9692" s="80">
        <v>39998</v>
      </c>
      <c r="B9692">
        <v>571.16</v>
      </c>
      <c r="C9692">
        <v>580.83000000000004</v>
      </c>
    </row>
    <row r="9693" spans="1:3">
      <c r="A9693" s="80">
        <v>39999</v>
      </c>
      <c r="B9693">
        <v>571.16</v>
      </c>
      <c r="C9693">
        <v>580.83000000000004</v>
      </c>
    </row>
    <row r="9694" spans="1:3">
      <c r="A9694" s="80">
        <v>40000</v>
      </c>
      <c r="B9694">
        <v>571.16</v>
      </c>
      <c r="C9694">
        <v>580.83000000000004</v>
      </c>
    </row>
    <row r="9695" spans="1:3">
      <c r="A9695" s="80">
        <v>40001</v>
      </c>
      <c r="B9695">
        <v>571.37</v>
      </c>
      <c r="C9695">
        <v>581.02</v>
      </c>
    </row>
    <row r="9696" spans="1:3">
      <c r="A9696" s="80">
        <v>40002</v>
      </c>
      <c r="B9696">
        <v>577.37</v>
      </c>
      <c r="C9696">
        <v>586.94000000000005</v>
      </c>
    </row>
    <row r="9697" spans="1:3">
      <c r="A9697" s="80">
        <v>40003</v>
      </c>
      <c r="B9697">
        <v>577.64</v>
      </c>
      <c r="C9697">
        <v>587.14</v>
      </c>
    </row>
    <row r="9698" spans="1:3">
      <c r="A9698" s="80">
        <v>40004</v>
      </c>
      <c r="B9698">
        <v>577.77</v>
      </c>
      <c r="C9698">
        <v>587.23</v>
      </c>
    </row>
    <row r="9699" spans="1:3">
      <c r="A9699" s="80">
        <v>40005</v>
      </c>
      <c r="B9699">
        <v>577.83000000000004</v>
      </c>
      <c r="C9699">
        <v>587.30999999999995</v>
      </c>
    </row>
    <row r="9700" spans="1:3">
      <c r="A9700" s="80">
        <v>40006</v>
      </c>
      <c r="B9700">
        <v>577.83000000000004</v>
      </c>
      <c r="C9700">
        <v>587.30999999999995</v>
      </c>
    </row>
    <row r="9701" spans="1:3">
      <c r="A9701" s="80">
        <v>40007</v>
      </c>
      <c r="B9701">
        <v>577.83000000000004</v>
      </c>
      <c r="C9701">
        <v>587.30999999999995</v>
      </c>
    </row>
    <row r="9702" spans="1:3">
      <c r="A9702" s="80">
        <v>40008</v>
      </c>
      <c r="B9702">
        <v>577.85</v>
      </c>
      <c r="C9702">
        <v>587.25</v>
      </c>
    </row>
    <row r="9703" spans="1:3">
      <c r="A9703" s="80">
        <v>40009</v>
      </c>
      <c r="B9703">
        <v>577.99</v>
      </c>
      <c r="C9703">
        <v>587.33000000000004</v>
      </c>
    </row>
    <row r="9704" spans="1:3">
      <c r="A9704" s="80">
        <v>40010</v>
      </c>
      <c r="B9704">
        <v>577.95000000000005</v>
      </c>
      <c r="C9704">
        <v>587.26</v>
      </c>
    </row>
    <row r="9705" spans="1:3">
      <c r="A9705" s="80">
        <v>40011</v>
      </c>
      <c r="B9705">
        <v>578.29</v>
      </c>
      <c r="C9705">
        <v>587.69000000000005</v>
      </c>
    </row>
    <row r="9706" spans="1:3">
      <c r="A9706" s="80">
        <v>40012</v>
      </c>
      <c r="B9706">
        <v>578.59</v>
      </c>
      <c r="C9706">
        <v>588.03</v>
      </c>
    </row>
    <row r="9707" spans="1:3">
      <c r="A9707" s="80">
        <v>40013</v>
      </c>
      <c r="B9707">
        <v>578.59</v>
      </c>
      <c r="C9707">
        <v>588.03</v>
      </c>
    </row>
    <row r="9708" spans="1:3">
      <c r="A9708" s="80">
        <v>40014</v>
      </c>
      <c r="B9708">
        <v>578.59</v>
      </c>
      <c r="C9708">
        <v>588.03</v>
      </c>
    </row>
    <row r="9709" spans="1:3">
      <c r="A9709" s="80">
        <v>40015</v>
      </c>
      <c r="B9709">
        <v>578.63</v>
      </c>
      <c r="C9709">
        <v>588.09</v>
      </c>
    </row>
    <row r="9710" spans="1:3">
      <c r="A9710" s="80">
        <v>40016</v>
      </c>
      <c r="B9710">
        <v>579.37</v>
      </c>
      <c r="C9710">
        <v>588.84</v>
      </c>
    </row>
    <row r="9711" spans="1:3">
      <c r="A9711" s="80">
        <v>40017</v>
      </c>
      <c r="B9711">
        <v>579.53</v>
      </c>
      <c r="C9711">
        <v>589.04999999999995</v>
      </c>
    </row>
    <row r="9712" spans="1:3">
      <c r="A9712" s="80">
        <v>40018</v>
      </c>
      <c r="B9712">
        <v>579.72</v>
      </c>
      <c r="C9712">
        <v>589.23</v>
      </c>
    </row>
    <row r="9713" spans="1:3">
      <c r="A9713" s="80">
        <v>40019</v>
      </c>
      <c r="B9713">
        <v>580.23</v>
      </c>
      <c r="C9713">
        <v>589.76</v>
      </c>
    </row>
    <row r="9714" spans="1:3">
      <c r="A9714" s="80">
        <v>40020</v>
      </c>
      <c r="B9714">
        <v>580.23</v>
      </c>
      <c r="C9714">
        <v>589.76</v>
      </c>
    </row>
    <row r="9715" spans="1:3">
      <c r="A9715" s="80">
        <v>40021</v>
      </c>
      <c r="B9715">
        <v>580.23</v>
      </c>
      <c r="C9715">
        <v>589.76</v>
      </c>
    </row>
    <row r="9716" spans="1:3">
      <c r="A9716" s="80">
        <v>40022</v>
      </c>
      <c r="B9716">
        <v>580.54999999999995</v>
      </c>
      <c r="C9716">
        <v>590.08000000000004</v>
      </c>
    </row>
    <row r="9717" spans="1:3">
      <c r="A9717" s="80">
        <v>40023</v>
      </c>
      <c r="B9717">
        <v>580.69000000000005</v>
      </c>
      <c r="C9717">
        <v>590.21</v>
      </c>
    </row>
    <row r="9718" spans="1:3">
      <c r="A9718" s="80">
        <v>40024</v>
      </c>
      <c r="B9718">
        <v>581.27</v>
      </c>
      <c r="C9718">
        <v>590.76</v>
      </c>
    </row>
    <row r="9719" spans="1:3">
      <c r="A9719" s="80">
        <v>40025</v>
      </c>
      <c r="B9719">
        <v>581.54999999999995</v>
      </c>
      <c r="C9719">
        <v>590.94000000000005</v>
      </c>
    </row>
    <row r="9720" spans="1:3">
      <c r="A9720" s="80">
        <v>40026</v>
      </c>
      <c r="B9720">
        <v>581.65</v>
      </c>
      <c r="C9720">
        <v>591.04</v>
      </c>
    </row>
    <row r="9721" spans="1:3">
      <c r="A9721" s="80">
        <v>40027</v>
      </c>
      <c r="B9721">
        <v>581.65</v>
      </c>
      <c r="C9721">
        <v>591.04</v>
      </c>
    </row>
    <row r="9722" spans="1:3">
      <c r="A9722" s="80">
        <v>40028</v>
      </c>
      <c r="B9722">
        <v>581.65</v>
      </c>
      <c r="C9722">
        <v>591.04</v>
      </c>
    </row>
    <row r="9723" spans="1:3">
      <c r="A9723" s="80">
        <v>40029</v>
      </c>
      <c r="B9723">
        <v>581.67999999999995</v>
      </c>
      <c r="C9723">
        <v>591.16</v>
      </c>
    </row>
    <row r="9724" spans="1:3">
      <c r="A9724" s="80">
        <v>40030</v>
      </c>
      <c r="B9724">
        <v>581.67999999999995</v>
      </c>
      <c r="C9724">
        <v>591.20000000000005</v>
      </c>
    </row>
    <row r="9725" spans="1:3">
      <c r="A9725" s="80">
        <v>40031</v>
      </c>
      <c r="B9725">
        <v>581.78</v>
      </c>
      <c r="C9725">
        <v>591.37</v>
      </c>
    </row>
    <row r="9726" spans="1:3">
      <c r="A9726" s="80">
        <v>40032</v>
      </c>
      <c r="B9726">
        <v>581.69000000000005</v>
      </c>
      <c r="C9726">
        <v>591.37</v>
      </c>
    </row>
    <row r="9727" spans="1:3">
      <c r="A9727" s="80">
        <v>40033</v>
      </c>
      <c r="B9727">
        <v>582.65</v>
      </c>
      <c r="C9727">
        <v>592.34</v>
      </c>
    </row>
    <row r="9728" spans="1:3">
      <c r="A9728" s="80">
        <v>40034</v>
      </c>
      <c r="B9728">
        <v>582.65</v>
      </c>
      <c r="C9728">
        <v>592.34</v>
      </c>
    </row>
    <row r="9729" spans="1:3">
      <c r="A9729" s="80">
        <v>40035</v>
      </c>
      <c r="B9729">
        <v>582.65</v>
      </c>
      <c r="C9729">
        <v>592.34</v>
      </c>
    </row>
    <row r="9730" spans="1:3">
      <c r="A9730" s="80">
        <v>40036</v>
      </c>
      <c r="B9730">
        <v>582.86</v>
      </c>
      <c r="C9730">
        <v>592.51</v>
      </c>
    </row>
    <row r="9731" spans="1:3">
      <c r="A9731" s="80">
        <v>40037</v>
      </c>
      <c r="B9731">
        <v>582.94000000000005</v>
      </c>
      <c r="C9731">
        <v>592.57000000000005</v>
      </c>
    </row>
    <row r="9732" spans="1:3">
      <c r="A9732" s="80">
        <v>40038</v>
      </c>
      <c r="B9732">
        <v>583.03</v>
      </c>
      <c r="C9732">
        <v>592.71</v>
      </c>
    </row>
    <row r="9733" spans="1:3">
      <c r="A9733" s="80">
        <v>40039</v>
      </c>
      <c r="B9733">
        <v>582.59</v>
      </c>
      <c r="C9733">
        <v>592.32000000000005</v>
      </c>
    </row>
    <row r="9734" spans="1:3">
      <c r="A9734" s="80">
        <v>40040</v>
      </c>
      <c r="B9734">
        <v>582.49</v>
      </c>
      <c r="C9734">
        <v>592.1</v>
      </c>
    </row>
    <row r="9735" spans="1:3">
      <c r="A9735" s="80">
        <v>40041</v>
      </c>
      <c r="B9735">
        <v>582.49</v>
      </c>
      <c r="C9735">
        <v>592.1</v>
      </c>
    </row>
    <row r="9736" spans="1:3">
      <c r="A9736" s="80">
        <v>40042</v>
      </c>
      <c r="B9736">
        <v>582.49</v>
      </c>
      <c r="C9736">
        <v>592.1</v>
      </c>
    </row>
    <row r="9737" spans="1:3">
      <c r="A9737" s="80">
        <v>40043</v>
      </c>
      <c r="B9737">
        <v>582.53</v>
      </c>
      <c r="C9737">
        <v>592.12</v>
      </c>
    </row>
    <row r="9738" spans="1:3">
      <c r="A9738" s="80">
        <v>40044</v>
      </c>
      <c r="B9738">
        <v>582.62</v>
      </c>
      <c r="C9738">
        <v>592.17999999999995</v>
      </c>
    </row>
    <row r="9739" spans="1:3">
      <c r="A9739" s="80">
        <v>40045</v>
      </c>
      <c r="B9739">
        <v>583.52</v>
      </c>
      <c r="C9739">
        <v>592.79999999999995</v>
      </c>
    </row>
    <row r="9740" spans="1:3">
      <c r="A9740" s="80">
        <v>40046</v>
      </c>
      <c r="B9740">
        <v>581.48</v>
      </c>
      <c r="C9740">
        <v>590.55999999999995</v>
      </c>
    </row>
    <row r="9741" spans="1:3">
      <c r="A9741" s="80">
        <v>40047</v>
      </c>
      <c r="B9741">
        <v>580.84</v>
      </c>
      <c r="C9741">
        <v>589.91999999999996</v>
      </c>
    </row>
    <row r="9742" spans="1:3">
      <c r="A9742" s="80">
        <v>40048</v>
      </c>
      <c r="B9742">
        <v>580.84</v>
      </c>
      <c r="C9742">
        <v>589.91999999999996</v>
      </c>
    </row>
    <row r="9743" spans="1:3">
      <c r="A9743" s="80">
        <v>40049</v>
      </c>
      <c r="B9743">
        <v>580.84</v>
      </c>
      <c r="C9743">
        <v>589.91999999999996</v>
      </c>
    </row>
    <row r="9744" spans="1:3">
      <c r="A9744" s="80">
        <v>40050</v>
      </c>
      <c r="B9744">
        <v>579.92999999999995</v>
      </c>
      <c r="C9744">
        <v>588.98</v>
      </c>
    </row>
    <row r="9745" spans="1:3">
      <c r="A9745" s="80">
        <v>40051</v>
      </c>
      <c r="B9745">
        <v>579.92999999999995</v>
      </c>
      <c r="C9745">
        <v>588.91999999999996</v>
      </c>
    </row>
    <row r="9746" spans="1:3">
      <c r="A9746" s="80">
        <v>40052</v>
      </c>
      <c r="B9746">
        <v>581.07000000000005</v>
      </c>
      <c r="C9746">
        <v>590.67999999999995</v>
      </c>
    </row>
    <row r="9747" spans="1:3">
      <c r="A9747" s="80">
        <v>40053</v>
      </c>
      <c r="B9747">
        <v>583.42999999999995</v>
      </c>
      <c r="C9747">
        <v>593.03</v>
      </c>
    </row>
    <row r="9748" spans="1:3">
      <c r="A9748" s="80">
        <v>40054</v>
      </c>
      <c r="B9748">
        <v>584.27</v>
      </c>
      <c r="C9748">
        <v>593.74</v>
      </c>
    </row>
    <row r="9749" spans="1:3">
      <c r="A9749" s="80">
        <v>40055</v>
      </c>
      <c r="B9749">
        <v>584.27</v>
      </c>
      <c r="C9749">
        <v>593.74</v>
      </c>
    </row>
    <row r="9750" spans="1:3">
      <c r="A9750" s="80">
        <v>40056</v>
      </c>
      <c r="B9750">
        <v>584.27</v>
      </c>
      <c r="C9750">
        <v>593.74</v>
      </c>
    </row>
    <row r="9751" spans="1:3">
      <c r="A9751" s="80">
        <v>40057</v>
      </c>
      <c r="B9751">
        <v>584.04</v>
      </c>
      <c r="C9751">
        <v>593.63</v>
      </c>
    </row>
    <row r="9752" spans="1:3">
      <c r="A9752" s="80">
        <v>40058</v>
      </c>
      <c r="B9752">
        <v>583.49</v>
      </c>
      <c r="C9752">
        <v>593.16</v>
      </c>
    </row>
    <row r="9753" spans="1:3">
      <c r="A9753" s="80">
        <v>40059</v>
      </c>
      <c r="B9753">
        <v>583.80999999999995</v>
      </c>
      <c r="C9753">
        <v>593.37</v>
      </c>
    </row>
    <row r="9754" spans="1:3">
      <c r="A9754" s="80">
        <v>40060</v>
      </c>
      <c r="B9754">
        <v>583.80999999999995</v>
      </c>
      <c r="C9754">
        <v>593.39</v>
      </c>
    </row>
    <row r="9755" spans="1:3">
      <c r="A9755" s="80">
        <v>40061</v>
      </c>
      <c r="B9755">
        <v>583.80999999999995</v>
      </c>
      <c r="C9755">
        <v>593.32000000000005</v>
      </c>
    </row>
    <row r="9756" spans="1:3">
      <c r="A9756" s="80">
        <v>40062</v>
      </c>
      <c r="B9756">
        <v>583.80999999999995</v>
      </c>
      <c r="C9756">
        <v>593.32000000000005</v>
      </c>
    </row>
    <row r="9757" spans="1:3">
      <c r="A9757" s="80">
        <v>40063</v>
      </c>
      <c r="B9757">
        <v>583.80999999999995</v>
      </c>
      <c r="C9757">
        <v>593.32000000000005</v>
      </c>
    </row>
    <row r="9758" spans="1:3">
      <c r="A9758" s="80">
        <v>40064</v>
      </c>
      <c r="B9758">
        <v>582.22</v>
      </c>
      <c r="C9758">
        <v>591.74</v>
      </c>
    </row>
    <row r="9759" spans="1:3">
      <c r="A9759" s="80">
        <v>40065</v>
      </c>
      <c r="B9759">
        <v>581.97</v>
      </c>
      <c r="C9759">
        <v>591.25</v>
      </c>
    </row>
    <row r="9760" spans="1:3">
      <c r="A9760" s="80">
        <v>40066</v>
      </c>
      <c r="B9760">
        <v>581.94000000000005</v>
      </c>
      <c r="C9760">
        <v>591.05999999999995</v>
      </c>
    </row>
    <row r="9761" spans="1:3">
      <c r="A9761" s="80">
        <v>40067</v>
      </c>
      <c r="B9761">
        <v>580.62</v>
      </c>
      <c r="C9761">
        <v>589.92999999999995</v>
      </c>
    </row>
    <row r="9762" spans="1:3">
      <c r="A9762" s="80">
        <v>40068</v>
      </c>
      <c r="B9762">
        <v>579.57000000000005</v>
      </c>
      <c r="C9762">
        <v>588.97</v>
      </c>
    </row>
    <row r="9763" spans="1:3">
      <c r="A9763" s="80">
        <v>40069</v>
      </c>
      <c r="B9763">
        <v>579.57000000000005</v>
      </c>
      <c r="C9763">
        <v>588.97</v>
      </c>
    </row>
    <row r="9764" spans="1:3">
      <c r="A9764" s="80">
        <v>40070</v>
      </c>
      <c r="B9764">
        <v>579.57000000000005</v>
      </c>
      <c r="C9764">
        <v>588.97</v>
      </c>
    </row>
    <row r="9765" spans="1:3">
      <c r="A9765" s="80">
        <v>40071</v>
      </c>
      <c r="B9765">
        <v>579.01</v>
      </c>
      <c r="C9765">
        <v>588.20000000000005</v>
      </c>
    </row>
    <row r="9766" spans="1:3">
      <c r="A9766" s="80">
        <v>40072</v>
      </c>
      <c r="B9766">
        <v>579.01</v>
      </c>
      <c r="C9766">
        <v>588.20000000000005</v>
      </c>
    </row>
    <row r="9767" spans="1:3">
      <c r="A9767" s="80">
        <v>40073</v>
      </c>
      <c r="B9767">
        <v>585.9</v>
      </c>
      <c r="C9767">
        <v>595.37</v>
      </c>
    </row>
    <row r="9768" spans="1:3">
      <c r="A9768" s="80">
        <v>40074</v>
      </c>
      <c r="B9768">
        <v>585.87</v>
      </c>
      <c r="C9768">
        <v>595.59</v>
      </c>
    </row>
    <row r="9769" spans="1:3">
      <c r="A9769" s="80">
        <v>40075</v>
      </c>
      <c r="B9769">
        <v>581.1</v>
      </c>
      <c r="C9769">
        <v>590.61</v>
      </c>
    </row>
    <row r="9770" spans="1:3">
      <c r="A9770" s="80">
        <v>40076</v>
      </c>
      <c r="B9770">
        <v>581.1</v>
      </c>
      <c r="C9770">
        <v>590.61</v>
      </c>
    </row>
    <row r="9771" spans="1:3">
      <c r="A9771" s="80">
        <v>40077</v>
      </c>
      <c r="B9771">
        <v>581.1</v>
      </c>
      <c r="C9771">
        <v>590.61</v>
      </c>
    </row>
    <row r="9772" spans="1:3">
      <c r="A9772" s="80">
        <v>40078</v>
      </c>
      <c r="B9772">
        <v>579.94000000000005</v>
      </c>
      <c r="C9772">
        <v>589.52</v>
      </c>
    </row>
    <row r="9773" spans="1:3">
      <c r="A9773" s="80">
        <v>40079</v>
      </c>
      <c r="B9773">
        <v>584.01</v>
      </c>
      <c r="C9773">
        <v>593.72</v>
      </c>
    </row>
    <row r="9774" spans="1:3">
      <c r="A9774" s="80">
        <v>40080</v>
      </c>
      <c r="B9774">
        <v>583.78</v>
      </c>
      <c r="C9774">
        <v>593.48</v>
      </c>
    </row>
    <row r="9775" spans="1:3">
      <c r="A9775" s="80">
        <v>40081</v>
      </c>
      <c r="B9775">
        <v>581.63</v>
      </c>
      <c r="C9775">
        <v>591.39</v>
      </c>
    </row>
    <row r="9776" spans="1:3">
      <c r="A9776" s="80">
        <v>40082</v>
      </c>
      <c r="B9776">
        <v>581.87</v>
      </c>
      <c r="C9776">
        <v>591.57000000000005</v>
      </c>
    </row>
    <row r="9777" spans="1:3">
      <c r="A9777" s="80">
        <v>40083</v>
      </c>
      <c r="B9777">
        <v>581.87</v>
      </c>
      <c r="C9777">
        <v>591.57000000000005</v>
      </c>
    </row>
    <row r="9778" spans="1:3">
      <c r="A9778" s="80">
        <v>40084</v>
      </c>
      <c r="B9778">
        <v>581.87</v>
      </c>
      <c r="C9778">
        <v>591.57000000000005</v>
      </c>
    </row>
    <row r="9779" spans="1:3">
      <c r="A9779" s="80">
        <v>40085</v>
      </c>
      <c r="B9779">
        <v>582.08000000000004</v>
      </c>
      <c r="C9779">
        <v>591.77</v>
      </c>
    </row>
    <row r="9780" spans="1:3">
      <c r="A9780" s="80">
        <v>40086</v>
      </c>
      <c r="B9780">
        <v>582.49</v>
      </c>
      <c r="C9780">
        <v>591.73</v>
      </c>
    </row>
    <row r="9781" spans="1:3">
      <c r="A9781" s="80">
        <v>40087</v>
      </c>
      <c r="B9781">
        <v>581.91</v>
      </c>
      <c r="C9781">
        <v>591.55999999999995</v>
      </c>
    </row>
    <row r="9782" spans="1:3">
      <c r="A9782" s="80">
        <v>40088</v>
      </c>
      <c r="B9782">
        <v>581.9</v>
      </c>
      <c r="C9782">
        <v>591.57000000000005</v>
      </c>
    </row>
    <row r="9783" spans="1:3">
      <c r="A9783" s="80">
        <v>40089</v>
      </c>
      <c r="B9783">
        <v>581.89</v>
      </c>
      <c r="C9783">
        <v>591.61</v>
      </c>
    </row>
    <row r="9784" spans="1:3">
      <c r="A9784" s="80">
        <v>40090</v>
      </c>
      <c r="B9784">
        <v>581.89</v>
      </c>
      <c r="C9784">
        <v>591.61</v>
      </c>
    </row>
    <row r="9785" spans="1:3">
      <c r="A9785" s="80">
        <v>40091</v>
      </c>
      <c r="B9785">
        <v>581.89</v>
      </c>
      <c r="C9785">
        <v>591.61</v>
      </c>
    </row>
    <row r="9786" spans="1:3">
      <c r="A9786" s="80">
        <v>40092</v>
      </c>
      <c r="B9786">
        <v>581.88</v>
      </c>
      <c r="C9786">
        <v>591.54999999999995</v>
      </c>
    </row>
    <row r="9787" spans="1:3">
      <c r="A9787" s="80">
        <v>40093</v>
      </c>
      <c r="B9787">
        <v>580.47</v>
      </c>
      <c r="C9787">
        <v>590.11</v>
      </c>
    </row>
    <row r="9788" spans="1:3">
      <c r="A9788" s="80">
        <v>40094</v>
      </c>
      <c r="B9788">
        <v>579.62</v>
      </c>
      <c r="C9788">
        <v>589.39</v>
      </c>
    </row>
    <row r="9789" spans="1:3">
      <c r="A9789" s="80">
        <v>40095</v>
      </c>
      <c r="B9789">
        <v>582.42999999999995</v>
      </c>
      <c r="C9789">
        <v>592.20000000000005</v>
      </c>
    </row>
    <row r="9790" spans="1:3">
      <c r="A9790" s="80">
        <v>40096</v>
      </c>
      <c r="B9790">
        <v>582.11</v>
      </c>
      <c r="C9790">
        <v>591.83000000000004</v>
      </c>
    </row>
    <row r="9791" spans="1:3">
      <c r="A9791" s="80">
        <v>40097</v>
      </c>
      <c r="B9791">
        <v>582.11</v>
      </c>
      <c r="C9791">
        <v>591.83000000000004</v>
      </c>
    </row>
    <row r="9792" spans="1:3">
      <c r="A9792" s="80">
        <v>40098</v>
      </c>
      <c r="B9792">
        <v>582.11</v>
      </c>
      <c r="C9792">
        <v>591.83000000000004</v>
      </c>
    </row>
    <row r="9793" spans="1:3">
      <c r="A9793" s="80">
        <v>40099</v>
      </c>
      <c r="B9793">
        <v>582.11</v>
      </c>
      <c r="C9793">
        <v>591.83000000000004</v>
      </c>
    </row>
    <row r="9794" spans="1:3">
      <c r="A9794" s="80">
        <v>40100</v>
      </c>
      <c r="B9794">
        <v>579.95000000000005</v>
      </c>
      <c r="C9794">
        <v>589.62</v>
      </c>
    </row>
    <row r="9795" spans="1:3">
      <c r="A9795" s="80">
        <v>40101</v>
      </c>
      <c r="B9795">
        <v>577.66999999999996</v>
      </c>
      <c r="C9795">
        <v>587.25</v>
      </c>
    </row>
    <row r="9796" spans="1:3">
      <c r="A9796" s="80">
        <v>40102</v>
      </c>
      <c r="B9796">
        <v>576.25</v>
      </c>
      <c r="C9796">
        <v>585.74</v>
      </c>
    </row>
    <row r="9797" spans="1:3">
      <c r="A9797" s="80">
        <v>40103</v>
      </c>
      <c r="B9797">
        <v>569.82000000000005</v>
      </c>
      <c r="C9797">
        <v>579.72</v>
      </c>
    </row>
    <row r="9798" spans="1:3">
      <c r="A9798" s="80">
        <v>40104</v>
      </c>
      <c r="B9798">
        <v>569.82000000000005</v>
      </c>
      <c r="C9798">
        <v>579.72</v>
      </c>
    </row>
    <row r="9799" spans="1:3">
      <c r="A9799" s="80">
        <v>40105</v>
      </c>
      <c r="B9799">
        <v>569.82000000000005</v>
      </c>
      <c r="C9799">
        <v>579.72</v>
      </c>
    </row>
    <row r="9800" spans="1:3">
      <c r="A9800" s="80">
        <v>40106</v>
      </c>
      <c r="B9800">
        <v>567.01</v>
      </c>
      <c r="C9800">
        <v>576.74</v>
      </c>
    </row>
    <row r="9801" spans="1:3">
      <c r="A9801" s="80">
        <v>40107</v>
      </c>
      <c r="B9801">
        <v>570.03</v>
      </c>
      <c r="C9801">
        <v>579.42999999999995</v>
      </c>
    </row>
    <row r="9802" spans="1:3">
      <c r="A9802" s="80">
        <v>40108</v>
      </c>
      <c r="B9802">
        <v>572.12</v>
      </c>
      <c r="C9802">
        <v>581.66</v>
      </c>
    </row>
    <row r="9803" spans="1:3">
      <c r="A9803" s="80">
        <v>40109</v>
      </c>
      <c r="B9803">
        <v>574.41</v>
      </c>
      <c r="C9803">
        <v>584.1</v>
      </c>
    </row>
    <row r="9804" spans="1:3">
      <c r="A9804" s="80">
        <v>40110</v>
      </c>
      <c r="B9804">
        <v>576.66</v>
      </c>
      <c r="C9804">
        <v>586.44000000000005</v>
      </c>
    </row>
    <row r="9805" spans="1:3">
      <c r="A9805" s="80">
        <v>40111</v>
      </c>
      <c r="B9805">
        <v>576.66</v>
      </c>
      <c r="C9805">
        <v>586.44000000000005</v>
      </c>
    </row>
    <row r="9806" spans="1:3">
      <c r="A9806" s="80">
        <v>40112</v>
      </c>
      <c r="B9806">
        <v>576.66</v>
      </c>
      <c r="C9806">
        <v>586.44000000000005</v>
      </c>
    </row>
    <row r="9807" spans="1:3">
      <c r="A9807" s="80">
        <v>40113</v>
      </c>
      <c r="B9807">
        <v>577.04999999999995</v>
      </c>
      <c r="C9807">
        <v>586.74</v>
      </c>
    </row>
    <row r="9808" spans="1:3">
      <c r="A9808" s="80">
        <v>40114</v>
      </c>
      <c r="B9808">
        <v>576.9</v>
      </c>
      <c r="C9808">
        <v>586.66</v>
      </c>
    </row>
    <row r="9809" spans="1:3">
      <c r="A9809" s="80">
        <v>40115</v>
      </c>
      <c r="B9809">
        <v>576.16</v>
      </c>
      <c r="C9809">
        <v>585.99</v>
      </c>
    </row>
    <row r="9810" spans="1:3">
      <c r="A9810" s="80">
        <v>40116</v>
      </c>
      <c r="B9810">
        <v>576.04999999999995</v>
      </c>
      <c r="C9810">
        <v>585.94000000000005</v>
      </c>
    </row>
    <row r="9811" spans="1:3">
      <c r="A9811" s="80">
        <v>40117</v>
      </c>
      <c r="B9811">
        <v>576.87</v>
      </c>
      <c r="C9811">
        <v>586.30999999999995</v>
      </c>
    </row>
    <row r="9812" spans="1:3">
      <c r="A9812" s="80">
        <v>40118</v>
      </c>
      <c r="B9812">
        <v>576.87</v>
      </c>
      <c r="C9812">
        <v>586.30999999999995</v>
      </c>
    </row>
    <row r="9813" spans="1:3">
      <c r="A9813" s="80">
        <v>40119</v>
      </c>
      <c r="B9813">
        <v>576.87</v>
      </c>
      <c r="C9813">
        <v>586.30999999999995</v>
      </c>
    </row>
    <row r="9814" spans="1:3">
      <c r="A9814" s="80">
        <v>40120</v>
      </c>
      <c r="B9814">
        <v>575.44000000000005</v>
      </c>
      <c r="C9814">
        <v>585.14</v>
      </c>
    </row>
    <row r="9815" spans="1:3">
      <c r="A9815" s="80">
        <v>40121</v>
      </c>
      <c r="B9815">
        <v>571.35</v>
      </c>
      <c r="C9815">
        <v>581.21</v>
      </c>
    </row>
    <row r="9816" spans="1:3">
      <c r="A9816" s="80">
        <v>40122</v>
      </c>
      <c r="B9816">
        <v>569.28</v>
      </c>
      <c r="C9816">
        <v>579.12</v>
      </c>
    </row>
    <row r="9817" spans="1:3">
      <c r="A9817" s="80">
        <v>40123</v>
      </c>
      <c r="B9817">
        <v>567.36</v>
      </c>
      <c r="C9817">
        <v>576.99</v>
      </c>
    </row>
    <row r="9818" spans="1:3">
      <c r="A9818" s="80">
        <v>40124</v>
      </c>
      <c r="B9818">
        <v>565.57000000000005</v>
      </c>
      <c r="C9818">
        <v>575.34</v>
      </c>
    </row>
    <row r="9819" spans="1:3">
      <c r="A9819" s="80">
        <v>40125</v>
      </c>
      <c r="B9819">
        <v>565.57000000000005</v>
      </c>
      <c r="C9819">
        <v>575.34</v>
      </c>
    </row>
    <row r="9820" spans="1:3">
      <c r="A9820" s="80">
        <v>40126</v>
      </c>
      <c r="B9820">
        <v>565.57000000000005</v>
      </c>
      <c r="C9820">
        <v>575.34</v>
      </c>
    </row>
    <row r="9821" spans="1:3">
      <c r="A9821" s="80">
        <v>40127</v>
      </c>
      <c r="B9821">
        <v>563.23</v>
      </c>
      <c r="C9821">
        <v>573.03</v>
      </c>
    </row>
    <row r="9822" spans="1:3">
      <c r="A9822" s="80">
        <v>40128</v>
      </c>
      <c r="B9822">
        <v>554.38</v>
      </c>
      <c r="C9822">
        <v>564.39</v>
      </c>
    </row>
    <row r="9823" spans="1:3">
      <c r="A9823" s="80">
        <v>40129</v>
      </c>
      <c r="B9823">
        <v>553.34</v>
      </c>
      <c r="C9823">
        <v>563.58000000000004</v>
      </c>
    </row>
    <row r="9824" spans="1:3">
      <c r="A9824" s="80">
        <v>40130</v>
      </c>
      <c r="B9824">
        <v>562.09</v>
      </c>
      <c r="C9824">
        <v>571.87</v>
      </c>
    </row>
    <row r="9825" spans="1:3">
      <c r="A9825" s="80">
        <v>40131</v>
      </c>
      <c r="B9825">
        <v>568.45000000000005</v>
      </c>
      <c r="C9825">
        <v>578.16999999999996</v>
      </c>
    </row>
    <row r="9826" spans="1:3">
      <c r="A9826" s="80">
        <v>40132</v>
      </c>
      <c r="B9826">
        <v>568.45000000000005</v>
      </c>
      <c r="C9826">
        <v>578.16999999999996</v>
      </c>
    </row>
    <row r="9827" spans="1:3">
      <c r="A9827" s="80">
        <v>40133</v>
      </c>
      <c r="B9827">
        <v>568.45000000000005</v>
      </c>
      <c r="C9827">
        <v>578.16999999999996</v>
      </c>
    </row>
    <row r="9828" spans="1:3">
      <c r="A9828" s="80">
        <v>40134</v>
      </c>
      <c r="B9828">
        <v>564.73</v>
      </c>
      <c r="C9828">
        <v>575.09</v>
      </c>
    </row>
    <row r="9829" spans="1:3">
      <c r="A9829" s="80">
        <v>40135</v>
      </c>
      <c r="B9829">
        <v>561.52</v>
      </c>
      <c r="C9829">
        <v>571.84</v>
      </c>
    </row>
    <row r="9830" spans="1:3">
      <c r="A9830" s="80">
        <v>40136</v>
      </c>
      <c r="B9830">
        <v>560.99</v>
      </c>
      <c r="C9830">
        <v>571.38</v>
      </c>
    </row>
    <row r="9831" spans="1:3">
      <c r="A9831" s="80">
        <v>40137</v>
      </c>
      <c r="B9831">
        <v>559.46</v>
      </c>
      <c r="C9831">
        <v>569.83000000000004</v>
      </c>
    </row>
    <row r="9832" spans="1:3">
      <c r="A9832" s="80">
        <v>40138</v>
      </c>
      <c r="B9832">
        <v>559.5</v>
      </c>
      <c r="C9832">
        <v>569.64</v>
      </c>
    </row>
    <row r="9833" spans="1:3">
      <c r="A9833" s="80">
        <v>40139</v>
      </c>
      <c r="B9833">
        <v>559.5</v>
      </c>
      <c r="C9833">
        <v>569.64</v>
      </c>
    </row>
    <row r="9834" spans="1:3">
      <c r="A9834" s="80">
        <v>40140</v>
      </c>
      <c r="B9834">
        <v>559.5</v>
      </c>
      <c r="C9834">
        <v>569.64</v>
      </c>
    </row>
    <row r="9835" spans="1:3">
      <c r="A9835" s="80">
        <v>40141</v>
      </c>
      <c r="B9835">
        <v>558.51</v>
      </c>
      <c r="C9835">
        <v>568.23</v>
      </c>
    </row>
    <row r="9836" spans="1:3">
      <c r="A9836" s="80">
        <v>40142</v>
      </c>
      <c r="B9836">
        <v>557.44000000000005</v>
      </c>
      <c r="C9836">
        <v>567.09</v>
      </c>
    </row>
    <row r="9837" spans="1:3">
      <c r="A9837" s="80">
        <v>40143</v>
      </c>
      <c r="B9837">
        <v>556.9</v>
      </c>
      <c r="C9837">
        <v>566.66</v>
      </c>
    </row>
    <row r="9838" spans="1:3">
      <c r="A9838" s="80">
        <v>40144</v>
      </c>
      <c r="B9838">
        <v>553.47</v>
      </c>
      <c r="C9838">
        <v>563.30999999999995</v>
      </c>
    </row>
    <row r="9839" spans="1:3">
      <c r="A9839" s="80">
        <v>40145</v>
      </c>
      <c r="B9839">
        <v>549.24</v>
      </c>
      <c r="C9839">
        <v>559.27</v>
      </c>
    </row>
    <row r="9840" spans="1:3">
      <c r="A9840" s="80">
        <v>40146</v>
      </c>
      <c r="B9840">
        <v>549.24</v>
      </c>
      <c r="C9840">
        <v>559.27</v>
      </c>
    </row>
    <row r="9841" spans="1:3">
      <c r="A9841" s="80">
        <v>40147</v>
      </c>
      <c r="B9841">
        <v>549.24</v>
      </c>
      <c r="C9841">
        <v>559.27</v>
      </c>
    </row>
    <row r="9842" spans="1:3">
      <c r="A9842" s="80">
        <v>40148</v>
      </c>
      <c r="B9842">
        <v>552.95000000000005</v>
      </c>
      <c r="C9842">
        <v>563.07000000000005</v>
      </c>
    </row>
    <row r="9843" spans="1:3">
      <c r="A9843" s="80">
        <v>40149</v>
      </c>
      <c r="B9843">
        <v>557.82000000000005</v>
      </c>
      <c r="C9843">
        <v>567.89</v>
      </c>
    </row>
    <row r="9844" spans="1:3">
      <c r="A9844" s="80">
        <v>40150</v>
      </c>
      <c r="B9844">
        <v>571.39</v>
      </c>
      <c r="C9844">
        <v>582.01</v>
      </c>
    </row>
    <row r="9845" spans="1:3">
      <c r="A9845" s="80">
        <v>40151</v>
      </c>
      <c r="B9845">
        <v>566.87</v>
      </c>
      <c r="C9845">
        <v>577.09</v>
      </c>
    </row>
    <row r="9846" spans="1:3">
      <c r="A9846" s="80">
        <v>40152</v>
      </c>
      <c r="B9846">
        <v>564.17999999999995</v>
      </c>
      <c r="C9846">
        <v>574.54</v>
      </c>
    </row>
    <row r="9847" spans="1:3">
      <c r="A9847" s="80">
        <v>40153</v>
      </c>
      <c r="B9847">
        <v>564.17999999999995</v>
      </c>
      <c r="C9847">
        <v>574.54</v>
      </c>
    </row>
    <row r="9848" spans="1:3">
      <c r="A9848" s="80">
        <v>40154</v>
      </c>
      <c r="B9848">
        <v>564.17999999999995</v>
      </c>
      <c r="C9848">
        <v>574.54</v>
      </c>
    </row>
    <row r="9849" spans="1:3">
      <c r="A9849" s="80">
        <v>40155</v>
      </c>
      <c r="B9849">
        <v>565.89</v>
      </c>
      <c r="C9849">
        <v>576.02</v>
      </c>
    </row>
    <row r="9850" spans="1:3">
      <c r="A9850" s="80">
        <v>40156</v>
      </c>
      <c r="B9850">
        <v>567.61</v>
      </c>
      <c r="C9850">
        <v>577.77</v>
      </c>
    </row>
    <row r="9851" spans="1:3">
      <c r="A9851" s="80">
        <v>40157</v>
      </c>
      <c r="B9851">
        <v>568.69000000000005</v>
      </c>
      <c r="C9851">
        <v>579.04</v>
      </c>
    </row>
    <row r="9852" spans="1:3">
      <c r="A9852" s="80">
        <v>40158</v>
      </c>
      <c r="B9852">
        <v>564.48</v>
      </c>
      <c r="C9852">
        <v>574.91999999999996</v>
      </c>
    </row>
    <row r="9853" spans="1:3">
      <c r="A9853" s="80">
        <v>40159</v>
      </c>
      <c r="B9853">
        <v>560</v>
      </c>
      <c r="C9853">
        <v>570.49</v>
      </c>
    </row>
    <row r="9854" spans="1:3">
      <c r="A9854" s="80">
        <v>40160</v>
      </c>
      <c r="B9854">
        <v>560</v>
      </c>
      <c r="C9854">
        <v>570.49</v>
      </c>
    </row>
    <row r="9855" spans="1:3">
      <c r="A9855" s="80">
        <v>40161</v>
      </c>
      <c r="B9855">
        <v>560</v>
      </c>
      <c r="C9855">
        <v>570.49</v>
      </c>
    </row>
    <row r="9856" spans="1:3">
      <c r="A9856" s="80">
        <v>40162</v>
      </c>
      <c r="B9856">
        <v>560.98</v>
      </c>
      <c r="C9856">
        <v>571.54999999999995</v>
      </c>
    </row>
    <row r="9857" spans="1:3">
      <c r="A9857" s="80">
        <v>40163</v>
      </c>
      <c r="B9857">
        <v>560.55999999999995</v>
      </c>
      <c r="C9857">
        <v>571.15</v>
      </c>
    </row>
    <row r="9858" spans="1:3">
      <c r="A9858" s="80">
        <v>40164</v>
      </c>
      <c r="B9858">
        <v>557.54999999999995</v>
      </c>
      <c r="C9858">
        <v>568.15</v>
      </c>
    </row>
    <row r="9859" spans="1:3">
      <c r="A9859" s="80">
        <v>40165</v>
      </c>
      <c r="B9859">
        <v>555.57000000000005</v>
      </c>
      <c r="C9859">
        <v>565.84</v>
      </c>
    </row>
    <row r="9860" spans="1:3">
      <c r="A9860" s="80">
        <v>40166</v>
      </c>
      <c r="B9860">
        <v>559.69000000000005</v>
      </c>
      <c r="C9860">
        <v>570.07000000000005</v>
      </c>
    </row>
    <row r="9861" spans="1:3">
      <c r="A9861" s="80">
        <v>40167</v>
      </c>
      <c r="B9861">
        <v>559.69000000000005</v>
      </c>
      <c r="C9861">
        <v>570.07000000000005</v>
      </c>
    </row>
    <row r="9862" spans="1:3">
      <c r="A9862" s="80">
        <v>40168</v>
      </c>
      <c r="B9862">
        <v>559.69000000000005</v>
      </c>
      <c r="C9862">
        <v>570.07000000000005</v>
      </c>
    </row>
    <row r="9863" spans="1:3">
      <c r="A9863" s="80">
        <v>40169</v>
      </c>
      <c r="B9863">
        <v>569.58000000000004</v>
      </c>
      <c r="C9863">
        <v>579.73</v>
      </c>
    </row>
    <row r="9864" spans="1:3">
      <c r="A9864" s="80">
        <v>40170</v>
      </c>
      <c r="B9864">
        <v>573.35</v>
      </c>
      <c r="C9864">
        <v>583.14</v>
      </c>
    </row>
    <row r="9865" spans="1:3">
      <c r="A9865" s="80">
        <v>40171</v>
      </c>
      <c r="B9865">
        <v>564.39</v>
      </c>
      <c r="C9865">
        <v>575.83000000000004</v>
      </c>
    </row>
    <row r="9866" spans="1:3">
      <c r="A9866" s="80">
        <v>40172</v>
      </c>
      <c r="B9866">
        <v>563.77</v>
      </c>
      <c r="C9866">
        <v>575.16999999999996</v>
      </c>
    </row>
    <row r="9867" spans="1:3">
      <c r="A9867" s="80">
        <v>40173</v>
      </c>
      <c r="B9867">
        <v>563.77</v>
      </c>
      <c r="C9867">
        <v>575.16999999999996</v>
      </c>
    </row>
    <row r="9868" spans="1:3">
      <c r="A9868" s="80">
        <v>40174</v>
      </c>
      <c r="B9868">
        <v>563.77</v>
      </c>
      <c r="C9868">
        <v>575.16999999999996</v>
      </c>
    </row>
    <row r="9869" spans="1:3">
      <c r="A9869" s="80">
        <v>40175</v>
      </c>
      <c r="B9869">
        <v>563.77</v>
      </c>
      <c r="C9869">
        <v>575.16999999999996</v>
      </c>
    </row>
    <row r="9870" spans="1:3">
      <c r="A9870" s="80">
        <v>40176</v>
      </c>
      <c r="B9870">
        <v>561.24</v>
      </c>
      <c r="C9870">
        <v>572.95000000000005</v>
      </c>
    </row>
    <row r="9871" spans="1:3">
      <c r="A9871" s="80">
        <v>40177</v>
      </c>
      <c r="B9871">
        <v>557.44000000000005</v>
      </c>
      <c r="C9871">
        <v>569.55999999999995</v>
      </c>
    </row>
    <row r="9872" spans="1:3">
      <c r="A9872" s="80">
        <v>40178</v>
      </c>
      <c r="B9872">
        <v>558.66999999999996</v>
      </c>
      <c r="C9872">
        <v>571.80999999999995</v>
      </c>
    </row>
    <row r="9873" spans="1:3">
      <c r="A9873" s="80">
        <v>40179</v>
      </c>
      <c r="B9873">
        <v>558.66999999999996</v>
      </c>
      <c r="C9873">
        <v>571.80999999999995</v>
      </c>
    </row>
    <row r="9874" spans="1:3">
      <c r="A9874" s="80">
        <v>40180</v>
      </c>
      <c r="B9874">
        <v>558.66999999999996</v>
      </c>
      <c r="C9874">
        <v>571.80999999999995</v>
      </c>
    </row>
    <row r="9875" spans="1:3">
      <c r="A9875" s="80">
        <v>40181</v>
      </c>
      <c r="B9875">
        <v>558.66999999999996</v>
      </c>
      <c r="C9875">
        <v>571.80999999999995</v>
      </c>
    </row>
    <row r="9876" spans="1:3">
      <c r="A9876" s="80">
        <v>40182</v>
      </c>
      <c r="B9876">
        <v>558.66999999999996</v>
      </c>
      <c r="C9876">
        <v>571.80999999999995</v>
      </c>
    </row>
    <row r="9877" spans="1:3">
      <c r="A9877" s="80">
        <v>40183</v>
      </c>
      <c r="B9877">
        <v>558.15</v>
      </c>
      <c r="C9877">
        <v>568.02</v>
      </c>
    </row>
    <row r="9878" spans="1:3">
      <c r="A9878" s="80">
        <v>40184</v>
      </c>
      <c r="B9878">
        <v>559.89</v>
      </c>
      <c r="C9878">
        <v>569.69000000000005</v>
      </c>
    </row>
    <row r="9879" spans="1:3">
      <c r="A9879" s="80">
        <v>40185</v>
      </c>
      <c r="B9879">
        <v>564.54</v>
      </c>
      <c r="C9879">
        <v>574.52</v>
      </c>
    </row>
    <row r="9880" spans="1:3">
      <c r="A9880" s="80">
        <v>40186</v>
      </c>
      <c r="B9880">
        <v>570.4</v>
      </c>
      <c r="C9880">
        <v>580.55999999999995</v>
      </c>
    </row>
    <row r="9881" spans="1:3">
      <c r="A9881" s="80">
        <v>40187</v>
      </c>
      <c r="B9881">
        <v>572.05999999999995</v>
      </c>
      <c r="C9881">
        <v>582.21</v>
      </c>
    </row>
    <row r="9882" spans="1:3">
      <c r="A9882" s="80">
        <v>40188</v>
      </c>
      <c r="B9882">
        <v>572.05999999999995</v>
      </c>
      <c r="C9882">
        <v>582.21</v>
      </c>
    </row>
    <row r="9883" spans="1:3">
      <c r="A9883" s="80">
        <v>40189</v>
      </c>
      <c r="B9883">
        <v>572.05999999999995</v>
      </c>
      <c r="C9883">
        <v>582.21</v>
      </c>
    </row>
    <row r="9884" spans="1:3">
      <c r="A9884" s="80">
        <v>40190</v>
      </c>
      <c r="B9884">
        <v>567.66999999999996</v>
      </c>
      <c r="C9884">
        <v>577.9</v>
      </c>
    </row>
    <row r="9885" spans="1:3">
      <c r="A9885" s="80">
        <v>40191</v>
      </c>
      <c r="B9885">
        <v>564.49</v>
      </c>
      <c r="C9885">
        <v>574.78</v>
      </c>
    </row>
    <row r="9886" spans="1:3">
      <c r="A9886" s="80">
        <v>40192</v>
      </c>
      <c r="B9886">
        <v>561.29999999999995</v>
      </c>
      <c r="C9886">
        <v>571.42999999999995</v>
      </c>
    </row>
    <row r="9887" spans="1:3">
      <c r="A9887" s="80">
        <v>40193</v>
      </c>
      <c r="B9887">
        <v>556.33000000000004</v>
      </c>
      <c r="C9887">
        <v>566.72</v>
      </c>
    </row>
    <row r="9888" spans="1:3">
      <c r="A9888" s="80">
        <v>40194</v>
      </c>
      <c r="B9888">
        <v>552.42999999999995</v>
      </c>
      <c r="C9888">
        <v>562.75</v>
      </c>
    </row>
    <row r="9889" spans="1:3">
      <c r="A9889" s="80">
        <v>40195</v>
      </c>
      <c r="B9889">
        <v>552.42999999999995</v>
      </c>
      <c r="C9889">
        <v>562.75</v>
      </c>
    </row>
    <row r="9890" spans="1:3">
      <c r="A9890" s="80">
        <v>40196</v>
      </c>
      <c r="B9890">
        <v>552.42999999999995</v>
      </c>
      <c r="C9890">
        <v>562.75</v>
      </c>
    </row>
    <row r="9891" spans="1:3">
      <c r="A9891" s="80">
        <v>40197</v>
      </c>
      <c r="B9891">
        <v>556.25</v>
      </c>
      <c r="C9891">
        <v>566.1</v>
      </c>
    </row>
    <row r="9892" spans="1:3">
      <c r="A9892" s="80">
        <v>40198</v>
      </c>
      <c r="B9892">
        <v>556.6</v>
      </c>
      <c r="C9892">
        <v>566.54</v>
      </c>
    </row>
    <row r="9893" spans="1:3">
      <c r="A9893" s="80">
        <v>40199</v>
      </c>
      <c r="B9893">
        <v>552.29999999999995</v>
      </c>
      <c r="C9893">
        <v>562.63</v>
      </c>
    </row>
    <row r="9894" spans="1:3">
      <c r="A9894" s="80">
        <v>40200</v>
      </c>
      <c r="B9894">
        <v>546.5</v>
      </c>
      <c r="C9894">
        <v>556.55999999999995</v>
      </c>
    </row>
    <row r="9895" spans="1:3">
      <c r="A9895" s="80">
        <v>40201</v>
      </c>
      <c r="B9895">
        <v>558.97</v>
      </c>
      <c r="C9895">
        <v>568.96</v>
      </c>
    </row>
    <row r="9896" spans="1:3">
      <c r="A9896" s="80">
        <v>40202</v>
      </c>
      <c r="B9896">
        <v>558.97</v>
      </c>
      <c r="C9896">
        <v>568.96</v>
      </c>
    </row>
    <row r="9897" spans="1:3">
      <c r="A9897" s="80">
        <v>40203</v>
      </c>
      <c r="B9897">
        <v>558.97</v>
      </c>
      <c r="C9897">
        <v>568.96</v>
      </c>
    </row>
    <row r="9898" spans="1:3">
      <c r="A9898" s="80">
        <v>40204</v>
      </c>
      <c r="B9898">
        <v>557.12</v>
      </c>
      <c r="C9898">
        <v>567.15</v>
      </c>
    </row>
    <row r="9899" spans="1:3">
      <c r="A9899" s="80">
        <v>40205</v>
      </c>
      <c r="B9899">
        <v>554.91</v>
      </c>
      <c r="C9899">
        <v>564.91</v>
      </c>
    </row>
    <row r="9900" spans="1:3">
      <c r="A9900" s="80">
        <v>40206</v>
      </c>
      <c r="B9900">
        <v>557.41999999999996</v>
      </c>
      <c r="C9900">
        <v>567.49</v>
      </c>
    </row>
    <row r="9901" spans="1:3">
      <c r="A9901" s="80">
        <v>40207</v>
      </c>
      <c r="B9901">
        <v>551.64</v>
      </c>
      <c r="C9901">
        <v>561.58000000000004</v>
      </c>
    </row>
    <row r="9902" spans="1:3">
      <c r="A9902" s="80">
        <v>40208</v>
      </c>
      <c r="B9902">
        <v>555</v>
      </c>
      <c r="C9902">
        <v>565.11</v>
      </c>
    </row>
    <row r="9903" spans="1:3">
      <c r="A9903" s="80">
        <v>40209</v>
      </c>
      <c r="B9903">
        <v>555</v>
      </c>
      <c r="C9903">
        <v>565.11</v>
      </c>
    </row>
    <row r="9904" spans="1:3">
      <c r="A9904" s="80">
        <v>40210</v>
      </c>
      <c r="B9904">
        <v>555</v>
      </c>
      <c r="C9904">
        <v>565.11</v>
      </c>
    </row>
    <row r="9905" spans="1:3">
      <c r="A9905" s="80">
        <v>40211</v>
      </c>
      <c r="B9905">
        <v>554.07000000000005</v>
      </c>
      <c r="C9905">
        <v>564.12</v>
      </c>
    </row>
    <row r="9906" spans="1:3">
      <c r="A9906" s="80">
        <v>40212</v>
      </c>
      <c r="B9906">
        <v>553.46</v>
      </c>
      <c r="C9906">
        <v>563.52</v>
      </c>
    </row>
    <row r="9907" spans="1:3">
      <c r="A9907" s="80">
        <v>40213</v>
      </c>
      <c r="B9907">
        <v>552.08000000000004</v>
      </c>
      <c r="C9907">
        <v>562.11</v>
      </c>
    </row>
    <row r="9908" spans="1:3">
      <c r="A9908" s="80">
        <v>40214</v>
      </c>
      <c r="B9908">
        <v>552.28</v>
      </c>
      <c r="C9908">
        <v>562.29999999999995</v>
      </c>
    </row>
    <row r="9909" spans="1:3">
      <c r="A9909" s="80">
        <v>40215</v>
      </c>
      <c r="B9909">
        <v>549.89</v>
      </c>
      <c r="C9909">
        <v>560.04</v>
      </c>
    </row>
    <row r="9910" spans="1:3">
      <c r="A9910" s="80">
        <v>40216</v>
      </c>
      <c r="B9910">
        <v>549.89</v>
      </c>
      <c r="C9910">
        <v>560.04</v>
      </c>
    </row>
    <row r="9911" spans="1:3">
      <c r="A9911" s="80">
        <v>40217</v>
      </c>
      <c r="B9911">
        <v>549.89</v>
      </c>
      <c r="C9911">
        <v>560.04</v>
      </c>
    </row>
    <row r="9912" spans="1:3">
      <c r="A9912" s="80">
        <v>40218</v>
      </c>
      <c r="B9912">
        <v>548.45000000000005</v>
      </c>
      <c r="C9912">
        <v>558.51</v>
      </c>
    </row>
    <row r="9913" spans="1:3">
      <c r="A9913" s="80">
        <v>40219</v>
      </c>
      <c r="B9913">
        <v>551.47</v>
      </c>
      <c r="C9913">
        <v>561.48</v>
      </c>
    </row>
    <row r="9914" spans="1:3">
      <c r="A9914" s="80">
        <v>40220</v>
      </c>
      <c r="B9914">
        <v>551.78</v>
      </c>
      <c r="C9914">
        <v>561.77</v>
      </c>
    </row>
    <row r="9915" spans="1:3">
      <c r="A9915" s="80">
        <v>40221</v>
      </c>
      <c r="B9915">
        <v>545.04999999999995</v>
      </c>
      <c r="C9915">
        <v>555.09</v>
      </c>
    </row>
    <row r="9916" spans="1:3">
      <c r="A9916" s="80">
        <v>40222</v>
      </c>
      <c r="B9916">
        <v>545.16</v>
      </c>
      <c r="C9916">
        <v>555.21</v>
      </c>
    </row>
    <row r="9917" spans="1:3">
      <c r="A9917" s="80">
        <v>40223</v>
      </c>
      <c r="B9917">
        <v>545.16</v>
      </c>
      <c r="C9917">
        <v>555.21</v>
      </c>
    </row>
    <row r="9918" spans="1:3">
      <c r="A9918" s="80">
        <v>40224</v>
      </c>
      <c r="B9918">
        <v>545.16</v>
      </c>
      <c r="C9918">
        <v>555.21</v>
      </c>
    </row>
    <row r="9919" spans="1:3">
      <c r="A9919" s="80">
        <v>40225</v>
      </c>
      <c r="B9919">
        <v>544.74</v>
      </c>
      <c r="C9919">
        <v>554.37</v>
      </c>
    </row>
    <row r="9920" spans="1:3">
      <c r="A9920" s="80">
        <v>40226</v>
      </c>
      <c r="B9920">
        <v>549.35</v>
      </c>
      <c r="C9920">
        <v>559.1</v>
      </c>
    </row>
    <row r="9921" spans="1:3">
      <c r="A9921" s="80">
        <v>40227</v>
      </c>
      <c r="B9921">
        <v>550.20000000000005</v>
      </c>
      <c r="C9921">
        <v>560.21</v>
      </c>
    </row>
    <row r="9922" spans="1:3">
      <c r="A9922" s="80">
        <v>40228</v>
      </c>
      <c r="B9922">
        <v>547.16</v>
      </c>
      <c r="C9922">
        <v>557.03</v>
      </c>
    </row>
    <row r="9923" spans="1:3">
      <c r="A9923" s="80">
        <v>40229</v>
      </c>
      <c r="B9923">
        <v>545.76</v>
      </c>
      <c r="C9923">
        <v>555.84</v>
      </c>
    </row>
    <row r="9924" spans="1:3">
      <c r="A9924" s="80">
        <v>40230</v>
      </c>
      <c r="B9924">
        <v>545.76</v>
      </c>
      <c r="C9924">
        <v>555.84</v>
      </c>
    </row>
    <row r="9925" spans="1:3">
      <c r="A9925" s="80">
        <v>40231</v>
      </c>
      <c r="B9925">
        <v>545.76</v>
      </c>
      <c r="C9925">
        <v>555.84</v>
      </c>
    </row>
    <row r="9926" spans="1:3">
      <c r="A9926" s="80">
        <v>40232</v>
      </c>
      <c r="B9926">
        <v>545.05999999999995</v>
      </c>
      <c r="C9926">
        <v>554.85</v>
      </c>
    </row>
    <row r="9927" spans="1:3">
      <c r="A9927" s="80">
        <v>40233</v>
      </c>
      <c r="B9927">
        <v>548.46</v>
      </c>
      <c r="C9927">
        <v>558.24</v>
      </c>
    </row>
    <row r="9928" spans="1:3">
      <c r="A9928" s="80">
        <v>40234</v>
      </c>
      <c r="B9928">
        <v>547.02</v>
      </c>
      <c r="C9928">
        <v>556.72</v>
      </c>
    </row>
    <row r="9929" spans="1:3">
      <c r="A9929" s="80">
        <v>40235</v>
      </c>
      <c r="B9929">
        <v>546.74</v>
      </c>
      <c r="C9929">
        <v>556.55999999999995</v>
      </c>
    </row>
    <row r="9930" spans="1:3">
      <c r="A9930" s="80">
        <v>40236</v>
      </c>
      <c r="B9930">
        <v>548.54</v>
      </c>
      <c r="C9930">
        <v>558.45000000000005</v>
      </c>
    </row>
    <row r="9931" spans="1:3">
      <c r="A9931" s="80">
        <v>40237</v>
      </c>
      <c r="B9931">
        <v>548.54</v>
      </c>
      <c r="C9931">
        <v>558.45000000000005</v>
      </c>
    </row>
    <row r="9932" spans="1:3">
      <c r="A9932" s="80">
        <v>40238</v>
      </c>
      <c r="B9932">
        <v>548.54</v>
      </c>
      <c r="C9932">
        <v>558.45000000000005</v>
      </c>
    </row>
    <row r="9933" spans="1:3">
      <c r="A9933" s="80">
        <v>40239</v>
      </c>
      <c r="B9933">
        <v>545.66999999999996</v>
      </c>
      <c r="C9933">
        <v>555.41</v>
      </c>
    </row>
    <row r="9934" spans="1:3">
      <c r="A9934" s="80">
        <v>40240</v>
      </c>
      <c r="B9934">
        <v>544.6</v>
      </c>
      <c r="C9934">
        <v>554.34</v>
      </c>
    </row>
    <row r="9935" spans="1:3">
      <c r="A9935" s="80">
        <v>40241</v>
      </c>
      <c r="B9935">
        <v>544.4</v>
      </c>
      <c r="C9935">
        <v>554.22</v>
      </c>
    </row>
    <row r="9936" spans="1:3">
      <c r="A9936" s="80">
        <v>40242</v>
      </c>
      <c r="B9936">
        <v>543.29</v>
      </c>
      <c r="C9936">
        <v>553.09</v>
      </c>
    </row>
    <row r="9937" spans="1:3">
      <c r="A9937" s="80">
        <v>40243</v>
      </c>
      <c r="B9937">
        <v>542.11</v>
      </c>
      <c r="C9937">
        <v>551.95000000000005</v>
      </c>
    </row>
    <row r="9938" spans="1:3">
      <c r="A9938" s="80">
        <v>40244</v>
      </c>
      <c r="B9938">
        <v>542.11</v>
      </c>
      <c r="C9938">
        <v>551.95000000000005</v>
      </c>
    </row>
    <row r="9939" spans="1:3">
      <c r="A9939" s="80">
        <v>40245</v>
      </c>
      <c r="B9939">
        <v>542.11</v>
      </c>
      <c r="C9939">
        <v>551.95000000000005</v>
      </c>
    </row>
    <row r="9940" spans="1:3">
      <c r="A9940" s="80">
        <v>40246</v>
      </c>
      <c r="B9940">
        <v>540.38</v>
      </c>
      <c r="C9940">
        <v>550.41</v>
      </c>
    </row>
    <row r="9941" spans="1:3">
      <c r="A9941" s="80">
        <v>40247</v>
      </c>
      <c r="B9941">
        <v>540.32000000000005</v>
      </c>
      <c r="C9941">
        <v>550.39</v>
      </c>
    </row>
    <row r="9942" spans="1:3">
      <c r="A9942" s="80">
        <v>40248</v>
      </c>
      <c r="B9942">
        <v>539.28</v>
      </c>
      <c r="C9942">
        <v>549.24</v>
      </c>
    </row>
    <row r="9943" spans="1:3">
      <c r="A9943" s="80">
        <v>40249</v>
      </c>
      <c r="B9943">
        <v>539.12</v>
      </c>
      <c r="C9943">
        <v>549.21</v>
      </c>
    </row>
    <row r="9944" spans="1:3">
      <c r="A9944" s="80">
        <v>40250</v>
      </c>
      <c r="B9944">
        <v>536.72</v>
      </c>
      <c r="C9944">
        <v>546.49</v>
      </c>
    </row>
    <row r="9945" spans="1:3">
      <c r="A9945" s="80">
        <v>40251</v>
      </c>
      <c r="B9945">
        <v>536.72</v>
      </c>
      <c r="C9945">
        <v>546.49</v>
      </c>
    </row>
    <row r="9946" spans="1:3">
      <c r="A9946" s="80">
        <v>40252</v>
      </c>
      <c r="B9946">
        <v>536.72</v>
      </c>
      <c r="C9946">
        <v>546.49</v>
      </c>
    </row>
    <row r="9947" spans="1:3">
      <c r="A9947" s="80">
        <v>40253</v>
      </c>
      <c r="B9947">
        <v>523.04999999999995</v>
      </c>
      <c r="C9947">
        <v>532.59</v>
      </c>
    </row>
    <row r="9948" spans="1:3">
      <c r="A9948" s="80">
        <v>40254</v>
      </c>
      <c r="B9948">
        <v>525.23</v>
      </c>
      <c r="C9948">
        <v>535.29999999999995</v>
      </c>
    </row>
    <row r="9949" spans="1:3">
      <c r="A9949" s="80">
        <v>40255</v>
      </c>
      <c r="B9949">
        <v>532.99</v>
      </c>
      <c r="C9949">
        <v>543.05999999999995</v>
      </c>
    </row>
    <row r="9950" spans="1:3">
      <c r="A9950" s="80">
        <v>40256</v>
      </c>
      <c r="B9950">
        <v>534.52</v>
      </c>
      <c r="C9950">
        <v>544.65</v>
      </c>
    </row>
    <row r="9951" spans="1:3">
      <c r="A9951" s="80">
        <v>40257</v>
      </c>
      <c r="B9951">
        <v>530.87</v>
      </c>
      <c r="C9951">
        <v>541.29999999999995</v>
      </c>
    </row>
    <row r="9952" spans="1:3">
      <c r="A9952" s="80">
        <v>40258</v>
      </c>
      <c r="B9952">
        <v>530.87</v>
      </c>
      <c r="C9952">
        <v>541.29999999999995</v>
      </c>
    </row>
    <row r="9953" spans="1:3">
      <c r="A9953" s="80">
        <v>40259</v>
      </c>
      <c r="B9953">
        <v>530.87</v>
      </c>
      <c r="C9953">
        <v>541.29999999999995</v>
      </c>
    </row>
    <row r="9954" spans="1:3">
      <c r="A9954" s="80">
        <v>40260</v>
      </c>
      <c r="B9954">
        <v>525.15</v>
      </c>
      <c r="C9954">
        <v>535.70000000000005</v>
      </c>
    </row>
    <row r="9955" spans="1:3">
      <c r="A9955" s="80">
        <v>40261</v>
      </c>
      <c r="B9955">
        <v>521.08000000000004</v>
      </c>
      <c r="C9955">
        <v>531.37</v>
      </c>
    </row>
    <row r="9956" spans="1:3">
      <c r="A9956" s="80">
        <v>40262</v>
      </c>
      <c r="B9956">
        <v>518.51</v>
      </c>
      <c r="C9956">
        <v>528.78</v>
      </c>
    </row>
    <row r="9957" spans="1:3">
      <c r="A9957" s="80">
        <v>40263</v>
      </c>
      <c r="B9957">
        <v>519.23</v>
      </c>
      <c r="C9957">
        <v>529.36</v>
      </c>
    </row>
    <row r="9958" spans="1:3">
      <c r="A9958" s="80">
        <v>40264</v>
      </c>
      <c r="B9958">
        <v>520</v>
      </c>
      <c r="C9958">
        <v>530.19000000000005</v>
      </c>
    </row>
    <row r="9959" spans="1:3">
      <c r="A9959" s="80">
        <v>40265</v>
      </c>
      <c r="B9959">
        <v>520</v>
      </c>
      <c r="C9959">
        <v>530.19000000000005</v>
      </c>
    </row>
    <row r="9960" spans="1:3">
      <c r="A9960" s="80">
        <v>40266</v>
      </c>
      <c r="B9960">
        <v>520</v>
      </c>
      <c r="C9960">
        <v>530.19000000000005</v>
      </c>
    </row>
    <row r="9961" spans="1:3">
      <c r="A9961" s="80">
        <v>40267</v>
      </c>
      <c r="B9961">
        <v>519.08000000000004</v>
      </c>
      <c r="C9961">
        <v>529.42999999999995</v>
      </c>
    </row>
    <row r="9962" spans="1:3">
      <c r="A9962" s="80">
        <v>40268</v>
      </c>
      <c r="B9962">
        <v>518.51</v>
      </c>
      <c r="C9962">
        <v>528.78</v>
      </c>
    </row>
    <row r="9963" spans="1:3">
      <c r="A9963" s="80">
        <v>40269</v>
      </c>
      <c r="B9963">
        <v>517.73</v>
      </c>
      <c r="C9963">
        <v>528.09</v>
      </c>
    </row>
    <row r="9964" spans="1:3">
      <c r="A9964" s="80">
        <v>40270</v>
      </c>
      <c r="B9964">
        <v>517.73</v>
      </c>
      <c r="C9964">
        <v>528.09</v>
      </c>
    </row>
    <row r="9965" spans="1:3">
      <c r="A9965" s="80">
        <v>40271</v>
      </c>
      <c r="B9965">
        <v>517.73</v>
      </c>
      <c r="C9965">
        <v>528.09</v>
      </c>
    </row>
    <row r="9966" spans="1:3">
      <c r="A9966" s="80">
        <v>40272</v>
      </c>
      <c r="B9966">
        <v>517.73</v>
      </c>
      <c r="C9966">
        <v>528.09</v>
      </c>
    </row>
    <row r="9967" spans="1:3">
      <c r="A9967" s="80">
        <v>40273</v>
      </c>
      <c r="B9967">
        <v>517.73</v>
      </c>
      <c r="C9967">
        <v>528.09</v>
      </c>
    </row>
    <row r="9968" spans="1:3">
      <c r="A9968" s="80">
        <v>40274</v>
      </c>
      <c r="B9968">
        <v>515.27</v>
      </c>
      <c r="C9968">
        <v>525.39</v>
      </c>
    </row>
    <row r="9969" spans="1:3">
      <c r="A9969" s="80">
        <v>40275</v>
      </c>
      <c r="B9969">
        <v>512.48</v>
      </c>
      <c r="C9969">
        <v>522.46</v>
      </c>
    </row>
    <row r="9970" spans="1:3">
      <c r="A9970" s="80">
        <v>40276</v>
      </c>
      <c r="B9970">
        <v>512.53</v>
      </c>
      <c r="C9970">
        <v>523.08000000000004</v>
      </c>
    </row>
    <row r="9971" spans="1:3">
      <c r="A9971" s="80">
        <v>40277</v>
      </c>
      <c r="B9971">
        <v>515.20000000000005</v>
      </c>
      <c r="C9971">
        <v>525.16</v>
      </c>
    </row>
    <row r="9972" spans="1:3">
      <c r="A9972" s="80">
        <v>40278</v>
      </c>
      <c r="B9972">
        <v>515.23</v>
      </c>
      <c r="C9972">
        <v>525.24</v>
      </c>
    </row>
    <row r="9973" spans="1:3">
      <c r="A9973" s="80">
        <v>40279</v>
      </c>
      <c r="B9973">
        <v>515.23</v>
      </c>
      <c r="C9973">
        <v>525.24</v>
      </c>
    </row>
    <row r="9974" spans="1:3">
      <c r="A9974" s="80">
        <v>40280</v>
      </c>
      <c r="B9974">
        <v>515.23</v>
      </c>
      <c r="C9974">
        <v>525.24</v>
      </c>
    </row>
    <row r="9975" spans="1:3">
      <c r="A9975" s="80">
        <v>40281</v>
      </c>
      <c r="B9975">
        <v>515.30999999999995</v>
      </c>
      <c r="C9975">
        <v>525.39</v>
      </c>
    </row>
    <row r="9976" spans="1:3">
      <c r="A9976" s="80">
        <v>40282</v>
      </c>
      <c r="B9976">
        <v>514.66999999999996</v>
      </c>
      <c r="C9976">
        <v>524.80999999999995</v>
      </c>
    </row>
    <row r="9977" spans="1:3">
      <c r="A9977" s="80">
        <v>40283</v>
      </c>
      <c r="B9977">
        <v>514.1</v>
      </c>
      <c r="C9977">
        <v>524.29999999999995</v>
      </c>
    </row>
    <row r="9978" spans="1:3">
      <c r="A9978" s="80">
        <v>40284</v>
      </c>
      <c r="B9978">
        <v>511.14</v>
      </c>
      <c r="C9978">
        <v>521.54</v>
      </c>
    </row>
    <row r="9979" spans="1:3">
      <c r="A9979" s="80">
        <v>40285</v>
      </c>
      <c r="B9979">
        <v>508</v>
      </c>
      <c r="C9979">
        <v>518.24</v>
      </c>
    </row>
    <row r="9980" spans="1:3">
      <c r="A9980" s="80">
        <v>40286</v>
      </c>
      <c r="B9980">
        <v>508</v>
      </c>
      <c r="C9980">
        <v>518.24</v>
      </c>
    </row>
    <row r="9981" spans="1:3">
      <c r="A9981" s="80">
        <v>40287</v>
      </c>
      <c r="B9981">
        <v>508</v>
      </c>
      <c r="C9981">
        <v>518.24</v>
      </c>
    </row>
    <row r="9982" spans="1:3">
      <c r="A9982" s="80">
        <v>40288</v>
      </c>
      <c r="B9982">
        <v>506.12</v>
      </c>
      <c r="C9982">
        <v>516.64</v>
      </c>
    </row>
    <row r="9983" spans="1:3">
      <c r="A9983" s="80">
        <v>40289</v>
      </c>
      <c r="B9983">
        <v>506.48</v>
      </c>
      <c r="C9983">
        <v>516.70000000000005</v>
      </c>
    </row>
    <row r="9984" spans="1:3">
      <c r="A9984" s="80">
        <v>40290</v>
      </c>
      <c r="B9984">
        <v>506.78</v>
      </c>
      <c r="C9984">
        <v>516.80999999999995</v>
      </c>
    </row>
    <row r="9985" spans="1:3">
      <c r="A9985" s="80">
        <v>40291</v>
      </c>
      <c r="B9985">
        <v>506.74</v>
      </c>
      <c r="C9985">
        <v>516.59</v>
      </c>
    </row>
    <row r="9986" spans="1:3">
      <c r="A9986" s="80">
        <v>40292</v>
      </c>
      <c r="B9986">
        <v>506.11</v>
      </c>
      <c r="C9986">
        <v>516.21</v>
      </c>
    </row>
    <row r="9987" spans="1:3">
      <c r="A9987" s="80">
        <v>40293</v>
      </c>
      <c r="B9987">
        <v>506.11</v>
      </c>
      <c r="C9987">
        <v>516.21</v>
      </c>
    </row>
    <row r="9988" spans="1:3">
      <c r="A9988" s="80">
        <v>40294</v>
      </c>
      <c r="B9988">
        <v>506.11</v>
      </c>
      <c r="C9988">
        <v>516.21</v>
      </c>
    </row>
    <row r="9989" spans="1:3">
      <c r="A9989" s="80">
        <v>40295</v>
      </c>
      <c r="B9989">
        <v>506.15</v>
      </c>
      <c r="C9989">
        <v>516.23</v>
      </c>
    </row>
    <row r="9990" spans="1:3">
      <c r="A9990" s="80">
        <v>40296</v>
      </c>
      <c r="B9990">
        <v>506.52</v>
      </c>
      <c r="C9990">
        <v>516.59</v>
      </c>
    </row>
    <row r="9991" spans="1:3">
      <c r="A9991" s="80">
        <v>40297</v>
      </c>
      <c r="B9991">
        <v>506.59</v>
      </c>
      <c r="C9991">
        <v>516.45000000000005</v>
      </c>
    </row>
    <row r="9992" spans="1:3">
      <c r="A9992" s="80">
        <v>40298</v>
      </c>
      <c r="B9992">
        <v>505.9</v>
      </c>
      <c r="C9992">
        <v>516.04</v>
      </c>
    </row>
    <row r="9993" spans="1:3">
      <c r="A9993" s="80">
        <v>40299</v>
      </c>
      <c r="B9993">
        <v>505.42</v>
      </c>
      <c r="C9993">
        <v>515.55999999999995</v>
      </c>
    </row>
    <row r="9994" spans="1:3">
      <c r="A9994" s="80">
        <v>40300</v>
      </c>
      <c r="B9994">
        <v>505.42</v>
      </c>
      <c r="C9994">
        <v>515.55999999999995</v>
      </c>
    </row>
    <row r="9995" spans="1:3">
      <c r="A9995" s="80">
        <v>40301</v>
      </c>
      <c r="B9995">
        <v>505.42</v>
      </c>
      <c r="C9995">
        <v>515.55999999999995</v>
      </c>
    </row>
    <row r="9996" spans="1:3">
      <c r="A9996" s="80">
        <v>40302</v>
      </c>
      <c r="B9996">
        <v>503.29</v>
      </c>
      <c r="C9996">
        <v>513.16999999999996</v>
      </c>
    </row>
    <row r="9997" spans="1:3">
      <c r="A9997" s="80">
        <v>40303</v>
      </c>
      <c r="B9997">
        <v>505.94</v>
      </c>
      <c r="C9997">
        <v>515.99</v>
      </c>
    </row>
    <row r="9998" spans="1:3">
      <c r="A9998" s="80">
        <v>40304</v>
      </c>
      <c r="B9998">
        <v>511.15</v>
      </c>
      <c r="C9998">
        <v>521.38</v>
      </c>
    </row>
    <row r="9999" spans="1:3">
      <c r="A9999" s="80">
        <v>40305</v>
      </c>
      <c r="B9999">
        <v>521.07000000000005</v>
      </c>
      <c r="C9999">
        <v>532.05999999999995</v>
      </c>
    </row>
    <row r="10000" spans="1:3">
      <c r="A10000" s="80">
        <v>40306</v>
      </c>
      <c r="B10000">
        <v>532.78</v>
      </c>
      <c r="C10000">
        <v>544.42999999999995</v>
      </c>
    </row>
    <row r="10001" spans="1:3">
      <c r="A10001" s="80">
        <v>40307</v>
      </c>
      <c r="B10001">
        <v>532.78</v>
      </c>
      <c r="C10001">
        <v>544.42999999999995</v>
      </c>
    </row>
    <row r="10002" spans="1:3">
      <c r="A10002" s="80">
        <v>40308</v>
      </c>
      <c r="B10002">
        <v>532.78</v>
      </c>
      <c r="C10002">
        <v>544.42999999999995</v>
      </c>
    </row>
    <row r="10003" spans="1:3">
      <c r="A10003" s="80">
        <v>40309</v>
      </c>
      <c r="B10003">
        <v>532.26</v>
      </c>
      <c r="C10003">
        <v>543.04</v>
      </c>
    </row>
    <row r="10004" spans="1:3">
      <c r="A10004" s="80">
        <v>40310</v>
      </c>
      <c r="B10004">
        <v>525.13</v>
      </c>
      <c r="C10004">
        <v>535.76</v>
      </c>
    </row>
    <row r="10005" spans="1:3">
      <c r="A10005" s="80">
        <v>40311</v>
      </c>
      <c r="B10005">
        <v>514.12</v>
      </c>
      <c r="C10005">
        <v>524.57000000000005</v>
      </c>
    </row>
    <row r="10006" spans="1:3">
      <c r="A10006" s="80">
        <v>40312</v>
      </c>
      <c r="B10006">
        <v>511.83</v>
      </c>
      <c r="C10006">
        <v>521.92999999999995</v>
      </c>
    </row>
    <row r="10007" spans="1:3">
      <c r="A10007" s="80">
        <v>40313</v>
      </c>
      <c r="B10007">
        <v>507.43</v>
      </c>
      <c r="C10007">
        <v>517.32000000000005</v>
      </c>
    </row>
    <row r="10008" spans="1:3">
      <c r="A10008" s="80">
        <v>40314</v>
      </c>
      <c r="B10008">
        <v>507.43</v>
      </c>
      <c r="C10008">
        <v>517.32000000000005</v>
      </c>
    </row>
    <row r="10009" spans="1:3">
      <c r="A10009" s="80">
        <v>40315</v>
      </c>
      <c r="B10009">
        <v>507.43</v>
      </c>
      <c r="C10009">
        <v>517.32000000000005</v>
      </c>
    </row>
    <row r="10010" spans="1:3">
      <c r="A10010" s="80">
        <v>40316</v>
      </c>
      <c r="B10010">
        <v>515.29</v>
      </c>
      <c r="C10010">
        <v>525.95000000000005</v>
      </c>
    </row>
    <row r="10011" spans="1:3">
      <c r="A10011" s="80">
        <v>40317</v>
      </c>
      <c r="B10011">
        <v>525.4</v>
      </c>
      <c r="C10011">
        <v>536.16</v>
      </c>
    </row>
    <row r="10012" spans="1:3">
      <c r="A10012" s="80">
        <v>40318</v>
      </c>
      <c r="B10012">
        <v>530.69000000000005</v>
      </c>
      <c r="C10012">
        <v>541.15</v>
      </c>
    </row>
    <row r="10013" spans="1:3">
      <c r="A10013" s="80">
        <v>40319</v>
      </c>
      <c r="B10013">
        <v>529.30999999999995</v>
      </c>
      <c r="C10013">
        <v>539.83000000000004</v>
      </c>
    </row>
    <row r="10014" spans="1:3">
      <c r="A10014" s="80">
        <v>40320</v>
      </c>
      <c r="B10014">
        <v>530.39</v>
      </c>
      <c r="C10014">
        <v>540.91999999999996</v>
      </c>
    </row>
    <row r="10015" spans="1:3">
      <c r="A10015" s="80">
        <v>40321</v>
      </c>
      <c r="B10015">
        <v>530.39</v>
      </c>
      <c r="C10015">
        <v>540.91999999999996</v>
      </c>
    </row>
    <row r="10016" spans="1:3">
      <c r="A10016" s="80">
        <v>40322</v>
      </c>
      <c r="B10016">
        <v>530.39</v>
      </c>
      <c r="C10016">
        <v>540.91999999999996</v>
      </c>
    </row>
    <row r="10017" spans="1:3">
      <c r="A10017" s="80">
        <v>40323</v>
      </c>
      <c r="B10017">
        <v>530.55999999999995</v>
      </c>
      <c r="C10017">
        <v>540.88</v>
      </c>
    </row>
    <row r="10018" spans="1:3">
      <c r="A10018" s="80">
        <v>40324</v>
      </c>
      <c r="B10018">
        <v>534.80999999999995</v>
      </c>
      <c r="C10018">
        <v>545.52</v>
      </c>
    </row>
    <row r="10019" spans="1:3">
      <c r="A10019" s="80">
        <v>40325</v>
      </c>
      <c r="B10019">
        <v>534.99</v>
      </c>
      <c r="C10019">
        <v>545.67999999999995</v>
      </c>
    </row>
    <row r="10020" spans="1:3">
      <c r="A10020" s="80">
        <v>40326</v>
      </c>
      <c r="B10020">
        <v>534.94000000000005</v>
      </c>
      <c r="C10020">
        <v>545.64</v>
      </c>
    </row>
    <row r="10021" spans="1:3">
      <c r="A10021" s="80">
        <v>40327</v>
      </c>
      <c r="B10021">
        <v>535.14</v>
      </c>
      <c r="C10021">
        <v>545.72</v>
      </c>
    </row>
    <row r="10022" spans="1:3">
      <c r="A10022" s="80">
        <v>40328</v>
      </c>
      <c r="B10022">
        <v>535.14</v>
      </c>
      <c r="C10022">
        <v>545.72</v>
      </c>
    </row>
    <row r="10023" spans="1:3">
      <c r="A10023" s="80">
        <v>40329</v>
      </c>
      <c r="B10023">
        <v>535.14</v>
      </c>
      <c r="C10023">
        <v>545.72</v>
      </c>
    </row>
    <row r="10024" spans="1:3">
      <c r="A10024" s="80">
        <v>40330</v>
      </c>
      <c r="B10024">
        <v>535.67999999999995</v>
      </c>
      <c r="C10024">
        <v>546.38</v>
      </c>
    </row>
    <row r="10025" spans="1:3">
      <c r="A10025" s="80">
        <v>40331</v>
      </c>
      <c r="B10025">
        <v>538.95000000000005</v>
      </c>
      <c r="C10025">
        <v>549.52</v>
      </c>
    </row>
    <row r="10026" spans="1:3">
      <c r="A10026" s="80">
        <v>40332</v>
      </c>
      <c r="B10026">
        <v>540.04</v>
      </c>
      <c r="C10026">
        <v>550.55999999999995</v>
      </c>
    </row>
    <row r="10027" spans="1:3">
      <c r="A10027" s="80">
        <v>40333</v>
      </c>
      <c r="B10027">
        <v>542.16</v>
      </c>
      <c r="C10027">
        <v>552.66</v>
      </c>
    </row>
    <row r="10028" spans="1:3">
      <c r="A10028" s="80">
        <v>40334</v>
      </c>
      <c r="B10028">
        <v>543.1</v>
      </c>
      <c r="C10028">
        <v>553.57000000000005</v>
      </c>
    </row>
    <row r="10029" spans="1:3">
      <c r="A10029" s="80">
        <v>40335</v>
      </c>
      <c r="B10029">
        <v>543.1</v>
      </c>
      <c r="C10029">
        <v>553.57000000000005</v>
      </c>
    </row>
    <row r="10030" spans="1:3">
      <c r="A10030" s="80">
        <v>40336</v>
      </c>
      <c r="B10030">
        <v>543.1</v>
      </c>
      <c r="C10030">
        <v>553.57000000000005</v>
      </c>
    </row>
    <row r="10031" spans="1:3">
      <c r="A10031" s="80">
        <v>40337</v>
      </c>
      <c r="B10031">
        <v>543.07000000000005</v>
      </c>
      <c r="C10031">
        <v>553.48</v>
      </c>
    </row>
    <row r="10032" spans="1:3">
      <c r="A10032" s="80">
        <v>40338</v>
      </c>
      <c r="B10032">
        <v>542.46</v>
      </c>
      <c r="C10032">
        <v>553.09</v>
      </c>
    </row>
    <row r="10033" spans="1:3">
      <c r="A10033" s="80">
        <v>40339</v>
      </c>
      <c r="B10033">
        <v>535.02</v>
      </c>
      <c r="C10033">
        <v>545.62</v>
      </c>
    </row>
    <row r="10034" spans="1:3">
      <c r="A10034" s="80">
        <v>40340</v>
      </c>
      <c r="B10034">
        <v>529.86</v>
      </c>
      <c r="C10034">
        <v>540.76</v>
      </c>
    </row>
    <row r="10035" spans="1:3">
      <c r="A10035" s="80">
        <v>40341</v>
      </c>
      <c r="B10035">
        <v>528.4</v>
      </c>
      <c r="C10035">
        <v>539.36</v>
      </c>
    </row>
    <row r="10036" spans="1:3">
      <c r="A10036" s="80">
        <v>40342</v>
      </c>
      <c r="B10036">
        <v>528.4</v>
      </c>
      <c r="C10036">
        <v>539.36</v>
      </c>
    </row>
    <row r="10037" spans="1:3">
      <c r="A10037" s="80">
        <v>40343</v>
      </c>
      <c r="B10037">
        <v>528.4</v>
      </c>
      <c r="C10037">
        <v>539.36</v>
      </c>
    </row>
    <row r="10038" spans="1:3">
      <c r="A10038" s="80">
        <v>40344</v>
      </c>
      <c r="B10038">
        <v>530.21</v>
      </c>
      <c r="C10038">
        <v>540.73</v>
      </c>
    </row>
    <row r="10039" spans="1:3">
      <c r="A10039" s="80">
        <v>40345</v>
      </c>
      <c r="B10039">
        <v>532.76</v>
      </c>
      <c r="C10039">
        <v>543.30999999999995</v>
      </c>
    </row>
    <row r="10040" spans="1:3">
      <c r="A10040" s="80">
        <v>40346</v>
      </c>
      <c r="B10040">
        <v>529.26</v>
      </c>
      <c r="C10040">
        <v>539.41999999999996</v>
      </c>
    </row>
    <row r="10041" spans="1:3">
      <c r="A10041" s="80">
        <v>40347</v>
      </c>
      <c r="B10041">
        <v>525.23</v>
      </c>
      <c r="C10041">
        <v>535.32000000000005</v>
      </c>
    </row>
    <row r="10042" spans="1:3">
      <c r="A10042" s="80">
        <v>40348</v>
      </c>
      <c r="B10042">
        <v>525.1</v>
      </c>
      <c r="C10042">
        <v>535.21</v>
      </c>
    </row>
    <row r="10043" spans="1:3">
      <c r="A10043" s="80">
        <v>40349</v>
      </c>
      <c r="B10043">
        <v>525.1</v>
      </c>
      <c r="C10043">
        <v>535.21</v>
      </c>
    </row>
    <row r="10044" spans="1:3">
      <c r="A10044" s="80">
        <v>40350</v>
      </c>
      <c r="B10044">
        <v>525.1</v>
      </c>
      <c r="C10044">
        <v>535.21</v>
      </c>
    </row>
    <row r="10045" spans="1:3">
      <c r="A10045" s="80">
        <v>40351</v>
      </c>
      <c r="B10045">
        <v>524.61</v>
      </c>
      <c r="C10045">
        <v>534.88</v>
      </c>
    </row>
    <row r="10046" spans="1:3">
      <c r="A10046" s="80">
        <v>40352</v>
      </c>
      <c r="B10046">
        <v>521.19000000000005</v>
      </c>
      <c r="C10046">
        <v>531.20000000000005</v>
      </c>
    </row>
    <row r="10047" spans="1:3">
      <c r="A10047" s="80">
        <v>40353</v>
      </c>
      <c r="B10047">
        <v>517.66999999999996</v>
      </c>
      <c r="C10047">
        <v>527.86</v>
      </c>
    </row>
    <row r="10048" spans="1:3">
      <c r="A10048" s="80">
        <v>40354</v>
      </c>
      <c r="B10048">
        <v>517.35</v>
      </c>
      <c r="C10048">
        <v>527.6</v>
      </c>
    </row>
    <row r="10049" spans="1:3">
      <c r="A10049" s="80">
        <v>40355</v>
      </c>
      <c r="B10049">
        <v>517.51</v>
      </c>
      <c r="C10049">
        <v>527.61</v>
      </c>
    </row>
    <row r="10050" spans="1:3">
      <c r="A10050" s="80">
        <v>40356</v>
      </c>
      <c r="B10050">
        <v>517.51</v>
      </c>
      <c r="C10050">
        <v>527.61</v>
      </c>
    </row>
    <row r="10051" spans="1:3">
      <c r="A10051" s="80">
        <v>40357</v>
      </c>
      <c r="B10051">
        <v>517.51</v>
      </c>
      <c r="C10051">
        <v>527.61</v>
      </c>
    </row>
    <row r="10052" spans="1:3">
      <c r="A10052" s="80">
        <v>40358</v>
      </c>
      <c r="B10052">
        <v>519.64</v>
      </c>
      <c r="C10052">
        <v>529.66999999999996</v>
      </c>
    </row>
    <row r="10053" spans="1:3">
      <c r="A10053" s="80">
        <v>40359</v>
      </c>
      <c r="B10053">
        <v>529.91</v>
      </c>
      <c r="C10053">
        <v>540.24</v>
      </c>
    </row>
    <row r="10054" spans="1:3">
      <c r="A10054" s="80">
        <v>40360</v>
      </c>
      <c r="B10054">
        <v>530.77</v>
      </c>
      <c r="C10054">
        <v>541.02</v>
      </c>
    </row>
    <row r="10055" spans="1:3">
      <c r="A10055" s="80">
        <v>40361</v>
      </c>
      <c r="B10055">
        <v>531.44000000000005</v>
      </c>
      <c r="C10055">
        <v>541.66999999999996</v>
      </c>
    </row>
    <row r="10056" spans="1:3">
      <c r="A10056" s="80">
        <v>40362</v>
      </c>
      <c r="B10056">
        <v>531.38</v>
      </c>
      <c r="C10056">
        <v>541.76</v>
      </c>
    </row>
    <row r="10057" spans="1:3">
      <c r="A10057" s="80">
        <v>40363</v>
      </c>
      <c r="B10057">
        <v>531.38</v>
      </c>
      <c r="C10057">
        <v>541.76</v>
      </c>
    </row>
    <row r="10058" spans="1:3">
      <c r="A10058" s="80">
        <v>40364</v>
      </c>
      <c r="B10058">
        <v>531.38</v>
      </c>
      <c r="C10058">
        <v>541.76</v>
      </c>
    </row>
    <row r="10059" spans="1:3">
      <c r="A10059" s="80">
        <v>40365</v>
      </c>
      <c r="B10059">
        <v>530.13</v>
      </c>
      <c r="C10059">
        <v>540.63</v>
      </c>
    </row>
    <row r="10060" spans="1:3">
      <c r="A10060" s="80">
        <v>40366</v>
      </c>
      <c r="B10060">
        <v>528.9</v>
      </c>
      <c r="C10060">
        <v>539.33000000000004</v>
      </c>
    </row>
    <row r="10061" spans="1:3">
      <c r="A10061" s="80">
        <v>40367</v>
      </c>
      <c r="B10061">
        <v>525.67999999999995</v>
      </c>
      <c r="C10061">
        <v>536.07000000000005</v>
      </c>
    </row>
    <row r="10062" spans="1:3">
      <c r="A10062" s="80">
        <v>40368</v>
      </c>
      <c r="B10062">
        <v>519.32000000000005</v>
      </c>
      <c r="C10062">
        <v>529.74</v>
      </c>
    </row>
    <row r="10063" spans="1:3">
      <c r="A10063" s="80">
        <v>40369</v>
      </c>
      <c r="B10063">
        <v>519.87</v>
      </c>
      <c r="C10063">
        <v>530.37</v>
      </c>
    </row>
    <row r="10064" spans="1:3">
      <c r="A10064" s="80">
        <v>40370</v>
      </c>
      <c r="B10064">
        <v>519.87</v>
      </c>
      <c r="C10064">
        <v>530.37</v>
      </c>
    </row>
    <row r="10065" spans="1:3">
      <c r="A10065" s="80">
        <v>40371</v>
      </c>
      <c r="B10065">
        <v>519.87</v>
      </c>
      <c r="C10065">
        <v>530.37</v>
      </c>
    </row>
    <row r="10066" spans="1:3">
      <c r="A10066" s="80">
        <v>40372</v>
      </c>
      <c r="B10066">
        <v>518.16</v>
      </c>
      <c r="C10066">
        <v>528.39</v>
      </c>
    </row>
    <row r="10067" spans="1:3">
      <c r="A10067" s="80">
        <v>40373</v>
      </c>
      <c r="B10067">
        <v>515.57000000000005</v>
      </c>
      <c r="C10067">
        <v>526.13</v>
      </c>
    </row>
    <row r="10068" spans="1:3">
      <c r="A10068" s="80">
        <v>40374</v>
      </c>
      <c r="B10068">
        <v>514.46</v>
      </c>
      <c r="C10068">
        <v>525.14</v>
      </c>
    </row>
    <row r="10069" spans="1:3">
      <c r="A10069" s="80">
        <v>40375</v>
      </c>
      <c r="B10069">
        <v>509.71</v>
      </c>
      <c r="C10069">
        <v>520.36</v>
      </c>
    </row>
    <row r="10070" spans="1:3">
      <c r="A10070" s="80">
        <v>40376</v>
      </c>
      <c r="B10070">
        <v>508.67</v>
      </c>
      <c r="C10070">
        <v>519.21</v>
      </c>
    </row>
    <row r="10071" spans="1:3">
      <c r="A10071" s="80">
        <v>40377</v>
      </c>
      <c r="B10071">
        <v>508.67</v>
      </c>
      <c r="C10071">
        <v>519.21</v>
      </c>
    </row>
    <row r="10072" spans="1:3">
      <c r="A10072" s="80">
        <v>40378</v>
      </c>
      <c r="B10072">
        <v>508.67</v>
      </c>
      <c r="C10072">
        <v>519.21</v>
      </c>
    </row>
    <row r="10073" spans="1:3">
      <c r="A10073" s="80">
        <v>40379</v>
      </c>
      <c r="B10073">
        <v>513.34</v>
      </c>
      <c r="C10073">
        <v>523.6</v>
      </c>
    </row>
    <row r="10074" spans="1:3">
      <c r="A10074" s="80">
        <v>40380</v>
      </c>
      <c r="B10074">
        <v>516.99</v>
      </c>
      <c r="C10074">
        <v>527.24</v>
      </c>
    </row>
    <row r="10075" spans="1:3">
      <c r="A10075" s="80">
        <v>40381</v>
      </c>
      <c r="B10075">
        <v>516.86</v>
      </c>
      <c r="C10075">
        <v>527.30999999999995</v>
      </c>
    </row>
    <row r="10076" spans="1:3">
      <c r="A10076" s="80">
        <v>40382</v>
      </c>
      <c r="B10076">
        <v>513.70000000000005</v>
      </c>
      <c r="C10076">
        <v>524.54</v>
      </c>
    </row>
    <row r="10077" spans="1:3">
      <c r="A10077" s="80">
        <v>40383</v>
      </c>
      <c r="B10077">
        <v>514.46</v>
      </c>
      <c r="C10077">
        <v>525.23</v>
      </c>
    </row>
    <row r="10078" spans="1:3">
      <c r="A10078" s="80">
        <v>40384</v>
      </c>
      <c r="B10078">
        <v>514.46</v>
      </c>
      <c r="C10078">
        <v>525.23</v>
      </c>
    </row>
    <row r="10079" spans="1:3">
      <c r="A10079" s="80">
        <v>40385</v>
      </c>
      <c r="B10079">
        <v>514.46</v>
      </c>
      <c r="C10079">
        <v>525.23</v>
      </c>
    </row>
    <row r="10080" spans="1:3">
      <c r="A10080" s="80">
        <v>40386</v>
      </c>
      <c r="B10080">
        <v>513.94000000000005</v>
      </c>
      <c r="C10080">
        <v>524.66</v>
      </c>
    </row>
    <row r="10081" spans="1:3">
      <c r="A10081" s="80">
        <v>40387</v>
      </c>
      <c r="B10081">
        <v>514.78</v>
      </c>
      <c r="C10081">
        <v>525.42999999999995</v>
      </c>
    </row>
    <row r="10082" spans="1:3">
      <c r="A10082" s="80">
        <v>40388</v>
      </c>
      <c r="B10082">
        <v>515.98</v>
      </c>
      <c r="C10082">
        <v>526.54999999999995</v>
      </c>
    </row>
    <row r="10083" spans="1:3">
      <c r="A10083" s="80">
        <v>40389</v>
      </c>
      <c r="B10083">
        <v>515.33000000000004</v>
      </c>
      <c r="C10083">
        <v>525.91999999999996</v>
      </c>
    </row>
    <row r="10084" spans="1:3">
      <c r="A10084" s="80">
        <v>40390</v>
      </c>
      <c r="B10084">
        <v>511.64</v>
      </c>
      <c r="C10084">
        <v>522.71</v>
      </c>
    </row>
    <row r="10085" spans="1:3">
      <c r="A10085" s="80">
        <v>40391</v>
      </c>
      <c r="B10085">
        <v>511.64</v>
      </c>
      <c r="C10085">
        <v>522.71</v>
      </c>
    </row>
    <row r="10086" spans="1:3">
      <c r="A10086" s="80">
        <v>40392</v>
      </c>
      <c r="B10086">
        <v>511.64</v>
      </c>
      <c r="C10086">
        <v>522.71</v>
      </c>
    </row>
    <row r="10087" spans="1:3">
      <c r="A10087" s="80">
        <v>40393</v>
      </c>
      <c r="B10087">
        <v>511.64</v>
      </c>
      <c r="C10087">
        <v>522.71</v>
      </c>
    </row>
    <row r="10088" spans="1:3">
      <c r="A10088" s="80">
        <v>40394</v>
      </c>
      <c r="B10088">
        <v>510.33</v>
      </c>
      <c r="C10088">
        <v>520.69000000000005</v>
      </c>
    </row>
    <row r="10089" spans="1:3">
      <c r="A10089" s="80">
        <v>40395</v>
      </c>
      <c r="B10089">
        <v>511.88</v>
      </c>
      <c r="C10089">
        <v>522.33000000000004</v>
      </c>
    </row>
    <row r="10090" spans="1:3">
      <c r="A10090" s="80">
        <v>40396</v>
      </c>
      <c r="B10090">
        <v>512.11</v>
      </c>
      <c r="C10090">
        <v>522.48</v>
      </c>
    </row>
    <row r="10091" spans="1:3">
      <c r="A10091" s="80">
        <v>40397</v>
      </c>
      <c r="B10091">
        <v>510.94</v>
      </c>
      <c r="C10091">
        <v>521.16999999999996</v>
      </c>
    </row>
    <row r="10092" spans="1:3">
      <c r="A10092" s="80">
        <v>40398</v>
      </c>
      <c r="B10092">
        <v>510.94</v>
      </c>
      <c r="C10092">
        <v>521.16999999999996</v>
      </c>
    </row>
    <row r="10093" spans="1:3">
      <c r="A10093" s="80">
        <v>40399</v>
      </c>
      <c r="B10093">
        <v>510.94</v>
      </c>
      <c r="C10093">
        <v>521.16999999999996</v>
      </c>
    </row>
    <row r="10094" spans="1:3">
      <c r="A10094" s="80">
        <v>40400</v>
      </c>
      <c r="B10094">
        <v>509.92</v>
      </c>
      <c r="C10094">
        <v>520.19000000000005</v>
      </c>
    </row>
    <row r="10095" spans="1:3">
      <c r="A10095" s="80">
        <v>40401</v>
      </c>
      <c r="B10095">
        <v>506.66</v>
      </c>
      <c r="C10095">
        <v>516.9</v>
      </c>
    </row>
    <row r="10096" spans="1:3">
      <c r="A10096" s="80">
        <v>40402</v>
      </c>
      <c r="B10096">
        <v>506.48</v>
      </c>
      <c r="C10096">
        <v>516.71</v>
      </c>
    </row>
    <row r="10097" spans="1:3">
      <c r="A10097" s="80">
        <v>40403</v>
      </c>
      <c r="B10097">
        <v>505.2</v>
      </c>
      <c r="C10097">
        <v>515.46</v>
      </c>
    </row>
    <row r="10098" spans="1:3">
      <c r="A10098" s="80">
        <v>40404</v>
      </c>
      <c r="B10098">
        <v>503.09</v>
      </c>
      <c r="C10098">
        <v>513.33000000000004</v>
      </c>
    </row>
    <row r="10099" spans="1:3">
      <c r="A10099" s="80">
        <v>40405</v>
      </c>
      <c r="B10099">
        <v>503.09</v>
      </c>
      <c r="C10099">
        <v>513.33000000000004</v>
      </c>
    </row>
    <row r="10100" spans="1:3">
      <c r="A10100" s="80">
        <v>40406</v>
      </c>
      <c r="B10100">
        <v>503.09</v>
      </c>
      <c r="C10100">
        <v>513.33000000000004</v>
      </c>
    </row>
    <row r="10101" spans="1:3">
      <c r="A10101" s="80">
        <v>40407</v>
      </c>
      <c r="B10101">
        <v>503.25</v>
      </c>
      <c r="C10101">
        <v>513.37</v>
      </c>
    </row>
    <row r="10102" spans="1:3">
      <c r="A10102" s="80">
        <v>40408</v>
      </c>
      <c r="B10102">
        <v>504.41</v>
      </c>
      <c r="C10102">
        <v>514.52</v>
      </c>
    </row>
    <row r="10103" spans="1:3">
      <c r="A10103" s="80">
        <v>40409</v>
      </c>
      <c r="B10103">
        <v>505.87</v>
      </c>
      <c r="C10103">
        <v>515.79</v>
      </c>
    </row>
    <row r="10104" spans="1:3">
      <c r="A10104" s="80">
        <v>40410</v>
      </c>
      <c r="B10104">
        <v>506.61</v>
      </c>
      <c r="C10104">
        <v>516.69000000000005</v>
      </c>
    </row>
    <row r="10105" spans="1:3">
      <c r="A10105" s="80">
        <v>40411</v>
      </c>
      <c r="B10105">
        <v>506.26</v>
      </c>
      <c r="C10105">
        <v>516.4</v>
      </c>
    </row>
    <row r="10106" spans="1:3">
      <c r="A10106" s="80">
        <v>40412</v>
      </c>
      <c r="B10106">
        <v>506.26</v>
      </c>
      <c r="C10106">
        <v>516.4</v>
      </c>
    </row>
    <row r="10107" spans="1:3">
      <c r="A10107" s="80">
        <v>40413</v>
      </c>
      <c r="B10107">
        <v>506.26</v>
      </c>
      <c r="C10107">
        <v>516.4</v>
      </c>
    </row>
    <row r="10108" spans="1:3">
      <c r="A10108" s="80">
        <v>40414</v>
      </c>
      <c r="B10108">
        <v>504.44</v>
      </c>
      <c r="C10108">
        <v>514.74</v>
      </c>
    </row>
    <row r="10109" spans="1:3">
      <c r="A10109" s="80">
        <v>40415</v>
      </c>
      <c r="B10109">
        <v>504.28</v>
      </c>
      <c r="C10109">
        <v>514.57000000000005</v>
      </c>
    </row>
    <row r="10110" spans="1:3">
      <c r="A10110" s="80">
        <v>40416</v>
      </c>
      <c r="B10110">
        <v>504.2</v>
      </c>
      <c r="C10110">
        <v>514.47</v>
      </c>
    </row>
    <row r="10111" spans="1:3">
      <c r="A10111" s="80">
        <v>40417</v>
      </c>
      <c r="B10111">
        <v>504.22</v>
      </c>
      <c r="C10111">
        <v>514.44000000000005</v>
      </c>
    </row>
    <row r="10112" spans="1:3">
      <c r="A10112" s="80">
        <v>40418</v>
      </c>
      <c r="B10112">
        <v>504.15</v>
      </c>
      <c r="C10112">
        <v>514.29999999999995</v>
      </c>
    </row>
    <row r="10113" spans="1:3">
      <c r="A10113" s="80">
        <v>40419</v>
      </c>
      <c r="B10113">
        <v>504.15</v>
      </c>
      <c r="C10113">
        <v>514.29999999999995</v>
      </c>
    </row>
    <row r="10114" spans="1:3">
      <c r="A10114" s="80">
        <v>40420</v>
      </c>
      <c r="B10114">
        <v>504.15</v>
      </c>
      <c r="C10114">
        <v>514.29999999999995</v>
      </c>
    </row>
    <row r="10115" spans="1:3">
      <c r="A10115" s="80">
        <v>40421</v>
      </c>
      <c r="B10115">
        <v>504.12</v>
      </c>
      <c r="C10115">
        <v>514.28</v>
      </c>
    </row>
    <row r="10116" spans="1:3">
      <c r="A10116" s="80">
        <v>40422</v>
      </c>
      <c r="B10116">
        <v>501.22</v>
      </c>
      <c r="C10116">
        <v>511.26</v>
      </c>
    </row>
    <row r="10117" spans="1:3">
      <c r="A10117" s="80">
        <v>40423</v>
      </c>
      <c r="B10117">
        <v>503.24</v>
      </c>
      <c r="C10117">
        <v>513.29999999999995</v>
      </c>
    </row>
    <row r="10118" spans="1:3">
      <c r="A10118" s="80">
        <v>40424</v>
      </c>
      <c r="B10118">
        <v>510.87</v>
      </c>
      <c r="C10118">
        <v>521.54999999999995</v>
      </c>
    </row>
    <row r="10119" spans="1:3">
      <c r="A10119" s="80">
        <v>40425</v>
      </c>
      <c r="B10119">
        <v>520.41999999999996</v>
      </c>
      <c r="C10119">
        <v>530.55999999999995</v>
      </c>
    </row>
    <row r="10120" spans="1:3">
      <c r="A10120" s="80">
        <v>40426</v>
      </c>
      <c r="B10120">
        <v>520.41999999999996</v>
      </c>
      <c r="C10120">
        <v>530.55999999999995</v>
      </c>
    </row>
    <row r="10121" spans="1:3">
      <c r="A10121" s="80">
        <v>40427</v>
      </c>
      <c r="B10121">
        <v>520.41999999999996</v>
      </c>
      <c r="C10121">
        <v>530.55999999999995</v>
      </c>
    </row>
    <row r="10122" spans="1:3">
      <c r="A10122" s="80">
        <v>40428</v>
      </c>
      <c r="B10122">
        <v>516.25</v>
      </c>
      <c r="C10122">
        <v>526.20000000000005</v>
      </c>
    </row>
    <row r="10123" spans="1:3">
      <c r="A10123" s="80">
        <v>40429</v>
      </c>
      <c r="B10123">
        <v>513.33000000000004</v>
      </c>
      <c r="C10123">
        <v>523.15</v>
      </c>
    </row>
    <row r="10124" spans="1:3">
      <c r="A10124" s="80">
        <v>40430</v>
      </c>
      <c r="B10124">
        <v>511.31</v>
      </c>
      <c r="C10124">
        <v>521.03</v>
      </c>
    </row>
    <row r="10125" spans="1:3">
      <c r="A10125" s="80">
        <v>40431</v>
      </c>
      <c r="B10125">
        <v>504.49</v>
      </c>
      <c r="C10125">
        <v>514.04999999999995</v>
      </c>
    </row>
    <row r="10126" spans="1:3">
      <c r="A10126" s="80">
        <v>40432</v>
      </c>
      <c r="B10126">
        <v>501.34</v>
      </c>
      <c r="C10126">
        <v>511.53</v>
      </c>
    </row>
    <row r="10127" spans="1:3">
      <c r="A10127" s="80">
        <v>40433</v>
      </c>
      <c r="B10127">
        <v>501.34</v>
      </c>
      <c r="C10127">
        <v>511.53</v>
      </c>
    </row>
    <row r="10128" spans="1:3">
      <c r="A10128" s="80">
        <v>40434</v>
      </c>
      <c r="B10128">
        <v>501.34</v>
      </c>
      <c r="C10128">
        <v>511.53</v>
      </c>
    </row>
    <row r="10129" spans="1:3">
      <c r="A10129" s="80">
        <v>40435</v>
      </c>
      <c r="B10129">
        <v>500.76</v>
      </c>
      <c r="C10129">
        <v>511.08</v>
      </c>
    </row>
    <row r="10130" spans="1:3">
      <c r="A10130" s="80">
        <v>40436</v>
      </c>
      <c r="B10130">
        <v>500.98</v>
      </c>
      <c r="C10130">
        <v>511.24</v>
      </c>
    </row>
    <row r="10131" spans="1:3">
      <c r="A10131" s="80">
        <v>40437</v>
      </c>
      <c r="B10131">
        <v>500.98</v>
      </c>
      <c r="C10131">
        <v>511.24</v>
      </c>
    </row>
    <row r="10132" spans="1:3">
      <c r="A10132" s="80">
        <v>40438</v>
      </c>
      <c r="B10132">
        <v>498.41</v>
      </c>
      <c r="C10132">
        <v>509</v>
      </c>
    </row>
    <row r="10133" spans="1:3">
      <c r="A10133" s="80">
        <v>40439</v>
      </c>
      <c r="B10133">
        <v>496.93</v>
      </c>
      <c r="C10133">
        <v>507.15</v>
      </c>
    </row>
    <row r="10134" spans="1:3">
      <c r="A10134" s="80">
        <v>40440</v>
      </c>
      <c r="B10134">
        <v>496.93</v>
      </c>
      <c r="C10134">
        <v>507.15</v>
      </c>
    </row>
    <row r="10135" spans="1:3">
      <c r="A10135" s="80">
        <v>40441</v>
      </c>
      <c r="B10135">
        <v>496.93</v>
      </c>
      <c r="C10135">
        <v>507.15</v>
      </c>
    </row>
    <row r="10136" spans="1:3">
      <c r="A10136" s="80">
        <v>40442</v>
      </c>
      <c r="B10136">
        <v>497.34</v>
      </c>
      <c r="C10136">
        <v>507.47</v>
      </c>
    </row>
    <row r="10137" spans="1:3">
      <c r="A10137" s="80">
        <v>40443</v>
      </c>
      <c r="B10137">
        <v>503.05</v>
      </c>
      <c r="C10137">
        <v>513.71</v>
      </c>
    </row>
    <row r="10138" spans="1:3">
      <c r="A10138" s="80">
        <v>40444</v>
      </c>
      <c r="B10138">
        <v>505.34</v>
      </c>
      <c r="C10138">
        <v>515.9</v>
      </c>
    </row>
    <row r="10139" spans="1:3">
      <c r="A10139" s="80">
        <v>40445</v>
      </c>
      <c r="B10139">
        <v>504.87</v>
      </c>
      <c r="C10139">
        <v>515.13</v>
      </c>
    </row>
    <row r="10140" spans="1:3">
      <c r="A10140" s="80">
        <v>40446</v>
      </c>
      <c r="B10140">
        <v>504.61</v>
      </c>
      <c r="C10140">
        <v>514.97</v>
      </c>
    </row>
    <row r="10141" spans="1:3">
      <c r="A10141" s="80">
        <v>40447</v>
      </c>
      <c r="B10141">
        <v>504.61</v>
      </c>
      <c r="C10141">
        <v>514.97</v>
      </c>
    </row>
    <row r="10142" spans="1:3">
      <c r="A10142" s="80">
        <v>40448</v>
      </c>
      <c r="B10142">
        <v>504.61</v>
      </c>
      <c r="C10142">
        <v>514.97</v>
      </c>
    </row>
    <row r="10143" spans="1:3">
      <c r="A10143" s="80">
        <v>40449</v>
      </c>
      <c r="B10143">
        <v>504.04</v>
      </c>
      <c r="C10143">
        <v>514.54</v>
      </c>
    </row>
    <row r="10144" spans="1:3">
      <c r="A10144" s="80">
        <v>40450</v>
      </c>
      <c r="B10144">
        <v>502.83</v>
      </c>
      <c r="C10144">
        <v>513.34</v>
      </c>
    </row>
    <row r="10145" spans="1:3">
      <c r="A10145" s="80">
        <v>40451</v>
      </c>
      <c r="B10145">
        <v>502.55</v>
      </c>
      <c r="C10145">
        <v>512.94000000000005</v>
      </c>
    </row>
    <row r="10146" spans="1:3">
      <c r="A10146" s="80">
        <v>40452</v>
      </c>
      <c r="B10146">
        <v>504.78</v>
      </c>
      <c r="C10146">
        <v>515.73</v>
      </c>
    </row>
    <row r="10147" spans="1:3">
      <c r="A10147" s="80">
        <v>40453</v>
      </c>
      <c r="B10147">
        <v>507.32</v>
      </c>
      <c r="C10147">
        <v>518.01</v>
      </c>
    </row>
    <row r="10148" spans="1:3">
      <c r="A10148" s="80">
        <v>40454</v>
      </c>
      <c r="B10148">
        <v>507.32</v>
      </c>
      <c r="C10148">
        <v>518.01</v>
      </c>
    </row>
    <row r="10149" spans="1:3">
      <c r="A10149" s="80">
        <v>40455</v>
      </c>
      <c r="B10149">
        <v>507.32</v>
      </c>
      <c r="C10149">
        <v>518.01</v>
      </c>
    </row>
    <row r="10150" spans="1:3">
      <c r="A10150" s="80">
        <v>40456</v>
      </c>
      <c r="B10150">
        <v>508.72</v>
      </c>
      <c r="C10150">
        <v>519.04</v>
      </c>
    </row>
    <row r="10151" spans="1:3">
      <c r="A10151" s="80">
        <v>40457</v>
      </c>
      <c r="B10151">
        <v>511.64</v>
      </c>
      <c r="C10151">
        <v>522.25</v>
      </c>
    </row>
    <row r="10152" spans="1:3">
      <c r="A10152" s="80">
        <v>40458</v>
      </c>
      <c r="B10152">
        <v>507.61</v>
      </c>
      <c r="C10152">
        <v>518.08000000000004</v>
      </c>
    </row>
    <row r="10153" spans="1:3">
      <c r="A10153" s="80">
        <v>40459</v>
      </c>
      <c r="B10153">
        <v>507.02</v>
      </c>
      <c r="C10153">
        <v>517.89</v>
      </c>
    </row>
    <row r="10154" spans="1:3">
      <c r="A10154" s="80">
        <v>40460</v>
      </c>
      <c r="B10154">
        <v>507.21</v>
      </c>
      <c r="C10154">
        <v>517.85</v>
      </c>
    </row>
    <row r="10155" spans="1:3">
      <c r="A10155" s="80">
        <v>40461</v>
      </c>
      <c r="B10155">
        <v>507.21</v>
      </c>
      <c r="C10155">
        <v>517.85</v>
      </c>
    </row>
    <row r="10156" spans="1:3">
      <c r="A10156" s="80">
        <v>40462</v>
      </c>
      <c r="B10156">
        <v>507.21</v>
      </c>
      <c r="C10156">
        <v>517.85</v>
      </c>
    </row>
    <row r="10157" spans="1:3">
      <c r="A10157" s="80">
        <v>40463</v>
      </c>
      <c r="B10157">
        <v>504.97</v>
      </c>
      <c r="C10157">
        <v>515.67999999999995</v>
      </c>
    </row>
    <row r="10158" spans="1:3">
      <c r="A10158" s="80">
        <v>40464</v>
      </c>
      <c r="B10158">
        <v>502.15</v>
      </c>
      <c r="C10158">
        <v>512.70000000000005</v>
      </c>
    </row>
    <row r="10159" spans="1:3">
      <c r="A10159" s="80">
        <v>40465</v>
      </c>
      <c r="B10159">
        <v>500.94</v>
      </c>
      <c r="C10159">
        <v>511.13</v>
      </c>
    </row>
    <row r="10160" spans="1:3">
      <c r="A10160" s="80">
        <v>40466</v>
      </c>
      <c r="B10160">
        <v>500.02</v>
      </c>
      <c r="C10160">
        <v>510.12</v>
      </c>
    </row>
    <row r="10161" spans="1:3">
      <c r="A10161" s="80">
        <v>40467</v>
      </c>
      <c r="B10161">
        <v>498.42</v>
      </c>
      <c r="C10161">
        <v>508.94</v>
      </c>
    </row>
    <row r="10162" spans="1:3">
      <c r="A10162" s="80">
        <v>40468</v>
      </c>
      <c r="B10162">
        <v>498.42</v>
      </c>
      <c r="C10162">
        <v>508.94</v>
      </c>
    </row>
    <row r="10163" spans="1:3">
      <c r="A10163" s="80">
        <v>40469</v>
      </c>
      <c r="B10163">
        <v>498.42</v>
      </c>
      <c r="C10163">
        <v>508.94</v>
      </c>
    </row>
    <row r="10164" spans="1:3">
      <c r="A10164" s="80">
        <v>40470</v>
      </c>
      <c r="B10164">
        <v>498.42</v>
      </c>
      <c r="C10164">
        <v>508.94</v>
      </c>
    </row>
    <row r="10165" spans="1:3">
      <c r="A10165" s="80">
        <v>40471</v>
      </c>
      <c r="B10165">
        <v>500.72</v>
      </c>
      <c r="C10165">
        <v>511.31</v>
      </c>
    </row>
    <row r="10166" spans="1:3">
      <c r="A10166" s="80">
        <v>40472</v>
      </c>
      <c r="B10166">
        <v>504.91</v>
      </c>
      <c r="C10166">
        <v>515.65</v>
      </c>
    </row>
    <row r="10167" spans="1:3">
      <c r="A10167" s="80">
        <v>40473</v>
      </c>
      <c r="B10167">
        <v>506.95</v>
      </c>
      <c r="C10167">
        <v>517.58000000000004</v>
      </c>
    </row>
    <row r="10168" spans="1:3">
      <c r="A10168" s="80">
        <v>40474</v>
      </c>
      <c r="B10168">
        <v>505.93</v>
      </c>
      <c r="C10168">
        <v>516.63</v>
      </c>
    </row>
    <row r="10169" spans="1:3">
      <c r="A10169" s="80">
        <v>40475</v>
      </c>
      <c r="B10169">
        <v>505.93</v>
      </c>
      <c r="C10169">
        <v>516.63</v>
      </c>
    </row>
    <row r="10170" spans="1:3">
      <c r="A10170" s="80">
        <v>40476</v>
      </c>
      <c r="B10170">
        <v>505.93</v>
      </c>
      <c r="C10170">
        <v>516.63</v>
      </c>
    </row>
    <row r="10171" spans="1:3">
      <c r="A10171" s="80">
        <v>40477</v>
      </c>
      <c r="B10171">
        <v>505.28</v>
      </c>
      <c r="C10171">
        <v>515.79</v>
      </c>
    </row>
    <row r="10172" spans="1:3">
      <c r="A10172" s="80">
        <v>40478</v>
      </c>
      <c r="B10172">
        <v>504.95</v>
      </c>
      <c r="C10172">
        <v>515.42999999999995</v>
      </c>
    </row>
    <row r="10173" spans="1:3">
      <c r="A10173" s="80">
        <v>40479</v>
      </c>
      <c r="B10173">
        <v>506.34</v>
      </c>
      <c r="C10173">
        <v>517.1</v>
      </c>
    </row>
    <row r="10174" spans="1:3">
      <c r="A10174" s="80">
        <v>40480</v>
      </c>
      <c r="B10174">
        <v>507.7</v>
      </c>
      <c r="C10174">
        <v>518.42999999999995</v>
      </c>
    </row>
    <row r="10175" spans="1:3">
      <c r="A10175" s="80">
        <v>40481</v>
      </c>
      <c r="B10175">
        <v>508.52</v>
      </c>
      <c r="C10175">
        <v>519.17999999999995</v>
      </c>
    </row>
    <row r="10176" spans="1:3">
      <c r="A10176" s="80">
        <v>40482</v>
      </c>
      <c r="B10176">
        <v>508.52</v>
      </c>
      <c r="C10176">
        <v>519.17999999999995</v>
      </c>
    </row>
    <row r="10177" spans="1:3">
      <c r="A10177" s="80">
        <v>40483</v>
      </c>
      <c r="B10177">
        <v>508.52</v>
      </c>
      <c r="C10177">
        <v>519.17999999999995</v>
      </c>
    </row>
    <row r="10178" spans="1:3">
      <c r="A10178" s="80">
        <v>40484</v>
      </c>
      <c r="B10178">
        <v>506.94</v>
      </c>
      <c r="C10178">
        <v>517.45000000000005</v>
      </c>
    </row>
    <row r="10179" spans="1:3">
      <c r="A10179" s="80">
        <v>40485</v>
      </c>
      <c r="B10179">
        <v>506.9</v>
      </c>
      <c r="C10179">
        <v>517.44000000000005</v>
      </c>
    </row>
    <row r="10180" spans="1:3">
      <c r="A10180" s="80">
        <v>40486</v>
      </c>
      <c r="B10180">
        <v>507.09</v>
      </c>
      <c r="C10180">
        <v>517.54999999999995</v>
      </c>
    </row>
    <row r="10181" spans="1:3">
      <c r="A10181" s="80">
        <v>40487</v>
      </c>
      <c r="B10181">
        <v>511.28</v>
      </c>
      <c r="C10181">
        <v>521.75</v>
      </c>
    </row>
    <row r="10182" spans="1:3">
      <c r="A10182" s="80">
        <v>40488</v>
      </c>
      <c r="B10182">
        <v>514.47</v>
      </c>
      <c r="C10182">
        <v>524.30999999999995</v>
      </c>
    </row>
    <row r="10183" spans="1:3">
      <c r="A10183" s="80">
        <v>40489</v>
      </c>
      <c r="B10183">
        <v>514.47</v>
      </c>
      <c r="C10183">
        <v>524.30999999999995</v>
      </c>
    </row>
    <row r="10184" spans="1:3">
      <c r="A10184" s="80">
        <v>40490</v>
      </c>
      <c r="B10184">
        <v>514.47</v>
      </c>
      <c r="C10184">
        <v>524.30999999999995</v>
      </c>
    </row>
    <row r="10185" spans="1:3">
      <c r="A10185" s="80">
        <v>40491</v>
      </c>
      <c r="B10185">
        <v>514.36</v>
      </c>
      <c r="C10185">
        <v>524.17999999999995</v>
      </c>
    </row>
    <row r="10186" spans="1:3">
      <c r="A10186" s="80">
        <v>40492</v>
      </c>
      <c r="B10186">
        <v>513.64</v>
      </c>
      <c r="C10186">
        <v>523.17999999999995</v>
      </c>
    </row>
    <row r="10187" spans="1:3">
      <c r="A10187" s="80">
        <v>40493</v>
      </c>
      <c r="B10187">
        <v>512.30999999999995</v>
      </c>
      <c r="C10187">
        <v>521.91</v>
      </c>
    </row>
    <row r="10188" spans="1:3">
      <c r="A10188" s="80">
        <v>40494</v>
      </c>
      <c r="B10188">
        <v>508.42</v>
      </c>
      <c r="C10188">
        <v>518.55999999999995</v>
      </c>
    </row>
    <row r="10189" spans="1:3">
      <c r="A10189" s="80">
        <v>40495</v>
      </c>
      <c r="B10189">
        <v>507.17</v>
      </c>
      <c r="C10189">
        <v>517.46</v>
      </c>
    </row>
    <row r="10190" spans="1:3">
      <c r="A10190" s="80">
        <v>40496</v>
      </c>
      <c r="B10190">
        <v>507.17</v>
      </c>
      <c r="C10190">
        <v>517.46</v>
      </c>
    </row>
    <row r="10191" spans="1:3">
      <c r="A10191" s="80">
        <v>40497</v>
      </c>
      <c r="B10191">
        <v>507.17</v>
      </c>
      <c r="C10191">
        <v>517.46</v>
      </c>
    </row>
    <row r="10192" spans="1:3">
      <c r="A10192" s="80">
        <v>40498</v>
      </c>
      <c r="B10192">
        <v>506.78</v>
      </c>
      <c r="C10192">
        <v>517.16</v>
      </c>
    </row>
    <row r="10193" spans="1:3">
      <c r="A10193" s="80">
        <v>40499</v>
      </c>
      <c r="B10193">
        <v>507.68</v>
      </c>
      <c r="C10193">
        <v>518.14</v>
      </c>
    </row>
    <row r="10194" spans="1:3">
      <c r="A10194" s="80">
        <v>40500</v>
      </c>
      <c r="B10194">
        <v>506.63</v>
      </c>
      <c r="C10194">
        <v>517.14</v>
      </c>
    </row>
    <row r="10195" spans="1:3">
      <c r="A10195" s="80">
        <v>40501</v>
      </c>
      <c r="B10195">
        <v>505.23</v>
      </c>
      <c r="C10195">
        <v>515.78</v>
      </c>
    </row>
    <row r="10196" spans="1:3">
      <c r="A10196" s="80">
        <v>40502</v>
      </c>
      <c r="B10196">
        <v>504.3</v>
      </c>
      <c r="C10196">
        <v>514.19000000000005</v>
      </c>
    </row>
    <row r="10197" spans="1:3">
      <c r="A10197" s="80">
        <v>40503</v>
      </c>
      <c r="B10197">
        <v>504.3</v>
      </c>
      <c r="C10197">
        <v>514.19000000000005</v>
      </c>
    </row>
    <row r="10198" spans="1:3">
      <c r="A10198" s="80">
        <v>40504</v>
      </c>
      <c r="B10198">
        <v>504.3</v>
      </c>
      <c r="C10198">
        <v>514.19000000000005</v>
      </c>
    </row>
    <row r="10199" spans="1:3">
      <c r="A10199" s="80">
        <v>40505</v>
      </c>
      <c r="B10199">
        <v>504.91</v>
      </c>
      <c r="C10199">
        <v>514.6</v>
      </c>
    </row>
    <row r="10200" spans="1:3">
      <c r="A10200" s="80">
        <v>40506</v>
      </c>
      <c r="B10200">
        <v>504.74</v>
      </c>
      <c r="C10200">
        <v>514.29999999999995</v>
      </c>
    </row>
    <row r="10201" spans="1:3">
      <c r="A10201" s="80">
        <v>40507</v>
      </c>
      <c r="B10201">
        <v>505.28</v>
      </c>
      <c r="C10201">
        <v>514.04</v>
      </c>
    </row>
    <row r="10202" spans="1:3">
      <c r="A10202" s="80">
        <v>40508</v>
      </c>
      <c r="B10202">
        <v>504.35</v>
      </c>
      <c r="C10202">
        <v>513.29</v>
      </c>
    </row>
    <row r="10203" spans="1:3">
      <c r="A10203" s="80">
        <v>40509</v>
      </c>
      <c r="B10203">
        <v>501.95</v>
      </c>
      <c r="C10203">
        <v>510.95</v>
      </c>
    </row>
    <row r="10204" spans="1:3">
      <c r="A10204" s="80">
        <v>40510</v>
      </c>
      <c r="B10204">
        <v>501.95</v>
      </c>
      <c r="C10204">
        <v>510.95</v>
      </c>
    </row>
    <row r="10205" spans="1:3">
      <c r="A10205" s="80">
        <v>40511</v>
      </c>
      <c r="B10205">
        <v>501.95</v>
      </c>
      <c r="C10205">
        <v>510.95</v>
      </c>
    </row>
    <row r="10206" spans="1:3">
      <c r="A10206" s="80">
        <v>40512</v>
      </c>
      <c r="B10206">
        <v>503.18</v>
      </c>
      <c r="C10206">
        <v>512.20000000000005</v>
      </c>
    </row>
    <row r="10207" spans="1:3">
      <c r="A10207" s="80">
        <v>40513</v>
      </c>
      <c r="B10207">
        <v>502.49</v>
      </c>
      <c r="C10207">
        <v>512.84</v>
      </c>
    </row>
    <row r="10208" spans="1:3">
      <c r="A10208" s="80">
        <v>40514</v>
      </c>
      <c r="B10208">
        <v>500.22</v>
      </c>
      <c r="C10208">
        <v>510.82</v>
      </c>
    </row>
    <row r="10209" spans="1:3">
      <c r="A10209" s="80">
        <v>40515</v>
      </c>
      <c r="B10209">
        <v>499.55</v>
      </c>
      <c r="C10209">
        <v>509.94</v>
      </c>
    </row>
    <row r="10210" spans="1:3">
      <c r="A10210" s="80">
        <v>40516</v>
      </c>
      <c r="B10210">
        <v>500.49</v>
      </c>
      <c r="C10210">
        <v>511.05</v>
      </c>
    </row>
    <row r="10211" spans="1:3">
      <c r="A10211" s="80">
        <v>40517</v>
      </c>
      <c r="B10211">
        <v>500.49</v>
      </c>
      <c r="C10211">
        <v>511.05</v>
      </c>
    </row>
    <row r="10212" spans="1:3">
      <c r="A10212" s="80">
        <v>40518</v>
      </c>
      <c r="B10212">
        <v>500.49</v>
      </c>
      <c r="C10212">
        <v>511.05</v>
      </c>
    </row>
    <row r="10213" spans="1:3">
      <c r="A10213" s="80">
        <v>40519</v>
      </c>
      <c r="B10213">
        <v>500.7</v>
      </c>
      <c r="C10213">
        <v>511.2</v>
      </c>
    </row>
    <row r="10214" spans="1:3">
      <c r="A10214" s="80">
        <v>40520</v>
      </c>
      <c r="B10214">
        <v>500.46</v>
      </c>
      <c r="C10214">
        <v>511.28</v>
      </c>
    </row>
    <row r="10215" spans="1:3">
      <c r="A10215" s="80">
        <v>40521</v>
      </c>
      <c r="B10215">
        <v>500.07</v>
      </c>
      <c r="C10215">
        <v>510.66</v>
      </c>
    </row>
    <row r="10216" spans="1:3">
      <c r="A10216" s="80">
        <v>40522</v>
      </c>
      <c r="B10216">
        <v>500.33</v>
      </c>
      <c r="C10216">
        <v>510.67</v>
      </c>
    </row>
    <row r="10217" spans="1:3">
      <c r="A10217" s="80">
        <v>40523</v>
      </c>
      <c r="B10217">
        <v>499.42</v>
      </c>
      <c r="C10217">
        <v>509.42</v>
      </c>
    </row>
    <row r="10218" spans="1:3">
      <c r="A10218" s="80">
        <v>40524</v>
      </c>
      <c r="B10218">
        <v>499.42</v>
      </c>
      <c r="C10218">
        <v>509.42</v>
      </c>
    </row>
    <row r="10219" spans="1:3">
      <c r="A10219" s="80">
        <v>40525</v>
      </c>
      <c r="B10219">
        <v>499.42</v>
      </c>
      <c r="C10219">
        <v>509.42</v>
      </c>
    </row>
    <row r="10220" spans="1:3">
      <c r="A10220" s="80">
        <v>40526</v>
      </c>
      <c r="B10220">
        <v>498.83</v>
      </c>
      <c r="C10220">
        <v>508.7</v>
      </c>
    </row>
    <row r="10221" spans="1:3">
      <c r="A10221" s="80">
        <v>40527</v>
      </c>
      <c r="B10221">
        <v>498.53</v>
      </c>
      <c r="C10221">
        <v>508.4</v>
      </c>
    </row>
    <row r="10222" spans="1:3">
      <c r="A10222" s="80">
        <v>40528</v>
      </c>
      <c r="B10222">
        <v>496.65</v>
      </c>
      <c r="C10222">
        <v>506.35</v>
      </c>
    </row>
    <row r="10223" spans="1:3">
      <c r="A10223" s="80">
        <v>40529</v>
      </c>
      <c r="B10223">
        <v>496.53</v>
      </c>
      <c r="C10223">
        <v>506.57</v>
      </c>
    </row>
    <row r="10224" spans="1:3">
      <c r="A10224" s="80">
        <v>40530</v>
      </c>
      <c r="B10224">
        <v>499.72</v>
      </c>
      <c r="C10224">
        <v>509.57</v>
      </c>
    </row>
    <row r="10225" spans="1:3">
      <c r="A10225" s="80">
        <v>40531</v>
      </c>
      <c r="B10225">
        <v>499.72</v>
      </c>
      <c r="C10225">
        <v>509.57</v>
      </c>
    </row>
    <row r="10226" spans="1:3">
      <c r="A10226" s="80">
        <v>40532</v>
      </c>
      <c r="B10226">
        <v>499.72</v>
      </c>
      <c r="C10226">
        <v>509.57</v>
      </c>
    </row>
    <row r="10227" spans="1:3">
      <c r="A10227" s="80">
        <v>40533</v>
      </c>
      <c r="B10227">
        <v>502.32</v>
      </c>
      <c r="C10227">
        <v>511.96</v>
      </c>
    </row>
    <row r="10228" spans="1:3">
      <c r="A10228" s="80">
        <v>40534</v>
      </c>
      <c r="B10228">
        <v>503.49</v>
      </c>
      <c r="C10228">
        <v>513.39</v>
      </c>
    </row>
    <row r="10229" spans="1:3">
      <c r="A10229" s="80">
        <v>40535</v>
      </c>
      <c r="B10229">
        <v>503.58</v>
      </c>
      <c r="C10229">
        <v>513.34</v>
      </c>
    </row>
    <row r="10230" spans="1:3">
      <c r="A10230" s="80">
        <v>40536</v>
      </c>
      <c r="B10230">
        <v>503.23</v>
      </c>
      <c r="C10230">
        <v>513.51</v>
      </c>
    </row>
    <row r="10231" spans="1:3">
      <c r="A10231" s="80">
        <v>40537</v>
      </c>
      <c r="B10231">
        <v>502.55</v>
      </c>
      <c r="C10231">
        <v>514.89</v>
      </c>
    </row>
    <row r="10232" spans="1:3">
      <c r="A10232" s="80">
        <v>40538</v>
      </c>
      <c r="B10232">
        <v>502.55</v>
      </c>
      <c r="C10232">
        <v>514.89</v>
      </c>
    </row>
    <row r="10233" spans="1:3">
      <c r="A10233" s="80">
        <v>40539</v>
      </c>
      <c r="B10233">
        <v>502.55</v>
      </c>
      <c r="C10233">
        <v>514.89</v>
      </c>
    </row>
    <row r="10234" spans="1:3">
      <c r="A10234" s="80">
        <v>40540</v>
      </c>
      <c r="B10234">
        <v>502.48</v>
      </c>
      <c r="C10234">
        <v>514.41</v>
      </c>
    </row>
    <row r="10235" spans="1:3">
      <c r="A10235" s="80">
        <v>40541</v>
      </c>
      <c r="B10235">
        <v>504.02</v>
      </c>
      <c r="C10235">
        <v>515.66999999999996</v>
      </c>
    </row>
    <row r="10236" spans="1:3">
      <c r="A10236" s="80">
        <v>40542</v>
      </c>
      <c r="B10236">
        <v>506.89</v>
      </c>
      <c r="C10236">
        <v>517.87</v>
      </c>
    </row>
    <row r="10237" spans="1:3">
      <c r="A10237" s="80">
        <v>40543</v>
      </c>
      <c r="B10237">
        <v>507.85</v>
      </c>
      <c r="C10237">
        <v>518.09</v>
      </c>
    </row>
    <row r="10238" spans="1:3">
      <c r="A10238" s="80">
        <v>40544</v>
      </c>
      <c r="B10238">
        <v>507.85</v>
      </c>
      <c r="C10238">
        <v>518.09</v>
      </c>
    </row>
    <row r="10239" spans="1:3">
      <c r="A10239" s="80">
        <v>40545</v>
      </c>
      <c r="B10239">
        <v>507.85</v>
      </c>
      <c r="C10239">
        <v>518.09</v>
      </c>
    </row>
    <row r="10240" spans="1:3">
      <c r="A10240" s="80">
        <v>40546</v>
      </c>
      <c r="B10240">
        <v>507.85</v>
      </c>
      <c r="C10240">
        <v>518.09</v>
      </c>
    </row>
    <row r="10241" spans="1:3">
      <c r="A10241" s="80">
        <v>40547</v>
      </c>
      <c r="B10241">
        <v>506.64</v>
      </c>
      <c r="C10241">
        <v>516.94000000000005</v>
      </c>
    </row>
    <row r="10242" spans="1:3">
      <c r="A10242" s="80">
        <v>40548</v>
      </c>
      <c r="B10242">
        <v>506.07</v>
      </c>
      <c r="C10242">
        <v>516.29</v>
      </c>
    </row>
    <row r="10243" spans="1:3">
      <c r="A10243" s="80">
        <v>40549</v>
      </c>
      <c r="B10243">
        <v>506.03</v>
      </c>
      <c r="C10243">
        <v>516.42999999999995</v>
      </c>
    </row>
    <row r="10244" spans="1:3">
      <c r="A10244" s="80">
        <v>40550</v>
      </c>
      <c r="B10244">
        <v>505.96</v>
      </c>
      <c r="C10244">
        <v>516.33000000000004</v>
      </c>
    </row>
    <row r="10245" spans="1:3">
      <c r="A10245" s="80">
        <v>40551</v>
      </c>
      <c r="B10245">
        <v>505.27</v>
      </c>
      <c r="C10245">
        <v>515.54</v>
      </c>
    </row>
    <row r="10246" spans="1:3">
      <c r="A10246" s="80">
        <v>40552</v>
      </c>
      <c r="B10246">
        <v>505.27</v>
      </c>
      <c r="C10246">
        <v>515.54</v>
      </c>
    </row>
    <row r="10247" spans="1:3">
      <c r="A10247" s="80">
        <v>40553</v>
      </c>
      <c r="B10247">
        <v>505.27</v>
      </c>
      <c r="C10247">
        <v>515.54</v>
      </c>
    </row>
    <row r="10248" spans="1:3">
      <c r="A10248" s="80">
        <v>40554</v>
      </c>
      <c r="B10248">
        <v>504.96</v>
      </c>
      <c r="C10248">
        <v>515.33000000000004</v>
      </c>
    </row>
    <row r="10249" spans="1:3">
      <c r="A10249" s="80">
        <v>40555</v>
      </c>
      <c r="B10249">
        <v>505.03</v>
      </c>
      <c r="C10249">
        <v>515.39</v>
      </c>
    </row>
    <row r="10250" spans="1:3">
      <c r="A10250" s="80">
        <v>40556</v>
      </c>
      <c r="B10250">
        <v>503.72</v>
      </c>
      <c r="C10250">
        <v>514.16</v>
      </c>
    </row>
    <row r="10251" spans="1:3">
      <c r="A10251" s="80">
        <v>40557</v>
      </c>
      <c r="B10251">
        <v>498.58</v>
      </c>
      <c r="C10251">
        <v>509.09</v>
      </c>
    </row>
    <row r="10252" spans="1:3">
      <c r="A10252" s="80">
        <v>40558</v>
      </c>
      <c r="B10252">
        <v>498.55</v>
      </c>
      <c r="C10252">
        <v>508.89</v>
      </c>
    </row>
    <row r="10253" spans="1:3">
      <c r="A10253" s="80">
        <v>40559</v>
      </c>
      <c r="B10253">
        <v>498.55</v>
      </c>
      <c r="C10253">
        <v>508.89</v>
      </c>
    </row>
    <row r="10254" spans="1:3">
      <c r="A10254" s="80">
        <v>40560</v>
      </c>
      <c r="B10254">
        <v>498.55</v>
      </c>
      <c r="C10254">
        <v>508.89</v>
      </c>
    </row>
    <row r="10255" spans="1:3">
      <c r="A10255" s="80">
        <v>40561</v>
      </c>
      <c r="B10255">
        <v>498.6</v>
      </c>
      <c r="C10255">
        <v>508.9</v>
      </c>
    </row>
    <row r="10256" spans="1:3">
      <c r="A10256" s="80">
        <v>40562</v>
      </c>
      <c r="B10256">
        <v>498.42</v>
      </c>
      <c r="C10256">
        <v>508.71</v>
      </c>
    </row>
    <row r="10257" spans="1:3">
      <c r="A10257" s="80">
        <v>40563</v>
      </c>
      <c r="B10257">
        <v>498.25</v>
      </c>
      <c r="C10257">
        <v>508.48</v>
      </c>
    </row>
    <row r="10258" spans="1:3">
      <c r="A10258" s="80">
        <v>40564</v>
      </c>
      <c r="B10258">
        <v>498.22</v>
      </c>
      <c r="C10258">
        <v>508.37</v>
      </c>
    </row>
    <row r="10259" spans="1:3">
      <c r="A10259" s="80">
        <v>40565</v>
      </c>
      <c r="B10259">
        <v>498.17</v>
      </c>
      <c r="C10259">
        <v>508.3</v>
      </c>
    </row>
    <row r="10260" spans="1:3">
      <c r="A10260" s="80">
        <v>40566</v>
      </c>
      <c r="B10260">
        <v>498.17</v>
      </c>
      <c r="C10260">
        <v>508.3</v>
      </c>
    </row>
    <row r="10261" spans="1:3">
      <c r="A10261" s="80">
        <v>40567</v>
      </c>
      <c r="B10261">
        <v>498.17</v>
      </c>
      <c r="C10261">
        <v>508.3</v>
      </c>
    </row>
    <row r="10262" spans="1:3">
      <c r="A10262" s="80">
        <v>40568</v>
      </c>
      <c r="B10262">
        <v>498.85</v>
      </c>
      <c r="C10262">
        <v>508.79</v>
      </c>
    </row>
    <row r="10263" spans="1:3">
      <c r="A10263" s="80">
        <v>40569</v>
      </c>
      <c r="B10263">
        <v>499</v>
      </c>
      <c r="C10263">
        <v>509.05</v>
      </c>
    </row>
    <row r="10264" spans="1:3">
      <c r="A10264" s="80">
        <v>40570</v>
      </c>
      <c r="B10264">
        <v>498.78</v>
      </c>
      <c r="C10264">
        <v>508.94</v>
      </c>
    </row>
    <row r="10265" spans="1:3">
      <c r="A10265" s="80">
        <v>40571</v>
      </c>
      <c r="B10265">
        <v>498.71</v>
      </c>
      <c r="C10265">
        <v>508.88</v>
      </c>
    </row>
    <row r="10266" spans="1:3">
      <c r="A10266" s="80">
        <v>40572</v>
      </c>
      <c r="B10266">
        <v>500.85</v>
      </c>
      <c r="C10266">
        <v>510.69</v>
      </c>
    </row>
    <row r="10267" spans="1:3">
      <c r="A10267" s="80">
        <v>40573</v>
      </c>
      <c r="B10267">
        <v>500.85</v>
      </c>
      <c r="C10267">
        <v>510.69</v>
      </c>
    </row>
    <row r="10268" spans="1:3">
      <c r="A10268" s="80">
        <v>40574</v>
      </c>
      <c r="B10268">
        <v>500.85</v>
      </c>
      <c r="C10268">
        <v>510.69</v>
      </c>
    </row>
    <row r="10269" spans="1:3">
      <c r="A10269" s="80">
        <v>40575</v>
      </c>
      <c r="B10269">
        <v>499.01</v>
      </c>
      <c r="C10269">
        <v>509.08</v>
      </c>
    </row>
    <row r="10270" spans="1:3">
      <c r="A10270" s="80">
        <v>40576</v>
      </c>
      <c r="B10270">
        <v>498.9</v>
      </c>
      <c r="C10270">
        <v>508.82</v>
      </c>
    </row>
    <row r="10271" spans="1:3">
      <c r="A10271" s="80">
        <v>40577</v>
      </c>
      <c r="B10271">
        <v>498.86</v>
      </c>
      <c r="C10271">
        <v>508.87</v>
      </c>
    </row>
    <row r="10272" spans="1:3">
      <c r="A10272" s="80">
        <v>40578</v>
      </c>
      <c r="B10272">
        <v>498.71</v>
      </c>
      <c r="C10272">
        <v>508.87</v>
      </c>
    </row>
    <row r="10273" spans="1:3">
      <c r="A10273" s="80">
        <v>40579</v>
      </c>
      <c r="B10273">
        <v>497.98</v>
      </c>
      <c r="C10273">
        <v>508.11</v>
      </c>
    </row>
    <row r="10274" spans="1:3">
      <c r="A10274" s="80">
        <v>40580</v>
      </c>
      <c r="B10274">
        <v>497.98</v>
      </c>
      <c r="C10274">
        <v>508.11</v>
      </c>
    </row>
    <row r="10275" spans="1:3">
      <c r="A10275" s="80">
        <v>40581</v>
      </c>
      <c r="B10275">
        <v>497.98</v>
      </c>
      <c r="C10275">
        <v>508.11</v>
      </c>
    </row>
    <row r="10276" spans="1:3">
      <c r="A10276" s="80">
        <v>40582</v>
      </c>
      <c r="B10276">
        <v>496.89</v>
      </c>
      <c r="C10276">
        <v>507.13</v>
      </c>
    </row>
    <row r="10277" spans="1:3">
      <c r="A10277" s="80">
        <v>40583</v>
      </c>
      <c r="B10277">
        <v>498.57</v>
      </c>
      <c r="C10277">
        <v>508.67</v>
      </c>
    </row>
    <row r="10278" spans="1:3">
      <c r="A10278" s="80">
        <v>40584</v>
      </c>
      <c r="B10278">
        <v>498.49</v>
      </c>
      <c r="C10278">
        <v>508.9</v>
      </c>
    </row>
    <row r="10279" spans="1:3">
      <c r="A10279" s="80">
        <v>40585</v>
      </c>
      <c r="B10279">
        <v>498.44</v>
      </c>
      <c r="C10279">
        <v>508.9</v>
      </c>
    </row>
    <row r="10280" spans="1:3">
      <c r="A10280" s="80">
        <v>40586</v>
      </c>
      <c r="B10280">
        <v>498.35</v>
      </c>
      <c r="C10280">
        <v>508.84</v>
      </c>
    </row>
    <row r="10281" spans="1:3">
      <c r="A10281" s="80">
        <v>40587</v>
      </c>
      <c r="B10281">
        <v>498.35</v>
      </c>
      <c r="C10281">
        <v>508.84</v>
      </c>
    </row>
    <row r="10282" spans="1:3">
      <c r="A10282" s="80">
        <v>40588</v>
      </c>
      <c r="B10282">
        <v>498.35</v>
      </c>
      <c r="C10282">
        <v>508.84</v>
      </c>
    </row>
    <row r="10283" spans="1:3">
      <c r="A10283" s="80">
        <v>40589</v>
      </c>
      <c r="B10283">
        <v>497.21</v>
      </c>
      <c r="C10283">
        <v>507.64</v>
      </c>
    </row>
    <row r="10284" spans="1:3">
      <c r="A10284" s="80">
        <v>40590</v>
      </c>
      <c r="B10284">
        <v>496.32</v>
      </c>
      <c r="C10284">
        <v>506.64</v>
      </c>
    </row>
    <row r="10285" spans="1:3">
      <c r="A10285" s="80">
        <v>40591</v>
      </c>
      <c r="B10285">
        <v>495.58</v>
      </c>
      <c r="C10285">
        <v>505.76</v>
      </c>
    </row>
    <row r="10286" spans="1:3">
      <c r="A10286" s="80">
        <v>40592</v>
      </c>
      <c r="B10286">
        <v>495.54</v>
      </c>
      <c r="C10286">
        <v>505.74</v>
      </c>
    </row>
    <row r="10287" spans="1:3">
      <c r="A10287" s="80">
        <v>40593</v>
      </c>
      <c r="B10287">
        <v>495.49</v>
      </c>
      <c r="C10287">
        <v>505.69</v>
      </c>
    </row>
    <row r="10288" spans="1:3">
      <c r="A10288" s="80">
        <v>40594</v>
      </c>
      <c r="B10288">
        <v>495.49</v>
      </c>
      <c r="C10288">
        <v>505.69</v>
      </c>
    </row>
    <row r="10289" spans="1:3">
      <c r="A10289" s="80">
        <v>40595</v>
      </c>
      <c r="B10289">
        <v>495.49</v>
      </c>
      <c r="C10289">
        <v>505.69</v>
      </c>
    </row>
    <row r="10290" spans="1:3">
      <c r="A10290" s="80">
        <v>40596</v>
      </c>
      <c r="B10290">
        <v>495.45</v>
      </c>
      <c r="C10290">
        <v>505.66</v>
      </c>
    </row>
    <row r="10291" spans="1:3">
      <c r="A10291" s="80">
        <v>40597</v>
      </c>
      <c r="B10291">
        <v>495.38</v>
      </c>
      <c r="C10291">
        <v>505.69</v>
      </c>
    </row>
    <row r="10292" spans="1:3">
      <c r="A10292" s="80">
        <v>40598</v>
      </c>
      <c r="B10292">
        <v>495.32</v>
      </c>
      <c r="C10292">
        <v>505.65</v>
      </c>
    </row>
    <row r="10293" spans="1:3">
      <c r="A10293" s="80">
        <v>40599</v>
      </c>
      <c r="B10293">
        <v>495.57</v>
      </c>
      <c r="C10293">
        <v>505.96</v>
      </c>
    </row>
    <row r="10294" spans="1:3">
      <c r="A10294" s="80">
        <v>40600</v>
      </c>
      <c r="B10294">
        <v>497.28</v>
      </c>
      <c r="C10294">
        <v>507.61</v>
      </c>
    </row>
    <row r="10295" spans="1:3">
      <c r="A10295" s="80">
        <v>40601</v>
      </c>
      <c r="B10295">
        <v>497.28</v>
      </c>
      <c r="C10295">
        <v>507.61</v>
      </c>
    </row>
    <row r="10296" spans="1:3">
      <c r="A10296" s="80">
        <v>40602</v>
      </c>
      <c r="B10296">
        <v>497.28</v>
      </c>
      <c r="C10296">
        <v>507.61</v>
      </c>
    </row>
    <row r="10297" spans="1:3">
      <c r="A10297" s="80">
        <v>40603</v>
      </c>
      <c r="B10297">
        <v>496.33</v>
      </c>
      <c r="C10297">
        <v>506.72</v>
      </c>
    </row>
    <row r="10298" spans="1:3">
      <c r="A10298" s="80">
        <v>40604</v>
      </c>
      <c r="B10298">
        <v>496.47</v>
      </c>
      <c r="C10298">
        <v>507.05</v>
      </c>
    </row>
    <row r="10299" spans="1:3">
      <c r="A10299" s="80">
        <v>40605</v>
      </c>
      <c r="B10299">
        <v>496.63</v>
      </c>
      <c r="C10299">
        <v>507.21</v>
      </c>
    </row>
    <row r="10300" spans="1:3">
      <c r="A10300" s="80">
        <v>40606</v>
      </c>
      <c r="B10300">
        <v>496.6</v>
      </c>
      <c r="C10300">
        <v>507.14</v>
      </c>
    </row>
    <row r="10301" spans="1:3">
      <c r="A10301" s="80">
        <v>40607</v>
      </c>
      <c r="B10301">
        <v>496.27</v>
      </c>
      <c r="C10301">
        <v>506.73</v>
      </c>
    </row>
    <row r="10302" spans="1:3">
      <c r="A10302" s="80">
        <v>40608</v>
      </c>
      <c r="B10302">
        <v>496.27</v>
      </c>
      <c r="C10302">
        <v>506.73</v>
      </c>
    </row>
    <row r="10303" spans="1:3">
      <c r="A10303" s="80">
        <v>40609</v>
      </c>
      <c r="B10303">
        <v>496.27</v>
      </c>
      <c r="C10303">
        <v>506.73</v>
      </c>
    </row>
    <row r="10304" spans="1:3">
      <c r="A10304" s="80">
        <v>40610</v>
      </c>
      <c r="B10304">
        <v>495.3</v>
      </c>
      <c r="C10304">
        <v>505.7</v>
      </c>
    </row>
    <row r="10305" spans="1:3">
      <c r="A10305" s="80">
        <v>40611</v>
      </c>
      <c r="B10305">
        <v>494.99</v>
      </c>
      <c r="C10305">
        <v>505.53</v>
      </c>
    </row>
    <row r="10306" spans="1:3">
      <c r="A10306" s="80">
        <v>40612</v>
      </c>
      <c r="B10306">
        <v>494.93</v>
      </c>
      <c r="C10306">
        <v>505.38</v>
      </c>
    </row>
    <row r="10307" spans="1:3">
      <c r="A10307" s="80">
        <v>40613</v>
      </c>
      <c r="B10307">
        <v>494.71</v>
      </c>
      <c r="C10307">
        <v>505.23</v>
      </c>
    </row>
    <row r="10308" spans="1:3">
      <c r="A10308" s="80">
        <v>40614</v>
      </c>
      <c r="B10308">
        <v>494.65</v>
      </c>
      <c r="C10308">
        <v>505.14</v>
      </c>
    </row>
    <row r="10309" spans="1:3">
      <c r="A10309" s="80">
        <v>40615</v>
      </c>
      <c r="B10309">
        <v>494.65</v>
      </c>
      <c r="C10309">
        <v>505.14</v>
      </c>
    </row>
    <row r="10310" spans="1:3">
      <c r="A10310" s="80">
        <v>40616</v>
      </c>
      <c r="B10310">
        <v>494.65</v>
      </c>
      <c r="C10310">
        <v>505.14</v>
      </c>
    </row>
    <row r="10311" spans="1:3">
      <c r="A10311" s="80">
        <v>40617</v>
      </c>
      <c r="B10311">
        <v>494.69</v>
      </c>
      <c r="C10311">
        <v>505.11</v>
      </c>
    </row>
    <row r="10312" spans="1:3">
      <c r="A10312" s="80">
        <v>40618</v>
      </c>
      <c r="B10312">
        <v>494.63</v>
      </c>
      <c r="C10312">
        <v>505.11</v>
      </c>
    </row>
    <row r="10313" spans="1:3">
      <c r="A10313" s="80">
        <v>40619</v>
      </c>
      <c r="B10313">
        <v>494.64</v>
      </c>
      <c r="C10313">
        <v>505.17</v>
      </c>
    </row>
    <row r="10314" spans="1:3">
      <c r="A10314" s="80">
        <v>40620</v>
      </c>
      <c r="B10314">
        <v>494.66</v>
      </c>
      <c r="C10314">
        <v>505.1</v>
      </c>
    </row>
    <row r="10315" spans="1:3">
      <c r="A10315" s="80">
        <v>40621</v>
      </c>
      <c r="B10315">
        <v>494.67</v>
      </c>
      <c r="C10315">
        <v>505.11</v>
      </c>
    </row>
    <row r="10316" spans="1:3">
      <c r="A10316" s="80">
        <v>40622</v>
      </c>
      <c r="B10316">
        <v>494.67</v>
      </c>
      <c r="C10316">
        <v>505.11</v>
      </c>
    </row>
    <row r="10317" spans="1:3">
      <c r="A10317" s="80">
        <v>40623</v>
      </c>
      <c r="B10317">
        <v>494.67</v>
      </c>
      <c r="C10317">
        <v>505.11</v>
      </c>
    </row>
    <row r="10318" spans="1:3">
      <c r="A10318" s="80">
        <v>40624</v>
      </c>
      <c r="B10318">
        <v>494.69</v>
      </c>
      <c r="C10318">
        <v>505.13</v>
      </c>
    </row>
    <row r="10319" spans="1:3">
      <c r="A10319" s="80">
        <v>40625</v>
      </c>
      <c r="B10319">
        <v>494.66</v>
      </c>
      <c r="C10319">
        <v>505.12</v>
      </c>
    </row>
    <row r="10320" spans="1:3">
      <c r="A10320" s="80">
        <v>40626</v>
      </c>
      <c r="B10320">
        <v>494.63</v>
      </c>
      <c r="C10320">
        <v>505.13</v>
      </c>
    </row>
    <row r="10321" spans="1:3">
      <c r="A10321" s="80">
        <v>40627</v>
      </c>
      <c r="B10321">
        <v>494.6</v>
      </c>
      <c r="C10321">
        <v>505.11</v>
      </c>
    </row>
    <row r="10322" spans="1:3">
      <c r="A10322" s="80">
        <v>40628</v>
      </c>
      <c r="B10322">
        <v>494.59</v>
      </c>
      <c r="C10322">
        <v>505.2</v>
      </c>
    </row>
    <row r="10323" spans="1:3">
      <c r="A10323" s="80">
        <v>40629</v>
      </c>
      <c r="B10323">
        <v>494.59</v>
      </c>
      <c r="C10323">
        <v>505.2</v>
      </c>
    </row>
    <row r="10324" spans="1:3">
      <c r="A10324" s="80">
        <v>40630</v>
      </c>
      <c r="B10324">
        <v>494.59</v>
      </c>
      <c r="C10324">
        <v>505.2</v>
      </c>
    </row>
    <row r="10325" spans="1:3">
      <c r="A10325" s="80">
        <v>40631</v>
      </c>
      <c r="B10325">
        <v>494.7</v>
      </c>
      <c r="C10325">
        <v>505.27</v>
      </c>
    </row>
    <row r="10326" spans="1:3">
      <c r="A10326" s="80">
        <v>40632</v>
      </c>
      <c r="B10326">
        <v>494.66</v>
      </c>
      <c r="C10326">
        <v>505.39</v>
      </c>
    </row>
    <row r="10327" spans="1:3">
      <c r="A10327" s="80">
        <v>40633</v>
      </c>
      <c r="B10327">
        <v>495.66</v>
      </c>
      <c r="C10327">
        <v>506.16</v>
      </c>
    </row>
    <row r="10328" spans="1:3">
      <c r="A10328" s="80">
        <v>40634</v>
      </c>
      <c r="B10328">
        <v>494.63</v>
      </c>
      <c r="C10328">
        <v>505.24</v>
      </c>
    </row>
    <row r="10329" spans="1:3">
      <c r="A10329" s="80">
        <v>40635</v>
      </c>
      <c r="B10329">
        <v>494.61</v>
      </c>
      <c r="C10329">
        <v>505.12</v>
      </c>
    </row>
    <row r="10330" spans="1:3">
      <c r="A10330" s="80">
        <v>40636</v>
      </c>
      <c r="B10330">
        <v>494.61</v>
      </c>
      <c r="C10330">
        <v>505.12</v>
      </c>
    </row>
    <row r="10331" spans="1:3">
      <c r="A10331" s="80">
        <v>40637</v>
      </c>
      <c r="B10331">
        <v>494.61</v>
      </c>
      <c r="C10331">
        <v>505.12</v>
      </c>
    </row>
    <row r="10332" spans="1:3">
      <c r="A10332" s="80">
        <v>40638</v>
      </c>
      <c r="B10332">
        <v>494.65</v>
      </c>
      <c r="C10332">
        <v>505.12</v>
      </c>
    </row>
    <row r="10333" spans="1:3">
      <c r="A10333" s="80">
        <v>40639</v>
      </c>
      <c r="B10333">
        <v>494.56</v>
      </c>
      <c r="C10333">
        <v>505.12</v>
      </c>
    </row>
    <row r="10334" spans="1:3">
      <c r="A10334" s="80">
        <v>40640</v>
      </c>
      <c r="B10334">
        <v>494.71</v>
      </c>
      <c r="C10334">
        <v>505.25</v>
      </c>
    </row>
    <row r="10335" spans="1:3">
      <c r="A10335" s="80">
        <v>40641</v>
      </c>
      <c r="B10335">
        <v>494.74</v>
      </c>
      <c r="C10335">
        <v>505.22</v>
      </c>
    </row>
    <row r="10336" spans="1:3">
      <c r="A10336" s="80">
        <v>40642</v>
      </c>
      <c r="B10336">
        <v>495.22</v>
      </c>
      <c r="C10336">
        <v>505.65</v>
      </c>
    </row>
    <row r="10337" spans="1:3">
      <c r="A10337" s="80">
        <v>40643</v>
      </c>
      <c r="B10337">
        <v>495.22</v>
      </c>
      <c r="C10337">
        <v>505.65</v>
      </c>
    </row>
    <row r="10338" spans="1:3">
      <c r="A10338" s="80">
        <v>40644</v>
      </c>
      <c r="B10338">
        <v>495.22</v>
      </c>
      <c r="C10338">
        <v>505.65</v>
      </c>
    </row>
    <row r="10339" spans="1:3">
      <c r="A10339" s="80">
        <v>40645</v>
      </c>
      <c r="B10339">
        <v>495.22</v>
      </c>
      <c r="C10339">
        <v>505.65</v>
      </c>
    </row>
    <row r="10340" spans="1:3">
      <c r="A10340" s="80">
        <v>40646</v>
      </c>
      <c r="B10340">
        <v>494.87</v>
      </c>
      <c r="C10340">
        <v>505.28</v>
      </c>
    </row>
    <row r="10341" spans="1:3">
      <c r="A10341" s="80">
        <v>40647</v>
      </c>
      <c r="B10341">
        <v>494.52</v>
      </c>
      <c r="C10341">
        <v>505.1</v>
      </c>
    </row>
    <row r="10342" spans="1:3">
      <c r="A10342" s="80">
        <v>40648</v>
      </c>
      <c r="B10342">
        <v>494.5</v>
      </c>
      <c r="C10342">
        <v>505.04</v>
      </c>
    </row>
    <row r="10343" spans="1:3">
      <c r="A10343" s="80">
        <v>40649</v>
      </c>
      <c r="B10343">
        <v>494.47</v>
      </c>
      <c r="C10343">
        <v>505.02</v>
      </c>
    </row>
    <row r="10344" spans="1:3">
      <c r="A10344" s="80">
        <v>40650</v>
      </c>
      <c r="B10344">
        <v>494.47</v>
      </c>
      <c r="C10344">
        <v>505.02</v>
      </c>
    </row>
    <row r="10345" spans="1:3">
      <c r="A10345" s="80">
        <v>40651</v>
      </c>
      <c r="B10345">
        <v>494.47</v>
      </c>
      <c r="C10345">
        <v>505.02</v>
      </c>
    </row>
    <row r="10346" spans="1:3">
      <c r="A10346" s="80">
        <v>40652</v>
      </c>
      <c r="B10346">
        <v>494.3</v>
      </c>
      <c r="C10346">
        <v>504.9</v>
      </c>
    </row>
    <row r="10347" spans="1:3">
      <c r="A10347" s="80">
        <v>40653</v>
      </c>
      <c r="B10347">
        <v>494.27</v>
      </c>
      <c r="C10347">
        <v>504.89</v>
      </c>
    </row>
    <row r="10348" spans="1:3">
      <c r="A10348" s="80">
        <v>40654</v>
      </c>
      <c r="B10348">
        <v>493.66</v>
      </c>
      <c r="C10348">
        <v>505.12</v>
      </c>
    </row>
    <row r="10349" spans="1:3">
      <c r="A10349" s="80">
        <v>40655</v>
      </c>
      <c r="B10349">
        <v>493.66</v>
      </c>
      <c r="C10349">
        <v>505.12</v>
      </c>
    </row>
    <row r="10350" spans="1:3">
      <c r="A10350" s="80">
        <v>40656</v>
      </c>
      <c r="B10350">
        <v>493.66</v>
      </c>
      <c r="C10350">
        <v>505.12</v>
      </c>
    </row>
    <row r="10351" spans="1:3">
      <c r="A10351" s="80">
        <v>40657</v>
      </c>
      <c r="B10351">
        <v>493.66</v>
      </c>
      <c r="C10351">
        <v>505.12</v>
      </c>
    </row>
    <row r="10352" spans="1:3">
      <c r="A10352" s="80">
        <v>40658</v>
      </c>
      <c r="B10352">
        <v>493.66</v>
      </c>
      <c r="C10352">
        <v>505.12</v>
      </c>
    </row>
    <row r="10353" spans="1:3">
      <c r="A10353" s="80">
        <v>40659</v>
      </c>
      <c r="B10353">
        <v>494.07</v>
      </c>
      <c r="C10353">
        <v>504.65</v>
      </c>
    </row>
    <row r="10354" spans="1:3">
      <c r="A10354" s="80">
        <v>40660</v>
      </c>
      <c r="B10354">
        <v>493.91</v>
      </c>
      <c r="C10354">
        <v>504.63</v>
      </c>
    </row>
    <row r="10355" spans="1:3">
      <c r="A10355" s="80">
        <v>40661</v>
      </c>
      <c r="B10355">
        <v>494.24</v>
      </c>
      <c r="C10355">
        <v>504.97</v>
      </c>
    </row>
    <row r="10356" spans="1:3">
      <c r="A10356" s="80">
        <v>40662</v>
      </c>
      <c r="B10356">
        <v>494.97</v>
      </c>
      <c r="C10356">
        <v>505.75</v>
      </c>
    </row>
    <row r="10357" spans="1:3">
      <c r="A10357" s="80">
        <v>40663</v>
      </c>
      <c r="B10357">
        <v>495.6</v>
      </c>
      <c r="C10357">
        <v>506.44</v>
      </c>
    </row>
    <row r="10358" spans="1:3">
      <c r="A10358" s="80">
        <v>40664</v>
      </c>
      <c r="B10358">
        <v>495.6</v>
      </c>
      <c r="C10358">
        <v>506.44</v>
      </c>
    </row>
    <row r="10359" spans="1:3">
      <c r="A10359" s="80">
        <v>40665</v>
      </c>
      <c r="B10359">
        <v>495.6</v>
      </c>
      <c r="C10359">
        <v>506.44</v>
      </c>
    </row>
    <row r="10360" spans="1:3">
      <c r="A10360" s="80">
        <v>40666</v>
      </c>
      <c r="B10360">
        <v>494.61</v>
      </c>
      <c r="C10360">
        <v>505.16</v>
      </c>
    </row>
    <row r="10361" spans="1:3">
      <c r="A10361" s="80">
        <v>40667</v>
      </c>
      <c r="B10361">
        <v>496.56</v>
      </c>
      <c r="C10361">
        <v>507.11</v>
      </c>
    </row>
    <row r="10362" spans="1:3">
      <c r="A10362" s="80">
        <v>40668</v>
      </c>
      <c r="B10362">
        <v>496.79</v>
      </c>
      <c r="C10362">
        <v>507.45</v>
      </c>
    </row>
    <row r="10363" spans="1:3">
      <c r="A10363" s="80">
        <v>40669</v>
      </c>
      <c r="B10363">
        <v>496.69</v>
      </c>
      <c r="C10363">
        <v>507.16</v>
      </c>
    </row>
    <row r="10364" spans="1:3">
      <c r="A10364" s="80">
        <v>40670</v>
      </c>
      <c r="B10364">
        <v>498.04</v>
      </c>
      <c r="C10364">
        <v>508.55</v>
      </c>
    </row>
    <row r="10365" spans="1:3">
      <c r="A10365" s="80">
        <v>40671</v>
      </c>
      <c r="B10365">
        <v>498.04</v>
      </c>
      <c r="C10365">
        <v>508.55</v>
      </c>
    </row>
    <row r="10366" spans="1:3">
      <c r="A10366" s="80">
        <v>40672</v>
      </c>
      <c r="B10366">
        <v>498.04</v>
      </c>
      <c r="C10366">
        <v>508.55</v>
      </c>
    </row>
    <row r="10367" spans="1:3">
      <c r="A10367" s="80">
        <v>40673</v>
      </c>
      <c r="B10367">
        <v>498.52</v>
      </c>
      <c r="C10367">
        <v>508.95</v>
      </c>
    </row>
    <row r="10368" spans="1:3">
      <c r="A10368" s="80">
        <v>40674</v>
      </c>
      <c r="B10368">
        <v>499.52</v>
      </c>
      <c r="C10368">
        <v>510.1</v>
      </c>
    </row>
    <row r="10369" spans="1:3">
      <c r="A10369" s="80">
        <v>40675</v>
      </c>
      <c r="B10369">
        <v>501.91</v>
      </c>
      <c r="C10369">
        <v>512.66</v>
      </c>
    </row>
    <row r="10370" spans="1:3">
      <c r="A10370" s="80">
        <v>40676</v>
      </c>
      <c r="B10370">
        <v>499.07</v>
      </c>
      <c r="C10370">
        <v>509.95</v>
      </c>
    </row>
    <row r="10371" spans="1:3">
      <c r="A10371" s="80">
        <v>40677</v>
      </c>
      <c r="B10371">
        <v>496.58</v>
      </c>
      <c r="C10371">
        <v>507.46</v>
      </c>
    </row>
    <row r="10372" spans="1:3">
      <c r="A10372" s="80">
        <v>40678</v>
      </c>
      <c r="B10372">
        <v>496.58</v>
      </c>
      <c r="C10372">
        <v>507.46</v>
      </c>
    </row>
    <row r="10373" spans="1:3">
      <c r="A10373" s="80">
        <v>40679</v>
      </c>
      <c r="B10373">
        <v>496.58</v>
      </c>
      <c r="C10373">
        <v>507.46</v>
      </c>
    </row>
    <row r="10374" spans="1:3">
      <c r="A10374" s="80">
        <v>40680</v>
      </c>
      <c r="B10374">
        <v>496.08</v>
      </c>
      <c r="C10374">
        <v>506.65</v>
      </c>
    </row>
    <row r="10375" spans="1:3">
      <c r="A10375" s="80">
        <v>40681</v>
      </c>
      <c r="B10375">
        <v>496.3</v>
      </c>
      <c r="C10375">
        <v>506.97</v>
      </c>
    </row>
    <row r="10376" spans="1:3">
      <c r="A10376" s="80">
        <v>40682</v>
      </c>
      <c r="B10376">
        <v>497.07</v>
      </c>
      <c r="C10376">
        <v>507.81</v>
      </c>
    </row>
    <row r="10377" spans="1:3">
      <c r="A10377" s="80">
        <v>40683</v>
      </c>
      <c r="B10377">
        <v>497.08</v>
      </c>
      <c r="C10377">
        <v>507.82</v>
      </c>
    </row>
    <row r="10378" spans="1:3">
      <c r="A10378" s="80">
        <v>40684</v>
      </c>
      <c r="B10378">
        <v>497.15</v>
      </c>
      <c r="C10378">
        <v>507.9</v>
      </c>
    </row>
    <row r="10379" spans="1:3">
      <c r="A10379" s="80">
        <v>40685</v>
      </c>
      <c r="B10379">
        <v>497.15</v>
      </c>
      <c r="C10379">
        <v>507.9</v>
      </c>
    </row>
    <row r="10380" spans="1:3">
      <c r="A10380" s="80">
        <v>40686</v>
      </c>
      <c r="B10380">
        <v>497.15</v>
      </c>
      <c r="C10380">
        <v>507.9</v>
      </c>
    </row>
    <row r="10381" spans="1:3">
      <c r="A10381" s="80">
        <v>40687</v>
      </c>
      <c r="B10381">
        <v>497.4</v>
      </c>
      <c r="C10381">
        <v>507.95</v>
      </c>
    </row>
    <row r="10382" spans="1:3">
      <c r="A10382" s="80">
        <v>40688</v>
      </c>
      <c r="B10382">
        <v>499.89</v>
      </c>
      <c r="C10382">
        <v>510.7</v>
      </c>
    </row>
    <row r="10383" spans="1:3">
      <c r="A10383" s="80">
        <v>40689</v>
      </c>
      <c r="B10383">
        <v>500.1</v>
      </c>
      <c r="C10383">
        <v>510.85</v>
      </c>
    </row>
    <row r="10384" spans="1:3">
      <c r="A10384" s="80">
        <v>40690</v>
      </c>
      <c r="B10384">
        <v>499.37</v>
      </c>
      <c r="C10384">
        <v>510.15</v>
      </c>
    </row>
    <row r="10385" spans="1:3">
      <c r="A10385" s="80">
        <v>40691</v>
      </c>
      <c r="B10385">
        <v>499.23</v>
      </c>
      <c r="C10385">
        <v>510.27</v>
      </c>
    </row>
    <row r="10386" spans="1:3">
      <c r="A10386" s="80">
        <v>40692</v>
      </c>
      <c r="B10386">
        <v>499.23</v>
      </c>
      <c r="C10386">
        <v>510.27</v>
      </c>
    </row>
    <row r="10387" spans="1:3">
      <c r="A10387" s="80">
        <v>40693</v>
      </c>
      <c r="B10387">
        <v>499.23</v>
      </c>
      <c r="C10387">
        <v>510.27</v>
      </c>
    </row>
    <row r="10388" spans="1:3">
      <c r="A10388" s="80">
        <v>40694</v>
      </c>
      <c r="B10388">
        <v>499.98</v>
      </c>
      <c r="C10388">
        <v>511.15</v>
      </c>
    </row>
    <row r="10389" spans="1:3">
      <c r="A10389" s="80">
        <v>40695</v>
      </c>
      <c r="B10389">
        <v>501.99</v>
      </c>
      <c r="C10389">
        <v>513.20000000000005</v>
      </c>
    </row>
    <row r="10390" spans="1:3">
      <c r="A10390" s="80">
        <v>40696</v>
      </c>
      <c r="B10390">
        <v>503.49</v>
      </c>
      <c r="C10390">
        <v>514.46</v>
      </c>
    </row>
    <row r="10391" spans="1:3">
      <c r="A10391" s="80">
        <v>40697</v>
      </c>
      <c r="B10391">
        <v>503.34</v>
      </c>
      <c r="C10391">
        <v>514.26</v>
      </c>
    </row>
    <row r="10392" spans="1:3">
      <c r="A10392" s="80">
        <v>40698</v>
      </c>
      <c r="B10392">
        <v>503.16</v>
      </c>
      <c r="C10392">
        <v>513.99</v>
      </c>
    </row>
    <row r="10393" spans="1:3">
      <c r="A10393" s="80">
        <v>40699</v>
      </c>
      <c r="B10393">
        <v>503.16</v>
      </c>
      <c r="C10393">
        <v>513.99</v>
      </c>
    </row>
    <row r="10394" spans="1:3">
      <c r="A10394" s="80">
        <v>40700</v>
      </c>
      <c r="B10394">
        <v>503.16</v>
      </c>
      <c r="C10394">
        <v>513.99</v>
      </c>
    </row>
    <row r="10395" spans="1:3">
      <c r="A10395" s="80">
        <v>40701</v>
      </c>
      <c r="B10395">
        <v>503.44</v>
      </c>
      <c r="C10395">
        <v>514.20000000000005</v>
      </c>
    </row>
    <row r="10396" spans="1:3">
      <c r="A10396" s="80">
        <v>40702</v>
      </c>
      <c r="B10396">
        <v>503.51</v>
      </c>
      <c r="C10396">
        <v>514.29</v>
      </c>
    </row>
    <row r="10397" spans="1:3">
      <c r="A10397" s="80">
        <v>40703</v>
      </c>
      <c r="B10397">
        <v>503.08</v>
      </c>
      <c r="C10397">
        <v>513.91</v>
      </c>
    </row>
    <row r="10398" spans="1:3">
      <c r="A10398" s="80">
        <v>40704</v>
      </c>
      <c r="B10398">
        <v>499.79</v>
      </c>
      <c r="C10398">
        <v>510.77</v>
      </c>
    </row>
    <row r="10399" spans="1:3">
      <c r="A10399" s="80">
        <v>40705</v>
      </c>
      <c r="B10399">
        <v>499.33</v>
      </c>
      <c r="C10399">
        <v>510.5</v>
      </c>
    </row>
    <row r="10400" spans="1:3">
      <c r="A10400" s="80">
        <v>40706</v>
      </c>
      <c r="B10400">
        <v>499.33</v>
      </c>
      <c r="C10400">
        <v>510.5</v>
      </c>
    </row>
    <row r="10401" spans="1:3">
      <c r="A10401" s="80">
        <v>40707</v>
      </c>
      <c r="B10401">
        <v>499.33</v>
      </c>
      <c r="C10401">
        <v>510.5</v>
      </c>
    </row>
    <row r="10402" spans="1:3">
      <c r="A10402" s="80">
        <v>40708</v>
      </c>
      <c r="B10402">
        <v>499.22</v>
      </c>
      <c r="C10402">
        <v>510.33</v>
      </c>
    </row>
    <row r="10403" spans="1:3">
      <c r="A10403" s="80">
        <v>40709</v>
      </c>
      <c r="B10403">
        <v>499.13</v>
      </c>
      <c r="C10403">
        <v>510.01</v>
      </c>
    </row>
    <row r="10404" spans="1:3">
      <c r="A10404" s="80">
        <v>40710</v>
      </c>
      <c r="B10404">
        <v>499.32</v>
      </c>
      <c r="C10404">
        <v>510.07</v>
      </c>
    </row>
    <row r="10405" spans="1:3">
      <c r="A10405" s="80">
        <v>40711</v>
      </c>
      <c r="B10405">
        <v>499.42</v>
      </c>
      <c r="C10405">
        <v>510.15</v>
      </c>
    </row>
    <row r="10406" spans="1:3">
      <c r="A10406" s="80">
        <v>40712</v>
      </c>
      <c r="B10406">
        <v>499.36</v>
      </c>
      <c r="C10406">
        <v>510.22</v>
      </c>
    </row>
    <row r="10407" spans="1:3">
      <c r="A10407" s="80">
        <v>40713</v>
      </c>
      <c r="B10407">
        <v>499.36</v>
      </c>
      <c r="C10407">
        <v>510.22</v>
      </c>
    </row>
    <row r="10408" spans="1:3">
      <c r="A10408" s="80">
        <v>40714</v>
      </c>
      <c r="B10408">
        <v>499.36</v>
      </c>
      <c r="C10408">
        <v>510.22</v>
      </c>
    </row>
    <row r="10409" spans="1:3">
      <c r="A10409" s="80">
        <v>40715</v>
      </c>
      <c r="B10409">
        <v>499.61</v>
      </c>
      <c r="C10409">
        <v>510.42</v>
      </c>
    </row>
    <row r="10410" spans="1:3">
      <c r="A10410" s="80">
        <v>40716</v>
      </c>
      <c r="B10410">
        <v>499.36</v>
      </c>
      <c r="C10410">
        <v>510.15</v>
      </c>
    </row>
    <row r="10411" spans="1:3">
      <c r="A10411" s="80">
        <v>40717</v>
      </c>
      <c r="B10411">
        <v>499.38</v>
      </c>
      <c r="C10411">
        <v>510.1</v>
      </c>
    </row>
    <row r="10412" spans="1:3">
      <c r="A10412" s="80">
        <v>40718</v>
      </c>
      <c r="B10412">
        <v>498.53</v>
      </c>
      <c r="C10412">
        <v>509.29</v>
      </c>
    </row>
    <row r="10413" spans="1:3">
      <c r="A10413" s="80">
        <v>40719</v>
      </c>
      <c r="B10413">
        <v>498.12</v>
      </c>
      <c r="C10413">
        <v>509.04</v>
      </c>
    </row>
    <row r="10414" spans="1:3">
      <c r="A10414" s="80">
        <v>40720</v>
      </c>
      <c r="B10414">
        <v>498.12</v>
      </c>
      <c r="C10414">
        <v>509.04</v>
      </c>
    </row>
    <row r="10415" spans="1:3">
      <c r="A10415" s="80">
        <v>40721</v>
      </c>
      <c r="B10415">
        <v>498.12</v>
      </c>
      <c r="C10415">
        <v>509.04</v>
      </c>
    </row>
    <row r="10416" spans="1:3">
      <c r="A10416" s="80">
        <v>40722</v>
      </c>
      <c r="B10416">
        <v>497.72</v>
      </c>
      <c r="C10416">
        <v>508.6</v>
      </c>
    </row>
    <row r="10417" spans="1:3">
      <c r="A10417" s="80">
        <v>40723</v>
      </c>
      <c r="B10417">
        <v>497.59</v>
      </c>
      <c r="C10417">
        <v>508.56</v>
      </c>
    </row>
    <row r="10418" spans="1:3">
      <c r="A10418" s="80">
        <v>40724</v>
      </c>
      <c r="B10418">
        <v>498.61</v>
      </c>
      <c r="C10418">
        <v>509.57</v>
      </c>
    </row>
    <row r="10419" spans="1:3">
      <c r="A10419" s="80">
        <v>40725</v>
      </c>
      <c r="B10419">
        <v>498.21</v>
      </c>
      <c r="C10419">
        <v>508.95</v>
      </c>
    </row>
    <row r="10420" spans="1:3">
      <c r="A10420" s="80">
        <v>40726</v>
      </c>
      <c r="B10420">
        <v>498.22</v>
      </c>
      <c r="C10420">
        <v>508.95</v>
      </c>
    </row>
    <row r="10421" spans="1:3">
      <c r="A10421" s="80">
        <v>40727</v>
      </c>
      <c r="B10421">
        <v>498.22</v>
      </c>
      <c r="C10421">
        <v>508.95</v>
      </c>
    </row>
    <row r="10422" spans="1:3">
      <c r="A10422" s="80">
        <v>40728</v>
      </c>
      <c r="B10422">
        <v>498.22</v>
      </c>
      <c r="C10422">
        <v>508.95</v>
      </c>
    </row>
    <row r="10423" spans="1:3">
      <c r="A10423" s="80">
        <v>40729</v>
      </c>
      <c r="B10423">
        <v>498.88</v>
      </c>
      <c r="C10423">
        <v>509.86</v>
      </c>
    </row>
    <row r="10424" spans="1:3">
      <c r="A10424" s="80">
        <v>40730</v>
      </c>
      <c r="B10424">
        <v>500.72</v>
      </c>
      <c r="C10424">
        <v>511.69</v>
      </c>
    </row>
    <row r="10425" spans="1:3">
      <c r="A10425" s="80">
        <v>40731</v>
      </c>
      <c r="B10425">
        <v>501.26</v>
      </c>
      <c r="C10425">
        <v>512.29</v>
      </c>
    </row>
    <row r="10426" spans="1:3">
      <c r="A10426" s="80">
        <v>40732</v>
      </c>
      <c r="B10426">
        <v>501.22</v>
      </c>
      <c r="C10426">
        <v>512.29</v>
      </c>
    </row>
    <row r="10427" spans="1:3">
      <c r="A10427" s="80">
        <v>40733</v>
      </c>
      <c r="B10427">
        <v>500.69</v>
      </c>
      <c r="C10427">
        <v>511.78</v>
      </c>
    </row>
    <row r="10428" spans="1:3">
      <c r="A10428" s="80">
        <v>40734</v>
      </c>
      <c r="B10428">
        <v>500.69</v>
      </c>
      <c r="C10428">
        <v>511.78</v>
      </c>
    </row>
    <row r="10429" spans="1:3">
      <c r="A10429" s="80">
        <v>40735</v>
      </c>
      <c r="B10429">
        <v>500.69</v>
      </c>
      <c r="C10429">
        <v>511.78</v>
      </c>
    </row>
    <row r="10430" spans="1:3">
      <c r="A10430" s="80">
        <v>40736</v>
      </c>
      <c r="B10430">
        <v>500.61</v>
      </c>
      <c r="C10430">
        <v>511.76</v>
      </c>
    </row>
    <row r="10431" spans="1:3">
      <c r="A10431" s="80">
        <v>40737</v>
      </c>
      <c r="B10431">
        <v>500.53</v>
      </c>
      <c r="C10431">
        <v>511.46</v>
      </c>
    </row>
    <row r="10432" spans="1:3">
      <c r="A10432" s="80">
        <v>40738</v>
      </c>
      <c r="B10432">
        <v>500.27</v>
      </c>
      <c r="C10432">
        <v>511.05</v>
      </c>
    </row>
    <row r="10433" spans="1:3">
      <c r="A10433" s="80">
        <v>40739</v>
      </c>
      <c r="B10433">
        <v>499.91</v>
      </c>
      <c r="C10433">
        <v>510.66</v>
      </c>
    </row>
    <row r="10434" spans="1:3">
      <c r="A10434" s="80">
        <v>40740</v>
      </c>
      <c r="B10434">
        <v>498.93</v>
      </c>
      <c r="C10434">
        <v>509.84</v>
      </c>
    </row>
    <row r="10435" spans="1:3">
      <c r="A10435" s="80">
        <v>40741</v>
      </c>
      <c r="B10435">
        <v>498.93</v>
      </c>
      <c r="C10435">
        <v>509.84</v>
      </c>
    </row>
    <row r="10436" spans="1:3">
      <c r="A10436" s="80">
        <v>40742</v>
      </c>
      <c r="B10436">
        <v>498.93</v>
      </c>
      <c r="C10436">
        <v>509.84</v>
      </c>
    </row>
    <row r="10437" spans="1:3">
      <c r="A10437" s="80">
        <v>40743</v>
      </c>
      <c r="B10437">
        <v>498.61</v>
      </c>
      <c r="C10437">
        <v>509.48</v>
      </c>
    </row>
    <row r="10438" spans="1:3">
      <c r="A10438" s="80">
        <v>40744</v>
      </c>
      <c r="B10438">
        <v>498.92</v>
      </c>
      <c r="C10438">
        <v>509.62</v>
      </c>
    </row>
    <row r="10439" spans="1:3">
      <c r="A10439" s="80">
        <v>40745</v>
      </c>
      <c r="B10439">
        <v>498.98</v>
      </c>
      <c r="C10439">
        <v>509.83</v>
      </c>
    </row>
    <row r="10440" spans="1:3">
      <c r="A10440" s="80">
        <v>40746</v>
      </c>
      <c r="B10440">
        <v>498.94</v>
      </c>
      <c r="C10440">
        <v>509.68</v>
      </c>
    </row>
    <row r="10441" spans="1:3">
      <c r="A10441" s="80">
        <v>40747</v>
      </c>
      <c r="B10441">
        <v>498.9</v>
      </c>
      <c r="C10441">
        <v>509.71</v>
      </c>
    </row>
    <row r="10442" spans="1:3">
      <c r="A10442" s="80">
        <v>40748</v>
      </c>
      <c r="B10442">
        <v>498.9</v>
      </c>
      <c r="C10442">
        <v>509.71</v>
      </c>
    </row>
    <row r="10443" spans="1:3">
      <c r="A10443" s="80">
        <v>40749</v>
      </c>
      <c r="B10443">
        <v>498.9</v>
      </c>
      <c r="C10443">
        <v>509.71</v>
      </c>
    </row>
    <row r="10444" spans="1:3">
      <c r="A10444" s="80">
        <v>40750</v>
      </c>
      <c r="B10444">
        <v>498.9</v>
      </c>
      <c r="C10444">
        <v>509.71</v>
      </c>
    </row>
    <row r="10445" spans="1:3">
      <c r="A10445" s="80">
        <v>40751</v>
      </c>
      <c r="B10445">
        <v>498.74</v>
      </c>
      <c r="C10445">
        <v>509.54</v>
      </c>
    </row>
    <row r="10446" spans="1:3">
      <c r="A10446" s="80">
        <v>40752</v>
      </c>
      <c r="B10446">
        <v>498.65</v>
      </c>
      <c r="C10446">
        <v>509.82</v>
      </c>
    </row>
    <row r="10447" spans="1:3">
      <c r="A10447" s="80">
        <v>40753</v>
      </c>
      <c r="B10447">
        <v>498.67</v>
      </c>
      <c r="C10447">
        <v>509.9</v>
      </c>
    </row>
    <row r="10448" spans="1:3">
      <c r="A10448" s="80">
        <v>40754</v>
      </c>
      <c r="B10448">
        <v>499.72</v>
      </c>
      <c r="C10448">
        <v>510.88</v>
      </c>
    </row>
    <row r="10449" spans="1:3">
      <c r="A10449" s="80">
        <v>40755</v>
      </c>
      <c r="B10449">
        <v>499.72</v>
      </c>
      <c r="C10449">
        <v>510.88</v>
      </c>
    </row>
    <row r="10450" spans="1:3">
      <c r="A10450" s="80">
        <v>40756</v>
      </c>
      <c r="B10450">
        <v>499.72</v>
      </c>
      <c r="C10450">
        <v>510.88</v>
      </c>
    </row>
    <row r="10451" spans="1:3">
      <c r="A10451" s="80">
        <v>40757</v>
      </c>
      <c r="B10451">
        <v>499.72</v>
      </c>
      <c r="C10451">
        <v>510.78</v>
      </c>
    </row>
    <row r="10452" spans="1:3">
      <c r="A10452" s="80">
        <v>40758</v>
      </c>
      <c r="B10452">
        <v>499.72</v>
      </c>
      <c r="C10452">
        <v>510.78</v>
      </c>
    </row>
    <row r="10453" spans="1:3">
      <c r="A10453" s="80">
        <v>40759</v>
      </c>
      <c r="B10453">
        <v>499.76</v>
      </c>
      <c r="C10453">
        <v>510.63</v>
      </c>
    </row>
    <row r="10454" spans="1:3">
      <c r="A10454" s="80">
        <v>40760</v>
      </c>
      <c r="B10454">
        <v>499.89</v>
      </c>
      <c r="C10454">
        <v>510.59</v>
      </c>
    </row>
    <row r="10455" spans="1:3">
      <c r="A10455" s="80">
        <v>40761</v>
      </c>
      <c r="B10455">
        <v>499.89</v>
      </c>
      <c r="C10455">
        <v>510.56</v>
      </c>
    </row>
    <row r="10456" spans="1:3">
      <c r="A10456" s="80">
        <v>40762</v>
      </c>
      <c r="B10456">
        <v>499.89</v>
      </c>
      <c r="C10456">
        <v>510.56</v>
      </c>
    </row>
    <row r="10457" spans="1:3">
      <c r="A10457" s="80">
        <v>40763</v>
      </c>
      <c r="B10457">
        <v>499.89</v>
      </c>
      <c r="C10457">
        <v>510.56</v>
      </c>
    </row>
    <row r="10458" spans="1:3">
      <c r="A10458" s="80">
        <v>40764</v>
      </c>
      <c r="B10458">
        <v>499.91</v>
      </c>
      <c r="C10458">
        <v>510.68</v>
      </c>
    </row>
    <row r="10459" spans="1:3">
      <c r="A10459" s="80">
        <v>40765</v>
      </c>
      <c r="B10459">
        <v>499.95</v>
      </c>
      <c r="C10459">
        <v>510.77</v>
      </c>
    </row>
    <row r="10460" spans="1:3">
      <c r="A10460" s="80">
        <v>40766</v>
      </c>
      <c r="B10460">
        <v>499.55</v>
      </c>
      <c r="C10460">
        <v>510.21</v>
      </c>
    </row>
    <row r="10461" spans="1:3">
      <c r="A10461" s="80">
        <v>40767</v>
      </c>
      <c r="B10461">
        <v>499.18</v>
      </c>
      <c r="C10461">
        <v>509.96</v>
      </c>
    </row>
    <row r="10462" spans="1:3">
      <c r="A10462" s="80">
        <v>40768</v>
      </c>
      <c r="B10462">
        <v>498.88</v>
      </c>
      <c r="C10462">
        <v>509.73</v>
      </c>
    </row>
    <row r="10463" spans="1:3">
      <c r="A10463" s="80">
        <v>40769</v>
      </c>
      <c r="B10463">
        <v>498.88</v>
      </c>
      <c r="C10463">
        <v>509.73</v>
      </c>
    </row>
    <row r="10464" spans="1:3">
      <c r="A10464" s="80">
        <v>40770</v>
      </c>
      <c r="B10464">
        <v>498.88</v>
      </c>
      <c r="C10464">
        <v>509.73</v>
      </c>
    </row>
    <row r="10465" spans="1:3">
      <c r="A10465" s="80">
        <v>40771</v>
      </c>
      <c r="B10465">
        <v>498.88</v>
      </c>
      <c r="C10465">
        <v>509.73</v>
      </c>
    </row>
    <row r="10466" spans="1:3">
      <c r="A10466" s="80">
        <v>40772</v>
      </c>
      <c r="B10466">
        <v>497.78</v>
      </c>
      <c r="C10466">
        <v>508.7</v>
      </c>
    </row>
    <row r="10467" spans="1:3">
      <c r="A10467" s="80">
        <v>40773</v>
      </c>
      <c r="B10467">
        <v>497.86</v>
      </c>
      <c r="C10467">
        <v>508.65</v>
      </c>
    </row>
    <row r="10468" spans="1:3">
      <c r="A10468" s="80">
        <v>40774</v>
      </c>
      <c r="B10468">
        <v>497.81</v>
      </c>
      <c r="C10468">
        <v>508.55</v>
      </c>
    </row>
    <row r="10469" spans="1:3">
      <c r="A10469" s="80">
        <v>40775</v>
      </c>
      <c r="B10469">
        <v>497.88</v>
      </c>
      <c r="C10469">
        <v>508.58</v>
      </c>
    </row>
    <row r="10470" spans="1:3">
      <c r="A10470" s="80">
        <v>40776</v>
      </c>
      <c r="B10470">
        <v>497.88</v>
      </c>
      <c r="C10470">
        <v>508.58</v>
      </c>
    </row>
    <row r="10471" spans="1:3">
      <c r="A10471" s="80">
        <v>40777</v>
      </c>
      <c r="B10471">
        <v>497.88</v>
      </c>
      <c r="C10471">
        <v>508.58</v>
      </c>
    </row>
    <row r="10472" spans="1:3">
      <c r="A10472" s="80">
        <v>40778</v>
      </c>
      <c r="B10472">
        <v>498.36</v>
      </c>
      <c r="C10472">
        <v>509.18</v>
      </c>
    </row>
    <row r="10473" spans="1:3">
      <c r="A10473" s="80">
        <v>40779</v>
      </c>
      <c r="B10473">
        <v>500.27</v>
      </c>
      <c r="C10473">
        <v>510.87</v>
      </c>
    </row>
    <row r="10474" spans="1:3">
      <c r="A10474" s="80">
        <v>40780</v>
      </c>
      <c r="B10474">
        <v>502.25</v>
      </c>
      <c r="C10474">
        <v>512.89</v>
      </c>
    </row>
    <row r="10475" spans="1:3">
      <c r="A10475" s="80">
        <v>40781</v>
      </c>
      <c r="B10475">
        <v>504.24</v>
      </c>
      <c r="C10475">
        <v>514.82000000000005</v>
      </c>
    </row>
    <row r="10476" spans="1:3">
      <c r="A10476" s="80">
        <v>40782</v>
      </c>
      <c r="B10476">
        <v>503.69</v>
      </c>
      <c r="C10476">
        <v>514.45000000000005</v>
      </c>
    </row>
    <row r="10477" spans="1:3">
      <c r="A10477" s="80">
        <v>40783</v>
      </c>
      <c r="B10477">
        <v>503.69</v>
      </c>
      <c r="C10477">
        <v>514.45000000000005</v>
      </c>
    </row>
    <row r="10478" spans="1:3">
      <c r="A10478" s="80">
        <v>40784</v>
      </c>
      <c r="B10478">
        <v>503.69</v>
      </c>
      <c r="C10478">
        <v>514.45000000000005</v>
      </c>
    </row>
    <row r="10479" spans="1:3">
      <c r="A10479" s="80">
        <v>40785</v>
      </c>
      <c r="B10479">
        <v>504.14</v>
      </c>
      <c r="C10479">
        <v>514.92999999999995</v>
      </c>
    </row>
    <row r="10480" spans="1:3">
      <c r="A10480" s="80">
        <v>40786</v>
      </c>
      <c r="B10480">
        <v>505.91</v>
      </c>
      <c r="C10480">
        <v>516.77</v>
      </c>
    </row>
    <row r="10481" spans="1:3">
      <c r="A10481" s="80">
        <v>40787</v>
      </c>
      <c r="B10481">
        <v>508.46</v>
      </c>
      <c r="C10481">
        <v>519.51</v>
      </c>
    </row>
    <row r="10482" spans="1:3">
      <c r="A10482" s="80">
        <v>40788</v>
      </c>
      <c r="B10482">
        <v>507.88</v>
      </c>
      <c r="C10482">
        <v>518.79999999999995</v>
      </c>
    </row>
    <row r="10483" spans="1:3">
      <c r="A10483" s="80">
        <v>40789</v>
      </c>
      <c r="B10483">
        <v>506.8</v>
      </c>
      <c r="C10483">
        <v>517.53</v>
      </c>
    </row>
    <row r="10484" spans="1:3">
      <c r="A10484" s="80">
        <v>40790</v>
      </c>
      <c r="B10484">
        <v>506.8</v>
      </c>
      <c r="C10484">
        <v>517.53</v>
      </c>
    </row>
    <row r="10485" spans="1:3">
      <c r="A10485" s="80">
        <v>40791</v>
      </c>
      <c r="B10485">
        <v>506.8</v>
      </c>
      <c r="C10485">
        <v>517.53</v>
      </c>
    </row>
    <row r="10486" spans="1:3">
      <c r="A10486" s="80">
        <v>40792</v>
      </c>
      <c r="B10486">
        <v>506.73</v>
      </c>
      <c r="C10486">
        <v>517.41</v>
      </c>
    </row>
    <row r="10487" spans="1:3">
      <c r="A10487" s="80">
        <v>40793</v>
      </c>
      <c r="B10487">
        <v>507.83</v>
      </c>
      <c r="C10487">
        <v>518.48</v>
      </c>
    </row>
    <row r="10488" spans="1:3">
      <c r="A10488" s="80">
        <v>40794</v>
      </c>
      <c r="B10488">
        <v>508.79</v>
      </c>
      <c r="C10488">
        <v>519.28</v>
      </c>
    </row>
    <row r="10489" spans="1:3">
      <c r="A10489" s="80">
        <v>40795</v>
      </c>
      <c r="B10489">
        <v>508.84</v>
      </c>
      <c r="C10489">
        <v>519.27</v>
      </c>
    </row>
    <row r="10490" spans="1:3">
      <c r="A10490" s="80">
        <v>40796</v>
      </c>
      <c r="B10490">
        <v>508.7</v>
      </c>
      <c r="C10490">
        <v>519.26</v>
      </c>
    </row>
    <row r="10491" spans="1:3">
      <c r="A10491" s="80">
        <v>40797</v>
      </c>
      <c r="B10491">
        <v>508.7</v>
      </c>
      <c r="C10491">
        <v>519.26</v>
      </c>
    </row>
    <row r="10492" spans="1:3">
      <c r="A10492" s="80">
        <v>40798</v>
      </c>
      <c r="B10492">
        <v>508.7</v>
      </c>
      <c r="C10492">
        <v>519.26</v>
      </c>
    </row>
    <row r="10493" spans="1:3">
      <c r="A10493" s="80">
        <v>40799</v>
      </c>
      <c r="B10493">
        <v>505.52</v>
      </c>
      <c r="C10493">
        <v>516.30999999999995</v>
      </c>
    </row>
    <row r="10494" spans="1:3">
      <c r="A10494" s="80">
        <v>40800</v>
      </c>
      <c r="B10494">
        <v>503.52</v>
      </c>
      <c r="C10494">
        <v>514.29</v>
      </c>
    </row>
    <row r="10495" spans="1:3">
      <c r="A10495" s="80">
        <v>40801</v>
      </c>
      <c r="B10495">
        <v>501.11</v>
      </c>
      <c r="C10495">
        <v>511.91</v>
      </c>
    </row>
    <row r="10496" spans="1:3">
      <c r="A10496" s="80">
        <v>40802</v>
      </c>
      <c r="B10496">
        <v>501.11</v>
      </c>
      <c r="C10496">
        <v>511.91</v>
      </c>
    </row>
    <row r="10497" spans="1:3">
      <c r="A10497" s="80">
        <v>40803</v>
      </c>
      <c r="B10497">
        <v>499.74</v>
      </c>
      <c r="C10497">
        <v>510.39</v>
      </c>
    </row>
    <row r="10498" spans="1:3">
      <c r="A10498" s="80">
        <v>40804</v>
      </c>
      <c r="B10498">
        <v>499.74</v>
      </c>
      <c r="C10498">
        <v>510.39</v>
      </c>
    </row>
    <row r="10499" spans="1:3">
      <c r="A10499" s="80">
        <v>40805</v>
      </c>
      <c r="B10499">
        <v>499.74</v>
      </c>
      <c r="C10499">
        <v>510.39</v>
      </c>
    </row>
    <row r="10500" spans="1:3">
      <c r="A10500" s="80">
        <v>40806</v>
      </c>
      <c r="B10500">
        <v>498.55</v>
      </c>
      <c r="C10500">
        <v>509.33</v>
      </c>
    </row>
    <row r="10501" spans="1:3">
      <c r="A10501" s="80">
        <v>40807</v>
      </c>
      <c r="B10501">
        <v>500.7</v>
      </c>
      <c r="C10501">
        <v>511.39</v>
      </c>
    </row>
    <row r="10502" spans="1:3">
      <c r="A10502" s="80">
        <v>40808</v>
      </c>
      <c r="B10502">
        <v>502.98</v>
      </c>
      <c r="C10502">
        <v>513.55999999999995</v>
      </c>
    </row>
    <row r="10503" spans="1:3">
      <c r="A10503" s="80">
        <v>40809</v>
      </c>
      <c r="B10503">
        <v>505.47</v>
      </c>
      <c r="C10503">
        <v>516.08000000000004</v>
      </c>
    </row>
    <row r="10504" spans="1:3">
      <c r="A10504" s="80">
        <v>40810</v>
      </c>
      <c r="B10504">
        <v>507.48</v>
      </c>
      <c r="C10504">
        <v>518.21</v>
      </c>
    </row>
    <row r="10505" spans="1:3">
      <c r="A10505" s="80">
        <v>40811</v>
      </c>
      <c r="B10505">
        <v>507.48</v>
      </c>
      <c r="C10505">
        <v>518.21</v>
      </c>
    </row>
    <row r="10506" spans="1:3">
      <c r="A10506" s="80">
        <v>40812</v>
      </c>
      <c r="B10506">
        <v>507.48</v>
      </c>
      <c r="C10506">
        <v>518.21</v>
      </c>
    </row>
    <row r="10507" spans="1:3">
      <c r="A10507" s="80">
        <v>40813</v>
      </c>
      <c r="B10507">
        <v>507.36</v>
      </c>
      <c r="C10507">
        <v>518.28</v>
      </c>
    </row>
    <row r="10508" spans="1:3">
      <c r="A10508" s="80">
        <v>40814</v>
      </c>
      <c r="B10508">
        <v>505.88</v>
      </c>
      <c r="C10508">
        <v>517.20000000000005</v>
      </c>
    </row>
    <row r="10509" spans="1:3">
      <c r="A10509" s="80">
        <v>40815</v>
      </c>
      <c r="B10509">
        <v>507.69</v>
      </c>
      <c r="C10509">
        <v>518.73</v>
      </c>
    </row>
    <row r="10510" spans="1:3">
      <c r="A10510" s="80">
        <v>40816</v>
      </c>
      <c r="B10510">
        <v>508.36</v>
      </c>
      <c r="C10510">
        <v>519.87</v>
      </c>
    </row>
    <row r="10511" spans="1:3">
      <c r="A10511" s="80">
        <v>40817</v>
      </c>
      <c r="B10511">
        <v>508.86</v>
      </c>
      <c r="C10511">
        <v>520.34</v>
      </c>
    </row>
    <row r="10512" spans="1:3">
      <c r="A10512" s="80">
        <v>40818</v>
      </c>
      <c r="B10512">
        <v>508.86</v>
      </c>
      <c r="C10512">
        <v>520.34</v>
      </c>
    </row>
    <row r="10513" spans="1:3">
      <c r="A10513" s="80">
        <v>40819</v>
      </c>
      <c r="B10513">
        <v>508.86</v>
      </c>
      <c r="C10513">
        <v>520.34</v>
      </c>
    </row>
    <row r="10514" spans="1:3">
      <c r="A10514" s="80">
        <v>40820</v>
      </c>
      <c r="B10514">
        <v>509.7</v>
      </c>
      <c r="C10514">
        <v>521.01</v>
      </c>
    </row>
    <row r="10515" spans="1:3">
      <c r="A10515" s="80">
        <v>40821</v>
      </c>
      <c r="B10515">
        <v>513.07000000000005</v>
      </c>
      <c r="C10515">
        <v>524.1</v>
      </c>
    </row>
    <row r="10516" spans="1:3">
      <c r="A10516" s="80">
        <v>40822</v>
      </c>
      <c r="B10516">
        <v>514.4</v>
      </c>
      <c r="C10516">
        <v>525.55999999999995</v>
      </c>
    </row>
    <row r="10517" spans="1:3">
      <c r="A10517" s="80">
        <v>40823</v>
      </c>
      <c r="B10517">
        <v>515.20000000000005</v>
      </c>
      <c r="C10517">
        <v>526.04</v>
      </c>
    </row>
    <row r="10518" spans="1:3">
      <c r="A10518" s="80">
        <v>40824</v>
      </c>
      <c r="B10518">
        <v>515.11</v>
      </c>
      <c r="C10518">
        <v>526.04999999999995</v>
      </c>
    </row>
    <row r="10519" spans="1:3">
      <c r="A10519" s="80">
        <v>40825</v>
      </c>
      <c r="B10519">
        <v>515.11</v>
      </c>
      <c r="C10519">
        <v>526.04999999999995</v>
      </c>
    </row>
    <row r="10520" spans="1:3">
      <c r="A10520" s="80">
        <v>40826</v>
      </c>
      <c r="B10520">
        <v>515.11</v>
      </c>
      <c r="C10520">
        <v>526.04999999999995</v>
      </c>
    </row>
    <row r="10521" spans="1:3">
      <c r="A10521" s="80">
        <v>40827</v>
      </c>
      <c r="B10521">
        <v>513.58000000000004</v>
      </c>
      <c r="C10521">
        <v>524.77</v>
      </c>
    </row>
    <row r="10522" spans="1:3">
      <c r="A10522" s="80">
        <v>40828</v>
      </c>
      <c r="B10522">
        <v>510.77</v>
      </c>
      <c r="C10522">
        <v>521.76</v>
      </c>
    </row>
    <row r="10523" spans="1:3">
      <c r="A10523" s="80">
        <v>40829</v>
      </c>
      <c r="B10523">
        <v>509.18</v>
      </c>
      <c r="C10523">
        <v>520.33000000000004</v>
      </c>
    </row>
    <row r="10524" spans="1:3">
      <c r="A10524" s="80">
        <v>40830</v>
      </c>
      <c r="B10524">
        <v>506.96</v>
      </c>
      <c r="C10524">
        <v>518.04999999999995</v>
      </c>
    </row>
    <row r="10525" spans="1:3">
      <c r="A10525" s="80">
        <v>40831</v>
      </c>
      <c r="B10525">
        <v>506.5</v>
      </c>
      <c r="C10525">
        <v>517.66</v>
      </c>
    </row>
    <row r="10526" spans="1:3">
      <c r="A10526" s="80">
        <v>40832</v>
      </c>
      <c r="B10526">
        <v>506.5</v>
      </c>
      <c r="C10526">
        <v>517.66</v>
      </c>
    </row>
    <row r="10527" spans="1:3">
      <c r="A10527" s="80">
        <v>40833</v>
      </c>
      <c r="B10527">
        <v>506.5</v>
      </c>
      <c r="C10527">
        <v>517.66</v>
      </c>
    </row>
    <row r="10528" spans="1:3">
      <c r="A10528" s="80">
        <v>40834</v>
      </c>
      <c r="B10528">
        <v>506.5</v>
      </c>
      <c r="C10528">
        <v>517.66</v>
      </c>
    </row>
    <row r="10529" spans="1:3">
      <c r="A10529" s="80">
        <v>40835</v>
      </c>
      <c r="B10529">
        <v>506.61</v>
      </c>
      <c r="C10529">
        <v>517.71</v>
      </c>
    </row>
    <row r="10530" spans="1:3">
      <c r="A10530" s="80">
        <v>40836</v>
      </c>
      <c r="B10530">
        <v>506.66</v>
      </c>
      <c r="C10530">
        <v>517.66</v>
      </c>
    </row>
    <row r="10531" spans="1:3">
      <c r="A10531" s="80">
        <v>40837</v>
      </c>
      <c r="B10531">
        <v>507.63</v>
      </c>
      <c r="C10531">
        <v>518.66</v>
      </c>
    </row>
    <row r="10532" spans="1:3">
      <c r="A10532" s="80">
        <v>40838</v>
      </c>
      <c r="B10532">
        <v>508.59</v>
      </c>
      <c r="C10532">
        <v>519.78</v>
      </c>
    </row>
    <row r="10533" spans="1:3">
      <c r="A10533" s="80">
        <v>40839</v>
      </c>
      <c r="B10533">
        <v>508.59</v>
      </c>
      <c r="C10533">
        <v>519.78</v>
      </c>
    </row>
    <row r="10534" spans="1:3">
      <c r="A10534" s="80">
        <v>40840</v>
      </c>
      <c r="B10534">
        <v>508.59</v>
      </c>
      <c r="C10534">
        <v>519.78</v>
      </c>
    </row>
    <row r="10535" spans="1:3">
      <c r="A10535" s="80">
        <v>40841</v>
      </c>
      <c r="B10535">
        <v>508.82</v>
      </c>
      <c r="C10535">
        <v>520.05999999999995</v>
      </c>
    </row>
    <row r="10536" spans="1:3">
      <c r="A10536" s="80">
        <v>40842</v>
      </c>
      <c r="B10536">
        <v>506.26</v>
      </c>
      <c r="C10536">
        <v>517.22</v>
      </c>
    </row>
    <row r="10537" spans="1:3">
      <c r="A10537" s="80">
        <v>40843</v>
      </c>
      <c r="B10537">
        <v>505.65</v>
      </c>
      <c r="C10537">
        <v>516.66999999999996</v>
      </c>
    </row>
    <row r="10538" spans="1:3">
      <c r="A10538" s="80">
        <v>40844</v>
      </c>
      <c r="B10538">
        <v>507.64</v>
      </c>
      <c r="C10538">
        <v>518.88</v>
      </c>
    </row>
    <row r="10539" spans="1:3">
      <c r="A10539" s="80">
        <v>40845</v>
      </c>
      <c r="B10539">
        <v>509.78</v>
      </c>
      <c r="C10539">
        <v>521.11</v>
      </c>
    </row>
    <row r="10540" spans="1:3">
      <c r="A10540" s="80">
        <v>40846</v>
      </c>
      <c r="B10540">
        <v>509.78</v>
      </c>
      <c r="C10540">
        <v>521.11</v>
      </c>
    </row>
    <row r="10541" spans="1:3">
      <c r="A10541" s="80">
        <v>40847</v>
      </c>
      <c r="B10541">
        <v>509.78</v>
      </c>
      <c r="C10541">
        <v>521.11</v>
      </c>
    </row>
    <row r="10542" spans="1:3">
      <c r="A10542" s="80">
        <v>40848</v>
      </c>
      <c r="B10542">
        <v>509.51</v>
      </c>
      <c r="C10542">
        <v>520.87</v>
      </c>
    </row>
    <row r="10543" spans="1:3">
      <c r="A10543" s="80">
        <v>40849</v>
      </c>
      <c r="B10543">
        <v>509.51</v>
      </c>
      <c r="C10543">
        <v>520.59</v>
      </c>
    </row>
    <row r="10544" spans="1:3">
      <c r="A10544" s="80">
        <v>40850</v>
      </c>
      <c r="B10544">
        <v>509.96</v>
      </c>
      <c r="C10544">
        <v>520.9</v>
      </c>
    </row>
    <row r="10545" spans="1:3">
      <c r="A10545" s="80">
        <v>40851</v>
      </c>
      <c r="B10545">
        <v>509.16</v>
      </c>
      <c r="C10545">
        <v>520.17999999999995</v>
      </c>
    </row>
    <row r="10546" spans="1:3">
      <c r="A10546" s="80">
        <v>40852</v>
      </c>
      <c r="B10546">
        <v>508.63</v>
      </c>
      <c r="C10546">
        <v>519.58000000000004</v>
      </c>
    </row>
    <row r="10547" spans="1:3">
      <c r="A10547" s="80">
        <v>40853</v>
      </c>
      <c r="B10547">
        <v>508.63</v>
      </c>
      <c r="C10547">
        <v>519.58000000000004</v>
      </c>
    </row>
    <row r="10548" spans="1:3">
      <c r="A10548" s="80">
        <v>40854</v>
      </c>
      <c r="B10548">
        <v>508.63</v>
      </c>
      <c r="C10548">
        <v>519.58000000000004</v>
      </c>
    </row>
    <row r="10549" spans="1:3">
      <c r="A10549" s="80">
        <v>40855</v>
      </c>
      <c r="B10549">
        <v>507.31</v>
      </c>
      <c r="C10549">
        <v>517.86</v>
      </c>
    </row>
    <row r="10550" spans="1:3">
      <c r="A10550" s="80">
        <v>40856</v>
      </c>
      <c r="B10550">
        <v>507.67</v>
      </c>
      <c r="C10550">
        <v>518.12</v>
      </c>
    </row>
    <row r="10551" spans="1:3">
      <c r="A10551" s="80">
        <v>40857</v>
      </c>
      <c r="B10551">
        <v>507.37</v>
      </c>
      <c r="C10551">
        <v>517.97</v>
      </c>
    </row>
    <row r="10552" spans="1:3">
      <c r="A10552" s="80">
        <v>40858</v>
      </c>
      <c r="B10552">
        <v>505.49</v>
      </c>
      <c r="C10552">
        <v>516.41</v>
      </c>
    </row>
    <row r="10553" spans="1:3">
      <c r="A10553" s="80">
        <v>40859</v>
      </c>
      <c r="B10553">
        <v>503.33</v>
      </c>
      <c r="C10553">
        <v>514.30999999999995</v>
      </c>
    </row>
    <row r="10554" spans="1:3">
      <c r="A10554" s="80">
        <v>40860</v>
      </c>
      <c r="B10554">
        <v>503.33</v>
      </c>
      <c r="C10554">
        <v>514.30999999999995</v>
      </c>
    </row>
    <row r="10555" spans="1:3">
      <c r="A10555" s="80">
        <v>40861</v>
      </c>
      <c r="B10555">
        <v>503.33</v>
      </c>
      <c r="C10555">
        <v>514.30999999999995</v>
      </c>
    </row>
    <row r="10556" spans="1:3">
      <c r="A10556" s="80">
        <v>40862</v>
      </c>
      <c r="B10556">
        <v>500.21</v>
      </c>
      <c r="C10556">
        <v>511.11</v>
      </c>
    </row>
    <row r="10557" spans="1:3">
      <c r="A10557" s="80">
        <v>40863</v>
      </c>
      <c r="B10557">
        <v>500.12</v>
      </c>
      <c r="C10557">
        <v>511.14</v>
      </c>
    </row>
    <row r="10558" spans="1:3">
      <c r="A10558" s="80">
        <v>40864</v>
      </c>
      <c r="B10558">
        <v>500.1</v>
      </c>
      <c r="C10558">
        <v>511.11</v>
      </c>
    </row>
    <row r="10559" spans="1:3">
      <c r="A10559" s="80">
        <v>40865</v>
      </c>
      <c r="B10559">
        <v>497.63</v>
      </c>
      <c r="C10559">
        <v>508.94</v>
      </c>
    </row>
    <row r="10560" spans="1:3">
      <c r="A10560" s="80">
        <v>40866</v>
      </c>
      <c r="B10560">
        <v>497.2</v>
      </c>
      <c r="C10560">
        <v>508.56</v>
      </c>
    </row>
    <row r="10561" spans="1:3">
      <c r="A10561" s="80">
        <v>40867</v>
      </c>
      <c r="B10561">
        <v>497.2</v>
      </c>
      <c r="C10561">
        <v>508.56</v>
      </c>
    </row>
    <row r="10562" spans="1:3">
      <c r="A10562" s="80">
        <v>40868</v>
      </c>
      <c r="B10562">
        <v>497.2</v>
      </c>
      <c r="C10562">
        <v>508.56</v>
      </c>
    </row>
    <row r="10563" spans="1:3">
      <c r="A10563" s="80">
        <v>40869</v>
      </c>
      <c r="B10563">
        <v>497.29</v>
      </c>
      <c r="C10563">
        <v>508.6</v>
      </c>
    </row>
    <row r="10564" spans="1:3">
      <c r="A10564" s="80">
        <v>40870</v>
      </c>
      <c r="B10564">
        <v>497.4</v>
      </c>
      <c r="C10564">
        <v>508.48</v>
      </c>
    </row>
    <row r="10565" spans="1:3">
      <c r="A10565" s="80">
        <v>40871</v>
      </c>
      <c r="B10565">
        <v>497.27</v>
      </c>
      <c r="C10565">
        <v>508.42</v>
      </c>
    </row>
    <row r="10566" spans="1:3">
      <c r="A10566" s="80">
        <v>40872</v>
      </c>
      <c r="B10566">
        <v>497.34</v>
      </c>
      <c r="C10566">
        <v>508.4</v>
      </c>
    </row>
    <row r="10567" spans="1:3">
      <c r="A10567" s="80">
        <v>40873</v>
      </c>
      <c r="B10567">
        <v>495.88</v>
      </c>
      <c r="C10567">
        <v>506.84</v>
      </c>
    </row>
    <row r="10568" spans="1:3">
      <c r="A10568" s="80">
        <v>40874</v>
      </c>
      <c r="B10568">
        <v>495.88</v>
      </c>
      <c r="C10568">
        <v>506.84</v>
      </c>
    </row>
    <row r="10569" spans="1:3">
      <c r="A10569" s="80">
        <v>40875</v>
      </c>
      <c r="B10569">
        <v>495.88</v>
      </c>
      <c r="C10569">
        <v>506.84</v>
      </c>
    </row>
    <row r="10570" spans="1:3">
      <c r="A10570" s="80">
        <v>40876</v>
      </c>
      <c r="B10570">
        <v>497.02</v>
      </c>
      <c r="C10570">
        <v>508.23</v>
      </c>
    </row>
    <row r="10571" spans="1:3">
      <c r="A10571" s="80">
        <v>40877</v>
      </c>
      <c r="B10571">
        <v>501</v>
      </c>
      <c r="C10571">
        <v>512.1</v>
      </c>
    </row>
    <row r="10572" spans="1:3">
      <c r="A10572" s="80">
        <v>40878</v>
      </c>
      <c r="B10572">
        <v>497.88</v>
      </c>
      <c r="C10572">
        <v>509.26</v>
      </c>
    </row>
    <row r="10573" spans="1:3">
      <c r="A10573" s="80">
        <v>40879</v>
      </c>
      <c r="B10573">
        <v>497.72</v>
      </c>
      <c r="C10573">
        <v>508.98</v>
      </c>
    </row>
    <row r="10574" spans="1:3">
      <c r="A10574" s="80">
        <v>40880</v>
      </c>
      <c r="B10574">
        <v>497.93</v>
      </c>
      <c r="C10574">
        <v>509.06</v>
      </c>
    </row>
    <row r="10575" spans="1:3">
      <c r="A10575" s="80">
        <v>40881</v>
      </c>
      <c r="B10575">
        <v>497.93</v>
      </c>
      <c r="C10575">
        <v>509.06</v>
      </c>
    </row>
    <row r="10576" spans="1:3">
      <c r="A10576" s="80">
        <v>40882</v>
      </c>
      <c r="B10576">
        <v>497.93</v>
      </c>
      <c r="C10576">
        <v>509.06</v>
      </c>
    </row>
    <row r="10577" spans="1:3">
      <c r="A10577" s="80">
        <v>40883</v>
      </c>
      <c r="B10577">
        <v>500.07</v>
      </c>
      <c r="C10577">
        <v>511.11</v>
      </c>
    </row>
    <row r="10578" spans="1:3">
      <c r="A10578" s="80">
        <v>40884</v>
      </c>
      <c r="B10578">
        <v>501.58</v>
      </c>
      <c r="C10578">
        <v>512.51</v>
      </c>
    </row>
    <row r="10579" spans="1:3">
      <c r="A10579" s="80">
        <v>40885</v>
      </c>
      <c r="B10579">
        <v>501.27</v>
      </c>
      <c r="C10579">
        <v>512.13</v>
      </c>
    </row>
    <row r="10580" spans="1:3">
      <c r="A10580" s="80">
        <v>40886</v>
      </c>
      <c r="B10580">
        <v>501.15</v>
      </c>
      <c r="C10580">
        <v>511.98</v>
      </c>
    </row>
    <row r="10581" spans="1:3">
      <c r="A10581" s="80">
        <v>40887</v>
      </c>
      <c r="B10581">
        <v>499.23</v>
      </c>
      <c r="C10581">
        <v>510.33</v>
      </c>
    </row>
    <row r="10582" spans="1:3">
      <c r="A10582" s="80">
        <v>40888</v>
      </c>
      <c r="B10582">
        <v>499.23</v>
      </c>
      <c r="C10582">
        <v>510.33</v>
      </c>
    </row>
    <row r="10583" spans="1:3">
      <c r="A10583" s="80">
        <v>40889</v>
      </c>
      <c r="B10583">
        <v>499.23</v>
      </c>
      <c r="C10583">
        <v>510.33</v>
      </c>
    </row>
    <row r="10584" spans="1:3">
      <c r="A10584" s="80">
        <v>40890</v>
      </c>
      <c r="B10584">
        <v>497.63</v>
      </c>
      <c r="C10584">
        <v>508.39</v>
      </c>
    </row>
    <row r="10585" spans="1:3">
      <c r="A10585" s="80">
        <v>40891</v>
      </c>
      <c r="B10585">
        <v>498.42</v>
      </c>
      <c r="C10585">
        <v>509.23</v>
      </c>
    </row>
    <row r="10586" spans="1:3">
      <c r="A10586" s="80">
        <v>40892</v>
      </c>
      <c r="B10586">
        <v>498.53</v>
      </c>
      <c r="C10586">
        <v>509.52</v>
      </c>
    </row>
    <row r="10587" spans="1:3">
      <c r="A10587" s="80">
        <v>40893</v>
      </c>
      <c r="B10587">
        <v>496.26</v>
      </c>
      <c r="C10587">
        <v>507.14</v>
      </c>
    </row>
    <row r="10588" spans="1:3">
      <c r="A10588" s="80">
        <v>40894</v>
      </c>
      <c r="B10588">
        <v>495.37</v>
      </c>
      <c r="C10588">
        <v>506.33</v>
      </c>
    </row>
    <row r="10589" spans="1:3">
      <c r="A10589" s="80">
        <v>40895</v>
      </c>
      <c r="B10589">
        <v>495.37</v>
      </c>
      <c r="C10589">
        <v>506.33</v>
      </c>
    </row>
    <row r="10590" spans="1:3">
      <c r="A10590" s="80">
        <v>40896</v>
      </c>
      <c r="B10590">
        <v>495.37</v>
      </c>
      <c r="C10590">
        <v>506.33</v>
      </c>
    </row>
    <row r="10591" spans="1:3">
      <c r="A10591" s="80">
        <v>40897</v>
      </c>
      <c r="B10591">
        <v>495.97</v>
      </c>
      <c r="C10591">
        <v>506.91</v>
      </c>
    </row>
    <row r="10592" spans="1:3">
      <c r="A10592" s="80">
        <v>40898</v>
      </c>
      <c r="B10592">
        <v>498.08</v>
      </c>
      <c r="C10592">
        <v>508.94</v>
      </c>
    </row>
    <row r="10593" spans="1:3">
      <c r="A10593" s="80">
        <v>40899</v>
      </c>
      <c r="B10593">
        <v>499.96</v>
      </c>
      <c r="C10593">
        <v>510.9</v>
      </c>
    </row>
    <row r="10594" spans="1:3">
      <c r="A10594" s="80">
        <v>40900</v>
      </c>
      <c r="B10594">
        <v>501.42</v>
      </c>
      <c r="C10594">
        <v>512.41</v>
      </c>
    </row>
    <row r="10595" spans="1:3">
      <c r="A10595" s="80">
        <v>40901</v>
      </c>
      <c r="B10595">
        <v>500.54</v>
      </c>
      <c r="C10595">
        <v>512.1</v>
      </c>
    </row>
    <row r="10596" spans="1:3">
      <c r="A10596" s="80">
        <v>40902</v>
      </c>
      <c r="B10596">
        <v>500.54</v>
      </c>
      <c r="C10596">
        <v>512.1</v>
      </c>
    </row>
    <row r="10597" spans="1:3">
      <c r="A10597" s="80">
        <v>40903</v>
      </c>
      <c r="B10597">
        <v>500.54</v>
      </c>
      <c r="C10597">
        <v>512.1</v>
      </c>
    </row>
    <row r="10598" spans="1:3">
      <c r="A10598" s="80">
        <v>40904</v>
      </c>
      <c r="B10598">
        <v>503.34</v>
      </c>
      <c r="C10598">
        <v>515.24</v>
      </c>
    </row>
    <row r="10599" spans="1:3">
      <c r="A10599" s="80">
        <v>40905</v>
      </c>
      <c r="B10599">
        <v>507.66</v>
      </c>
      <c r="C10599">
        <v>519.64</v>
      </c>
    </row>
    <row r="10600" spans="1:3">
      <c r="A10600" s="80">
        <v>40906</v>
      </c>
      <c r="B10600">
        <v>507.13</v>
      </c>
      <c r="C10600">
        <v>520.71</v>
      </c>
    </row>
    <row r="10601" spans="1:3">
      <c r="A10601" s="80">
        <v>40907</v>
      </c>
      <c r="B10601">
        <v>505.35</v>
      </c>
      <c r="C10601">
        <v>518.33000000000004</v>
      </c>
    </row>
    <row r="10602" spans="1:3">
      <c r="A10602" s="80">
        <v>40908</v>
      </c>
      <c r="B10602">
        <v>505.35</v>
      </c>
      <c r="C10602">
        <v>518.33000000000004</v>
      </c>
    </row>
    <row r="10603" spans="1:3">
      <c r="A10603" s="80">
        <v>40909</v>
      </c>
      <c r="B10603">
        <v>505.35</v>
      </c>
      <c r="C10603">
        <v>518.33000000000004</v>
      </c>
    </row>
    <row r="10604" spans="1:3">
      <c r="A10604" s="80">
        <v>40910</v>
      </c>
      <c r="B10604">
        <v>505.35</v>
      </c>
      <c r="C10604">
        <v>518.33000000000004</v>
      </c>
    </row>
    <row r="10605" spans="1:3">
      <c r="A10605" s="80">
        <v>40911</v>
      </c>
      <c r="B10605">
        <v>505.07</v>
      </c>
      <c r="C10605">
        <v>516.66</v>
      </c>
    </row>
    <row r="10606" spans="1:3">
      <c r="A10606" s="80">
        <v>40912</v>
      </c>
      <c r="B10606">
        <v>506.62</v>
      </c>
      <c r="C10606">
        <v>518</v>
      </c>
    </row>
    <row r="10607" spans="1:3">
      <c r="A10607" s="80">
        <v>40913</v>
      </c>
      <c r="B10607">
        <v>507.49</v>
      </c>
      <c r="C10607">
        <v>518.54999999999995</v>
      </c>
    </row>
    <row r="10608" spans="1:3">
      <c r="A10608" s="80">
        <v>40914</v>
      </c>
      <c r="B10608">
        <v>508.29</v>
      </c>
      <c r="C10608">
        <v>519.29</v>
      </c>
    </row>
    <row r="10609" spans="1:3">
      <c r="A10609" s="80">
        <v>40915</v>
      </c>
      <c r="B10609">
        <v>506.28</v>
      </c>
      <c r="C10609">
        <v>517.37</v>
      </c>
    </row>
    <row r="10610" spans="1:3">
      <c r="A10610" s="80">
        <v>40916</v>
      </c>
      <c r="B10610">
        <v>506.28</v>
      </c>
      <c r="C10610">
        <v>517.37</v>
      </c>
    </row>
    <row r="10611" spans="1:3">
      <c r="A10611" s="80">
        <v>40917</v>
      </c>
      <c r="B10611">
        <v>506.28</v>
      </c>
      <c r="C10611">
        <v>517.37</v>
      </c>
    </row>
    <row r="10612" spans="1:3">
      <c r="A10612" s="80">
        <v>40918</v>
      </c>
      <c r="B10612">
        <v>504.96</v>
      </c>
      <c r="C10612">
        <v>515.71</v>
      </c>
    </row>
    <row r="10613" spans="1:3">
      <c r="A10613" s="80">
        <v>40919</v>
      </c>
      <c r="B10613">
        <v>504.09</v>
      </c>
      <c r="C10613">
        <v>514.99</v>
      </c>
    </row>
    <row r="10614" spans="1:3">
      <c r="A10614" s="80">
        <v>40920</v>
      </c>
      <c r="B10614">
        <v>503.12</v>
      </c>
      <c r="C10614">
        <v>514.1</v>
      </c>
    </row>
    <row r="10615" spans="1:3">
      <c r="A10615" s="80">
        <v>40921</v>
      </c>
      <c r="B10615">
        <v>501.57</v>
      </c>
      <c r="C10615">
        <v>512.6</v>
      </c>
    </row>
    <row r="10616" spans="1:3">
      <c r="A10616" s="80">
        <v>40922</v>
      </c>
      <c r="B10616">
        <v>501.08</v>
      </c>
      <c r="C10616">
        <v>512.27</v>
      </c>
    </row>
    <row r="10617" spans="1:3">
      <c r="A10617" s="80">
        <v>40923</v>
      </c>
      <c r="B10617">
        <v>501.08</v>
      </c>
      <c r="C10617">
        <v>512.27</v>
      </c>
    </row>
    <row r="10618" spans="1:3">
      <c r="A10618" s="80">
        <v>40924</v>
      </c>
      <c r="B10618">
        <v>501.08</v>
      </c>
      <c r="C10618">
        <v>512.27</v>
      </c>
    </row>
    <row r="10619" spans="1:3">
      <c r="A10619" s="80">
        <v>40925</v>
      </c>
      <c r="B10619">
        <v>501.35</v>
      </c>
      <c r="C10619">
        <v>512.26</v>
      </c>
    </row>
    <row r="10620" spans="1:3">
      <c r="A10620" s="80">
        <v>40926</v>
      </c>
      <c r="B10620">
        <v>501.87</v>
      </c>
      <c r="C10620">
        <v>512.66999999999996</v>
      </c>
    </row>
    <row r="10621" spans="1:3">
      <c r="A10621" s="80">
        <v>40927</v>
      </c>
      <c r="B10621">
        <v>503.5</v>
      </c>
      <c r="C10621">
        <v>514.19000000000005</v>
      </c>
    </row>
    <row r="10622" spans="1:3">
      <c r="A10622" s="80">
        <v>40928</v>
      </c>
      <c r="B10622">
        <v>503.62</v>
      </c>
      <c r="C10622">
        <v>514.59</v>
      </c>
    </row>
    <row r="10623" spans="1:3">
      <c r="A10623" s="80">
        <v>40929</v>
      </c>
      <c r="B10623">
        <v>503.74</v>
      </c>
      <c r="C10623">
        <v>514.89</v>
      </c>
    </row>
    <row r="10624" spans="1:3">
      <c r="A10624" s="80">
        <v>40930</v>
      </c>
      <c r="B10624">
        <v>503.74</v>
      </c>
      <c r="C10624">
        <v>514.89</v>
      </c>
    </row>
    <row r="10625" spans="1:3">
      <c r="A10625" s="80">
        <v>40931</v>
      </c>
      <c r="B10625">
        <v>503.74</v>
      </c>
      <c r="C10625">
        <v>514.89</v>
      </c>
    </row>
    <row r="10626" spans="1:3">
      <c r="A10626" s="80">
        <v>40932</v>
      </c>
      <c r="B10626">
        <v>504.43</v>
      </c>
      <c r="C10626">
        <v>515.4</v>
      </c>
    </row>
    <row r="10627" spans="1:3">
      <c r="A10627" s="80">
        <v>40933</v>
      </c>
      <c r="B10627">
        <v>506.17</v>
      </c>
      <c r="C10627">
        <v>517.01</v>
      </c>
    </row>
    <row r="10628" spans="1:3">
      <c r="A10628" s="80">
        <v>40934</v>
      </c>
      <c r="B10628">
        <v>505.66</v>
      </c>
      <c r="C10628">
        <v>516.59</v>
      </c>
    </row>
    <row r="10629" spans="1:3">
      <c r="A10629" s="80">
        <v>40935</v>
      </c>
      <c r="B10629">
        <v>504.18</v>
      </c>
      <c r="C10629">
        <v>515.49</v>
      </c>
    </row>
    <row r="10630" spans="1:3">
      <c r="A10630" s="80">
        <v>40936</v>
      </c>
      <c r="B10630">
        <v>502.45</v>
      </c>
      <c r="C10630">
        <v>513.97</v>
      </c>
    </row>
    <row r="10631" spans="1:3">
      <c r="A10631" s="80">
        <v>40937</v>
      </c>
      <c r="B10631">
        <v>502.45</v>
      </c>
      <c r="C10631">
        <v>513.97</v>
      </c>
    </row>
    <row r="10632" spans="1:3">
      <c r="A10632" s="80">
        <v>40938</v>
      </c>
      <c r="B10632">
        <v>502.45</v>
      </c>
      <c r="C10632">
        <v>513.97</v>
      </c>
    </row>
    <row r="10633" spans="1:3">
      <c r="A10633" s="80">
        <v>40939</v>
      </c>
      <c r="B10633">
        <v>503.68</v>
      </c>
      <c r="C10633">
        <v>514.91</v>
      </c>
    </row>
    <row r="10634" spans="1:3">
      <c r="A10634" s="80">
        <v>40940</v>
      </c>
      <c r="B10634">
        <v>504.85</v>
      </c>
      <c r="C10634">
        <v>516.23</v>
      </c>
    </row>
    <row r="10635" spans="1:3">
      <c r="A10635" s="80">
        <v>40941</v>
      </c>
      <c r="B10635">
        <v>505.57</v>
      </c>
      <c r="C10635">
        <v>516.89</v>
      </c>
    </row>
    <row r="10636" spans="1:3">
      <c r="A10636" s="80">
        <v>40942</v>
      </c>
      <c r="B10636">
        <v>505.94</v>
      </c>
      <c r="C10636">
        <v>517.01</v>
      </c>
    </row>
    <row r="10637" spans="1:3">
      <c r="A10637" s="80">
        <v>40943</v>
      </c>
      <c r="B10637">
        <v>504.3</v>
      </c>
      <c r="C10637">
        <v>515.4</v>
      </c>
    </row>
    <row r="10638" spans="1:3">
      <c r="A10638" s="80">
        <v>40944</v>
      </c>
      <c r="B10638">
        <v>504.3</v>
      </c>
      <c r="C10638">
        <v>515.4</v>
      </c>
    </row>
    <row r="10639" spans="1:3">
      <c r="A10639" s="80">
        <v>40945</v>
      </c>
      <c r="B10639">
        <v>504.3</v>
      </c>
      <c r="C10639">
        <v>515.4</v>
      </c>
    </row>
    <row r="10640" spans="1:3">
      <c r="A10640" s="80">
        <v>40946</v>
      </c>
      <c r="B10640">
        <v>504.27</v>
      </c>
      <c r="C10640">
        <v>515.36</v>
      </c>
    </row>
    <row r="10641" spans="1:3">
      <c r="A10641" s="80">
        <v>40947</v>
      </c>
      <c r="B10641">
        <v>505.31</v>
      </c>
      <c r="C10641">
        <v>516.4</v>
      </c>
    </row>
    <row r="10642" spans="1:3">
      <c r="A10642" s="80">
        <v>40948</v>
      </c>
      <c r="B10642">
        <v>505.53</v>
      </c>
      <c r="C10642">
        <v>516.52</v>
      </c>
    </row>
    <row r="10643" spans="1:3">
      <c r="A10643" s="80">
        <v>40949</v>
      </c>
      <c r="B10643">
        <v>505.69</v>
      </c>
      <c r="C10643">
        <v>516.75</v>
      </c>
    </row>
    <row r="10644" spans="1:3">
      <c r="A10644" s="80">
        <v>40950</v>
      </c>
      <c r="B10644">
        <v>505.18</v>
      </c>
      <c r="C10644">
        <v>516.30999999999995</v>
      </c>
    </row>
    <row r="10645" spans="1:3">
      <c r="A10645" s="80">
        <v>40951</v>
      </c>
      <c r="B10645">
        <v>505.18</v>
      </c>
      <c r="C10645">
        <v>516.30999999999995</v>
      </c>
    </row>
    <row r="10646" spans="1:3">
      <c r="A10646" s="80">
        <v>40952</v>
      </c>
      <c r="B10646">
        <v>505.18</v>
      </c>
      <c r="C10646">
        <v>516.30999999999995</v>
      </c>
    </row>
    <row r="10647" spans="1:3">
      <c r="A10647" s="80">
        <v>40953</v>
      </c>
      <c r="B10647">
        <v>504.02</v>
      </c>
      <c r="C10647">
        <v>515.14</v>
      </c>
    </row>
    <row r="10648" spans="1:3">
      <c r="A10648" s="80">
        <v>40954</v>
      </c>
      <c r="B10648">
        <v>503.69</v>
      </c>
      <c r="C10648">
        <v>514.99</v>
      </c>
    </row>
    <row r="10649" spans="1:3">
      <c r="A10649" s="80">
        <v>40955</v>
      </c>
      <c r="B10649">
        <v>503.73</v>
      </c>
      <c r="C10649">
        <v>514.99</v>
      </c>
    </row>
    <row r="10650" spans="1:3">
      <c r="A10650" s="80">
        <v>40956</v>
      </c>
      <c r="B10650">
        <v>503.92</v>
      </c>
      <c r="C10650">
        <v>515.1</v>
      </c>
    </row>
    <row r="10651" spans="1:3">
      <c r="A10651" s="80">
        <v>40957</v>
      </c>
      <c r="B10651">
        <v>503.96</v>
      </c>
      <c r="C10651">
        <v>515.13</v>
      </c>
    </row>
    <row r="10652" spans="1:3">
      <c r="A10652" s="80">
        <v>40958</v>
      </c>
      <c r="B10652">
        <v>503.96</v>
      </c>
      <c r="C10652">
        <v>515.13</v>
      </c>
    </row>
    <row r="10653" spans="1:3">
      <c r="A10653" s="80">
        <v>40959</v>
      </c>
      <c r="B10653">
        <v>503.96</v>
      </c>
      <c r="C10653">
        <v>515.13</v>
      </c>
    </row>
    <row r="10654" spans="1:3">
      <c r="A10654" s="80">
        <v>40960</v>
      </c>
      <c r="B10654">
        <v>504.26</v>
      </c>
      <c r="C10654">
        <v>515.20000000000005</v>
      </c>
    </row>
    <row r="10655" spans="1:3">
      <c r="A10655" s="80">
        <v>40961</v>
      </c>
      <c r="B10655">
        <v>506.16</v>
      </c>
      <c r="C10655">
        <v>517.1</v>
      </c>
    </row>
    <row r="10656" spans="1:3">
      <c r="A10656" s="80">
        <v>40962</v>
      </c>
      <c r="B10656">
        <v>507.53</v>
      </c>
      <c r="C10656">
        <v>518.54999999999995</v>
      </c>
    </row>
    <row r="10657" spans="1:3">
      <c r="A10657" s="80">
        <v>40963</v>
      </c>
      <c r="B10657">
        <v>507.84</v>
      </c>
      <c r="C10657">
        <v>518.74</v>
      </c>
    </row>
    <row r="10658" spans="1:3">
      <c r="A10658" s="80">
        <v>40964</v>
      </c>
      <c r="B10658">
        <v>505.77</v>
      </c>
      <c r="C10658">
        <v>516.94000000000005</v>
      </c>
    </row>
    <row r="10659" spans="1:3">
      <c r="A10659" s="80">
        <v>40965</v>
      </c>
      <c r="B10659">
        <v>505.77</v>
      </c>
      <c r="C10659">
        <v>516.94000000000005</v>
      </c>
    </row>
    <row r="10660" spans="1:3">
      <c r="A10660" s="80">
        <v>40966</v>
      </c>
      <c r="B10660">
        <v>505.77</v>
      </c>
      <c r="C10660">
        <v>516.94000000000005</v>
      </c>
    </row>
    <row r="10661" spans="1:3">
      <c r="A10661" s="80">
        <v>40967</v>
      </c>
      <c r="B10661">
        <v>504.83</v>
      </c>
      <c r="C10661">
        <v>516.20000000000005</v>
      </c>
    </row>
    <row r="10662" spans="1:3">
      <c r="A10662" s="80">
        <v>40968</v>
      </c>
      <c r="B10662">
        <v>505.66</v>
      </c>
      <c r="C10662">
        <v>516.94000000000005</v>
      </c>
    </row>
    <row r="10663" spans="1:3">
      <c r="A10663" s="80">
        <v>40969</v>
      </c>
      <c r="B10663">
        <v>506</v>
      </c>
      <c r="C10663">
        <v>517.35</v>
      </c>
    </row>
    <row r="10664" spans="1:3">
      <c r="A10664" s="80">
        <v>40970</v>
      </c>
      <c r="B10664">
        <v>505.96</v>
      </c>
      <c r="C10664">
        <v>517.29</v>
      </c>
    </row>
    <row r="10665" spans="1:3">
      <c r="A10665" s="80">
        <v>40971</v>
      </c>
      <c r="B10665">
        <v>505.99</v>
      </c>
      <c r="C10665">
        <v>517.24</v>
      </c>
    </row>
    <row r="10666" spans="1:3">
      <c r="A10666" s="80">
        <v>40972</v>
      </c>
      <c r="B10666">
        <v>505.99</v>
      </c>
      <c r="C10666">
        <v>517.24</v>
      </c>
    </row>
    <row r="10667" spans="1:3">
      <c r="A10667" s="80">
        <v>40973</v>
      </c>
      <c r="B10667">
        <v>505.99</v>
      </c>
      <c r="C10667">
        <v>517.24</v>
      </c>
    </row>
    <row r="10668" spans="1:3">
      <c r="A10668" s="80">
        <v>40974</v>
      </c>
      <c r="B10668">
        <v>506.08</v>
      </c>
      <c r="C10668">
        <v>517.16999999999996</v>
      </c>
    </row>
    <row r="10669" spans="1:3">
      <c r="A10669" s="80">
        <v>40975</v>
      </c>
      <c r="B10669">
        <v>506.1</v>
      </c>
      <c r="C10669">
        <v>517.21</v>
      </c>
    </row>
    <row r="10670" spans="1:3">
      <c r="A10670" s="80">
        <v>40976</v>
      </c>
      <c r="B10670">
        <v>506.09</v>
      </c>
      <c r="C10670">
        <v>517.16</v>
      </c>
    </row>
    <row r="10671" spans="1:3">
      <c r="A10671" s="80">
        <v>40977</v>
      </c>
      <c r="B10671">
        <v>505.24</v>
      </c>
      <c r="C10671">
        <v>516.4</v>
      </c>
    </row>
    <row r="10672" spans="1:3">
      <c r="A10672" s="80">
        <v>40978</v>
      </c>
      <c r="B10672">
        <v>503.89</v>
      </c>
      <c r="C10672">
        <v>515.11</v>
      </c>
    </row>
    <row r="10673" spans="1:3">
      <c r="A10673" s="80">
        <v>40979</v>
      </c>
      <c r="B10673">
        <v>503.89</v>
      </c>
      <c r="C10673">
        <v>515.11</v>
      </c>
    </row>
    <row r="10674" spans="1:3">
      <c r="A10674" s="80">
        <v>40980</v>
      </c>
      <c r="B10674">
        <v>503.89</v>
      </c>
      <c r="C10674">
        <v>515.11</v>
      </c>
    </row>
    <row r="10675" spans="1:3">
      <c r="A10675" s="80">
        <v>40981</v>
      </c>
      <c r="B10675">
        <v>503.59</v>
      </c>
      <c r="C10675">
        <v>514.65</v>
      </c>
    </row>
    <row r="10676" spans="1:3">
      <c r="A10676" s="80">
        <v>40982</v>
      </c>
      <c r="B10676">
        <v>503.35</v>
      </c>
      <c r="C10676">
        <v>514.48</v>
      </c>
    </row>
    <row r="10677" spans="1:3">
      <c r="A10677" s="80">
        <v>40983</v>
      </c>
      <c r="B10677">
        <v>503.27</v>
      </c>
      <c r="C10677">
        <v>514.42999999999995</v>
      </c>
    </row>
    <row r="10678" spans="1:3">
      <c r="A10678" s="80">
        <v>40984</v>
      </c>
      <c r="B10678">
        <v>501.62</v>
      </c>
      <c r="C10678">
        <v>512.79</v>
      </c>
    </row>
    <row r="10679" spans="1:3">
      <c r="A10679" s="80">
        <v>40985</v>
      </c>
      <c r="B10679">
        <v>500.42</v>
      </c>
      <c r="C10679">
        <v>511.48</v>
      </c>
    </row>
    <row r="10680" spans="1:3">
      <c r="A10680" s="80">
        <v>40986</v>
      </c>
      <c r="B10680">
        <v>500.42</v>
      </c>
      <c r="C10680">
        <v>511.48</v>
      </c>
    </row>
    <row r="10681" spans="1:3">
      <c r="A10681" s="80">
        <v>40987</v>
      </c>
      <c r="B10681">
        <v>500.42</v>
      </c>
      <c r="C10681">
        <v>511.48</v>
      </c>
    </row>
    <row r="10682" spans="1:3">
      <c r="A10682" s="80">
        <v>40988</v>
      </c>
      <c r="B10682">
        <v>501.25</v>
      </c>
      <c r="C10682">
        <v>512.35</v>
      </c>
    </row>
    <row r="10683" spans="1:3">
      <c r="A10683" s="80">
        <v>40989</v>
      </c>
      <c r="B10683">
        <v>502.84</v>
      </c>
      <c r="C10683">
        <v>513.67999999999995</v>
      </c>
    </row>
    <row r="10684" spans="1:3">
      <c r="A10684" s="80">
        <v>40990</v>
      </c>
      <c r="B10684">
        <v>502.77</v>
      </c>
      <c r="C10684">
        <v>513.59</v>
      </c>
    </row>
    <row r="10685" spans="1:3">
      <c r="A10685" s="80">
        <v>40991</v>
      </c>
      <c r="B10685">
        <v>502.3</v>
      </c>
      <c r="C10685">
        <v>513.08000000000004</v>
      </c>
    </row>
    <row r="10686" spans="1:3">
      <c r="A10686" s="80">
        <v>40992</v>
      </c>
      <c r="B10686">
        <v>501.11</v>
      </c>
      <c r="C10686">
        <v>512.17999999999995</v>
      </c>
    </row>
    <row r="10687" spans="1:3">
      <c r="A10687" s="80">
        <v>40993</v>
      </c>
      <c r="B10687">
        <v>501.11</v>
      </c>
      <c r="C10687">
        <v>512.17999999999995</v>
      </c>
    </row>
    <row r="10688" spans="1:3">
      <c r="A10688" s="80">
        <v>40994</v>
      </c>
      <c r="B10688">
        <v>501.11</v>
      </c>
      <c r="C10688">
        <v>512.17999999999995</v>
      </c>
    </row>
    <row r="10689" spans="1:3">
      <c r="A10689" s="80">
        <v>40995</v>
      </c>
      <c r="B10689">
        <v>502.01</v>
      </c>
      <c r="C10689">
        <v>513.11</v>
      </c>
    </row>
    <row r="10690" spans="1:3">
      <c r="A10690" s="80">
        <v>40996</v>
      </c>
      <c r="B10690">
        <v>501.84</v>
      </c>
      <c r="C10690">
        <v>512.97</v>
      </c>
    </row>
    <row r="10691" spans="1:3">
      <c r="A10691" s="80">
        <v>40997</v>
      </c>
      <c r="B10691">
        <v>501.19</v>
      </c>
      <c r="C10691">
        <v>512.39</v>
      </c>
    </row>
    <row r="10692" spans="1:3">
      <c r="A10692" s="80">
        <v>40998</v>
      </c>
      <c r="B10692">
        <v>502.65</v>
      </c>
      <c r="C10692">
        <v>513.83000000000004</v>
      </c>
    </row>
    <row r="10693" spans="1:3">
      <c r="A10693" s="80">
        <v>40999</v>
      </c>
      <c r="B10693">
        <v>502.58</v>
      </c>
      <c r="C10693">
        <v>513.58000000000004</v>
      </c>
    </row>
    <row r="10694" spans="1:3">
      <c r="A10694" s="80">
        <v>41000</v>
      </c>
      <c r="B10694">
        <v>502.58</v>
      </c>
      <c r="C10694">
        <v>513.58000000000004</v>
      </c>
    </row>
    <row r="10695" spans="1:3">
      <c r="A10695" s="80">
        <v>41001</v>
      </c>
      <c r="B10695">
        <v>502.58</v>
      </c>
      <c r="C10695">
        <v>513.58000000000004</v>
      </c>
    </row>
    <row r="10696" spans="1:3">
      <c r="A10696" s="80">
        <v>41002</v>
      </c>
      <c r="B10696">
        <v>501.69</v>
      </c>
      <c r="C10696">
        <v>512.71</v>
      </c>
    </row>
    <row r="10697" spans="1:3">
      <c r="A10697" s="80">
        <v>41003</v>
      </c>
      <c r="B10697">
        <v>501.62</v>
      </c>
      <c r="C10697">
        <v>512.63</v>
      </c>
    </row>
    <row r="10698" spans="1:3">
      <c r="A10698" s="80">
        <v>41004</v>
      </c>
      <c r="B10698">
        <v>501.33</v>
      </c>
      <c r="C10698">
        <v>512.45000000000005</v>
      </c>
    </row>
    <row r="10699" spans="1:3">
      <c r="A10699" s="80">
        <v>41005</v>
      </c>
      <c r="B10699">
        <v>501.33</v>
      </c>
      <c r="C10699">
        <v>512.45000000000005</v>
      </c>
    </row>
    <row r="10700" spans="1:3">
      <c r="A10700" s="80">
        <v>41006</v>
      </c>
      <c r="B10700">
        <v>501.33</v>
      </c>
      <c r="C10700">
        <v>512.45000000000005</v>
      </c>
    </row>
    <row r="10701" spans="1:3">
      <c r="A10701" s="80">
        <v>41007</v>
      </c>
      <c r="B10701">
        <v>501.33</v>
      </c>
      <c r="C10701">
        <v>512.45000000000005</v>
      </c>
    </row>
    <row r="10702" spans="1:3">
      <c r="A10702" s="80">
        <v>41008</v>
      </c>
      <c r="B10702">
        <v>501.33</v>
      </c>
      <c r="C10702">
        <v>512.45000000000005</v>
      </c>
    </row>
    <row r="10703" spans="1:3">
      <c r="A10703" s="80">
        <v>41009</v>
      </c>
      <c r="B10703">
        <v>501.35</v>
      </c>
      <c r="C10703">
        <v>512.22</v>
      </c>
    </row>
    <row r="10704" spans="1:3">
      <c r="A10704" s="80">
        <v>41010</v>
      </c>
      <c r="B10704">
        <v>501.44</v>
      </c>
      <c r="C10704">
        <v>512.36</v>
      </c>
    </row>
    <row r="10705" spans="1:3">
      <c r="A10705" s="80">
        <v>41011</v>
      </c>
      <c r="B10705">
        <v>501.44</v>
      </c>
      <c r="C10705">
        <v>512.36</v>
      </c>
    </row>
    <row r="10706" spans="1:3">
      <c r="A10706" s="80">
        <v>41012</v>
      </c>
      <c r="B10706">
        <v>500.49</v>
      </c>
      <c r="C10706">
        <v>511.71</v>
      </c>
    </row>
    <row r="10707" spans="1:3">
      <c r="A10707" s="80">
        <v>41013</v>
      </c>
      <c r="B10707">
        <v>498.83</v>
      </c>
      <c r="C10707">
        <v>510.1</v>
      </c>
    </row>
    <row r="10708" spans="1:3">
      <c r="A10708" s="80">
        <v>41014</v>
      </c>
      <c r="B10708">
        <v>498.83</v>
      </c>
      <c r="C10708">
        <v>510.1</v>
      </c>
    </row>
    <row r="10709" spans="1:3">
      <c r="A10709" s="80">
        <v>41015</v>
      </c>
      <c r="B10709">
        <v>498.83</v>
      </c>
      <c r="C10709">
        <v>510.1</v>
      </c>
    </row>
    <row r="10710" spans="1:3">
      <c r="A10710" s="80">
        <v>41016</v>
      </c>
      <c r="B10710">
        <v>498.17</v>
      </c>
      <c r="C10710">
        <v>509.52</v>
      </c>
    </row>
    <row r="10711" spans="1:3">
      <c r="A10711" s="80">
        <v>41017</v>
      </c>
      <c r="B10711">
        <v>496.75</v>
      </c>
      <c r="C10711">
        <v>507.86</v>
      </c>
    </row>
    <row r="10712" spans="1:3">
      <c r="A10712" s="80">
        <v>41018</v>
      </c>
      <c r="B10712">
        <v>497.64</v>
      </c>
      <c r="C10712">
        <v>508.91</v>
      </c>
    </row>
    <row r="10713" spans="1:3">
      <c r="A10713" s="80">
        <v>41019</v>
      </c>
      <c r="B10713">
        <v>497.81</v>
      </c>
      <c r="C10713">
        <v>509.03</v>
      </c>
    </row>
    <row r="10714" spans="1:3">
      <c r="A10714" s="80">
        <v>41020</v>
      </c>
      <c r="B10714">
        <v>497.5</v>
      </c>
      <c r="C10714">
        <v>508.6</v>
      </c>
    </row>
    <row r="10715" spans="1:3">
      <c r="A10715" s="80">
        <v>41021</v>
      </c>
      <c r="B10715">
        <v>497.5</v>
      </c>
      <c r="C10715">
        <v>508.6</v>
      </c>
    </row>
    <row r="10716" spans="1:3">
      <c r="A10716" s="80">
        <v>41022</v>
      </c>
      <c r="B10716">
        <v>497.5</v>
      </c>
      <c r="C10716">
        <v>508.6</v>
      </c>
    </row>
    <row r="10717" spans="1:3">
      <c r="A10717" s="80">
        <v>41023</v>
      </c>
      <c r="B10717">
        <v>497.81</v>
      </c>
      <c r="C10717">
        <v>508.95</v>
      </c>
    </row>
    <row r="10718" spans="1:3">
      <c r="A10718" s="80">
        <v>41024</v>
      </c>
      <c r="B10718">
        <v>498.6</v>
      </c>
      <c r="C10718">
        <v>509.35</v>
      </c>
    </row>
    <row r="10719" spans="1:3">
      <c r="A10719" s="80">
        <v>41025</v>
      </c>
      <c r="B10719">
        <v>498.93</v>
      </c>
      <c r="C10719">
        <v>509.61</v>
      </c>
    </row>
    <row r="10720" spans="1:3">
      <c r="A10720" s="80">
        <v>41026</v>
      </c>
      <c r="B10720">
        <v>498.89</v>
      </c>
      <c r="C10720">
        <v>509.67</v>
      </c>
    </row>
    <row r="10721" spans="1:3">
      <c r="A10721" s="80">
        <v>41027</v>
      </c>
      <c r="B10721">
        <v>498.54</v>
      </c>
      <c r="C10721">
        <v>509.59</v>
      </c>
    </row>
    <row r="10722" spans="1:3">
      <c r="A10722" s="80">
        <v>41028</v>
      </c>
      <c r="B10722">
        <v>498.54</v>
      </c>
      <c r="C10722">
        <v>509.59</v>
      </c>
    </row>
    <row r="10723" spans="1:3">
      <c r="A10723" s="80">
        <v>41029</v>
      </c>
      <c r="B10723">
        <v>498.54</v>
      </c>
      <c r="C10723">
        <v>509.59</v>
      </c>
    </row>
    <row r="10724" spans="1:3">
      <c r="A10724" s="80">
        <v>41030</v>
      </c>
      <c r="B10724">
        <v>498.75</v>
      </c>
      <c r="C10724">
        <v>509.79</v>
      </c>
    </row>
    <row r="10725" spans="1:3">
      <c r="A10725" s="80">
        <v>41031</v>
      </c>
      <c r="B10725">
        <v>498.75</v>
      </c>
      <c r="C10725">
        <v>509.79</v>
      </c>
    </row>
    <row r="10726" spans="1:3">
      <c r="A10726" s="80">
        <v>41032</v>
      </c>
      <c r="B10726">
        <v>500.52</v>
      </c>
      <c r="C10726">
        <v>511.64</v>
      </c>
    </row>
    <row r="10727" spans="1:3">
      <c r="A10727" s="80">
        <v>41033</v>
      </c>
      <c r="B10727">
        <v>502.05</v>
      </c>
      <c r="C10727">
        <v>513.07000000000005</v>
      </c>
    </row>
    <row r="10728" spans="1:3">
      <c r="A10728" s="80">
        <v>41034</v>
      </c>
      <c r="B10728">
        <v>502.1</v>
      </c>
      <c r="C10728">
        <v>512.97</v>
      </c>
    </row>
    <row r="10729" spans="1:3">
      <c r="A10729" s="80">
        <v>41035</v>
      </c>
      <c r="B10729">
        <v>502.1</v>
      </c>
      <c r="C10729">
        <v>512.97</v>
      </c>
    </row>
    <row r="10730" spans="1:3">
      <c r="A10730" s="80">
        <v>41036</v>
      </c>
      <c r="B10730">
        <v>502.1</v>
      </c>
      <c r="C10730">
        <v>512.97</v>
      </c>
    </row>
    <row r="10731" spans="1:3">
      <c r="A10731" s="80">
        <v>41037</v>
      </c>
      <c r="B10731">
        <v>502.08</v>
      </c>
      <c r="C10731">
        <v>512.94000000000005</v>
      </c>
    </row>
    <row r="10732" spans="1:3">
      <c r="A10732" s="80">
        <v>41038</v>
      </c>
      <c r="B10732">
        <v>502.4</v>
      </c>
      <c r="C10732">
        <v>513.15</v>
      </c>
    </row>
    <row r="10733" spans="1:3">
      <c r="A10733" s="80">
        <v>41039</v>
      </c>
      <c r="B10733">
        <v>501.54</v>
      </c>
      <c r="C10733">
        <v>512.45000000000005</v>
      </c>
    </row>
    <row r="10734" spans="1:3">
      <c r="A10734" s="80">
        <v>41040</v>
      </c>
      <c r="B10734">
        <v>499.85</v>
      </c>
      <c r="C10734">
        <v>510.86</v>
      </c>
    </row>
    <row r="10735" spans="1:3">
      <c r="A10735" s="80">
        <v>41041</v>
      </c>
      <c r="B10735">
        <v>499.17</v>
      </c>
      <c r="C10735">
        <v>510.33</v>
      </c>
    </row>
    <row r="10736" spans="1:3">
      <c r="A10736" s="80">
        <v>41042</v>
      </c>
      <c r="B10736">
        <v>499.17</v>
      </c>
      <c r="C10736">
        <v>510.33</v>
      </c>
    </row>
    <row r="10737" spans="1:3">
      <c r="A10737" s="80">
        <v>41043</v>
      </c>
      <c r="B10737">
        <v>499.17</v>
      </c>
      <c r="C10737">
        <v>510.33</v>
      </c>
    </row>
    <row r="10738" spans="1:3">
      <c r="A10738" s="80">
        <v>41044</v>
      </c>
      <c r="B10738">
        <v>498.84</v>
      </c>
      <c r="C10738">
        <v>509.96</v>
      </c>
    </row>
    <row r="10739" spans="1:3">
      <c r="A10739" s="80">
        <v>41045</v>
      </c>
      <c r="B10739">
        <v>498.82</v>
      </c>
      <c r="C10739">
        <v>509.88</v>
      </c>
    </row>
    <row r="10740" spans="1:3">
      <c r="A10740" s="80">
        <v>41046</v>
      </c>
      <c r="B10740">
        <v>499.28</v>
      </c>
      <c r="C10740">
        <v>510.29</v>
      </c>
    </row>
    <row r="10741" spans="1:3">
      <c r="A10741" s="80">
        <v>41047</v>
      </c>
      <c r="B10741">
        <v>499.28</v>
      </c>
      <c r="C10741">
        <v>510.23</v>
      </c>
    </row>
    <row r="10742" spans="1:3">
      <c r="A10742" s="80">
        <v>41048</v>
      </c>
      <c r="B10742">
        <v>498.26</v>
      </c>
      <c r="C10742">
        <v>509.4</v>
      </c>
    </row>
    <row r="10743" spans="1:3">
      <c r="A10743" s="80">
        <v>41049</v>
      </c>
      <c r="B10743">
        <v>498.26</v>
      </c>
      <c r="C10743">
        <v>509.4</v>
      </c>
    </row>
    <row r="10744" spans="1:3">
      <c r="A10744" s="80">
        <v>41050</v>
      </c>
      <c r="B10744">
        <v>498.26</v>
      </c>
      <c r="C10744">
        <v>509.4</v>
      </c>
    </row>
    <row r="10745" spans="1:3">
      <c r="A10745" s="80">
        <v>41051</v>
      </c>
      <c r="B10745">
        <v>498.23</v>
      </c>
      <c r="C10745">
        <v>509.31</v>
      </c>
    </row>
    <row r="10746" spans="1:3">
      <c r="A10746" s="80">
        <v>41052</v>
      </c>
      <c r="B10746">
        <v>498.43</v>
      </c>
      <c r="C10746">
        <v>509.48</v>
      </c>
    </row>
    <row r="10747" spans="1:3">
      <c r="A10747" s="80">
        <v>41053</v>
      </c>
      <c r="B10747">
        <v>498.42</v>
      </c>
      <c r="C10747">
        <v>509.56</v>
      </c>
    </row>
    <row r="10748" spans="1:3">
      <c r="A10748" s="80">
        <v>41054</v>
      </c>
      <c r="B10748">
        <v>498.28</v>
      </c>
      <c r="C10748">
        <v>509.29</v>
      </c>
    </row>
    <row r="10749" spans="1:3">
      <c r="A10749" s="80">
        <v>41055</v>
      </c>
      <c r="B10749">
        <v>498.08</v>
      </c>
      <c r="C10749">
        <v>509.32</v>
      </c>
    </row>
    <row r="10750" spans="1:3">
      <c r="A10750" s="80">
        <v>41056</v>
      </c>
      <c r="B10750">
        <v>498.08</v>
      </c>
      <c r="C10750">
        <v>509.32</v>
      </c>
    </row>
    <row r="10751" spans="1:3">
      <c r="A10751" s="80">
        <v>41057</v>
      </c>
      <c r="B10751">
        <v>498.08</v>
      </c>
      <c r="C10751">
        <v>509.32</v>
      </c>
    </row>
    <row r="10752" spans="1:3">
      <c r="A10752" s="80">
        <v>41058</v>
      </c>
      <c r="B10752">
        <v>497.86</v>
      </c>
      <c r="C10752">
        <v>509.09</v>
      </c>
    </row>
    <row r="10753" spans="1:3">
      <c r="A10753" s="80">
        <v>41059</v>
      </c>
      <c r="B10753">
        <v>496.72</v>
      </c>
      <c r="C10753">
        <v>507.89</v>
      </c>
    </row>
    <row r="10754" spans="1:3">
      <c r="A10754" s="80">
        <v>41060</v>
      </c>
      <c r="B10754">
        <v>496.17</v>
      </c>
      <c r="C10754">
        <v>507.3</v>
      </c>
    </row>
    <row r="10755" spans="1:3">
      <c r="A10755" s="80">
        <v>41061</v>
      </c>
      <c r="B10755">
        <v>496.18</v>
      </c>
      <c r="C10755">
        <v>507.29</v>
      </c>
    </row>
    <row r="10756" spans="1:3">
      <c r="A10756" s="80">
        <v>41062</v>
      </c>
      <c r="B10756">
        <v>496.18</v>
      </c>
      <c r="C10756">
        <v>507.34</v>
      </c>
    </row>
    <row r="10757" spans="1:3">
      <c r="A10757" s="80">
        <v>41063</v>
      </c>
      <c r="B10757">
        <v>496.18</v>
      </c>
      <c r="C10757">
        <v>507.34</v>
      </c>
    </row>
    <row r="10758" spans="1:3">
      <c r="A10758" s="80">
        <v>41064</v>
      </c>
      <c r="B10758">
        <v>496.18</v>
      </c>
      <c r="C10758">
        <v>507.34</v>
      </c>
    </row>
    <row r="10759" spans="1:3">
      <c r="A10759" s="80">
        <v>41065</v>
      </c>
      <c r="B10759">
        <v>497.36</v>
      </c>
      <c r="C10759">
        <v>508.4</v>
      </c>
    </row>
    <row r="10760" spans="1:3">
      <c r="A10760" s="80">
        <v>41066</v>
      </c>
      <c r="B10760">
        <v>498.69</v>
      </c>
      <c r="C10760">
        <v>509.69</v>
      </c>
    </row>
    <row r="10761" spans="1:3">
      <c r="A10761" s="80">
        <v>41067</v>
      </c>
      <c r="B10761">
        <v>498.73</v>
      </c>
      <c r="C10761">
        <v>509.68</v>
      </c>
    </row>
    <row r="10762" spans="1:3">
      <c r="A10762" s="80">
        <v>41068</v>
      </c>
      <c r="B10762">
        <v>498.46</v>
      </c>
      <c r="C10762">
        <v>509.43</v>
      </c>
    </row>
    <row r="10763" spans="1:3">
      <c r="A10763" s="80">
        <v>41069</v>
      </c>
      <c r="B10763">
        <v>497.71</v>
      </c>
      <c r="C10763">
        <v>508.79</v>
      </c>
    </row>
    <row r="10764" spans="1:3">
      <c r="A10764" s="80">
        <v>41070</v>
      </c>
      <c r="B10764">
        <v>497.71</v>
      </c>
      <c r="C10764">
        <v>508.79</v>
      </c>
    </row>
    <row r="10765" spans="1:3">
      <c r="A10765" s="80">
        <v>41071</v>
      </c>
      <c r="B10765">
        <v>497.71</v>
      </c>
      <c r="C10765">
        <v>508.79</v>
      </c>
    </row>
    <row r="10766" spans="1:3">
      <c r="A10766" s="80">
        <v>41072</v>
      </c>
      <c r="B10766">
        <v>496.47</v>
      </c>
      <c r="C10766">
        <v>507.4</v>
      </c>
    </row>
    <row r="10767" spans="1:3">
      <c r="A10767" s="80">
        <v>41073</v>
      </c>
      <c r="B10767">
        <v>496.03</v>
      </c>
      <c r="C10767">
        <v>506.97</v>
      </c>
    </row>
    <row r="10768" spans="1:3">
      <c r="A10768" s="80">
        <v>41074</v>
      </c>
      <c r="B10768">
        <v>494.58</v>
      </c>
      <c r="C10768">
        <v>505.31</v>
      </c>
    </row>
    <row r="10769" spans="1:3">
      <c r="A10769" s="80">
        <v>41075</v>
      </c>
      <c r="B10769">
        <v>493.31</v>
      </c>
      <c r="C10769">
        <v>504.15</v>
      </c>
    </row>
    <row r="10770" spans="1:3">
      <c r="A10770" s="80">
        <v>41076</v>
      </c>
      <c r="B10770">
        <v>493.16</v>
      </c>
      <c r="C10770">
        <v>504.1</v>
      </c>
    </row>
    <row r="10771" spans="1:3">
      <c r="A10771" s="80">
        <v>41077</v>
      </c>
      <c r="B10771">
        <v>493.16</v>
      </c>
      <c r="C10771">
        <v>504.1</v>
      </c>
    </row>
    <row r="10772" spans="1:3">
      <c r="A10772" s="80">
        <v>41078</v>
      </c>
      <c r="B10772">
        <v>493.16</v>
      </c>
      <c r="C10772">
        <v>504.1</v>
      </c>
    </row>
    <row r="10773" spans="1:3">
      <c r="A10773" s="80">
        <v>41079</v>
      </c>
      <c r="B10773">
        <v>493.11</v>
      </c>
      <c r="C10773">
        <v>503.93</v>
      </c>
    </row>
    <row r="10774" spans="1:3">
      <c r="A10774" s="80">
        <v>41080</v>
      </c>
      <c r="B10774">
        <v>492.96</v>
      </c>
      <c r="C10774">
        <v>503.66</v>
      </c>
    </row>
    <row r="10775" spans="1:3">
      <c r="A10775" s="80">
        <v>41081</v>
      </c>
      <c r="B10775">
        <v>492.83</v>
      </c>
      <c r="C10775">
        <v>503.42</v>
      </c>
    </row>
    <row r="10776" spans="1:3">
      <c r="A10776" s="80">
        <v>41082</v>
      </c>
      <c r="B10776">
        <v>492.77</v>
      </c>
      <c r="C10776">
        <v>503.38</v>
      </c>
    </row>
    <row r="10777" spans="1:3">
      <c r="A10777" s="80">
        <v>41083</v>
      </c>
      <c r="B10777">
        <v>492.65</v>
      </c>
      <c r="C10777">
        <v>503.3</v>
      </c>
    </row>
    <row r="10778" spans="1:3">
      <c r="A10778" s="80">
        <v>41084</v>
      </c>
      <c r="B10778">
        <v>492.65</v>
      </c>
      <c r="C10778">
        <v>503.3</v>
      </c>
    </row>
    <row r="10779" spans="1:3">
      <c r="A10779" s="80">
        <v>41085</v>
      </c>
      <c r="B10779">
        <v>492.65</v>
      </c>
      <c r="C10779">
        <v>503.3</v>
      </c>
    </row>
    <row r="10780" spans="1:3">
      <c r="A10780" s="80">
        <v>41086</v>
      </c>
      <c r="B10780">
        <v>492.61</v>
      </c>
      <c r="C10780">
        <v>503.32</v>
      </c>
    </row>
    <row r="10781" spans="1:3">
      <c r="A10781" s="80">
        <v>41087</v>
      </c>
      <c r="B10781">
        <v>492.53</v>
      </c>
      <c r="C10781">
        <v>503.41</v>
      </c>
    </row>
    <row r="10782" spans="1:3">
      <c r="A10782" s="80">
        <v>41088</v>
      </c>
      <c r="B10782">
        <v>492.5</v>
      </c>
      <c r="C10782">
        <v>503.47</v>
      </c>
    </row>
    <row r="10783" spans="1:3">
      <c r="A10783" s="80">
        <v>41089</v>
      </c>
      <c r="B10783">
        <v>492.55</v>
      </c>
      <c r="C10783">
        <v>503.58</v>
      </c>
    </row>
    <row r="10784" spans="1:3">
      <c r="A10784" s="80">
        <v>41090</v>
      </c>
      <c r="B10784">
        <v>492.57</v>
      </c>
      <c r="C10784">
        <v>503.85</v>
      </c>
    </row>
    <row r="10785" spans="1:3">
      <c r="A10785" s="80">
        <v>41091</v>
      </c>
      <c r="B10785">
        <v>492.57</v>
      </c>
      <c r="C10785">
        <v>503.85</v>
      </c>
    </row>
    <row r="10786" spans="1:3">
      <c r="A10786" s="80">
        <v>41092</v>
      </c>
      <c r="B10786">
        <v>492.57</v>
      </c>
      <c r="C10786">
        <v>503.85</v>
      </c>
    </row>
    <row r="10787" spans="1:3">
      <c r="A10787" s="80">
        <v>41093</v>
      </c>
      <c r="B10787">
        <v>492.68</v>
      </c>
      <c r="C10787">
        <v>503.82</v>
      </c>
    </row>
    <row r="10788" spans="1:3">
      <c r="A10788" s="80">
        <v>41094</v>
      </c>
      <c r="B10788">
        <v>495.85</v>
      </c>
      <c r="C10788">
        <v>506.74</v>
      </c>
    </row>
    <row r="10789" spans="1:3">
      <c r="A10789" s="80">
        <v>41095</v>
      </c>
      <c r="B10789">
        <v>497.77</v>
      </c>
      <c r="C10789">
        <v>508.62</v>
      </c>
    </row>
    <row r="10790" spans="1:3">
      <c r="A10790" s="80">
        <v>41096</v>
      </c>
      <c r="B10790">
        <v>497.97</v>
      </c>
      <c r="C10790">
        <v>508.68</v>
      </c>
    </row>
    <row r="10791" spans="1:3">
      <c r="A10791" s="80">
        <v>41097</v>
      </c>
      <c r="B10791">
        <v>497.91</v>
      </c>
      <c r="C10791">
        <v>508.73</v>
      </c>
    </row>
    <row r="10792" spans="1:3">
      <c r="A10792" s="80">
        <v>41098</v>
      </c>
      <c r="B10792">
        <v>497.91</v>
      </c>
      <c r="C10792">
        <v>508.73</v>
      </c>
    </row>
    <row r="10793" spans="1:3">
      <c r="A10793" s="80">
        <v>41099</v>
      </c>
      <c r="B10793">
        <v>497.91</v>
      </c>
      <c r="C10793">
        <v>508.73</v>
      </c>
    </row>
    <row r="10794" spans="1:3">
      <c r="A10794" s="80">
        <v>41100</v>
      </c>
      <c r="B10794">
        <v>497.91</v>
      </c>
      <c r="C10794">
        <v>508.72</v>
      </c>
    </row>
    <row r="10795" spans="1:3">
      <c r="A10795" s="80">
        <v>41101</v>
      </c>
      <c r="B10795">
        <v>497.15</v>
      </c>
      <c r="C10795">
        <v>507.9</v>
      </c>
    </row>
    <row r="10796" spans="1:3">
      <c r="A10796" s="80">
        <v>41102</v>
      </c>
      <c r="B10796">
        <v>495.64</v>
      </c>
      <c r="C10796">
        <v>506.43</v>
      </c>
    </row>
    <row r="10797" spans="1:3">
      <c r="A10797" s="80">
        <v>41103</v>
      </c>
      <c r="B10797">
        <v>494.6</v>
      </c>
      <c r="C10797">
        <v>505.52</v>
      </c>
    </row>
    <row r="10798" spans="1:3">
      <c r="A10798" s="80">
        <v>41104</v>
      </c>
      <c r="B10798">
        <v>494.14</v>
      </c>
      <c r="C10798">
        <v>505</v>
      </c>
    </row>
    <row r="10799" spans="1:3">
      <c r="A10799" s="80">
        <v>41105</v>
      </c>
      <c r="B10799">
        <v>494.14</v>
      </c>
      <c r="C10799">
        <v>505</v>
      </c>
    </row>
    <row r="10800" spans="1:3">
      <c r="A10800" s="80">
        <v>41106</v>
      </c>
      <c r="B10800">
        <v>494.14</v>
      </c>
      <c r="C10800">
        <v>505</v>
      </c>
    </row>
    <row r="10801" spans="1:3">
      <c r="A10801" s="80">
        <v>41107</v>
      </c>
      <c r="B10801">
        <v>494.21</v>
      </c>
      <c r="C10801">
        <v>505.29</v>
      </c>
    </row>
    <row r="10802" spans="1:3">
      <c r="A10802" s="80">
        <v>41108</v>
      </c>
      <c r="B10802">
        <v>494.17</v>
      </c>
      <c r="C10802">
        <v>505.19</v>
      </c>
    </row>
    <row r="10803" spans="1:3">
      <c r="A10803" s="80">
        <v>41109</v>
      </c>
      <c r="B10803">
        <v>494.25</v>
      </c>
      <c r="C10803">
        <v>505.14</v>
      </c>
    </row>
    <row r="10804" spans="1:3">
      <c r="A10804" s="80">
        <v>41110</v>
      </c>
      <c r="B10804">
        <v>494.31</v>
      </c>
      <c r="C10804">
        <v>505.12</v>
      </c>
    </row>
    <row r="10805" spans="1:3">
      <c r="A10805" s="80">
        <v>41111</v>
      </c>
      <c r="B10805">
        <v>494.43</v>
      </c>
      <c r="C10805">
        <v>505.18</v>
      </c>
    </row>
    <row r="10806" spans="1:3">
      <c r="A10806" s="80">
        <v>41112</v>
      </c>
      <c r="B10806">
        <v>494.43</v>
      </c>
      <c r="C10806">
        <v>505.18</v>
      </c>
    </row>
    <row r="10807" spans="1:3">
      <c r="A10807" s="80">
        <v>41113</v>
      </c>
      <c r="B10807">
        <v>494.43</v>
      </c>
      <c r="C10807">
        <v>505.18</v>
      </c>
    </row>
    <row r="10808" spans="1:3">
      <c r="A10808" s="80">
        <v>41114</v>
      </c>
      <c r="B10808">
        <v>494.56</v>
      </c>
      <c r="C10808">
        <v>505.28</v>
      </c>
    </row>
    <row r="10809" spans="1:3">
      <c r="A10809" s="80">
        <v>41115</v>
      </c>
      <c r="B10809">
        <v>495.71</v>
      </c>
      <c r="C10809">
        <v>506.32</v>
      </c>
    </row>
    <row r="10810" spans="1:3">
      <c r="A10810" s="80">
        <v>41116</v>
      </c>
      <c r="B10810">
        <v>495.71</v>
      </c>
      <c r="C10810">
        <v>506.32</v>
      </c>
    </row>
    <row r="10811" spans="1:3">
      <c r="A10811" s="80">
        <v>41117</v>
      </c>
      <c r="B10811">
        <v>495.18</v>
      </c>
      <c r="C10811">
        <v>505.99</v>
      </c>
    </row>
    <row r="10812" spans="1:3">
      <c r="A10812" s="80">
        <v>41118</v>
      </c>
      <c r="B10812">
        <v>495.11</v>
      </c>
      <c r="C10812">
        <v>506.08</v>
      </c>
    </row>
    <row r="10813" spans="1:3">
      <c r="A10813" s="80">
        <v>41119</v>
      </c>
      <c r="B10813">
        <v>495.11</v>
      </c>
      <c r="C10813">
        <v>506.08</v>
      </c>
    </row>
    <row r="10814" spans="1:3">
      <c r="A10814" s="80">
        <v>41120</v>
      </c>
      <c r="B10814">
        <v>495.11</v>
      </c>
      <c r="C10814">
        <v>506.08</v>
      </c>
    </row>
    <row r="10815" spans="1:3">
      <c r="A10815" s="80">
        <v>41121</v>
      </c>
      <c r="B10815">
        <v>495.11</v>
      </c>
      <c r="C10815">
        <v>505.98</v>
      </c>
    </row>
    <row r="10816" spans="1:3">
      <c r="A10816" s="80">
        <v>41122</v>
      </c>
      <c r="B10816">
        <v>495.03</v>
      </c>
      <c r="C10816">
        <v>505.82</v>
      </c>
    </row>
    <row r="10817" spans="1:3">
      <c r="A10817" s="80">
        <v>41123</v>
      </c>
      <c r="B10817">
        <v>495.09</v>
      </c>
      <c r="C10817">
        <v>505.89</v>
      </c>
    </row>
    <row r="10818" spans="1:3">
      <c r="A10818" s="80">
        <v>41124</v>
      </c>
      <c r="B10818">
        <v>495.09</v>
      </c>
      <c r="C10818">
        <v>505.89</v>
      </c>
    </row>
    <row r="10819" spans="1:3">
      <c r="A10819" s="80">
        <v>41125</v>
      </c>
      <c r="B10819">
        <v>495.47</v>
      </c>
      <c r="C10819">
        <v>506.1</v>
      </c>
    </row>
    <row r="10820" spans="1:3">
      <c r="A10820" s="80">
        <v>41126</v>
      </c>
      <c r="B10820">
        <v>495.47</v>
      </c>
      <c r="C10820">
        <v>506.1</v>
      </c>
    </row>
    <row r="10821" spans="1:3">
      <c r="A10821" s="80">
        <v>41127</v>
      </c>
      <c r="B10821">
        <v>495.47</v>
      </c>
      <c r="C10821">
        <v>506.1</v>
      </c>
    </row>
    <row r="10822" spans="1:3">
      <c r="A10822" s="80">
        <v>41128</v>
      </c>
      <c r="B10822">
        <v>495.4</v>
      </c>
      <c r="C10822">
        <v>506.05</v>
      </c>
    </row>
    <row r="10823" spans="1:3">
      <c r="A10823" s="80">
        <v>41129</v>
      </c>
      <c r="B10823">
        <v>495.39</v>
      </c>
      <c r="C10823">
        <v>506.19</v>
      </c>
    </row>
    <row r="10824" spans="1:3">
      <c r="A10824" s="80">
        <v>41130</v>
      </c>
      <c r="B10824">
        <v>495.36</v>
      </c>
      <c r="C10824">
        <v>506.09</v>
      </c>
    </row>
    <row r="10825" spans="1:3">
      <c r="A10825" s="80">
        <v>41131</v>
      </c>
      <c r="B10825">
        <v>494.52</v>
      </c>
      <c r="C10825">
        <v>505.22</v>
      </c>
    </row>
    <row r="10826" spans="1:3">
      <c r="A10826" s="80">
        <v>41132</v>
      </c>
      <c r="B10826">
        <v>494.38</v>
      </c>
      <c r="C10826">
        <v>505.23</v>
      </c>
    </row>
    <row r="10827" spans="1:3">
      <c r="A10827" s="80">
        <v>41133</v>
      </c>
      <c r="B10827">
        <v>494.38</v>
      </c>
      <c r="C10827">
        <v>505.23</v>
      </c>
    </row>
    <row r="10828" spans="1:3">
      <c r="A10828" s="80">
        <v>41134</v>
      </c>
      <c r="B10828">
        <v>494.38</v>
      </c>
      <c r="C10828">
        <v>505.23</v>
      </c>
    </row>
    <row r="10829" spans="1:3">
      <c r="A10829" s="80">
        <v>41135</v>
      </c>
      <c r="B10829">
        <v>494.29</v>
      </c>
      <c r="C10829">
        <v>505.21</v>
      </c>
    </row>
    <row r="10830" spans="1:3">
      <c r="A10830" s="80">
        <v>41136</v>
      </c>
      <c r="B10830">
        <v>494.22</v>
      </c>
      <c r="C10830">
        <v>505.09</v>
      </c>
    </row>
    <row r="10831" spans="1:3">
      <c r="A10831" s="80">
        <v>41137</v>
      </c>
      <c r="B10831">
        <v>494.22</v>
      </c>
      <c r="C10831">
        <v>505.09</v>
      </c>
    </row>
    <row r="10832" spans="1:3">
      <c r="A10832" s="80">
        <v>41138</v>
      </c>
      <c r="B10832">
        <v>494.15</v>
      </c>
      <c r="C10832">
        <v>504.89</v>
      </c>
    </row>
    <row r="10833" spans="1:3">
      <c r="A10833" s="80">
        <v>41139</v>
      </c>
      <c r="B10833">
        <v>493.81</v>
      </c>
      <c r="C10833">
        <v>504.34</v>
      </c>
    </row>
    <row r="10834" spans="1:3">
      <c r="A10834" s="80">
        <v>41140</v>
      </c>
      <c r="B10834">
        <v>493.81</v>
      </c>
      <c r="C10834">
        <v>504.34</v>
      </c>
    </row>
    <row r="10835" spans="1:3">
      <c r="A10835" s="80">
        <v>41141</v>
      </c>
      <c r="B10835">
        <v>493.81</v>
      </c>
      <c r="C10835">
        <v>504.34</v>
      </c>
    </row>
    <row r="10836" spans="1:3">
      <c r="A10836" s="80">
        <v>41142</v>
      </c>
      <c r="B10836">
        <v>492.86</v>
      </c>
      <c r="C10836">
        <v>503.14</v>
      </c>
    </row>
    <row r="10837" spans="1:3">
      <c r="A10837" s="80">
        <v>41143</v>
      </c>
      <c r="B10837">
        <v>492.75</v>
      </c>
      <c r="C10837">
        <v>503.1</v>
      </c>
    </row>
    <row r="10838" spans="1:3">
      <c r="A10838" s="80">
        <v>41144</v>
      </c>
      <c r="B10838">
        <v>492.77</v>
      </c>
      <c r="C10838">
        <v>503.15</v>
      </c>
    </row>
    <row r="10839" spans="1:3">
      <c r="A10839" s="80">
        <v>41145</v>
      </c>
      <c r="B10839">
        <v>492.84</v>
      </c>
      <c r="C10839">
        <v>503.11</v>
      </c>
    </row>
    <row r="10840" spans="1:3">
      <c r="A10840" s="80">
        <v>41146</v>
      </c>
      <c r="B10840">
        <v>492.82</v>
      </c>
      <c r="C10840">
        <v>503.15</v>
      </c>
    </row>
    <row r="10841" spans="1:3">
      <c r="A10841" s="80">
        <v>41147</v>
      </c>
      <c r="B10841">
        <v>492.82</v>
      </c>
      <c r="C10841">
        <v>503.15</v>
      </c>
    </row>
    <row r="10842" spans="1:3">
      <c r="A10842" s="80">
        <v>41148</v>
      </c>
      <c r="B10842">
        <v>492.82</v>
      </c>
      <c r="C10842">
        <v>503.15</v>
      </c>
    </row>
    <row r="10843" spans="1:3">
      <c r="A10843" s="80">
        <v>41149</v>
      </c>
      <c r="B10843">
        <v>492.72</v>
      </c>
      <c r="C10843">
        <v>503.21</v>
      </c>
    </row>
    <row r="10844" spans="1:3">
      <c r="A10844" s="80">
        <v>41150</v>
      </c>
      <c r="B10844">
        <v>492.67</v>
      </c>
      <c r="C10844">
        <v>503.26</v>
      </c>
    </row>
    <row r="10845" spans="1:3">
      <c r="A10845" s="80">
        <v>41151</v>
      </c>
      <c r="B10845">
        <v>492.65</v>
      </c>
      <c r="C10845">
        <v>503.24</v>
      </c>
    </row>
    <row r="10846" spans="1:3">
      <c r="A10846" s="80">
        <v>41152</v>
      </c>
      <c r="B10846">
        <v>492.65</v>
      </c>
      <c r="C10846">
        <v>503.22</v>
      </c>
    </row>
    <row r="10847" spans="1:3">
      <c r="A10847" s="80">
        <v>41153</v>
      </c>
      <c r="B10847">
        <v>492.65</v>
      </c>
      <c r="C10847">
        <v>503.34</v>
      </c>
    </row>
    <row r="10848" spans="1:3">
      <c r="A10848" s="80">
        <v>41154</v>
      </c>
      <c r="B10848">
        <v>492.65</v>
      </c>
      <c r="C10848">
        <v>503.34</v>
      </c>
    </row>
    <row r="10849" spans="1:3">
      <c r="A10849" s="80">
        <v>41155</v>
      </c>
      <c r="B10849">
        <v>492.65</v>
      </c>
      <c r="C10849">
        <v>503.34</v>
      </c>
    </row>
    <row r="10850" spans="1:3">
      <c r="A10850" s="80">
        <v>41156</v>
      </c>
      <c r="B10850">
        <v>492.67</v>
      </c>
      <c r="C10850">
        <v>503.32</v>
      </c>
    </row>
    <row r="10851" spans="1:3">
      <c r="A10851" s="80">
        <v>41157</v>
      </c>
      <c r="B10851">
        <v>492.61</v>
      </c>
      <c r="C10851">
        <v>503.51</v>
      </c>
    </row>
    <row r="10852" spans="1:3">
      <c r="A10852" s="80">
        <v>41158</v>
      </c>
      <c r="B10852">
        <v>492.62</v>
      </c>
      <c r="C10852">
        <v>503.53</v>
      </c>
    </row>
    <row r="10853" spans="1:3">
      <c r="A10853" s="80">
        <v>41159</v>
      </c>
      <c r="B10853">
        <v>492.53</v>
      </c>
      <c r="C10853">
        <v>503.29</v>
      </c>
    </row>
    <row r="10854" spans="1:3">
      <c r="A10854" s="80">
        <v>41160</v>
      </c>
      <c r="B10854">
        <v>492.56</v>
      </c>
      <c r="C10854">
        <v>503.38</v>
      </c>
    </row>
    <row r="10855" spans="1:3">
      <c r="A10855" s="80">
        <v>41161</v>
      </c>
      <c r="B10855">
        <v>492.56</v>
      </c>
      <c r="C10855">
        <v>503.38</v>
      </c>
    </row>
    <row r="10856" spans="1:3">
      <c r="A10856" s="80">
        <v>41162</v>
      </c>
      <c r="B10856">
        <v>492.56</v>
      </c>
      <c r="C10856">
        <v>503.38</v>
      </c>
    </row>
    <row r="10857" spans="1:3">
      <c r="A10857" s="80">
        <v>41163</v>
      </c>
      <c r="B10857">
        <v>492.66</v>
      </c>
      <c r="C10857">
        <v>503.45</v>
      </c>
    </row>
    <row r="10858" spans="1:3">
      <c r="A10858" s="80">
        <v>41164</v>
      </c>
      <c r="B10858">
        <v>492.63</v>
      </c>
      <c r="C10858">
        <v>503.37</v>
      </c>
    </row>
    <row r="10859" spans="1:3">
      <c r="A10859" s="80">
        <v>41165</v>
      </c>
      <c r="B10859">
        <v>492.67</v>
      </c>
      <c r="C10859">
        <v>503.37</v>
      </c>
    </row>
    <row r="10860" spans="1:3">
      <c r="A10860" s="80">
        <v>41166</v>
      </c>
      <c r="B10860">
        <v>492.63</v>
      </c>
      <c r="C10860">
        <v>503.17</v>
      </c>
    </row>
    <row r="10861" spans="1:3">
      <c r="A10861" s="80">
        <v>41167</v>
      </c>
      <c r="B10861">
        <v>492.62</v>
      </c>
      <c r="C10861">
        <v>503.2</v>
      </c>
    </row>
    <row r="10862" spans="1:3">
      <c r="A10862" s="80">
        <v>41168</v>
      </c>
      <c r="B10862">
        <v>492.62</v>
      </c>
      <c r="C10862">
        <v>503.2</v>
      </c>
    </row>
    <row r="10863" spans="1:3">
      <c r="A10863" s="80">
        <v>41169</v>
      </c>
      <c r="B10863">
        <v>492.62</v>
      </c>
      <c r="C10863">
        <v>503.2</v>
      </c>
    </row>
    <row r="10864" spans="1:3">
      <c r="A10864" s="80">
        <v>41170</v>
      </c>
      <c r="B10864">
        <v>492.67</v>
      </c>
      <c r="C10864">
        <v>503.36</v>
      </c>
    </row>
    <row r="10865" spans="1:3">
      <c r="A10865" s="80">
        <v>41171</v>
      </c>
      <c r="B10865">
        <v>492.63</v>
      </c>
      <c r="C10865">
        <v>503.4</v>
      </c>
    </row>
    <row r="10866" spans="1:3">
      <c r="A10866" s="80">
        <v>41172</v>
      </c>
      <c r="B10866">
        <v>492.66</v>
      </c>
      <c r="C10866">
        <v>503.41</v>
      </c>
    </row>
    <row r="10867" spans="1:3">
      <c r="A10867" s="80">
        <v>41173</v>
      </c>
      <c r="B10867">
        <v>492.65</v>
      </c>
      <c r="C10867">
        <v>503.28</v>
      </c>
    </row>
    <row r="10868" spans="1:3">
      <c r="A10868" s="80">
        <v>41174</v>
      </c>
      <c r="B10868">
        <v>492.68</v>
      </c>
      <c r="C10868">
        <v>503.31</v>
      </c>
    </row>
    <row r="10869" spans="1:3">
      <c r="A10869" s="80">
        <v>41175</v>
      </c>
      <c r="B10869">
        <v>492.68</v>
      </c>
      <c r="C10869">
        <v>503.31</v>
      </c>
    </row>
    <row r="10870" spans="1:3">
      <c r="A10870" s="80">
        <v>41176</v>
      </c>
      <c r="B10870">
        <v>492.68</v>
      </c>
      <c r="C10870">
        <v>503.31</v>
      </c>
    </row>
    <row r="10871" spans="1:3">
      <c r="A10871" s="80">
        <v>41177</v>
      </c>
      <c r="B10871">
        <v>492.71</v>
      </c>
      <c r="C10871">
        <v>503.24</v>
      </c>
    </row>
    <row r="10872" spans="1:3">
      <c r="A10872" s="80">
        <v>41178</v>
      </c>
      <c r="B10872">
        <v>492.68</v>
      </c>
      <c r="C10872">
        <v>503.28</v>
      </c>
    </row>
    <row r="10873" spans="1:3">
      <c r="A10873" s="80">
        <v>41179</v>
      </c>
      <c r="B10873">
        <v>492.65</v>
      </c>
      <c r="C10873">
        <v>503.35</v>
      </c>
    </row>
    <row r="10874" spans="1:3">
      <c r="A10874" s="80">
        <v>41180</v>
      </c>
      <c r="B10874">
        <v>492.49</v>
      </c>
      <c r="C10874">
        <v>503.26</v>
      </c>
    </row>
    <row r="10875" spans="1:3">
      <c r="A10875" s="80">
        <v>41181</v>
      </c>
      <c r="B10875">
        <v>492.42</v>
      </c>
      <c r="C10875">
        <v>503.31</v>
      </c>
    </row>
    <row r="10876" spans="1:3">
      <c r="A10876" s="80">
        <v>41182</v>
      </c>
      <c r="B10876">
        <v>492.42</v>
      </c>
      <c r="C10876">
        <v>503.31</v>
      </c>
    </row>
    <row r="10877" spans="1:3">
      <c r="A10877" s="80">
        <v>41183</v>
      </c>
      <c r="B10877">
        <v>492.42</v>
      </c>
      <c r="C10877">
        <v>503.31</v>
      </c>
    </row>
    <row r="10878" spans="1:3">
      <c r="A10878" s="80">
        <v>41184</v>
      </c>
      <c r="B10878">
        <v>492.41</v>
      </c>
      <c r="C10878">
        <v>503.3</v>
      </c>
    </row>
    <row r="10879" spans="1:3">
      <c r="A10879" s="80">
        <v>41185</v>
      </c>
      <c r="B10879">
        <v>492.42</v>
      </c>
      <c r="C10879">
        <v>503.19</v>
      </c>
    </row>
    <row r="10880" spans="1:3">
      <c r="A10880" s="80">
        <v>41186</v>
      </c>
      <c r="B10880">
        <v>492.46</v>
      </c>
      <c r="C10880">
        <v>503.07</v>
      </c>
    </row>
    <row r="10881" spans="1:3">
      <c r="A10881" s="80">
        <v>41187</v>
      </c>
      <c r="B10881">
        <v>492.44</v>
      </c>
      <c r="C10881">
        <v>503.04</v>
      </c>
    </row>
    <row r="10882" spans="1:3">
      <c r="A10882" s="80">
        <v>41188</v>
      </c>
      <c r="B10882">
        <v>492.38</v>
      </c>
      <c r="C10882">
        <v>503</v>
      </c>
    </row>
    <row r="10883" spans="1:3">
      <c r="A10883" s="80">
        <v>41189</v>
      </c>
      <c r="B10883">
        <v>492.38</v>
      </c>
      <c r="C10883">
        <v>503</v>
      </c>
    </row>
    <row r="10884" spans="1:3">
      <c r="A10884" s="80">
        <v>41190</v>
      </c>
      <c r="B10884">
        <v>492.38</v>
      </c>
      <c r="C10884">
        <v>503</v>
      </c>
    </row>
    <row r="10885" spans="1:3">
      <c r="A10885" s="80">
        <v>41191</v>
      </c>
      <c r="B10885">
        <v>492.39</v>
      </c>
      <c r="C10885">
        <v>503.11</v>
      </c>
    </row>
    <row r="10886" spans="1:3">
      <c r="A10886" s="80">
        <v>41192</v>
      </c>
      <c r="B10886">
        <v>492.33</v>
      </c>
      <c r="C10886">
        <v>503.17</v>
      </c>
    </row>
    <row r="10887" spans="1:3">
      <c r="A10887" s="80">
        <v>41193</v>
      </c>
      <c r="B10887">
        <v>492.38</v>
      </c>
      <c r="C10887">
        <v>503.21</v>
      </c>
    </row>
    <row r="10888" spans="1:3">
      <c r="A10888" s="80">
        <v>41194</v>
      </c>
      <c r="B10888">
        <v>492.41</v>
      </c>
      <c r="C10888">
        <v>503.22</v>
      </c>
    </row>
    <row r="10889" spans="1:3">
      <c r="A10889" s="80">
        <v>41195</v>
      </c>
      <c r="B10889">
        <v>492.39</v>
      </c>
      <c r="C10889">
        <v>503.2</v>
      </c>
    </row>
    <row r="10890" spans="1:3">
      <c r="A10890" s="80">
        <v>41196</v>
      </c>
      <c r="B10890">
        <v>492.39</v>
      </c>
      <c r="C10890">
        <v>503.2</v>
      </c>
    </row>
    <row r="10891" spans="1:3">
      <c r="A10891" s="80">
        <v>41197</v>
      </c>
      <c r="B10891">
        <v>492.39</v>
      </c>
      <c r="C10891">
        <v>503.2</v>
      </c>
    </row>
    <row r="10892" spans="1:3">
      <c r="A10892" s="80">
        <v>41198</v>
      </c>
      <c r="B10892">
        <v>492.39</v>
      </c>
      <c r="C10892">
        <v>503.2</v>
      </c>
    </row>
    <row r="10893" spans="1:3">
      <c r="A10893" s="80">
        <v>41199</v>
      </c>
      <c r="B10893">
        <v>492.44</v>
      </c>
      <c r="C10893">
        <v>503.24</v>
      </c>
    </row>
    <row r="10894" spans="1:3">
      <c r="A10894" s="80">
        <v>41200</v>
      </c>
      <c r="B10894">
        <v>492.42</v>
      </c>
      <c r="C10894">
        <v>503.26</v>
      </c>
    </row>
    <row r="10895" spans="1:3">
      <c r="A10895" s="80">
        <v>41201</v>
      </c>
      <c r="B10895">
        <v>492.5</v>
      </c>
      <c r="C10895">
        <v>503.19</v>
      </c>
    </row>
    <row r="10896" spans="1:3">
      <c r="A10896" s="80">
        <v>41202</v>
      </c>
      <c r="B10896">
        <v>492.42</v>
      </c>
      <c r="C10896">
        <v>503.21</v>
      </c>
    </row>
    <row r="10897" spans="1:3">
      <c r="A10897" s="80">
        <v>41203</v>
      </c>
      <c r="B10897">
        <v>492.42</v>
      </c>
      <c r="C10897">
        <v>503.21</v>
      </c>
    </row>
    <row r="10898" spans="1:3">
      <c r="A10898" s="80">
        <v>41204</v>
      </c>
      <c r="B10898">
        <v>492.42</v>
      </c>
      <c r="C10898">
        <v>503.21</v>
      </c>
    </row>
    <row r="10899" spans="1:3">
      <c r="A10899" s="80">
        <v>41205</v>
      </c>
      <c r="B10899">
        <v>492.43</v>
      </c>
      <c r="C10899">
        <v>503.22</v>
      </c>
    </row>
    <row r="10900" spans="1:3">
      <c r="A10900" s="80">
        <v>41206</v>
      </c>
      <c r="B10900">
        <v>492.46</v>
      </c>
      <c r="C10900">
        <v>503.23</v>
      </c>
    </row>
    <row r="10901" spans="1:3">
      <c r="A10901" s="80">
        <v>41207</v>
      </c>
      <c r="B10901">
        <v>492.42</v>
      </c>
      <c r="C10901">
        <v>503.41</v>
      </c>
    </row>
    <row r="10902" spans="1:3">
      <c r="A10902" s="80">
        <v>41208</v>
      </c>
      <c r="B10902">
        <v>492.39</v>
      </c>
      <c r="C10902">
        <v>503.37</v>
      </c>
    </row>
    <row r="10903" spans="1:3">
      <c r="A10903" s="80">
        <v>41209</v>
      </c>
      <c r="B10903">
        <v>492.35</v>
      </c>
      <c r="C10903">
        <v>503.26</v>
      </c>
    </row>
    <row r="10904" spans="1:3">
      <c r="A10904" s="80">
        <v>41210</v>
      </c>
      <c r="B10904">
        <v>492.35</v>
      </c>
      <c r="C10904">
        <v>503.26</v>
      </c>
    </row>
    <row r="10905" spans="1:3">
      <c r="A10905" s="80">
        <v>41211</v>
      </c>
      <c r="B10905">
        <v>492.35</v>
      </c>
      <c r="C10905">
        <v>503.26</v>
      </c>
    </row>
    <row r="10906" spans="1:3">
      <c r="A10906" s="80">
        <v>41212</v>
      </c>
      <c r="B10906">
        <v>492.35</v>
      </c>
      <c r="C10906">
        <v>503.24</v>
      </c>
    </row>
    <row r="10907" spans="1:3">
      <c r="A10907" s="80">
        <v>41213</v>
      </c>
      <c r="B10907">
        <v>492.46</v>
      </c>
      <c r="C10907">
        <v>503.24</v>
      </c>
    </row>
    <row r="10908" spans="1:3">
      <c r="A10908" s="80">
        <v>41214</v>
      </c>
      <c r="B10908">
        <v>496.8</v>
      </c>
      <c r="C10908">
        <v>507.79</v>
      </c>
    </row>
    <row r="10909" spans="1:3">
      <c r="A10909" s="80">
        <v>41215</v>
      </c>
      <c r="B10909">
        <v>498.22</v>
      </c>
      <c r="C10909">
        <v>509.23</v>
      </c>
    </row>
    <row r="10910" spans="1:3">
      <c r="A10910" s="80">
        <v>41216</v>
      </c>
      <c r="B10910">
        <v>496.2</v>
      </c>
      <c r="C10910">
        <v>507.21</v>
      </c>
    </row>
    <row r="10911" spans="1:3">
      <c r="A10911" s="80">
        <v>41217</v>
      </c>
      <c r="B10911">
        <v>496.2</v>
      </c>
      <c r="C10911">
        <v>507.21</v>
      </c>
    </row>
    <row r="10912" spans="1:3">
      <c r="A10912" s="80">
        <v>41218</v>
      </c>
      <c r="B10912">
        <v>496.2</v>
      </c>
      <c r="C10912">
        <v>507.21</v>
      </c>
    </row>
    <row r="10913" spans="1:3">
      <c r="A10913" s="80">
        <v>41219</v>
      </c>
      <c r="B10913">
        <v>494.36</v>
      </c>
      <c r="C10913">
        <v>505.23</v>
      </c>
    </row>
    <row r="10914" spans="1:3">
      <c r="A10914" s="80">
        <v>41220</v>
      </c>
      <c r="B10914">
        <v>494.3</v>
      </c>
      <c r="C10914">
        <v>505.23</v>
      </c>
    </row>
    <row r="10915" spans="1:3">
      <c r="A10915" s="80">
        <v>41221</v>
      </c>
      <c r="B10915">
        <v>494.26</v>
      </c>
      <c r="C10915">
        <v>505.24</v>
      </c>
    </row>
    <row r="10916" spans="1:3">
      <c r="A10916" s="80">
        <v>41222</v>
      </c>
      <c r="B10916">
        <v>494.16</v>
      </c>
      <c r="C10916">
        <v>505.29</v>
      </c>
    </row>
    <row r="10917" spans="1:3">
      <c r="A10917" s="80">
        <v>41223</v>
      </c>
      <c r="B10917">
        <v>494.14</v>
      </c>
      <c r="C10917">
        <v>505.21</v>
      </c>
    </row>
    <row r="10918" spans="1:3">
      <c r="A10918" s="80">
        <v>41224</v>
      </c>
      <c r="B10918">
        <v>494.14</v>
      </c>
      <c r="C10918">
        <v>505.21</v>
      </c>
    </row>
    <row r="10919" spans="1:3">
      <c r="A10919" s="80">
        <v>41225</v>
      </c>
      <c r="B10919">
        <v>494.14</v>
      </c>
      <c r="C10919">
        <v>505.21</v>
      </c>
    </row>
    <row r="10920" spans="1:3">
      <c r="A10920" s="80">
        <v>41226</v>
      </c>
      <c r="B10920">
        <v>494.21</v>
      </c>
      <c r="C10920">
        <v>505.21</v>
      </c>
    </row>
    <row r="10921" spans="1:3">
      <c r="A10921" s="80">
        <v>41227</v>
      </c>
      <c r="B10921">
        <v>494.16</v>
      </c>
      <c r="C10921">
        <v>505.15</v>
      </c>
    </row>
    <row r="10922" spans="1:3">
      <c r="A10922" s="80">
        <v>41228</v>
      </c>
      <c r="B10922">
        <v>494.19</v>
      </c>
      <c r="C10922">
        <v>505.12</v>
      </c>
    </row>
    <row r="10923" spans="1:3">
      <c r="A10923" s="80">
        <v>41229</v>
      </c>
      <c r="B10923">
        <v>494.18</v>
      </c>
      <c r="C10923">
        <v>505.24</v>
      </c>
    </row>
    <row r="10924" spans="1:3">
      <c r="A10924" s="80">
        <v>41230</v>
      </c>
      <c r="B10924">
        <v>494.02</v>
      </c>
      <c r="C10924">
        <v>505.24</v>
      </c>
    </row>
    <row r="10925" spans="1:3">
      <c r="A10925" s="80">
        <v>41231</v>
      </c>
      <c r="B10925">
        <v>494.02</v>
      </c>
      <c r="C10925">
        <v>505.24</v>
      </c>
    </row>
    <row r="10926" spans="1:3">
      <c r="A10926" s="80">
        <v>41232</v>
      </c>
      <c r="B10926">
        <v>494.02</v>
      </c>
      <c r="C10926">
        <v>505.24</v>
      </c>
    </row>
    <row r="10927" spans="1:3">
      <c r="A10927" s="80">
        <v>41233</v>
      </c>
      <c r="B10927">
        <v>494.23</v>
      </c>
      <c r="C10927">
        <v>505.18</v>
      </c>
    </row>
    <row r="10928" spans="1:3">
      <c r="A10928" s="80">
        <v>41234</v>
      </c>
      <c r="B10928">
        <v>494.19</v>
      </c>
      <c r="C10928">
        <v>505.14</v>
      </c>
    </row>
    <row r="10929" spans="1:3">
      <c r="A10929" s="80">
        <v>41235</v>
      </c>
      <c r="B10929">
        <v>494.2</v>
      </c>
      <c r="C10929">
        <v>505.11</v>
      </c>
    </row>
    <row r="10930" spans="1:3">
      <c r="A10930" s="80">
        <v>41236</v>
      </c>
      <c r="B10930">
        <v>494.17</v>
      </c>
      <c r="C10930">
        <v>505.12</v>
      </c>
    </row>
    <row r="10931" spans="1:3">
      <c r="A10931" s="80">
        <v>41237</v>
      </c>
      <c r="B10931">
        <v>494.18</v>
      </c>
      <c r="C10931">
        <v>505.27</v>
      </c>
    </row>
    <row r="10932" spans="1:3">
      <c r="A10932" s="80">
        <v>41238</v>
      </c>
      <c r="B10932">
        <v>494.18</v>
      </c>
      <c r="C10932">
        <v>505.27</v>
      </c>
    </row>
    <row r="10933" spans="1:3">
      <c r="A10933" s="80">
        <v>41239</v>
      </c>
      <c r="B10933">
        <v>494.18</v>
      </c>
      <c r="C10933">
        <v>505.27</v>
      </c>
    </row>
    <row r="10934" spans="1:3">
      <c r="A10934" s="80">
        <v>41240</v>
      </c>
      <c r="B10934">
        <v>493.27</v>
      </c>
      <c r="C10934">
        <v>503.66</v>
      </c>
    </row>
    <row r="10935" spans="1:3">
      <c r="A10935" s="80">
        <v>41241</v>
      </c>
      <c r="B10935">
        <v>492.85</v>
      </c>
      <c r="C10935">
        <v>503.32</v>
      </c>
    </row>
    <row r="10936" spans="1:3">
      <c r="A10936" s="80">
        <v>41242</v>
      </c>
      <c r="B10936">
        <v>492.82</v>
      </c>
      <c r="C10936">
        <v>503.32</v>
      </c>
    </row>
    <row r="10937" spans="1:3">
      <c r="A10937" s="80">
        <v>41243</v>
      </c>
      <c r="B10937">
        <v>492.81</v>
      </c>
      <c r="C10937">
        <v>503.17</v>
      </c>
    </row>
    <row r="10938" spans="1:3">
      <c r="A10938" s="80">
        <v>41244</v>
      </c>
      <c r="B10938">
        <v>492.82</v>
      </c>
      <c r="C10938">
        <v>503.28</v>
      </c>
    </row>
    <row r="10939" spans="1:3">
      <c r="A10939" s="80">
        <v>41245</v>
      </c>
      <c r="B10939">
        <v>492.82</v>
      </c>
      <c r="C10939">
        <v>503.28</v>
      </c>
    </row>
    <row r="10940" spans="1:3">
      <c r="A10940" s="80">
        <v>41246</v>
      </c>
      <c r="B10940">
        <v>492.82</v>
      </c>
      <c r="C10940">
        <v>503.28</v>
      </c>
    </row>
    <row r="10941" spans="1:3">
      <c r="A10941" s="80">
        <v>41247</v>
      </c>
      <c r="B10941">
        <v>492.89</v>
      </c>
      <c r="C10941">
        <v>503.45</v>
      </c>
    </row>
    <row r="10942" spans="1:3">
      <c r="A10942" s="80">
        <v>41248</v>
      </c>
      <c r="B10942">
        <v>492.88</v>
      </c>
      <c r="C10942">
        <v>503.34</v>
      </c>
    </row>
    <row r="10943" spans="1:3">
      <c r="A10943" s="80">
        <v>41249</v>
      </c>
      <c r="B10943">
        <v>492.87</v>
      </c>
      <c r="C10943">
        <v>503.26</v>
      </c>
    </row>
    <row r="10944" spans="1:3">
      <c r="A10944" s="80">
        <v>41250</v>
      </c>
      <c r="B10944">
        <v>492.9</v>
      </c>
      <c r="C10944">
        <v>503.19</v>
      </c>
    </row>
    <row r="10945" spans="1:3">
      <c r="A10945" s="80">
        <v>41251</v>
      </c>
      <c r="B10945">
        <v>492.87</v>
      </c>
      <c r="C10945">
        <v>503.02</v>
      </c>
    </row>
    <row r="10946" spans="1:3">
      <c r="A10946" s="80">
        <v>41252</v>
      </c>
      <c r="B10946">
        <v>492.87</v>
      </c>
      <c r="C10946">
        <v>503.02</v>
      </c>
    </row>
    <row r="10947" spans="1:3">
      <c r="A10947" s="80">
        <v>41253</v>
      </c>
      <c r="B10947">
        <v>492.87</v>
      </c>
      <c r="C10947">
        <v>503.02</v>
      </c>
    </row>
    <row r="10948" spans="1:3">
      <c r="A10948" s="80">
        <v>41254</v>
      </c>
      <c r="B10948">
        <v>492.89</v>
      </c>
      <c r="C10948">
        <v>503.07</v>
      </c>
    </row>
    <row r="10949" spans="1:3">
      <c r="A10949" s="80">
        <v>41255</v>
      </c>
      <c r="B10949">
        <v>492.88</v>
      </c>
      <c r="C10949">
        <v>503.21</v>
      </c>
    </row>
    <row r="10950" spans="1:3">
      <c r="A10950" s="80">
        <v>41256</v>
      </c>
      <c r="B10950">
        <v>492.85</v>
      </c>
      <c r="C10950">
        <v>503.17</v>
      </c>
    </row>
    <row r="10951" spans="1:3">
      <c r="A10951" s="80">
        <v>41257</v>
      </c>
      <c r="B10951">
        <v>492.88</v>
      </c>
      <c r="C10951">
        <v>503.41</v>
      </c>
    </row>
    <row r="10952" spans="1:3">
      <c r="A10952" s="80">
        <v>41258</v>
      </c>
      <c r="B10952">
        <v>492.89</v>
      </c>
      <c r="C10952">
        <v>503.51</v>
      </c>
    </row>
    <row r="10953" spans="1:3">
      <c r="A10953" s="80">
        <v>41259</v>
      </c>
      <c r="B10953">
        <v>492.89</v>
      </c>
      <c r="C10953">
        <v>503.51</v>
      </c>
    </row>
    <row r="10954" spans="1:3">
      <c r="A10954" s="80">
        <v>41260</v>
      </c>
      <c r="B10954">
        <v>492.89</v>
      </c>
      <c r="C10954">
        <v>503.51</v>
      </c>
    </row>
    <row r="10955" spans="1:3">
      <c r="A10955" s="80">
        <v>41261</v>
      </c>
      <c r="B10955">
        <v>492.91</v>
      </c>
      <c r="C10955">
        <v>503.54</v>
      </c>
    </row>
    <row r="10956" spans="1:3">
      <c r="A10956" s="80">
        <v>41262</v>
      </c>
      <c r="B10956">
        <v>492.86</v>
      </c>
      <c r="C10956">
        <v>503.54</v>
      </c>
    </row>
    <row r="10957" spans="1:3">
      <c r="A10957" s="80">
        <v>41263</v>
      </c>
      <c r="B10957">
        <v>492.84</v>
      </c>
      <c r="C10957">
        <v>503.32</v>
      </c>
    </row>
    <row r="10958" spans="1:3">
      <c r="A10958" s="80">
        <v>41264</v>
      </c>
      <c r="B10958">
        <v>492.83</v>
      </c>
      <c r="C10958">
        <v>503.22</v>
      </c>
    </row>
    <row r="10959" spans="1:3">
      <c r="A10959" s="80">
        <v>41265</v>
      </c>
      <c r="B10959">
        <v>492.33</v>
      </c>
      <c r="C10959">
        <v>503.39</v>
      </c>
    </row>
    <row r="10960" spans="1:3">
      <c r="A10960" s="80">
        <v>41266</v>
      </c>
      <c r="B10960">
        <v>492.33</v>
      </c>
      <c r="C10960">
        <v>503.39</v>
      </c>
    </row>
    <row r="10961" spans="1:3">
      <c r="A10961" s="80">
        <v>41267</v>
      </c>
      <c r="B10961">
        <v>492.33</v>
      </c>
      <c r="C10961">
        <v>503.39</v>
      </c>
    </row>
    <row r="10962" spans="1:3">
      <c r="A10962" s="80">
        <v>41268</v>
      </c>
      <c r="B10962">
        <v>494.18</v>
      </c>
      <c r="C10962">
        <v>505.85</v>
      </c>
    </row>
    <row r="10963" spans="1:3">
      <c r="A10963" s="80">
        <v>41269</v>
      </c>
      <c r="B10963">
        <v>494.18</v>
      </c>
      <c r="C10963">
        <v>505.85</v>
      </c>
    </row>
    <row r="10964" spans="1:3">
      <c r="A10964" s="80">
        <v>41270</v>
      </c>
      <c r="B10964">
        <v>498.91</v>
      </c>
      <c r="C10964">
        <v>510.71</v>
      </c>
    </row>
    <row r="10965" spans="1:3">
      <c r="A10965" s="80">
        <v>41271</v>
      </c>
      <c r="B10965">
        <v>503.58</v>
      </c>
      <c r="C10965">
        <v>515.4</v>
      </c>
    </row>
    <row r="10966" spans="1:3">
      <c r="A10966" s="80">
        <v>41272</v>
      </c>
      <c r="B10966">
        <v>502.07</v>
      </c>
      <c r="C10966">
        <v>514.32000000000005</v>
      </c>
    </row>
    <row r="10967" spans="1:3">
      <c r="A10967" s="80">
        <v>41273</v>
      </c>
      <c r="B10967">
        <v>502.07</v>
      </c>
      <c r="C10967">
        <v>514.32000000000005</v>
      </c>
    </row>
    <row r="10968" spans="1:3">
      <c r="A10968" s="80">
        <v>41274</v>
      </c>
      <c r="B10968">
        <v>502.07</v>
      </c>
      <c r="C10968">
        <v>514.32000000000005</v>
      </c>
    </row>
    <row r="10969" spans="1:3">
      <c r="A10969" s="80">
        <v>41275</v>
      </c>
      <c r="B10969">
        <v>502.07</v>
      </c>
      <c r="C10969">
        <v>514.32000000000005</v>
      </c>
    </row>
    <row r="10970" spans="1:3">
      <c r="A10970" s="80">
        <v>41276</v>
      </c>
      <c r="B10970">
        <v>502.07</v>
      </c>
      <c r="C10970">
        <v>514.32000000000005</v>
      </c>
    </row>
    <row r="10971" spans="1:3">
      <c r="A10971" s="80">
        <v>41277</v>
      </c>
      <c r="B10971">
        <v>498.36</v>
      </c>
      <c r="C10971">
        <v>509.59</v>
      </c>
    </row>
    <row r="10972" spans="1:3">
      <c r="A10972" s="80">
        <v>41278</v>
      </c>
      <c r="B10972">
        <v>498.35</v>
      </c>
      <c r="C10972">
        <v>509.49</v>
      </c>
    </row>
    <row r="10973" spans="1:3">
      <c r="A10973" s="80">
        <v>41279</v>
      </c>
      <c r="B10973">
        <v>498.39</v>
      </c>
      <c r="C10973">
        <v>509.43</v>
      </c>
    </row>
    <row r="10974" spans="1:3">
      <c r="A10974" s="80">
        <v>41280</v>
      </c>
      <c r="B10974">
        <v>498.39</v>
      </c>
      <c r="C10974">
        <v>509.43</v>
      </c>
    </row>
    <row r="10975" spans="1:3">
      <c r="A10975" s="80">
        <v>41281</v>
      </c>
      <c r="B10975">
        <v>498.39</v>
      </c>
      <c r="C10975">
        <v>509.43</v>
      </c>
    </row>
    <row r="10976" spans="1:3">
      <c r="A10976" s="80">
        <v>41282</v>
      </c>
      <c r="B10976">
        <v>497.64</v>
      </c>
      <c r="C10976">
        <v>508.59</v>
      </c>
    </row>
    <row r="10977" spans="1:3">
      <c r="A10977" s="80">
        <v>41283</v>
      </c>
      <c r="B10977">
        <v>496.45</v>
      </c>
      <c r="C10977">
        <v>507.47</v>
      </c>
    </row>
    <row r="10978" spans="1:3">
      <c r="A10978" s="80">
        <v>41284</v>
      </c>
      <c r="B10978">
        <v>493.94</v>
      </c>
      <c r="C10978">
        <v>504.74</v>
      </c>
    </row>
    <row r="10979" spans="1:3">
      <c r="A10979" s="80">
        <v>41285</v>
      </c>
      <c r="B10979">
        <v>492.78</v>
      </c>
      <c r="C10979">
        <v>503.67</v>
      </c>
    </row>
    <row r="10980" spans="1:3">
      <c r="A10980" s="80">
        <v>41286</v>
      </c>
      <c r="B10980">
        <v>492.26</v>
      </c>
      <c r="C10980">
        <v>503.03</v>
      </c>
    </row>
    <row r="10981" spans="1:3">
      <c r="A10981" s="80">
        <v>41287</v>
      </c>
      <c r="B10981">
        <v>492.26</v>
      </c>
      <c r="C10981">
        <v>503.03</v>
      </c>
    </row>
    <row r="10982" spans="1:3">
      <c r="A10982" s="80">
        <v>41288</v>
      </c>
      <c r="B10982">
        <v>492.26</v>
      </c>
      <c r="C10982">
        <v>503.03</v>
      </c>
    </row>
    <row r="10983" spans="1:3">
      <c r="A10983" s="80">
        <v>41289</v>
      </c>
      <c r="B10983">
        <v>491.89</v>
      </c>
      <c r="C10983">
        <v>502.77</v>
      </c>
    </row>
    <row r="10984" spans="1:3">
      <c r="A10984" s="80">
        <v>41290</v>
      </c>
      <c r="B10984">
        <v>491.84</v>
      </c>
      <c r="C10984">
        <v>502.62</v>
      </c>
    </row>
    <row r="10985" spans="1:3">
      <c r="A10985" s="80">
        <v>41291</v>
      </c>
      <c r="B10985">
        <v>491.87</v>
      </c>
      <c r="C10985">
        <v>502.71</v>
      </c>
    </row>
    <row r="10986" spans="1:3">
      <c r="A10986" s="80">
        <v>41292</v>
      </c>
      <c r="B10986">
        <v>491.86</v>
      </c>
      <c r="C10986">
        <v>502.59</v>
      </c>
    </row>
    <row r="10987" spans="1:3">
      <c r="A10987" s="80">
        <v>41293</v>
      </c>
      <c r="B10987">
        <v>491.86</v>
      </c>
      <c r="C10987">
        <v>502.61</v>
      </c>
    </row>
    <row r="10988" spans="1:3">
      <c r="A10988" s="80">
        <v>41294</v>
      </c>
      <c r="B10988">
        <v>491.86</v>
      </c>
      <c r="C10988">
        <v>502.61</v>
      </c>
    </row>
    <row r="10989" spans="1:3">
      <c r="A10989" s="80">
        <v>41295</v>
      </c>
      <c r="B10989">
        <v>491.86</v>
      </c>
      <c r="C10989">
        <v>502.61</v>
      </c>
    </row>
    <row r="10990" spans="1:3">
      <c r="A10990" s="80">
        <v>41296</v>
      </c>
      <c r="B10990">
        <v>495.41</v>
      </c>
      <c r="C10990">
        <v>506.25</v>
      </c>
    </row>
    <row r="10991" spans="1:3">
      <c r="A10991" s="80">
        <v>41297</v>
      </c>
      <c r="B10991">
        <v>495.79</v>
      </c>
      <c r="C10991">
        <v>506.57</v>
      </c>
    </row>
    <row r="10992" spans="1:3">
      <c r="A10992" s="80">
        <v>41298</v>
      </c>
      <c r="B10992">
        <v>496.42</v>
      </c>
      <c r="C10992">
        <v>507.18</v>
      </c>
    </row>
    <row r="10993" spans="1:3">
      <c r="A10993" s="80">
        <v>41299</v>
      </c>
      <c r="B10993">
        <v>496.47</v>
      </c>
      <c r="C10993">
        <v>507.26</v>
      </c>
    </row>
    <row r="10994" spans="1:3">
      <c r="A10994" s="80">
        <v>41300</v>
      </c>
      <c r="B10994">
        <v>495.89</v>
      </c>
      <c r="C10994">
        <v>506.71</v>
      </c>
    </row>
    <row r="10995" spans="1:3">
      <c r="A10995" s="80">
        <v>41301</v>
      </c>
      <c r="B10995">
        <v>495.89</v>
      </c>
      <c r="C10995">
        <v>506.71</v>
      </c>
    </row>
    <row r="10996" spans="1:3">
      <c r="A10996" s="80">
        <v>41302</v>
      </c>
      <c r="B10996">
        <v>495.89</v>
      </c>
      <c r="C10996">
        <v>506.71</v>
      </c>
    </row>
    <row r="10997" spans="1:3">
      <c r="A10997" s="80">
        <v>41303</v>
      </c>
      <c r="B10997">
        <v>495.61</v>
      </c>
      <c r="C10997">
        <v>506.47</v>
      </c>
    </row>
    <row r="10998" spans="1:3">
      <c r="A10998" s="80">
        <v>41304</v>
      </c>
      <c r="B10998">
        <v>495.3</v>
      </c>
      <c r="C10998">
        <v>506.36</v>
      </c>
    </row>
    <row r="10999" spans="1:3">
      <c r="A10999" s="80">
        <v>41305</v>
      </c>
      <c r="B10999">
        <v>496.32</v>
      </c>
      <c r="C10999">
        <v>507</v>
      </c>
    </row>
    <row r="11000" spans="1:3">
      <c r="A11000" s="80">
        <v>41306</v>
      </c>
      <c r="B11000">
        <v>496.87</v>
      </c>
      <c r="C11000">
        <v>508.11</v>
      </c>
    </row>
    <row r="11001" spans="1:3">
      <c r="A11001" s="80">
        <v>41307</v>
      </c>
      <c r="B11001">
        <v>496.68</v>
      </c>
      <c r="C11001">
        <v>507.81</v>
      </c>
    </row>
    <row r="11002" spans="1:3">
      <c r="A11002" s="80">
        <v>41308</v>
      </c>
      <c r="B11002">
        <v>496.68</v>
      </c>
      <c r="C11002">
        <v>507.81</v>
      </c>
    </row>
    <row r="11003" spans="1:3">
      <c r="A11003" s="80">
        <v>41309</v>
      </c>
      <c r="B11003">
        <v>496.68</v>
      </c>
      <c r="C11003">
        <v>507.81</v>
      </c>
    </row>
    <row r="11004" spans="1:3">
      <c r="A11004" s="80">
        <v>41310</v>
      </c>
      <c r="B11004">
        <v>496.74</v>
      </c>
      <c r="C11004">
        <v>507.66</v>
      </c>
    </row>
    <row r="11005" spans="1:3">
      <c r="A11005" s="80">
        <v>41311</v>
      </c>
      <c r="B11005">
        <v>496.68</v>
      </c>
      <c r="C11005">
        <v>507.59</v>
      </c>
    </row>
    <row r="11006" spans="1:3">
      <c r="A11006" s="80">
        <v>41312</v>
      </c>
      <c r="B11006">
        <v>496.61</v>
      </c>
      <c r="C11006">
        <v>507.51</v>
      </c>
    </row>
    <row r="11007" spans="1:3">
      <c r="A11007" s="80">
        <v>41313</v>
      </c>
      <c r="B11007">
        <v>496.53</v>
      </c>
      <c r="C11007">
        <v>507.42</v>
      </c>
    </row>
    <row r="11008" spans="1:3">
      <c r="A11008" s="80">
        <v>41314</v>
      </c>
      <c r="B11008">
        <v>496.27</v>
      </c>
      <c r="C11008">
        <v>507.24</v>
      </c>
    </row>
    <row r="11009" spans="1:3">
      <c r="A11009" s="80">
        <v>41315</v>
      </c>
      <c r="B11009">
        <v>496.27</v>
      </c>
      <c r="C11009">
        <v>507.24</v>
      </c>
    </row>
    <row r="11010" spans="1:3">
      <c r="A11010" s="80">
        <v>41316</v>
      </c>
      <c r="B11010">
        <v>496.27</v>
      </c>
      <c r="C11010">
        <v>507.24</v>
      </c>
    </row>
    <row r="11011" spans="1:3">
      <c r="A11011" s="80">
        <v>41317</v>
      </c>
      <c r="B11011">
        <v>496.25</v>
      </c>
      <c r="C11011">
        <v>507.2</v>
      </c>
    </row>
    <row r="11012" spans="1:3">
      <c r="A11012" s="80">
        <v>41318</v>
      </c>
      <c r="B11012">
        <v>496.25</v>
      </c>
      <c r="C11012">
        <v>507.29</v>
      </c>
    </row>
    <row r="11013" spans="1:3">
      <c r="A11013" s="80">
        <v>41319</v>
      </c>
      <c r="B11013">
        <v>496.28</v>
      </c>
      <c r="C11013">
        <v>507.25</v>
      </c>
    </row>
    <row r="11014" spans="1:3">
      <c r="A11014" s="80">
        <v>41320</v>
      </c>
      <c r="B11014">
        <v>496.31</v>
      </c>
      <c r="C11014">
        <v>507.19</v>
      </c>
    </row>
    <row r="11015" spans="1:3">
      <c r="A11015" s="80">
        <v>41321</v>
      </c>
      <c r="B11015">
        <v>495.79</v>
      </c>
      <c r="C11015">
        <v>506.86</v>
      </c>
    </row>
    <row r="11016" spans="1:3">
      <c r="A11016" s="80">
        <v>41322</v>
      </c>
      <c r="B11016">
        <v>495.79</v>
      </c>
      <c r="C11016">
        <v>506.86</v>
      </c>
    </row>
    <row r="11017" spans="1:3">
      <c r="A11017" s="80">
        <v>41323</v>
      </c>
      <c r="B11017">
        <v>495.79</v>
      </c>
      <c r="C11017">
        <v>506.86</v>
      </c>
    </row>
    <row r="11018" spans="1:3">
      <c r="A11018" s="80">
        <v>41324</v>
      </c>
      <c r="B11018">
        <v>495.95</v>
      </c>
      <c r="C11018">
        <v>506.75</v>
      </c>
    </row>
    <row r="11019" spans="1:3">
      <c r="A11019" s="80">
        <v>41325</v>
      </c>
      <c r="B11019">
        <v>495.95</v>
      </c>
      <c r="C11019">
        <v>506.81</v>
      </c>
    </row>
    <row r="11020" spans="1:3">
      <c r="A11020" s="80">
        <v>41326</v>
      </c>
      <c r="B11020">
        <v>495.94</v>
      </c>
      <c r="C11020">
        <v>506.88</v>
      </c>
    </row>
    <row r="11021" spans="1:3">
      <c r="A11021" s="80">
        <v>41327</v>
      </c>
      <c r="B11021">
        <v>496.01</v>
      </c>
      <c r="C11021">
        <v>506.9</v>
      </c>
    </row>
    <row r="11022" spans="1:3">
      <c r="A11022" s="80">
        <v>41328</v>
      </c>
      <c r="B11022">
        <v>495.93</v>
      </c>
      <c r="C11022">
        <v>507</v>
      </c>
    </row>
    <row r="11023" spans="1:3">
      <c r="A11023" s="80">
        <v>41329</v>
      </c>
      <c r="B11023">
        <v>495.93</v>
      </c>
      <c r="C11023">
        <v>507</v>
      </c>
    </row>
    <row r="11024" spans="1:3">
      <c r="A11024" s="80">
        <v>41330</v>
      </c>
      <c r="B11024">
        <v>495.93</v>
      </c>
      <c r="C11024">
        <v>507</v>
      </c>
    </row>
    <row r="11025" spans="1:3">
      <c r="A11025" s="80">
        <v>41331</v>
      </c>
      <c r="B11025">
        <v>496.07</v>
      </c>
      <c r="C11025">
        <v>507.08</v>
      </c>
    </row>
    <row r="11026" spans="1:3">
      <c r="A11026" s="80">
        <v>41332</v>
      </c>
      <c r="B11026">
        <v>495.94</v>
      </c>
      <c r="C11026">
        <v>506.91</v>
      </c>
    </row>
    <row r="11027" spans="1:3">
      <c r="A11027" s="80">
        <v>41333</v>
      </c>
      <c r="B11027">
        <v>495.73</v>
      </c>
      <c r="C11027">
        <v>506.84</v>
      </c>
    </row>
    <row r="11028" spans="1:3">
      <c r="A11028" s="80">
        <v>41334</v>
      </c>
      <c r="B11028">
        <v>495.55</v>
      </c>
      <c r="C11028">
        <v>506.92</v>
      </c>
    </row>
    <row r="11029" spans="1:3">
      <c r="A11029" s="80">
        <v>41335</v>
      </c>
      <c r="B11029">
        <v>495.34</v>
      </c>
      <c r="C11029">
        <v>506.86</v>
      </c>
    </row>
    <row r="11030" spans="1:3">
      <c r="A11030" s="80">
        <v>41336</v>
      </c>
      <c r="B11030">
        <v>495.34</v>
      </c>
      <c r="C11030">
        <v>506.86</v>
      </c>
    </row>
    <row r="11031" spans="1:3">
      <c r="A11031" s="80">
        <v>41337</v>
      </c>
      <c r="B11031">
        <v>495.34</v>
      </c>
      <c r="C11031">
        <v>506.86</v>
      </c>
    </row>
    <row r="11032" spans="1:3">
      <c r="A11032" s="80">
        <v>41338</v>
      </c>
      <c r="B11032">
        <v>494.72</v>
      </c>
      <c r="C11032">
        <v>506.25</v>
      </c>
    </row>
    <row r="11033" spans="1:3">
      <c r="A11033" s="80">
        <v>41339</v>
      </c>
      <c r="B11033">
        <v>494.71</v>
      </c>
      <c r="C11033">
        <v>505.86</v>
      </c>
    </row>
    <row r="11034" spans="1:3">
      <c r="A11034" s="80">
        <v>41340</v>
      </c>
      <c r="B11034">
        <v>494.76</v>
      </c>
      <c r="C11034">
        <v>505.82</v>
      </c>
    </row>
    <row r="11035" spans="1:3">
      <c r="A11035" s="80">
        <v>41341</v>
      </c>
      <c r="B11035">
        <v>494.79</v>
      </c>
      <c r="C11035">
        <v>505.7</v>
      </c>
    </row>
    <row r="11036" spans="1:3">
      <c r="A11036" s="80">
        <v>41342</v>
      </c>
      <c r="B11036">
        <v>493.66</v>
      </c>
      <c r="C11036">
        <v>504.59</v>
      </c>
    </row>
    <row r="11037" spans="1:3">
      <c r="A11037" s="80">
        <v>41343</v>
      </c>
      <c r="B11037">
        <v>493.66</v>
      </c>
      <c r="C11037">
        <v>504.59</v>
      </c>
    </row>
    <row r="11038" spans="1:3">
      <c r="A11038" s="80">
        <v>41344</v>
      </c>
      <c r="B11038">
        <v>493.66</v>
      </c>
      <c r="C11038">
        <v>504.59</v>
      </c>
    </row>
    <row r="11039" spans="1:3">
      <c r="A11039" s="80">
        <v>41345</v>
      </c>
      <c r="B11039">
        <v>493.11</v>
      </c>
      <c r="C11039">
        <v>504.04</v>
      </c>
    </row>
    <row r="11040" spans="1:3">
      <c r="A11040" s="80">
        <v>41346</v>
      </c>
      <c r="B11040">
        <v>493.01</v>
      </c>
      <c r="C11040">
        <v>503.98</v>
      </c>
    </row>
    <row r="11041" spans="1:3">
      <c r="A11041" s="80">
        <v>41347</v>
      </c>
      <c r="B11041">
        <v>493.03</v>
      </c>
      <c r="C11041">
        <v>503.99</v>
      </c>
    </row>
    <row r="11042" spans="1:3">
      <c r="A11042" s="80">
        <v>41348</v>
      </c>
      <c r="B11042">
        <v>492.97</v>
      </c>
      <c r="C11042">
        <v>503.82</v>
      </c>
    </row>
    <row r="11043" spans="1:3">
      <c r="A11043" s="80">
        <v>41349</v>
      </c>
      <c r="B11043">
        <v>492.93</v>
      </c>
      <c r="C11043">
        <v>503.87</v>
      </c>
    </row>
    <row r="11044" spans="1:3">
      <c r="A11044" s="80">
        <v>41350</v>
      </c>
      <c r="B11044">
        <v>492.93</v>
      </c>
      <c r="C11044">
        <v>503.87</v>
      </c>
    </row>
    <row r="11045" spans="1:3">
      <c r="A11045" s="80">
        <v>41351</v>
      </c>
      <c r="B11045">
        <v>492.93</v>
      </c>
      <c r="C11045">
        <v>503.87</v>
      </c>
    </row>
    <row r="11046" spans="1:3">
      <c r="A11046" s="80">
        <v>41352</v>
      </c>
      <c r="B11046">
        <v>492.96</v>
      </c>
      <c r="C11046">
        <v>503.91</v>
      </c>
    </row>
    <row r="11047" spans="1:3">
      <c r="A11047" s="80">
        <v>41353</v>
      </c>
      <c r="B11047">
        <v>492.92</v>
      </c>
      <c r="C11047">
        <v>503.8</v>
      </c>
    </row>
    <row r="11048" spans="1:3">
      <c r="A11048" s="80">
        <v>41354</v>
      </c>
      <c r="B11048">
        <v>492.9</v>
      </c>
      <c r="C11048">
        <v>503.8</v>
      </c>
    </row>
    <row r="11049" spans="1:3">
      <c r="A11049" s="80">
        <v>41355</v>
      </c>
      <c r="B11049">
        <v>492.89</v>
      </c>
      <c r="C11049">
        <v>503.67</v>
      </c>
    </row>
    <row r="11050" spans="1:3">
      <c r="A11050" s="80">
        <v>41356</v>
      </c>
      <c r="B11050">
        <v>492.72</v>
      </c>
      <c r="C11050">
        <v>503.69</v>
      </c>
    </row>
    <row r="11051" spans="1:3">
      <c r="A11051" s="80">
        <v>41357</v>
      </c>
      <c r="B11051">
        <v>492.72</v>
      </c>
      <c r="C11051">
        <v>503.69</v>
      </c>
    </row>
    <row r="11052" spans="1:3">
      <c r="A11052" s="80">
        <v>41358</v>
      </c>
      <c r="B11052">
        <v>492.72</v>
      </c>
      <c r="C11052">
        <v>503.69</v>
      </c>
    </row>
    <row r="11053" spans="1:3">
      <c r="A11053" s="80">
        <v>41359</v>
      </c>
      <c r="B11053">
        <v>492.72</v>
      </c>
      <c r="C11053">
        <v>503.79</v>
      </c>
    </row>
    <row r="11054" spans="1:3">
      <c r="A11054" s="80">
        <v>41360</v>
      </c>
      <c r="B11054">
        <v>492.69</v>
      </c>
      <c r="C11054">
        <v>503.82</v>
      </c>
    </row>
    <row r="11055" spans="1:3">
      <c r="A11055" s="80">
        <v>41361</v>
      </c>
      <c r="B11055">
        <v>492.72</v>
      </c>
      <c r="C11055">
        <v>504.65</v>
      </c>
    </row>
    <row r="11056" spans="1:3">
      <c r="A11056" s="80">
        <v>41362</v>
      </c>
      <c r="B11056">
        <v>492.72</v>
      </c>
      <c r="C11056">
        <v>504.65</v>
      </c>
    </row>
    <row r="11057" spans="1:3">
      <c r="A11057" s="80">
        <v>41363</v>
      </c>
      <c r="B11057">
        <v>492.72</v>
      </c>
      <c r="C11057">
        <v>504.65</v>
      </c>
    </row>
    <row r="11058" spans="1:3">
      <c r="A11058" s="80">
        <v>41364</v>
      </c>
      <c r="B11058">
        <v>492.72</v>
      </c>
      <c r="C11058">
        <v>504.65</v>
      </c>
    </row>
    <row r="11059" spans="1:3">
      <c r="A11059" s="80">
        <v>41365</v>
      </c>
      <c r="B11059">
        <v>492.72</v>
      </c>
      <c r="C11059">
        <v>504.65</v>
      </c>
    </row>
    <row r="11060" spans="1:3">
      <c r="A11060" s="80">
        <v>41366</v>
      </c>
      <c r="B11060">
        <v>492.72</v>
      </c>
      <c r="C11060">
        <v>503.85</v>
      </c>
    </row>
    <row r="11061" spans="1:3">
      <c r="A11061" s="80">
        <v>41367</v>
      </c>
      <c r="B11061">
        <v>492.65</v>
      </c>
      <c r="C11061">
        <v>503.89</v>
      </c>
    </row>
    <row r="11062" spans="1:3">
      <c r="A11062" s="80">
        <v>41368</v>
      </c>
      <c r="B11062">
        <v>494.38</v>
      </c>
      <c r="C11062">
        <v>505.62</v>
      </c>
    </row>
    <row r="11063" spans="1:3">
      <c r="A11063" s="80">
        <v>41369</v>
      </c>
      <c r="B11063">
        <v>494.58</v>
      </c>
      <c r="C11063">
        <v>505.79</v>
      </c>
    </row>
    <row r="11064" spans="1:3">
      <c r="A11064" s="80">
        <v>41370</v>
      </c>
      <c r="B11064">
        <v>494.65</v>
      </c>
      <c r="C11064">
        <v>505.72</v>
      </c>
    </row>
    <row r="11065" spans="1:3">
      <c r="A11065" s="80">
        <v>41371</v>
      </c>
      <c r="B11065">
        <v>494.65</v>
      </c>
      <c r="C11065">
        <v>505.72</v>
      </c>
    </row>
    <row r="11066" spans="1:3">
      <c r="A11066" s="80">
        <v>41372</v>
      </c>
      <c r="B11066">
        <v>494.65</v>
      </c>
      <c r="C11066">
        <v>505.72</v>
      </c>
    </row>
    <row r="11067" spans="1:3">
      <c r="A11067" s="80">
        <v>41373</v>
      </c>
      <c r="B11067">
        <v>494.49</v>
      </c>
      <c r="C11067">
        <v>505.51</v>
      </c>
    </row>
    <row r="11068" spans="1:3">
      <c r="A11068" s="80">
        <v>41374</v>
      </c>
      <c r="B11068">
        <v>494.48</v>
      </c>
      <c r="C11068">
        <v>505.53</v>
      </c>
    </row>
    <row r="11069" spans="1:3">
      <c r="A11069" s="80">
        <v>41375</v>
      </c>
      <c r="B11069">
        <v>494.39</v>
      </c>
      <c r="C11069">
        <v>505.42</v>
      </c>
    </row>
    <row r="11070" spans="1:3">
      <c r="A11070" s="80">
        <v>41376</v>
      </c>
      <c r="B11070">
        <v>494.39</v>
      </c>
      <c r="C11070">
        <v>505.42</v>
      </c>
    </row>
    <row r="11071" spans="1:3">
      <c r="A11071" s="80">
        <v>41377</v>
      </c>
      <c r="B11071">
        <v>493.93</v>
      </c>
      <c r="C11071">
        <v>505.06</v>
      </c>
    </row>
    <row r="11072" spans="1:3">
      <c r="A11072" s="80">
        <v>41378</v>
      </c>
      <c r="B11072">
        <v>493.93</v>
      </c>
      <c r="C11072">
        <v>505.06</v>
      </c>
    </row>
    <row r="11073" spans="1:3">
      <c r="A11073" s="80">
        <v>41379</v>
      </c>
      <c r="B11073">
        <v>493.93</v>
      </c>
      <c r="C11073">
        <v>505.06</v>
      </c>
    </row>
    <row r="11074" spans="1:3">
      <c r="A11074" s="80">
        <v>41380</v>
      </c>
      <c r="B11074">
        <v>493.38</v>
      </c>
      <c r="C11074">
        <v>504.34</v>
      </c>
    </row>
    <row r="11075" spans="1:3">
      <c r="A11075" s="80">
        <v>41381</v>
      </c>
      <c r="B11075">
        <v>493.34</v>
      </c>
      <c r="C11075">
        <v>504.28</v>
      </c>
    </row>
    <row r="11076" spans="1:3">
      <c r="A11076" s="80">
        <v>41382</v>
      </c>
      <c r="B11076">
        <v>493.35</v>
      </c>
      <c r="C11076">
        <v>504.38</v>
      </c>
    </row>
    <row r="11077" spans="1:3">
      <c r="A11077" s="80">
        <v>41383</v>
      </c>
      <c r="B11077">
        <v>493.34</v>
      </c>
      <c r="C11077">
        <v>504.44</v>
      </c>
    </row>
    <row r="11078" spans="1:3">
      <c r="A11078" s="80">
        <v>41384</v>
      </c>
      <c r="B11078">
        <v>492.26</v>
      </c>
      <c r="C11078">
        <v>503.29</v>
      </c>
    </row>
    <row r="11079" spans="1:3">
      <c r="A11079" s="80">
        <v>41385</v>
      </c>
      <c r="B11079">
        <v>492.26</v>
      </c>
      <c r="C11079">
        <v>503.29</v>
      </c>
    </row>
    <row r="11080" spans="1:3">
      <c r="A11080" s="80">
        <v>41386</v>
      </c>
      <c r="B11080">
        <v>492.26</v>
      </c>
      <c r="C11080">
        <v>503.29</v>
      </c>
    </row>
    <row r="11081" spans="1:3">
      <c r="A11081" s="80">
        <v>41387</v>
      </c>
      <c r="B11081">
        <v>492.31</v>
      </c>
      <c r="C11081">
        <v>503.1</v>
      </c>
    </row>
    <row r="11082" spans="1:3">
      <c r="A11082" s="80">
        <v>41388</v>
      </c>
      <c r="B11082">
        <v>491.97</v>
      </c>
      <c r="C11082">
        <v>502.63</v>
      </c>
    </row>
    <row r="11083" spans="1:3">
      <c r="A11083" s="80">
        <v>41389</v>
      </c>
      <c r="B11083">
        <v>493.26</v>
      </c>
      <c r="C11083">
        <v>504.19</v>
      </c>
    </row>
    <row r="11084" spans="1:3">
      <c r="A11084" s="80">
        <v>41390</v>
      </c>
      <c r="B11084">
        <v>493.3</v>
      </c>
      <c r="C11084">
        <v>504.31</v>
      </c>
    </row>
    <row r="11085" spans="1:3">
      <c r="A11085" s="80">
        <v>41391</v>
      </c>
      <c r="B11085">
        <v>493.29</v>
      </c>
      <c r="C11085">
        <v>504.4</v>
      </c>
    </row>
    <row r="11086" spans="1:3">
      <c r="A11086" s="80">
        <v>41392</v>
      </c>
      <c r="B11086">
        <v>493.29</v>
      </c>
      <c r="C11086">
        <v>504.4</v>
      </c>
    </row>
    <row r="11087" spans="1:3">
      <c r="A11087" s="80">
        <v>41393</v>
      </c>
      <c r="B11087">
        <v>493.29</v>
      </c>
      <c r="C11087">
        <v>504.4</v>
      </c>
    </row>
    <row r="11088" spans="1:3">
      <c r="A11088" s="80">
        <v>41394</v>
      </c>
      <c r="B11088">
        <v>493.36</v>
      </c>
      <c r="C11088">
        <v>504.46</v>
      </c>
    </row>
    <row r="11089" spans="1:3">
      <c r="A11089" s="80">
        <v>41395</v>
      </c>
      <c r="B11089">
        <v>493.44</v>
      </c>
      <c r="C11089">
        <v>504.67</v>
      </c>
    </row>
    <row r="11090" spans="1:3">
      <c r="A11090" s="80">
        <v>41396</v>
      </c>
      <c r="B11090">
        <v>493.44</v>
      </c>
      <c r="C11090">
        <v>504.67</v>
      </c>
    </row>
    <row r="11091" spans="1:3">
      <c r="A11091" s="80">
        <v>41397</v>
      </c>
      <c r="B11091">
        <v>493.51</v>
      </c>
      <c r="C11091">
        <v>504.68</v>
      </c>
    </row>
    <row r="11092" spans="1:3">
      <c r="A11092" s="80">
        <v>41398</v>
      </c>
      <c r="B11092">
        <v>493.51</v>
      </c>
      <c r="C11092">
        <v>504.68</v>
      </c>
    </row>
    <row r="11093" spans="1:3">
      <c r="A11093" s="80">
        <v>41399</v>
      </c>
      <c r="B11093">
        <v>493.51</v>
      </c>
      <c r="C11093">
        <v>504.68</v>
      </c>
    </row>
    <row r="11094" spans="1:3">
      <c r="A11094" s="80">
        <v>41400</v>
      </c>
      <c r="B11094">
        <v>493.51</v>
      </c>
      <c r="C11094">
        <v>504.68</v>
      </c>
    </row>
    <row r="11095" spans="1:3">
      <c r="A11095" s="80">
        <v>41401</v>
      </c>
      <c r="B11095">
        <v>494.02</v>
      </c>
      <c r="C11095">
        <v>505.09</v>
      </c>
    </row>
    <row r="11096" spans="1:3">
      <c r="A11096" s="80">
        <v>41402</v>
      </c>
      <c r="B11096">
        <v>494.08</v>
      </c>
      <c r="C11096">
        <v>505.07</v>
      </c>
    </row>
    <row r="11097" spans="1:3">
      <c r="A11097" s="80">
        <v>41403</v>
      </c>
      <c r="B11097">
        <v>493.99</v>
      </c>
      <c r="C11097">
        <v>504.96</v>
      </c>
    </row>
    <row r="11098" spans="1:3">
      <c r="A11098" s="80">
        <v>41404</v>
      </c>
      <c r="B11098">
        <v>493.67</v>
      </c>
      <c r="C11098">
        <v>504.57</v>
      </c>
    </row>
    <row r="11099" spans="1:3">
      <c r="A11099" s="80">
        <v>41405</v>
      </c>
      <c r="B11099">
        <v>493.38</v>
      </c>
      <c r="C11099">
        <v>504.25</v>
      </c>
    </row>
    <row r="11100" spans="1:3">
      <c r="A11100" s="80">
        <v>41406</v>
      </c>
      <c r="B11100">
        <v>493.38</v>
      </c>
      <c r="C11100">
        <v>504.25</v>
      </c>
    </row>
    <row r="11101" spans="1:3">
      <c r="A11101" s="80">
        <v>41407</v>
      </c>
      <c r="B11101">
        <v>493.38</v>
      </c>
      <c r="C11101">
        <v>504.25</v>
      </c>
    </row>
    <row r="11102" spans="1:3">
      <c r="A11102" s="80">
        <v>41408</v>
      </c>
      <c r="B11102">
        <v>493.43</v>
      </c>
      <c r="C11102">
        <v>504.4</v>
      </c>
    </row>
    <row r="11103" spans="1:3">
      <c r="A11103" s="80">
        <v>41409</v>
      </c>
      <c r="B11103">
        <v>493.42</v>
      </c>
      <c r="C11103">
        <v>504.23</v>
      </c>
    </row>
    <row r="11104" spans="1:3">
      <c r="A11104" s="80">
        <v>41410</v>
      </c>
      <c r="B11104">
        <v>493.43</v>
      </c>
      <c r="C11104">
        <v>504.27</v>
      </c>
    </row>
    <row r="11105" spans="1:3">
      <c r="A11105" s="80">
        <v>41411</v>
      </c>
      <c r="B11105">
        <v>493.43</v>
      </c>
      <c r="C11105">
        <v>504.35</v>
      </c>
    </row>
    <row r="11106" spans="1:3">
      <c r="A11106" s="80">
        <v>41412</v>
      </c>
      <c r="B11106">
        <v>493.44</v>
      </c>
      <c r="C11106">
        <v>504.31</v>
      </c>
    </row>
    <row r="11107" spans="1:3">
      <c r="A11107" s="80">
        <v>41413</v>
      </c>
      <c r="B11107">
        <v>493.44</v>
      </c>
      <c r="C11107">
        <v>504.31</v>
      </c>
    </row>
    <row r="11108" spans="1:3">
      <c r="A11108" s="80">
        <v>41414</v>
      </c>
      <c r="B11108">
        <v>493.44</v>
      </c>
      <c r="C11108">
        <v>504.31</v>
      </c>
    </row>
    <row r="11109" spans="1:3">
      <c r="A11109" s="80">
        <v>41415</v>
      </c>
      <c r="B11109">
        <v>493.47</v>
      </c>
      <c r="C11109">
        <v>504.31</v>
      </c>
    </row>
    <row r="11110" spans="1:3">
      <c r="A11110" s="80">
        <v>41416</v>
      </c>
      <c r="B11110">
        <v>493.45</v>
      </c>
      <c r="C11110">
        <v>504.27</v>
      </c>
    </row>
    <row r="11111" spans="1:3">
      <c r="A11111" s="80">
        <v>41417</v>
      </c>
      <c r="B11111">
        <v>493.71</v>
      </c>
      <c r="C11111">
        <v>504.4</v>
      </c>
    </row>
    <row r="11112" spans="1:3">
      <c r="A11112" s="80">
        <v>41418</v>
      </c>
      <c r="B11112">
        <v>494.34</v>
      </c>
      <c r="C11112">
        <v>505.21</v>
      </c>
    </row>
    <row r="11113" spans="1:3">
      <c r="A11113" s="80">
        <v>41419</v>
      </c>
      <c r="B11113">
        <v>494.22</v>
      </c>
      <c r="C11113">
        <v>505.03</v>
      </c>
    </row>
    <row r="11114" spans="1:3">
      <c r="A11114" s="80">
        <v>41420</v>
      </c>
      <c r="B11114">
        <v>494.22</v>
      </c>
      <c r="C11114">
        <v>505.03</v>
      </c>
    </row>
    <row r="11115" spans="1:3">
      <c r="A11115" s="80">
        <v>41421</v>
      </c>
      <c r="B11115">
        <v>494.22</v>
      </c>
      <c r="C11115">
        <v>505.03</v>
      </c>
    </row>
    <row r="11116" spans="1:3">
      <c r="A11116" s="80">
        <v>41422</v>
      </c>
      <c r="B11116">
        <v>493.35</v>
      </c>
      <c r="C11116">
        <v>504.02</v>
      </c>
    </row>
    <row r="11117" spans="1:3">
      <c r="A11117" s="80">
        <v>41423</v>
      </c>
      <c r="B11117">
        <v>493.19</v>
      </c>
      <c r="C11117">
        <v>503.96</v>
      </c>
    </row>
    <row r="11118" spans="1:3">
      <c r="A11118" s="80">
        <v>41424</v>
      </c>
      <c r="B11118">
        <v>493.2</v>
      </c>
      <c r="C11118">
        <v>504.13</v>
      </c>
    </row>
    <row r="11119" spans="1:3">
      <c r="A11119" s="80">
        <v>41425</v>
      </c>
      <c r="B11119">
        <v>493.22</v>
      </c>
      <c r="C11119">
        <v>504.2</v>
      </c>
    </row>
    <row r="11120" spans="1:3">
      <c r="A11120" s="80">
        <v>41426</v>
      </c>
      <c r="B11120">
        <v>493.19</v>
      </c>
      <c r="C11120">
        <v>504.38</v>
      </c>
    </row>
    <row r="11121" spans="1:3">
      <c r="A11121" s="80">
        <v>41427</v>
      </c>
      <c r="B11121">
        <v>493.19</v>
      </c>
      <c r="C11121">
        <v>504.38</v>
      </c>
    </row>
    <row r="11122" spans="1:3">
      <c r="A11122" s="80">
        <v>41428</v>
      </c>
      <c r="B11122">
        <v>493.19</v>
      </c>
      <c r="C11122">
        <v>504.38</v>
      </c>
    </row>
    <row r="11123" spans="1:3">
      <c r="A11123" s="80">
        <v>41429</v>
      </c>
      <c r="B11123">
        <v>493.19</v>
      </c>
      <c r="C11123">
        <v>504.38</v>
      </c>
    </row>
    <row r="11124" spans="1:3">
      <c r="A11124" s="80">
        <v>41430</v>
      </c>
      <c r="B11124">
        <v>493.22</v>
      </c>
      <c r="C11124">
        <v>504.4</v>
      </c>
    </row>
    <row r="11125" spans="1:3">
      <c r="A11125" s="80">
        <v>41431</v>
      </c>
      <c r="B11125">
        <v>493.51</v>
      </c>
      <c r="C11125">
        <v>504.51</v>
      </c>
    </row>
    <row r="11126" spans="1:3">
      <c r="A11126" s="80">
        <v>41432</v>
      </c>
      <c r="B11126">
        <v>493.47</v>
      </c>
      <c r="C11126">
        <v>504.49</v>
      </c>
    </row>
    <row r="11127" spans="1:3">
      <c r="A11127" s="80">
        <v>41433</v>
      </c>
      <c r="B11127">
        <v>493.44</v>
      </c>
      <c r="C11127">
        <v>504.41</v>
      </c>
    </row>
    <row r="11128" spans="1:3">
      <c r="A11128" s="80">
        <v>41434</v>
      </c>
      <c r="B11128">
        <v>493.44</v>
      </c>
      <c r="C11128">
        <v>504.41</v>
      </c>
    </row>
    <row r="11129" spans="1:3">
      <c r="A11129" s="80">
        <v>41435</v>
      </c>
      <c r="B11129">
        <v>493.44</v>
      </c>
      <c r="C11129">
        <v>504.41</v>
      </c>
    </row>
    <row r="11130" spans="1:3">
      <c r="A11130" s="80">
        <v>41436</v>
      </c>
      <c r="B11130">
        <v>493.31</v>
      </c>
      <c r="C11130">
        <v>504.35</v>
      </c>
    </row>
    <row r="11131" spans="1:3">
      <c r="A11131" s="80">
        <v>41437</v>
      </c>
      <c r="B11131">
        <v>493.26</v>
      </c>
      <c r="C11131">
        <v>504.4</v>
      </c>
    </row>
    <row r="11132" spans="1:3">
      <c r="A11132" s="80">
        <v>41438</v>
      </c>
      <c r="B11132">
        <v>493.4</v>
      </c>
      <c r="C11132">
        <v>504.52</v>
      </c>
    </row>
    <row r="11133" spans="1:3">
      <c r="A11133" s="80">
        <v>41439</v>
      </c>
      <c r="B11133">
        <v>493.31</v>
      </c>
      <c r="C11133">
        <v>504.41</v>
      </c>
    </row>
    <row r="11134" spans="1:3">
      <c r="A11134" s="80">
        <v>41440</v>
      </c>
      <c r="B11134">
        <v>493.11</v>
      </c>
      <c r="C11134">
        <v>504.17</v>
      </c>
    </row>
    <row r="11135" spans="1:3">
      <c r="A11135" s="80">
        <v>41441</v>
      </c>
      <c r="B11135">
        <v>493.11</v>
      </c>
      <c r="C11135">
        <v>504.17</v>
      </c>
    </row>
    <row r="11136" spans="1:3">
      <c r="A11136" s="80">
        <v>41442</v>
      </c>
      <c r="B11136">
        <v>493.11</v>
      </c>
      <c r="C11136">
        <v>504.17</v>
      </c>
    </row>
    <row r="11137" spans="1:3">
      <c r="A11137" s="80">
        <v>41443</v>
      </c>
      <c r="B11137">
        <v>493.1</v>
      </c>
      <c r="C11137">
        <v>504.13</v>
      </c>
    </row>
    <row r="11138" spans="1:3">
      <c r="A11138" s="80">
        <v>41444</v>
      </c>
      <c r="B11138">
        <v>493.03</v>
      </c>
      <c r="C11138">
        <v>504.06</v>
      </c>
    </row>
    <row r="11139" spans="1:3">
      <c r="A11139" s="80">
        <v>41445</v>
      </c>
      <c r="B11139">
        <v>493.01</v>
      </c>
      <c r="C11139">
        <v>504.05</v>
      </c>
    </row>
    <row r="11140" spans="1:3">
      <c r="A11140" s="80">
        <v>41446</v>
      </c>
      <c r="B11140">
        <v>493.15</v>
      </c>
      <c r="C11140">
        <v>504.17</v>
      </c>
    </row>
    <row r="11141" spans="1:3">
      <c r="A11141" s="80">
        <v>41447</v>
      </c>
      <c r="B11141">
        <v>493.67</v>
      </c>
      <c r="C11141">
        <v>504.71</v>
      </c>
    </row>
    <row r="11142" spans="1:3">
      <c r="A11142" s="80">
        <v>41448</v>
      </c>
      <c r="B11142">
        <v>493.67</v>
      </c>
      <c r="C11142">
        <v>504.71</v>
      </c>
    </row>
    <row r="11143" spans="1:3">
      <c r="A11143" s="80">
        <v>41449</v>
      </c>
      <c r="B11143">
        <v>493.67</v>
      </c>
      <c r="C11143">
        <v>504.71</v>
      </c>
    </row>
    <row r="11144" spans="1:3">
      <c r="A11144" s="80">
        <v>41450</v>
      </c>
      <c r="B11144">
        <v>493.73</v>
      </c>
      <c r="C11144">
        <v>504.77</v>
      </c>
    </row>
    <row r="11145" spans="1:3">
      <c r="A11145" s="80">
        <v>41451</v>
      </c>
      <c r="B11145">
        <v>493.72</v>
      </c>
      <c r="C11145">
        <v>504.67</v>
      </c>
    </row>
    <row r="11146" spans="1:3">
      <c r="A11146" s="80">
        <v>41452</v>
      </c>
      <c r="B11146">
        <v>493.68</v>
      </c>
      <c r="C11146">
        <v>504.68</v>
      </c>
    </row>
    <row r="11147" spans="1:3">
      <c r="A11147" s="80">
        <v>41453</v>
      </c>
      <c r="B11147">
        <v>493.52</v>
      </c>
      <c r="C11147">
        <v>504.85</v>
      </c>
    </row>
    <row r="11148" spans="1:3">
      <c r="A11148" s="80">
        <v>41454</v>
      </c>
      <c r="B11148">
        <v>493.03</v>
      </c>
      <c r="C11148">
        <v>504.53</v>
      </c>
    </row>
    <row r="11149" spans="1:3">
      <c r="A11149" s="80">
        <v>41455</v>
      </c>
      <c r="B11149">
        <v>493.03</v>
      </c>
      <c r="C11149">
        <v>504.53</v>
      </c>
    </row>
    <row r="11150" spans="1:3">
      <c r="A11150" s="80">
        <v>41456</v>
      </c>
      <c r="B11150">
        <v>493.03</v>
      </c>
      <c r="C11150">
        <v>504.53</v>
      </c>
    </row>
    <row r="11151" spans="1:3">
      <c r="A11151" s="80">
        <v>41457</v>
      </c>
      <c r="B11151">
        <v>493.15</v>
      </c>
      <c r="C11151">
        <v>504.53</v>
      </c>
    </row>
    <row r="11152" spans="1:3">
      <c r="A11152" s="80">
        <v>41458</v>
      </c>
      <c r="B11152">
        <v>493.16</v>
      </c>
      <c r="C11152">
        <v>504.48</v>
      </c>
    </row>
    <row r="11153" spans="1:3">
      <c r="A11153" s="80">
        <v>41459</v>
      </c>
      <c r="B11153">
        <v>493.21</v>
      </c>
      <c r="C11153">
        <v>504.32</v>
      </c>
    </row>
    <row r="11154" spans="1:3">
      <c r="A11154" s="80">
        <v>41460</v>
      </c>
      <c r="B11154">
        <v>493.25</v>
      </c>
      <c r="C11154">
        <v>504.37</v>
      </c>
    </row>
    <row r="11155" spans="1:3">
      <c r="A11155" s="80">
        <v>41461</v>
      </c>
      <c r="B11155">
        <v>493.23</v>
      </c>
      <c r="C11155">
        <v>504.38</v>
      </c>
    </row>
    <row r="11156" spans="1:3">
      <c r="A11156" s="80">
        <v>41462</v>
      </c>
      <c r="B11156">
        <v>493.23</v>
      </c>
      <c r="C11156">
        <v>504.38</v>
      </c>
    </row>
    <row r="11157" spans="1:3">
      <c r="A11157" s="80">
        <v>41463</v>
      </c>
      <c r="B11157">
        <v>493.23</v>
      </c>
      <c r="C11157">
        <v>504.38</v>
      </c>
    </row>
    <row r="11158" spans="1:3">
      <c r="A11158" s="80">
        <v>41464</v>
      </c>
      <c r="B11158">
        <v>493.29</v>
      </c>
      <c r="C11158">
        <v>504.36</v>
      </c>
    </row>
    <row r="11159" spans="1:3">
      <c r="A11159" s="80">
        <v>41465</v>
      </c>
      <c r="B11159">
        <v>493.01</v>
      </c>
      <c r="C11159">
        <v>504.34</v>
      </c>
    </row>
    <row r="11160" spans="1:3">
      <c r="A11160" s="80">
        <v>41466</v>
      </c>
      <c r="B11160">
        <v>493.03</v>
      </c>
      <c r="C11160">
        <v>504.31</v>
      </c>
    </row>
    <row r="11161" spans="1:3">
      <c r="A11161" s="80">
        <v>41467</v>
      </c>
      <c r="B11161">
        <v>492.99</v>
      </c>
      <c r="C11161">
        <v>504.33</v>
      </c>
    </row>
    <row r="11162" spans="1:3">
      <c r="A11162" s="80">
        <v>41468</v>
      </c>
      <c r="B11162">
        <v>493.17</v>
      </c>
      <c r="C11162">
        <v>504.38</v>
      </c>
    </row>
    <row r="11163" spans="1:3">
      <c r="A11163" s="80">
        <v>41469</v>
      </c>
      <c r="B11163">
        <v>493.17</v>
      </c>
      <c r="C11163">
        <v>504.38</v>
      </c>
    </row>
    <row r="11164" spans="1:3">
      <c r="A11164" s="80">
        <v>41470</v>
      </c>
      <c r="B11164">
        <v>493.17</v>
      </c>
      <c r="C11164">
        <v>504.38</v>
      </c>
    </row>
    <row r="11165" spans="1:3">
      <c r="A11165" s="80">
        <v>41471</v>
      </c>
      <c r="B11165">
        <v>493.05</v>
      </c>
      <c r="C11165">
        <v>504.48</v>
      </c>
    </row>
    <row r="11166" spans="1:3">
      <c r="A11166" s="80">
        <v>41472</v>
      </c>
      <c r="B11166">
        <v>493</v>
      </c>
      <c r="C11166">
        <v>504.46</v>
      </c>
    </row>
    <row r="11167" spans="1:3">
      <c r="A11167" s="80">
        <v>41473</v>
      </c>
      <c r="B11167">
        <v>493.01</v>
      </c>
      <c r="C11167">
        <v>504.41</v>
      </c>
    </row>
    <row r="11168" spans="1:3">
      <c r="A11168" s="80">
        <v>41474</v>
      </c>
      <c r="B11168">
        <v>492.99</v>
      </c>
      <c r="C11168">
        <v>504.25</v>
      </c>
    </row>
    <row r="11169" spans="1:3">
      <c r="A11169" s="80">
        <v>41475</v>
      </c>
      <c r="B11169">
        <v>493.01</v>
      </c>
      <c r="C11169">
        <v>504.24</v>
      </c>
    </row>
    <row r="11170" spans="1:3">
      <c r="A11170" s="80">
        <v>41476</v>
      </c>
      <c r="B11170">
        <v>493.01</v>
      </c>
      <c r="C11170">
        <v>504.24</v>
      </c>
    </row>
    <row r="11171" spans="1:3">
      <c r="A11171" s="80">
        <v>41477</v>
      </c>
      <c r="B11171">
        <v>493.01</v>
      </c>
      <c r="C11171">
        <v>504.24</v>
      </c>
    </row>
    <row r="11172" spans="1:3">
      <c r="A11172" s="80">
        <v>41478</v>
      </c>
      <c r="B11172">
        <v>493.03</v>
      </c>
      <c r="C11172">
        <v>504.3</v>
      </c>
    </row>
    <row r="11173" spans="1:3">
      <c r="A11173" s="80">
        <v>41479</v>
      </c>
      <c r="B11173">
        <v>492.96</v>
      </c>
      <c r="C11173">
        <v>504.5</v>
      </c>
    </row>
    <row r="11174" spans="1:3">
      <c r="A11174" s="80">
        <v>41480</v>
      </c>
      <c r="B11174">
        <v>492.95</v>
      </c>
      <c r="C11174">
        <v>504.46</v>
      </c>
    </row>
    <row r="11175" spans="1:3">
      <c r="A11175" s="80">
        <v>41481</v>
      </c>
      <c r="B11175">
        <v>492.95</v>
      </c>
      <c r="C11175">
        <v>504.46</v>
      </c>
    </row>
    <row r="11176" spans="1:3">
      <c r="A11176" s="80">
        <v>41482</v>
      </c>
      <c r="B11176">
        <v>492.95</v>
      </c>
      <c r="C11176">
        <v>504.5</v>
      </c>
    </row>
    <row r="11177" spans="1:3">
      <c r="A11177" s="80">
        <v>41483</v>
      </c>
      <c r="B11177">
        <v>492.95</v>
      </c>
      <c r="C11177">
        <v>504.5</v>
      </c>
    </row>
    <row r="11178" spans="1:3">
      <c r="A11178" s="80">
        <v>41484</v>
      </c>
      <c r="B11178">
        <v>492.95</v>
      </c>
      <c r="C11178">
        <v>504.5</v>
      </c>
    </row>
    <row r="11179" spans="1:3">
      <c r="A11179" s="80">
        <v>41485</v>
      </c>
      <c r="B11179">
        <v>492.94</v>
      </c>
      <c r="C11179">
        <v>504.45</v>
      </c>
    </row>
    <row r="11180" spans="1:3">
      <c r="A11180" s="80">
        <v>41486</v>
      </c>
      <c r="B11180">
        <v>492.99</v>
      </c>
      <c r="C11180">
        <v>504.44</v>
      </c>
    </row>
    <row r="11181" spans="1:3">
      <c r="A11181" s="80">
        <v>41487</v>
      </c>
      <c r="B11181">
        <v>492.99</v>
      </c>
      <c r="C11181">
        <v>504.51</v>
      </c>
    </row>
    <row r="11182" spans="1:3">
      <c r="A11182" s="80">
        <v>41488</v>
      </c>
      <c r="B11182">
        <v>492.98</v>
      </c>
      <c r="C11182">
        <v>504.52</v>
      </c>
    </row>
    <row r="11183" spans="1:3">
      <c r="A11183" s="80">
        <v>41489</v>
      </c>
      <c r="B11183">
        <v>492.98</v>
      </c>
      <c r="C11183">
        <v>504.52</v>
      </c>
    </row>
    <row r="11184" spans="1:3">
      <c r="A11184" s="80">
        <v>41490</v>
      </c>
      <c r="B11184">
        <v>492.98</v>
      </c>
      <c r="C11184">
        <v>504.52</v>
      </c>
    </row>
    <row r="11185" spans="1:3">
      <c r="A11185" s="80">
        <v>41491</v>
      </c>
      <c r="B11185">
        <v>492.98</v>
      </c>
      <c r="C11185">
        <v>504.52</v>
      </c>
    </row>
    <row r="11186" spans="1:3">
      <c r="A11186" s="80">
        <v>41492</v>
      </c>
      <c r="B11186">
        <v>492.98</v>
      </c>
      <c r="C11186">
        <v>504.57</v>
      </c>
    </row>
    <row r="11187" spans="1:3">
      <c r="A11187" s="80">
        <v>41493</v>
      </c>
      <c r="B11187">
        <v>492.9</v>
      </c>
      <c r="C11187">
        <v>504.79</v>
      </c>
    </row>
    <row r="11188" spans="1:3">
      <c r="A11188" s="80">
        <v>41494</v>
      </c>
      <c r="B11188">
        <v>492.9</v>
      </c>
      <c r="C11188">
        <v>504.73</v>
      </c>
    </row>
    <row r="11189" spans="1:3">
      <c r="A11189" s="80">
        <v>41495</v>
      </c>
      <c r="B11189">
        <v>492.89</v>
      </c>
      <c r="C11189">
        <v>504.71</v>
      </c>
    </row>
    <row r="11190" spans="1:3">
      <c r="A11190" s="80">
        <v>41496</v>
      </c>
      <c r="B11190">
        <v>492.89</v>
      </c>
      <c r="C11190">
        <v>504.73</v>
      </c>
    </row>
    <row r="11191" spans="1:3">
      <c r="A11191" s="80">
        <v>41497</v>
      </c>
      <c r="B11191">
        <v>492.89</v>
      </c>
      <c r="C11191">
        <v>504.73</v>
      </c>
    </row>
    <row r="11192" spans="1:3">
      <c r="A11192" s="80">
        <v>41498</v>
      </c>
      <c r="B11192">
        <v>492.89</v>
      </c>
      <c r="C11192">
        <v>504.73</v>
      </c>
    </row>
    <row r="11193" spans="1:3">
      <c r="A11193" s="80">
        <v>41499</v>
      </c>
      <c r="B11193">
        <v>493.01</v>
      </c>
      <c r="C11193">
        <v>504.78</v>
      </c>
    </row>
    <row r="11194" spans="1:3">
      <c r="A11194" s="80">
        <v>41500</v>
      </c>
      <c r="B11194">
        <v>492.96</v>
      </c>
      <c r="C11194">
        <v>504.86</v>
      </c>
    </row>
    <row r="11195" spans="1:3">
      <c r="A11195" s="80">
        <v>41501</v>
      </c>
      <c r="B11195">
        <v>492.94</v>
      </c>
      <c r="C11195">
        <v>504.86</v>
      </c>
    </row>
    <row r="11196" spans="1:3">
      <c r="A11196" s="80">
        <v>41502</v>
      </c>
      <c r="B11196">
        <v>492.94</v>
      </c>
      <c r="C11196">
        <v>504.86</v>
      </c>
    </row>
    <row r="11197" spans="1:3">
      <c r="A11197" s="80">
        <v>41503</v>
      </c>
      <c r="B11197">
        <v>492.96</v>
      </c>
      <c r="C11197">
        <v>504.87</v>
      </c>
    </row>
    <row r="11198" spans="1:3">
      <c r="A11198" s="80">
        <v>41504</v>
      </c>
      <c r="B11198">
        <v>492.96</v>
      </c>
      <c r="C11198">
        <v>504.87</v>
      </c>
    </row>
    <row r="11199" spans="1:3">
      <c r="A11199" s="80">
        <v>41505</v>
      </c>
      <c r="B11199">
        <v>492.96</v>
      </c>
      <c r="C11199">
        <v>504.87</v>
      </c>
    </row>
    <row r="11200" spans="1:3">
      <c r="A11200" s="80">
        <v>41506</v>
      </c>
      <c r="B11200">
        <v>492.93</v>
      </c>
      <c r="C11200">
        <v>504.79</v>
      </c>
    </row>
    <row r="11201" spans="1:3">
      <c r="A11201" s="80">
        <v>41507</v>
      </c>
      <c r="B11201">
        <v>492.94</v>
      </c>
      <c r="C11201">
        <v>504.8</v>
      </c>
    </row>
    <row r="11202" spans="1:3">
      <c r="A11202" s="80">
        <v>41508</v>
      </c>
      <c r="B11202">
        <v>492.94</v>
      </c>
      <c r="C11202">
        <v>504.79</v>
      </c>
    </row>
    <row r="11203" spans="1:3">
      <c r="A11203" s="80">
        <v>41509</v>
      </c>
      <c r="B11203">
        <v>492.91</v>
      </c>
      <c r="C11203">
        <v>504.99</v>
      </c>
    </row>
    <row r="11204" spans="1:3">
      <c r="A11204" s="80">
        <v>41510</v>
      </c>
      <c r="B11204">
        <v>493.03</v>
      </c>
      <c r="C11204">
        <v>505.27</v>
      </c>
    </row>
    <row r="11205" spans="1:3">
      <c r="A11205" s="80">
        <v>41511</v>
      </c>
      <c r="B11205">
        <v>493.03</v>
      </c>
      <c r="C11205">
        <v>505.27</v>
      </c>
    </row>
    <row r="11206" spans="1:3">
      <c r="A11206" s="80">
        <v>41512</v>
      </c>
      <c r="B11206">
        <v>493.03</v>
      </c>
      <c r="C11206">
        <v>505.27</v>
      </c>
    </row>
    <row r="11207" spans="1:3">
      <c r="A11207" s="80">
        <v>41513</v>
      </c>
      <c r="B11207">
        <v>492.99</v>
      </c>
      <c r="C11207">
        <v>505.09</v>
      </c>
    </row>
    <row r="11208" spans="1:3">
      <c r="A11208" s="80">
        <v>41514</v>
      </c>
      <c r="B11208">
        <v>492.96</v>
      </c>
      <c r="C11208">
        <v>505.06</v>
      </c>
    </row>
    <row r="11209" spans="1:3">
      <c r="A11209" s="80">
        <v>41515</v>
      </c>
      <c r="B11209">
        <v>493</v>
      </c>
      <c r="C11209">
        <v>505.08</v>
      </c>
    </row>
    <row r="11210" spans="1:3">
      <c r="A11210" s="80">
        <v>41516</v>
      </c>
      <c r="B11210">
        <v>494.56</v>
      </c>
      <c r="C11210">
        <v>506.89</v>
      </c>
    </row>
    <row r="11211" spans="1:3">
      <c r="A11211" s="80">
        <v>41517</v>
      </c>
      <c r="B11211">
        <v>497.14</v>
      </c>
      <c r="C11211">
        <v>510.03</v>
      </c>
    </row>
    <row r="11212" spans="1:3">
      <c r="A11212" s="80">
        <v>41518</v>
      </c>
      <c r="B11212">
        <v>497.14</v>
      </c>
      <c r="C11212">
        <v>510.03</v>
      </c>
    </row>
    <row r="11213" spans="1:3">
      <c r="A11213" s="80">
        <v>41519</v>
      </c>
      <c r="B11213">
        <v>497.14</v>
      </c>
      <c r="C11213">
        <v>510.03</v>
      </c>
    </row>
    <row r="11214" spans="1:3">
      <c r="A11214" s="80">
        <v>41520</v>
      </c>
      <c r="B11214">
        <v>497.2</v>
      </c>
      <c r="C11214">
        <v>510.11</v>
      </c>
    </row>
    <row r="11215" spans="1:3">
      <c r="A11215" s="80">
        <v>41521</v>
      </c>
      <c r="B11215">
        <v>495.24</v>
      </c>
      <c r="C11215">
        <v>507.46</v>
      </c>
    </row>
    <row r="11216" spans="1:3">
      <c r="A11216" s="80">
        <v>41522</v>
      </c>
      <c r="B11216">
        <v>495.58</v>
      </c>
      <c r="C11216">
        <v>507.79</v>
      </c>
    </row>
    <row r="11217" spans="1:3">
      <c r="A11217" s="80">
        <v>41523</v>
      </c>
      <c r="B11217">
        <v>496.15</v>
      </c>
      <c r="C11217">
        <v>508.28</v>
      </c>
    </row>
    <row r="11218" spans="1:3">
      <c r="A11218" s="80">
        <v>41524</v>
      </c>
      <c r="B11218">
        <v>496.68</v>
      </c>
      <c r="C11218">
        <v>508.79</v>
      </c>
    </row>
    <row r="11219" spans="1:3">
      <c r="A11219" s="80">
        <v>41525</v>
      </c>
      <c r="B11219">
        <v>496.68</v>
      </c>
      <c r="C11219">
        <v>508.79</v>
      </c>
    </row>
    <row r="11220" spans="1:3">
      <c r="A11220" s="80">
        <v>41526</v>
      </c>
      <c r="B11220">
        <v>496.68</v>
      </c>
      <c r="C11220">
        <v>508.79</v>
      </c>
    </row>
    <row r="11221" spans="1:3">
      <c r="A11221" s="80">
        <v>41527</v>
      </c>
      <c r="B11221">
        <v>496.97</v>
      </c>
      <c r="C11221">
        <v>509.13</v>
      </c>
    </row>
    <row r="11222" spans="1:3">
      <c r="A11222" s="80">
        <v>41528</v>
      </c>
      <c r="B11222">
        <v>496.62</v>
      </c>
      <c r="C11222">
        <v>509.01</v>
      </c>
    </row>
    <row r="11223" spans="1:3">
      <c r="A11223" s="80">
        <v>41529</v>
      </c>
      <c r="B11223">
        <v>495.12</v>
      </c>
      <c r="C11223">
        <v>507.4</v>
      </c>
    </row>
    <row r="11224" spans="1:3">
      <c r="A11224" s="80">
        <v>41530</v>
      </c>
      <c r="B11224">
        <v>494.97</v>
      </c>
      <c r="C11224">
        <v>507.28</v>
      </c>
    </row>
    <row r="11225" spans="1:3">
      <c r="A11225" s="80">
        <v>41531</v>
      </c>
      <c r="B11225">
        <v>494.82</v>
      </c>
      <c r="C11225">
        <v>507.18</v>
      </c>
    </row>
    <row r="11226" spans="1:3">
      <c r="A11226" s="80">
        <v>41532</v>
      </c>
      <c r="B11226">
        <v>494.82</v>
      </c>
      <c r="C11226">
        <v>507.18</v>
      </c>
    </row>
    <row r="11227" spans="1:3">
      <c r="A11227" s="80">
        <v>41533</v>
      </c>
      <c r="B11227">
        <v>494.82</v>
      </c>
      <c r="C11227">
        <v>507.18</v>
      </c>
    </row>
    <row r="11228" spans="1:3">
      <c r="A11228" s="80">
        <v>41534</v>
      </c>
      <c r="B11228">
        <v>494.16</v>
      </c>
      <c r="C11228">
        <v>506.5</v>
      </c>
    </row>
    <row r="11229" spans="1:3">
      <c r="A11229" s="80">
        <v>41535</v>
      </c>
      <c r="B11229">
        <v>495.85</v>
      </c>
      <c r="C11229">
        <v>508.14</v>
      </c>
    </row>
    <row r="11230" spans="1:3">
      <c r="A11230" s="80">
        <v>41536</v>
      </c>
      <c r="B11230">
        <v>495.34</v>
      </c>
      <c r="C11230">
        <v>507.48</v>
      </c>
    </row>
    <row r="11231" spans="1:3">
      <c r="A11231" s="80">
        <v>41537</v>
      </c>
      <c r="B11231">
        <v>493.76</v>
      </c>
      <c r="C11231">
        <v>505.88</v>
      </c>
    </row>
    <row r="11232" spans="1:3">
      <c r="A11232" s="80">
        <v>41538</v>
      </c>
      <c r="B11232">
        <v>493.48</v>
      </c>
      <c r="C11232">
        <v>505.61</v>
      </c>
    </row>
    <row r="11233" spans="1:3">
      <c r="A11233" s="80">
        <v>41539</v>
      </c>
      <c r="B11233">
        <v>493.48</v>
      </c>
      <c r="C11233">
        <v>505.61</v>
      </c>
    </row>
    <row r="11234" spans="1:3">
      <c r="A11234" s="80">
        <v>41540</v>
      </c>
      <c r="B11234">
        <v>493.48</v>
      </c>
      <c r="C11234">
        <v>505.61</v>
      </c>
    </row>
    <row r="11235" spans="1:3">
      <c r="A11235" s="80">
        <v>41541</v>
      </c>
      <c r="B11235">
        <v>494.43</v>
      </c>
      <c r="C11235">
        <v>506.86</v>
      </c>
    </row>
    <row r="11236" spans="1:3">
      <c r="A11236" s="80">
        <v>41542</v>
      </c>
      <c r="B11236">
        <v>494.52</v>
      </c>
      <c r="C11236">
        <v>506.99</v>
      </c>
    </row>
    <row r="11237" spans="1:3">
      <c r="A11237" s="80">
        <v>41543</v>
      </c>
      <c r="B11237">
        <v>494.32</v>
      </c>
      <c r="C11237">
        <v>506.56</v>
      </c>
    </row>
    <row r="11238" spans="1:3">
      <c r="A11238" s="80">
        <v>41544</v>
      </c>
      <c r="B11238">
        <v>493.65</v>
      </c>
      <c r="C11238">
        <v>505.82</v>
      </c>
    </row>
    <row r="11239" spans="1:3">
      <c r="A11239" s="80">
        <v>41545</v>
      </c>
      <c r="B11239">
        <v>493.51</v>
      </c>
      <c r="C11239">
        <v>505.57</v>
      </c>
    </row>
    <row r="11240" spans="1:3">
      <c r="A11240" s="80">
        <v>41546</v>
      </c>
      <c r="B11240">
        <v>493.51</v>
      </c>
      <c r="C11240">
        <v>505.57</v>
      </c>
    </row>
    <row r="11241" spans="1:3">
      <c r="A11241" s="80">
        <v>41547</v>
      </c>
      <c r="B11241">
        <v>493.51</v>
      </c>
      <c r="C11241">
        <v>505.57</v>
      </c>
    </row>
    <row r="11242" spans="1:3">
      <c r="A11242" s="80">
        <v>41548</v>
      </c>
      <c r="B11242">
        <v>493.57</v>
      </c>
      <c r="C11242">
        <v>505.67</v>
      </c>
    </row>
    <row r="11243" spans="1:3">
      <c r="A11243" s="80">
        <v>41549</v>
      </c>
      <c r="B11243">
        <v>493.48</v>
      </c>
      <c r="C11243">
        <v>505.68</v>
      </c>
    </row>
    <row r="11244" spans="1:3">
      <c r="A11244" s="80">
        <v>41550</v>
      </c>
      <c r="B11244">
        <v>493.69</v>
      </c>
      <c r="C11244">
        <v>505.86</v>
      </c>
    </row>
    <row r="11245" spans="1:3">
      <c r="A11245" s="80">
        <v>41551</v>
      </c>
      <c r="B11245">
        <v>493.64</v>
      </c>
      <c r="C11245">
        <v>505.85</v>
      </c>
    </row>
    <row r="11246" spans="1:3">
      <c r="A11246" s="80">
        <v>41552</v>
      </c>
      <c r="B11246">
        <v>493.61</v>
      </c>
      <c r="C11246">
        <v>505.83</v>
      </c>
    </row>
    <row r="11247" spans="1:3">
      <c r="A11247" s="80">
        <v>41553</v>
      </c>
      <c r="B11247">
        <v>493.61</v>
      </c>
      <c r="C11247">
        <v>505.83</v>
      </c>
    </row>
    <row r="11248" spans="1:3">
      <c r="A11248" s="80">
        <v>41554</v>
      </c>
      <c r="B11248">
        <v>493.61</v>
      </c>
      <c r="C11248">
        <v>505.83</v>
      </c>
    </row>
    <row r="11249" spans="1:3">
      <c r="A11249" s="80">
        <v>41555</v>
      </c>
      <c r="B11249">
        <v>494.84</v>
      </c>
      <c r="C11249">
        <v>506.95</v>
      </c>
    </row>
    <row r="11250" spans="1:3">
      <c r="A11250" s="80">
        <v>41556</v>
      </c>
      <c r="B11250">
        <v>494.99</v>
      </c>
      <c r="C11250">
        <v>507.08</v>
      </c>
    </row>
    <row r="11251" spans="1:3">
      <c r="A11251" s="80">
        <v>41557</v>
      </c>
      <c r="B11251">
        <v>494.79</v>
      </c>
      <c r="C11251">
        <v>506.9</v>
      </c>
    </row>
    <row r="11252" spans="1:3">
      <c r="A11252" s="80">
        <v>41558</v>
      </c>
      <c r="B11252">
        <v>494.72</v>
      </c>
      <c r="C11252">
        <v>506.86</v>
      </c>
    </row>
    <row r="11253" spans="1:3">
      <c r="A11253" s="80">
        <v>41559</v>
      </c>
      <c r="B11253">
        <v>494.71</v>
      </c>
      <c r="C11253">
        <v>506.81</v>
      </c>
    </row>
    <row r="11254" spans="1:3">
      <c r="A11254" s="80">
        <v>41560</v>
      </c>
      <c r="B11254">
        <v>494.71</v>
      </c>
      <c r="C11254">
        <v>506.81</v>
      </c>
    </row>
    <row r="11255" spans="1:3">
      <c r="A11255" s="80">
        <v>41561</v>
      </c>
      <c r="B11255">
        <v>494.71</v>
      </c>
      <c r="C11255">
        <v>506.81</v>
      </c>
    </row>
    <row r="11256" spans="1:3">
      <c r="A11256" s="80">
        <v>41562</v>
      </c>
      <c r="B11256">
        <v>493.88</v>
      </c>
      <c r="C11256">
        <v>505.99</v>
      </c>
    </row>
    <row r="11257" spans="1:3">
      <c r="A11257" s="80">
        <v>41563</v>
      </c>
      <c r="B11257">
        <v>493.64</v>
      </c>
      <c r="C11257">
        <v>505.8</v>
      </c>
    </row>
    <row r="11258" spans="1:3">
      <c r="A11258" s="80">
        <v>41564</v>
      </c>
      <c r="B11258">
        <v>493.94</v>
      </c>
      <c r="C11258">
        <v>506.08</v>
      </c>
    </row>
    <row r="11259" spans="1:3">
      <c r="A11259" s="80">
        <v>41565</v>
      </c>
      <c r="B11259">
        <v>493.92</v>
      </c>
      <c r="C11259">
        <v>506.06</v>
      </c>
    </row>
    <row r="11260" spans="1:3">
      <c r="A11260" s="80">
        <v>41566</v>
      </c>
      <c r="B11260">
        <v>493.94</v>
      </c>
      <c r="C11260">
        <v>506.07</v>
      </c>
    </row>
    <row r="11261" spans="1:3">
      <c r="A11261" s="80">
        <v>41567</v>
      </c>
      <c r="B11261">
        <v>493.94</v>
      </c>
      <c r="C11261">
        <v>506.07</v>
      </c>
    </row>
    <row r="11262" spans="1:3">
      <c r="A11262" s="80">
        <v>41568</v>
      </c>
      <c r="B11262">
        <v>493.94</v>
      </c>
      <c r="C11262">
        <v>506.07</v>
      </c>
    </row>
    <row r="11263" spans="1:3">
      <c r="A11263" s="80">
        <v>41569</v>
      </c>
      <c r="B11263">
        <v>493.95</v>
      </c>
      <c r="C11263">
        <v>506.08</v>
      </c>
    </row>
    <row r="11264" spans="1:3">
      <c r="A11264" s="80">
        <v>41570</v>
      </c>
      <c r="B11264">
        <v>493.86</v>
      </c>
      <c r="C11264">
        <v>505.98</v>
      </c>
    </row>
    <row r="11265" spans="1:3">
      <c r="A11265" s="80">
        <v>41571</v>
      </c>
      <c r="B11265">
        <v>493.71</v>
      </c>
      <c r="C11265">
        <v>506</v>
      </c>
    </row>
    <row r="11266" spans="1:3">
      <c r="A11266" s="80">
        <v>41572</v>
      </c>
      <c r="B11266">
        <v>493.7</v>
      </c>
      <c r="C11266">
        <v>506.04</v>
      </c>
    </row>
    <row r="11267" spans="1:3">
      <c r="A11267" s="80">
        <v>41573</v>
      </c>
      <c r="B11267">
        <v>493.6</v>
      </c>
      <c r="C11267">
        <v>506.02</v>
      </c>
    </row>
    <row r="11268" spans="1:3">
      <c r="A11268" s="80">
        <v>41574</v>
      </c>
      <c r="B11268">
        <v>493.6</v>
      </c>
      <c r="C11268">
        <v>506.02</v>
      </c>
    </row>
    <row r="11269" spans="1:3">
      <c r="A11269" s="80">
        <v>41575</v>
      </c>
      <c r="B11269">
        <v>493.6</v>
      </c>
      <c r="C11269">
        <v>506.02</v>
      </c>
    </row>
    <row r="11270" spans="1:3">
      <c r="A11270" s="80">
        <v>41576</v>
      </c>
      <c r="B11270">
        <v>493.71</v>
      </c>
      <c r="C11270">
        <v>506.05</v>
      </c>
    </row>
    <row r="11271" spans="1:3">
      <c r="A11271" s="80">
        <v>41577</v>
      </c>
      <c r="B11271">
        <v>493.61</v>
      </c>
      <c r="C11271">
        <v>505.97</v>
      </c>
    </row>
    <row r="11272" spans="1:3">
      <c r="A11272" s="80">
        <v>41578</v>
      </c>
      <c r="B11272">
        <v>493.64</v>
      </c>
      <c r="C11272">
        <v>506.02</v>
      </c>
    </row>
    <row r="11273" spans="1:3">
      <c r="A11273" s="80">
        <v>41579</v>
      </c>
      <c r="B11273">
        <v>493.73</v>
      </c>
      <c r="C11273">
        <v>506.01</v>
      </c>
    </row>
    <row r="11274" spans="1:3">
      <c r="A11274" s="80">
        <v>41580</v>
      </c>
      <c r="B11274">
        <v>493.68</v>
      </c>
      <c r="C11274">
        <v>506</v>
      </c>
    </row>
    <row r="11275" spans="1:3">
      <c r="A11275" s="80">
        <v>41581</v>
      </c>
      <c r="B11275">
        <v>493.68</v>
      </c>
      <c r="C11275">
        <v>506</v>
      </c>
    </row>
    <row r="11276" spans="1:3">
      <c r="A11276" s="80">
        <v>41582</v>
      </c>
      <c r="B11276">
        <v>493.68</v>
      </c>
      <c r="C11276">
        <v>506</v>
      </c>
    </row>
    <row r="11277" spans="1:3">
      <c r="A11277" s="80">
        <v>41583</v>
      </c>
      <c r="B11277">
        <v>494.15</v>
      </c>
      <c r="C11277">
        <v>506.37</v>
      </c>
    </row>
    <row r="11278" spans="1:3">
      <c r="A11278" s="80">
        <v>41584</v>
      </c>
      <c r="B11278">
        <v>494.23</v>
      </c>
      <c r="C11278">
        <v>506.43</v>
      </c>
    </row>
    <row r="11279" spans="1:3">
      <c r="A11279" s="80">
        <v>41585</v>
      </c>
      <c r="B11279">
        <v>494.43</v>
      </c>
      <c r="C11279">
        <v>506.65</v>
      </c>
    </row>
    <row r="11280" spans="1:3">
      <c r="A11280" s="80">
        <v>41586</v>
      </c>
      <c r="B11280">
        <v>494.43</v>
      </c>
      <c r="C11280">
        <v>506.64</v>
      </c>
    </row>
    <row r="11281" spans="1:3">
      <c r="A11281" s="80">
        <v>41587</v>
      </c>
      <c r="B11281">
        <v>494.07</v>
      </c>
      <c r="C11281">
        <v>506.2</v>
      </c>
    </row>
    <row r="11282" spans="1:3">
      <c r="A11282" s="80">
        <v>41588</v>
      </c>
      <c r="B11282">
        <v>494.07</v>
      </c>
      <c r="C11282">
        <v>506.2</v>
      </c>
    </row>
    <row r="11283" spans="1:3">
      <c r="A11283" s="80">
        <v>41589</v>
      </c>
      <c r="B11283">
        <v>494.07</v>
      </c>
      <c r="C11283">
        <v>506.2</v>
      </c>
    </row>
    <row r="11284" spans="1:3">
      <c r="A11284" s="80">
        <v>41590</v>
      </c>
      <c r="B11284">
        <v>493.69</v>
      </c>
      <c r="C11284">
        <v>505.91</v>
      </c>
    </row>
    <row r="11285" spans="1:3">
      <c r="A11285" s="80">
        <v>41591</v>
      </c>
      <c r="B11285">
        <v>493.61</v>
      </c>
      <c r="C11285">
        <v>505.88</v>
      </c>
    </row>
    <row r="11286" spans="1:3">
      <c r="A11286" s="80">
        <v>41592</v>
      </c>
      <c r="B11286">
        <v>493.62</v>
      </c>
      <c r="C11286">
        <v>505.88</v>
      </c>
    </row>
    <row r="11287" spans="1:3">
      <c r="A11287" s="80">
        <v>41593</v>
      </c>
      <c r="B11287">
        <v>492.49</v>
      </c>
      <c r="C11287">
        <v>505.88</v>
      </c>
    </row>
    <row r="11288" spans="1:3">
      <c r="A11288" s="80">
        <v>41594</v>
      </c>
      <c r="B11288">
        <v>493.61</v>
      </c>
      <c r="C11288">
        <v>505.88</v>
      </c>
    </row>
    <row r="11289" spans="1:3">
      <c r="A11289" s="80">
        <v>41595</v>
      </c>
      <c r="B11289">
        <v>493.61</v>
      </c>
      <c r="C11289">
        <v>505.88</v>
      </c>
    </row>
    <row r="11290" spans="1:3">
      <c r="A11290" s="80">
        <v>41596</v>
      </c>
      <c r="B11290">
        <v>493.61</v>
      </c>
      <c r="C11290">
        <v>505.88</v>
      </c>
    </row>
    <row r="11291" spans="1:3">
      <c r="A11291" s="80">
        <v>41597</v>
      </c>
      <c r="B11291">
        <v>493.7</v>
      </c>
      <c r="C11291">
        <v>505.89</v>
      </c>
    </row>
    <row r="11292" spans="1:3">
      <c r="A11292" s="80">
        <v>41598</v>
      </c>
      <c r="B11292">
        <v>493.63</v>
      </c>
      <c r="C11292">
        <v>505.86</v>
      </c>
    </row>
    <row r="11293" spans="1:3">
      <c r="A11293" s="80">
        <v>41599</v>
      </c>
      <c r="B11293">
        <v>493.15</v>
      </c>
      <c r="C11293">
        <v>505.36</v>
      </c>
    </row>
    <row r="11294" spans="1:3">
      <c r="A11294" s="80">
        <v>41600</v>
      </c>
      <c r="B11294">
        <v>492.86</v>
      </c>
      <c r="C11294">
        <v>505.03</v>
      </c>
    </row>
    <row r="11295" spans="1:3">
      <c r="A11295" s="80">
        <v>41601</v>
      </c>
      <c r="B11295">
        <v>493.34</v>
      </c>
      <c r="C11295">
        <v>505.53</v>
      </c>
    </row>
    <row r="11296" spans="1:3">
      <c r="A11296" s="80">
        <v>41602</v>
      </c>
      <c r="B11296">
        <v>493.34</v>
      </c>
      <c r="C11296">
        <v>505.53</v>
      </c>
    </row>
    <row r="11297" spans="1:3">
      <c r="A11297" s="80">
        <v>41603</v>
      </c>
      <c r="B11297">
        <v>493.34</v>
      </c>
      <c r="C11297">
        <v>505.53</v>
      </c>
    </row>
    <row r="11298" spans="1:3">
      <c r="A11298" s="80">
        <v>41604</v>
      </c>
      <c r="B11298">
        <v>493.45</v>
      </c>
      <c r="C11298">
        <v>505.55</v>
      </c>
    </row>
    <row r="11299" spans="1:3">
      <c r="A11299" s="80">
        <v>41605</v>
      </c>
      <c r="B11299">
        <v>493.35</v>
      </c>
      <c r="C11299">
        <v>505.5</v>
      </c>
    </row>
    <row r="11300" spans="1:3">
      <c r="A11300" s="80">
        <v>41606</v>
      </c>
      <c r="B11300">
        <v>493.14</v>
      </c>
      <c r="C11300">
        <v>505.27</v>
      </c>
    </row>
    <row r="11301" spans="1:3">
      <c r="A11301" s="80">
        <v>41607</v>
      </c>
      <c r="B11301">
        <v>492.96</v>
      </c>
      <c r="C11301">
        <v>505.08</v>
      </c>
    </row>
    <row r="11302" spans="1:3">
      <c r="A11302" s="80">
        <v>41608</v>
      </c>
      <c r="B11302">
        <v>492.93</v>
      </c>
      <c r="C11302">
        <v>505.13</v>
      </c>
    </row>
    <row r="11303" spans="1:3">
      <c r="A11303" s="80">
        <v>41609</v>
      </c>
      <c r="B11303">
        <v>492.93</v>
      </c>
      <c r="C11303">
        <v>505.13</v>
      </c>
    </row>
    <row r="11304" spans="1:3">
      <c r="A11304" s="80">
        <v>41610</v>
      </c>
      <c r="B11304">
        <v>492.93</v>
      </c>
      <c r="C11304">
        <v>505.13</v>
      </c>
    </row>
    <row r="11305" spans="1:3">
      <c r="A11305" s="80">
        <v>41611</v>
      </c>
      <c r="B11305">
        <v>493</v>
      </c>
      <c r="C11305">
        <v>505.13</v>
      </c>
    </row>
    <row r="11306" spans="1:3">
      <c r="A11306" s="80">
        <v>41612</v>
      </c>
      <c r="B11306">
        <v>492.92</v>
      </c>
      <c r="C11306">
        <v>505.07</v>
      </c>
    </row>
    <row r="11307" spans="1:3">
      <c r="A11307" s="80">
        <v>41613</v>
      </c>
      <c r="B11307">
        <v>492.87</v>
      </c>
      <c r="C11307">
        <v>505.17</v>
      </c>
    </row>
    <row r="11308" spans="1:3">
      <c r="A11308" s="80">
        <v>41614</v>
      </c>
      <c r="B11308">
        <v>492.88</v>
      </c>
      <c r="C11308">
        <v>505.11</v>
      </c>
    </row>
    <row r="11309" spans="1:3">
      <c r="A11309" s="80">
        <v>41615</v>
      </c>
      <c r="B11309">
        <v>492.85</v>
      </c>
      <c r="C11309">
        <v>505.08</v>
      </c>
    </row>
    <row r="11310" spans="1:3">
      <c r="A11310" s="80">
        <v>41616</v>
      </c>
      <c r="B11310">
        <v>492.85</v>
      </c>
      <c r="C11310">
        <v>505.08</v>
      </c>
    </row>
    <row r="11311" spans="1:3">
      <c r="A11311" s="80">
        <v>41617</v>
      </c>
      <c r="B11311">
        <v>492.85</v>
      </c>
      <c r="C11311">
        <v>505.08</v>
      </c>
    </row>
    <row r="11312" spans="1:3">
      <c r="A11312" s="80">
        <v>41618</v>
      </c>
      <c r="B11312">
        <v>492.89</v>
      </c>
      <c r="C11312">
        <v>505.11</v>
      </c>
    </row>
    <row r="11313" spans="1:3">
      <c r="A11313" s="80">
        <v>41619</v>
      </c>
      <c r="B11313">
        <v>492.83</v>
      </c>
      <c r="C11313">
        <v>505.11</v>
      </c>
    </row>
    <row r="11314" spans="1:3">
      <c r="A11314" s="80">
        <v>41620</v>
      </c>
      <c r="B11314">
        <v>492.63</v>
      </c>
      <c r="C11314">
        <v>504.96</v>
      </c>
    </row>
    <row r="11315" spans="1:3">
      <c r="A11315" s="80">
        <v>41621</v>
      </c>
      <c r="B11315">
        <v>492.62</v>
      </c>
      <c r="C11315">
        <v>504.88</v>
      </c>
    </row>
    <row r="11316" spans="1:3">
      <c r="A11316" s="80">
        <v>41622</v>
      </c>
      <c r="B11316">
        <v>492.62</v>
      </c>
      <c r="C11316">
        <v>504.88</v>
      </c>
    </row>
    <row r="11317" spans="1:3">
      <c r="A11317" s="80">
        <v>41623</v>
      </c>
      <c r="B11317">
        <v>492.62</v>
      </c>
      <c r="C11317">
        <v>504.88</v>
      </c>
    </row>
    <row r="11318" spans="1:3">
      <c r="A11318" s="80">
        <v>41624</v>
      </c>
      <c r="B11318">
        <v>492.62</v>
      </c>
      <c r="C11318">
        <v>504.88</v>
      </c>
    </row>
    <row r="11319" spans="1:3">
      <c r="A11319" s="80">
        <v>41625</v>
      </c>
      <c r="B11319">
        <v>492.72</v>
      </c>
      <c r="C11319">
        <v>504.92</v>
      </c>
    </row>
    <row r="11320" spans="1:3">
      <c r="A11320" s="80">
        <v>41626</v>
      </c>
      <c r="B11320">
        <v>493.28</v>
      </c>
      <c r="C11320">
        <v>505.5</v>
      </c>
    </row>
    <row r="11321" spans="1:3">
      <c r="A11321" s="80">
        <v>41627</v>
      </c>
      <c r="B11321">
        <v>493.3</v>
      </c>
      <c r="C11321">
        <v>505.77</v>
      </c>
    </row>
    <row r="11322" spans="1:3">
      <c r="A11322" s="80">
        <v>41628</v>
      </c>
      <c r="B11322">
        <v>493.29</v>
      </c>
      <c r="C11322">
        <v>505.78</v>
      </c>
    </row>
    <row r="11323" spans="1:3">
      <c r="A11323" s="80">
        <v>41629</v>
      </c>
      <c r="B11323">
        <v>493.49</v>
      </c>
      <c r="C11323">
        <v>505.96</v>
      </c>
    </row>
    <row r="11324" spans="1:3">
      <c r="A11324" s="80">
        <v>41630</v>
      </c>
      <c r="B11324">
        <v>493.49</v>
      </c>
      <c r="C11324">
        <v>505.96</v>
      </c>
    </row>
    <row r="11325" spans="1:3">
      <c r="A11325" s="80">
        <v>41631</v>
      </c>
      <c r="B11325">
        <v>493.49</v>
      </c>
      <c r="C11325">
        <v>505.96</v>
      </c>
    </row>
    <row r="11326" spans="1:3">
      <c r="A11326" s="80">
        <v>41632</v>
      </c>
      <c r="B11326">
        <v>494.46</v>
      </c>
      <c r="C11326">
        <v>507.17</v>
      </c>
    </row>
    <row r="11327" spans="1:3">
      <c r="A11327" s="80">
        <v>41633</v>
      </c>
      <c r="B11327">
        <v>495.45</v>
      </c>
      <c r="C11327">
        <v>508.33</v>
      </c>
    </row>
    <row r="11328" spans="1:3">
      <c r="A11328" s="80">
        <v>41634</v>
      </c>
      <c r="B11328">
        <v>495.45</v>
      </c>
      <c r="C11328">
        <v>508.33</v>
      </c>
    </row>
    <row r="11329" spans="1:3">
      <c r="A11329" s="80">
        <v>41635</v>
      </c>
      <c r="B11329">
        <v>495.59</v>
      </c>
      <c r="C11329">
        <v>508.52</v>
      </c>
    </row>
    <row r="11330" spans="1:3">
      <c r="A11330" s="80">
        <v>41636</v>
      </c>
      <c r="B11330">
        <v>494.92</v>
      </c>
      <c r="C11330">
        <v>507.9</v>
      </c>
    </row>
    <row r="11331" spans="1:3">
      <c r="A11331" s="80">
        <v>41637</v>
      </c>
      <c r="B11331">
        <v>494.92</v>
      </c>
      <c r="C11331">
        <v>507.9</v>
      </c>
    </row>
    <row r="11332" spans="1:3">
      <c r="A11332" s="80">
        <v>41638</v>
      </c>
      <c r="B11332">
        <v>494.92</v>
      </c>
      <c r="C11332">
        <v>507.9</v>
      </c>
    </row>
    <row r="11333" spans="1:3">
      <c r="A11333" s="80">
        <v>41639</v>
      </c>
      <c r="B11333">
        <v>495.01</v>
      </c>
      <c r="C11333">
        <v>507.8</v>
      </c>
    </row>
    <row r="11334" spans="1:3">
      <c r="A11334" s="80">
        <v>41640</v>
      </c>
      <c r="B11334">
        <v>495.01</v>
      </c>
      <c r="C11334">
        <v>507.8</v>
      </c>
    </row>
    <row r="11335" spans="1:3">
      <c r="A11335" s="80">
        <v>41641</v>
      </c>
      <c r="B11335">
        <v>495.01</v>
      </c>
      <c r="C11335">
        <v>507.8</v>
      </c>
    </row>
    <row r="11336" spans="1:3">
      <c r="A11336" s="80">
        <v>41642</v>
      </c>
      <c r="B11336">
        <v>494.89</v>
      </c>
      <c r="C11336">
        <v>507.95</v>
      </c>
    </row>
    <row r="11337" spans="1:3">
      <c r="A11337" s="80">
        <v>41643</v>
      </c>
      <c r="B11337">
        <v>495.45</v>
      </c>
      <c r="C11337">
        <v>508.65</v>
      </c>
    </row>
    <row r="11338" spans="1:3">
      <c r="A11338" s="80">
        <v>41644</v>
      </c>
      <c r="B11338">
        <v>495.45</v>
      </c>
      <c r="C11338">
        <v>508.65</v>
      </c>
    </row>
    <row r="11339" spans="1:3">
      <c r="A11339" s="80">
        <v>41645</v>
      </c>
      <c r="B11339">
        <v>495.45</v>
      </c>
      <c r="C11339">
        <v>508.65</v>
      </c>
    </row>
    <row r="11340" spans="1:3">
      <c r="A11340" s="80">
        <v>41646</v>
      </c>
      <c r="B11340">
        <v>496.64</v>
      </c>
      <c r="C11340">
        <v>509.68</v>
      </c>
    </row>
    <row r="11341" spans="1:3">
      <c r="A11341" s="80">
        <v>41647</v>
      </c>
      <c r="B11341">
        <v>496.28</v>
      </c>
      <c r="C11341">
        <v>509.2</v>
      </c>
    </row>
    <row r="11342" spans="1:3">
      <c r="A11342" s="80">
        <v>41648</v>
      </c>
      <c r="B11342">
        <v>493.82</v>
      </c>
      <c r="C11342">
        <v>506.73</v>
      </c>
    </row>
    <row r="11343" spans="1:3">
      <c r="A11343" s="80">
        <v>41649</v>
      </c>
      <c r="B11343">
        <v>493.62</v>
      </c>
      <c r="C11343">
        <v>506.3</v>
      </c>
    </row>
    <row r="11344" spans="1:3">
      <c r="A11344" s="80">
        <v>41650</v>
      </c>
      <c r="B11344">
        <v>493.13</v>
      </c>
      <c r="C11344">
        <v>505.82</v>
      </c>
    </row>
    <row r="11345" spans="1:3">
      <c r="A11345" s="80">
        <v>41651</v>
      </c>
      <c r="B11345">
        <v>493.13</v>
      </c>
      <c r="C11345">
        <v>505.82</v>
      </c>
    </row>
    <row r="11346" spans="1:3">
      <c r="A11346" s="80">
        <v>41652</v>
      </c>
      <c r="B11346">
        <v>493.13</v>
      </c>
      <c r="C11346">
        <v>505.82</v>
      </c>
    </row>
    <row r="11347" spans="1:3">
      <c r="A11347" s="80">
        <v>41653</v>
      </c>
      <c r="B11347">
        <v>494.47</v>
      </c>
      <c r="C11347">
        <v>507.23</v>
      </c>
    </row>
    <row r="11348" spans="1:3">
      <c r="A11348" s="80">
        <v>41654</v>
      </c>
      <c r="B11348">
        <v>494.84</v>
      </c>
      <c r="C11348">
        <v>507.67</v>
      </c>
    </row>
    <row r="11349" spans="1:3">
      <c r="A11349" s="80">
        <v>41655</v>
      </c>
      <c r="B11349">
        <v>494.86</v>
      </c>
      <c r="C11349">
        <v>507.51</v>
      </c>
    </row>
    <row r="11350" spans="1:3">
      <c r="A11350" s="80">
        <v>41656</v>
      </c>
      <c r="B11350">
        <v>494.85</v>
      </c>
      <c r="C11350">
        <v>507.56</v>
      </c>
    </row>
    <row r="11351" spans="1:3">
      <c r="A11351" s="80">
        <v>41657</v>
      </c>
      <c r="B11351">
        <v>494.74</v>
      </c>
      <c r="C11351">
        <v>507.47</v>
      </c>
    </row>
    <row r="11352" spans="1:3">
      <c r="A11352" s="80">
        <v>41658</v>
      </c>
      <c r="B11352">
        <v>494.74</v>
      </c>
      <c r="C11352">
        <v>507.47</v>
      </c>
    </row>
    <row r="11353" spans="1:3">
      <c r="A11353" s="80">
        <v>41659</v>
      </c>
      <c r="B11353">
        <v>494.74</v>
      </c>
      <c r="C11353">
        <v>507.47</v>
      </c>
    </row>
    <row r="11354" spans="1:3">
      <c r="A11354" s="80">
        <v>41660</v>
      </c>
      <c r="B11354">
        <v>495.02</v>
      </c>
      <c r="C11354">
        <v>507.88</v>
      </c>
    </row>
    <row r="11355" spans="1:3">
      <c r="A11355" s="80">
        <v>41661</v>
      </c>
      <c r="B11355">
        <v>495.55</v>
      </c>
      <c r="C11355">
        <v>508.29</v>
      </c>
    </row>
    <row r="11356" spans="1:3">
      <c r="A11356" s="80">
        <v>41662</v>
      </c>
      <c r="B11356">
        <v>497.53</v>
      </c>
      <c r="C11356">
        <v>510.34</v>
      </c>
    </row>
    <row r="11357" spans="1:3">
      <c r="A11357" s="80">
        <v>41663</v>
      </c>
      <c r="B11357">
        <v>497.92</v>
      </c>
      <c r="C11357">
        <v>510.77</v>
      </c>
    </row>
    <row r="11358" spans="1:3">
      <c r="A11358" s="80">
        <v>41664</v>
      </c>
      <c r="B11358">
        <v>499.92</v>
      </c>
      <c r="C11358">
        <v>512.54</v>
      </c>
    </row>
    <row r="11359" spans="1:3">
      <c r="A11359" s="80">
        <v>41665</v>
      </c>
      <c r="B11359">
        <v>499.92</v>
      </c>
      <c r="C11359">
        <v>512.54</v>
      </c>
    </row>
    <row r="11360" spans="1:3">
      <c r="A11360" s="80">
        <v>41666</v>
      </c>
      <c r="B11360">
        <v>499.92</v>
      </c>
      <c r="C11360">
        <v>512.54</v>
      </c>
    </row>
    <row r="11361" spans="1:3">
      <c r="A11361" s="80">
        <v>41667</v>
      </c>
      <c r="B11361">
        <v>499.77</v>
      </c>
      <c r="C11361">
        <v>512.36</v>
      </c>
    </row>
    <row r="11362" spans="1:3">
      <c r="A11362" s="80">
        <v>41668</v>
      </c>
      <c r="B11362">
        <v>498.58</v>
      </c>
      <c r="C11362">
        <v>511.08</v>
      </c>
    </row>
    <row r="11363" spans="1:3">
      <c r="A11363" s="80">
        <v>41669</v>
      </c>
      <c r="B11363">
        <v>505.12</v>
      </c>
      <c r="C11363">
        <v>518.14</v>
      </c>
    </row>
    <row r="11364" spans="1:3">
      <c r="A11364" s="80">
        <v>41670</v>
      </c>
      <c r="B11364">
        <v>505.39</v>
      </c>
      <c r="C11364">
        <v>519.63</v>
      </c>
    </row>
    <row r="11365" spans="1:3">
      <c r="A11365" s="80">
        <v>41671</v>
      </c>
      <c r="B11365">
        <v>506.37</v>
      </c>
      <c r="C11365">
        <v>520.6</v>
      </c>
    </row>
    <row r="11366" spans="1:3">
      <c r="A11366" s="80">
        <v>41672</v>
      </c>
      <c r="B11366">
        <v>506.37</v>
      </c>
      <c r="C11366">
        <v>520.6</v>
      </c>
    </row>
    <row r="11367" spans="1:3">
      <c r="A11367" s="80">
        <v>41673</v>
      </c>
      <c r="B11367">
        <v>506.37</v>
      </c>
      <c r="C11367">
        <v>520.6</v>
      </c>
    </row>
    <row r="11368" spans="1:3">
      <c r="A11368" s="80">
        <v>41674</v>
      </c>
      <c r="B11368">
        <v>510.15</v>
      </c>
      <c r="C11368">
        <v>524.82000000000005</v>
      </c>
    </row>
    <row r="11369" spans="1:3">
      <c r="A11369" s="80">
        <v>41675</v>
      </c>
      <c r="B11369">
        <v>510.23</v>
      </c>
      <c r="C11369">
        <v>524.74</v>
      </c>
    </row>
    <row r="11370" spans="1:3">
      <c r="A11370" s="80">
        <v>41676</v>
      </c>
      <c r="B11370">
        <v>514.76</v>
      </c>
      <c r="C11370">
        <v>529.39</v>
      </c>
    </row>
    <row r="11371" spans="1:3">
      <c r="A11371" s="80">
        <v>41677</v>
      </c>
      <c r="B11371">
        <v>518.51</v>
      </c>
      <c r="C11371">
        <v>533.25</v>
      </c>
    </row>
    <row r="11372" spans="1:3">
      <c r="A11372" s="80">
        <v>41678</v>
      </c>
      <c r="B11372">
        <v>513.97</v>
      </c>
      <c r="C11372">
        <v>528.55999999999995</v>
      </c>
    </row>
    <row r="11373" spans="1:3">
      <c r="A11373" s="80">
        <v>41679</v>
      </c>
      <c r="B11373">
        <v>513.97</v>
      </c>
      <c r="C11373">
        <v>528.55999999999995</v>
      </c>
    </row>
    <row r="11374" spans="1:3">
      <c r="A11374" s="80">
        <v>41680</v>
      </c>
      <c r="B11374">
        <v>513.97</v>
      </c>
      <c r="C11374">
        <v>528.55999999999995</v>
      </c>
    </row>
    <row r="11375" spans="1:3">
      <c r="A11375" s="80">
        <v>41681</v>
      </c>
      <c r="B11375">
        <v>514.21</v>
      </c>
      <c r="C11375">
        <v>528.48</v>
      </c>
    </row>
    <row r="11376" spans="1:3">
      <c r="A11376" s="80">
        <v>41682</v>
      </c>
      <c r="B11376">
        <v>516.79</v>
      </c>
      <c r="C11376">
        <v>530.88</v>
      </c>
    </row>
    <row r="11377" spans="1:3">
      <c r="A11377" s="80">
        <v>41683</v>
      </c>
      <c r="B11377">
        <v>517.05999999999995</v>
      </c>
      <c r="C11377">
        <v>531.24</v>
      </c>
    </row>
    <row r="11378" spans="1:3">
      <c r="A11378" s="80">
        <v>41684</v>
      </c>
      <c r="B11378">
        <v>517.15</v>
      </c>
      <c r="C11378">
        <v>531.28</v>
      </c>
    </row>
    <row r="11379" spans="1:3">
      <c r="A11379" s="80">
        <v>41685</v>
      </c>
      <c r="B11379">
        <v>517.07000000000005</v>
      </c>
      <c r="C11379">
        <v>531.32000000000005</v>
      </c>
    </row>
    <row r="11380" spans="1:3">
      <c r="A11380" s="80">
        <v>41686</v>
      </c>
      <c r="B11380">
        <v>517.07000000000005</v>
      </c>
      <c r="C11380">
        <v>531.32000000000005</v>
      </c>
    </row>
    <row r="11381" spans="1:3">
      <c r="A11381" s="80">
        <v>41687</v>
      </c>
      <c r="B11381">
        <v>517.07000000000005</v>
      </c>
      <c r="C11381">
        <v>531.32000000000005</v>
      </c>
    </row>
    <row r="11382" spans="1:3">
      <c r="A11382" s="80">
        <v>41688</v>
      </c>
      <c r="B11382">
        <v>517.52</v>
      </c>
      <c r="C11382">
        <v>531.62</v>
      </c>
    </row>
    <row r="11383" spans="1:3">
      <c r="A11383" s="80">
        <v>41689</v>
      </c>
      <c r="B11383">
        <v>517.23</v>
      </c>
      <c r="C11383">
        <v>531.51</v>
      </c>
    </row>
    <row r="11384" spans="1:3">
      <c r="A11384" s="80">
        <v>41690</v>
      </c>
      <c r="B11384">
        <v>519.12</v>
      </c>
      <c r="C11384">
        <v>533.45000000000005</v>
      </c>
    </row>
    <row r="11385" spans="1:3">
      <c r="A11385" s="80">
        <v>41691</v>
      </c>
      <c r="B11385">
        <v>522.67999999999995</v>
      </c>
      <c r="C11385">
        <v>537.02</v>
      </c>
    </row>
    <row r="11386" spans="1:3">
      <c r="A11386" s="80">
        <v>41692</v>
      </c>
      <c r="B11386">
        <v>526.24</v>
      </c>
      <c r="C11386">
        <v>540.45000000000005</v>
      </c>
    </row>
    <row r="11387" spans="1:3">
      <c r="A11387" s="80">
        <v>41693</v>
      </c>
      <c r="B11387">
        <v>526.24</v>
      </c>
      <c r="C11387">
        <v>540.45000000000005</v>
      </c>
    </row>
    <row r="11388" spans="1:3">
      <c r="A11388" s="80">
        <v>41694</v>
      </c>
      <c r="B11388">
        <v>526.24</v>
      </c>
      <c r="C11388">
        <v>540.45000000000005</v>
      </c>
    </row>
    <row r="11389" spans="1:3">
      <c r="A11389" s="80">
        <v>41695</v>
      </c>
      <c r="B11389">
        <v>532.13</v>
      </c>
      <c r="C11389">
        <v>546.28</v>
      </c>
    </row>
    <row r="11390" spans="1:3">
      <c r="A11390" s="80">
        <v>41696</v>
      </c>
      <c r="B11390">
        <v>532.1</v>
      </c>
      <c r="C11390">
        <v>546.22</v>
      </c>
    </row>
    <row r="11391" spans="1:3">
      <c r="A11391" s="80">
        <v>41697</v>
      </c>
      <c r="B11391">
        <v>536.22</v>
      </c>
      <c r="C11391">
        <v>550.77</v>
      </c>
    </row>
    <row r="11392" spans="1:3">
      <c r="A11392" s="80">
        <v>41698</v>
      </c>
      <c r="B11392">
        <v>538.58000000000004</v>
      </c>
      <c r="C11392">
        <v>553.54</v>
      </c>
    </row>
    <row r="11393" spans="1:3">
      <c r="A11393" s="80">
        <v>41699</v>
      </c>
      <c r="B11393">
        <v>539.09</v>
      </c>
      <c r="C11393">
        <v>553.54999999999995</v>
      </c>
    </row>
    <row r="11394" spans="1:3">
      <c r="A11394" s="80">
        <v>41700</v>
      </c>
      <c r="B11394">
        <v>539.09</v>
      </c>
      <c r="C11394">
        <v>553.54999999999995</v>
      </c>
    </row>
    <row r="11395" spans="1:3">
      <c r="A11395" s="80">
        <v>41701</v>
      </c>
      <c r="B11395">
        <v>539.09</v>
      </c>
      <c r="C11395">
        <v>553.54999999999995</v>
      </c>
    </row>
    <row r="11396" spans="1:3">
      <c r="A11396" s="80">
        <v>41702</v>
      </c>
      <c r="B11396">
        <v>542.53</v>
      </c>
      <c r="C11396">
        <v>557.11</v>
      </c>
    </row>
    <row r="11397" spans="1:3">
      <c r="A11397" s="80">
        <v>41703</v>
      </c>
      <c r="B11397">
        <v>545.95000000000005</v>
      </c>
      <c r="C11397">
        <v>560.75</v>
      </c>
    </row>
    <row r="11398" spans="1:3">
      <c r="A11398" s="80">
        <v>41704</v>
      </c>
      <c r="B11398">
        <v>549.42999999999995</v>
      </c>
      <c r="C11398">
        <v>564.16999999999996</v>
      </c>
    </row>
    <row r="11399" spans="1:3">
      <c r="A11399" s="80">
        <v>41705</v>
      </c>
      <c r="B11399">
        <v>552.15</v>
      </c>
      <c r="C11399">
        <v>567.23</v>
      </c>
    </row>
    <row r="11400" spans="1:3">
      <c r="A11400" s="80">
        <v>41706</v>
      </c>
      <c r="B11400">
        <v>555.79</v>
      </c>
      <c r="C11400">
        <v>570.79</v>
      </c>
    </row>
    <row r="11401" spans="1:3">
      <c r="A11401" s="80">
        <v>41707</v>
      </c>
      <c r="B11401">
        <v>555.79</v>
      </c>
      <c r="C11401">
        <v>570.79</v>
      </c>
    </row>
    <row r="11402" spans="1:3">
      <c r="A11402" s="80">
        <v>41708</v>
      </c>
      <c r="B11402">
        <v>555.79</v>
      </c>
      <c r="C11402">
        <v>570.79</v>
      </c>
    </row>
    <row r="11403" spans="1:3">
      <c r="A11403" s="80">
        <v>41709</v>
      </c>
      <c r="B11403">
        <v>557.16</v>
      </c>
      <c r="C11403">
        <v>571.85</v>
      </c>
    </row>
    <row r="11404" spans="1:3">
      <c r="A11404" s="80">
        <v>41710</v>
      </c>
      <c r="B11404">
        <v>557.62</v>
      </c>
      <c r="C11404">
        <v>572.44000000000005</v>
      </c>
    </row>
    <row r="11405" spans="1:3">
      <c r="A11405" s="80">
        <v>41711</v>
      </c>
      <c r="B11405">
        <v>555.28</v>
      </c>
      <c r="C11405">
        <v>570.02</v>
      </c>
    </row>
    <row r="11406" spans="1:3">
      <c r="A11406" s="80">
        <v>41712</v>
      </c>
      <c r="B11406">
        <v>541.20000000000005</v>
      </c>
      <c r="C11406">
        <v>558.73</v>
      </c>
    </row>
    <row r="11407" spans="1:3">
      <c r="A11407" s="80">
        <v>41713</v>
      </c>
      <c r="B11407">
        <v>531.86</v>
      </c>
      <c r="C11407">
        <v>549.87</v>
      </c>
    </row>
    <row r="11408" spans="1:3">
      <c r="A11408" s="80">
        <v>41714</v>
      </c>
      <c r="B11408">
        <v>531.86</v>
      </c>
      <c r="C11408">
        <v>549.87</v>
      </c>
    </row>
    <row r="11409" spans="1:3">
      <c r="A11409" s="80">
        <v>41715</v>
      </c>
      <c r="B11409">
        <v>531.86</v>
      </c>
      <c r="C11409">
        <v>549.87</v>
      </c>
    </row>
    <row r="11410" spans="1:3">
      <c r="A11410" s="80">
        <v>41716</v>
      </c>
      <c r="B11410">
        <v>531.88</v>
      </c>
      <c r="C11410">
        <v>548.96</v>
      </c>
    </row>
    <row r="11411" spans="1:3">
      <c r="A11411" s="80">
        <v>41717</v>
      </c>
      <c r="B11411">
        <v>532.99</v>
      </c>
      <c r="C11411">
        <v>548.79999999999995</v>
      </c>
    </row>
    <row r="11412" spans="1:3">
      <c r="A11412" s="80">
        <v>41718</v>
      </c>
      <c r="B11412">
        <v>533.04999999999995</v>
      </c>
      <c r="C11412">
        <v>548.77</v>
      </c>
    </row>
    <row r="11413" spans="1:3">
      <c r="A11413" s="80">
        <v>41719</v>
      </c>
      <c r="B11413">
        <v>535.38</v>
      </c>
      <c r="C11413">
        <v>550.88</v>
      </c>
    </row>
    <row r="11414" spans="1:3">
      <c r="A11414" s="80">
        <v>41720</v>
      </c>
      <c r="B11414">
        <v>539.54999999999995</v>
      </c>
      <c r="C11414">
        <v>554.54</v>
      </c>
    </row>
    <row r="11415" spans="1:3">
      <c r="A11415" s="80">
        <v>41721</v>
      </c>
      <c r="B11415">
        <v>539.54999999999995</v>
      </c>
      <c r="C11415">
        <v>554.54</v>
      </c>
    </row>
    <row r="11416" spans="1:3">
      <c r="A11416" s="80">
        <v>41722</v>
      </c>
      <c r="B11416">
        <v>539.54999999999995</v>
      </c>
      <c r="C11416">
        <v>554.54</v>
      </c>
    </row>
    <row r="11417" spans="1:3">
      <c r="A11417" s="80">
        <v>41723</v>
      </c>
      <c r="B11417">
        <v>538.77</v>
      </c>
      <c r="C11417">
        <v>553.61</v>
      </c>
    </row>
    <row r="11418" spans="1:3">
      <c r="A11418" s="80">
        <v>41724</v>
      </c>
      <c r="B11418">
        <v>538.41999999999996</v>
      </c>
      <c r="C11418">
        <v>553.29</v>
      </c>
    </row>
    <row r="11419" spans="1:3">
      <c r="A11419" s="80">
        <v>41725</v>
      </c>
      <c r="B11419">
        <v>537.83000000000004</v>
      </c>
      <c r="C11419">
        <v>552.84</v>
      </c>
    </row>
    <row r="11420" spans="1:3">
      <c r="A11420" s="80">
        <v>41726</v>
      </c>
      <c r="B11420">
        <v>538.44000000000005</v>
      </c>
      <c r="C11420">
        <v>553.53</v>
      </c>
    </row>
    <row r="11421" spans="1:3">
      <c r="A11421" s="80">
        <v>41727</v>
      </c>
      <c r="B11421">
        <v>538.34</v>
      </c>
      <c r="C11421">
        <v>553.63</v>
      </c>
    </row>
    <row r="11422" spans="1:3">
      <c r="A11422" s="80">
        <v>41728</v>
      </c>
      <c r="B11422">
        <v>538.34</v>
      </c>
      <c r="C11422">
        <v>553.63</v>
      </c>
    </row>
    <row r="11423" spans="1:3">
      <c r="A11423" s="80">
        <v>41729</v>
      </c>
      <c r="B11423">
        <v>538.34</v>
      </c>
      <c r="C11423">
        <v>553.63</v>
      </c>
    </row>
    <row r="11424" spans="1:3">
      <c r="A11424" s="80">
        <v>41730</v>
      </c>
      <c r="B11424">
        <v>538.59</v>
      </c>
      <c r="C11424">
        <v>553.57000000000005</v>
      </c>
    </row>
    <row r="11425" spans="1:3">
      <c r="A11425" s="80">
        <v>41731</v>
      </c>
      <c r="B11425">
        <v>540.13</v>
      </c>
      <c r="C11425">
        <v>555.20000000000005</v>
      </c>
    </row>
    <row r="11426" spans="1:3">
      <c r="A11426" s="80">
        <v>41732</v>
      </c>
      <c r="B11426">
        <v>544.01</v>
      </c>
      <c r="C11426">
        <v>558.95000000000005</v>
      </c>
    </row>
    <row r="11427" spans="1:3">
      <c r="A11427" s="80">
        <v>41733</v>
      </c>
      <c r="B11427">
        <v>544.5</v>
      </c>
      <c r="C11427">
        <v>559.39</v>
      </c>
    </row>
    <row r="11428" spans="1:3">
      <c r="A11428" s="80">
        <v>41734</v>
      </c>
      <c r="B11428">
        <v>542.80999999999995</v>
      </c>
      <c r="C11428">
        <v>557.83000000000004</v>
      </c>
    </row>
    <row r="11429" spans="1:3">
      <c r="A11429" s="80">
        <v>41735</v>
      </c>
      <c r="B11429">
        <v>542.80999999999995</v>
      </c>
      <c r="C11429">
        <v>557.83000000000004</v>
      </c>
    </row>
    <row r="11430" spans="1:3">
      <c r="A11430" s="80">
        <v>41736</v>
      </c>
      <c r="B11430">
        <v>542.80999999999995</v>
      </c>
      <c r="C11430">
        <v>557.83000000000004</v>
      </c>
    </row>
    <row r="11431" spans="1:3">
      <c r="A11431" s="80">
        <v>41737</v>
      </c>
      <c r="B11431">
        <v>542.89</v>
      </c>
      <c r="C11431">
        <v>557.65</v>
      </c>
    </row>
    <row r="11432" spans="1:3">
      <c r="A11432" s="80">
        <v>41738</v>
      </c>
      <c r="B11432">
        <v>542.70000000000005</v>
      </c>
      <c r="C11432">
        <v>557.55999999999995</v>
      </c>
    </row>
    <row r="11433" spans="1:3">
      <c r="A11433" s="80">
        <v>41739</v>
      </c>
      <c r="B11433">
        <v>542.79999999999995</v>
      </c>
      <c r="C11433">
        <v>557.62</v>
      </c>
    </row>
    <row r="11434" spans="1:3">
      <c r="A11434" s="80">
        <v>41740</v>
      </c>
      <c r="B11434">
        <v>542.22</v>
      </c>
      <c r="C11434">
        <v>557.11</v>
      </c>
    </row>
    <row r="11435" spans="1:3">
      <c r="A11435" s="80">
        <v>41741</v>
      </c>
      <c r="B11435">
        <v>542.22</v>
      </c>
      <c r="C11435">
        <v>557.11</v>
      </c>
    </row>
    <row r="11436" spans="1:3">
      <c r="A11436" s="80">
        <v>41742</v>
      </c>
      <c r="B11436">
        <v>542.22</v>
      </c>
      <c r="C11436">
        <v>557.11</v>
      </c>
    </row>
    <row r="11437" spans="1:3">
      <c r="A11437" s="80">
        <v>41743</v>
      </c>
      <c r="B11437">
        <v>542.22</v>
      </c>
      <c r="C11437">
        <v>557.11</v>
      </c>
    </row>
    <row r="11438" spans="1:3">
      <c r="A11438" s="80">
        <v>41744</v>
      </c>
      <c r="B11438">
        <v>536.29</v>
      </c>
      <c r="C11438">
        <v>551.29999999999995</v>
      </c>
    </row>
    <row r="11439" spans="1:3">
      <c r="A11439" s="80">
        <v>41745</v>
      </c>
      <c r="B11439">
        <v>535.79</v>
      </c>
      <c r="C11439">
        <v>550.75</v>
      </c>
    </row>
    <row r="11440" spans="1:3">
      <c r="A11440" s="80">
        <v>41746</v>
      </c>
      <c r="B11440">
        <v>535.17999999999995</v>
      </c>
      <c r="C11440">
        <v>550.88</v>
      </c>
    </row>
    <row r="11441" spans="1:3">
      <c r="A11441" s="80">
        <v>41747</v>
      </c>
      <c r="B11441">
        <v>535.17999999999995</v>
      </c>
      <c r="C11441">
        <v>550.88</v>
      </c>
    </row>
    <row r="11442" spans="1:3">
      <c r="A11442" s="80">
        <v>41748</v>
      </c>
      <c r="B11442">
        <v>535.17999999999995</v>
      </c>
      <c r="C11442">
        <v>550.88</v>
      </c>
    </row>
    <row r="11443" spans="1:3">
      <c r="A11443" s="80">
        <v>41749</v>
      </c>
      <c r="B11443">
        <v>535.17999999999995</v>
      </c>
      <c r="C11443">
        <v>550.88</v>
      </c>
    </row>
    <row r="11444" spans="1:3">
      <c r="A11444" s="80">
        <v>41750</v>
      </c>
      <c r="B11444">
        <v>535.17999999999995</v>
      </c>
      <c r="C11444">
        <v>550.88</v>
      </c>
    </row>
    <row r="11445" spans="1:3">
      <c r="A11445" s="80">
        <v>41751</v>
      </c>
      <c r="B11445">
        <v>537.5</v>
      </c>
      <c r="C11445">
        <v>552.53</v>
      </c>
    </row>
    <row r="11446" spans="1:3">
      <c r="A11446" s="80">
        <v>41752</v>
      </c>
      <c r="B11446">
        <v>540.59</v>
      </c>
      <c r="C11446">
        <v>555.54999999999995</v>
      </c>
    </row>
    <row r="11447" spans="1:3">
      <c r="A11447" s="80">
        <v>41753</v>
      </c>
      <c r="B11447">
        <v>540.65</v>
      </c>
      <c r="C11447">
        <v>555.64</v>
      </c>
    </row>
    <row r="11448" spans="1:3">
      <c r="A11448" s="80">
        <v>41754</v>
      </c>
      <c r="B11448">
        <v>540.36</v>
      </c>
      <c r="C11448">
        <v>555.4</v>
      </c>
    </row>
    <row r="11449" spans="1:3">
      <c r="A11449" s="80">
        <v>41755</v>
      </c>
      <c r="B11449">
        <v>540.70000000000005</v>
      </c>
      <c r="C11449">
        <v>555.66</v>
      </c>
    </row>
    <row r="11450" spans="1:3">
      <c r="A11450" s="80">
        <v>41756</v>
      </c>
      <c r="B11450">
        <v>540.70000000000005</v>
      </c>
      <c r="C11450">
        <v>555.66</v>
      </c>
    </row>
    <row r="11451" spans="1:3">
      <c r="A11451" s="80">
        <v>41757</v>
      </c>
      <c r="B11451">
        <v>540.70000000000005</v>
      </c>
      <c r="C11451">
        <v>555.66</v>
      </c>
    </row>
    <row r="11452" spans="1:3">
      <c r="A11452" s="80">
        <v>41758</v>
      </c>
      <c r="B11452">
        <v>540.83000000000004</v>
      </c>
      <c r="C11452">
        <v>555.79</v>
      </c>
    </row>
    <row r="11453" spans="1:3">
      <c r="A11453" s="80">
        <v>41759</v>
      </c>
      <c r="B11453">
        <v>540.66999999999996</v>
      </c>
      <c r="C11453">
        <v>556.16</v>
      </c>
    </row>
    <row r="11454" spans="1:3">
      <c r="A11454" s="80">
        <v>41760</v>
      </c>
      <c r="B11454">
        <v>544.65</v>
      </c>
      <c r="C11454">
        <v>559.58000000000004</v>
      </c>
    </row>
    <row r="11455" spans="1:3">
      <c r="A11455" s="80">
        <v>41761</v>
      </c>
      <c r="B11455">
        <v>544.65</v>
      </c>
      <c r="C11455">
        <v>559.58000000000004</v>
      </c>
    </row>
    <row r="11456" spans="1:3">
      <c r="A11456" s="80">
        <v>41762</v>
      </c>
      <c r="B11456">
        <v>544.82000000000005</v>
      </c>
      <c r="C11456">
        <v>559.63</v>
      </c>
    </row>
    <row r="11457" spans="1:3">
      <c r="A11457" s="80">
        <v>41763</v>
      </c>
      <c r="B11457">
        <v>544.82000000000005</v>
      </c>
      <c r="C11457">
        <v>559.63</v>
      </c>
    </row>
    <row r="11458" spans="1:3">
      <c r="A11458" s="80">
        <v>41764</v>
      </c>
      <c r="B11458">
        <v>544.82000000000005</v>
      </c>
      <c r="C11458">
        <v>559.63</v>
      </c>
    </row>
    <row r="11459" spans="1:3">
      <c r="A11459" s="80">
        <v>41765</v>
      </c>
      <c r="B11459">
        <v>546.32000000000005</v>
      </c>
      <c r="C11459">
        <v>561.05999999999995</v>
      </c>
    </row>
    <row r="11460" spans="1:3">
      <c r="A11460" s="80">
        <v>41766</v>
      </c>
      <c r="B11460">
        <v>546.89</v>
      </c>
      <c r="C11460">
        <v>561.58000000000004</v>
      </c>
    </row>
    <row r="11461" spans="1:3">
      <c r="A11461" s="80">
        <v>41767</v>
      </c>
      <c r="B11461">
        <v>546.89</v>
      </c>
      <c r="C11461">
        <v>561.53</v>
      </c>
    </row>
    <row r="11462" spans="1:3">
      <c r="A11462" s="80">
        <v>41768</v>
      </c>
      <c r="B11462">
        <v>546.89</v>
      </c>
      <c r="C11462">
        <v>561.53</v>
      </c>
    </row>
    <row r="11463" spans="1:3">
      <c r="A11463" s="80">
        <v>41769</v>
      </c>
      <c r="B11463">
        <v>546.71</v>
      </c>
      <c r="C11463">
        <v>561.26</v>
      </c>
    </row>
    <row r="11464" spans="1:3">
      <c r="A11464" s="80">
        <v>41770</v>
      </c>
      <c r="B11464">
        <v>546.71</v>
      </c>
      <c r="C11464">
        <v>561.26</v>
      </c>
    </row>
    <row r="11465" spans="1:3">
      <c r="A11465" s="80">
        <v>41771</v>
      </c>
      <c r="B11465">
        <v>546.71</v>
      </c>
      <c r="C11465">
        <v>561.26</v>
      </c>
    </row>
    <row r="11466" spans="1:3">
      <c r="A11466" s="80">
        <v>41772</v>
      </c>
      <c r="B11466">
        <v>546.67999999999995</v>
      </c>
      <c r="C11466">
        <v>561.13</v>
      </c>
    </row>
    <row r="11467" spans="1:3">
      <c r="A11467" s="80">
        <v>41773</v>
      </c>
      <c r="B11467">
        <v>545.63</v>
      </c>
      <c r="C11467">
        <v>560.35</v>
      </c>
    </row>
    <row r="11468" spans="1:3">
      <c r="A11468" s="80">
        <v>41774</v>
      </c>
      <c r="B11468">
        <v>545.38</v>
      </c>
      <c r="C11468">
        <v>560.09</v>
      </c>
    </row>
    <row r="11469" spans="1:3">
      <c r="A11469" s="80">
        <v>41775</v>
      </c>
      <c r="B11469">
        <v>544.41999999999996</v>
      </c>
      <c r="C11469">
        <v>559.1</v>
      </c>
    </row>
    <row r="11470" spans="1:3">
      <c r="A11470" s="80">
        <v>41776</v>
      </c>
      <c r="B11470">
        <v>544.41999999999996</v>
      </c>
      <c r="C11470">
        <v>559.16</v>
      </c>
    </row>
    <row r="11471" spans="1:3">
      <c r="A11471" s="80">
        <v>41777</v>
      </c>
      <c r="B11471">
        <v>544.41999999999996</v>
      </c>
      <c r="C11471">
        <v>559.16</v>
      </c>
    </row>
    <row r="11472" spans="1:3">
      <c r="A11472" s="80">
        <v>41778</v>
      </c>
      <c r="B11472">
        <v>544.41999999999996</v>
      </c>
      <c r="C11472">
        <v>559.16</v>
      </c>
    </row>
    <row r="11473" spans="1:3">
      <c r="A11473" s="80">
        <v>41779</v>
      </c>
      <c r="B11473">
        <v>544.73</v>
      </c>
      <c r="C11473">
        <v>559.30999999999995</v>
      </c>
    </row>
    <row r="11474" spans="1:3">
      <c r="A11474" s="80">
        <v>41780</v>
      </c>
      <c r="B11474">
        <v>545.41</v>
      </c>
      <c r="C11474">
        <v>560</v>
      </c>
    </row>
    <row r="11475" spans="1:3">
      <c r="A11475" s="80">
        <v>41781</v>
      </c>
      <c r="B11475">
        <v>547.17999999999995</v>
      </c>
      <c r="C11475">
        <v>561.76</v>
      </c>
    </row>
    <row r="11476" spans="1:3">
      <c r="A11476" s="80">
        <v>41782</v>
      </c>
      <c r="B11476">
        <v>547.88</v>
      </c>
      <c r="C11476">
        <v>562.37</v>
      </c>
    </row>
    <row r="11477" spans="1:3">
      <c r="A11477" s="80">
        <v>41783</v>
      </c>
      <c r="B11477">
        <v>546.14</v>
      </c>
      <c r="C11477">
        <v>560.84</v>
      </c>
    </row>
    <row r="11478" spans="1:3">
      <c r="A11478" s="80">
        <v>41784</v>
      </c>
      <c r="B11478">
        <v>546.14</v>
      </c>
      <c r="C11478">
        <v>560.84</v>
      </c>
    </row>
    <row r="11479" spans="1:3">
      <c r="A11479" s="80">
        <v>41785</v>
      </c>
      <c r="B11479">
        <v>546.14</v>
      </c>
      <c r="C11479">
        <v>560.84</v>
      </c>
    </row>
    <row r="11480" spans="1:3">
      <c r="A11480" s="80">
        <v>41786</v>
      </c>
      <c r="B11480">
        <v>545.23</v>
      </c>
      <c r="C11480">
        <v>559.77</v>
      </c>
    </row>
    <row r="11481" spans="1:3">
      <c r="A11481" s="80">
        <v>41787</v>
      </c>
      <c r="B11481">
        <v>545.12</v>
      </c>
      <c r="C11481">
        <v>559.76</v>
      </c>
    </row>
    <row r="11482" spans="1:3">
      <c r="A11482" s="80">
        <v>41788</v>
      </c>
      <c r="B11482">
        <v>545.14</v>
      </c>
      <c r="C11482">
        <v>559.78</v>
      </c>
    </row>
    <row r="11483" spans="1:3">
      <c r="A11483" s="80">
        <v>41789</v>
      </c>
      <c r="B11483">
        <v>545.85</v>
      </c>
      <c r="C11483">
        <v>559.88</v>
      </c>
    </row>
    <row r="11484" spans="1:3">
      <c r="A11484" s="80">
        <v>41790</v>
      </c>
      <c r="B11484">
        <v>546.35</v>
      </c>
      <c r="C11484">
        <v>559.88</v>
      </c>
    </row>
    <row r="11485" spans="1:3">
      <c r="A11485" s="80">
        <v>41791</v>
      </c>
      <c r="B11485">
        <v>546.35</v>
      </c>
      <c r="C11485">
        <v>559.88</v>
      </c>
    </row>
    <row r="11486" spans="1:3">
      <c r="A11486" s="80">
        <v>41792</v>
      </c>
      <c r="B11486">
        <v>546.35</v>
      </c>
      <c r="C11486">
        <v>559.88</v>
      </c>
    </row>
    <row r="11487" spans="1:3">
      <c r="A11487" s="80">
        <v>41793</v>
      </c>
      <c r="B11487">
        <v>546.67999999999995</v>
      </c>
      <c r="C11487">
        <v>559.77</v>
      </c>
    </row>
    <row r="11488" spans="1:3">
      <c r="A11488" s="80">
        <v>41794</v>
      </c>
      <c r="B11488">
        <v>546.87</v>
      </c>
      <c r="C11488">
        <v>559.88</v>
      </c>
    </row>
    <row r="11489" spans="1:3">
      <c r="A11489" s="80">
        <v>41795</v>
      </c>
      <c r="B11489">
        <v>547.04</v>
      </c>
      <c r="C11489">
        <v>560.08000000000004</v>
      </c>
    </row>
    <row r="11490" spans="1:3">
      <c r="A11490" s="80">
        <v>41796</v>
      </c>
      <c r="B11490">
        <v>547.04999999999995</v>
      </c>
      <c r="C11490">
        <v>560.08000000000004</v>
      </c>
    </row>
    <row r="11491" spans="1:3">
      <c r="A11491" s="80">
        <v>41797</v>
      </c>
      <c r="B11491">
        <v>546.99</v>
      </c>
      <c r="C11491">
        <v>560.08000000000004</v>
      </c>
    </row>
    <row r="11492" spans="1:3">
      <c r="A11492" s="80">
        <v>41798</v>
      </c>
      <c r="B11492">
        <v>546.99</v>
      </c>
      <c r="C11492">
        <v>560.08000000000004</v>
      </c>
    </row>
    <row r="11493" spans="1:3">
      <c r="A11493" s="80">
        <v>41799</v>
      </c>
      <c r="B11493">
        <v>546.99</v>
      </c>
      <c r="C11493">
        <v>560.08000000000004</v>
      </c>
    </row>
    <row r="11494" spans="1:3">
      <c r="A11494" s="80">
        <v>41800</v>
      </c>
      <c r="B11494">
        <v>547.09</v>
      </c>
      <c r="C11494">
        <v>560.1</v>
      </c>
    </row>
    <row r="11495" spans="1:3">
      <c r="A11495" s="80">
        <v>41801</v>
      </c>
      <c r="B11495">
        <v>547.99</v>
      </c>
      <c r="C11495">
        <v>560.08000000000004</v>
      </c>
    </row>
    <row r="11496" spans="1:3">
      <c r="A11496" s="80">
        <v>41802</v>
      </c>
      <c r="B11496">
        <v>550.07000000000005</v>
      </c>
      <c r="C11496">
        <v>560.99</v>
      </c>
    </row>
    <row r="11497" spans="1:3">
      <c r="A11497" s="80">
        <v>41803</v>
      </c>
      <c r="B11497">
        <v>549.85</v>
      </c>
      <c r="C11497">
        <v>560.76</v>
      </c>
    </row>
    <row r="11498" spans="1:3">
      <c r="A11498" s="80">
        <v>41804</v>
      </c>
      <c r="B11498">
        <v>548.78</v>
      </c>
      <c r="C11498">
        <v>559.61</v>
      </c>
    </row>
    <row r="11499" spans="1:3">
      <c r="A11499" s="80">
        <v>41805</v>
      </c>
      <c r="B11499">
        <v>548.78</v>
      </c>
      <c r="C11499">
        <v>559.61</v>
      </c>
    </row>
    <row r="11500" spans="1:3">
      <c r="A11500" s="80">
        <v>41806</v>
      </c>
      <c r="B11500">
        <v>548.78</v>
      </c>
      <c r="C11500">
        <v>559.61</v>
      </c>
    </row>
    <row r="11501" spans="1:3">
      <c r="A11501" s="80">
        <v>41807</v>
      </c>
      <c r="B11501">
        <v>547.48</v>
      </c>
      <c r="C11501">
        <v>558.25</v>
      </c>
    </row>
    <row r="11502" spans="1:3">
      <c r="A11502" s="80">
        <v>41808</v>
      </c>
      <c r="B11502">
        <v>547.65</v>
      </c>
      <c r="C11502">
        <v>558.47</v>
      </c>
    </row>
    <row r="11503" spans="1:3">
      <c r="A11503" s="80">
        <v>41809</v>
      </c>
      <c r="B11503">
        <v>546.21</v>
      </c>
      <c r="C11503">
        <v>557.22</v>
      </c>
    </row>
    <row r="11504" spans="1:3">
      <c r="A11504" s="80">
        <v>41810</v>
      </c>
      <c r="B11504">
        <v>544.45000000000005</v>
      </c>
      <c r="C11504">
        <v>555.5</v>
      </c>
    </row>
    <row r="11505" spans="1:3">
      <c r="A11505" s="80">
        <v>41811</v>
      </c>
      <c r="B11505">
        <v>540.12</v>
      </c>
      <c r="C11505">
        <v>551.11</v>
      </c>
    </row>
    <row r="11506" spans="1:3">
      <c r="A11506" s="80">
        <v>41812</v>
      </c>
      <c r="B11506">
        <v>540.12</v>
      </c>
      <c r="C11506">
        <v>551.11</v>
      </c>
    </row>
    <row r="11507" spans="1:3">
      <c r="A11507" s="80">
        <v>41813</v>
      </c>
      <c r="B11507">
        <v>540.12</v>
      </c>
      <c r="C11507">
        <v>551.11</v>
      </c>
    </row>
    <row r="11508" spans="1:3">
      <c r="A11508" s="80">
        <v>41814</v>
      </c>
      <c r="B11508">
        <v>539.94000000000005</v>
      </c>
      <c r="C11508">
        <v>550.77</v>
      </c>
    </row>
    <row r="11509" spans="1:3">
      <c r="A11509" s="80">
        <v>41815</v>
      </c>
      <c r="B11509">
        <v>540.04</v>
      </c>
      <c r="C11509">
        <v>550.91</v>
      </c>
    </row>
    <row r="11510" spans="1:3">
      <c r="A11510" s="80">
        <v>41816</v>
      </c>
      <c r="B11510">
        <v>540.11</v>
      </c>
      <c r="C11510">
        <v>551.03</v>
      </c>
    </row>
    <row r="11511" spans="1:3">
      <c r="A11511" s="80">
        <v>41817</v>
      </c>
      <c r="B11511">
        <v>541.25</v>
      </c>
      <c r="C11511">
        <v>552.15</v>
      </c>
    </row>
    <row r="11512" spans="1:3">
      <c r="A11512" s="80">
        <v>41818</v>
      </c>
      <c r="B11512">
        <v>537.58000000000004</v>
      </c>
      <c r="C11512">
        <v>548.66</v>
      </c>
    </row>
    <row r="11513" spans="1:3">
      <c r="A11513" s="80">
        <v>41819</v>
      </c>
      <c r="B11513">
        <v>537.58000000000004</v>
      </c>
      <c r="C11513">
        <v>548.66</v>
      </c>
    </row>
    <row r="11514" spans="1:3">
      <c r="A11514" s="80">
        <v>41820</v>
      </c>
      <c r="B11514">
        <v>537.58000000000004</v>
      </c>
      <c r="C11514">
        <v>548.66</v>
      </c>
    </row>
    <row r="11515" spans="1:3">
      <c r="A11515" s="80">
        <v>41821</v>
      </c>
      <c r="B11515">
        <v>537.48</v>
      </c>
      <c r="C11515">
        <v>548.45000000000005</v>
      </c>
    </row>
    <row r="11516" spans="1:3">
      <c r="A11516" s="80">
        <v>41822</v>
      </c>
      <c r="B11516">
        <v>536.32000000000005</v>
      </c>
      <c r="C11516">
        <v>547.20000000000005</v>
      </c>
    </row>
    <row r="11517" spans="1:3">
      <c r="A11517" s="80">
        <v>41823</v>
      </c>
      <c r="B11517">
        <v>534.91999999999996</v>
      </c>
      <c r="C11517">
        <v>545.83000000000004</v>
      </c>
    </row>
    <row r="11518" spans="1:3">
      <c r="A11518" s="80">
        <v>41824</v>
      </c>
      <c r="B11518">
        <v>534.08000000000004</v>
      </c>
      <c r="C11518">
        <v>544.95000000000005</v>
      </c>
    </row>
    <row r="11519" spans="1:3">
      <c r="A11519" s="80">
        <v>41825</v>
      </c>
      <c r="B11519">
        <v>534.04</v>
      </c>
      <c r="C11519">
        <v>544.91999999999996</v>
      </c>
    </row>
    <row r="11520" spans="1:3">
      <c r="A11520" s="80">
        <v>41826</v>
      </c>
      <c r="B11520">
        <v>534.04</v>
      </c>
      <c r="C11520">
        <v>544.91999999999996</v>
      </c>
    </row>
    <row r="11521" spans="1:3">
      <c r="A11521" s="80">
        <v>41827</v>
      </c>
      <c r="B11521">
        <v>534.04</v>
      </c>
      <c r="C11521">
        <v>544.91999999999996</v>
      </c>
    </row>
    <row r="11522" spans="1:3">
      <c r="A11522" s="80">
        <v>41828</v>
      </c>
      <c r="B11522">
        <v>534.11</v>
      </c>
      <c r="C11522">
        <v>545.04999999999995</v>
      </c>
    </row>
    <row r="11523" spans="1:3">
      <c r="A11523" s="80">
        <v>41829</v>
      </c>
      <c r="B11523">
        <v>534.03</v>
      </c>
      <c r="C11523">
        <v>545</v>
      </c>
    </row>
    <row r="11524" spans="1:3">
      <c r="A11524" s="80">
        <v>41830</v>
      </c>
      <c r="B11524">
        <v>533.99</v>
      </c>
      <c r="C11524">
        <v>545</v>
      </c>
    </row>
    <row r="11525" spans="1:3">
      <c r="A11525" s="80">
        <v>41831</v>
      </c>
      <c r="B11525">
        <v>532.96</v>
      </c>
      <c r="C11525">
        <v>543.9</v>
      </c>
    </row>
    <row r="11526" spans="1:3">
      <c r="A11526" s="80">
        <v>41832</v>
      </c>
      <c r="B11526">
        <v>531.92999999999995</v>
      </c>
      <c r="C11526">
        <v>542.64</v>
      </c>
    </row>
    <row r="11527" spans="1:3">
      <c r="A11527" s="80">
        <v>41833</v>
      </c>
      <c r="B11527">
        <v>531.92999999999995</v>
      </c>
      <c r="C11527">
        <v>542.64</v>
      </c>
    </row>
    <row r="11528" spans="1:3">
      <c r="A11528" s="80">
        <v>41834</v>
      </c>
      <c r="B11528">
        <v>531.92999999999995</v>
      </c>
      <c r="C11528">
        <v>542.64</v>
      </c>
    </row>
    <row r="11529" spans="1:3">
      <c r="A11529" s="80">
        <v>41835</v>
      </c>
      <c r="B11529">
        <v>531.82000000000005</v>
      </c>
      <c r="C11529">
        <v>542.9</v>
      </c>
    </row>
    <row r="11530" spans="1:3">
      <c r="A11530" s="80">
        <v>41836</v>
      </c>
      <c r="B11530">
        <v>531.88</v>
      </c>
      <c r="C11530">
        <v>542.91999999999996</v>
      </c>
    </row>
    <row r="11531" spans="1:3">
      <c r="A11531" s="80">
        <v>41837</v>
      </c>
      <c r="B11531">
        <v>531.79999999999995</v>
      </c>
      <c r="C11531">
        <v>542.69000000000005</v>
      </c>
    </row>
    <row r="11532" spans="1:3">
      <c r="A11532" s="80">
        <v>41838</v>
      </c>
      <c r="B11532">
        <v>531.79999999999995</v>
      </c>
      <c r="C11532">
        <v>542.67999999999995</v>
      </c>
    </row>
    <row r="11533" spans="1:3">
      <c r="A11533" s="80">
        <v>41839</v>
      </c>
      <c r="B11533">
        <v>531.97</v>
      </c>
      <c r="C11533">
        <v>542.66999999999996</v>
      </c>
    </row>
    <row r="11534" spans="1:3">
      <c r="A11534" s="80">
        <v>41840</v>
      </c>
      <c r="B11534">
        <v>531.97</v>
      </c>
      <c r="C11534">
        <v>542.66999999999996</v>
      </c>
    </row>
    <row r="11535" spans="1:3">
      <c r="A11535" s="80">
        <v>41841</v>
      </c>
      <c r="B11535">
        <v>531.97</v>
      </c>
      <c r="C11535">
        <v>542.66999999999996</v>
      </c>
    </row>
    <row r="11536" spans="1:3">
      <c r="A11536" s="80">
        <v>41842</v>
      </c>
      <c r="B11536">
        <v>532.03</v>
      </c>
      <c r="C11536">
        <v>542.70000000000005</v>
      </c>
    </row>
    <row r="11537" spans="1:3">
      <c r="A11537" s="80">
        <v>41843</v>
      </c>
      <c r="B11537">
        <v>531.9</v>
      </c>
      <c r="C11537">
        <v>542.70000000000005</v>
      </c>
    </row>
    <row r="11538" spans="1:3">
      <c r="A11538" s="80">
        <v>41844</v>
      </c>
      <c r="B11538">
        <v>532.52</v>
      </c>
      <c r="C11538">
        <v>543.41999999999996</v>
      </c>
    </row>
    <row r="11539" spans="1:3">
      <c r="A11539" s="80">
        <v>41845</v>
      </c>
      <c r="B11539">
        <v>532.41</v>
      </c>
      <c r="C11539">
        <v>543.39</v>
      </c>
    </row>
    <row r="11540" spans="1:3">
      <c r="A11540" s="80">
        <v>41846</v>
      </c>
      <c r="B11540">
        <v>532.41</v>
      </c>
      <c r="C11540">
        <v>543.39</v>
      </c>
    </row>
    <row r="11541" spans="1:3">
      <c r="A11541" s="80">
        <v>41847</v>
      </c>
      <c r="B11541">
        <v>532.41</v>
      </c>
      <c r="C11541">
        <v>543.39</v>
      </c>
    </row>
    <row r="11542" spans="1:3">
      <c r="A11542" s="80">
        <v>41848</v>
      </c>
      <c r="B11542">
        <v>532.41</v>
      </c>
      <c r="C11542">
        <v>543.39</v>
      </c>
    </row>
    <row r="11543" spans="1:3">
      <c r="A11543" s="80">
        <v>41849</v>
      </c>
      <c r="B11543">
        <v>532.44000000000005</v>
      </c>
      <c r="C11543">
        <v>543.36</v>
      </c>
    </row>
    <row r="11544" spans="1:3">
      <c r="A11544" s="80">
        <v>41850</v>
      </c>
      <c r="B11544">
        <v>533.16999999999996</v>
      </c>
      <c r="C11544">
        <v>543.98</v>
      </c>
    </row>
    <row r="11545" spans="1:3">
      <c r="A11545" s="80">
        <v>41851</v>
      </c>
      <c r="B11545">
        <v>533</v>
      </c>
      <c r="C11545">
        <v>543.92999999999995</v>
      </c>
    </row>
    <row r="11546" spans="1:3">
      <c r="A11546" s="80">
        <v>41852</v>
      </c>
      <c r="B11546">
        <v>533.07000000000005</v>
      </c>
      <c r="C11546">
        <v>543.86</v>
      </c>
    </row>
    <row r="11547" spans="1:3">
      <c r="A11547" s="80">
        <v>41853</v>
      </c>
      <c r="B11547">
        <v>533.12</v>
      </c>
      <c r="C11547">
        <v>543.95000000000005</v>
      </c>
    </row>
    <row r="11548" spans="1:3">
      <c r="A11548" s="80">
        <v>41854</v>
      </c>
      <c r="B11548">
        <v>533.12</v>
      </c>
      <c r="C11548">
        <v>543.95000000000005</v>
      </c>
    </row>
    <row r="11549" spans="1:3">
      <c r="A11549" s="80">
        <v>41855</v>
      </c>
      <c r="B11549">
        <v>533.12</v>
      </c>
      <c r="C11549">
        <v>543.95000000000005</v>
      </c>
    </row>
    <row r="11550" spans="1:3">
      <c r="A11550" s="80">
        <v>41856</v>
      </c>
      <c r="B11550">
        <v>534.03</v>
      </c>
      <c r="C11550">
        <v>544.74</v>
      </c>
    </row>
    <row r="11551" spans="1:3">
      <c r="A11551" s="80">
        <v>41857</v>
      </c>
      <c r="B11551">
        <v>534.26</v>
      </c>
      <c r="C11551">
        <v>545.17999999999995</v>
      </c>
    </row>
    <row r="11552" spans="1:3">
      <c r="A11552" s="80">
        <v>41858</v>
      </c>
      <c r="B11552">
        <v>534.54</v>
      </c>
      <c r="C11552">
        <v>545.53</v>
      </c>
    </row>
    <row r="11553" spans="1:3">
      <c r="A11553" s="80">
        <v>41859</v>
      </c>
      <c r="B11553">
        <v>534.46</v>
      </c>
      <c r="C11553">
        <v>545.41</v>
      </c>
    </row>
    <row r="11554" spans="1:3">
      <c r="A11554" s="80">
        <v>41860</v>
      </c>
      <c r="B11554">
        <v>534.38</v>
      </c>
      <c r="C11554">
        <v>545.25</v>
      </c>
    </row>
    <row r="11555" spans="1:3">
      <c r="A11555" s="80">
        <v>41861</v>
      </c>
      <c r="B11555">
        <v>534.38</v>
      </c>
      <c r="C11555">
        <v>545.25</v>
      </c>
    </row>
    <row r="11556" spans="1:3">
      <c r="A11556" s="80">
        <v>41862</v>
      </c>
      <c r="B11556">
        <v>534.38</v>
      </c>
      <c r="C11556">
        <v>545.25</v>
      </c>
    </row>
    <row r="11557" spans="1:3">
      <c r="A11557" s="80">
        <v>41863</v>
      </c>
      <c r="B11557">
        <v>534.37</v>
      </c>
      <c r="C11557">
        <v>545.08000000000004</v>
      </c>
    </row>
    <row r="11558" spans="1:3">
      <c r="A11558" s="80">
        <v>41864</v>
      </c>
      <c r="B11558">
        <v>534.27</v>
      </c>
      <c r="C11558">
        <v>545.04</v>
      </c>
    </row>
    <row r="11559" spans="1:3">
      <c r="A11559" s="80">
        <v>41865</v>
      </c>
      <c r="B11559">
        <v>534.32000000000005</v>
      </c>
      <c r="C11559">
        <v>545.01</v>
      </c>
    </row>
    <row r="11560" spans="1:3">
      <c r="A11560" s="80">
        <v>41866</v>
      </c>
      <c r="B11560">
        <v>534.34</v>
      </c>
      <c r="C11560">
        <v>545.09</v>
      </c>
    </row>
    <row r="11561" spans="1:3">
      <c r="A11561" s="80">
        <v>41867</v>
      </c>
      <c r="B11561">
        <v>534.34</v>
      </c>
      <c r="C11561">
        <v>545.09</v>
      </c>
    </row>
    <row r="11562" spans="1:3">
      <c r="A11562" s="80">
        <v>41868</v>
      </c>
      <c r="B11562">
        <v>534.34</v>
      </c>
      <c r="C11562">
        <v>545.09</v>
      </c>
    </row>
    <row r="11563" spans="1:3">
      <c r="A11563" s="80">
        <v>41869</v>
      </c>
      <c r="B11563">
        <v>534.34</v>
      </c>
      <c r="C11563">
        <v>545.09</v>
      </c>
    </row>
    <row r="11564" spans="1:3">
      <c r="A11564" s="80">
        <v>41870</v>
      </c>
      <c r="B11564">
        <v>534.30999999999995</v>
      </c>
      <c r="C11564">
        <v>545.1</v>
      </c>
    </row>
    <row r="11565" spans="1:3">
      <c r="A11565" s="80">
        <v>41871</v>
      </c>
      <c r="B11565">
        <v>534.29999999999995</v>
      </c>
      <c r="C11565">
        <v>545.09</v>
      </c>
    </row>
    <row r="11566" spans="1:3">
      <c r="A11566" s="80">
        <v>41872</v>
      </c>
      <c r="B11566">
        <v>534.28</v>
      </c>
      <c r="C11566">
        <v>545.13</v>
      </c>
    </row>
    <row r="11567" spans="1:3">
      <c r="A11567" s="80">
        <v>41873</v>
      </c>
      <c r="B11567">
        <v>534.41</v>
      </c>
      <c r="C11567">
        <v>545.34</v>
      </c>
    </row>
    <row r="11568" spans="1:3">
      <c r="A11568" s="80">
        <v>41874</v>
      </c>
      <c r="B11568">
        <v>534.33000000000004</v>
      </c>
      <c r="C11568">
        <v>545.38</v>
      </c>
    </row>
    <row r="11569" spans="1:3">
      <c r="A11569" s="80">
        <v>41875</v>
      </c>
      <c r="B11569">
        <v>534.33000000000004</v>
      </c>
      <c r="C11569">
        <v>545.38</v>
      </c>
    </row>
    <row r="11570" spans="1:3">
      <c r="A11570" s="80">
        <v>41876</v>
      </c>
      <c r="B11570">
        <v>534.33000000000004</v>
      </c>
      <c r="C11570">
        <v>545.38</v>
      </c>
    </row>
    <row r="11571" spans="1:3">
      <c r="A11571" s="80">
        <v>41877</v>
      </c>
      <c r="B11571">
        <v>534.42999999999995</v>
      </c>
      <c r="C11571">
        <v>545.37</v>
      </c>
    </row>
    <row r="11572" spans="1:3">
      <c r="A11572" s="80">
        <v>41878</v>
      </c>
      <c r="B11572">
        <v>534.33000000000004</v>
      </c>
      <c r="C11572">
        <v>545.30999999999995</v>
      </c>
    </row>
    <row r="11573" spans="1:3">
      <c r="A11573" s="80">
        <v>41879</v>
      </c>
      <c r="B11573">
        <v>534.27</v>
      </c>
      <c r="C11573">
        <v>545.34</v>
      </c>
    </row>
    <row r="11574" spans="1:3">
      <c r="A11574" s="80">
        <v>41880</v>
      </c>
      <c r="B11574">
        <v>534.26</v>
      </c>
      <c r="C11574">
        <v>545.32000000000005</v>
      </c>
    </row>
    <row r="11575" spans="1:3">
      <c r="A11575" s="80">
        <v>41881</v>
      </c>
      <c r="B11575">
        <v>534.28</v>
      </c>
      <c r="C11575">
        <v>545.33000000000004</v>
      </c>
    </row>
    <row r="11576" spans="1:3">
      <c r="A11576" s="80">
        <v>41882</v>
      </c>
      <c r="B11576">
        <v>534.28</v>
      </c>
      <c r="C11576">
        <v>545.33000000000004</v>
      </c>
    </row>
    <row r="11577" spans="1:3">
      <c r="A11577" s="80">
        <v>41883</v>
      </c>
      <c r="B11577">
        <v>534.28</v>
      </c>
      <c r="C11577">
        <v>545.33000000000004</v>
      </c>
    </row>
    <row r="11578" spans="1:3">
      <c r="A11578" s="80">
        <v>41884</v>
      </c>
      <c r="B11578">
        <v>534.38</v>
      </c>
      <c r="C11578">
        <v>545.34</v>
      </c>
    </row>
    <row r="11579" spans="1:3">
      <c r="A11579" s="80">
        <v>41885</v>
      </c>
      <c r="B11579">
        <v>534.45000000000005</v>
      </c>
      <c r="C11579">
        <v>545.34</v>
      </c>
    </row>
    <row r="11580" spans="1:3">
      <c r="A11580" s="80">
        <v>41886</v>
      </c>
      <c r="B11580">
        <v>534.44000000000005</v>
      </c>
      <c r="C11580">
        <v>545.32000000000005</v>
      </c>
    </row>
    <row r="11581" spans="1:3">
      <c r="A11581" s="80">
        <v>41887</v>
      </c>
      <c r="B11581">
        <v>534.45000000000005</v>
      </c>
      <c r="C11581">
        <v>545.33000000000004</v>
      </c>
    </row>
    <row r="11582" spans="1:3">
      <c r="A11582" s="80">
        <v>41888</v>
      </c>
      <c r="B11582">
        <v>534.36</v>
      </c>
      <c r="C11582">
        <v>545.37</v>
      </c>
    </row>
    <row r="11583" spans="1:3">
      <c r="A11583" s="80">
        <v>41889</v>
      </c>
      <c r="B11583">
        <v>534.36</v>
      </c>
      <c r="C11583">
        <v>545.37</v>
      </c>
    </row>
    <row r="11584" spans="1:3">
      <c r="A11584" s="80">
        <v>41890</v>
      </c>
      <c r="B11584">
        <v>534.36</v>
      </c>
      <c r="C11584">
        <v>545.37</v>
      </c>
    </row>
    <row r="11585" spans="1:3">
      <c r="A11585" s="80">
        <v>41891</v>
      </c>
      <c r="B11585">
        <v>534.44000000000005</v>
      </c>
      <c r="C11585">
        <v>545.35</v>
      </c>
    </row>
    <row r="11586" spans="1:3">
      <c r="A11586" s="80">
        <v>41892</v>
      </c>
      <c r="B11586">
        <v>534.4</v>
      </c>
      <c r="C11586">
        <v>545.37</v>
      </c>
    </row>
    <row r="11587" spans="1:3">
      <c r="A11587" s="80">
        <v>41893</v>
      </c>
      <c r="B11587">
        <v>534.39</v>
      </c>
      <c r="C11587">
        <v>545.32000000000005</v>
      </c>
    </row>
    <row r="11588" spans="1:3">
      <c r="A11588" s="80">
        <v>41894</v>
      </c>
      <c r="B11588">
        <v>534.36</v>
      </c>
      <c r="C11588">
        <v>545.27</v>
      </c>
    </row>
    <row r="11589" spans="1:3">
      <c r="A11589" s="80">
        <v>41895</v>
      </c>
      <c r="B11589">
        <v>534.47</v>
      </c>
      <c r="C11589">
        <v>545.27</v>
      </c>
    </row>
    <row r="11590" spans="1:3">
      <c r="A11590" s="80">
        <v>41896</v>
      </c>
      <c r="B11590">
        <v>534.47</v>
      </c>
      <c r="C11590">
        <v>545.27</v>
      </c>
    </row>
    <row r="11591" spans="1:3">
      <c r="A11591" s="80">
        <v>41897</v>
      </c>
      <c r="B11591">
        <v>534.47</v>
      </c>
      <c r="C11591">
        <v>545.27</v>
      </c>
    </row>
    <row r="11592" spans="1:3">
      <c r="A11592" s="80">
        <v>41898</v>
      </c>
      <c r="B11592">
        <v>534.47</v>
      </c>
      <c r="C11592">
        <v>545.27</v>
      </c>
    </row>
    <row r="11593" spans="1:3">
      <c r="A11593" s="80">
        <v>41899</v>
      </c>
      <c r="B11593">
        <v>534.49</v>
      </c>
      <c r="C11593">
        <v>545.24</v>
      </c>
    </row>
    <row r="11594" spans="1:3">
      <c r="A11594" s="80">
        <v>41900</v>
      </c>
      <c r="B11594">
        <v>534.22</v>
      </c>
      <c r="C11594">
        <v>545.55999999999995</v>
      </c>
    </row>
    <row r="11595" spans="1:3">
      <c r="A11595" s="80">
        <v>41901</v>
      </c>
      <c r="B11595">
        <v>534.14</v>
      </c>
      <c r="C11595">
        <v>545.52</v>
      </c>
    </row>
    <row r="11596" spans="1:3">
      <c r="A11596" s="80">
        <v>41902</v>
      </c>
      <c r="B11596">
        <v>534.13</v>
      </c>
      <c r="C11596">
        <v>545.52</v>
      </c>
    </row>
    <row r="11597" spans="1:3">
      <c r="A11597" s="80">
        <v>41903</v>
      </c>
      <c r="B11597">
        <v>534.13</v>
      </c>
      <c r="C11597">
        <v>545.52</v>
      </c>
    </row>
    <row r="11598" spans="1:3">
      <c r="A11598" s="80">
        <v>41904</v>
      </c>
      <c r="B11598">
        <v>534.13</v>
      </c>
      <c r="C11598">
        <v>545.52</v>
      </c>
    </row>
    <row r="11599" spans="1:3">
      <c r="A11599" s="80">
        <v>41905</v>
      </c>
      <c r="B11599">
        <v>534.12</v>
      </c>
      <c r="C11599">
        <v>545.54</v>
      </c>
    </row>
    <row r="11600" spans="1:3">
      <c r="A11600" s="80">
        <v>41906</v>
      </c>
      <c r="B11600">
        <v>534.04</v>
      </c>
      <c r="C11600">
        <v>545.51</v>
      </c>
    </row>
    <row r="11601" spans="1:3">
      <c r="A11601" s="80">
        <v>41907</v>
      </c>
      <c r="B11601">
        <v>534</v>
      </c>
      <c r="C11601">
        <v>545.52</v>
      </c>
    </row>
    <row r="11602" spans="1:3">
      <c r="A11602" s="80">
        <v>41908</v>
      </c>
      <c r="B11602">
        <v>533.91999999999996</v>
      </c>
      <c r="C11602">
        <v>545.48</v>
      </c>
    </row>
    <row r="11603" spans="1:3">
      <c r="A11603" s="80">
        <v>41909</v>
      </c>
      <c r="B11603">
        <v>533.92999999999995</v>
      </c>
      <c r="C11603">
        <v>545.51</v>
      </c>
    </row>
    <row r="11604" spans="1:3">
      <c r="A11604" s="80">
        <v>41910</v>
      </c>
      <c r="B11604">
        <v>533.92999999999995</v>
      </c>
      <c r="C11604">
        <v>545.51</v>
      </c>
    </row>
    <row r="11605" spans="1:3">
      <c r="A11605" s="80">
        <v>41911</v>
      </c>
      <c r="B11605">
        <v>533.92999999999995</v>
      </c>
      <c r="C11605">
        <v>545.51</v>
      </c>
    </row>
    <row r="11606" spans="1:3">
      <c r="A11606" s="80">
        <v>41912</v>
      </c>
      <c r="B11606">
        <v>534.02</v>
      </c>
      <c r="C11606">
        <v>545.52</v>
      </c>
    </row>
    <row r="11607" spans="1:3">
      <c r="A11607" s="80">
        <v>41913</v>
      </c>
      <c r="B11607">
        <v>534.02</v>
      </c>
      <c r="C11607">
        <v>545.52</v>
      </c>
    </row>
    <row r="11608" spans="1:3">
      <c r="A11608" s="80">
        <v>41914</v>
      </c>
      <c r="B11608">
        <v>534.08000000000004</v>
      </c>
      <c r="C11608">
        <v>545.57000000000005</v>
      </c>
    </row>
    <row r="11609" spans="1:3">
      <c r="A11609" s="80">
        <v>41915</v>
      </c>
      <c r="B11609">
        <v>534.05999999999995</v>
      </c>
      <c r="C11609">
        <v>545.54</v>
      </c>
    </row>
    <row r="11610" spans="1:3">
      <c r="A11610" s="80">
        <v>41916</v>
      </c>
      <c r="B11610">
        <v>534.04</v>
      </c>
      <c r="C11610">
        <v>545.55999999999995</v>
      </c>
    </row>
    <row r="11611" spans="1:3">
      <c r="A11611" s="80">
        <v>41917</v>
      </c>
      <c r="B11611">
        <v>534.04</v>
      </c>
      <c r="C11611">
        <v>545.55999999999995</v>
      </c>
    </row>
    <row r="11612" spans="1:3">
      <c r="A11612" s="80">
        <v>41918</v>
      </c>
      <c r="B11612">
        <v>534.04</v>
      </c>
      <c r="C11612">
        <v>545.55999999999995</v>
      </c>
    </row>
    <row r="11613" spans="1:3">
      <c r="A11613" s="80">
        <v>41919</v>
      </c>
      <c r="B11613">
        <v>534.03</v>
      </c>
      <c r="C11613">
        <v>545.54999999999995</v>
      </c>
    </row>
    <row r="11614" spans="1:3">
      <c r="A11614" s="80">
        <v>41920</v>
      </c>
      <c r="B11614">
        <v>533.98</v>
      </c>
      <c r="C11614">
        <v>545.51</v>
      </c>
    </row>
    <row r="11615" spans="1:3">
      <c r="A11615" s="80">
        <v>41921</v>
      </c>
      <c r="B11615">
        <v>533.97</v>
      </c>
      <c r="C11615">
        <v>545.49</v>
      </c>
    </row>
    <row r="11616" spans="1:3">
      <c r="A11616" s="80">
        <v>41922</v>
      </c>
      <c r="B11616">
        <v>533.95000000000005</v>
      </c>
      <c r="C11616">
        <v>545.46</v>
      </c>
    </row>
    <row r="11617" spans="1:3">
      <c r="A11617" s="80">
        <v>41923</v>
      </c>
      <c r="B11617">
        <v>533.98</v>
      </c>
      <c r="C11617">
        <v>545.47</v>
      </c>
    </row>
    <row r="11618" spans="1:3">
      <c r="A11618" s="80">
        <v>41924</v>
      </c>
      <c r="B11618">
        <v>533.98</v>
      </c>
      <c r="C11618">
        <v>545.47</v>
      </c>
    </row>
    <row r="11619" spans="1:3">
      <c r="A11619" s="80">
        <v>41925</v>
      </c>
      <c r="B11619">
        <v>533.98</v>
      </c>
      <c r="C11619">
        <v>545.47</v>
      </c>
    </row>
    <row r="11620" spans="1:3">
      <c r="A11620" s="80">
        <v>41926</v>
      </c>
      <c r="B11620">
        <v>534.03</v>
      </c>
      <c r="C11620">
        <v>545.49</v>
      </c>
    </row>
    <row r="11621" spans="1:3">
      <c r="A11621" s="80">
        <v>41927</v>
      </c>
      <c r="B11621">
        <v>533.98</v>
      </c>
      <c r="C11621">
        <v>545.55999999999995</v>
      </c>
    </row>
    <row r="11622" spans="1:3">
      <c r="A11622" s="80">
        <v>41928</v>
      </c>
      <c r="B11622">
        <v>533.97</v>
      </c>
      <c r="C11622">
        <v>545.55999999999995</v>
      </c>
    </row>
    <row r="11623" spans="1:3">
      <c r="A11623" s="80">
        <v>41929</v>
      </c>
      <c r="B11623">
        <v>533.99</v>
      </c>
      <c r="C11623">
        <v>545.59</v>
      </c>
    </row>
    <row r="11624" spans="1:3">
      <c r="A11624" s="80">
        <v>41930</v>
      </c>
      <c r="B11624">
        <v>534</v>
      </c>
      <c r="C11624">
        <v>545.57000000000005</v>
      </c>
    </row>
    <row r="11625" spans="1:3">
      <c r="A11625" s="80">
        <v>41931</v>
      </c>
      <c r="B11625">
        <v>534</v>
      </c>
      <c r="C11625">
        <v>545.57000000000005</v>
      </c>
    </row>
    <row r="11626" spans="1:3">
      <c r="A11626" s="80">
        <v>41932</v>
      </c>
      <c r="B11626">
        <v>534</v>
      </c>
      <c r="C11626">
        <v>545.57000000000005</v>
      </c>
    </row>
    <row r="11627" spans="1:3">
      <c r="A11627" s="80">
        <v>41933</v>
      </c>
      <c r="B11627">
        <v>534.02</v>
      </c>
      <c r="C11627">
        <v>545.52</v>
      </c>
    </row>
    <row r="11628" spans="1:3">
      <c r="A11628" s="80">
        <v>41934</v>
      </c>
      <c r="B11628">
        <v>533.97</v>
      </c>
      <c r="C11628">
        <v>545.53</v>
      </c>
    </row>
    <row r="11629" spans="1:3">
      <c r="A11629" s="80">
        <v>41935</v>
      </c>
      <c r="B11629">
        <v>533.94000000000005</v>
      </c>
      <c r="C11629">
        <v>545.49</v>
      </c>
    </row>
    <row r="11630" spans="1:3">
      <c r="A11630" s="80">
        <v>41936</v>
      </c>
      <c r="B11630">
        <v>533.82000000000005</v>
      </c>
      <c r="C11630">
        <v>545.44000000000005</v>
      </c>
    </row>
    <row r="11631" spans="1:3">
      <c r="A11631" s="80">
        <v>41937</v>
      </c>
      <c r="B11631">
        <v>533.48</v>
      </c>
      <c r="C11631">
        <v>545.03</v>
      </c>
    </row>
    <row r="11632" spans="1:3">
      <c r="A11632" s="80">
        <v>41938</v>
      </c>
      <c r="B11632">
        <v>533.48</v>
      </c>
      <c r="C11632">
        <v>545.03</v>
      </c>
    </row>
    <row r="11633" spans="1:3">
      <c r="A11633" s="80">
        <v>41939</v>
      </c>
      <c r="B11633">
        <v>533.48</v>
      </c>
      <c r="C11633">
        <v>545.03</v>
      </c>
    </row>
    <row r="11634" spans="1:3">
      <c r="A11634" s="80">
        <v>41940</v>
      </c>
      <c r="B11634">
        <v>533.14</v>
      </c>
      <c r="C11634">
        <v>544.66999999999996</v>
      </c>
    </row>
    <row r="11635" spans="1:3">
      <c r="A11635" s="80">
        <v>41941</v>
      </c>
      <c r="B11635">
        <v>533.05999999999995</v>
      </c>
      <c r="C11635">
        <v>544.65</v>
      </c>
    </row>
    <row r="11636" spans="1:3">
      <c r="A11636" s="80">
        <v>41942</v>
      </c>
      <c r="B11636">
        <v>533.26</v>
      </c>
      <c r="C11636">
        <v>544.79</v>
      </c>
    </row>
    <row r="11637" spans="1:3">
      <c r="A11637" s="80">
        <v>41943</v>
      </c>
      <c r="B11637">
        <v>533.12</v>
      </c>
      <c r="C11637">
        <v>544.71</v>
      </c>
    </row>
    <row r="11638" spans="1:3">
      <c r="A11638" s="80">
        <v>41944</v>
      </c>
      <c r="B11638">
        <v>533.29</v>
      </c>
      <c r="C11638">
        <v>544.89</v>
      </c>
    </row>
    <row r="11639" spans="1:3">
      <c r="A11639" s="80">
        <v>41945</v>
      </c>
      <c r="B11639">
        <v>533.29</v>
      </c>
      <c r="C11639">
        <v>544.89</v>
      </c>
    </row>
    <row r="11640" spans="1:3">
      <c r="A11640" s="80">
        <v>41946</v>
      </c>
      <c r="B11640">
        <v>533.29</v>
      </c>
      <c r="C11640">
        <v>544.89</v>
      </c>
    </row>
    <row r="11641" spans="1:3">
      <c r="A11641" s="80">
        <v>41947</v>
      </c>
      <c r="B11641">
        <v>533.39</v>
      </c>
      <c r="C11641">
        <v>544.92999999999995</v>
      </c>
    </row>
    <row r="11642" spans="1:3">
      <c r="A11642" s="80">
        <v>41948</v>
      </c>
      <c r="B11642">
        <v>533.34</v>
      </c>
      <c r="C11642">
        <v>544.95000000000005</v>
      </c>
    </row>
    <row r="11643" spans="1:3">
      <c r="A11643" s="80">
        <v>41949</v>
      </c>
      <c r="B11643">
        <v>533.37</v>
      </c>
      <c r="C11643">
        <v>544.92999999999995</v>
      </c>
    </row>
    <row r="11644" spans="1:3">
      <c r="A11644" s="80">
        <v>41950</v>
      </c>
      <c r="B11644">
        <v>532.67999999999995</v>
      </c>
      <c r="C11644">
        <v>544.29</v>
      </c>
    </row>
    <row r="11645" spans="1:3">
      <c r="A11645" s="80">
        <v>41951</v>
      </c>
      <c r="B11645">
        <v>532.02</v>
      </c>
      <c r="C11645">
        <v>543.61</v>
      </c>
    </row>
    <row r="11646" spans="1:3">
      <c r="A11646" s="80">
        <v>41952</v>
      </c>
      <c r="B11646">
        <v>532.02</v>
      </c>
      <c r="C11646">
        <v>543.61</v>
      </c>
    </row>
    <row r="11647" spans="1:3">
      <c r="A11647" s="80">
        <v>41953</v>
      </c>
      <c r="B11647">
        <v>532.02</v>
      </c>
      <c r="C11647">
        <v>543.61</v>
      </c>
    </row>
    <row r="11648" spans="1:3">
      <c r="A11648" s="80">
        <v>41954</v>
      </c>
      <c r="B11648">
        <v>531.99</v>
      </c>
      <c r="C11648">
        <v>543.55999999999995</v>
      </c>
    </row>
    <row r="11649" spans="1:3">
      <c r="A11649" s="80">
        <v>41955</v>
      </c>
      <c r="B11649">
        <v>531.9</v>
      </c>
      <c r="C11649">
        <v>543.55999999999995</v>
      </c>
    </row>
    <row r="11650" spans="1:3">
      <c r="A11650" s="80">
        <v>41956</v>
      </c>
      <c r="B11650">
        <v>531.9</v>
      </c>
      <c r="C11650">
        <v>543.57000000000005</v>
      </c>
    </row>
    <row r="11651" spans="1:3">
      <c r="A11651" s="80">
        <v>41957</v>
      </c>
      <c r="B11651">
        <v>531.83000000000004</v>
      </c>
      <c r="C11651">
        <v>543.5</v>
      </c>
    </row>
    <row r="11652" spans="1:3">
      <c r="A11652" s="80">
        <v>41958</v>
      </c>
      <c r="B11652">
        <v>531.1</v>
      </c>
      <c r="C11652">
        <v>542.72</v>
      </c>
    </row>
    <row r="11653" spans="1:3">
      <c r="A11653" s="80">
        <v>41959</v>
      </c>
      <c r="B11653">
        <v>531.1</v>
      </c>
      <c r="C11653">
        <v>542.72</v>
      </c>
    </row>
    <row r="11654" spans="1:3">
      <c r="A11654" s="80">
        <v>41960</v>
      </c>
      <c r="B11654">
        <v>531.1</v>
      </c>
      <c r="C11654">
        <v>542.72</v>
      </c>
    </row>
    <row r="11655" spans="1:3">
      <c r="A11655" s="80">
        <v>41961</v>
      </c>
      <c r="B11655">
        <v>530.79999999999995</v>
      </c>
      <c r="C11655">
        <v>542.42999999999995</v>
      </c>
    </row>
    <row r="11656" spans="1:3">
      <c r="A11656" s="80">
        <v>41962</v>
      </c>
      <c r="B11656">
        <v>530.44000000000005</v>
      </c>
      <c r="C11656">
        <v>542.13</v>
      </c>
    </row>
    <row r="11657" spans="1:3">
      <c r="A11657" s="80">
        <v>41963</v>
      </c>
      <c r="B11657">
        <v>530.39</v>
      </c>
      <c r="C11657">
        <v>542.07000000000005</v>
      </c>
    </row>
    <row r="11658" spans="1:3">
      <c r="A11658" s="80">
        <v>41964</v>
      </c>
      <c r="B11658">
        <v>530.35</v>
      </c>
      <c r="C11658">
        <v>542.08000000000004</v>
      </c>
    </row>
    <row r="11659" spans="1:3">
      <c r="A11659" s="80">
        <v>41965</v>
      </c>
      <c r="B11659">
        <v>530.29999999999995</v>
      </c>
      <c r="C11659">
        <v>542.08000000000004</v>
      </c>
    </row>
    <row r="11660" spans="1:3">
      <c r="A11660" s="80">
        <v>41966</v>
      </c>
      <c r="B11660">
        <v>530.29999999999995</v>
      </c>
      <c r="C11660">
        <v>542.08000000000004</v>
      </c>
    </row>
    <row r="11661" spans="1:3">
      <c r="A11661" s="80">
        <v>41967</v>
      </c>
      <c r="B11661">
        <v>530.29999999999995</v>
      </c>
      <c r="C11661">
        <v>542.08000000000004</v>
      </c>
    </row>
    <row r="11662" spans="1:3">
      <c r="A11662" s="80">
        <v>41968</v>
      </c>
      <c r="B11662">
        <v>530.34</v>
      </c>
      <c r="C11662">
        <v>541.99</v>
      </c>
    </row>
    <row r="11663" spans="1:3">
      <c r="A11663" s="80">
        <v>41969</v>
      </c>
      <c r="B11663">
        <v>530.05999999999995</v>
      </c>
      <c r="C11663">
        <v>541.92999999999995</v>
      </c>
    </row>
    <row r="11664" spans="1:3">
      <c r="A11664" s="80">
        <v>41970</v>
      </c>
      <c r="B11664">
        <v>529.83000000000004</v>
      </c>
      <c r="C11664">
        <v>541.53</v>
      </c>
    </row>
    <row r="11665" spans="1:3">
      <c r="A11665" s="80">
        <v>41971</v>
      </c>
      <c r="B11665">
        <v>529.89</v>
      </c>
      <c r="C11665">
        <v>541.5</v>
      </c>
    </row>
    <row r="11666" spans="1:3">
      <c r="A11666" s="80">
        <v>41972</v>
      </c>
      <c r="B11666">
        <v>529.6</v>
      </c>
      <c r="C11666">
        <v>541.19000000000005</v>
      </c>
    </row>
    <row r="11667" spans="1:3">
      <c r="A11667" s="80">
        <v>41973</v>
      </c>
      <c r="B11667">
        <v>529.6</v>
      </c>
      <c r="C11667">
        <v>541.19000000000005</v>
      </c>
    </row>
    <row r="11668" spans="1:3">
      <c r="A11668" s="80">
        <v>41974</v>
      </c>
      <c r="B11668">
        <v>529.6</v>
      </c>
      <c r="C11668">
        <v>541.19000000000005</v>
      </c>
    </row>
    <row r="11669" spans="1:3">
      <c r="A11669" s="80">
        <v>41975</v>
      </c>
      <c r="B11669">
        <v>528.74</v>
      </c>
      <c r="C11669">
        <v>540.24</v>
      </c>
    </row>
    <row r="11670" spans="1:3">
      <c r="A11670" s="80">
        <v>41976</v>
      </c>
      <c r="B11670">
        <v>528.27</v>
      </c>
      <c r="C11670">
        <v>539.91</v>
      </c>
    </row>
    <row r="11671" spans="1:3">
      <c r="A11671" s="80">
        <v>41977</v>
      </c>
      <c r="B11671">
        <v>528.15</v>
      </c>
      <c r="C11671">
        <v>539.74</v>
      </c>
    </row>
    <row r="11672" spans="1:3">
      <c r="A11672" s="80">
        <v>41978</v>
      </c>
      <c r="B11672">
        <v>528.04999999999995</v>
      </c>
      <c r="C11672">
        <v>539.64</v>
      </c>
    </row>
    <row r="11673" spans="1:3">
      <c r="A11673" s="80">
        <v>41979</v>
      </c>
      <c r="B11673">
        <v>527.94000000000005</v>
      </c>
      <c r="C11673">
        <v>539.54999999999995</v>
      </c>
    </row>
    <row r="11674" spans="1:3">
      <c r="A11674" s="80">
        <v>41980</v>
      </c>
      <c r="B11674">
        <v>527.94000000000005</v>
      </c>
      <c r="C11674">
        <v>539.54999999999995</v>
      </c>
    </row>
    <row r="11675" spans="1:3">
      <c r="A11675" s="80">
        <v>41981</v>
      </c>
      <c r="B11675">
        <v>527.94000000000005</v>
      </c>
      <c r="C11675">
        <v>539.54999999999995</v>
      </c>
    </row>
    <row r="11676" spans="1:3">
      <c r="A11676" s="80">
        <v>41982</v>
      </c>
      <c r="B11676">
        <v>527.75</v>
      </c>
      <c r="C11676">
        <v>539.55999999999995</v>
      </c>
    </row>
    <row r="11677" spans="1:3">
      <c r="A11677" s="80">
        <v>41983</v>
      </c>
      <c r="B11677">
        <v>528.24</v>
      </c>
      <c r="C11677">
        <v>539.82000000000005</v>
      </c>
    </row>
    <row r="11678" spans="1:3">
      <c r="A11678" s="80">
        <v>41984</v>
      </c>
      <c r="B11678">
        <v>528.21</v>
      </c>
      <c r="C11678">
        <v>539.86</v>
      </c>
    </row>
    <row r="11679" spans="1:3">
      <c r="A11679" s="80">
        <v>41985</v>
      </c>
      <c r="B11679">
        <v>528.16999999999996</v>
      </c>
      <c r="C11679">
        <v>539.84</v>
      </c>
    </row>
    <row r="11680" spans="1:3">
      <c r="A11680" s="80">
        <v>41986</v>
      </c>
      <c r="B11680">
        <v>528.20000000000005</v>
      </c>
      <c r="C11680">
        <v>539.88</v>
      </c>
    </row>
    <row r="11681" spans="1:3">
      <c r="A11681" s="80">
        <v>41987</v>
      </c>
      <c r="B11681">
        <v>528.20000000000005</v>
      </c>
      <c r="C11681">
        <v>539.88</v>
      </c>
    </row>
    <row r="11682" spans="1:3">
      <c r="A11682" s="80">
        <v>41988</v>
      </c>
      <c r="B11682">
        <v>528.20000000000005</v>
      </c>
      <c r="C11682">
        <v>539.88</v>
      </c>
    </row>
    <row r="11683" spans="1:3">
      <c r="A11683" s="80">
        <v>41989</v>
      </c>
      <c r="B11683">
        <v>528.22</v>
      </c>
      <c r="C11683">
        <v>539.87</v>
      </c>
    </row>
    <row r="11684" spans="1:3">
      <c r="A11684" s="80">
        <v>41990</v>
      </c>
      <c r="B11684">
        <v>527.72</v>
      </c>
      <c r="C11684">
        <v>539.49</v>
      </c>
    </row>
    <row r="11685" spans="1:3">
      <c r="A11685" s="80">
        <v>41991</v>
      </c>
      <c r="B11685">
        <v>527.22</v>
      </c>
      <c r="C11685">
        <v>539.07000000000005</v>
      </c>
    </row>
    <row r="11686" spans="1:3">
      <c r="A11686" s="80">
        <v>41992</v>
      </c>
      <c r="B11686">
        <v>527.13</v>
      </c>
      <c r="C11686">
        <v>538.94000000000005</v>
      </c>
    </row>
    <row r="11687" spans="1:3">
      <c r="A11687" s="80">
        <v>41993</v>
      </c>
      <c r="B11687">
        <v>526.99</v>
      </c>
      <c r="C11687">
        <v>538.95000000000005</v>
      </c>
    </row>
    <row r="11688" spans="1:3">
      <c r="A11688" s="80">
        <v>41994</v>
      </c>
      <c r="B11688">
        <v>526.99</v>
      </c>
      <c r="C11688">
        <v>538.95000000000005</v>
      </c>
    </row>
    <row r="11689" spans="1:3">
      <c r="A11689" s="80">
        <v>41995</v>
      </c>
      <c r="B11689">
        <v>526.99</v>
      </c>
      <c r="C11689">
        <v>538.95000000000005</v>
      </c>
    </row>
    <row r="11690" spans="1:3">
      <c r="A11690" s="80">
        <v>41996</v>
      </c>
      <c r="B11690">
        <v>530.47</v>
      </c>
      <c r="C11690">
        <v>542.47</v>
      </c>
    </row>
    <row r="11691" spans="1:3">
      <c r="A11691" s="80">
        <v>41997</v>
      </c>
      <c r="B11691">
        <v>532.76</v>
      </c>
      <c r="C11691">
        <v>545.24</v>
      </c>
    </row>
    <row r="11692" spans="1:3">
      <c r="A11692" s="80">
        <v>41998</v>
      </c>
      <c r="B11692">
        <v>532.67999999999995</v>
      </c>
      <c r="C11692">
        <v>545.39</v>
      </c>
    </row>
    <row r="11693" spans="1:3">
      <c r="A11693" s="80">
        <v>41999</v>
      </c>
      <c r="B11693">
        <v>532.67999999999995</v>
      </c>
      <c r="C11693">
        <v>545.39</v>
      </c>
    </row>
    <row r="11694" spans="1:3">
      <c r="A11694" s="80">
        <v>42000</v>
      </c>
      <c r="B11694">
        <v>532.83000000000004</v>
      </c>
      <c r="C11694">
        <v>545.37</v>
      </c>
    </row>
    <row r="11695" spans="1:3">
      <c r="A11695" s="80">
        <v>42001</v>
      </c>
      <c r="B11695">
        <v>532.83000000000004</v>
      </c>
      <c r="C11695">
        <v>545.37</v>
      </c>
    </row>
    <row r="11696" spans="1:3">
      <c r="A11696" s="80">
        <v>42002</v>
      </c>
      <c r="B11696">
        <v>532.83000000000004</v>
      </c>
      <c r="C11696">
        <v>545.37</v>
      </c>
    </row>
    <row r="11697" spans="1:3">
      <c r="A11697" s="80">
        <v>42003</v>
      </c>
      <c r="B11697">
        <v>533.28</v>
      </c>
      <c r="C11697">
        <v>545.54999999999995</v>
      </c>
    </row>
    <row r="11698" spans="1:3">
      <c r="A11698" s="80">
        <v>42004</v>
      </c>
      <c r="B11698">
        <v>533.30999999999995</v>
      </c>
      <c r="C11698">
        <v>545.53</v>
      </c>
    </row>
    <row r="11699" spans="1:3">
      <c r="A11699" s="80">
        <v>42005</v>
      </c>
      <c r="B11699">
        <v>533.30999999999995</v>
      </c>
      <c r="C11699">
        <v>545.53</v>
      </c>
    </row>
    <row r="11700" spans="1:3">
      <c r="A11700" s="80">
        <v>42006</v>
      </c>
      <c r="B11700">
        <v>533.30999999999995</v>
      </c>
      <c r="C11700">
        <v>545.53</v>
      </c>
    </row>
    <row r="11701" spans="1:3">
      <c r="A11701" s="80">
        <v>42007</v>
      </c>
      <c r="B11701">
        <v>533.27</v>
      </c>
      <c r="C11701">
        <v>545.65</v>
      </c>
    </row>
    <row r="11702" spans="1:3">
      <c r="A11702" s="80">
        <v>42008</v>
      </c>
      <c r="B11702">
        <v>533.27</v>
      </c>
      <c r="C11702">
        <v>545.65</v>
      </c>
    </row>
    <row r="11703" spans="1:3">
      <c r="A11703" s="80">
        <v>42009</v>
      </c>
      <c r="B11703">
        <v>533.27</v>
      </c>
      <c r="C11703">
        <v>545.65</v>
      </c>
    </row>
    <row r="11704" spans="1:3">
      <c r="A11704" s="80">
        <v>42010</v>
      </c>
      <c r="B11704">
        <v>533.04999999999995</v>
      </c>
      <c r="C11704">
        <v>545.51</v>
      </c>
    </row>
    <row r="11705" spans="1:3">
      <c r="A11705" s="80">
        <v>42011</v>
      </c>
      <c r="B11705">
        <v>532.82000000000005</v>
      </c>
      <c r="C11705">
        <v>545.28</v>
      </c>
    </row>
    <row r="11706" spans="1:3">
      <c r="A11706" s="80">
        <v>42012</v>
      </c>
      <c r="B11706">
        <v>533.1</v>
      </c>
      <c r="C11706">
        <v>545.4</v>
      </c>
    </row>
    <row r="11707" spans="1:3">
      <c r="A11707" s="80">
        <v>42013</v>
      </c>
      <c r="B11707">
        <v>533.07000000000005</v>
      </c>
      <c r="C11707">
        <v>545.4</v>
      </c>
    </row>
    <row r="11708" spans="1:3">
      <c r="A11708" s="80">
        <v>42014</v>
      </c>
      <c r="B11708">
        <v>533.16999999999996</v>
      </c>
      <c r="C11708">
        <v>545.5</v>
      </c>
    </row>
    <row r="11709" spans="1:3">
      <c r="A11709" s="80">
        <v>42015</v>
      </c>
      <c r="B11709">
        <v>533.16999999999996</v>
      </c>
      <c r="C11709">
        <v>545.5</v>
      </c>
    </row>
    <row r="11710" spans="1:3">
      <c r="A11710" s="80">
        <v>42016</v>
      </c>
      <c r="B11710">
        <v>533.16999999999996</v>
      </c>
      <c r="C11710">
        <v>545.5</v>
      </c>
    </row>
    <row r="11711" spans="1:3">
      <c r="A11711" s="80">
        <v>42017</v>
      </c>
      <c r="B11711">
        <v>533.20000000000005</v>
      </c>
      <c r="C11711">
        <v>545.4</v>
      </c>
    </row>
    <row r="11712" spans="1:3">
      <c r="A11712" s="80">
        <v>42018</v>
      </c>
      <c r="B11712">
        <v>533.09</v>
      </c>
      <c r="C11712">
        <v>545.36</v>
      </c>
    </row>
    <row r="11713" spans="1:3">
      <c r="A11713" s="80">
        <v>42019</v>
      </c>
      <c r="B11713">
        <v>530.64</v>
      </c>
      <c r="C11713">
        <v>543.13</v>
      </c>
    </row>
    <row r="11714" spans="1:3">
      <c r="A11714" s="80">
        <v>42020</v>
      </c>
      <c r="B11714">
        <v>530.1</v>
      </c>
      <c r="C11714">
        <v>542.41</v>
      </c>
    </row>
    <row r="11715" spans="1:3">
      <c r="A11715" s="80">
        <v>42021</v>
      </c>
      <c r="B11715">
        <v>530.04</v>
      </c>
      <c r="C11715">
        <v>542.29</v>
      </c>
    </row>
    <row r="11716" spans="1:3">
      <c r="A11716" s="80">
        <v>42022</v>
      </c>
      <c r="B11716">
        <v>530.04</v>
      </c>
      <c r="C11716">
        <v>542.29</v>
      </c>
    </row>
    <row r="11717" spans="1:3">
      <c r="A11717" s="80">
        <v>42023</v>
      </c>
      <c r="B11717">
        <v>530.04</v>
      </c>
      <c r="C11717">
        <v>542.29</v>
      </c>
    </row>
    <row r="11718" spans="1:3">
      <c r="A11718" s="80">
        <v>42024</v>
      </c>
      <c r="B11718">
        <v>530.15</v>
      </c>
      <c r="C11718">
        <v>542.20000000000005</v>
      </c>
    </row>
    <row r="11719" spans="1:3">
      <c r="A11719" s="80">
        <v>42025</v>
      </c>
      <c r="B11719">
        <v>530.08000000000004</v>
      </c>
      <c r="C11719">
        <v>542.1</v>
      </c>
    </row>
    <row r="11720" spans="1:3">
      <c r="A11720" s="80">
        <v>42026</v>
      </c>
      <c r="B11720">
        <v>530.07000000000005</v>
      </c>
      <c r="C11720">
        <v>542.11</v>
      </c>
    </row>
    <row r="11721" spans="1:3">
      <c r="A11721" s="80">
        <v>42027</v>
      </c>
      <c r="B11721">
        <v>530.1</v>
      </c>
      <c r="C11721">
        <v>542.23</v>
      </c>
    </row>
    <row r="11722" spans="1:3">
      <c r="A11722" s="80">
        <v>42028</v>
      </c>
      <c r="B11722">
        <v>529.91</v>
      </c>
      <c r="C11722">
        <v>542.05999999999995</v>
      </c>
    </row>
    <row r="11723" spans="1:3">
      <c r="A11723" s="80">
        <v>42029</v>
      </c>
      <c r="B11723">
        <v>529.91</v>
      </c>
      <c r="C11723">
        <v>542.05999999999995</v>
      </c>
    </row>
    <row r="11724" spans="1:3">
      <c r="A11724" s="80">
        <v>42030</v>
      </c>
      <c r="B11724">
        <v>529.91</v>
      </c>
      <c r="C11724">
        <v>542.05999999999995</v>
      </c>
    </row>
    <row r="11725" spans="1:3">
      <c r="A11725" s="80">
        <v>42031</v>
      </c>
      <c r="B11725">
        <v>529.98</v>
      </c>
      <c r="C11725">
        <v>542.08000000000004</v>
      </c>
    </row>
    <row r="11726" spans="1:3">
      <c r="A11726" s="80">
        <v>42032</v>
      </c>
      <c r="B11726">
        <v>529.86</v>
      </c>
      <c r="C11726">
        <v>542.09</v>
      </c>
    </row>
    <row r="11727" spans="1:3">
      <c r="A11727" s="80">
        <v>42033</v>
      </c>
      <c r="B11727">
        <v>529.87</v>
      </c>
      <c r="C11727">
        <v>542.08000000000004</v>
      </c>
    </row>
    <row r="11728" spans="1:3">
      <c r="A11728" s="80">
        <v>42034</v>
      </c>
      <c r="B11728">
        <v>530.53</v>
      </c>
      <c r="C11728">
        <v>542.64</v>
      </c>
    </row>
    <row r="11729" spans="1:3">
      <c r="A11729" s="80">
        <v>42035</v>
      </c>
      <c r="B11729">
        <v>530.85</v>
      </c>
      <c r="C11729">
        <v>543.08000000000004</v>
      </c>
    </row>
    <row r="11730" spans="1:3">
      <c r="A11730" s="80">
        <v>42036</v>
      </c>
      <c r="B11730">
        <v>530.85</v>
      </c>
      <c r="C11730">
        <v>543.08000000000004</v>
      </c>
    </row>
    <row r="11731" spans="1:3">
      <c r="A11731" s="80">
        <v>42037</v>
      </c>
      <c r="B11731">
        <v>530.85</v>
      </c>
      <c r="C11731">
        <v>543.08000000000004</v>
      </c>
    </row>
    <row r="11732" spans="1:3">
      <c r="A11732" s="80">
        <v>42038</v>
      </c>
      <c r="B11732">
        <v>530.98</v>
      </c>
      <c r="C11732">
        <v>543.16</v>
      </c>
    </row>
    <row r="11733" spans="1:3">
      <c r="A11733" s="80">
        <v>42039</v>
      </c>
      <c r="B11733">
        <v>530.85</v>
      </c>
      <c r="C11733">
        <v>543.09</v>
      </c>
    </row>
    <row r="11734" spans="1:3">
      <c r="A11734" s="80">
        <v>42040</v>
      </c>
      <c r="B11734">
        <v>531.58000000000004</v>
      </c>
      <c r="C11734">
        <v>543.75</v>
      </c>
    </row>
    <row r="11735" spans="1:3">
      <c r="A11735" s="80">
        <v>42041</v>
      </c>
      <c r="B11735">
        <v>532.48</v>
      </c>
      <c r="C11735">
        <v>544.64</v>
      </c>
    </row>
    <row r="11736" spans="1:3">
      <c r="A11736" s="80">
        <v>42042</v>
      </c>
      <c r="B11736">
        <v>532.59</v>
      </c>
      <c r="C11736">
        <v>544.74</v>
      </c>
    </row>
    <row r="11737" spans="1:3">
      <c r="A11737" s="80">
        <v>42043</v>
      </c>
      <c r="B11737">
        <v>532.59</v>
      </c>
      <c r="C11737">
        <v>544.74</v>
      </c>
    </row>
    <row r="11738" spans="1:3">
      <c r="A11738" s="80">
        <v>42044</v>
      </c>
      <c r="B11738">
        <v>532.59</v>
      </c>
      <c r="C11738">
        <v>544.74</v>
      </c>
    </row>
    <row r="11739" spans="1:3">
      <c r="A11739" s="80">
        <v>42045</v>
      </c>
      <c r="B11739">
        <v>532.71</v>
      </c>
      <c r="C11739">
        <v>544.72</v>
      </c>
    </row>
    <row r="11740" spans="1:3">
      <c r="A11740" s="80">
        <v>42046</v>
      </c>
      <c r="B11740">
        <v>532.6</v>
      </c>
      <c r="C11740">
        <v>544.67999999999995</v>
      </c>
    </row>
    <row r="11741" spans="1:3">
      <c r="A11741" s="80">
        <v>42047</v>
      </c>
      <c r="B11741">
        <v>532.63</v>
      </c>
      <c r="C11741">
        <v>544.65</v>
      </c>
    </row>
    <row r="11742" spans="1:3">
      <c r="A11742" s="80">
        <v>42048</v>
      </c>
      <c r="B11742">
        <v>531.33000000000004</v>
      </c>
      <c r="C11742">
        <v>543.34</v>
      </c>
    </row>
    <row r="11743" spans="1:3">
      <c r="A11743" s="80">
        <v>42049</v>
      </c>
      <c r="B11743">
        <v>531.14</v>
      </c>
      <c r="C11743">
        <v>543.26</v>
      </c>
    </row>
    <row r="11744" spans="1:3">
      <c r="A11744" s="80">
        <v>42050</v>
      </c>
      <c r="B11744">
        <v>531.14</v>
      </c>
      <c r="C11744">
        <v>543.26</v>
      </c>
    </row>
    <row r="11745" spans="1:3">
      <c r="A11745" s="80">
        <v>42051</v>
      </c>
      <c r="B11745">
        <v>531.14</v>
      </c>
      <c r="C11745">
        <v>543.26</v>
      </c>
    </row>
    <row r="11746" spans="1:3">
      <c r="A11746" s="80">
        <v>42052</v>
      </c>
      <c r="B11746">
        <v>530.86</v>
      </c>
      <c r="C11746">
        <v>542.86</v>
      </c>
    </row>
    <row r="11747" spans="1:3">
      <c r="A11747" s="80">
        <v>42053</v>
      </c>
      <c r="B11747">
        <v>530.76</v>
      </c>
      <c r="C11747">
        <v>542.80999999999995</v>
      </c>
    </row>
    <row r="11748" spans="1:3">
      <c r="A11748" s="80">
        <v>42054</v>
      </c>
      <c r="B11748">
        <v>530.46</v>
      </c>
      <c r="C11748">
        <v>542.41</v>
      </c>
    </row>
    <row r="11749" spans="1:3">
      <c r="A11749" s="80">
        <v>42055</v>
      </c>
      <c r="B11749">
        <v>530.27</v>
      </c>
      <c r="C11749">
        <v>542.25</v>
      </c>
    </row>
    <row r="11750" spans="1:3">
      <c r="A11750" s="80">
        <v>42056</v>
      </c>
      <c r="B11750">
        <v>529.97</v>
      </c>
      <c r="C11750">
        <v>541.96</v>
      </c>
    </row>
    <row r="11751" spans="1:3">
      <c r="A11751" s="80">
        <v>42057</v>
      </c>
      <c r="B11751">
        <v>529.97</v>
      </c>
      <c r="C11751">
        <v>541.96</v>
      </c>
    </row>
    <row r="11752" spans="1:3">
      <c r="A11752" s="80">
        <v>42058</v>
      </c>
      <c r="B11752">
        <v>529.97</v>
      </c>
      <c r="C11752">
        <v>541.96</v>
      </c>
    </row>
    <row r="11753" spans="1:3">
      <c r="A11753" s="80">
        <v>42059</v>
      </c>
      <c r="B11753">
        <v>529.30999999999995</v>
      </c>
      <c r="C11753">
        <v>541.14</v>
      </c>
    </row>
    <row r="11754" spans="1:3">
      <c r="A11754" s="80">
        <v>42060</v>
      </c>
      <c r="B11754">
        <v>528.84</v>
      </c>
      <c r="C11754">
        <v>540.78</v>
      </c>
    </row>
    <row r="11755" spans="1:3">
      <c r="A11755" s="80">
        <v>42061</v>
      </c>
      <c r="B11755">
        <v>528.72</v>
      </c>
      <c r="C11755">
        <v>540.66</v>
      </c>
    </row>
    <row r="11756" spans="1:3">
      <c r="A11756" s="80">
        <v>42062</v>
      </c>
      <c r="B11756">
        <v>528.64</v>
      </c>
      <c r="C11756">
        <v>540.59</v>
      </c>
    </row>
    <row r="11757" spans="1:3">
      <c r="A11757" s="80">
        <v>42063</v>
      </c>
      <c r="B11757">
        <v>528.69000000000005</v>
      </c>
      <c r="C11757">
        <v>540.58000000000004</v>
      </c>
    </row>
    <row r="11758" spans="1:3">
      <c r="A11758" s="80">
        <v>42064</v>
      </c>
      <c r="B11758">
        <v>528.69000000000005</v>
      </c>
      <c r="C11758">
        <v>540.58000000000004</v>
      </c>
    </row>
    <row r="11759" spans="1:3">
      <c r="A11759" s="80">
        <v>42065</v>
      </c>
      <c r="B11759">
        <v>528.69000000000005</v>
      </c>
      <c r="C11759">
        <v>540.58000000000004</v>
      </c>
    </row>
    <row r="11760" spans="1:3">
      <c r="A11760" s="80">
        <v>42066</v>
      </c>
      <c r="B11760">
        <v>527.91</v>
      </c>
      <c r="C11760">
        <v>539.61</v>
      </c>
    </row>
    <row r="11761" spans="1:3">
      <c r="A11761" s="80">
        <v>42067</v>
      </c>
      <c r="B11761">
        <v>527.78</v>
      </c>
      <c r="C11761">
        <v>539.52</v>
      </c>
    </row>
    <row r="11762" spans="1:3">
      <c r="A11762" s="80">
        <v>42068</v>
      </c>
      <c r="B11762">
        <v>528.64</v>
      </c>
      <c r="C11762">
        <v>540.47</v>
      </c>
    </row>
    <row r="11763" spans="1:3">
      <c r="A11763" s="80">
        <v>42069</v>
      </c>
      <c r="B11763">
        <v>528.75</v>
      </c>
      <c r="C11763">
        <v>540.53</v>
      </c>
    </row>
    <row r="11764" spans="1:3">
      <c r="A11764" s="80">
        <v>42070</v>
      </c>
      <c r="B11764">
        <v>528.67999999999995</v>
      </c>
      <c r="C11764">
        <v>540.53</v>
      </c>
    </row>
    <row r="11765" spans="1:3">
      <c r="A11765" s="80">
        <v>42071</v>
      </c>
      <c r="B11765">
        <v>528.67999999999995</v>
      </c>
      <c r="C11765">
        <v>540.53</v>
      </c>
    </row>
    <row r="11766" spans="1:3">
      <c r="A11766" s="80">
        <v>42072</v>
      </c>
      <c r="B11766">
        <v>528.67999999999995</v>
      </c>
      <c r="C11766">
        <v>540.53</v>
      </c>
    </row>
    <row r="11767" spans="1:3">
      <c r="A11767" s="80">
        <v>42073</v>
      </c>
      <c r="B11767">
        <v>528.76</v>
      </c>
      <c r="C11767">
        <v>540.54</v>
      </c>
    </row>
    <row r="11768" spans="1:3">
      <c r="A11768" s="80">
        <v>42074</v>
      </c>
      <c r="B11768">
        <v>528.63</v>
      </c>
      <c r="C11768">
        <v>540.52</v>
      </c>
    </row>
    <row r="11769" spans="1:3">
      <c r="A11769" s="80">
        <v>42075</v>
      </c>
      <c r="B11769">
        <v>528.39</v>
      </c>
      <c r="C11769">
        <v>540.30999999999995</v>
      </c>
    </row>
    <row r="11770" spans="1:3">
      <c r="A11770" s="80">
        <v>42076</v>
      </c>
      <c r="B11770">
        <v>527.55999999999995</v>
      </c>
      <c r="C11770">
        <v>539.46</v>
      </c>
    </row>
    <row r="11771" spans="1:3">
      <c r="A11771" s="80">
        <v>42077</v>
      </c>
      <c r="B11771">
        <v>526.87</v>
      </c>
      <c r="C11771">
        <v>538.79999999999995</v>
      </c>
    </row>
    <row r="11772" spans="1:3">
      <c r="A11772" s="80">
        <v>42078</v>
      </c>
      <c r="B11772">
        <v>526.87</v>
      </c>
      <c r="C11772">
        <v>538.79999999999995</v>
      </c>
    </row>
    <row r="11773" spans="1:3">
      <c r="A11773" s="80">
        <v>42079</v>
      </c>
      <c r="B11773">
        <v>526.87</v>
      </c>
      <c r="C11773">
        <v>538.79999999999995</v>
      </c>
    </row>
    <row r="11774" spans="1:3">
      <c r="A11774" s="80">
        <v>42080</v>
      </c>
      <c r="B11774">
        <v>526.91999999999996</v>
      </c>
      <c r="C11774">
        <v>538.73</v>
      </c>
    </row>
    <row r="11775" spans="1:3">
      <c r="A11775" s="80">
        <v>42081</v>
      </c>
      <c r="B11775">
        <v>526.66999999999996</v>
      </c>
      <c r="C11775">
        <v>538.51</v>
      </c>
    </row>
    <row r="11776" spans="1:3">
      <c r="A11776" s="80">
        <v>42082</v>
      </c>
      <c r="B11776">
        <v>526.70000000000005</v>
      </c>
      <c r="C11776">
        <v>538.54</v>
      </c>
    </row>
    <row r="11777" spans="1:3">
      <c r="A11777" s="80">
        <v>42083</v>
      </c>
      <c r="B11777">
        <v>526.48</v>
      </c>
      <c r="C11777">
        <v>538.4</v>
      </c>
    </row>
    <row r="11778" spans="1:3">
      <c r="A11778" s="80">
        <v>42084</v>
      </c>
      <c r="B11778">
        <v>526.45000000000005</v>
      </c>
      <c r="C11778">
        <v>538.35</v>
      </c>
    </row>
    <row r="11779" spans="1:3">
      <c r="A11779" s="80">
        <v>42085</v>
      </c>
      <c r="B11779">
        <v>526.45000000000005</v>
      </c>
      <c r="C11779">
        <v>538.35</v>
      </c>
    </row>
    <row r="11780" spans="1:3">
      <c r="A11780" s="80">
        <v>42086</v>
      </c>
      <c r="B11780">
        <v>526.45000000000005</v>
      </c>
      <c r="C11780">
        <v>538.35</v>
      </c>
    </row>
    <row r="11781" spans="1:3">
      <c r="A11781" s="80">
        <v>42087</v>
      </c>
      <c r="B11781">
        <v>526.54</v>
      </c>
      <c r="C11781">
        <v>538.37</v>
      </c>
    </row>
    <row r="11782" spans="1:3">
      <c r="A11782" s="80">
        <v>42088</v>
      </c>
      <c r="B11782">
        <v>526.45000000000005</v>
      </c>
      <c r="C11782">
        <v>538.37</v>
      </c>
    </row>
    <row r="11783" spans="1:3">
      <c r="A11783" s="80">
        <v>42089</v>
      </c>
      <c r="B11783">
        <v>526.41999999999996</v>
      </c>
      <c r="C11783">
        <v>538.38</v>
      </c>
    </row>
    <row r="11784" spans="1:3">
      <c r="A11784" s="80">
        <v>42090</v>
      </c>
      <c r="B11784">
        <v>526.45000000000005</v>
      </c>
      <c r="C11784">
        <v>538.38</v>
      </c>
    </row>
    <row r="11785" spans="1:3">
      <c r="A11785" s="80">
        <v>42091</v>
      </c>
      <c r="B11785">
        <v>526.46</v>
      </c>
      <c r="C11785">
        <v>538.36</v>
      </c>
    </row>
    <row r="11786" spans="1:3">
      <c r="A11786" s="80">
        <v>42092</v>
      </c>
      <c r="B11786">
        <v>526.46</v>
      </c>
      <c r="C11786">
        <v>538.36</v>
      </c>
    </row>
    <row r="11787" spans="1:3">
      <c r="A11787" s="80">
        <v>42093</v>
      </c>
      <c r="B11787">
        <v>526.46</v>
      </c>
      <c r="C11787">
        <v>538.36</v>
      </c>
    </row>
    <row r="11788" spans="1:3">
      <c r="A11788" s="80">
        <v>42094</v>
      </c>
      <c r="B11788">
        <v>527.36</v>
      </c>
      <c r="C11788">
        <v>539.08000000000004</v>
      </c>
    </row>
    <row r="11789" spans="1:3">
      <c r="A11789" s="80">
        <v>42095</v>
      </c>
      <c r="B11789">
        <v>527.35</v>
      </c>
      <c r="C11789">
        <v>539.12</v>
      </c>
    </row>
    <row r="11790" spans="1:3">
      <c r="A11790" s="80">
        <v>42096</v>
      </c>
      <c r="B11790">
        <v>526.65</v>
      </c>
      <c r="C11790">
        <v>539.01</v>
      </c>
    </row>
    <row r="11791" spans="1:3">
      <c r="A11791" s="80">
        <v>42097</v>
      </c>
      <c r="B11791">
        <v>526.65</v>
      </c>
      <c r="C11791">
        <v>539.01</v>
      </c>
    </row>
    <row r="11792" spans="1:3">
      <c r="A11792" s="80">
        <v>42098</v>
      </c>
      <c r="B11792">
        <v>526.65</v>
      </c>
      <c r="C11792">
        <v>539.01</v>
      </c>
    </row>
    <row r="11793" spans="1:3">
      <c r="A11793" s="80">
        <v>42099</v>
      </c>
      <c r="B11793">
        <v>526.65</v>
      </c>
      <c r="C11793">
        <v>539.01</v>
      </c>
    </row>
    <row r="11794" spans="1:3">
      <c r="A11794" s="80">
        <v>42100</v>
      </c>
      <c r="B11794">
        <v>526.65</v>
      </c>
      <c r="C11794">
        <v>539.01</v>
      </c>
    </row>
    <row r="11795" spans="1:3">
      <c r="A11795" s="80">
        <v>42101</v>
      </c>
      <c r="B11795">
        <v>526.72</v>
      </c>
      <c r="C11795">
        <v>538.61</v>
      </c>
    </row>
    <row r="11796" spans="1:3">
      <c r="A11796" s="80">
        <v>42102</v>
      </c>
      <c r="B11796">
        <v>526.45000000000005</v>
      </c>
      <c r="C11796">
        <v>538.5</v>
      </c>
    </row>
    <row r="11797" spans="1:3">
      <c r="A11797" s="80">
        <v>42103</v>
      </c>
      <c r="B11797">
        <v>526.46</v>
      </c>
      <c r="C11797">
        <v>538.49</v>
      </c>
    </row>
    <row r="11798" spans="1:3">
      <c r="A11798" s="80">
        <v>42104</v>
      </c>
      <c r="B11798">
        <v>526.47</v>
      </c>
      <c r="C11798">
        <v>538.42999999999995</v>
      </c>
    </row>
    <row r="11799" spans="1:3">
      <c r="A11799" s="80">
        <v>42105</v>
      </c>
      <c r="B11799">
        <v>526.29999999999995</v>
      </c>
      <c r="C11799">
        <v>538.22</v>
      </c>
    </row>
    <row r="11800" spans="1:3">
      <c r="A11800" s="80">
        <v>42106</v>
      </c>
      <c r="B11800">
        <v>526.29999999999995</v>
      </c>
      <c r="C11800">
        <v>538.22</v>
      </c>
    </row>
    <row r="11801" spans="1:3">
      <c r="A11801" s="80">
        <v>42107</v>
      </c>
      <c r="B11801">
        <v>526.29999999999995</v>
      </c>
      <c r="C11801">
        <v>538.22</v>
      </c>
    </row>
    <row r="11802" spans="1:3">
      <c r="A11802" s="80">
        <v>42108</v>
      </c>
      <c r="B11802">
        <v>526.36</v>
      </c>
      <c r="C11802">
        <v>538.11</v>
      </c>
    </row>
    <row r="11803" spans="1:3">
      <c r="A11803" s="80">
        <v>42109</v>
      </c>
      <c r="B11803">
        <v>526.03</v>
      </c>
      <c r="C11803">
        <v>537.85</v>
      </c>
    </row>
    <row r="11804" spans="1:3">
      <c r="A11804" s="80">
        <v>42110</v>
      </c>
      <c r="B11804">
        <v>525.75</v>
      </c>
      <c r="C11804">
        <v>537.48</v>
      </c>
    </row>
    <row r="11805" spans="1:3">
      <c r="A11805" s="80">
        <v>42111</v>
      </c>
      <c r="B11805">
        <v>525.44000000000005</v>
      </c>
      <c r="C11805">
        <v>537.38</v>
      </c>
    </row>
    <row r="11806" spans="1:3">
      <c r="A11806" s="80">
        <v>42112</v>
      </c>
      <c r="B11806">
        <v>525.36</v>
      </c>
      <c r="C11806">
        <v>537.28</v>
      </c>
    </row>
    <row r="11807" spans="1:3">
      <c r="A11807" s="80">
        <v>42113</v>
      </c>
      <c r="B11807">
        <v>525.36</v>
      </c>
      <c r="C11807">
        <v>537.28</v>
      </c>
    </row>
    <row r="11808" spans="1:3">
      <c r="A11808" s="80">
        <v>42114</v>
      </c>
      <c r="B11808">
        <v>525.36</v>
      </c>
      <c r="C11808">
        <v>537.28</v>
      </c>
    </row>
    <row r="11809" spans="1:3">
      <c r="A11809" s="80">
        <v>42115</v>
      </c>
      <c r="B11809">
        <v>525.57000000000005</v>
      </c>
      <c r="C11809">
        <v>537.42999999999995</v>
      </c>
    </row>
    <row r="11810" spans="1:3">
      <c r="A11810" s="80">
        <v>42116</v>
      </c>
      <c r="B11810">
        <v>525.82000000000005</v>
      </c>
      <c r="C11810">
        <v>537.84</v>
      </c>
    </row>
    <row r="11811" spans="1:3">
      <c r="A11811" s="80">
        <v>42117</v>
      </c>
      <c r="B11811">
        <v>525.79999999999995</v>
      </c>
      <c r="C11811">
        <v>537.76</v>
      </c>
    </row>
    <row r="11812" spans="1:3">
      <c r="A11812" s="80">
        <v>42118</v>
      </c>
      <c r="B11812">
        <v>525.9</v>
      </c>
      <c r="C11812">
        <v>537.80999999999995</v>
      </c>
    </row>
    <row r="11813" spans="1:3">
      <c r="A11813" s="80">
        <v>42119</v>
      </c>
      <c r="B11813">
        <v>525.94000000000005</v>
      </c>
      <c r="C11813">
        <v>537.75</v>
      </c>
    </row>
    <row r="11814" spans="1:3">
      <c r="A11814" s="80">
        <v>42120</v>
      </c>
      <c r="B11814">
        <v>525.94000000000005</v>
      </c>
      <c r="C11814">
        <v>537.75</v>
      </c>
    </row>
    <row r="11815" spans="1:3">
      <c r="A11815" s="80">
        <v>42121</v>
      </c>
      <c r="B11815">
        <v>525.94000000000005</v>
      </c>
      <c r="C11815">
        <v>537.75</v>
      </c>
    </row>
    <row r="11816" spans="1:3">
      <c r="A11816" s="80">
        <v>42122</v>
      </c>
      <c r="B11816">
        <v>526.27</v>
      </c>
      <c r="C11816">
        <v>538.02</v>
      </c>
    </row>
    <row r="11817" spans="1:3">
      <c r="A11817" s="80">
        <v>42123</v>
      </c>
      <c r="B11817">
        <v>526.27</v>
      </c>
      <c r="C11817">
        <v>538.11</v>
      </c>
    </row>
    <row r="11818" spans="1:3">
      <c r="A11818" s="80">
        <v>42124</v>
      </c>
      <c r="B11818">
        <v>526.27</v>
      </c>
      <c r="C11818">
        <v>538.11</v>
      </c>
    </row>
    <row r="11819" spans="1:3">
      <c r="A11819" s="80">
        <v>42125</v>
      </c>
      <c r="B11819">
        <v>526.30999999999995</v>
      </c>
      <c r="C11819">
        <v>538.16999999999996</v>
      </c>
    </row>
    <row r="11820" spans="1:3">
      <c r="A11820" s="80">
        <v>42126</v>
      </c>
      <c r="B11820">
        <v>526.30999999999995</v>
      </c>
      <c r="C11820">
        <v>538.16999999999996</v>
      </c>
    </row>
    <row r="11821" spans="1:3">
      <c r="A11821" s="80">
        <v>42127</v>
      </c>
      <c r="B11821">
        <v>526.30999999999995</v>
      </c>
      <c r="C11821">
        <v>538.16999999999996</v>
      </c>
    </row>
    <row r="11822" spans="1:3">
      <c r="A11822" s="80">
        <v>42128</v>
      </c>
      <c r="B11822">
        <v>526.30999999999995</v>
      </c>
      <c r="C11822">
        <v>538.16999999999996</v>
      </c>
    </row>
    <row r="11823" spans="1:3">
      <c r="A11823" s="80">
        <v>42129</v>
      </c>
      <c r="B11823">
        <v>526.27</v>
      </c>
      <c r="C11823">
        <v>538.16</v>
      </c>
    </row>
    <row r="11824" spans="1:3">
      <c r="A11824" s="80">
        <v>42130</v>
      </c>
      <c r="B11824">
        <v>526.23</v>
      </c>
      <c r="C11824">
        <v>538.16999999999996</v>
      </c>
    </row>
    <row r="11825" spans="1:3">
      <c r="A11825" s="80">
        <v>42131</v>
      </c>
      <c r="B11825">
        <v>526.24</v>
      </c>
      <c r="C11825">
        <v>538.13</v>
      </c>
    </row>
    <row r="11826" spans="1:3">
      <c r="A11826" s="80">
        <v>42132</v>
      </c>
      <c r="B11826">
        <v>526.21</v>
      </c>
      <c r="C11826">
        <v>538.09</v>
      </c>
    </row>
    <row r="11827" spans="1:3">
      <c r="A11827" s="80">
        <v>42133</v>
      </c>
      <c r="B11827">
        <v>526.65</v>
      </c>
      <c r="C11827">
        <v>538.53</v>
      </c>
    </row>
    <row r="11828" spans="1:3">
      <c r="A11828" s="80">
        <v>42134</v>
      </c>
      <c r="B11828">
        <v>526.65</v>
      </c>
      <c r="C11828">
        <v>538.53</v>
      </c>
    </row>
    <row r="11829" spans="1:3">
      <c r="A11829" s="80">
        <v>42135</v>
      </c>
      <c r="B11829">
        <v>526.65</v>
      </c>
      <c r="C11829">
        <v>538.53</v>
      </c>
    </row>
    <row r="11830" spans="1:3">
      <c r="A11830" s="80">
        <v>42136</v>
      </c>
      <c r="B11830">
        <v>526.76</v>
      </c>
      <c r="C11830">
        <v>538.47</v>
      </c>
    </row>
    <row r="11831" spans="1:3">
      <c r="A11831" s="80">
        <v>42137</v>
      </c>
      <c r="B11831">
        <v>526.73</v>
      </c>
      <c r="C11831">
        <v>538.52</v>
      </c>
    </row>
    <row r="11832" spans="1:3">
      <c r="A11832" s="80">
        <v>42138</v>
      </c>
      <c r="B11832">
        <v>526.77</v>
      </c>
      <c r="C11832">
        <v>538.54999999999995</v>
      </c>
    </row>
    <row r="11833" spans="1:3">
      <c r="A11833" s="80">
        <v>42139</v>
      </c>
      <c r="B11833">
        <v>526.78</v>
      </c>
      <c r="C11833">
        <v>538.52</v>
      </c>
    </row>
    <row r="11834" spans="1:3">
      <c r="A11834" s="80">
        <v>42140</v>
      </c>
      <c r="B11834">
        <v>526.79999999999995</v>
      </c>
      <c r="C11834">
        <v>538.55999999999995</v>
      </c>
    </row>
    <row r="11835" spans="1:3">
      <c r="A11835" s="80">
        <v>42141</v>
      </c>
      <c r="B11835">
        <v>526.79999999999995</v>
      </c>
      <c r="C11835">
        <v>538.55999999999995</v>
      </c>
    </row>
    <row r="11836" spans="1:3">
      <c r="A11836" s="80">
        <v>42142</v>
      </c>
      <c r="B11836">
        <v>526.79999999999995</v>
      </c>
      <c r="C11836">
        <v>538.55999999999995</v>
      </c>
    </row>
    <row r="11837" spans="1:3">
      <c r="A11837" s="80">
        <v>42143</v>
      </c>
      <c r="B11837">
        <v>526.84</v>
      </c>
      <c r="C11837">
        <v>538.54999999999995</v>
      </c>
    </row>
    <row r="11838" spans="1:3">
      <c r="A11838" s="80">
        <v>42144</v>
      </c>
      <c r="B11838">
        <v>526.76</v>
      </c>
      <c r="C11838">
        <v>538.54</v>
      </c>
    </row>
    <row r="11839" spans="1:3">
      <c r="A11839" s="80">
        <v>42145</v>
      </c>
      <c r="B11839">
        <v>526.75</v>
      </c>
      <c r="C11839">
        <v>538.54999999999995</v>
      </c>
    </row>
    <row r="11840" spans="1:3">
      <c r="A11840" s="80">
        <v>42146</v>
      </c>
      <c r="B11840">
        <v>526.71</v>
      </c>
      <c r="C11840">
        <v>538.54999999999995</v>
      </c>
    </row>
    <row r="11841" spans="1:3">
      <c r="A11841" s="80">
        <v>42147</v>
      </c>
      <c r="B11841">
        <v>526.69000000000005</v>
      </c>
      <c r="C11841">
        <v>538.54999999999995</v>
      </c>
    </row>
    <row r="11842" spans="1:3">
      <c r="A11842" s="80">
        <v>42148</v>
      </c>
      <c r="B11842">
        <v>526.69000000000005</v>
      </c>
      <c r="C11842">
        <v>538.54999999999995</v>
      </c>
    </row>
    <row r="11843" spans="1:3">
      <c r="A11843" s="80">
        <v>42149</v>
      </c>
      <c r="B11843">
        <v>526.69000000000005</v>
      </c>
      <c r="C11843">
        <v>538.54999999999995</v>
      </c>
    </row>
    <row r="11844" spans="1:3">
      <c r="A11844" s="80">
        <v>42150</v>
      </c>
      <c r="B11844">
        <v>526.71</v>
      </c>
      <c r="C11844">
        <v>538.58000000000004</v>
      </c>
    </row>
    <row r="11845" spans="1:3">
      <c r="A11845" s="80">
        <v>42151</v>
      </c>
      <c r="B11845">
        <v>526.65</v>
      </c>
      <c r="C11845">
        <v>538.55999999999995</v>
      </c>
    </row>
    <row r="11846" spans="1:3">
      <c r="A11846" s="80">
        <v>42152</v>
      </c>
      <c r="B11846">
        <v>527.73</v>
      </c>
      <c r="C11846">
        <v>539.65</v>
      </c>
    </row>
    <row r="11847" spans="1:3">
      <c r="A11847" s="80">
        <v>42153</v>
      </c>
      <c r="B11847">
        <v>528.07000000000005</v>
      </c>
      <c r="C11847">
        <v>539.99</v>
      </c>
    </row>
    <row r="11848" spans="1:3">
      <c r="A11848" s="80">
        <v>42154</v>
      </c>
      <c r="B11848">
        <v>530.25</v>
      </c>
      <c r="C11848">
        <v>542.46</v>
      </c>
    </row>
    <row r="11849" spans="1:3">
      <c r="A11849" s="80">
        <v>42155</v>
      </c>
      <c r="B11849">
        <v>530.25</v>
      </c>
      <c r="C11849">
        <v>542.46</v>
      </c>
    </row>
    <row r="11850" spans="1:3">
      <c r="A11850" s="80">
        <v>42156</v>
      </c>
      <c r="B11850">
        <v>530.25</v>
      </c>
      <c r="C11850">
        <v>542.46</v>
      </c>
    </row>
    <row r="11851" spans="1:3">
      <c r="A11851" s="80">
        <v>42157</v>
      </c>
      <c r="B11851">
        <v>530.45000000000005</v>
      </c>
      <c r="C11851">
        <v>542.45000000000005</v>
      </c>
    </row>
    <row r="11852" spans="1:3">
      <c r="A11852" s="80">
        <v>42158</v>
      </c>
      <c r="B11852">
        <v>530.47</v>
      </c>
      <c r="C11852">
        <v>542.38</v>
      </c>
    </row>
    <row r="11853" spans="1:3">
      <c r="A11853" s="80">
        <v>42159</v>
      </c>
      <c r="B11853">
        <v>530.41999999999996</v>
      </c>
      <c r="C11853">
        <v>542.34</v>
      </c>
    </row>
    <row r="11854" spans="1:3">
      <c r="A11854" s="80">
        <v>42160</v>
      </c>
      <c r="B11854">
        <v>530.4</v>
      </c>
      <c r="C11854">
        <v>542.32000000000005</v>
      </c>
    </row>
    <row r="11855" spans="1:3">
      <c r="A11855" s="80">
        <v>42161</v>
      </c>
      <c r="B11855">
        <v>530.38</v>
      </c>
      <c r="C11855">
        <v>542.28</v>
      </c>
    </row>
    <row r="11856" spans="1:3">
      <c r="A11856" s="80">
        <v>42162</v>
      </c>
      <c r="B11856">
        <v>530.38</v>
      </c>
      <c r="C11856">
        <v>542.28</v>
      </c>
    </row>
    <row r="11857" spans="1:3">
      <c r="A11857" s="80">
        <v>42163</v>
      </c>
      <c r="B11857">
        <v>530.38</v>
      </c>
      <c r="C11857">
        <v>542.28</v>
      </c>
    </row>
    <row r="11858" spans="1:3">
      <c r="A11858" s="80">
        <v>42164</v>
      </c>
      <c r="B11858">
        <v>530.41999999999996</v>
      </c>
      <c r="C11858">
        <v>542.28</v>
      </c>
    </row>
    <row r="11859" spans="1:3">
      <c r="A11859" s="80">
        <v>42165</v>
      </c>
      <c r="B11859">
        <v>530.02</v>
      </c>
      <c r="C11859">
        <v>542.30999999999995</v>
      </c>
    </row>
    <row r="11860" spans="1:3">
      <c r="A11860" s="80">
        <v>42166</v>
      </c>
      <c r="B11860">
        <v>530.01</v>
      </c>
      <c r="C11860">
        <v>542.30999999999995</v>
      </c>
    </row>
    <row r="11861" spans="1:3">
      <c r="A11861" s="80">
        <v>42167</v>
      </c>
      <c r="B11861">
        <v>529.91</v>
      </c>
      <c r="C11861">
        <v>542.22</v>
      </c>
    </row>
    <row r="11862" spans="1:3">
      <c r="A11862" s="80">
        <v>42168</v>
      </c>
      <c r="B11862">
        <v>529.9</v>
      </c>
      <c r="C11862">
        <v>542.20000000000005</v>
      </c>
    </row>
    <row r="11863" spans="1:3">
      <c r="A11863" s="80">
        <v>42169</v>
      </c>
      <c r="B11863">
        <v>529.9</v>
      </c>
      <c r="C11863">
        <v>542.20000000000005</v>
      </c>
    </row>
    <row r="11864" spans="1:3">
      <c r="A11864" s="80">
        <v>42170</v>
      </c>
      <c r="B11864">
        <v>529.9</v>
      </c>
      <c r="C11864">
        <v>542.20000000000005</v>
      </c>
    </row>
    <row r="11865" spans="1:3">
      <c r="A11865" s="80">
        <v>42171</v>
      </c>
      <c r="B11865">
        <v>529.91999999999996</v>
      </c>
      <c r="C11865">
        <v>542.19000000000005</v>
      </c>
    </row>
    <row r="11866" spans="1:3">
      <c r="A11866" s="80">
        <v>42172</v>
      </c>
      <c r="B11866">
        <v>529.89</v>
      </c>
      <c r="C11866">
        <v>542.20000000000005</v>
      </c>
    </row>
    <row r="11867" spans="1:3">
      <c r="A11867" s="80">
        <v>42173</v>
      </c>
      <c r="B11867">
        <v>529.92999999999995</v>
      </c>
      <c r="C11867">
        <v>542.24</v>
      </c>
    </row>
    <row r="11868" spans="1:3">
      <c r="A11868" s="80">
        <v>42174</v>
      </c>
      <c r="B11868">
        <v>529.4</v>
      </c>
      <c r="C11868">
        <v>541.74</v>
      </c>
    </row>
    <row r="11869" spans="1:3">
      <c r="A11869" s="80">
        <v>42175</v>
      </c>
      <c r="B11869">
        <v>529.30999999999995</v>
      </c>
      <c r="C11869">
        <v>541.64</v>
      </c>
    </row>
    <row r="11870" spans="1:3">
      <c r="A11870" s="80">
        <v>42176</v>
      </c>
      <c r="B11870">
        <v>529.30999999999995</v>
      </c>
      <c r="C11870">
        <v>541.64</v>
      </c>
    </row>
    <row r="11871" spans="1:3">
      <c r="A11871" s="80">
        <v>42177</v>
      </c>
      <c r="B11871">
        <v>529.30999999999995</v>
      </c>
      <c r="C11871">
        <v>541.64</v>
      </c>
    </row>
    <row r="11872" spans="1:3">
      <c r="A11872" s="80">
        <v>42178</v>
      </c>
      <c r="B11872">
        <v>528.88</v>
      </c>
      <c r="C11872">
        <v>541.14</v>
      </c>
    </row>
    <row r="11873" spans="1:3">
      <c r="A11873" s="80">
        <v>42179</v>
      </c>
      <c r="B11873">
        <v>528.79</v>
      </c>
      <c r="C11873">
        <v>541.05999999999995</v>
      </c>
    </row>
    <row r="11874" spans="1:3">
      <c r="A11874" s="80">
        <v>42180</v>
      </c>
      <c r="B11874">
        <v>528.78</v>
      </c>
      <c r="C11874">
        <v>541.09</v>
      </c>
    </row>
    <row r="11875" spans="1:3">
      <c r="A11875" s="80">
        <v>42181</v>
      </c>
      <c r="B11875">
        <v>528.80999999999995</v>
      </c>
      <c r="C11875">
        <v>541.11</v>
      </c>
    </row>
    <row r="11876" spans="1:3">
      <c r="A11876" s="80">
        <v>42182</v>
      </c>
      <c r="B11876">
        <v>528.63</v>
      </c>
      <c r="C11876">
        <v>540.91999999999996</v>
      </c>
    </row>
    <row r="11877" spans="1:3">
      <c r="A11877" s="80">
        <v>42183</v>
      </c>
      <c r="B11877">
        <v>528.63</v>
      </c>
      <c r="C11877">
        <v>540.91999999999996</v>
      </c>
    </row>
    <row r="11878" spans="1:3">
      <c r="A11878" s="80">
        <v>42184</v>
      </c>
      <c r="B11878">
        <v>528.63</v>
      </c>
      <c r="C11878">
        <v>540.91999999999996</v>
      </c>
    </row>
    <row r="11879" spans="1:3">
      <c r="A11879" s="80">
        <v>42185</v>
      </c>
      <c r="B11879">
        <v>528.71</v>
      </c>
      <c r="C11879">
        <v>540.97</v>
      </c>
    </row>
    <row r="11880" spans="1:3">
      <c r="A11880" s="80">
        <v>42186</v>
      </c>
      <c r="B11880">
        <v>528.47</v>
      </c>
      <c r="C11880">
        <v>540.82000000000005</v>
      </c>
    </row>
    <row r="11881" spans="1:3">
      <c r="A11881" s="80">
        <v>42187</v>
      </c>
      <c r="B11881">
        <v>528.49</v>
      </c>
      <c r="C11881">
        <v>540.87</v>
      </c>
    </row>
    <row r="11882" spans="1:3">
      <c r="A11882" s="80">
        <v>42188</v>
      </c>
      <c r="B11882">
        <v>528.48</v>
      </c>
      <c r="C11882">
        <v>540.86</v>
      </c>
    </row>
    <row r="11883" spans="1:3">
      <c r="A11883" s="80">
        <v>42189</v>
      </c>
      <c r="B11883">
        <v>528.38</v>
      </c>
      <c r="C11883">
        <v>540.73</v>
      </c>
    </row>
    <row r="11884" spans="1:3">
      <c r="A11884" s="80">
        <v>42190</v>
      </c>
      <c r="B11884">
        <v>528.38</v>
      </c>
      <c r="C11884">
        <v>540.73</v>
      </c>
    </row>
    <row r="11885" spans="1:3">
      <c r="A11885" s="80">
        <v>42191</v>
      </c>
      <c r="B11885">
        <v>528.38</v>
      </c>
      <c r="C11885">
        <v>540.73</v>
      </c>
    </row>
    <row r="11886" spans="1:3">
      <c r="A11886" s="80">
        <v>42192</v>
      </c>
      <c r="B11886">
        <v>528.44000000000005</v>
      </c>
      <c r="C11886">
        <v>540.71</v>
      </c>
    </row>
    <row r="11887" spans="1:3">
      <c r="A11887" s="80">
        <v>42193</v>
      </c>
      <c r="B11887">
        <v>528.34</v>
      </c>
      <c r="C11887">
        <v>540.61</v>
      </c>
    </row>
    <row r="11888" spans="1:3">
      <c r="A11888" s="80">
        <v>42194</v>
      </c>
      <c r="B11888">
        <v>528.28</v>
      </c>
      <c r="C11888">
        <v>540.63</v>
      </c>
    </row>
    <row r="11889" spans="1:3">
      <c r="A11889" s="80">
        <v>42195</v>
      </c>
      <c r="B11889">
        <v>528.27</v>
      </c>
      <c r="C11889">
        <v>540.65</v>
      </c>
    </row>
    <row r="11890" spans="1:3">
      <c r="A11890" s="80">
        <v>42196</v>
      </c>
      <c r="B11890">
        <v>528.25</v>
      </c>
      <c r="C11890">
        <v>540.62</v>
      </c>
    </row>
    <row r="11891" spans="1:3">
      <c r="A11891" s="80">
        <v>42197</v>
      </c>
      <c r="B11891">
        <v>528.25</v>
      </c>
      <c r="C11891">
        <v>540.62</v>
      </c>
    </row>
    <row r="11892" spans="1:3">
      <c r="A11892" s="80">
        <v>42198</v>
      </c>
      <c r="B11892">
        <v>528.25</v>
      </c>
      <c r="C11892">
        <v>540.62</v>
      </c>
    </row>
    <row r="11893" spans="1:3">
      <c r="A11893" s="80">
        <v>42199</v>
      </c>
      <c r="B11893">
        <v>528.34</v>
      </c>
      <c r="C11893">
        <v>540.67999999999995</v>
      </c>
    </row>
    <row r="11894" spans="1:3">
      <c r="A11894" s="80">
        <v>42200</v>
      </c>
      <c r="B11894">
        <v>528.29999999999995</v>
      </c>
      <c r="C11894">
        <v>540.69000000000005</v>
      </c>
    </row>
    <row r="11895" spans="1:3">
      <c r="A11895" s="80">
        <v>42201</v>
      </c>
      <c r="B11895">
        <v>528.29999999999995</v>
      </c>
      <c r="C11895">
        <v>540.69000000000005</v>
      </c>
    </row>
    <row r="11896" spans="1:3">
      <c r="A11896" s="80">
        <v>42202</v>
      </c>
      <c r="B11896">
        <v>528.32000000000005</v>
      </c>
      <c r="C11896">
        <v>540.74</v>
      </c>
    </row>
    <row r="11897" spans="1:3">
      <c r="A11897" s="80">
        <v>42203</v>
      </c>
      <c r="B11897">
        <v>528.30999999999995</v>
      </c>
      <c r="C11897">
        <v>540.73</v>
      </c>
    </row>
    <row r="11898" spans="1:3">
      <c r="A11898" s="80">
        <v>42204</v>
      </c>
      <c r="B11898">
        <v>528.30999999999995</v>
      </c>
      <c r="C11898">
        <v>540.73</v>
      </c>
    </row>
    <row r="11899" spans="1:3">
      <c r="A11899" s="80">
        <v>42205</v>
      </c>
      <c r="B11899">
        <v>528.30999999999995</v>
      </c>
      <c r="C11899">
        <v>540.73</v>
      </c>
    </row>
    <row r="11900" spans="1:3">
      <c r="A11900" s="80">
        <v>42206</v>
      </c>
      <c r="B11900">
        <v>528.36</v>
      </c>
      <c r="C11900">
        <v>540.72</v>
      </c>
    </row>
    <row r="11901" spans="1:3">
      <c r="A11901" s="80">
        <v>42207</v>
      </c>
      <c r="B11901">
        <v>528.29999999999995</v>
      </c>
      <c r="C11901">
        <v>540.71</v>
      </c>
    </row>
    <row r="11902" spans="1:3">
      <c r="A11902" s="80">
        <v>42208</v>
      </c>
      <c r="B11902">
        <v>528.25</v>
      </c>
      <c r="C11902">
        <v>540.66999999999996</v>
      </c>
    </row>
    <row r="11903" spans="1:3">
      <c r="A11903" s="80">
        <v>42209</v>
      </c>
      <c r="B11903">
        <v>528.30999999999995</v>
      </c>
      <c r="C11903">
        <v>540.70000000000005</v>
      </c>
    </row>
    <row r="11904" spans="1:3">
      <c r="A11904" s="80">
        <v>42210</v>
      </c>
      <c r="B11904">
        <v>528.29</v>
      </c>
      <c r="C11904">
        <v>540.71</v>
      </c>
    </row>
    <row r="11905" spans="1:3">
      <c r="A11905" s="80">
        <v>42211</v>
      </c>
      <c r="B11905">
        <v>528.29</v>
      </c>
      <c r="C11905">
        <v>540.71</v>
      </c>
    </row>
    <row r="11906" spans="1:3">
      <c r="A11906" s="80">
        <v>42212</v>
      </c>
      <c r="B11906">
        <v>528.29</v>
      </c>
      <c r="C11906">
        <v>540.71</v>
      </c>
    </row>
    <row r="11907" spans="1:3">
      <c r="A11907" s="80">
        <v>42213</v>
      </c>
      <c r="B11907">
        <v>528.39</v>
      </c>
      <c r="C11907">
        <v>540.72</v>
      </c>
    </row>
    <row r="11908" spans="1:3">
      <c r="A11908" s="80">
        <v>42214</v>
      </c>
      <c r="B11908">
        <v>528.36</v>
      </c>
      <c r="C11908">
        <v>540.79</v>
      </c>
    </row>
    <row r="11909" spans="1:3">
      <c r="A11909" s="80">
        <v>42215</v>
      </c>
      <c r="B11909">
        <v>528.41</v>
      </c>
      <c r="C11909">
        <v>540.79999999999995</v>
      </c>
    </row>
    <row r="11910" spans="1:3">
      <c r="A11910" s="80">
        <v>42216</v>
      </c>
      <c r="B11910">
        <v>528.42999999999995</v>
      </c>
      <c r="C11910">
        <v>540.79999999999995</v>
      </c>
    </row>
    <row r="11911" spans="1:3">
      <c r="A11911" s="80">
        <v>42217</v>
      </c>
      <c r="B11911">
        <v>528.41999999999996</v>
      </c>
      <c r="C11911">
        <v>540.79</v>
      </c>
    </row>
    <row r="11912" spans="1:3">
      <c r="A11912" s="80">
        <v>42218</v>
      </c>
      <c r="B11912">
        <v>528.41999999999996</v>
      </c>
      <c r="C11912">
        <v>540.79</v>
      </c>
    </row>
    <row r="11913" spans="1:3">
      <c r="A11913" s="80">
        <v>42219</v>
      </c>
      <c r="B11913">
        <v>528.41999999999996</v>
      </c>
      <c r="C11913">
        <v>540.79</v>
      </c>
    </row>
    <row r="11914" spans="1:3">
      <c r="A11914" s="80">
        <v>42220</v>
      </c>
      <c r="B11914">
        <v>528.44000000000005</v>
      </c>
      <c r="C11914">
        <v>540.75</v>
      </c>
    </row>
    <row r="11915" spans="1:3">
      <c r="A11915" s="80">
        <v>42221</v>
      </c>
      <c r="B11915">
        <v>528.29999999999995</v>
      </c>
      <c r="C11915">
        <v>540.73</v>
      </c>
    </row>
    <row r="11916" spans="1:3">
      <c r="A11916" s="80">
        <v>42222</v>
      </c>
      <c r="B11916">
        <v>528.28</v>
      </c>
      <c r="C11916">
        <v>540.71</v>
      </c>
    </row>
    <row r="11917" spans="1:3">
      <c r="A11917" s="80">
        <v>42223</v>
      </c>
      <c r="B11917">
        <v>528.27</v>
      </c>
      <c r="C11917">
        <v>540.78</v>
      </c>
    </row>
    <row r="11918" spans="1:3">
      <c r="A11918" s="80">
        <v>42224</v>
      </c>
      <c r="B11918">
        <v>528.30999999999995</v>
      </c>
      <c r="C11918">
        <v>540.80999999999995</v>
      </c>
    </row>
    <row r="11919" spans="1:3">
      <c r="A11919" s="80">
        <v>42225</v>
      </c>
      <c r="B11919">
        <v>528.30999999999995</v>
      </c>
      <c r="C11919">
        <v>540.80999999999995</v>
      </c>
    </row>
    <row r="11920" spans="1:3">
      <c r="A11920" s="80">
        <v>42226</v>
      </c>
      <c r="B11920">
        <v>528.30999999999995</v>
      </c>
      <c r="C11920">
        <v>540.80999999999995</v>
      </c>
    </row>
    <row r="11921" spans="1:3">
      <c r="A11921" s="80">
        <v>42227</v>
      </c>
      <c r="B11921">
        <v>528.44000000000005</v>
      </c>
      <c r="C11921">
        <v>540.84</v>
      </c>
    </row>
    <row r="11922" spans="1:3">
      <c r="A11922" s="80">
        <v>42228</v>
      </c>
      <c r="B11922">
        <v>528.39</v>
      </c>
      <c r="C11922">
        <v>540.85</v>
      </c>
    </row>
    <row r="11923" spans="1:3">
      <c r="A11923" s="80">
        <v>42229</v>
      </c>
      <c r="B11923">
        <v>528.39</v>
      </c>
      <c r="C11923">
        <v>540.88</v>
      </c>
    </row>
    <row r="11924" spans="1:3">
      <c r="A11924" s="80">
        <v>42230</v>
      </c>
      <c r="B11924">
        <v>528.35</v>
      </c>
      <c r="C11924">
        <v>540.85</v>
      </c>
    </row>
    <row r="11925" spans="1:3">
      <c r="A11925" s="80">
        <v>42231</v>
      </c>
      <c r="B11925">
        <v>527.75</v>
      </c>
      <c r="C11925">
        <v>540.30999999999995</v>
      </c>
    </row>
    <row r="11926" spans="1:3">
      <c r="A11926" s="80">
        <v>42232</v>
      </c>
      <c r="B11926">
        <v>527.75</v>
      </c>
      <c r="C11926">
        <v>540.30999999999995</v>
      </c>
    </row>
    <row r="11927" spans="1:3">
      <c r="A11927" s="80">
        <v>42233</v>
      </c>
      <c r="B11927">
        <v>527.75</v>
      </c>
      <c r="C11927">
        <v>540.30999999999995</v>
      </c>
    </row>
    <row r="11928" spans="1:3">
      <c r="A11928" s="80">
        <v>42234</v>
      </c>
      <c r="B11928">
        <v>527.53</v>
      </c>
      <c r="C11928">
        <v>539.97</v>
      </c>
    </row>
    <row r="11929" spans="1:3">
      <c r="A11929" s="80">
        <v>42235</v>
      </c>
      <c r="B11929">
        <v>527.36</v>
      </c>
      <c r="C11929">
        <v>539.87</v>
      </c>
    </row>
    <row r="11930" spans="1:3">
      <c r="A11930" s="80">
        <v>42236</v>
      </c>
      <c r="B11930">
        <v>527.35</v>
      </c>
      <c r="C11930">
        <v>539.82000000000005</v>
      </c>
    </row>
    <row r="11931" spans="1:3">
      <c r="A11931" s="80">
        <v>42237</v>
      </c>
      <c r="B11931">
        <v>527.34</v>
      </c>
      <c r="C11931">
        <v>539.79</v>
      </c>
    </row>
    <row r="11932" spans="1:3">
      <c r="A11932" s="80">
        <v>42238</v>
      </c>
      <c r="B11932">
        <v>527.32000000000005</v>
      </c>
      <c r="C11932">
        <v>539.76</v>
      </c>
    </row>
    <row r="11933" spans="1:3">
      <c r="A11933" s="80">
        <v>42239</v>
      </c>
      <c r="B11933">
        <v>527.32000000000005</v>
      </c>
      <c r="C11933">
        <v>539.76</v>
      </c>
    </row>
    <row r="11934" spans="1:3">
      <c r="A11934" s="80">
        <v>42240</v>
      </c>
      <c r="B11934">
        <v>527.32000000000005</v>
      </c>
      <c r="C11934">
        <v>539.76</v>
      </c>
    </row>
    <row r="11935" spans="1:3">
      <c r="A11935" s="80">
        <v>42241</v>
      </c>
      <c r="B11935">
        <v>527.38</v>
      </c>
      <c r="C11935">
        <v>539.75</v>
      </c>
    </row>
    <row r="11936" spans="1:3">
      <c r="A11936" s="80">
        <v>42242</v>
      </c>
      <c r="B11936">
        <v>527.35</v>
      </c>
      <c r="C11936">
        <v>539.79</v>
      </c>
    </row>
    <row r="11937" spans="1:3">
      <c r="A11937" s="80">
        <v>42243</v>
      </c>
      <c r="B11937">
        <v>527.42999999999995</v>
      </c>
      <c r="C11937">
        <v>539.83000000000004</v>
      </c>
    </row>
    <row r="11938" spans="1:3">
      <c r="A11938" s="80">
        <v>42244</v>
      </c>
      <c r="B11938">
        <v>527.44000000000005</v>
      </c>
      <c r="C11938">
        <v>539.87</v>
      </c>
    </row>
    <row r="11939" spans="1:3">
      <c r="A11939" s="80">
        <v>42245</v>
      </c>
      <c r="B11939">
        <v>529.04999999999995</v>
      </c>
      <c r="C11939">
        <v>541.46</v>
      </c>
    </row>
    <row r="11940" spans="1:3">
      <c r="A11940" s="80">
        <v>42246</v>
      </c>
      <c r="B11940">
        <v>529.04999999999995</v>
      </c>
      <c r="C11940">
        <v>541.46</v>
      </c>
    </row>
    <row r="11941" spans="1:3">
      <c r="A11941" s="80">
        <v>42247</v>
      </c>
      <c r="B11941">
        <v>529.04999999999995</v>
      </c>
      <c r="C11941">
        <v>541.46</v>
      </c>
    </row>
    <row r="11942" spans="1:3">
      <c r="A11942" s="80">
        <v>42248</v>
      </c>
      <c r="B11942">
        <v>529.17999999999995</v>
      </c>
      <c r="C11942">
        <v>541.5</v>
      </c>
    </row>
    <row r="11943" spans="1:3">
      <c r="A11943" s="80">
        <v>42249</v>
      </c>
      <c r="B11943">
        <v>529.35</v>
      </c>
      <c r="C11943">
        <v>541.74</v>
      </c>
    </row>
    <row r="11944" spans="1:3">
      <c r="A11944" s="80">
        <v>42250</v>
      </c>
      <c r="B11944">
        <v>529.48</v>
      </c>
      <c r="C11944">
        <v>541.91</v>
      </c>
    </row>
    <row r="11945" spans="1:3">
      <c r="A11945" s="80">
        <v>42251</v>
      </c>
      <c r="B11945">
        <v>531.08000000000004</v>
      </c>
      <c r="C11945">
        <v>543.54</v>
      </c>
    </row>
    <row r="11946" spans="1:3">
      <c r="A11946" s="80">
        <v>42252</v>
      </c>
      <c r="B11946">
        <v>531.45000000000005</v>
      </c>
      <c r="C11946">
        <v>543.97</v>
      </c>
    </row>
    <row r="11947" spans="1:3">
      <c r="A11947" s="80">
        <v>42253</v>
      </c>
      <c r="B11947">
        <v>531.45000000000005</v>
      </c>
      <c r="C11947">
        <v>543.97</v>
      </c>
    </row>
    <row r="11948" spans="1:3">
      <c r="A11948" s="80">
        <v>42254</v>
      </c>
      <c r="B11948">
        <v>531.45000000000005</v>
      </c>
      <c r="C11948">
        <v>543.97</v>
      </c>
    </row>
    <row r="11949" spans="1:3">
      <c r="A11949" s="80">
        <v>42255</v>
      </c>
      <c r="B11949">
        <v>531.5</v>
      </c>
      <c r="C11949">
        <v>543.99</v>
      </c>
    </row>
    <row r="11950" spans="1:3">
      <c r="A11950" s="80">
        <v>42256</v>
      </c>
      <c r="B11950">
        <v>531.47</v>
      </c>
      <c r="C11950">
        <v>544.02</v>
      </c>
    </row>
    <row r="11951" spans="1:3">
      <c r="A11951" s="80">
        <v>42257</v>
      </c>
      <c r="B11951">
        <v>531.28</v>
      </c>
      <c r="C11951">
        <v>543.84</v>
      </c>
    </row>
    <row r="11952" spans="1:3">
      <c r="A11952" s="80">
        <v>42258</v>
      </c>
      <c r="B11952">
        <v>529.86</v>
      </c>
      <c r="C11952">
        <v>542.4</v>
      </c>
    </row>
    <row r="11953" spans="1:3">
      <c r="A11953" s="80">
        <v>42259</v>
      </c>
      <c r="B11953">
        <v>528.15</v>
      </c>
      <c r="C11953">
        <v>540.51</v>
      </c>
    </row>
    <row r="11954" spans="1:3">
      <c r="A11954" s="80">
        <v>42260</v>
      </c>
      <c r="B11954">
        <v>528.15</v>
      </c>
      <c r="C11954">
        <v>540.51</v>
      </c>
    </row>
    <row r="11955" spans="1:3">
      <c r="A11955" s="80">
        <v>42261</v>
      </c>
      <c r="B11955">
        <v>528.15</v>
      </c>
      <c r="C11955">
        <v>540.51</v>
      </c>
    </row>
    <row r="11956" spans="1:3">
      <c r="A11956" s="80">
        <v>42262</v>
      </c>
      <c r="B11956">
        <v>527.59</v>
      </c>
      <c r="C11956">
        <v>539.98</v>
      </c>
    </row>
    <row r="11957" spans="1:3">
      <c r="A11957" s="80">
        <v>42263</v>
      </c>
      <c r="B11957">
        <v>527.59</v>
      </c>
      <c r="C11957">
        <v>539.98</v>
      </c>
    </row>
    <row r="11958" spans="1:3">
      <c r="A11958" s="80">
        <v>42264</v>
      </c>
      <c r="B11958">
        <v>527.41999999999996</v>
      </c>
      <c r="C11958">
        <v>539.83000000000004</v>
      </c>
    </row>
    <row r="11959" spans="1:3">
      <c r="A11959" s="80">
        <v>42265</v>
      </c>
      <c r="B11959">
        <v>527.35</v>
      </c>
      <c r="C11959">
        <v>539.78</v>
      </c>
    </row>
    <row r="11960" spans="1:3">
      <c r="A11960" s="80">
        <v>42266</v>
      </c>
      <c r="B11960">
        <v>527.42999999999995</v>
      </c>
      <c r="C11960">
        <v>539.88</v>
      </c>
    </row>
    <row r="11961" spans="1:3">
      <c r="A11961" s="80">
        <v>42267</v>
      </c>
      <c r="B11961">
        <v>527.42999999999995</v>
      </c>
      <c r="C11961">
        <v>539.88</v>
      </c>
    </row>
    <row r="11962" spans="1:3">
      <c r="A11962" s="80">
        <v>42268</v>
      </c>
      <c r="B11962">
        <v>527.42999999999995</v>
      </c>
      <c r="C11962">
        <v>539.88</v>
      </c>
    </row>
    <row r="11963" spans="1:3">
      <c r="A11963" s="80">
        <v>42269</v>
      </c>
      <c r="B11963">
        <v>527.39</v>
      </c>
      <c r="C11963">
        <v>539.89</v>
      </c>
    </row>
    <row r="11964" spans="1:3">
      <c r="A11964" s="80">
        <v>42270</v>
      </c>
      <c r="B11964">
        <v>527.38</v>
      </c>
      <c r="C11964">
        <v>539.82000000000005</v>
      </c>
    </row>
    <row r="11965" spans="1:3">
      <c r="A11965" s="80">
        <v>42271</v>
      </c>
      <c r="B11965">
        <v>527.39</v>
      </c>
      <c r="C11965">
        <v>539.80999999999995</v>
      </c>
    </row>
    <row r="11966" spans="1:3">
      <c r="A11966" s="80">
        <v>42272</v>
      </c>
      <c r="B11966">
        <v>527.64</v>
      </c>
      <c r="C11966">
        <v>540.09</v>
      </c>
    </row>
    <row r="11967" spans="1:3">
      <c r="A11967" s="80">
        <v>42273</v>
      </c>
      <c r="B11967">
        <v>527.72</v>
      </c>
      <c r="C11967">
        <v>540.21</v>
      </c>
    </row>
    <row r="11968" spans="1:3">
      <c r="A11968" s="80">
        <v>42274</v>
      </c>
      <c r="B11968">
        <v>527.72</v>
      </c>
      <c r="C11968">
        <v>540.21</v>
      </c>
    </row>
    <row r="11969" spans="1:3">
      <c r="A11969" s="80">
        <v>42275</v>
      </c>
      <c r="B11969">
        <v>527.72</v>
      </c>
      <c r="C11969">
        <v>540.21</v>
      </c>
    </row>
    <row r="11970" spans="1:3">
      <c r="A11970" s="80">
        <v>42276</v>
      </c>
      <c r="B11970">
        <v>527.71</v>
      </c>
      <c r="C11970">
        <v>540.21</v>
      </c>
    </row>
    <row r="11971" spans="1:3">
      <c r="A11971" s="80">
        <v>42277</v>
      </c>
      <c r="B11971">
        <v>528.62</v>
      </c>
      <c r="C11971">
        <v>541.04</v>
      </c>
    </row>
    <row r="11972" spans="1:3">
      <c r="A11972" s="80">
        <v>42278</v>
      </c>
      <c r="B11972">
        <v>528.79999999999995</v>
      </c>
      <c r="C11972">
        <v>541.27</v>
      </c>
    </row>
    <row r="11973" spans="1:3">
      <c r="A11973" s="80">
        <v>42279</v>
      </c>
      <c r="B11973">
        <v>528.92999999999995</v>
      </c>
      <c r="C11973">
        <v>541.33000000000004</v>
      </c>
    </row>
    <row r="11974" spans="1:3">
      <c r="A11974" s="80">
        <v>42280</v>
      </c>
      <c r="B11974">
        <v>528.91999999999996</v>
      </c>
      <c r="C11974">
        <v>541.29</v>
      </c>
    </row>
    <row r="11975" spans="1:3">
      <c r="A11975" s="80">
        <v>42281</v>
      </c>
      <c r="B11975">
        <v>528.91999999999996</v>
      </c>
      <c r="C11975">
        <v>541.29</v>
      </c>
    </row>
    <row r="11976" spans="1:3">
      <c r="A11976" s="80">
        <v>42282</v>
      </c>
      <c r="B11976">
        <v>528.91999999999996</v>
      </c>
      <c r="C11976">
        <v>541.29</v>
      </c>
    </row>
    <row r="11977" spans="1:3">
      <c r="A11977" s="80">
        <v>42283</v>
      </c>
      <c r="B11977">
        <v>528.96</v>
      </c>
      <c r="C11977">
        <v>541.29</v>
      </c>
    </row>
    <row r="11978" spans="1:3">
      <c r="A11978" s="80">
        <v>42284</v>
      </c>
      <c r="B11978">
        <v>528.94000000000005</v>
      </c>
      <c r="C11978">
        <v>541.29999999999995</v>
      </c>
    </row>
    <row r="11979" spans="1:3">
      <c r="A11979" s="80">
        <v>42285</v>
      </c>
      <c r="B11979">
        <v>529.01</v>
      </c>
      <c r="C11979">
        <v>541.4</v>
      </c>
    </row>
    <row r="11980" spans="1:3">
      <c r="A11980" s="80">
        <v>42286</v>
      </c>
      <c r="B11980">
        <v>528.99</v>
      </c>
      <c r="C11980">
        <v>541.36</v>
      </c>
    </row>
    <row r="11981" spans="1:3">
      <c r="A11981" s="80">
        <v>42287</v>
      </c>
      <c r="B11981">
        <v>528.47</v>
      </c>
      <c r="C11981">
        <v>540.76</v>
      </c>
    </row>
    <row r="11982" spans="1:3">
      <c r="A11982" s="80">
        <v>42288</v>
      </c>
      <c r="B11982">
        <v>528.47</v>
      </c>
      <c r="C11982">
        <v>540.76</v>
      </c>
    </row>
    <row r="11983" spans="1:3">
      <c r="A11983" s="80">
        <v>42289</v>
      </c>
      <c r="B11983">
        <v>528.47</v>
      </c>
      <c r="C11983">
        <v>540.76</v>
      </c>
    </row>
    <row r="11984" spans="1:3">
      <c r="A11984" s="80">
        <v>42290</v>
      </c>
      <c r="B11984">
        <v>528.47</v>
      </c>
      <c r="C11984">
        <v>540.76</v>
      </c>
    </row>
    <row r="11985" spans="1:3">
      <c r="A11985" s="80">
        <v>42291</v>
      </c>
      <c r="B11985">
        <v>528.13</v>
      </c>
      <c r="C11985">
        <v>540.49</v>
      </c>
    </row>
    <row r="11986" spans="1:3">
      <c r="A11986" s="80">
        <v>42292</v>
      </c>
      <c r="B11986">
        <v>528.05999999999995</v>
      </c>
      <c r="C11986">
        <v>540.54</v>
      </c>
    </row>
    <row r="11987" spans="1:3">
      <c r="A11987" s="80">
        <v>42293</v>
      </c>
      <c r="B11987">
        <v>528.04999999999995</v>
      </c>
      <c r="C11987">
        <v>540.53</v>
      </c>
    </row>
    <row r="11988" spans="1:3">
      <c r="A11988" s="80">
        <v>42294</v>
      </c>
      <c r="B11988">
        <v>528.01</v>
      </c>
      <c r="C11988">
        <v>540.46</v>
      </c>
    </row>
    <row r="11989" spans="1:3">
      <c r="A11989" s="80">
        <v>42295</v>
      </c>
      <c r="B11989">
        <v>528.01</v>
      </c>
      <c r="C11989">
        <v>540.46</v>
      </c>
    </row>
    <row r="11990" spans="1:3">
      <c r="A11990" s="80">
        <v>42296</v>
      </c>
      <c r="B11990">
        <v>528.01</v>
      </c>
      <c r="C11990">
        <v>540.46</v>
      </c>
    </row>
    <row r="11991" spans="1:3">
      <c r="A11991" s="80">
        <v>42297</v>
      </c>
      <c r="B11991">
        <v>528</v>
      </c>
      <c r="C11991">
        <v>540.42999999999995</v>
      </c>
    </row>
    <row r="11992" spans="1:3">
      <c r="A11992" s="80">
        <v>42298</v>
      </c>
      <c r="B11992">
        <v>528.09</v>
      </c>
      <c r="C11992">
        <v>540.52</v>
      </c>
    </row>
    <row r="11993" spans="1:3">
      <c r="A11993" s="80">
        <v>42299</v>
      </c>
      <c r="B11993">
        <v>528.08000000000004</v>
      </c>
      <c r="C11993">
        <v>540.54</v>
      </c>
    </row>
    <row r="11994" spans="1:3">
      <c r="A11994" s="80">
        <v>42300</v>
      </c>
      <c r="B11994">
        <v>528.07000000000005</v>
      </c>
      <c r="C11994">
        <v>540.57000000000005</v>
      </c>
    </row>
    <row r="11995" spans="1:3">
      <c r="A11995" s="80">
        <v>42301</v>
      </c>
      <c r="B11995">
        <v>528.05999999999995</v>
      </c>
      <c r="C11995">
        <v>540.6</v>
      </c>
    </row>
    <row r="11996" spans="1:3">
      <c r="A11996" s="80">
        <v>42302</v>
      </c>
      <c r="B11996">
        <v>528.05999999999995</v>
      </c>
      <c r="C11996">
        <v>540.6</v>
      </c>
    </row>
    <row r="11997" spans="1:3">
      <c r="A11997" s="80">
        <v>42303</v>
      </c>
      <c r="B11997">
        <v>528.05999999999995</v>
      </c>
      <c r="C11997">
        <v>540.6</v>
      </c>
    </row>
    <row r="11998" spans="1:3">
      <c r="A11998" s="80">
        <v>42304</v>
      </c>
      <c r="B11998">
        <v>528.1</v>
      </c>
      <c r="C11998">
        <v>540.58000000000004</v>
      </c>
    </row>
    <row r="11999" spans="1:3">
      <c r="A11999" s="80">
        <v>42305</v>
      </c>
      <c r="B11999">
        <v>528.07000000000005</v>
      </c>
      <c r="C11999">
        <v>540.54999999999995</v>
      </c>
    </row>
    <row r="12000" spans="1:3">
      <c r="A12000" s="80">
        <v>42306</v>
      </c>
      <c r="B12000">
        <v>527.92999999999995</v>
      </c>
      <c r="C12000">
        <v>540.38</v>
      </c>
    </row>
    <row r="12001" spans="1:3">
      <c r="A12001" s="80">
        <v>42307</v>
      </c>
      <c r="B12001">
        <v>527.99</v>
      </c>
      <c r="C12001">
        <v>540.4</v>
      </c>
    </row>
    <row r="12002" spans="1:3">
      <c r="A12002" s="80">
        <v>42308</v>
      </c>
      <c r="B12002">
        <v>528.01</v>
      </c>
      <c r="C12002">
        <v>540.42999999999995</v>
      </c>
    </row>
    <row r="12003" spans="1:3">
      <c r="A12003" s="80">
        <v>42309</v>
      </c>
      <c r="B12003">
        <v>528.01</v>
      </c>
      <c r="C12003">
        <v>540.42999999999995</v>
      </c>
    </row>
    <row r="12004" spans="1:3">
      <c r="A12004" s="80">
        <v>42310</v>
      </c>
      <c r="B12004">
        <v>528.01</v>
      </c>
      <c r="C12004">
        <v>540.42999999999995</v>
      </c>
    </row>
    <row r="12005" spans="1:3">
      <c r="A12005" s="80">
        <v>42311</v>
      </c>
      <c r="B12005">
        <v>528.09</v>
      </c>
      <c r="C12005">
        <v>540.41999999999996</v>
      </c>
    </row>
    <row r="12006" spans="1:3">
      <c r="A12006" s="80">
        <v>42312</v>
      </c>
      <c r="B12006">
        <v>528.01</v>
      </c>
      <c r="C12006">
        <v>540.41</v>
      </c>
    </row>
    <row r="12007" spans="1:3">
      <c r="A12007" s="80">
        <v>42313</v>
      </c>
      <c r="B12007">
        <v>527.97</v>
      </c>
      <c r="C12007">
        <v>540.41</v>
      </c>
    </row>
    <row r="12008" spans="1:3">
      <c r="A12008" s="80">
        <v>42314</v>
      </c>
      <c r="B12008">
        <v>527.95000000000005</v>
      </c>
      <c r="C12008">
        <v>540.37</v>
      </c>
    </row>
    <row r="12009" spans="1:3">
      <c r="A12009" s="80">
        <v>42315</v>
      </c>
      <c r="B12009">
        <v>527.92999999999995</v>
      </c>
      <c r="C12009">
        <v>540.37</v>
      </c>
    </row>
    <row r="12010" spans="1:3">
      <c r="A12010" s="80">
        <v>42316</v>
      </c>
      <c r="B12010">
        <v>527.92999999999995</v>
      </c>
      <c r="C12010">
        <v>540.37</v>
      </c>
    </row>
    <row r="12011" spans="1:3">
      <c r="A12011" s="80">
        <v>42317</v>
      </c>
      <c r="B12011">
        <v>527.92999999999995</v>
      </c>
      <c r="C12011">
        <v>540.37</v>
      </c>
    </row>
    <row r="12012" spans="1:3">
      <c r="A12012" s="80">
        <v>42318</v>
      </c>
      <c r="B12012">
        <v>528.01</v>
      </c>
      <c r="C12012">
        <v>540.41</v>
      </c>
    </row>
    <row r="12013" spans="1:3">
      <c r="A12013" s="80">
        <v>42319</v>
      </c>
      <c r="B12013">
        <v>527.95000000000005</v>
      </c>
      <c r="C12013">
        <v>540.4</v>
      </c>
    </row>
    <row r="12014" spans="1:3">
      <c r="A12014" s="80">
        <v>42320</v>
      </c>
      <c r="B12014">
        <v>527.94000000000005</v>
      </c>
      <c r="C12014">
        <v>540.47</v>
      </c>
    </row>
    <row r="12015" spans="1:3">
      <c r="A12015" s="80">
        <v>42321</v>
      </c>
      <c r="B12015">
        <v>527.91999999999996</v>
      </c>
      <c r="C12015">
        <v>540.46</v>
      </c>
    </row>
    <row r="12016" spans="1:3">
      <c r="A12016" s="80">
        <v>42322</v>
      </c>
      <c r="B12016">
        <v>527.94000000000005</v>
      </c>
      <c r="C12016">
        <v>540.44000000000005</v>
      </c>
    </row>
    <row r="12017" spans="1:3">
      <c r="A12017" s="80">
        <v>42323</v>
      </c>
      <c r="B12017">
        <v>527.94000000000005</v>
      </c>
      <c r="C12017">
        <v>540.44000000000005</v>
      </c>
    </row>
    <row r="12018" spans="1:3">
      <c r="A12018" s="80">
        <v>42324</v>
      </c>
      <c r="B12018">
        <v>527.94000000000005</v>
      </c>
      <c r="C12018">
        <v>540.44000000000005</v>
      </c>
    </row>
    <row r="12019" spans="1:3">
      <c r="A12019" s="80">
        <v>42325</v>
      </c>
      <c r="B12019">
        <v>527.12</v>
      </c>
      <c r="C12019">
        <v>539.46</v>
      </c>
    </row>
    <row r="12020" spans="1:3">
      <c r="A12020" s="80">
        <v>42326</v>
      </c>
      <c r="B12020">
        <v>526.62</v>
      </c>
      <c r="C12020">
        <v>539.04</v>
      </c>
    </row>
    <row r="12021" spans="1:3">
      <c r="A12021" s="80">
        <v>42327</v>
      </c>
      <c r="B12021">
        <v>526.6</v>
      </c>
      <c r="C12021">
        <v>539.04999999999995</v>
      </c>
    </row>
    <row r="12022" spans="1:3">
      <c r="A12022" s="80">
        <v>42328</v>
      </c>
      <c r="B12022">
        <v>526.44000000000005</v>
      </c>
      <c r="C12022">
        <v>538.94000000000005</v>
      </c>
    </row>
    <row r="12023" spans="1:3">
      <c r="A12023" s="80">
        <v>42329</v>
      </c>
      <c r="B12023">
        <v>526.41</v>
      </c>
      <c r="C12023">
        <v>538.96</v>
      </c>
    </row>
    <row r="12024" spans="1:3">
      <c r="A12024" s="80">
        <v>42330</v>
      </c>
      <c r="B12024">
        <v>526.41</v>
      </c>
      <c r="C12024">
        <v>538.96</v>
      </c>
    </row>
    <row r="12025" spans="1:3">
      <c r="A12025" s="80">
        <v>42331</v>
      </c>
      <c r="B12025">
        <v>526.41</v>
      </c>
      <c r="C12025">
        <v>538.96</v>
      </c>
    </row>
    <row r="12026" spans="1:3">
      <c r="A12026" s="80">
        <v>42332</v>
      </c>
      <c r="B12026">
        <v>526.47</v>
      </c>
      <c r="C12026">
        <v>538.94000000000005</v>
      </c>
    </row>
    <row r="12027" spans="1:3">
      <c r="A12027" s="80">
        <v>42333</v>
      </c>
      <c r="B12027">
        <v>526.4</v>
      </c>
      <c r="C12027">
        <v>538.98</v>
      </c>
    </row>
    <row r="12028" spans="1:3">
      <c r="A12028" s="80">
        <v>42334</v>
      </c>
      <c r="B12028">
        <v>526.45000000000005</v>
      </c>
      <c r="C12028">
        <v>538.95000000000005</v>
      </c>
    </row>
    <row r="12029" spans="1:3">
      <c r="A12029" s="80">
        <v>42335</v>
      </c>
      <c r="B12029">
        <v>526.44000000000005</v>
      </c>
      <c r="C12029">
        <v>538.86</v>
      </c>
    </row>
    <row r="12030" spans="1:3">
      <c r="A12030" s="80">
        <v>42336</v>
      </c>
      <c r="B12030">
        <v>526.04999999999995</v>
      </c>
      <c r="C12030">
        <v>538.71</v>
      </c>
    </row>
    <row r="12031" spans="1:3">
      <c r="A12031" s="80">
        <v>42337</v>
      </c>
      <c r="B12031">
        <v>526.04999999999995</v>
      </c>
      <c r="C12031">
        <v>538.71</v>
      </c>
    </row>
    <row r="12032" spans="1:3">
      <c r="A12032" s="80">
        <v>42338</v>
      </c>
      <c r="B12032">
        <v>526.04999999999995</v>
      </c>
      <c r="C12032">
        <v>538.71</v>
      </c>
    </row>
    <row r="12033" spans="1:3">
      <c r="A12033" s="80">
        <v>42339</v>
      </c>
      <c r="B12033">
        <v>526.29</v>
      </c>
      <c r="C12033">
        <v>538.67999999999995</v>
      </c>
    </row>
    <row r="12034" spans="1:3">
      <c r="A12034" s="80">
        <v>42340</v>
      </c>
      <c r="B12034">
        <v>526.27</v>
      </c>
      <c r="C12034">
        <v>538.74</v>
      </c>
    </row>
    <row r="12035" spans="1:3">
      <c r="A12035" s="80">
        <v>42341</v>
      </c>
      <c r="B12035">
        <v>526.25</v>
      </c>
      <c r="C12035">
        <v>538.73</v>
      </c>
    </row>
    <row r="12036" spans="1:3">
      <c r="A12036" s="80">
        <v>42342</v>
      </c>
      <c r="B12036">
        <v>526.36</v>
      </c>
      <c r="C12036">
        <v>538.77</v>
      </c>
    </row>
    <row r="12037" spans="1:3">
      <c r="A12037" s="80">
        <v>42343</v>
      </c>
      <c r="B12037">
        <v>526.03</v>
      </c>
      <c r="C12037">
        <v>538.51</v>
      </c>
    </row>
    <row r="12038" spans="1:3">
      <c r="A12038" s="80">
        <v>42344</v>
      </c>
      <c r="B12038">
        <v>526.03</v>
      </c>
      <c r="C12038">
        <v>538.51</v>
      </c>
    </row>
    <row r="12039" spans="1:3">
      <c r="A12039" s="80">
        <v>42345</v>
      </c>
      <c r="B12039">
        <v>526.03</v>
      </c>
      <c r="C12039">
        <v>538.51</v>
      </c>
    </row>
    <row r="12040" spans="1:3">
      <c r="A12040" s="80">
        <v>42346</v>
      </c>
      <c r="B12040">
        <v>526.1</v>
      </c>
      <c r="C12040">
        <v>538.47</v>
      </c>
    </row>
    <row r="12041" spans="1:3">
      <c r="A12041" s="80">
        <v>42347</v>
      </c>
      <c r="B12041">
        <v>526.29</v>
      </c>
      <c r="C12041">
        <v>538.71</v>
      </c>
    </row>
    <row r="12042" spans="1:3">
      <c r="A12042" s="80">
        <v>42348</v>
      </c>
      <c r="B12042">
        <v>526.29999999999995</v>
      </c>
      <c r="C12042">
        <v>538.70000000000005</v>
      </c>
    </row>
    <row r="12043" spans="1:3">
      <c r="A12043" s="80">
        <v>42349</v>
      </c>
      <c r="B12043">
        <v>526.27</v>
      </c>
      <c r="C12043">
        <v>538.70000000000005</v>
      </c>
    </row>
    <row r="12044" spans="1:3">
      <c r="A12044" s="80">
        <v>42350</v>
      </c>
      <c r="B12044">
        <v>526.26</v>
      </c>
      <c r="C12044">
        <v>538.71</v>
      </c>
    </row>
    <row r="12045" spans="1:3">
      <c r="A12045" s="80">
        <v>42351</v>
      </c>
      <c r="B12045">
        <v>526.26</v>
      </c>
      <c r="C12045">
        <v>538.71</v>
      </c>
    </row>
    <row r="12046" spans="1:3">
      <c r="A12046" s="80">
        <v>42352</v>
      </c>
      <c r="B12046">
        <v>526.26</v>
      </c>
      <c r="C12046">
        <v>538.71</v>
      </c>
    </row>
    <row r="12047" spans="1:3">
      <c r="A12047" s="80">
        <v>42353</v>
      </c>
      <c r="B12047">
        <v>526.27</v>
      </c>
      <c r="C12047">
        <v>538.70000000000005</v>
      </c>
    </row>
    <row r="12048" spans="1:3">
      <c r="A12048" s="80">
        <v>42354</v>
      </c>
      <c r="B12048">
        <v>526.21</v>
      </c>
      <c r="C12048">
        <v>538.69000000000005</v>
      </c>
    </row>
    <row r="12049" spans="1:3">
      <c r="A12049" s="80">
        <v>42355</v>
      </c>
      <c r="B12049">
        <v>526.23</v>
      </c>
      <c r="C12049">
        <v>538.70000000000005</v>
      </c>
    </row>
    <row r="12050" spans="1:3">
      <c r="A12050" s="80">
        <v>42356</v>
      </c>
      <c r="B12050">
        <v>526.33000000000004</v>
      </c>
      <c r="C12050">
        <v>538.80999999999995</v>
      </c>
    </row>
    <row r="12051" spans="1:3">
      <c r="A12051" s="80">
        <v>42357</v>
      </c>
      <c r="B12051">
        <v>528.4</v>
      </c>
      <c r="C12051">
        <v>540.87</v>
      </c>
    </row>
    <row r="12052" spans="1:3">
      <c r="A12052" s="80">
        <v>42358</v>
      </c>
      <c r="B12052">
        <v>528.4</v>
      </c>
      <c r="C12052">
        <v>540.87</v>
      </c>
    </row>
    <row r="12053" spans="1:3">
      <c r="A12053" s="80">
        <v>42359</v>
      </c>
      <c r="B12053">
        <v>528.4</v>
      </c>
      <c r="C12053">
        <v>540.87</v>
      </c>
    </row>
    <row r="12054" spans="1:3">
      <c r="A12054" s="80">
        <v>42360</v>
      </c>
      <c r="B12054">
        <v>530.12</v>
      </c>
      <c r="C12054">
        <v>542.6</v>
      </c>
    </row>
    <row r="12055" spans="1:3">
      <c r="A12055" s="80">
        <v>42361</v>
      </c>
      <c r="B12055">
        <v>530.25</v>
      </c>
      <c r="C12055">
        <v>542.88</v>
      </c>
    </row>
    <row r="12056" spans="1:3">
      <c r="A12056" s="80">
        <v>42362</v>
      </c>
      <c r="B12056">
        <v>530.42999999999995</v>
      </c>
      <c r="C12056">
        <v>543.04</v>
      </c>
    </row>
    <row r="12057" spans="1:3">
      <c r="A12057" s="80">
        <v>42363</v>
      </c>
      <c r="B12057">
        <v>531.30999999999995</v>
      </c>
      <c r="C12057">
        <v>544.29999999999995</v>
      </c>
    </row>
    <row r="12058" spans="1:3">
      <c r="A12058" s="80">
        <v>42364</v>
      </c>
      <c r="B12058">
        <v>531.30999999999995</v>
      </c>
      <c r="C12058">
        <v>544.29999999999995</v>
      </c>
    </row>
    <row r="12059" spans="1:3">
      <c r="A12059" s="80">
        <v>42365</v>
      </c>
      <c r="B12059">
        <v>531.30999999999995</v>
      </c>
      <c r="C12059">
        <v>544.29999999999995</v>
      </c>
    </row>
    <row r="12060" spans="1:3">
      <c r="A12060" s="80">
        <v>42366</v>
      </c>
      <c r="B12060">
        <v>531.30999999999995</v>
      </c>
      <c r="C12060">
        <v>544.29999999999995</v>
      </c>
    </row>
    <row r="12061" spans="1:3">
      <c r="A12061" s="80">
        <v>42367</v>
      </c>
      <c r="B12061">
        <v>532.33000000000004</v>
      </c>
      <c r="C12061">
        <v>545.04</v>
      </c>
    </row>
    <row r="12062" spans="1:3">
      <c r="A12062" s="80">
        <v>42368</v>
      </c>
      <c r="B12062">
        <v>532.30999999999995</v>
      </c>
      <c r="C12062">
        <v>545.17999999999995</v>
      </c>
    </row>
    <row r="12063" spans="1:3">
      <c r="A12063" s="80">
        <v>42369</v>
      </c>
      <c r="B12063">
        <v>531.94000000000005</v>
      </c>
      <c r="C12063">
        <v>544.87</v>
      </c>
    </row>
    <row r="12064" spans="1:3">
      <c r="A12064" s="80">
        <v>42370</v>
      </c>
      <c r="B12064">
        <v>531.94000000000005</v>
      </c>
      <c r="C12064">
        <v>544.87</v>
      </c>
    </row>
    <row r="12065" spans="1:3">
      <c r="A12065" s="80">
        <v>42371</v>
      </c>
      <c r="B12065">
        <v>531.94000000000005</v>
      </c>
      <c r="C12065">
        <v>544.87</v>
      </c>
    </row>
    <row r="12066" spans="1:3">
      <c r="A12066" s="80">
        <v>42372</v>
      </c>
      <c r="B12066">
        <v>531.94000000000005</v>
      </c>
      <c r="C12066">
        <v>544.87</v>
      </c>
    </row>
    <row r="12067" spans="1:3">
      <c r="A12067" s="80">
        <v>42373</v>
      </c>
      <c r="B12067">
        <v>531.94000000000005</v>
      </c>
      <c r="C12067">
        <v>544.87</v>
      </c>
    </row>
    <row r="12068" spans="1:3">
      <c r="A12068" s="80">
        <v>42374</v>
      </c>
      <c r="B12068">
        <v>530.77</v>
      </c>
      <c r="C12068">
        <v>543.79</v>
      </c>
    </row>
    <row r="12069" spans="1:3">
      <c r="A12069" s="80">
        <v>42375</v>
      </c>
      <c r="B12069">
        <v>530.26</v>
      </c>
      <c r="C12069">
        <v>543.39</v>
      </c>
    </row>
    <row r="12070" spans="1:3">
      <c r="A12070" s="80">
        <v>42376</v>
      </c>
      <c r="B12070">
        <v>530.49</v>
      </c>
      <c r="C12070">
        <v>543.41999999999996</v>
      </c>
    </row>
    <row r="12071" spans="1:3">
      <c r="A12071" s="80">
        <v>42377</v>
      </c>
      <c r="B12071">
        <v>530.45000000000005</v>
      </c>
      <c r="C12071">
        <v>543.36</v>
      </c>
    </row>
    <row r="12072" spans="1:3">
      <c r="A12072" s="80">
        <v>42378</v>
      </c>
      <c r="B12072">
        <v>529.76</v>
      </c>
      <c r="C12072">
        <v>542.6</v>
      </c>
    </row>
    <row r="12073" spans="1:3">
      <c r="A12073" s="80">
        <v>42379</v>
      </c>
      <c r="B12073">
        <v>529.76</v>
      </c>
      <c r="C12073">
        <v>542.6</v>
      </c>
    </row>
    <row r="12074" spans="1:3">
      <c r="A12074" s="80">
        <v>42380</v>
      </c>
      <c r="B12074">
        <v>529.76</v>
      </c>
      <c r="C12074">
        <v>542.6</v>
      </c>
    </row>
    <row r="12075" spans="1:3">
      <c r="A12075" s="80">
        <v>42381</v>
      </c>
      <c r="B12075">
        <v>529.34</v>
      </c>
      <c r="C12075">
        <v>541.92999999999995</v>
      </c>
    </row>
    <row r="12076" spans="1:3">
      <c r="A12076" s="80">
        <v>42382</v>
      </c>
      <c r="B12076">
        <v>528.71</v>
      </c>
      <c r="C12076">
        <v>541.33000000000004</v>
      </c>
    </row>
    <row r="12077" spans="1:3">
      <c r="A12077" s="80">
        <v>42383</v>
      </c>
      <c r="B12077">
        <v>528.74</v>
      </c>
      <c r="C12077">
        <v>541.33000000000004</v>
      </c>
    </row>
    <row r="12078" spans="1:3">
      <c r="A12078" s="80">
        <v>42384</v>
      </c>
      <c r="B12078">
        <v>528.74</v>
      </c>
      <c r="C12078">
        <v>541.29999999999995</v>
      </c>
    </row>
    <row r="12079" spans="1:3">
      <c r="A12079" s="80">
        <v>42385</v>
      </c>
      <c r="B12079">
        <v>528.74</v>
      </c>
      <c r="C12079">
        <v>541.34</v>
      </c>
    </row>
    <row r="12080" spans="1:3">
      <c r="A12080" s="80">
        <v>42386</v>
      </c>
      <c r="B12080">
        <v>528.74</v>
      </c>
      <c r="C12080">
        <v>541.34</v>
      </c>
    </row>
    <row r="12081" spans="1:3">
      <c r="A12081" s="80">
        <v>42387</v>
      </c>
      <c r="B12081">
        <v>528.74</v>
      </c>
      <c r="C12081">
        <v>541.34</v>
      </c>
    </row>
    <row r="12082" spans="1:3">
      <c r="A12082" s="80">
        <v>42388</v>
      </c>
      <c r="B12082">
        <v>528.80999999999995</v>
      </c>
      <c r="C12082">
        <v>541.29</v>
      </c>
    </row>
    <row r="12083" spans="1:3">
      <c r="A12083" s="80">
        <v>42389</v>
      </c>
      <c r="B12083">
        <v>529.01</v>
      </c>
      <c r="C12083">
        <v>541.54</v>
      </c>
    </row>
    <row r="12084" spans="1:3">
      <c r="A12084" s="80">
        <v>42390</v>
      </c>
      <c r="B12084">
        <v>529.01</v>
      </c>
      <c r="C12084">
        <v>541.55999999999995</v>
      </c>
    </row>
    <row r="12085" spans="1:3">
      <c r="A12085" s="80">
        <v>42391</v>
      </c>
      <c r="B12085">
        <v>529.54</v>
      </c>
      <c r="C12085">
        <v>542.13</v>
      </c>
    </row>
    <row r="12086" spans="1:3">
      <c r="A12086" s="80">
        <v>42392</v>
      </c>
      <c r="B12086">
        <v>529.77</v>
      </c>
      <c r="C12086">
        <v>542.44000000000005</v>
      </c>
    </row>
    <row r="12087" spans="1:3">
      <c r="A12087" s="80">
        <v>42393</v>
      </c>
      <c r="B12087">
        <v>529.77</v>
      </c>
      <c r="C12087">
        <v>542.44000000000005</v>
      </c>
    </row>
    <row r="12088" spans="1:3">
      <c r="A12088" s="80">
        <v>42394</v>
      </c>
      <c r="B12088">
        <v>529.77</v>
      </c>
      <c r="C12088">
        <v>542.44000000000005</v>
      </c>
    </row>
    <row r="12089" spans="1:3">
      <c r="A12089" s="80">
        <v>42395</v>
      </c>
      <c r="B12089">
        <v>529.89</v>
      </c>
      <c r="C12089">
        <v>542.49</v>
      </c>
    </row>
    <row r="12090" spans="1:3">
      <c r="A12090" s="80">
        <v>42396</v>
      </c>
      <c r="B12090">
        <v>530.09</v>
      </c>
      <c r="C12090">
        <v>542.78</v>
      </c>
    </row>
    <row r="12091" spans="1:3">
      <c r="A12091" s="80">
        <v>42397</v>
      </c>
      <c r="B12091">
        <v>530.53</v>
      </c>
      <c r="C12091">
        <v>543.26</v>
      </c>
    </row>
    <row r="12092" spans="1:3">
      <c r="A12092" s="80">
        <v>42398</v>
      </c>
      <c r="B12092">
        <v>531.29</v>
      </c>
      <c r="C12092">
        <v>543.91999999999996</v>
      </c>
    </row>
    <row r="12093" spans="1:3">
      <c r="A12093" s="80">
        <v>42399</v>
      </c>
      <c r="B12093">
        <v>531.87</v>
      </c>
      <c r="C12093">
        <v>544.57000000000005</v>
      </c>
    </row>
    <row r="12094" spans="1:3">
      <c r="A12094" s="80">
        <v>42400</v>
      </c>
      <c r="B12094">
        <v>531.87</v>
      </c>
      <c r="C12094">
        <v>544.57000000000005</v>
      </c>
    </row>
    <row r="12095" spans="1:3">
      <c r="A12095" s="80">
        <v>42401</v>
      </c>
      <c r="B12095">
        <v>531.87</v>
      </c>
      <c r="C12095">
        <v>544.57000000000005</v>
      </c>
    </row>
    <row r="12096" spans="1:3">
      <c r="A12096" s="80">
        <v>42402</v>
      </c>
      <c r="B12096">
        <v>531.99</v>
      </c>
      <c r="C12096">
        <v>544.65</v>
      </c>
    </row>
    <row r="12097" spans="1:3">
      <c r="A12097" s="80">
        <v>42403</v>
      </c>
      <c r="B12097">
        <v>532.19000000000005</v>
      </c>
      <c r="C12097">
        <v>544.82000000000005</v>
      </c>
    </row>
    <row r="12098" spans="1:3">
      <c r="A12098" s="80">
        <v>42404</v>
      </c>
      <c r="B12098">
        <v>532.21</v>
      </c>
      <c r="C12098">
        <v>544.83000000000004</v>
      </c>
    </row>
    <row r="12099" spans="1:3">
      <c r="A12099" s="80">
        <v>42405</v>
      </c>
      <c r="B12099">
        <v>532.23</v>
      </c>
      <c r="C12099">
        <v>544.83000000000004</v>
      </c>
    </row>
    <row r="12100" spans="1:3">
      <c r="A12100" s="80">
        <v>42406</v>
      </c>
      <c r="B12100">
        <v>532.08000000000004</v>
      </c>
      <c r="C12100">
        <v>544.74</v>
      </c>
    </row>
    <row r="12101" spans="1:3">
      <c r="A12101" s="80">
        <v>42407</v>
      </c>
      <c r="B12101">
        <v>532.08000000000004</v>
      </c>
      <c r="C12101">
        <v>544.74</v>
      </c>
    </row>
    <row r="12102" spans="1:3">
      <c r="A12102" s="80">
        <v>42408</v>
      </c>
      <c r="B12102">
        <v>532.08000000000004</v>
      </c>
      <c r="C12102">
        <v>544.74</v>
      </c>
    </row>
    <row r="12103" spans="1:3">
      <c r="A12103" s="80">
        <v>42409</v>
      </c>
      <c r="B12103">
        <v>531.98</v>
      </c>
      <c r="C12103">
        <v>544.53</v>
      </c>
    </row>
    <row r="12104" spans="1:3">
      <c r="A12104" s="80">
        <v>42410</v>
      </c>
      <c r="B12104">
        <v>531.44000000000005</v>
      </c>
      <c r="C12104">
        <v>544.20000000000005</v>
      </c>
    </row>
    <row r="12105" spans="1:3">
      <c r="A12105" s="80">
        <v>42411</v>
      </c>
      <c r="B12105">
        <v>531.19000000000005</v>
      </c>
      <c r="C12105">
        <v>543.95000000000005</v>
      </c>
    </row>
    <row r="12106" spans="1:3">
      <c r="A12106" s="80">
        <v>42412</v>
      </c>
      <c r="B12106">
        <v>530.24</v>
      </c>
      <c r="C12106">
        <v>542.98</v>
      </c>
    </row>
    <row r="12107" spans="1:3">
      <c r="A12107" s="80">
        <v>42413</v>
      </c>
      <c r="B12107">
        <v>529.41</v>
      </c>
      <c r="C12107">
        <v>542.12</v>
      </c>
    </row>
    <row r="12108" spans="1:3">
      <c r="A12108" s="80">
        <v>42414</v>
      </c>
      <c r="B12108">
        <v>529.41</v>
      </c>
      <c r="C12108">
        <v>542.12</v>
      </c>
    </row>
    <row r="12109" spans="1:3">
      <c r="A12109" s="80">
        <v>42415</v>
      </c>
      <c r="B12109">
        <v>529.41</v>
      </c>
      <c r="C12109">
        <v>542.12</v>
      </c>
    </row>
    <row r="12110" spans="1:3">
      <c r="A12110" s="80">
        <v>42416</v>
      </c>
      <c r="B12110">
        <v>529.47</v>
      </c>
      <c r="C12110">
        <v>542.04999999999995</v>
      </c>
    </row>
    <row r="12111" spans="1:3">
      <c r="A12111" s="80">
        <v>42417</v>
      </c>
      <c r="B12111">
        <v>529.36</v>
      </c>
      <c r="C12111">
        <v>542.01</v>
      </c>
    </row>
    <row r="12112" spans="1:3">
      <c r="A12112" s="80">
        <v>42418</v>
      </c>
      <c r="B12112">
        <v>529.59</v>
      </c>
      <c r="C12112">
        <v>542.16</v>
      </c>
    </row>
    <row r="12113" spans="1:3">
      <c r="A12113" s="80">
        <v>42419</v>
      </c>
      <c r="B12113">
        <v>529.45000000000005</v>
      </c>
      <c r="C12113">
        <v>542.04</v>
      </c>
    </row>
    <row r="12114" spans="1:3">
      <c r="A12114" s="80">
        <v>42420</v>
      </c>
      <c r="B12114">
        <v>529.17999999999995</v>
      </c>
      <c r="C12114">
        <v>541.82000000000005</v>
      </c>
    </row>
    <row r="12115" spans="1:3">
      <c r="A12115" s="80">
        <v>42421</v>
      </c>
      <c r="B12115">
        <v>529.17999999999995</v>
      </c>
      <c r="C12115">
        <v>541.82000000000005</v>
      </c>
    </row>
    <row r="12116" spans="1:3">
      <c r="A12116" s="80">
        <v>42422</v>
      </c>
      <c r="B12116">
        <v>529.17999999999995</v>
      </c>
      <c r="C12116">
        <v>541.82000000000005</v>
      </c>
    </row>
    <row r="12117" spans="1:3">
      <c r="A12117" s="80">
        <v>42423</v>
      </c>
      <c r="B12117">
        <v>529.28</v>
      </c>
      <c r="C12117">
        <v>541.75</v>
      </c>
    </row>
    <row r="12118" spans="1:3">
      <c r="A12118" s="80">
        <v>42424</v>
      </c>
      <c r="B12118">
        <v>529.16999999999996</v>
      </c>
      <c r="C12118">
        <v>541.77</v>
      </c>
    </row>
    <row r="12119" spans="1:3">
      <c r="A12119" s="80">
        <v>42425</v>
      </c>
      <c r="B12119">
        <v>529.23</v>
      </c>
      <c r="C12119">
        <v>541.80999999999995</v>
      </c>
    </row>
    <row r="12120" spans="1:3">
      <c r="A12120" s="80">
        <v>42426</v>
      </c>
      <c r="B12120">
        <v>529.23</v>
      </c>
      <c r="C12120">
        <v>541.82000000000005</v>
      </c>
    </row>
    <row r="12121" spans="1:3">
      <c r="A12121" s="80">
        <v>42427</v>
      </c>
      <c r="B12121">
        <v>529.66999999999996</v>
      </c>
      <c r="C12121">
        <v>542.20000000000005</v>
      </c>
    </row>
    <row r="12122" spans="1:3">
      <c r="A12122" s="80">
        <v>42428</v>
      </c>
      <c r="B12122">
        <v>529.66999999999996</v>
      </c>
      <c r="C12122">
        <v>542.20000000000005</v>
      </c>
    </row>
    <row r="12123" spans="1:3">
      <c r="A12123" s="80">
        <v>42429</v>
      </c>
      <c r="B12123">
        <v>529.66999999999996</v>
      </c>
      <c r="C12123">
        <v>542.20000000000005</v>
      </c>
    </row>
    <row r="12124" spans="1:3">
      <c r="A12124" s="80">
        <v>42430</v>
      </c>
      <c r="B12124">
        <v>529.67999999999995</v>
      </c>
      <c r="C12124">
        <v>542.22</v>
      </c>
    </row>
    <row r="12125" spans="1:3">
      <c r="A12125" s="80">
        <v>42431</v>
      </c>
      <c r="B12125">
        <v>529.59</v>
      </c>
      <c r="C12125">
        <v>542.25</v>
      </c>
    </row>
    <row r="12126" spans="1:3">
      <c r="A12126" s="80">
        <v>42432</v>
      </c>
      <c r="B12126">
        <v>529.58000000000004</v>
      </c>
      <c r="C12126">
        <v>542.24</v>
      </c>
    </row>
    <row r="12127" spans="1:3">
      <c r="A12127" s="80">
        <v>42433</v>
      </c>
      <c r="B12127">
        <v>529.33000000000004</v>
      </c>
      <c r="C12127">
        <v>542.05999999999995</v>
      </c>
    </row>
    <row r="12128" spans="1:3">
      <c r="A12128" s="80">
        <v>42434</v>
      </c>
      <c r="B12128">
        <v>529.42999999999995</v>
      </c>
      <c r="C12128">
        <v>542.09</v>
      </c>
    </row>
    <row r="12129" spans="1:3">
      <c r="A12129" s="80">
        <v>42435</v>
      </c>
      <c r="B12129">
        <v>529.42999999999995</v>
      </c>
      <c r="C12129">
        <v>542.09</v>
      </c>
    </row>
    <row r="12130" spans="1:3">
      <c r="A12130" s="80">
        <v>42436</v>
      </c>
      <c r="B12130">
        <v>529.42999999999995</v>
      </c>
      <c r="C12130">
        <v>542.09</v>
      </c>
    </row>
    <row r="12131" spans="1:3">
      <c r="A12131" s="80">
        <v>42437</v>
      </c>
      <c r="B12131">
        <v>529.52</v>
      </c>
      <c r="C12131">
        <v>542.04999999999995</v>
      </c>
    </row>
    <row r="12132" spans="1:3">
      <c r="A12132" s="80">
        <v>42438</v>
      </c>
      <c r="B12132">
        <v>529.4</v>
      </c>
      <c r="C12132">
        <v>542.02</v>
      </c>
    </row>
    <row r="12133" spans="1:3">
      <c r="A12133" s="80">
        <v>42439</v>
      </c>
      <c r="B12133">
        <v>529.42999999999995</v>
      </c>
      <c r="C12133">
        <v>542.03</v>
      </c>
    </row>
    <row r="12134" spans="1:3">
      <c r="A12134" s="80">
        <v>42440</v>
      </c>
      <c r="B12134">
        <v>529.07000000000005</v>
      </c>
      <c r="C12134">
        <v>541.70000000000005</v>
      </c>
    </row>
    <row r="12135" spans="1:3">
      <c r="A12135" s="80">
        <v>42441</v>
      </c>
      <c r="B12135">
        <v>529.08000000000004</v>
      </c>
      <c r="C12135">
        <v>541.66999999999996</v>
      </c>
    </row>
    <row r="12136" spans="1:3">
      <c r="A12136" s="80">
        <v>42442</v>
      </c>
      <c r="B12136">
        <v>529.08000000000004</v>
      </c>
      <c r="C12136">
        <v>541.66999999999996</v>
      </c>
    </row>
    <row r="12137" spans="1:3">
      <c r="A12137" s="80">
        <v>42443</v>
      </c>
      <c r="B12137">
        <v>529.08000000000004</v>
      </c>
      <c r="C12137">
        <v>541.66999999999996</v>
      </c>
    </row>
    <row r="12138" spans="1:3">
      <c r="A12138" s="80">
        <v>42444</v>
      </c>
      <c r="B12138">
        <v>528.99</v>
      </c>
      <c r="C12138">
        <v>541.57000000000005</v>
      </c>
    </row>
    <row r="12139" spans="1:3">
      <c r="A12139" s="80">
        <v>42445</v>
      </c>
      <c r="B12139">
        <v>528.92999999999995</v>
      </c>
      <c r="C12139">
        <v>541.57000000000005</v>
      </c>
    </row>
    <row r="12140" spans="1:3">
      <c r="A12140" s="80">
        <v>42446</v>
      </c>
      <c r="B12140">
        <v>528.94000000000005</v>
      </c>
      <c r="C12140">
        <v>541.54</v>
      </c>
    </row>
    <row r="12141" spans="1:3">
      <c r="A12141" s="80">
        <v>42447</v>
      </c>
      <c r="B12141">
        <v>528.96</v>
      </c>
      <c r="C12141">
        <v>541.57000000000005</v>
      </c>
    </row>
    <row r="12142" spans="1:3">
      <c r="A12142" s="80">
        <v>42448</v>
      </c>
      <c r="B12142">
        <v>528.89</v>
      </c>
      <c r="C12142">
        <v>541.44000000000005</v>
      </c>
    </row>
    <row r="12143" spans="1:3">
      <c r="A12143" s="80">
        <v>42449</v>
      </c>
      <c r="B12143">
        <v>528.89</v>
      </c>
      <c r="C12143">
        <v>541.44000000000005</v>
      </c>
    </row>
    <row r="12144" spans="1:3">
      <c r="A12144" s="80">
        <v>42450</v>
      </c>
      <c r="B12144">
        <v>528.89</v>
      </c>
      <c r="C12144">
        <v>541.44000000000005</v>
      </c>
    </row>
    <row r="12145" spans="1:3">
      <c r="A12145" s="80">
        <v>42451</v>
      </c>
      <c r="B12145">
        <v>528.95000000000005</v>
      </c>
      <c r="C12145">
        <v>541.42999999999995</v>
      </c>
    </row>
    <row r="12146" spans="1:3">
      <c r="A12146" s="80">
        <v>42452</v>
      </c>
      <c r="B12146">
        <v>528.86</v>
      </c>
      <c r="C12146">
        <v>541.45000000000005</v>
      </c>
    </row>
    <row r="12147" spans="1:3">
      <c r="A12147" s="80">
        <v>42453</v>
      </c>
      <c r="B12147">
        <v>528.70000000000005</v>
      </c>
      <c r="C12147">
        <v>541.45000000000005</v>
      </c>
    </row>
    <row r="12148" spans="1:3">
      <c r="A12148" s="80">
        <v>42454</v>
      </c>
      <c r="B12148">
        <v>528.70000000000005</v>
      </c>
      <c r="C12148">
        <v>541.45000000000005</v>
      </c>
    </row>
    <row r="12149" spans="1:3">
      <c r="A12149" s="80">
        <v>42455</v>
      </c>
      <c r="B12149">
        <v>528.70000000000005</v>
      </c>
      <c r="C12149">
        <v>541.45000000000005</v>
      </c>
    </row>
    <row r="12150" spans="1:3">
      <c r="A12150" s="80">
        <v>42456</v>
      </c>
      <c r="B12150">
        <v>528.70000000000005</v>
      </c>
      <c r="C12150">
        <v>541.45000000000005</v>
      </c>
    </row>
    <row r="12151" spans="1:3">
      <c r="A12151" s="80">
        <v>42457</v>
      </c>
      <c r="B12151">
        <v>528.70000000000005</v>
      </c>
      <c r="C12151">
        <v>541.45000000000005</v>
      </c>
    </row>
    <row r="12152" spans="1:3">
      <c r="A12152" s="80">
        <v>42458</v>
      </c>
      <c r="B12152">
        <v>528.70000000000005</v>
      </c>
      <c r="C12152">
        <v>541.36</v>
      </c>
    </row>
    <row r="12153" spans="1:3">
      <c r="A12153" s="80">
        <v>42459</v>
      </c>
      <c r="B12153">
        <v>528.77</v>
      </c>
      <c r="C12153">
        <v>541.59</v>
      </c>
    </row>
    <row r="12154" spans="1:3">
      <c r="A12154" s="80">
        <v>42460</v>
      </c>
      <c r="B12154">
        <v>529.59</v>
      </c>
      <c r="C12154">
        <v>542.23</v>
      </c>
    </row>
    <row r="12155" spans="1:3">
      <c r="A12155" s="80">
        <v>42461</v>
      </c>
      <c r="B12155">
        <v>529.61</v>
      </c>
      <c r="C12155">
        <v>542.16999999999996</v>
      </c>
    </row>
    <row r="12156" spans="1:3">
      <c r="A12156" s="80">
        <v>42462</v>
      </c>
      <c r="B12156">
        <v>529.64</v>
      </c>
      <c r="C12156">
        <v>542.23</v>
      </c>
    </row>
    <row r="12157" spans="1:3">
      <c r="A12157" s="80">
        <v>42463</v>
      </c>
      <c r="B12157">
        <v>529.64</v>
      </c>
      <c r="C12157">
        <v>542.23</v>
      </c>
    </row>
    <row r="12158" spans="1:3">
      <c r="A12158" s="80">
        <v>42464</v>
      </c>
      <c r="B12158">
        <v>529.64</v>
      </c>
      <c r="C12158">
        <v>542.23</v>
      </c>
    </row>
    <row r="12159" spans="1:3">
      <c r="A12159" s="80">
        <v>42465</v>
      </c>
      <c r="B12159">
        <v>529.98</v>
      </c>
      <c r="C12159">
        <v>542.44000000000005</v>
      </c>
    </row>
    <row r="12160" spans="1:3">
      <c r="A12160" s="80">
        <v>42466</v>
      </c>
      <c r="B12160">
        <v>530.29999999999995</v>
      </c>
      <c r="C12160">
        <v>542.80999999999995</v>
      </c>
    </row>
    <row r="12161" spans="1:3">
      <c r="A12161" s="80">
        <v>42467</v>
      </c>
      <c r="B12161">
        <v>530.27</v>
      </c>
      <c r="C12161">
        <v>542.79999999999995</v>
      </c>
    </row>
    <row r="12162" spans="1:3">
      <c r="A12162" s="80">
        <v>42468</v>
      </c>
      <c r="B12162">
        <v>530.27</v>
      </c>
      <c r="C12162">
        <v>542.76</v>
      </c>
    </row>
    <row r="12163" spans="1:3">
      <c r="A12163" s="80">
        <v>42469</v>
      </c>
      <c r="B12163">
        <v>530.20000000000005</v>
      </c>
      <c r="C12163">
        <v>542.72</v>
      </c>
    </row>
    <row r="12164" spans="1:3">
      <c r="A12164" s="80">
        <v>42470</v>
      </c>
      <c r="B12164">
        <v>530.20000000000005</v>
      </c>
      <c r="C12164">
        <v>542.72</v>
      </c>
    </row>
    <row r="12165" spans="1:3">
      <c r="A12165" s="80">
        <v>42471</v>
      </c>
      <c r="B12165">
        <v>530.20000000000005</v>
      </c>
      <c r="C12165">
        <v>542.72</v>
      </c>
    </row>
    <row r="12166" spans="1:3">
      <c r="A12166" s="80">
        <v>42472</v>
      </c>
      <c r="B12166">
        <v>530.20000000000005</v>
      </c>
      <c r="C12166">
        <v>542.72</v>
      </c>
    </row>
    <row r="12167" spans="1:3">
      <c r="A12167" s="80">
        <v>42473</v>
      </c>
      <c r="B12167">
        <v>530.1</v>
      </c>
      <c r="C12167">
        <v>542.54999999999995</v>
      </c>
    </row>
    <row r="12168" spans="1:3">
      <c r="A12168" s="80">
        <v>42474</v>
      </c>
      <c r="B12168">
        <v>529.62</v>
      </c>
      <c r="C12168">
        <v>542.1</v>
      </c>
    </row>
    <row r="12169" spans="1:3">
      <c r="A12169" s="80">
        <v>42475</v>
      </c>
      <c r="B12169">
        <v>529.42999999999995</v>
      </c>
      <c r="C12169">
        <v>541.79</v>
      </c>
    </row>
    <row r="12170" spans="1:3">
      <c r="A12170" s="80">
        <v>42476</v>
      </c>
      <c r="B12170">
        <v>529.15</v>
      </c>
      <c r="C12170">
        <v>541.62</v>
      </c>
    </row>
    <row r="12171" spans="1:3">
      <c r="A12171" s="80">
        <v>42477</v>
      </c>
      <c r="B12171">
        <v>529.15</v>
      </c>
      <c r="C12171">
        <v>541.62</v>
      </c>
    </row>
    <row r="12172" spans="1:3">
      <c r="A12172" s="80">
        <v>42478</v>
      </c>
      <c r="B12172">
        <v>529.15</v>
      </c>
      <c r="C12172">
        <v>541.62</v>
      </c>
    </row>
    <row r="12173" spans="1:3">
      <c r="A12173" s="80">
        <v>42479</v>
      </c>
      <c r="B12173">
        <v>529.09</v>
      </c>
      <c r="C12173">
        <v>541.63</v>
      </c>
    </row>
    <row r="12174" spans="1:3">
      <c r="A12174" s="80">
        <v>42480</v>
      </c>
      <c r="B12174">
        <v>529.33000000000004</v>
      </c>
      <c r="C12174">
        <v>541.83000000000004</v>
      </c>
    </row>
    <row r="12175" spans="1:3">
      <c r="A12175" s="80">
        <v>42481</v>
      </c>
      <c r="B12175">
        <v>529.33000000000004</v>
      </c>
      <c r="C12175">
        <v>541.87</v>
      </c>
    </row>
    <row r="12176" spans="1:3">
      <c r="A12176" s="80">
        <v>42482</v>
      </c>
      <c r="B12176">
        <v>529.26</v>
      </c>
      <c r="C12176">
        <v>541.86</v>
      </c>
    </row>
    <row r="12177" spans="1:3">
      <c r="A12177" s="80">
        <v>42483</v>
      </c>
      <c r="B12177">
        <v>529.23</v>
      </c>
      <c r="C12177">
        <v>541.83000000000004</v>
      </c>
    </row>
    <row r="12178" spans="1:3">
      <c r="A12178" s="80">
        <v>42484</v>
      </c>
      <c r="B12178">
        <v>529.23</v>
      </c>
      <c r="C12178">
        <v>541.83000000000004</v>
      </c>
    </row>
    <row r="12179" spans="1:3">
      <c r="A12179" s="80">
        <v>42485</v>
      </c>
      <c r="B12179">
        <v>529.23</v>
      </c>
      <c r="C12179">
        <v>541.83000000000004</v>
      </c>
    </row>
    <row r="12180" spans="1:3">
      <c r="A12180" s="80">
        <v>42486</v>
      </c>
      <c r="B12180">
        <v>529.33000000000004</v>
      </c>
      <c r="C12180">
        <v>541.83000000000004</v>
      </c>
    </row>
    <row r="12181" spans="1:3">
      <c r="A12181" s="80">
        <v>42487</v>
      </c>
      <c r="B12181">
        <v>530.01</v>
      </c>
      <c r="C12181">
        <v>542.65</v>
      </c>
    </row>
    <row r="12182" spans="1:3">
      <c r="A12182" s="80">
        <v>42488</v>
      </c>
      <c r="B12182">
        <v>530.84</v>
      </c>
      <c r="C12182">
        <v>543.48</v>
      </c>
    </row>
    <row r="12183" spans="1:3">
      <c r="A12183" s="80">
        <v>42489</v>
      </c>
      <c r="B12183">
        <v>531</v>
      </c>
      <c r="C12183">
        <v>543.62</v>
      </c>
    </row>
    <row r="12184" spans="1:3">
      <c r="A12184" s="80">
        <v>42490</v>
      </c>
      <c r="B12184">
        <v>531.49</v>
      </c>
      <c r="C12184">
        <v>544.03</v>
      </c>
    </row>
    <row r="12185" spans="1:3">
      <c r="A12185" s="80">
        <v>42491</v>
      </c>
      <c r="B12185">
        <v>531.49</v>
      </c>
      <c r="C12185">
        <v>544.03</v>
      </c>
    </row>
    <row r="12186" spans="1:3">
      <c r="A12186" s="80">
        <v>42492</v>
      </c>
      <c r="B12186">
        <v>531.49</v>
      </c>
      <c r="C12186">
        <v>544.03</v>
      </c>
    </row>
    <row r="12187" spans="1:3">
      <c r="A12187" s="80">
        <v>42493</v>
      </c>
      <c r="B12187">
        <v>531.4</v>
      </c>
      <c r="C12187">
        <v>543.95000000000005</v>
      </c>
    </row>
    <row r="12188" spans="1:3">
      <c r="A12188" s="80">
        <v>42494</v>
      </c>
      <c r="B12188">
        <v>531.19000000000005</v>
      </c>
      <c r="C12188">
        <v>543.73</v>
      </c>
    </row>
    <row r="12189" spans="1:3">
      <c r="A12189" s="80">
        <v>42495</v>
      </c>
      <c r="B12189">
        <v>531.20000000000005</v>
      </c>
      <c r="C12189">
        <v>543.71</v>
      </c>
    </row>
    <row r="12190" spans="1:3">
      <c r="A12190" s="80">
        <v>42496</v>
      </c>
      <c r="B12190">
        <v>531.16999999999996</v>
      </c>
      <c r="C12190">
        <v>543.69000000000005</v>
      </c>
    </row>
    <row r="12191" spans="1:3">
      <c r="A12191" s="80">
        <v>42497</v>
      </c>
      <c r="B12191">
        <v>531.14</v>
      </c>
      <c r="C12191">
        <v>543.65</v>
      </c>
    </row>
    <row r="12192" spans="1:3">
      <c r="A12192" s="80">
        <v>42498</v>
      </c>
      <c r="B12192">
        <v>531.14</v>
      </c>
      <c r="C12192">
        <v>543.65</v>
      </c>
    </row>
    <row r="12193" spans="1:3">
      <c r="A12193" s="80">
        <v>42499</v>
      </c>
      <c r="B12193">
        <v>531.14</v>
      </c>
      <c r="C12193">
        <v>543.65</v>
      </c>
    </row>
    <row r="12194" spans="1:3">
      <c r="A12194" s="80">
        <v>42500</v>
      </c>
      <c r="B12194">
        <v>531.17999999999995</v>
      </c>
      <c r="C12194">
        <v>543.61</v>
      </c>
    </row>
    <row r="12195" spans="1:3">
      <c r="A12195" s="80">
        <v>42501</v>
      </c>
      <c r="B12195">
        <v>531.15</v>
      </c>
      <c r="C12195">
        <v>543.65</v>
      </c>
    </row>
    <row r="12196" spans="1:3">
      <c r="A12196" s="80">
        <v>42502</v>
      </c>
      <c r="B12196">
        <v>531.03</v>
      </c>
      <c r="C12196">
        <v>543.48</v>
      </c>
    </row>
    <row r="12197" spans="1:3">
      <c r="A12197" s="80">
        <v>42503</v>
      </c>
      <c r="B12197">
        <v>530.80999999999995</v>
      </c>
      <c r="C12197">
        <v>543.29999999999995</v>
      </c>
    </row>
    <row r="12198" spans="1:3">
      <c r="A12198" s="80">
        <v>42504</v>
      </c>
      <c r="B12198">
        <v>530.77</v>
      </c>
      <c r="C12198">
        <v>543.34</v>
      </c>
    </row>
    <row r="12199" spans="1:3">
      <c r="A12199" s="80">
        <v>42505</v>
      </c>
      <c r="B12199">
        <v>530.77</v>
      </c>
      <c r="C12199">
        <v>543.34</v>
      </c>
    </row>
    <row r="12200" spans="1:3">
      <c r="A12200" s="80">
        <v>42506</v>
      </c>
      <c r="B12200">
        <v>530.77</v>
      </c>
      <c r="C12200">
        <v>543.34</v>
      </c>
    </row>
    <row r="12201" spans="1:3">
      <c r="A12201" s="80">
        <v>42507</v>
      </c>
      <c r="B12201">
        <v>530.76</v>
      </c>
      <c r="C12201">
        <v>543.21</v>
      </c>
    </row>
    <row r="12202" spans="1:3">
      <c r="A12202" s="80">
        <v>42508</v>
      </c>
      <c r="B12202">
        <v>530.83000000000004</v>
      </c>
      <c r="C12202">
        <v>543.38</v>
      </c>
    </row>
    <row r="12203" spans="1:3">
      <c r="A12203" s="80">
        <v>42509</v>
      </c>
      <c r="B12203">
        <v>531.07000000000005</v>
      </c>
      <c r="C12203">
        <v>543.64</v>
      </c>
    </row>
    <row r="12204" spans="1:3">
      <c r="A12204" s="80">
        <v>42510</v>
      </c>
      <c r="B12204">
        <v>531.09</v>
      </c>
      <c r="C12204">
        <v>543.63</v>
      </c>
    </row>
    <row r="12205" spans="1:3">
      <c r="A12205" s="80">
        <v>42511</v>
      </c>
      <c r="B12205">
        <v>531.02</v>
      </c>
      <c r="C12205">
        <v>543.65</v>
      </c>
    </row>
    <row r="12206" spans="1:3">
      <c r="A12206" s="80">
        <v>42512</v>
      </c>
      <c r="B12206">
        <v>531.02</v>
      </c>
      <c r="C12206">
        <v>543.65</v>
      </c>
    </row>
    <row r="12207" spans="1:3">
      <c r="A12207" s="80">
        <v>42513</v>
      </c>
      <c r="B12207">
        <v>531.02</v>
      </c>
      <c r="C12207">
        <v>543.65</v>
      </c>
    </row>
    <row r="12208" spans="1:3">
      <c r="A12208" s="80">
        <v>42514</v>
      </c>
      <c r="B12208">
        <v>531.32000000000005</v>
      </c>
      <c r="C12208">
        <v>543.86</v>
      </c>
    </row>
    <row r="12209" spans="1:3">
      <c r="A12209" s="80">
        <v>42515</v>
      </c>
      <c r="B12209">
        <v>531.66999999999996</v>
      </c>
      <c r="C12209">
        <v>544.39</v>
      </c>
    </row>
    <row r="12210" spans="1:3">
      <c r="A12210" s="80">
        <v>42516</v>
      </c>
      <c r="B12210">
        <v>532.04</v>
      </c>
      <c r="C12210">
        <v>544.6</v>
      </c>
    </row>
    <row r="12211" spans="1:3">
      <c r="A12211" s="80">
        <v>42517</v>
      </c>
      <c r="B12211">
        <v>531.85</v>
      </c>
      <c r="C12211">
        <v>544.36</v>
      </c>
    </row>
    <row r="12212" spans="1:3">
      <c r="A12212" s="80">
        <v>42518</v>
      </c>
      <c r="B12212">
        <v>531.69000000000005</v>
      </c>
      <c r="C12212">
        <v>544.16999999999996</v>
      </c>
    </row>
    <row r="12213" spans="1:3">
      <c r="A12213" s="80">
        <v>42519</v>
      </c>
      <c r="B12213">
        <v>531.69000000000005</v>
      </c>
      <c r="C12213">
        <v>544.16999999999996</v>
      </c>
    </row>
    <row r="12214" spans="1:3">
      <c r="A12214" s="80">
        <v>42520</v>
      </c>
      <c r="B12214">
        <v>531.69000000000005</v>
      </c>
      <c r="C12214">
        <v>544.16999999999996</v>
      </c>
    </row>
    <row r="12215" spans="1:3">
      <c r="A12215" s="80">
        <v>42521</v>
      </c>
      <c r="B12215">
        <v>532.25</v>
      </c>
      <c r="C12215">
        <v>544.26</v>
      </c>
    </row>
    <row r="12216" spans="1:3">
      <c r="A12216" s="80">
        <v>42522</v>
      </c>
      <c r="B12216">
        <v>531.98</v>
      </c>
      <c r="C12216">
        <v>544.5</v>
      </c>
    </row>
    <row r="12217" spans="1:3">
      <c r="A12217" s="80">
        <v>42523</v>
      </c>
      <c r="B12217">
        <v>532.14</v>
      </c>
      <c r="C12217">
        <v>544.71</v>
      </c>
    </row>
    <row r="12218" spans="1:3">
      <c r="A12218" s="80">
        <v>42524</v>
      </c>
      <c r="B12218">
        <v>532.51</v>
      </c>
      <c r="C12218">
        <v>544.99</v>
      </c>
    </row>
    <row r="12219" spans="1:3">
      <c r="A12219" s="80">
        <v>42525</v>
      </c>
      <c r="B12219">
        <v>534.33000000000004</v>
      </c>
      <c r="C12219">
        <v>546.80999999999995</v>
      </c>
    </row>
    <row r="12220" spans="1:3">
      <c r="A12220" s="80">
        <v>42526</v>
      </c>
      <c r="B12220">
        <v>534.33000000000004</v>
      </c>
      <c r="C12220">
        <v>546.80999999999995</v>
      </c>
    </row>
    <row r="12221" spans="1:3">
      <c r="A12221" s="80">
        <v>42527</v>
      </c>
      <c r="B12221">
        <v>534.33000000000004</v>
      </c>
      <c r="C12221">
        <v>546.80999999999995</v>
      </c>
    </row>
    <row r="12222" spans="1:3">
      <c r="A12222" s="80">
        <v>42528</v>
      </c>
      <c r="B12222">
        <v>535.27</v>
      </c>
      <c r="C12222">
        <v>547.41999999999996</v>
      </c>
    </row>
    <row r="12223" spans="1:3">
      <c r="A12223" s="80">
        <v>42529</v>
      </c>
      <c r="B12223">
        <v>535.88</v>
      </c>
      <c r="C12223">
        <v>548.09</v>
      </c>
    </row>
    <row r="12224" spans="1:3">
      <c r="A12224" s="80">
        <v>42530</v>
      </c>
      <c r="B12224">
        <v>535.9</v>
      </c>
      <c r="C12224">
        <v>548.12</v>
      </c>
    </row>
    <row r="12225" spans="1:3">
      <c r="A12225" s="80">
        <v>42531</v>
      </c>
      <c r="B12225">
        <v>536.41999999999996</v>
      </c>
      <c r="C12225">
        <v>548.88</v>
      </c>
    </row>
    <row r="12226" spans="1:3">
      <c r="A12226" s="80">
        <v>42532</v>
      </c>
      <c r="B12226">
        <v>536.52</v>
      </c>
      <c r="C12226">
        <v>549.04</v>
      </c>
    </row>
    <row r="12227" spans="1:3">
      <c r="A12227" s="80">
        <v>42533</v>
      </c>
      <c r="B12227">
        <v>536.52</v>
      </c>
      <c r="C12227">
        <v>549.04</v>
      </c>
    </row>
    <row r="12228" spans="1:3">
      <c r="A12228" s="80">
        <v>42534</v>
      </c>
      <c r="B12228">
        <v>536.52</v>
      </c>
      <c r="C12228">
        <v>549.04</v>
      </c>
    </row>
    <row r="12229" spans="1:3">
      <c r="A12229" s="80">
        <v>42535</v>
      </c>
      <c r="B12229">
        <v>536.33000000000004</v>
      </c>
      <c r="C12229">
        <v>548.83000000000004</v>
      </c>
    </row>
    <row r="12230" spans="1:3">
      <c r="A12230" s="80">
        <v>42536</v>
      </c>
      <c r="B12230">
        <v>536.20000000000005</v>
      </c>
      <c r="C12230">
        <v>548.77</v>
      </c>
    </row>
    <row r="12231" spans="1:3">
      <c r="A12231" s="80">
        <v>42537</v>
      </c>
      <c r="B12231">
        <v>536.17999999999995</v>
      </c>
      <c r="C12231">
        <v>548.79</v>
      </c>
    </row>
    <row r="12232" spans="1:3">
      <c r="A12232" s="80">
        <v>42538</v>
      </c>
      <c r="B12232">
        <v>536.14</v>
      </c>
      <c r="C12232">
        <v>548.76</v>
      </c>
    </row>
    <row r="12233" spans="1:3">
      <c r="A12233" s="80">
        <v>42539</v>
      </c>
      <c r="B12233">
        <v>537.14</v>
      </c>
      <c r="C12233">
        <v>549.74</v>
      </c>
    </row>
    <row r="12234" spans="1:3">
      <c r="A12234" s="80">
        <v>42540</v>
      </c>
      <c r="B12234">
        <v>537.14</v>
      </c>
      <c r="C12234">
        <v>549.74</v>
      </c>
    </row>
    <row r="12235" spans="1:3">
      <c r="A12235" s="80">
        <v>42541</v>
      </c>
      <c r="B12235">
        <v>537.14</v>
      </c>
      <c r="C12235">
        <v>549.74</v>
      </c>
    </row>
    <row r="12236" spans="1:3">
      <c r="A12236" s="80">
        <v>42542</v>
      </c>
      <c r="B12236">
        <v>539.80999999999995</v>
      </c>
      <c r="C12236">
        <v>552.54</v>
      </c>
    </row>
    <row r="12237" spans="1:3">
      <c r="A12237" s="80">
        <v>42543</v>
      </c>
      <c r="B12237">
        <v>539.86</v>
      </c>
      <c r="C12237">
        <v>552.66</v>
      </c>
    </row>
    <row r="12238" spans="1:3">
      <c r="A12238" s="80">
        <v>42544</v>
      </c>
      <c r="B12238">
        <v>540.13</v>
      </c>
      <c r="C12238">
        <v>552.75</v>
      </c>
    </row>
    <row r="12239" spans="1:3">
      <c r="A12239" s="80">
        <v>42545</v>
      </c>
      <c r="B12239">
        <v>540.49</v>
      </c>
      <c r="C12239">
        <v>553.08000000000004</v>
      </c>
    </row>
    <row r="12240" spans="1:3">
      <c r="A12240" s="80">
        <v>42546</v>
      </c>
      <c r="B12240">
        <v>540.33000000000004</v>
      </c>
      <c r="C12240">
        <v>552.9</v>
      </c>
    </row>
    <row r="12241" spans="1:3">
      <c r="A12241" s="80">
        <v>42547</v>
      </c>
      <c r="B12241">
        <v>540.33000000000004</v>
      </c>
      <c r="C12241">
        <v>552.9</v>
      </c>
    </row>
    <row r="12242" spans="1:3">
      <c r="A12242" s="80">
        <v>42548</v>
      </c>
      <c r="B12242">
        <v>540.33000000000004</v>
      </c>
      <c r="C12242">
        <v>552.9</v>
      </c>
    </row>
    <row r="12243" spans="1:3">
      <c r="A12243" s="80">
        <v>42549</v>
      </c>
      <c r="B12243">
        <v>540.47</v>
      </c>
      <c r="C12243">
        <v>552.92999999999995</v>
      </c>
    </row>
    <row r="12244" spans="1:3">
      <c r="A12244" s="80">
        <v>42550</v>
      </c>
      <c r="B12244">
        <v>541.63</v>
      </c>
      <c r="C12244">
        <v>554.11</v>
      </c>
    </row>
    <row r="12245" spans="1:3">
      <c r="A12245" s="80">
        <v>42551</v>
      </c>
      <c r="B12245">
        <v>541.66999999999996</v>
      </c>
      <c r="C12245">
        <v>554.20000000000005</v>
      </c>
    </row>
    <row r="12246" spans="1:3">
      <c r="A12246" s="80">
        <v>42552</v>
      </c>
      <c r="B12246">
        <v>541.59</v>
      </c>
      <c r="C12246">
        <v>554.14</v>
      </c>
    </row>
    <row r="12247" spans="1:3">
      <c r="A12247" s="80">
        <v>42553</v>
      </c>
      <c r="B12247">
        <v>541.58000000000004</v>
      </c>
      <c r="C12247">
        <v>554.11</v>
      </c>
    </row>
    <row r="12248" spans="1:3">
      <c r="A12248" s="80">
        <v>42554</v>
      </c>
      <c r="B12248">
        <v>541.58000000000004</v>
      </c>
      <c r="C12248">
        <v>554.11</v>
      </c>
    </row>
    <row r="12249" spans="1:3">
      <c r="A12249" s="80">
        <v>42555</v>
      </c>
      <c r="B12249">
        <v>541.58000000000004</v>
      </c>
      <c r="C12249">
        <v>554.11</v>
      </c>
    </row>
    <row r="12250" spans="1:3">
      <c r="A12250" s="80">
        <v>42556</v>
      </c>
      <c r="B12250">
        <v>541.59</v>
      </c>
      <c r="C12250">
        <v>554.1</v>
      </c>
    </row>
    <row r="12251" spans="1:3">
      <c r="A12251" s="80">
        <v>42557</v>
      </c>
      <c r="B12251">
        <v>542.03</v>
      </c>
      <c r="C12251">
        <v>554.69000000000005</v>
      </c>
    </row>
    <row r="12252" spans="1:3">
      <c r="A12252" s="80">
        <v>42558</v>
      </c>
      <c r="B12252">
        <v>542.15</v>
      </c>
      <c r="C12252">
        <v>554.84</v>
      </c>
    </row>
    <row r="12253" spans="1:3">
      <c r="A12253" s="80">
        <v>42559</v>
      </c>
      <c r="B12253">
        <v>542.16999999999996</v>
      </c>
      <c r="C12253">
        <v>554.88</v>
      </c>
    </row>
    <row r="12254" spans="1:3">
      <c r="A12254" s="80">
        <v>42560</v>
      </c>
      <c r="B12254">
        <v>542.49</v>
      </c>
      <c r="C12254">
        <v>555.16</v>
      </c>
    </row>
    <row r="12255" spans="1:3">
      <c r="A12255" s="80">
        <v>42561</v>
      </c>
      <c r="B12255">
        <v>542.49</v>
      </c>
      <c r="C12255">
        <v>555.16</v>
      </c>
    </row>
    <row r="12256" spans="1:3">
      <c r="A12256" s="80">
        <v>42562</v>
      </c>
      <c r="B12256">
        <v>542.49</v>
      </c>
      <c r="C12256">
        <v>555.16</v>
      </c>
    </row>
    <row r="12257" spans="1:3">
      <c r="A12257" s="80">
        <v>42563</v>
      </c>
      <c r="B12257">
        <v>542.61</v>
      </c>
      <c r="C12257">
        <v>555.16</v>
      </c>
    </row>
    <row r="12258" spans="1:3">
      <c r="A12258" s="80">
        <v>42564</v>
      </c>
      <c r="B12258">
        <v>542.54999999999995</v>
      </c>
      <c r="C12258">
        <v>555.16999999999996</v>
      </c>
    </row>
    <row r="12259" spans="1:3">
      <c r="A12259" s="80">
        <v>42565</v>
      </c>
      <c r="B12259">
        <v>542.16999999999996</v>
      </c>
      <c r="C12259">
        <v>554.74</v>
      </c>
    </row>
    <row r="12260" spans="1:3">
      <c r="A12260" s="80">
        <v>42566</v>
      </c>
      <c r="B12260">
        <v>541.51</v>
      </c>
      <c r="C12260">
        <v>554.16</v>
      </c>
    </row>
    <row r="12261" spans="1:3">
      <c r="A12261" s="80">
        <v>42567</v>
      </c>
      <c r="B12261">
        <v>541.41</v>
      </c>
      <c r="C12261">
        <v>554.04</v>
      </c>
    </row>
    <row r="12262" spans="1:3">
      <c r="A12262" s="80">
        <v>42568</v>
      </c>
      <c r="B12262">
        <v>541.41</v>
      </c>
      <c r="C12262">
        <v>554.04</v>
      </c>
    </row>
    <row r="12263" spans="1:3">
      <c r="A12263" s="80">
        <v>42569</v>
      </c>
      <c r="B12263">
        <v>541.41</v>
      </c>
      <c r="C12263">
        <v>554.04</v>
      </c>
    </row>
    <row r="12264" spans="1:3">
      <c r="A12264" s="80">
        <v>42570</v>
      </c>
      <c r="B12264">
        <v>541.48</v>
      </c>
      <c r="C12264">
        <v>554.02</v>
      </c>
    </row>
    <row r="12265" spans="1:3">
      <c r="A12265" s="80">
        <v>42571</v>
      </c>
      <c r="B12265">
        <v>541.39</v>
      </c>
      <c r="C12265">
        <v>554.03</v>
      </c>
    </row>
    <row r="12266" spans="1:3">
      <c r="A12266" s="80">
        <v>42572</v>
      </c>
      <c r="B12266">
        <v>541.39</v>
      </c>
      <c r="C12266">
        <v>554.03</v>
      </c>
    </row>
    <row r="12267" spans="1:3">
      <c r="A12267" s="80">
        <v>42573</v>
      </c>
      <c r="B12267">
        <v>541.41999999999996</v>
      </c>
      <c r="C12267">
        <v>554.12</v>
      </c>
    </row>
    <row r="12268" spans="1:3">
      <c r="A12268" s="80">
        <v>42574</v>
      </c>
      <c r="B12268">
        <v>541.36</v>
      </c>
      <c r="C12268">
        <v>554.29999999999995</v>
      </c>
    </row>
    <row r="12269" spans="1:3">
      <c r="A12269" s="80">
        <v>42575</v>
      </c>
      <c r="B12269">
        <v>541.36</v>
      </c>
      <c r="C12269">
        <v>554.29999999999995</v>
      </c>
    </row>
    <row r="12270" spans="1:3">
      <c r="A12270" s="80">
        <v>42576</v>
      </c>
      <c r="B12270">
        <v>541.36</v>
      </c>
      <c r="C12270">
        <v>554.29999999999995</v>
      </c>
    </row>
    <row r="12271" spans="1:3">
      <c r="A12271" s="80">
        <v>42577</v>
      </c>
      <c r="B12271">
        <v>541.36</v>
      </c>
      <c r="C12271">
        <v>554.29999999999995</v>
      </c>
    </row>
    <row r="12272" spans="1:3">
      <c r="A12272" s="80">
        <v>42578</v>
      </c>
      <c r="B12272">
        <v>541.41999999999996</v>
      </c>
      <c r="C12272">
        <v>554.16</v>
      </c>
    </row>
    <row r="12273" spans="1:3">
      <c r="A12273" s="80">
        <v>42579</v>
      </c>
      <c r="B12273">
        <v>541.30999999999995</v>
      </c>
      <c r="C12273">
        <v>554.16</v>
      </c>
    </row>
    <row r="12274" spans="1:3">
      <c r="A12274" s="80">
        <v>42580</v>
      </c>
      <c r="B12274">
        <v>542.80999999999995</v>
      </c>
      <c r="C12274">
        <v>555.6</v>
      </c>
    </row>
    <row r="12275" spans="1:3">
      <c r="A12275" s="80">
        <v>42581</v>
      </c>
      <c r="B12275">
        <v>543.29</v>
      </c>
      <c r="C12275">
        <v>556.16</v>
      </c>
    </row>
    <row r="12276" spans="1:3">
      <c r="A12276" s="80">
        <v>42582</v>
      </c>
      <c r="B12276">
        <v>543.29</v>
      </c>
      <c r="C12276">
        <v>556.16</v>
      </c>
    </row>
    <row r="12277" spans="1:3">
      <c r="A12277" s="80">
        <v>42583</v>
      </c>
      <c r="B12277">
        <v>543.29</v>
      </c>
      <c r="C12277">
        <v>556.16</v>
      </c>
    </row>
    <row r="12278" spans="1:3">
      <c r="A12278" s="80">
        <v>42584</v>
      </c>
      <c r="B12278">
        <v>543.17999999999995</v>
      </c>
      <c r="C12278">
        <v>555.91</v>
      </c>
    </row>
    <row r="12279" spans="1:3">
      <c r="A12279" s="80">
        <v>42585</v>
      </c>
      <c r="B12279">
        <v>543.17999999999995</v>
      </c>
      <c r="C12279">
        <v>555.91</v>
      </c>
    </row>
    <row r="12280" spans="1:3">
      <c r="A12280" s="80">
        <v>42586</v>
      </c>
      <c r="B12280">
        <v>543.19000000000005</v>
      </c>
      <c r="C12280">
        <v>555.87</v>
      </c>
    </row>
    <row r="12281" spans="1:3">
      <c r="A12281" s="80">
        <v>42587</v>
      </c>
      <c r="B12281">
        <v>543.26</v>
      </c>
      <c r="C12281">
        <v>556.02</v>
      </c>
    </row>
    <row r="12282" spans="1:3">
      <c r="A12282" s="80">
        <v>42588</v>
      </c>
      <c r="B12282">
        <v>543.30999999999995</v>
      </c>
      <c r="C12282">
        <v>556.03</v>
      </c>
    </row>
    <row r="12283" spans="1:3">
      <c r="A12283" s="80">
        <v>42589</v>
      </c>
      <c r="B12283">
        <v>543.30999999999995</v>
      </c>
      <c r="C12283">
        <v>556.03</v>
      </c>
    </row>
    <row r="12284" spans="1:3">
      <c r="A12284" s="80">
        <v>42590</v>
      </c>
      <c r="B12284">
        <v>543.30999999999995</v>
      </c>
      <c r="C12284">
        <v>556.03</v>
      </c>
    </row>
    <row r="12285" spans="1:3">
      <c r="A12285" s="80">
        <v>42591</v>
      </c>
      <c r="B12285">
        <v>543.22</v>
      </c>
      <c r="C12285">
        <v>555.92999999999995</v>
      </c>
    </row>
    <row r="12286" spans="1:3">
      <c r="A12286" s="80">
        <v>42592</v>
      </c>
      <c r="B12286">
        <v>543.59</v>
      </c>
      <c r="C12286">
        <v>556.33000000000004</v>
      </c>
    </row>
    <row r="12287" spans="1:3">
      <c r="A12287" s="80">
        <v>42593</v>
      </c>
      <c r="B12287">
        <v>543.61</v>
      </c>
      <c r="C12287">
        <v>556.30999999999995</v>
      </c>
    </row>
    <row r="12288" spans="1:3">
      <c r="A12288" s="80">
        <v>42594</v>
      </c>
      <c r="B12288">
        <v>543.64</v>
      </c>
      <c r="C12288">
        <v>556.41</v>
      </c>
    </row>
    <row r="12289" spans="1:3">
      <c r="A12289" s="80">
        <v>42595</v>
      </c>
      <c r="B12289">
        <v>543.5</v>
      </c>
      <c r="C12289">
        <v>556.17999999999995</v>
      </c>
    </row>
    <row r="12290" spans="1:3">
      <c r="A12290" s="80">
        <v>42596</v>
      </c>
      <c r="B12290">
        <v>543.5</v>
      </c>
      <c r="C12290">
        <v>556.17999999999995</v>
      </c>
    </row>
    <row r="12291" spans="1:3">
      <c r="A12291" s="80">
        <v>42597</v>
      </c>
      <c r="B12291">
        <v>543.5</v>
      </c>
      <c r="C12291">
        <v>556.17999999999995</v>
      </c>
    </row>
    <row r="12292" spans="1:3">
      <c r="A12292" s="80">
        <v>42598</v>
      </c>
      <c r="B12292">
        <v>543.5</v>
      </c>
      <c r="C12292">
        <v>556.17999999999995</v>
      </c>
    </row>
    <row r="12293" spans="1:3">
      <c r="A12293" s="80">
        <v>42599</v>
      </c>
      <c r="B12293">
        <v>544.03</v>
      </c>
      <c r="C12293">
        <v>556.53</v>
      </c>
    </row>
    <row r="12294" spans="1:3">
      <c r="A12294" s="80">
        <v>42600</v>
      </c>
      <c r="B12294">
        <v>543.97</v>
      </c>
      <c r="C12294">
        <v>556.57000000000005</v>
      </c>
    </row>
    <row r="12295" spans="1:3">
      <c r="A12295" s="80">
        <v>42601</v>
      </c>
      <c r="B12295">
        <v>544.66</v>
      </c>
      <c r="C12295">
        <v>557.34</v>
      </c>
    </row>
    <row r="12296" spans="1:3">
      <c r="A12296" s="80">
        <v>42602</v>
      </c>
      <c r="B12296">
        <v>545.11</v>
      </c>
      <c r="C12296">
        <v>557.79999999999995</v>
      </c>
    </row>
    <row r="12297" spans="1:3">
      <c r="A12297" s="80">
        <v>42603</v>
      </c>
      <c r="B12297">
        <v>545.11</v>
      </c>
      <c r="C12297">
        <v>557.79999999999995</v>
      </c>
    </row>
    <row r="12298" spans="1:3">
      <c r="A12298" s="80">
        <v>42604</v>
      </c>
      <c r="B12298">
        <v>545.11</v>
      </c>
      <c r="C12298">
        <v>557.79999999999995</v>
      </c>
    </row>
    <row r="12299" spans="1:3">
      <c r="A12299" s="80">
        <v>42605</v>
      </c>
      <c r="B12299">
        <v>545.01</v>
      </c>
      <c r="C12299">
        <v>557.65</v>
      </c>
    </row>
    <row r="12300" spans="1:3">
      <c r="A12300" s="80">
        <v>42606</v>
      </c>
      <c r="B12300">
        <v>545.02</v>
      </c>
      <c r="C12300">
        <v>557.63</v>
      </c>
    </row>
    <row r="12301" spans="1:3">
      <c r="A12301" s="80">
        <v>42607</v>
      </c>
      <c r="B12301">
        <v>545.02</v>
      </c>
      <c r="C12301">
        <v>557.62</v>
      </c>
    </row>
    <row r="12302" spans="1:3">
      <c r="A12302" s="80">
        <v>42608</v>
      </c>
      <c r="B12302">
        <v>546.03</v>
      </c>
      <c r="C12302">
        <v>558.69000000000005</v>
      </c>
    </row>
    <row r="12303" spans="1:3">
      <c r="A12303" s="80">
        <v>42609</v>
      </c>
      <c r="B12303">
        <v>546.11</v>
      </c>
      <c r="C12303">
        <v>558.77</v>
      </c>
    </row>
    <row r="12304" spans="1:3">
      <c r="A12304" s="80">
        <v>42610</v>
      </c>
      <c r="B12304">
        <v>546.11</v>
      </c>
      <c r="C12304">
        <v>558.77</v>
      </c>
    </row>
    <row r="12305" spans="1:3">
      <c r="A12305" s="80">
        <v>42611</v>
      </c>
      <c r="B12305">
        <v>546.11</v>
      </c>
      <c r="C12305">
        <v>558.77</v>
      </c>
    </row>
    <row r="12306" spans="1:3">
      <c r="A12306" s="80">
        <v>42612</v>
      </c>
      <c r="B12306">
        <v>546</v>
      </c>
      <c r="C12306">
        <v>558.63</v>
      </c>
    </row>
    <row r="12307" spans="1:3">
      <c r="A12307" s="80">
        <v>42613</v>
      </c>
      <c r="B12307">
        <v>545.98</v>
      </c>
      <c r="C12307">
        <v>558.64</v>
      </c>
    </row>
    <row r="12308" spans="1:3">
      <c r="A12308" s="80">
        <v>42614</v>
      </c>
      <c r="B12308">
        <v>546</v>
      </c>
      <c r="C12308">
        <v>558.63</v>
      </c>
    </row>
    <row r="12309" spans="1:3">
      <c r="A12309" s="80">
        <v>42615</v>
      </c>
      <c r="B12309">
        <v>545.99</v>
      </c>
      <c r="C12309">
        <v>558.6</v>
      </c>
    </row>
    <row r="12310" spans="1:3">
      <c r="A12310" s="80">
        <v>42616</v>
      </c>
      <c r="B12310">
        <v>546</v>
      </c>
      <c r="C12310">
        <v>558.6</v>
      </c>
    </row>
    <row r="12311" spans="1:3">
      <c r="A12311" s="80">
        <v>42617</v>
      </c>
      <c r="B12311">
        <v>546</v>
      </c>
      <c r="C12311">
        <v>558.6</v>
      </c>
    </row>
    <row r="12312" spans="1:3">
      <c r="A12312" s="80">
        <v>42618</v>
      </c>
      <c r="B12312">
        <v>546</v>
      </c>
      <c r="C12312">
        <v>558.6</v>
      </c>
    </row>
    <row r="12313" spans="1:3">
      <c r="A12313" s="80">
        <v>42619</v>
      </c>
      <c r="B12313">
        <v>546.02</v>
      </c>
      <c r="C12313">
        <v>558.61</v>
      </c>
    </row>
    <row r="12314" spans="1:3">
      <c r="A12314" s="80">
        <v>42620</v>
      </c>
      <c r="B12314">
        <v>545.94000000000005</v>
      </c>
      <c r="C12314">
        <v>558.59</v>
      </c>
    </row>
    <row r="12315" spans="1:3">
      <c r="A12315" s="80">
        <v>42621</v>
      </c>
      <c r="B12315">
        <v>546.20000000000005</v>
      </c>
      <c r="C12315">
        <v>558.83000000000004</v>
      </c>
    </row>
    <row r="12316" spans="1:3">
      <c r="A12316" s="80">
        <v>42622</v>
      </c>
      <c r="B12316">
        <v>546.35</v>
      </c>
      <c r="C12316">
        <v>558.96</v>
      </c>
    </row>
    <row r="12317" spans="1:3">
      <c r="A12317" s="80">
        <v>42623</v>
      </c>
      <c r="B12317">
        <v>546.37</v>
      </c>
      <c r="C12317">
        <v>558.99</v>
      </c>
    </row>
    <row r="12318" spans="1:3">
      <c r="A12318" s="80">
        <v>42624</v>
      </c>
      <c r="B12318">
        <v>546.37</v>
      </c>
      <c r="C12318">
        <v>558.99</v>
      </c>
    </row>
    <row r="12319" spans="1:3">
      <c r="A12319" s="80">
        <v>42625</v>
      </c>
      <c r="B12319">
        <v>546.37</v>
      </c>
      <c r="C12319">
        <v>558.99</v>
      </c>
    </row>
    <row r="12320" spans="1:3">
      <c r="A12320" s="80">
        <v>42626</v>
      </c>
      <c r="B12320">
        <v>546.53</v>
      </c>
      <c r="C12320">
        <v>559.1</v>
      </c>
    </row>
    <row r="12321" spans="1:3">
      <c r="A12321" s="80">
        <v>42627</v>
      </c>
      <c r="B12321">
        <v>546.16</v>
      </c>
      <c r="C12321">
        <v>558.78</v>
      </c>
    </row>
    <row r="12322" spans="1:3">
      <c r="A12322" s="80">
        <v>42628</v>
      </c>
      <c r="B12322">
        <v>545.49</v>
      </c>
      <c r="C12322">
        <v>558.08000000000004</v>
      </c>
    </row>
    <row r="12323" spans="1:3">
      <c r="A12323" s="80">
        <v>42629</v>
      </c>
      <c r="B12323">
        <v>545.49</v>
      </c>
      <c r="C12323">
        <v>558.08000000000004</v>
      </c>
    </row>
    <row r="12324" spans="1:3">
      <c r="A12324" s="80">
        <v>42630</v>
      </c>
      <c r="B12324">
        <v>545.26</v>
      </c>
      <c r="C12324">
        <v>557.76</v>
      </c>
    </row>
    <row r="12325" spans="1:3">
      <c r="A12325" s="80">
        <v>42631</v>
      </c>
      <c r="B12325">
        <v>545.26</v>
      </c>
      <c r="C12325">
        <v>557.76</v>
      </c>
    </row>
    <row r="12326" spans="1:3">
      <c r="A12326" s="80">
        <v>42632</v>
      </c>
      <c r="B12326">
        <v>545.26</v>
      </c>
      <c r="C12326">
        <v>557.76</v>
      </c>
    </row>
    <row r="12327" spans="1:3">
      <c r="A12327" s="80">
        <v>42633</v>
      </c>
      <c r="B12327">
        <v>545.12</v>
      </c>
      <c r="C12327">
        <v>557.69000000000005</v>
      </c>
    </row>
    <row r="12328" spans="1:3">
      <c r="A12328" s="80">
        <v>42634</v>
      </c>
      <c r="B12328">
        <v>545.20000000000005</v>
      </c>
      <c r="C12328">
        <v>557.77</v>
      </c>
    </row>
    <row r="12329" spans="1:3">
      <c r="A12329" s="80">
        <v>42635</v>
      </c>
      <c r="B12329">
        <v>545.35</v>
      </c>
      <c r="C12329">
        <v>557.91999999999996</v>
      </c>
    </row>
    <row r="12330" spans="1:3">
      <c r="A12330" s="80">
        <v>42636</v>
      </c>
      <c r="B12330">
        <v>545.91999999999996</v>
      </c>
      <c r="C12330">
        <v>558.55999999999995</v>
      </c>
    </row>
    <row r="12331" spans="1:3">
      <c r="A12331" s="80">
        <v>42637</v>
      </c>
      <c r="B12331">
        <v>545.94000000000005</v>
      </c>
      <c r="C12331">
        <v>558.59</v>
      </c>
    </row>
    <row r="12332" spans="1:3">
      <c r="A12332" s="80">
        <v>42638</v>
      </c>
      <c r="B12332">
        <v>545.94000000000005</v>
      </c>
      <c r="C12332">
        <v>558.59</v>
      </c>
    </row>
    <row r="12333" spans="1:3">
      <c r="A12333" s="80">
        <v>42639</v>
      </c>
      <c r="B12333">
        <v>545.94000000000005</v>
      </c>
      <c r="C12333">
        <v>558.59</v>
      </c>
    </row>
    <row r="12334" spans="1:3">
      <c r="A12334" s="80">
        <v>42640</v>
      </c>
      <c r="B12334">
        <v>545.97</v>
      </c>
      <c r="C12334">
        <v>558.62</v>
      </c>
    </row>
    <row r="12335" spans="1:3">
      <c r="A12335" s="80">
        <v>42641</v>
      </c>
      <c r="B12335">
        <v>545.92999999999995</v>
      </c>
      <c r="C12335">
        <v>558.63</v>
      </c>
    </row>
    <row r="12336" spans="1:3">
      <c r="A12336" s="80">
        <v>42642</v>
      </c>
      <c r="B12336">
        <v>545.95000000000005</v>
      </c>
      <c r="C12336">
        <v>558.61</v>
      </c>
    </row>
    <row r="12337" spans="1:3">
      <c r="A12337" s="80">
        <v>42643</v>
      </c>
      <c r="B12337">
        <v>546.33000000000004</v>
      </c>
      <c r="C12337">
        <v>558.79999999999995</v>
      </c>
    </row>
    <row r="12338" spans="1:3">
      <c r="A12338" s="80">
        <v>42644</v>
      </c>
      <c r="B12338">
        <v>546.35</v>
      </c>
      <c r="C12338">
        <v>558.86</v>
      </c>
    </row>
    <row r="12339" spans="1:3">
      <c r="A12339" s="80">
        <v>42645</v>
      </c>
      <c r="B12339">
        <v>546.35</v>
      </c>
      <c r="C12339">
        <v>558.86</v>
      </c>
    </row>
    <row r="12340" spans="1:3">
      <c r="A12340" s="80">
        <v>42646</v>
      </c>
      <c r="B12340">
        <v>546.35</v>
      </c>
      <c r="C12340">
        <v>558.86</v>
      </c>
    </row>
    <row r="12341" spans="1:3">
      <c r="A12341" s="80">
        <v>42647</v>
      </c>
      <c r="B12341">
        <v>546.33000000000004</v>
      </c>
      <c r="C12341">
        <v>558.79999999999995</v>
      </c>
    </row>
    <row r="12342" spans="1:3">
      <c r="A12342" s="80">
        <v>42648</v>
      </c>
      <c r="B12342">
        <v>546.91</v>
      </c>
      <c r="C12342">
        <v>559.41</v>
      </c>
    </row>
    <row r="12343" spans="1:3">
      <c r="A12343" s="80">
        <v>42649</v>
      </c>
      <c r="B12343">
        <v>547.23</v>
      </c>
      <c r="C12343">
        <v>559.78</v>
      </c>
    </row>
    <row r="12344" spans="1:3">
      <c r="A12344" s="80">
        <v>42650</v>
      </c>
      <c r="B12344">
        <v>547.25</v>
      </c>
      <c r="C12344">
        <v>559.76</v>
      </c>
    </row>
    <row r="12345" spans="1:3">
      <c r="A12345" s="80">
        <v>42651</v>
      </c>
      <c r="B12345">
        <v>547.21</v>
      </c>
      <c r="C12345">
        <v>559.79999999999995</v>
      </c>
    </row>
    <row r="12346" spans="1:3">
      <c r="A12346" s="80">
        <v>42652</v>
      </c>
      <c r="B12346">
        <v>547.21</v>
      </c>
      <c r="C12346">
        <v>559.79999999999995</v>
      </c>
    </row>
    <row r="12347" spans="1:3">
      <c r="A12347" s="80">
        <v>42653</v>
      </c>
      <c r="B12347">
        <v>547.21</v>
      </c>
      <c r="C12347">
        <v>559.79999999999995</v>
      </c>
    </row>
    <row r="12348" spans="1:3">
      <c r="A12348" s="80">
        <v>42654</v>
      </c>
      <c r="B12348">
        <v>547.23</v>
      </c>
      <c r="C12348">
        <v>559.76</v>
      </c>
    </row>
    <row r="12349" spans="1:3">
      <c r="A12349" s="80">
        <v>42655</v>
      </c>
      <c r="B12349">
        <v>547.17999999999995</v>
      </c>
      <c r="C12349">
        <v>559.79</v>
      </c>
    </row>
    <row r="12350" spans="1:3">
      <c r="A12350" s="80">
        <v>42656</v>
      </c>
      <c r="B12350">
        <v>547.19000000000005</v>
      </c>
      <c r="C12350">
        <v>559.79999999999995</v>
      </c>
    </row>
    <row r="12351" spans="1:3">
      <c r="A12351" s="80">
        <v>42657</v>
      </c>
      <c r="B12351">
        <v>547.24</v>
      </c>
      <c r="C12351">
        <v>559.82000000000005</v>
      </c>
    </row>
    <row r="12352" spans="1:3">
      <c r="A12352" s="80">
        <v>42658</v>
      </c>
      <c r="B12352">
        <v>547.26</v>
      </c>
      <c r="C12352">
        <v>559.82000000000005</v>
      </c>
    </row>
    <row r="12353" spans="1:3">
      <c r="A12353" s="80">
        <v>42659</v>
      </c>
      <c r="B12353">
        <v>547.26</v>
      </c>
      <c r="C12353">
        <v>559.82000000000005</v>
      </c>
    </row>
    <row r="12354" spans="1:3">
      <c r="A12354" s="80">
        <v>42660</v>
      </c>
      <c r="B12354">
        <v>547.26</v>
      </c>
      <c r="C12354">
        <v>559.82000000000005</v>
      </c>
    </row>
    <row r="12355" spans="1:3">
      <c r="A12355" s="80">
        <v>42661</v>
      </c>
      <c r="B12355">
        <v>547.26</v>
      </c>
      <c r="C12355">
        <v>559.82000000000005</v>
      </c>
    </row>
    <row r="12356" spans="1:3">
      <c r="A12356" s="80">
        <v>42662</v>
      </c>
      <c r="B12356">
        <v>547.32000000000005</v>
      </c>
      <c r="C12356">
        <v>559.82000000000005</v>
      </c>
    </row>
    <row r="12357" spans="1:3">
      <c r="A12357" s="80">
        <v>42663</v>
      </c>
      <c r="B12357">
        <v>547.27</v>
      </c>
      <c r="C12357">
        <v>559.84</v>
      </c>
    </row>
    <row r="12358" spans="1:3">
      <c r="A12358" s="80">
        <v>42664</v>
      </c>
      <c r="B12358">
        <v>547.25</v>
      </c>
      <c r="C12358">
        <v>559.83000000000004</v>
      </c>
    </row>
    <row r="12359" spans="1:3">
      <c r="A12359" s="80">
        <v>42665</v>
      </c>
      <c r="B12359">
        <v>547.23</v>
      </c>
      <c r="C12359">
        <v>559.82000000000005</v>
      </c>
    </row>
    <row r="12360" spans="1:3">
      <c r="A12360" s="80">
        <v>42666</v>
      </c>
      <c r="B12360">
        <v>547.23</v>
      </c>
      <c r="C12360">
        <v>559.82000000000005</v>
      </c>
    </row>
    <row r="12361" spans="1:3">
      <c r="A12361" s="80">
        <v>42667</v>
      </c>
      <c r="B12361">
        <v>547.23</v>
      </c>
      <c r="C12361">
        <v>559.82000000000005</v>
      </c>
    </row>
    <row r="12362" spans="1:3">
      <c r="A12362" s="80">
        <v>42668</v>
      </c>
      <c r="B12362">
        <v>547.20000000000005</v>
      </c>
      <c r="C12362">
        <v>559.80999999999995</v>
      </c>
    </row>
    <row r="12363" spans="1:3">
      <c r="A12363" s="80">
        <v>42669</v>
      </c>
      <c r="B12363">
        <v>547.38</v>
      </c>
      <c r="C12363">
        <v>559.98</v>
      </c>
    </row>
    <row r="12364" spans="1:3">
      <c r="A12364" s="80">
        <v>42670</v>
      </c>
      <c r="B12364">
        <v>547.4</v>
      </c>
      <c r="C12364">
        <v>559.99</v>
      </c>
    </row>
    <row r="12365" spans="1:3">
      <c r="A12365" s="80">
        <v>42671</v>
      </c>
      <c r="B12365">
        <v>547.54999999999995</v>
      </c>
      <c r="C12365">
        <v>560.16999999999996</v>
      </c>
    </row>
    <row r="12366" spans="1:3">
      <c r="A12366" s="80">
        <v>42672</v>
      </c>
      <c r="B12366">
        <v>547.38</v>
      </c>
      <c r="C12366">
        <v>560.17999999999995</v>
      </c>
    </row>
    <row r="12367" spans="1:3">
      <c r="A12367" s="80">
        <v>42673</v>
      </c>
      <c r="B12367">
        <v>547.38</v>
      </c>
      <c r="C12367">
        <v>560.17999999999995</v>
      </c>
    </row>
    <row r="12368" spans="1:3">
      <c r="A12368" s="80">
        <v>42674</v>
      </c>
      <c r="B12368">
        <v>547.38</v>
      </c>
      <c r="C12368">
        <v>560.17999999999995</v>
      </c>
    </row>
    <row r="12369" spans="1:3">
      <c r="A12369" s="80">
        <v>42675</v>
      </c>
      <c r="B12369">
        <v>547.4</v>
      </c>
      <c r="C12369">
        <v>560.12</v>
      </c>
    </row>
    <row r="12370" spans="1:3">
      <c r="A12370" s="80">
        <v>42676</v>
      </c>
      <c r="B12370">
        <v>547.6</v>
      </c>
      <c r="C12370">
        <v>560.12</v>
      </c>
    </row>
    <row r="12371" spans="1:3">
      <c r="A12371" s="80">
        <v>42677</v>
      </c>
      <c r="B12371">
        <v>547.79</v>
      </c>
      <c r="C12371">
        <v>560.29999999999995</v>
      </c>
    </row>
    <row r="12372" spans="1:3">
      <c r="A12372" s="80">
        <v>42678</v>
      </c>
      <c r="B12372">
        <v>547.94000000000005</v>
      </c>
      <c r="C12372">
        <v>560.42999999999995</v>
      </c>
    </row>
    <row r="12373" spans="1:3">
      <c r="A12373" s="80">
        <v>42679</v>
      </c>
      <c r="B12373">
        <v>548.45000000000005</v>
      </c>
      <c r="C12373">
        <v>561.04</v>
      </c>
    </row>
    <row r="12374" spans="1:3">
      <c r="A12374" s="80">
        <v>42680</v>
      </c>
      <c r="B12374">
        <v>548.45000000000005</v>
      </c>
      <c r="C12374">
        <v>561.04</v>
      </c>
    </row>
    <row r="12375" spans="1:3">
      <c r="A12375" s="80">
        <v>42681</v>
      </c>
      <c r="B12375">
        <v>548.45000000000005</v>
      </c>
      <c r="C12375">
        <v>561.04</v>
      </c>
    </row>
    <row r="12376" spans="1:3">
      <c r="A12376" s="80">
        <v>42682</v>
      </c>
      <c r="B12376">
        <v>548.71</v>
      </c>
      <c r="C12376">
        <v>561.27</v>
      </c>
    </row>
    <row r="12377" spans="1:3">
      <c r="A12377" s="80">
        <v>42683</v>
      </c>
      <c r="B12377">
        <v>548.69000000000005</v>
      </c>
      <c r="C12377">
        <v>561.32000000000005</v>
      </c>
    </row>
    <row r="12378" spans="1:3">
      <c r="A12378" s="80">
        <v>42684</v>
      </c>
      <c r="B12378">
        <v>549.03</v>
      </c>
      <c r="C12378">
        <v>561.64</v>
      </c>
    </row>
    <row r="12379" spans="1:3">
      <c r="A12379" s="80">
        <v>42685</v>
      </c>
      <c r="B12379">
        <v>549.34</v>
      </c>
      <c r="C12379">
        <v>561.98</v>
      </c>
    </row>
    <row r="12380" spans="1:3">
      <c r="A12380" s="80">
        <v>42686</v>
      </c>
      <c r="B12380">
        <v>549.13</v>
      </c>
      <c r="C12380">
        <v>561.80999999999995</v>
      </c>
    </row>
    <row r="12381" spans="1:3">
      <c r="A12381" s="80">
        <v>42687</v>
      </c>
      <c r="B12381">
        <v>549.13</v>
      </c>
      <c r="C12381">
        <v>561.80999999999995</v>
      </c>
    </row>
    <row r="12382" spans="1:3">
      <c r="A12382" s="80">
        <v>42688</v>
      </c>
      <c r="B12382">
        <v>549.13</v>
      </c>
      <c r="C12382">
        <v>561.80999999999995</v>
      </c>
    </row>
    <row r="12383" spans="1:3">
      <c r="A12383" s="80">
        <v>42689</v>
      </c>
      <c r="B12383">
        <v>549.16</v>
      </c>
      <c r="C12383">
        <v>561.79</v>
      </c>
    </row>
    <row r="12384" spans="1:3">
      <c r="A12384" s="80">
        <v>42690</v>
      </c>
      <c r="B12384">
        <v>549.13</v>
      </c>
      <c r="C12384">
        <v>561.79999999999995</v>
      </c>
    </row>
    <row r="12385" spans="1:3">
      <c r="A12385" s="80">
        <v>42691</v>
      </c>
      <c r="B12385">
        <v>549.12</v>
      </c>
      <c r="C12385">
        <v>561.79</v>
      </c>
    </row>
    <row r="12386" spans="1:3">
      <c r="A12386" s="80">
        <v>42692</v>
      </c>
      <c r="B12386">
        <v>548.70000000000005</v>
      </c>
      <c r="C12386">
        <v>561.35</v>
      </c>
    </row>
    <row r="12387" spans="1:3">
      <c r="A12387" s="80">
        <v>42693</v>
      </c>
      <c r="B12387">
        <v>548.04</v>
      </c>
      <c r="C12387">
        <v>560.74</v>
      </c>
    </row>
    <row r="12388" spans="1:3">
      <c r="A12388" s="80">
        <v>42694</v>
      </c>
      <c r="B12388">
        <v>548.04</v>
      </c>
      <c r="C12388">
        <v>560.74</v>
      </c>
    </row>
    <row r="12389" spans="1:3">
      <c r="A12389" s="80">
        <v>42695</v>
      </c>
      <c r="B12389">
        <v>548.04</v>
      </c>
      <c r="C12389">
        <v>560.74</v>
      </c>
    </row>
    <row r="12390" spans="1:3">
      <c r="A12390" s="80">
        <v>42696</v>
      </c>
      <c r="B12390">
        <v>547.42999999999995</v>
      </c>
      <c r="C12390">
        <v>559.99</v>
      </c>
    </row>
    <row r="12391" spans="1:3">
      <c r="A12391" s="80">
        <v>42697</v>
      </c>
      <c r="B12391">
        <v>547.36</v>
      </c>
      <c r="C12391">
        <v>559.95000000000005</v>
      </c>
    </row>
    <row r="12392" spans="1:3">
      <c r="A12392" s="80">
        <v>42698</v>
      </c>
      <c r="B12392">
        <v>547.34</v>
      </c>
      <c r="C12392">
        <v>559.9</v>
      </c>
    </row>
    <row r="12393" spans="1:3">
      <c r="A12393" s="80">
        <v>42699</v>
      </c>
      <c r="B12393">
        <v>547.04999999999995</v>
      </c>
      <c r="C12393">
        <v>559.72</v>
      </c>
    </row>
    <row r="12394" spans="1:3">
      <c r="A12394" s="80">
        <v>42700</v>
      </c>
      <c r="B12394">
        <v>546.82000000000005</v>
      </c>
      <c r="C12394">
        <v>559.53</v>
      </c>
    </row>
    <row r="12395" spans="1:3">
      <c r="A12395" s="80">
        <v>42701</v>
      </c>
      <c r="B12395">
        <v>546.82000000000005</v>
      </c>
      <c r="C12395">
        <v>559.53</v>
      </c>
    </row>
    <row r="12396" spans="1:3">
      <c r="A12396" s="80">
        <v>42702</v>
      </c>
      <c r="B12396">
        <v>546.82000000000005</v>
      </c>
      <c r="C12396">
        <v>559.53</v>
      </c>
    </row>
    <row r="12397" spans="1:3">
      <c r="A12397" s="80">
        <v>42703</v>
      </c>
      <c r="B12397">
        <v>546.58000000000004</v>
      </c>
      <c r="C12397">
        <v>559.15</v>
      </c>
    </row>
    <row r="12398" spans="1:3">
      <c r="A12398" s="80">
        <v>42704</v>
      </c>
      <c r="B12398">
        <v>545.75</v>
      </c>
      <c r="C12398">
        <v>558.4</v>
      </c>
    </row>
    <row r="12399" spans="1:3">
      <c r="A12399" s="80">
        <v>42705</v>
      </c>
      <c r="B12399">
        <v>545.25</v>
      </c>
      <c r="C12399">
        <v>557.95000000000005</v>
      </c>
    </row>
    <row r="12400" spans="1:3">
      <c r="A12400" s="80">
        <v>42706</v>
      </c>
      <c r="B12400">
        <v>545.16999999999996</v>
      </c>
      <c r="C12400">
        <v>557.88</v>
      </c>
    </row>
    <row r="12401" spans="1:3">
      <c r="A12401" s="80">
        <v>42707</v>
      </c>
      <c r="B12401">
        <v>545.16999999999996</v>
      </c>
      <c r="C12401">
        <v>557.75</v>
      </c>
    </row>
    <row r="12402" spans="1:3">
      <c r="A12402" s="80">
        <v>42708</v>
      </c>
      <c r="B12402">
        <v>545.16999999999996</v>
      </c>
      <c r="C12402">
        <v>557.75</v>
      </c>
    </row>
    <row r="12403" spans="1:3">
      <c r="A12403" s="80">
        <v>42709</v>
      </c>
      <c r="B12403">
        <v>545.16999999999996</v>
      </c>
      <c r="C12403">
        <v>557.75</v>
      </c>
    </row>
    <row r="12404" spans="1:3">
      <c r="A12404" s="80">
        <v>42710</v>
      </c>
      <c r="B12404">
        <v>545.24</v>
      </c>
      <c r="C12404">
        <v>557.77</v>
      </c>
    </row>
    <row r="12405" spans="1:3">
      <c r="A12405" s="80">
        <v>42711</v>
      </c>
      <c r="B12405">
        <v>545.13</v>
      </c>
      <c r="C12405">
        <v>557.72</v>
      </c>
    </row>
    <row r="12406" spans="1:3">
      <c r="A12406" s="80">
        <v>42712</v>
      </c>
      <c r="B12406">
        <v>545.1</v>
      </c>
      <c r="C12406">
        <v>557.64</v>
      </c>
    </row>
    <row r="12407" spans="1:3">
      <c r="A12407" s="80">
        <v>42713</v>
      </c>
      <c r="B12407">
        <v>545.04</v>
      </c>
      <c r="C12407">
        <v>557.61</v>
      </c>
    </row>
    <row r="12408" spans="1:3">
      <c r="A12408" s="80">
        <v>42714</v>
      </c>
      <c r="B12408">
        <v>545.01</v>
      </c>
      <c r="C12408">
        <v>557.6</v>
      </c>
    </row>
    <row r="12409" spans="1:3">
      <c r="A12409" s="80">
        <v>42715</v>
      </c>
      <c r="B12409">
        <v>545.01</v>
      </c>
      <c r="C12409">
        <v>557.6</v>
      </c>
    </row>
    <row r="12410" spans="1:3">
      <c r="A12410" s="80">
        <v>42716</v>
      </c>
      <c r="B12410">
        <v>545.01</v>
      </c>
      <c r="C12410">
        <v>557.6</v>
      </c>
    </row>
    <row r="12411" spans="1:3">
      <c r="A12411" s="80">
        <v>42717</v>
      </c>
      <c r="B12411">
        <v>545.09</v>
      </c>
      <c r="C12411">
        <v>557.61</v>
      </c>
    </row>
    <row r="12412" spans="1:3">
      <c r="A12412" s="80">
        <v>42718</v>
      </c>
      <c r="B12412">
        <v>545.05999999999995</v>
      </c>
      <c r="C12412">
        <v>557.64</v>
      </c>
    </row>
    <row r="12413" spans="1:3">
      <c r="A12413" s="80">
        <v>42719</v>
      </c>
      <c r="B12413">
        <v>545.04999999999995</v>
      </c>
      <c r="C12413">
        <v>557.62</v>
      </c>
    </row>
    <row r="12414" spans="1:3">
      <c r="A12414" s="80">
        <v>42720</v>
      </c>
      <c r="B12414">
        <v>545.08000000000004</v>
      </c>
      <c r="C12414">
        <v>557.63</v>
      </c>
    </row>
    <row r="12415" spans="1:3">
      <c r="A12415" s="80">
        <v>42721</v>
      </c>
      <c r="B12415">
        <v>545.07000000000005</v>
      </c>
      <c r="C12415">
        <v>557.64</v>
      </c>
    </row>
    <row r="12416" spans="1:3">
      <c r="A12416" s="80">
        <v>42722</v>
      </c>
      <c r="B12416">
        <v>545.07000000000005</v>
      </c>
      <c r="C12416">
        <v>557.64</v>
      </c>
    </row>
    <row r="12417" spans="1:3">
      <c r="A12417" s="80">
        <v>42723</v>
      </c>
      <c r="B12417">
        <v>545.07000000000005</v>
      </c>
      <c r="C12417">
        <v>557.64</v>
      </c>
    </row>
    <row r="12418" spans="1:3">
      <c r="A12418" s="80">
        <v>42724</v>
      </c>
      <c r="B12418">
        <v>545.47</v>
      </c>
      <c r="C12418">
        <v>557.96</v>
      </c>
    </row>
    <row r="12419" spans="1:3">
      <c r="A12419" s="80">
        <v>42725</v>
      </c>
      <c r="B12419">
        <v>546.41</v>
      </c>
      <c r="C12419">
        <v>559.02</v>
      </c>
    </row>
    <row r="12420" spans="1:3">
      <c r="A12420" s="80">
        <v>42726</v>
      </c>
      <c r="B12420">
        <v>548.32000000000005</v>
      </c>
      <c r="C12420">
        <v>561.04</v>
      </c>
    </row>
    <row r="12421" spans="1:3">
      <c r="A12421" s="80">
        <v>42727</v>
      </c>
      <c r="B12421">
        <v>549.05999999999995</v>
      </c>
      <c r="C12421">
        <v>561.79999999999995</v>
      </c>
    </row>
    <row r="12422" spans="1:3">
      <c r="A12422" s="80">
        <v>42728</v>
      </c>
      <c r="B12422">
        <v>548.05999999999995</v>
      </c>
      <c r="C12422">
        <v>560.77</v>
      </c>
    </row>
    <row r="12423" spans="1:3">
      <c r="A12423" s="80">
        <v>42729</v>
      </c>
      <c r="B12423">
        <v>548.05999999999995</v>
      </c>
      <c r="C12423">
        <v>560.77</v>
      </c>
    </row>
    <row r="12424" spans="1:3">
      <c r="A12424" s="80">
        <v>42730</v>
      </c>
      <c r="B12424">
        <v>548.05999999999995</v>
      </c>
      <c r="C12424">
        <v>560.77</v>
      </c>
    </row>
    <row r="12425" spans="1:3">
      <c r="A12425" s="80">
        <v>42731</v>
      </c>
      <c r="B12425">
        <v>548.20000000000005</v>
      </c>
      <c r="C12425">
        <v>560.84</v>
      </c>
    </row>
    <row r="12426" spans="1:3">
      <c r="A12426" s="80">
        <v>42732</v>
      </c>
      <c r="B12426">
        <v>548.32000000000005</v>
      </c>
      <c r="C12426">
        <v>561.08000000000004</v>
      </c>
    </row>
    <row r="12427" spans="1:3">
      <c r="A12427" s="80">
        <v>42733</v>
      </c>
      <c r="B12427">
        <v>548.26</v>
      </c>
      <c r="C12427">
        <v>561.09</v>
      </c>
    </row>
    <row r="12428" spans="1:3">
      <c r="A12428" s="80">
        <v>42734</v>
      </c>
      <c r="B12428">
        <v>548.17999999999995</v>
      </c>
      <c r="C12428">
        <v>561.1</v>
      </c>
    </row>
    <row r="12429" spans="1:3">
      <c r="A12429" s="80">
        <v>42735</v>
      </c>
      <c r="B12429">
        <v>548.17999999999995</v>
      </c>
      <c r="C12429">
        <v>561.1</v>
      </c>
    </row>
    <row r="12430" spans="1:3">
      <c r="A12430" s="80">
        <v>42736</v>
      </c>
      <c r="B12430">
        <v>548.17999999999995</v>
      </c>
      <c r="C12430">
        <v>561.1</v>
      </c>
    </row>
    <row r="12431" spans="1:3">
      <c r="A12431" s="80">
        <v>42737</v>
      </c>
      <c r="B12431">
        <v>548.17999999999995</v>
      </c>
      <c r="C12431">
        <v>561.1</v>
      </c>
    </row>
    <row r="12432" spans="1:3">
      <c r="A12432" s="80">
        <v>42738</v>
      </c>
      <c r="B12432">
        <v>548.14</v>
      </c>
      <c r="C12432">
        <v>561.1</v>
      </c>
    </row>
    <row r="12433" spans="1:3">
      <c r="A12433" s="80">
        <v>42739</v>
      </c>
      <c r="B12433">
        <v>548.16999999999996</v>
      </c>
      <c r="C12433">
        <v>561.09</v>
      </c>
    </row>
    <row r="12434" spans="1:3">
      <c r="A12434" s="80">
        <v>42740</v>
      </c>
      <c r="B12434">
        <v>548.79999999999995</v>
      </c>
      <c r="C12434">
        <v>561.6</v>
      </c>
    </row>
    <row r="12435" spans="1:3">
      <c r="A12435" s="80">
        <v>42741</v>
      </c>
      <c r="B12435">
        <v>549.12</v>
      </c>
      <c r="C12435">
        <v>561.87</v>
      </c>
    </row>
    <row r="12436" spans="1:3">
      <c r="A12436" s="80">
        <v>42742</v>
      </c>
      <c r="B12436">
        <v>549.27</v>
      </c>
      <c r="C12436">
        <v>561.98</v>
      </c>
    </row>
    <row r="12437" spans="1:3">
      <c r="A12437" s="80">
        <v>42743</v>
      </c>
      <c r="B12437">
        <v>549.27</v>
      </c>
      <c r="C12437">
        <v>561.98</v>
      </c>
    </row>
    <row r="12438" spans="1:3">
      <c r="A12438" s="80">
        <v>42744</v>
      </c>
      <c r="B12438">
        <v>549.27</v>
      </c>
      <c r="C12438">
        <v>561.98</v>
      </c>
    </row>
    <row r="12439" spans="1:3">
      <c r="A12439" s="80">
        <v>42745</v>
      </c>
      <c r="B12439">
        <v>549.4</v>
      </c>
      <c r="C12439">
        <v>561.95000000000005</v>
      </c>
    </row>
    <row r="12440" spans="1:3">
      <c r="A12440" s="80">
        <v>42746</v>
      </c>
      <c r="B12440">
        <v>549.33000000000004</v>
      </c>
      <c r="C12440">
        <v>561.94000000000005</v>
      </c>
    </row>
    <row r="12441" spans="1:3">
      <c r="A12441" s="80">
        <v>42747</v>
      </c>
      <c r="B12441">
        <v>549.12</v>
      </c>
      <c r="C12441">
        <v>561.76</v>
      </c>
    </row>
    <row r="12442" spans="1:3">
      <c r="A12442" s="80">
        <v>42748</v>
      </c>
      <c r="B12442">
        <v>548.6</v>
      </c>
      <c r="C12442">
        <v>561.19000000000005</v>
      </c>
    </row>
    <row r="12443" spans="1:3">
      <c r="A12443" s="80">
        <v>42749</v>
      </c>
      <c r="B12443">
        <v>548.1</v>
      </c>
      <c r="C12443">
        <v>560.76</v>
      </c>
    </row>
    <row r="12444" spans="1:3">
      <c r="A12444" s="80">
        <v>42750</v>
      </c>
      <c r="B12444">
        <v>548.1</v>
      </c>
      <c r="C12444">
        <v>560.76</v>
      </c>
    </row>
    <row r="12445" spans="1:3">
      <c r="A12445" s="80">
        <v>42751</v>
      </c>
      <c r="B12445">
        <v>548.1</v>
      </c>
      <c r="C12445">
        <v>560.76</v>
      </c>
    </row>
    <row r="12446" spans="1:3">
      <c r="A12446" s="80">
        <v>42752</v>
      </c>
      <c r="B12446">
        <v>548.09</v>
      </c>
      <c r="C12446">
        <v>560.62</v>
      </c>
    </row>
    <row r="12447" spans="1:3">
      <c r="A12447" s="80">
        <v>42753</v>
      </c>
      <c r="B12447">
        <v>548.03</v>
      </c>
      <c r="C12447">
        <v>560.62</v>
      </c>
    </row>
    <row r="12448" spans="1:3">
      <c r="A12448" s="80">
        <v>42754</v>
      </c>
      <c r="B12448">
        <v>548.04</v>
      </c>
      <c r="C12448">
        <v>560.6</v>
      </c>
    </row>
    <row r="12449" spans="1:3">
      <c r="A12449" s="80">
        <v>42755</v>
      </c>
      <c r="B12449">
        <v>548.01</v>
      </c>
      <c r="C12449">
        <v>560.59</v>
      </c>
    </row>
    <row r="12450" spans="1:3">
      <c r="A12450" s="80">
        <v>42756</v>
      </c>
      <c r="B12450">
        <v>547.97</v>
      </c>
      <c r="C12450">
        <v>560.59</v>
      </c>
    </row>
    <row r="12451" spans="1:3">
      <c r="A12451" s="80">
        <v>42757</v>
      </c>
      <c r="B12451">
        <v>547.97</v>
      </c>
      <c r="C12451">
        <v>560.59</v>
      </c>
    </row>
    <row r="12452" spans="1:3">
      <c r="A12452" s="80">
        <v>42758</v>
      </c>
      <c r="B12452">
        <v>547.97</v>
      </c>
      <c r="C12452">
        <v>560.59</v>
      </c>
    </row>
    <row r="12453" spans="1:3">
      <c r="A12453" s="80">
        <v>42759</v>
      </c>
      <c r="B12453">
        <v>548.03</v>
      </c>
      <c r="C12453">
        <v>560.61</v>
      </c>
    </row>
    <row r="12454" spans="1:3">
      <c r="A12454" s="80">
        <v>42760</v>
      </c>
      <c r="B12454">
        <v>547.91999999999996</v>
      </c>
      <c r="C12454">
        <v>560.66</v>
      </c>
    </row>
    <row r="12455" spans="1:3">
      <c r="A12455" s="80">
        <v>42761</v>
      </c>
      <c r="B12455">
        <v>547.86</v>
      </c>
      <c r="C12455">
        <v>560.62</v>
      </c>
    </row>
    <row r="12456" spans="1:3">
      <c r="A12456" s="80">
        <v>42762</v>
      </c>
      <c r="B12456">
        <v>548.23</v>
      </c>
      <c r="C12456">
        <v>560.96</v>
      </c>
    </row>
    <row r="12457" spans="1:3">
      <c r="A12457" s="80">
        <v>42763</v>
      </c>
      <c r="B12457">
        <v>548.64</v>
      </c>
      <c r="C12457">
        <v>561.38</v>
      </c>
    </row>
    <row r="12458" spans="1:3">
      <c r="A12458" s="80">
        <v>42764</v>
      </c>
      <c r="B12458">
        <v>548.64</v>
      </c>
      <c r="C12458">
        <v>561.38</v>
      </c>
    </row>
    <row r="12459" spans="1:3">
      <c r="A12459" s="80">
        <v>42765</v>
      </c>
      <c r="B12459">
        <v>548.64</v>
      </c>
      <c r="C12459">
        <v>561.38</v>
      </c>
    </row>
    <row r="12460" spans="1:3">
      <c r="A12460" s="80">
        <v>42766</v>
      </c>
      <c r="B12460">
        <v>548.75</v>
      </c>
      <c r="C12460">
        <v>561.41999999999996</v>
      </c>
    </row>
    <row r="12461" spans="1:3">
      <c r="A12461" s="80">
        <v>42767</v>
      </c>
      <c r="B12461">
        <v>550.08000000000004</v>
      </c>
      <c r="C12461">
        <v>562.70000000000005</v>
      </c>
    </row>
    <row r="12462" spans="1:3">
      <c r="A12462" s="80">
        <v>42768</v>
      </c>
      <c r="B12462">
        <v>550.14</v>
      </c>
      <c r="C12462">
        <v>562.77</v>
      </c>
    </row>
    <row r="12463" spans="1:3">
      <c r="A12463" s="80">
        <v>42769</v>
      </c>
      <c r="B12463">
        <v>550.99</v>
      </c>
      <c r="C12463">
        <v>563.62</v>
      </c>
    </row>
    <row r="12464" spans="1:3">
      <c r="A12464" s="80">
        <v>42770</v>
      </c>
      <c r="B12464">
        <v>551.63</v>
      </c>
      <c r="C12464">
        <v>564.19000000000005</v>
      </c>
    </row>
    <row r="12465" spans="1:3">
      <c r="A12465" s="80">
        <v>42771</v>
      </c>
      <c r="B12465">
        <v>551.63</v>
      </c>
      <c r="C12465">
        <v>564.19000000000005</v>
      </c>
    </row>
    <row r="12466" spans="1:3">
      <c r="A12466" s="80">
        <v>42772</v>
      </c>
      <c r="B12466">
        <v>551.63</v>
      </c>
      <c r="C12466">
        <v>564.19000000000005</v>
      </c>
    </row>
    <row r="12467" spans="1:3">
      <c r="A12467" s="80">
        <v>42773</v>
      </c>
      <c r="B12467">
        <v>551.92999999999995</v>
      </c>
      <c r="C12467">
        <v>564.53</v>
      </c>
    </row>
    <row r="12468" spans="1:3">
      <c r="A12468" s="80">
        <v>42774</v>
      </c>
      <c r="B12468">
        <v>553.1</v>
      </c>
      <c r="C12468">
        <v>565.82000000000005</v>
      </c>
    </row>
    <row r="12469" spans="1:3">
      <c r="A12469" s="80">
        <v>42775</v>
      </c>
      <c r="B12469">
        <v>553.62</v>
      </c>
      <c r="C12469">
        <v>566.30999999999995</v>
      </c>
    </row>
    <row r="12470" spans="1:3">
      <c r="A12470" s="80">
        <v>42776</v>
      </c>
      <c r="B12470">
        <v>553.65</v>
      </c>
      <c r="C12470">
        <v>566.38</v>
      </c>
    </row>
    <row r="12471" spans="1:3">
      <c r="A12471" s="80">
        <v>42777</v>
      </c>
      <c r="B12471">
        <v>554.08000000000004</v>
      </c>
      <c r="C12471">
        <v>566.16</v>
      </c>
    </row>
    <row r="12472" spans="1:3">
      <c r="A12472" s="80">
        <v>42778</v>
      </c>
      <c r="B12472">
        <v>554.08000000000004</v>
      </c>
      <c r="C12472">
        <v>566.16</v>
      </c>
    </row>
    <row r="12473" spans="1:3">
      <c r="A12473" s="80">
        <v>42779</v>
      </c>
      <c r="B12473">
        <v>554.08000000000004</v>
      </c>
      <c r="C12473">
        <v>566.16</v>
      </c>
    </row>
    <row r="12474" spans="1:3">
      <c r="A12474" s="80">
        <v>42780</v>
      </c>
      <c r="B12474">
        <v>554.17999999999995</v>
      </c>
      <c r="C12474">
        <v>566.77</v>
      </c>
    </row>
    <row r="12475" spans="1:3">
      <c r="A12475" s="80">
        <v>42781</v>
      </c>
      <c r="B12475">
        <v>553.95000000000005</v>
      </c>
      <c r="C12475">
        <v>566.9</v>
      </c>
    </row>
    <row r="12476" spans="1:3">
      <c r="A12476" s="80">
        <v>42782</v>
      </c>
      <c r="B12476">
        <v>554.5</v>
      </c>
      <c r="C12476">
        <v>567.49</v>
      </c>
    </row>
    <row r="12477" spans="1:3">
      <c r="A12477" s="80">
        <v>42783</v>
      </c>
      <c r="B12477">
        <v>555.82000000000005</v>
      </c>
      <c r="C12477">
        <v>568.78</v>
      </c>
    </row>
    <row r="12478" spans="1:3">
      <c r="A12478" s="80">
        <v>42784</v>
      </c>
      <c r="B12478">
        <v>555.98</v>
      </c>
      <c r="C12478">
        <v>568.91999999999996</v>
      </c>
    </row>
    <row r="12479" spans="1:3">
      <c r="A12479" s="80">
        <v>42785</v>
      </c>
      <c r="B12479">
        <v>555.98</v>
      </c>
      <c r="C12479">
        <v>568.91999999999996</v>
      </c>
    </row>
    <row r="12480" spans="1:3">
      <c r="A12480" s="80">
        <v>42786</v>
      </c>
      <c r="B12480">
        <v>555.98</v>
      </c>
      <c r="C12480">
        <v>568.91999999999996</v>
      </c>
    </row>
    <row r="12481" spans="1:3">
      <c r="A12481" s="80">
        <v>42787</v>
      </c>
      <c r="B12481">
        <v>556.05999999999995</v>
      </c>
      <c r="C12481">
        <v>568.92999999999995</v>
      </c>
    </row>
    <row r="12482" spans="1:3">
      <c r="A12482" s="80">
        <v>42788</v>
      </c>
      <c r="B12482">
        <v>555.92999999999995</v>
      </c>
      <c r="C12482">
        <v>568.9</v>
      </c>
    </row>
    <row r="12483" spans="1:3">
      <c r="A12483" s="80">
        <v>42789</v>
      </c>
      <c r="B12483">
        <v>555.92999999999995</v>
      </c>
      <c r="C12483">
        <v>568.87</v>
      </c>
    </row>
    <row r="12484" spans="1:3">
      <c r="A12484" s="80">
        <v>42790</v>
      </c>
      <c r="B12484">
        <v>555.76</v>
      </c>
      <c r="C12484">
        <v>568.77</v>
      </c>
    </row>
    <row r="12485" spans="1:3">
      <c r="A12485" s="80">
        <v>42791</v>
      </c>
      <c r="B12485">
        <v>555.29999999999995</v>
      </c>
      <c r="C12485">
        <v>568.37</v>
      </c>
    </row>
    <row r="12486" spans="1:3">
      <c r="A12486" s="80">
        <v>42792</v>
      </c>
      <c r="B12486">
        <v>555.29999999999995</v>
      </c>
      <c r="C12486">
        <v>568.37</v>
      </c>
    </row>
    <row r="12487" spans="1:3">
      <c r="A12487" s="80">
        <v>42793</v>
      </c>
      <c r="B12487">
        <v>555.29999999999995</v>
      </c>
      <c r="C12487">
        <v>568.37</v>
      </c>
    </row>
    <row r="12488" spans="1:3">
      <c r="A12488" s="80">
        <v>42794</v>
      </c>
      <c r="B12488">
        <v>555.19000000000005</v>
      </c>
      <c r="C12488">
        <v>568.16</v>
      </c>
    </row>
    <row r="12489" spans="1:3">
      <c r="A12489" s="80">
        <v>42795</v>
      </c>
      <c r="B12489">
        <v>554.97</v>
      </c>
      <c r="C12489">
        <v>567.96</v>
      </c>
    </row>
    <row r="12490" spans="1:3">
      <c r="A12490" s="80">
        <v>42796</v>
      </c>
      <c r="B12490">
        <v>554.65</v>
      </c>
      <c r="C12490">
        <v>567.29</v>
      </c>
    </row>
    <row r="12491" spans="1:3">
      <c r="A12491" s="80">
        <v>42797</v>
      </c>
      <c r="B12491">
        <v>554.58000000000004</v>
      </c>
      <c r="C12491">
        <v>567.26</v>
      </c>
    </row>
    <row r="12492" spans="1:3">
      <c r="A12492" s="80">
        <v>42798</v>
      </c>
      <c r="B12492">
        <v>554.6</v>
      </c>
      <c r="C12492">
        <v>567.27</v>
      </c>
    </row>
    <row r="12493" spans="1:3">
      <c r="A12493" s="80">
        <v>42799</v>
      </c>
      <c r="B12493">
        <v>554.6</v>
      </c>
      <c r="C12493">
        <v>567.27</v>
      </c>
    </row>
    <row r="12494" spans="1:3">
      <c r="A12494" s="80">
        <v>42800</v>
      </c>
      <c r="B12494">
        <v>554.6</v>
      </c>
      <c r="C12494">
        <v>567.27</v>
      </c>
    </row>
    <row r="12495" spans="1:3">
      <c r="A12495" s="80">
        <v>42801</v>
      </c>
      <c r="B12495">
        <v>554.88</v>
      </c>
      <c r="C12495">
        <v>567.4</v>
      </c>
    </row>
    <row r="12496" spans="1:3">
      <c r="A12496" s="80">
        <v>42802</v>
      </c>
      <c r="B12496">
        <v>554.82000000000005</v>
      </c>
      <c r="C12496">
        <v>567.44000000000005</v>
      </c>
    </row>
    <row r="12497" spans="1:3">
      <c r="A12497" s="80">
        <v>42803</v>
      </c>
      <c r="B12497">
        <v>555.35</v>
      </c>
      <c r="C12497">
        <v>567.98</v>
      </c>
    </row>
    <row r="12498" spans="1:3">
      <c r="A12498" s="80">
        <v>42804</v>
      </c>
      <c r="B12498">
        <v>555.41</v>
      </c>
      <c r="C12498">
        <v>568.09</v>
      </c>
    </row>
    <row r="12499" spans="1:3">
      <c r="A12499" s="80">
        <v>42805</v>
      </c>
      <c r="B12499">
        <v>555.1</v>
      </c>
      <c r="C12499">
        <v>567.83000000000004</v>
      </c>
    </row>
    <row r="12500" spans="1:3">
      <c r="A12500" s="80">
        <v>42806</v>
      </c>
      <c r="B12500">
        <v>555.1</v>
      </c>
      <c r="C12500">
        <v>567.83000000000004</v>
      </c>
    </row>
    <row r="12501" spans="1:3">
      <c r="A12501" s="80">
        <v>42807</v>
      </c>
      <c r="B12501">
        <v>555.1</v>
      </c>
      <c r="C12501">
        <v>567.83000000000004</v>
      </c>
    </row>
    <row r="12502" spans="1:3">
      <c r="A12502" s="80">
        <v>42808</v>
      </c>
      <c r="B12502">
        <v>555.09</v>
      </c>
      <c r="C12502">
        <v>567.72</v>
      </c>
    </row>
    <row r="12503" spans="1:3">
      <c r="A12503" s="80">
        <v>42809</v>
      </c>
      <c r="B12503">
        <v>554.52</v>
      </c>
      <c r="C12503">
        <v>567.21</v>
      </c>
    </row>
    <row r="12504" spans="1:3">
      <c r="A12504" s="80">
        <v>42810</v>
      </c>
      <c r="B12504">
        <v>553.57000000000005</v>
      </c>
      <c r="C12504">
        <v>566.16999999999996</v>
      </c>
    </row>
    <row r="12505" spans="1:3">
      <c r="A12505" s="80">
        <v>42811</v>
      </c>
      <c r="B12505">
        <v>552.9</v>
      </c>
      <c r="C12505">
        <v>565.53</v>
      </c>
    </row>
    <row r="12506" spans="1:3">
      <c r="A12506" s="80">
        <v>42812</v>
      </c>
      <c r="B12506">
        <v>551.80999999999995</v>
      </c>
      <c r="C12506">
        <v>564.42999999999995</v>
      </c>
    </row>
    <row r="12507" spans="1:3">
      <c r="A12507" s="80">
        <v>42813</v>
      </c>
      <c r="B12507">
        <v>551.80999999999995</v>
      </c>
      <c r="C12507">
        <v>564.42999999999995</v>
      </c>
    </row>
    <row r="12508" spans="1:3">
      <c r="A12508" s="80">
        <v>42814</v>
      </c>
      <c r="B12508">
        <v>551.80999999999995</v>
      </c>
      <c r="C12508">
        <v>564.42999999999995</v>
      </c>
    </row>
    <row r="12509" spans="1:3">
      <c r="A12509" s="80">
        <v>42815</v>
      </c>
      <c r="B12509">
        <v>551.55999999999995</v>
      </c>
      <c r="C12509">
        <v>564.07000000000005</v>
      </c>
    </row>
    <row r="12510" spans="1:3">
      <c r="A12510" s="80">
        <v>42816</v>
      </c>
      <c r="B12510">
        <v>551.44000000000005</v>
      </c>
      <c r="C12510">
        <v>564.04</v>
      </c>
    </row>
    <row r="12511" spans="1:3">
      <c r="A12511" s="80">
        <v>42817</v>
      </c>
      <c r="B12511">
        <v>551.63</v>
      </c>
      <c r="C12511">
        <v>564.29999999999995</v>
      </c>
    </row>
    <row r="12512" spans="1:3">
      <c r="A12512" s="80">
        <v>42818</v>
      </c>
      <c r="B12512">
        <v>552.11</v>
      </c>
      <c r="C12512">
        <v>564.85</v>
      </c>
    </row>
    <row r="12513" spans="1:3">
      <c r="A12513" s="80">
        <v>42819</v>
      </c>
      <c r="B12513">
        <v>552.12</v>
      </c>
      <c r="C12513">
        <v>564.89</v>
      </c>
    </row>
    <row r="12514" spans="1:3">
      <c r="A12514" s="80">
        <v>42820</v>
      </c>
      <c r="B12514">
        <v>552.12</v>
      </c>
      <c r="C12514">
        <v>564.89</v>
      </c>
    </row>
    <row r="12515" spans="1:3">
      <c r="A12515" s="80">
        <v>42821</v>
      </c>
      <c r="B12515">
        <v>552.12</v>
      </c>
      <c r="C12515">
        <v>564.89</v>
      </c>
    </row>
    <row r="12516" spans="1:3">
      <c r="A12516" s="80">
        <v>42822</v>
      </c>
      <c r="B12516">
        <v>552.48</v>
      </c>
      <c r="C12516">
        <v>565.11</v>
      </c>
    </row>
    <row r="12517" spans="1:3">
      <c r="A12517" s="80">
        <v>42823</v>
      </c>
      <c r="B12517">
        <v>552.66999999999996</v>
      </c>
      <c r="C12517">
        <v>565.41</v>
      </c>
    </row>
    <row r="12518" spans="1:3">
      <c r="A12518" s="80">
        <v>42824</v>
      </c>
      <c r="B12518">
        <v>553.27</v>
      </c>
      <c r="C12518">
        <v>566.11</v>
      </c>
    </row>
    <row r="12519" spans="1:3">
      <c r="A12519" s="80">
        <v>42825</v>
      </c>
      <c r="B12519">
        <v>554.42999999999995</v>
      </c>
      <c r="C12519">
        <v>567.34</v>
      </c>
    </row>
    <row r="12520" spans="1:3">
      <c r="A12520" s="80">
        <v>42826</v>
      </c>
      <c r="B12520">
        <v>554.47</v>
      </c>
      <c r="C12520">
        <v>567.36</v>
      </c>
    </row>
    <row r="12521" spans="1:3">
      <c r="A12521" s="80">
        <v>42827</v>
      </c>
      <c r="B12521">
        <v>554.47</v>
      </c>
      <c r="C12521">
        <v>567.36</v>
      </c>
    </row>
    <row r="12522" spans="1:3">
      <c r="A12522" s="80">
        <v>42828</v>
      </c>
      <c r="B12522">
        <v>554.47</v>
      </c>
      <c r="C12522">
        <v>567.36</v>
      </c>
    </row>
    <row r="12523" spans="1:3">
      <c r="A12523" s="80">
        <v>42829</v>
      </c>
      <c r="B12523">
        <v>555</v>
      </c>
      <c r="C12523">
        <v>567.62</v>
      </c>
    </row>
    <row r="12524" spans="1:3">
      <c r="A12524" s="80">
        <v>42830</v>
      </c>
      <c r="B12524">
        <v>555.46</v>
      </c>
      <c r="C12524">
        <v>568.13</v>
      </c>
    </row>
    <row r="12525" spans="1:3">
      <c r="A12525" s="80">
        <v>42831</v>
      </c>
      <c r="B12525">
        <v>556.14</v>
      </c>
      <c r="C12525">
        <v>568.79</v>
      </c>
    </row>
    <row r="12526" spans="1:3">
      <c r="A12526" s="80">
        <v>42832</v>
      </c>
      <c r="B12526">
        <v>556.36</v>
      </c>
      <c r="C12526">
        <v>568.99</v>
      </c>
    </row>
    <row r="12527" spans="1:3">
      <c r="A12527" s="80">
        <v>42833</v>
      </c>
      <c r="B12527">
        <v>556.52</v>
      </c>
      <c r="C12527">
        <v>569.13</v>
      </c>
    </row>
    <row r="12528" spans="1:3">
      <c r="A12528" s="80">
        <v>42834</v>
      </c>
      <c r="B12528">
        <v>556.52</v>
      </c>
      <c r="C12528">
        <v>569.13</v>
      </c>
    </row>
    <row r="12529" spans="1:3">
      <c r="A12529" s="80">
        <v>42835</v>
      </c>
      <c r="B12529">
        <v>556.52</v>
      </c>
      <c r="C12529">
        <v>569.13</v>
      </c>
    </row>
    <row r="12530" spans="1:3">
      <c r="A12530" s="80">
        <v>42836</v>
      </c>
      <c r="B12530">
        <v>556.57000000000005</v>
      </c>
      <c r="C12530">
        <v>569.28</v>
      </c>
    </row>
    <row r="12531" spans="1:3">
      <c r="A12531" s="80">
        <v>42837</v>
      </c>
      <c r="B12531">
        <v>556.57000000000005</v>
      </c>
      <c r="C12531">
        <v>569.28</v>
      </c>
    </row>
    <row r="12532" spans="1:3">
      <c r="A12532" s="80">
        <v>42838</v>
      </c>
      <c r="B12532">
        <v>555.36</v>
      </c>
      <c r="C12532">
        <v>568.20000000000005</v>
      </c>
    </row>
    <row r="12533" spans="1:3">
      <c r="A12533" s="80">
        <v>42839</v>
      </c>
      <c r="B12533">
        <v>555.36</v>
      </c>
      <c r="C12533">
        <v>568.20000000000005</v>
      </c>
    </row>
    <row r="12534" spans="1:3">
      <c r="A12534" s="80">
        <v>42840</v>
      </c>
      <c r="B12534">
        <v>555.36</v>
      </c>
      <c r="C12534">
        <v>568.20000000000005</v>
      </c>
    </row>
    <row r="12535" spans="1:3">
      <c r="A12535" s="80">
        <v>42841</v>
      </c>
      <c r="B12535">
        <v>555.36</v>
      </c>
      <c r="C12535">
        <v>568.20000000000005</v>
      </c>
    </row>
    <row r="12536" spans="1:3">
      <c r="A12536" s="80">
        <v>42842</v>
      </c>
      <c r="B12536">
        <v>555.36</v>
      </c>
      <c r="C12536">
        <v>568.20000000000005</v>
      </c>
    </row>
    <row r="12537" spans="1:3">
      <c r="A12537" s="80">
        <v>42843</v>
      </c>
      <c r="B12537">
        <v>555.12</v>
      </c>
      <c r="C12537">
        <v>567.70000000000005</v>
      </c>
    </row>
    <row r="12538" spans="1:3">
      <c r="A12538" s="80">
        <v>42844</v>
      </c>
      <c r="B12538">
        <v>554.88</v>
      </c>
      <c r="C12538">
        <v>567.62</v>
      </c>
    </row>
    <row r="12539" spans="1:3">
      <c r="A12539" s="80">
        <v>42845</v>
      </c>
      <c r="B12539">
        <v>554.79999999999995</v>
      </c>
      <c r="C12539">
        <v>567.66999999999996</v>
      </c>
    </row>
    <row r="12540" spans="1:3">
      <c r="A12540" s="80">
        <v>42846</v>
      </c>
      <c r="B12540">
        <v>554.85</v>
      </c>
      <c r="C12540">
        <v>567.66999999999996</v>
      </c>
    </row>
    <row r="12541" spans="1:3">
      <c r="A12541" s="80">
        <v>42847</v>
      </c>
      <c r="B12541">
        <v>554.84</v>
      </c>
      <c r="C12541">
        <v>567.71</v>
      </c>
    </row>
    <row r="12542" spans="1:3">
      <c r="A12542" s="80">
        <v>42848</v>
      </c>
      <c r="B12542">
        <v>554.84</v>
      </c>
      <c r="C12542">
        <v>567.71</v>
      </c>
    </row>
    <row r="12543" spans="1:3">
      <c r="A12543" s="80">
        <v>42849</v>
      </c>
      <c r="B12543">
        <v>554.84</v>
      </c>
      <c r="C12543">
        <v>567.71</v>
      </c>
    </row>
    <row r="12544" spans="1:3">
      <c r="A12544" s="80">
        <v>42850</v>
      </c>
      <c r="B12544">
        <v>555.19000000000005</v>
      </c>
      <c r="C12544">
        <v>567.88</v>
      </c>
    </row>
    <row r="12545" spans="1:3">
      <c r="A12545" s="80">
        <v>42851</v>
      </c>
      <c r="B12545">
        <v>555.75</v>
      </c>
      <c r="C12545">
        <v>568.5</v>
      </c>
    </row>
    <row r="12546" spans="1:3">
      <c r="A12546" s="80">
        <v>42852</v>
      </c>
      <c r="B12546">
        <v>556.79</v>
      </c>
      <c r="C12546">
        <v>569.55999999999995</v>
      </c>
    </row>
    <row r="12547" spans="1:3">
      <c r="A12547" s="80">
        <v>42853</v>
      </c>
      <c r="B12547">
        <v>557.86</v>
      </c>
      <c r="C12547">
        <v>570.62</v>
      </c>
    </row>
    <row r="12548" spans="1:3">
      <c r="A12548" s="80">
        <v>42854</v>
      </c>
      <c r="B12548">
        <v>557.9</v>
      </c>
      <c r="C12548">
        <v>570.72</v>
      </c>
    </row>
    <row r="12549" spans="1:3">
      <c r="A12549" s="80">
        <v>42855</v>
      </c>
      <c r="B12549">
        <v>557.9</v>
      </c>
      <c r="C12549">
        <v>570.72</v>
      </c>
    </row>
    <row r="12550" spans="1:3">
      <c r="A12550" s="80">
        <v>42856</v>
      </c>
      <c r="B12550">
        <v>557.9</v>
      </c>
      <c r="C12550">
        <v>570.72</v>
      </c>
    </row>
    <row r="12551" spans="1:3">
      <c r="A12551" s="80">
        <v>42857</v>
      </c>
      <c r="B12551">
        <v>557.9</v>
      </c>
      <c r="C12551">
        <v>570.72</v>
      </c>
    </row>
    <row r="12552" spans="1:3">
      <c r="A12552" s="80">
        <v>42858</v>
      </c>
      <c r="B12552">
        <v>558.49</v>
      </c>
      <c r="C12552">
        <v>571.14</v>
      </c>
    </row>
    <row r="12553" spans="1:3">
      <c r="A12553" s="80">
        <v>42859</v>
      </c>
      <c r="B12553">
        <v>558.84</v>
      </c>
      <c r="C12553">
        <v>571.54999999999995</v>
      </c>
    </row>
    <row r="12554" spans="1:3">
      <c r="A12554" s="80">
        <v>42860</v>
      </c>
      <c r="B12554">
        <v>559.42999999999995</v>
      </c>
      <c r="C12554">
        <v>572.04</v>
      </c>
    </row>
    <row r="12555" spans="1:3">
      <c r="A12555" s="80">
        <v>42861</v>
      </c>
      <c r="B12555">
        <v>560.91999999999996</v>
      </c>
      <c r="C12555">
        <v>573.51</v>
      </c>
    </row>
    <row r="12556" spans="1:3">
      <c r="A12556" s="80">
        <v>42862</v>
      </c>
      <c r="B12556">
        <v>560.91999999999996</v>
      </c>
      <c r="C12556">
        <v>573.51</v>
      </c>
    </row>
    <row r="12557" spans="1:3">
      <c r="A12557" s="80">
        <v>42863</v>
      </c>
      <c r="B12557">
        <v>560.91999999999996</v>
      </c>
      <c r="C12557">
        <v>573.51</v>
      </c>
    </row>
    <row r="12558" spans="1:3">
      <c r="A12558" s="80">
        <v>42864</v>
      </c>
      <c r="B12558">
        <v>561.84</v>
      </c>
      <c r="C12558">
        <v>574.48</v>
      </c>
    </row>
    <row r="12559" spans="1:3">
      <c r="A12559" s="80">
        <v>42865</v>
      </c>
      <c r="B12559">
        <v>563.79</v>
      </c>
      <c r="C12559">
        <v>576.33000000000004</v>
      </c>
    </row>
    <row r="12560" spans="1:3">
      <c r="A12560" s="80">
        <v>42866</v>
      </c>
      <c r="B12560">
        <v>564.17999999999995</v>
      </c>
      <c r="C12560">
        <v>576.74</v>
      </c>
    </row>
    <row r="12561" spans="1:3">
      <c r="A12561" s="80">
        <v>42867</v>
      </c>
      <c r="B12561">
        <v>564.14</v>
      </c>
      <c r="C12561">
        <v>576.74</v>
      </c>
    </row>
    <row r="12562" spans="1:3">
      <c r="A12562" s="80">
        <v>42868</v>
      </c>
      <c r="B12562">
        <v>564.42999999999995</v>
      </c>
      <c r="C12562">
        <v>577.03</v>
      </c>
    </row>
    <row r="12563" spans="1:3">
      <c r="A12563" s="80">
        <v>42869</v>
      </c>
      <c r="B12563">
        <v>564.42999999999995</v>
      </c>
      <c r="C12563">
        <v>577.03</v>
      </c>
    </row>
    <row r="12564" spans="1:3">
      <c r="A12564" s="80">
        <v>42870</v>
      </c>
      <c r="B12564">
        <v>564.42999999999995</v>
      </c>
      <c r="C12564">
        <v>577.03</v>
      </c>
    </row>
    <row r="12565" spans="1:3">
      <c r="A12565" s="80">
        <v>42871</v>
      </c>
      <c r="B12565">
        <v>564.86</v>
      </c>
      <c r="C12565">
        <v>577.39</v>
      </c>
    </row>
    <row r="12566" spans="1:3">
      <c r="A12566" s="80">
        <v>42872</v>
      </c>
      <c r="B12566">
        <v>566.30999999999995</v>
      </c>
      <c r="C12566">
        <v>578.94000000000005</v>
      </c>
    </row>
    <row r="12567" spans="1:3">
      <c r="A12567" s="80">
        <v>42873</v>
      </c>
      <c r="B12567">
        <v>569.26</v>
      </c>
      <c r="C12567">
        <v>581.9</v>
      </c>
    </row>
    <row r="12568" spans="1:3">
      <c r="A12568" s="80">
        <v>42874</v>
      </c>
      <c r="B12568">
        <v>570.71</v>
      </c>
      <c r="C12568">
        <v>583.37</v>
      </c>
    </row>
    <row r="12569" spans="1:3">
      <c r="A12569" s="80">
        <v>42875</v>
      </c>
      <c r="B12569">
        <v>573.82000000000005</v>
      </c>
      <c r="C12569">
        <v>586.42999999999995</v>
      </c>
    </row>
    <row r="12570" spans="1:3">
      <c r="A12570" s="80">
        <v>42876</v>
      </c>
      <c r="B12570">
        <v>573.82000000000005</v>
      </c>
      <c r="C12570">
        <v>586.42999999999995</v>
      </c>
    </row>
    <row r="12571" spans="1:3">
      <c r="A12571" s="80">
        <v>42877</v>
      </c>
      <c r="B12571">
        <v>573.82000000000005</v>
      </c>
      <c r="C12571">
        <v>586.42999999999995</v>
      </c>
    </row>
    <row r="12572" spans="1:3">
      <c r="A12572" s="80">
        <v>42878</v>
      </c>
      <c r="B12572">
        <v>577.98</v>
      </c>
      <c r="C12572">
        <v>590.57000000000005</v>
      </c>
    </row>
    <row r="12573" spans="1:3">
      <c r="A12573" s="80">
        <v>42879</v>
      </c>
      <c r="B12573">
        <v>582.17999999999995</v>
      </c>
      <c r="C12573">
        <v>595.13</v>
      </c>
    </row>
    <row r="12574" spans="1:3">
      <c r="A12574" s="80">
        <v>42880</v>
      </c>
      <c r="B12574">
        <v>585.55999999999995</v>
      </c>
      <c r="C12574">
        <v>598.49</v>
      </c>
    </row>
    <row r="12575" spans="1:3">
      <c r="A12575" s="80">
        <v>42881</v>
      </c>
      <c r="B12575">
        <v>581.71</v>
      </c>
      <c r="C12575">
        <v>594.47</v>
      </c>
    </row>
    <row r="12576" spans="1:3">
      <c r="A12576" s="80">
        <v>42882</v>
      </c>
      <c r="B12576">
        <v>574.05999999999995</v>
      </c>
      <c r="C12576">
        <v>587.25</v>
      </c>
    </row>
    <row r="12577" spans="1:3">
      <c r="A12577" s="80">
        <v>42883</v>
      </c>
      <c r="B12577">
        <v>574.05999999999995</v>
      </c>
      <c r="C12577">
        <v>587.25</v>
      </c>
    </row>
    <row r="12578" spans="1:3">
      <c r="A12578" s="80">
        <v>42884</v>
      </c>
      <c r="B12578">
        <v>574.05999999999995</v>
      </c>
      <c r="C12578">
        <v>587.25</v>
      </c>
    </row>
    <row r="12579" spans="1:3">
      <c r="A12579" s="80">
        <v>42885</v>
      </c>
      <c r="B12579">
        <v>570.26</v>
      </c>
      <c r="C12579">
        <v>582.87</v>
      </c>
    </row>
    <row r="12580" spans="1:3">
      <c r="A12580" s="80">
        <v>42886</v>
      </c>
      <c r="B12580">
        <v>567.37</v>
      </c>
      <c r="C12580">
        <v>580.12</v>
      </c>
    </row>
    <row r="12581" spans="1:3">
      <c r="A12581" s="80">
        <v>42887</v>
      </c>
      <c r="B12581">
        <v>564.22</v>
      </c>
      <c r="C12581">
        <v>576.86</v>
      </c>
    </row>
    <row r="12582" spans="1:3">
      <c r="A12582" s="80">
        <v>42888</v>
      </c>
      <c r="B12582">
        <v>562.76</v>
      </c>
      <c r="C12582">
        <v>575.66999999999996</v>
      </c>
    </row>
    <row r="12583" spans="1:3">
      <c r="A12583" s="80">
        <v>42889</v>
      </c>
      <c r="B12583">
        <v>562.74</v>
      </c>
      <c r="C12583">
        <v>575.47</v>
      </c>
    </row>
    <row r="12584" spans="1:3">
      <c r="A12584" s="80">
        <v>42890</v>
      </c>
      <c r="B12584">
        <v>562.74</v>
      </c>
      <c r="C12584">
        <v>575.47</v>
      </c>
    </row>
    <row r="12585" spans="1:3">
      <c r="A12585" s="80">
        <v>42891</v>
      </c>
      <c r="B12585">
        <v>562.74</v>
      </c>
      <c r="C12585">
        <v>575.47</v>
      </c>
    </row>
    <row r="12586" spans="1:3">
      <c r="A12586" s="80">
        <v>42892</v>
      </c>
      <c r="B12586">
        <v>562.79999999999995</v>
      </c>
      <c r="C12586">
        <v>575.4</v>
      </c>
    </row>
    <row r="12587" spans="1:3">
      <c r="A12587" s="80">
        <v>42893</v>
      </c>
      <c r="B12587">
        <v>562.76</v>
      </c>
      <c r="C12587">
        <v>575.46</v>
      </c>
    </row>
    <row r="12588" spans="1:3">
      <c r="A12588" s="80">
        <v>42894</v>
      </c>
      <c r="B12588">
        <v>562.88</v>
      </c>
      <c r="C12588">
        <v>575.52</v>
      </c>
    </row>
    <row r="12589" spans="1:3">
      <c r="A12589" s="80">
        <v>42895</v>
      </c>
      <c r="B12589">
        <v>563.6</v>
      </c>
      <c r="C12589">
        <v>576.39</v>
      </c>
    </row>
    <row r="12590" spans="1:3">
      <c r="A12590" s="80">
        <v>42896</v>
      </c>
      <c r="B12590">
        <v>564.55999999999995</v>
      </c>
      <c r="C12590">
        <v>577.4</v>
      </c>
    </row>
    <row r="12591" spans="1:3">
      <c r="A12591" s="80">
        <v>42897</v>
      </c>
      <c r="B12591">
        <v>564.55999999999995</v>
      </c>
      <c r="C12591">
        <v>577.4</v>
      </c>
    </row>
    <row r="12592" spans="1:3">
      <c r="A12592" s="80">
        <v>42898</v>
      </c>
      <c r="B12592">
        <v>564.55999999999995</v>
      </c>
      <c r="C12592">
        <v>577.4</v>
      </c>
    </row>
    <row r="12593" spans="1:3">
      <c r="A12593" s="80">
        <v>42899</v>
      </c>
      <c r="B12593">
        <v>564.75</v>
      </c>
      <c r="C12593">
        <v>577.48</v>
      </c>
    </row>
    <row r="12594" spans="1:3">
      <c r="A12594" s="80">
        <v>42900</v>
      </c>
      <c r="B12594">
        <v>564.71</v>
      </c>
      <c r="C12594">
        <v>577.53</v>
      </c>
    </row>
    <row r="12595" spans="1:3">
      <c r="A12595" s="80">
        <v>42901</v>
      </c>
      <c r="B12595">
        <v>564.65</v>
      </c>
      <c r="C12595">
        <v>577.45000000000005</v>
      </c>
    </row>
    <row r="12596" spans="1:3">
      <c r="A12596" s="80">
        <v>42902</v>
      </c>
      <c r="B12596">
        <v>564.66999999999996</v>
      </c>
      <c r="C12596">
        <v>577.46</v>
      </c>
    </row>
    <row r="12597" spans="1:3">
      <c r="A12597" s="80">
        <v>42903</v>
      </c>
      <c r="B12597">
        <v>564.12</v>
      </c>
      <c r="C12597">
        <v>576.78</v>
      </c>
    </row>
    <row r="12598" spans="1:3">
      <c r="A12598" s="80">
        <v>42904</v>
      </c>
      <c r="B12598">
        <v>564.12</v>
      </c>
      <c r="C12598">
        <v>576.78</v>
      </c>
    </row>
    <row r="12599" spans="1:3">
      <c r="A12599" s="80">
        <v>42905</v>
      </c>
      <c r="B12599">
        <v>564.12</v>
      </c>
      <c r="C12599">
        <v>576.78</v>
      </c>
    </row>
    <row r="12600" spans="1:3">
      <c r="A12600" s="80">
        <v>42906</v>
      </c>
      <c r="B12600">
        <v>564.17999999999995</v>
      </c>
      <c r="C12600">
        <v>576.83000000000004</v>
      </c>
    </row>
    <row r="12601" spans="1:3">
      <c r="A12601" s="80">
        <v>42907</v>
      </c>
      <c r="B12601">
        <v>564.62</v>
      </c>
      <c r="C12601">
        <v>577.37</v>
      </c>
    </row>
    <row r="12602" spans="1:3">
      <c r="A12602" s="80">
        <v>42908</v>
      </c>
      <c r="B12602">
        <v>564.65</v>
      </c>
      <c r="C12602">
        <v>577.39</v>
      </c>
    </row>
    <row r="12603" spans="1:3">
      <c r="A12603" s="80">
        <v>42909</v>
      </c>
      <c r="B12603">
        <v>564.62</v>
      </c>
      <c r="C12603">
        <v>577.39</v>
      </c>
    </row>
    <row r="12604" spans="1:3">
      <c r="A12604" s="80">
        <v>42910</v>
      </c>
      <c r="B12604">
        <v>564.58000000000004</v>
      </c>
      <c r="C12604">
        <v>577.39</v>
      </c>
    </row>
    <row r="12605" spans="1:3">
      <c r="A12605" s="80">
        <v>42911</v>
      </c>
      <c r="B12605">
        <v>564.58000000000004</v>
      </c>
      <c r="C12605">
        <v>577.39</v>
      </c>
    </row>
    <row r="12606" spans="1:3">
      <c r="A12606" s="80">
        <v>42912</v>
      </c>
      <c r="B12606">
        <v>564.58000000000004</v>
      </c>
      <c r="C12606">
        <v>577.39</v>
      </c>
    </row>
    <row r="12607" spans="1:3">
      <c r="A12607" s="80">
        <v>42913</v>
      </c>
      <c r="B12607">
        <v>564.69000000000005</v>
      </c>
      <c r="C12607">
        <v>577.41</v>
      </c>
    </row>
    <row r="12608" spans="1:3">
      <c r="A12608" s="80">
        <v>42914</v>
      </c>
      <c r="B12608">
        <v>564.54999999999995</v>
      </c>
      <c r="C12608">
        <v>577.39</v>
      </c>
    </row>
    <row r="12609" spans="1:3">
      <c r="A12609" s="80">
        <v>42915</v>
      </c>
      <c r="B12609">
        <v>564.77</v>
      </c>
      <c r="C12609">
        <v>577.64</v>
      </c>
    </row>
    <row r="12610" spans="1:3">
      <c r="A12610" s="80">
        <v>42916</v>
      </c>
      <c r="B12610">
        <v>567.09</v>
      </c>
      <c r="C12610">
        <v>579.87</v>
      </c>
    </row>
    <row r="12611" spans="1:3">
      <c r="A12611" s="80">
        <v>42917</v>
      </c>
      <c r="B12611">
        <v>566.01</v>
      </c>
      <c r="C12611">
        <v>579.03</v>
      </c>
    </row>
    <row r="12612" spans="1:3">
      <c r="A12612" s="80">
        <v>42918</v>
      </c>
      <c r="B12612">
        <v>566.01</v>
      </c>
      <c r="C12612">
        <v>579.03</v>
      </c>
    </row>
    <row r="12613" spans="1:3">
      <c r="A12613" s="80">
        <v>42919</v>
      </c>
      <c r="B12613">
        <v>566.01</v>
      </c>
      <c r="C12613">
        <v>579.03</v>
      </c>
    </row>
    <row r="12614" spans="1:3">
      <c r="A12614" s="80">
        <v>42920</v>
      </c>
      <c r="B12614">
        <v>568.30999999999995</v>
      </c>
      <c r="C12614">
        <v>575.38</v>
      </c>
    </row>
    <row r="12615" spans="1:3">
      <c r="A12615" s="80">
        <v>42921</v>
      </c>
      <c r="B12615">
        <v>568.87</v>
      </c>
      <c r="C12615">
        <v>575.6</v>
      </c>
    </row>
    <row r="12616" spans="1:3">
      <c r="A12616" s="80">
        <v>42922</v>
      </c>
      <c r="B12616">
        <v>569.66999999999996</v>
      </c>
      <c r="C12616">
        <v>575.13</v>
      </c>
    </row>
    <row r="12617" spans="1:3">
      <c r="A12617" s="80">
        <v>42923</v>
      </c>
      <c r="B12617">
        <v>569.21</v>
      </c>
      <c r="C12617">
        <v>574.54</v>
      </c>
    </row>
    <row r="12618" spans="1:3">
      <c r="A12618" s="80">
        <v>42924</v>
      </c>
      <c r="B12618">
        <v>569.29999999999995</v>
      </c>
      <c r="C12618">
        <v>574.83000000000004</v>
      </c>
    </row>
    <row r="12619" spans="1:3">
      <c r="A12619" s="80">
        <v>42925</v>
      </c>
      <c r="B12619">
        <v>569.29999999999995</v>
      </c>
      <c r="C12619">
        <v>574.83000000000004</v>
      </c>
    </row>
    <row r="12620" spans="1:3">
      <c r="A12620" s="80">
        <v>42926</v>
      </c>
      <c r="B12620">
        <v>569.29999999999995</v>
      </c>
      <c r="C12620">
        <v>574.83000000000004</v>
      </c>
    </row>
    <row r="12621" spans="1:3">
      <c r="A12621" s="80">
        <v>42927</v>
      </c>
      <c r="B12621">
        <v>568.51</v>
      </c>
      <c r="C12621">
        <v>575.44000000000005</v>
      </c>
    </row>
    <row r="12622" spans="1:3">
      <c r="A12622" s="80">
        <v>42928</v>
      </c>
      <c r="B12622">
        <v>569.99</v>
      </c>
      <c r="C12622">
        <v>575</v>
      </c>
    </row>
    <row r="12623" spans="1:3">
      <c r="A12623" s="80">
        <v>42929</v>
      </c>
      <c r="B12623">
        <v>569.83000000000004</v>
      </c>
      <c r="C12623">
        <v>575.04999999999995</v>
      </c>
    </row>
    <row r="12624" spans="1:3">
      <c r="A12624" s="80">
        <v>42930</v>
      </c>
      <c r="B12624">
        <v>568.48</v>
      </c>
      <c r="C12624">
        <v>574.01</v>
      </c>
    </row>
    <row r="12625" spans="1:3">
      <c r="A12625" s="80">
        <v>42931</v>
      </c>
      <c r="B12625">
        <v>568.20000000000005</v>
      </c>
      <c r="C12625">
        <v>574.57000000000005</v>
      </c>
    </row>
    <row r="12626" spans="1:3">
      <c r="A12626" s="80">
        <v>42932</v>
      </c>
      <c r="B12626">
        <v>568.20000000000005</v>
      </c>
      <c r="C12626">
        <v>574.57000000000005</v>
      </c>
    </row>
    <row r="12627" spans="1:3">
      <c r="A12627" s="80">
        <v>42933</v>
      </c>
      <c r="B12627">
        <v>568.20000000000005</v>
      </c>
      <c r="C12627">
        <v>574.57000000000005</v>
      </c>
    </row>
    <row r="12628" spans="1:3">
      <c r="A12628" s="80">
        <v>42934</v>
      </c>
      <c r="B12628">
        <v>568.39</v>
      </c>
      <c r="C12628">
        <v>574.99</v>
      </c>
    </row>
    <row r="12629" spans="1:3">
      <c r="A12629" s="80">
        <v>42935</v>
      </c>
      <c r="B12629">
        <v>569.33000000000004</v>
      </c>
      <c r="C12629">
        <v>575.01</v>
      </c>
    </row>
    <row r="12630" spans="1:3">
      <c r="A12630" s="80">
        <v>42936</v>
      </c>
      <c r="B12630">
        <v>569.70000000000005</v>
      </c>
      <c r="C12630">
        <v>574.39</v>
      </c>
    </row>
    <row r="12631" spans="1:3">
      <c r="A12631" s="80">
        <v>42937</v>
      </c>
      <c r="B12631">
        <v>569.73</v>
      </c>
      <c r="C12631">
        <v>575.17999999999995</v>
      </c>
    </row>
    <row r="12632" spans="1:3">
      <c r="A12632" s="80">
        <v>42938</v>
      </c>
      <c r="B12632">
        <v>568.9</v>
      </c>
      <c r="C12632">
        <v>575.25</v>
      </c>
    </row>
    <row r="12633" spans="1:3">
      <c r="A12633" s="80">
        <v>42939</v>
      </c>
      <c r="B12633">
        <v>568.9</v>
      </c>
      <c r="C12633">
        <v>575.25</v>
      </c>
    </row>
    <row r="12634" spans="1:3">
      <c r="A12634" s="80">
        <v>42940</v>
      </c>
      <c r="B12634">
        <v>568.9</v>
      </c>
      <c r="C12634">
        <v>575.25</v>
      </c>
    </row>
    <row r="12635" spans="1:3">
      <c r="A12635" s="80">
        <v>42941</v>
      </c>
      <c r="B12635">
        <v>568.63</v>
      </c>
      <c r="C12635">
        <v>575.35</v>
      </c>
    </row>
    <row r="12636" spans="1:3">
      <c r="A12636" s="80">
        <v>42942</v>
      </c>
      <c r="B12636">
        <v>568.63</v>
      </c>
      <c r="C12636">
        <v>575.35</v>
      </c>
    </row>
    <row r="12637" spans="1:3">
      <c r="A12637" s="80">
        <v>42943</v>
      </c>
      <c r="B12637">
        <v>568.75</v>
      </c>
      <c r="C12637">
        <v>575.04999999999995</v>
      </c>
    </row>
    <row r="12638" spans="1:3">
      <c r="A12638" s="80">
        <v>42944</v>
      </c>
      <c r="B12638">
        <v>569.67999999999995</v>
      </c>
      <c r="C12638">
        <v>574.58000000000004</v>
      </c>
    </row>
    <row r="12639" spans="1:3">
      <c r="A12639" s="80">
        <v>42945</v>
      </c>
      <c r="B12639">
        <v>568.87</v>
      </c>
      <c r="C12639">
        <v>575.16999999999996</v>
      </c>
    </row>
    <row r="12640" spans="1:3">
      <c r="A12640" s="80">
        <v>42946</v>
      </c>
      <c r="B12640">
        <v>568.87</v>
      </c>
      <c r="C12640">
        <v>575.16999999999996</v>
      </c>
    </row>
    <row r="12641" spans="1:3">
      <c r="A12641" s="80">
        <v>42947</v>
      </c>
      <c r="B12641">
        <v>568.87</v>
      </c>
      <c r="C12641">
        <v>575.16999999999996</v>
      </c>
    </row>
    <row r="12642" spans="1:3">
      <c r="A12642" s="80">
        <v>42948</v>
      </c>
      <c r="B12642">
        <v>568.96</v>
      </c>
      <c r="C12642">
        <v>575.59</v>
      </c>
    </row>
    <row r="12643" spans="1:3">
      <c r="A12643" s="80">
        <v>42949</v>
      </c>
      <c r="B12643">
        <v>570.34</v>
      </c>
      <c r="C12643">
        <v>576.62</v>
      </c>
    </row>
    <row r="12644" spans="1:3">
      <c r="A12644" s="80">
        <v>42950</v>
      </c>
      <c r="B12644">
        <v>570.34</v>
      </c>
      <c r="C12644">
        <v>576.62</v>
      </c>
    </row>
    <row r="12645" spans="1:3">
      <c r="A12645" s="80">
        <v>42951</v>
      </c>
      <c r="B12645">
        <v>571.54999999999995</v>
      </c>
      <c r="C12645">
        <v>577.62</v>
      </c>
    </row>
    <row r="12646" spans="1:3">
      <c r="A12646" s="80">
        <v>42952</v>
      </c>
      <c r="B12646">
        <v>571.5</v>
      </c>
      <c r="C12646">
        <v>577.62</v>
      </c>
    </row>
    <row r="12647" spans="1:3">
      <c r="A12647" s="80">
        <v>42953</v>
      </c>
      <c r="B12647">
        <v>571.5</v>
      </c>
      <c r="C12647">
        <v>577.62</v>
      </c>
    </row>
    <row r="12648" spans="1:3">
      <c r="A12648" s="80">
        <v>42954</v>
      </c>
      <c r="B12648">
        <v>571.5</v>
      </c>
      <c r="C12648">
        <v>577.62</v>
      </c>
    </row>
    <row r="12649" spans="1:3">
      <c r="A12649" s="80">
        <v>42955</v>
      </c>
      <c r="B12649">
        <v>570.42999999999995</v>
      </c>
      <c r="C12649">
        <v>577.91</v>
      </c>
    </row>
    <row r="12650" spans="1:3">
      <c r="A12650" s="80">
        <v>42956</v>
      </c>
      <c r="B12650">
        <v>572.26</v>
      </c>
      <c r="C12650">
        <v>578.44000000000005</v>
      </c>
    </row>
    <row r="12651" spans="1:3">
      <c r="A12651" s="80">
        <v>42957</v>
      </c>
      <c r="B12651">
        <v>573.70000000000005</v>
      </c>
      <c r="C12651">
        <v>579.33000000000004</v>
      </c>
    </row>
    <row r="12652" spans="1:3">
      <c r="A12652" s="80">
        <v>42958</v>
      </c>
      <c r="B12652">
        <v>573.54</v>
      </c>
      <c r="C12652">
        <v>578.83000000000004</v>
      </c>
    </row>
    <row r="12653" spans="1:3">
      <c r="A12653" s="80">
        <v>42959</v>
      </c>
      <c r="B12653">
        <v>572.97</v>
      </c>
      <c r="C12653">
        <v>578.91</v>
      </c>
    </row>
    <row r="12654" spans="1:3">
      <c r="A12654" s="80">
        <v>42960</v>
      </c>
      <c r="B12654">
        <v>572.97</v>
      </c>
      <c r="C12654">
        <v>578.91</v>
      </c>
    </row>
    <row r="12655" spans="1:3">
      <c r="A12655" s="80">
        <v>42961</v>
      </c>
      <c r="B12655">
        <v>572.97</v>
      </c>
      <c r="C12655">
        <v>578.91</v>
      </c>
    </row>
    <row r="12656" spans="1:3">
      <c r="A12656" s="80">
        <v>42962</v>
      </c>
      <c r="B12656">
        <v>572.88</v>
      </c>
      <c r="C12656">
        <v>578.66</v>
      </c>
    </row>
    <row r="12657" spans="1:3">
      <c r="A12657" s="80">
        <v>42963</v>
      </c>
      <c r="B12657">
        <v>572.88</v>
      </c>
      <c r="C12657">
        <v>578.66</v>
      </c>
    </row>
    <row r="12658" spans="1:3">
      <c r="A12658" s="80">
        <v>42964</v>
      </c>
      <c r="B12658">
        <v>572.09</v>
      </c>
      <c r="C12658">
        <v>578.02</v>
      </c>
    </row>
    <row r="12659" spans="1:3">
      <c r="A12659" s="80">
        <v>42965</v>
      </c>
      <c r="B12659">
        <v>571.1</v>
      </c>
      <c r="C12659">
        <v>577.6</v>
      </c>
    </row>
    <row r="12660" spans="1:3">
      <c r="A12660" s="80">
        <v>42966</v>
      </c>
      <c r="B12660">
        <v>571.6</v>
      </c>
      <c r="C12660">
        <v>577.4</v>
      </c>
    </row>
    <row r="12661" spans="1:3">
      <c r="A12661" s="80">
        <v>42967</v>
      </c>
      <c r="B12661">
        <v>571.6</v>
      </c>
      <c r="C12661">
        <v>577.4</v>
      </c>
    </row>
    <row r="12662" spans="1:3">
      <c r="A12662" s="80">
        <v>42968</v>
      </c>
      <c r="B12662">
        <v>571.6</v>
      </c>
      <c r="C12662">
        <v>577.4</v>
      </c>
    </row>
    <row r="12663" spans="1:3">
      <c r="A12663" s="80">
        <v>42969</v>
      </c>
      <c r="B12663">
        <v>571.4</v>
      </c>
      <c r="C12663">
        <v>577.48</v>
      </c>
    </row>
    <row r="12664" spans="1:3">
      <c r="A12664" s="80">
        <v>42970</v>
      </c>
      <c r="B12664">
        <v>572.08000000000004</v>
      </c>
      <c r="C12664">
        <v>577.14</v>
      </c>
    </row>
    <row r="12665" spans="1:3">
      <c r="A12665" s="80">
        <v>42971</v>
      </c>
      <c r="B12665">
        <v>572.65</v>
      </c>
      <c r="C12665">
        <v>577.17999999999995</v>
      </c>
    </row>
    <row r="12666" spans="1:3">
      <c r="A12666" s="80">
        <v>42972</v>
      </c>
      <c r="B12666">
        <v>572.34</v>
      </c>
      <c r="C12666">
        <v>577.52</v>
      </c>
    </row>
    <row r="12667" spans="1:3">
      <c r="A12667" s="80">
        <v>42973</v>
      </c>
      <c r="B12667">
        <v>571.41</v>
      </c>
      <c r="C12667">
        <v>577.27</v>
      </c>
    </row>
    <row r="12668" spans="1:3">
      <c r="A12668" s="80">
        <v>42974</v>
      </c>
      <c r="B12668">
        <v>571.41</v>
      </c>
      <c r="C12668">
        <v>577.27</v>
      </c>
    </row>
    <row r="12669" spans="1:3">
      <c r="A12669" s="80">
        <v>42975</v>
      </c>
      <c r="B12669">
        <v>571.41</v>
      </c>
      <c r="C12669">
        <v>577.27</v>
      </c>
    </row>
    <row r="12670" spans="1:3">
      <c r="A12670" s="80">
        <v>42976</v>
      </c>
      <c r="B12670">
        <v>571.04999999999995</v>
      </c>
      <c r="C12670">
        <v>577.53</v>
      </c>
    </row>
    <row r="12671" spans="1:3">
      <c r="A12671" s="80">
        <v>42977</v>
      </c>
      <c r="B12671">
        <v>571.27</v>
      </c>
      <c r="C12671">
        <v>577.23</v>
      </c>
    </row>
    <row r="12672" spans="1:3">
      <c r="A12672" s="80">
        <v>42978</v>
      </c>
      <c r="B12672">
        <v>571.91</v>
      </c>
      <c r="C12672">
        <v>577.41999999999996</v>
      </c>
    </row>
    <row r="12673" spans="1:3">
      <c r="A12673" s="80">
        <v>42979</v>
      </c>
      <c r="B12673">
        <v>572.80999999999995</v>
      </c>
      <c r="C12673">
        <v>578.08000000000004</v>
      </c>
    </row>
    <row r="12674" spans="1:3">
      <c r="A12674" s="80">
        <v>42980</v>
      </c>
      <c r="B12674">
        <v>572.70000000000005</v>
      </c>
      <c r="C12674">
        <v>578.78</v>
      </c>
    </row>
    <row r="12675" spans="1:3">
      <c r="A12675" s="80">
        <v>42981</v>
      </c>
      <c r="B12675">
        <v>572.70000000000005</v>
      </c>
      <c r="C12675">
        <v>578.78</v>
      </c>
    </row>
    <row r="12676" spans="1:3">
      <c r="A12676" s="80">
        <v>42982</v>
      </c>
      <c r="B12676">
        <v>572.70000000000005</v>
      </c>
      <c r="C12676">
        <v>578.78</v>
      </c>
    </row>
    <row r="12677" spans="1:3">
      <c r="A12677" s="80">
        <v>42983</v>
      </c>
      <c r="B12677">
        <v>571.95000000000005</v>
      </c>
      <c r="C12677">
        <v>579.35</v>
      </c>
    </row>
    <row r="12678" spans="1:3">
      <c r="A12678" s="80">
        <v>42984</v>
      </c>
      <c r="B12678">
        <v>574.36</v>
      </c>
      <c r="C12678">
        <v>579.71</v>
      </c>
    </row>
    <row r="12679" spans="1:3">
      <c r="A12679" s="80">
        <v>42985</v>
      </c>
      <c r="B12679">
        <v>575.52</v>
      </c>
      <c r="C12679">
        <v>580.65</v>
      </c>
    </row>
    <row r="12680" spans="1:3">
      <c r="A12680" s="80">
        <v>42986</v>
      </c>
      <c r="B12680">
        <v>576.16999999999996</v>
      </c>
      <c r="C12680">
        <v>580.87</v>
      </c>
    </row>
    <row r="12681" spans="1:3">
      <c r="A12681" s="80">
        <v>42987</v>
      </c>
      <c r="B12681">
        <v>574.29</v>
      </c>
      <c r="C12681">
        <v>580.76</v>
      </c>
    </row>
    <row r="12682" spans="1:3">
      <c r="A12682" s="80">
        <v>42988</v>
      </c>
      <c r="B12682">
        <v>574.29</v>
      </c>
      <c r="C12682">
        <v>580.76</v>
      </c>
    </row>
    <row r="12683" spans="1:3">
      <c r="A12683" s="80">
        <v>42989</v>
      </c>
      <c r="B12683">
        <v>574.29</v>
      </c>
      <c r="C12683">
        <v>580.76</v>
      </c>
    </row>
    <row r="12684" spans="1:3">
      <c r="A12684" s="80">
        <v>42990</v>
      </c>
      <c r="B12684">
        <v>574.41</v>
      </c>
      <c r="C12684">
        <v>580.63</v>
      </c>
    </row>
    <row r="12685" spans="1:3">
      <c r="A12685" s="80">
        <v>42991</v>
      </c>
      <c r="B12685">
        <v>575.12</v>
      </c>
      <c r="C12685">
        <v>579.95000000000005</v>
      </c>
    </row>
    <row r="12686" spans="1:3">
      <c r="A12686" s="80">
        <v>42992</v>
      </c>
      <c r="B12686">
        <v>574.94000000000005</v>
      </c>
      <c r="C12686">
        <v>579.82000000000005</v>
      </c>
    </row>
    <row r="12687" spans="1:3">
      <c r="A12687" s="80">
        <v>42993</v>
      </c>
      <c r="B12687">
        <v>574.22</v>
      </c>
      <c r="C12687">
        <v>579.48</v>
      </c>
    </row>
    <row r="12688" spans="1:3">
      <c r="A12688" s="80">
        <v>42994</v>
      </c>
      <c r="B12688">
        <v>574.22</v>
      </c>
      <c r="C12688">
        <v>579.48</v>
      </c>
    </row>
    <row r="12689" spans="1:3">
      <c r="A12689" s="80">
        <v>42995</v>
      </c>
      <c r="B12689">
        <v>574.22</v>
      </c>
      <c r="C12689">
        <v>579.48</v>
      </c>
    </row>
    <row r="12690" spans="1:3">
      <c r="A12690" s="80">
        <v>42996</v>
      </c>
      <c r="B12690">
        <v>574.22</v>
      </c>
      <c r="C12690">
        <v>579.48</v>
      </c>
    </row>
    <row r="12691" spans="1:3">
      <c r="A12691" s="80">
        <v>42997</v>
      </c>
      <c r="B12691">
        <v>573.53</v>
      </c>
      <c r="C12691">
        <v>579.37</v>
      </c>
    </row>
    <row r="12692" spans="1:3">
      <c r="A12692" s="80">
        <v>42998</v>
      </c>
      <c r="B12692">
        <v>573.44000000000005</v>
      </c>
      <c r="C12692">
        <v>578.91</v>
      </c>
    </row>
    <row r="12693" spans="1:3">
      <c r="A12693" s="80">
        <v>42999</v>
      </c>
      <c r="B12693">
        <v>572.92999999999995</v>
      </c>
      <c r="C12693">
        <v>578.28</v>
      </c>
    </row>
    <row r="12694" spans="1:3">
      <c r="A12694" s="80">
        <v>43000</v>
      </c>
      <c r="B12694">
        <v>572.54999999999995</v>
      </c>
      <c r="C12694">
        <v>577.96</v>
      </c>
    </row>
    <row r="12695" spans="1:3">
      <c r="A12695" s="80">
        <v>43001</v>
      </c>
      <c r="B12695">
        <v>571.46</v>
      </c>
      <c r="C12695">
        <v>577.33000000000004</v>
      </c>
    </row>
    <row r="12696" spans="1:3">
      <c r="A12696" s="80">
        <v>43002</v>
      </c>
      <c r="B12696">
        <v>571.46</v>
      </c>
      <c r="C12696">
        <v>577.33000000000004</v>
      </c>
    </row>
    <row r="12697" spans="1:3">
      <c r="A12697" s="80">
        <v>43003</v>
      </c>
      <c r="B12697">
        <v>571.46</v>
      </c>
      <c r="C12697">
        <v>577.33000000000004</v>
      </c>
    </row>
    <row r="12698" spans="1:3">
      <c r="A12698" s="80">
        <v>43004</v>
      </c>
      <c r="B12698">
        <v>570.37</v>
      </c>
      <c r="C12698">
        <v>577.11</v>
      </c>
    </row>
    <row r="12699" spans="1:3">
      <c r="A12699" s="80">
        <v>43005</v>
      </c>
      <c r="B12699">
        <v>570.74</v>
      </c>
      <c r="C12699">
        <v>576.62</v>
      </c>
    </row>
    <row r="12700" spans="1:3">
      <c r="A12700" s="80">
        <v>43006</v>
      </c>
      <c r="B12700">
        <v>570.52</v>
      </c>
      <c r="C12700">
        <v>575.13</v>
      </c>
    </row>
    <row r="12701" spans="1:3">
      <c r="A12701" s="80">
        <v>43007</v>
      </c>
      <c r="B12701">
        <v>569.62</v>
      </c>
      <c r="C12701">
        <v>575.01</v>
      </c>
    </row>
    <row r="12702" spans="1:3">
      <c r="A12702" s="80">
        <v>43008</v>
      </c>
      <c r="B12702">
        <v>568.33000000000004</v>
      </c>
      <c r="C12702">
        <v>574.13</v>
      </c>
    </row>
    <row r="12703" spans="1:3">
      <c r="A12703" s="80">
        <v>43009</v>
      </c>
      <c r="B12703">
        <v>568.33000000000004</v>
      </c>
      <c r="C12703">
        <v>574.13</v>
      </c>
    </row>
    <row r="12704" spans="1:3">
      <c r="A12704" s="80">
        <v>43010</v>
      </c>
      <c r="B12704">
        <v>568.33000000000004</v>
      </c>
      <c r="C12704">
        <v>574.13</v>
      </c>
    </row>
    <row r="12705" spans="1:3">
      <c r="A12705" s="80">
        <v>43011</v>
      </c>
      <c r="B12705">
        <v>567.04</v>
      </c>
      <c r="C12705">
        <v>575.46</v>
      </c>
    </row>
    <row r="12706" spans="1:3">
      <c r="A12706" s="80">
        <v>43012</v>
      </c>
      <c r="B12706">
        <v>569.57000000000005</v>
      </c>
      <c r="C12706">
        <v>575.46</v>
      </c>
    </row>
    <row r="12707" spans="1:3">
      <c r="A12707" s="80">
        <v>43013</v>
      </c>
      <c r="B12707">
        <v>570.62</v>
      </c>
      <c r="C12707">
        <v>575.47</v>
      </c>
    </row>
    <row r="12708" spans="1:3">
      <c r="A12708" s="80">
        <v>43014</v>
      </c>
      <c r="B12708">
        <v>571.73</v>
      </c>
      <c r="C12708">
        <v>575.76</v>
      </c>
    </row>
    <row r="12709" spans="1:3">
      <c r="A12709" s="80">
        <v>43015</v>
      </c>
      <c r="B12709">
        <v>571.28</v>
      </c>
      <c r="C12709">
        <v>577.04</v>
      </c>
    </row>
    <row r="12710" spans="1:3">
      <c r="A12710" s="80">
        <v>43016</v>
      </c>
      <c r="B12710">
        <v>571.28</v>
      </c>
      <c r="C12710">
        <v>577.04</v>
      </c>
    </row>
    <row r="12711" spans="1:3">
      <c r="A12711" s="80">
        <v>43017</v>
      </c>
      <c r="B12711">
        <v>571.28</v>
      </c>
      <c r="C12711">
        <v>577.04</v>
      </c>
    </row>
    <row r="12712" spans="1:3">
      <c r="A12712" s="80">
        <v>43018</v>
      </c>
      <c r="B12712">
        <v>571.37</v>
      </c>
      <c r="C12712">
        <v>577.87</v>
      </c>
    </row>
    <row r="12713" spans="1:3">
      <c r="A12713" s="80">
        <v>43019</v>
      </c>
      <c r="B12713">
        <v>571.70000000000005</v>
      </c>
      <c r="C12713">
        <v>577.4</v>
      </c>
    </row>
    <row r="12714" spans="1:3">
      <c r="A12714" s="80">
        <v>43020</v>
      </c>
      <c r="B12714">
        <v>571.33000000000004</v>
      </c>
      <c r="C12714">
        <v>576.74</v>
      </c>
    </row>
    <row r="12715" spans="1:3">
      <c r="A12715" s="80">
        <v>43021</v>
      </c>
      <c r="B12715">
        <v>570.41999999999996</v>
      </c>
      <c r="C12715">
        <v>574.78</v>
      </c>
    </row>
    <row r="12716" spans="1:3">
      <c r="A12716" s="80">
        <v>43022</v>
      </c>
      <c r="B12716">
        <v>568.13</v>
      </c>
      <c r="C12716">
        <v>573.78</v>
      </c>
    </row>
    <row r="12717" spans="1:3">
      <c r="A12717" s="80">
        <v>43023</v>
      </c>
      <c r="B12717">
        <v>568.13</v>
      </c>
      <c r="C12717">
        <v>573.78</v>
      </c>
    </row>
    <row r="12718" spans="1:3">
      <c r="A12718" s="80">
        <v>43024</v>
      </c>
      <c r="B12718">
        <v>568.13</v>
      </c>
      <c r="C12718">
        <v>573.78</v>
      </c>
    </row>
    <row r="12719" spans="1:3">
      <c r="A12719" s="80">
        <v>43025</v>
      </c>
      <c r="B12719">
        <v>568.13</v>
      </c>
      <c r="C12719">
        <v>573.78</v>
      </c>
    </row>
    <row r="12720" spans="1:3">
      <c r="A12720" s="80">
        <v>43026</v>
      </c>
      <c r="B12720">
        <v>566.69000000000005</v>
      </c>
      <c r="C12720">
        <v>573.16</v>
      </c>
    </row>
    <row r="12721" spans="1:3">
      <c r="A12721" s="80">
        <v>43027</v>
      </c>
      <c r="B12721">
        <v>567.24</v>
      </c>
      <c r="C12721">
        <v>572.85</v>
      </c>
    </row>
    <row r="12722" spans="1:3">
      <c r="A12722" s="80">
        <v>43028</v>
      </c>
      <c r="B12722">
        <v>567.29999999999995</v>
      </c>
      <c r="C12722">
        <v>572.41999999999996</v>
      </c>
    </row>
    <row r="12723" spans="1:3">
      <c r="A12723" s="80">
        <v>43029</v>
      </c>
      <c r="B12723">
        <v>567.15</v>
      </c>
      <c r="C12723">
        <v>573.5</v>
      </c>
    </row>
    <row r="12724" spans="1:3">
      <c r="A12724" s="80">
        <v>43030</v>
      </c>
      <c r="B12724">
        <v>567.15</v>
      </c>
      <c r="C12724">
        <v>573.5</v>
      </c>
    </row>
    <row r="12725" spans="1:3">
      <c r="A12725" s="80">
        <v>43031</v>
      </c>
      <c r="B12725">
        <v>567.15</v>
      </c>
      <c r="C12725">
        <v>573.5</v>
      </c>
    </row>
    <row r="12726" spans="1:3">
      <c r="A12726" s="80">
        <v>43032</v>
      </c>
      <c r="B12726">
        <v>566.52</v>
      </c>
      <c r="C12726">
        <v>573.20000000000005</v>
      </c>
    </row>
    <row r="12727" spans="1:3">
      <c r="A12727" s="80">
        <v>43033</v>
      </c>
      <c r="B12727">
        <v>566.39</v>
      </c>
      <c r="C12727">
        <v>571.71</v>
      </c>
    </row>
    <row r="12728" spans="1:3">
      <c r="A12728" s="80">
        <v>43034</v>
      </c>
      <c r="B12728">
        <v>567.21</v>
      </c>
      <c r="C12728">
        <v>571.94000000000005</v>
      </c>
    </row>
    <row r="12729" spans="1:3">
      <c r="A12729" s="80">
        <v>43035</v>
      </c>
      <c r="B12729">
        <v>566.83000000000004</v>
      </c>
      <c r="C12729">
        <v>571.74</v>
      </c>
    </row>
    <row r="12730" spans="1:3">
      <c r="A12730" s="80">
        <v>43036</v>
      </c>
      <c r="B12730">
        <v>566.02</v>
      </c>
      <c r="C12730">
        <v>572.36</v>
      </c>
    </row>
    <row r="12731" spans="1:3">
      <c r="A12731" s="80">
        <v>43037</v>
      </c>
      <c r="B12731">
        <v>566.02</v>
      </c>
      <c r="C12731">
        <v>572.36</v>
      </c>
    </row>
    <row r="12732" spans="1:3">
      <c r="A12732" s="80">
        <v>43038</v>
      </c>
      <c r="B12732">
        <v>566.02</v>
      </c>
      <c r="C12732">
        <v>572.36</v>
      </c>
    </row>
    <row r="12733" spans="1:3">
      <c r="A12733" s="80">
        <v>43039</v>
      </c>
      <c r="B12733">
        <v>566.65</v>
      </c>
      <c r="C12733">
        <v>572.11</v>
      </c>
    </row>
    <row r="12734" spans="1:3">
      <c r="A12734" s="80">
        <v>43040</v>
      </c>
      <c r="B12734">
        <v>566.23</v>
      </c>
      <c r="C12734">
        <v>571.69000000000005</v>
      </c>
    </row>
    <row r="12735" spans="1:3">
      <c r="A12735" s="80">
        <v>43041</v>
      </c>
      <c r="B12735">
        <v>566.28</v>
      </c>
      <c r="C12735">
        <v>572.54</v>
      </c>
    </row>
    <row r="12736" spans="1:3">
      <c r="A12736" s="80">
        <v>43042</v>
      </c>
      <c r="B12736">
        <v>567.65</v>
      </c>
      <c r="C12736">
        <v>572.55999999999995</v>
      </c>
    </row>
    <row r="12737" spans="1:3">
      <c r="A12737" s="80">
        <v>43043</v>
      </c>
      <c r="B12737">
        <v>566.36</v>
      </c>
      <c r="C12737">
        <v>571.72</v>
      </c>
    </row>
    <row r="12738" spans="1:3">
      <c r="A12738" s="80">
        <v>43044</v>
      </c>
      <c r="B12738">
        <v>566.36</v>
      </c>
      <c r="C12738">
        <v>571.72</v>
      </c>
    </row>
    <row r="12739" spans="1:3">
      <c r="A12739" s="80">
        <v>43045</v>
      </c>
      <c r="B12739">
        <v>566.36</v>
      </c>
      <c r="C12739">
        <v>571.72</v>
      </c>
    </row>
    <row r="12740" spans="1:3">
      <c r="A12740" s="80">
        <v>43046</v>
      </c>
      <c r="B12740">
        <v>565.77</v>
      </c>
      <c r="C12740">
        <v>572.71</v>
      </c>
    </row>
    <row r="12741" spans="1:3">
      <c r="A12741" s="80">
        <v>43047</v>
      </c>
      <c r="B12741">
        <v>566.91</v>
      </c>
      <c r="C12741">
        <v>572.66</v>
      </c>
    </row>
    <row r="12742" spans="1:3">
      <c r="A12742" s="80">
        <v>43048</v>
      </c>
      <c r="B12742">
        <v>567.08000000000004</v>
      </c>
      <c r="C12742">
        <v>572.37</v>
      </c>
    </row>
    <row r="12743" spans="1:3">
      <c r="A12743" s="80">
        <v>43049</v>
      </c>
      <c r="B12743">
        <v>567.41</v>
      </c>
      <c r="C12743">
        <v>571.91999999999996</v>
      </c>
    </row>
    <row r="12744" spans="1:3">
      <c r="A12744" s="80">
        <v>43050</v>
      </c>
      <c r="B12744">
        <v>566.91999999999996</v>
      </c>
      <c r="C12744">
        <v>572.05999999999995</v>
      </c>
    </row>
    <row r="12745" spans="1:3">
      <c r="A12745" s="80">
        <v>43051</v>
      </c>
      <c r="B12745">
        <v>566.91999999999996</v>
      </c>
      <c r="C12745">
        <v>572.05999999999995</v>
      </c>
    </row>
    <row r="12746" spans="1:3">
      <c r="A12746" s="80">
        <v>43052</v>
      </c>
      <c r="B12746">
        <v>566.91999999999996</v>
      </c>
      <c r="C12746">
        <v>572.05999999999995</v>
      </c>
    </row>
    <row r="12747" spans="1:3">
      <c r="A12747" s="80">
        <v>43053</v>
      </c>
      <c r="B12747">
        <v>566.25</v>
      </c>
      <c r="C12747">
        <v>571.88</v>
      </c>
    </row>
    <row r="12748" spans="1:3">
      <c r="A12748" s="80">
        <v>43054</v>
      </c>
      <c r="B12748">
        <v>565.96</v>
      </c>
      <c r="C12748">
        <v>571.11</v>
      </c>
    </row>
    <row r="12749" spans="1:3">
      <c r="A12749" s="80">
        <v>43055</v>
      </c>
      <c r="B12749">
        <v>565.29999999999995</v>
      </c>
      <c r="C12749">
        <v>570.9</v>
      </c>
    </row>
    <row r="12750" spans="1:3">
      <c r="A12750" s="80">
        <v>43056</v>
      </c>
      <c r="B12750">
        <v>564.76</v>
      </c>
      <c r="C12750">
        <v>569.83000000000004</v>
      </c>
    </row>
    <row r="12751" spans="1:3">
      <c r="A12751" s="80">
        <v>43057</v>
      </c>
      <c r="B12751">
        <v>563.48</v>
      </c>
      <c r="C12751">
        <v>569.41</v>
      </c>
    </row>
    <row r="12752" spans="1:3">
      <c r="A12752" s="80">
        <v>43058</v>
      </c>
      <c r="B12752">
        <v>563.48</v>
      </c>
      <c r="C12752">
        <v>569.41</v>
      </c>
    </row>
    <row r="12753" spans="1:3">
      <c r="A12753" s="80">
        <v>43059</v>
      </c>
      <c r="B12753">
        <v>563.48</v>
      </c>
      <c r="C12753">
        <v>569.41</v>
      </c>
    </row>
    <row r="12754" spans="1:3">
      <c r="A12754" s="80">
        <v>43060</v>
      </c>
      <c r="B12754">
        <v>561.75</v>
      </c>
      <c r="C12754">
        <v>568.79999999999995</v>
      </c>
    </row>
    <row r="12755" spans="1:3">
      <c r="A12755" s="80">
        <v>43061</v>
      </c>
      <c r="B12755">
        <v>562.63</v>
      </c>
      <c r="C12755">
        <v>568.51</v>
      </c>
    </row>
    <row r="12756" spans="1:3">
      <c r="A12756" s="80">
        <v>43062</v>
      </c>
      <c r="B12756">
        <v>562.57000000000005</v>
      </c>
      <c r="C12756">
        <v>568.37</v>
      </c>
    </row>
    <row r="12757" spans="1:3">
      <c r="A12757" s="80">
        <v>43063</v>
      </c>
      <c r="B12757">
        <v>562.71</v>
      </c>
      <c r="C12757">
        <v>568.05999999999995</v>
      </c>
    </row>
    <row r="12758" spans="1:3">
      <c r="A12758" s="80">
        <v>43064</v>
      </c>
      <c r="B12758">
        <v>563.36</v>
      </c>
      <c r="C12758">
        <v>568.04</v>
      </c>
    </row>
    <row r="12759" spans="1:3">
      <c r="A12759" s="80">
        <v>43065</v>
      </c>
      <c r="B12759">
        <v>563.36</v>
      </c>
      <c r="C12759">
        <v>568.04</v>
      </c>
    </row>
    <row r="12760" spans="1:3">
      <c r="A12760" s="80">
        <v>43066</v>
      </c>
      <c r="B12760">
        <v>563.36</v>
      </c>
      <c r="C12760">
        <v>568.04</v>
      </c>
    </row>
    <row r="12761" spans="1:3">
      <c r="A12761" s="80">
        <v>43067</v>
      </c>
      <c r="B12761">
        <v>563.12</v>
      </c>
      <c r="C12761">
        <v>568.41</v>
      </c>
    </row>
    <row r="12762" spans="1:3">
      <c r="A12762" s="80">
        <v>43068</v>
      </c>
      <c r="B12762">
        <v>562.80999999999995</v>
      </c>
      <c r="C12762">
        <v>568.47</v>
      </c>
    </row>
    <row r="12763" spans="1:3">
      <c r="A12763" s="80">
        <v>43069</v>
      </c>
      <c r="B12763">
        <v>563.32000000000005</v>
      </c>
      <c r="C12763">
        <v>568.55999999999995</v>
      </c>
    </row>
    <row r="12764" spans="1:3">
      <c r="A12764" s="80">
        <v>43070</v>
      </c>
      <c r="B12764">
        <v>563.41999999999996</v>
      </c>
      <c r="C12764">
        <v>568.13</v>
      </c>
    </row>
    <row r="12765" spans="1:3">
      <c r="A12765" s="80">
        <v>43071</v>
      </c>
      <c r="B12765">
        <v>562.25</v>
      </c>
      <c r="C12765">
        <v>568.91</v>
      </c>
    </row>
    <row r="12766" spans="1:3">
      <c r="A12766" s="80">
        <v>43072</v>
      </c>
      <c r="B12766">
        <v>562.25</v>
      </c>
      <c r="C12766">
        <v>568.91</v>
      </c>
    </row>
    <row r="12767" spans="1:3">
      <c r="A12767" s="80">
        <v>43073</v>
      </c>
      <c r="B12767">
        <v>562.25</v>
      </c>
      <c r="C12767">
        <v>568.91</v>
      </c>
    </row>
    <row r="12768" spans="1:3">
      <c r="A12768" s="80">
        <v>43074</v>
      </c>
      <c r="B12768">
        <v>563.12</v>
      </c>
      <c r="C12768">
        <v>568.41999999999996</v>
      </c>
    </row>
    <row r="12769" spans="1:3">
      <c r="A12769" s="80">
        <v>43075</v>
      </c>
      <c r="B12769">
        <v>563.1</v>
      </c>
      <c r="C12769">
        <v>568.6</v>
      </c>
    </row>
    <row r="12770" spans="1:3">
      <c r="A12770" s="80">
        <v>43076</v>
      </c>
      <c r="B12770">
        <v>563.53</v>
      </c>
      <c r="C12770">
        <v>568.75</v>
      </c>
    </row>
    <row r="12771" spans="1:3">
      <c r="A12771" s="80">
        <v>43077</v>
      </c>
      <c r="B12771">
        <v>563.83000000000004</v>
      </c>
      <c r="C12771">
        <v>568.85</v>
      </c>
    </row>
    <row r="12772" spans="1:3">
      <c r="A12772" s="80">
        <v>43078</v>
      </c>
      <c r="B12772">
        <v>562.34</v>
      </c>
      <c r="C12772">
        <v>569</v>
      </c>
    </row>
    <row r="12773" spans="1:3">
      <c r="A12773" s="80">
        <v>43079</v>
      </c>
      <c r="B12773">
        <v>562.34</v>
      </c>
      <c r="C12773">
        <v>569</v>
      </c>
    </row>
    <row r="12774" spans="1:3">
      <c r="A12774" s="80">
        <v>43080</v>
      </c>
      <c r="B12774">
        <v>562.34</v>
      </c>
      <c r="C12774">
        <v>569</v>
      </c>
    </row>
    <row r="12775" spans="1:3">
      <c r="A12775" s="80">
        <v>43081</v>
      </c>
      <c r="B12775">
        <v>562.75</v>
      </c>
      <c r="C12775">
        <v>568.86</v>
      </c>
    </row>
    <row r="12776" spans="1:3">
      <c r="A12776" s="80">
        <v>43082</v>
      </c>
      <c r="B12776">
        <v>562.9</v>
      </c>
      <c r="C12776">
        <v>568.65</v>
      </c>
    </row>
    <row r="12777" spans="1:3">
      <c r="A12777" s="80">
        <v>43083</v>
      </c>
      <c r="B12777">
        <v>563.45000000000005</v>
      </c>
      <c r="C12777">
        <v>568.83000000000004</v>
      </c>
    </row>
    <row r="12778" spans="1:3">
      <c r="A12778" s="80">
        <v>43084</v>
      </c>
      <c r="B12778">
        <v>563.72</v>
      </c>
      <c r="C12778">
        <v>568.08000000000004</v>
      </c>
    </row>
    <row r="12779" spans="1:3">
      <c r="A12779" s="80">
        <v>43085</v>
      </c>
      <c r="B12779">
        <v>563.04</v>
      </c>
      <c r="C12779">
        <v>568.37</v>
      </c>
    </row>
    <row r="12780" spans="1:3">
      <c r="A12780" s="80">
        <v>43086</v>
      </c>
      <c r="B12780">
        <v>563.04</v>
      </c>
      <c r="C12780">
        <v>568.37</v>
      </c>
    </row>
    <row r="12781" spans="1:3">
      <c r="A12781" s="80">
        <v>43087</v>
      </c>
      <c r="B12781">
        <v>563.04</v>
      </c>
      <c r="C12781">
        <v>568.37</v>
      </c>
    </row>
    <row r="12782" spans="1:3">
      <c r="A12782" s="80">
        <v>43088</v>
      </c>
      <c r="B12782">
        <v>562.94000000000005</v>
      </c>
      <c r="C12782">
        <v>568.59</v>
      </c>
    </row>
    <row r="12783" spans="1:3">
      <c r="A12783" s="80">
        <v>43089</v>
      </c>
      <c r="B12783">
        <v>563.16</v>
      </c>
      <c r="C12783">
        <v>569.12</v>
      </c>
    </row>
    <row r="12784" spans="1:3">
      <c r="A12784" s="80">
        <v>43090</v>
      </c>
      <c r="B12784">
        <v>563.80999999999995</v>
      </c>
      <c r="C12784">
        <v>570.03</v>
      </c>
    </row>
    <row r="12785" spans="1:3">
      <c r="A12785" s="80">
        <v>43091</v>
      </c>
      <c r="B12785">
        <v>565.01</v>
      </c>
      <c r="C12785">
        <v>570.82000000000005</v>
      </c>
    </row>
    <row r="12786" spans="1:3">
      <c r="A12786" s="80">
        <v>43092</v>
      </c>
      <c r="B12786">
        <v>563.70000000000005</v>
      </c>
      <c r="C12786">
        <v>571.04999999999995</v>
      </c>
    </row>
    <row r="12787" spans="1:3">
      <c r="A12787" s="80">
        <v>43093</v>
      </c>
      <c r="B12787">
        <v>563.70000000000005</v>
      </c>
      <c r="C12787">
        <v>571.04999999999995</v>
      </c>
    </row>
    <row r="12788" spans="1:3">
      <c r="A12788" s="80">
        <v>43094</v>
      </c>
      <c r="B12788">
        <v>563.70000000000005</v>
      </c>
      <c r="C12788">
        <v>571.04999999999995</v>
      </c>
    </row>
    <row r="12789" spans="1:3">
      <c r="A12789" s="80">
        <v>43095</v>
      </c>
      <c r="B12789">
        <v>563.70000000000005</v>
      </c>
      <c r="C12789">
        <v>571.04999999999995</v>
      </c>
    </row>
    <row r="12790" spans="1:3">
      <c r="A12790" s="80">
        <v>43096</v>
      </c>
      <c r="B12790">
        <v>565.26</v>
      </c>
      <c r="C12790">
        <v>570.96</v>
      </c>
    </row>
    <row r="12791" spans="1:3">
      <c r="A12791" s="80">
        <v>43097</v>
      </c>
      <c r="B12791">
        <v>565.52</v>
      </c>
      <c r="C12791">
        <v>571.33000000000004</v>
      </c>
    </row>
    <row r="12792" spans="1:3">
      <c r="A12792" s="80">
        <v>43098</v>
      </c>
      <c r="B12792">
        <v>566.41999999999996</v>
      </c>
      <c r="C12792">
        <v>572.55999999999995</v>
      </c>
    </row>
    <row r="12793" spans="1:3">
      <c r="A12793" s="80">
        <v>43099</v>
      </c>
      <c r="B12793">
        <v>566.41999999999996</v>
      </c>
      <c r="C12793">
        <v>572.55999999999995</v>
      </c>
    </row>
    <row r="12794" spans="1:3">
      <c r="A12794" s="80">
        <v>43100</v>
      </c>
      <c r="B12794">
        <v>566.41999999999996</v>
      </c>
      <c r="C12794">
        <v>572.55999999999995</v>
      </c>
    </row>
    <row r="12795" spans="1:3">
      <c r="A12795" s="80">
        <v>43101</v>
      </c>
      <c r="B12795">
        <v>566.41999999999996</v>
      </c>
      <c r="C12795">
        <v>572.55999999999995</v>
      </c>
    </row>
    <row r="12796" spans="1:3">
      <c r="A12796" s="80">
        <v>43102</v>
      </c>
      <c r="B12796">
        <v>566.41999999999996</v>
      </c>
      <c r="C12796">
        <v>572.55999999999995</v>
      </c>
    </row>
    <row r="12797" spans="1:3">
      <c r="A12797" s="80">
        <v>43103</v>
      </c>
      <c r="B12797">
        <v>566.08000000000004</v>
      </c>
      <c r="C12797">
        <v>572.71</v>
      </c>
    </row>
    <row r="12798" spans="1:3">
      <c r="A12798" s="80">
        <v>43104</v>
      </c>
      <c r="B12798">
        <v>566.76</v>
      </c>
      <c r="C12798">
        <v>572.25</v>
      </c>
    </row>
    <row r="12799" spans="1:3">
      <c r="A12799" s="80">
        <v>43105</v>
      </c>
      <c r="B12799">
        <v>568.03</v>
      </c>
      <c r="C12799">
        <v>572.97</v>
      </c>
    </row>
    <row r="12800" spans="1:3">
      <c r="A12800" s="80">
        <v>43106</v>
      </c>
      <c r="B12800">
        <v>566.03</v>
      </c>
      <c r="C12800">
        <v>572.41999999999996</v>
      </c>
    </row>
    <row r="12801" spans="1:3">
      <c r="A12801" s="80">
        <v>43107</v>
      </c>
      <c r="B12801">
        <v>566.03</v>
      </c>
      <c r="C12801">
        <v>572.41999999999996</v>
      </c>
    </row>
    <row r="12802" spans="1:3">
      <c r="A12802" s="80">
        <v>43108</v>
      </c>
      <c r="B12802">
        <v>566.03</v>
      </c>
      <c r="C12802">
        <v>572.41999999999996</v>
      </c>
    </row>
    <row r="12803" spans="1:3">
      <c r="A12803" s="80">
        <v>43109</v>
      </c>
      <c r="B12803">
        <v>565.85</v>
      </c>
      <c r="C12803">
        <v>572.94000000000005</v>
      </c>
    </row>
    <row r="12804" spans="1:3">
      <c r="A12804" s="80">
        <v>43110</v>
      </c>
      <c r="B12804">
        <v>566.99</v>
      </c>
      <c r="C12804">
        <v>572.79</v>
      </c>
    </row>
    <row r="12805" spans="1:3">
      <c r="A12805" s="80">
        <v>43111</v>
      </c>
      <c r="B12805">
        <v>566.86</v>
      </c>
      <c r="C12805">
        <v>573.05999999999995</v>
      </c>
    </row>
    <row r="12806" spans="1:3">
      <c r="A12806" s="80">
        <v>43112</v>
      </c>
      <c r="B12806">
        <v>567.16999999999996</v>
      </c>
      <c r="C12806">
        <v>572.38</v>
      </c>
    </row>
    <row r="12807" spans="1:3">
      <c r="A12807" s="80">
        <v>43113</v>
      </c>
      <c r="B12807">
        <v>566</v>
      </c>
      <c r="C12807">
        <v>571.96</v>
      </c>
    </row>
    <row r="12808" spans="1:3">
      <c r="A12808" s="80">
        <v>43114</v>
      </c>
      <c r="B12808">
        <v>566</v>
      </c>
      <c r="C12808">
        <v>571.96</v>
      </c>
    </row>
    <row r="12809" spans="1:3">
      <c r="A12809" s="80">
        <v>43115</v>
      </c>
      <c r="B12809">
        <v>566</v>
      </c>
      <c r="C12809">
        <v>571.96</v>
      </c>
    </row>
    <row r="12810" spans="1:3">
      <c r="A12810" s="80">
        <v>43116</v>
      </c>
      <c r="B12810">
        <v>565.29</v>
      </c>
      <c r="C12810">
        <v>571.51</v>
      </c>
    </row>
    <row r="12811" spans="1:3">
      <c r="A12811" s="80">
        <v>43117</v>
      </c>
      <c r="B12811">
        <v>565.5</v>
      </c>
      <c r="C12811">
        <v>571.55999999999995</v>
      </c>
    </row>
    <row r="12812" spans="1:3">
      <c r="A12812" s="80">
        <v>43118</v>
      </c>
      <c r="B12812">
        <v>565.85</v>
      </c>
      <c r="C12812">
        <v>570.47</v>
      </c>
    </row>
    <row r="12813" spans="1:3">
      <c r="A12813" s="80">
        <v>43119</v>
      </c>
      <c r="B12813">
        <v>565.9</v>
      </c>
      <c r="C12813">
        <v>571.05999999999995</v>
      </c>
    </row>
    <row r="12814" spans="1:3">
      <c r="A12814" s="80">
        <v>43120</v>
      </c>
      <c r="B12814">
        <v>565.61</v>
      </c>
      <c r="C12814">
        <v>571.73</v>
      </c>
    </row>
    <row r="12815" spans="1:3">
      <c r="A12815" s="80">
        <v>43121</v>
      </c>
      <c r="B12815">
        <v>565.61</v>
      </c>
      <c r="C12815">
        <v>571.73</v>
      </c>
    </row>
    <row r="12816" spans="1:3">
      <c r="A12816" s="80">
        <v>43122</v>
      </c>
      <c r="B12816">
        <v>565.61</v>
      </c>
      <c r="C12816">
        <v>571.73</v>
      </c>
    </row>
    <row r="12817" spans="1:3">
      <c r="A12817" s="80">
        <v>43123</v>
      </c>
      <c r="B12817">
        <v>566.03</v>
      </c>
      <c r="C12817">
        <v>571.85</v>
      </c>
    </row>
    <row r="12818" spans="1:3">
      <c r="A12818" s="80">
        <v>43124</v>
      </c>
      <c r="B12818">
        <v>566.23</v>
      </c>
      <c r="C12818">
        <v>572.02</v>
      </c>
    </row>
    <row r="12819" spans="1:3">
      <c r="A12819" s="80">
        <v>43125</v>
      </c>
      <c r="B12819">
        <v>565.63</v>
      </c>
      <c r="C12819">
        <v>571.66</v>
      </c>
    </row>
    <row r="12820" spans="1:3">
      <c r="A12820" s="80">
        <v>43126</v>
      </c>
      <c r="B12820">
        <v>566.4</v>
      </c>
      <c r="C12820">
        <v>571.12</v>
      </c>
    </row>
    <row r="12821" spans="1:3">
      <c r="A12821" s="80">
        <v>43127</v>
      </c>
      <c r="B12821">
        <v>566.04999999999995</v>
      </c>
      <c r="C12821">
        <v>571.09</v>
      </c>
    </row>
    <row r="12822" spans="1:3">
      <c r="A12822" s="80">
        <v>43128</v>
      </c>
      <c r="B12822">
        <v>566.04999999999995</v>
      </c>
      <c r="C12822">
        <v>571.09</v>
      </c>
    </row>
    <row r="12823" spans="1:3">
      <c r="A12823" s="80">
        <v>43129</v>
      </c>
      <c r="B12823">
        <v>566.04999999999995</v>
      </c>
      <c r="C12823">
        <v>571.09</v>
      </c>
    </row>
    <row r="12824" spans="1:3">
      <c r="A12824" s="80">
        <v>43130</v>
      </c>
      <c r="B12824">
        <v>565.9</v>
      </c>
      <c r="C12824">
        <v>571.61</v>
      </c>
    </row>
    <row r="12825" spans="1:3">
      <c r="A12825" s="80">
        <v>43131</v>
      </c>
      <c r="B12825">
        <v>566.4</v>
      </c>
      <c r="C12825">
        <v>572.27</v>
      </c>
    </row>
    <row r="12826" spans="1:3">
      <c r="A12826" s="80">
        <v>43132</v>
      </c>
      <c r="B12826">
        <v>566.30999999999995</v>
      </c>
      <c r="C12826">
        <v>573.22</v>
      </c>
    </row>
    <row r="12827" spans="1:3">
      <c r="A12827" s="80">
        <v>43133</v>
      </c>
      <c r="B12827">
        <v>567.99</v>
      </c>
      <c r="C12827">
        <v>573.5</v>
      </c>
    </row>
    <row r="12828" spans="1:3">
      <c r="A12828" s="80">
        <v>43134</v>
      </c>
      <c r="B12828">
        <v>567.54</v>
      </c>
      <c r="C12828">
        <v>574.09</v>
      </c>
    </row>
    <row r="12829" spans="1:3">
      <c r="A12829" s="80">
        <v>43135</v>
      </c>
      <c r="B12829">
        <v>567.54</v>
      </c>
      <c r="C12829">
        <v>574.09</v>
      </c>
    </row>
    <row r="12830" spans="1:3">
      <c r="A12830" s="80">
        <v>43136</v>
      </c>
      <c r="B12830">
        <v>567.54</v>
      </c>
      <c r="C12830">
        <v>574.09</v>
      </c>
    </row>
    <row r="12831" spans="1:3">
      <c r="A12831" s="80">
        <v>43137</v>
      </c>
      <c r="B12831">
        <v>568.29</v>
      </c>
      <c r="C12831">
        <v>575.37</v>
      </c>
    </row>
    <row r="12832" spans="1:3">
      <c r="A12832" s="80">
        <v>43138</v>
      </c>
      <c r="B12832">
        <v>569.79999999999995</v>
      </c>
      <c r="C12832">
        <v>576.51</v>
      </c>
    </row>
    <row r="12833" spans="1:3">
      <c r="A12833" s="80">
        <v>43139</v>
      </c>
      <c r="B12833">
        <v>570.24</v>
      </c>
      <c r="C12833">
        <v>577.36</v>
      </c>
    </row>
    <row r="12834" spans="1:3">
      <c r="A12834" s="80">
        <v>43140</v>
      </c>
      <c r="B12834">
        <v>571.48</v>
      </c>
      <c r="C12834">
        <v>576.75</v>
      </c>
    </row>
    <row r="12835" spans="1:3">
      <c r="A12835" s="80">
        <v>43141</v>
      </c>
      <c r="B12835">
        <v>569.44000000000005</v>
      </c>
      <c r="C12835">
        <v>575.41999999999996</v>
      </c>
    </row>
    <row r="12836" spans="1:3">
      <c r="A12836" s="80">
        <v>43142</v>
      </c>
      <c r="B12836">
        <v>569.44000000000005</v>
      </c>
      <c r="C12836">
        <v>575.41999999999996</v>
      </c>
    </row>
    <row r="12837" spans="1:3">
      <c r="A12837" s="80">
        <v>43143</v>
      </c>
      <c r="B12837">
        <v>569.44000000000005</v>
      </c>
      <c r="C12837">
        <v>575.41999999999996</v>
      </c>
    </row>
    <row r="12838" spans="1:3">
      <c r="A12838" s="80">
        <v>43144</v>
      </c>
      <c r="B12838">
        <v>567.69000000000005</v>
      </c>
      <c r="C12838">
        <v>574.54999999999995</v>
      </c>
    </row>
    <row r="12839" spans="1:3">
      <c r="A12839" s="80">
        <v>43145</v>
      </c>
      <c r="B12839">
        <v>567.36</v>
      </c>
      <c r="C12839">
        <v>572.79999999999995</v>
      </c>
    </row>
    <row r="12840" spans="1:3">
      <c r="A12840" s="80">
        <v>43146</v>
      </c>
      <c r="B12840">
        <v>566.51</v>
      </c>
      <c r="C12840">
        <v>572.34</v>
      </c>
    </row>
    <row r="12841" spans="1:3">
      <c r="A12841" s="80">
        <v>43147</v>
      </c>
      <c r="B12841">
        <v>566.84</v>
      </c>
      <c r="C12841">
        <v>572.05999999999995</v>
      </c>
    </row>
    <row r="12842" spans="1:3">
      <c r="A12842" s="80">
        <v>43148</v>
      </c>
      <c r="B12842">
        <v>566.64</v>
      </c>
      <c r="C12842">
        <v>572.54</v>
      </c>
    </row>
    <row r="12843" spans="1:3">
      <c r="A12843" s="80">
        <v>43149</v>
      </c>
      <c r="B12843">
        <v>566.64</v>
      </c>
      <c r="C12843">
        <v>572.54</v>
      </c>
    </row>
    <row r="12844" spans="1:3">
      <c r="A12844" s="80">
        <v>43150</v>
      </c>
      <c r="B12844">
        <v>566.64</v>
      </c>
      <c r="C12844">
        <v>572.54</v>
      </c>
    </row>
    <row r="12845" spans="1:3">
      <c r="A12845" s="80">
        <v>43151</v>
      </c>
      <c r="B12845">
        <v>566.04</v>
      </c>
      <c r="C12845">
        <v>572.41</v>
      </c>
    </row>
    <row r="12846" spans="1:3">
      <c r="A12846" s="80">
        <v>43152</v>
      </c>
      <c r="B12846">
        <v>566.26</v>
      </c>
      <c r="C12846">
        <v>572.88</v>
      </c>
    </row>
    <row r="12847" spans="1:3">
      <c r="A12847" s="80">
        <v>43153</v>
      </c>
      <c r="B12847">
        <v>566.36</v>
      </c>
      <c r="C12847">
        <v>572.61</v>
      </c>
    </row>
    <row r="12848" spans="1:3">
      <c r="A12848" s="80">
        <v>43154</v>
      </c>
      <c r="B12848">
        <v>566.83000000000004</v>
      </c>
      <c r="C12848">
        <v>572.58000000000004</v>
      </c>
    </row>
    <row r="12849" spans="1:3">
      <c r="A12849" s="80">
        <v>43155</v>
      </c>
      <c r="B12849">
        <v>566.55999999999995</v>
      </c>
      <c r="C12849">
        <v>572.42999999999995</v>
      </c>
    </row>
    <row r="12850" spans="1:3">
      <c r="A12850" s="80">
        <v>43156</v>
      </c>
      <c r="B12850">
        <v>566.55999999999995</v>
      </c>
      <c r="C12850">
        <v>572.42999999999995</v>
      </c>
    </row>
    <row r="12851" spans="1:3">
      <c r="A12851" s="80">
        <v>43157</v>
      </c>
      <c r="B12851">
        <v>566.55999999999995</v>
      </c>
      <c r="C12851">
        <v>572.42999999999995</v>
      </c>
    </row>
    <row r="12852" spans="1:3">
      <c r="A12852" s="80">
        <v>43158</v>
      </c>
      <c r="B12852">
        <v>566.69000000000005</v>
      </c>
      <c r="C12852">
        <v>572.84</v>
      </c>
    </row>
    <row r="12853" spans="1:3">
      <c r="A12853" s="80">
        <v>43159</v>
      </c>
      <c r="B12853">
        <v>567.12</v>
      </c>
      <c r="C12853">
        <v>572.82000000000005</v>
      </c>
    </row>
    <row r="12854" spans="1:3">
      <c r="A12854" s="80">
        <v>43160</v>
      </c>
      <c r="B12854">
        <v>566.62</v>
      </c>
      <c r="C12854">
        <v>572.84</v>
      </c>
    </row>
    <row r="12855" spans="1:3">
      <c r="A12855" s="80">
        <v>43161</v>
      </c>
      <c r="B12855">
        <v>566.66</v>
      </c>
      <c r="C12855">
        <v>572.80999999999995</v>
      </c>
    </row>
    <row r="12856" spans="1:3">
      <c r="A12856" s="80">
        <v>43162</v>
      </c>
      <c r="B12856">
        <v>566.32000000000005</v>
      </c>
      <c r="C12856">
        <v>572.78</v>
      </c>
    </row>
    <row r="12857" spans="1:3">
      <c r="A12857" s="80">
        <v>43163</v>
      </c>
      <c r="B12857">
        <v>566.32000000000005</v>
      </c>
      <c r="C12857">
        <v>572.78</v>
      </c>
    </row>
    <row r="12858" spans="1:3">
      <c r="A12858" s="80">
        <v>43164</v>
      </c>
      <c r="B12858">
        <v>566.32000000000005</v>
      </c>
      <c r="C12858">
        <v>572.78</v>
      </c>
    </row>
    <row r="12859" spans="1:3">
      <c r="A12859" s="80">
        <v>43165</v>
      </c>
      <c r="B12859">
        <v>566.37</v>
      </c>
      <c r="C12859">
        <v>572.76</v>
      </c>
    </row>
    <row r="12860" spans="1:3">
      <c r="A12860" s="80">
        <v>43166</v>
      </c>
      <c r="B12860">
        <v>566.64</v>
      </c>
      <c r="C12860">
        <v>571.74</v>
      </c>
    </row>
    <row r="12861" spans="1:3">
      <c r="A12861" s="80">
        <v>43167</v>
      </c>
      <c r="B12861">
        <v>566.4</v>
      </c>
      <c r="C12861">
        <v>571.85</v>
      </c>
    </row>
    <row r="12862" spans="1:3">
      <c r="A12862" s="80">
        <v>43168</v>
      </c>
      <c r="B12862">
        <v>566.53</v>
      </c>
      <c r="C12862">
        <v>571.77</v>
      </c>
    </row>
    <row r="12863" spans="1:3">
      <c r="A12863" s="80">
        <v>43169</v>
      </c>
      <c r="B12863">
        <v>566.41</v>
      </c>
      <c r="C12863">
        <v>572.11</v>
      </c>
    </row>
    <row r="12864" spans="1:3">
      <c r="A12864" s="80">
        <v>43170</v>
      </c>
      <c r="B12864">
        <v>566.41</v>
      </c>
      <c r="C12864">
        <v>572.11</v>
      </c>
    </row>
    <row r="12865" spans="1:3">
      <c r="A12865" s="80">
        <v>43171</v>
      </c>
      <c r="B12865">
        <v>566.41</v>
      </c>
      <c r="C12865">
        <v>572.11</v>
      </c>
    </row>
    <row r="12866" spans="1:3">
      <c r="A12866" s="80">
        <v>43172</v>
      </c>
      <c r="B12866">
        <v>565.84</v>
      </c>
      <c r="C12866">
        <v>572.34</v>
      </c>
    </row>
    <row r="12867" spans="1:3">
      <c r="A12867" s="80">
        <v>43173</v>
      </c>
      <c r="B12867">
        <v>565.4</v>
      </c>
      <c r="C12867">
        <v>571.5</v>
      </c>
    </row>
    <row r="12868" spans="1:3">
      <c r="A12868" s="80">
        <v>43174</v>
      </c>
      <c r="B12868">
        <v>564.78</v>
      </c>
      <c r="C12868">
        <v>569.91</v>
      </c>
    </row>
    <row r="12869" spans="1:3">
      <c r="A12869" s="80">
        <v>43175</v>
      </c>
      <c r="B12869">
        <v>563.33000000000004</v>
      </c>
      <c r="C12869">
        <v>568.26</v>
      </c>
    </row>
    <row r="12870" spans="1:3">
      <c r="A12870" s="80">
        <v>43176</v>
      </c>
      <c r="B12870">
        <v>562.67999999999995</v>
      </c>
      <c r="C12870">
        <v>568.66</v>
      </c>
    </row>
    <row r="12871" spans="1:3">
      <c r="A12871" s="80">
        <v>43177</v>
      </c>
      <c r="B12871">
        <v>562.67999999999995</v>
      </c>
      <c r="C12871">
        <v>568.66</v>
      </c>
    </row>
    <row r="12872" spans="1:3">
      <c r="A12872" s="80">
        <v>43178</v>
      </c>
      <c r="B12872">
        <v>562.67999999999995</v>
      </c>
      <c r="C12872">
        <v>568.66</v>
      </c>
    </row>
    <row r="12873" spans="1:3">
      <c r="A12873" s="80">
        <v>43179</v>
      </c>
      <c r="B12873">
        <v>561.67999999999995</v>
      </c>
      <c r="C12873">
        <v>568.69000000000005</v>
      </c>
    </row>
    <row r="12874" spans="1:3">
      <c r="A12874" s="80">
        <v>43180</v>
      </c>
      <c r="B12874">
        <v>561.79999999999995</v>
      </c>
      <c r="C12874">
        <v>568.08000000000004</v>
      </c>
    </row>
    <row r="12875" spans="1:3">
      <c r="A12875" s="80">
        <v>43181</v>
      </c>
      <c r="B12875">
        <v>562.25</v>
      </c>
      <c r="C12875">
        <v>568.17999999999995</v>
      </c>
    </row>
    <row r="12876" spans="1:3">
      <c r="A12876" s="80">
        <v>43182</v>
      </c>
      <c r="B12876">
        <v>562.79999999999995</v>
      </c>
      <c r="C12876">
        <v>567.45000000000005</v>
      </c>
    </row>
    <row r="12877" spans="1:3">
      <c r="A12877" s="80">
        <v>43183</v>
      </c>
      <c r="B12877">
        <v>562.15</v>
      </c>
      <c r="C12877">
        <v>567.34</v>
      </c>
    </row>
    <row r="12878" spans="1:3">
      <c r="A12878" s="80">
        <v>43184</v>
      </c>
      <c r="B12878">
        <v>562.15</v>
      </c>
      <c r="C12878">
        <v>567.34</v>
      </c>
    </row>
    <row r="12879" spans="1:3">
      <c r="A12879" s="80">
        <v>43185</v>
      </c>
      <c r="B12879">
        <v>562.15</v>
      </c>
      <c r="C12879">
        <v>567.34</v>
      </c>
    </row>
    <row r="12880" spans="1:3">
      <c r="A12880" s="80">
        <v>43186</v>
      </c>
      <c r="B12880">
        <v>562.04</v>
      </c>
      <c r="C12880">
        <v>568.08000000000004</v>
      </c>
    </row>
    <row r="12881" spans="1:3">
      <c r="A12881" s="80">
        <v>43187</v>
      </c>
      <c r="B12881">
        <v>563.16999999999996</v>
      </c>
      <c r="C12881">
        <v>568.4</v>
      </c>
    </row>
    <row r="12882" spans="1:3">
      <c r="A12882" s="80">
        <v>43188</v>
      </c>
      <c r="B12882">
        <v>562.4</v>
      </c>
      <c r="C12882">
        <v>569.30999999999995</v>
      </c>
    </row>
    <row r="12883" spans="1:3">
      <c r="A12883" s="80">
        <v>43189</v>
      </c>
      <c r="B12883">
        <v>562.4</v>
      </c>
      <c r="C12883">
        <v>569.30999999999995</v>
      </c>
    </row>
    <row r="12884" spans="1:3">
      <c r="A12884" s="80">
        <v>43190</v>
      </c>
      <c r="B12884">
        <v>562.4</v>
      </c>
      <c r="C12884">
        <v>569.30999999999995</v>
      </c>
    </row>
    <row r="12885" spans="1:3">
      <c r="A12885" s="80">
        <v>43191</v>
      </c>
      <c r="B12885">
        <v>562.4</v>
      </c>
      <c r="C12885">
        <v>569.30999999999995</v>
      </c>
    </row>
    <row r="12886" spans="1:3">
      <c r="A12886" s="80">
        <v>43192</v>
      </c>
      <c r="B12886">
        <v>562.4</v>
      </c>
      <c r="C12886">
        <v>569.30999999999995</v>
      </c>
    </row>
    <row r="12887" spans="1:3">
      <c r="A12887" s="80">
        <v>43193</v>
      </c>
      <c r="B12887">
        <v>561.30999999999995</v>
      </c>
      <c r="C12887">
        <v>569.19000000000005</v>
      </c>
    </row>
    <row r="12888" spans="1:3">
      <c r="A12888" s="80">
        <v>43194</v>
      </c>
      <c r="B12888">
        <v>561.98</v>
      </c>
      <c r="C12888">
        <v>569.33000000000004</v>
      </c>
    </row>
    <row r="12889" spans="1:3">
      <c r="A12889" s="80">
        <v>43195</v>
      </c>
      <c r="B12889">
        <v>562.99</v>
      </c>
      <c r="C12889">
        <v>569.12</v>
      </c>
    </row>
    <row r="12890" spans="1:3">
      <c r="A12890" s="80">
        <v>43196</v>
      </c>
      <c r="B12890">
        <v>564.13</v>
      </c>
      <c r="C12890">
        <v>569.87</v>
      </c>
    </row>
    <row r="12891" spans="1:3">
      <c r="A12891" s="80">
        <v>43197</v>
      </c>
      <c r="B12891">
        <v>564.48</v>
      </c>
      <c r="C12891">
        <v>570.20000000000005</v>
      </c>
    </row>
    <row r="12892" spans="1:3">
      <c r="A12892" s="80">
        <v>43198</v>
      </c>
      <c r="B12892">
        <v>564.48</v>
      </c>
      <c r="C12892">
        <v>570.20000000000005</v>
      </c>
    </row>
    <row r="12893" spans="1:3">
      <c r="A12893" s="80">
        <v>43199</v>
      </c>
      <c r="B12893">
        <v>564.48</v>
      </c>
      <c r="C12893">
        <v>570.20000000000005</v>
      </c>
    </row>
    <row r="12894" spans="1:3">
      <c r="A12894" s="80">
        <v>43200</v>
      </c>
      <c r="B12894">
        <v>562.47</v>
      </c>
      <c r="C12894">
        <v>568.88</v>
      </c>
    </row>
    <row r="12895" spans="1:3">
      <c r="A12895" s="80">
        <v>43201</v>
      </c>
      <c r="B12895">
        <v>563.27</v>
      </c>
      <c r="C12895">
        <v>568.55999999999995</v>
      </c>
    </row>
    <row r="12896" spans="1:3">
      <c r="A12896" s="80">
        <v>43202</v>
      </c>
      <c r="B12896">
        <v>563.27</v>
      </c>
      <c r="C12896">
        <v>568.55999999999995</v>
      </c>
    </row>
    <row r="12897" spans="1:3">
      <c r="A12897" s="80">
        <v>43203</v>
      </c>
      <c r="B12897">
        <v>562.69000000000005</v>
      </c>
      <c r="C12897">
        <v>567.63</v>
      </c>
    </row>
    <row r="12898" spans="1:3">
      <c r="A12898" s="80">
        <v>43204</v>
      </c>
      <c r="B12898">
        <v>562.07000000000005</v>
      </c>
      <c r="C12898">
        <v>567</v>
      </c>
    </row>
    <row r="12899" spans="1:3">
      <c r="A12899" s="80">
        <v>43205</v>
      </c>
      <c r="B12899">
        <v>562.07000000000005</v>
      </c>
      <c r="C12899">
        <v>567</v>
      </c>
    </row>
    <row r="12900" spans="1:3">
      <c r="A12900" s="80">
        <v>43206</v>
      </c>
      <c r="B12900">
        <v>562.07000000000005</v>
      </c>
      <c r="C12900">
        <v>567</v>
      </c>
    </row>
    <row r="12901" spans="1:3">
      <c r="A12901" s="80">
        <v>43207</v>
      </c>
      <c r="B12901">
        <v>561.08000000000004</v>
      </c>
      <c r="C12901">
        <v>567.39</v>
      </c>
    </row>
    <row r="12902" spans="1:3">
      <c r="A12902" s="80">
        <v>43208</v>
      </c>
      <c r="B12902">
        <v>561.1</v>
      </c>
      <c r="C12902">
        <v>567.47</v>
      </c>
    </row>
    <row r="12903" spans="1:3">
      <c r="A12903" s="80">
        <v>43209</v>
      </c>
      <c r="B12903">
        <v>560.65</v>
      </c>
      <c r="C12903">
        <v>567.53</v>
      </c>
    </row>
    <row r="12904" spans="1:3">
      <c r="A12904" s="80">
        <v>43210</v>
      </c>
      <c r="B12904">
        <v>561.21</v>
      </c>
      <c r="C12904">
        <v>566.82000000000005</v>
      </c>
    </row>
    <row r="12905" spans="1:3">
      <c r="A12905" s="80">
        <v>43211</v>
      </c>
      <c r="B12905">
        <v>561.27</v>
      </c>
      <c r="C12905">
        <v>567.64</v>
      </c>
    </row>
    <row r="12906" spans="1:3">
      <c r="A12906" s="80">
        <v>43212</v>
      </c>
      <c r="B12906">
        <v>561.27</v>
      </c>
      <c r="C12906">
        <v>567.64</v>
      </c>
    </row>
    <row r="12907" spans="1:3">
      <c r="A12907" s="80">
        <v>43213</v>
      </c>
      <c r="B12907">
        <v>561.27</v>
      </c>
      <c r="C12907">
        <v>567.64</v>
      </c>
    </row>
    <row r="12908" spans="1:3">
      <c r="A12908" s="80">
        <v>43214</v>
      </c>
      <c r="B12908">
        <v>560.66</v>
      </c>
      <c r="C12908">
        <v>567.55999999999995</v>
      </c>
    </row>
    <row r="12909" spans="1:3">
      <c r="A12909" s="80">
        <v>43215</v>
      </c>
      <c r="B12909">
        <v>560.45000000000005</v>
      </c>
      <c r="C12909">
        <v>567.04</v>
      </c>
    </row>
    <row r="12910" spans="1:3">
      <c r="A12910" s="80">
        <v>43216</v>
      </c>
      <c r="B12910">
        <v>561.19000000000005</v>
      </c>
      <c r="C12910">
        <v>567.03</v>
      </c>
    </row>
    <row r="12911" spans="1:3">
      <c r="A12911" s="80">
        <v>43217</v>
      </c>
      <c r="B12911">
        <v>562.16999999999996</v>
      </c>
      <c r="C12911">
        <v>567.29999999999995</v>
      </c>
    </row>
    <row r="12912" spans="1:3">
      <c r="A12912" s="80">
        <v>43218</v>
      </c>
      <c r="B12912">
        <v>562.04</v>
      </c>
      <c r="C12912">
        <v>568.30999999999995</v>
      </c>
    </row>
    <row r="12913" spans="1:3">
      <c r="A12913" s="80">
        <v>43219</v>
      </c>
      <c r="B12913">
        <v>562.04</v>
      </c>
      <c r="C12913">
        <v>568.30999999999995</v>
      </c>
    </row>
    <row r="12914" spans="1:3">
      <c r="A12914" s="80">
        <v>43220</v>
      </c>
      <c r="B12914">
        <v>562.04</v>
      </c>
      <c r="C12914">
        <v>568.30999999999995</v>
      </c>
    </row>
    <row r="12915" spans="1:3">
      <c r="A12915" s="80">
        <v>43221</v>
      </c>
      <c r="B12915">
        <v>562.13</v>
      </c>
      <c r="C12915">
        <v>568.82000000000005</v>
      </c>
    </row>
    <row r="12916" spans="1:3">
      <c r="A12916" s="80">
        <v>43222</v>
      </c>
      <c r="B12916">
        <v>562.13</v>
      </c>
      <c r="C12916">
        <v>568.82000000000005</v>
      </c>
    </row>
    <row r="12917" spans="1:3">
      <c r="A12917" s="80">
        <v>43223</v>
      </c>
      <c r="B12917">
        <v>560.57000000000005</v>
      </c>
      <c r="C12917">
        <v>568.71</v>
      </c>
    </row>
    <row r="12918" spans="1:3">
      <c r="A12918" s="80">
        <v>43224</v>
      </c>
      <c r="B12918">
        <v>561.64</v>
      </c>
      <c r="C12918">
        <v>568.53</v>
      </c>
    </row>
    <row r="12919" spans="1:3">
      <c r="A12919" s="80">
        <v>43225</v>
      </c>
      <c r="B12919">
        <v>562.76</v>
      </c>
      <c r="C12919">
        <v>569.08000000000004</v>
      </c>
    </row>
    <row r="12920" spans="1:3">
      <c r="A12920" s="80">
        <v>43226</v>
      </c>
      <c r="B12920">
        <v>562.76</v>
      </c>
      <c r="C12920">
        <v>569.08000000000004</v>
      </c>
    </row>
    <row r="12921" spans="1:3">
      <c r="A12921" s="80">
        <v>43227</v>
      </c>
      <c r="B12921">
        <v>562.76</v>
      </c>
      <c r="C12921">
        <v>569.08000000000004</v>
      </c>
    </row>
    <row r="12922" spans="1:3">
      <c r="A12922" s="80">
        <v>43228</v>
      </c>
      <c r="B12922">
        <v>562.96</v>
      </c>
      <c r="C12922">
        <v>569.39</v>
      </c>
    </row>
    <row r="12923" spans="1:3">
      <c r="A12923" s="80">
        <v>43229</v>
      </c>
      <c r="B12923">
        <v>562.96</v>
      </c>
      <c r="C12923">
        <v>569.39</v>
      </c>
    </row>
    <row r="12924" spans="1:3">
      <c r="A12924" s="80">
        <v>43230</v>
      </c>
      <c r="B12924">
        <v>563.21</v>
      </c>
      <c r="C12924">
        <v>569.08000000000004</v>
      </c>
    </row>
    <row r="12925" spans="1:3">
      <c r="A12925" s="80">
        <v>43231</v>
      </c>
      <c r="B12925">
        <v>563.5</v>
      </c>
      <c r="C12925">
        <v>569</v>
      </c>
    </row>
    <row r="12926" spans="1:3">
      <c r="A12926" s="80">
        <v>43232</v>
      </c>
      <c r="B12926">
        <v>562.78</v>
      </c>
      <c r="C12926">
        <v>568.91999999999996</v>
      </c>
    </row>
    <row r="12927" spans="1:3">
      <c r="A12927" s="80">
        <v>43233</v>
      </c>
      <c r="B12927">
        <v>562.78</v>
      </c>
      <c r="C12927">
        <v>568.91999999999996</v>
      </c>
    </row>
    <row r="12928" spans="1:3">
      <c r="A12928" s="80">
        <v>43234</v>
      </c>
      <c r="B12928">
        <v>562.78</v>
      </c>
      <c r="C12928">
        <v>568.91999999999996</v>
      </c>
    </row>
    <row r="12929" spans="1:3">
      <c r="A12929" s="80">
        <v>43235</v>
      </c>
      <c r="B12929">
        <v>562.24</v>
      </c>
      <c r="C12929">
        <v>568.29999999999995</v>
      </c>
    </row>
    <row r="12930" spans="1:3">
      <c r="A12930" s="80">
        <v>43236</v>
      </c>
      <c r="B12930">
        <v>562.24</v>
      </c>
      <c r="C12930">
        <v>567.97</v>
      </c>
    </row>
    <row r="12931" spans="1:3">
      <c r="A12931" s="80">
        <v>43237</v>
      </c>
      <c r="B12931">
        <v>562.9</v>
      </c>
      <c r="C12931">
        <v>568.01</v>
      </c>
    </row>
    <row r="12932" spans="1:3">
      <c r="A12932" s="80">
        <v>43238</v>
      </c>
      <c r="B12932">
        <v>561.77</v>
      </c>
      <c r="C12932">
        <v>567.83000000000004</v>
      </c>
    </row>
    <row r="12933" spans="1:3">
      <c r="A12933" s="80">
        <v>43239</v>
      </c>
      <c r="B12933">
        <v>560.94000000000005</v>
      </c>
      <c r="C12933">
        <v>567.70000000000005</v>
      </c>
    </row>
    <row r="12934" spans="1:3">
      <c r="A12934" s="80">
        <v>43240</v>
      </c>
      <c r="B12934">
        <v>560.94000000000005</v>
      </c>
      <c r="C12934">
        <v>567.70000000000005</v>
      </c>
    </row>
    <row r="12935" spans="1:3">
      <c r="A12935" s="80">
        <v>43241</v>
      </c>
      <c r="B12935">
        <v>560.94000000000005</v>
      </c>
      <c r="C12935">
        <v>567.70000000000005</v>
      </c>
    </row>
    <row r="12936" spans="1:3">
      <c r="A12936" s="80">
        <v>43242</v>
      </c>
      <c r="B12936">
        <v>560.46</v>
      </c>
      <c r="C12936">
        <v>567.04</v>
      </c>
    </row>
    <row r="12937" spans="1:3">
      <c r="A12937" s="80">
        <v>43243</v>
      </c>
      <c r="B12937">
        <v>560.69000000000005</v>
      </c>
      <c r="C12937">
        <v>567.14</v>
      </c>
    </row>
    <row r="12938" spans="1:3">
      <c r="A12938" s="80">
        <v>43244</v>
      </c>
      <c r="B12938">
        <v>560.87</v>
      </c>
      <c r="C12938">
        <v>567.30999999999995</v>
      </c>
    </row>
    <row r="12939" spans="1:3">
      <c r="A12939" s="80">
        <v>43245</v>
      </c>
      <c r="B12939">
        <v>562.45000000000005</v>
      </c>
      <c r="C12939">
        <v>568.19000000000005</v>
      </c>
    </row>
    <row r="12940" spans="1:3">
      <c r="A12940" s="80">
        <v>43246</v>
      </c>
      <c r="B12940">
        <v>561.79999999999995</v>
      </c>
      <c r="C12940">
        <v>567.91</v>
      </c>
    </row>
    <row r="12941" spans="1:3">
      <c r="A12941" s="80">
        <v>43247</v>
      </c>
      <c r="B12941">
        <v>561.79999999999995</v>
      </c>
      <c r="C12941">
        <v>567.91</v>
      </c>
    </row>
    <row r="12942" spans="1:3">
      <c r="A12942" s="80">
        <v>43248</v>
      </c>
      <c r="B12942">
        <v>561.79999999999995</v>
      </c>
      <c r="C12942">
        <v>567.91</v>
      </c>
    </row>
    <row r="12943" spans="1:3">
      <c r="A12943" s="80">
        <v>43249</v>
      </c>
      <c r="B12943">
        <v>561.65</v>
      </c>
      <c r="C12943">
        <v>568.77</v>
      </c>
    </row>
    <row r="12944" spans="1:3">
      <c r="A12944" s="80">
        <v>43250</v>
      </c>
      <c r="B12944">
        <v>562.42999999999995</v>
      </c>
      <c r="C12944">
        <v>568.84</v>
      </c>
    </row>
    <row r="12945" spans="1:3">
      <c r="A12945" s="80">
        <v>43251</v>
      </c>
      <c r="B12945">
        <v>563.5</v>
      </c>
      <c r="C12945">
        <v>568.77</v>
      </c>
    </row>
    <row r="12946" spans="1:3">
      <c r="A12946" s="80">
        <v>43252</v>
      </c>
      <c r="B12946">
        <v>564.16</v>
      </c>
      <c r="C12946">
        <v>569.97</v>
      </c>
    </row>
    <row r="12947" spans="1:3">
      <c r="A12947" s="80">
        <v>43253</v>
      </c>
      <c r="B12947">
        <v>564.1</v>
      </c>
      <c r="C12947">
        <v>570.54</v>
      </c>
    </row>
    <row r="12948" spans="1:3">
      <c r="A12948" s="80">
        <v>43254</v>
      </c>
      <c r="B12948">
        <v>564.1</v>
      </c>
      <c r="C12948">
        <v>570.54</v>
      </c>
    </row>
    <row r="12949" spans="1:3">
      <c r="A12949" s="80">
        <v>43255</v>
      </c>
      <c r="B12949">
        <v>564.1</v>
      </c>
      <c r="C12949">
        <v>570.54</v>
      </c>
    </row>
    <row r="12950" spans="1:3">
      <c r="A12950" s="80">
        <v>43256</v>
      </c>
      <c r="B12950">
        <v>563.16999999999996</v>
      </c>
      <c r="C12950">
        <v>570.44000000000005</v>
      </c>
    </row>
    <row r="12951" spans="1:3">
      <c r="A12951" s="80">
        <v>43257</v>
      </c>
      <c r="B12951">
        <v>562.76</v>
      </c>
      <c r="C12951">
        <v>570.25</v>
      </c>
    </row>
    <row r="12952" spans="1:3">
      <c r="A12952" s="80">
        <v>43258</v>
      </c>
      <c r="B12952">
        <v>565.01</v>
      </c>
      <c r="C12952">
        <v>570.49</v>
      </c>
    </row>
    <row r="12953" spans="1:3">
      <c r="A12953" s="80">
        <v>43259</v>
      </c>
      <c r="B12953">
        <v>564.36</v>
      </c>
      <c r="C12953">
        <v>570.69000000000005</v>
      </c>
    </row>
    <row r="12954" spans="1:3">
      <c r="A12954" s="80">
        <v>43260</v>
      </c>
      <c r="B12954">
        <v>564.27</v>
      </c>
      <c r="C12954">
        <v>571.16</v>
      </c>
    </row>
    <row r="12955" spans="1:3">
      <c r="A12955" s="80">
        <v>43261</v>
      </c>
      <c r="B12955">
        <v>564.27</v>
      </c>
      <c r="C12955">
        <v>571.16</v>
      </c>
    </row>
    <row r="12956" spans="1:3">
      <c r="A12956" s="80">
        <v>43262</v>
      </c>
      <c r="B12956">
        <v>564.27</v>
      </c>
      <c r="C12956">
        <v>571.16</v>
      </c>
    </row>
    <row r="12957" spans="1:3">
      <c r="A12957" s="80">
        <v>43263</v>
      </c>
      <c r="B12957">
        <v>563.08000000000004</v>
      </c>
      <c r="C12957">
        <v>570.45000000000005</v>
      </c>
    </row>
    <row r="12958" spans="1:3">
      <c r="A12958" s="80">
        <v>43264</v>
      </c>
      <c r="B12958">
        <v>564.36</v>
      </c>
      <c r="C12958">
        <v>570.44000000000005</v>
      </c>
    </row>
    <row r="12959" spans="1:3">
      <c r="A12959" s="80">
        <v>43265</v>
      </c>
      <c r="B12959">
        <v>565.03</v>
      </c>
      <c r="C12959">
        <v>570.37</v>
      </c>
    </row>
    <row r="12960" spans="1:3">
      <c r="A12960" s="80">
        <v>43266</v>
      </c>
      <c r="B12960">
        <v>565.01</v>
      </c>
      <c r="C12960">
        <v>570.19000000000005</v>
      </c>
    </row>
    <row r="12961" spans="1:3">
      <c r="A12961" s="80">
        <v>43267</v>
      </c>
      <c r="B12961">
        <v>564.57000000000005</v>
      </c>
      <c r="C12961">
        <v>569.94000000000005</v>
      </c>
    </row>
    <row r="12962" spans="1:3">
      <c r="A12962" s="80">
        <v>43268</v>
      </c>
      <c r="B12962">
        <v>564.57000000000005</v>
      </c>
      <c r="C12962">
        <v>569.94000000000005</v>
      </c>
    </row>
    <row r="12963" spans="1:3">
      <c r="A12963" s="80">
        <v>43269</v>
      </c>
      <c r="B12963">
        <v>564.57000000000005</v>
      </c>
      <c r="C12963">
        <v>569.94000000000005</v>
      </c>
    </row>
    <row r="12964" spans="1:3">
      <c r="A12964" s="80">
        <v>43270</v>
      </c>
      <c r="B12964">
        <v>564.01</v>
      </c>
      <c r="C12964">
        <v>570.76</v>
      </c>
    </row>
    <row r="12965" spans="1:3">
      <c r="A12965" s="80">
        <v>43271</v>
      </c>
      <c r="B12965">
        <v>564.4</v>
      </c>
      <c r="C12965">
        <v>570.30999999999995</v>
      </c>
    </row>
    <row r="12966" spans="1:3">
      <c r="A12966" s="80">
        <v>43272</v>
      </c>
      <c r="B12966">
        <v>562.85</v>
      </c>
      <c r="C12966">
        <v>570.19000000000005</v>
      </c>
    </row>
    <row r="12967" spans="1:3">
      <c r="A12967" s="80">
        <v>43273</v>
      </c>
      <c r="B12967">
        <v>563.91999999999996</v>
      </c>
      <c r="C12967">
        <v>570.66999999999996</v>
      </c>
    </row>
    <row r="12968" spans="1:3">
      <c r="A12968" s="80">
        <v>43274</v>
      </c>
      <c r="B12968">
        <v>564.99</v>
      </c>
      <c r="C12968">
        <v>570.52</v>
      </c>
    </row>
    <row r="12969" spans="1:3">
      <c r="A12969" s="80">
        <v>43275</v>
      </c>
      <c r="B12969">
        <v>564.99</v>
      </c>
      <c r="C12969">
        <v>570.52</v>
      </c>
    </row>
    <row r="12970" spans="1:3">
      <c r="A12970" s="80">
        <v>43276</v>
      </c>
      <c r="B12970">
        <v>564.99</v>
      </c>
      <c r="C12970">
        <v>570.52</v>
      </c>
    </row>
    <row r="12971" spans="1:3">
      <c r="A12971" s="80">
        <v>43277</v>
      </c>
      <c r="B12971">
        <v>563.76</v>
      </c>
      <c r="C12971">
        <v>570.65</v>
      </c>
    </row>
    <row r="12972" spans="1:3">
      <c r="A12972" s="80">
        <v>43278</v>
      </c>
      <c r="B12972">
        <v>564.08000000000004</v>
      </c>
      <c r="C12972">
        <v>570.59</v>
      </c>
    </row>
    <row r="12973" spans="1:3">
      <c r="A12973" s="80">
        <v>43279</v>
      </c>
      <c r="B12973">
        <v>564.74</v>
      </c>
      <c r="C12973">
        <v>570.04999999999995</v>
      </c>
    </row>
    <row r="12974" spans="1:3">
      <c r="A12974" s="80">
        <v>43280</v>
      </c>
      <c r="B12974">
        <v>564.16999999999996</v>
      </c>
      <c r="C12974">
        <v>569.79</v>
      </c>
    </row>
    <row r="12975" spans="1:3">
      <c r="A12975" s="80">
        <v>43281</v>
      </c>
      <c r="B12975">
        <v>563.44000000000005</v>
      </c>
      <c r="C12975">
        <v>570.08000000000004</v>
      </c>
    </row>
    <row r="12976" spans="1:3">
      <c r="A12976" s="80">
        <v>43282</v>
      </c>
      <c r="B12976">
        <v>563.44000000000005</v>
      </c>
      <c r="C12976">
        <v>570.08000000000004</v>
      </c>
    </row>
    <row r="12977" spans="1:3">
      <c r="A12977" s="80">
        <v>43283</v>
      </c>
      <c r="B12977">
        <v>563.44000000000005</v>
      </c>
      <c r="C12977">
        <v>570.08000000000004</v>
      </c>
    </row>
    <row r="12978" spans="1:3">
      <c r="A12978" s="80">
        <v>43284</v>
      </c>
      <c r="B12978">
        <v>562.45000000000005</v>
      </c>
      <c r="C12978">
        <v>571.08000000000004</v>
      </c>
    </row>
    <row r="12979" spans="1:3">
      <c r="A12979" s="80">
        <v>43285</v>
      </c>
      <c r="B12979">
        <v>564.02</v>
      </c>
      <c r="C12979">
        <v>571.26</v>
      </c>
    </row>
    <row r="12980" spans="1:3">
      <c r="A12980" s="80">
        <v>43286</v>
      </c>
      <c r="B12980">
        <v>563.96</v>
      </c>
      <c r="C12980">
        <v>570.53</v>
      </c>
    </row>
    <row r="12981" spans="1:3">
      <c r="A12981" s="80">
        <v>43287</v>
      </c>
      <c r="B12981">
        <v>565.1</v>
      </c>
      <c r="C12981">
        <v>570.29</v>
      </c>
    </row>
    <row r="12982" spans="1:3">
      <c r="A12982" s="80">
        <v>43288</v>
      </c>
      <c r="B12982">
        <v>563.67999999999995</v>
      </c>
      <c r="C12982">
        <v>570.94000000000005</v>
      </c>
    </row>
    <row r="12983" spans="1:3">
      <c r="A12983" s="80">
        <v>43289</v>
      </c>
      <c r="B12983">
        <v>563.67999999999995</v>
      </c>
      <c r="C12983">
        <v>570.94000000000005</v>
      </c>
    </row>
    <row r="12984" spans="1:3">
      <c r="A12984" s="80">
        <v>43290</v>
      </c>
      <c r="B12984">
        <v>563.67999999999995</v>
      </c>
      <c r="C12984">
        <v>570.94000000000005</v>
      </c>
    </row>
    <row r="12985" spans="1:3">
      <c r="A12985" s="80">
        <v>43291</v>
      </c>
      <c r="B12985">
        <v>564.05999999999995</v>
      </c>
      <c r="C12985">
        <v>571.54</v>
      </c>
    </row>
    <row r="12986" spans="1:3">
      <c r="A12986" s="80">
        <v>43292</v>
      </c>
      <c r="B12986">
        <v>563.30999999999995</v>
      </c>
      <c r="C12986">
        <v>570.67999999999995</v>
      </c>
    </row>
    <row r="12987" spans="1:3">
      <c r="A12987" s="80">
        <v>43293</v>
      </c>
      <c r="B12987">
        <v>564.21</v>
      </c>
      <c r="C12987">
        <v>569.67999999999995</v>
      </c>
    </row>
    <row r="12988" spans="1:3">
      <c r="A12988" s="80">
        <v>43294</v>
      </c>
      <c r="B12988">
        <v>564.33000000000004</v>
      </c>
      <c r="C12988">
        <v>570.04</v>
      </c>
    </row>
    <row r="12989" spans="1:3">
      <c r="A12989" s="80">
        <v>43295</v>
      </c>
      <c r="B12989">
        <v>563.84</v>
      </c>
      <c r="C12989">
        <v>569.76</v>
      </c>
    </row>
    <row r="12990" spans="1:3">
      <c r="A12990" s="80">
        <v>43296</v>
      </c>
      <c r="B12990">
        <v>563.84</v>
      </c>
      <c r="C12990">
        <v>569.76</v>
      </c>
    </row>
    <row r="12991" spans="1:3">
      <c r="A12991" s="80">
        <v>43297</v>
      </c>
      <c r="B12991">
        <v>563.84</v>
      </c>
      <c r="C12991">
        <v>569.76</v>
      </c>
    </row>
    <row r="12992" spans="1:3">
      <c r="A12992" s="80">
        <v>43298</v>
      </c>
      <c r="B12992">
        <v>563.91</v>
      </c>
      <c r="C12992">
        <v>569.58000000000004</v>
      </c>
    </row>
    <row r="12993" spans="1:3">
      <c r="A12993" s="80">
        <v>43299</v>
      </c>
      <c r="B12993">
        <v>564.42999999999995</v>
      </c>
      <c r="C12993">
        <v>570.29999999999995</v>
      </c>
    </row>
    <row r="12994" spans="1:3">
      <c r="A12994" s="80">
        <v>43300</v>
      </c>
      <c r="B12994">
        <v>564.45000000000005</v>
      </c>
      <c r="C12994">
        <v>570.71</v>
      </c>
    </row>
    <row r="12995" spans="1:3">
      <c r="A12995" s="80">
        <v>43301</v>
      </c>
      <c r="B12995">
        <v>564.07000000000005</v>
      </c>
      <c r="C12995">
        <v>569.94000000000005</v>
      </c>
    </row>
    <row r="12996" spans="1:3">
      <c r="A12996" s="80">
        <v>43302</v>
      </c>
      <c r="B12996">
        <v>564.13</v>
      </c>
      <c r="C12996">
        <v>570.39</v>
      </c>
    </row>
    <row r="12997" spans="1:3">
      <c r="A12997" s="80">
        <v>43303</v>
      </c>
      <c r="B12997">
        <v>564.13</v>
      </c>
      <c r="C12997">
        <v>570.39</v>
      </c>
    </row>
    <row r="12998" spans="1:3">
      <c r="A12998" s="80">
        <v>43304</v>
      </c>
      <c r="B12998">
        <v>564.13</v>
      </c>
      <c r="C12998">
        <v>570.39</v>
      </c>
    </row>
    <row r="12999" spans="1:3">
      <c r="A12999" s="80">
        <v>43305</v>
      </c>
      <c r="B12999">
        <v>564.19000000000005</v>
      </c>
      <c r="C12999">
        <v>570.89</v>
      </c>
    </row>
    <row r="13000" spans="1:3">
      <c r="A13000" s="80">
        <v>43306</v>
      </c>
      <c r="B13000">
        <v>563.91</v>
      </c>
      <c r="C13000">
        <v>570.29</v>
      </c>
    </row>
    <row r="13001" spans="1:3">
      <c r="A13001" s="80">
        <v>43307</v>
      </c>
      <c r="B13001">
        <v>563.91</v>
      </c>
      <c r="C13001">
        <v>570.29</v>
      </c>
    </row>
    <row r="13002" spans="1:3">
      <c r="A13002" s="80">
        <v>43308</v>
      </c>
      <c r="B13002">
        <v>563.64</v>
      </c>
      <c r="C13002">
        <v>569.36</v>
      </c>
    </row>
    <row r="13003" spans="1:3">
      <c r="A13003" s="80">
        <v>43309</v>
      </c>
      <c r="B13003">
        <v>563.74</v>
      </c>
      <c r="C13003">
        <v>569.80999999999995</v>
      </c>
    </row>
    <row r="13004" spans="1:3">
      <c r="A13004" s="80">
        <v>43310</v>
      </c>
      <c r="B13004">
        <v>563.74</v>
      </c>
      <c r="C13004">
        <v>569.80999999999995</v>
      </c>
    </row>
    <row r="13005" spans="1:3">
      <c r="A13005" s="80">
        <v>43311</v>
      </c>
      <c r="B13005">
        <v>563.74</v>
      </c>
      <c r="C13005">
        <v>569.80999999999995</v>
      </c>
    </row>
    <row r="13006" spans="1:3">
      <c r="A13006" s="80">
        <v>43312</v>
      </c>
      <c r="B13006">
        <v>563.42999999999995</v>
      </c>
      <c r="C13006">
        <v>570.07000000000005</v>
      </c>
    </row>
    <row r="13007" spans="1:3">
      <c r="A13007" s="80">
        <v>43313</v>
      </c>
      <c r="B13007">
        <v>563.85</v>
      </c>
      <c r="C13007">
        <v>570.19000000000005</v>
      </c>
    </row>
    <row r="13008" spans="1:3">
      <c r="A13008" s="80">
        <v>43314</v>
      </c>
      <c r="B13008">
        <v>564.83000000000004</v>
      </c>
      <c r="C13008">
        <v>570.34</v>
      </c>
    </row>
    <row r="13009" spans="1:3">
      <c r="A13009" s="80">
        <v>43315</v>
      </c>
      <c r="B13009">
        <v>564.83000000000004</v>
      </c>
      <c r="C13009">
        <v>570.34</v>
      </c>
    </row>
    <row r="13010" spans="1:3">
      <c r="A13010" s="80">
        <v>43316</v>
      </c>
      <c r="B13010">
        <v>562.76</v>
      </c>
      <c r="C13010">
        <v>570.15</v>
      </c>
    </row>
    <row r="13011" spans="1:3">
      <c r="A13011" s="80">
        <v>43317</v>
      </c>
      <c r="B13011">
        <v>562.76</v>
      </c>
      <c r="C13011">
        <v>570.15</v>
      </c>
    </row>
    <row r="13012" spans="1:3">
      <c r="A13012" s="80">
        <v>43318</v>
      </c>
      <c r="B13012">
        <v>562.76</v>
      </c>
      <c r="C13012">
        <v>570.15</v>
      </c>
    </row>
    <row r="13013" spans="1:3">
      <c r="A13013" s="80">
        <v>43319</v>
      </c>
      <c r="B13013">
        <v>564.30999999999995</v>
      </c>
      <c r="C13013">
        <v>570.78</v>
      </c>
    </row>
    <row r="13014" spans="1:3">
      <c r="A13014" s="80">
        <v>43320</v>
      </c>
      <c r="B13014">
        <v>563.29</v>
      </c>
      <c r="C13014">
        <v>570.65</v>
      </c>
    </row>
    <row r="13015" spans="1:3">
      <c r="A13015" s="80">
        <v>43321</v>
      </c>
      <c r="B13015">
        <v>564.04999999999995</v>
      </c>
      <c r="C13015">
        <v>570.91</v>
      </c>
    </row>
    <row r="13016" spans="1:3">
      <c r="A13016" s="80">
        <v>43322</v>
      </c>
      <c r="B13016">
        <v>564.41</v>
      </c>
      <c r="C13016">
        <v>569.82000000000005</v>
      </c>
    </row>
    <row r="13017" spans="1:3">
      <c r="A13017" s="80">
        <v>43323</v>
      </c>
      <c r="B13017">
        <v>564.25</v>
      </c>
      <c r="C13017">
        <v>570.19000000000005</v>
      </c>
    </row>
    <row r="13018" spans="1:3">
      <c r="A13018" s="80">
        <v>43324</v>
      </c>
      <c r="B13018">
        <v>564.25</v>
      </c>
      <c r="C13018">
        <v>570.19000000000005</v>
      </c>
    </row>
    <row r="13019" spans="1:3">
      <c r="A13019" s="80">
        <v>43325</v>
      </c>
      <c r="B13019">
        <v>564.25</v>
      </c>
      <c r="C13019">
        <v>570.19000000000005</v>
      </c>
    </row>
    <row r="13020" spans="1:3">
      <c r="A13020" s="80">
        <v>43326</v>
      </c>
      <c r="B13020">
        <v>564.47</v>
      </c>
      <c r="C13020">
        <v>570.22</v>
      </c>
    </row>
    <row r="13021" spans="1:3">
      <c r="A13021" s="80">
        <v>43327</v>
      </c>
      <c r="B13021">
        <v>564.57000000000005</v>
      </c>
      <c r="C13021">
        <v>570</v>
      </c>
    </row>
    <row r="13022" spans="1:3">
      <c r="A13022" s="80">
        <v>43328</v>
      </c>
      <c r="B13022">
        <v>564.57000000000005</v>
      </c>
      <c r="C13022">
        <v>570</v>
      </c>
    </row>
    <row r="13023" spans="1:3">
      <c r="A13023" s="80">
        <v>43329</v>
      </c>
      <c r="B13023">
        <v>564.08000000000004</v>
      </c>
      <c r="C13023">
        <v>570.12</v>
      </c>
    </row>
    <row r="13024" spans="1:3">
      <c r="A13024" s="80">
        <v>43330</v>
      </c>
      <c r="B13024">
        <v>564.41999999999996</v>
      </c>
      <c r="C13024">
        <v>569.78</v>
      </c>
    </row>
    <row r="13025" spans="1:3">
      <c r="A13025" s="80">
        <v>43331</v>
      </c>
      <c r="B13025">
        <v>564.41999999999996</v>
      </c>
      <c r="C13025">
        <v>569.78</v>
      </c>
    </row>
    <row r="13026" spans="1:3">
      <c r="A13026" s="80">
        <v>43332</v>
      </c>
      <c r="B13026">
        <v>564.41999999999996</v>
      </c>
      <c r="C13026">
        <v>569.78</v>
      </c>
    </row>
    <row r="13027" spans="1:3">
      <c r="A13027" s="80">
        <v>43333</v>
      </c>
      <c r="B13027">
        <v>563.33000000000004</v>
      </c>
      <c r="C13027">
        <v>571.24</v>
      </c>
    </row>
    <row r="13028" spans="1:3">
      <c r="A13028" s="80">
        <v>43334</v>
      </c>
      <c r="B13028">
        <v>563.9</v>
      </c>
      <c r="C13028">
        <v>571.96</v>
      </c>
    </row>
    <row r="13029" spans="1:3">
      <c r="A13029" s="80">
        <v>43335</v>
      </c>
      <c r="B13029">
        <v>565.23</v>
      </c>
      <c r="C13029">
        <v>571.24</v>
      </c>
    </row>
    <row r="13030" spans="1:3">
      <c r="A13030" s="80">
        <v>43336</v>
      </c>
      <c r="B13030">
        <v>565.86</v>
      </c>
      <c r="C13030">
        <v>572.26</v>
      </c>
    </row>
    <row r="13031" spans="1:3">
      <c r="A13031" s="80">
        <v>43337</v>
      </c>
      <c r="B13031">
        <v>565.27</v>
      </c>
      <c r="C13031">
        <v>571.75</v>
      </c>
    </row>
    <row r="13032" spans="1:3">
      <c r="A13032" s="80">
        <v>43338</v>
      </c>
      <c r="B13032">
        <v>565.27</v>
      </c>
      <c r="C13032">
        <v>571.75</v>
      </c>
    </row>
    <row r="13033" spans="1:3">
      <c r="A13033" s="80">
        <v>43339</v>
      </c>
      <c r="B13033">
        <v>565.27</v>
      </c>
      <c r="C13033">
        <v>571.75</v>
      </c>
    </row>
    <row r="13034" spans="1:3">
      <c r="A13034" s="80">
        <v>43340</v>
      </c>
      <c r="B13034">
        <v>565.97</v>
      </c>
      <c r="C13034">
        <v>572.65</v>
      </c>
    </row>
    <row r="13035" spans="1:3">
      <c r="A13035" s="80">
        <v>43341</v>
      </c>
      <c r="B13035">
        <v>566.09</v>
      </c>
      <c r="C13035">
        <v>573.17999999999995</v>
      </c>
    </row>
    <row r="13036" spans="1:3">
      <c r="A13036" s="80">
        <v>43342</v>
      </c>
      <c r="B13036">
        <v>567.07000000000005</v>
      </c>
      <c r="C13036">
        <v>574.86</v>
      </c>
    </row>
    <row r="13037" spans="1:3">
      <c r="A13037" s="80">
        <v>43343</v>
      </c>
      <c r="B13037">
        <v>569.54</v>
      </c>
      <c r="C13037">
        <v>575.66999999999996</v>
      </c>
    </row>
    <row r="13038" spans="1:3">
      <c r="A13038" s="80">
        <v>43344</v>
      </c>
      <c r="B13038">
        <v>571.36</v>
      </c>
      <c r="C13038">
        <v>578.55999999999995</v>
      </c>
    </row>
    <row r="13039" spans="1:3">
      <c r="A13039" s="80">
        <v>43345</v>
      </c>
      <c r="B13039">
        <v>571.36</v>
      </c>
      <c r="C13039">
        <v>578.55999999999995</v>
      </c>
    </row>
    <row r="13040" spans="1:3">
      <c r="A13040" s="80">
        <v>43346</v>
      </c>
      <c r="B13040">
        <v>571.36</v>
      </c>
      <c r="C13040">
        <v>578.55999999999995</v>
      </c>
    </row>
    <row r="13041" spans="1:3">
      <c r="A13041" s="80">
        <v>43347</v>
      </c>
      <c r="B13041">
        <v>574.01</v>
      </c>
      <c r="C13041">
        <v>583.11</v>
      </c>
    </row>
    <row r="13042" spans="1:3">
      <c r="A13042" s="80">
        <v>43348</v>
      </c>
      <c r="B13042">
        <v>576.87</v>
      </c>
      <c r="C13042">
        <v>585.15</v>
      </c>
    </row>
    <row r="13043" spans="1:3">
      <c r="A13043" s="80">
        <v>43349</v>
      </c>
      <c r="B13043">
        <v>579.09</v>
      </c>
      <c r="C13043">
        <v>585.74</v>
      </c>
    </row>
    <row r="13044" spans="1:3">
      <c r="A13044" s="80">
        <v>43350</v>
      </c>
      <c r="B13044">
        <v>581.28</v>
      </c>
      <c r="C13044">
        <v>586.9</v>
      </c>
    </row>
    <row r="13045" spans="1:3">
      <c r="A13045" s="80">
        <v>43351</v>
      </c>
      <c r="B13045">
        <v>579.39</v>
      </c>
      <c r="C13045">
        <v>585.62</v>
      </c>
    </row>
    <row r="13046" spans="1:3">
      <c r="A13046" s="80">
        <v>43352</v>
      </c>
      <c r="B13046">
        <v>579.39</v>
      </c>
      <c r="C13046">
        <v>585.62</v>
      </c>
    </row>
    <row r="13047" spans="1:3">
      <c r="A13047" s="80">
        <v>43353</v>
      </c>
      <c r="B13047">
        <v>579.39</v>
      </c>
      <c r="C13047">
        <v>585.62</v>
      </c>
    </row>
    <row r="13048" spans="1:3">
      <c r="A13048" s="80">
        <v>43354</v>
      </c>
      <c r="B13048">
        <v>576.72</v>
      </c>
      <c r="C13048">
        <v>584.47</v>
      </c>
    </row>
    <row r="13049" spans="1:3">
      <c r="A13049" s="80">
        <v>43355</v>
      </c>
      <c r="B13049">
        <v>575.77</v>
      </c>
      <c r="C13049">
        <v>582.4</v>
      </c>
    </row>
    <row r="13050" spans="1:3">
      <c r="A13050" s="80">
        <v>43356</v>
      </c>
      <c r="B13050">
        <v>574.39</v>
      </c>
      <c r="C13050">
        <v>579.76</v>
      </c>
    </row>
    <row r="13051" spans="1:3">
      <c r="A13051" s="80">
        <v>43357</v>
      </c>
      <c r="B13051">
        <v>574.47</v>
      </c>
      <c r="C13051">
        <v>579.69000000000005</v>
      </c>
    </row>
    <row r="13052" spans="1:3">
      <c r="A13052" s="80">
        <v>43358</v>
      </c>
      <c r="B13052">
        <v>573.61</v>
      </c>
      <c r="C13052">
        <v>581.34</v>
      </c>
    </row>
    <row r="13053" spans="1:3">
      <c r="A13053" s="80">
        <v>43359</v>
      </c>
      <c r="B13053">
        <v>573.61</v>
      </c>
      <c r="C13053">
        <v>581.34</v>
      </c>
    </row>
    <row r="13054" spans="1:3">
      <c r="A13054" s="80">
        <v>43360</v>
      </c>
      <c r="B13054">
        <v>573.61</v>
      </c>
      <c r="C13054">
        <v>581.34</v>
      </c>
    </row>
    <row r="13055" spans="1:3">
      <c r="A13055" s="80">
        <v>43361</v>
      </c>
      <c r="B13055">
        <v>573.92999999999995</v>
      </c>
      <c r="C13055">
        <v>580.65</v>
      </c>
    </row>
    <row r="13056" spans="1:3">
      <c r="A13056" s="80">
        <v>43362</v>
      </c>
      <c r="B13056">
        <v>575.13</v>
      </c>
      <c r="C13056">
        <v>580.71</v>
      </c>
    </row>
    <row r="13057" spans="1:3">
      <c r="A13057" s="80">
        <v>43363</v>
      </c>
      <c r="B13057">
        <v>574.33000000000004</v>
      </c>
      <c r="C13057">
        <v>580.78</v>
      </c>
    </row>
    <row r="13058" spans="1:3">
      <c r="A13058" s="80">
        <v>43364</v>
      </c>
      <c r="B13058">
        <v>575.66</v>
      </c>
      <c r="C13058">
        <v>581.42999999999995</v>
      </c>
    </row>
    <row r="13059" spans="1:3">
      <c r="A13059" s="80">
        <v>43365</v>
      </c>
      <c r="B13059">
        <v>574.61</v>
      </c>
      <c r="C13059">
        <v>581.09</v>
      </c>
    </row>
    <row r="13060" spans="1:3">
      <c r="A13060" s="80">
        <v>43366</v>
      </c>
      <c r="B13060">
        <v>574.61</v>
      </c>
      <c r="C13060">
        <v>581.09</v>
      </c>
    </row>
    <row r="13061" spans="1:3">
      <c r="A13061" s="80">
        <v>43367</v>
      </c>
      <c r="B13061">
        <v>574.61</v>
      </c>
      <c r="C13061">
        <v>581.09</v>
      </c>
    </row>
    <row r="13062" spans="1:3">
      <c r="A13062" s="80">
        <v>43368</v>
      </c>
      <c r="B13062">
        <v>577.27</v>
      </c>
      <c r="C13062">
        <v>580.70000000000005</v>
      </c>
    </row>
    <row r="13063" spans="1:3">
      <c r="A13063" s="80">
        <v>43369</v>
      </c>
      <c r="B13063">
        <v>575.04</v>
      </c>
      <c r="C13063">
        <v>581.54</v>
      </c>
    </row>
    <row r="13064" spans="1:3">
      <c r="A13064" s="80">
        <v>43370</v>
      </c>
      <c r="B13064">
        <v>577.58000000000004</v>
      </c>
      <c r="C13064">
        <v>582.87</v>
      </c>
    </row>
    <row r="13065" spans="1:3">
      <c r="A13065" s="80">
        <v>43371</v>
      </c>
      <c r="B13065">
        <v>579.45000000000005</v>
      </c>
      <c r="C13065">
        <v>585.69000000000005</v>
      </c>
    </row>
    <row r="13066" spans="1:3">
      <c r="A13066" s="80">
        <v>43372</v>
      </c>
      <c r="B13066">
        <v>579.12</v>
      </c>
      <c r="C13066">
        <v>585.79999999999995</v>
      </c>
    </row>
    <row r="13067" spans="1:3">
      <c r="A13067" s="80">
        <v>43373</v>
      </c>
      <c r="B13067">
        <v>579.12</v>
      </c>
      <c r="C13067">
        <v>585.79999999999995</v>
      </c>
    </row>
    <row r="13068" spans="1:3">
      <c r="A13068" s="80">
        <v>43374</v>
      </c>
      <c r="B13068">
        <v>579.12</v>
      </c>
      <c r="C13068">
        <v>585.79999999999995</v>
      </c>
    </row>
    <row r="13069" spans="1:3">
      <c r="A13069" s="80">
        <v>43375</v>
      </c>
      <c r="B13069">
        <v>578.1</v>
      </c>
      <c r="C13069">
        <v>586.14</v>
      </c>
    </row>
    <row r="13070" spans="1:3">
      <c r="A13070" s="80">
        <v>43376</v>
      </c>
      <c r="B13070">
        <v>579.03</v>
      </c>
      <c r="C13070">
        <v>587.15</v>
      </c>
    </row>
    <row r="13071" spans="1:3">
      <c r="A13071" s="80">
        <v>43377</v>
      </c>
      <c r="B13071">
        <v>580.79999999999995</v>
      </c>
      <c r="C13071">
        <v>587.57000000000005</v>
      </c>
    </row>
    <row r="13072" spans="1:3">
      <c r="A13072" s="80">
        <v>43378</v>
      </c>
      <c r="B13072">
        <v>584.04999999999995</v>
      </c>
      <c r="C13072">
        <v>588.87</v>
      </c>
    </row>
    <row r="13073" spans="1:3">
      <c r="A13073" s="80">
        <v>43379</v>
      </c>
      <c r="B13073">
        <v>583.20000000000005</v>
      </c>
      <c r="C13073">
        <v>591.27</v>
      </c>
    </row>
    <row r="13074" spans="1:3">
      <c r="A13074" s="80">
        <v>43380</v>
      </c>
      <c r="B13074">
        <v>583.20000000000005</v>
      </c>
      <c r="C13074">
        <v>591.27</v>
      </c>
    </row>
    <row r="13075" spans="1:3">
      <c r="A13075" s="80">
        <v>43381</v>
      </c>
      <c r="B13075">
        <v>583.20000000000005</v>
      </c>
      <c r="C13075">
        <v>591.27</v>
      </c>
    </row>
    <row r="13076" spans="1:3">
      <c r="A13076" s="80">
        <v>43382</v>
      </c>
      <c r="B13076">
        <v>585.63</v>
      </c>
      <c r="C13076">
        <v>593.22</v>
      </c>
    </row>
    <row r="13077" spans="1:3">
      <c r="A13077" s="80">
        <v>43383</v>
      </c>
      <c r="B13077">
        <v>588.08000000000004</v>
      </c>
      <c r="C13077">
        <v>594.6</v>
      </c>
    </row>
    <row r="13078" spans="1:3">
      <c r="A13078" s="80">
        <v>43384</v>
      </c>
      <c r="B13078">
        <v>589.47</v>
      </c>
      <c r="C13078">
        <v>596.17999999999995</v>
      </c>
    </row>
    <row r="13079" spans="1:3">
      <c r="A13079" s="80">
        <v>43385</v>
      </c>
      <c r="B13079">
        <v>591.73</v>
      </c>
      <c r="C13079">
        <v>598.14</v>
      </c>
    </row>
    <row r="13080" spans="1:3">
      <c r="A13080" s="80">
        <v>43386</v>
      </c>
      <c r="B13080">
        <v>590.51</v>
      </c>
      <c r="C13080">
        <v>597.15</v>
      </c>
    </row>
    <row r="13081" spans="1:3">
      <c r="A13081" s="80">
        <v>43387</v>
      </c>
      <c r="B13081">
        <v>590.51</v>
      </c>
      <c r="C13081">
        <v>597.15</v>
      </c>
    </row>
    <row r="13082" spans="1:3">
      <c r="A13082" s="80">
        <v>43388</v>
      </c>
      <c r="B13082">
        <v>590.51</v>
      </c>
      <c r="C13082">
        <v>597.15</v>
      </c>
    </row>
    <row r="13083" spans="1:3">
      <c r="A13083" s="80">
        <v>43389</v>
      </c>
      <c r="B13083">
        <v>590.51</v>
      </c>
      <c r="C13083">
        <v>597.15</v>
      </c>
    </row>
    <row r="13084" spans="1:3">
      <c r="A13084" s="80">
        <v>43390</v>
      </c>
      <c r="B13084">
        <v>590.54999999999995</v>
      </c>
      <c r="C13084">
        <v>596.89</v>
      </c>
    </row>
    <row r="13085" spans="1:3">
      <c r="A13085" s="80">
        <v>43391</v>
      </c>
      <c r="B13085">
        <v>589.79999999999995</v>
      </c>
      <c r="C13085">
        <v>596.80999999999995</v>
      </c>
    </row>
    <row r="13086" spans="1:3">
      <c r="A13086" s="80">
        <v>43392</v>
      </c>
      <c r="B13086">
        <v>590.33000000000004</v>
      </c>
      <c r="C13086">
        <v>595.80999999999995</v>
      </c>
    </row>
    <row r="13087" spans="1:3">
      <c r="A13087" s="80">
        <v>43393</v>
      </c>
      <c r="B13087">
        <v>589.53</v>
      </c>
      <c r="C13087">
        <v>596.54</v>
      </c>
    </row>
    <row r="13088" spans="1:3">
      <c r="A13088" s="80">
        <v>43394</v>
      </c>
      <c r="B13088">
        <v>589.53</v>
      </c>
      <c r="C13088">
        <v>596.54</v>
      </c>
    </row>
    <row r="13089" spans="1:3">
      <c r="A13089" s="80">
        <v>43395</v>
      </c>
      <c r="B13089">
        <v>589.53</v>
      </c>
      <c r="C13089">
        <v>596.54</v>
      </c>
    </row>
    <row r="13090" spans="1:3">
      <c r="A13090" s="80">
        <v>43396</v>
      </c>
      <c r="B13090">
        <v>590.27</v>
      </c>
      <c r="C13090">
        <v>597.09</v>
      </c>
    </row>
    <row r="13091" spans="1:3">
      <c r="A13091" s="80">
        <v>43397</v>
      </c>
      <c r="B13091">
        <v>590.19000000000005</v>
      </c>
      <c r="C13091">
        <v>596.13</v>
      </c>
    </row>
    <row r="13092" spans="1:3">
      <c r="A13092" s="80">
        <v>43398</v>
      </c>
      <c r="B13092">
        <v>592.84</v>
      </c>
      <c r="C13092">
        <v>597.76</v>
      </c>
    </row>
    <row r="13093" spans="1:3">
      <c r="A13093" s="80">
        <v>43399</v>
      </c>
      <c r="B13093">
        <v>594.79999999999995</v>
      </c>
      <c r="C13093">
        <v>599.4</v>
      </c>
    </row>
    <row r="13094" spans="1:3">
      <c r="A13094" s="80">
        <v>43400</v>
      </c>
      <c r="B13094">
        <v>594.51</v>
      </c>
      <c r="C13094">
        <v>601.4</v>
      </c>
    </row>
    <row r="13095" spans="1:3">
      <c r="A13095" s="80">
        <v>43401</v>
      </c>
      <c r="B13095">
        <v>594.51</v>
      </c>
      <c r="C13095">
        <v>601.4</v>
      </c>
    </row>
    <row r="13096" spans="1:3">
      <c r="A13096" s="80">
        <v>43402</v>
      </c>
      <c r="B13096">
        <v>594.51</v>
      </c>
      <c r="C13096">
        <v>601.4</v>
      </c>
    </row>
    <row r="13097" spans="1:3">
      <c r="A13097" s="80">
        <v>43403</v>
      </c>
      <c r="B13097">
        <v>596.48</v>
      </c>
      <c r="C13097">
        <v>605.59</v>
      </c>
    </row>
    <row r="13098" spans="1:3">
      <c r="A13098" s="80">
        <v>43404</v>
      </c>
      <c r="B13098">
        <v>603.20000000000005</v>
      </c>
      <c r="C13098">
        <v>610.74</v>
      </c>
    </row>
    <row r="13099" spans="1:3">
      <c r="A13099" s="80">
        <v>43405</v>
      </c>
      <c r="B13099">
        <v>613.01</v>
      </c>
      <c r="C13099">
        <v>620.76</v>
      </c>
    </row>
    <row r="13100" spans="1:3">
      <c r="A13100" s="80">
        <v>43406</v>
      </c>
      <c r="B13100">
        <v>611.97</v>
      </c>
      <c r="C13100">
        <v>618.89</v>
      </c>
    </row>
    <row r="13101" spans="1:3">
      <c r="A13101" s="80">
        <v>43407</v>
      </c>
      <c r="B13101">
        <v>613.16</v>
      </c>
      <c r="C13101">
        <v>622.08000000000004</v>
      </c>
    </row>
    <row r="13102" spans="1:3">
      <c r="A13102" s="80">
        <v>43408</v>
      </c>
      <c r="B13102">
        <v>613.16</v>
      </c>
      <c r="C13102">
        <v>622.08000000000004</v>
      </c>
    </row>
    <row r="13103" spans="1:3">
      <c r="A13103" s="80">
        <v>43409</v>
      </c>
      <c r="B13103">
        <v>613.16</v>
      </c>
      <c r="C13103">
        <v>622.08000000000004</v>
      </c>
    </row>
    <row r="13104" spans="1:3">
      <c r="A13104" s="80">
        <v>43410</v>
      </c>
      <c r="B13104">
        <v>617.23</v>
      </c>
      <c r="C13104">
        <v>627.20000000000005</v>
      </c>
    </row>
    <row r="13105" spans="1:3">
      <c r="A13105" s="80">
        <v>43411</v>
      </c>
      <c r="B13105">
        <v>622.99</v>
      </c>
      <c r="C13105">
        <v>631.29999999999995</v>
      </c>
    </row>
    <row r="13106" spans="1:3">
      <c r="A13106" s="80">
        <v>43412</v>
      </c>
      <c r="B13106">
        <v>619.67999999999995</v>
      </c>
      <c r="C13106">
        <v>628.11</v>
      </c>
    </row>
    <row r="13107" spans="1:3">
      <c r="A13107" s="80">
        <v>43413</v>
      </c>
      <c r="B13107">
        <v>619.85</v>
      </c>
      <c r="C13107">
        <v>625.30999999999995</v>
      </c>
    </row>
    <row r="13108" spans="1:3">
      <c r="A13108" s="80">
        <v>43414</v>
      </c>
      <c r="B13108">
        <v>616.96</v>
      </c>
      <c r="C13108">
        <v>623.71</v>
      </c>
    </row>
    <row r="13109" spans="1:3">
      <c r="A13109" s="80">
        <v>43415</v>
      </c>
      <c r="B13109">
        <v>616.96</v>
      </c>
      <c r="C13109">
        <v>623.71</v>
      </c>
    </row>
    <row r="13110" spans="1:3">
      <c r="A13110" s="80">
        <v>43416</v>
      </c>
      <c r="B13110">
        <v>616.96</v>
      </c>
      <c r="C13110">
        <v>623.71</v>
      </c>
    </row>
    <row r="13111" spans="1:3">
      <c r="A13111" s="80">
        <v>43417</v>
      </c>
      <c r="B13111">
        <v>614.27</v>
      </c>
      <c r="C13111">
        <v>621.46</v>
      </c>
    </row>
    <row r="13112" spans="1:3">
      <c r="A13112" s="80">
        <v>43418</v>
      </c>
      <c r="B13112">
        <v>614.26</v>
      </c>
      <c r="C13112">
        <v>620.13</v>
      </c>
    </row>
    <row r="13113" spans="1:3">
      <c r="A13113" s="80">
        <v>43419</v>
      </c>
      <c r="B13113">
        <v>610.30999999999995</v>
      </c>
      <c r="C13113">
        <v>616.21</v>
      </c>
    </row>
    <row r="13114" spans="1:3">
      <c r="A13114" s="80">
        <v>43420</v>
      </c>
      <c r="B13114">
        <v>603.6</v>
      </c>
      <c r="C13114">
        <v>610.29</v>
      </c>
    </row>
    <row r="13115" spans="1:3">
      <c r="A13115" s="80">
        <v>43421</v>
      </c>
      <c r="B13115">
        <v>597.26</v>
      </c>
      <c r="C13115">
        <v>604.76</v>
      </c>
    </row>
    <row r="13116" spans="1:3">
      <c r="A13116" s="80">
        <v>43422</v>
      </c>
      <c r="B13116">
        <v>597.26</v>
      </c>
      <c r="C13116">
        <v>604.76</v>
      </c>
    </row>
    <row r="13117" spans="1:3">
      <c r="A13117" s="80">
        <v>43423</v>
      </c>
      <c r="B13117">
        <v>597.26</v>
      </c>
      <c r="C13117">
        <v>604.76</v>
      </c>
    </row>
    <row r="13118" spans="1:3">
      <c r="A13118" s="80">
        <v>43424</v>
      </c>
      <c r="B13118">
        <v>595.05999999999995</v>
      </c>
      <c r="C13118">
        <v>603.04</v>
      </c>
    </row>
    <row r="13119" spans="1:3">
      <c r="A13119" s="80">
        <v>43425</v>
      </c>
      <c r="B13119">
        <v>595.87</v>
      </c>
      <c r="C13119">
        <v>604.52</v>
      </c>
    </row>
    <row r="13120" spans="1:3">
      <c r="A13120" s="80">
        <v>43426</v>
      </c>
      <c r="B13120">
        <v>597.6</v>
      </c>
      <c r="C13120">
        <v>607.29</v>
      </c>
    </row>
    <row r="13121" spans="1:3">
      <c r="A13121" s="80">
        <v>43427</v>
      </c>
      <c r="B13121">
        <v>602.97</v>
      </c>
      <c r="C13121">
        <v>609.75</v>
      </c>
    </row>
    <row r="13122" spans="1:3">
      <c r="A13122" s="80">
        <v>43428</v>
      </c>
      <c r="B13122">
        <v>605</v>
      </c>
      <c r="C13122">
        <v>610.79</v>
      </c>
    </row>
    <row r="13123" spans="1:3">
      <c r="A13123" s="80">
        <v>43429</v>
      </c>
      <c r="B13123">
        <v>605</v>
      </c>
      <c r="C13123">
        <v>610.79</v>
      </c>
    </row>
    <row r="13124" spans="1:3">
      <c r="A13124" s="80">
        <v>43430</v>
      </c>
      <c r="B13124">
        <v>605</v>
      </c>
      <c r="C13124">
        <v>610.79</v>
      </c>
    </row>
    <row r="13125" spans="1:3">
      <c r="A13125" s="80">
        <v>43431</v>
      </c>
      <c r="B13125">
        <v>602.78</v>
      </c>
      <c r="C13125">
        <v>610.19000000000005</v>
      </c>
    </row>
    <row r="13126" spans="1:3">
      <c r="A13126" s="80">
        <v>43432</v>
      </c>
      <c r="B13126">
        <v>600.05999999999995</v>
      </c>
      <c r="C13126">
        <v>606.20000000000005</v>
      </c>
    </row>
    <row r="13127" spans="1:3">
      <c r="A13127" s="80">
        <v>43433</v>
      </c>
      <c r="B13127">
        <v>597.03</v>
      </c>
      <c r="C13127">
        <v>602.69000000000005</v>
      </c>
    </row>
    <row r="13128" spans="1:3">
      <c r="A13128" s="80">
        <v>43434</v>
      </c>
      <c r="B13128">
        <v>596.15</v>
      </c>
      <c r="C13128">
        <v>603.1</v>
      </c>
    </row>
    <row r="13129" spans="1:3">
      <c r="A13129" s="80">
        <v>43435</v>
      </c>
      <c r="B13129">
        <v>596.91</v>
      </c>
      <c r="C13129">
        <v>604.28</v>
      </c>
    </row>
    <row r="13130" spans="1:3">
      <c r="A13130" s="80">
        <v>43436</v>
      </c>
      <c r="B13130">
        <v>596.91</v>
      </c>
      <c r="C13130">
        <v>604.28</v>
      </c>
    </row>
    <row r="13131" spans="1:3">
      <c r="A13131" s="80">
        <v>43437</v>
      </c>
      <c r="B13131">
        <v>596.91</v>
      </c>
      <c r="C13131">
        <v>604.28</v>
      </c>
    </row>
    <row r="13132" spans="1:3">
      <c r="A13132" s="80">
        <v>43438</v>
      </c>
      <c r="B13132">
        <v>597.13</v>
      </c>
      <c r="C13132">
        <v>604.45000000000005</v>
      </c>
    </row>
    <row r="13133" spans="1:3">
      <c r="A13133" s="80">
        <v>43439</v>
      </c>
      <c r="B13133">
        <v>598.33000000000004</v>
      </c>
      <c r="C13133">
        <v>603.82000000000005</v>
      </c>
    </row>
    <row r="13134" spans="1:3">
      <c r="A13134" s="80">
        <v>43440</v>
      </c>
      <c r="B13134">
        <v>597.29</v>
      </c>
      <c r="C13134">
        <v>602.95000000000005</v>
      </c>
    </row>
    <row r="13135" spans="1:3">
      <c r="A13135" s="80">
        <v>43441</v>
      </c>
      <c r="B13135">
        <v>597.4</v>
      </c>
      <c r="C13135">
        <v>603.22</v>
      </c>
    </row>
    <row r="13136" spans="1:3">
      <c r="A13136" s="80">
        <v>43442</v>
      </c>
      <c r="B13136">
        <v>595.45000000000005</v>
      </c>
      <c r="C13136">
        <v>601.66</v>
      </c>
    </row>
    <row r="13137" spans="1:3">
      <c r="A13137" s="80">
        <v>43443</v>
      </c>
      <c r="B13137">
        <v>595.45000000000005</v>
      </c>
      <c r="C13137">
        <v>601.66</v>
      </c>
    </row>
    <row r="13138" spans="1:3">
      <c r="A13138" s="80">
        <v>43444</v>
      </c>
      <c r="B13138">
        <v>595.45000000000005</v>
      </c>
      <c r="C13138">
        <v>601.66</v>
      </c>
    </row>
    <row r="13139" spans="1:3">
      <c r="A13139" s="80">
        <v>43445</v>
      </c>
      <c r="B13139">
        <v>595.29999999999995</v>
      </c>
      <c r="C13139">
        <v>602.08000000000004</v>
      </c>
    </row>
    <row r="13140" spans="1:3">
      <c r="A13140" s="80">
        <v>43446</v>
      </c>
      <c r="B13140">
        <v>594.74</v>
      </c>
      <c r="C13140">
        <v>601.6</v>
      </c>
    </row>
    <row r="13141" spans="1:3">
      <c r="A13141" s="80">
        <v>43447</v>
      </c>
      <c r="B13141">
        <v>595.67999999999995</v>
      </c>
      <c r="C13141">
        <v>600.76</v>
      </c>
    </row>
    <row r="13142" spans="1:3">
      <c r="A13142" s="80">
        <v>43448</v>
      </c>
      <c r="B13142">
        <v>595.17999999999995</v>
      </c>
      <c r="C13142">
        <v>599.88</v>
      </c>
    </row>
    <row r="13143" spans="1:3">
      <c r="A13143" s="80">
        <v>43449</v>
      </c>
      <c r="B13143">
        <v>593.21</v>
      </c>
      <c r="C13143">
        <v>598.69000000000005</v>
      </c>
    </row>
    <row r="13144" spans="1:3">
      <c r="A13144" s="80">
        <v>43450</v>
      </c>
      <c r="B13144">
        <v>593.21</v>
      </c>
      <c r="C13144">
        <v>598.69000000000005</v>
      </c>
    </row>
    <row r="13145" spans="1:3">
      <c r="A13145" s="80">
        <v>43451</v>
      </c>
      <c r="B13145">
        <v>593.21</v>
      </c>
      <c r="C13145">
        <v>598.69000000000005</v>
      </c>
    </row>
    <row r="13146" spans="1:3">
      <c r="A13146" s="80">
        <v>43452</v>
      </c>
      <c r="B13146">
        <v>593.13</v>
      </c>
      <c r="C13146">
        <v>599.92999999999995</v>
      </c>
    </row>
    <row r="13147" spans="1:3">
      <c r="A13147" s="80">
        <v>43453</v>
      </c>
      <c r="B13147">
        <v>595.01</v>
      </c>
      <c r="C13147">
        <v>601.66</v>
      </c>
    </row>
    <row r="13148" spans="1:3">
      <c r="A13148" s="80">
        <v>43454</v>
      </c>
      <c r="B13148">
        <v>598.4</v>
      </c>
      <c r="C13148">
        <v>604.04999999999995</v>
      </c>
    </row>
    <row r="13149" spans="1:3">
      <c r="A13149" s="80">
        <v>43455</v>
      </c>
      <c r="B13149">
        <v>600.22</v>
      </c>
      <c r="C13149">
        <v>605.54</v>
      </c>
    </row>
    <row r="13150" spans="1:3">
      <c r="A13150" s="80">
        <v>43456</v>
      </c>
      <c r="B13150">
        <v>600.16</v>
      </c>
      <c r="C13150">
        <v>606.51</v>
      </c>
    </row>
    <row r="13151" spans="1:3">
      <c r="A13151" s="80">
        <v>43457</v>
      </c>
      <c r="B13151">
        <v>600.16</v>
      </c>
      <c r="C13151">
        <v>606.51</v>
      </c>
    </row>
    <row r="13152" spans="1:3">
      <c r="A13152" s="80">
        <v>43458</v>
      </c>
      <c r="B13152">
        <v>600.16</v>
      </c>
      <c r="C13152">
        <v>606.51</v>
      </c>
    </row>
    <row r="13153" spans="1:3">
      <c r="A13153" s="80">
        <v>43459</v>
      </c>
      <c r="B13153">
        <v>600.96</v>
      </c>
      <c r="C13153">
        <v>607.64</v>
      </c>
    </row>
    <row r="13154" spans="1:3">
      <c r="A13154" s="80">
        <v>43460</v>
      </c>
      <c r="B13154">
        <v>600.96</v>
      </c>
      <c r="C13154">
        <v>607.64</v>
      </c>
    </row>
    <row r="13155" spans="1:3">
      <c r="A13155" s="80">
        <v>43461</v>
      </c>
      <c r="B13155">
        <v>601.82000000000005</v>
      </c>
      <c r="C13155">
        <v>608.87</v>
      </c>
    </row>
    <row r="13156" spans="1:3">
      <c r="A13156" s="80">
        <v>43462</v>
      </c>
      <c r="B13156">
        <v>603.69000000000005</v>
      </c>
      <c r="C13156">
        <v>610.41999999999996</v>
      </c>
    </row>
    <row r="13157" spans="1:3">
      <c r="A13157" s="80">
        <v>43463</v>
      </c>
      <c r="B13157">
        <v>604.39</v>
      </c>
      <c r="C13157">
        <v>611.75</v>
      </c>
    </row>
    <row r="13158" spans="1:3">
      <c r="A13158" s="80">
        <v>43464</v>
      </c>
      <c r="B13158">
        <v>604.39</v>
      </c>
      <c r="C13158">
        <v>611.75</v>
      </c>
    </row>
    <row r="13159" spans="1:3">
      <c r="A13159" s="80">
        <v>43465</v>
      </c>
      <c r="B13159">
        <v>604.39</v>
      </c>
      <c r="C13159">
        <v>611.75</v>
      </c>
    </row>
    <row r="13160" spans="1:3">
      <c r="A13160" s="80">
        <v>43466</v>
      </c>
      <c r="B13160">
        <v>604.39</v>
      </c>
      <c r="C13160">
        <v>611.75</v>
      </c>
    </row>
    <row r="13161" spans="1:3">
      <c r="A13161" s="80">
        <v>43467</v>
      </c>
      <c r="B13161">
        <v>604.39</v>
      </c>
      <c r="C13161">
        <v>611.75</v>
      </c>
    </row>
    <row r="13162" spans="1:3">
      <c r="A13162" s="80">
        <v>43468</v>
      </c>
      <c r="B13162">
        <v>603.01</v>
      </c>
      <c r="C13162">
        <v>611.54999999999995</v>
      </c>
    </row>
    <row r="13163" spans="1:3">
      <c r="A13163" s="80">
        <v>43469</v>
      </c>
      <c r="B13163">
        <v>604.77</v>
      </c>
      <c r="C13163">
        <v>611.67999999999995</v>
      </c>
    </row>
    <row r="13164" spans="1:3">
      <c r="A13164" s="80">
        <v>43470</v>
      </c>
      <c r="B13164">
        <v>602.4</v>
      </c>
      <c r="C13164">
        <v>611.54999999999995</v>
      </c>
    </row>
    <row r="13165" spans="1:3">
      <c r="A13165" s="80">
        <v>43471</v>
      </c>
      <c r="B13165">
        <v>602.4</v>
      </c>
      <c r="C13165">
        <v>611.54999999999995</v>
      </c>
    </row>
    <row r="13166" spans="1:3">
      <c r="A13166" s="80">
        <v>43472</v>
      </c>
      <c r="B13166">
        <v>602.4</v>
      </c>
      <c r="C13166">
        <v>611.54999999999995</v>
      </c>
    </row>
    <row r="13167" spans="1:3">
      <c r="A13167" s="80">
        <v>43473</v>
      </c>
      <c r="B13167">
        <v>605.39</v>
      </c>
      <c r="C13167">
        <v>612.92999999999995</v>
      </c>
    </row>
    <row r="13168" spans="1:3">
      <c r="A13168" s="80">
        <v>43474</v>
      </c>
      <c r="B13168">
        <v>604.83000000000004</v>
      </c>
      <c r="C13168">
        <v>612.21</v>
      </c>
    </row>
    <row r="13169" spans="1:3">
      <c r="A13169" s="80">
        <v>43475</v>
      </c>
      <c r="B13169">
        <v>605.61</v>
      </c>
      <c r="C13169">
        <v>612.12</v>
      </c>
    </row>
    <row r="13170" spans="1:3">
      <c r="A13170" s="80">
        <v>43476</v>
      </c>
      <c r="B13170">
        <v>604.86</v>
      </c>
      <c r="C13170">
        <v>610.49</v>
      </c>
    </row>
    <row r="13171" spans="1:3">
      <c r="A13171" s="80">
        <v>43477</v>
      </c>
      <c r="B13171">
        <v>602.29999999999995</v>
      </c>
      <c r="C13171">
        <v>608.79999999999995</v>
      </c>
    </row>
    <row r="13172" spans="1:3">
      <c r="A13172" s="80">
        <v>43478</v>
      </c>
      <c r="B13172">
        <v>602.29999999999995</v>
      </c>
      <c r="C13172">
        <v>608.79999999999995</v>
      </c>
    </row>
    <row r="13173" spans="1:3">
      <c r="A13173" s="80">
        <v>43479</v>
      </c>
      <c r="B13173">
        <v>602.29999999999995</v>
      </c>
      <c r="C13173">
        <v>608.79999999999995</v>
      </c>
    </row>
    <row r="13174" spans="1:3">
      <c r="A13174" s="80">
        <v>43480</v>
      </c>
      <c r="B13174">
        <v>599.80999999999995</v>
      </c>
      <c r="C13174">
        <v>606.63</v>
      </c>
    </row>
    <row r="13175" spans="1:3">
      <c r="A13175" s="80">
        <v>43481</v>
      </c>
      <c r="B13175">
        <v>598.84</v>
      </c>
      <c r="C13175">
        <v>605.08000000000004</v>
      </c>
    </row>
    <row r="13176" spans="1:3">
      <c r="A13176" s="80">
        <v>43482</v>
      </c>
      <c r="B13176">
        <v>596.66999999999996</v>
      </c>
      <c r="C13176">
        <v>602.97</v>
      </c>
    </row>
    <row r="13177" spans="1:3">
      <c r="A13177" s="80">
        <v>43483</v>
      </c>
      <c r="B13177">
        <v>597.13</v>
      </c>
      <c r="C13177">
        <v>603.52</v>
      </c>
    </row>
    <row r="13178" spans="1:3">
      <c r="A13178" s="80">
        <v>43484</v>
      </c>
      <c r="B13178">
        <v>597</v>
      </c>
      <c r="C13178">
        <v>604.70000000000005</v>
      </c>
    </row>
    <row r="13179" spans="1:3">
      <c r="A13179" s="80">
        <v>43485</v>
      </c>
      <c r="B13179">
        <v>597</v>
      </c>
      <c r="C13179">
        <v>604.70000000000005</v>
      </c>
    </row>
    <row r="13180" spans="1:3">
      <c r="A13180" s="80">
        <v>43486</v>
      </c>
      <c r="B13180">
        <v>597</v>
      </c>
      <c r="C13180">
        <v>604.70000000000005</v>
      </c>
    </row>
    <row r="13181" spans="1:3">
      <c r="A13181" s="80">
        <v>43487</v>
      </c>
      <c r="B13181">
        <v>597.49</v>
      </c>
      <c r="C13181">
        <v>605.15</v>
      </c>
    </row>
    <row r="13182" spans="1:3">
      <c r="A13182" s="80">
        <v>43488</v>
      </c>
      <c r="B13182">
        <v>598.6</v>
      </c>
      <c r="C13182">
        <v>606.55999999999995</v>
      </c>
    </row>
    <row r="13183" spans="1:3">
      <c r="A13183" s="80">
        <v>43489</v>
      </c>
      <c r="B13183">
        <v>603.22</v>
      </c>
      <c r="C13183">
        <v>608.11</v>
      </c>
    </row>
    <row r="13184" spans="1:3">
      <c r="A13184" s="80">
        <v>43490</v>
      </c>
      <c r="B13184">
        <v>605.03</v>
      </c>
      <c r="C13184">
        <v>610.70000000000005</v>
      </c>
    </row>
    <row r="13185" spans="1:3">
      <c r="A13185" s="80">
        <v>43491</v>
      </c>
      <c r="B13185">
        <v>606.26</v>
      </c>
      <c r="C13185">
        <v>612.6</v>
      </c>
    </row>
    <row r="13186" spans="1:3">
      <c r="A13186" s="80">
        <v>43492</v>
      </c>
      <c r="B13186">
        <v>606.26</v>
      </c>
      <c r="C13186">
        <v>612.6</v>
      </c>
    </row>
    <row r="13187" spans="1:3">
      <c r="A13187" s="80">
        <v>43493</v>
      </c>
      <c r="B13187">
        <v>606.26</v>
      </c>
      <c r="C13187">
        <v>612.6</v>
      </c>
    </row>
    <row r="13188" spans="1:3">
      <c r="A13188" s="80">
        <v>43494</v>
      </c>
      <c r="B13188">
        <v>606.85</v>
      </c>
      <c r="C13188">
        <v>613.97</v>
      </c>
    </row>
    <row r="13189" spans="1:3">
      <c r="A13189" s="80">
        <v>43495</v>
      </c>
      <c r="B13189">
        <v>608.99</v>
      </c>
      <c r="C13189">
        <v>614.95000000000005</v>
      </c>
    </row>
    <row r="13190" spans="1:3">
      <c r="A13190" s="80">
        <v>43496</v>
      </c>
      <c r="B13190">
        <v>607.85</v>
      </c>
      <c r="C13190">
        <v>614.16999999999996</v>
      </c>
    </row>
    <row r="13191" spans="1:3">
      <c r="A13191" s="80">
        <v>43497</v>
      </c>
      <c r="B13191">
        <v>608.04</v>
      </c>
      <c r="C13191">
        <v>614.32000000000005</v>
      </c>
    </row>
    <row r="13192" spans="1:3">
      <c r="A13192" s="80">
        <v>43498</v>
      </c>
      <c r="B13192">
        <v>607.4</v>
      </c>
      <c r="C13192">
        <v>615.30999999999995</v>
      </c>
    </row>
    <row r="13193" spans="1:3">
      <c r="A13193" s="80">
        <v>43499</v>
      </c>
      <c r="B13193">
        <v>607.4</v>
      </c>
      <c r="C13193">
        <v>615.30999999999995</v>
      </c>
    </row>
    <row r="13194" spans="1:3">
      <c r="A13194" s="80">
        <v>43500</v>
      </c>
      <c r="B13194">
        <v>607.4</v>
      </c>
      <c r="C13194">
        <v>615.30999999999995</v>
      </c>
    </row>
    <row r="13195" spans="1:3">
      <c r="A13195" s="80">
        <v>43501</v>
      </c>
      <c r="B13195">
        <v>606.03</v>
      </c>
      <c r="C13195">
        <v>616.4</v>
      </c>
    </row>
    <row r="13196" spans="1:3">
      <c r="A13196" s="80">
        <v>43502</v>
      </c>
      <c r="B13196">
        <v>608.51</v>
      </c>
      <c r="C13196">
        <v>616.45000000000005</v>
      </c>
    </row>
    <row r="13197" spans="1:3">
      <c r="A13197" s="80">
        <v>43503</v>
      </c>
      <c r="B13197">
        <v>608.11</v>
      </c>
      <c r="C13197">
        <v>615.35</v>
      </c>
    </row>
    <row r="13198" spans="1:3">
      <c r="A13198" s="80">
        <v>43504</v>
      </c>
      <c r="B13198">
        <v>610.01</v>
      </c>
      <c r="C13198">
        <v>615.12</v>
      </c>
    </row>
    <row r="13199" spans="1:3">
      <c r="A13199" s="80">
        <v>43505</v>
      </c>
      <c r="B13199">
        <v>608.78</v>
      </c>
      <c r="C13199">
        <v>614.96</v>
      </c>
    </row>
    <row r="13200" spans="1:3">
      <c r="A13200" s="80">
        <v>43506</v>
      </c>
      <c r="B13200">
        <v>608.78</v>
      </c>
      <c r="C13200">
        <v>614.96</v>
      </c>
    </row>
    <row r="13201" spans="1:3">
      <c r="A13201" s="80">
        <v>43507</v>
      </c>
      <c r="B13201">
        <v>608.78</v>
      </c>
      <c r="C13201">
        <v>614.96</v>
      </c>
    </row>
    <row r="13202" spans="1:3">
      <c r="A13202" s="80">
        <v>43508</v>
      </c>
      <c r="B13202">
        <v>607.96</v>
      </c>
      <c r="C13202">
        <v>615.05999999999995</v>
      </c>
    </row>
    <row r="13203" spans="1:3">
      <c r="A13203" s="80">
        <v>43509</v>
      </c>
      <c r="B13203">
        <v>608.15</v>
      </c>
      <c r="C13203">
        <v>614.08000000000004</v>
      </c>
    </row>
    <row r="13204" spans="1:3">
      <c r="A13204" s="80">
        <v>43510</v>
      </c>
      <c r="B13204">
        <v>607.24</v>
      </c>
      <c r="C13204">
        <v>612.76</v>
      </c>
    </row>
    <row r="13205" spans="1:3">
      <c r="A13205" s="80">
        <v>43511</v>
      </c>
      <c r="B13205">
        <v>607.16999999999996</v>
      </c>
      <c r="C13205">
        <v>612.41999999999996</v>
      </c>
    </row>
    <row r="13206" spans="1:3">
      <c r="A13206" s="80">
        <v>43512</v>
      </c>
      <c r="B13206">
        <v>604.45000000000005</v>
      </c>
      <c r="C13206">
        <v>611.36</v>
      </c>
    </row>
    <row r="13207" spans="1:3">
      <c r="A13207" s="80">
        <v>43513</v>
      </c>
      <c r="B13207">
        <v>604.45000000000005</v>
      </c>
      <c r="C13207">
        <v>611.36</v>
      </c>
    </row>
    <row r="13208" spans="1:3">
      <c r="A13208" s="80">
        <v>43514</v>
      </c>
      <c r="B13208">
        <v>604.45000000000005</v>
      </c>
      <c r="C13208">
        <v>611.36</v>
      </c>
    </row>
    <row r="13209" spans="1:3">
      <c r="A13209" s="80">
        <v>43515</v>
      </c>
      <c r="B13209">
        <v>605.64</v>
      </c>
      <c r="C13209">
        <v>611.20000000000005</v>
      </c>
    </row>
    <row r="13210" spans="1:3">
      <c r="A13210" s="80">
        <v>43516</v>
      </c>
      <c r="B13210">
        <v>605.76</v>
      </c>
      <c r="C13210">
        <v>612.62</v>
      </c>
    </row>
    <row r="13211" spans="1:3">
      <c r="A13211" s="80">
        <v>43517</v>
      </c>
      <c r="B13211">
        <v>606.89</v>
      </c>
      <c r="C13211">
        <v>612</v>
      </c>
    </row>
    <row r="13212" spans="1:3">
      <c r="A13212" s="80">
        <v>43518</v>
      </c>
      <c r="B13212">
        <v>605.97</v>
      </c>
      <c r="C13212">
        <v>611.69000000000005</v>
      </c>
    </row>
    <row r="13213" spans="1:3">
      <c r="A13213" s="80">
        <v>43519</v>
      </c>
      <c r="B13213">
        <v>606.04999999999995</v>
      </c>
      <c r="C13213">
        <v>611.12</v>
      </c>
    </row>
    <row r="13214" spans="1:3">
      <c r="A13214" s="80">
        <v>43520</v>
      </c>
      <c r="B13214">
        <v>606.04999999999995</v>
      </c>
      <c r="C13214">
        <v>611.12</v>
      </c>
    </row>
    <row r="13215" spans="1:3">
      <c r="A13215" s="80">
        <v>43521</v>
      </c>
      <c r="B13215">
        <v>606.04999999999995</v>
      </c>
      <c r="C13215">
        <v>611.12</v>
      </c>
    </row>
    <row r="13216" spans="1:3">
      <c r="A13216" s="80">
        <v>43522</v>
      </c>
      <c r="B13216">
        <v>604.97</v>
      </c>
      <c r="C13216">
        <v>612.21</v>
      </c>
    </row>
    <row r="13217" spans="1:3">
      <c r="A13217" s="80">
        <v>43523</v>
      </c>
      <c r="B13217">
        <v>605.35</v>
      </c>
      <c r="C13217">
        <v>611.66</v>
      </c>
    </row>
    <row r="13218" spans="1:3">
      <c r="A13218" s="80">
        <v>43524</v>
      </c>
      <c r="B13218">
        <v>605.04999999999995</v>
      </c>
      <c r="C13218">
        <v>610.72</v>
      </c>
    </row>
    <row r="13219" spans="1:3">
      <c r="A13219" s="80">
        <v>43525</v>
      </c>
      <c r="B13219">
        <v>604.08000000000004</v>
      </c>
      <c r="C13219">
        <v>609.76</v>
      </c>
    </row>
    <row r="13220" spans="1:3">
      <c r="A13220" s="80">
        <v>43526</v>
      </c>
      <c r="B13220">
        <v>602.58000000000004</v>
      </c>
      <c r="C13220">
        <v>609.32000000000005</v>
      </c>
    </row>
    <row r="13221" spans="1:3">
      <c r="A13221" s="80">
        <v>43527</v>
      </c>
      <c r="B13221">
        <v>602.58000000000004</v>
      </c>
      <c r="C13221">
        <v>609.32000000000005</v>
      </c>
    </row>
    <row r="13222" spans="1:3">
      <c r="A13222" s="80">
        <v>43528</v>
      </c>
      <c r="B13222">
        <v>602.58000000000004</v>
      </c>
      <c r="C13222">
        <v>609.32000000000005</v>
      </c>
    </row>
    <row r="13223" spans="1:3">
      <c r="A13223" s="80">
        <v>43529</v>
      </c>
      <c r="B13223">
        <v>602.87</v>
      </c>
      <c r="C13223">
        <v>608.5</v>
      </c>
    </row>
    <row r="13224" spans="1:3">
      <c r="A13224" s="80">
        <v>43530</v>
      </c>
      <c r="B13224">
        <v>603.97</v>
      </c>
      <c r="C13224">
        <v>610.37</v>
      </c>
    </row>
    <row r="13225" spans="1:3">
      <c r="A13225" s="80">
        <v>43531</v>
      </c>
      <c r="B13225">
        <v>605.74</v>
      </c>
      <c r="C13225">
        <v>611.11</v>
      </c>
    </row>
    <row r="13226" spans="1:3">
      <c r="A13226" s="80">
        <v>43532</v>
      </c>
      <c r="B13226">
        <v>605.89</v>
      </c>
      <c r="C13226">
        <v>611.39</v>
      </c>
    </row>
    <row r="13227" spans="1:3">
      <c r="A13227" s="80">
        <v>43533</v>
      </c>
      <c r="B13227">
        <v>604.45000000000005</v>
      </c>
      <c r="C13227">
        <v>610.76</v>
      </c>
    </row>
    <row r="13228" spans="1:3">
      <c r="A13228" s="80">
        <v>43534</v>
      </c>
      <c r="B13228">
        <v>604.45000000000005</v>
      </c>
      <c r="C13228">
        <v>610.76</v>
      </c>
    </row>
    <row r="13229" spans="1:3">
      <c r="A13229" s="80">
        <v>43535</v>
      </c>
      <c r="B13229">
        <v>604.45000000000005</v>
      </c>
      <c r="C13229">
        <v>610.76</v>
      </c>
    </row>
    <row r="13230" spans="1:3">
      <c r="A13230" s="80">
        <v>43536</v>
      </c>
      <c r="B13230">
        <v>602.37</v>
      </c>
      <c r="C13230">
        <v>608.21</v>
      </c>
    </row>
    <row r="13231" spans="1:3">
      <c r="A13231" s="80">
        <v>43537</v>
      </c>
      <c r="B13231">
        <v>601.13</v>
      </c>
      <c r="C13231">
        <v>607.25</v>
      </c>
    </row>
    <row r="13232" spans="1:3">
      <c r="A13232" s="80">
        <v>43538</v>
      </c>
      <c r="B13232">
        <v>599.23</v>
      </c>
      <c r="C13232">
        <v>604.75</v>
      </c>
    </row>
    <row r="13233" spans="1:3">
      <c r="A13233" s="80">
        <v>43539</v>
      </c>
      <c r="B13233">
        <v>596.83000000000004</v>
      </c>
      <c r="C13233">
        <v>601.76</v>
      </c>
    </row>
    <row r="13234" spans="1:3">
      <c r="A13234" s="80">
        <v>43540</v>
      </c>
      <c r="B13234">
        <v>594.28</v>
      </c>
      <c r="C13234">
        <v>600.62</v>
      </c>
    </row>
    <row r="13235" spans="1:3">
      <c r="A13235" s="80">
        <v>43541</v>
      </c>
      <c r="B13235">
        <v>594.28</v>
      </c>
      <c r="C13235">
        <v>600.62</v>
      </c>
    </row>
    <row r="13236" spans="1:3">
      <c r="A13236" s="80">
        <v>43542</v>
      </c>
      <c r="B13236">
        <v>594.28</v>
      </c>
      <c r="C13236">
        <v>600.62</v>
      </c>
    </row>
    <row r="13237" spans="1:3">
      <c r="A13237" s="80">
        <v>43543</v>
      </c>
      <c r="B13237">
        <v>592.66999999999996</v>
      </c>
      <c r="C13237">
        <v>598.73</v>
      </c>
    </row>
    <row r="13238" spans="1:3">
      <c r="A13238" s="80">
        <v>43544</v>
      </c>
      <c r="B13238">
        <v>592.09</v>
      </c>
      <c r="C13238">
        <v>600.39</v>
      </c>
    </row>
    <row r="13239" spans="1:3">
      <c r="A13239" s="80">
        <v>43545</v>
      </c>
      <c r="B13239">
        <v>597.70000000000005</v>
      </c>
      <c r="C13239">
        <v>603.16</v>
      </c>
    </row>
    <row r="13240" spans="1:3">
      <c r="A13240" s="80">
        <v>43546</v>
      </c>
      <c r="B13240">
        <v>598.76</v>
      </c>
      <c r="C13240">
        <v>605.23</v>
      </c>
    </row>
    <row r="13241" spans="1:3">
      <c r="A13241" s="80">
        <v>43547</v>
      </c>
      <c r="B13241">
        <v>604.62</v>
      </c>
      <c r="C13241">
        <v>612.61</v>
      </c>
    </row>
    <row r="13242" spans="1:3">
      <c r="A13242" s="80">
        <v>43548</v>
      </c>
      <c r="B13242">
        <v>604.62</v>
      </c>
      <c r="C13242">
        <v>612.61</v>
      </c>
    </row>
    <row r="13243" spans="1:3">
      <c r="A13243" s="80">
        <v>43549</v>
      </c>
      <c r="B13243">
        <v>604.62</v>
      </c>
      <c r="C13243">
        <v>612.61</v>
      </c>
    </row>
    <row r="13244" spans="1:3">
      <c r="A13244" s="80">
        <v>43550</v>
      </c>
      <c r="B13244">
        <v>604.5</v>
      </c>
      <c r="C13244">
        <v>610.54</v>
      </c>
    </row>
    <row r="13245" spans="1:3">
      <c r="A13245" s="80">
        <v>43551</v>
      </c>
      <c r="B13245">
        <v>601.65</v>
      </c>
      <c r="C13245">
        <v>608.14</v>
      </c>
    </row>
    <row r="13246" spans="1:3">
      <c r="A13246" s="80">
        <v>43552</v>
      </c>
      <c r="B13246">
        <v>600.64</v>
      </c>
      <c r="C13246">
        <v>606.75</v>
      </c>
    </row>
    <row r="13247" spans="1:3">
      <c r="A13247" s="80">
        <v>43553</v>
      </c>
      <c r="B13247">
        <v>598.41</v>
      </c>
      <c r="C13247">
        <v>603.85</v>
      </c>
    </row>
    <row r="13248" spans="1:3">
      <c r="A13248" s="80">
        <v>43554</v>
      </c>
      <c r="B13248">
        <v>596.04</v>
      </c>
      <c r="C13248">
        <v>602.36</v>
      </c>
    </row>
    <row r="13249" spans="1:3">
      <c r="A13249" s="80">
        <v>43555</v>
      </c>
      <c r="B13249">
        <v>596.04</v>
      </c>
      <c r="C13249">
        <v>602.36</v>
      </c>
    </row>
    <row r="13250" spans="1:3">
      <c r="A13250" s="80">
        <v>43556</v>
      </c>
      <c r="B13250">
        <v>596.04</v>
      </c>
      <c r="C13250">
        <v>602.36</v>
      </c>
    </row>
    <row r="13251" spans="1:3">
      <c r="A13251" s="80">
        <v>43557</v>
      </c>
      <c r="B13251">
        <v>595</v>
      </c>
      <c r="C13251">
        <v>602.74</v>
      </c>
    </row>
    <row r="13252" spans="1:3">
      <c r="A13252" s="80">
        <v>43558</v>
      </c>
      <c r="B13252">
        <v>597.17999999999995</v>
      </c>
      <c r="C13252">
        <v>605.49</v>
      </c>
    </row>
    <row r="13253" spans="1:3">
      <c r="A13253" s="80">
        <v>43559</v>
      </c>
      <c r="B13253">
        <v>602.41</v>
      </c>
      <c r="C13253">
        <v>608.92999999999995</v>
      </c>
    </row>
    <row r="13254" spans="1:3">
      <c r="A13254" s="80">
        <v>43560</v>
      </c>
      <c r="B13254">
        <v>604.30999999999995</v>
      </c>
      <c r="C13254">
        <v>609.46</v>
      </c>
    </row>
    <row r="13255" spans="1:3">
      <c r="A13255" s="80">
        <v>43561</v>
      </c>
      <c r="B13255">
        <v>601.99</v>
      </c>
      <c r="C13255">
        <v>608.58000000000004</v>
      </c>
    </row>
    <row r="13256" spans="1:3">
      <c r="A13256" s="80">
        <v>43562</v>
      </c>
      <c r="B13256">
        <v>601.99</v>
      </c>
      <c r="C13256">
        <v>608.58000000000004</v>
      </c>
    </row>
    <row r="13257" spans="1:3">
      <c r="A13257" s="80">
        <v>43563</v>
      </c>
      <c r="B13257">
        <v>601.99</v>
      </c>
      <c r="C13257">
        <v>608.58000000000004</v>
      </c>
    </row>
    <row r="13258" spans="1:3">
      <c r="A13258" s="80">
        <v>43564</v>
      </c>
      <c r="B13258">
        <v>601.41999999999996</v>
      </c>
      <c r="C13258">
        <v>607.96</v>
      </c>
    </row>
    <row r="13259" spans="1:3">
      <c r="A13259" s="80">
        <v>43565</v>
      </c>
      <c r="B13259">
        <v>599.82000000000005</v>
      </c>
      <c r="C13259">
        <v>605.29999999999995</v>
      </c>
    </row>
    <row r="13260" spans="1:3">
      <c r="A13260" s="80">
        <v>43566</v>
      </c>
      <c r="B13260">
        <v>598.66999999999996</v>
      </c>
      <c r="C13260">
        <v>603.70000000000005</v>
      </c>
    </row>
    <row r="13261" spans="1:3">
      <c r="A13261" s="80">
        <v>43567</v>
      </c>
      <c r="B13261">
        <v>598.66999999999996</v>
      </c>
      <c r="C13261">
        <v>603.70000000000005</v>
      </c>
    </row>
    <row r="13262" spans="1:3">
      <c r="A13262" s="80">
        <v>43568</v>
      </c>
      <c r="B13262">
        <v>596.34</v>
      </c>
      <c r="C13262">
        <v>602.69000000000005</v>
      </c>
    </row>
    <row r="13263" spans="1:3">
      <c r="A13263" s="80">
        <v>43569</v>
      </c>
      <c r="B13263">
        <v>596.34</v>
      </c>
      <c r="C13263">
        <v>602.69000000000005</v>
      </c>
    </row>
    <row r="13264" spans="1:3">
      <c r="A13264" s="80">
        <v>43570</v>
      </c>
      <c r="B13264">
        <v>596.34</v>
      </c>
      <c r="C13264">
        <v>602.69000000000005</v>
      </c>
    </row>
    <row r="13265" spans="1:3">
      <c r="A13265" s="80">
        <v>43571</v>
      </c>
      <c r="B13265">
        <v>595.01</v>
      </c>
      <c r="C13265">
        <v>600.73</v>
      </c>
    </row>
    <row r="13266" spans="1:3">
      <c r="A13266" s="80">
        <v>43572</v>
      </c>
      <c r="B13266">
        <v>592.91</v>
      </c>
      <c r="C13266">
        <v>598.79</v>
      </c>
    </row>
    <row r="13267" spans="1:3">
      <c r="A13267" s="80">
        <v>43573</v>
      </c>
      <c r="B13267">
        <v>592.5</v>
      </c>
      <c r="C13267">
        <v>598.63</v>
      </c>
    </row>
    <row r="13268" spans="1:3">
      <c r="A13268" s="80">
        <v>43574</v>
      </c>
      <c r="B13268">
        <v>592.5</v>
      </c>
      <c r="C13268">
        <v>598.63</v>
      </c>
    </row>
    <row r="13269" spans="1:3">
      <c r="A13269" s="80">
        <v>43575</v>
      </c>
      <c r="B13269">
        <v>592.5</v>
      </c>
      <c r="C13269">
        <v>598.63</v>
      </c>
    </row>
    <row r="13270" spans="1:3">
      <c r="A13270" s="80">
        <v>43576</v>
      </c>
      <c r="B13270">
        <v>592.5</v>
      </c>
      <c r="C13270">
        <v>598.63</v>
      </c>
    </row>
    <row r="13271" spans="1:3">
      <c r="A13271" s="80">
        <v>43577</v>
      </c>
      <c r="B13271">
        <v>592.5</v>
      </c>
      <c r="C13271">
        <v>598.63</v>
      </c>
    </row>
    <row r="13272" spans="1:3">
      <c r="A13272" s="80">
        <v>43578</v>
      </c>
      <c r="B13272">
        <v>593.76</v>
      </c>
      <c r="C13272">
        <v>601.24</v>
      </c>
    </row>
    <row r="13273" spans="1:3">
      <c r="A13273" s="80">
        <v>43579</v>
      </c>
      <c r="B13273">
        <v>596.66</v>
      </c>
      <c r="C13273">
        <v>603.51</v>
      </c>
    </row>
    <row r="13274" spans="1:3">
      <c r="A13274" s="80">
        <v>43580</v>
      </c>
      <c r="B13274">
        <v>598.80999999999995</v>
      </c>
      <c r="C13274">
        <v>605.24</v>
      </c>
    </row>
    <row r="13275" spans="1:3">
      <c r="A13275" s="80">
        <v>43581</v>
      </c>
      <c r="B13275">
        <v>597</v>
      </c>
      <c r="C13275">
        <v>603.04999999999995</v>
      </c>
    </row>
    <row r="13276" spans="1:3">
      <c r="A13276" s="80">
        <v>43582</v>
      </c>
      <c r="B13276">
        <v>594.26</v>
      </c>
      <c r="C13276">
        <v>599.75</v>
      </c>
    </row>
    <row r="13277" spans="1:3">
      <c r="A13277" s="80">
        <v>43583</v>
      </c>
      <c r="B13277">
        <v>594.26</v>
      </c>
      <c r="C13277">
        <v>599.75</v>
      </c>
    </row>
    <row r="13278" spans="1:3">
      <c r="A13278" s="80">
        <v>43584</v>
      </c>
      <c r="B13278">
        <v>594.26</v>
      </c>
      <c r="C13278">
        <v>599.75</v>
      </c>
    </row>
    <row r="13279" spans="1:3">
      <c r="A13279" s="80">
        <v>43585</v>
      </c>
      <c r="B13279">
        <v>592.98</v>
      </c>
      <c r="C13279">
        <v>599.09</v>
      </c>
    </row>
    <row r="13280" spans="1:3">
      <c r="A13280" s="80">
        <v>43586</v>
      </c>
      <c r="B13280">
        <v>592.27</v>
      </c>
      <c r="C13280">
        <v>598.9</v>
      </c>
    </row>
    <row r="13281" spans="1:3">
      <c r="A13281" s="80">
        <v>43587</v>
      </c>
      <c r="B13281">
        <v>592.27</v>
      </c>
      <c r="C13281">
        <v>598.9</v>
      </c>
    </row>
    <row r="13282" spans="1:3">
      <c r="A13282" s="80">
        <v>43588</v>
      </c>
      <c r="B13282">
        <v>593.09</v>
      </c>
      <c r="C13282">
        <v>599.48</v>
      </c>
    </row>
    <row r="13283" spans="1:3">
      <c r="A13283" s="80">
        <v>43589</v>
      </c>
      <c r="B13283">
        <v>591.37</v>
      </c>
      <c r="C13283">
        <v>598.34</v>
      </c>
    </row>
    <row r="13284" spans="1:3">
      <c r="A13284" s="80">
        <v>43590</v>
      </c>
      <c r="B13284">
        <v>591.37</v>
      </c>
      <c r="C13284">
        <v>598.34</v>
      </c>
    </row>
    <row r="13285" spans="1:3">
      <c r="A13285" s="80">
        <v>43591</v>
      </c>
      <c r="B13285">
        <v>591.37</v>
      </c>
      <c r="C13285">
        <v>598.34</v>
      </c>
    </row>
    <row r="13286" spans="1:3">
      <c r="A13286" s="80">
        <v>43592</v>
      </c>
      <c r="B13286">
        <v>591.14</v>
      </c>
      <c r="C13286">
        <v>598.76</v>
      </c>
    </row>
    <row r="13287" spans="1:3">
      <c r="A13287" s="80">
        <v>43593</v>
      </c>
      <c r="B13287">
        <v>591.57000000000005</v>
      </c>
      <c r="C13287">
        <v>599.1</v>
      </c>
    </row>
    <row r="13288" spans="1:3">
      <c r="A13288" s="80">
        <v>43594</v>
      </c>
      <c r="B13288">
        <v>591.88</v>
      </c>
      <c r="C13288">
        <v>597.82000000000005</v>
      </c>
    </row>
    <row r="13289" spans="1:3">
      <c r="A13289" s="80">
        <v>43595</v>
      </c>
      <c r="B13289">
        <v>592.28</v>
      </c>
      <c r="C13289">
        <v>598.45000000000005</v>
      </c>
    </row>
    <row r="13290" spans="1:3">
      <c r="A13290" s="80">
        <v>43596</v>
      </c>
      <c r="B13290">
        <v>591.91</v>
      </c>
      <c r="C13290">
        <v>597.67999999999995</v>
      </c>
    </row>
    <row r="13291" spans="1:3">
      <c r="A13291" s="80">
        <v>43597</v>
      </c>
      <c r="B13291">
        <v>591.91</v>
      </c>
      <c r="C13291">
        <v>597.67999999999995</v>
      </c>
    </row>
    <row r="13292" spans="1:3">
      <c r="A13292" s="80">
        <v>43598</v>
      </c>
      <c r="B13292">
        <v>591.91</v>
      </c>
      <c r="C13292">
        <v>597.67999999999995</v>
      </c>
    </row>
    <row r="13293" spans="1:3">
      <c r="A13293" s="80">
        <v>43599</v>
      </c>
      <c r="B13293">
        <v>590.86</v>
      </c>
      <c r="C13293">
        <v>596.5</v>
      </c>
    </row>
    <row r="13294" spans="1:3">
      <c r="A13294" s="80">
        <v>43600</v>
      </c>
      <c r="B13294">
        <v>588.79999999999995</v>
      </c>
      <c r="C13294">
        <v>594.57000000000005</v>
      </c>
    </row>
    <row r="13295" spans="1:3">
      <c r="A13295" s="80">
        <v>43601</v>
      </c>
      <c r="B13295">
        <v>586.70000000000005</v>
      </c>
      <c r="C13295">
        <v>592.66</v>
      </c>
    </row>
    <row r="13296" spans="1:3">
      <c r="A13296" s="80">
        <v>43602</v>
      </c>
      <c r="B13296">
        <v>584.48</v>
      </c>
      <c r="C13296">
        <v>591.45000000000005</v>
      </c>
    </row>
    <row r="13297" spans="1:3">
      <c r="A13297" s="80">
        <v>43603</v>
      </c>
      <c r="B13297">
        <v>584.01</v>
      </c>
      <c r="C13297">
        <v>590.91</v>
      </c>
    </row>
    <row r="13298" spans="1:3">
      <c r="A13298" s="80">
        <v>43604</v>
      </c>
      <c r="B13298">
        <v>584.01</v>
      </c>
      <c r="C13298">
        <v>590.91</v>
      </c>
    </row>
    <row r="13299" spans="1:3">
      <c r="A13299" s="80">
        <v>43605</v>
      </c>
      <c r="B13299">
        <v>584.01</v>
      </c>
      <c r="C13299">
        <v>590.91</v>
      </c>
    </row>
    <row r="13300" spans="1:3">
      <c r="A13300" s="80">
        <v>43606</v>
      </c>
      <c r="B13300">
        <v>584.57000000000005</v>
      </c>
      <c r="C13300">
        <v>591.28</v>
      </c>
    </row>
    <row r="13301" spans="1:3">
      <c r="A13301" s="80">
        <v>43607</v>
      </c>
      <c r="B13301">
        <v>584.47</v>
      </c>
      <c r="C13301">
        <v>591.09</v>
      </c>
    </row>
    <row r="13302" spans="1:3">
      <c r="A13302" s="80">
        <v>43608</v>
      </c>
      <c r="B13302">
        <v>587.46</v>
      </c>
      <c r="C13302">
        <v>593.71</v>
      </c>
    </row>
    <row r="13303" spans="1:3">
      <c r="A13303" s="80">
        <v>43609</v>
      </c>
      <c r="B13303">
        <v>587.89</v>
      </c>
      <c r="C13303">
        <v>594.03</v>
      </c>
    </row>
    <row r="13304" spans="1:3">
      <c r="A13304" s="80">
        <v>43610</v>
      </c>
      <c r="B13304">
        <v>588.41</v>
      </c>
      <c r="C13304">
        <v>594.97</v>
      </c>
    </row>
    <row r="13305" spans="1:3">
      <c r="A13305" s="80">
        <v>43611</v>
      </c>
      <c r="B13305">
        <v>588.41</v>
      </c>
      <c r="C13305">
        <v>594.97</v>
      </c>
    </row>
    <row r="13306" spans="1:3">
      <c r="A13306" s="80">
        <v>43612</v>
      </c>
      <c r="B13306">
        <v>588.41</v>
      </c>
      <c r="C13306">
        <v>594.97</v>
      </c>
    </row>
    <row r="13307" spans="1:3">
      <c r="A13307" s="80">
        <v>43613</v>
      </c>
      <c r="B13307">
        <v>587.92999999999995</v>
      </c>
      <c r="C13307">
        <v>594.51</v>
      </c>
    </row>
    <row r="13308" spans="1:3">
      <c r="A13308" s="80">
        <v>43614</v>
      </c>
      <c r="B13308">
        <v>587.04999999999995</v>
      </c>
      <c r="C13308">
        <v>592.86</v>
      </c>
    </row>
    <row r="13309" spans="1:3">
      <c r="A13309" s="80">
        <v>43615</v>
      </c>
      <c r="B13309">
        <v>585.97</v>
      </c>
      <c r="C13309">
        <v>591.24</v>
      </c>
    </row>
    <row r="13310" spans="1:3">
      <c r="A13310" s="80">
        <v>43616</v>
      </c>
      <c r="B13310">
        <v>584.11</v>
      </c>
      <c r="C13310">
        <v>590.54</v>
      </c>
    </row>
    <row r="13311" spans="1:3">
      <c r="A13311" s="80">
        <v>43617</v>
      </c>
      <c r="B13311">
        <v>583.49</v>
      </c>
      <c r="C13311">
        <v>591.03</v>
      </c>
    </row>
    <row r="13312" spans="1:3">
      <c r="A13312" s="80">
        <v>43618</v>
      </c>
      <c r="B13312">
        <v>583.49</v>
      </c>
      <c r="C13312">
        <v>591.03</v>
      </c>
    </row>
    <row r="13313" spans="1:3">
      <c r="A13313" s="80">
        <v>43619</v>
      </c>
      <c r="B13313">
        <v>583.49</v>
      </c>
      <c r="C13313">
        <v>591.03</v>
      </c>
    </row>
    <row r="13314" spans="1:3">
      <c r="A13314" s="80">
        <v>43620</v>
      </c>
      <c r="B13314">
        <v>583.91</v>
      </c>
      <c r="C13314">
        <v>591.07000000000005</v>
      </c>
    </row>
    <row r="13315" spans="1:3">
      <c r="A13315" s="80">
        <v>43621</v>
      </c>
      <c r="B13315">
        <v>585.32000000000005</v>
      </c>
      <c r="C13315">
        <v>593.65</v>
      </c>
    </row>
    <row r="13316" spans="1:3">
      <c r="A13316" s="80">
        <v>43622</v>
      </c>
      <c r="B13316">
        <v>589.38</v>
      </c>
      <c r="C13316">
        <v>594.5</v>
      </c>
    </row>
    <row r="13317" spans="1:3">
      <c r="A13317" s="80">
        <v>43623</v>
      </c>
      <c r="B13317">
        <v>589.41999999999996</v>
      </c>
      <c r="C13317">
        <v>596.5</v>
      </c>
    </row>
    <row r="13318" spans="1:3">
      <c r="A13318" s="80">
        <v>43624</v>
      </c>
      <c r="B13318">
        <v>588.66</v>
      </c>
      <c r="C13318">
        <v>595.4</v>
      </c>
    </row>
    <row r="13319" spans="1:3">
      <c r="A13319" s="80">
        <v>43625</v>
      </c>
      <c r="B13319">
        <v>588.66</v>
      </c>
      <c r="C13319">
        <v>595.4</v>
      </c>
    </row>
    <row r="13320" spans="1:3">
      <c r="A13320" s="80">
        <v>43626</v>
      </c>
      <c r="B13320">
        <v>588.66</v>
      </c>
      <c r="C13320">
        <v>595.4</v>
      </c>
    </row>
    <row r="13321" spans="1:3">
      <c r="A13321" s="80">
        <v>43627</v>
      </c>
      <c r="B13321">
        <v>586.02</v>
      </c>
      <c r="C13321">
        <v>592.67999999999995</v>
      </c>
    </row>
    <row r="13322" spans="1:3">
      <c r="A13322" s="80">
        <v>43628</v>
      </c>
      <c r="B13322">
        <v>584.85</v>
      </c>
      <c r="C13322">
        <v>591.39</v>
      </c>
    </row>
    <row r="13323" spans="1:3">
      <c r="A13323" s="80">
        <v>43629</v>
      </c>
      <c r="B13323">
        <v>586.62</v>
      </c>
      <c r="C13323">
        <v>589.59</v>
      </c>
    </row>
    <row r="13324" spans="1:3">
      <c r="A13324" s="80">
        <v>43630</v>
      </c>
      <c r="B13324">
        <v>582.59</v>
      </c>
      <c r="C13324">
        <v>588.52</v>
      </c>
    </row>
    <row r="13325" spans="1:3">
      <c r="A13325" s="80">
        <v>43631</v>
      </c>
      <c r="B13325">
        <v>581.13</v>
      </c>
      <c r="C13325">
        <v>588.89</v>
      </c>
    </row>
    <row r="13326" spans="1:3">
      <c r="A13326" s="80">
        <v>43632</v>
      </c>
      <c r="B13326">
        <v>581.13</v>
      </c>
      <c r="C13326">
        <v>588.89</v>
      </c>
    </row>
    <row r="13327" spans="1:3">
      <c r="A13327" s="80">
        <v>43633</v>
      </c>
      <c r="B13327">
        <v>581.13</v>
      </c>
      <c r="C13327">
        <v>588.89</v>
      </c>
    </row>
    <row r="13328" spans="1:3">
      <c r="A13328" s="80">
        <v>43634</v>
      </c>
      <c r="B13328">
        <v>580.66</v>
      </c>
      <c r="C13328">
        <v>587.86</v>
      </c>
    </row>
    <row r="13329" spans="1:3">
      <c r="A13329" s="80">
        <v>43635</v>
      </c>
      <c r="B13329">
        <v>580.79999999999995</v>
      </c>
      <c r="C13329">
        <v>587.42999999999995</v>
      </c>
    </row>
    <row r="13330" spans="1:3">
      <c r="A13330" s="80">
        <v>43636</v>
      </c>
      <c r="B13330">
        <v>581.91999999999996</v>
      </c>
      <c r="C13330">
        <v>589.16</v>
      </c>
    </row>
    <row r="13331" spans="1:3">
      <c r="A13331" s="80">
        <v>43637</v>
      </c>
      <c r="B13331">
        <v>581.65</v>
      </c>
      <c r="C13331">
        <v>587.95000000000005</v>
      </c>
    </row>
    <row r="13332" spans="1:3">
      <c r="A13332" s="80">
        <v>43638</v>
      </c>
      <c r="B13332">
        <v>581.72</v>
      </c>
      <c r="C13332">
        <v>588.05999999999995</v>
      </c>
    </row>
    <row r="13333" spans="1:3">
      <c r="A13333" s="80">
        <v>43639</v>
      </c>
      <c r="B13333">
        <v>581.72</v>
      </c>
      <c r="C13333">
        <v>588.05999999999995</v>
      </c>
    </row>
    <row r="13334" spans="1:3">
      <c r="A13334" s="80">
        <v>43640</v>
      </c>
      <c r="B13334">
        <v>581.72</v>
      </c>
      <c r="C13334">
        <v>588.05999999999995</v>
      </c>
    </row>
    <row r="13335" spans="1:3">
      <c r="A13335" s="80">
        <v>43641</v>
      </c>
      <c r="B13335">
        <v>581.17999999999995</v>
      </c>
      <c r="C13335">
        <v>587.80999999999995</v>
      </c>
    </row>
    <row r="13336" spans="1:3">
      <c r="A13336" s="80">
        <v>43642</v>
      </c>
      <c r="B13336">
        <v>580.76</v>
      </c>
      <c r="C13336">
        <v>587.13</v>
      </c>
    </row>
    <row r="13337" spans="1:3">
      <c r="A13337" s="80">
        <v>43643</v>
      </c>
      <c r="B13337">
        <v>578.98</v>
      </c>
      <c r="C13337">
        <v>586.30999999999995</v>
      </c>
    </row>
    <row r="13338" spans="1:3">
      <c r="A13338" s="80">
        <v>43644</v>
      </c>
      <c r="B13338">
        <v>578.35</v>
      </c>
      <c r="C13338">
        <v>585.45000000000005</v>
      </c>
    </row>
    <row r="13339" spans="1:3">
      <c r="A13339" s="80">
        <v>43645</v>
      </c>
      <c r="B13339">
        <v>576.72</v>
      </c>
      <c r="C13339">
        <v>583.64</v>
      </c>
    </row>
    <row r="13340" spans="1:3">
      <c r="A13340" s="80">
        <v>43646</v>
      </c>
      <c r="B13340">
        <v>576.72</v>
      </c>
      <c r="C13340">
        <v>583.64</v>
      </c>
    </row>
    <row r="13341" spans="1:3">
      <c r="A13341" s="80">
        <v>43647</v>
      </c>
      <c r="B13341">
        <v>576.72</v>
      </c>
      <c r="C13341">
        <v>583.64</v>
      </c>
    </row>
    <row r="13342" spans="1:3">
      <c r="A13342" s="80">
        <v>43648</v>
      </c>
      <c r="B13342">
        <v>574.89</v>
      </c>
      <c r="C13342">
        <v>583.23</v>
      </c>
    </row>
    <row r="13343" spans="1:3">
      <c r="A13343" s="80">
        <v>43649</v>
      </c>
      <c r="B13343">
        <v>576.49</v>
      </c>
      <c r="C13343">
        <v>583.30999999999995</v>
      </c>
    </row>
    <row r="13344" spans="1:3">
      <c r="A13344" s="80">
        <v>43650</v>
      </c>
      <c r="B13344">
        <v>578.16999999999996</v>
      </c>
      <c r="C13344">
        <v>585.16999999999996</v>
      </c>
    </row>
    <row r="13345" spans="1:3">
      <c r="A13345" s="80">
        <v>43651</v>
      </c>
      <c r="B13345">
        <v>579.32000000000005</v>
      </c>
      <c r="C13345">
        <v>585.83000000000004</v>
      </c>
    </row>
    <row r="13346" spans="1:3">
      <c r="A13346" s="80">
        <v>43652</v>
      </c>
      <c r="B13346">
        <v>578.21</v>
      </c>
      <c r="C13346">
        <v>585.77</v>
      </c>
    </row>
    <row r="13347" spans="1:3">
      <c r="A13347" s="80">
        <v>43653</v>
      </c>
      <c r="B13347">
        <v>578.21</v>
      </c>
      <c r="C13347">
        <v>585.77</v>
      </c>
    </row>
    <row r="13348" spans="1:3">
      <c r="A13348" s="80">
        <v>43654</v>
      </c>
      <c r="B13348">
        <v>578.21</v>
      </c>
      <c r="C13348">
        <v>585.77</v>
      </c>
    </row>
    <row r="13349" spans="1:3">
      <c r="A13349" s="80">
        <v>43655</v>
      </c>
      <c r="B13349">
        <v>578.34</v>
      </c>
      <c r="C13349">
        <v>585.53</v>
      </c>
    </row>
    <row r="13350" spans="1:3">
      <c r="A13350" s="80">
        <v>43656</v>
      </c>
      <c r="B13350">
        <v>579.47</v>
      </c>
      <c r="C13350">
        <v>585.5</v>
      </c>
    </row>
    <row r="13351" spans="1:3">
      <c r="A13351" s="80">
        <v>43657</v>
      </c>
      <c r="B13351">
        <v>579.1</v>
      </c>
      <c r="C13351">
        <v>584.17999999999995</v>
      </c>
    </row>
    <row r="13352" spans="1:3">
      <c r="A13352" s="80">
        <v>43658</v>
      </c>
      <c r="B13352">
        <v>578.21</v>
      </c>
      <c r="C13352">
        <v>584.04999999999995</v>
      </c>
    </row>
    <row r="13353" spans="1:3">
      <c r="A13353" s="80">
        <v>43659</v>
      </c>
      <c r="B13353">
        <v>575.32000000000005</v>
      </c>
      <c r="C13353">
        <v>582.11</v>
      </c>
    </row>
    <row r="13354" spans="1:3">
      <c r="A13354" s="80">
        <v>43660</v>
      </c>
      <c r="B13354">
        <v>575.32000000000005</v>
      </c>
      <c r="C13354">
        <v>582.11</v>
      </c>
    </row>
    <row r="13355" spans="1:3">
      <c r="A13355" s="80">
        <v>43661</v>
      </c>
      <c r="B13355">
        <v>575.32000000000005</v>
      </c>
      <c r="C13355">
        <v>582.11</v>
      </c>
    </row>
    <row r="13356" spans="1:3">
      <c r="A13356" s="80">
        <v>43662</v>
      </c>
      <c r="B13356">
        <v>572.15</v>
      </c>
      <c r="C13356">
        <v>578.39</v>
      </c>
    </row>
    <row r="13357" spans="1:3">
      <c r="A13357" s="80">
        <v>43663</v>
      </c>
      <c r="B13357">
        <v>571.58000000000004</v>
      </c>
      <c r="C13357">
        <v>577.89</v>
      </c>
    </row>
    <row r="13358" spans="1:3">
      <c r="A13358" s="80">
        <v>43664</v>
      </c>
      <c r="B13358">
        <v>572.27</v>
      </c>
      <c r="C13358">
        <v>578.30999999999995</v>
      </c>
    </row>
    <row r="13359" spans="1:3">
      <c r="A13359" s="80">
        <v>43665</v>
      </c>
      <c r="B13359">
        <v>571.80999999999995</v>
      </c>
      <c r="C13359">
        <v>578.78</v>
      </c>
    </row>
    <row r="13360" spans="1:3">
      <c r="A13360" s="80">
        <v>43666</v>
      </c>
      <c r="B13360">
        <v>570.73</v>
      </c>
      <c r="C13360">
        <v>577.37</v>
      </c>
    </row>
    <row r="13361" spans="1:3">
      <c r="A13361" s="80">
        <v>43667</v>
      </c>
      <c r="B13361">
        <v>570.73</v>
      </c>
      <c r="C13361">
        <v>577.37</v>
      </c>
    </row>
    <row r="13362" spans="1:3">
      <c r="A13362" s="80">
        <v>43668</v>
      </c>
      <c r="B13362">
        <v>570.73</v>
      </c>
      <c r="C13362">
        <v>577.37</v>
      </c>
    </row>
    <row r="13363" spans="1:3">
      <c r="A13363" s="80">
        <v>43669</v>
      </c>
      <c r="B13363">
        <v>569.91</v>
      </c>
      <c r="C13363">
        <v>576.82000000000005</v>
      </c>
    </row>
    <row r="13364" spans="1:3">
      <c r="A13364" s="80">
        <v>43670</v>
      </c>
      <c r="B13364">
        <v>570.44000000000005</v>
      </c>
      <c r="C13364">
        <v>575.97</v>
      </c>
    </row>
    <row r="13365" spans="1:3">
      <c r="A13365" s="80">
        <v>43671</v>
      </c>
      <c r="B13365">
        <v>570.30999999999995</v>
      </c>
      <c r="C13365">
        <v>575.69000000000005</v>
      </c>
    </row>
    <row r="13366" spans="1:3">
      <c r="A13366" s="80">
        <v>43672</v>
      </c>
      <c r="B13366">
        <v>570.30999999999995</v>
      </c>
      <c r="C13366">
        <v>575.69000000000005</v>
      </c>
    </row>
    <row r="13367" spans="1:3">
      <c r="A13367" s="80">
        <v>43673</v>
      </c>
      <c r="B13367">
        <v>568.86</v>
      </c>
      <c r="C13367">
        <v>574.94000000000005</v>
      </c>
    </row>
    <row r="13368" spans="1:3">
      <c r="A13368" s="80">
        <v>43674</v>
      </c>
      <c r="B13368">
        <v>568.86</v>
      </c>
      <c r="C13368">
        <v>574.94000000000005</v>
      </c>
    </row>
    <row r="13369" spans="1:3">
      <c r="A13369" s="80">
        <v>43675</v>
      </c>
      <c r="B13369">
        <v>568.86</v>
      </c>
      <c r="C13369">
        <v>574.94000000000005</v>
      </c>
    </row>
    <row r="13370" spans="1:3">
      <c r="A13370" s="80">
        <v>43676</v>
      </c>
      <c r="B13370">
        <v>567.5</v>
      </c>
      <c r="C13370">
        <v>573.97</v>
      </c>
    </row>
    <row r="13371" spans="1:3">
      <c r="A13371" s="80">
        <v>43677</v>
      </c>
      <c r="B13371">
        <v>567.11</v>
      </c>
      <c r="C13371">
        <v>573.46</v>
      </c>
    </row>
    <row r="13372" spans="1:3">
      <c r="A13372" s="80">
        <v>43678</v>
      </c>
      <c r="B13372">
        <v>566.52</v>
      </c>
      <c r="C13372">
        <v>572.26</v>
      </c>
    </row>
    <row r="13373" spans="1:3">
      <c r="A13373" s="80">
        <v>43679</v>
      </c>
      <c r="B13373">
        <v>566.6</v>
      </c>
      <c r="C13373">
        <v>573.54999999999995</v>
      </c>
    </row>
    <row r="13374" spans="1:3">
      <c r="A13374" s="80">
        <v>43680</v>
      </c>
      <c r="B13374">
        <v>566.6</v>
      </c>
      <c r="C13374">
        <v>573.54999999999995</v>
      </c>
    </row>
    <row r="13375" spans="1:3">
      <c r="A13375" s="80">
        <v>43681</v>
      </c>
      <c r="B13375">
        <v>566.6</v>
      </c>
      <c r="C13375">
        <v>573.54999999999995</v>
      </c>
    </row>
    <row r="13376" spans="1:3">
      <c r="A13376" s="80">
        <v>43682</v>
      </c>
      <c r="B13376">
        <v>566.6</v>
      </c>
      <c r="C13376">
        <v>573.54999999999995</v>
      </c>
    </row>
    <row r="13377" spans="1:3">
      <c r="A13377" s="80">
        <v>43683</v>
      </c>
      <c r="B13377">
        <v>565.44000000000005</v>
      </c>
      <c r="C13377">
        <v>573.27</v>
      </c>
    </row>
    <row r="13378" spans="1:3">
      <c r="A13378" s="80">
        <v>43684</v>
      </c>
      <c r="B13378">
        <v>565.20000000000005</v>
      </c>
      <c r="C13378">
        <v>573.17999999999995</v>
      </c>
    </row>
    <row r="13379" spans="1:3">
      <c r="A13379" s="80">
        <v>43685</v>
      </c>
      <c r="B13379">
        <v>566.95000000000005</v>
      </c>
      <c r="C13379">
        <v>573.32000000000005</v>
      </c>
    </row>
    <row r="13380" spans="1:3">
      <c r="A13380" s="80">
        <v>43686</v>
      </c>
      <c r="B13380">
        <v>567.30999999999995</v>
      </c>
      <c r="C13380">
        <v>573.53</v>
      </c>
    </row>
    <row r="13381" spans="1:3">
      <c r="A13381" s="80">
        <v>43687</v>
      </c>
      <c r="B13381">
        <v>567.34</v>
      </c>
      <c r="C13381">
        <v>574.07000000000005</v>
      </c>
    </row>
    <row r="13382" spans="1:3">
      <c r="A13382" s="80">
        <v>43688</v>
      </c>
      <c r="B13382">
        <v>567.34</v>
      </c>
      <c r="C13382">
        <v>574.07000000000005</v>
      </c>
    </row>
    <row r="13383" spans="1:3">
      <c r="A13383" s="80">
        <v>43689</v>
      </c>
      <c r="B13383">
        <v>567.34</v>
      </c>
      <c r="C13383">
        <v>574.07000000000005</v>
      </c>
    </row>
    <row r="13384" spans="1:3">
      <c r="A13384" s="80">
        <v>43690</v>
      </c>
      <c r="B13384">
        <v>567.07000000000005</v>
      </c>
      <c r="C13384">
        <v>573.62</v>
      </c>
    </row>
    <row r="13385" spans="1:3">
      <c r="A13385" s="80">
        <v>43691</v>
      </c>
      <c r="B13385">
        <v>566.6</v>
      </c>
      <c r="C13385">
        <v>572.42999999999995</v>
      </c>
    </row>
    <row r="13386" spans="1:3">
      <c r="A13386" s="80">
        <v>43692</v>
      </c>
      <c r="B13386">
        <v>565.41999999999996</v>
      </c>
      <c r="C13386">
        <v>571.29999999999995</v>
      </c>
    </row>
    <row r="13387" spans="1:3">
      <c r="A13387" s="80">
        <v>43693</v>
      </c>
      <c r="B13387">
        <v>565.41999999999996</v>
      </c>
      <c r="C13387">
        <v>571.29999999999995</v>
      </c>
    </row>
    <row r="13388" spans="1:3">
      <c r="A13388" s="80">
        <v>43694</v>
      </c>
      <c r="B13388">
        <v>563.82000000000005</v>
      </c>
      <c r="C13388">
        <v>570.46</v>
      </c>
    </row>
    <row r="13389" spans="1:3">
      <c r="A13389" s="80">
        <v>43695</v>
      </c>
      <c r="B13389">
        <v>563.82000000000005</v>
      </c>
      <c r="C13389">
        <v>570.46</v>
      </c>
    </row>
    <row r="13390" spans="1:3">
      <c r="A13390" s="80">
        <v>43696</v>
      </c>
      <c r="B13390">
        <v>563.82000000000005</v>
      </c>
      <c r="C13390">
        <v>570.46</v>
      </c>
    </row>
    <row r="13391" spans="1:3">
      <c r="A13391" s="80">
        <v>43697</v>
      </c>
      <c r="B13391">
        <v>562.23</v>
      </c>
      <c r="C13391">
        <v>569.91999999999996</v>
      </c>
    </row>
    <row r="13392" spans="1:3">
      <c r="A13392" s="80">
        <v>43698</v>
      </c>
      <c r="B13392">
        <v>561.39</v>
      </c>
      <c r="C13392">
        <v>568.07000000000005</v>
      </c>
    </row>
    <row r="13393" spans="1:3">
      <c r="A13393" s="80">
        <v>43699</v>
      </c>
      <c r="B13393">
        <v>561.75</v>
      </c>
      <c r="C13393">
        <v>568.45000000000005</v>
      </c>
    </row>
    <row r="13394" spans="1:3">
      <c r="A13394" s="80">
        <v>43700</v>
      </c>
      <c r="B13394">
        <v>562.94000000000005</v>
      </c>
      <c r="C13394">
        <v>569.53</v>
      </c>
    </row>
    <row r="13395" spans="1:3">
      <c r="A13395" s="80">
        <v>43701</v>
      </c>
      <c r="B13395">
        <v>563.07000000000005</v>
      </c>
      <c r="C13395">
        <v>570.20000000000005</v>
      </c>
    </row>
    <row r="13396" spans="1:3">
      <c r="A13396" s="80">
        <v>43702</v>
      </c>
      <c r="B13396">
        <v>563.07000000000005</v>
      </c>
      <c r="C13396">
        <v>570.20000000000005</v>
      </c>
    </row>
    <row r="13397" spans="1:3">
      <c r="A13397" s="80">
        <v>43703</v>
      </c>
      <c r="B13397">
        <v>563.07000000000005</v>
      </c>
      <c r="C13397">
        <v>570.20000000000005</v>
      </c>
    </row>
    <row r="13398" spans="1:3">
      <c r="A13398" s="80">
        <v>43704</v>
      </c>
      <c r="B13398">
        <v>562.87</v>
      </c>
      <c r="C13398">
        <v>570.16999999999996</v>
      </c>
    </row>
    <row r="13399" spans="1:3">
      <c r="A13399" s="80">
        <v>43705</v>
      </c>
      <c r="B13399">
        <v>563.95000000000005</v>
      </c>
      <c r="C13399">
        <v>570.03</v>
      </c>
    </row>
    <row r="13400" spans="1:3">
      <c r="A13400" s="80">
        <v>43706</v>
      </c>
      <c r="B13400">
        <v>565.16999999999996</v>
      </c>
      <c r="C13400">
        <v>570.99</v>
      </c>
    </row>
    <row r="13401" spans="1:3">
      <c r="A13401" s="80">
        <v>43707</v>
      </c>
      <c r="B13401">
        <v>566.45000000000005</v>
      </c>
      <c r="C13401">
        <v>572.89</v>
      </c>
    </row>
    <row r="13402" spans="1:3">
      <c r="A13402" s="80">
        <v>43708</v>
      </c>
      <c r="B13402">
        <v>567.66</v>
      </c>
      <c r="C13402">
        <v>575.16</v>
      </c>
    </row>
    <row r="13403" spans="1:3">
      <c r="A13403" s="80">
        <v>43709</v>
      </c>
      <c r="B13403">
        <v>567.66</v>
      </c>
      <c r="C13403">
        <v>575.16</v>
      </c>
    </row>
    <row r="13404" spans="1:3">
      <c r="A13404" s="80">
        <v>43710</v>
      </c>
      <c r="B13404">
        <v>567.66</v>
      </c>
      <c r="C13404">
        <v>575.16</v>
      </c>
    </row>
    <row r="13405" spans="1:3">
      <c r="A13405" s="80">
        <v>43711</v>
      </c>
      <c r="B13405">
        <v>568.57000000000005</v>
      </c>
      <c r="C13405">
        <v>577.15</v>
      </c>
    </row>
    <row r="13406" spans="1:3">
      <c r="A13406" s="80">
        <v>43712</v>
      </c>
      <c r="B13406">
        <v>573.02</v>
      </c>
      <c r="C13406">
        <v>579.59</v>
      </c>
    </row>
    <row r="13407" spans="1:3">
      <c r="A13407" s="80">
        <v>43713</v>
      </c>
      <c r="B13407">
        <v>574.08000000000004</v>
      </c>
      <c r="C13407">
        <v>580.82000000000005</v>
      </c>
    </row>
    <row r="13408" spans="1:3">
      <c r="A13408" s="80">
        <v>43714</v>
      </c>
      <c r="B13408">
        <v>576.20000000000005</v>
      </c>
      <c r="C13408">
        <v>582.66999999999996</v>
      </c>
    </row>
    <row r="13409" spans="1:3">
      <c r="A13409" s="80">
        <v>43715</v>
      </c>
      <c r="B13409">
        <v>575.04999999999995</v>
      </c>
      <c r="C13409">
        <v>581.13</v>
      </c>
    </row>
    <row r="13410" spans="1:3">
      <c r="A13410" s="80">
        <v>43716</v>
      </c>
      <c r="B13410">
        <v>575.04999999999995</v>
      </c>
      <c r="C13410">
        <v>581.13</v>
      </c>
    </row>
    <row r="13411" spans="1:3">
      <c r="A13411" s="80">
        <v>43717</v>
      </c>
      <c r="B13411">
        <v>575.04999999999995</v>
      </c>
      <c r="C13411">
        <v>581.13</v>
      </c>
    </row>
    <row r="13412" spans="1:3">
      <c r="A13412" s="80">
        <v>43718</v>
      </c>
      <c r="B13412">
        <v>573.58000000000004</v>
      </c>
      <c r="C13412">
        <v>579.79</v>
      </c>
    </row>
    <row r="13413" spans="1:3">
      <c r="A13413" s="80">
        <v>43719</v>
      </c>
      <c r="B13413">
        <v>571.92999999999995</v>
      </c>
      <c r="C13413">
        <v>577.96</v>
      </c>
    </row>
    <row r="13414" spans="1:3">
      <c r="A13414" s="80">
        <v>43720</v>
      </c>
      <c r="B13414">
        <v>571.17999999999995</v>
      </c>
      <c r="C13414">
        <v>577.28</v>
      </c>
    </row>
    <row r="13415" spans="1:3">
      <c r="A13415" s="80">
        <v>43721</v>
      </c>
      <c r="B13415">
        <v>572.08000000000004</v>
      </c>
      <c r="C13415">
        <v>578.83000000000004</v>
      </c>
    </row>
    <row r="13416" spans="1:3">
      <c r="A13416" s="80">
        <v>43722</v>
      </c>
      <c r="B13416">
        <v>572.42999999999995</v>
      </c>
      <c r="C13416">
        <v>579.66</v>
      </c>
    </row>
    <row r="13417" spans="1:3">
      <c r="A13417" s="80">
        <v>43723</v>
      </c>
      <c r="B13417">
        <v>572.42999999999995</v>
      </c>
      <c r="C13417">
        <v>579.66</v>
      </c>
    </row>
    <row r="13418" spans="1:3">
      <c r="A13418" s="80">
        <v>43724</v>
      </c>
      <c r="B13418">
        <v>572.42999999999995</v>
      </c>
      <c r="C13418">
        <v>579.66</v>
      </c>
    </row>
    <row r="13419" spans="1:3">
      <c r="A13419" s="80">
        <v>43725</v>
      </c>
      <c r="B13419">
        <v>572.98</v>
      </c>
      <c r="C13419">
        <v>580.49</v>
      </c>
    </row>
    <row r="13420" spans="1:3">
      <c r="A13420" s="80">
        <v>43726</v>
      </c>
      <c r="B13420">
        <v>574.73</v>
      </c>
      <c r="C13420">
        <v>580.77</v>
      </c>
    </row>
    <row r="13421" spans="1:3">
      <c r="A13421" s="80">
        <v>43727</v>
      </c>
      <c r="B13421">
        <v>574.83000000000004</v>
      </c>
      <c r="C13421">
        <v>582</v>
      </c>
    </row>
    <row r="13422" spans="1:3">
      <c r="A13422" s="80">
        <v>43728</v>
      </c>
      <c r="B13422">
        <v>576.04999999999995</v>
      </c>
      <c r="C13422">
        <v>583.54999999999995</v>
      </c>
    </row>
    <row r="13423" spans="1:3">
      <c r="A13423" s="80">
        <v>43729</v>
      </c>
      <c r="B13423">
        <v>576.71</v>
      </c>
      <c r="C13423">
        <v>583.86</v>
      </c>
    </row>
    <row r="13424" spans="1:3">
      <c r="A13424" s="80">
        <v>43730</v>
      </c>
      <c r="B13424">
        <v>576.71</v>
      </c>
      <c r="C13424">
        <v>583.86</v>
      </c>
    </row>
    <row r="13425" spans="1:3">
      <c r="A13425" s="80">
        <v>43731</v>
      </c>
      <c r="B13425">
        <v>576.71</v>
      </c>
      <c r="C13425">
        <v>583.86</v>
      </c>
    </row>
    <row r="13426" spans="1:3">
      <c r="A13426" s="80">
        <v>43732</v>
      </c>
      <c r="B13426">
        <v>578.30999999999995</v>
      </c>
      <c r="C13426">
        <v>585.05999999999995</v>
      </c>
    </row>
    <row r="13427" spans="1:3">
      <c r="A13427" s="80">
        <v>43733</v>
      </c>
      <c r="B13427">
        <v>579.57000000000005</v>
      </c>
      <c r="C13427">
        <v>585.84</v>
      </c>
    </row>
    <row r="13428" spans="1:3">
      <c r="A13428" s="80">
        <v>43734</v>
      </c>
      <c r="B13428">
        <v>578.66999999999996</v>
      </c>
      <c r="C13428">
        <v>585.42999999999995</v>
      </c>
    </row>
    <row r="13429" spans="1:3">
      <c r="A13429" s="80">
        <v>43735</v>
      </c>
      <c r="B13429">
        <v>578.99</v>
      </c>
      <c r="C13429">
        <v>584.74</v>
      </c>
    </row>
    <row r="13430" spans="1:3">
      <c r="A13430" s="80">
        <v>43736</v>
      </c>
      <c r="B13430">
        <v>577.92999999999995</v>
      </c>
      <c r="C13430">
        <v>583.88</v>
      </c>
    </row>
    <row r="13431" spans="1:3">
      <c r="A13431" s="80">
        <v>43737</v>
      </c>
      <c r="B13431">
        <v>577.92999999999995</v>
      </c>
      <c r="C13431">
        <v>583.88</v>
      </c>
    </row>
    <row r="13432" spans="1:3">
      <c r="A13432" s="80">
        <v>43738</v>
      </c>
      <c r="B13432">
        <v>577.92999999999995</v>
      </c>
      <c r="C13432">
        <v>583.88</v>
      </c>
    </row>
    <row r="13433" spans="1:3">
      <c r="A13433" s="80">
        <v>43739</v>
      </c>
      <c r="B13433">
        <v>576.58000000000004</v>
      </c>
      <c r="C13433">
        <v>583.46</v>
      </c>
    </row>
    <row r="13434" spans="1:3">
      <c r="A13434" s="80">
        <v>43740</v>
      </c>
      <c r="B13434">
        <v>576.29</v>
      </c>
      <c r="C13434">
        <v>583.23</v>
      </c>
    </row>
    <row r="13435" spans="1:3">
      <c r="A13435" s="80">
        <v>43741</v>
      </c>
      <c r="B13435">
        <v>577.82000000000005</v>
      </c>
      <c r="C13435">
        <v>585.11</v>
      </c>
    </row>
    <row r="13436" spans="1:3">
      <c r="A13436" s="80">
        <v>43742</v>
      </c>
      <c r="B13436">
        <v>579.41</v>
      </c>
      <c r="C13436">
        <v>585.76</v>
      </c>
    </row>
    <row r="13437" spans="1:3">
      <c r="A13437" s="80">
        <v>43743</v>
      </c>
      <c r="B13437">
        <v>578.1</v>
      </c>
      <c r="C13437">
        <v>585.88</v>
      </c>
    </row>
    <row r="13438" spans="1:3">
      <c r="A13438" s="80">
        <v>43744</v>
      </c>
      <c r="B13438">
        <v>578.1</v>
      </c>
      <c r="C13438">
        <v>585.88</v>
      </c>
    </row>
    <row r="13439" spans="1:3">
      <c r="A13439" s="80">
        <v>43745</v>
      </c>
      <c r="B13439">
        <v>578.1</v>
      </c>
      <c r="C13439">
        <v>585.88</v>
      </c>
    </row>
    <row r="13440" spans="1:3">
      <c r="A13440" s="80">
        <v>43746</v>
      </c>
      <c r="B13440">
        <v>577.41999999999996</v>
      </c>
      <c r="C13440">
        <v>585.11</v>
      </c>
    </row>
    <row r="13441" spans="1:3">
      <c r="A13441" s="80">
        <v>43747</v>
      </c>
      <c r="B13441">
        <v>578.1</v>
      </c>
      <c r="C13441">
        <v>584.46</v>
      </c>
    </row>
    <row r="13442" spans="1:3">
      <c r="A13442" s="80">
        <v>43748</v>
      </c>
      <c r="B13442">
        <v>578.5</v>
      </c>
      <c r="C13442">
        <v>583.98</v>
      </c>
    </row>
    <row r="13443" spans="1:3">
      <c r="A13443" s="80">
        <v>43749</v>
      </c>
      <c r="B13443">
        <v>578.28</v>
      </c>
      <c r="C13443">
        <v>583.69000000000005</v>
      </c>
    </row>
    <row r="13444" spans="1:3">
      <c r="A13444" s="80">
        <v>43750</v>
      </c>
      <c r="B13444">
        <v>576.37</v>
      </c>
      <c r="C13444">
        <v>583.57000000000005</v>
      </c>
    </row>
    <row r="13445" spans="1:3">
      <c r="A13445" s="80">
        <v>43751</v>
      </c>
      <c r="B13445">
        <v>576.37</v>
      </c>
      <c r="C13445">
        <v>583.57000000000005</v>
      </c>
    </row>
    <row r="13446" spans="1:3">
      <c r="A13446" s="80">
        <v>43752</v>
      </c>
      <c r="B13446">
        <v>576.37</v>
      </c>
      <c r="C13446">
        <v>583.57000000000005</v>
      </c>
    </row>
    <row r="13447" spans="1:3">
      <c r="A13447" s="80">
        <v>43753</v>
      </c>
      <c r="B13447">
        <v>574.86</v>
      </c>
      <c r="C13447">
        <v>581.85</v>
      </c>
    </row>
    <row r="13448" spans="1:3">
      <c r="A13448" s="80">
        <v>43754</v>
      </c>
      <c r="B13448">
        <v>574.45000000000005</v>
      </c>
      <c r="C13448">
        <v>580.84</v>
      </c>
    </row>
    <row r="13449" spans="1:3">
      <c r="A13449" s="80">
        <v>43755</v>
      </c>
      <c r="B13449">
        <v>576.41</v>
      </c>
      <c r="C13449">
        <v>582.41999999999996</v>
      </c>
    </row>
    <row r="13450" spans="1:3">
      <c r="A13450" s="80">
        <v>43756</v>
      </c>
      <c r="B13450">
        <v>575.95000000000005</v>
      </c>
      <c r="C13450">
        <v>582.66</v>
      </c>
    </row>
    <row r="13451" spans="1:3">
      <c r="A13451" s="80">
        <v>43757</v>
      </c>
      <c r="B13451">
        <v>577.13</v>
      </c>
      <c r="C13451">
        <v>583.79</v>
      </c>
    </row>
    <row r="13452" spans="1:3">
      <c r="A13452" s="80">
        <v>43758</v>
      </c>
      <c r="B13452">
        <v>577.13</v>
      </c>
      <c r="C13452">
        <v>583.79</v>
      </c>
    </row>
    <row r="13453" spans="1:3">
      <c r="A13453" s="80">
        <v>43759</v>
      </c>
      <c r="B13453">
        <v>577.13</v>
      </c>
      <c r="C13453">
        <v>583.79</v>
      </c>
    </row>
    <row r="13454" spans="1:3">
      <c r="A13454" s="80">
        <v>43760</v>
      </c>
      <c r="B13454">
        <v>578.92999999999995</v>
      </c>
      <c r="C13454">
        <v>585.41999999999996</v>
      </c>
    </row>
    <row r="13455" spans="1:3">
      <c r="A13455" s="80">
        <v>43761</v>
      </c>
      <c r="B13455">
        <v>577.82000000000005</v>
      </c>
      <c r="C13455">
        <v>585.88</v>
      </c>
    </row>
    <row r="13456" spans="1:3">
      <c r="A13456" s="80">
        <v>43762</v>
      </c>
      <c r="B13456">
        <v>579.20000000000005</v>
      </c>
      <c r="C13456">
        <v>586</v>
      </c>
    </row>
    <row r="13457" spans="1:3">
      <c r="A13457" s="80">
        <v>43763</v>
      </c>
      <c r="B13457">
        <v>581.49</v>
      </c>
      <c r="C13457">
        <v>586.66</v>
      </c>
    </row>
    <row r="13458" spans="1:3">
      <c r="A13458" s="80">
        <v>43764</v>
      </c>
      <c r="B13458">
        <v>579.25</v>
      </c>
      <c r="C13458">
        <v>585.91</v>
      </c>
    </row>
    <row r="13459" spans="1:3">
      <c r="A13459" s="80">
        <v>43765</v>
      </c>
      <c r="B13459">
        <v>579.25</v>
      </c>
      <c r="C13459">
        <v>585.91</v>
      </c>
    </row>
    <row r="13460" spans="1:3">
      <c r="A13460" s="80">
        <v>43766</v>
      </c>
      <c r="B13460">
        <v>579.25</v>
      </c>
      <c r="C13460">
        <v>585.91</v>
      </c>
    </row>
    <row r="13461" spans="1:3">
      <c r="A13461" s="80">
        <v>43767</v>
      </c>
      <c r="B13461">
        <v>578.1</v>
      </c>
      <c r="C13461">
        <v>584.91</v>
      </c>
    </row>
    <row r="13462" spans="1:3">
      <c r="A13462" s="80">
        <v>43768</v>
      </c>
      <c r="B13462">
        <v>579.36</v>
      </c>
      <c r="C13462">
        <v>585.30999999999995</v>
      </c>
    </row>
    <row r="13463" spans="1:3">
      <c r="A13463" s="80">
        <v>43769</v>
      </c>
      <c r="B13463">
        <v>579.86</v>
      </c>
      <c r="C13463">
        <v>585.39</v>
      </c>
    </row>
    <row r="13464" spans="1:3">
      <c r="A13464" s="80">
        <v>43770</v>
      </c>
      <c r="B13464">
        <v>581.04999999999995</v>
      </c>
      <c r="C13464">
        <v>585.89</v>
      </c>
    </row>
    <row r="13465" spans="1:3">
      <c r="A13465" s="80">
        <v>43771</v>
      </c>
      <c r="B13465">
        <v>580.34</v>
      </c>
      <c r="C13465">
        <v>587.5</v>
      </c>
    </row>
    <row r="13466" spans="1:3">
      <c r="A13466" s="80">
        <v>43772</v>
      </c>
      <c r="B13466">
        <v>580.34</v>
      </c>
      <c r="C13466">
        <v>587.5</v>
      </c>
    </row>
    <row r="13467" spans="1:3">
      <c r="A13467" s="80">
        <v>43773</v>
      </c>
      <c r="B13467">
        <v>580.34</v>
      </c>
      <c r="C13467">
        <v>587.5</v>
      </c>
    </row>
    <row r="13468" spans="1:3">
      <c r="A13468" s="80">
        <v>43774</v>
      </c>
      <c r="B13468">
        <v>578.86</v>
      </c>
      <c r="C13468">
        <v>587.75</v>
      </c>
    </row>
    <row r="13469" spans="1:3">
      <c r="A13469" s="80">
        <v>43775</v>
      </c>
      <c r="B13469">
        <v>581.08000000000004</v>
      </c>
      <c r="C13469">
        <v>587.94000000000005</v>
      </c>
    </row>
    <row r="13470" spans="1:3">
      <c r="A13470" s="80">
        <v>43776</v>
      </c>
      <c r="B13470">
        <v>581.66</v>
      </c>
      <c r="C13470">
        <v>588.05999999999995</v>
      </c>
    </row>
    <row r="13471" spans="1:3">
      <c r="A13471" s="80">
        <v>43777</v>
      </c>
      <c r="B13471">
        <v>581.61</v>
      </c>
      <c r="C13471">
        <v>586.17999999999995</v>
      </c>
    </row>
    <row r="13472" spans="1:3">
      <c r="A13472" s="80">
        <v>43778</v>
      </c>
      <c r="B13472">
        <v>579.76</v>
      </c>
      <c r="C13472">
        <v>586.21</v>
      </c>
    </row>
    <row r="13473" spans="1:3">
      <c r="A13473" s="80">
        <v>43779</v>
      </c>
      <c r="B13473">
        <v>579.76</v>
      </c>
      <c r="C13473">
        <v>586.21</v>
      </c>
    </row>
    <row r="13474" spans="1:3">
      <c r="A13474" s="80">
        <v>43780</v>
      </c>
      <c r="B13474">
        <v>579.76</v>
      </c>
      <c r="C13474">
        <v>586.21</v>
      </c>
    </row>
    <row r="13475" spans="1:3">
      <c r="A13475" s="80">
        <v>43781</v>
      </c>
      <c r="B13475">
        <v>578.69000000000005</v>
      </c>
      <c r="C13475">
        <v>585.86</v>
      </c>
    </row>
    <row r="13476" spans="1:3">
      <c r="A13476" s="80">
        <v>43782</v>
      </c>
      <c r="B13476">
        <v>577.98</v>
      </c>
      <c r="C13476">
        <v>584.69000000000005</v>
      </c>
    </row>
    <row r="13477" spans="1:3">
      <c r="A13477" s="80">
        <v>43783</v>
      </c>
      <c r="B13477">
        <v>577.49</v>
      </c>
      <c r="C13477">
        <v>583.26</v>
      </c>
    </row>
    <row r="13478" spans="1:3">
      <c r="A13478" s="80">
        <v>43784</v>
      </c>
      <c r="B13478">
        <v>576.19000000000005</v>
      </c>
      <c r="C13478">
        <v>582.36</v>
      </c>
    </row>
    <row r="13479" spans="1:3">
      <c r="A13479" s="80">
        <v>43785</v>
      </c>
      <c r="B13479">
        <v>573.76</v>
      </c>
      <c r="C13479">
        <v>579.99</v>
      </c>
    </row>
    <row r="13480" spans="1:3">
      <c r="A13480" s="80">
        <v>43786</v>
      </c>
      <c r="B13480">
        <v>573.76</v>
      </c>
      <c r="C13480">
        <v>579.99</v>
      </c>
    </row>
    <row r="13481" spans="1:3">
      <c r="A13481" s="80">
        <v>43787</v>
      </c>
      <c r="B13481">
        <v>573.76</v>
      </c>
      <c r="C13481">
        <v>579.99</v>
      </c>
    </row>
    <row r="13482" spans="1:3">
      <c r="A13482" s="80">
        <v>43788</v>
      </c>
      <c r="B13482">
        <v>570.97</v>
      </c>
      <c r="C13482">
        <v>578.48</v>
      </c>
    </row>
    <row r="13483" spans="1:3">
      <c r="A13483" s="80">
        <v>43789</v>
      </c>
      <c r="B13483">
        <v>569.76</v>
      </c>
      <c r="C13483">
        <v>576.44000000000005</v>
      </c>
    </row>
    <row r="13484" spans="1:3">
      <c r="A13484" s="80">
        <v>43790</v>
      </c>
      <c r="B13484">
        <v>569.74</v>
      </c>
      <c r="C13484">
        <v>576.71</v>
      </c>
    </row>
    <row r="13485" spans="1:3">
      <c r="A13485" s="80">
        <v>43791</v>
      </c>
      <c r="B13485">
        <v>568.16999999999996</v>
      </c>
      <c r="C13485">
        <v>573.72</v>
      </c>
    </row>
    <row r="13486" spans="1:3">
      <c r="A13486" s="80">
        <v>43792</v>
      </c>
      <c r="B13486">
        <v>565.42999999999995</v>
      </c>
      <c r="C13486">
        <v>571.79999999999995</v>
      </c>
    </row>
    <row r="13487" spans="1:3">
      <c r="A13487" s="80">
        <v>43793</v>
      </c>
      <c r="B13487">
        <v>565.42999999999995</v>
      </c>
      <c r="C13487">
        <v>571.79999999999995</v>
      </c>
    </row>
    <row r="13488" spans="1:3">
      <c r="A13488" s="80">
        <v>43794</v>
      </c>
      <c r="B13488">
        <v>565.42999999999995</v>
      </c>
      <c r="C13488">
        <v>571.79999999999995</v>
      </c>
    </row>
    <row r="13489" spans="1:3">
      <c r="A13489" s="80">
        <v>43795</v>
      </c>
      <c r="B13489">
        <v>562.54</v>
      </c>
      <c r="C13489">
        <v>571.23</v>
      </c>
    </row>
    <row r="13490" spans="1:3">
      <c r="A13490" s="80">
        <v>43796</v>
      </c>
      <c r="B13490">
        <v>561.57000000000005</v>
      </c>
      <c r="C13490">
        <v>567.77</v>
      </c>
    </row>
    <row r="13491" spans="1:3">
      <c r="A13491" s="80">
        <v>43797</v>
      </c>
      <c r="B13491">
        <v>560.45000000000005</v>
      </c>
      <c r="C13491">
        <v>566.37</v>
      </c>
    </row>
    <row r="13492" spans="1:3">
      <c r="A13492" s="80">
        <v>43798</v>
      </c>
      <c r="B13492">
        <v>559.83000000000004</v>
      </c>
      <c r="C13492">
        <v>566.55999999999995</v>
      </c>
    </row>
    <row r="13493" spans="1:3">
      <c r="A13493" s="80">
        <v>43799</v>
      </c>
      <c r="B13493">
        <v>558.9</v>
      </c>
      <c r="C13493">
        <v>565.89</v>
      </c>
    </row>
    <row r="13494" spans="1:3">
      <c r="A13494" s="80">
        <v>43800</v>
      </c>
      <c r="B13494">
        <v>558.9</v>
      </c>
      <c r="C13494">
        <v>565.89</v>
      </c>
    </row>
    <row r="13495" spans="1:3">
      <c r="A13495" s="80">
        <v>43801</v>
      </c>
      <c r="B13495">
        <v>558.9</v>
      </c>
      <c r="C13495">
        <v>565.89</v>
      </c>
    </row>
    <row r="13496" spans="1:3">
      <c r="A13496" s="80">
        <v>43802</v>
      </c>
      <c r="B13496">
        <v>560.22</v>
      </c>
      <c r="C13496">
        <v>567.65</v>
      </c>
    </row>
    <row r="13497" spans="1:3">
      <c r="A13497" s="80">
        <v>43803</v>
      </c>
      <c r="B13497">
        <v>563.53</v>
      </c>
      <c r="C13497">
        <v>572.01</v>
      </c>
    </row>
    <row r="13498" spans="1:3">
      <c r="A13498" s="80">
        <v>43804</v>
      </c>
      <c r="B13498">
        <v>563.99</v>
      </c>
      <c r="C13498">
        <v>571.80999999999995</v>
      </c>
    </row>
    <row r="13499" spans="1:3">
      <c r="A13499" s="80">
        <v>43805</v>
      </c>
      <c r="B13499">
        <v>566.91</v>
      </c>
      <c r="C13499">
        <v>573.19000000000005</v>
      </c>
    </row>
    <row r="13500" spans="1:3">
      <c r="A13500" s="80">
        <v>43806</v>
      </c>
      <c r="B13500">
        <v>565.08000000000004</v>
      </c>
      <c r="C13500">
        <v>572.22</v>
      </c>
    </row>
    <row r="13501" spans="1:3">
      <c r="A13501" s="80">
        <v>43807</v>
      </c>
      <c r="B13501">
        <v>565.08000000000004</v>
      </c>
      <c r="C13501">
        <v>572.22</v>
      </c>
    </row>
    <row r="13502" spans="1:3">
      <c r="A13502" s="80">
        <v>43808</v>
      </c>
      <c r="B13502">
        <v>565.08000000000004</v>
      </c>
      <c r="C13502">
        <v>572.22</v>
      </c>
    </row>
    <row r="13503" spans="1:3">
      <c r="A13503" s="80">
        <v>43809</v>
      </c>
      <c r="B13503">
        <v>565.59</v>
      </c>
      <c r="C13503">
        <v>572.08000000000004</v>
      </c>
    </row>
    <row r="13504" spans="1:3">
      <c r="A13504" s="80">
        <v>43810</v>
      </c>
      <c r="B13504">
        <v>567.59</v>
      </c>
      <c r="C13504">
        <v>573.52</v>
      </c>
    </row>
    <row r="13505" spans="1:3">
      <c r="A13505" s="80">
        <v>43811</v>
      </c>
      <c r="B13505">
        <v>567.6</v>
      </c>
      <c r="C13505">
        <v>574.59</v>
      </c>
    </row>
    <row r="13506" spans="1:3">
      <c r="A13506" s="80">
        <v>43812</v>
      </c>
      <c r="B13506">
        <v>566.61</v>
      </c>
      <c r="C13506">
        <v>572.52</v>
      </c>
    </row>
    <row r="13507" spans="1:3">
      <c r="A13507" s="80">
        <v>43813</v>
      </c>
      <c r="B13507">
        <v>563.73</v>
      </c>
      <c r="C13507">
        <v>570.76</v>
      </c>
    </row>
    <row r="13508" spans="1:3">
      <c r="A13508" s="80">
        <v>43814</v>
      </c>
      <c r="B13508">
        <v>563.73</v>
      </c>
      <c r="C13508">
        <v>570.76</v>
      </c>
    </row>
    <row r="13509" spans="1:3">
      <c r="A13509" s="80">
        <v>43815</v>
      </c>
      <c r="B13509">
        <v>563.73</v>
      </c>
      <c r="C13509">
        <v>570.76</v>
      </c>
    </row>
    <row r="13510" spans="1:3">
      <c r="A13510" s="80">
        <v>43816</v>
      </c>
      <c r="B13510">
        <v>562.33000000000004</v>
      </c>
      <c r="C13510">
        <v>570.04999999999995</v>
      </c>
    </row>
    <row r="13511" spans="1:3">
      <c r="A13511" s="80">
        <v>43817</v>
      </c>
      <c r="B13511">
        <v>562.52</v>
      </c>
      <c r="C13511">
        <v>569.16</v>
      </c>
    </row>
    <row r="13512" spans="1:3">
      <c r="A13512" s="80">
        <v>43818</v>
      </c>
      <c r="B13512">
        <v>563.65</v>
      </c>
      <c r="C13512">
        <v>569.29</v>
      </c>
    </row>
    <row r="13513" spans="1:3">
      <c r="A13513" s="80">
        <v>43819</v>
      </c>
      <c r="B13513">
        <v>562.52</v>
      </c>
      <c r="C13513">
        <v>569.89</v>
      </c>
    </row>
    <row r="13514" spans="1:3">
      <c r="A13514" s="80">
        <v>43820</v>
      </c>
      <c r="B13514">
        <v>563.21</v>
      </c>
      <c r="C13514">
        <v>569.57000000000005</v>
      </c>
    </row>
    <row r="13515" spans="1:3">
      <c r="A13515" s="80">
        <v>43821</v>
      </c>
      <c r="B13515">
        <v>563.21</v>
      </c>
      <c r="C13515">
        <v>569.57000000000005</v>
      </c>
    </row>
    <row r="13516" spans="1:3">
      <c r="A13516" s="80">
        <v>43822</v>
      </c>
      <c r="B13516">
        <v>563.21</v>
      </c>
      <c r="C13516">
        <v>569.57000000000005</v>
      </c>
    </row>
    <row r="13517" spans="1:3">
      <c r="A13517" s="80">
        <v>43823</v>
      </c>
      <c r="B13517">
        <v>564.72</v>
      </c>
      <c r="C13517">
        <v>571.80999999999995</v>
      </c>
    </row>
    <row r="13518" spans="1:3">
      <c r="A13518" s="80">
        <v>43824</v>
      </c>
      <c r="B13518">
        <v>568.49</v>
      </c>
      <c r="C13518">
        <v>574.92999999999995</v>
      </c>
    </row>
    <row r="13519" spans="1:3">
      <c r="A13519" s="80">
        <v>43825</v>
      </c>
      <c r="B13519">
        <v>568.49</v>
      </c>
      <c r="C13519">
        <v>574.92999999999995</v>
      </c>
    </row>
    <row r="13520" spans="1:3">
      <c r="A13520" s="80">
        <v>43826</v>
      </c>
      <c r="B13520">
        <v>569.34</v>
      </c>
      <c r="C13520">
        <v>575.66</v>
      </c>
    </row>
    <row r="13521" spans="1:3">
      <c r="A13521" s="80">
        <v>43827</v>
      </c>
      <c r="B13521">
        <v>569.92999999999995</v>
      </c>
      <c r="C13521">
        <v>575.55999999999995</v>
      </c>
    </row>
    <row r="13522" spans="1:3">
      <c r="A13522" s="80">
        <v>43828</v>
      </c>
      <c r="B13522">
        <v>569.92999999999995</v>
      </c>
      <c r="C13522">
        <v>575.55999999999995</v>
      </c>
    </row>
    <row r="13523" spans="1:3">
      <c r="A13523" s="80">
        <v>43829</v>
      </c>
      <c r="B13523">
        <v>569.92999999999995</v>
      </c>
      <c r="C13523">
        <v>575.55999999999995</v>
      </c>
    </row>
    <row r="13524" spans="1:3">
      <c r="A13524" s="80">
        <v>43830</v>
      </c>
      <c r="B13524">
        <v>570.09</v>
      </c>
      <c r="C13524">
        <v>576.49</v>
      </c>
    </row>
    <row r="13525" spans="1:3">
      <c r="A13525" s="80">
        <v>43831</v>
      </c>
      <c r="B13525">
        <v>570.09</v>
      </c>
      <c r="C13525">
        <v>576.49</v>
      </c>
    </row>
    <row r="13526" spans="1:3">
      <c r="A13526" s="80">
        <v>43832</v>
      </c>
      <c r="B13526">
        <v>570.09</v>
      </c>
      <c r="C13526">
        <v>576.49</v>
      </c>
    </row>
    <row r="13527" spans="1:3">
      <c r="A13527" s="80">
        <v>43833</v>
      </c>
      <c r="B13527">
        <v>569.5</v>
      </c>
      <c r="C13527">
        <v>576.29999999999995</v>
      </c>
    </row>
    <row r="13528" spans="1:3">
      <c r="A13528" s="80">
        <v>43834</v>
      </c>
      <c r="B13528">
        <v>569.37</v>
      </c>
      <c r="C13528">
        <v>576.24</v>
      </c>
    </row>
    <row r="13529" spans="1:3">
      <c r="A13529" s="80">
        <v>43835</v>
      </c>
      <c r="B13529">
        <v>569.37</v>
      </c>
      <c r="C13529">
        <v>576.24</v>
      </c>
    </row>
    <row r="13530" spans="1:3">
      <c r="A13530" s="80">
        <v>43836</v>
      </c>
      <c r="B13530">
        <v>569.37</v>
      </c>
      <c r="C13530">
        <v>576.24</v>
      </c>
    </row>
    <row r="13531" spans="1:3">
      <c r="A13531" s="80">
        <v>43837</v>
      </c>
      <c r="B13531">
        <v>567.47</v>
      </c>
      <c r="C13531">
        <v>576.37</v>
      </c>
    </row>
    <row r="13532" spans="1:3">
      <c r="A13532" s="80">
        <v>43838</v>
      </c>
      <c r="B13532">
        <v>569.58000000000004</v>
      </c>
      <c r="C13532">
        <v>576.72</v>
      </c>
    </row>
    <row r="13533" spans="1:3">
      <c r="A13533" s="80">
        <v>43839</v>
      </c>
      <c r="B13533">
        <v>569.47</v>
      </c>
      <c r="C13533">
        <v>576.74</v>
      </c>
    </row>
    <row r="13534" spans="1:3">
      <c r="A13534" s="80">
        <v>43840</v>
      </c>
      <c r="B13534">
        <v>569.84</v>
      </c>
      <c r="C13534">
        <v>576.49</v>
      </c>
    </row>
    <row r="13535" spans="1:3">
      <c r="A13535" s="80">
        <v>43841</v>
      </c>
      <c r="B13535">
        <v>568.61</v>
      </c>
      <c r="C13535">
        <v>575.92999999999995</v>
      </c>
    </row>
    <row r="13536" spans="1:3">
      <c r="A13536" s="80">
        <v>43842</v>
      </c>
      <c r="B13536">
        <v>568.61</v>
      </c>
      <c r="C13536">
        <v>575.92999999999995</v>
      </c>
    </row>
    <row r="13537" spans="1:3">
      <c r="A13537" s="80">
        <v>43843</v>
      </c>
      <c r="B13537">
        <v>568.61</v>
      </c>
      <c r="C13537">
        <v>575.92999999999995</v>
      </c>
    </row>
    <row r="13538" spans="1:3">
      <c r="A13538" s="80">
        <v>43844</v>
      </c>
      <c r="B13538">
        <v>566.59</v>
      </c>
      <c r="C13538">
        <v>573.34</v>
      </c>
    </row>
    <row r="13539" spans="1:3">
      <c r="A13539" s="80">
        <v>43845</v>
      </c>
      <c r="B13539">
        <v>565.82000000000005</v>
      </c>
      <c r="C13539">
        <v>572.01</v>
      </c>
    </row>
    <row r="13540" spans="1:3">
      <c r="A13540" s="80">
        <v>43846</v>
      </c>
      <c r="B13540">
        <v>564.66999999999996</v>
      </c>
      <c r="C13540">
        <v>570.74</v>
      </c>
    </row>
    <row r="13541" spans="1:3">
      <c r="A13541" s="80">
        <v>43847</v>
      </c>
      <c r="B13541">
        <v>563.37</v>
      </c>
      <c r="C13541">
        <v>569.42999999999995</v>
      </c>
    </row>
    <row r="13542" spans="1:3">
      <c r="A13542" s="80">
        <v>43848</v>
      </c>
      <c r="B13542">
        <v>561.47</v>
      </c>
      <c r="C13542">
        <v>568.42999999999995</v>
      </c>
    </row>
    <row r="13543" spans="1:3">
      <c r="A13543" s="80">
        <v>43849</v>
      </c>
      <c r="B13543">
        <v>561.47</v>
      </c>
      <c r="C13543">
        <v>568.42999999999995</v>
      </c>
    </row>
    <row r="13544" spans="1:3">
      <c r="A13544" s="80">
        <v>43850</v>
      </c>
      <c r="B13544">
        <v>561.47</v>
      </c>
      <c r="C13544">
        <v>568.42999999999995</v>
      </c>
    </row>
    <row r="13545" spans="1:3">
      <c r="A13545" s="80">
        <v>43851</v>
      </c>
      <c r="B13545">
        <v>561.54</v>
      </c>
      <c r="C13545">
        <v>568.41999999999996</v>
      </c>
    </row>
    <row r="13546" spans="1:3">
      <c r="A13546" s="80">
        <v>43852</v>
      </c>
      <c r="B13546">
        <v>563.46</v>
      </c>
      <c r="C13546">
        <v>570.32000000000005</v>
      </c>
    </row>
    <row r="13547" spans="1:3">
      <c r="A13547" s="80">
        <v>43853</v>
      </c>
      <c r="B13547">
        <v>565.35</v>
      </c>
      <c r="C13547">
        <v>572.03</v>
      </c>
    </row>
    <row r="13548" spans="1:3">
      <c r="A13548" s="80">
        <v>43854</v>
      </c>
      <c r="B13548">
        <v>567.19000000000005</v>
      </c>
      <c r="C13548">
        <v>573.61</v>
      </c>
    </row>
    <row r="13549" spans="1:3">
      <c r="A13549" s="80">
        <v>43855</v>
      </c>
      <c r="B13549">
        <v>566.44000000000005</v>
      </c>
      <c r="C13549">
        <v>573.51</v>
      </c>
    </row>
    <row r="13550" spans="1:3">
      <c r="A13550" s="80">
        <v>43856</v>
      </c>
      <c r="B13550">
        <v>566.44000000000005</v>
      </c>
      <c r="C13550">
        <v>573.51</v>
      </c>
    </row>
    <row r="13551" spans="1:3">
      <c r="A13551" s="80">
        <v>43857</v>
      </c>
      <c r="B13551">
        <v>566.44000000000005</v>
      </c>
      <c r="C13551">
        <v>573.51</v>
      </c>
    </row>
    <row r="13552" spans="1:3">
      <c r="A13552" s="80">
        <v>43858</v>
      </c>
      <c r="B13552">
        <v>565.53</v>
      </c>
      <c r="C13552">
        <v>573.13</v>
      </c>
    </row>
    <row r="13553" spans="1:3">
      <c r="A13553" s="80">
        <v>43859</v>
      </c>
      <c r="B13553">
        <v>566.54999999999995</v>
      </c>
      <c r="C13553">
        <v>572.64</v>
      </c>
    </row>
    <row r="13554" spans="1:3">
      <c r="A13554" s="80">
        <v>43860</v>
      </c>
      <c r="B13554">
        <v>567.26</v>
      </c>
      <c r="C13554">
        <v>573.08000000000004</v>
      </c>
    </row>
    <row r="13555" spans="1:3">
      <c r="A13555" s="80">
        <v>43861</v>
      </c>
      <c r="B13555">
        <v>567.05999999999995</v>
      </c>
      <c r="C13555">
        <v>573.36</v>
      </c>
    </row>
    <row r="13556" spans="1:3">
      <c r="A13556" s="80">
        <v>43862</v>
      </c>
      <c r="B13556">
        <v>566.38</v>
      </c>
      <c r="C13556">
        <v>573.61</v>
      </c>
    </row>
    <row r="13557" spans="1:3">
      <c r="A13557" s="80">
        <v>43863</v>
      </c>
      <c r="B13557">
        <v>566.38</v>
      </c>
      <c r="C13557">
        <v>573.61</v>
      </c>
    </row>
    <row r="13558" spans="1:3">
      <c r="A13558" s="80">
        <v>43864</v>
      </c>
      <c r="B13558">
        <v>566.38</v>
      </c>
      <c r="C13558">
        <v>573.61</v>
      </c>
    </row>
    <row r="13559" spans="1:3">
      <c r="A13559" s="80">
        <v>43865</v>
      </c>
      <c r="B13559">
        <v>567.47</v>
      </c>
      <c r="C13559">
        <v>576.12</v>
      </c>
    </row>
    <row r="13560" spans="1:3">
      <c r="A13560" s="80">
        <v>43866</v>
      </c>
      <c r="B13560">
        <v>571.5</v>
      </c>
      <c r="C13560">
        <v>578.69000000000005</v>
      </c>
    </row>
    <row r="13561" spans="1:3">
      <c r="A13561" s="80">
        <v>43867</v>
      </c>
      <c r="B13561">
        <v>572.70000000000005</v>
      </c>
      <c r="C13561">
        <v>578.64</v>
      </c>
    </row>
    <row r="13562" spans="1:3">
      <c r="A13562" s="80">
        <v>43868</v>
      </c>
      <c r="B13562">
        <v>572.69000000000005</v>
      </c>
      <c r="C13562">
        <v>579.34</v>
      </c>
    </row>
    <row r="13563" spans="1:3">
      <c r="A13563" s="80">
        <v>43869</v>
      </c>
      <c r="B13563">
        <v>570.4</v>
      </c>
      <c r="C13563">
        <v>577.83000000000004</v>
      </c>
    </row>
    <row r="13564" spans="1:3">
      <c r="A13564" s="80">
        <v>43870</v>
      </c>
      <c r="B13564">
        <v>570.4</v>
      </c>
      <c r="C13564">
        <v>577.83000000000004</v>
      </c>
    </row>
    <row r="13565" spans="1:3">
      <c r="A13565" s="80">
        <v>43871</v>
      </c>
      <c r="B13565">
        <v>570.4</v>
      </c>
      <c r="C13565">
        <v>577.83000000000004</v>
      </c>
    </row>
    <row r="13566" spans="1:3">
      <c r="A13566" s="80">
        <v>43872</v>
      </c>
      <c r="B13566">
        <v>568.5</v>
      </c>
      <c r="C13566">
        <v>576.29999999999995</v>
      </c>
    </row>
    <row r="13567" spans="1:3">
      <c r="A13567" s="80">
        <v>43873</v>
      </c>
      <c r="B13567">
        <v>568.16999999999996</v>
      </c>
      <c r="C13567">
        <v>574.42999999999995</v>
      </c>
    </row>
    <row r="13568" spans="1:3">
      <c r="A13568" s="80">
        <v>43874</v>
      </c>
      <c r="B13568">
        <v>566.79999999999995</v>
      </c>
      <c r="C13568">
        <v>572.52</v>
      </c>
    </row>
    <row r="13569" spans="1:3">
      <c r="A13569" s="80">
        <v>43875</v>
      </c>
      <c r="B13569">
        <v>565.61</v>
      </c>
      <c r="C13569">
        <v>571.22</v>
      </c>
    </row>
    <row r="13570" spans="1:3">
      <c r="A13570" s="80">
        <v>43876</v>
      </c>
      <c r="B13570">
        <v>563.98</v>
      </c>
      <c r="C13570">
        <v>570.33000000000004</v>
      </c>
    </row>
    <row r="13571" spans="1:3">
      <c r="A13571" s="80">
        <v>43877</v>
      </c>
      <c r="B13571">
        <v>563.98</v>
      </c>
      <c r="C13571">
        <v>570.33000000000004</v>
      </c>
    </row>
    <row r="13572" spans="1:3">
      <c r="A13572" s="80">
        <v>43878</v>
      </c>
      <c r="B13572">
        <v>563.98</v>
      </c>
      <c r="C13572">
        <v>570.33000000000004</v>
      </c>
    </row>
    <row r="13573" spans="1:3">
      <c r="A13573" s="80">
        <v>43879</v>
      </c>
      <c r="B13573">
        <v>564.12</v>
      </c>
      <c r="C13573">
        <v>571.63</v>
      </c>
    </row>
    <row r="13574" spans="1:3">
      <c r="A13574" s="80">
        <v>43880</v>
      </c>
      <c r="B13574">
        <v>566.03</v>
      </c>
      <c r="C13574">
        <v>573.02</v>
      </c>
    </row>
    <row r="13575" spans="1:3">
      <c r="A13575" s="80">
        <v>43881</v>
      </c>
      <c r="B13575">
        <v>567.05999999999995</v>
      </c>
      <c r="C13575">
        <v>574.92999999999995</v>
      </c>
    </row>
    <row r="13576" spans="1:3">
      <c r="A13576" s="80">
        <v>43882</v>
      </c>
      <c r="B13576">
        <v>569.08000000000004</v>
      </c>
      <c r="C13576">
        <v>575.34</v>
      </c>
    </row>
    <row r="13577" spans="1:3">
      <c r="A13577" s="80">
        <v>43883</v>
      </c>
      <c r="B13577">
        <v>569.46</v>
      </c>
      <c r="C13577">
        <v>575.92999999999995</v>
      </c>
    </row>
    <row r="13578" spans="1:3">
      <c r="A13578" s="80">
        <v>43884</v>
      </c>
      <c r="B13578">
        <v>569.46</v>
      </c>
      <c r="C13578">
        <v>575.92999999999995</v>
      </c>
    </row>
    <row r="13579" spans="1:3">
      <c r="A13579" s="80">
        <v>43885</v>
      </c>
      <c r="B13579">
        <v>569.46</v>
      </c>
      <c r="C13579">
        <v>575.92999999999995</v>
      </c>
    </row>
    <row r="13580" spans="1:3">
      <c r="A13580" s="80">
        <v>43886</v>
      </c>
      <c r="B13580">
        <v>568.77</v>
      </c>
      <c r="C13580">
        <v>575.03</v>
      </c>
    </row>
    <row r="13581" spans="1:3">
      <c r="A13581" s="80">
        <v>43887</v>
      </c>
      <c r="B13581">
        <v>568.63</v>
      </c>
      <c r="C13581">
        <v>574.67999999999995</v>
      </c>
    </row>
    <row r="13582" spans="1:3">
      <c r="A13582" s="80">
        <v>43888</v>
      </c>
      <c r="B13582">
        <v>567.15</v>
      </c>
      <c r="C13582">
        <v>572.67999999999995</v>
      </c>
    </row>
    <row r="13583" spans="1:3">
      <c r="A13583" s="80">
        <v>43889</v>
      </c>
      <c r="B13583">
        <v>565.84</v>
      </c>
      <c r="C13583">
        <v>571.54</v>
      </c>
    </row>
    <row r="13584" spans="1:3">
      <c r="A13584" s="80">
        <v>43890</v>
      </c>
      <c r="B13584">
        <v>565.87</v>
      </c>
      <c r="C13584">
        <v>572.33000000000004</v>
      </c>
    </row>
    <row r="13585" spans="1:3">
      <c r="A13585" s="80">
        <v>43891</v>
      </c>
      <c r="B13585">
        <v>565.87</v>
      </c>
      <c r="C13585">
        <v>572.33000000000004</v>
      </c>
    </row>
    <row r="13586" spans="1:3">
      <c r="A13586" s="80">
        <v>43892</v>
      </c>
      <c r="B13586">
        <v>565.87</v>
      </c>
      <c r="C13586">
        <v>572.33000000000004</v>
      </c>
    </row>
    <row r="13587" spans="1:3">
      <c r="A13587" s="80">
        <v>43893</v>
      </c>
      <c r="B13587">
        <v>566.37</v>
      </c>
      <c r="C13587">
        <v>574.39</v>
      </c>
    </row>
    <row r="13588" spans="1:3">
      <c r="A13588" s="80">
        <v>43894</v>
      </c>
      <c r="B13588">
        <v>569.08000000000004</v>
      </c>
      <c r="C13588">
        <v>576.37</v>
      </c>
    </row>
    <row r="13589" spans="1:3">
      <c r="A13589" s="80">
        <v>43895</v>
      </c>
      <c r="B13589">
        <v>569.61</v>
      </c>
      <c r="C13589">
        <v>578.08000000000004</v>
      </c>
    </row>
    <row r="13590" spans="1:3">
      <c r="A13590" s="80">
        <v>43896</v>
      </c>
      <c r="B13590">
        <v>569.70000000000005</v>
      </c>
      <c r="C13590">
        <v>576.57000000000005</v>
      </c>
    </row>
    <row r="13591" spans="1:3">
      <c r="A13591" s="80">
        <v>43897</v>
      </c>
      <c r="B13591">
        <v>566.21</v>
      </c>
      <c r="C13591">
        <v>573.35</v>
      </c>
    </row>
    <row r="13592" spans="1:3">
      <c r="A13592" s="80">
        <v>43898</v>
      </c>
      <c r="B13592">
        <v>566.21</v>
      </c>
      <c r="C13592">
        <v>573.35</v>
      </c>
    </row>
    <row r="13593" spans="1:3">
      <c r="A13593" s="80">
        <v>43899</v>
      </c>
      <c r="B13593">
        <v>566.21</v>
      </c>
      <c r="C13593">
        <v>573.35</v>
      </c>
    </row>
    <row r="13594" spans="1:3">
      <c r="A13594" s="80">
        <v>43900</v>
      </c>
      <c r="B13594">
        <v>565.13</v>
      </c>
      <c r="C13594">
        <v>572.37</v>
      </c>
    </row>
    <row r="13595" spans="1:3">
      <c r="A13595" s="80">
        <v>43901</v>
      </c>
      <c r="B13595">
        <v>564.57000000000005</v>
      </c>
      <c r="C13595">
        <v>570.25</v>
      </c>
    </row>
    <row r="13596" spans="1:3">
      <c r="A13596" s="80">
        <v>43902</v>
      </c>
      <c r="B13596">
        <v>561.70000000000005</v>
      </c>
      <c r="C13596">
        <v>567.41999999999996</v>
      </c>
    </row>
    <row r="13597" spans="1:3">
      <c r="A13597" s="80">
        <v>43903</v>
      </c>
      <c r="B13597">
        <v>562.21</v>
      </c>
      <c r="C13597">
        <v>568</v>
      </c>
    </row>
    <row r="13598" spans="1:3">
      <c r="A13598" s="80">
        <v>43904</v>
      </c>
      <c r="B13598">
        <v>560.66</v>
      </c>
      <c r="C13598">
        <v>567.67999999999995</v>
      </c>
    </row>
    <row r="13599" spans="1:3">
      <c r="A13599" s="80">
        <v>43905</v>
      </c>
      <c r="B13599">
        <v>560.66</v>
      </c>
      <c r="C13599">
        <v>567.67999999999995</v>
      </c>
    </row>
    <row r="13600" spans="1:3">
      <c r="A13600" s="80">
        <v>43906</v>
      </c>
      <c r="B13600">
        <v>560.66</v>
      </c>
      <c r="C13600">
        <v>567.67999999999995</v>
      </c>
    </row>
    <row r="13601" spans="1:3">
      <c r="A13601" s="80">
        <v>43907</v>
      </c>
      <c r="B13601">
        <v>560.75</v>
      </c>
      <c r="C13601">
        <v>568.32000000000005</v>
      </c>
    </row>
    <row r="13602" spans="1:3">
      <c r="A13602" s="80">
        <v>43908</v>
      </c>
      <c r="B13602">
        <v>563.22</v>
      </c>
      <c r="C13602">
        <v>568.70000000000005</v>
      </c>
    </row>
    <row r="13603" spans="1:3">
      <c r="A13603" s="80">
        <v>43909</v>
      </c>
      <c r="B13603">
        <v>563.38</v>
      </c>
      <c r="C13603">
        <v>569.74</v>
      </c>
    </row>
    <row r="13604" spans="1:3">
      <c r="A13604" s="80">
        <v>43910</v>
      </c>
      <c r="B13604">
        <v>564.79999999999995</v>
      </c>
      <c r="C13604">
        <v>570.64</v>
      </c>
    </row>
    <row r="13605" spans="1:3">
      <c r="A13605" s="80">
        <v>43911</v>
      </c>
      <c r="B13605">
        <v>565.64</v>
      </c>
      <c r="C13605">
        <v>573.55999999999995</v>
      </c>
    </row>
    <row r="13606" spans="1:3">
      <c r="A13606" s="80">
        <v>43912</v>
      </c>
      <c r="B13606">
        <v>565.64</v>
      </c>
      <c r="C13606">
        <v>573.55999999999995</v>
      </c>
    </row>
    <row r="13607" spans="1:3">
      <c r="A13607" s="80">
        <v>43913</v>
      </c>
      <c r="B13607">
        <v>565.64</v>
      </c>
      <c r="C13607">
        <v>573.55999999999995</v>
      </c>
    </row>
    <row r="13608" spans="1:3">
      <c r="A13608" s="80">
        <v>43914</v>
      </c>
      <c r="B13608">
        <v>569.54</v>
      </c>
      <c r="C13608">
        <v>576.98</v>
      </c>
    </row>
    <row r="13609" spans="1:3">
      <c r="A13609" s="80">
        <v>43915</v>
      </c>
      <c r="B13609">
        <v>572.33000000000004</v>
      </c>
      <c r="C13609">
        <v>579.70000000000005</v>
      </c>
    </row>
    <row r="13610" spans="1:3">
      <c r="A13610" s="80">
        <v>43916</v>
      </c>
      <c r="B13610">
        <v>575.41999999999996</v>
      </c>
      <c r="C13610">
        <v>582.04999999999995</v>
      </c>
    </row>
    <row r="13611" spans="1:3">
      <c r="A13611" s="80">
        <v>43917</v>
      </c>
      <c r="B13611">
        <v>577.33000000000004</v>
      </c>
      <c r="C13611">
        <v>583.83000000000004</v>
      </c>
    </row>
    <row r="13612" spans="1:3">
      <c r="A13612" s="80">
        <v>43918</v>
      </c>
      <c r="B13612">
        <v>577.9</v>
      </c>
      <c r="C13612">
        <v>585.5</v>
      </c>
    </row>
    <row r="13613" spans="1:3">
      <c r="A13613" s="80">
        <v>43919</v>
      </c>
      <c r="B13613">
        <v>577.9</v>
      </c>
      <c r="C13613">
        <v>585.5</v>
      </c>
    </row>
    <row r="13614" spans="1:3">
      <c r="A13614" s="80">
        <v>43920</v>
      </c>
      <c r="B13614">
        <v>577.9</v>
      </c>
      <c r="C13614">
        <v>585.5</v>
      </c>
    </row>
    <row r="13615" spans="1:3">
      <c r="A13615" s="80">
        <v>43921</v>
      </c>
      <c r="B13615">
        <v>579.5</v>
      </c>
      <c r="C13615">
        <v>587.37</v>
      </c>
    </row>
    <row r="13616" spans="1:3">
      <c r="A13616" s="80">
        <v>43922</v>
      </c>
      <c r="B13616">
        <v>577.1</v>
      </c>
      <c r="C13616">
        <v>583.71</v>
      </c>
    </row>
    <row r="13617" spans="1:3">
      <c r="A13617" s="80">
        <v>43923</v>
      </c>
      <c r="B13617">
        <v>573.19000000000005</v>
      </c>
      <c r="C13617">
        <v>580.08000000000004</v>
      </c>
    </row>
    <row r="13618" spans="1:3">
      <c r="A13618" s="80">
        <v>43924</v>
      </c>
      <c r="B13618">
        <v>570.94000000000005</v>
      </c>
      <c r="C13618">
        <v>577.96</v>
      </c>
    </row>
    <row r="13619" spans="1:3">
      <c r="A13619" s="80">
        <v>43925</v>
      </c>
      <c r="B13619">
        <v>567.29999999999995</v>
      </c>
      <c r="C13619">
        <v>575.49</v>
      </c>
    </row>
    <row r="13620" spans="1:3">
      <c r="A13620" s="80">
        <v>43926</v>
      </c>
      <c r="B13620">
        <v>567.29999999999995</v>
      </c>
      <c r="C13620">
        <v>575.49</v>
      </c>
    </row>
    <row r="13621" spans="1:3">
      <c r="A13621" s="80">
        <v>43927</v>
      </c>
      <c r="B13621">
        <v>567.29999999999995</v>
      </c>
      <c r="C13621">
        <v>575.49</v>
      </c>
    </row>
    <row r="13622" spans="1:3">
      <c r="A13622" s="80">
        <v>43928</v>
      </c>
      <c r="B13622">
        <v>568.25</v>
      </c>
      <c r="C13622">
        <v>574.45000000000005</v>
      </c>
    </row>
    <row r="13623" spans="1:3">
      <c r="A13623" s="80">
        <v>43929</v>
      </c>
      <c r="B13623">
        <v>568.54999999999995</v>
      </c>
      <c r="C13623">
        <v>575.12</v>
      </c>
    </row>
    <row r="13624" spans="1:3">
      <c r="A13624" s="80">
        <v>43930</v>
      </c>
      <c r="B13624">
        <v>568.54999999999995</v>
      </c>
      <c r="C13624">
        <v>575.12</v>
      </c>
    </row>
    <row r="13625" spans="1:3">
      <c r="A13625" s="80">
        <v>43931</v>
      </c>
      <c r="B13625">
        <v>568.54999999999995</v>
      </c>
      <c r="C13625">
        <v>575.12</v>
      </c>
    </row>
    <row r="13626" spans="1:3">
      <c r="A13626" s="80">
        <v>43932</v>
      </c>
      <c r="B13626">
        <v>568.54999999999995</v>
      </c>
      <c r="C13626">
        <v>575.12</v>
      </c>
    </row>
    <row r="13627" spans="1:3">
      <c r="A13627" s="80">
        <v>43933</v>
      </c>
      <c r="B13627">
        <v>568.54999999999995</v>
      </c>
      <c r="C13627">
        <v>575.12</v>
      </c>
    </row>
    <row r="13628" spans="1:3">
      <c r="A13628" s="80">
        <v>43934</v>
      </c>
      <c r="B13628">
        <v>568.54999999999995</v>
      </c>
      <c r="C13628">
        <v>575.12</v>
      </c>
    </row>
    <row r="13629" spans="1:3">
      <c r="A13629" s="80">
        <v>43935</v>
      </c>
      <c r="B13629">
        <v>566.35</v>
      </c>
      <c r="C13629">
        <v>573.07000000000005</v>
      </c>
    </row>
    <row r="13630" spans="1:3">
      <c r="A13630" s="80">
        <v>43936</v>
      </c>
      <c r="B13630">
        <v>564.13</v>
      </c>
      <c r="C13630">
        <v>569.29</v>
      </c>
    </row>
    <row r="13631" spans="1:3">
      <c r="A13631" s="80">
        <v>43937</v>
      </c>
      <c r="B13631">
        <v>561.28</v>
      </c>
      <c r="C13631">
        <v>567.52</v>
      </c>
    </row>
    <row r="13632" spans="1:3">
      <c r="A13632" s="80">
        <v>43938</v>
      </c>
      <c r="B13632">
        <v>559.65</v>
      </c>
      <c r="C13632">
        <v>565.54</v>
      </c>
    </row>
    <row r="13633" spans="1:3">
      <c r="A13633" s="80">
        <v>43939</v>
      </c>
      <c r="B13633">
        <v>558.99</v>
      </c>
      <c r="C13633">
        <v>565.11</v>
      </c>
    </row>
    <row r="13634" spans="1:3">
      <c r="A13634" s="80">
        <v>43940</v>
      </c>
      <c r="B13634">
        <v>558.99</v>
      </c>
      <c r="C13634">
        <v>565.11</v>
      </c>
    </row>
    <row r="13635" spans="1:3">
      <c r="A13635" s="80">
        <v>43941</v>
      </c>
      <c r="B13635">
        <v>558.99</v>
      </c>
      <c r="C13635">
        <v>565.11</v>
      </c>
    </row>
    <row r="13636" spans="1:3">
      <c r="A13636" s="80">
        <v>43942</v>
      </c>
      <c r="B13636">
        <v>562.97</v>
      </c>
      <c r="C13636">
        <v>569.17999999999995</v>
      </c>
    </row>
    <row r="13637" spans="1:3">
      <c r="A13637" s="80">
        <v>43943</v>
      </c>
      <c r="B13637">
        <v>564.29</v>
      </c>
      <c r="C13637">
        <v>571.9</v>
      </c>
    </row>
    <row r="13638" spans="1:3">
      <c r="A13638" s="80">
        <v>43944</v>
      </c>
      <c r="B13638">
        <v>564.67999999999995</v>
      </c>
      <c r="C13638">
        <v>571.09</v>
      </c>
    </row>
    <row r="13639" spans="1:3">
      <c r="A13639" s="80">
        <v>43945</v>
      </c>
      <c r="B13639">
        <v>564.38</v>
      </c>
      <c r="C13639">
        <v>569.03</v>
      </c>
    </row>
    <row r="13640" spans="1:3">
      <c r="A13640" s="80">
        <v>43946</v>
      </c>
      <c r="B13640">
        <v>562.92999999999995</v>
      </c>
      <c r="C13640">
        <v>570.07000000000005</v>
      </c>
    </row>
    <row r="13641" spans="1:3">
      <c r="A13641" s="80">
        <v>43947</v>
      </c>
      <c r="B13641">
        <v>562.92999999999995</v>
      </c>
      <c r="C13641">
        <v>570.07000000000005</v>
      </c>
    </row>
    <row r="13642" spans="1:3">
      <c r="A13642" s="80">
        <v>43948</v>
      </c>
      <c r="B13642">
        <v>562.92999999999995</v>
      </c>
      <c r="C13642">
        <v>570.07000000000005</v>
      </c>
    </row>
    <row r="13643" spans="1:3">
      <c r="A13643" s="80">
        <v>43949</v>
      </c>
      <c r="B13643">
        <v>563.35</v>
      </c>
      <c r="C13643">
        <v>569.75</v>
      </c>
    </row>
    <row r="13644" spans="1:3">
      <c r="A13644" s="80">
        <v>43950</v>
      </c>
      <c r="B13644">
        <v>564.88</v>
      </c>
      <c r="C13644">
        <v>571.09</v>
      </c>
    </row>
    <row r="13645" spans="1:3">
      <c r="A13645" s="80">
        <v>43951</v>
      </c>
      <c r="B13645">
        <v>564.41999999999996</v>
      </c>
      <c r="C13645">
        <v>571.46</v>
      </c>
    </row>
    <row r="13646" spans="1:3">
      <c r="A13646" s="80">
        <v>43952</v>
      </c>
      <c r="B13646">
        <v>565.24</v>
      </c>
      <c r="C13646">
        <v>571.91999999999996</v>
      </c>
    </row>
    <row r="13647" spans="1:3">
      <c r="A13647" s="80">
        <v>43953</v>
      </c>
      <c r="B13647">
        <v>565.24</v>
      </c>
      <c r="C13647">
        <v>571.91999999999996</v>
      </c>
    </row>
    <row r="13648" spans="1:3">
      <c r="A13648" s="80">
        <v>43954</v>
      </c>
      <c r="B13648">
        <v>565.24</v>
      </c>
      <c r="C13648">
        <v>571.91999999999996</v>
      </c>
    </row>
    <row r="13649" spans="1:3">
      <c r="A13649" s="80">
        <v>43955</v>
      </c>
      <c r="B13649">
        <v>565.24</v>
      </c>
      <c r="C13649">
        <v>571.91999999999996</v>
      </c>
    </row>
    <row r="13650" spans="1:3">
      <c r="A13650" s="80">
        <v>43956</v>
      </c>
      <c r="B13650">
        <v>564.80999999999995</v>
      </c>
      <c r="C13650">
        <v>572.41999999999996</v>
      </c>
    </row>
    <row r="13651" spans="1:3">
      <c r="A13651" s="80">
        <v>43957</v>
      </c>
      <c r="B13651">
        <v>565.57000000000005</v>
      </c>
      <c r="C13651">
        <v>572.70000000000005</v>
      </c>
    </row>
    <row r="13652" spans="1:3">
      <c r="A13652" s="80">
        <v>43958</v>
      </c>
      <c r="B13652">
        <v>565.04</v>
      </c>
      <c r="C13652">
        <v>571.91</v>
      </c>
    </row>
    <row r="13653" spans="1:3">
      <c r="A13653" s="80">
        <v>43959</v>
      </c>
      <c r="B13653">
        <v>565.82000000000005</v>
      </c>
      <c r="C13653">
        <v>571.97</v>
      </c>
    </row>
    <row r="13654" spans="1:3">
      <c r="A13654" s="80">
        <v>43960</v>
      </c>
      <c r="B13654">
        <v>565.29999999999995</v>
      </c>
      <c r="C13654">
        <v>572.03</v>
      </c>
    </row>
    <row r="13655" spans="1:3">
      <c r="A13655" s="80">
        <v>43961</v>
      </c>
      <c r="B13655">
        <v>565.29999999999995</v>
      </c>
      <c r="C13655">
        <v>572.03</v>
      </c>
    </row>
    <row r="13656" spans="1:3">
      <c r="A13656" s="80">
        <v>43962</v>
      </c>
      <c r="B13656">
        <v>565.29999999999995</v>
      </c>
      <c r="C13656">
        <v>572.03</v>
      </c>
    </row>
    <row r="13657" spans="1:3">
      <c r="A13657" s="80">
        <v>43963</v>
      </c>
      <c r="B13657">
        <v>565.48</v>
      </c>
      <c r="C13657">
        <v>572.35</v>
      </c>
    </row>
    <row r="13658" spans="1:3">
      <c r="A13658" s="80">
        <v>43964</v>
      </c>
      <c r="B13658">
        <v>566.32000000000005</v>
      </c>
      <c r="C13658">
        <v>571.6</v>
      </c>
    </row>
    <row r="13659" spans="1:3">
      <c r="A13659" s="80">
        <v>43965</v>
      </c>
      <c r="B13659">
        <v>566.42999999999995</v>
      </c>
      <c r="C13659">
        <v>571.82000000000005</v>
      </c>
    </row>
    <row r="13660" spans="1:3">
      <c r="A13660" s="80">
        <v>43966</v>
      </c>
      <c r="B13660">
        <v>566.13</v>
      </c>
      <c r="C13660">
        <v>571.76</v>
      </c>
    </row>
    <row r="13661" spans="1:3">
      <c r="A13661" s="80">
        <v>43967</v>
      </c>
      <c r="B13661">
        <v>565.48</v>
      </c>
      <c r="C13661">
        <v>572.39</v>
      </c>
    </row>
    <row r="13662" spans="1:3">
      <c r="A13662" s="80">
        <v>43968</v>
      </c>
      <c r="B13662">
        <v>565.48</v>
      </c>
      <c r="C13662">
        <v>572.39</v>
      </c>
    </row>
    <row r="13663" spans="1:3">
      <c r="A13663" s="80">
        <v>43969</v>
      </c>
      <c r="B13663">
        <v>565.48</v>
      </c>
      <c r="C13663">
        <v>572.39</v>
      </c>
    </row>
    <row r="13664" spans="1:3">
      <c r="A13664" s="80">
        <v>43970</v>
      </c>
      <c r="B13664">
        <v>566.57000000000005</v>
      </c>
      <c r="C13664">
        <v>573.39</v>
      </c>
    </row>
    <row r="13665" spans="1:3">
      <c r="A13665" s="80">
        <v>43971</v>
      </c>
      <c r="B13665">
        <v>567.07000000000005</v>
      </c>
      <c r="C13665">
        <v>574.5</v>
      </c>
    </row>
    <row r="13666" spans="1:3">
      <c r="A13666" s="80">
        <v>43972</v>
      </c>
      <c r="B13666">
        <v>567.66999999999996</v>
      </c>
      <c r="C13666">
        <v>574.72</v>
      </c>
    </row>
    <row r="13667" spans="1:3">
      <c r="A13667" s="80">
        <v>43973</v>
      </c>
      <c r="B13667">
        <v>566.87</v>
      </c>
      <c r="C13667">
        <v>574</v>
      </c>
    </row>
    <row r="13668" spans="1:3">
      <c r="A13668" s="80">
        <v>43974</v>
      </c>
      <c r="B13668">
        <v>566.57000000000005</v>
      </c>
      <c r="C13668">
        <v>573.67999999999995</v>
      </c>
    </row>
    <row r="13669" spans="1:3">
      <c r="A13669" s="80">
        <v>43975</v>
      </c>
      <c r="B13669">
        <v>566.57000000000005</v>
      </c>
      <c r="C13669">
        <v>573.67999999999995</v>
      </c>
    </row>
    <row r="13670" spans="1:3">
      <c r="A13670" s="80">
        <v>43976</v>
      </c>
      <c r="B13670">
        <v>566.57000000000005</v>
      </c>
      <c r="C13670">
        <v>573.67999999999995</v>
      </c>
    </row>
    <row r="13671" spans="1:3">
      <c r="A13671" s="80">
        <v>43977</v>
      </c>
      <c r="B13671">
        <v>568.19000000000005</v>
      </c>
      <c r="C13671">
        <v>574.07000000000005</v>
      </c>
    </row>
    <row r="13672" spans="1:3">
      <c r="A13672" s="80">
        <v>43978</v>
      </c>
      <c r="B13672">
        <v>567.62</v>
      </c>
      <c r="C13672">
        <v>575</v>
      </c>
    </row>
    <row r="13673" spans="1:3">
      <c r="A13673" s="80">
        <v>43979</v>
      </c>
      <c r="B13673">
        <v>570.64</v>
      </c>
      <c r="C13673">
        <v>575.20000000000005</v>
      </c>
    </row>
    <row r="13674" spans="1:3">
      <c r="A13674" s="80">
        <v>43980</v>
      </c>
      <c r="B13674">
        <v>569.46</v>
      </c>
      <c r="C13674">
        <v>576.11</v>
      </c>
    </row>
    <row r="13675" spans="1:3">
      <c r="A13675" s="80">
        <v>43981</v>
      </c>
      <c r="B13675">
        <v>570.22</v>
      </c>
      <c r="C13675">
        <v>576.92999999999995</v>
      </c>
    </row>
    <row r="13676" spans="1:3">
      <c r="A13676" s="80">
        <v>43982</v>
      </c>
      <c r="B13676">
        <v>570.22</v>
      </c>
      <c r="C13676">
        <v>576.92999999999995</v>
      </c>
    </row>
    <row r="13677" spans="1:3">
      <c r="A13677" s="80">
        <v>43983</v>
      </c>
      <c r="B13677">
        <v>570.22</v>
      </c>
      <c r="C13677">
        <v>576.92999999999995</v>
      </c>
    </row>
    <row r="13678" spans="1:3">
      <c r="A13678" s="80">
        <v>43984</v>
      </c>
      <c r="B13678">
        <v>571.29</v>
      </c>
      <c r="C13678">
        <v>579.35</v>
      </c>
    </row>
    <row r="13679" spans="1:3">
      <c r="A13679" s="80">
        <v>43985</v>
      </c>
      <c r="B13679">
        <v>573.19000000000005</v>
      </c>
      <c r="C13679">
        <v>581.02</v>
      </c>
    </row>
    <row r="13680" spans="1:3">
      <c r="A13680" s="80">
        <v>43986</v>
      </c>
      <c r="B13680">
        <v>574.66</v>
      </c>
      <c r="C13680">
        <v>582.02</v>
      </c>
    </row>
    <row r="13681" spans="1:3">
      <c r="A13681" s="80">
        <v>43987</v>
      </c>
      <c r="B13681">
        <v>573.67999999999995</v>
      </c>
      <c r="C13681">
        <v>582.45000000000005</v>
      </c>
    </row>
    <row r="13682" spans="1:3">
      <c r="A13682" s="80">
        <v>43988</v>
      </c>
      <c r="B13682">
        <v>574.99</v>
      </c>
      <c r="C13682">
        <v>582.87</v>
      </c>
    </row>
    <row r="13683" spans="1:3">
      <c r="A13683" s="80">
        <v>43989</v>
      </c>
      <c r="B13683">
        <v>574.99</v>
      </c>
      <c r="C13683">
        <v>582.87</v>
      </c>
    </row>
    <row r="13684" spans="1:3">
      <c r="A13684" s="80">
        <v>43990</v>
      </c>
      <c r="B13684">
        <v>574.99</v>
      </c>
      <c r="C13684">
        <v>582.87</v>
      </c>
    </row>
    <row r="13685" spans="1:3">
      <c r="A13685" s="80">
        <v>43991</v>
      </c>
      <c r="B13685">
        <v>575.70000000000005</v>
      </c>
      <c r="C13685">
        <v>583.72</v>
      </c>
    </row>
    <row r="13686" spans="1:3">
      <c r="A13686" s="80">
        <v>43992</v>
      </c>
      <c r="B13686">
        <v>577.25</v>
      </c>
      <c r="C13686">
        <v>584.02</v>
      </c>
    </row>
    <row r="13687" spans="1:3">
      <c r="A13687" s="80">
        <v>43993</v>
      </c>
      <c r="B13687">
        <v>576.9</v>
      </c>
      <c r="C13687">
        <v>583.14</v>
      </c>
    </row>
    <row r="13688" spans="1:3">
      <c r="A13688" s="80">
        <v>43994</v>
      </c>
      <c r="B13688">
        <v>574.5</v>
      </c>
      <c r="C13688">
        <v>580.61</v>
      </c>
    </row>
    <row r="13689" spans="1:3">
      <c r="A13689" s="80">
        <v>43995</v>
      </c>
      <c r="B13689">
        <v>571.41999999999996</v>
      </c>
      <c r="C13689">
        <v>578.83000000000004</v>
      </c>
    </row>
    <row r="13690" spans="1:3">
      <c r="A13690" s="80">
        <v>43996</v>
      </c>
      <c r="B13690">
        <v>571.41999999999996</v>
      </c>
      <c r="C13690">
        <v>578.83000000000004</v>
      </c>
    </row>
    <row r="13691" spans="1:3">
      <c r="A13691" s="80">
        <v>43997</v>
      </c>
      <c r="B13691">
        <v>571.41999999999996</v>
      </c>
      <c r="C13691">
        <v>578.83000000000004</v>
      </c>
    </row>
    <row r="13692" spans="1:3">
      <c r="A13692" s="80">
        <v>43998</v>
      </c>
      <c r="B13692">
        <v>571.04</v>
      </c>
      <c r="C13692">
        <v>577.88</v>
      </c>
    </row>
    <row r="13693" spans="1:3">
      <c r="A13693" s="80">
        <v>43999</v>
      </c>
      <c r="B13693">
        <v>571.33000000000004</v>
      </c>
      <c r="C13693">
        <v>577.79</v>
      </c>
    </row>
    <row r="13694" spans="1:3">
      <c r="A13694" s="80">
        <v>44000</v>
      </c>
      <c r="B13694">
        <v>573.23</v>
      </c>
      <c r="C13694">
        <v>579.17999999999995</v>
      </c>
    </row>
    <row r="13695" spans="1:3">
      <c r="A13695" s="80">
        <v>44001</v>
      </c>
      <c r="B13695">
        <v>574.26</v>
      </c>
      <c r="C13695">
        <v>579.62</v>
      </c>
    </row>
    <row r="13696" spans="1:3">
      <c r="A13696" s="80">
        <v>44002</v>
      </c>
      <c r="B13696">
        <v>570.26</v>
      </c>
      <c r="C13696">
        <v>579.72</v>
      </c>
    </row>
    <row r="13697" spans="1:3">
      <c r="A13697" s="80">
        <v>44003</v>
      </c>
      <c r="B13697">
        <v>570.26</v>
      </c>
      <c r="C13697">
        <v>579.72</v>
      </c>
    </row>
    <row r="13698" spans="1:3">
      <c r="A13698" s="80">
        <v>44004</v>
      </c>
      <c r="B13698">
        <v>570.26</v>
      </c>
      <c r="C13698">
        <v>579.72</v>
      </c>
    </row>
    <row r="13699" spans="1:3">
      <c r="A13699" s="80">
        <v>44005</v>
      </c>
      <c r="B13699">
        <v>574.05999999999995</v>
      </c>
      <c r="C13699">
        <v>580.13</v>
      </c>
    </row>
    <row r="13700" spans="1:3">
      <c r="A13700" s="80">
        <v>44006</v>
      </c>
      <c r="B13700">
        <v>573.30999999999995</v>
      </c>
      <c r="C13700">
        <v>580.86</v>
      </c>
    </row>
    <row r="13701" spans="1:3">
      <c r="A13701" s="80">
        <v>44007</v>
      </c>
      <c r="B13701">
        <v>576.33000000000004</v>
      </c>
      <c r="C13701">
        <v>582.26</v>
      </c>
    </row>
    <row r="13702" spans="1:3">
      <c r="A13702" s="80">
        <v>44008</v>
      </c>
      <c r="B13702">
        <v>576.83000000000004</v>
      </c>
      <c r="C13702">
        <v>582.91999999999996</v>
      </c>
    </row>
    <row r="13703" spans="1:3">
      <c r="A13703" s="80">
        <v>44009</v>
      </c>
      <c r="B13703">
        <v>577.49</v>
      </c>
      <c r="C13703">
        <v>583.66999999999996</v>
      </c>
    </row>
    <row r="13704" spans="1:3">
      <c r="A13704" s="80">
        <v>44010</v>
      </c>
      <c r="B13704">
        <v>577.49</v>
      </c>
      <c r="C13704">
        <v>583.66999999999996</v>
      </c>
    </row>
    <row r="13705" spans="1:3">
      <c r="A13705" s="80">
        <v>44011</v>
      </c>
      <c r="B13705">
        <v>577.49</v>
      </c>
      <c r="C13705">
        <v>583.66999999999996</v>
      </c>
    </row>
    <row r="13706" spans="1:3">
      <c r="A13706" s="80">
        <v>44012</v>
      </c>
      <c r="B13706">
        <v>577.51</v>
      </c>
      <c r="C13706">
        <v>583.49</v>
      </c>
    </row>
    <row r="13707" spans="1:3">
      <c r="A13707" s="80">
        <v>44013</v>
      </c>
      <c r="B13707">
        <v>579.01</v>
      </c>
      <c r="C13707">
        <v>584.96</v>
      </c>
    </row>
    <row r="13708" spans="1:3">
      <c r="A13708" s="80">
        <v>44014</v>
      </c>
      <c r="B13708">
        <v>579.27</v>
      </c>
      <c r="C13708">
        <v>586.23</v>
      </c>
    </row>
    <row r="13709" spans="1:3">
      <c r="A13709" s="80">
        <v>44015</v>
      </c>
      <c r="B13709">
        <v>577.05999999999995</v>
      </c>
      <c r="C13709">
        <v>586.21</v>
      </c>
    </row>
    <row r="13710" spans="1:3">
      <c r="A13710" s="80">
        <v>44016</v>
      </c>
      <c r="B13710">
        <v>577.65</v>
      </c>
      <c r="C13710">
        <v>585.34</v>
      </c>
    </row>
    <row r="13711" spans="1:3">
      <c r="A13711" s="80">
        <v>44017</v>
      </c>
      <c r="B13711">
        <v>577.65</v>
      </c>
      <c r="C13711">
        <v>585.34</v>
      </c>
    </row>
    <row r="13712" spans="1:3">
      <c r="A13712" s="80">
        <v>44018</v>
      </c>
      <c r="B13712">
        <v>577.65</v>
      </c>
      <c r="C13712">
        <v>585.34</v>
      </c>
    </row>
    <row r="13713" spans="1:3">
      <c r="A13713" s="80">
        <v>44019</v>
      </c>
      <c r="B13713">
        <v>577.51</v>
      </c>
      <c r="C13713">
        <v>585.79</v>
      </c>
    </row>
    <row r="13714" spans="1:3">
      <c r="A13714" s="80">
        <v>44020</v>
      </c>
      <c r="B13714">
        <v>578.08000000000004</v>
      </c>
      <c r="C13714">
        <v>585.19000000000005</v>
      </c>
    </row>
    <row r="13715" spans="1:3">
      <c r="A13715" s="80">
        <v>44021</v>
      </c>
      <c r="B13715">
        <v>579.20000000000005</v>
      </c>
      <c r="C13715">
        <v>584.96</v>
      </c>
    </row>
    <row r="13716" spans="1:3">
      <c r="A13716" s="80">
        <v>44022</v>
      </c>
      <c r="B13716">
        <v>578.26</v>
      </c>
      <c r="C13716">
        <v>585.19000000000005</v>
      </c>
    </row>
    <row r="13717" spans="1:3">
      <c r="A13717" s="80">
        <v>44023</v>
      </c>
      <c r="B13717">
        <v>579</v>
      </c>
      <c r="C13717">
        <v>584.65</v>
      </c>
    </row>
    <row r="13718" spans="1:3">
      <c r="A13718" s="80">
        <v>44024</v>
      </c>
      <c r="B13718">
        <v>579</v>
      </c>
      <c r="C13718">
        <v>584.65</v>
      </c>
    </row>
    <row r="13719" spans="1:3">
      <c r="A13719" s="80">
        <v>44025</v>
      </c>
      <c r="B13719">
        <v>579</v>
      </c>
      <c r="C13719">
        <v>584.65</v>
      </c>
    </row>
    <row r="13720" spans="1:3">
      <c r="A13720" s="80">
        <v>44026</v>
      </c>
      <c r="B13720">
        <v>577.84</v>
      </c>
      <c r="C13720">
        <v>584.54999999999995</v>
      </c>
    </row>
    <row r="13721" spans="1:3">
      <c r="A13721" s="80">
        <v>44027</v>
      </c>
      <c r="B13721">
        <v>577.5</v>
      </c>
      <c r="C13721">
        <v>583.46</v>
      </c>
    </row>
    <row r="13722" spans="1:3">
      <c r="A13722" s="80">
        <v>44028</v>
      </c>
      <c r="B13722">
        <v>578.74</v>
      </c>
      <c r="C13722">
        <v>582.86</v>
      </c>
    </row>
    <row r="13723" spans="1:3">
      <c r="A13723" s="80">
        <v>44029</v>
      </c>
      <c r="B13723">
        <v>578.91</v>
      </c>
      <c r="C13723">
        <v>584.16</v>
      </c>
    </row>
    <row r="13724" spans="1:3">
      <c r="A13724" s="80">
        <v>44030</v>
      </c>
      <c r="B13724">
        <v>578.70000000000005</v>
      </c>
      <c r="C13724">
        <v>584.52</v>
      </c>
    </row>
    <row r="13725" spans="1:3">
      <c r="A13725" s="80">
        <v>44031</v>
      </c>
      <c r="B13725">
        <v>578.70000000000005</v>
      </c>
      <c r="C13725">
        <v>584.52</v>
      </c>
    </row>
    <row r="13726" spans="1:3">
      <c r="A13726" s="80">
        <v>44032</v>
      </c>
      <c r="B13726">
        <v>578.70000000000005</v>
      </c>
      <c r="C13726">
        <v>584.52</v>
      </c>
    </row>
    <row r="13727" spans="1:3">
      <c r="A13727" s="80">
        <v>44033</v>
      </c>
      <c r="B13727">
        <v>576.47</v>
      </c>
      <c r="C13727">
        <v>584.94000000000005</v>
      </c>
    </row>
    <row r="13728" spans="1:3">
      <c r="A13728" s="80">
        <v>44034</v>
      </c>
      <c r="B13728">
        <v>576.73</v>
      </c>
      <c r="C13728">
        <v>585.21</v>
      </c>
    </row>
    <row r="13729" spans="1:3">
      <c r="A13729" s="80">
        <v>44035</v>
      </c>
      <c r="B13729">
        <v>579.78</v>
      </c>
      <c r="C13729">
        <v>585.62</v>
      </c>
    </row>
    <row r="13730" spans="1:3">
      <c r="A13730" s="80">
        <v>44036</v>
      </c>
      <c r="B13730">
        <v>579.6</v>
      </c>
      <c r="C13730">
        <v>586.01</v>
      </c>
    </row>
    <row r="13731" spans="1:3">
      <c r="A13731" s="80">
        <v>44037</v>
      </c>
      <c r="B13731">
        <v>579.69000000000005</v>
      </c>
      <c r="C13731">
        <v>586.27</v>
      </c>
    </row>
    <row r="13732" spans="1:3">
      <c r="A13732" s="80">
        <v>44038</v>
      </c>
      <c r="B13732">
        <v>579.69000000000005</v>
      </c>
      <c r="C13732">
        <v>586.27</v>
      </c>
    </row>
    <row r="13733" spans="1:3">
      <c r="A13733" s="80">
        <v>44039</v>
      </c>
      <c r="B13733">
        <v>579.69000000000005</v>
      </c>
      <c r="C13733">
        <v>586.27</v>
      </c>
    </row>
    <row r="13734" spans="1:3">
      <c r="A13734" s="80">
        <v>44040</v>
      </c>
      <c r="B13734">
        <v>579.69000000000005</v>
      </c>
      <c r="C13734">
        <v>586.27</v>
      </c>
    </row>
    <row r="13735" spans="1:3">
      <c r="A13735" s="80">
        <v>44041</v>
      </c>
      <c r="B13735">
        <v>580.49</v>
      </c>
      <c r="C13735">
        <v>586.9</v>
      </c>
    </row>
    <row r="13736" spans="1:3">
      <c r="A13736" s="80">
        <v>44042</v>
      </c>
      <c r="B13736">
        <v>580.51</v>
      </c>
      <c r="C13736">
        <v>586.91</v>
      </c>
    </row>
    <row r="13737" spans="1:3">
      <c r="A13737" s="80">
        <v>44043</v>
      </c>
      <c r="B13737">
        <v>582.15</v>
      </c>
      <c r="C13737">
        <v>588.33000000000004</v>
      </c>
    </row>
    <row r="13738" spans="1:3">
      <c r="A13738" s="80">
        <v>44044</v>
      </c>
      <c r="B13738">
        <v>582.41</v>
      </c>
      <c r="C13738">
        <v>590.74</v>
      </c>
    </row>
    <row r="13739" spans="1:3">
      <c r="A13739" s="80">
        <v>44045</v>
      </c>
      <c r="B13739">
        <v>582.41</v>
      </c>
      <c r="C13739">
        <v>590.74</v>
      </c>
    </row>
    <row r="13740" spans="1:3">
      <c r="A13740" s="80">
        <v>44046</v>
      </c>
      <c r="B13740">
        <v>582.41</v>
      </c>
      <c r="C13740">
        <v>590.74</v>
      </c>
    </row>
    <row r="13741" spans="1:3">
      <c r="A13741" s="80">
        <v>44047</v>
      </c>
      <c r="B13741">
        <v>584.23</v>
      </c>
      <c r="C13741">
        <v>592.22</v>
      </c>
    </row>
    <row r="13742" spans="1:3">
      <c r="A13742" s="80">
        <v>44048</v>
      </c>
      <c r="B13742">
        <v>586.65</v>
      </c>
      <c r="C13742">
        <v>594.44000000000005</v>
      </c>
    </row>
    <row r="13743" spans="1:3">
      <c r="A13743" s="80">
        <v>44049</v>
      </c>
      <c r="B13743">
        <v>588.12</v>
      </c>
      <c r="C13743">
        <v>595.21</v>
      </c>
    </row>
    <row r="13744" spans="1:3">
      <c r="A13744" s="80">
        <v>44050</v>
      </c>
      <c r="B13744">
        <v>588.70000000000005</v>
      </c>
      <c r="C13744">
        <v>596.16999999999996</v>
      </c>
    </row>
    <row r="13745" spans="1:3">
      <c r="A13745" s="80">
        <v>44051</v>
      </c>
      <c r="B13745">
        <v>588.22</v>
      </c>
      <c r="C13745">
        <v>595.91</v>
      </c>
    </row>
    <row r="13746" spans="1:3">
      <c r="A13746" s="80">
        <v>44052</v>
      </c>
      <c r="B13746">
        <v>588.22</v>
      </c>
      <c r="C13746">
        <v>595.91</v>
      </c>
    </row>
    <row r="13747" spans="1:3">
      <c r="A13747" s="80">
        <v>44053</v>
      </c>
      <c r="B13747">
        <v>588.22</v>
      </c>
      <c r="C13747">
        <v>595.91</v>
      </c>
    </row>
    <row r="13748" spans="1:3">
      <c r="A13748" s="80">
        <v>44054</v>
      </c>
      <c r="B13748">
        <v>590.69000000000005</v>
      </c>
      <c r="C13748">
        <v>598.21</v>
      </c>
    </row>
    <row r="13749" spans="1:3">
      <c r="A13749" s="80">
        <v>44055</v>
      </c>
      <c r="B13749">
        <v>592.54</v>
      </c>
      <c r="C13749">
        <v>599.13</v>
      </c>
    </row>
    <row r="13750" spans="1:3">
      <c r="A13750" s="80">
        <v>44056</v>
      </c>
      <c r="B13750">
        <v>594.48</v>
      </c>
      <c r="C13750">
        <v>600.11</v>
      </c>
    </row>
    <row r="13751" spans="1:3">
      <c r="A13751" s="80">
        <v>44057</v>
      </c>
      <c r="B13751">
        <v>592.80999999999995</v>
      </c>
      <c r="C13751">
        <v>598.23</v>
      </c>
    </row>
    <row r="13752" spans="1:3">
      <c r="A13752" s="80">
        <v>44058</v>
      </c>
      <c r="B13752">
        <v>591.44000000000005</v>
      </c>
      <c r="C13752">
        <v>598.28</v>
      </c>
    </row>
    <row r="13753" spans="1:3">
      <c r="A13753" s="80">
        <v>44059</v>
      </c>
      <c r="B13753">
        <v>591.44000000000005</v>
      </c>
      <c r="C13753">
        <v>598.28</v>
      </c>
    </row>
    <row r="13754" spans="1:3">
      <c r="A13754" s="80">
        <v>44060</v>
      </c>
      <c r="B13754">
        <v>591.44000000000005</v>
      </c>
      <c r="C13754">
        <v>598.28</v>
      </c>
    </row>
    <row r="13755" spans="1:3">
      <c r="A13755" s="80">
        <v>44061</v>
      </c>
      <c r="B13755">
        <v>591.44000000000005</v>
      </c>
      <c r="C13755">
        <v>598.28</v>
      </c>
    </row>
    <row r="13756" spans="1:3">
      <c r="A13756" s="80">
        <v>44062</v>
      </c>
      <c r="B13756">
        <v>591.38</v>
      </c>
      <c r="C13756">
        <v>597.97</v>
      </c>
    </row>
    <row r="13757" spans="1:3">
      <c r="A13757" s="80">
        <v>44063</v>
      </c>
      <c r="B13757">
        <v>591.69000000000005</v>
      </c>
      <c r="C13757">
        <v>597.82000000000005</v>
      </c>
    </row>
    <row r="13758" spans="1:3">
      <c r="A13758" s="80">
        <v>44064</v>
      </c>
      <c r="B13758">
        <v>588.34</v>
      </c>
      <c r="C13758">
        <v>596.41999999999996</v>
      </c>
    </row>
    <row r="13759" spans="1:3">
      <c r="A13759" s="80">
        <v>44065</v>
      </c>
      <c r="B13759">
        <v>588.38</v>
      </c>
      <c r="C13759">
        <v>595.58000000000004</v>
      </c>
    </row>
    <row r="13760" spans="1:3">
      <c r="A13760" s="80">
        <v>44066</v>
      </c>
      <c r="B13760">
        <v>588.38</v>
      </c>
      <c r="C13760">
        <v>595.58000000000004</v>
      </c>
    </row>
    <row r="13761" spans="1:3">
      <c r="A13761" s="80">
        <v>44067</v>
      </c>
      <c r="B13761">
        <v>588.38</v>
      </c>
      <c r="C13761">
        <v>595.58000000000004</v>
      </c>
    </row>
    <row r="13762" spans="1:3">
      <c r="A13762" s="80">
        <v>44068</v>
      </c>
      <c r="B13762">
        <v>588.04</v>
      </c>
      <c r="C13762">
        <v>596.92999999999995</v>
      </c>
    </row>
    <row r="13763" spans="1:3">
      <c r="A13763" s="80">
        <v>44069</v>
      </c>
      <c r="B13763">
        <v>591.52</v>
      </c>
      <c r="C13763">
        <v>597.21</v>
      </c>
    </row>
    <row r="13764" spans="1:3">
      <c r="A13764" s="80">
        <v>44070</v>
      </c>
      <c r="B13764">
        <v>591.61</v>
      </c>
      <c r="C13764">
        <v>598.30999999999995</v>
      </c>
    </row>
    <row r="13765" spans="1:3">
      <c r="A13765" s="80">
        <v>44071</v>
      </c>
      <c r="B13765">
        <v>591.42999999999995</v>
      </c>
      <c r="C13765">
        <v>597.66</v>
      </c>
    </row>
    <row r="13766" spans="1:3">
      <c r="A13766" s="80">
        <v>44072</v>
      </c>
      <c r="B13766">
        <v>590.21</v>
      </c>
      <c r="C13766">
        <v>598</v>
      </c>
    </row>
    <row r="13767" spans="1:3">
      <c r="A13767" s="80">
        <v>44073</v>
      </c>
      <c r="B13767">
        <v>590.21</v>
      </c>
      <c r="C13767">
        <v>598</v>
      </c>
    </row>
    <row r="13768" spans="1:3">
      <c r="A13768" s="80">
        <v>44074</v>
      </c>
      <c r="B13768">
        <v>590.21</v>
      </c>
      <c r="C13768">
        <v>598</v>
      </c>
    </row>
    <row r="13769" spans="1:3">
      <c r="A13769" s="80">
        <v>44075</v>
      </c>
      <c r="B13769">
        <v>592.02</v>
      </c>
      <c r="C13769">
        <v>598.03</v>
      </c>
    </row>
    <row r="13770" spans="1:3">
      <c r="A13770" s="80">
        <v>44076</v>
      </c>
      <c r="B13770">
        <v>593.12</v>
      </c>
      <c r="C13770">
        <v>599.44000000000005</v>
      </c>
    </row>
    <row r="13771" spans="1:3">
      <c r="A13771" s="80">
        <v>44077</v>
      </c>
      <c r="B13771">
        <v>593.21</v>
      </c>
      <c r="C13771">
        <v>600.17999999999995</v>
      </c>
    </row>
    <row r="13772" spans="1:3">
      <c r="A13772" s="80">
        <v>44078</v>
      </c>
      <c r="B13772">
        <v>594.1</v>
      </c>
      <c r="C13772">
        <v>600.79999999999995</v>
      </c>
    </row>
    <row r="13773" spans="1:3">
      <c r="A13773" s="80">
        <v>44079</v>
      </c>
      <c r="B13773">
        <v>595.36</v>
      </c>
      <c r="C13773">
        <v>600.52</v>
      </c>
    </row>
    <row r="13774" spans="1:3">
      <c r="A13774" s="80">
        <v>44080</v>
      </c>
      <c r="B13774">
        <v>595.36</v>
      </c>
      <c r="C13774">
        <v>600.52</v>
      </c>
    </row>
    <row r="13775" spans="1:3">
      <c r="A13775" s="80">
        <v>44081</v>
      </c>
      <c r="B13775">
        <v>595.36</v>
      </c>
      <c r="C13775">
        <v>600.52</v>
      </c>
    </row>
    <row r="13776" spans="1:3">
      <c r="A13776" s="80">
        <v>44082</v>
      </c>
      <c r="B13776">
        <v>594.61</v>
      </c>
      <c r="C13776">
        <v>601.41999999999996</v>
      </c>
    </row>
    <row r="13777" spans="1:3">
      <c r="A13777" s="80">
        <v>44083</v>
      </c>
      <c r="B13777">
        <v>592.96</v>
      </c>
      <c r="C13777">
        <v>601.59</v>
      </c>
    </row>
    <row r="13778" spans="1:3">
      <c r="A13778" s="80">
        <v>44084</v>
      </c>
      <c r="B13778">
        <v>595.70000000000005</v>
      </c>
      <c r="C13778">
        <v>600.5</v>
      </c>
    </row>
    <row r="13779" spans="1:3">
      <c r="A13779" s="80">
        <v>44085</v>
      </c>
      <c r="B13779">
        <v>592.42999999999995</v>
      </c>
      <c r="C13779">
        <v>599.08000000000004</v>
      </c>
    </row>
    <row r="13780" spans="1:3">
      <c r="A13780" s="80">
        <v>44086</v>
      </c>
      <c r="B13780">
        <v>590.91999999999996</v>
      </c>
      <c r="C13780">
        <v>597.42999999999995</v>
      </c>
    </row>
    <row r="13781" spans="1:3">
      <c r="A13781" s="80">
        <v>44087</v>
      </c>
      <c r="B13781">
        <v>590.91999999999996</v>
      </c>
      <c r="C13781">
        <v>597.42999999999995</v>
      </c>
    </row>
    <row r="13782" spans="1:3">
      <c r="A13782" s="80">
        <v>44088</v>
      </c>
      <c r="B13782">
        <v>590.91999999999996</v>
      </c>
      <c r="C13782">
        <v>597.42999999999995</v>
      </c>
    </row>
    <row r="13783" spans="1:3">
      <c r="A13783" s="80">
        <v>44089</v>
      </c>
      <c r="B13783">
        <v>590.91999999999996</v>
      </c>
      <c r="C13783">
        <v>597.42999999999995</v>
      </c>
    </row>
    <row r="13784" spans="1:3">
      <c r="A13784" s="80">
        <v>44090</v>
      </c>
      <c r="B13784">
        <v>591.9</v>
      </c>
      <c r="C13784">
        <v>598.32000000000005</v>
      </c>
    </row>
    <row r="13785" spans="1:3">
      <c r="A13785" s="80">
        <v>44091</v>
      </c>
      <c r="B13785">
        <v>593.79999999999995</v>
      </c>
      <c r="C13785">
        <v>599.47</v>
      </c>
    </row>
    <row r="13786" spans="1:3">
      <c r="A13786" s="80">
        <v>44092</v>
      </c>
      <c r="B13786">
        <v>594.79999999999995</v>
      </c>
      <c r="C13786">
        <v>599.86</v>
      </c>
    </row>
    <row r="13787" spans="1:3">
      <c r="A13787" s="80">
        <v>44093</v>
      </c>
      <c r="B13787">
        <v>594.92999999999995</v>
      </c>
      <c r="C13787">
        <v>601.51</v>
      </c>
    </row>
    <row r="13788" spans="1:3">
      <c r="A13788" s="80">
        <v>44094</v>
      </c>
      <c r="B13788">
        <v>594.92999999999995</v>
      </c>
      <c r="C13788">
        <v>601.51</v>
      </c>
    </row>
    <row r="13789" spans="1:3">
      <c r="A13789" s="80">
        <v>44095</v>
      </c>
      <c r="B13789">
        <v>594.92999999999995</v>
      </c>
      <c r="C13789">
        <v>601.51</v>
      </c>
    </row>
    <row r="13790" spans="1:3">
      <c r="A13790" s="80">
        <v>44096</v>
      </c>
      <c r="B13790">
        <v>595.02</v>
      </c>
      <c r="C13790">
        <v>602.45000000000005</v>
      </c>
    </row>
    <row r="13791" spans="1:3">
      <c r="A13791" s="80">
        <v>44097</v>
      </c>
      <c r="B13791">
        <v>596.9</v>
      </c>
      <c r="C13791">
        <v>603.16999999999996</v>
      </c>
    </row>
    <row r="13792" spans="1:3">
      <c r="A13792" s="80">
        <v>44098</v>
      </c>
      <c r="B13792">
        <v>596.58000000000004</v>
      </c>
      <c r="C13792">
        <v>604.16</v>
      </c>
    </row>
    <row r="13793" spans="1:3">
      <c r="A13793" s="80">
        <v>44099</v>
      </c>
      <c r="B13793">
        <v>598.25</v>
      </c>
      <c r="C13793">
        <v>604.1</v>
      </c>
    </row>
    <row r="13794" spans="1:3">
      <c r="A13794" s="80">
        <v>44100</v>
      </c>
      <c r="B13794">
        <v>598.65</v>
      </c>
      <c r="C13794">
        <v>604.47</v>
      </c>
    </row>
    <row r="13795" spans="1:3">
      <c r="A13795" s="80">
        <v>44101</v>
      </c>
      <c r="B13795">
        <v>598.65</v>
      </c>
      <c r="C13795">
        <v>604.47</v>
      </c>
    </row>
    <row r="13796" spans="1:3">
      <c r="A13796" s="80">
        <v>44102</v>
      </c>
      <c r="B13796">
        <v>598.65</v>
      </c>
      <c r="C13796">
        <v>604.47</v>
      </c>
    </row>
    <row r="13797" spans="1:3">
      <c r="A13797" s="80">
        <v>44103</v>
      </c>
      <c r="B13797">
        <v>599.38</v>
      </c>
      <c r="C13797">
        <v>606.1</v>
      </c>
    </row>
    <row r="13798" spans="1:3">
      <c r="A13798" s="80">
        <v>44104</v>
      </c>
      <c r="B13798">
        <v>600.45000000000005</v>
      </c>
      <c r="C13798">
        <v>606.67999999999995</v>
      </c>
    </row>
    <row r="13799" spans="1:3">
      <c r="A13799" s="80">
        <v>44105</v>
      </c>
      <c r="B13799">
        <v>601.71</v>
      </c>
      <c r="C13799">
        <v>607.92999999999995</v>
      </c>
    </row>
    <row r="13800" spans="1:3">
      <c r="A13800" s="80">
        <v>44106</v>
      </c>
      <c r="B13800">
        <v>599.16</v>
      </c>
      <c r="C13800">
        <v>605.79999999999995</v>
      </c>
    </row>
    <row r="13801" spans="1:3">
      <c r="A13801" s="80">
        <v>44107</v>
      </c>
      <c r="B13801">
        <v>597.16</v>
      </c>
      <c r="C13801">
        <v>604.9</v>
      </c>
    </row>
    <row r="13802" spans="1:3">
      <c r="A13802" s="80">
        <v>44108</v>
      </c>
      <c r="B13802">
        <v>597.16</v>
      </c>
      <c r="C13802">
        <v>604.9</v>
      </c>
    </row>
    <row r="13803" spans="1:3">
      <c r="A13803" s="80">
        <v>44109</v>
      </c>
      <c r="B13803">
        <v>597.16</v>
      </c>
      <c r="C13803">
        <v>604.9</v>
      </c>
    </row>
    <row r="13804" spans="1:3">
      <c r="A13804" s="80">
        <v>44110</v>
      </c>
      <c r="B13804">
        <v>597.97</v>
      </c>
      <c r="C13804">
        <v>603.92999999999995</v>
      </c>
    </row>
    <row r="13805" spans="1:3">
      <c r="A13805" s="80">
        <v>44111</v>
      </c>
      <c r="B13805">
        <v>599.1</v>
      </c>
      <c r="C13805">
        <v>605.69000000000005</v>
      </c>
    </row>
    <row r="13806" spans="1:3">
      <c r="A13806" s="80">
        <v>44112</v>
      </c>
      <c r="B13806">
        <v>598.82000000000005</v>
      </c>
      <c r="C13806">
        <v>605.54999999999995</v>
      </c>
    </row>
    <row r="13807" spans="1:3">
      <c r="A13807" s="80">
        <v>44113</v>
      </c>
      <c r="B13807">
        <v>599.54999999999995</v>
      </c>
      <c r="C13807">
        <v>605.34</v>
      </c>
    </row>
    <row r="13808" spans="1:3">
      <c r="A13808" s="80">
        <v>44114</v>
      </c>
      <c r="B13808">
        <v>597.61</v>
      </c>
      <c r="C13808">
        <v>605.19000000000005</v>
      </c>
    </row>
    <row r="13809" spans="1:3">
      <c r="A13809" s="80">
        <v>44115</v>
      </c>
      <c r="B13809">
        <v>597.61</v>
      </c>
      <c r="C13809">
        <v>605.19000000000005</v>
      </c>
    </row>
    <row r="13810" spans="1:3">
      <c r="A13810" s="80">
        <v>44116</v>
      </c>
      <c r="B13810">
        <v>597.61</v>
      </c>
      <c r="C13810">
        <v>605.19000000000005</v>
      </c>
    </row>
    <row r="13811" spans="1:3">
      <c r="A13811" s="80">
        <v>44117</v>
      </c>
      <c r="B13811">
        <v>598.44000000000005</v>
      </c>
      <c r="C13811">
        <v>605.38</v>
      </c>
    </row>
    <row r="13812" spans="1:3">
      <c r="A13812" s="80">
        <v>44118</v>
      </c>
      <c r="B13812">
        <v>599.36</v>
      </c>
      <c r="C13812">
        <v>605.69000000000005</v>
      </c>
    </row>
    <row r="13813" spans="1:3">
      <c r="A13813" s="80">
        <v>44119</v>
      </c>
      <c r="B13813">
        <v>600.71</v>
      </c>
      <c r="C13813">
        <v>606.24</v>
      </c>
    </row>
    <row r="13814" spans="1:3">
      <c r="A13814" s="80">
        <v>44120</v>
      </c>
      <c r="B13814">
        <v>599.66</v>
      </c>
      <c r="C13814">
        <v>605.75</v>
      </c>
    </row>
    <row r="13815" spans="1:3">
      <c r="A13815" s="80">
        <v>44121</v>
      </c>
      <c r="B13815">
        <v>599.53</v>
      </c>
      <c r="C13815">
        <v>605.24</v>
      </c>
    </row>
    <row r="13816" spans="1:3">
      <c r="A13816" s="80">
        <v>44122</v>
      </c>
      <c r="B13816">
        <v>599.53</v>
      </c>
      <c r="C13816">
        <v>605.24</v>
      </c>
    </row>
    <row r="13817" spans="1:3">
      <c r="A13817" s="80">
        <v>44123</v>
      </c>
      <c r="B13817">
        <v>599.53</v>
      </c>
      <c r="C13817">
        <v>605.24</v>
      </c>
    </row>
    <row r="13818" spans="1:3">
      <c r="A13818" s="80">
        <v>44124</v>
      </c>
      <c r="B13818">
        <v>599.14</v>
      </c>
      <c r="C13818">
        <v>605.6</v>
      </c>
    </row>
    <row r="13819" spans="1:3">
      <c r="A13819" s="80">
        <v>44125</v>
      </c>
      <c r="B13819">
        <v>598.03</v>
      </c>
      <c r="C13819">
        <v>606.11</v>
      </c>
    </row>
    <row r="13820" spans="1:3">
      <c r="A13820" s="80">
        <v>44126</v>
      </c>
      <c r="B13820">
        <v>599.20000000000005</v>
      </c>
      <c r="C13820">
        <v>606.95000000000005</v>
      </c>
    </row>
    <row r="13821" spans="1:3">
      <c r="A13821" s="80">
        <v>44127</v>
      </c>
      <c r="B13821">
        <v>600.03</v>
      </c>
      <c r="C13821">
        <v>606.91</v>
      </c>
    </row>
    <row r="13822" spans="1:3">
      <c r="A13822" s="80">
        <v>44128</v>
      </c>
      <c r="B13822">
        <v>602.66999999999996</v>
      </c>
      <c r="C13822">
        <v>608.12</v>
      </c>
    </row>
    <row r="13823" spans="1:3">
      <c r="A13823" s="80">
        <v>44129</v>
      </c>
      <c r="B13823">
        <v>602.66999999999996</v>
      </c>
      <c r="C13823">
        <v>608.12</v>
      </c>
    </row>
    <row r="13824" spans="1:3">
      <c r="A13824" s="80">
        <v>44130</v>
      </c>
      <c r="B13824">
        <v>602.66999999999996</v>
      </c>
      <c r="C13824">
        <v>608.12</v>
      </c>
    </row>
    <row r="13825" spans="1:3">
      <c r="A13825" s="80">
        <v>44131</v>
      </c>
      <c r="B13825">
        <v>603.01</v>
      </c>
      <c r="C13825">
        <v>609.41999999999996</v>
      </c>
    </row>
    <row r="13826" spans="1:3">
      <c r="A13826" s="80">
        <v>44132</v>
      </c>
      <c r="B13826">
        <v>603.05999999999995</v>
      </c>
      <c r="C13826">
        <v>610.86</v>
      </c>
    </row>
    <row r="13827" spans="1:3">
      <c r="A13827" s="80">
        <v>44133</v>
      </c>
      <c r="B13827">
        <v>605.45000000000005</v>
      </c>
      <c r="C13827">
        <v>611.92999999999995</v>
      </c>
    </row>
    <row r="13828" spans="1:3">
      <c r="A13828" s="80">
        <v>44134</v>
      </c>
      <c r="B13828">
        <v>604.91</v>
      </c>
      <c r="C13828">
        <v>611.79</v>
      </c>
    </row>
    <row r="13829" spans="1:3">
      <c r="A13829" s="80">
        <v>44135</v>
      </c>
      <c r="B13829">
        <v>604.74</v>
      </c>
      <c r="C13829">
        <v>612.91999999999996</v>
      </c>
    </row>
    <row r="13830" spans="1:3">
      <c r="A13830" s="80">
        <v>44136</v>
      </c>
      <c r="B13830">
        <v>604.74</v>
      </c>
      <c r="C13830">
        <v>612.91999999999996</v>
      </c>
    </row>
    <row r="13831" spans="1:3">
      <c r="A13831" s="80">
        <v>44137</v>
      </c>
      <c r="B13831">
        <v>604.74</v>
      </c>
      <c r="C13831">
        <v>612.91999999999996</v>
      </c>
    </row>
    <row r="13832" spans="1:3">
      <c r="A13832" s="80">
        <v>44138</v>
      </c>
      <c r="B13832">
        <v>605.74</v>
      </c>
      <c r="C13832">
        <v>614.07000000000005</v>
      </c>
    </row>
    <row r="13833" spans="1:3">
      <c r="A13833" s="80">
        <v>44139</v>
      </c>
      <c r="B13833">
        <v>607.11</v>
      </c>
      <c r="C13833">
        <v>614.54999999999995</v>
      </c>
    </row>
    <row r="13834" spans="1:3">
      <c r="A13834" s="80">
        <v>44140</v>
      </c>
      <c r="B13834">
        <v>606.63</v>
      </c>
      <c r="C13834">
        <v>614.28</v>
      </c>
    </row>
    <row r="13835" spans="1:3">
      <c r="A13835" s="80">
        <v>44141</v>
      </c>
      <c r="B13835">
        <v>608.5</v>
      </c>
      <c r="C13835">
        <v>615.24</v>
      </c>
    </row>
    <row r="13836" spans="1:3">
      <c r="A13836" s="80">
        <v>44142</v>
      </c>
      <c r="B13836">
        <v>608.05999999999995</v>
      </c>
      <c r="C13836">
        <v>615.48</v>
      </c>
    </row>
    <row r="13837" spans="1:3">
      <c r="A13837" s="80">
        <v>44143</v>
      </c>
      <c r="B13837">
        <v>608.05999999999995</v>
      </c>
      <c r="C13837">
        <v>615.48</v>
      </c>
    </row>
    <row r="13838" spans="1:3">
      <c r="A13838" s="80">
        <v>44144</v>
      </c>
      <c r="B13838">
        <v>608.05999999999995</v>
      </c>
      <c r="C13838">
        <v>615.48</v>
      </c>
    </row>
    <row r="13839" spans="1:3">
      <c r="A13839" s="80">
        <v>44145</v>
      </c>
      <c r="B13839">
        <v>609.19000000000005</v>
      </c>
      <c r="C13839">
        <v>616.41</v>
      </c>
    </row>
    <row r="13840" spans="1:3">
      <c r="A13840" s="80">
        <v>44146</v>
      </c>
      <c r="B13840">
        <v>608.9</v>
      </c>
      <c r="C13840">
        <v>616.58000000000004</v>
      </c>
    </row>
    <row r="13841" spans="1:3">
      <c r="A13841" s="80">
        <v>44147</v>
      </c>
      <c r="B13841">
        <v>610.85</v>
      </c>
      <c r="C13841">
        <v>616.32000000000005</v>
      </c>
    </row>
    <row r="13842" spans="1:3">
      <c r="A13842" s="80">
        <v>44148</v>
      </c>
      <c r="B13842">
        <v>609.39</v>
      </c>
      <c r="C13842">
        <v>614.28</v>
      </c>
    </row>
    <row r="13843" spans="1:3">
      <c r="A13843" s="80">
        <v>44149</v>
      </c>
      <c r="B13843">
        <v>606.51</v>
      </c>
      <c r="C13843">
        <v>613.41</v>
      </c>
    </row>
    <row r="13844" spans="1:3">
      <c r="A13844" s="80">
        <v>44150</v>
      </c>
      <c r="B13844">
        <v>606.51</v>
      </c>
      <c r="C13844">
        <v>613.41</v>
      </c>
    </row>
    <row r="13845" spans="1:3">
      <c r="A13845" s="80">
        <v>44151</v>
      </c>
      <c r="B13845">
        <v>606.51</v>
      </c>
      <c r="C13845">
        <v>613.41</v>
      </c>
    </row>
    <row r="13846" spans="1:3">
      <c r="A13846" s="80">
        <v>44152</v>
      </c>
      <c r="B13846">
        <v>605.21</v>
      </c>
      <c r="C13846">
        <v>612.02</v>
      </c>
    </row>
    <row r="13847" spans="1:3">
      <c r="A13847" s="80">
        <v>44153</v>
      </c>
      <c r="B13847">
        <v>604.11</v>
      </c>
      <c r="C13847">
        <v>610.62</v>
      </c>
    </row>
    <row r="13848" spans="1:3">
      <c r="A13848" s="80">
        <v>44154</v>
      </c>
      <c r="B13848">
        <v>603.72</v>
      </c>
      <c r="C13848">
        <v>609.46</v>
      </c>
    </row>
    <row r="13849" spans="1:3">
      <c r="A13849" s="80">
        <v>44155</v>
      </c>
      <c r="B13849">
        <v>601.1</v>
      </c>
      <c r="C13849">
        <v>605.99</v>
      </c>
    </row>
    <row r="13850" spans="1:3">
      <c r="A13850" s="80">
        <v>44156</v>
      </c>
      <c r="B13850">
        <v>597</v>
      </c>
      <c r="C13850">
        <v>603.63</v>
      </c>
    </row>
    <row r="13851" spans="1:3">
      <c r="A13851" s="80">
        <v>44157</v>
      </c>
      <c r="B13851">
        <v>597</v>
      </c>
      <c r="C13851">
        <v>603.63</v>
      </c>
    </row>
    <row r="13852" spans="1:3">
      <c r="A13852" s="80">
        <v>44158</v>
      </c>
      <c r="B13852">
        <v>597</v>
      </c>
      <c r="C13852">
        <v>603.63</v>
      </c>
    </row>
    <row r="13853" spans="1:3">
      <c r="A13853" s="80">
        <v>44159</v>
      </c>
      <c r="B13853">
        <v>596.95000000000005</v>
      </c>
      <c r="C13853">
        <v>602.44000000000005</v>
      </c>
    </row>
    <row r="13854" spans="1:3">
      <c r="A13854" s="80">
        <v>44160</v>
      </c>
      <c r="B13854">
        <v>595.48</v>
      </c>
      <c r="C13854">
        <v>603.54</v>
      </c>
    </row>
    <row r="13855" spans="1:3">
      <c r="A13855" s="80">
        <v>44161</v>
      </c>
      <c r="B13855">
        <v>597.87</v>
      </c>
      <c r="C13855">
        <v>605.66</v>
      </c>
    </row>
    <row r="13856" spans="1:3">
      <c r="A13856" s="80">
        <v>44162</v>
      </c>
      <c r="B13856">
        <v>602.49</v>
      </c>
      <c r="C13856">
        <v>608.4</v>
      </c>
    </row>
    <row r="13857" spans="1:3">
      <c r="A13857" s="80">
        <v>44163</v>
      </c>
      <c r="B13857">
        <v>600.17999999999995</v>
      </c>
      <c r="C13857">
        <v>608.79</v>
      </c>
    </row>
    <row r="13858" spans="1:3">
      <c r="A13858" s="80">
        <v>44164</v>
      </c>
      <c r="B13858">
        <v>600.17999999999995</v>
      </c>
      <c r="C13858">
        <v>608.79</v>
      </c>
    </row>
    <row r="13859" spans="1:3">
      <c r="A13859" s="80">
        <v>44165</v>
      </c>
      <c r="B13859">
        <v>600.17999999999995</v>
      </c>
      <c r="C13859">
        <v>608.79</v>
      </c>
    </row>
    <row r="13860" spans="1:3">
      <c r="A13860" s="80">
        <v>44166</v>
      </c>
      <c r="B13860">
        <v>600.17999999999995</v>
      </c>
      <c r="C13860">
        <v>608.79</v>
      </c>
    </row>
    <row r="13861" spans="1:3">
      <c r="A13861" s="80">
        <v>44167</v>
      </c>
      <c r="B13861">
        <v>600.64</v>
      </c>
      <c r="C13861">
        <v>607.76</v>
      </c>
    </row>
    <row r="13862" spans="1:3">
      <c r="A13862" s="80">
        <v>44168</v>
      </c>
      <c r="B13862">
        <v>597.99</v>
      </c>
      <c r="C13862">
        <v>605.34</v>
      </c>
    </row>
    <row r="13863" spans="1:3">
      <c r="A13863" s="80">
        <v>44169</v>
      </c>
      <c r="B13863">
        <v>597.41</v>
      </c>
      <c r="C13863">
        <v>603.25</v>
      </c>
    </row>
    <row r="13864" spans="1:3">
      <c r="A13864" s="80">
        <v>44170</v>
      </c>
      <c r="B13864">
        <v>598.08000000000004</v>
      </c>
      <c r="C13864">
        <v>602.63</v>
      </c>
    </row>
    <row r="13865" spans="1:3">
      <c r="A13865" s="80">
        <v>44171</v>
      </c>
      <c r="B13865">
        <v>598.08000000000004</v>
      </c>
      <c r="C13865">
        <v>602.63</v>
      </c>
    </row>
    <row r="13866" spans="1:3">
      <c r="A13866" s="80">
        <v>44172</v>
      </c>
      <c r="B13866">
        <v>598.08000000000004</v>
      </c>
      <c r="C13866">
        <v>602.63</v>
      </c>
    </row>
    <row r="13867" spans="1:3">
      <c r="A13867" s="80">
        <v>44173</v>
      </c>
      <c r="B13867">
        <v>598.79</v>
      </c>
      <c r="C13867">
        <v>604.66999999999996</v>
      </c>
    </row>
    <row r="13868" spans="1:3">
      <c r="A13868" s="80">
        <v>44174</v>
      </c>
      <c r="B13868">
        <v>599.47</v>
      </c>
      <c r="C13868">
        <v>606.12</v>
      </c>
    </row>
    <row r="13869" spans="1:3">
      <c r="A13869" s="80">
        <v>44175</v>
      </c>
      <c r="B13869">
        <v>602.72</v>
      </c>
      <c r="C13869">
        <v>608.05999999999995</v>
      </c>
    </row>
    <row r="13870" spans="1:3">
      <c r="A13870" s="80">
        <v>44176</v>
      </c>
      <c r="B13870">
        <v>603.17999999999995</v>
      </c>
      <c r="C13870">
        <v>609.1</v>
      </c>
    </row>
    <row r="13871" spans="1:3">
      <c r="A13871" s="80">
        <v>44177</v>
      </c>
      <c r="B13871">
        <v>602.82000000000005</v>
      </c>
      <c r="C13871">
        <v>609.91</v>
      </c>
    </row>
    <row r="13872" spans="1:3">
      <c r="A13872" s="80">
        <v>44178</v>
      </c>
      <c r="B13872">
        <v>602.82000000000005</v>
      </c>
      <c r="C13872">
        <v>609.91</v>
      </c>
    </row>
    <row r="13873" spans="1:3">
      <c r="A13873" s="80">
        <v>44179</v>
      </c>
      <c r="B13873">
        <v>602.82000000000005</v>
      </c>
      <c r="C13873">
        <v>609.91</v>
      </c>
    </row>
    <row r="13874" spans="1:3">
      <c r="A13874" s="80">
        <v>44180</v>
      </c>
      <c r="B13874">
        <v>603.55999999999995</v>
      </c>
      <c r="C13874">
        <v>609.91</v>
      </c>
    </row>
    <row r="13875" spans="1:3">
      <c r="A13875" s="80">
        <v>44181</v>
      </c>
      <c r="B13875">
        <v>601.52</v>
      </c>
      <c r="C13875">
        <v>608.84</v>
      </c>
    </row>
    <row r="13876" spans="1:3">
      <c r="A13876" s="80">
        <v>44182</v>
      </c>
      <c r="B13876">
        <v>601.37</v>
      </c>
      <c r="C13876">
        <v>608.5</v>
      </c>
    </row>
    <row r="13877" spans="1:3">
      <c r="A13877" s="80">
        <v>44183</v>
      </c>
      <c r="B13877">
        <v>602.4</v>
      </c>
      <c r="C13877">
        <v>608.45000000000005</v>
      </c>
    </row>
    <row r="13878" spans="1:3">
      <c r="A13878" s="80">
        <v>44184</v>
      </c>
      <c r="B13878">
        <v>602.48</v>
      </c>
      <c r="C13878">
        <v>609.79</v>
      </c>
    </row>
    <row r="13879" spans="1:3">
      <c r="A13879" s="80">
        <v>44185</v>
      </c>
      <c r="B13879">
        <v>602.48</v>
      </c>
      <c r="C13879">
        <v>609.79</v>
      </c>
    </row>
    <row r="13880" spans="1:3">
      <c r="A13880" s="80">
        <v>44186</v>
      </c>
      <c r="B13880">
        <v>602.48</v>
      </c>
      <c r="C13880">
        <v>609.79</v>
      </c>
    </row>
    <row r="13881" spans="1:3">
      <c r="A13881" s="80">
        <v>44187</v>
      </c>
      <c r="B13881">
        <v>604.69000000000005</v>
      </c>
      <c r="C13881">
        <v>611.54</v>
      </c>
    </row>
    <row r="13882" spans="1:3">
      <c r="A13882" s="80">
        <v>44188</v>
      </c>
      <c r="B13882">
        <v>605.46</v>
      </c>
      <c r="C13882">
        <v>612.86</v>
      </c>
    </row>
    <row r="13883" spans="1:3">
      <c r="A13883" s="80">
        <v>44189</v>
      </c>
      <c r="B13883">
        <v>605.25</v>
      </c>
      <c r="C13883">
        <v>612.62</v>
      </c>
    </row>
    <row r="13884" spans="1:3">
      <c r="A13884" s="80">
        <v>44190</v>
      </c>
      <c r="B13884">
        <v>607.32000000000005</v>
      </c>
      <c r="C13884">
        <v>613.13</v>
      </c>
    </row>
    <row r="13885" spans="1:3">
      <c r="A13885" s="80">
        <v>44191</v>
      </c>
      <c r="B13885">
        <v>607.32000000000005</v>
      </c>
      <c r="C13885">
        <v>613.13</v>
      </c>
    </row>
    <row r="13886" spans="1:3">
      <c r="A13886" s="80">
        <v>44192</v>
      </c>
      <c r="B13886">
        <v>607.32000000000005</v>
      </c>
      <c r="C13886">
        <v>613.13</v>
      </c>
    </row>
    <row r="13887" spans="1:3">
      <c r="A13887" s="80">
        <v>44193</v>
      </c>
      <c r="B13887">
        <v>607.32000000000005</v>
      </c>
      <c r="C13887">
        <v>613.13</v>
      </c>
    </row>
    <row r="13888" spans="1:3">
      <c r="A13888" s="80">
        <v>44194</v>
      </c>
      <c r="B13888">
        <v>606.28</v>
      </c>
      <c r="C13888">
        <v>614.16999999999996</v>
      </c>
    </row>
    <row r="13889" spans="1:3">
      <c r="A13889" s="80">
        <v>44195</v>
      </c>
      <c r="B13889">
        <v>609.42999999999995</v>
      </c>
      <c r="C13889">
        <v>616.86</v>
      </c>
    </row>
    <row r="13890" spans="1:3">
      <c r="A13890" s="80">
        <v>44196</v>
      </c>
      <c r="B13890">
        <v>610.53</v>
      </c>
      <c r="C13890">
        <v>617.29999999999995</v>
      </c>
    </row>
    <row r="13891" spans="1:3">
      <c r="A13891" s="80">
        <v>44197</v>
      </c>
      <c r="B13891">
        <v>610.53</v>
      </c>
      <c r="C13891">
        <v>617.29999999999995</v>
      </c>
    </row>
    <row r="13892" spans="1:3">
      <c r="A13892" s="80">
        <v>44198</v>
      </c>
      <c r="B13892">
        <v>610.53</v>
      </c>
      <c r="C13892">
        <v>617.29999999999995</v>
      </c>
    </row>
    <row r="13893" spans="1:3">
      <c r="A13893" s="80">
        <v>44199</v>
      </c>
      <c r="B13893">
        <v>610.53</v>
      </c>
      <c r="C13893">
        <v>617.29999999999995</v>
      </c>
    </row>
    <row r="13894" spans="1:3">
      <c r="A13894" s="80">
        <v>44200</v>
      </c>
      <c r="B13894">
        <v>610.53</v>
      </c>
      <c r="C13894">
        <v>617.29999999999995</v>
      </c>
    </row>
    <row r="13895" spans="1:3">
      <c r="A13895" s="80">
        <v>44201</v>
      </c>
      <c r="B13895">
        <v>609</v>
      </c>
      <c r="C13895">
        <v>616.51</v>
      </c>
    </row>
    <row r="13896" spans="1:3">
      <c r="A13896" s="80">
        <v>44202</v>
      </c>
      <c r="B13896">
        <v>609.24</v>
      </c>
      <c r="C13896">
        <v>616.05999999999995</v>
      </c>
    </row>
    <row r="13897" spans="1:3">
      <c r="A13897" s="80">
        <v>44203</v>
      </c>
      <c r="B13897">
        <v>611.6</v>
      </c>
      <c r="C13897">
        <v>617.25</v>
      </c>
    </row>
    <row r="13898" spans="1:3">
      <c r="A13898" s="80">
        <v>44204</v>
      </c>
      <c r="B13898">
        <v>611.63</v>
      </c>
      <c r="C13898">
        <v>617.78</v>
      </c>
    </row>
    <row r="13899" spans="1:3">
      <c r="A13899" s="80">
        <v>44205</v>
      </c>
      <c r="B13899">
        <v>609.74</v>
      </c>
      <c r="C13899">
        <v>617.79999999999995</v>
      </c>
    </row>
    <row r="13900" spans="1:3">
      <c r="A13900" s="80">
        <v>44206</v>
      </c>
      <c r="B13900">
        <v>609.74</v>
      </c>
      <c r="C13900">
        <v>617.79999999999995</v>
      </c>
    </row>
    <row r="13901" spans="1:3">
      <c r="A13901" s="80">
        <v>44207</v>
      </c>
      <c r="B13901">
        <v>609.74</v>
      </c>
      <c r="C13901">
        <v>617.79999999999995</v>
      </c>
    </row>
    <row r="13902" spans="1:3">
      <c r="A13902" s="80">
        <v>44208</v>
      </c>
      <c r="B13902">
        <v>608.21</v>
      </c>
      <c r="C13902">
        <v>617.20000000000005</v>
      </c>
    </row>
    <row r="13903" spans="1:3">
      <c r="A13903" s="80">
        <v>44209</v>
      </c>
      <c r="B13903">
        <v>608.6</v>
      </c>
      <c r="C13903">
        <v>615.88</v>
      </c>
    </row>
    <row r="13904" spans="1:3">
      <c r="A13904" s="80">
        <v>44210</v>
      </c>
      <c r="B13904">
        <v>606.86</v>
      </c>
      <c r="C13904">
        <v>612.75</v>
      </c>
    </row>
    <row r="13905" spans="1:3">
      <c r="A13905" s="80">
        <v>44211</v>
      </c>
      <c r="B13905">
        <v>605.03</v>
      </c>
      <c r="C13905">
        <v>611.12</v>
      </c>
    </row>
    <row r="13906" spans="1:3">
      <c r="A13906" s="80">
        <v>44212</v>
      </c>
      <c r="B13906">
        <v>604.91999999999996</v>
      </c>
      <c r="C13906">
        <v>611.74</v>
      </c>
    </row>
    <row r="13907" spans="1:3">
      <c r="A13907" s="80">
        <v>44213</v>
      </c>
      <c r="B13907">
        <v>604.91999999999996</v>
      </c>
      <c r="C13907">
        <v>611.74</v>
      </c>
    </row>
    <row r="13908" spans="1:3">
      <c r="A13908" s="80">
        <v>44214</v>
      </c>
      <c r="B13908">
        <v>604.91999999999996</v>
      </c>
      <c r="C13908">
        <v>611.74</v>
      </c>
    </row>
    <row r="13909" spans="1:3">
      <c r="A13909" s="80">
        <v>44215</v>
      </c>
      <c r="B13909">
        <v>606.58000000000004</v>
      </c>
      <c r="C13909">
        <v>612.02</v>
      </c>
    </row>
    <row r="13910" spans="1:3">
      <c r="A13910" s="80">
        <v>44216</v>
      </c>
      <c r="B13910">
        <v>606.13</v>
      </c>
      <c r="C13910">
        <v>612.89</v>
      </c>
    </row>
    <row r="13911" spans="1:3">
      <c r="A13911" s="80">
        <v>44217</v>
      </c>
      <c r="B13911">
        <v>606.5</v>
      </c>
      <c r="C13911">
        <v>613.69000000000005</v>
      </c>
    </row>
    <row r="13912" spans="1:3">
      <c r="A13912" s="80">
        <v>44218</v>
      </c>
      <c r="B13912">
        <v>608.07000000000005</v>
      </c>
      <c r="C13912">
        <v>614.05999999999995</v>
      </c>
    </row>
    <row r="13913" spans="1:3">
      <c r="A13913" s="80">
        <v>44219</v>
      </c>
      <c r="B13913">
        <v>606.29</v>
      </c>
      <c r="C13913">
        <v>614.59</v>
      </c>
    </row>
    <row r="13914" spans="1:3">
      <c r="A13914" s="80">
        <v>44220</v>
      </c>
      <c r="B13914">
        <v>606.29</v>
      </c>
      <c r="C13914">
        <v>614.59</v>
      </c>
    </row>
    <row r="13915" spans="1:3">
      <c r="A13915" s="80">
        <v>44221</v>
      </c>
      <c r="B13915">
        <v>606.29</v>
      </c>
      <c r="C13915">
        <v>614.59</v>
      </c>
    </row>
    <row r="13916" spans="1:3">
      <c r="A13916" s="80">
        <v>44222</v>
      </c>
      <c r="B13916">
        <v>609.98</v>
      </c>
      <c r="C13916">
        <v>614.91999999999996</v>
      </c>
    </row>
    <row r="13917" spans="1:3">
      <c r="A13917" s="80">
        <v>44223</v>
      </c>
      <c r="B13917">
        <v>610.29</v>
      </c>
      <c r="C13917">
        <v>615.54999999999995</v>
      </c>
    </row>
    <row r="13918" spans="1:3">
      <c r="A13918" s="80">
        <v>44224</v>
      </c>
      <c r="B13918">
        <v>609.54999999999995</v>
      </c>
      <c r="C13918">
        <v>615.98</v>
      </c>
    </row>
    <row r="13919" spans="1:3">
      <c r="A13919" s="80">
        <v>44225</v>
      </c>
      <c r="B13919">
        <v>609.67999999999995</v>
      </c>
      <c r="C13919">
        <v>616.01</v>
      </c>
    </row>
    <row r="13920" spans="1:3">
      <c r="A13920" s="80">
        <v>44226</v>
      </c>
      <c r="B13920">
        <v>608.92999999999995</v>
      </c>
      <c r="C13920">
        <v>616.16</v>
      </c>
    </row>
    <row r="13921" spans="1:3">
      <c r="A13921" s="80">
        <v>44227</v>
      </c>
      <c r="B13921">
        <v>608.92999999999995</v>
      </c>
      <c r="C13921">
        <v>616.16</v>
      </c>
    </row>
    <row r="13922" spans="1:3">
      <c r="A13922" s="80">
        <v>44228</v>
      </c>
      <c r="B13922">
        <v>608.92999999999995</v>
      </c>
      <c r="C13922">
        <v>616.16</v>
      </c>
    </row>
    <row r="13923" spans="1:3">
      <c r="A13923" s="80">
        <v>44229</v>
      </c>
      <c r="B13923">
        <v>609.16999999999996</v>
      </c>
      <c r="C13923">
        <v>616.09</v>
      </c>
    </row>
    <row r="13924" spans="1:3">
      <c r="A13924" s="80">
        <v>44230</v>
      </c>
      <c r="B13924">
        <v>609.74</v>
      </c>
      <c r="C13924">
        <v>616.67999999999995</v>
      </c>
    </row>
    <row r="13925" spans="1:3">
      <c r="A13925" s="80">
        <v>44231</v>
      </c>
      <c r="B13925">
        <v>609.59</v>
      </c>
      <c r="C13925">
        <v>615.42999999999995</v>
      </c>
    </row>
    <row r="13926" spans="1:3">
      <c r="A13926" s="80">
        <v>44232</v>
      </c>
      <c r="B13926">
        <v>608.72</v>
      </c>
      <c r="C13926">
        <v>614.48</v>
      </c>
    </row>
    <row r="13927" spans="1:3">
      <c r="A13927" s="80">
        <v>44233</v>
      </c>
      <c r="B13927">
        <v>606.48</v>
      </c>
      <c r="C13927">
        <v>613.94000000000005</v>
      </c>
    </row>
    <row r="13928" spans="1:3">
      <c r="A13928" s="80">
        <v>44234</v>
      </c>
      <c r="B13928">
        <v>606.48</v>
      </c>
      <c r="C13928">
        <v>613.94000000000005</v>
      </c>
    </row>
    <row r="13929" spans="1:3">
      <c r="A13929" s="80">
        <v>44235</v>
      </c>
      <c r="B13929">
        <v>606.48</v>
      </c>
      <c r="C13929">
        <v>613.94000000000005</v>
      </c>
    </row>
    <row r="13930" spans="1:3">
      <c r="A13930" s="80">
        <v>44236</v>
      </c>
      <c r="B13930">
        <v>608.07000000000005</v>
      </c>
      <c r="C13930">
        <v>614.73</v>
      </c>
    </row>
    <row r="13931" spans="1:3">
      <c r="A13931" s="80">
        <v>44237</v>
      </c>
      <c r="B13931">
        <v>608.77</v>
      </c>
      <c r="C13931">
        <v>614.54999999999995</v>
      </c>
    </row>
    <row r="13932" spans="1:3">
      <c r="A13932" s="80">
        <v>44238</v>
      </c>
      <c r="B13932">
        <v>607.80999999999995</v>
      </c>
      <c r="C13932">
        <v>614.13</v>
      </c>
    </row>
    <row r="13933" spans="1:3">
      <c r="A13933" s="80">
        <v>44239</v>
      </c>
      <c r="B13933">
        <v>607.33000000000004</v>
      </c>
      <c r="C13933">
        <v>612.89</v>
      </c>
    </row>
    <row r="13934" spans="1:3">
      <c r="A13934" s="80">
        <v>44240</v>
      </c>
      <c r="B13934">
        <v>605.66999999999996</v>
      </c>
      <c r="C13934">
        <v>612.63</v>
      </c>
    </row>
    <row r="13935" spans="1:3">
      <c r="A13935" s="80">
        <v>44241</v>
      </c>
      <c r="B13935">
        <v>605.66999999999996</v>
      </c>
      <c r="C13935">
        <v>612.63</v>
      </c>
    </row>
    <row r="13936" spans="1:3">
      <c r="A13936" s="80">
        <v>44242</v>
      </c>
      <c r="B13936">
        <v>605.66999999999996</v>
      </c>
      <c r="C13936">
        <v>612.63</v>
      </c>
    </row>
    <row r="13937" spans="1:3">
      <c r="A13937" s="80">
        <v>44243</v>
      </c>
      <c r="B13937">
        <v>605.12</v>
      </c>
      <c r="C13937">
        <v>613.03</v>
      </c>
    </row>
    <row r="13938" spans="1:3">
      <c r="A13938" s="80">
        <v>44244</v>
      </c>
      <c r="B13938">
        <v>608.82000000000005</v>
      </c>
      <c r="C13938">
        <v>613.79999999999995</v>
      </c>
    </row>
    <row r="13939" spans="1:3">
      <c r="A13939" s="80">
        <v>44245</v>
      </c>
      <c r="B13939">
        <v>607.99</v>
      </c>
      <c r="C13939">
        <v>615.34</v>
      </c>
    </row>
    <row r="13940" spans="1:3">
      <c r="A13940" s="80">
        <v>44246</v>
      </c>
      <c r="B13940">
        <v>608.16999999999996</v>
      </c>
      <c r="C13940">
        <v>614.6</v>
      </c>
    </row>
    <row r="13941" spans="1:3">
      <c r="A13941" s="80">
        <v>44247</v>
      </c>
      <c r="B13941">
        <v>606.37</v>
      </c>
      <c r="C13941">
        <v>614.11</v>
      </c>
    </row>
    <row r="13942" spans="1:3">
      <c r="A13942" s="80">
        <v>44248</v>
      </c>
      <c r="B13942">
        <v>606.37</v>
      </c>
      <c r="C13942">
        <v>614.11</v>
      </c>
    </row>
    <row r="13943" spans="1:3">
      <c r="A13943" s="80">
        <v>44249</v>
      </c>
      <c r="B13943">
        <v>606.37</v>
      </c>
      <c r="C13943">
        <v>614.11</v>
      </c>
    </row>
    <row r="13944" spans="1:3">
      <c r="A13944" s="80">
        <v>44250</v>
      </c>
      <c r="B13944">
        <v>606.57000000000005</v>
      </c>
      <c r="C13944">
        <v>614.1</v>
      </c>
    </row>
    <row r="13945" spans="1:3">
      <c r="A13945" s="80">
        <v>44251</v>
      </c>
      <c r="B13945">
        <v>607.13</v>
      </c>
      <c r="C13945">
        <v>613.55999999999995</v>
      </c>
    </row>
    <row r="13946" spans="1:3">
      <c r="A13946" s="80">
        <v>44252</v>
      </c>
      <c r="B13946">
        <v>606.91</v>
      </c>
      <c r="C13946">
        <v>614.26</v>
      </c>
    </row>
    <row r="13947" spans="1:3">
      <c r="A13947" s="80">
        <v>44253</v>
      </c>
      <c r="B13947">
        <v>609.26</v>
      </c>
      <c r="C13947">
        <v>615.08000000000004</v>
      </c>
    </row>
    <row r="13948" spans="1:3">
      <c r="A13948" s="80">
        <v>44254</v>
      </c>
      <c r="B13948">
        <v>610.09</v>
      </c>
      <c r="C13948">
        <v>615.84</v>
      </c>
    </row>
    <row r="13949" spans="1:3">
      <c r="A13949" s="80">
        <v>44255</v>
      </c>
      <c r="B13949">
        <v>610.09</v>
      </c>
      <c r="C13949">
        <v>615.84</v>
      </c>
    </row>
    <row r="13950" spans="1:3">
      <c r="A13950" s="80">
        <v>44256</v>
      </c>
      <c r="B13950">
        <v>610.09</v>
      </c>
      <c r="C13950">
        <v>615.84</v>
      </c>
    </row>
    <row r="13951" spans="1:3">
      <c r="A13951" s="80">
        <v>44257</v>
      </c>
      <c r="B13951">
        <v>609.54</v>
      </c>
      <c r="C13951">
        <v>616.48</v>
      </c>
    </row>
    <row r="13952" spans="1:3">
      <c r="A13952" s="80">
        <v>44258</v>
      </c>
      <c r="B13952">
        <v>610.08000000000004</v>
      </c>
      <c r="C13952">
        <v>615.80999999999995</v>
      </c>
    </row>
    <row r="13953" spans="1:3">
      <c r="A13953" s="80">
        <v>44259</v>
      </c>
      <c r="B13953">
        <v>607.96</v>
      </c>
      <c r="C13953">
        <v>615.42999999999995</v>
      </c>
    </row>
    <row r="13954" spans="1:3">
      <c r="A13954" s="80">
        <v>44260</v>
      </c>
      <c r="B13954">
        <v>607.96</v>
      </c>
      <c r="C13954">
        <v>615.08000000000004</v>
      </c>
    </row>
    <row r="13955" spans="1:3">
      <c r="A13955" s="80">
        <v>44261</v>
      </c>
      <c r="B13955">
        <v>607.19000000000005</v>
      </c>
      <c r="C13955">
        <v>614.22</v>
      </c>
    </row>
    <row r="13956" spans="1:3">
      <c r="A13956" s="80">
        <v>44262</v>
      </c>
      <c r="B13956">
        <v>607.19000000000005</v>
      </c>
      <c r="C13956">
        <v>614.22</v>
      </c>
    </row>
    <row r="13957" spans="1:3">
      <c r="A13957" s="80">
        <v>44263</v>
      </c>
      <c r="B13957">
        <v>607.19000000000005</v>
      </c>
      <c r="C13957">
        <v>614.22</v>
      </c>
    </row>
    <row r="13958" spans="1:3">
      <c r="A13958" s="80">
        <v>44264</v>
      </c>
      <c r="B13958">
        <v>607.37</v>
      </c>
      <c r="C13958">
        <v>613.27</v>
      </c>
    </row>
    <row r="13959" spans="1:3">
      <c r="A13959" s="80">
        <v>44265</v>
      </c>
      <c r="B13959">
        <v>605.24</v>
      </c>
      <c r="C13959">
        <v>613.17999999999995</v>
      </c>
    </row>
    <row r="13960" spans="1:3">
      <c r="A13960" s="80">
        <v>44266</v>
      </c>
      <c r="B13960">
        <v>606.63</v>
      </c>
      <c r="C13960">
        <v>612.27</v>
      </c>
    </row>
    <row r="13961" spans="1:3">
      <c r="A13961" s="80">
        <v>44267</v>
      </c>
      <c r="B13961">
        <v>606.71</v>
      </c>
      <c r="C13961">
        <v>612.54</v>
      </c>
    </row>
    <row r="13962" spans="1:3">
      <c r="A13962" s="80">
        <v>44268</v>
      </c>
      <c r="B13962">
        <v>606.62</v>
      </c>
      <c r="C13962">
        <v>612.82000000000005</v>
      </c>
    </row>
    <row r="13963" spans="1:3">
      <c r="A13963" s="80">
        <v>44269</v>
      </c>
      <c r="B13963">
        <v>606.62</v>
      </c>
      <c r="C13963">
        <v>612.82000000000005</v>
      </c>
    </row>
    <row r="13964" spans="1:3">
      <c r="A13964" s="80">
        <v>44270</v>
      </c>
      <c r="B13964">
        <v>606.62</v>
      </c>
      <c r="C13964">
        <v>612.82000000000005</v>
      </c>
    </row>
    <row r="13965" spans="1:3">
      <c r="A13965" s="80">
        <v>44271</v>
      </c>
      <c r="B13965">
        <v>606</v>
      </c>
      <c r="C13965">
        <v>612.66</v>
      </c>
    </row>
    <row r="13966" spans="1:3">
      <c r="A13966" s="80">
        <v>44272</v>
      </c>
      <c r="B13966">
        <v>607.79999999999995</v>
      </c>
      <c r="C13966">
        <v>612.89</v>
      </c>
    </row>
    <row r="13967" spans="1:3">
      <c r="A13967" s="80">
        <v>44273</v>
      </c>
      <c r="B13967">
        <v>607.42999999999995</v>
      </c>
      <c r="C13967">
        <v>613.58000000000004</v>
      </c>
    </row>
    <row r="13968" spans="1:3">
      <c r="A13968" s="80">
        <v>44274</v>
      </c>
      <c r="B13968">
        <v>607.84</v>
      </c>
      <c r="C13968">
        <v>612.89</v>
      </c>
    </row>
    <row r="13969" spans="1:3">
      <c r="A13969" s="80">
        <v>44275</v>
      </c>
      <c r="B13969">
        <v>606.13</v>
      </c>
      <c r="C13969">
        <v>613.28</v>
      </c>
    </row>
    <row r="13970" spans="1:3">
      <c r="A13970" s="80">
        <v>44276</v>
      </c>
      <c r="B13970">
        <v>606.13</v>
      </c>
      <c r="C13970">
        <v>613.28</v>
      </c>
    </row>
    <row r="13971" spans="1:3">
      <c r="A13971" s="80">
        <v>44277</v>
      </c>
      <c r="B13971">
        <v>606.13</v>
      </c>
      <c r="C13971">
        <v>613.28</v>
      </c>
    </row>
    <row r="13972" spans="1:3">
      <c r="A13972" s="80">
        <v>44278</v>
      </c>
      <c r="B13972">
        <v>605.14</v>
      </c>
      <c r="C13972">
        <v>613.78</v>
      </c>
    </row>
    <row r="13973" spans="1:3">
      <c r="A13973" s="80">
        <v>44279</v>
      </c>
      <c r="B13973">
        <v>608.24</v>
      </c>
      <c r="C13973">
        <v>614.15</v>
      </c>
    </row>
    <row r="13974" spans="1:3">
      <c r="A13974" s="80">
        <v>44280</v>
      </c>
      <c r="B13974">
        <v>609.80999999999995</v>
      </c>
      <c r="C13974">
        <v>615.42999999999995</v>
      </c>
    </row>
    <row r="13975" spans="1:3">
      <c r="A13975" s="80">
        <v>44281</v>
      </c>
      <c r="B13975">
        <v>609.35</v>
      </c>
      <c r="C13975">
        <v>615.66</v>
      </c>
    </row>
    <row r="13976" spans="1:3">
      <c r="A13976" s="80">
        <v>44282</v>
      </c>
      <c r="B13976">
        <v>608.54999999999995</v>
      </c>
      <c r="C13976">
        <v>616.33000000000004</v>
      </c>
    </row>
    <row r="13977" spans="1:3">
      <c r="A13977" s="80">
        <v>44283</v>
      </c>
      <c r="B13977">
        <v>608.54999999999995</v>
      </c>
      <c r="C13977">
        <v>616.33000000000004</v>
      </c>
    </row>
    <row r="13978" spans="1:3">
      <c r="A13978" s="80">
        <v>44284</v>
      </c>
      <c r="B13978">
        <v>608.54999999999995</v>
      </c>
      <c r="C13978">
        <v>616.33000000000004</v>
      </c>
    </row>
    <row r="13979" spans="1:3">
      <c r="A13979" s="80">
        <v>44285</v>
      </c>
      <c r="B13979">
        <v>607.45000000000005</v>
      </c>
      <c r="C13979">
        <v>616.24</v>
      </c>
    </row>
    <row r="13980" spans="1:3">
      <c r="A13980" s="80">
        <v>44286</v>
      </c>
      <c r="B13980">
        <v>610.29</v>
      </c>
      <c r="C13980">
        <v>615.80999999999995</v>
      </c>
    </row>
    <row r="13981" spans="1:3">
      <c r="A13981" s="80">
        <v>44287</v>
      </c>
      <c r="B13981">
        <v>608.16</v>
      </c>
      <c r="C13981">
        <v>615.13</v>
      </c>
    </row>
    <row r="13982" spans="1:3">
      <c r="A13982" s="80">
        <v>44288</v>
      </c>
      <c r="B13982">
        <v>608.16</v>
      </c>
      <c r="C13982">
        <v>615.13</v>
      </c>
    </row>
    <row r="13983" spans="1:3">
      <c r="A13983" s="80">
        <v>44289</v>
      </c>
      <c r="B13983">
        <v>608.16</v>
      </c>
      <c r="C13983">
        <v>615.13</v>
      </c>
    </row>
    <row r="13984" spans="1:3">
      <c r="A13984" s="80">
        <v>44290</v>
      </c>
      <c r="B13984">
        <v>608.16</v>
      </c>
      <c r="C13984">
        <v>615.13</v>
      </c>
    </row>
    <row r="13985" spans="1:3">
      <c r="A13985" s="80">
        <v>44291</v>
      </c>
      <c r="B13985">
        <v>608.16</v>
      </c>
      <c r="C13985">
        <v>615.13</v>
      </c>
    </row>
    <row r="13986" spans="1:3">
      <c r="A13986" s="80">
        <v>44292</v>
      </c>
      <c r="B13986">
        <v>607.12</v>
      </c>
      <c r="C13986">
        <v>615.26</v>
      </c>
    </row>
    <row r="13987" spans="1:3">
      <c r="A13987" s="80">
        <v>44293</v>
      </c>
      <c r="B13987">
        <v>606.94000000000005</v>
      </c>
      <c r="C13987">
        <v>614.27</v>
      </c>
    </row>
    <row r="13988" spans="1:3">
      <c r="A13988" s="80">
        <v>44294</v>
      </c>
      <c r="B13988">
        <v>608.74</v>
      </c>
      <c r="C13988">
        <v>614.78</v>
      </c>
    </row>
    <row r="13989" spans="1:3">
      <c r="A13989" s="80">
        <v>44295</v>
      </c>
      <c r="B13989">
        <v>609.46</v>
      </c>
      <c r="C13989">
        <v>614.67999999999995</v>
      </c>
    </row>
    <row r="13990" spans="1:3">
      <c r="A13990" s="80">
        <v>44296</v>
      </c>
      <c r="B13990">
        <v>608.16</v>
      </c>
      <c r="C13990">
        <v>615.45000000000005</v>
      </c>
    </row>
    <row r="13991" spans="1:3">
      <c r="A13991" s="80">
        <v>44297</v>
      </c>
      <c r="B13991">
        <v>608.16</v>
      </c>
      <c r="C13991">
        <v>615.45000000000005</v>
      </c>
    </row>
    <row r="13992" spans="1:3">
      <c r="A13992" s="80">
        <v>44298</v>
      </c>
      <c r="B13992">
        <v>608.16</v>
      </c>
      <c r="C13992">
        <v>615.45000000000005</v>
      </c>
    </row>
    <row r="13993" spans="1:3">
      <c r="A13993" s="80">
        <v>44299</v>
      </c>
      <c r="B13993">
        <v>606.99</v>
      </c>
      <c r="C13993">
        <v>616.03</v>
      </c>
    </row>
    <row r="13994" spans="1:3">
      <c r="A13994" s="80">
        <v>44300</v>
      </c>
      <c r="B13994">
        <v>609.24</v>
      </c>
      <c r="C13994">
        <v>615.13</v>
      </c>
    </row>
    <row r="13995" spans="1:3">
      <c r="A13995" s="80">
        <v>44301</v>
      </c>
      <c r="B13995">
        <v>609.64</v>
      </c>
      <c r="C13995">
        <v>615.09</v>
      </c>
    </row>
    <row r="13996" spans="1:3">
      <c r="A13996" s="80">
        <v>44302</v>
      </c>
      <c r="B13996">
        <v>609.30999999999995</v>
      </c>
      <c r="C13996">
        <v>615.35</v>
      </c>
    </row>
    <row r="13997" spans="1:3">
      <c r="A13997" s="80">
        <v>44303</v>
      </c>
      <c r="B13997">
        <v>609.97</v>
      </c>
      <c r="C13997">
        <v>615.84</v>
      </c>
    </row>
    <row r="13998" spans="1:3">
      <c r="A13998" s="80">
        <v>44304</v>
      </c>
      <c r="B13998">
        <v>609.97</v>
      </c>
      <c r="C13998">
        <v>615.84</v>
      </c>
    </row>
    <row r="13999" spans="1:3">
      <c r="A13999" s="80">
        <v>44305</v>
      </c>
      <c r="B13999">
        <v>609.97</v>
      </c>
      <c r="C13999">
        <v>615.84</v>
      </c>
    </row>
    <row r="14000" spans="1:3">
      <c r="A14000" s="80">
        <v>44306</v>
      </c>
      <c r="B14000">
        <v>610.29</v>
      </c>
      <c r="C14000">
        <v>615.98</v>
      </c>
    </row>
    <row r="14001" spans="1:3">
      <c r="A14001" s="80">
        <v>44307</v>
      </c>
      <c r="B14001">
        <v>609.94000000000005</v>
      </c>
      <c r="C14001">
        <v>616.6</v>
      </c>
    </row>
    <row r="14002" spans="1:3">
      <c r="A14002" s="80">
        <v>44308</v>
      </c>
      <c r="B14002">
        <v>612.9</v>
      </c>
      <c r="C14002">
        <v>617.21</v>
      </c>
    </row>
    <row r="14003" spans="1:3">
      <c r="A14003" s="80">
        <v>44309</v>
      </c>
      <c r="B14003">
        <v>612.41</v>
      </c>
      <c r="C14003">
        <v>618.49</v>
      </c>
    </row>
    <row r="14004" spans="1:3">
      <c r="A14004" s="80">
        <v>44310</v>
      </c>
      <c r="B14004">
        <v>611.52</v>
      </c>
      <c r="C14004">
        <v>619.1</v>
      </c>
    </row>
    <row r="14005" spans="1:3">
      <c r="A14005" s="80">
        <v>44311</v>
      </c>
      <c r="B14005">
        <v>611.52</v>
      </c>
      <c r="C14005">
        <v>619.1</v>
      </c>
    </row>
    <row r="14006" spans="1:3">
      <c r="A14006" s="80">
        <v>44312</v>
      </c>
      <c r="B14006">
        <v>611.52</v>
      </c>
      <c r="C14006">
        <v>619.1</v>
      </c>
    </row>
    <row r="14007" spans="1:3">
      <c r="A14007" s="80">
        <v>44313</v>
      </c>
      <c r="B14007">
        <v>613.41999999999996</v>
      </c>
      <c r="C14007">
        <v>619.9</v>
      </c>
    </row>
    <row r="14008" spans="1:3">
      <c r="A14008" s="80">
        <v>44314</v>
      </c>
      <c r="B14008">
        <v>612.49</v>
      </c>
      <c r="C14008">
        <v>620.1</v>
      </c>
    </row>
    <row r="14009" spans="1:3">
      <c r="A14009" s="80">
        <v>44315</v>
      </c>
      <c r="B14009">
        <v>614.73</v>
      </c>
      <c r="C14009">
        <v>621.66999999999996</v>
      </c>
    </row>
    <row r="14010" spans="1:3">
      <c r="A14010" s="80">
        <v>44316</v>
      </c>
      <c r="B14010">
        <v>613.35</v>
      </c>
      <c r="C14010">
        <v>619.44000000000005</v>
      </c>
    </row>
    <row r="14011" spans="1:3">
      <c r="A14011" s="80">
        <v>44317</v>
      </c>
      <c r="B14011">
        <v>611.08000000000004</v>
      </c>
      <c r="C14011">
        <v>616.91999999999996</v>
      </c>
    </row>
    <row r="14012" spans="1:3">
      <c r="A14012" s="80">
        <v>44318</v>
      </c>
      <c r="B14012">
        <v>611.08000000000004</v>
      </c>
      <c r="C14012">
        <v>616.91999999999996</v>
      </c>
    </row>
    <row r="14013" spans="1:3">
      <c r="A14013" s="80">
        <v>44319</v>
      </c>
      <c r="B14013">
        <v>611.08000000000004</v>
      </c>
      <c r="C14013">
        <v>616.91999999999996</v>
      </c>
    </row>
    <row r="14014" spans="1:3">
      <c r="A14014" s="80">
        <v>44320</v>
      </c>
      <c r="B14014">
        <v>611.08000000000004</v>
      </c>
      <c r="C14014">
        <v>616.91999999999996</v>
      </c>
    </row>
    <row r="14015" spans="1:3">
      <c r="A14015" s="80">
        <v>44321</v>
      </c>
      <c r="B14015">
        <v>609.41999999999996</v>
      </c>
      <c r="C14015">
        <v>617.73</v>
      </c>
    </row>
    <row r="14016" spans="1:3">
      <c r="A14016" s="80">
        <v>44322</v>
      </c>
      <c r="B14016">
        <v>609.29999999999995</v>
      </c>
      <c r="C14016">
        <v>618.26</v>
      </c>
    </row>
    <row r="14017" spans="1:3">
      <c r="A14017" s="80">
        <v>44323</v>
      </c>
      <c r="B14017">
        <v>613.44000000000005</v>
      </c>
      <c r="C14017">
        <v>618.80999999999995</v>
      </c>
    </row>
    <row r="14018" spans="1:3">
      <c r="A14018" s="80">
        <v>44324</v>
      </c>
      <c r="B14018">
        <v>612.79</v>
      </c>
      <c r="C14018">
        <v>618.72</v>
      </c>
    </row>
    <row r="14019" spans="1:3">
      <c r="A14019" s="80">
        <v>44325</v>
      </c>
      <c r="B14019">
        <v>612.79</v>
      </c>
      <c r="C14019">
        <v>618.72</v>
      </c>
    </row>
    <row r="14020" spans="1:3">
      <c r="A14020" s="80">
        <v>44326</v>
      </c>
      <c r="B14020">
        <v>612.79</v>
      </c>
      <c r="C14020">
        <v>618.72</v>
      </c>
    </row>
    <row r="14021" spans="1:3">
      <c r="A14021" s="80">
        <v>44327</v>
      </c>
      <c r="B14021">
        <v>611.95000000000005</v>
      </c>
      <c r="C14021">
        <v>618.97</v>
      </c>
    </row>
    <row r="14022" spans="1:3">
      <c r="A14022" s="80">
        <v>44328</v>
      </c>
      <c r="B14022">
        <v>611.97</v>
      </c>
      <c r="C14022">
        <v>618.30999999999995</v>
      </c>
    </row>
    <row r="14023" spans="1:3">
      <c r="A14023" s="80">
        <v>44329</v>
      </c>
      <c r="B14023">
        <v>613.29</v>
      </c>
      <c r="C14023">
        <v>618.02</v>
      </c>
    </row>
    <row r="14024" spans="1:3">
      <c r="A14024" s="80">
        <v>44330</v>
      </c>
      <c r="B14024">
        <v>611.39</v>
      </c>
      <c r="C14024">
        <v>617.49</v>
      </c>
    </row>
    <row r="14025" spans="1:3">
      <c r="A14025" s="80">
        <v>44331</v>
      </c>
      <c r="B14025">
        <v>609.82000000000005</v>
      </c>
      <c r="C14025">
        <v>616.05999999999995</v>
      </c>
    </row>
    <row r="14026" spans="1:3">
      <c r="A14026" s="80">
        <v>44332</v>
      </c>
      <c r="B14026">
        <v>609.82000000000005</v>
      </c>
      <c r="C14026">
        <v>616.05999999999995</v>
      </c>
    </row>
    <row r="14027" spans="1:3">
      <c r="A14027" s="80">
        <v>44333</v>
      </c>
      <c r="B14027">
        <v>609.82000000000005</v>
      </c>
      <c r="C14027">
        <v>616.05999999999995</v>
      </c>
    </row>
    <row r="14028" spans="1:3">
      <c r="A14028" s="80">
        <v>44334</v>
      </c>
      <c r="B14028">
        <v>610.79</v>
      </c>
      <c r="C14028">
        <v>617.38</v>
      </c>
    </row>
    <row r="14029" spans="1:3">
      <c r="A14029" s="80">
        <v>44335</v>
      </c>
      <c r="B14029">
        <v>612.08000000000004</v>
      </c>
      <c r="C14029">
        <v>619.5</v>
      </c>
    </row>
    <row r="14030" spans="1:3">
      <c r="A14030" s="80">
        <v>44336</v>
      </c>
      <c r="B14030">
        <v>613.54</v>
      </c>
      <c r="C14030">
        <v>619.61</v>
      </c>
    </row>
    <row r="14031" spans="1:3">
      <c r="A14031" s="80">
        <v>44337</v>
      </c>
      <c r="B14031">
        <v>611.16</v>
      </c>
      <c r="C14031">
        <v>620.34</v>
      </c>
    </row>
    <row r="14032" spans="1:3">
      <c r="A14032" s="80">
        <v>44338</v>
      </c>
      <c r="B14032">
        <v>613.11</v>
      </c>
      <c r="C14032">
        <v>620.02</v>
      </c>
    </row>
    <row r="14033" spans="1:3">
      <c r="A14033" s="80">
        <v>44339</v>
      </c>
      <c r="B14033">
        <v>613.11</v>
      </c>
      <c r="C14033">
        <v>620.02</v>
      </c>
    </row>
    <row r="14034" spans="1:3">
      <c r="A14034" s="80">
        <v>44340</v>
      </c>
      <c r="B14034">
        <v>613.11</v>
      </c>
      <c r="C14034">
        <v>620.02</v>
      </c>
    </row>
    <row r="14035" spans="1:3">
      <c r="A14035" s="80">
        <v>44341</v>
      </c>
      <c r="B14035">
        <v>614.15</v>
      </c>
      <c r="C14035">
        <v>620</v>
      </c>
    </row>
    <row r="14036" spans="1:3">
      <c r="A14036" s="80">
        <v>44342</v>
      </c>
      <c r="B14036">
        <v>614.26</v>
      </c>
      <c r="C14036">
        <v>619.91999999999996</v>
      </c>
    </row>
    <row r="14037" spans="1:3">
      <c r="A14037" s="80">
        <v>44343</v>
      </c>
      <c r="B14037">
        <v>613.79</v>
      </c>
      <c r="C14037">
        <v>621.08000000000004</v>
      </c>
    </row>
    <row r="14038" spans="1:3">
      <c r="A14038" s="80">
        <v>44344</v>
      </c>
      <c r="B14038">
        <v>614.87</v>
      </c>
      <c r="C14038">
        <v>620.04</v>
      </c>
    </row>
    <row r="14039" spans="1:3">
      <c r="A14039" s="80">
        <v>44345</v>
      </c>
      <c r="B14039">
        <v>613.22</v>
      </c>
      <c r="C14039">
        <v>620.24</v>
      </c>
    </row>
    <row r="14040" spans="1:3">
      <c r="A14040" s="80">
        <v>44346</v>
      </c>
      <c r="B14040">
        <v>613.22</v>
      </c>
      <c r="C14040">
        <v>620.24</v>
      </c>
    </row>
    <row r="14041" spans="1:3">
      <c r="A14041" s="80">
        <v>44347</v>
      </c>
      <c r="B14041">
        <v>613.22</v>
      </c>
      <c r="C14041">
        <v>620.24</v>
      </c>
    </row>
    <row r="14042" spans="1:3">
      <c r="A14042" s="80">
        <v>44348</v>
      </c>
      <c r="B14042">
        <v>613.03</v>
      </c>
      <c r="C14042">
        <v>621.39</v>
      </c>
    </row>
    <row r="14043" spans="1:3">
      <c r="A14043" s="80">
        <v>44349</v>
      </c>
      <c r="B14043">
        <v>614.70000000000005</v>
      </c>
      <c r="C14043">
        <v>621.99</v>
      </c>
    </row>
    <row r="14044" spans="1:3">
      <c r="A14044" s="80">
        <v>44350</v>
      </c>
      <c r="B14044">
        <v>614.82000000000005</v>
      </c>
      <c r="C14044">
        <v>621.72</v>
      </c>
    </row>
    <row r="14045" spans="1:3">
      <c r="A14045" s="80">
        <v>44351</v>
      </c>
      <c r="B14045">
        <v>613.87</v>
      </c>
      <c r="C14045">
        <v>620.80999999999995</v>
      </c>
    </row>
    <row r="14046" spans="1:3">
      <c r="A14046" s="80">
        <v>44352</v>
      </c>
      <c r="B14046">
        <v>613.32000000000005</v>
      </c>
      <c r="C14046">
        <v>620.64</v>
      </c>
    </row>
    <row r="14047" spans="1:3">
      <c r="A14047" s="80">
        <v>44353</v>
      </c>
      <c r="B14047">
        <v>613.32000000000005</v>
      </c>
      <c r="C14047">
        <v>620.64</v>
      </c>
    </row>
    <row r="14048" spans="1:3">
      <c r="A14048" s="80">
        <v>44354</v>
      </c>
      <c r="B14048">
        <v>613.32000000000005</v>
      </c>
      <c r="C14048">
        <v>620.64</v>
      </c>
    </row>
    <row r="14049" spans="1:3">
      <c r="A14049" s="80">
        <v>44355</v>
      </c>
      <c r="B14049">
        <v>613.47</v>
      </c>
      <c r="C14049">
        <v>621.1</v>
      </c>
    </row>
    <row r="14050" spans="1:3">
      <c r="A14050" s="80">
        <v>44356</v>
      </c>
      <c r="B14050">
        <v>614.13</v>
      </c>
      <c r="C14050">
        <v>621.04</v>
      </c>
    </row>
    <row r="14051" spans="1:3">
      <c r="A14051" s="80">
        <v>44357</v>
      </c>
      <c r="B14051">
        <v>614.07000000000005</v>
      </c>
      <c r="C14051">
        <v>621.13</v>
      </c>
    </row>
    <row r="14052" spans="1:3">
      <c r="A14052" s="80">
        <v>44358</v>
      </c>
      <c r="B14052">
        <v>614.79999999999995</v>
      </c>
      <c r="C14052">
        <v>620.54</v>
      </c>
    </row>
    <row r="14053" spans="1:3">
      <c r="A14053" s="80">
        <v>44359</v>
      </c>
      <c r="B14053">
        <v>614.1</v>
      </c>
      <c r="C14053">
        <v>620.21</v>
      </c>
    </row>
    <row r="14054" spans="1:3">
      <c r="A14054" s="80">
        <v>44360</v>
      </c>
      <c r="B14054">
        <v>614.1</v>
      </c>
      <c r="C14054">
        <v>620.21</v>
      </c>
    </row>
    <row r="14055" spans="1:3">
      <c r="A14055" s="80">
        <v>44361</v>
      </c>
      <c r="B14055">
        <v>614.1</v>
      </c>
      <c r="C14055">
        <v>620.21</v>
      </c>
    </row>
    <row r="14056" spans="1:3">
      <c r="A14056" s="80">
        <v>44362</v>
      </c>
      <c r="B14056">
        <v>614.39</v>
      </c>
      <c r="C14056">
        <v>619.9</v>
      </c>
    </row>
    <row r="14057" spans="1:3">
      <c r="A14057" s="80">
        <v>44363</v>
      </c>
      <c r="B14057">
        <v>612.63</v>
      </c>
      <c r="C14057">
        <v>618.65</v>
      </c>
    </row>
    <row r="14058" spans="1:3">
      <c r="A14058" s="80">
        <v>44364</v>
      </c>
      <c r="B14058">
        <v>614.07000000000005</v>
      </c>
      <c r="C14058">
        <v>619.77</v>
      </c>
    </row>
    <row r="14059" spans="1:3">
      <c r="A14059" s="80">
        <v>44365</v>
      </c>
      <c r="B14059">
        <v>614.07000000000005</v>
      </c>
      <c r="C14059">
        <v>620.29999999999995</v>
      </c>
    </row>
    <row r="14060" spans="1:3">
      <c r="A14060" s="80">
        <v>44366</v>
      </c>
      <c r="B14060">
        <v>614.04</v>
      </c>
      <c r="C14060">
        <v>621.02</v>
      </c>
    </row>
    <row r="14061" spans="1:3">
      <c r="A14061" s="80">
        <v>44367</v>
      </c>
      <c r="B14061">
        <v>614.04</v>
      </c>
      <c r="C14061">
        <v>621.02</v>
      </c>
    </row>
    <row r="14062" spans="1:3">
      <c r="A14062" s="80">
        <v>44368</v>
      </c>
      <c r="B14062">
        <v>614.04</v>
      </c>
      <c r="C14062">
        <v>621.02</v>
      </c>
    </row>
    <row r="14063" spans="1:3">
      <c r="A14063" s="80">
        <v>44369</v>
      </c>
      <c r="B14063">
        <v>613.84</v>
      </c>
      <c r="C14063">
        <v>621.16</v>
      </c>
    </row>
    <row r="14064" spans="1:3">
      <c r="A14064" s="80">
        <v>44370</v>
      </c>
      <c r="B14064">
        <v>613.89</v>
      </c>
      <c r="C14064">
        <v>621.41</v>
      </c>
    </row>
    <row r="14065" spans="1:3">
      <c r="A14065" s="80">
        <v>44371</v>
      </c>
      <c r="B14065">
        <v>616.70000000000005</v>
      </c>
      <c r="C14065">
        <v>622.1</v>
      </c>
    </row>
    <row r="14066" spans="1:3">
      <c r="A14066" s="80">
        <v>44372</v>
      </c>
      <c r="B14066">
        <v>615.79</v>
      </c>
      <c r="C14066">
        <v>621.39</v>
      </c>
    </row>
    <row r="14067" spans="1:3">
      <c r="A14067" s="80">
        <v>44373</v>
      </c>
      <c r="B14067">
        <v>614.23</v>
      </c>
      <c r="C14067">
        <v>620.66999999999996</v>
      </c>
    </row>
    <row r="14068" spans="1:3">
      <c r="A14068" s="80">
        <v>44374</v>
      </c>
      <c r="B14068">
        <v>614.23</v>
      </c>
      <c r="C14068">
        <v>620.66999999999996</v>
      </c>
    </row>
    <row r="14069" spans="1:3">
      <c r="A14069" s="80">
        <v>44375</v>
      </c>
      <c r="B14069">
        <v>614.23</v>
      </c>
      <c r="C14069">
        <v>620.66999999999996</v>
      </c>
    </row>
    <row r="14070" spans="1:3">
      <c r="A14070" s="80">
        <v>44376</v>
      </c>
      <c r="B14070">
        <v>614.9</v>
      </c>
      <c r="C14070">
        <v>621.83000000000004</v>
      </c>
    </row>
    <row r="14071" spans="1:3">
      <c r="A14071" s="80">
        <v>44377</v>
      </c>
      <c r="B14071">
        <v>615.25</v>
      </c>
      <c r="C14071">
        <v>621.91999999999996</v>
      </c>
    </row>
    <row r="14072" spans="1:3">
      <c r="A14072" s="80">
        <v>44378</v>
      </c>
      <c r="B14072">
        <v>615.47</v>
      </c>
      <c r="C14072">
        <v>621.88</v>
      </c>
    </row>
    <row r="14073" spans="1:3">
      <c r="A14073" s="80">
        <v>44379</v>
      </c>
      <c r="B14073">
        <v>615.82000000000005</v>
      </c>
      <c r="C14073">
        <v>622.51</v>
      </c>
    </row>
    <row r="14074" spans="1:3">
      <c r="A14074" s="80">
        <v>44380</v>
      </c>
      <c r="B14074">
        <v>614.62</v>
      </c>
      <c r="C14074">
        <v>621.94000000000005</v>
      </c>
    </row>
    <row r="14075" spans="1:3">
      <c r="A14075" s="80">
        <v>44381</v>
      </c>
      <c r="B14075">
        <v>614.62</v>
      </c>
      <c r="C14075">
        <v>621.94000000000005</v>
      </c>
    </row>
    <row r="14076" spans="1:3">
      <c r="A14076" s="80">
        <v>44382</v>
      </c>
      <c r="B14076">
        <v>614.62</v>
      </c>
      <c r="C14076">
        <v>621.94000000000005</v>
      </c>
    </row>
    <row r="14077" spans="1:3">
      <c r="A14077" s="80">
        <v>44383</v>
      </c>
      <c r="B14077">
        <v>615.5</v>
      </c>
      <c r="C14077">
        <v>621.97</v>
      </c>
    </row>
    <row r="14078" spans="1:3">
      <c r="A14078" s="80">
        <v>44384</v>
      </c>
      <c r="B14078">
        <v>614.5</v>
      </c>
      <c r="C14078">
        <v>622.34</v>
      </c>
    </row>
    <row r="14079" spans="1:3">
      <c r="A14079" s="80">
        <v>44385</v>
      </c>
      <c r="B14079">
        <v>616.30999999999995</v>
      </c>
      <c r="C14079">
        <v>623.30999999999995</v>
      </c>
    </row>
    <row r="14080" spans="1:3">
      <c r="A14080" s="80">
        <v>44386</v>
      </c>
      <c r="B14080">
        <v>618.14</v>
      </c>
      <c r="C14080">
        <v>623.6</v>
      </c>
    </row>
    <row r="14081" spans="1:3">
      <c r="A14081" s="80">
        <v>44387</v>
      </c>
      <c r="B14081">
        <v>617.97</v>
      </c>
      <c r="C14081">
        <v>623.6</v>
      </c>
    </row>
    <row r="14082" spans="1:3">
      <c r="A14082" s="80">
        <v>44388</v>
      </c>
      <c r="B14082">
        <v>617.97</v>
      </c>
      <c r="C14082">
        <v>623.6</v>
      </c>
    </row>
    <row r="14083" spans="1:3">
      <c r="A14083" s="80">
        <v>44389</v>
      </c>
      <c r="B14083">
        <v>617.97</v>
      </c>
      <c r="C14083">
        <v>623.6</v>
      </c>
    </row>
    <row r="14084" spans="1:3">
      <c r="A14084" s="80">
        <v>44390</v>
      </c>
      <c r="B14084">
        <v>616.19000000000005</v>
      </c>
      <c r="C14084">
        <v>622.75</v>
      </c>
    </row>
    <row r="14085" spans="1:3">
      <c r="A14085" s="80">
        <v>44391</v>
      </c>
      <c r="B14085">
        <v>615.01</v>
      </c>
      <c r="C14085">
        <v>621.07000000000005</v>
      </c>
    </row>
    <row r="14086" spans="1:3">
      <c r="A14086" s="80">
        <v>44392</v>
      </c>
      <c r="B14086">
        <v>615.42999999999995</v>
      </c>
      <c r="C14086">
        <v>620.24</v>
      </c>
    </row>
    <row r="14087" spans="1:3">
      <c r="A14087" s="80">
        <v>44393</v>
      </c>
      <c r="B14087">
        <v>615.16</v>
      </c>
      <c r="C14087">
        <v>621.42999999999995</v>
      </c>
    </row>
    <row r="14088" spans="1:3">
      <c r="A14088" s="80">
        <v>44394</v>
      </c>
      <c r="B14088">
        <v>614.66999999999996</v>
      </c>
      <c r="C14088">
        <v>621.39</v>
      </c>
    </row>
    <row r="14089" spans="1:3">
      <c r="A14089" s="80">
        <v>44395</v>
      </c>
      <c r="B14089">
        <v>614.66999999999996</v>
      </c>
      <c r="C14089">
        <v>621.39</v>
      </c>
    </row>
    <row r="14090" spans="1:3">
      <c r="A14090" s="80">
        <v>44396</v>
      </c>
      <c r="B14090">
        <v>614.66999999999996</v>
      </c>
      <c r="C14090">
        <v>621.39</v>
      </c>
    </row>
    <row r="14091" spans="1:3">
      <c r="A14091" s="80">
        <v>44397</v>
      </c>
      <c r="B14091">
        <v>613.55999999999995</v>
      </c>
      <c r="C14091">
        <v>621.91999999999996</v>
      </c>
    </row>
    <row r="14092" spans="1:3">
      <c r="A14092" s="80">
        <v>44398</v>
      </c>
      <c r="B14092">
        <v>617.15</v>
      </c>
      <c r="C14092">
        <v>621.42999999999995</v>
      </c>
    </row>
    <row r="14093" spans="1:3">
      <c r="A14093" s="80">
        <v>44399</v>
      </c>
      <c r="B14093">
        <v>614.45000000000005</v>
      </c>
      <c r="C14093">
        <v>620.17999999999995</v>
      </c>
    </row>
    <row r="14094" spans="1:3">
      <c r="A14094" s="80">
        <v>44400</v>
      </c>
      <c r="B14094">
        <v>615.07000000000005</v>
      </c>
      <c r="C14094">
        <v>621.57000000000005</v>
      </c>
    </row>
    <row r="14095" spans="1:3">
      <c r="A14095" s="80">
        <v>44401</v>
      </c>
      <c r="B14095">
        <v>615.41999999999996</v>
      </c>
      <c r="C14095">
        <v>621.69000000000005</v>
      </c>
    </row>
    <row r="14096" spans="1:3">
      <c r="A14096" s="80">
        <v>44402</v>
      </c>
      <c r="B14096">
        <v>615.41999999999996</v>
      </c>
      <c r="C14096">
        <v>621.69000000000005</v>
      </c>
    </row>
    <row r="14097" spans="1:3">
      <c r="A14097" s="80">
        <v>44403</v>
      </c>
      <c r="B14097">
        <v>615.41999999999996</v>
      </c>
      <c r="C14097">
        <v>621.69000000000005</v>
      </c>
    </row>
    <row r="14098" spans="1:3">
      <c r="A14098" s="80">
        <v>44404</v>
      </c>
      <c r="B14098">
        <v>615.41999999999996</v>
      </c>
      <c r="C14098">
        <v>621.69000000000005</v>
      </c>
    </row>
    <row r="14099" spans="1:3">
      <c r="A14099" s="80">
        <v>44405</v>
      </c>
      <c r="B14099">
        <v>614.47</v>
      </c>
      <c r="C14099">
        <v>622.22</v>
      </c>
    </row>
    <row r="14100" spans="1:3">
      <c r="A14100" s="80">
        <v>44406</v>
      </c>
      <c r="B14100">
        <v>616.66</v>
      </c>
      <c r="C14100">
        <v>623.02</v>
      </c>
    </row>
    <row r="14101" spans="1:3">
      <c r="A14101" s="80">
        <v>44407</v>
      </c>
      <c r="B14101">
        <v>617.92999999999995</v>
      </c>
      <c r="C14101">
        <v>623.16999999999996</v>
      </c>
    </row>
    <row r="14102" spans="1:3">
      <c r="A14102" s="80">
        <v>44408</v>
      </c>
      <c r="B14102">
        <v>616.89</v>
      </c>
      <c r="C14102">
        <v>622.98</v>
      </c>
    </row>
    <row r="14103" spans="1:3">
      <c r="A14103" s="80">
        <v>44409</v>
      </c>
      <c r="B14103">
        <v>616.89</v>
      </c>
      <c r="C14103">
        <v>622.98</v>
      </c>
    </row>
    <row r="14104" spans="1:3">
      <c r="A14104" s="80">
        <v>44410</v>
      </c>
      <c r="B14104">
        <v>616.89</v>
      </c>
      <c r="C14104">
        <v>622.98</v>
      </c>
    </row>
    <row r="14105" spans="1:3">
      <c r="A14105" s="80">
        <v>44411</v>
      </c>
      <c r="B14105">
        <v>616.89</v>
      </c>
      <c r="C14105">
        <v>622.98</v>
      </c>
    </row>
    <row r="14106" spans="1:3">
      <c r="A14106" s="80">
        <v>44412</v>
      </c>
      <c r="B14106">
        <v>616.78</v>
      </c>
      <c r="C14106">
        <v>623.78</v>
      </c>
    </row>
    <row r="14107" spans="1:3">
      <c r="A14107" s="80">
        <v>44413</v>
      </c>
      <c r="B14107">
        <v>617.14</v>
      </c>
      <c r="C14107">
        <v>623.53</v>
      </c>
    </row>
    <row r="14108" spans="1:3">
      <c r="A14108" s="80">
        <v>44414</v>
      </c>
      <c r="B14108">
        <v>615.67999999999995</v>
      </c>
      <c r="C14108">
        <v>623.23</v>
      </c>
    </row>
    <row r="14109" spans="1:3">
      <c r="A14109" s="80">
        <v>44415</v>
      </c>
      <c r="B14109">
        <v>616.39</v>
      </c>
      <c r="C14109">
        <v>623.02</v>
      </c>
    </row>
    <row r="14110" spans="1:3">
      <c r="A14110" s="80">
        <v>44416</v>
      </c>
      <c r="B14110">
        <v>616.39</v>
      </c>
      <c r="C14110">
        <v>623.02</v>
      </c>
    </row>
    <row r="14111" spans="1:3">
      <c r="A14111" s="80">
        <v>44417</v>
      </c>
      <c r="B14111">
        <v>616.39</v>
      </c>
      <c r="C14111">
        <v>623.02</v>
      </c>
    </row>
    <row r="14112" spans="1:3">
      <c r="A14112" s="80">
        <v>44418</v>
      </c>
      <c r="B14112">
        <v>616.79</v>
      </c>
      <c r="C14112">
        <v>624.04999999999995</v>
      </c>
    </row>
    <row r="14113" spans="1:3">
      <c r="A14113" s="80">
        <v>44419</v>
      </c>
      <c r="B14113">
        <v>618.41</v>
      </c>
      <c r="C14113">
        <v>623.84</v>
      </c>
    </row>
    <row r="14114" spans="1:3">
      <c r="A14114" s="80">
        <v>44420</v>
      </c>
      <c r="B14114">
        <v>618.64</v>
      </c>
      <c r="C14114">
        <v>624.39</v>
      </c>
    </row>
    <row r="14115" spans="1:3">
      <c r="A14115" s="80">
        <v>44421</v>
      </c>
      <c r="B14115">
        <v>618.01</v>
      </c>
      <c r="C14115">
        <v>623.16999999999996</v>
      </c>
    </row>
    <row r="14116" spans="1:3">
      <c r="A14116" s="80">
        <v>44422</v>
      </c>
      <c r="B14116">
        <v>615.49</v>
      </c>
      <c r="C14116">
        <v>622.37</v>
      </c>
    </row>
    <row r="14117" spans="1:3">
      <c r="A14117" s="80">
        <v>44423</v>
      </c>
      <c r="B14117">
        <v>615.49</v>
      </c>
      <c r="C14117">
        <v>622.37</v>
      </c>
    </row>
    <row r="14118" spans="1:3">
      <c r="A14118" s="80">
        <v>44424</v>
      </c>
      <c r="B14118">
        <v>615.49</v>
      </c>
      <c r="C14118">
        <v>622.37</v>
      </c>
    </row>
    <row r="14119" spans="1:3">
      <c r="A14119" s="80">
        <v>44425</v>
      </c>
      <c r="B14119">
        <v>615.83000000000004</v>
      </c>
      <c r="C14119">
        <v>622.16999999999996</v>
      </c>
    </row>
    <row r="14120" spans="1:3">
      <c r="A14120" s="80">
        <v>44426</v>
      </c>
      <c r="B14120">
        <v>616.70000000000005</v>
      </c>
      <c r="C14120">
        <v>622.47</v>
      </c>
    </row>
    <row r="14121" spans="1:3">
      <c r="A14121" s="80">
        <v>44427</v>
      </c>
      <c r="B14121">
        <v>616.73</v>
      </c>
      <c r="C14121">
        <v>622.72</v>
      </c>
    </row>
    <row r="14122" spans="1:3">
      <c r="A14122" s="80">
        <v>44428</v>
      </c>
      <c r="B14122">
        <v>616.30999999999995</v>
      </c>
      <c r="C14122">
        <v>622.4</v>
      </c>
    </row>
    <row r="14123" spans="1:3">
      <c r="A14123" s="80">
        <v>44429</v>
      </c>
      <c r="B14123">
        <v>615.97</v>
      </c>
      <c r="C14123">
        <v>622.85</v>
      </c>
    </row>
    <row r="14124" spans="1:3">
      <c r="A14124" s="80">
        <v>44430</v>
      </c>
      <c r="B14124">
        <v>615.97</v>
      </c>
      <c r="C14124">
        <v>622.85</v>
      </c>
    </row>
    <row r="14125" spans="1:3">
      <c r="A14125" s="80">
        <v>44431</v>
      </c>
      <c r="B14125">
        <v>615.97</v>
      </c>
      <c r="C14125">
        <v>622.85</v>
      </c>
    </row>
    <row r="14126" spans="1:3">
      <c r="A14126" s="80">
        <v>44432</v>
      </c>
      <c r="B14126">
        <v>616.95000000000005</v>
      </c>
      <c r="C14126">
        <v>623.53</v>
      </c>
    </row>
    <row r="14127" spans="1:3">
      <c r="A14127" s="80">
        <v>44433</v>
      </c>
      <c r="B14127">
        <v>619.54999999999995</v>
      </c>
      <c r="C14127">
        <v>624.25</v>
      </c>
    </row>
    <row r="14128" spans="1:3">
      <c r="A14128" s="80">
        <v>44434</v>
      </c>
      <c r="B14128">
        <v>619.36</v>
      </c>
      <c r="C14128">
        <v>625.14</v>
      </c>
    </row>
    <row r="14129" spans="1:3">
      <c r="A14129" s="80">
        <v>44435</v>
      </c>
      <c r="B14129">
        <v>620.29</v>
      </c>
      <c r="C14129">
        <v>625.42999999999995</v>
      </c>
    </row>
    <row r="14130" spans="1:3">
      <c r="A14130" s="80">
        <v>44436</v>
      </c>
      <c r="B14130">
        <v>619.70000000000005</v>
      </c>
      <c r="C14130">
        <v>625.78</v>
      </c>
    </row>
    <row r="14131" spans="1:3">
      <c r="A14131" s="80">
        <v>44437</v>
      </c>
      <c r="B14131">
        <v>619.70000000000005</v>
      </c>
      <c r="C14131">
        <v>625.78</v>
      </c>
    </row>
    <row r="14132" spans="1:3">
      <c r="A14132" s="80">
        <v>44438</v>
      </c>
      <c r="B14132">
        <v>619.70000000000005</v>
      </c>
      <c r="C14132">
        <v>625.78</v>
      </c>
    </row>
    <row r="14133" spans="1:3">
      <c r="A14133" s="80">
        <v>44439</v>
      </c>
      <c r="B14133">
        <v>619.83000000000004</v>
      </c>
      <c r="C14133">
        <v>626.46</v>
      </c>
    </row>
    <row r="14134" spans="1:3">
      <c r="A14134" s="80">
        <v>44440</v>
      </c>
      <c r="B14134">
        <v>619.72</v>
      </c>
      <c r="C14134">
        <v>627.04</v>
      </c>
    </row>
    <row r="14135" spans="1:3">
      <c r="A14135" s="80">
        <v>44441</v>
      </c>
      <c r="B14135">
        <v>620.94000000000005</v>
      </c>
      <c r="C14135">
        <v>627.41</v>
      </c>
    </row>
    <row r="14136" spans="1:3">
      <c r="A14136" s="80">
        <v>44442</v>
      </c>
      <c r="B14136">
        <v>619.1</v>
      </c>
      <c r="C14136">
        <v>627.62</v>
      </c>
    </row>
    <row r="14137" spans="1:3">
      <c r="A14137" s="80">
        <v>44443</v>
      </c>
      <c r="B14137">
        <v>619.6</v>
      </c>
      <c r="C14137">
        <v>627.12</v>
      </c>
    </row>
    <row r="14138" spans="1:3">
      <c r="A14138" s="80">
        <v>44444</v>
      </c>
      <c r="B14138">
        <v>619.6</v>
      </c>
      <c r="C14138">
        <v>627.12</v>
      </c>
    </row>
    <row r="14139" spans="1:3">
      <c r="A14139" s="80">
        <v>44445</v>
      </c>
      <c r="B14139">
        <v>619.6</v>
      </c>
      <c r="C14139">
        <v>627.12</v>
      </c>
    </row>
    <row r="14140" spans="1:3">
      <c r="A14140" s="80">
        <v>44446</v>
      </c>
      <c r="B14140">
        <v>620.69000000000005</v>
      </c>
      <c r="C14140">
        <v>627.53</v>
      </c>
    </row>
    <row r="14141" spans="1:3">
      <c r="A14141" s="80">
        <v>44447</v>
      </c>
      <c r="B14141">
        <v>621.16</v>
      </c>
      <c r="C14141">
        <v>627.91</v>
      </c>
    </row>
    <row r="14142" spans="1:3">
      <c r="A14142" s="80">
        <v>44448</v>
      </c>
      <c r="B14142">
        <v>623.32000000000005</v>
      </c>
      <c r="C14142">
        <v>629.01</v>
      </c>
    </row>
    <row r="14143" spans="1:3">
      <c r="A14143" s="80">
        <v>44449</v>
      </c>
      <c r="B14143">
        <v>623.91999999999996</v>
      </c>
      <c r="C14143">
        <v>630.41</v>
      </c>
    </row>
    <row r="14144" spans="1:3">
      <c r="A14144" s="80">
        <v>44450</v>
      </c>
      <c r="B14144">
        <v>622.55999999999995</v>
      </c>
      <c r="C14144">
        <v>628.89</v>
      </c>
    </row>
    <row r="14145" spans="1:3">
      <c r="A14145" s="80">
        <v>44451</v>
      </c>
      <c r="B14145">
        <v>622.55999999999995</v>
      </c>
      <c r="C14145">
        <v>628.89</v>
      </c>
    </row>
    <row r="14146" spans="1:3">
      <c r="A14146" s="80">
        <v>44452</v>
      </c>
      <c r="B14146">
        <v>622.55999999999995</v>
      </c>
      <c r="C14146">
        <v>628.89</v>
      </c>
    </row>
    <row r="14147" spans="1:3">
      <c r="A14147" s="80">
        <v>44453</v>
      </c>
      <c r="B14147">
        <v>622.55999999999995</v>
      </c>
      <c r="C14147">
        <v>628.89</v>
      </c>
    </row>
    <row r="14148" spans="1:3">
      <c r="A14148" s="80">
        <v>44454</v>
      </c>
      <c r="B14148">
        <v>621.04</v>
      </c>
      <c r="C14148">
        <v>627.47</v>
      </c>
    </row>
    <row r="14149" spans="1:3">
      <c r="A14149" s="80">
        <v>44455</v>
      </c>
      <c r="B14149">
        <v>621.28</v>
      </c>
      <c r="C14149">
        <v>627.09</v>
      </c>
    </row>
    <row r="14150" spans="1:3">
      <c r="A14150" s="80">
        <v>44456</v>
      </c>
      <c r="B14150">
        <v>620.82000000000005</v>
      </c>
      <c r="C14150">
        <v>627.30999999999995</v>
      </c>
    </row>
    <row r="14151" spans="1:3">
      <c r="A14151" s="80">
        <v>44457</v>
      </c>
      <c r="B14151">
        <v>619.94000000000005</v>
      </c>
      <c r="C14151">
        <v>626.87</v>
      </c>
    </row>
    <row r="14152" spans="1:3">
      <c r="A14152" s="80">
        <v>44458</v>
      </c>
      <c r="B14152">
        <v>619.94000000000005</v>
      </c>
      <c r="C14152">
        <v>626.87</v>
      </c>
    </row>
    <row r="14153" spans="1:3">
      <c r="A14153" s="80">
        <v>44459</v>
      </c>
      <c r="B14153">
        <v>619.94000000000005</v>
      </c>
      <c r="C14153">
        <v>626.87</v>
      </c>
    </row>
    <row r="14154" spans="1:3">
      <c r="A14154" s="80">
        <v>44460</v>
      </c>
      <c r="B14154">
        <v>621.67999999999995</v>
      </c>
      <c r="C14154">
        <v>627.01</v>
      </c>
    </row>
    <row r="14155" spans="1:3">
      <c r="A14155" s="80">
        <v>44461</v>
      </c>
      <c r="B14155">
        <v>619.6</v>
      </c>
      <c r="C14155">
        <v>627.44000000000005</v>
      </c>
    </row>
    <row r="14156" spans="1:3">
      <c r="A14156" s="80">
        <v>44462</v>
      </c>
      <c r="B14156">
        <v>621.03</v>
      </c>
      <c r="C14156">
        <v>628.5</v>
      </c>
    </row>
    <row r="14157" spans="1:3">
      <c r="A14157" s="80">
        <v>44463</v>
      </c>
      <c r="B14157">
        <v>623.65</v>
      </c>
      <c r="C14157">
        <v>628.79</v>
      </c>
    </row>
    <row r="14158" spans="1:3">
      <c r="A14158" s="80">
        <v>44464</v>
      </c>
      <c r="B14158">
        <v>622.79999999999995</v>
      </c>
      <c r="C14158">
        <v>628.66999999999996</v>
      </c>
    </row>
    <row r="14159" spans="1:3">
      <c r="A14159" s="80">
        <v>44465</v>
      </c>
      <c r="B14159">
        <v>622.79999999999995</v>
      </c>
      <c r="C14159">
        <v>628.66999999999996</v>
      </c>
    </row>
    <row r="14160" spans="1:3">
      <c r="A14160" s="80">
        <v>44466</v>
      </c>
      <c r="B14160">
        <v>622.79999999999995</v>
      </c>
      <c r="C14160">
        <v>628.66999999999996</v>
      </c>
    </row>
    <row r="14161" spans="1:3">
      <c r="A14161" s="80">
        <v>44467</v>
      </c>
      <c r="B14161">
        <v>622.49</v>
      </c>
      <c r="C14161">
        <v>628.96</v>
      </c>
    </row>
    <row r="14162" spans="1:3">
      <c r="A14162" s="80">
        <v>44468</v>
      </c>
      <c r="B14162">
        <v>623.29999999999995</v>
      </c>
      <c r="C14162">
        <v>629.41</v>
      </c>
    </row>
    <row r="14163" spans="1:3">
      <c r="A14163" s="80">
        <v>44469</v>
      </c>
      <c r="B14163">
        <v>623.24</v>
      </c>
      <c r="C14163">
        <v>629.71</v>
      </c>
    </row>
    <row r="14164" spans="1:3">
      <c r="A14164" s="80">
        <v>44470</v>
      </c>
      <c r="B14164">
        <v>623.12</v>
      </c>
      <c r="C14164">
        <v>630.28</v>
      </c>
    </row>
    <row r="14165" spans="1:3">
      <c r="A14165" s="80">
        <v>44471</v>
      </c>
      <c r="B14165">
        <v>622.95000000000005</v>
      </c>
      <c r="C14165">
        <v>629.95000000000005</v>
      </c>
    </row>
    <row r="14166" spans="1:3">
      <c r="A14166" s="80">
        <v>44472</v>
      </c>
      <c r="B14166">
        <v>622.95000000000005</v>
      </c>
      <c r="C14166">
        <v>629.95000000000005</v>
      </c>
    </row>
    <row r="14167" spans="1:3">
      <c r="A14167" s="80">
        <v>44473</v>
      </c>
      <c r="B14167">
        <v>622.95000000000005</v>
      </c>
      <c r="C14167">
        <v>629.95000000000005</v>
      </c>
    </row>
    <row r="14168" spans="1:3">
      <c r="A14168" s="80">
        <v>44474</v>
      </c>
      <c r="B14168">
        <v>622.72</v>
      </c>
      <c r="C14168">
        <v>629.65</v>
      </c>
    </row>
    <row r="14169" spans="1:3">
      <c r="A14169" s="80">
        <v>44475</v>
      </c>
      <c r="B14169">
        <v>621.08000000000004</v>
      </c>
      <c r="C14169">
        <v>629.12</v>
      </c>
    </row>
    <row r="14170" spans="1:3">
      <c r="A14170" s="80">
        <v>44476</v>
      </c>
      <c r="B14170">
        <v>623.72</v>
      </c>
      <c r="C14170">
        <v>630.13</v>
      </c>
    </row>
    <row r="14171" spans="1:3">
      <c r="A14171" s="80">
        <v>44477</v>
      </c>
      <c r="B14171">
        <v>625.16999999999996</v>
      </c>
      <c r="C14171">
        <v>630.42999999999995</v>
      </c>
    </row>
    <row r="14172" spans="1:3">
      <c r="A14172" s="80">
        <v>44478</v>
      </c>
      <c r="B14172">
        <v>625.26</v>
      </c>
      <c r="C14172">
        <v>631.11</v>
      </c>
    </row>
    <row r="14173" spans="1:3">
      <c r="A14173" s="80">
        <v>44479</v>
      </c>
      <c r="B14173">
        <v>625.26</v>
      </c>
      <c r="C14173">
        <v>631.11</v>
      </c>
    </row>
    <row r="14174" spans="1:3">
      <c r="A14174" s="80">
        <v>44480</v>
      </c>
      <c r="B14174">
        <v>625.26</v>
      </c>
      <c r="C14174">
        <v>631.11</v>
      </c>
    </row>
    <row r="14175" spans="1:3">
      <c r="A14175" s="80">
        <v>44481</v>
      </c>
      <c r="B14175">
        <v>625</v>
      </c>
      <c r="C14175">
        <v>631.62</v>
      </c>
    </row>
    <row r="14176" spans="1:3">
      <c r="A14176" s="80">
        <v>44482</v>
      </c>
      <c r="B14176">
        <v>623.91</v>
      </c>
      <c r="C14176">
        <v>631.66999999999996</v>
      </c>
    </row>
    <row r="14177" spans="1:3">
      <c r="A14177" s="80">
        <v>44483</v>
      </c>
      <c r="B14177">
        <v>626.21</v>
      </c>
      <c r="C14177">
        <v>631.79</v>
      </c>
    </row>
    <row r="14178" spans="1:3">
      <c r="A14178" s="80">
        <v>44484</v>
      </c>
      <c r="B14178">
        <v>624.74</v>
      </c>
      <c r="C14178">
        <v>632.14</v>
      </c>
    </row>
    <row r="14179" spans="1:3">
      <c r="A14179" s="80">
        <v>44485</v>
      </c>
      <c r="B14179">
        <v>625.33000000000004</v>
      </c>
      <c r="C14179">
        <v>631.9</v>
      </c>
    </row>
    <row r="14180" spans="1:3">
      <c r="A14180" s="80">
        <v>44486</v>
      </c>
      <c r="B14180">
        <v>625.33000000000004</v>
      </c>
      <c r="C14180">
        <v>631.9</v>
      </c>
    </row>
    <row r="14181" spans="1:3">
      <c r="A14181" s="80">
        <v>44487</v>
      </c>
      <c r="B14181">
        <v>625.33000000000004</v>
      </c>
      <c r="C14181">
        <v>631.9</v>
      </c>
    </row>
    <row r="14182" spans="1:3">
      <c r="A14182" s="80">
        <v>44488</v>
      </c>
      <c r="B14182">
        <v>624</v>
      </c>
      <c r="C14182">
        <v>631.96</v>
      </c>
    </row>
    <row r="14183" spans="1:3">
      <c r="A14183" s="80">
        <v>44489</v>
      </c>
      <c r="B14183">
        <v>626.35</v>
      </c>
      <c r="C14183">
        <v>632.36</v>
      </c>
    </row>
    <row r="14184" spans="1:3">
      <c r="A14184" s="80">
        <v>44490</v>
      </c>
      <c r="B14184">
        <v>625.82000000000005</v>
      </c>
      <c r="C14184">
        <v>632.67999999999995</v>
      </c>
    </row>
    <row r="14185" spans="1:3">
      <c r="A14185" s="80">
        <v>44491</v>
      </c>
      <c r="B14185">
        <v>627.52</v>
      </c>
      <c r="C14185">
        <v>633.75</v>
      </c>
    </row>
    <row r="14186" spans="1:3">
      <c r="A14186" s="80">
        <v>44492</v>
      </c>
      <c r="B14186">
        <v>627.22</v>
      </c>
      <c r="C14186">
        <v>634.51</v>
      </c>
    </row>
    <row r="14187" spans="1:3">
      <c r="A14187" s="80">
        <v>44493</v>
      </c>
      <c r="B14187">
        <v>627.22</v>
      </c>
      <c r="C14187">
        <v>634.51</v>
      </c>
    </row>
    <row r="14188" spans="1:3">
      <c r="A14188" s="80">
        <v>44494</v>
      </c>
      <c r="B14188">
        <v>627.22</v>
      </c>
      <c r="C14188">
        <v>634.51</v>
      </c>
    </row>
    <row r="14189" spans="1:3">
      <c r="A14189" s="80">
        <v>44495</v>
      </c>
      <c r="B14189">
        <v>629.54</v>
      </c>
      <c r="C14189">
        <v>635.08000000000004</v>
      </c>
    </row>
    <row r="14190" spans="1:3">
      <c r="A14190" s="80">
        <v>44496</v>
      </c>
      <c r="B14190">
        <v>630.99</v>
      </c>
      <c r="C14190">
        <v>636.59</v>
      </c>
    </row>
    <row r="14191" spans="1:3">
      <c r="A14191" s="80">
        <v>44497</v>
      </c>
      <c r="B14191">
        <v>633.38</v>
      </c>
      <c r="C14191">
        <v>640.1</v>
      </c>
    </row>
    <row r="14192" spans="1:3">
      <c r="A14192" s="80">
        <v>44498</v>
      </c>
      <c r="B14192">
        <v>634.69000000000005</v>
      </c>
      <c r="C14192">
        <v>641.69000000000005</v>
      </c>
    </row>
    <row r="14193" spans="1:3">
      <c r="A14193" s="80">
        <v>44499</v>
      </c>
      <c r="B14193">
        <v>634.69000000000005</v>
      </c>
      <c r="C14193">
        <v>641.84</v>
      </c>
    </row>
    <row r="14194" spans="1:3">
      <c r="A14194" s="80">
        <v>44500</v>
      </c>
      <c r="B14194">
        <v>634.69000000000005</v>
      </c>
      <c r="C14194">
        <v>641.84</v>
      </c>
    </row>
    <row r="14195" spans="1:3">
      <c r="A14195" s="80">
        <v>44501</v>
      </c>
      <c r="B14195">
        <v>634.69000000000005</v>
      </c>
      <c r="C14195">
        <v>641.84</v>
      </c>
    </row>
    <row r="14196" spans="1:3">
      <c r="A14196" s="80">
        <v>44502</v>
      </c>
      <c r="B14196">
        <v>634.26</v>
      </c>
      <c r="C14196">
        <v>642.76</v>
      </c>
    </row>
    <row r="14197" spans="1:3">
      <c r="A14197" s="80">
        <v>44503</v>
      </c>
      <c r="B14197">
        <v>635.73</v>
      </c>
      <c r="C14197">
        <v>642.62</v>
      </c>
    </row>
    <row r="14198" spans="1:3">
      <c r="A14198" s="80">
        <v>44504</v>
      </c>
      <c r="B14198">
        <v>635.27</v>
      </c>
      <c r="C14198">
        <v>643.13</v>
      </c>
    </row>
    <row r="14199" spans="1:3">
      <c r="A14199" s="80">
        <v>44505</v>
      </c>
      <c r="B14199">
        <v>637</v>
      </c>
      <c r="C14199">
        <v>643.33000000000004</v>
      </c>
    </row>
    <row r="14200" spans="1:3">
      <c r="A14200" s="80">
        <v>44506</v>
      </c>
      <c r="B14200">
        <v>637.34</v>
      </c>
      <c r="C14200">
        <v>643.51</v>
      </c>
    </row>
    <row r="14201" spans="1:3">
      <c r="A14201" s="80">
        <v>44507</v>
      </c>
      <c r="B14201">
        <v>637.34</v>
      </c>
      <c r="C14201">
        <v>643.51</v>
      </c>
    </row>
    <row r="14202" spans="1:3">
      <c r="A14202" s="80">
        <v>44508</v>
      </c>
      <c r="B14202">
        <v>637.34</v>
      </c>
      <c r="C14202">
        <v>643.51</v>
      </c>
    </row>
    <row r="14203" spans="1:3">
      <c r="A14203" s="80">
        <v>44509</v>
      </c>
      <c r="B14203">
        <v>635.08000000000004</v>
      </c>
      <c r="C14203">
        <v>644.04999999999995</v>
      </c>
    </row>
    <row r="14204" spans="1:3">
      <c r="A14204" s="80">
        <v>44510</v>
      </c>
      <c r="B14204">
        <v>637.82000000000005</v>
      </c>
      <c r="C14204">
        <v>644.96</v>
      </c>
    </row>
    <row r="14205" spans="1:3">
      <c r="A14205" s="80">
        <v>44511</v>
      </c>
      <c r="B14205">
        <v>638.55999999999995</v>
      </c>
      <c r="C14205">
        <v>644.95000000000005</v>
      </c>
    </row>
    <row r="14206" spans="1:3">
      <c r="A14206" s="80">
        <v>44512</v>
      </c>
      <c r="B14206">
        <v>639.34</v>
      </c>
      <c r="C14206">
        <v>645.13</v>
      </c>
    </row>
    <row r="14207" spans="1:3">
      <c r="A14207" s="80">
        <v>44513</v>
      </c>
      <c r="B14207">
        <v>638.21</v>
      </c>
      <c r="C14207">
        <v>645.47</v>
      </c>
    </row>
    <row r="14208" spans="1:3">
      <c r="A14208" s="80">
        <v>44514</v>
      </c>
      <c r="B14208">
        <v>638.21</v>
      </c>
      <c r="C14208">
        <v>645.47</v>
      </c>
    </row>
    <row r="14209" spans="1:3">
      <c r="A14209" s="80">
        <v>44515</v>
      </c>
      <c r="B14209">
        <v>638.21</v>
      </c>
      <c r="C14209">
        <v>645.47</v>
      </c>
    </row>
    <row r="14210" spans="1:3">
      <c r="A14210" s="80">
        <v>44516</v>
      </c>
      <c r="B14210">
        <v>636.36</v>
      </c>
      <c r="C14210">
        <v>643.1</v>
      </c>
    </row>
    <row r="14211" spans="1:3">
      <c r="A14211" s="80">
        <v>44517</v>
      </c>
      <c r="B14211">
        <v>635.07000000000005</v>
      </c>
      <c r="C14211">
        <v>641.58000000000004</v>
      </c>
    </row>
    <row r="14212" spans="1:3">
      <c r="A14212" s="80">
        <v>44518</v>
      </c>
      <c r="B14212">
        <v>635.72</v>
      </c>
      <c r="C14212">
        <v>642.26</v>
      </c>
    </row>
    <row r="14213" spans="1:3">
      <c r="A14213" s="80">
        <v>44519</v>
      </c>
      <c r="B14213">
        <v>635.35</v>
      </c>
      <c r="C14213">
        <v>641.11</v>
      </c>
    </row>
    <row r="14214" spans="1:3">
      <c r="A14214" s="80">
        <v>44520</v>
      </c>
      <c r="B14214">
        <v>632.71</v>
      </c>
      <c r="C14214">
        <v>640.51</v>
      </c>
    </row>
    <row r="14215" spans="1:3">
      <c r="A14215" s="80">
        <v>44521</v>
      </c>
      <c r="B14215">
        <v>632.71</v>
      </c>
      <c r="C14215">
        <v>640.51</v>
      </c>
    </row>
    <row r="14216" spans="1:3">
      <c r="A14216" s="80">
        <v>44522</v>
      </c>
      <c r="B14216">
        <v>632.71</v>
      </c>
      <c r="C14216">
        <v>640.51</v>
      </c>
    </row>
    <row r="14217" spans="1:3">
      <c r="A14217" s="80">
        <v>44523</v>
      </c>
      <c r="B14217">
        <v>633.37</v>
      </c>
      <c r="C14217">
        <v>640.49</v>
      </c>
    </row>
    <row r="14218" spans="1:3">
      <c r="A14218" s="80">
        <v>44524</v>
      </c>
      <c r="B14218">
        <v>631.76</v>
      </c>
      <c r="C14218">
        <v>639.19000000000005</v>
      </c>
    </row>
    <row r="14219" spans="1:3">
      <c r="A14219" s="80">
        <v>44525</v>
      </c>
      <c r="B14219">
        <v>632.48</v>
      </c>
      <c r="C14219">
        <v>638.71</v>
      </c>
    </row>
    <row r="14220" spans="1:3">
      <c r="A14220" s="80">
        <v>44526</v>
      </c>
      <c r="B14220">
        <v>628.59</v>
      </c>
      <c r="C14220">
        <v>633.91</v>
      </c>
    </row>
    <row r="14221" spans="1:3">
      <c r="A14221" s="80">
        <v>44527</v>
      </c>
      <c r="B14221">
        <v>626.55999999999995</v>
      </c>
      <c r="C14221">
        <v>632.20000000000005</v>
      </c>
    </row>
    <row r="14222" spans="1:3">
      <c r="A14222" s="80">
        <v>44528</v>
      </c>
      <c r="B14222">
        <v>626.55999999999995</v>
      </c>
      <c r="C14222">
        <v>632.20000000000005</v>
      </c>
    </row>
    <row r="14223" spans="1:3">
      <c r="A14223" s="80">
        <v>44529</v>
      </c>
      <c r="B14223">
        <v>626.55999999999995</v>
      </c>
      <c r="C14223">
        <v>632.20000000000005</v>
      </c>
    </row>
    <row r="14224" spans="1:3">
      <c r="A14224" s="80">
        <v>44530</v>
      </c>
      <c r="B14224">
        <v>626.55999999999995</v>
      </c>
      <c r="C14224">
        <v>632.20000000000005</v>
      </c>
    </row>
    <row r="14225" spans="1:3">
      <c r="A14225" s="80">
        <v>44531</v>
      </c>
      <c r="B14225">
        <v>626.15</v>
      </c>
      <c r="C14225">
        <v>632.92999999999995</v>
      </c>
    </row>
    <row r="14226" spans="1:3">
      <c r="A14226" s="80">
        <v>44532</v>
      </c>
      <c r="B14226">
        <v>626.64</v>
      </c>
      <c r="C14226">
        <v>633.67999999999995</v>
      </c>
    </row>
    <row r="14227" spans="1:3">
      <c r="A14227" s="80">
        <v>44533</v>
      </c>
      <c r="B14227">
        <v>627.61</v>
      </c>
      <c r="C14227">
        <v>634.32000000000005</v>
      </c>
    </row>
    <row r="14228" spans="1:3">
      <c r="A14228" s="80">
        <v>44534</v>
      </c>
      <c r="B14228">
        <v>628.74</v>
      </c>
      <c r="C14228">
        <v>636.04</v>
      </c>
    </row>
    <row r="14229" spans="1:3">
      <c r="A14229" s="80">
        <v>44535</v>
      </c>
      <c r="B14229">
        <v>628.74</v>
      </c>
      <c r="C14229">
        <v>636.04</v>
      </c>
    </row>
    <row r="14230" spans="1:3">
      <c r="A14230" s="80">
        <v>44536</v>
      </c>
      <c r="B14230">
        <v>628.74</v>
      </c>
      <c r="C14230">
        <v>636.04</v>
      </c>
    </row>
    <row r="14231" spans="1:3">
      <c r="A14231" s="80">
        <v>44537</v>
      </c>
      <c r="B14231">
        <v>631.77</v>
      </c>
      <c r="C14231">
        <v>638.64</v>
      </c>
    </row>
    <row r="14232" spans="1:3">
      <c r="A14232" s="80">
        <v>44538</v>
      </c>
      <c r="B14232">
        <v>632.86</v>
      </c>
      <c r="C14232">
        <v>641.16999999999996</v>
      </c>
    </row>
    <row r="14233" spans="1:3">
      <c r="A14233" s="80">
        <v>44539</v>
      </c>
      <c r="B14233">
        <v>636.78</v>
      </c>
      <c r="C14233">
        <v>642.65</v>
      </c>
    </row>
    <row r="14234" spans="1:3">
      <c r="A14234" s="80">
        <v>44540</v>
      </c>
      <c r="B14234">
        <v>636.19000000000005</v>
      </c>
      <c r="C14234">
        <v>642.86</v>
      </c>
    </row>
    <row r="14235" spans="1:3">
      <c r="A14235" s="80">
        <v>44541</v>
      </c>
      <c r="B14235">
        <v>635.94000000000005</v>
      </c>
      <c r="C14235">
        <v>641.96</v>
      </c>
    </row>
    <row r="14236" spans="1:3">
      <c r="A14236" s="80">
        <v>44542</v>
      </c>
      <c r="B14236">
        <v>635.94000000000005</v>
      </c>
      <c r="C14236">
        <v>641.96</v>
      </c>
    </row>
    <row r="14237" spans="1:3">
      <c r="A14237" s="80">
        <v>44543</v>
      </c>
      <c r="B14237">
        <v>635.94000000000005</v>
      </c>
      <c r="C14237">
        <v>641.96</v>
      </c>
    </row>
    <row r="14238" spans="1:3">
      <c r="A14238" s="80">
        <v>44544</v>
      </c>
      <c r="B14238">
        <v>634.70000000000005</v>
      </c>
      <c r="C14238">
        <v>641.29999999999995</v>
      </c>
    </row>
    <row r="14239" spans="1:3">
      <c r="A14239" s="80">
        <v>44545</v>
      </c>
      <c r="B14239">
        <v>636.01</v>
      </c>
      <c r="C14239">
        <v>642.49</v>
      </c>
    </row>
    <row r="14240" spans="1:3">
      <c r="A14240" s="80">
        <v>44546</v>
      </c>
      <c r="B14240">
        <v>634.44000000000005</v>
      </c>
      <c r="C14240">
        <v>642.19000000000005</v>
      </c>
    </row>
    <row r="14241" spans="1:3">
      <c r="A14241" s="80">
        <v>44547</v>
      </c>
      <c r="B14241">
        <v>633.84</v>
      </c>
      <c r="C14241">
        <v>640.82000000000005</v>
      </c>
    </row>
    <row r="14242" spans="1:3">
      <c r="A14242" s="80">
        <v>44548</v>
      </c>
      <c r="B14242">
        <v>634.09</v>
      </c>
      <c r="C14242">
        <v>640.95000000000005</v>
      </c>
    </row>
    <row r="14243" spans="1:3">
      <c r="A14243" s="80">
        <v>44549</v>
      </c>
      <c r="B14243">
        <v>634.09</v>
      </c>
      <c r="C14243">
        <v>640.95000000000005</v>
      </c>
    </row>
    <row r="14244" spans="1:3">
      <c r="A14244" s="80">
        <v>44550</v>
      </c>
      <c r="B14244">
        <v>634.09</v>
      </c>
      <c r="C14244">
        <v>640.95000000000005</v>
      </c>
    </row>
    <row r="14245" spans="1:3">
      <c r="A14245" s="80">
        <v>44551</v>
      </c>
      <c r="B14245">
        <v>634.11</v>
      </c>
      <c r="C14245">
        <v>642.05999999999995</v>
      </c>
    </row>
    <row r="14246" spans="1:3">
      <c r="A14246" s="80">
        <v>44552</v>
      </c>
      <c r="B14246">
        <v>638.13</v>
      </c>
      <c r="C14246">
        <v>645.49</v>
      </c>
    </row>
    <row r="14247" spans="1:3">
      <c r="A14247" s="80">
        <v>44553</v>
      </c>
      <c r="B14247">
        <v>639.72</v>
      </c>
      <c r="C14247">
        <v>646.33000000000004</v>
      </c>
    </row>
    <row r="14248" spans="1:3">
      <c r="A14248" s="80">
        <v>44554</v>
      </c>
      <c r="B14248">
        <v>638.04999999999995</v>
      </c>
      <c r="C14248">
        <v>645.47</v>
      </c>
    </row>
    <row r="14249" spans="1:3">
      <c r="A14249" s="80">
        <v>44555</v>
      </c>
      <c r="B14249">
        <v>637.85</v>
      </c>
      <c r="C14249">
        <v>643.82000000000005</v>
      </c>
    </row>
    <row r="14250" spans="1:3">
      <c r="A14250" s="80">
        <v>44556</v>
      </c>
      <c r="B14250">
        <v>637.85</v>
      </c>
      <c r="C14250">
        <v>643.82000000000005</v>
      </c>
    </row>
    <row r="14251" spans="1:3">
      <c r="A14251" s="80">
        <v>44557</v>
      </c>
      <c r="B14251">
        <v>637.85</v>
      </c>
      <c r="C14251">
        <v>643.82000000000005</v>
      </c>
    </row>
    <row r="14252" spans="1:3">
      <c r="A14252" s="80">
        <v>44558</v>
      </c>
      <c r="B14252">
        <v>638.13</v>
      </c>
      <c r="C14252">
        <v>644.09</v>
      </c>
    </row>
    <row r="14253" spans="1:3">
      <c r="A14253" s="80">
        <v>44559</v>
      </c>
      <c r="B14253">
        <v>638.94000000000005</v>
      </c>
      <c r="C14253">
        <v>644.83000000000004</v>
      </c>
    </row>
    <row r="14254" spans="1:3">
      <c r="A14254" s="80">
        <v>44560</v>
      </c>
      <c r="B14254">
        <v>638.75</v>
      </c>
      <c r="C14254">
        <v>644.91</v>
      </c>
    </row>
    <row r="14255" spans="1:3">
      <c r="A14255" s="80">
        <v>44561</v>
      </c>
      <c r="B14255">
        <v>639.05999999999995</v>
      </c>
      <c r="C14255">
        <v>645.25</v>
      </c>
    </row>
    <row r="14256" spans="1:3">
      <c r="A14256" s="80">
        <v>44562</v>
      </c>
      <c r="B14256">
        <v>639.05999999999995</v>
      </c>
      <c r="C14256">
        <v>645.25</v>
      </c>
    </row>
    <row r="14257" spans="1:3">
      <c r="A14257" s="80">
        <v>44563</v>
      </c>
      <c r="B14257">
        <v>639.05999999999995</v>
      </c>
      <c r="C14257">
        <v>645.25</v>
      </c>
    </row>
    <row r="14258" spans="1:3">
      <c r="A14258" s="80">
        <v>44564</v>
      </c>
      <c r="B14258">
        <v>639.05999999999995</v>
      </c>
      <c r="C14258">
        <v>645.25</v>
      </c>
    </row>
    <row r="14259" spans="1:3">
      <c r="A14259" s="80">
        <v>44565</v>
      </c>
      <c r="B14259">
        <v>639.54</v>
      </c>
      <c r="C14259">
        <v>645.39</v>
      </c>
    </row>
    <row r="14260" spans="1:3">
      <c r="A14260" s="80">
        <v>44566</v>
      </c>
      <c r="B14260">
        <v>638.47</v>
      </c>
      <c r="C14260">
        <v>644.53</v>
      </c>
    </row>
    <row r="14261" spans="1:3">
      <c r="A14261" s="80">
        <v>44567</v>
      </c>
      <c r="B14261">
        <v>639.37</v>
      </c>
      <c r="C14261">
        <v>644.91999999999996</v>
      </c>
    </row>
    <row r="14262" spans="1:3">
      <c r="A14262" s="80">
        <v>44568</v>
      </c>
      <c r="B14262">
        <v>639.87</v>
      </c>
      <c r="C14262">
        <v>644.63</v>
      </c>
    </row>
    <row r="14263" spans="1:3">
      <c r="A14263" s="80">
        <v>44569</v>
      </c>
      <c r="B14263">
        <v>637.19000000000005</v>
      </c>
      <c r="C14263">
        <v>644.03</v>
      </c>
    </row>
    <row r="14264" spans="1:3">
      <c r="A14264" s="80">
        <v>44570</v>
      </c>
      <c r="B14264">
        <v>637.19000000000005</v>
      </c>
      <c r="C14264">
        <v>644.03</v>
      </c>
    </row>
    <row r="14265" spans="1:3">
      <c r="A14265" s="80">
        <v>44571</v>
      </c>
      <c r="B14265">
        <v>637.19000000000005</v>
      </c>
      <c r="C14265">
        <v>644.03</v>
      </c>
    </row>
    <row r="14266" spans="1:3">
      <c r="A14266" s="80">
        <v>44572</v>
      </c>
      <c r="B14266">
        <v>635</v>
      </c>
      <c r="C14266">
        <v>643.44000000000005</v>
      </c>
    </row>
    <row r="14267" spans="1:3">
      <c r="A14267" s="80">
        <v>44573</v>
      </c>
      <c r="B14267">
        <v>634.24</v>
      </c>
      <c r="C14267">
        <v>640.54999999999995</v>
      </c>
    </row>
    <row r="14268" spans="1:3">
      <c r="A14268" s="80">
        <v>44574</v>
      </c>
      <c r="B14268">
        <v>632.91</v>
      </c>
      <c r="C14268">
        <v>637.91999999999996</v>
      </c>
    </row>
    <row r="14269" spans="1:3">
      <c r="A14269" s="80">
        <v>44575</v>
      </c>
      <c r="B14269">
        <v>631.51</v>
      </c>
      <c r="C14269">
        <v>636.97</v>
      </c>
    </row>
    <row r="14270" spans="1:3">
      <c r="A14270" s="80">
        <v>44576</v>
      </c>
      <c r="B14270">
        <v>628.20000000000005</v>
      </c>
      <c r="C14270">
        <v>636.33000000000004</v>
      </c>
    </row>
    <row r="14271" spans="1:3">
      <c r="A14271" s="80">
        <v>44577</v>
      </c>
      <c r="B14271">
        <v>628.20000000000005</v>
      </c>
      <c r="C14271">
        <v>636.33000000000004</v>
      </c>
    </row>
    <row r="14272" spans="1:3">
      <c r="A14272" s="80">
        <v>44578</v>
      </c>
      <c r="B14272">
        <v>628.20000000000005</v>
      </c>
      <c r="C14272">
        <v>636.33000000000004</v>
      </c>
    </row>
    <row r="14273" spans="1:3">
      <c r="A14273" s="80">
        <v>44579</v>
      </c>
      <c r="B14273">
        <v>629.73</v>
      </c>
      <c r="C14273">
        <v>636.12</v>
      </c>
    </row>
    <row r="14274" spans="1:3">
      <c r="A14274" s="80">
        <v>44580</v>
      </c>
      <c r="B14274">
        <v>629.37</v>
      </c>
      <c r="C14274">
        <v>635.58000000000004</v>
      </c>
    </row>
    <row r="14275" spans="1:3">
      <c r="A14275" s="80">
        <v>44581</v>
      </c>
      <c r="B14275">
        <v>629.67999999999995</v>
      </c>
      <c r="C14275">
        <v>635.66999999999996</v>
      </c>
    </row>
    <row r="14276" spans="1:3">
      <c r="A14276" s="80">
        <v>44582</v>
      </c>
      <c r="B14276">
        <v>631.17999999999995</v>
      </c>
      <c r="C14276">
        <v>637.95000000000005</v>
      </c>
    </row>
    <row r="14277" spans="1:3">
      <c r="A14277" s="80">
        <v>44583</v>
      </c>
      <c r="B14277">
        <v>633.16999999999996</v>
      </c>
      <c r="C14277">
        <v>640.25</v>
      </c>
    </row>
    <row r="14278" spans="1:3">
      <c r="A14278" s="80">
        <v>44584</v>
      </c>
      <c r="B14278">
        <v>633.16999999999996</v>
      </c>
      <c r="C14278">
        <v>640.25</v>
      </c>
    </row>
    <row r="14279" spans="1:3">
      <c r="A14279" s="80">
        <v>44585</v>
      </c>
      <c r="B14279">
        <v>633.16999999999996</v>
      </c>
      <c r="C14279">
        <v>640.25</v>
      </c>
    </row>
    <row r="14280" spans="1:3">
      <c r="A14280" s="80">
        <v>44586</v>
      </c>
      <c r="B14280">
        <v>634.66999999999996</v>
      </c>
      <c r="C14280">
        <v>643.08000000000004</v>
      </c>
    </row>
    <row r="14281" spans="1:3">
      <c r="A14281" s="80">
        <v>44587</v>
      </c>
      <c r="B14281">
        <v>636.95000000000005</v>
      </c>
      <c r="C14281">
        <v>644.79</v>
      </c>
    </row>
    <row r="14282" spans="1:3">
      <c r="A14282" s="80">
        <v>44588</v>
      </c>
      <c r="B14282">
        <v>639.04</v>
      </c>
      <c r="C14282">
        <v>645.07000000000005</v>
      </c>
    </row>
    <row r="14283" spans="1:3">
      <c r="A14283" s="80">
        <v>44589</v>
      </c>
      <c r="B14283">
        <v>640.70000000000005</v>
      </c>
      <c r="C14283">
        <v>645.97</v>
      </c>
    </row>
    <row r="14284" spans="1:3">
      <c r="A14284" s="80">
        <v>44590</v>
      </c>
      <c r="B14284">
        <v>638.97</v>
      </c>
      <c r="C14284">
        <v>646.20000000000005</v>
      </c>
    </row>
    <row r="14285" spans="1:3">
      <c r="A14285" s="80">
        <v>44591</v>
      </c>
      <c r="B14285">
        <v>638.97</v>
      </c>
      <c r="C14285">
        <v>646.20000000000005</v>
      </c>
    </row>
    <row r="14286" spans="1:3">
      <c r="A14286" s="80">
        <v>44592</v>
      </c>
      <c r="B14286">
        <v>638.97</v>
      </c>
      <c r="C14286">
        <v>646.20000000000005</v>
      </c>
    </row>
    <row r="14287" spans="1:3">
      <c r="A14287" s="80">
        <v>44593</v>
      </c>
      <c r="B14287">
        <v>640.04999999999995</v>
      </c>
      <c r="C14287">
        <v>646.9</v>
      </c>
    </row>
    <row r="14288" spans="1:3">
      <c r="A14288" s="80">
        <v>44594</v>
      </c>
      <c r="B14288">
        <v>641.04</v>
      </c>
      <c r="C14288">
        <v>648.48</v>
      </c>
    </row>
    <row r="14289" spans="1:3">
      <c r="A14289" s="80">
        <v>44595</v>
      </c>
      <c r="B14289">
        <v>642.15</v>
      </c>
      <c r="C14289">
        <v>648.72</v>
      </c>
    </row>
    <row r="14290" spans="1:3">
      <c r="A14290" s="80">
        <v>44596</v>
      </c>
      <c r="B14290">
        <v>642.33000000000004</v>
      </c>
      <c r="C14290">
        <v>647.98</v>
      </c>
    </row>
    <row r="14291" spans="1:3">
      <c r="A14291" s="80">
        <v>44597</v>
      </c>
      <c r="B14291">
        <v>640.16999999999996</v>
      </c>
      <c r="C14291">
        <v>647.95000000000005</v>
      </c>
    </row>
    <row r="14292" spans="1:3">
      <c r="A14292" s="80">
        <v>44598</v>
      </c>
      <c r="B14292">
        <v>640.16999999999996</v>
      </c>
      <c r="C14292">
        <v>647.95000000000005</v>
      </c>
    </row>
    <row r="14293" spans="1:3">
      <c r="A14293" s="80">
        <v>44599</v>
      </c>
      <c r="B14293">
        <v>640.16999999999996</v>
      </c>
      <c r="C14293">
        <v>647.95000000000005</v>
      </c>
    </row>
    <row r="14294" spans="1:3">
      <c r="A14294" s="80">
        <v>44600</v>
      </c>
      <c r="B14294">
        <v>640.5</v>
      </c>
      <c r="C14294">
        <v>647.85</v>
      </c>
    </row>
    <row r="14295" spans="1:3">
      <c r="A14295" s="80">
        <v>44601</v>
      </c>
      <c r="B14295">
        <v>639.48</v>
      </c>
      <c r="C14295">
        <v>647.45000000000005</v>
      </c>
    </row>
    <row r="14296" spans="1:3">
      <c r="A14296" s="80">
        <v>44602</v>
      </c>
      <c r="B14296">
        <v>641.03</v>
      </c>
      <c r="C14296">
        <v>647.15</v>
      </c>
    </row>
    <row r="14297" spans="1:3">
      <c r="A14297" s="80">
        <v>44603</v>
      </c>
      <c r="B14297">
        <v>640.19000000000005</v>
      </c>
      <c r="C14297">
        <v>646.92999999999995</v>
      </c>
    </row>
    <row r="14298" spans="1:3">
      <c r="A14298" s="80">
        <v>44604</v>
      </c>
      <c r="B14298">
        <v>638.63</v>
      </c>
      <c r="C14298">
        <v>644.59</v>
      </c>
    </row>
    <row r="14299" spans="1:3">
      <c r="A14299" s="80">
        <v>44605</v>
      </c>
      <c r="B14299">
        <v>638.63</v>
      </c>
      <c r="C14299">
        <v>644.59</v>
      </c>
    </row>
    <row r="14300" spans="1:3">
      <c r="A14300" s="80">
        <v>44606</v>
      </c>
      <c r="B14300">
        <v>638.63</v>
      </c>
      <c r="C14300">
        <v>644.59</v>
      </c>
    </row>
    <row r="14301" spans="1:3">
      <c r="A14301" s="80">
        <v>44607</v>
      </c>
      <c r="B14301">
        <v>636.03</v>
      </c>
      <c r="C14301">
        <v>642.88</v>
      </c>
    </row>
    <row r="14302" spans="1:3">
      <c r="A14302" s="80">
        <v>44608</v>
      </c>
      <c r="B14302">
        <v>636.35</v>
      </c>
      <c r="C14302">
        <v>642.9</v>
      </c>
    </row>
    <row r="14303" spans="1:3">
      <c r="A14303" s="80">
        <v>44609</v>
      </c>
      <c r="B14303">
        <v>637</v>
      </c>
      <c r="C14303">
        <v>642.77</v>
      </c>
    </row>
    <row r="14304" spans="1:3">
      <c r="A14304" s="80">
        <v>44610</v>
      </c>
      <c r="B14304">
        <v>636.74</v>
      </c>
      <c r="C14304">
        <v>642.83000000000004</v>
      </c>
    </row>
    <row r="14305" spans="1:3">
      <c r="A14305" s="80">
        <v>44611</v>
      </c>
      <c r="B14305">
        <v>636.98</v>
      </c>
      <c r="C14305">
        <v>642.79999999999995</v>
      </c>
    </row>
    <row r="14306" spans="1:3">
      <c r="A14306" s="80">
        <v>44612</v>
      </c>
      <c r="B14306">
        <v>636.98</v>
      </c>
      <c r="C14306">
        <v>642.79999999999995</v>
      </c>
    </row>
    <row r="14307" spans="1:3">
      <c r="A14307" s="80">
        <v>44613</v>
      </c>
      <c r="B14307">
        <v>636.98</v>
      </c>
      <c r="C14307">
        <v>642.79999999999995</v>
      </c>
    </row>
    <row r="14308" spans="1:3">
      <c r="A14308" s="80">
        <v>44614</v>
      </c>
      <c r="B14308">
        <v>637.13</v>
      </c>
      <c r="C14308">
        <v>644.01</v>
      </c>
    </row>
    <row r="14309" spans="1:3">
      <c r="A14309" s="80">
        <v>44615</v>
      </c>
      <c r="B14309">
        <v>636.94000000000005</v>
      </c>
      <c r="C14309">
        <v>644.74</v>
      </c>
    </row>
    <row r="14310" spans="1:3">
      <c r="A14310" s="80">
        <v>44616</v>
      </c>
      <c r="B14310">
        <v>638.1</v>
      </c>
      <c r="C14310">
        <v>644.91</v>
      </c>
    </row>
    <row r="14311" spans="1:3">
      <c r="A14311" s="80">
        <v>44617</v>
      </c>
      <c r="B14311">
        <v>637.79999999999995</v>
      </c>
      <c r="C14311">
        <v>646.5</v>
      </c>
    </row>
    <row r="14312" spans="1:3">
      <c r="A14312" s="80">
        <v>44618</v>
      </c>
      <c r="B14312">
        <v>641.53</v>
      </c>
      <c r="C14312">
        <v>647.34</v>
      </c>
    </row>
    <row r="14313" spans="1:3">
      <c r="A14313" s="80">
        <v>44619</v>
      </c>
      <c r="B14313">
        <v>641.53</v>
      </c>
      <c r="C14313">
        <v>647.34</v>
      </c>
    </row>
    <row r="14314" spans="1:3">
      <c r="A14314" s="80">
        <v>44620</v>
      </c>
      <c r="B14314">
        <v>641.53</v>
      </c>
      <c r="C14314">
        <v>647.34</v>
      </c>
    </row>
    <row r="14315" spans="1:3">
      <c r="A14315" s="80">
        <v>44621</v>
      </c>
      <c r="B14315">
        <v>640.02</v>
      </c>
      <c r="C14315">
        <v>647.30999999999995</v>
      </c>
    </row>
    <row r="14316" spans="1:3">
      <c r="A14316" s="80">
        <v>44622</v>
      </c>
      <c r="B14316">
        <v>640.12</v>
      </c>
      <c r="C14316">
        <v>647.78</v>
      </c>
    </row>
    <row r="14317" spans="1:3">
      <c r="A14317" s="80">
        <v>44623</v>
      </c>
      <c r="B14317">
        <v>641.85</v>
      </c>
      <c r="C14317">
        <v>648.04</v>
      </c>
    </row>
    <row r="14318" spans="1:3">
      <c r="A14318" s="80">
        <v>44624</v>
      </c>
      <c r="B14318">
        <v>642.08000000000004</v>
      </c>
      <c r="C14318">
        <v>649.08000000000004</v>
      </c>
    </row>
    <row r="14319" spans="1:3">
      <c r="A14319" s="80">
        <v>44625</v>
      </c>
      <c r="B14319">
        <v>643.92999999999995</v>
      </c>
      <c r="C14319">
        <v>651.67999999999995</v>
      </c>
    </row>
    <row r="14320" spans="1:3">
      <c r="A14320" s="80">
        <v>44626</v>
      </c>
      <c r="B14320">
        <v>643.92999999999995</v>
      </c>
      <c r="C14320">
        <v>651.67999999999995</v>
      </c>
    </row>
    <row r="14321" spans="1:3">
      <c r="A14321" s="80">
        <v>44627</v>
      </c>
      <c r="B14321">
        <v>643.92999999999995</v>
      </c>
      <c r="C14321">
        <v>651.67999999999995</v>
      </c>
    </row>
    <row r="14322" spans="1:3">
      <c r="A14322" s="80">
        <v>44628</v>
      </c>
      <c r="B14322">
        <v>645.29999999999995</v>
      </c>
      <c r="C14322">
        <v>653.53</v>
      </c>
    </row>
    <row r="14323" spans="1:3">
      <c r="A14323" s="80">
        <v>44629</v>
      </c>
      <c r="B14323">
        <v>648.97</v>
      </c>
      <c r="C14323">
        <v>655.61</v>
      </c>
    </row>
    <row r="14324" spans="1:3">
      <c r="A14324" s="80">
        <v>44630</v>
      </c>
      <c r="B14324">
        <v>649.28</v>
      </c>
      <c r="C14324">
        <v>656.06</v>
      </c>
    </row>
    <row r="14325" spans="1:3">
      <c r="A14325" s="80">
        <v>44631</v>
      </c>
      <c r="B14325">
        <v>647.6</v>
      </c>
      <c r="C14325">
        <v>654.34</v>
      </c>
    </row>
    <row r="14326" spans="1:3">
      <c r="A14326" s="80">
        <v>44632</v>
      </c>
      <c r="B14326">
        <v>643.37</v>
      </c>
      <c r="C14326">
        <v>650.89</v>
      </c>
    </row>
    <row r="14327" spans="1:3">
      <c r="A14327" s="80">
        <v>44633</v>
      </c>
      <c r="B14327">
        <v>643.37</v>
      </c>
      <c r="C14327">
        <v>650.89</v>
      </c>
    </row>
    <row r="14328" spans="1:3">
      <c r="A14328" s="80">
        <v>44634</v>
      </c>
      <c r="B14328">
        <v>643.37</v>
      </c>
      <c r="C14328">
        <v>650.89</v>
      </c>
    </row>
    <row r="14329" spans="1:3">
      <c r="A14329" s="80">
        <v>44635</v>
      </c>
      <c r="B14329">
        <v>639.9</v>
      </c>
      <c r="C14329">
        <v>645.76</v>
      </c>
    </row>
    <row r="14330" spans="1:3">
      <c r="A14330" s="80">
        <v>44636</v>
      </c>
      <c r="B14330">
        <v>637.66</v>
      </c>
      <c r="C14330">
        <v>644.16999999999996</v>
      </c>
    </row>
    <row r="14331" spans="1:3">
      <c r="A14331" s="80">
        <v>44637</v>
      </c>
      <c r="B14331">
        <v>639.30999999999995</v>
      </c>
      <c r="C14331">
        <v>645.6</v>
      </c>
    </row>
    <row r="14332" spans="1:3">
      <c r="A14332" s="80">
        <v>44638</v>
      </c>
      <c r="B14332">
        <v>642.28</v>
      </c>
      <c r="C14332">
        <v>648.92999999999995</v>
      </c>
    </row>
    <row r="14333" spans="1:3">
      <c r="A14333" s="80">
        <v>44639</v>
      </c>
      <c r="B14333">
        <v>644.73</v>
      </c>
      <c r="C14333">
        <v>651.22</v>
      </c>
    </row>
    <row r="14334" spans="1:3">
      <c r="A14334" s="80">
        <v>44640</v>
      </c>
      <c r="B14334">
        <v>644.73</v>
      </c>
      <c r="C14334">
        <v>651.22</v>
      </c>
    </row>
    <row r="14335" spans="1:3">
      <c r="A14335" s="80">
        <v>44641</v>
      </c>
      <c r="B14335">
        <v>644.73</v>
      </c>
      <c r="C14335">
        <v>651.22</v>
      </c>
    </row>
    <row r="14336" spans="1:3">
      <c r="A14336" s="80">
        <v>44642</v>
      </c>
      <c r="B14336">
        <v>644.51</v>
      </c>
      <c r="C14336">
        <v>653.21</v>
      </c>
    </row>
    <row r="14337" spans="1:3">
      <c r="A14337" s="80">
        <v>44643</v>
      </c>
      <c r="B14337">
        <v>650.24</v>
      </c>
      <c r="C14337">
        <v>655.48</v>
      </c>
    </row>
    <row r="14338" spans="1:3">
      <c r="A14338" s="80">
        <v>44644</v>
      </c>
      <c r="B14338">
        <v>650.94000000000005</v>
      </c>
      <c r="C14338">
        <v>658.09</v>
      </c>
    </row>
    <row r="14339" spans="1:3">
      <c r="A14339" s="80">
        <v>44645</v>
      </c>
      <c r="B14339">
        <v>652.53</v>
      </c>
      <c r="C14339">
        <v>659.53</v>
      </c>
    </row>
    <row r="14340" spans="1:3">
      <c r="A14340" s="80">
        <v>44646</v>
      </c>
      <c r="B14340">
        <v>653.57000000000005</v>
      </c>
      <c r="C14340">
        <v>661.6</v>
      </c>
    </row>
    <row r="14341" spans="1:3">
      <c r="A14341" s="80">
        <v>44647</v>
      </c>
      <c r="B14341">
        <v>653.57000000000005</v>
      </c>
      <c r="C14341">
        <v>661.6</v>
      </c>
    </row>
    <row r="14342" spans="1:3">
      <c r="A14342" s="80">
        <v>44648</v>
      </c>
      <c r="B14342">
        <v>653.57000000000005</v>
      </c>
      <c r="C14342">
        <v>661.6</v>
      </c>
    </row>
    <row r="14343" spans="1:3">
      <c r="A14343" s="80">
        <v>44649</v>
      </c>
      <c r="B14343">
        <v>655.13</v>
      </c>
      <c r="C14343">
        <v>663.17</v>
      </c>
    </row>
    <row r="14344" spans="1:3">
      <c r="A14344" s="80">
        <v>44650</v>
      </c>
      <c r="B14344">
        <v>657.28</v>
      </c>
      <c r="C14344">
        <v>664.6</v>
      </c>
    </row>
    <row r="14345" spans="1:3">
      <c r="A14345" s="80">
        <v>44651</v>
      </c>
      <c r="B14345">
        <v>660.48</v>
      </c>
      <c r="C14345">
        <v>667.1</v>
      </c>
    </row>
    <row r="14346" spans="1:3">
      <c r="A14346" s="80">
        <v>44652</v>
      </c>
      <c r="B14346">
        <v>663.06</v>
      </c>
      <c r="C14346">
        <v>668.24</v>
      </c>
    </row>
    <row r="14347" spans="1:3">
      <c r="A14347" s="80">
        <v>44653</v>
      </c>
      <c r="B14347">
        <v>660.02</v>
      </c>
      <c r="C14347">
        <v>667.86</v>
      </c>
    </row>
    <row r="14348" spans="1:3">
      <c r="A14348" s="80">
        <v>44654</v>
      </c>
      <c r="B14348">
        <v>660.02</v>
      </c>
      <c r="C14348">
        <v>667.86</v>
      </c>
    </row>
    <row r="14349" spans="1:3">
      <c r="A14349" s="80">
        <v>44655</v>
      </c>
      <c r="B14349">
        <v>660.02</v>
      </c>
      <c r="C14349">
        <v>667.86</v>
      </c>
    </row>
    <row r="14350" spans="1:3">
      <c r="A14350" s="80">
        <v>44656</v>
      </c>
      <c r="B14350">
        <v>654.27</v>
      </c>
      <c r="C14350">
        <v>663.12</v>
      </c>
    </row>
    <row r="14351" spans="1:3">
      <c r="A14351" s="80">
        <v>44657</v>
      </c>
      <c r="B14351">
        <v>654.59</v>
      </c>
      <c r="C14351">
        <v>661.93</v>
      </c>
    </row>
    <row r="14352" spans="1:3">
      <c r="A14352" s="80">
        <v>44658</v>
      </c>
      <c r="B14352">
        <v>657.36</v>
      </c>
      <c r="C14352">
        <v>662.61</v>
      </c>
    </row>
    <row r="14353" spans="1:3">
      <c r="A14353" s="80">
        <v>44659</v>
      </c>
      <c r="B14353">
        <v>654.24</v>
      </c>
      <c r="C14353">
        <v>661.64</v>
      </c>
    </row>
    <row r="14354" spans="1:3">
      <c r="A14354" s="80">
        <v>44660</v>
      </c>
      <c r="B14354">
        <v>650.86</v>
      </c>
      <c r="C14354">
        <v>657.96</v>
      </c>
    </row>
    <row r="14355" spans="1:3">
      <c r="A14355" s="80">
        <v>44661</v>
      </c>
      <c r="B14355">
        <v>650.86</v>
      </c>
      <c r="C14355">
        <v>657.96</v>
      </c>
    </row>
    <row r="14356" spans="1:3">
      <c r="A14356" s="80">
        <v>44662</v>
      </c>
      <c r="B14356">
        <v>650.86</v>
      </c>
      <c r="C14356">
        <v>657.96</v>
      </c>
    </row>
    <row r="14357" spans="1:3">
      <c r="A14357" s="80">
        <v>44663</v>
      </c>
      <c r="B14357">
        <v>650.86</v>
      </c>
      <c r="C14357">
        <v>657.96</v>
      </c>
    </row>
    <row r="14358" spans="1:3">
      <c r="A14358" s="80">
        <v>44664</v>
      </c>
      <c r="B14358">
        <v>649.16999999999996</v>
      </c>
      <c r="C14358">
        <v>656.2</v>
      </c>
    </row>
    <row r="14359" spans="1:3">
      <c r="A14359" s="80">
        <v>44665</v>
      </c>
      <c r="B14359">
        <v>647.67999999999995</v>
      </c>
      <c r="C14359">
        <v>656.54</v>
      </c>
    </row>
    <row r="14360" spans="1:3">
      <c r="A14360" s="80">
        <v>44666</v>
      </c>
      <c r="B14360">
        <v>647.67999999999995</v>
      </c>
      <c r="C14360">
        <v>656.54</v>
      </c>
    </row>
    <row r="14361" spans="1:3">
      <c r="A14361" s="80">
        <v>44667</v>
      </c>
      <c r="B14361">
        <v>647.67999999999995</v>
      </c>
      <c r="C14361">
        <v>656.54</v>
      </c>
    </row>
    <row r="14362" spans="1:3">
      <c r="A14362" s="80">
        <v>44668</v>
      </c>
      <c r="B14362">
        <v>647.67999999999995</v>
      </c>
      <c r="C14362">
        <v>656.54</v>
      </c>
    </row>
    <row r="14363" spans="1:3">
      <c r="A14363" s="80">
        <v>44669</v>
      </c>
      <c r="B14363">
        <v>647.67999999999995</v>
      </c>
      <c r="C14363">
        <v>656.54</v>
      </c>
    </row>
    <row r="14364" spans="1:3">
      <c r="A14364" s="80">
        <v>44670</v>
      </c>
      <c r="B14364">
        <v>650.29999999999995</v>
      </c>
      <c r="C14364">
        <v>656.49</v>
      </c>
    </row>
    <row r="14365" spans="1:3">
      <c r="A14365" s="80">
        <v>44671</v>
      </c>
      <c r="B14365">
        <v>650.1</v>
      </c>
      <c r="C14365">
        <v>657.99</v>
      </c>
    </row>
    <row r="14366" spans="1:3">
      <c r="A14366" s="80">
        <v>44672</v>
      </c>
      <c r="B14366">
        <v>653.79999999999995</v>
      </c>
      <c r="C14366">
        <v>660.69</v>
      </c>
    </row>
    <row r="14367" spans="1:3">
      <c r="A14367" s="80">
        <v>44673</v>
      </c>
      <c r="B14367">
        <v>655.1</v>
      </c>
      <c r="C14367">
        <v>664.58</v>
      </c>
    </row>
    <row r="14368" spans="1:3">
      <c r="A14368" s="80">
        <v>44674</v>
      </c>
      <c r="B14368">
        <v>658.99</v>
      </c>
      <c r="C14368">
        <v>664.96</v>
      </c>
    </row>
    <row r="14369" spans="1:3">
      <c r="A14369" s="80">
        <v>44675</v>
      </c>
      <c r="B14369">
        <v>658.99</v>
      </c>
      <c r="C14369">
        <v>664.96</v>
      </c>
    </row>
    <row r="14370" spans="1:3">
      <c r="A14370" s="80">
        <v>44676</v>
      </c>
      <c r="B14370">
        <v>658.99</v>
      </c>
      <c r="C14370">
        <v>664.96</v>
      </c>
    </row>
    <row r="14371" spans="1:3">
      <c r="A14371" s="80">
        <v>44677</v>
      </c>
      <c r="B14371">
        <v>659.49</v>
      </c>
      <c r="C14371">
        <v>666.3</v>
      </c>
    </row>
    <row r="14372" spans="1:3">
      <c r="A14372" s="80">
        <v>44678</v>
      </c>
      <c r="B14372">
        <v>661.5</v>
      </c>
      <c r="C14372">
        <v>666.8</v>
      </c>
    </row>
    <row r="14373" spans="1:3">
      <c r="A14373" s="80">
        <v>44679</v>
      </c>
      <c r="B14373">
        <v>663.06</v>
      </c>
      <c r="C14373">
        <v>668.87</v>
      </c>
    </row>
    <row r="14374" spans="1:3">
      <c r="A14374" s="80">
        <v>44680</v>
      </c>
      <c r="B14374">
        <v>661.53</v>
      </c>
      <c r="C14374">
        <v>669.34</v>
      </c>
    </row>
    <row r="14375" spans="1:3">
      <c r="A14375" s="80">
        <v>44681</v>
      </c>
      <c r="B14375">
        <v>663.08</v>
      </c>
      <c r="C14375">
        <v>670.36</v>
      </c>
    </row>
    <row r="14376" spans="1:3">
      <c r="A14376" s="80">
        <v>44682</v>
      </c>
      <c r="B14376">
        <v>663.08</v>
      </c>
      <c r="C14376">
        <v>670.36</v>
      </c>
    </row>
    <row r="14377" spans="1:3">
      <c r="A14377" s="80">
        <v>44683</v>
      </c>
      <c r="B14377">
        <v>663.08</v>
      </c>
      <c r="C14377">
        <v>670.36</v>
      </c>
    </row>
    <row r="14378" spans="1:3">
      <c r="A14378" s="80">
        <v>44684</v>
      </c>
      <c r="B14378">
        <v>662.86</v>
      </c>
      <c r="C14378">
        <v>670.1</v>
      </c>
    </row>
    <row r="14379" spans="1:3">
      <c r="A14379" s="80">
        <v>44685</v>
      </c>
      <c r="B14379">
        <v>662.46</v>
      </c>
      <c r="C14379">
        <v>669.52</v>
      </c>
    </row>
    <row r="14380" spans="1:3">
      <c r="A14380" s="80">
        <v>44686</v>
      </c>
      <c r="B14380">
        <v>662.74</v>
      </c>
      <c r="C14380">
        <v>669.02</v>
      </c>
    </row>
    <row r="14381" spans="1:3">
      <c r="A14381" s="80">
        <v>44687</v>
      </c>
      <c r="B14381">
        <v>664.43</v>
      </c>
      <c r="C14381">
        <v>670.91</v>
      </c>
    </row>
    <row r="14382" spans="1:3">
      <c r="A14382" s="80">
        <v>44688</v>
      </c>
      <c r="B14382">
        <v>665.11</v>
      </c>
      <c r="C14382">
        <v>672.12</v>
      </c>
    </row>
    <row r="14383" spans="1:3">
      <c r="A14383" s="80">
        <v>44689</v>
      </c>
      <c r="B14383">
        <v>665.11</v>
      </c>
      <c r="C14383">
        <v>672.12</v>
      </c>
    </row>
    <row r="14384" spans="1:3">
      <c r="A14384" s="80">
        <v>44690</v>
      </c>
      <c r="B14384">
        <v>665.11</v>
      </c>
      <c r="C14384">
        <v>672.12</v>
      </c>
    </row>
    <row r="14385" spans="1:3">
      <c r="A14385" s="80">
        <v>44691</v>
      </c>
      <c r="B14385">
        <v>665.55</v>
      </c>
      <c r="C14385">
        <v>672.53</v>
      </c>
    </row>
    <row r="14386" spans="1:3">
      <c r="A14386" s="80">
        <v>44692</v>
      </c>
      <c r="B14386">
        <v>664.44</v>
      </c>
      <c r="C14386">
        <v>673.58</v>
      </c>
    </row>
    <row r="14387" spans="1:3">
      <c r="A14387" s="80">
        <v>44693</v>
      </c>
      <c r="B14387">
        <v>669.41</v>
      </c>
      <c r="C14387">
        <v>675.05</v>
      </c>
    </row>
    <row r="14388" spans="1:3">
      <c r="A14388" s="80">
        <v>44694</v>
      </c>
      <c r="B14388">
        <v>669.51</v>
      </c>
      <c r="C14388">
        <v>677.29</v>
      </c>
    </row>
    <row r="14389" spans="1:3">
      <c r="A14389" s="80">
        <v>44695</v>
      </c>
      <c r="B14389">
        <v>667.59</v>
      </c>
      <c r="C14389">
        <v>675.28</v>
      </c>
    </row>
    <row r="14390" spans="1:3">
      <c r="A14390" s="80">
        <v>44696</v>
      </c>
      <c r="B14390">
        <v>667.59</v>
      </c>
      <c r="C14390">
        <v>675.28</v>
      </c>
    </row>
    <row r="14391" spans="1:3">
      <c r="A14391" s="80">
        <v>44697</v>
      </c>
      <c r="B14391">
        <v>667.59</v>
      </c>
      <c r="C14391">
        <v>675.28</v>
      </c>
    </row>
    <row r="14392" spans="1:3">
      <c r="A14392" s="80">
        <v>44698</v>
      </c>
      <c r="B14392">
        <v>667.18</v>
      </c>
      <c r="C14392">
        <v>674.15</v>
      </c>
    </row>
    <row r="14393" spans="1:3">
      <c r="A14393" s="80">
        <v>44699</v>
      </c>
      <c r="B14393">
        <v>669.05</v>
      </c>
      <c r="C14393">
        <v>674.88</v>
      </c>
    </row>
    <row r="14394" spans="1:3">
      <c r="A14394" s="80">
        <v>44700</v>
      </c>
      <c r="B14394">
        <v>670.23</v>
      </c>
      <c r="C14394">
        <v>675.98</v>
      </c>
    </row>
    <row r="14395" spans="1:3">
      <c r="A14395" s="80">
        <v>44701</v>
      </c>
      <c r="B14395">
        <v>672.8</v>
      </c>
      <c r="C14395">
        <v>677.39</v>
      </c>
    </row>
    <row r="14396" spans="1:3">
      <c r="A14396" s="80">
        <v>44702</v>
      </c>
      <c r="B14396">
        <v>672.96</v>
      </c>
      <c r="C14396">
        <v>679.41</v>
      </c>
    </row>
    <row r="14397" spans="1:3">
      <c r="A14397" s="80">
        <v>44703</v>
      </c>
      <c r="B14397">
        <v>672.96</v>
      </c>
      <c r="C14397">
        <v>679.41</v>
      </c>
    </row>
    <row r="14398" spans="1:3">
      <c r="A14398" s="80">
        <v>44704</v>
      </c>
      <c r="B14398">
        <v>672.96</v>
      </c>
      <c r="C14398">
        <v>679.41</v>
      </c>
    </row>
    <row r="14399" spans="1:3">
      <c r="A14399" s="80">
        <v>44705</v>
      </c>
      <c r="B14399">
        <v>672.11</v>
      </c>
      <c r="C14399">
        <v>680.57</v>
      </c>
    </row>
    <row r="14400" spans="1:3">
      <c r="A14400" s="80">
        <v>44706</v>
      </c>
      <c r="B14400">
        <v>674.87</v>
      </c>
      <c r="C14400">
        <v>681.74</v>
      </c>
    </row>
    <row r="14401" spans="1:3">
      <c r="A14401" s="80">
        <v>44707</v>
      </c>
      <c r="B14401">
        <v>676.06</v>
      </c>
      <c r="C14401">
        <v>681.81</v>
      </c>
    </row>
    <row r="14402" spans="1:3">
      <c r="A14402" s="80">
        <v>44708</v>
      </c>
      <c r="B14402">
        <v>676.88</v>
      </c>
      <c r="C14402">
        <v>682.74</v>
      </c>
    </row>
    <row r="14403" spans="1:3">
      <c r="A14403" s="80">
        <v>44709</v>
      </c>
      <c r="B14403">
        <v>675.89</v>
      </c>
      <c r="C14403">
        <v>685.03</v>
      </c>
    </row>
    <row r="14404" spans="1:3">
      <c r="A14404" s="80">
        <v>44710</v>
      </c>
      <c r="B14404">
        <v>675.89</v>
      </c>
      <c r="C14404">
        <v>685.03</v>
      </c>
    </row>
    <row r="14405" spans="1:3">
      <c r="A14405" s="80">
        <v>44711</v>
      </c>
      <c r="B14405">
        <v>675.89</v>
      </c>
      <c r="C14405">
        <v>685.03</v>
      </c>
    </row>
    <row r="14406" spans="1:3">
      <c r="A14406" s="80">
        <v>44712</v>
      </c>
      <c r="B14406">
        <v>681.62</v>
      </c>
      <c r="C14406">
        <v>689.74</v>
      </c>
    </row>
    <row r="14407" spans="1:3">
      <c r="A14407" s="80">
        <v>44713</v>
      </c>
      <c r="B14407">
        <v>684.9</v>
      </c>
      <c r="C14407">
        <v>692.9</v>
      </c>
    </row>
    <row r="14408" spans="1:3">
      <c r="A14408" s="80">
        <v>44714</v>
      </c>
      <c r="B14408">
        <v>684.42</v>
      </c>
      <c r="C14408">
        <v>693.76</v>
      </c>
    </row>
    <row r="14409" spans="1:3">
      <c r="A14409" s="80">
        <v>44715</v>
      </c>
      <c r="B14409">
        <v>689.61</v>
      </c>
      <c r="C14409">
        <v>694.99</v>
      </c>
    </row>
    <row r="14410" spans="1:3">
      <c r="A14410" s="80">
        <v>44716</v>
      </c>
      <c r="B14410">
        <v>683.54</v>
      </c>
      <c r="C14410">
        <v>690.89</v>
      </c>
    </row>
    <row r="14411" spans="1:3">
      <c r="A14411" s="80">
        <v>44717</v>
      </c>
      <c r="B14411">
        <v>683.54</v>
      </c>
      <c r="C14411">
        <v>690.89</v>
      </c>
    </row>
    <row r="14412" spans="1:3">
      <c r="A14412" s="80">
        <v>44718</v>
      </c>
      <c r="B14412">
        <v>683.54</v>
      </c>
      <c r="C14412">
        <v>690.89</v>
      </c>
    </row>
    <row r="14413" spans="1:3">
      <c r="A14413" s="80">
        <v>44719</v>
      </c>
      <c r="B14413">
        <v>683.01</v>
      </c>
      <c r="C14413">
        <v>688.09</v>
      </c>
    </row>
    <row r="14414" spans="1:3">
      <c r="A14414" s="80">
        <v>44720</v>
      </c>
      <c r="B14414">
        <v>682.07</v>
      </c>
      <c r="C14414">
        <v>688.18</v>
      </c>
    </row>
    <row r="14415" spans="1:3">
      <c r="A14415" s="80">
        <v>44721</v>
      </c>
      <c r="B14415">
        <v>682.45</v>
      </c>
      <c r="C14415">
        <v>690.36</v>
      </c>
    </row>
    <row r="14416" spans="1:3">
      <c r="A14416" s="80">
        <v>44722</v>
      </c>
      <c r="B14416">
        <v>685.29</v>
      </c>
      <c r="C14416">
        <v>691.19</v>
      </c>
    </row>
    <row r="14417" spans="1:3">
      <c r="A14417" s="80">
        <v>44723</v>
      </c>
      <c r="B14417">
        <v>682.2</v>
      </c>
      <c r="C14417">
        <v>689.76</v>
      </c>
    </row>
    <row r="14418" spans="1:3">
      <c r="A14418" s="80">
        <v>44724</v>
      </c>
      <c r="B14418">
        <v>682.2</v>
      </c>
      <c r="C14418">
        <v>689.76</v>
      </c>
    </row>
    <row r="14419" spans="1:3">
      <c r="A14419" s="80">
        <v>44725</v>
      </c>
      <c r="B14419">
        <v>682.2</v>
      </c>
      <c r="C14419">
        <v>689.76</v>
      </c>
    </row>
    <row r="14420" spans="1:3">
      <c r="A14420" s="80">
        <v>44726</v>
      </c>
      <c r="B14420">
        <v>681.08</v>
      </c>
      <c r="C14420">
        <v>688.13</v>
      </c>
    </row>
    <row r="14421" spans="1:3">
      <c r="A14421" s="80">
        <v>44727</v>
      </c>
      <c r="B14421">
        <v>681.1</v>
      </c>
      <c r="C14421">
        <v>688.6</v>
      </c>
    </row>
    <row r="14422" spans="1:3">
      <c r="A14422" s="80">
        <v>44728</v>
      </c>
      <c r="B14422">
        <v>681.88</v>
      </c>
      <c r="C14422">
        <v>689.41</v>
      </c>
    </row>
    <row r="14423" spans="1:3">
      <c r="A14423" s="80">
        <v>44729</v>
      </c>
      <c r="B14423">
        <v>684.21</v>
      </c>
      <c r="C14423">
        <v>692.62</v>
      </c>
    </row>
    <row r="14424" spans="1:3">
      <c r="A14424" s="80">
        <v>44730</v>
      </c>
      <c r="B14424">
        <v>686.78</v>
      </c>
      <c r="C14424">
        <v>694.45</v>
      </c>
    </row>
    <row r="14425" spans="1:3">
      <c r="A14425" s="80">
        <v>44731</v>
      </c>
      <c r="B14425">
        <v>686.78</v>
      </c>
      <c r="C14425">
        <v>694.45</v>
      </c>
    </row>
    <row r="14426" spans="1:3">
      <c r="A14426" s="80">
        <v>44732</v>
      </c>
      <c r="B14426">
        <v>686.78</v>
      </c>
      <c r="C14426">
        <v>694.45</v>
      </c>
    </row>
    <row r="14427" spans="1:3">
      <c r="A14427" s="80">
        <v>44733</v>
      </c>
      <c r="B14427">
        <v>687.98</v>
      </c>
      <c r="C14427">
        <v>696.55</v>
      </c>
    </row>
    <row r="14428" spans="1:3">
      <c r="A14428" s="80">
        <v>44734</v>
      </c>
      <c r="B14428">
        <v>688.13</v>
      </c>
      <c r="C14428">
        <v>697.64</v>
      </c>
    </row>
    <row r="14429" spans="1:3">
      <c r="A14429" s="80">
        <v>44735</v>
      </c>
      <c r="B14429">
        <v>691.2</v>
      </c>
      <c r="C14429">
        <v>698.44</v>
      </c>
    </row>
    <row r="14430" spans="1:3">
      <c r="A14430" s="80">
        <v>44736</v>
      </c>
      <c r="B14430">
        <v>691.76</v>
      </c>
      <c r="C14430">
        <v>697.32</v>
      </c>
    </row>
    <row r="14431" spans="1:3">
      <c r="A14431" s="80">
        <v>44737</v>
      </c>
      <c r="B14431">
        <v>689.88</v>
      </c>
      <c r="C14431">
        <v>695.55</v>
      </c>
    </row>
    <row r="14432" spans="1:3">
      <c r="A14432" s="80">
        <v>44738</v>
      </c>
      <c r="B14432">
        <v>689.88</v>
      </c>
      <c r="C14432">
        <v>695.55</v>
      </c>
    </row>
    <row r="14433" spans="1:3">
      <c r="A14433" s="80">
        <v>44739</v>
      </c>
      <c r="B14433">
        <v>689.88</v>
      </c>
      <c r="C14433">
        <v>695.55</v>
      </c>
    </row>
    <row r="14434" spans="1:3">
      <c r="A14434" s="80">
        <v>44740</v>
      </c>
      <c r="B14434">
        <v>685.75</v>
      </c>
      <c r="C14434">
        <v>693.59</v>
      </c>
    </row>
    <row r="14435" spans="1:3">
      <c r="A14435" s="80">
        <v>44741</v>
      </c>
      <c r="B14435">
        <v>686.23</v>
      </c>
      <c r="C14435">
        <v>692.96</v>
      </c>
    </row>
    <row r="14436" spans="1:3">
      <c r="A14436" s="80">
        <v>44742</v>
      </c>
      <c r="B14436">
        <v>684.76</v>
      </c>
      <c r="C14436">
        <v>692.25</v>
      </c>
    </row>
    <row r="14437" spans="1:3">
      <c r="A14437" s="80">
        <v>44743</v>
      </c>
      <c r="B14437">
        <v>685.26</v>
      </c>
      <c r="C14437">
        <v>693.69</v>
      </c>
    </row>
    <row r="14438" spans="1:3">
      <c r="A14438" s="80">
        <v>44744</v>
      </c>
      <c r="B14438">
        <v>686.24</v>
      </c>
      <c r="C14438">
        <v>693.95</v>
      </c>
    </row>
    <row r="14439" spans="1:3">
      <c r="A14439" s="80">
        <v>44745</v>
      </c>
      <c r="B14439">
        <v>686.24</v>
      </c>
      <c r="C14439">
        <v>693.95</v>
      </c>
    </row>
    <row r="14440" spans="1:3">
      <c r="A14440" s="80">
        <v>44746</v>
      </c>
      <c r="B14440">
        <v>686.24</v>
      </c>
      <c r="C14440">
        <v>693.95</v>
      </c>
    </row>
    <row r="14441" spans="1:3">
      <c r="A14441" s="80">
        <v>44747</v>
      </c>
      <c r="B14441">
        <v>686.91</v>
      </c>
      <c r="C14441">
        <v>694.44</v>
      </c>
    </row>
    <row r="14442" spans="1:3">
      <c r="A14442" s="80">
        <v>44748</v>
      </c>
      <c r="B14442">
        <v>686.81</v>
      </c>
      <c r="C14442">
        <v>694.78</v>
      </c>
    </row>
    <row r="14443" spans="1:3">
      <c r="A14443" s="80">
        <v>44749</v>
      </c>
      <c r="B14443">
        <v>687.97</v>
      </c>
      <c r="C14443">
        <v>695.26</v>
      </c>
    </row>
    <row r="14444" spans="1:3">
      <c r="A14444" s="80">
        <v>44750</v>
      </c>
      <c r="B14444">
        <v>687.44</v>
      </c>
      <c r="C14444">
        <v>694.19</v>
      </c>
    </row>
    <row r="14445" spans="1:3">
      <c r="A14445" s="80">
        <v>44751</v>
      </c>
      <c r="B14445">
        <v>687.11</v>
      </c>
      <c r="C14445">
        <v>692.68</v>
      </c>
    </row>
    <row r="14446" spans="1:3">
      <c r="A14446" s="80">
        <v>44752</v>
      </c>
      <c r="B14446">
        <v>687.11</v>
      </c>
      <c r="C14446">
        <v>692.68</v>
      </c>
    </row>
    <row r="14447" spans="1:3">
      <c r="A14447" s="80">
        <v>44753</v>
      </c>
      <c r="B14447">
        <v>687.11</v>
      </c>
      <c r="C14447">
        <v>692.68</v>
      </c>
    </row>
    <row r="14448" spans="1:3">
      <c r="A14448" s="80">
        <v>44754</v>
      </c>
      <c r="B14448">
        <v>683.76</v>
      </c>
      <c r="C14448">
        <v>690.67</v>
      </c>
    </row>
    <row r="14449" spans="1:3">
      <c r="A14449" s="80">
        <v>44755</v>
      </c>
      <c r="B14449">
        <v>681.9</v>
      </c>
      <c r="C14449">
        <v>688.98</v>
      </c>
    </row>
    <row r="14450" spans="1:3">
      <c r="A14450" s="80">
        <v>44756</v>
      </c>
      <c r="B14450">
        <v>681.07</v>
      </c>
      <c r="C14450">
        <v>687.28</v>
      </c>
    </row>
    <row r="14451" spans="1:3">
      <c r="A14451" s="80">
        <v>44757</v>
      </c>
      <c r="B14451">
        <v>678.14</v>
      </c>
      <c r="C14451">
        <v>684.96</v>
      </c>
    </row>
    <row r="14452" spans="1:3">
      <c r="A14452" s="80">
        <v>44758</v>
      </c>
      <c r="B14452">
        <v>675.25</v>
      </c>
      <c r="C14452">
        <v>683.75</v>
      </c>
    </row>
    <row r="14453" spans="1:3">
      <c r="A14453" s="80">
        <v>44759</v>
      </c>
      <c r="B14453">
        <v>675.25</v>
      </c>
      <c r="C14453">
        <v>683.75</v>
      </c>
    </row>
    <row r="14454" spans="1:3">
      <c r="A14454" s="80">
        <v>44760</v>
      </c>
      <c r="B14454">
        <v>675.25</v>
      </c>
      <c r="C14454">
        <v>683.75</v>
      </c>
    </row>
    <row r="14455" spans="1:3">
      <c r="A14455" s="80">
        <v>44761</v>
      </c>
      <c r="B14455">
        <v>674.39</v>
      </c>
      <c r="C14455">
        <v>681.82</v>
      </c>
    </row>
    <row r="14456" spans="1:3">
      <c r="A14456" s="80">
        <v>44762</v>
      </c>
      <c r="B14456">
        <v>672.55</v>
      </c>
      <c r="C14456">
        <v>678.48</v>
      </c>
    </row>
    <row r="14457" spans="1:3">
      <c r="A14457" s="80">
        <v>44763</v>
      </c>
      <c r="B14457">
        <v>669.41</v>
      </c>
      <c r="C14457">
        <v>676.29</v>
      </c>
    </row>
    <row r="14458" spans="1:3">
      <c r="A14458" s="80">
        <v>44764</v>
      </c>
      <c r="B14458">
        <v>671.14</v>
      </c>
      <c r="C14458">
        <v>676.83</v>
      </c>
    </row>
    <row r="14459" spans="1:3">
      <c r="A14459" s="80">
        <v>44765</v>
      </c>
      <c r="B14459">
        <v>669.66</v>
      </c>
      <c r="C14459">
        <v>675.61</v>
      </c>
    </row>
    <row r="14460" spans="1:3">
      <c r="A14460" s="80">
        <v>44766</v>
      </c>
      <c r="B14460">
        <v>669.66</v>
      </c>
      <c r="C14460">
        <v>675.61</v>
      </c>
    </row>
    <row r="14461" spans="1:3">
      <c r="A14461" s="80">
        <v>44767</v>
      </c>
      <c r="B14461">
        <v>669.66</v>
      </c>
      <c r="C14461">
        <v>675.61</v>
      </c>
    </row>
    <row r="14462" spans="1:3">
      <c r="A14462" s="80">
        <v>44768</v>
      </c>
      <c r="B14462">
        <v>669.66</v>
      </c>
      <c r="C14462">
        <v>675.61</v>
      </c>
    </row>
    <row r="14463" spans="1:3">
      <c r="A14463" s="80">
        <v>44769</v>
      </c>
      <c r="B14463">
        <v>668.83</v>
      </c>
      <c r="C14463">
        <v>675.87</v>
      </c>
    </row>
    <row r="14464" spans="1:3">
      <c r="A14464" s="80">
        <v>44770</v>
      </c>
      <c r="B14464">
        <v>668.06</v>
      </c>
      <c r="C14464">
        <v>675.36</v>
      </c>
    </row>
    <row r="14465" spans="1:3">
      <c r="A14465" s="80">
        <v>44771</v>
      </c>
      <c r="B14465">
        <v>668.35</v>
      </c>
      <c r="C14465">
        <v>675.03</v>
      </c>
    </row>
    <row r="14466" spans="1:3">
      <c r="A14466" s="80">
        <v>44772</v>
      </c>
      <c r="B14466">
        <v>667.61</v>
      </c>
      <c r="C14466">
        <v>675.02</v>
      </c>
    </row>
    <row r="14467" spans="1:3">
      <c r="A14467" s="80">
        <v>44773</v>
      </c>
      <c r="B14467">
        <v>667.61</v>
      </c>
      <c r="C14467">
        <v>675.02</v>
      </c>
    </row>
    <row r="14468" spans="1:3">
      <c r="A14468" s="80">
        <v>44774</v>
      </c>
      <c r="B14468">
        <v>667.61</v>
      </c>
      <c r="C14468">
        <v>675.02</v>
      </c>
    </row>
    <row r="14469" spans="1:3">
      <c r="A14469" s="80">
        <v>44775</v>
      </c>
      <c r="B14469">
        <v>666.72</v>
      </c>
      <c r="C14469">
        <v>674.67</v>
      </c>
    </row>
    <row r="14470" spans="1:3">
      <c r="A14470" s="80">
        <v>44776</v>
      </c>
      <c r="B14470">
        <v>666.72</v>
      </c>
      <c r="C14470">
        <v>674.67</v>
      </c>
    </row>
    <row r="14471" spans="1:3">
      <c r="A14471" s="80">
        <v>44777</v>
      </c>
      <c r="B14471">
        <v>667.83</v>
      </c>
      <c r="C14471">
        <v>674.63</v>
      </c>
    </row>
    <row r="14472" spans="1:3">
      <c r="A14472" s="80">
        <v>44778</v>
      </c>
      <c r="B14472">
        <v>668.34</v>
      </c>
      <c r="C14472">
        <v>673.64</v>
      </c>
    </row>
    <row r="14473" spans="1:3">
      <c r="A14473" s="80">
        <v>44779</v>
      </c>
      <c r="B14473">
        <v>666.46</v>
      </c>
      <c r="C14473">
        <v>674.68</v>
      </c>
    </row>
    <row r="14474" spans="1:3">
      <c r="A14474" s="80">
        <v>44780</v>
      </c>
      <c r="B14474">
        <v>666.46</v>
      </c>
      <c r="C14474">
        <v>674.68</v>
      </c>
    </row>
    <row r="14475" spans="1:3">
      <c r="A14475" s="80">
        <v>44781</v>
      </c>
      <c r="B14475">
        <v>666.46</v>
      </c>
      <c r="C14475">
        <v>674.68</v>
      </c>
    </row>
    <row r="14476" spans="1:3">
      <c r="A14476" s="80">
        <v>44782</v>
      </c>
      <c r="B14476">
        <v>668.21</v>
      </c>
      <c r="C14476">
        <v>675.34</v>
      </c>
    </row>
    <row r="14477" spans="1:3">
      <c r="A14477" s="80">
        <v>44783</v>
      </c>
      <c r="B14477">
        <v>668.49</v>
      </c>
      <c r="C14477">
        <v>675.96</v>
      </c>
    </row>
    <row r="14478" spans="1:3">
      <c r="A14478" s="80">
        <v>44784</v>
      </c>
      <c r="B14478">
        <v>667.76</v>
      </c>
      <c r="C14478">
        <v>676.11</v>
      </c>
    </row>
    <row r="14479" spans="1:3">
      <c r="A14479" s="80">
        <v>44785</v>
      </c>
      <c r="B14479">
        <v>668.17</v>
      </c>
      <c r="C14479">
        <v>675.95</v>
      </c>
    </row>
    <row r="14480" spans="1:3">
      <c r="A14480" s="80">
        <v>44786</v>
      </c>
      <c r="B14480">
        <v>664.6</v>
      </c>
      <c r="C14480">
        <v>670.4</v>
      </c>
    </row>
    <row r="14481" spans="1:3">
      <c r="A14481" s="80">
        <v>44787</v>
      </c>
      <c r="B14481">
        <v>664.6</v>
      </c>
      <c r="C14481">
        <v>670.4</v>
      </c>
    </row>
    <row r="14482" spans="1:3">
      <c r="A14482" s="80">
        <v>44788</v>
      </c>
      <c r="B14482">
        <v>664.6</v>
      </c>
      <c r="C14482">
        <v>670.4</v>
      </c>
    </row>
    <row r="14483" spans="1:3">
      <c r="A14483" s="80">
        <v>44789</v>
      </c>
      <c r="B14483">
        <v>664.6</v>
      </c>
      <c r="C14483">
        <v>670.4</v>
      </c>
    </row>
    <row r="14484" spans="1:3">
      <c r="A14484" s="80">
        <v>44790</v>
      </c>
      <c r="B14484">
        <v>661.05</v>
      </c>
      <c r="C14484">
        <v>667.8</v>
      </c>
    </row>
    <row r="14485" spans="1:3">
      <c r="A14485" s="80">
        <v>44791</v>
      </c>
      <c r="B14485">
        <v>657.77</v>
      </c>
      <c r="C14485">
        <v>664.74</v>
      </c>
    </row>
    <row r="14486" spans="1:3">
      <c r="A14486" s="80">
        <v>44792</v>
      </c>
      <c r="B14486">
        <v>651.76</v>
      </c>
      <c r="C14486">
        <v>659.97</v>
      </c>
    </row>
    <row r="14487" spans="1:3">
      <c r="A14487" s="80">
        <v>44793</v>
      </c>
      <c r="B14487">
        <v>647.80999999999995</v>
      </c>
      <c r="C14487">
        <v>655.03</v>
      </c>
    </row>
    <row r="14488" spans="1:3">
      <c r="A14488" s="80">
        <v>44794</v>
      </c>
      <c r="B14488">
        <v>647.80999999999995</v>
      </c>
      <c r="C14488">
        <v>655.03</v>
      </c>
    </row>
    <row r="14489" spans="1:3">
      <c r="A14489" s="80">
        <v>44795</v>
      </c>
      <c r="B14489">
        <v>647.80999999999995</v>
      </c>
      <c r="C14489">
        <v>655.03</v>
      </c>
    </row>
    <row r="14490" spans="1:3">
      <c r="A14490" s="80">
        <v>44796</v>
      </c>
      <c r="B14490">
        <v>642.1</v>
      </c>
      <c r="C14490">
        <v>650.39</v>
      </c>
    </row>
    <row r="14491" spans="1:3">
      <c r="A14491" s="80">
        <v>44797</v>
      </c>
      <c r="B14491">
        <v>639.12</v>
      </c>
      <c r="C14491">
        <v>645.39</v>
      </c>
    </row>
    <row r="14492" spans="1:3">
      <c r="A14492" s="80">
        <v>44798</v>
      </c>
      <c r="B14492">
        <v>632.37</v>
      </c>
      <c r="C14492">
        <v>639.94000000000005</v>
      </c>
    </row>
    <row r="14493" spans="1:3">
      <c r="A14493" s="80">
        <v>44799</v>
      </c>
      <c r="B14493">
        <v>633.09</v>
      </c>
      <c r="C14493">
        <v>639.28</v>
      </c>
    </row>
    <row r="14494" spans="1:3">
      <c r="A14494" s="80">
        <v>44800</v>
      </c>
      <c r="B14494">
        <v>636.59</v>
      </c>
      <c r="C14494">
        <v>643.70000000000005</v>
      </c>
    </row>
    <row r="14495" spans="1:3">
      <c r="A14495" s="80">
        <v>44801</v>
      </c>
      <c r="B14495">
        <v>636.59</v>
      </c>
      <c r="C14495">
        <v>643.70000000000005</v>
      </c>
    </row>
    <row r="14496" spans="1:3">
      <c r="A14496" s="80">
        <v>44802</v>
      </c>
      <c r="B14496">
        <v>636.59</v>
      </c>
      <c r="C14496">
        <v>643.70000000000005</v>
      </c>
    </row>
    <row r="14497" spans="1:3">
      <c r="A14497" s="80">
        <v>44803</v>
      </c>
      <c r="B14497">
        <v>640.49</v>
      </c>
      <c r="C14497">
        <v>649.14</v>
      </c>
    </row>
    <row r="14498" spans="1:3">
      <c r="A14498" s="80">
        <v>44804</v>
      </c>
      <c r="B14498">
        <v>646.07000000000005</v>
      </c>
      <c r="C14498">
        <v>653.86</v>
      </c>
    </row>
    <row r="14499" spans="1:3">
      <c r="A14499" s="80">
        <v>44805</v>
      </c>
      <c r="B14499">
        <v>651.66999999999996</v>
      </c>
      <c r="C14499">
        <v>661.42</v>
      </c>
    </row>
    <row r="14500" spans="1:3">
      <c r="A14500" s="80">
        <v>44806</v>
      </c>
      <c r="B14500">
        <v>656.21</v>
      </c>
      <c r="C14500">
        <v>663.03</v>
      </c>
    </row>
    <row r="14501" spans="1:3">
      <c r="A14501" s="80">
        <v>44807</v>
      </c>
      <c r="B14501">
        <v>658.49</v>
      </c>
      <c r="C14501">
        <v>665.14</v>
      </c>
    </row>
    <row r="14502" spans="1:3">
      <c r="A14502" s="80">
        <v>44808</v>
      </c>
      <c r="B14502">
        <v>658.49</v>
      </c>
      <c r="C14502">
        <v>665.14</v>
      </c>
    </row>
    <row r="14503" spans="1:3">
      <c r="A14503" s="80">
        <v>44809</v>
      </c>
      <c r="B14503">
        <v>658.49</v>
      </c>
      <c r="C14503">
        <v>665.14</v>
      </c>
    </row>
    <row r="14504" spans="1:3">
      <c r="A14504" s="80">
        <v>44810</v>
      </c>
      <c r="B14504">
        <v>655.58</v>
      </c>
      <c r="C14504">
        <v>664.23</v>
      </c>
    </row>
    <row r="14505" spans="1:3">
      <c r="A14505" s="80">
        <v>44811</v>
      </c>
      <c r="B14505">
        <v>658.24</v>
      </c>
      <c r="C14505">
        <v>663.01</v>
      </c>
    </row>
    <row r="14506" spans="1:3">
      <c r="A14506" s="80">
        <v>44812</v>
      </c>
      <c r="B14506">
        <v>651.42999999999995</v>
      </c>
      <c r="C14506">
        <v>660.21</v>
      </c>
    </row>
    <row r="14507" spans="1:3">
      <c r="A14507" s="80">
        <v>44813</v>
      </c>
      <c r="B14507">
        <v>646.84</v>
      </c>
      <c r="C14507">
        <v>654.64</v>
      </c>
    </row>
    <row r="14508" spans="1:3">
      <c r="A14508" s="80">
        <v>44814</v>
      </c>
      <c r="B14508">
        <v>637.6</v>
      </c>
      <c r="C14508">
        <v>647.6</v>
      </c>
    </row>
    <row r="14509" spans="1:3">
      <c r="A14509" s="80">
        <v>44815</v>
      </c>
      <c r="B14509">
        <v>637.6</v>
      </c>
      <c r="C14509">
        <v>647.6</v>
      </c>
    </row>
    <row r="14510" spans="1:3">
      <c r="A14510" s="80">
        <v>44816</v>
      </c>
      <c r="B14510">
        <v>637.6</v>
      </c>
      <c r="C14510">
        <v>647.6</v>
      </c>
    </row>
    <row r="14511" spans="1:3">
      <c r="A14511" s="80">
        <v>44817</v>
      </c>
      <c r="B14511">
        <v>630.38</v>
      </c>
      <c r="C14511">
        <v>640.01</v>
      </c>
    </row>
    <row r="14512" spans="1:3">
      <c r="A14512" s="80">
        <v>44818</v>
      </c>
      <c r="B14512">
        <v>631.97</v>
      </c>
      <c r="C14512">
        <v>639.48</v>
      </c>
    </row>
    <row r="14513" spans="1:3">
      <c r="A14513" s="80">
        <v>44819</v>
      </c>
      <c r="B14513">
        <v>630.34</v>
      </c>
      <c r="C14513">
        <v>637.13</v>
      </c>
    </row>
    <row r="14514" spans="1:3">
      <c r="A14514" s="80">
        <v>44820</v>
      </c>
      <c r="B14514">
        <v>629.34</v>
      </c>
      <c r="C14514">
        <v>636.97</v>
      </c>
    </row>
    <row r="14515" spans="1:3">
      <c r="A14515" s="80">
        <v>44821</v>
      </c>
      <c r="B14515">
        <v>627.34</v>
      </c>
      <c r="C14515">
        <v>636</v>
      </c>
    </row>
    <row r="14516" spans="1:3">
      <c r="A14516" s="80">
        <v>44822</v>
      </c>
      <c r="B14516">
        <v>627.34</v>
      </c>
      <c r="C14516">
        <v>636</v>
      </c>
    </row>
    <row r="14517" spans="1:3">
      <c r="A14517" s="80">
        <v>44823</v>
      </c>
      <c r="B14517">
        <v>627.34</v>
      </c>
      <c r="C14517">
        <v>636</v>
      </c>
    </row>
    <row r="14518" spans="1:3">
      <c r="A14518" s="80">
        <v>44824</v>
      </c>
      <c r="B14518">
        <v>627.34</v>
      </c>
      <c r="C14518">
        <v>636</v>
      </c>
    </row>
    <row r="14519" spans="1:3">
      <c r="A14519" s="80">
        <v>44825</v>
      </c>
      <c r="B14519">
        <v>628.19000000000005</v>
      </c>
      <c r="C14519">
        <v>636.97</v>
      </c>
    </row>
    <row r="14520" spans="1:3">
      <c r="A14520" s="80">
        <v>44826</v>
      </c>
      <c r="B14520">
        <v>631.19000000000005</v>
      </c>
      <c r="C14520">
        <v>637.5</v>
      </c>
    </row>
    <row r="14521" spans="1:3">
      <c r="A14521" s="80">
        <v>44827</v>
      </c>
      <c r="B14521">
        <v>631.54999999999995</v>
      </c>
      <c r="C14521">
        <v>638.94000000000005</v>
      </c>
    </row>
    <row r="14522" spans="1:3">
      <c r="A14522" s="80">
        <v>44828</v>
      </c>
      <c r="B14522">
        <v>634.42999999999995</v>
      </c>
      <c r="C14522">
        <v>640.39</v>
      </c>
    </row>
    <row r="14523" spans="1:3">
      <c r="A14523" s="80">
        <v>44829</v>
      </c>
      <c r="B14523">
        <v>634.42999999999995</v>
      </c>
      <c r="C14523">
        <v>640.39</v>
      </c>
    </row>
    <row r="14524" spans="1:3">
      <c r="A14524" s="80">
        <v>44830</v>
      </c>
      <c r="B14524">
        <v>634.42999999999995</v>
      </c>
      <c r="C14524">
        <v>640.39</v>
      </c>
    </row>
    <row r="14525" spans="1:3">
      <c r="A14525" s="80">
        <v>44831</v>
      </c>
      <c r="B14525">
        <v>637.98</v>
      </c>
      <c r="C14525">
        <v>641.96</v>
      </c>
    </row>
    <row r="14526" spans="1:3">
      <c r="A14526" s="80">
        <v>44832</v>
      </c>
      <c r="B14526">
        <v>636.30999999999995</v>
      </c>
      <c r="C14526">
        <v>641.26</v>
      </c>
    </row>
    <row r="14527" spans="1:3">
      <c r="A14527" s="80">
        <v>44833</v>
      </c>
      <c r="B14527">
        <v>628.19000000000005</v>
      </c>
      <c r="C14527">
        <v>636.39</v>
      </c>
    </row>
    <row r="14528" spans="1:3">
      <c r="A14528" s="80">
        <v>44834</v>
      </c>
      <c r="B14528">
        <v>624.62</v>
      </c>
      <c r="C14528">
        <v>632.72</v>
      </c>
    </row>
    <row r="14529" spans="1:3">
      <c r="A14529" s="80">
        <v>44835</v>
      </c>
      <c r="B14529">
        <v>623.48</v>
      </c>
      <c r="C14529">
        <v>631.32000000000005</v>
      </c>
    </row>
    <row r="14530" spans="1:3">
      <c r="A14530" s="80">
        <v>44836</v>
      </c>
      <c r="B14530">
        <v>623.48</v>
      </c>
      <c r="C14530">
        <v>631.32000000000005</v>
      </c>
    </row>
    <row r="14531" spans="1:3">
      <c r="A14531" s="80">
        <v>44837</v>
      </c>
      <c r="B14531">
        <v>623.48</v>
      </c>
      <c r="C14531">
        <v>631.32000000000005</v>
      </c>
    </row>
    <row r="14532" spans="1:3">
      <c r="A14532" s="80">
        <v>44838</v>
      </c>
      <c r="B14532">
        <v>625.74</v>
      </c>
      <c r="C14532">
        <v>631.33000000000004</v>
      </c>
    </row>
    <row r="14533" spans="1:3">
      <c r="A14533" s="80">
        <v>44839</v>
      </c>
      <c r="B14533">
        <v>629.11</v>
      </c>
      <c r="C14533">
        <v>635.42999999999995</v>
      </c>
    </row>
    <row r="14534" spans="1:3">
      <c r="A14534" s="80">
        <v>44840</v>
      </c>
      <c r="B14534">
        <v>633.88</v>
      </c>
      <c r="C14534">
        <v>640.25</v>
      </c>
    </row>
    <row r="14535" spans="1:3">
      <c r="A14535" s="80">
        <v>44841</v>
      </c>
      <c r="B14535">
        <v>633.88</v>
      </c>
      <c r="C14535">
        <v>642.02</v>
      </c>
    </row>
    <row r="14536" spans="1:3">
      <c r="A14536" s="80">
        <v>44842</v>
      </c>
      <c r="B14536">
        <v>633.47</v>
      </c>
      <c r="C14536">
        <v>639.35</v>
      </c>
    </row>
    <row r="14537" spans="1:3">
      <c r="A14537" s="80">
        <v>44843</v>
      </c>
      <c r="B14537">
        <v>633.47</v>
      </c>
      <c r="C14537">
        <v>639.35</v>
      </c>
    </row>
    <row r="14538" spans="1:3">
      <c r="A14538" s="80">
        <v>44844</v>
      </c>
      <c r="B14538">
        <v>633.47</v>
      </c>
      <c r="C14538">
        <v>639.35</v>
      </c>
    </row>
    <row r="14539" spans="1:3">
      <c r="A14539" s="80">
        <v>44845</v>
      </c>
      <c r="B14539">
        <v>626.41</v>
      </c>
      <c r="C14539">
        <v>635.19000000000005</v>
      </c>
    </row>
    <row r="14540" spans="1:3">
      <c r="A14540" s="80">
        <v>44846</v>
      </c>
      <c r="B14540">
        <v>625.42999999999995</v>
      </c>
      <c r="C14540">
        <v>631.85</v>
      </c>
    </row>
    <row r="14541" spans="1:3">
      <c r="A14541" s="80">
        <v>44847</v>
      </c>
      <c r="B14541">
        <v>622.37</v>
      </c>
      <c r="C14541">
        <v>628.32000000000005</v>
      </c>
    </row>
    <row r="14542" spans="1:3">
      <c r="A14542" s="80">
        <v>44848</v>
      </c>
      <c r="B14542">
        <v>616.64</v>
      </c>
      <c r="C14542">
        <v>624.72</v>
      </c>
    </row>
    <row r="14543" spans="1:3">
      <c r="A14543" s="80">
        <v>44849</v>
      </c>
      <c r="B14543">
        <v>612.79</v>
      </c>
      <c r="C14543">
        <v>621.03</v>
      </c>
    </row>
    <row r="14544" spans="1:3">
      <c r="A14544" s="80">
        <v>44850</v>
      </c>
      <c r="B14544">
        <v>612.79</v>
      </c>
      <c r="C14544">
        <v>621.03</v>
      </c>
    </row>
    <row r="14545" spans="1:3">
      <c r="A14545" s="80">
        <v>44851</v>
      </c>
      <c r="B14545">
        <v>612.79</v>
      </c>
      <c r="C14545">
        <v>621.03</v>
      </c>
    </row>
    <row r="14546" spans="1:3">
      <c r="A14546" s="80">
        <v>44852</v>
      </c>
      <c r="B14546">
        <v>614.36</v>
      </c>
      <c r="C14546">
        <v>619.92999999999995</v>
      </c>
    </row>
    <row r="14547" spans="1:3">
      <c r="A14547" s="80">
        <v>44853</v>
      </c>
      <c r="B14547">
        <v>616.01</v>
      </c>
      <c r="C14547">
        <v>623.41999999999996</v>
      </c>
    </row>
    <row r="14548" spans="1:3">
      <c r="A14548" s="80">
        <v>44854</v>
      </c>
      <c r="B14548">
        <v>618.89</v>
      </c>
      <c r="C14548">
        <v>624.86</v>
      </c>
    </row>
    <row r="14549" spans="1:3">
      <c r="A14549" s="80">
        <v>44855</v>
      </c>
      <c r="B14549">
        <v>622.73</v>
      </c>
      <c r="C14549">
        <v>628.28</v>
      </c>
    </row>
    <row r="14550" spans="1:3">
      <c r="A14550" s="80">
        <v>44856</v>
      </c>
      <c r="B14550">
        <v>621.23</v>
      </c>
      <c r="C14550">
        <v>629.49</v>
      </c>
    </row>
    <row r="14551" spans="1:3">
      <c r="A14551" s="80">
        <v>44857</v>
      </c>
      <c r="B14551">
        <v>621.23</v>
      </c>
      <c r="C14551">
        <v>629.49</v>
      </c>
    </row>
    <row r="14552" spans="1:3">
      <c r="A14552" s="80">
        <v>44858</v>
      </c>
      <c r="B14552">
        <v>621.23</v>
      </c>
      <c r="C14552">
        <v>629.49</v>
      </c>
    </row>
    <row r="14553" spans="1:3">
      <c r="A14553" s="80">
        <v>44859</v>
      </c>
      <c r="B14553">
        <v>624.45000000000005</v>
      </c>
      <c r="C14553">
        <v>630.25</v>
      </c>
    </row>
    <row r="14554" spans="1:3">
      <c r="A14554" s="80">
        <v>44860</v>
      </c>
      <c r="B14554">
        <v>619.08000000000004</v>
      </c>
      <c r="C14554">
        <v>629.11</v>
      </c>
    </row>
    <row r="14555" spans="1:3">
      <c r="A14555" s="80">
        <v>44861</v>
      </c>
      <c r="B14555">
        <v>620.23</v>
      </c>
      <c r="C14555">
        <v>626.80999999999995</v>
      </c>
    </row>
    <row r="14556" spans="1:3">
      <c r="A14556" s="80">
        <v>44862</v>
      </c>
      <c r="B14556">
        <v>618.35</v>
      </c>
      <c r="C14556">
        <v>625.03</v>
      </c>
    </row>
    <row r="14557" spans="1:3">
      <c r="A14557" s="80">
        <v>44863</v>
      </c>
      <c r="B14557">
        <v>613.74</v>
      </c>
      <c r="C14557">
        <v>622.34</v>
      </c>
    </row>
    <row r="14558" spans="1:3">
      <c r="A14558" s="80">
        <v>44864</v>
      </c>
      <c r="B14558">
        <v>613.74</v>
      </c>
      <c r="C14558">
        <v>622.34</v>
      </c>
    </row>
    <row r="14559" spans="1:3">
      <c r="A14559" s="80">
        <v>44865</v>
      </c>
      <c r="B14559">
        <v>613.74</v>
      </c>
      <c r="C14559">
        <v>622.34</v>
      </c>
    </row>
    <row r="14560" spans="1:3">
      <c r="A14560" s="80">
        <v>44866</v>
      </c>
      <c r="B14560">
        <v>615.01</v>
      </c>
      <c r="C14560">
        <v>620.30999999999995</v>
      </c>
    </row>
    <row r="14561" spans="1:3">
      <c r="A14561" s="80">
        <v>44867</v>
      </c>
      <c r="B14561">
        <v>614.26</v>
      </c>
      <c r="C14561">
        <v>622.82000000000005</v>
      </c>
    </row>
    <row r="14562" spans="1:3">
      <c r="A14562" s="80">
        <v>44868</v>
      </c>
      <c r="B14562">
        <v>615.4</v>
      </c>
      <c r="C14562">
        <v>625.03</v>
      </c>
    </row>
    <row r="14563" spans="1:3">
      <c r="A14563" s="80">
        <v>44869</v>
      </c>
      <c r="B14563">
        <v>622.89</v>
      </c>
      <c r="C14563">
        <v>628.75</v>
      </c>
    </row>
    <row r="14564" spans="1:3">
      <c r="A14564" s="80">
        <v>44870</v>
      </c>
      <c r="B14564">
        <v>619.22</v>
      </c>
      <c r="C14564">
        <v>628.17999999999995</v>
      </c>
    </row>
    <row r="14565" spans="1:3">
      <c r="A14565" s="80">
        <v>44871</v>
      </c>
      <c r="B14565">
        <v>619.22</v>
      </c>
      <c r="C14565">
        <v>628.17999999999995</v>
      </c>
    </row>
    <row r="14566" spans="1:3">
      <c r="A14566" s="80">
        <v>44872</v>
      </c>
      <c r="B14566">
        <v>619.22</v>
      </c>
      <c r="C14566">
        <v>628.17999999999995</v>
      </c>
    </row>
    <row r="14567" spans="1:3">
      <c r="A14567" s="80">
        <v>44873</v>
      </c>
      <c r="B14567">
        <v>614.29999999999995</v>
      </c>
      <c r="C14567">
        <v>622.41</v>
      </c>
    </row>
    <row r="14568" spans="1:3">
      <c r="A14568" s="80">
        <v>44874</v>
      </c>
      <c r="B14568">
        <v>615.5</v>
      </c>
      <c r="C14568">
        <v>620.22</v>
      </c>
    </row>
    <row r="14569" spans="1:3">
      <c r="A14569" s="80">
        <v>44875</v>
      </c>
      <c r="B14569">
        <v>610.96</v>
      </c>
      <c r="C14569">
        <v>617.58000000000004</v>
      </c>
    </row>
    <row r="14570" spans="1:3">
      <c r="A14570" s="80">
        <v>44876</v>
      </c>
      <c r="B14570">
        <v>608.79</v>
      </c>
      <c r="C14570">
        <v>614.80999999999995</v>
      </c>
    </row>
    <row r="14571" spans="1:3">
      <c r="A14571" s="80">
        <v>44877</v>
      </c>
      <c r="B14571">
        <v>605.87</v>
      </c>
      <c r="C14571">
        <v>615.73</v>
      </c>
    </row>
    <row r="14572" spans="1:3">
      <c r="A14572" s="80">
        <v>44878</v>
      </c>
      <c r="B14572">
        <v>605.87</v>
      </c>
      <c r="C14572">
        <v>615.73</v>
      </c>
    </row>
    <row r="14573" spans="1:3">
      <c r="A14573" s="80">
        <v>44879</v>
      </c>
      <c r="B14573">
        <v>605.87</v>
      </c>
      <c r="C14573">
        <v>615.73</v>
      </c>
    </row>
    <row r="14574" spans="1:3">
      <c r="A14574" s="80">
        <v>44880</v>
      </c>
      <c r="B14574">
        <v>610.29999999999995</v>
      </c>
      <c r="C14574">
        <v>617.32000000000005</v>
      </c>
    </row>
    <row r="14575" spans="1:3">
      <c r="A14575" s="80">
        <v>44881</v>
      </c>
      <c r="B14575">
        <v>609.92999999999995</v>
      </c>
      <c r="C14575">
        <v>616.57000000000005</v>
      </c>
    </row>
    <row r="14576" spans="1:3">
      <c r="A14576" s="80">
        <v>44882</v>
      </c>
      <c r="B14576">
        <v>609.41999999999996</v>
      </c>
      <c r="C14576">
        <v>616.20000000000005</v>
      </c>
    </row>
    <row r="14577" spans="1:3">
      <c r="A14577" s="80">
        <v>44883</v>
      </c>
      <c r="B14577">
        <v>609.20000000000005</v>
      </c>
      <c r="C14577">
        <v>615.16</v>
      </c>
    </row>
    <row r="14578" spans="1:3">
      <c r="A14578" s="80">
        <v>44884</v>
      </c>
      <c r="B14578">
        <v>605.9</v>
      </c>
      <c r="C14578">
        <v>611.78</v>
      </c>
    </row>
    <row r="14579" spans="1:3">
      <c r="A14579" s="80">
        <v>44885</v>
      </c>
      <c r="B14579">
        <v>605.9</v>
      </c>
      <c r="C14579">
        <v>611.78</v>
      </c>
    </row>
    <row r="14580" spans="1:3">
      <c r="A14580" s="80">
        <v>44886</v>
      </c>
      <c r="B14580">
        <v>605.9</v>
      </c>
      <c r="C14580">
        <v>611.78</v>
      </c>
    </row>
    <row r="14581" spans="1:3">
      <c r="A14581" s="80">
        <v>44887</v>
      </c>
      <c r="B14581">
        <v>600.85</v>
      </c>
      <c r="C14581">
        <v>611.77</v>
      </c>
    </row>
    <row r="14582" spans="1:3">
      <c r="A14582" s="80">
        <v>44888</v>
      </c>
      <c r="B14582">
        <v>603.16999999999996</v>
      </c>
      <c r="C14582">
        <v>612</v>
      </c>
    </row>
    <row r="14583" spans="1:3">
      <c r="A14583" s="80">
        <v>44889</v>
      </c>
      <c r="B14583">
        <v>606.62</v>
      </c>
      <c r="C14583">
        <v>611.59</v>
      </c>
    </row>
    <row r="14584" spans="1:3">
      <c r="A14584" s="80">
        <v>44890</v>
      </c>
      <c r="B14584">
        <v>603.52</v>
      </c>
      <c r="C14584">
        <v>610.53</v>
      </c>
    </row>
    <row r="14585" spans="1:3">
      <c r="A14585" s="80">
        <v>44891</v>
      </c>
      <c r="B14585">
        <v>599.5</v>
      </c>
      <c r="C14585">
        <v>606.96</v>
      </c>
    </row>
    <row r="14586" spans="1:3">
      <c r="A14586" s="80">
        <v>44892</v>
      </c>
      <c r="B14586">
        <v>599.5</v>
      </c>
      <c r="C14586">
        <v>606.96</v>
      </c>
    </row>
    <row r="14587" spans="1:3">
      <c r="A14587" s="80">
        <v>44893</v>
      </c>
      <c r="B14587">
        <v>599.5</v>
      </c>
      <c r="C14587">
        <v>606.96</v>
      </c>
    </row>
    <row r="14588" spans="1:3">
      <c r="A14588" s="80">
        <v>44894</v>
      </c>
      <c r="B14588">
        <v>596.70000000000005</v>
      </c>
      <c r="C14588">
        <v>602.91999999999996</v>
      </c>
    </row>
    <row r="14589" spans="1:3">
      <c r="A14589" s="80">
        <v>44895</v>
      </c>
      <c r="B14589">
        <v>594.32000000000005</v>
      </c>
      <c r="C14589">
        <v>602.86</v>
      </c>
    </row>
    <row r="14590" spans="1:3">
      <c r="A14590" s="80">
        <v>44896</v>
      </c>
      <c r="B14590">
        <v>596.5</v>
      </c>
      <c r="C14590">
        <v>604.70000000000005</v>
      </c>
    </row>
    <row r="14591" spans="1:3">
      <c r="A14591" s="80">
        <v>44897</v>
      </c>
      <c r="B14591">
        <v>600.02</v>
      </c>
      <c r="C14591">
        <v>607.16999999999996</v>
      </c>
    </row>
    <row r="14592" spans="1:3">
      <c r="A14592" s="80">
        <v>44898</v>
      </c>
      <c r="B14592">
        <v>601.14</v>
      </c>
      <c r="C14592">
        <v>609.83000000000004</v>
      </c>
    </row>
    <row r="14593" spans="1:3">
      <c r="A14593" s="80">
        <v>44899</v>
      </c>
      <c r="B14593">
        <v>601.14</v>
      </c>
      <c r="C14593">
        <v>609.83000000000004</v>
      </c>
    </row>
    <row r="14594" spans="1:3">
      <c r="A14594" s="80">
        <v>44900</v>
      </c>
      <c r="B14594">
        <v>601.14</v>
      </c>
      <c r="C14594">
        <v>609.83000000000004</v>
      </c>
    </row>
    <row r="14595" spans="1:3">
      <c r="A14595" s="80">
        <v>44901</v>
      </c>
      <c r="B14595">
        <v>601.14</v>
      </c>
      <c r="C14595">
        <v>609.83000000000004</v>
      </c>
    </row>
    <row r="14596" spans="1:3">
      <c r="A14596" s="80">
        <v>44902</v>
      </c>
      <c r="B14596">
        <v>596.96</v>
      </c>
      <c r="C14596">
        <v>604.15</v>
      </c>
    </row>
    <row r="14597" spans="1:3">
      <c r="A14597" s="80">
        <v>44903</v>
      </c>
      <c r="B14597">
        <v>594.41999999999996</v>
      </c>
      <c r="C14597">
        <v>601.02</v>
      </c>
    </row>
    <row r="14598" spans="1:3">
      <c r="A14598" s="80">
        <v>44904</v>
      </c>
      <c r="B14598">
        <v>589.01</v>
      </c>
      <c r="C14598">
        <v>595.62</v>
      </c>
    </row>
    <row r="14599" spans="1:3">
      <c r="A14599" s="80">
        <v>44905</v>
      </c>
      <c r="B14599">
        <v>587.20000000000005</v>
      </c>
      <c r="C14599">
        <v>593.91999999999996</v>
      </c>
    </row>
    <row r="14600" spans="1:3">
      <c r="A14600" s="80">
        <v>44906</v>
      </c>
      <c r="B14600">
        <v>587.20000000000005</v>
      </c>
      <c r="C14600">
        <v>593.91999999999996</v>
      </c>
    </row>
    <row r="14601" spans="1:3">
      <c r="A14601" s="80">
        <v>44907</v>
      </c>
      <c r="B14601">
        <v>587.20000000000005</v>
      </c>
      <c r="C14601">
        <v>593.91999999999996</v>
      </c>
    </row>
    <row r="14602" spans="1:3">
      <c r="A14602" s="80">
        <v>44908</v>
      </c>
      <c r="B14602">
        <v>587.84</v>
      </c>
      <c r="C14602">
        <v>596.07000000000005</v>
      </c>
    </row>
    <row r="14603" spans="1:3">
      <c r="A14603" s="80">
        <v>44909</v>
      </c>
      <c r="B14603">
        <v>595.04999999999995</v>
      </c>
      <c r="C14603">
        <v>602.16</v>
      </c>
    </row>
    <row r="14604" spans="1:3">
      <c r="A14604" s="80">
        <v>44910</v>
      </c>
      <c r="B14604">
        <v>594.53</v>
      </c>
      <c r="C14604">
        <v>601.46</v>
      </c>
    </row>
    <row r="14605" spans="1:3">
      <c r="A14605" s="80">
        <v>44911</v>
      </c>
      <c r="B14605">
        <v>587.57000000000005</v>
      </c>
      <c r="C14605">
        <v>595.36</v>
      </c>
    </row>
    <row r="14606" spans="1:3">
      <c r="A14606" s="80">
        <v>44912</v>
      </c>
      <c r="B14606">
        <v>583.96</v>
      </c>
      <c r="C14606">
        <v>593.66</v>
      </c>
    </row>
    <row r="14607" spans="1:3">
      <c r="A14607" s="80">
        <v>44913</v>
      </c>
      <c r="B14607">
        <v>583.96</v>
      </c>
      <c r="C14607">
        <v>593.66</v>
      </c>
    </row>
    <row r="14608" spans="1:3">
      <c r="A14608" s="80">
        <v>44914</v>
      </c>
      <c r="B14608">
        <v>583.96</v>
      </c>
      <c r="C14608">
        <v>593.66</v>
      </c>
    </row>
    <row r="14609" spans="1:3">
      <c r="A14609" s="80">
        <v>44915</v>
      </c>
      <c r="B14609">
        <v>581.86</v>
      </c>
      <c r="C14609">
        <v>591.87</v>
      </c>
    </row>
    <row r="14610" spans="1:3">
      <c r="A14610" s="80">
        <v>44916</v>
      </c>
      <c r="B14610">
        <v>583.41999999999996</v>
      </c>
      <c r="C14610">
        <v>591.75</v>
      </c>
    </row>
    <row r="14611" spans="1:3">
      <c r="A14611" s="80">
        <v>44917</v>
      </c>
      <c r="B14611">
        <v>583.5</v>
      </c>
      <c r="C14611">
        <v>590.4</v>
      </c>
    </row>
    <row r="14612" spans="1:3">
      <c r="A14612" s="80">
        <v>44918</v>
      </c>
      <c r="B14612">
        <v>579.04999999999995</v>
      </c>
      <c r="C14612">
        <v>588.34</v>
      </c>
    </row>
    <row r="14613" spans="1:3">
      <c r="A14613" s="80">
        <v>44919</v>
      </c>
      <c r="B14613">
        <v>579.54999999999995</v>
      </c>
      <c r="C14613">
        <v>587.24</v>
      </c>
    </row>
    <row r="14614" spans="1:3">
      <c r="A14614" s="80">
        <v>44920</v>
      </c>
      <c r="B14614">
        <v>579.54999999999995</v>
      </c>
      <c r="C14614">
        <v>587.24</v>
      </c>
    </row>
    <row r="14615" spans="1:3">
      <c r="A14615" s="80">
        <v>44921</v>
      </c>
      <c r="B14615">
        <v>579.54999999999995</v>
      </c>
      <c r="C14615">
        <v>587.24</v>
      </c>
    </row>
    <row r="14616" spans="1:3">
      <c r="A14616" s="80">
        <v>44922</v>
      </c>
      <c r="B14616">
        <v>579.21</v>
      </c>
      <c r="C14616">
        <v>587.24</v>
      </c>
    </row>
    <row r="14617" spans="1:3">
      <c r="A14617" s="80">
        <v>44923</v>
      </c>
      <c r="B14617">
        <v>582.23</v>
      </c>
      <c r="C14617">
        <v>590.16</v>
      </c>
    </row>
    <row r="14618" spans="1:3">
      <c r="A14618" s="80">
        <v>44924</v>
      </c>
      <c r="B14618">
        <v>590.71</v>
      </c>
      <c r="C14618">
        <v>596.08000000000004</v>
      </c>
    </row>
    <row r="14619" spans="1:3">
      <c r="A14619" s="80">
        <v>44925</v>
      </c>
      <c r="B14619">
        <v>594.16999999999996</v>
      </c>
      <c r="C14619">
        <v>601.99</v>
      </c>
    </row>
    <row r="14620" spans="1:3">
      <c r="A14620" s="80">
        <v>44926</v>
      </c>
      <c r="B14620">
        <v>594.16999999999996</v>
      </c>
      <c r="C14620">
        <v>601.99</v>
      </c>
    </row>
    <row r="14621" spans="1:3">
      <c r="A14621" s="80">
        <v>44927</v>
      </c>
      <c r="B14621">
        <v>594.16999999999996</v>
      </c>
      <c r="C14621">
        <v>601.99</v>
      </c>
    </row>
    <row r="14622" spans="1:3">
      <c r="A14622" s="80">
        <v>44928</v>
      </c>
      <c r="B14622">
        <v>594.16999999999996</v>
      </c>
      <c r="C14622">
        <v>601.99</v>
      </c>
    </row>
    <row r="14623" spans="1:3">
      <c r="A14623" s="80">
        <v>44929</v>
      </c>
      <c r="B14623">
        <v>589.73</v>
      </c>
      <c r="C14623">
        <v>597.67999999999995</v>
      </c>
    </row>
    <row r="14624" spans="1:3">
      <c r="A14624" s="80">
        <v>44930</v>
      </c>
      <c r="B14624">
        <v>590.19000000000005</v>
      </c>
      <c r="C14624">
        <v>596.96</v>
      </c>
    </row>
    <row r="14625" spans="1:3">
      <c r="A14625" s="80">
        <v>44931</v>
      </c>
      <c r="B14625">
        <v>592.85</v>
      </c>
      <c r="C14625">
        <v>598.4</v>
      </c>
    </row>
    <row r="14626" spans="1:3">
      <c r="A14626" s="80">
        <v>44932</v>
      </c>
      <c r="B14626">
        <v>591.01</v>
      </c>
      <c r="C14626">
        <v>597.72</v>
      </c>
    </row>
    <row r="14627" spans="1:3">
      <c r="A14627" s="80">
        <v>44933</v>
      </c>
      <c r="B14627">
        <v>588.27</v>
      </c>
      <c r="C14627">
        <v>595.46</v>
      </c>
    </row>
    <row r="14628" spans="1:3">
      <c r="A14628" s="80">
        <v>44934</v>
      </c>
      <c r="B14628">
        <v>588.27</v>
      </c>
      <c r="C14628">
        <v>595.46</v>
      </c>
    </row>
    <row r="14629" spans="1:3">
      <c r="A14629" s="80">
        <v>44935</v>
      </c>
      <c r="B14629">
        <v>588.27</v>
      </c>
      <c r="C14629">
        <v>595.46</v>
      </c>
    </row>
    <row r="14630" spans="1:3">
      <c r="A14630" s="80">
        <v>44936</v>
      </c>
      <c r="B14630">
        <v>583</v>
      </c>
      <c r="C14630">
        <v>592.79</v>
      </c>
    </row>
    <row r="14631" spans="1:3">
      <c r="A14631" s="80">
        <v>44937</v>
      </c>
      <c r="B14631">
        <v>580.4</v>
      </c>
      <c r="C14631">
        <v>587.53</v>
      </c>
    </row>
    <row r="14632" spans="1:3">
      <c r="A14632" s="80">
        <v>44938</v>
      </c>
      <c r="B14632">
        <v>578.49</v>
      </c>
      <c r="C14632">
        <v>586.13</v>
      </c>
    </row>
    <row r="14633" spans="1:3">
      <c r="A14633" s="80">
        <v>44939</v>
      </c>
      <c r="B14633">
        <v>576.85</v>
      </c>
      <c r="C14633">
        <v>583.41999999999996</v>
      </c>
    </row>
    <row r="14634" spans="1:3">
      <c r="A14634" s="80">
        <v>44940</v>
      </c>
      <c r="B14634">
        <v>570.64</v>
      </c>
      <c r="C14634">
        <v>578.17999999999995</v>
      </c>
    </row>
    <row r="14635" spans="1:3">
      <c r="A14635" s="80">
        <v>44941</v>
      </c>
      <c r="B14635">
        <v>570.64</v>
      </c>
      <c r="C14635">
        <v>578.17999999999995</v>
      </c>
    </row>
    <row r="14636" spans="1:3">
      <c r="A14636" s="80">
        <v>44942</v>
      </c>
      <c r="B14636">
        <v>570.64</v>
      </c>
      <c r="C14636">
        <v>578.17999999999995</v>
      </c>
    </row>
    <row r="14637" spans="1:3">
      <c r="A14637" s="80">
        <v>44943</v>
      </c>
      <c r="B14637">
        <v>567.08000000000004</v>
      </c>
      <c r="C14637">
        <v>574.41999999999996</v>
      </c>
    </row>
    <row r="14638" spans="1:3">
      <c r="A14638" s="80">
        <v>44944</v>
      </c>
      <c r="B14638">
        <v>568.1</v>
      </c>
      <c r="C14638">
        <v>572.14</v>
      </c>
    </row>
    <row r="14639" spans="1:3">
      <c r="A14639" s="80">
        <v>44945</v>
      </c>
      <c r="B14639">
        <v>565.20000000000005</v>
      </c>
      <c r="C14639">
        <v>572.04999999999995</v>
      </c>
    </row>
    <row r="14640" spans="1:3">
      <c r="A14640" s="80">
        <v>44946</v>
      </c>
      <c r="B14640">
        <v>565</v>
      </c>
      <c r="C14640">
        <v>570.16999999999996</v>
      </c>
    </row>
    <row r="14641" spans="1:3">
      <c r="A14641" s="80">
        <v>44947</v>
      </c>
      <c r="B14641">
        <v>562.88</v>
      </c>
      <c r="C14641">
        <v>569.49</v>
      </c>
    </row>
    <row r="14642" spans="1:3">
      <c r="A14642" s="80">
        <v>44948</v>
      </c>
      <c r="B14642">
        <v>562.88</v>
      </c>
      <c r="C14642">
        <v>569.49</v>
      </c>
    </row>
    <row r="14643" spans="1:3">
      <c r="A14643" s="80">
        <v>44949</v>
      </c>
      <c r="B14643">
        <v>562.88</v>
      </c>
      <c r="C14643">
        <v>569.49</v>
      </c>
    </row>
    <row r="14644" spans="1:3">
      <c r="A14644" s="80">
        <v>44950</v>
      </c>
      <c r="B14644">
        <v>560.34</v>
      </c>
      <c r="C14644">
        <v>567.79999999999995</v>
      </c>
    </row>
    <row r="14645" spans="1:3">
      <c r="A14645" s="80">
        <v>44951</v>
      </c>
      <c r="B14645">
        <v>559.79999999999995</v>
      </c>
      <c r="C14645">
        <v>567.47</v>
      </c>
    </row>
    <row r="14646" spans="1:3">
      <c r="A14646" s="80">
        <v>44952</v>
      </c>
      <c r="B14646">
        <v>560.74</v>
      </c>
      <c r="C14646">
        <v>566.30999999999995</v>
      </c>
    </row>
    <row r="14647" spans="1:3">
      <c r="A14647" s="80">
        <v>44953</v>
      </c>
      <c r="B14647">
        <v>556.75</v>
      </c>
      <c r="C14647">
        <v>563.87</v>
      </c>
    </row>
    <row r="14648" spans="1:3">
      <c r="A14648" s="80">
        <v>44954</v>
      </c>
      <c r="B14648">
        <v>552.79999999999995</v>
      </c>
      <c r="C14648">
        <v>559.30999999999995</v>
      </c>
    </row>
    <row r="14649" spans="1:3">
      <c r="A14649" s="80">
        <v>44955</v>
      </c>
      <c r="B14649">
        <v>552.79999999999995</v>
      </c>
      <c r="C14649">
        <v>559.30999999999995</v>
      </c>
    </row>
    <row r="14650" spans="1:3">
      <c r="A14650" s="80">
        <v>44956</v>
      </c>
      <c r="B14650">
        <v>552.79999999999995</v>
      </c>
      <c r="C14650">
        <v>559.30999999999995</v>
      </c>
    </row>
    <row r="14651" spans="1:3">
      <c r="A14651" s="80">
        <v>44957</v>
      </c>
      <c r="B14651">
        <v>549.76</v>
      </c>
      <c r="C14651">
        <v>557.4</v>
      </c>
    </row>
    <row r="14652" spans="1:3">
      <c r="A14652" s="80">
        <v>44958</v>
      </c>
      <c r="B14652">
        <v>550.80999999999995</v>
      </c>
      <c r="C14652">
        <v>558.29</v>
      </c>
    </row>
    <row r="14653" spans="1:3">
      <c r="A14653" s="80">
        <v>44959</v>
      </c>
      <c r="B14653">
        <v>556.19000000000005</v>
      </c>
      <c r="C14653">
        <v>562.84</v>
      </c>
    </row>
    <row r="14654" spans="1:3">
      <c r="A14654" s="80">
        <v>44960</v>
      </c>
      <c r="B14654">
        <v>564.58000000000004</v>
      </c>
      <c r="C14654">
        <v>570.6</v>
      </c>
    </row>
    <row r="14655" spans="1:3">
      <c r="A14655" s="80">
        <v>44961</v>
      </c>
      <c r="B14655">
        <v>567.54999999999995</v>
      </c>
      <c r="C14655">
        <v>576.23</v>
      </c>
    </row>
    <row r="14656" spans="1:3">
      <c r="A14656" s="80">
        <v>44962</v>
      </c>
      <c r="B14656">
        <v>567.54999999999995</v>
      </c>
      <c r="C14656">
        <v>576.23</v>
      </c>
    </row>
    <row r="14657" spans="1:3">
      <c r="A14657" s="80">
        <v>44963</v>
      </c>
      <c r="B14657">
        <v>567.54999999999995</v>
      </c>
      <c r="C14657">
        <v>576.23</v>
      </c>
    </row>
    <row r="14658" spans="1:3">
      <c r="A14658" s="80">
        <v>44964</v>
      </c>
      <c r="B14658">
        <v>574.12</v>
      </c>
      <c r="C14658">
        <v>581.69000000000005</v>
      </c>
    </row>
    <row r="14659" spans="1:3">
      <c r="A14659" s="80">
        <v>44965</v>
      </c>
      <c r="B14659">
        <v>577.12</v>
      </c>
      <c r="C14659">
        <v>586.15</v>
      </c>
    </row>
    <row r="14660" spans="1:3">
      <c r="A14660" s="80">
        <v>44966</v>
      </c>
      <c r="B14660">
        <v>580.07000000000005</v>
      </c>
      <c r="C14660">
        <v>586.26</v>
      </c>
    </row>
    <row r="14661" spans="1:3">
      <c r="A14661" s="80">
        <v>44967</v>
      </c>
      <c r="B14661">
        <v>576.51</v>
      </c>
      <c r="C14661">
        <v>583.27</v>
      </c>
    </row>
    <row r="14662" spans="1:3">
      <c r="A14662" s="80">
        <v>44968</v>
      </c>
      <c r="B14662">
        <v>571.59</v>
      </c>
      <c r="C14662">
        <v>579.95000000000005</v>
      </c>
    </row>
    <row r="14663" spans="1:3">
      <c r="A14663" s="80">
        <v>44969</v>
      </c>
      <c r="B14663">
        <v>571.59</v>
      </c>
      <c r="C14663">
        <v>579.95000000000005</v>
      </c>
    </row>
    <row r="14664" spans="1:3">
      <c r="A14664" s="80">
        <v>44970</v>
      </c>
      <c r="B14664">
        <v>571.59</v>
      </c>
      <c r="C14664">
        <v>579.95000000000005</v>
      </c>
    </row>
    <row r="14665" spans="1:3">
      <c r="A14665" s="80">
        <v>44971</v>
      </c>
      <c r="B14665">
        <v>568.02</v>
      </c>
      <c r="C14665">
        <v>576.20000000000005</v>
      </c>
    </row>
    <row r="14666" spans="1:3">
      <c r="A14666" s="80">
        <v>44972</v>
      </c>
      <c r="B14666">
        <v>564.54</v>
      </c>
      <c r="C14666">
        <v>571.70000000000005</v>
      </c>
    </row>
    <row r="14667" spans="1:3">
      <c r="A14667" s="80">
        <v>44973</v>
      </c>
      <c r="B14667">
        <v>560.53</v>
      </c>
      <c r="C14667">
        <v>568.07000000000005</v>
      </c>
    </row>
    <row r="14668" spans="1:3">
      <c r="A14668" s="80">
        <v>44974</v>
      </c>
      <c r="B14668">
        <v>558.04999999999995</v>
      </c>
      <c r="C14668">
        <v>564.84</v>
      </c>
    </row>
    <row r="14669" spans="1:3">
      <c r="A14669" s="80">
        <v>44975</v>
      </c>
      <c r="B14669">
        <v>556.67999999999995</v>
      </c>
      <c r="C14669">
        <v>563.74</v>
      </c>
    </row>
    <row r="14670" spans="1:3">
      <c r="A14670" s="80">
        <v>44976</v>
      </c>
      <c r="B14670">
        <v>556.67999999999995</v>
      </c>
      <c r="C14670">
        <v>563.74</v>
      </c>
    </row>
    <row r="14671" spans="1:3">
      <c r="A14671" s="80">
        <v>44977</v>
      </c>
      <c r="B14671">
        <v>556.67999999999995</v>
      </c>
      <c r="C14671">
        <v>563.74</v>
      </c>
    </row>
    <row r="14672" spans="1:3">
      <c r="A14672" s="80">
        <v>44978</v>
      </c>
      <c r="B14672">
        <v>555.94000000000005</v>
      </c>
      <c r="C14672">
        <v>562.13</v>
      </c>
    </row>
    <row r="14673" spans="1:3">
      <c r="A14673" s="80">
        <v>44979</v>
      </c>
      <c r="B14673">
        <v>557.94000000000005</v>
      </c>
      <c r="C14673">
        <v>563.29999999999995</v>
      </c>
    </row>
    <row r="14674" spans="1:3">
      <c r="A14674" s="80">
        <v>44980</v>
      </c>
      <c r="B14674">
        <v>559.63</v>
      </c>
      <c r="C14674">
        <v>566.92999999999995</v>
      </c>
    </row>
    <row r="14675" spans="1:3">
      <c r="A14675" s="80">
        <v>44981</v>
      </c>
      <c r="B14675">
        <v>560.04999999999995</v>
      </c>
      <c r="C14675">
        <v>565.99</v>
      </c>
    </row>
    <row r="14676" spans="1:3">
      <c r="A14676" s="80">
        <v>44982</v>
      </c>
      <c r="B14676">
        <v>558.04999999999995</v>
      </c>
      <c r="C14676">
        <v>565.39</v>
      </c>
    </row>
    <row r="14677" spans="1:3">
      <c r="A14677" s="80">
        <v>44983</v>
      </c>
      <c r="B14677">
        <v>558.04999999999995</v>
      </c>
      <c r="C14677">
        <v>565.39</v>
      </c>
    </row>
    <row r="14678" spans="1:3">
      <c r="A14678" s="80">
        <v>44984</v>
      </c>
      <c r="B14678">
        <v>558.04999999999995</v>
      </c>
      <c r="C14678">
        <v>565.39</v>
      </c>
    </row>
    <row r="14679" spans="1:3">
      <c r="A14679" s="80">
        <v>44985</v>
      </c>
      <c r="B14679">
        <v>556.4</v>
      </c>
      <c r="C14679">
        <v>564.27</v>
      </c>
    </row>
    <row r="14680" spans="1:3">
      <c r="A14680" s="80">
        <v>44986</v>
      </c>
      <c r="B14680">
        <v>555.1</v>
      </c>
      <c r="C14680">
        <v>562.73</v>
      </c>
    </row>
    <row r="14681" spans="1:3">
      <c r="A14681" s="80">
        <v>44987</v>
      </c>
      <c r="B14681">
        <v>553.21</v>
      </c>
      <c r="C14681">
        <v>562.15</v>
      </c>
    </row>
    <row r="14682" spans="1:3">
      <c r="A14682" s="80">
        <v>44988</v>
      </c>
      <c r="B14682">
        <v>555.78</v>
      </c>
      <c r="C14682">
        <v>561.80999999999995</v>
      </c>
    </row>
    <row r="14683" spans="1:3">
      <c r="A14683" s="80">
        <v>44989</v>
      </c>
      <c r="B14683">
        <v>551.97</v>
      </c>
      <c r="C14683">
        <v>559.41999999999996</v>
      </c>
    </row>
    <row r="14684" spans="1:3">
      <c r="A14684" s="80">
        <v>44990</v>
      </c>
      <c r="B14684">
        <v>551.97</v>
      </c>
      <c r="C14684">
        <v>559.41999999999996</v>
      </c>
    </row>
    <row r="14685" spans="1:3">
      <c r="A14685" s="80">
        <v>44991</v>
      </c>
      <c r="B14685">
        <v>551.97</v>
      </c>
      <c r="C14685">
        <v>559.41999999999996</v>
      </c>
    </row>
    <row r="14686" spans="1:3">
      <c r="A14686" s="80">
        <v>44992</v>
      </c>
      <c r="B14686">
        <v>550.67999999999995</v>
      </c>
      <c r="C14686">
        <v>557.21</v>
      </c>
    </row>
    <row r="14687" spans="1:3">
      <c r="A14687" s="80">
        <v>44993</v>
      </c>
      <c r="B14687">
        <v>547</v>
      </c>
      <c r="C14687">
        <v>554.33000000000004</v>
      </c>
    </row>
    <row r="14688" spans="1:3">
      <c r="A14688" s="80">
        <v>44994</v>
      </c>
      <c r="B14688">
        <v>548.59</v>
      </c>
      <c r="C14688">
        <v>554.28</v>
      </c>
    </row>
    <row r="14689" spans="1:3">
      <c r="A14689" s="80">
        <v>44995</v>
      </c>
      <c r="B14689">
        <v>544.79</v>
      </c>
      <c r="C14689">
        <v>552.55999999999995</v>
      </c>
    </row>
    <row r="14690" spans="1:3">
      <c r="A14690" s="80">
        <v>44996</v>
      </c>
      <c r="B14690">
        <v>545.13</v>
      </c>
      <c r="C14690">
        <v>552.12</v>
      </c>
    </row>
    <row r="14691" spans="1:3">
      <c r="A14691" s="80">
        <v>44997</v>
      </c>
      <c r="B14691">
        <v>545.13</v>
      </c>
      <c r="C14691">
        <v>552.12</v>
      </c>
    </row>
    <row r="14692" spans="1:3">
      <c r="A14692" s="80">
        <v>44998</v>
      </c>
      <c r="B14692">
        <v>545.13</v>
      </c>
      <c r="C14692">
        <v>552.12</v>
      </c>
    </row>
    <row r="14693" spans="1:3">
      <c r="A14693" s="80">
        <v>44999</v>
      </c>
      <c r="B14693">
        <v>543.70000000000005</v>
      </c>
      <c r="C14693">
        <v>550.11</v>
      </c>
    </row>
    <row r="14694" spans="1:3">
      <c r="A14694" s="80">
        <v>45000</v>
      </c>
      <c r="B14694">
        <v>542.74</v>
      </c>
      <c r="C14694">
        <v>550.08000000000004</v>
      </c>
    </row>
    <row r="14695" spans="1:3">
      <c r="A14695" s="80">
        <v>45001</v>
      </c>
      <c r="B14695">
        <v>542.78</v>
      </c>
      <c r="C14695">
        <v>549.62</v>
      </c>
    </row>
    <row r="14696" spans="1:3">
      <c r="A14696" s="80">
        <v>45002</v>
      </c>
      <c r="B14696">
        <v>542.87</v>
      </c>
      <c r="C14696">
        <v>549.36</v>
      </c>
    </row>
    <row r="14697" spans="1:3">
      <c r="A14697" s="80">
        <v>45003</v>
      </c>
      <c r="B14697">
        <v>540.32000000000005</v>
      </c>
      <c r="C14697">
        <v>547.37</v>
      </c>
    </row>
    <row r="14698" spans="1:3">
      <c r="A14698" s="80">
        <v>45004</v>
      </c>
      <c r="B14698">
        <v>540.32000000000005</v>
      </c>
      <c r="C14698">
        <v>547.37</v>
      </c>
    </row>
    <row r="14699" spans="1:3">
      <c r="A14699" s="80">
        <v>45005</v>
      </c>
      <c r="B14699">
        <v>540.32000000000005</v>
      </c>
      <c r="C14699">
        <v>547.37</v>
      </c>
    </row>
    <row r="14700" spans="1:3">
      <c r="A14700" s="80">
        <v>45006</v>
      </c>
      <c r="B14700">
        <v>539.23</v>
      </c>
      <c r="C14700">
        <v>546.33000000000004</v>
      </c>
    </row>
    <row r="14701" spans="1:3">
      <c r="A14701" s="80">
        <v>45007</v>
      </c>
      <c r="B14701">
        <v>538.67999999999995</v>
      </c>
      <c r="C14701">
        <v>545.01</v>
      </c>
    </row>
    <row r="14702" spans="1:3">
      <c r="A14702" s="80">
        <v>45008</v>
      </c>
      <c r="B14702">
        <v>540.59</v>
      </c>
      <c r="C14702">
        <v>545.83000000000004</v>
      </c>
    </row>
    <row r="14703" spans="1:3">
      <c r="A14703" s="80">
        <v>45009</v>
      </c>
      <c r="B14703">
        <v>539.39</v>
      </c>
      <c r="C14703">
        <v>546.78</v>
      </c>
    </row>
    <row r="14704" spans="1:3">
      <c r="A14704" s="80">
        <v>45010</v>
      </c>
      <c r="B14704">
        <v>542.42999999999995</v>
      </c>
      <c r="C14704">
        <v>547.41</v>
      </c>
    </row>
    <row r="14705" spans="1:3">
      <c r="A14705" s="80">
        <v>45011</v>
      </c>
      <c r="B14705">
        <v>542.42999999999995</v>
      </c>
      <c r="C14705">
        <v>547.41</v>
      </c>
    </row>
    <row r="14706" spans="1:3">
      <c r="A14706" s="80">
        <v>45012</v>
      </c>
      <c r="B14706">
        <v>542.42999999999995</v>
      </c>
      <c r="C14706">
        <v>547.41</v>
      </c>
    </row>
    <row r="14707" spans="1:3">
      <c r="A14707" s="80">
        <v>45013</v>
      </c>
      <c r="B14707">
        <v>541.04999999999995</v>
      </c>
      <c r="C14707">
        <v>547.52</v>
      </c>
    </row>
    <row r="14708" spans="1:3">
      <c r="A14708" s="80">
        <v>45014</v>
      </c>
      <c r="B14708">
        <v>539.29</v>
      </c>
      <c r="C14708">
        <v>546.41999999999996</v>
      </c>
    </row>
    <row r="14709" spans="1:3">
      <c r="A14709" s="80">
        <v>45015</v>
      </c>
      <c r="B14709">
        <v>540.22</v>
      </c>
      <c r="C14709">
        <v>546.48</v>
      </c>
    </row>
    <row r="14710" spans="1:3">
      <c r="A14710" s="80">
        <v>45016</v>
      </c>
      <c r="B14710">
        <v>540.39</v>
      </c>
      <c r="C14710">
        <v>545.95000000000005</v>
      </c>
    </row>
    <row r="14711" spans="1:3">
      <c r="A14711" s="80">
        <v>45017</v>
      </c>
      <c r="B14711">
        <v>537.94000000000005</v>
      </c>
      <c r="C14711">
        <v>545.4</v>
      </c>
    </row>
    <row r="14712" spans="1:3">
      <c r="A14712" s="80">
        <v>45018</v>
      </c>
      <c r="B14712">
        <v>537.94000000000005</v>
      </c>
      <c r="C14712">
        <v>545.4</v>
      </c>
    </row>
    <row r="14713" spans="1:3">
      <c r="A14713" s="80">
        <v>45019</v>
      </c>
      <c r="B14713">
        <v>537.94000000000005</v>
      </c>
      <c r="C14713">
        <v>545.4</v>
      </c>
    </row>
    <row r="14714" spans="1:3">
      <c r="A14714" s="80">
        <v>45020</v>
      </c>
      <c r="B14714">
        <v>539.11</v>
      </c>
      <c r="C14714">
        <v>545.1</v>
      </c>
    </row>
    <row r="14715" spans="1:3">
      <c r="A14715" s="80">
        <v>45021</v>
      </c>
      <c r="B14715">
        <v>536.1</v>
      </c>
      <c r="C14715">
        <v>543.30999999999995</v>
      </c>
    </row>
    <row r="14716" spans="1:3">
      <c r="A14716" s="80">
        <v>45022</v>
      </c>
      <c r="B14716">
        <v>537.03</v>
      </c>
      <c r="C14716">
        <v>544</v>
      </c>
    </row>
    <row r="14717" spans="1:3">
      <c r="A14717" s="80">
        <v>45023</v>
      </c>
      <c r="B14717">
        <v>537.03</v>
      </c>
      <c r="C14717">
        <v>544</v>
      </c>
    </row>
    <row r="14718" spans="1:3">
      <c r="A14718" s="80">
        <v>45024</v>
      </c>
      <c r="B14718">
        <v>537.03</v>
      </c>
      <c r="C14718">
        <v>544</v>
      </c>
    </row>
    <row r="14719" spans="1:3">
      <c r="A14719" s="80">
        <v>45025</v>
      </c>
      <c r="B14719">
        <v>537.03</v>
      </c>
      <c r="C14719">
        <v>544</v>
      </c>
    </row>
    <row r="14720" spans="1:3">
      <c r="A14720" s="80">
        <v>45026</v>
      </c>
      <c r="B14720">
        <v>537.03</v>
      </c>
      <c r="C14720">
        <v>544</v>
      </c>
    </row>
    <row r="14721" spans="1:3">
      <c r="A14721" s="80">
        <v>45027</v>
      </c>
      <c r="B14721">
        <v>537.03</v>
      </c>
      <c r="C14721">
        <v>544</v>
      </c>
    </row>
    <row r="14722" spans="1:3">
      <c r="A14722" s="80">
        <v>45028</v>
      </c>
      <c r="B14722">
        <v>534.44000000000005</v>
      </c>
      <c r="C14722">
        <v>541.23</v>
      </c>
    </row>
    <row r="14723" spans="1:3">
      <c r="A14723" s="80">
        <v>45029</v>
      </c>
      <c r="B14723">
        <v>534.61</v>
      </c>
      <c r="C14723">
        <v>541.45000000000005</v>
      </c>
    </row>
    <row r="14724" spans="1:3">
      <c r="A14724" s="80">
        <v>45030</v>
      </c>
      <c r="B14724">
        <v>535.52</v>
      </c>
      <c r="C14724">
        <v>540.80999999999995</v>
      </c>
    </row>
    <row r="14725" spans="1:3">
      <c r="A14725" s="80">
        <v>45031</v>
      </c>
      <c r="B14725">
        <v>533.47</v>
      </c>
      <c r="C14725">
        <v>540.54999999999995</v>
      </c>
    </row>
    <row r="14726" spans="1:3">
      <c r="A14726" s="80">
        <v>45032</v>
      </c>
      <c r="B14726">
        <v>533.47</v>
      </c>
      <c r="C14726">
        <v>540.54999999999995</v>
      </c>
    </row>
    <row r="14727" spans="1:3">
      <c r="A14727" s="80">
        <v>45033</v>
      </c>
      <c r="B14727">
        <v>533.47</v>
      </c>
      <c r="C14727">
        <v>540.54999999999995</v>
      </c>
    </row>
    <row r="14728" spans="1:3">
      <c r="A14728" s="80">
        <v>45034</v>
      </c>
      <c r="B14728">
        <v>533.05999999999995</v>
      </c>
      <c r="C14728">
        <v>539.69000000000005</v>
      </c>
    </row>
    <row r="14729" spans="1:3">
      <c r="A14729" s="80">
        <v>45035</v>
      </c>
      <c r="B14729">
        <v>532.76</v>
      </c>
      <c r="C14729">
        <v>538.53</v>
      </c>
    </row>
    <row r="14730" spans="1:3">
      <c r="A14730" s="80">
        <v>45036</v>
      </c>
      <c r="B14730">
        <v>531.87</v>
      </c>
      <c r="C14730">
        <v>537.51</v>
      </c>
    </row>
    <row r="14731" spans="1:3">
      <c r="A14731" s="80">
        <v>45037</v>
      </c>
      <c r="B14731">
        <v>532.45000000000005</v>
      </c>
      <c r="C14731">
        <v>537.84</v>
      </c>
    </row>
    <row r="14732" spans="1:3">
      <c r="A14732" s="80">
        <v>45038</v>
      </c>
      <c r="B14732">
        <v>530.04999999999995</v>
      </c>
      <c r="C14732">
        <v>537.29999999999995</v>
      </c>
    </row>
    <row r="14733" spans="1:3">
      <c r="A14733" s="80">
        <v>45039</v>
      </c>
      <c r="B14733">
        <v>530.04999999999995</v>
      </c>
      <c r="C14733">
        <v>537.29999999999995</v>
      </c>
    </row>
    <row r="14734" spans="1:3">
      <c r="A14734" s="80">
        <v>45040</v>
      </c>
      <c r="B14734">
        <v>530.04999999999995</v>
      </c>
      <c r="C14734">
        <v>537.29999999999995</v>
      </c>
    </row>
    <row r="14735" spans="1:3">
      <c r="A14735" s="80">
        <v>45041</v>
      </c>
      <c r="B14735">
        <v>529.6</v>
      </c>
      <c r="C14735">
        <v>536.64</v>
      </c>
    </row>
    <row r="14736" spans="1:3">
      <c r="A14736" s="80">
        <v>45042</v>
      </c>
      <c r="B14736">
        <v>531.91999999999996</v>
      </c>
      <c r="C14736">
        <v>537.98</v>
      </c>
    </row>
    <row r="14737" spans="1:3">
      <c r="A14737" s="80">
        <v>45043</v>
      </c>
      <c r="B14737">
        <v>535.29</v>
      </c>
      <c r="C14737">
        <v>542.76</v>
      </c>
    </row>
    <row r="14738" spans="1:3">
      <c r="A14738" s="80">
        <v>45044</v>
      </c>
      <c r="B14738">
        <v>540.38</v>
      </c>
      <c r="C14738">
        <v>547.27</v>
      </c>
    </row>
    <row r="14739" spans="1:3">
      <c r="A14739" s="80">
        <v>45045</v>
      </c>
      <c r="B14739">
        <v>543.05999999999995</v>
      </c>
      <c r="C14739">
        <v>550.52</v>
      </c>
    </row>
    <row r="14740" spans="1:3">
      <c r="A14740" s="80">
        <v>45046</v>
      </c>
      <c r="B14740">
        <v>543.05999999999995</v>
      </c>
      <c r="C14740">
        <v>550.52</v>
      </c>
    </row>
    <row r="14741" spans="1:3">
      <c r="A14741" s="80">
        <v>45047</v>
      </c>
      <c r="B14741">
        <v>543.05999999999995</v>
      </c>
      <c r="C14741">
        <v>550.52</v>
      </c>
    </row>
    <row r="14742" spans="1:3">
      <c r="A14742" s="80">
        <v>45048</v>
      </c>
      <c r="B14742">
        <v>543.05999999999995</v>
      </c>
      <c r="C14742">
        <v>550.52</v>
      </c>
    </row>
    <row r="14743" spans="1:3">
      <c r="A14743" s="80">
        <v>45049</v>
      </c>
      <c r="B14743">
        <v>543.32000000000005</v>
      </c>
      <c r="C14743">
        <v>549.34</v>
      </c>
    </row>
    <row r="14744" spans="1:3">
      <c r="A14744" s="80">
        <v>45050</v>
      </c>
      <c r="B14744">
        <v>543.58000000000004</v>
      </c>
      <c r="C14744">
        <v>548.67999999999995</v>
      </c>
    </row>
    <row r="14745" spans="1:3">
      <c r="A14745" s="80">
        <v>45051</v>
      </c>
      <c r="B14745">
        <v>541.57000000000005</v>
      </c>
      <c r="C14745">
        <v>548.58000000000004</v>
      </c>
    </row>
    <row r="14746" spans="1:3">
      <c r="A14746" s="80">
        <v>45052</v>
      </c>
      <c r="B14746">
        <v>539.80999999999995</v>
      </c>
      <c r="C14746">
        <v>546.82000000000005</v>
      </c>
    </row>
    <row r="14747" spans="1:3">
      <c r="A14747" s="80">
        <v>45053</v>
      </c>
      <c r="B14747">
        <v>539.80999999999995</v>
      </c>
      <c r="C14747">
        <v>546.82000000000005</v>
      </c>
    </row>
    <row r="14748" spans="1:3">
      <c r="A14748" s="80">
        <v>45054</v>
      </c>
      <c r="B14748">
        <v>539.80999999999995</v>
      </c>
      <c r="C14748">
        <v>546.82000000000005</v>
      </c>
    </row>
    <row r="14749" spans="1:3">
      <c r="A14749" s="80">
        <v>45055</v>
      </c>
      <c r="B14749">
        <v>537.20000000000005</v>
      </c>
      <c r="C14749">
        <v>544.54999999999995</v>
      </c>
    </row>
    <row r="14750" spans="1:3">
      <c r="A14750" s="80">
        <v>45056</v>
      </c>
      <c r="B14750">
        <v>535.16999999999996</v>
      </c>
      <c r="C14750">
        <v>541.78</v>
      </c>
    </row>
    <row r="14751" spans="1:3">
      <c r="A14751" s="80">
        <v>45057</v>
      </c>
      <c r="B14751">
        <v>536.47</v>
      </c>
      <c r="C14751">
        <v>541.6</v>
      </c>
    </row>
    <row r="14752" spans="1:3">
      <c r="A14752" s="80">
        <v>45058</v>
      </c>
      <c r="B14752">
        <v>534.85</v>
      </c>
      <c r="C14752">
        <v>541.47</v>
      </c>
    </row>
    <row r="14753" spans="1:3">
      <c r="A14753" s="80">
        <v>45059</v>
      </c>
      <c r="B14753">
        <v>534.41</v>
      </c>
      <c r="C14753">
        <v>541.28</v>
      </c>
    </row>
    <row r="14754" spans="1:3">
      <c r="A14754" s="80">
        <v>45060</v>
      </c>
      <c r="B14754">
        <v>534.41</v>
      </c>
      <c r="C14754">
        <v>541.28</v>
      </c>
    </row>
    <row r="14755" spans="1:3">
      <c r="A14755" s="80">
        <v>45061</v>
      </c>
      <c r="B14755">
        <v>534.41</v>
      </c>
      <c r="C14755">
        <v>541.28</v>
      </c>
    </row>
    <row r="14756" spans="1:3">
      <c r="A14756" s="80">
        <v>45062</v>
      </c>
      <c r="B14756">
        <v>533.63</v>
      </c>
      <c r="C14756">
        <v>540.92999999999995</v>
      </c>
    </row>
    <row r="14757" spans="1:3">
      <c r="A14757" s="80">
        <v>45063</v>
      </c>
      <c r="B14757">
        <v>534.35</v>
      </c>
      <c r="C14757">
        <v>539.92999999999995</v>
      </c>
    </row>
    <row r="14758" spans="1:3">
      <c r="A14758" s="80">
        <v>45064</v>
      </c>
      <c r="B14758">
        <v>535.04</v>
      </c>
      <c r="C14758">
        <v>541.55999999999995</v>
      </c>
    </row>
    <row r="14759" spans="1:3">
      <c r="A14759" s="80">
        <v>45065</v>
      </c>
      <c r="B14759">
        <v>536.41</v>
      </c>
      <c r="C14759">
        <v>542.01</v>
      </c>
    </row>
    <row r="14760" spans="1:3">
      <c r="A14760" s="80">
        <v>45066</v>
      </c>
      <c r="B14760">
        <v>534.03</v>
      </c>
      <c r="C14760">
        <v>542</v>
      </c>
    </row>
    <row r="14761" spans="1:3">
      <c r="A14761" s="80">
        <v>45067</v>
      </c>
      <c r="B14761">
        <v>534.03</v>
      </c>
      <c r="C14761">
        <v>542</v>
      </c>
    </row>
    <row r="14762" spans="1:3">
      <c r="A14762" s="80">
        <v>45068</v>
      </c>
      <c r="B14762">
        <v>534.03</v>
      </c>
      <c r="C14762">
        <v>542</v>
      </c>
    </row>
    <row r="14763" spans="1:3">
      <c r="A14763" s="80">
        <v>45069</v>
      </c>
      <c r="B14763">
        <v>537.47</v>
      </c>
      <c r="C14763">
        <v>543.57000000000005</v>
      </c>
    </row>
    <row r="14764" spans="1:3">
      <c r="A14764" s="80">
        <v>45070</v>
      </c>
      <c r="B14764">
        <v>537.22</v>
      </c>
      <c r="C14764">
        <v>543.21</v>
      </c>
    </row>
    <row r="14765" spans="1:3">
      <c r="A14765" s="80">
        <v>45071</v>
      </c>
      <c r="B14765">
        <v>537.91999999999996</v>
      </c>
      <c r="C14765">
        <v>543.12</v>
      </c>
    </row>
    <row r="14766" spans="1:3">
      <c r="A14766" s="80">
        <v>45072</v>
      </c>
      <c r="B14766">
        <v>538.54</v>
      </c>
      <c r="C14766">
        <v>545.04</v>
      </c>
    </row>
    <row r="14767" spans="1:3">
      <c r="A14767" s="80">
        <v>45073</v>
      </c>
      <c r="B14767">
        <v>541.41</v>
      </c>
      <c r="C14767">
        <v>546.88</v>
      </c>
    </row>
    <row r="14768" spans="1:3">
      <c r="A14768" s="80">
        <v>45074</v>
      </c>
      <c r="B14768">
        <v>541.41</v>
      </c>
      <c r="C14768">
        <v>546.88</v>
      </c>
    </row>
    <row r="14769" spans="1:3">
      <c r="A14769" s="80">
        <v>45075</v>
      </c>
      <c r="B14769">
        <v>541.41</v>
      </c>
      <c r="C14769">
        <v>546.88</v>
      </c>
    </row>
    <row r="14770" spans="1:3">
      <c r="A14770" s="80">
        <v>45076</v>
      </c>
      <c r="B14770">
        <v>540.55999999999995</v>
      </c>
      <c r="C14770">
        <v>547.45000000000005</v>
      </c>
    </row>
    <row r="14771" spans="1:3">
      <c r="A14771" s="80">
        <v>45077</v>
      </c>
      <c r="B14771">
        <v>540.35</v>
      </c>
      <c r="C14771">
        <v>546.70000000000005</v>
      </c>
    </row>
    <row r="14772" spans="1:3">
      <c r="A14772" s="80">
        <v>45078</v>
      </c>
      <c r="B14772">
        <v>539.04999999999995</v>
      </c>
      <c r="C14772">
        <v>546.19000000000005</v>
      </c>
    </row>
    <row r="14773" spans="1:3">
      <c r="A14773" s="80">
        <v>45079</v>
      </c>
      <c r="B14773">
        <v>539.74</v>
      </c>
      <c r="C14773">
        <v>545.79</v>
      </c>
    </row>
    <row r="14774" spans="1:3">
      <c r="A14774" s="80">
        <v>45080</v>
      </c>
      <c r="B14774">
        <v>537.33000000000004</v>
      </c>
      <c r="C14774">
        <v>545.84</v>
      </c>
    </row>
    <row r="14775" spans="1:3">
      <c r="A14775" s="80">
        <v>45081</v>
      </c>
      <c r="B14775">
        <v>537.33000000000004</v>
      </c>
      <c r="C14775">
        <v>545.84</v>
      </c>
    </row>
    <row r="14776" spans="1:3">
      <c r="A14776" s="80">
        <v>45082</v>
      </c>
      <c r="B14776">
        <v>537.33000000000004</v>
      </c>
      <c r="C14776">
        <v>545.84</v>
      </c>
    </row>
    <row r="14777" spans="1:3">
      <c r="A14777" s="80">
        <v>45083</v>
      </c>
      <c r="B14777">
        <v>536.71</v>
      </c>
      <c r="C14777">
        <v>544.28</v>
      </c>
    </row>
    <row r="14778" spans="1:3">
      <c r="A14778" s="80">
        <v>45084</v>
      </c>
      <c r="B14778">
        <v>536.84</v>
      </c>
      <c r="C14778">
        <v>543.13</v>
      </c>
    </row>
    <row r="14779" spans="1:3">
      <c r="A14779" s="80">
        <v>45085</v>
      </c>
      <c r="B14779">
        <v>537.21</v>
      </c>
      <c r="C14779">
        <v>544.4</v>
      </c>
    </row>
    <row r="14780" spans="1:3">
      <c r="A14780" s="80">
        <v>45086</v>
      </c>
      <c r="B14780">
        <v>540.4</v>
      </c>
      <c r="C14780">
        <v>546.19000000000005</v>
      </c>
    </row>
    <row r="14781" spans="1:3">
      <c r="A14781" s="80">
        <v>45087</v>
      </c>
      <c r="B14781">
        <v>540.64</v>
      </c>
      <c r="C14781">
        <v>547.44000000000005</v>
      </c>
    </row>
    <row r="14782" spans="1:3">
      <c r="A14782" s="80">
        <v>45088</v>
      </c>
      <c r="B14782">
        <v>540.64</v>
      </c>
      <c r="C14782">
        <v>547.44000000000005</v>
      </c>
    </row>
    <row r="14783" spans="1:3">
      <c r="A14783" s="80">
        <v>45089</v>
      </c>
      <c r="B14783">
        <v>540.64</v>
      </c>
      <c r="C14783">
        <v>547.44000000000005</v>
      </c>
    </row>
    <row r="14784" spans="1:3">
      <c r="A14784" s="80">
        <v>45090</v>
      </c>
      <c r="B14784">
        <v>541.20000000000005</v>
      </c>
      <c r="C14784">
        <v>548.23</v>
      </c>
    </row>
    <row r="14785" spans="1:3">
      <c r="A14785" s="80">
        <v>45091</v>
      </c>
      <c r="B14785">
        <v>542.11</v>
      </c>
      <c r="C14785">
        <v>547.74</v>
      </c>
    </row>
    <row r="14786" spans="1:3">
      <c r="A14786" s="80">
        <v>45092</v>
      </c>
      <c r="B14786">
        <v>540.44000000000005</v>
      </c>
      <c r="C14786">
        <v>546.65</v>
      </c>
    </row>
    <row r="14787" spans="1:3">
      <c r="A14787" s="80">
        <v>45093</v>
      </c>
      <c r="B14787">
        <v>539.19000000000005</v>
      </c>
      <c r="C14787">
        <v>545.70000000000005</v>
      </c>
    </row>
    <row r="14788" spans="1:3">
      <c r="A14788" s="80">
        <v>45094</v>
      </c>
      <c r="B14788">
        <v>537.98</v>
      </c>
      <c r="C14788">
        <v>545.78</v>
      </c>
    </row>
    <row r="14789" spans="1:3">
      <c r="A14789" s="80">
        <v>45095</v>
      </c>
      <c r="B14789">
        <v>537.98</v>
      </c>
      <c r="C14789">
        <v>545.78</v>
      </c>
    </row>
    <row r="14790" spans="1:3">
      <c r="A14790" s="80">
        <v>45096</v>
      </c>
      <c r="B14790">
        <v>537.98</v>
      </c>
      <c r="C14790">
        <v>545.78</v>
      </c>
    </row>
    <row r="14791" spans="1:3">
      <c r="A14791" s="80">
        <v>45097</v>
      </c>
      <c r="B14791">
        <v>537.61</v>
      </c>
      <c r="C14791">
        <v>545.41</v>
      </c>
    </row>
    <row r="14792" spans="1:3">
      <c r="A14792" s="80">
        <v>45098</v>
      </c>
      <c r="B14792">
        <v>539.61</v>
      </c>
      <c r="C14792">
        <v>545.62</v>
      </c>
    </row>
    <row r="14793" spans="1:3">
      <c r="A14793" s="80">
        <v>45099</v>
      </c>
      <c r="B14793">
        <v>541.33000000000004</v>
      </c>
      <c r="C14793">
        <v>546.26</v>
      </c>
    </row>
    <row r="14794" spans="1:3">
      <c r="A14794" s="80">
        <v>45100</v>
      </c>
      <c r="B14794">
        <v>541.89</v>
      </c>
      <c r="C14794">
        <v>546.86</v>
      </c>
    </row>
    <row r="14795" spans="1:3">
      <c r="A14795" s="80">
        <v>45101</v>
      </c>
      <c r="B14795">
        <v>541.96</v>
      </c>
      <c r="C14795">
        <v>547.24</v>
      </c>
    </row>
    <row r="14796" spans="1:3">
      <c r="A14796" s="80">
        <v>45102</v>
      </c>
      <c r="B14796">
        <v>541.96</v>
      </c>
      <c r="C14796">
        <v>547.24</v>
      </c>
    </row>
    <row r="14797" spans="1:3">
      <c r="A14797" s="80">
        <v>45103</v>
      </c>
      <c r="B14797">
        <v>541.96</v>
      </c>
      <c r="C14797">
        <v>547.24</v>
      </c>
    </row>
    <row r="14798" spans="1:3">
      <c r="A14798" s="80">
        <v>45104</v>
      </c>
      <c r="B14798">
        <v>541.16</v>
      </c>
      <c r="C14798">
        <v>547.77</v>
      </c>
    </row>
    <row r="14799" spans="1:3">
      <c r="A14799" s="80">
        <v>45105</v>
      </c>
      <c r="B14799">
        <v>542.36</v>
      </c>
      <c r="C14799">
        <v>549.24</v>
      </c>
    </row>
    <row r="14800" spans="1:3">
      <c r="A14800" s="80">
        <v>45106</v>
      </c>
      <c r="B14800">
        <v>542.9</v>
      </c>
      <c r="C14800">
        <v>549.57000000000005</v>
      </c>
    </row>
    <row r="14801" spans="1:3">
      <c r="A14801" s="80">
        <v>45107</v>
      </c>
      <c r="B14801">
        <v>543.13</v>
      </c>
      <c r="C14801">
        <v>549.48</v>
      </c>
    </row>
    <row r="14802" spans="1:3">
      <c r="A14802" s="80">
        <v>45108</v>
      </c>
      <c r="B14802">
        <v>541.86</v>
      </c>
      <c r="C14802">
        <v>549.5</v>
      </c>
    </row>
    <row r="14803" spans="1:3">
      <c r="A14803" s="80">
        <v>45109</v>
      </c>
      <c r="B14803">
        <v>541.86</v>
      </c>
      <c r="C14803">
        <v>549.5</v>
      </c>
    </row>
    <row r="14804" spans="1:3">
      <c r="A14804" s="80">
        <v>45110</v>
      </c>
      <c r="B14804">
        <v>541.86</v>
      </c>
      <c r="C14804">
        <v>549.5</v>
      </c>
    </row>
    <row r="14805" spans="1:3">
      <c r="A14805" s="80">
        <v>45111</v>
      </c>
      <c r="B14805">
        <v>541.38</v>
      </c>
      <c r="C14805">
        <v>549.25</v>
      </c>
    </row>
    <row r="14806" spans="1:3">
      <c r="A14806" s="80">
        <v>45112</v>
      </c>
      <c r="B14806">
        <v>541.16999999999996</v>
      </c>
      <c r="C14806">
        <v>548.44000000000005</v>
      </c>
    </row>
    <row r="14807" spans="1:3">
      <c r="A14807" s="80">
        <v>45113</v>
      </c>
      <c r="B14807">
        <v>542.22</v>
      </c>
      <c r="C14807">
        <v>549.42999999999995</v>
      </c>
    </row>
    <row r="14808" spans="1:3">
      <c r="A14808" s="80">
        <v>45114</v>
      </c>
      <c r="B14808">
        <v>547.30999999999995</v>
      </c>
      <c r="C14808">
        <v>553.52</v>
      </c>
    </row>
    <row r="14809" spans="1:3">
      <c r="A14809" s="80">
        <v>45115</v>
      </c>
      <c r="B14809">
        <v>548.20000000000005</v>
      </c>
      <c r="C14809">
        <v>555.47</v>
      </c>
    </row>
    <row r="14810" spans="1:3">
      <c r="A14810" s="80">
        <v>45116</v>
      </c>
      <c r="B14810">
        <v>548.20000000000005</v>
      </c>
      <c r="C14810">
        <v>555.47</v>
      </c>
    </row>
    <row r="14811" spans="1:3">
      <c r="A14811" s="80">
        <v>45117</v>
      </c>
      <c r="B14811">
        <v>548.20000000000005</v>
      </c>
      <c r="C14811">
        <v>555.47</v>
      </c>
    </row>
    <row r="14812" spans="1:3">
      <c r="A14812" s="80">
        <v>45118</v>
      </c>
      <c r="B14812">
        <v>547.39</v>
      </c>
      <c r="C14812">
        <v>556.9</v>
      </c>
    </row>
    <row r="14813" spans="1:3">
      <c r="A14813" s="80">
        <v>45119</v>
      </c>
      <c r="B14813">
        <v>547.48</v>
      </c>
      <c r="C14813">
        <v>552.4</v>
      </c>
    </row>
    <row r="14814" spans="1:3">
      <c r="A14814" s="80">
        <v>45120</v>
      </c>
      <c r="B14814">
        <v>543.79</v>
      </c>
      <c r="C14814">
        <v>549.88</v>
      </c>
    </row>
    <row r="14815" spans="1:3">
      <c r="A14815" s="80">
        <v>45121</v>
      </c>
      <c r="B14815">
        <v>541.9</v>
      </c>
      <c r="C14815">
        <v>547.53</v>
      </c>
    </row>
    <row r="14816" spans="1:3">
      <c r="A14816" s="80">
        <v>45122</v>
      </c>
      <c r="B14816">
        <v>537.97</v>
      </c>
      <c r="C14816">
        <v>545.11</v>
      </c>
    </row>
    <row r="14817" spans="1:3">
      <c r="A14817" s="80">
        <v>45123</v>
      </c>
      <c r="B14817">
        <v>537.97</v>
      </c>
      <c r="C14817">
        <v>545.11</v>
      </c>
    </row>
    <row r="14818" spans="1:3">
      <c r="A14818" s="80">
        <v>45124</v>
      </c>
      <c r="B14818">
        <v>537.97</v>
      </c>
      <c r="C14818">
        <v>545.11</v>
      </c>
    </row>
    <row r="14819" spans="1:3">
      <c r="A14819" s="80">
        <v>45125</v>
      </c>
      <c r="B14819">
        <v>535.72</v>
      </c>
      <c r="C14819">
        <v>542.13</v>
      </c>
    </row>
    <row r="14820" spans="1:3">
      <c r="A14820" s="80">
        <v>45126</v>
      </c>
      <c r="B14820">
        <v>536</v>
      </c>
      <c r="C14820">
        <v>542.22</v>
      </c>
    </row>
    <row r="14821" spans="1:3">
      <c r="A14821" s="80">
        <v>45127</v>
      </c>
      <c r="B14821">
        <v>536.23</v>
      </c>
      <c r="C14821">
        <v>541.86</v>
      </c>
    </row>
    <row r="14822" spans="1:3">
      <c r="A14822" s="80">
        <v>45128</v>
      </c>
      <c r="B14822">
        <v>536.86</v>
      </c>
      <c r="C14822">
        <v>541.94000000000005</v>
      </c>
    </row>
    <row r="14823" spans="1:3">
      <c r="A14823" s="80">
        <v>45129</v>
      </c>
      <c r="B14823">
        <v>534.98</v>
      </c>
      <c r="C14823">
        <v>542.45000000000005</v>
      </c>
    </row>
    <row r="14824" spans="1:3">
      <c r="A14824" s="80">
        <v>45130</v>
      </c>
      <c r="B14824">
        <v>534.98</v>
      </c>
      <c r="C14824">
        <v>542.45000000000005</v>
      </c>
    </row>
    <row r="14825" spans="1:3">
      <c r="A14825" s="80">
        <v>45131</v>
      </c>
      <c r="B14825">
        <v>534.98</v>
      </c>
      <c r="C14825">
        <v>542.45000000000005</v>
      </c>
    </row>
    <row r="14826" spans="1:3">
      <c r="A14826" s="80">
        <v>45132</v>
      </c>
      <c r="B14826">
        <v>534.98</v>
      </c>
      <c r="C14826">
        <v>542.45000000000005</v>
      </c>
    </row>
    <row r="14827" spans="1:3">
      <c r="A14827" s="80">
        <v>45133</v>
      </c>
      <c r="B14827">
        <v>536.04999999999995</v>
      </c>
      <c r="C14827">
        <v>542.75</v>
      </c>
    </row>
    <row r="14828" spans="1:3">
      <c r="A14828" s="80">
        <v>45134</v>
      </c>
      <c r="B14828">
        <v>538.66999999999996</v>
      </c>
      <c r="C14828">
        <v>545.65</v>
      </c>
    </row>
    <row r="14829" spans="1:3">
      <c r="A14829" s="80">
        <v>45135</v>
      </c>
      <c r="B14829">
        <v>540.33000000000004</v>
      </c>
      <c r="C14829">
        <v>548.54</v>
      </c>
    </row>
    <row r="14830" spans="1:3">
      <c r="A14830" s="80">
        <v>45136</v>
      </c>
      <c r="B14830">
        <v>540.94000000000005</v>
      </c>
      <c r="C14830">
        <v>548.80999999999995</v>
      </c>
    </row>
    <row r="14831" spans="1:3">
      <c r="A14831" s="80">
        <v>45137</v>
      </c>
      <c r="B14831">
        <v>540.94000000000005</v>
      </c>
      <c r="C14831">
        <v>548.80999999999995</v>
      </c>
    </row>
    <row r="14832" spans="1:3">
      <c r="A14832" s="80">
        <v>45138</v>
      </c>
      <c r="B14832">
        <v>540.94000000000005</v>
      </c>
      <c r="C14832">
        <v>548.80999999999995</v>
      </c>
    </row>
    <row r="14833" spans="1:3">
      <c r="A14833" s="80">
        <v>45139</v>
      </c>
      <c r="B14833">
        <v>540.52</v>
      </c>
      <c r="C14833">
        <v>549</v>
      </c>
    </row>
    <row r="14834" spans="1:3">
      <c r="A14834" s="80">
        <v>45140</v>
      </c>
      <c r="B14834">
        <v>542.86</v>
      </c>
      <c r="C14834">
        <v>547.1</v>
      </c>
    </row>
    <row r="14835" spans="1:3">
      <c r="A14835" s="80">
        <v>45141</v>
      </c>
      <c r="B14835">
        <v>542.86</v>
      </c>
      <c r="C14835">
        <v>547.1</v>
      </c>
    </row>
    <row r="14836" spans="1:3">
      <c r="A14836" s="80">
        <v>45142</v>
      </c>
      <c r="B14836">
        <v>540.91999999999996</v>
      </c>
      <c r="C14836">
        <v>545.98</v>
      </c>
    </row>
    <row r="14837" spans="1:3">
      <c r="A14837" s="80">
        <v>45143</v>
      </c>
      <c r="B14837">
        <v>538.86</v>
      </c>
      <c r="C14837">
        <v>544.82000000000005</v>
      </c>
    </row>
    <row r="14838" spans="1:3">
      <c r="A14838" s="80">
        <v>45144</v>
      </c>
      <c r="B14838">
        <v>538.86</v>
      </c>
      <c r="C14838">
        <v>544.82000000000005</v>
      </c>
    </row>
    <row r="14839" spans="1:3">
      <c r="A14839" s="80">
        <v>45145</v>
      </c>
      <c r="B14839">
        <v>538.86</v>
      </c>
      <c r="C14839">
        <v>544.82000000000005</v>
      </c>
    </row>
    <row r="14840" spans="1:3">
      <c r="A14840" s="80">
        <v>45146</v>
      </c>
      <c r="B14840">
        <v>538.62</v>
      </c>
      <c r="C14840">
        <v>544.74</v>
      </c>
    </row>
    <row r="14841" spans="1:3">
      <c r="A14841" s="80">
        <v>45147</v>
      </c>
      <c r="B14841">
        <v>534.76</v>
      </c>
      <c r="C14841">
        <v>542.35</v>
      </c>
    </row>
    <row r="14842" spans="1:3">
      <c r="A14842" s="80">
        <v>45148</v>
      </c>
      <c r="B14842">
        <v>534.77</v>
      </c>
      <c r="C14842">
        <v>540.84</v>
      </c>
    </row>
    <row r="14843" spans="1:3">
      <c r="A14843" s="80">
        <v>45149</v>
      </c>
      <c r="B14843">
        <v>533.13</v>
      </c>
      <c r="C14843">
        <v>540.01</v>
      </c>
    </row>
    <row r="14844" spans="1:3">
      <c r="A14844" s="80">
        <v>45150</v>
      </c>
      <c r="B14844">
        <v>534.20000000000005</v>
      </c>
      <c r="C14844">
        <v>540.63</v>
      </c>
    </row>
    <row r="14845" spans="1:3">
      <c r="A14845" s="80">
        <v>45151</v>
      </c>
      <c r="B14845">
        <v>534.20000000000005</v>
      </c>
      <c r="C14845">
        <v>540.63</v>
      </c>
    </row>
    <row r="14846" spans="1:3">
      <c r="A14846" s="80">
        <v>45152</v>
      </c>
      <c r="B14846">
        <v>534.20000000000005</v>
      </c>
      <c r="C14846">
        <v>540.63</v>
      </c>
    </row>
    <row r="14847" spans="1:3">
      <c r="A14847" s="80">
        <v>45153</v>
      </c>
      <c r="B14847">
        <v>534.20000000000005</v>
      </c>
      <c r="C14847">
        <v>540.63</v>
      </c>
    </row>
    <row r="14848" spans="1:3">
      <c r="A14848" s="80">
        <v>45154</v>
      </c>
      <c r="B14848">
        <v>532.47</v>
      </c>
      <c r="C14848">
        <v>540.85</v>
      </c>
    </row>
    <row r="14849" spans="1:3">
      <c r="A14849" s="80">
        <v>45155</v>
      </c>
      <c r="B14849">
        <v>532.45000000000005</v>
      </c>
      <c r="C14849">
        <v>537.41</v>
      </c>
    </row>
    <row r="14850" spans="1:3">
      <c r="A14850" s="80">
        <v>45156</v>
      </c>
      <c r="B14850">
        <v>531.39</v>
      </c>
      <c r="C14850">
        <v>538.4</v>
      </c>
    </row>
    <row r="14851" spans="1:3">
      <c r="A14851" s="80">
        <v>45157</v>
      </c>
      <c r="B14851">
        <v>533.79999999999995</v>
      </c>
      <c r="C14851">
        <v>539.97</v>
      </c>
    </row>
    <row r="14852" spans="1:3">
      <c r="A14852" s="80">
        <v>45158</v>
      </c>
      <c r="B14852">
        <v>533.79999999999995</v>
      </c>
      <c r="C14852">
        <v>539.97</v>
      </c>
    </row>
    <row r="14853" spans="1:3">
      <c r="A14853" s="80">
        <v>45159</v>
      </c>
      <c r="B14853">
        <v>533.79999999999995</v>
      </c>
      <c r="C14853">
        <v>539.97</v>
      </c>
    </row>
    <row r="14854" spans="1:3">
      <c r="A14854" s="80">
        <v>45160</v>
      </c>
      <c r="B14854">
        <v>535.62</v>
      </c>
      <c r="C14854">
        <v>542.30999999999995</v>
      </c>
    </row>
    <row r="14855" spans="1:3">
      <c r="A14855" s="80">
        <v>45161</v>
      </c>
      <c r="B14855">
        <v>536.22</v>
      </c>
      <c r="C14855">
        <v>543.63</v>
      </c>
    </row>
    <row r="14856" spans="1:3">
      <c r="A14856" s="80">
        <v>45162</v>
      </c>
      <c r="B14856">
        <v>539.9</v>
      </c>
      <c r="C14856">
        <v>544.61</v>
      </c>
    </row>
    <row r="14857" spans="1:3">
      <c r="A14857" s="80">
        <v>45163</v>
      </c>
      <c r="B14857">
        <v>539.54999999999995</v>
      </c>
      <c r="C14857">
        <v>544.99</v>
      </c>
    </row>
    <row r="14858" spans="1:3">
      <c r="A14858" s="80">
        <v>45164</v>
      </c>
      <c r="B14858">
        <v>538.38</v>
      </c>
      <c r="C14858">
        <v>544.49</v>
      </c>
    </row>
    <row r="14859" spans="1:3">
      <c r="A14859" s="80">
        <v>45165</v>
      </c>
      <c r="B14859">
        <v>538.38</v>
      </c>
      <c r="C14859">
        <v>544.49</v>
      </c>
    </row>
    <row r="14860" spans="1:3">
      <c r="A14860" s="80">
        <v>45166</v>
      </c>
      <c r="B14860">
        <v>538.38</v>
      </c>
      <c r="C14860">
        <v>544.49</v>
      </c>
    </row>
    <row r="14861" spans="1:3">
      <c r="A14861" s="80">
        <v>45167</v>
      </c>
      <c r="B14861">
        <v>537.53</v>
      </c>
      <c r="C14861">
        <v>544.01</v>
      </c>
    </row>
    <row r="14862" spans="1:3">
      <c r="A14862" s="80">
        <v>45168</v>
      </c>
      <c r="B14862">
        <v>535.97</v>
      </c>
      <c r="C14862">
        <v>541.94000000000005</v>
      </c>
    </row>
    <row r="14863" spans="1:3">
      <c r="A14863" s="80">
        <v>45169</v>
      </c>
      <c r="B14863">
        <v>533.9</v>
      </c>
      <c r="C14863">
        <v>540.49</v>
      </c>
    </row>
    <row r="14864" spans="1:3">
      <c r="A14864" s="80">
        <v>45170</v>
      </c>
      <c r="B14864">
        <v>532.97</v>
      </c>
      <c r="C14864">
        <v>539.75</v>
      </c>
    </row>
    <row r="14865" spans="1:3">
      <c r="A14865" s="80">
        <v>45171</v>
      </c>
      <c r="B14865">
        <v>534.16</v>
      </c>
      <c r="C14865">
        <v>539.77</v>
      </c>
    </row>
    <row r="14866" spans="1:3">
      <c r="A14866" s="80">
        <v>45172</v>
      </c>
      <c r="B14866">
        <v>534.16</v>
      </c>
      <c r="C14866">
        <v>539.77</v>
      </c>
    </row>
    <row r="14867" spans="1:3">
      <c r="A14867" s="80">
        <v>45173</v>
      </c>
      <c r="B14867">
        <v>534.16</v>
      </c>
      <c r="C14867">
        <v>539.77</v>
      </c>
    </row>
    <row r="14868" spans="1:3">
      <c r="A14868" s="80">
        <v>45174</v>
      </c>
      <c r="B14868">
        <v>532.04</v>
      </c>
      <c r="C14868">
        <v>541.46</v>
      </c>
    </row>
    <row r="14869" spans="1:3">
      <c r="A14869" s="80">
        <v>45175</v>
      </c>
      <c r="B14869">
        <v>533.59</v>
      </c>
      <c r="C14869">
        <v>539.96</v>
      </c>
    </row>
    <row r="14870" spans="1:3">
      <c r="A14870" s="80">
        <v>45176</v>
      </c>
      <c r="B14870">
        <v>533.79999999999995</v>
      </c>
      <c r="C14870">
        <v>540.28</v>
      </c>
    </row>
    <row r="14871" spans="1:3">
      <c r="A14871" s="80">
        <v>45177</v>
      </c>
      <c r="B14871">
        <v>533.76</v>
      </c>
      <c r="C14871">
        <v>540.63</v>
      </c>
    </row>
    <row r="14872" spans="1:3">
      <c r="A14872" s="80">
        <v>45178</v>
      </c>
      <c r="B14872">
        <v>535.5</v>
      </c>
      <c r="C14872">
        <v>542.11</v>
      </c>
    </row>
    <row r="14873" spans="1:3">
      <c r="A14873" s="80">
        <v>45179</v>
      </c>
      <c r="B14873">
        <v>535.5</v>
      </c>
      <c r="C14873">
        <v>542.11</v>
      </c>
    </row>
    <row r="14874" spans="1:3">
      <c r="A14874" s="80">
        <v>45180</v>
      </c>
      <c r="B14874">
        <v>535.5</v>
      </c>
      <c r="C14874">
        <v>542.11</v>
      </c>
    </row>
    <row r="14875" spans="1:3">
      <c r="A14875" s="80">
        <v>45181</v>
      </c>
      <c r="B14875">
        <v>534.80999999999995</v>
      </c>
      <c r="C14875">
        <v>541.67999999999995</v>
      </c>
    </row>
    <row r="14876" spans="1:3">
      <c r="A14876" s="80">
        <v>45182</v>
      </c>
      <c r="B14876">
        <v>532.79</v>
      </c>
      <c r="C14876">
        <v>538.52</v>
      </c>
    </row>
    <row r="14877" spans="1:3">
      <c r="A14877" s="80">
        <v>45183</v>
      </c>
      <c r="B14877">
        <v>531.16999999999996</v>
      </c>
      <c r="C14877">
        <v>535.55999999999995</v>
      </c>
    </row>
    <row r="14878" spans="1:3">
      <c r="A14878" s="80">
        <v>45184</v>
      </c>
      <c r="B14878">
        <v>527.76</v>
      </c>
      <c r="C14878">
        <v>534.71</v>
      </c>
    </row>
    <row r="14879" spans="1:3">
      <c r="A14879" s="80">
        <v>45185</v>
      </c>
      <c r="B14879">
        <v>527.76</v>
      </c>
      <c r="C14879">
        <v>534.71</v>
      </c>
    </row>
    <row r="14880" spans="1:3">
      <c r="A14880" s="80">
        <v>45186</v>
      </c>
      <c r="B14880">
        <v>527.76</v>
      </c>
      <c r="C14880">
        <v>534.71</v>
      </c>
    </row>
    <row r="14881" spans="1:3">
      <c r="A14881" s="80">
        <v>45187</v>
      </c>
      <c r="B14881">
        <v>527.76</v>
      </c>
      <c r="C14881">
        <v>534.71</v>
      </c>
    </row>
    <row r="14882" spans="1:3">
      <c r="A14882" s="80">
        <v>45188</v>
      </c>
      <c r="B14882">
        <v>528.70000000000005</v>
      </c>
      <c r="C14882">
        <v>535.34</v>
      </c>
    </row>
    <row r="14883" spans="1:3">
      <c r="A14883" s="80">
        <v>45189</v>
      </c>
      <c r="B14883">
        <v>530.36</v>
      </c>
      <c r="C14883">
        <v>536.54999999999995</v>
      </c>
    </row>
    <row r="14884" spans="1:3">
      <c r="A14884" s="80">
        <v>45190</v>
      </c>
      <c r="B14884">
        <v>533.27</v>
      </c>
      <c r="C14884">
        <v>539.73</v>
      </c>
    </row>
    <row r="14885" spans="1:3">
      <c r="A14885" s="80">
        <v>45191</v>
      </c>
      <c r="B14885">
        <v>536.53</v>
      </c>
      <c r="C14885">
        <v>541.85</v>
      </c>
    </row>
    <row r="14886" spans="1:3">
      <c r="A14886" s="80">
        <v>45192</v>
      </c>
      <c r="B14886">
        <v>538.04999999999995</v>
      </c>
      <c r="C14886">
        <v>543.6</v>
      </c>
    </row>
    <row r="14887" spans="1:3">
      <c r="A14887" s="80">
        <v>45193</v>
      </c>
      <c r="B14887">
        <v>538.04999999999995</v>
      </c>
      <c r="C14887">
        <v>543.6</v>
      </c>
    </row>
    <row r="14888" spans="1:3">
      <c r="A14888" s="80">
        <v>45194</v>
      </c>
      <c r="B14888">
        <v>538.04999999999995</v>
      </c>
      <c r="C14888">
        <v>543.6</v>
      </c>
    </row>
    <row r="14889" spans="1:3">
      <c r="A14889" s="80">
        <v>45195</v>
      </c>
      <c r="B14889">
        <v>535.29</v>
      </c>
      <c r="C14889">
        <v>540.72</v>
      </c>
    </row>
    <row r="14890" spans="1:3">
      <c r="A14890" s="80">
        <v>45196</v>
      </c>
      <c r="B14890">
        <v>532.11</v>
      </c>
      <c r="C14890">
        <v>536.63</v>
      </c>
    </row>
    <row r="14891" spans="1:3">
      <c r="A14891" s="80">
        <v>45197</v>
      </c>
      <c r="B14891">
        <v>530.84</v>
      </c>
      <c r="C14891">
        <v>535.62</v>
      </c>
    </row>
    <row r="14892" spans="1:3">
      <c r="A14892" s="80">
        <v>45198</v>
      </c>
      <c r="B14892">
        <v>531.62</v>
      </c>
      <c r="C14892">
        <v>538.69000000000005</v>
      </c>
    </row>
    <row r="14893" spans="1:3">
      <c r="A14893" s="80">
        <v>45199</v>
      </c>
      <c r="B14893">
        <v>534.47</v>
      </c>
      <c r="C14893">
        <v>542.35</v>
      </c>
    </row>
    <row r="14894" spans="1:3">
      <c r="A14894" s="80">
        <v>45200</v>
      </c>
      <c r="B14894">
        <v>534.47</v>
      </c>
      <c r="C14894">
        <v>542.35</v>
      </c>
    </row>
    <row r="14895" spans="1:3">
      <c r="A14895" s="80">
        <v>45201</v>
      </c>
      <c r="B14895">
        <v>534.47</v>
      </c>
      <c r="C14895">
        <v>542.35</v>
      </c>
    </row>
    <row r="14896" spans="1:3">
      <c r="A14896" s="80">
        <v>45202</v>
      </c>
      <c r="B14896">
        <v>533.49</v>
      </c>
      <c r="C14896">
        <v>540.30999999999995</v>
      </c>
    </row>
    <row r="14897" spans="1:3">
      <c r="A14897" s="80">
        <v>45203</v>
      </c>
      <c r="B14897">
        <v>530.99</v>
      </c>
      <c r="C14897">
        <v>537.49</v>
      </c>
    </row>
    <row r="14898" spans="1:3">
      <c r="A14898" s="80">
        <v>45204</v>
      </c>
      <c r="B14898">
        <v>532.54999999999995</v>
      </c>
      <c r="C14898">
        <v>538.91</v>
      </c>
    </row>
    <row r="14899" spans="1:3">
      <c r="A14899" s="80">
        <v>45205</v>
      </c>
      <c r="B14899">
        <v>534.28</v>
      </c>
      <c r="C14899">
        <v>539.37</v>
      </c>
    </row>
    <row r="14900" spans="1:3">
      <c r="A14900" s="80">
        <v>45206</v>
      </c>
      <c r="B14900">
        <v>534.6</v>
      </c>
      <c r="C14900">
        <v>540.57000000000005</v>
      </c>
    </row>
    <row r="14901" spans="1:3">
      <c r="A14901" s="80">
        <v>45207</v>
      </c>
      <c r="B14901">
        <v>534.6</v>
      </c>
      <c r="C14901">
        <v>540.57000000000005</v>
      </c>
    </row>
    <row r="14902" spans="1:3">
      <c r="A14902" s="80">
        <v>45208</v>
      </c>
      <c r="B14902">
        <v>534.6</v>
      </c>
      <c r="C14902">
        <v>540.57000000000005</v>
      </c>
    </row>
    <row r="14903" spans="1:3">
      <c r="A14903" s="80">
        <v>45209</v>
      </c>
      <c r="B14903">
        <v>533.61</v>
      </c>
      <c r="C14903">
        <v>540.05999999999995</v>
      </c>
    </row>
    <row r="14904" spans="1:3">
      <c r="A14904" s="80">
        <v>45210</v>
      </c>
      <c r="B14904">
        <v>532.41</v>
      </c>
      <c r="C14904">
        <v>538.76</v>
      </c>
    </row>
    <row r="14905" spans="1:3">
      <c r="A14905" s="80">
        <v>45211</v>
      </c>
      <c r="B14905">
        <v>530.09</v>
      </c>
      <c r="C14905">
        <v>536.6</v>
      </c>
    </row>
    <row r="14906" spans="1:3">
      <c r="A14906" s="80">
        <v>45212</v>
      </c>
      <c r="B14906">
        <v>528.02</v>
      </c>
      <c r="C14906">
        <v>534.52</v>
      </c>
    </row>
    <row r="14907" spans="1:3">
      <c r="A14907" s="80">
        <v>45213</v>
      </c>
      <c r="B14907">
        <v>527.19000000000005</v>
      </c>
      <c r="C14907">
        <v>534.39</v>
      </c>
    </row>
    <row r="14908" spans="1:3">
      <c r="A14908" s="80">
        <v>45214</v>
      </c>
      <c r="B14908">
        <v>527.19000000000005</v>
      </c>
      <c r="C14908">
        <v>534.39</v>
      </c>
    </row>
    <row r="14909" spans="1:3">
      <c r="A14909" s="80">
        <v>45215</v>
      </c>
      <c r="B14909">
        <v>527.19000000000005</v>
      </c>
      <c r="C14909">
        <v>534.39</v>
      </c>
    </row>
    <row r="14910" spans="1:3">
      <c r="A14910" s="80">
        <v>45216</v>
      </c>
      <c r="B14910">
        <v>527.79999999999995</v>
      </c>
      <c r="C14910">
        <v>535.02</v>
      </c>
    </row>
    <row r="14911" spans="1:3">
      <c r="A14911" s="80">
        <v>45217</v>
      </c>
      <c r="B14911">
        <v>527.88</v>
      </c>
      <c r="C14911">
        <v>534.65</v>
      </c>
    </row>
    <row r="14912" spans="1:3">
      <c r="A14912" s="80">
        <v>45218</v>
      </c>
      <c r="B14912">
        <v>531</v>
      </c>
      <c r="C14912">
        <v>536.28</v>
      </c>
    </row>
    <row r="14913" spans="1:3">
      <c r="A14913" s="80">
        <v>45219</v>
      </c>
      <c r="B14913">
        <v>530.71</v>
      </c>
      <c r="C14913">
        <v>536.83000000000004</v>
      </c>
    </row>
    <row r="14914" spans="1:3">
      <c r="A14914" s="80">
        <v>45220</v>
      </c>
      <c r="B14914">
        <v>532.03</v>
      </c>
      <c r="C14914">
        <v>537.14</v>
      </c>
    </row>
    <row r="14915" spans="1:3">
      <c r="A14915" s="80">
        <v>45221</v>
      </c>
      <c r="B14915">
        <v>532.03</v>
      </c>
      <c r="C14915">
        <v>537.14</v>
      </c>
    </row>
    <row r="14916" spans="1:3">
      <c r="A14916" s="80">
        <v>45222</v>
      </c>
      <c r="B14916">
        <v>532.03</v>
      </c>
      <c r="C14916">
        <v>537.14</v>
      </c>
    </row>
    <row r="14917" spans="1:3">
      <c r="A14917" s="80">
        <v>45223</v>
      </c>
      <c r="B14917">
        <v>529.19000000000005</v>
      </c>
      <c r="C14917">
        <v>535.89</v>
      </c>
    </row>
    <row r="14918" spans="1:3">
      <c r="A14918" s="80">
        <v>45224</v>
      </c>
      <c r="B14918">
        <v>527.84</v>
      </c>
      <c r="C14918">
        <v>536.35</v>
      </c>
    </row>
    <row r="14919" spans="1:3">
      <c r="A14919" s="80">
        <v>45225</v>
      </c>
      <c r="B14919">
        <v>531.55999999999995</v>
      </c>
      <c r="C14919">
        <v>535.79999999999995</v>
      </c>
    </row>
    <row r="14920" spans="1:3">
      <c r="A14920" s="80">
        <v>45226</v>
      </c>
      <c r="B14920">
        <v>530.70000000000005</v>
      </c>
      <c r="C14920">
        <v>536.4</v>
      </c>
    </row>
    <row r="14921" spans="1:3">
      <c r="A14921" s="80">
        <v>45227</v>
      </c>
      <c r="B14921">
        <v>530.58000000000004</v>
      </c>
      <c r="C14921">
        <v>535.84</v>
      </c>
    </row>
    <row r="14922" spans="1:3">
      <c r="A14922" s="80">
        <v>45228</v>
      </c>
      <c r="B14922">
        <v>530.58000000000004</v>
      </c>
      <c r="C14922">
        <v>535.84</v>
      </c>
    </row>
    <row r="14923" spans="1:3">
      <c r="A14923" s="80">
        <v>45229</v>
      </c>
      <c r="B14923">
        <v>530.58000000000004</v>
      </c>
      <c r="C14923">
        <v>535.84</v>
      </c>
    </row>
    <row r="14924" spans="1:3">
      <c r="A14924" s="80">
        <v>45230</v>
      </c>
      <c r="B14924">
        <v>530.13</v>
      </c>
      <c r="C14924">
        <v>536.88</v>
      </c>
    </row>
    <row r="14925" spans="1:3">
      <c r="A14925" s="80">
        <v>45231</v>
      </c>
      <c r="B14925">
        <v>531.72</v>
      </c>
      <c r="C14925">
        <v>536.25</v>
      </c>
    </row>
    <row r="14926" spans="1:3">
      <c r="A14926" s="80">
        <v>45232</v>
      </c>
      <c r="B14926">
        <v>530.49</v>
      </c>
      <c r="C14926">
        <v>536.77</v>
      </c>
    </row>
    <row r="14927" spans="1:3">
      <c r="A14927" s="80">
        <v>45233</v>
      </c>
      <c r="B14927">
        <v>532.13</v>
      </c>
      <c r="C14927">
        <v>538.07000000000005</v>
      </c>
    </row>
    <row r="14928" spans="1:3">
      <c r="A14928" s="80">
        <v>45234</v>
      </c>
      <c r="B14928">
        <v>531.59</v>
      </c>
      <c r="C14928">
        <v>539.25</v>
      </c>
    </row>
    <row r="14929" spans="1:3">
      <c r="A14929" s="80">
        <v>45235</v>
      </c>
      <c r="B14929">
        <v>531.59</v>
      </c>
      <c r="C14929">
        <v>539.25</v>
      </c>
    </row>
    <row r="14930" spans="1:3">
      <c r="A14930" s="80">
        <v>45236</v>
      </c>
      <c r="B14930">
        <v>531.59</v>
      </c>
      <c r="C14930">
        <v>539.25</v>
      </c>
    </row>
    <row r="14931" spans="1:3">
      <c r="A14931" s="80">
        <v>45237</v>
      </c>
      <c r="B14931">
        <v>530.88</v>
      </c>
      <c r="C14931">
        <v>537.37</v>
      </c>
    </row>
    <row r="14932" spans="1:3">
      <c r="A14932" s="80">
        <v>45238</v>
      </c>
      <c r="B14932">
        <v>529.45000000000005</v>
      </c>
      <c r="C14932">
        <v>537.12</v>
      </c>
    </row>
    <row r="14933" spans="1:3">
      <c r="A14933" s="80">
        <v>45239</v>
      </c>
      <c r="B14933">
        <v>530.1</v>
      </c>
      <c r="C14933">
        <v>536.38</v>
      </c>
    </row>
    <row r="14934" spans="1:3">
      <c r="A14934" s="80">
        <v>45240</v>
      </c>
      <c r="B14934">
        <v>530.32000000000005</v>
      </c>
      <c r="C14934">
        <v>536.64</v>
      </c>
    </row>
    <row r="14935" spans="1:3">
      <c r="A14935" s="80">
        <v>45241</v>
      </c>
      <c r="B14935">
        <v>529.38</v>
      </c>
      <c r="C14935">
        <v>535.80999999999995</v>
      </c>
    </row>
    <row r="14936" spans="1:3">
      <c r="A14936" s="80">
        <v>45242</v>
      </c>
      <c r="B14936">
        <v>529.38</v>
      </c>
      <c r="C14936">
        <v>535.80999999999995</v>
      </c>
    </row>
    <row r="14937" spans="1:3">
      <c r="A14937" s="80">
        <v>45243</v>
      </c>
      <c r="B14937">
        <v>529.38</v>
      </c>
      <c r="C14937">
        <v>535.80999999999995</v>
      </c>
    </row>
    <row r="14938" spans="1:3">
      <c r="A14938" s="80">
        <v>45244</v>
      </c>
      <c r="B14938">
        <v>528.58000000000004</v>
      </c>
      <c r="C14938">
        <v>534.92999999999995</v>
      </c>
    </row>
    <row r="14939" spans="1:3">
      <c r="A14939" s="80">
        <v>45245</v>
      </c>
      <c r="B14939">
        <v>528.54</v>
      </c>
      <c r="C14939">
        <v>534.61</v>
      </c>
    </row>
    <row r="14940" spans="1:3">
      <c r="A14940" s="80">
        <v>45246</v>
      </c>
      <c r="B14940">
        <v>529.78</v>
      </c>
      <c r="C14940">
        <v>535.16</v>
      </c>
    </row>
    <row r="14941" spans="1:3">
      <c r="A14941" s="80">
        <v>45247</v>
      </c>
      <c r="B14941">
        <v>531.02</v>
      </c>
      <c r="C14941">
        <v>536.27</v>
      </c>
    </row>
    <row r="14942" spans="1:3">
      <c r="A14942" s="80">
        <v>45248</v>
      </c>
      <c r="B14942">
        <v>531.11</v>
      </c>
      <c r="C14942">
        <v>535.82000000000005</v>
      </c>
    </row>
    <row r="14943" spans="1:3">
      <c r="A14943" s="80">
        <v>45249</v>
      </c>
      <c r="B14943">
        <v>531.11</v>
      </c>
      <c r="C14943">
        <v>535.82000000000005</v>
      </c>
    </row>
    <row r="14944" spans="1:3">
      <c r="A14944" s="80">
        <v>45250</v>
      </c>
      <c r="B14944">
        <v>531.11</v>
      </c>
      <c r="C14944">
        <v>535.82000000000005</v>
      </c>
    </row>
    <row r="14945" spans="1:3">
      <c r="A14945" s="80">
        <v>45251</v>
      </c>
      <c r="B14945">
        <v>529</v>
      </c>
      <c r="C14945">
        <v>534.97</v>
      </c>
    </row>
    <row r="14946" spans="1:3">
      <c r="A14946" s="80">
        <v>45252</v>
      </c>
      <c r="B14946">
        <v>528.22</v>
      </c>
      <c r="C14946">
        <v>534.92999999999995</v>
      </c>
    </row>
    <row r="14947" spans="1:3">
      <c r="A14947" s="80">
        <v>45253</v>
      </c>
      <c r="B14947">
        <v>527.78</v>
      </c>
      <c r="C14947">
        <v>534.70000000000005</v>
      </c>
    </row>
    <row r="14948" spans="1:3">
      <c r="A14948" s="80">
        <v>45254</v>
      </c>
      <c r="B14948">
        <v>529.98</v>
      </c>
      <c r="C14948">
        <v>535.02</v>
      </c>
    </row>
    <row r="14949" spans="1:3">
      <c r="A14949" s="80">
        <v>45255</v>
      </c>
      <c r="B14949">
        <v>529.57000000000005</v>
      </c>
      <c r="C14949">
        <v>533.88</v>
      </c>
    </row>
    <row r="14950" spans="1:3">
      <c r="A14950" s="80">
        <v>45256</v>
      </c>
      <c r="B14950">
        <v>529.57000000000005</v>
      </c>
      <c r="C14950">
        <v>533.88</v>
      </c>
    </row>
    <row r="14951" spans="1:3">
      <c r="A14951" s="80">
        <v>45257</v>
      </c>
      <c r="B14951">
        <v>529.57000000000005</v>
      </c>
      <c r="C14951">
        <v>533.88</v>
      </c>
    </row>
    <row r="14952" spans="1:3">
      <c r="A14952" s="80">
        <v>45258</v>
      </c>
      <c r="B14952">
        <v>526.5</v>
      </c>
      <c r="C14952">
        <v>534.53</v>
      </c>
    </row>
    <row r="14953" spans="1:3">
      <c r="A14953" s="80">
        <v>45259</v>
      </c>
      <c r="B14953">
        <v>528.37</v>
      </c>
      <c r="C14953">
        <v>533.34</v>
      </c>
    </row>
    <row r="14954" spans="1:3">
      <c r="A14954" s="80">
        <v>45260</v>
      </c>
      <c r="B14954">
        <v>528.36</v>
      </c>
      <c r="C14954">
        <v>534.1</v>
      </c>
    </row>
    <row r="14955" spans="1:3">
      <c r="A14955" s="80">
        <v>45261</v>
      </c>
      <c r="B14955">
        <v>530.32000000000005</v>
      </c>
      <c r="C14955">
        <v>537.44000000000005</v>
      </c>
    </row>
    <row r="14956" spans="1:3">
      <c r="A14956" s="80">
        <v>45262</v>
      </c>
      <c r="B14956">
        <v>530.32000000000005</v>
      </c>
      <c r="C14956">
        <v>537.44000000000005</v>
      </c>
    </row>
    <row r="14957" spans="1:3">
      <c r="A14957" s="80">
        <v>45263</v>
      </c>
      <c r="B14957">
        <v>530.32000000000005</v>
      </c>
      <c r="C14957">
        <v>537.44000000000005</v>
      </c>
    </row>
    <row r="14958" spans="1:3">
      <c r="A14958" s="80">
        <v>45264</v>
      </c>
      <c r="B14958">
        <v>530.32000000000005</v>
      </c>
      <c r="C14958">
        <v>537.44000000000005</v>
      </c>
    </row>
    <row r="14959" spans="1:3">
      <c r="A14959" s="80">
        <v>45265</v>
      </c>
      <c r="B14959">
        <v>528.22</v>
      </c>
      <c r="C14959">
        <v>535.86</v>
      </c>
    </row>
    <row r="14960" spans="1:3">
      <c r="A14960" s="80">
        <v>45266</v>
      </c>
      <c r="B14960">
        <v>525.71</v>
      </c>
      <c r="C14960">
        <v>533.23</v>
      </c>
    </row>
    <row r="14961" spans="1:3">
      <c r="A14961" s="80">
        <v>45267</v>
      </c>
      <c r="B14961">
        <v>528.07000000000005</v>
      </c>
      <c r="C14961">
        <v>532.94000000000005</v>
      </c>
    </row>
    <row r="14962" spans="1:3">
      <c r="A14962" s="80">
        <v>45268</v>
      </c>
      <c r="B14962">
        <v>526.83000000000004</v>
      </c>
      <c r="C14962">
        <v>532.24</v>
      </c>
    </row>
    <row r="14963" spans="1:3">
      <c r="A14963" s="80">
        <v>45269</v>
      </c>
      <c r="B14963">
        <v>526.96</v>
      </c>
      <c r="C14963">
        <v>533.11</v>
      </c>
    </row>
    <row r="14964" spans="1:3">
      <c r="A14964" s="80">
        <v>45270</v>
      </c>
      <c r="B14964">
        <v>526.96</v>
      </c>
      <c r="C14964">
        <v>533.11</v>
      </c>
    </row>
    <row r="14965" spans="1:3">
      <c r="A14965" s="80">
        <v>45271</v>
      </c>
      <c r="B14965">
        <v>526.96</v>
      </c>
      <c r="C14965">
        <v>533.11</v>
      </c>
    </row>
    <row r="14966" spans="1:3">
      <c r="A14966" s="80">
        <v>45272</v>
      </c>
      <c r="B14966">
        <v>526.24</v>
      </c>
      <c r="C14966">
        <v>531.63</v>
      </c>
    </row>
    <row r="14967" spans="1:3">
      <c r="A14967" s="80">
        <v>45273</v>
      </c>
      <c r="B14967">
        <v>523.91</v>
      </c>
      <c r="C14967">
        <v>531.41</v>
      </c>
    </row>
    <row r="14968" spans="1:3">
      <c r="A14968" s="80">
        <v>45274</v>
      </c>
      <c r="B14968">
        <v>525</v>
      </c>
      <c r="C14968">
        <v>530.4</v>
      </c>
    </row>
    <row r="14969" spans="1:3">
      <c r="A14969" s="80">
        <v>45275</v>
      </c>
      <c r="B14969">
        <v>522.30999999999995</v>
      </c>
      <c r="C14969">
        <v>529.03</v>
      </c>
    </row>
    <row r="14970" spans="1:3">
      <c r="A14970" s="80">
        <v>45276</v>
      </c>
      <c r="B14970">
        <v>521.38</v>
      </c>
      <c r="C14970">
        <v>528.33000000000004</v>
      </c>
    </row>
    <row r="14971" spans="1:3">
      <c r="A14971" s="80">
        <v>45277</v>
      </c>
      <c r="B14971">
        <v>521.38</v>
      </c>
      <c r="C14971">
        <v>528.33000000000004</v>
      </c>
    </row>
    <row r="14972" spans="1:3">
      <c r="A14972" s="80">
        <v>45278</v>
      </c>
      <c r="B14972">
        <v>521.38</v>
      </c>
      <c r="C14972">
        <v>528.33000000000004</v>
      </c>
    </row>
    <row r="14973" spans="1:3">
      <c r="A14973" s="80">
        <v>45279</v>
      </c>
      <c r="B14973">
        <v>521.11</v>
      </c>
      <c r="C14973">
        <v>527.95000000000005</v>
      </c>
    </row>
    <row r="14974" spans="1:3">
      <c r="A14974" s="80">
        <v>45280</v>
      </c>
      <c r="B14974">
        <v>520.83000000000004</v>
      </c>
      <c r="C14974">
        <v>526.73</v>
      </c>
    </row>
    <row r="14975" spans="1:3">
      <c r="A14975" s="80">
        <v>45281</v>
      </c>
      <c r="B14975">
        <v>521.02</v>
      </c>
      <c r="C14975">
        <v>527.01</v>
      </c>
    </row>
    <row r="14976" spans="1:3">
      <c r="A14976" s="80">
        <v>45282</v>
      </c>
      <c r="B14976">
        <v>520.08000000000004</v>
      </c>
      <c r="C14976">
        <v>525.79999999999995</v>
      </c>
    </row>
    <row r="14977" spans="1:3">
      <c r="A14977" s="80">
        <v>45283</v>
      </c>
      <c r="B14977">
        <v>519.74</v>
      </c>
      <c r="C14977">
        <v>526.17999999999995</v>
      </c>
    </row>
    <row r="14978" spans="1:3">
      <c r="A14978" s="80">
        <v>45284</v>
      </c>
      <c r="B14978">
        <v>519.74</v>
      </c>
      <c r="C14978">
        <v>526.17999999999995</v>
      </c>
    </row>
    <row r="14979" spans="1:3">
      <c r="A14979" s="80">
        <v>45285</v>
      </c>
      <c r="B14979">
        <v>519.74</v>
      </c>
      <c r="C14979">
        <v>526.17999999999995</v>
      </c>
    </row>
    <row r="14980" spans="1:3">
      <c r="A14980" s="80">
        <v>45286</v>
      </c>
      <c r="B14980">
        <v>519.74</v>
      </c>
      <c r="C14980">
        <v>526.17999999999995</v>
      </c>
    </row>
    <row r="14981" spans="1:3">
      <c r="A14981" s="80">
        <v>45287</v>
      </c>
      <c r="B14981">
        <v>519.03</v>
      </c>
      <c r="C14981">
        <v>524.85</v>
      </c>
    </row>
    <row r="14982" spans="1:3">
      <c r="A14982" s="80">
        <v>45288</v>
      </c>
      <c r="B14982">
        <v>518.13</v>
      </c>
      <c r="C14982">
        <v>524.88</v>
      </c>
    </row>
    <row r="14983" spans="1:3">
      <c r="A14983" s="80">
        <v>45289</v>
      </c>
      <c r="B14983">
        <v>519.21</v>
      </c>
      <c r="C14983">
        <v>526.88</v>
      </c>
    </row>
    <row r="14984" spans="1:3">
      <c r="A14984" s="80">
        <v>45290</v>
      </c>
      <c r="B14984">
        <v>519.21</v>
      </c>
      <c r="C14984">
        <v>526.88</v>
      </c>
    </row>
    <row r="14985" spans="1:3">
      <c r="A14985" s="80">
        <v>45291</v>
      </c>
      <c r="B14985">
        <v>519.21</v>
      </c>
      <c r="C14985">
        <v>526.88</v>
      </c>
    </row>
    <row r="14986" spans="1:3">
      <c r="A14986" s="80">
        <v>45292</v>
      </c>
      <c r="B14986">
        <v>519.21</v>
      </c>
      <c r="C14986">
        <v>526.88</v>
      </c>
    </row>
    <row r="14987" spans="1:3">
      <c r="A14987" s="80">
        <v>45293</v>
      </c>
      <c r="B14987">
        <v>519.21</v>
      </c>
      <c r="C14987">
        <v>526.88</v>
      </c>
    </row>
    <row r="14988" spans="1:3">
      <c r="A14988" s="80">
        <v>45294</v>
      </c>
      <c r="B14988">
        <v>518.91999999999996</v>
      </c>
      <c r="C14988">
        <v>525.67999999999995</v>
      </c>
    </row>
    <row r="14989" spans="1:3">
      <c r="A14989" s="80">
        <v>45295</v>
      </c>
      <c r="B14989">
        <v>518.01</v>
      </c>
      <c r="C14989">
        <v>524.65</v>
      </c>
    </row>
    <row r="14990" spans="1:3">
      <c r="A14990" s="80">
        <v>45296</v>
      </c>
      <c r="B14990">
        <v>516.88</v>
      </c>
      <c r="C14990">
        <v>523.83000000000004</v>
      </c>
    </row>
    <row r="14991" spans="1:3">
      <c r="A14991" s="80">
        <v>45297</v>
      </c>
      <c r="B14991">
        <v>516.09</v>
      </c>
      <c r="C14991">
        <v>524.73</v>
      </c>
    </row>
    <row r="14992" spans="1:3">
      <c r="A14992" s="80">
        <v>45298</v>
      </c>
      <c r="B14992">
        <v>516.09</v>
      </c>
      <c r="C14992">
        <v>524.73</v>
      </c>
    </row>
    <row r="14993" spans="1:3">
      <c r="A14993" s="80">
        <v>45299</v>
      </c>
      <c r="B14993">
        <v>516.09</v>
      </c>
      <c r="C14993">
        <v>524.73</v>
      </c>
    </row>
    <row r="14994" spans="1:3">
      <c r="A14994" s="80">
        <v>45300</v>
      </c>
      <c r="B14994">
        <v>519.96</v>
      </c>
      <c r="C14994">
        <v>525.27</v>
      </c>
    </row>
    <row r="14995" spans="1:3">
      <c r="A14995" s="80">
        <v>45301</v>
      </c>
      <c r="B14995">
        <v>520.35</v>
      </c>
      <c r="C14995">
        <v>524.94000000000005</v>
      </c>
    </row>
    <row r="14996" spans="1:3">
      <c r="A14996" s="80">
        <v>45302</v>
      </c>
      <c r="B14996">
        <v>518.05999999999995</v>
      </c>
      <c r="C14996">
        <v>524.97</v>
      </c>
    </row>
    <row r="14997" spans="1:3">
      <c r="A14997" s="80">
        <v>45303</v>
      </c>
      <c r="B14997">
        <v>516.97</v>
      </c>
      <c r="C14997">
        <v>523.15</v>
      </c>
    </row>
    <row r="14998" spans="1:3">
      <c r="A14998" s="80">
        <v>45304</v>
      </c>
      <c r="B14998">
        <v>516.07000000000005</v>
      </c>
      <c r="C14998">
        <v>523.29999999999995</v>
      </c>
    </row>
    <row r="14999" spans="1:3">
      <c r="A14999" s="80">
        <v>45305</v>
      </c>
      <c r="B14999">
        <v>516.07000000000005</v>
      </c>
      <c r="C14999">
        <v>523.29999999999995</v>
      </c>
    </row>
    <row r="15000" spans="1:3">
      <c r="A15000" s="80">
        <v>45306</v>
      </c>
      <c r="B15000">
        <v>516.07000000000005</v>
      </c>
      <c r="C15000">
        <v>523.29999999999995</v>
      </c>
    </row>
    <row r="15001" spans="1:3">
      <c r="A15001" s="80">
        <v>45307</v>
      </c>
      <c r="B15001">
        <v>515.6</v>
      </c>
      <c r="C15001">
        <v>521.13</v>
      </c>
    </row>
    <row r="15002" spans="1:3">
      <c r="A15002" s="80">
        <v>45308</v>
      </c>
      <c r="B15002">
        <v>512.54</v>
      </c>
      <c r="C15002">
        <v>519.39</v>
      </c>
    </row>
    <row r="15003" spans="1:3">
      <c r="A15003" s="80">
        <v>45309</v>
      </c>
      <c r="B15003">
        <v>514.07000000000005</v>
      </c>
      <c r="C15003">
        <v>520.16</v>
      </c>
    </row>
    <row r="15004" spans="1:3">
      <c r="A15004" s="80">
        <v>45310</v>
      </c>
      <c r="B15004">
        <v>514.51</v>
      </c>
      <c r="C15004">
        <v>519.23</v>
      </c>
    </row>
    <row r="15005" spans="1:3">
      <c r="A15005" s="80">
        <v>45311</v>
      </c>
      <c r="B15005">
        <v>513.54999999999995</v>
      </c>
      <c r="C15005">
        <v>519.36</v>
      </c>
    </row>
    <row r="15006" spans="1:3">
      <c r="A15006" s="80">
        <v>45312</v>
      </c>
      <c r="B15006">
        <v>513.54999999999995</v>
      </c>
      <c r="C15006">
        <v>519.36</v>
      </c>
    </row>
    <row r="15007" spans="1:3">
      <c r="A15007" s="80">
        <v>45313</v>
      </c>
      <c r="B15007">
        <v>513.54999999999995</v>
      </c>
      <c r="C15007">
        <v>519.36</v>
      </c>
    </row>
    <row r="15008" spans="1:3">
      <c r="A15008" s="80">
        <v>45314</v>
      </c>
      <c r="B15008">
        <v>511.81</v>
      </c>
      <c r="C15008">
        <v>518.32000000000005</v>
      </c>
    </row>
    <row r="15009" spans="1:3">
      <c r="A15009" s="80">
        <v>45315</v>
      </c>
      <c r="B15009">
        <v>512.67999999999995</v>
      </c>
      <c r="C15009">
        <v>517.72</v>
      </c>
    </row>
    <row r="15010" spans="1:3">
      <c r="A15010" s="80">
        <v>45316</v>
      </c>
      <c r="B15010">
        <v>511.15</v>
      </c>
      <c r="C15010">
        <v>517.5</v>
      </c>
    </row>
    <row r="15011" spans="1:3">
      <c r="A15011" s="80">
        <v>45317</v>
      </c>
      <c r="B15011">
        <v>511.01</v>
      </c>
      <c r="C15011">
        <v>517.07000000000005</v>
      </c>
    </row>
    <row r="15012" spans="1:3">
      <c r="A15012" s="80">
        <v>45318</v>
      </c>
      <c r="B15012">
        <v>512.09</v>
      </c>
      <c r="C15012">
        <v>516.86</v>
      </c>
    </row>
    <row r="15013" spans="1:3">
      <c r="A15013" s="80">
        <v>45319</v>
      </c>
      <c r="B15013">
        <v>512.09</v>
      </c>
      <c r="C15013">
        <v>516.86</v>
      </c>
    </row>
    <row r="15014" spans="1:3">
      <c r="A15014" s="80">
        <v>45320</v>
      </c>
      <c r="B15014">
        <v>512.09</v>
      </c>
      <c r="C15014">
        <v>516.86</v>
      </c>
    </row>
    <row r="15015" spans="1:3">
      <c r="A15015" s="80">
        <v>45321</v>
      </c>
      <c r="B15015">
        <v>510.56</v>
      </c>
      <c r="C15015">
        <v>517.67999999999995</v>
      </c>
    </row>
    <row r="15016" spans="1:3">
      <c r="A15016" s="80">
        <v>45322</v>
      </c>
      <c r="B15016">
        <v>513.02</v>
      </c>
      <c r="C15016">
        <v>519.79</v>
      </c>
    </row>
    <row r="15017" spans="1:3">
      <c r="A15017" s="80">
        <v>45323</v>
      </c>
      <c r="B15017">
        <v>514.33000000000004</v>
      </c>
      <c r="C15017">
        <v>520.78</v>
      </c>
    </row>
    <row r="15018" spans="1:3">
      <c r="A15018" s="80">
        <v>45324</v>
      </c>
      <c r="B15018">
        <v>512.57000000000005</v>
      </c>
      <c r="C15018">
        <v>520.20000000000005</v>
      </c>
    </row>
    <row r="15019" spans="1:3">
      <c r="A15019" s="80">
        <v>45325</v>
      </c>
      <c r="B15019">
        <v>514.32000000000005</v>
      </c>
      <c r="C15019">
        <v>520.89</v>
      </c>
    </row>
    <row r="15020" spans="1:3">
      <c r="A15020" s="80">
        <v>45326</v>
      </c>
      <c r="B15020">
        <v>514.32000000000005</v>
      </c>
      <c r="C15020">
        <v>520.89</v>
      </c>
    </row>
    <row r="15021" spans="1:3">
      <c r="A15021" s="80">
        <v>45327</v>
      </c>
      <c r="B15021">
        <v>514.32000000000005</v>
      </c>
      <c r="C15021">
        <v>520.89</v>
      </c>
    </row>
    <row r="15022" spans="1:3">
      <c r="A15022" s="80">
        <v>45328</v>
      </c>
      <c r="B15022">
        <v>514.1</v>
      </c>
      <c r="C15022">
        <v>521.79</v>
      </c>
    </row>
    <row r="15023" spans="1:3">
      <c r="A15023" s="80">
        <v>45329</v>
      </c>
      <c r="B15023">
        <v>514.61</v>
      </c>
      <c r="C15023">
        <v>521.74</v>
      </c>
    </row>
    <row r="15024" spans="1:3">
      <c r="A15024" s="80">
        <v>45330</v>
      </c>
      <c r="B15024">
        <v>516.13</v>
      </c>
      <c r="C15024">
        <v>520.82000000000005</v>
      </c>
    </row>
    <row r="15025" spans="1:3">
      <c r="A15025" s="80">
        <v>45331</v>
      </c>
      <c r="B15025">
        <v>514.52</v>
      </c>
      <c r="C15025">
        <v>521.14</v>
      </c>
    </row>
    <row r="15026" spans="1:3">
      <c r="A15026" s="80">
        <v>45332</v>
      </c>
      <c r="B15026">
        <v>515.16999999999996</v>
      </c>
      <c r="C15026">
        <v>521.38</v>
      </c>
    </row>
    <row r="15027" spans="1:3">
      <c r="A15027" s="80">
        <v>45333</v>
      </c>
      <c r="B15027">
        <v>515.16999999999996</v>
      </c>
      <c r="C15027">
        <v>521.38</v>
      </c>
    </row>
    <row r="15028" spans="1:3">
      <c r="A15028" s="80">
        <v>45334</v>
      </c>
      <c r="B15028">
        <v>515.16999999999996</v>
      </c>
      <c r="C15028">
        <v>521.38</v>
      </c>
    </row>
    <row r="15029" spans="1:3">
      <c r="A15029" s="80">
        <v>45335</v>
      </c>
      <c r="B15029">
        <v>514.59</v>
      </c>
      <c r="C15029">
        <v>520.67999999999995</v>
      </c>
    </row>
    <row r="15030" spans="1:3">
      <c r="A15030" s="80">
        <v>45336</v>
      </c>
      <c r="B15030">
        <v>514.79999999999995</v>
      </c>
      <c r="C15030">
        <v>520.45000000000005</v>
      </c>
    </row>
    <row r="15031" spans="1:3">
      <c r="A15031" s="80">
        <v>45337</v>
      </c>
      <c r="B15031">
        <v>514.85</v>
      </c>
      <c r="C15031">
        <v>520.80999999999995</v>
      </c>
    </row>
    <row r="15032" spans="1:3">
      <c r="A15032" s="80">
        <v>45338</v>
      </c>
      <c r="B15032">
        <v>513.47</v>
      </c>
      <c r="C15032">
        <v>519.51</v>
      </c>
    </row>
    <row r="15033" spans="1:3">
      <c r="A15033" s="80">
        <v>45339</v>
      </c>
      <c r="B15033">
        <v>511.1</v>
      </c>
      <c r="C15033">
        <v>518.28</v>
      </c>
    </row>
    <row r="15034" spans="1:3">
      <c r="A15034" s="80">
        <v>45340</v>
      </c>
      <c r="B15034">
        <v>511.1</v>
      </c>
      <c r="C15034">
        <v>518.28</v>
      </c>
    </row>
    <row r="15035" spans="1:3">
      <c r="A15035" s="80">
        <v>45341</v>
      </c>
      <c r="B15035">
        <v>511.1</v>
      </c>
      <c r="C15035">
        <v>518.28</v>
      </c>
    </row>
    <row r="15036" spans="1:3">
      <c r="A15036" s="80">
        <v>45342</v>
      </c>
      <c r="B15036">
        <v>511.41</v>
      </c>
      <c r="C15036">
        <v>517.41</v>
      </c>
    </row>
    <row r="15037" spans="1:3">
      <c r="A15037" s="80">
        <v>45343</v>
      </c>
      <c r="B15037">
        <v>510.73</v>
      </c>
      <c r="C15037">
        <v>516.82000000000005</v>
      </c>
    </row>
    <row r="15038" spans="1:3">
      <c r="A15038" s="80">
        <v>45344</v>
      </c>
      <c r="B15038">
        <v>511.78</v>
      </c>
      <c r="C15038">
        <v>517.73</v>
      </c>
    </row>
    <row r="15039" spans="1:3">
      <c r="A15039" s="80">
        <v>45345</v>
      </c>
      <c r="B15039">
        <v>512.61</v>
      </c>
      <c r="C15039">
        <v>517.48</v>
      </c>
    </row>
    <row r="15040" spans="1:3">
      <c r="A15040" s="80">
        <v>45346</v>
      </c>
      <c r="B15040">
        <v>511.27</v>
      </c>
      <c r="C15040">
        <v>517.96</v>
      </c>
    </row>
    <row r="15041" spans="1:3">
      <c r="A15041" s="80">
        <v>45347</v>
      </c>
      <c r="B15041">
        <v>511.27</v>
      </c>
      <c r="C15041">
        <v>517.96</v>
      </c>
    </row>
    <row r="15042" spans="1:3">
      <c r="A15042" s="80">
        <v>45348</v>
      </c>
      <c r="B15042">
        <v>511.27</v>
      </c>
      <c r="C15042">
        <v>517.96</v>
      </c>
    </row>
    <row r="15043" spans="1:3">
      <c r="A15043" s="80">
        <v>45349</v>
      </c>
      <c r="B15043">
        <v>513.24</v>
      </c>
      <c r="C15043">
        <v>517.92999999999995</v>
      </c>
    </row>
    <row r="15044" spans="1:3">
      <c r="A15044" s="80">
        <v>45350</v>
      </c>
      <c r="B15044">
        <v>512.04999999999995</v>
      </c>
      <c r="C15044">
        <v>517.14</v>
      </c>
    </row>
    <row r="15045" spans="1:3">
      <c r="A15045" s="80">
        <v>45351</v>
      </c>
      <c r="B15045">
        <v>509.87</v>
      </c>
      <c r="C15045">
        <v>516.34</v>
      </c>
    </row>
    <row r="15046" spans="1:3">
      <c r="A15046" s="80">
        <v>45352</v>
      </c>
      <c r="B15046">
        <v>509.84</v>
      </c>
      <c r="C15046">
        <v>517.49</v>
      </c>
    </row>
    <row r="15047" spans="1:3">
      <c r="A15047" s="80">
        <v>45353</v>
      </c>
      <c r="B15047">
        <v>509.75</v>
      </c>
      <c r="C15047">
        <v>518.15</v>
      </c>
    </row>
    <row r="15048" spans="1:3">
      <c r="A15048" s="80">
        <v>45354</v>
      </c>
      <c r="B15048">
        <v>509.75</v>
      </c>
      <c r="C15048">
        <v>518.15</v>
      </c>
    </row>
    <row r="15049" spans="1:3">
      <c r="A15049" s="80">
        <v>45355</v>
      </c>
      <c r="B15049">
        <v>509.75</v>
      </c>
      <c r="C15049">
        <v>518.15</v>
      </c>
    </row>
    <row r="15050" spans="1:3">
      <c r="A15050" s="80">
        <v>45356</v>
      </c>
      <c r="B15050">
        <v>509.76</v>
      </c>
      <c r="C15050">
        <v>515.95000000000005</v>
      </c>
    </row>
    <row r="15051" spans="1:3">
      <c r="A15051" s="80">
        <v>45357</v>
      </c>
      <c r="B15051">
        <v>509.71</v>
      </c>
      <c r="C15051">
        <v>515.07000000000005</v>
      </c>
    </row>
    <row r="15052" spans="1:3">
      <c r="A15052" s="80">
        <v>45358</v>
      </c>
      <c r="B15052">
        <v>508.65</v>
      </c>
      <c r="C15052">
        <v>513.76</v>
      </c>
    </row>
    <row r="15053" spans="1:3">
      <c r="A15053" s="80">
        <v>45359</v>
      </c>
      <c r="B15053">
        <v>507.33</v>
      </c>
      <c r="C15053">
        <v>512.99</v>
      </c>
    </row>
    <row r="15054" spans="1:3">
      <c r="A15054" s="80">
        <v>45360</v>
      </c>
      <c r="B15054">
        <v>506.33</v>
      </c>
      <c r="C15054">
        <v>512.51</v>
      </c>
    </row>
    <row r="15055" spans="1:3">
      <c r="A15055" s="80">
        <v>45361</v>
      </c>
      <c r="B15055">
        <v>506.33</v>
      </c>
      <c r="C15055">
        <v>512.51</v>
      </c>
    </row>
    <row r="15056" spans="1:3">
      <c r="A15056" s="80">
        <v>45362</v>
      </c>
      <c r="B15056">
        <v>506.33</v>
      </c>
      <c r="C15056">
        <v>512.51</v>
      </c>
    </row>
    <row r="15057" spans="1:3">
      <c r="A15057" s="80">
        <v>45363</v>
      </c>
      <c r="B15057">
        <v>504.92</v>
      </c>
      <c r="C15057">
        <v>511.45</v>
      </c>
    </row>
    <row r="15058" spans="1:3">
      <c r="A15058" s="80">
        <v>45364</v>
      </c>
      <c r="B15058">
        <v>504.1</v>
      </c>
      <c r="C15058">
        <v>510.75</v>
      </c>
    </row>
    <row r="15059" spans="1:3">
      <c r="A15059" s="80">
        <v>45365</v>
      </c>
      <c r="B15059">
        <v>503.92</v>
      </c>
      <c r="C15059">
        <v>509.98</v>
      </c>
    </row>
    <row r="15060" spans="1:3">
      <c r="A15060" s="80">
        <v>45366</v>
      </c>
      <c r="B15060">
        <v>503.53</v>
      </c>
      <c r="C15060">
        <v>509.43</v>
      </c>
    </row>
    <row r="15061" spans="1:3">
      <c r="A15061" s="80">
        <v>45367</v>
      </c>
      <c r="B15061">
        <v>501.37</v>
      </c>
      <c r="C15061">
        <v>507.89</v>
      </c>
    </row>
    <row r="15062" spans="1:3">
      <c r="A15062" s="80">
        <v>45368</v>
      </c>
      <c r="B15062">
        <v>501.37</v>
      </c>
      <c r="C15062">
        <v>507.89</v>
      </c>
    </row>
    <row r="15063" spans="1:3">
      <c r="A15063" s="80">
        <v>45369</v>
      </c>
      <c r="B15063">
        <v>501.37</v>
      </c>
      <c r="C15063">
        <v>507.89</v>
      </c>
    </row>
    <row r="15064" spans="1:3">
      <c r="A15064" s="80">
        <v>45370</v>
      </c>
      <c r="B15064">
        <v>499.72</v>
      </c>
      <c r="C15064">
        <v>505.8</v>
      </c>
    </row>
    <row r="15065" spans="1:3">
      <c r="A15065" s="80">
        <v>45371</v>
      </c>
      <c r="B15065">
        <v>500.67</v>
      </c>
      <c r="C15065">
        <v>505.74</v>
      </c>
    </row>
    <row r="15066" spans="1:3">
      <c r="A15066" s="80">
        <v>45372</v>
      </c>
      <c r="B15066">
        <v>499.86</v>
      </c>
      <c r="C15066">
        <v>505.84</v>
      </c>
    </row>
    <row r="15067" spans="1:3">
      <c r="A15067" s="80">
        <v>45373</v>
      </c>
      <c r="B15067">
        <v>500.92</v>
      </c>
      <c r="C15067">
        <v>505.97</v>
      </c>
    </row>
    <row r="15068" spans="1:3">
      <c r="A15068" s="80">
        <v>45374</v>
      </c>
      <c r="B15068">
        <v>499.42</v>
      </c>
      <c r="C15068">
        <v>505.68</v>
      </c>
    </row>
    <row r="15069" spans="1:3">
      <c r="A15069" s="80">
        <v>45375</v>
      </c>
      <c r="B15069">
        <v>499.42</v>
      </c>
      <c r="C15069">
        <v>505.68</v>
      </c>
    </row>
    <row r="15070" spans="1:3">
      <c r="A15070" s="80">
        <v>45376</v>
      </c>
      <c r="B15070">
        <v>499.42</v>
      </c>
      <c r="C15070">
        <v>505.68</v>
      </c>
    </row>
    <row r="15071" spans="1:3">
      <c r="A15071" s="80">
        <v>45377</v>
      </c>
      <c r="B15071">
        <v>500.89</v>
      </c>
      <c r="C15071">
        <v>505.36</v>
      </c>
    </row>
    <row r="15072" spans="1:3">
      <c r="A15072" s="80">
        <v>45378</v>
      </c>
      <c r="B15072">
        <v>499.32</v>
      </c>
      <c r="C15072">
        <v>505.99</v>
      </c>
    </row>
    <row r="15073" spans="1:3">
      <c r="A15073" s="80">
        <v>45379</v>
      </c>
      <c r="B15073">
        <v>499.39</v>
      </c>
      <c r="C15073">
        <v>506.6</v>
      </c>
    </row>
    <row r="15074" spans="1:3">
      <c r="A15074" s="80">
        <v>45380</v>
      </c>
      <c r="B15074">
        <v>499.39</v>
      </c>
      <c r="C15074">
        <v>506.6</v>
      </c>
    </row>
    <row r="15075" spans="1:3">
      <c r="A15075" s="80">
        <v>45381</v>
      </c>
      <c r="B15075">
        <v>499.39</v>
      </c>
      <c r="C15075">
        <v>506.6</v>
      </c>
    </row>
    <row r="15076" spans="1:3">
      <c r="A15076" s="80">
        <v>45382</v>
      </c>
      <c r="B15076">
        <v>499.39</v>
      </c>
      <c r="C15076">
        <v>506.6</v>
      </c>
    </row>
    <row r="15077" spans="1:3">
      <c r="A15077" s="80">
        <v>45383</v>
      </c>
      <c r="B15077">
        <v>499.39</v>
      </c>
      <c r="C15077">
        <v>506.6</v>
      </c>
    </row>
    <row r="15078" spans="1:3">
      <c r="A15078" s="80">
        <v>45384</v>
      </c>
      <c r="B15078">
        <v>497.74</v>
      </c>
      <c r="C15078">
        <v>505.73</v>
      </c>
    </row>
    <row r="15079" spans="1:3">
      <c r="A15079" s="80">
        <v>45385</v>
      </c>
      <c r="B15079">
        <v>497.7</v>
      </c>
      <c r="C15079">
        <v>504.75</v>
      </c>
    </row>
    <row r="15080" spans="1:3">
      <c r="A15080" s="80">
        <v>45386</v>
      </c>
      <c r="B15080">
        <v>499.76</v>
      </c>
      <c r="C15080">
        <v>505.99</v>
      </c>
    </row>
    <row r="15081" spans="1:3">
      <c r="A15081" s="80">
        <v>45387</v>
      </c>
      <c r="B15081">
        <v>500.28</v>
      </c>
      <c r="C15081">
        <v>506.51</v>
      </c>
    </row>
    <row r="15082" spans="1:3">
      <c r="A15082" s="80">
        <v>45388</v>
      </c>
      <c r="B15082">
        <v>498.51</v>
      </c>
      <c r="C15082">
        <v>507.03</v>
      </c>
    </row>
    <row r="15083" spans="1:3">
      <c r="A15083" s="80">
        <v>45389</v>
      </c>
      <c r="B15083">
        <v>498.51</v>
      </c>
      <c r="C15083">
        <v>507.03</v>
      </c>
    </row>
    <row r="15084" spans="1:3">
      <c r="A15084" s="80">
        <v>45390</v>
      </c>
      <c r="B15084">
        <v>498.51</v>
      </c>
      <c r="C15084">
        <v>507.03</v>
      </c>
    </row>
    <row r="15085" spans="1:3">
      <c r="A15085" s="80">
        <v>45391</v>
      </c>
      <c r="B15085">
        <v>499.47</v>
      </c>
      <c r="C15085">
        <v>505.46</v>
      </c>
    </row>
    <row r="15086" spans="1:3">
      <c r="A15086" s="80">
        <v>45392</v>
      </c>
      <c r="B15086">
        <v>499.75</v>
      </c>
      <c r="C15086">
        <v>504.42</v>
      </c>
    </row>
    <row r="15087" spans="1:3">
      <c r="A15087" s="80">
        <v>45393</v>
      </c>
      <c r="B15087">
        <v>497.23</v>
      </c>
      <c r="C15087">
        <v>504.11</v>
      </c>
    </row>
    <row r="15088" spans="1:3">
      <c r="A15088" s="80">
        <v>45394</v>
      </c>
      <c r="B15088">
        <v>498.23</v>
      </c>
      <c r="C15088">
        <v>504.34</v>
      </c>
    </row>
    <row r="15089" spans="1:3">
      <c r="A15089" s="80">
        <v>45395</v>
      </c>
      <c r="B15089">
        <v>497.76</v>
      </c>
      <c r="C15089">
        <v>504.3</v>
      </c>
    </row>
    <row r="15090" spans="1:3">
      <c r="A15090" s="80">
        <v>45396</v>
      </c>
      <c r="B15090">
        <v>497.76</v>
      </c>
      <c r="C15090">
        <v>504.3</v>
      </c>
    </row>
    <row r="15091" spans="1:3">
      <c r="A15091" s="80">
        <v>45397</v>
      </c>
      <c r="B15091">
        <v>497.76</v>
      </c>
      <c r="C15091">
        <v>504.3</v>
      </c>
    </row>
    <row r="15092" spans="1:3">
      <c r="A15092" s="80">
        <v>45398</v>
      </c>
      <c r="B15092">
        <v>497.76</v>
      </c>
      <c r="C15092">
        <v>504.3</v>
      </c>
    </row>
    <row r="15093" spans="1:3">
      <c r="A15093" s="80">
        <v>45399</v>
      </c>
      <c r="B15093">
        <v>497.97</v>
      </c>
      <c r="C15093">
        <v>503.52</v>
      </c>
    </row>
    <row r="15094" spans="1:3">
      <c r="A15094" s="80">
        <v>45400</v>
      </c>
      <c r="B15094">
        <v>497.92</v>
      </c>
      <c r="C15094">
        <v>504.11</v>
      </c>
    </row>
    <row r="15095" spans="1:3">
      <c r="A15095" s="80">
        <v>45401</v>
      </c>
      <c r="B15095">
        <v>499.09</v>
      </c>
      <c r="C15095">
        <v>504.07</v>
      </c>
    </row>
    <row r="15096" spans="1:3">
      <c r="A15096" s="80">
        <v>45402</v>
      </c>
      <c r="B15096">
        <v>497.44</v>
      </c>
      <c r="C15096">
        <v>503.7</v>
      </c>
    </row>
    <row r="15097" spans="1:3">
      <c r="A15097" s="80">
        <v>45403</v>
      </c>
      <c r="B15097">
        <v>497.44</v>
      </c>
      <c r="C15097">
        <v>503.7</v>
      </c>
    </row>
    <row r="15098" spans="1:3">
      <c r="A15098" s="80">
        <v>45404</v>
      </c>
      <c r="B15098">
        <v>497.44</v>
      </c>
      <c r="C15098">
        <v>503.7</v>
      </c>
    </row>
    <row r="15099" spans="1:3">
      <c r="A15099" s="80">
        <v>45405</v>
      </c>
      <c r="B15099">
        <v>498.77</v>
      </c>
      <c r="C15099">
        <v>502.86</v>
      </c>
    </row>
    <row r="15100" spans="1:3">
      <c r="A15100" s="80">
        <v>45406</v>
      </c>
      <c r="B15100">
        <v>498.48</v>
      </c>
      <c r="C15100">
        <v>504.43</v>
      </c>
    </row>
    <row r="15101" spans="1:3">
      <c r="A15101" s="80">
        <v>45407</v>
      </c>
      <c r="B15101">
        <v>499.6</v>
      </c>
      <c r="C15101">
        <v>505.01</v>
      </c>
    </row>
    <row r="15102" spans="1:3">
      <c r="A15102" s="80">
        <v>45408</v>
      </c>
      <c r="B15102">
        <v>499.75</v>
      </c>
      <c r="C15102">
        <v>504.88</v>
      </c>
    </row>
    <row r="15103" spans="1:3">
      <c r="A15103" s="80">
        <v>45409</v>
      </c>
      <c r="B15103">
        <v>498.75</v>
      </c>
      <c r="C15103">
        <v>505.18</v>
      </c>
    </row>
    <row r="15104" spans="1:3">
      <c r="A15104" s="80">
        <v>45410</v>
      </c>
      <c r="B15104">
        <v>498.75</v>
      </c>
      <c r="C15104">
        <v>505.18</v>
      </c>
    </row>
    <row r="15105" spans="1:3">
      <c r="A15105" s="80">
        <v>45411</v>
      </c>
      <c r="B15105">
        <v>498.75</v>
      </c>
      <c r="C15105">
        <v>505.18</v>
      </c>
    </row>
    <row r="15106" spans="1:3">
      <c r="A15106" s="80">
        <v>45412</v>
      </c>
      <c r="B15106">
        <v>500.86</v>
      </c>
      <c r="C15106">
        <v>507.71</v>
      </c>
    </row>
    <row r="15107" spans="1:3">
      <c r="A15107" s="80">
        <v>45413</v>
      </c>
      <c r="B15107">
        <v>503.11</v>
      </c>
      <c r="C15107">
        <v>510.49</v>
      </c>
    </row>
    <row r="15108" spans="1:3">
      <c r="A15108" s="80">
        <v>45414</v>
      </c>
      <c r="B15108">
        <v>503.11</v>
      </c>
      <c r="C15108">
        <v>510.49</v>
      </c>
    </row>
    <row r="15109" spans="1:3">
      <c r="A15109" s="80">
        <v>45415</v>
      </c>
      <c r="B15109">
        <v>504.8</v>
      </c>
      <c r="C15109">
        <v>511.4</v>
      </c>
    </row>
    <row r="15110" spans="1:3">
      <c r="A15110" s="80">
        <v>45416</v>
      </c>
      <c r="B15110">
        <v>503.94</v>
      </c>
      <c r="C15110">
        <v>511.51</v>
      </c>
    </row>
    <row r="15111" spans="1:3">
      <c r="A15111" s="80">
        <v>45417</v>
      </c>
      <c r="B15111">
        <v>503.94</v>
      </c>
      <c r="C15111">
        <v>511.51</v>
      </c>
    </row>
    <row r="15112" spans="1:3">
      <c r="A15112" s="80">
        <v>45418</v>
      </c>
      <c r="B15112">
        <v>503.94</v>
      </c>
      <c r="C15112">
        <v>511.51</v>
      </c>
    </row>
    <row r="15113" spans="1:3">
      <c r="A15113" s="80">
        <v>45419</v>
      </c>
      <c r="B15113">
        <v>504.53</v>
      </c>
      <c r="C15113">
        <v>512.28</v>
      </c>
    </row>
    <row r="15114" spans="1:3">
      <c r="A15114" s="80">
        <v>45420</v>
      </c>
      <c r="B15114">
        <v>506.22</v>
      </c>
      <c r="C15114">
        <v>512.64</v>
      </c>
    </row>
    <row r="15115" spans="1:3">
      <c r="A15115" s="80">
        <v>45421</v>
      </c>
      <c r="B15115">
        <v>506.91</v>
      </c>
      <c r="C15115">
        <v>513.78</v>
      </c>
    </row>
    <row r="15116" spans="1:3">
      <c r="A15116" s="80">
        <v>45422</v>
      </c>
      <c r="B15116">
        <v>508.04</v>
      </c>
      <c r="C15116">
        <v>513.95000000000005</v>
      </c>
    </row>
    <row r="15117" spans="1:3">
      <c r="A15117" s="80">
        <v>45423</v>
      </c>
      <c r="B15117">
        <v>508.13</v>
      </c>
      <c r="C15117">
        <v>514.66</v>
      </c>
    </row>
    <row r="15118" spans="1:3">
      <c r="A15118" s="80">
        <v>45424</v>
      </c>
      <c r="B15118">
        <v>508.13</v>
      </c>
      <c r="C15118">
        <v>514.66</v>
      </c>
    </row>
    <row r="15119" spans="1:3">
      <c r="A15119" s="80">
        <v>45425</v>
      </c>
      <c r="B15119">
        <v>508.13</v>
      </c>
      <c r="C15119">
        <v>514.66</v>
      </c>
    </row>
    <row r="15120" spans="1:3">
      <c r="A15120" s="80">
        <v>45426</v>
      </c>
      <c r="B15120">
        <v>508.32</v>
      </c>
      <c r="C15120">
        <v>514.29999999999995</v>
      </c>
    </row>
    <row r="15121" spans="1:3">
      <c r="A15121" s="80">
        <v>45427</v>
      </c>
      <c r="B15121">
        <v>505.91</v>
      </c>
      <c r="C15121">
        <v>512.70000000000005</v>
      </c>
    </row>
    <row r="15122" spans="1:3">
      <c r="A15122" s="80">
        <v>45428</v>
      </c>
      <c r="B15122">
        <v>505.84</v>
      </c>
      <c r="C15122">
        <v>511.92</v>
      </c>
    </row>
    <row r="15123" spans="1:3">
      <c r="A15123" s="80">
        <v>45429</v>
      </c>
      <c r="B15123">
        <v>505.52</v>
      </c>
      <c r="C15123">
        <v>511.39</v>
      </c>
    </row>
    <row r="15124" spans="1:3">
      <c r="A15124" s="80">
        <v>45430</v>
      </c>
      <c r="B15124">
        <v>505.39</v>
      </c>
      <c r="C15124">
        <v>512.59</v>
      </c>
    </row>
    <row r="15125" spans="1:3">
      <c r="A15125" s="80">
        <v>45431</v>
      </c>
      <c r="B15125">
        <v>505.39</v>
      </c>
      <c r="C15125">
        <v>512.59</v>
      </c>
    </row>
    <row r="15126" spans="1:3">
      <c r="A15126" s="80">
        <v>45432</v>
      </c>
      <c r="B15126">
        <v>505.39</v>
      </c>
      <c r="C15126">
        <v>512.59</v>
      </c>
    </row>
    <row r="15127" spans="1:3">
      <c r="A15127" s="80">
        <v>45433</v>
      </c>
      <c r="B15127">
        <v>507.6</v>
      </c>
      <c r="C15127">
        <v>513.21</v>
      </c>
    </row>
    <row r="15128" spans="1:3">
      <c r="A15128" s="80">
        <v>45434</v>
      </c>
      <c r="B15128">
        <v>510.56</v>
      </c>
      <c r="C15128">
        <v>514.73</v>
      </c>
    </row>
    <row r="15129" spans="1:3">
      <c r="A15129" s="80">
        <v>45435</v>
      </c>
      <c r="B15129">
        <v>509.42</v>
      </c>
      <c r="C15129">
        <v>516.36</v>
      </c>
    </row>
    <row r="15130" spans="1:3">
      <c r="A15130" s="80">
        <v>45436</v>
      </c>
      <c r="B15130">
        <v>512.37</v>
      </c>
      <c r="C15130">
        <v>518.25</v>
      </c>
    </row>
    <row r="15131" spans="1:3">
      <c r="A15131" s="80">
        <v>45437</v>
      </c>
      <c r="B15131">
        <v>514.76</v>
      </c>
      <c r="C15131">
        <v>520.29999999999995</v>
      </c>
    </row>
    <row r="15132" spans="1:3">
      <c r="A15132" s="80">
        <v>45438</v>
      </c>
      <c r="B15132">
        <v>514.76</v>
      </c>
      <c r="C15132">
        <v>520.29999999999995</v>
      </c>
    </row>
    <row r="15133" spans="1:3">
      <c r="A15133" s="80">
        <v>45439</v>
      </c>
      <c r="B15133">
        <v>514.76</v>
      </c>
      <c r="C15133">
        <v>520.29999999999995</v>
      </c>
    </row>
    <row r="15134" spans="1:3">
      <c r="A15134" s="80">
        <v>45440</v>
      </c>
      <c r="B15134">
        <v>515.37</v>
      </c>
      <c r="C15134">
        <v>522.78</v>
      </c>
    </row>
    <row r="15135" spans="1:3">
      <c r="A15135" s="80">
        <v>45441</v>
      </c>
      <c r="B15135">
        <v>521.5</v>
      </c>
      <c r="C15135">
        <v>525.04999999999995</v>
      </c>
    </row>
    <row r="15136" spans="1:3">
      <c r="A15136" s="80">
        <v>45442</v>
      </c>
      <c r="B15136">
        <v>520.35</v>
      </c>
      <c r="C15136">
        <v>527.11</v>
      </c>
    </row>
    <row r="15137" spans="1:3">
      <c r="A15137" s="80">
        <v>45443</v>
      </c>
      <c r="B15137">
        <v>522.66</v>
      </c>
      <c r="C15137">
        <v>528.54999999999995</v>
      </c>
    </row>
    <row r="15138" spans="1:3">
      <c r="A15138" s="80">
        <v>45444</v>
      </c>
      <c r="B15138">
        <v>523.86</v>
      </c>
      <c r="C15138">
        <v>532</v>
      </c>
    </row>
    <row r="15139" spans="1:3">
      <c r="A15139" s="80">
        <v>45445</v>
      </c>
      <c r="B15139">
        <v>523.86</v>
      </c>
      <c r="C15139">
        <v>532</v>
      </c>
    </row>
    <row r="15140" spans="1:3">
      <c r="A15140" s="80">
        <v>45446</v>
      </c>
      <c r="B15140">
        <v>523.86</v>
      </c>
      <c r="C15140">
        <v>532</v>
      </c>
    </row>
    <row r="15141" spans="1:3">
      <c r="A15141" s="80">
        <v>45447</v>
      </c>
      <c r="B15141">
        <v>526.48</v>
      </c>
      <c r="C15141">
        <v>534.54999999999995</v>
      </c>
    </row>
    <row r="15142" spans="1:3">
      <c r="A15142" s="80">
        <v>45448</v>
      </c>
      <c r="B15142">
        <v>526.48</v>
      </c>
      <c r="C15142">
        <v>532.62</v>
      </c>
    </row>
    <row r="15143" spans="1:3">
      <c r="A15143" s="80">
        <v>45449</v>
      </c>
      <c r="B15143">
        <v>525.5</v>
      </c>
      <c r="C15143">
        <v>531.96</v>
      </c>
    </row>
    <row r="15144" spans="1:3">
      <c r="A15144" s="80">
        <v>45450</v>
      </c>
      <c r="B15144">
        <v>527.52</v>
      </c>
      <c r="C15144">
        <v>532.61</v>
      </c>
    </row>
    <row r="15145" spans="1:3">
      <c r="A15145" s="80">
        <v>45451</v>
      </c>
      <c r="B15145">
        <v>526.98</v>
      </c>
      <c r="C15145">
        <v>534.84</v>
      </c>
    </row>
    <row r="15146" spans="1:3">
      <c r="A15146" s="80">
        <v>45452</v>
      </c>
      <c r="B15146">
        <v>526.98</v>
      </c>
      <c r="C15146">
        <v>534.84</v>
      </c>
    </row>
    <row r="15147" spans="1:3">
      <c r="A15147" s="80">
        <v>45453</v>
      </c>
      <c r="B15147">
        <v>526.98</v>
      </c>
      <c r="C15147">
        <v>534.84</v>
      </c>
    </row>
    <row r="15148" spans="1:3">
      <c r="A15148" s="80">
        <v>45454</v>
      </c>
      <c r="B15148">
        <v>528.36</v>
      </c>
      <c r="C15148">
        <v>535.4</v>
      </c>
    </row>
    <row r="15149" spans="1:3">
      <c r="A15149" s="80">
        <v>45455</v>
      </c>
      <c r="B15149">
        <v>522.91999999999996</v>
      </c>
      <c r="C15149">
        <v>530.09</v>
      </c>
    </row>
    <row r="15150" spans="1:3">
      <c r="A15150" s="80">
        <v>45456</v>
      </c>
      <c r="B15150">
        <v>521.73</v>
      </c>
      <c r="C15150">
        <v>527.98</v>
      </c>
    </row>
    <row r="15151" spans="1:3">
      <c r="A15151" s="80">
        <v>45457</v>
      </c>
      <c r="B15151">
        <v>520.47</v>
      </c>
      <c r="C15151">
        <v>527</v>
      </c>
    </row>
    <row r="15152" spans="1:3">
      <c r="A15152" s="80">
        <v>45458</v>
      </c>
      <c r="B15152">
        <v>517.99</v>
      </c>
      <c r="C15152">
        <v>526.12</v>
      </c>
    </row>
    <row r="15153" spans="1:3">
      <c r="A15153" s="80">
        <v>45459</v>
      </c>
      <c r="B15153">
        <v>517.99</v>
      </c>
      <c r="C15153">
        <v>526.12</v>
      </c>
    </row>
    <row r="15154" spans="1:3">
      <c r="A15154" s="80">
        <v>45460</v>
      </c>
      <c r="B15154">
        <v>517.99</v>
      </c>
      <c r="C15154">
        <v>526.12</v>
      </c>
    </row>
    <row r="15155" spans="1:3">
      <c r="A15155" s="80">
        <v>45461</v>
      </c>
      <c r="B15155">
        <v>518.25</v>
      </c>
      <c r="C15155">
        <v>522.25</v>
      </c>
    </row>
    <row r="15156" spans="1:3">
      <c r="A15156" s="80">
        <v>45462</v>
      </c>
      <c r="B15156">
        <v>515.23</v>
      </c>
      <c r="C15156">
        <v>521.65</v>
      </c>
    </row>
    <row r="15157" spans="1:3">
      <c r="A15157" s="80">
        <v>45463</v>
      </c>
      <c r="B15157">
        <v>514.75</v>
      </c>
      <c r="C15157">
        <v>521.86</v>
      </c>
    </row>
    <row r="15158" spans="1:3">
      <c r="A15158" s="80">
        <v>45464</v>
      </c>
      <c r="B15158">
        <v>518.39</v>
      </c>
      <c r="C15158">
        <v>523.65</v>
      </c>
    </row>
    <row r="15159" spans="1:3">
      <c r="A15159" s="80">
        <v>45465</v>
      </c>
      <c r="B15159">
        <v>520.30999999999995</v>
      </c>
      <c r="C15159">
        <v>526.72</v>
      </c>
    </row>
    <row r="15160" spans="1:3">
      <c r="A15160" s="80">
        <v>45466</v>
      </c>
      <c r="B15160">
        <v>520.30999999999995</v>
      </c>
      <c r="C15160">
        <v>526.72</v>
      </c>
    </row>
    <row r="15161" spans="1:3">
      <c r="A15161" s="80">
        <v>45467</v>
      </c>
      <c r="B15161">
        <v>520.30999999999995</v>
      </c>
      <c r="C15161">
        <v>526.72</v>
      </c>
    </row>
    <row r="15162" spans="1:3">
      <c r="A15162" s="80">
        <v>45468</v>
      </c>
      <c r="B15162">
        <v>522.54</v>
      </c>
      <c r="C15162">
        <v>527.62</v>
      </c>
    </row>
    <row r="15163" spans="1:3">
      <c r="A15163" s="80">
        <v>45469</v>
      </c>
      <c r="B15163">
        <v>520.55999999999995</v>
      </c>
      <c r="C15163">
        <v>525.04</v>
      </c>
    </row>
    <row r="15164" spans="1:3">
      <c r="A15164" s="80">
        <v>45470</v>
      </c>
      <c r="B15164">
        <v>519.19000000000005</v>
      </c>
      <c r="C15164">
        <v>526.85</v>
      </c>
    </row>
    <row r="15165" spans="1:3">
      <c r="A15165" s="80">
        <v>45471</v>
      </c>
      <c r="B15165">
        <v>525.09</v>
      </c>
      <c r="C15165">
        <v>528.79999999999995</v>
      </c>
    </row>
    <row r="15166" spans="1:3">
      <c r="A15166" s="80">
        <v>45472</v>
      </c>
      <c r="B15166">
        <v>523.41999999999996</v>
      </c>
      <c r="C15166">
        <v>530.41</v>
      </c>
    </row>
    <row r="15167" spans="1:3">
      <c r="A15167" s="80">
        <v>45473</v>
      </c>
      <c r="B15167">
        <v>523.41999999999996</v>
      </c>
      <c r="C15167">
        <v>530.41</v>
      </c>
    </row>
    <row r="15168" spans="1:3">
      <c r="A15168" s="80">
        <v>45474</v>
      </c>
      <c r="B15168">
        <v>523.41999999999996</v>
      </c>
      <c r="C15168">
        <v>530.41</v>
      </c>
    </row>
    <row r="15169" spans="1:3">
      <c r="A15169" s="80">
        <v>45475</v>
      </c>
      <c r="B15169">
        <v>520.79999999999995</v>
      </c>
      <c r="C15169">
        <v>529.51</v>
      </c>
    </row>
    <row r="15170" spans="1:3">
      <c r="A15170" s="80">
        <v>45476</v>
      </c>
      <c r="B15170">
        <v>523.47</v>
      </c>
      <c r="C15170">
        <v>529.42999999999995</v>
      </c>
    </row>
    <row r="15171" spans="1:3">
      <c r="A15171" s="80">
        <v>45477</v>
      </c>
      <c r="B15171">
        <v>523.9</v>
      </c>
      <c r="C15171">
        <v>529.09</v>
      </c>
    </row>
    <row r="15172" spans="1:3">
      <c r="A15172" s="80">
        <v>45478</v>
      </c>
      <c r="B15172">
        <v>525.46</v>
      </c>
      <c r="C15172">
        <v>531.39</v>
      </c>
    </row>
    <row r="15173" spans="1:3">
      <c r="A15173" s="80">
        <v>45479</v>
      </c>
      <c r="B15173">
        <v>528.02</v>
      </c>
      <c r="C15173">
        <v>534.95000000000005</v>
      </c>
    </row>
    <row r="15174" spans="1:3">
      <c r="A15174" s="80">
        <v>45480</v>
      </c>
      <c r="B15174">
        <v>528.02</v>
      </c>
      <c r="C15174">
        <v>534.95000000000005</v>
      </c>
    </row>
    <row r="15175" spans="1:3">
      <c r="A15175" s="80">
        <v>45481</v>
      </c>
      <c r="B15175">
        <v>528.02</v>
      </c>
      <c r="C15175">
        <v>534.95000000000005</v>
      </c>
    </row>
    <row r="15176" spans="1:3">
      <c r="A15176" s="80">
        <v>45482</v>
      </c>
      <c r="B15176">
        <v>527.21</v>
      </c>
      <c r="C15176">
        <v>534.29</v>
      </c>
    </row>
    <row r="15177" spans="1:3">
      <c r="A15177" s="80">
        <v>45483</v>
      </c>
      <c r="B15177">
        <v>526.12</v>
      </c>
      <c r="C15177">
        <v>529.11</v>
      </c>
    </row>
    <row r="15178" spans="1:3">
      <c r="A15178" s="80">
        <v>45484</v>
      </c>
      <c r="B15178">
        <v>521.82000000000005</v>
      </c>
      <c r="C15178">
        <v>527.52</v>
      </c>
    </row>
    <row r="15179" spans="1:3">
      <c r="A15179" s="80">
        <v>45485</v>
      </c>
      <c r="B15179">
        <v>519.45000000000005</v>
      </c>
      <c r="C15179">
        <v>525.92999999999995</v>
      </c>
    </row>
    <row r="15180" spans="1:3">
      <c r="A15180" s="80">
        <v>45486</v>
      </c>
      <c r="B15180">
        <v>518.62</v>
      </c>
      <c r="C15180">
        <v>527.05999999999995</v>
      </c>
    </row>
    <row r="15181" spans="1:3">
      <c r="A15181" s="80">
        <v>45487</v>
      </c>
      <c r="B15181">
        <v>518.62</v>
      </c>
      <c r="C15181">
        <v>527.05999999999995</v>
      </c>
    </row>
    <row r="15182" spans="1:3">
      <c r="A15182" s="80">
        <v>45488</v>
      </c>
      <c r="B15182">
        <v>518.62</v>
      </c>
      <c r="C15182">
        <v>527.05999999999995</v>
      </c>
    </row>
    <row r="15183" spans="1:3">
      <c r="A15183" s="80">
        <v>45489</v>
      </c>
      <c r="B15183">
        <v>520.87</v>
      </c>
      <c r="C15183">
        <v>526.05999999999995</v>
      </c>
    </row>
    <row r="15184" spans="1:3">
      <c r="A15184" s="80">
        <v>45490</v>
      </c>
      <c r="B15184">
        <v>519.65</v>
      </c>
      <c r="C15184">
        <v>525.84</v>
      </c>
    </row>
    <row r="15185" spans="1:3">
      <c r="A15185" s="80">
        <v>45491</v>
      </c>
      <c r="B15185">
        <v>520.23</v>
      </c>
      <c r="C15185">
        <v>525.82000000000005</v>
      </c>
    </row>
    <row r="15186" spans="1:3">
      <c r="A15186" s="80">
        <v>45492</v>
      </c>
      <c r="B15186">
        <v>522.54</v>
      </c>
      <c r="C15186">
        <v>527.79</v>
      </c>
    </row>
    <row r="15187" spans="1:3">
      <c r="A15187" s="80">
        <v>45493</v>
      </c>
      <c r="B15187">
        <v>525.53</v>
      </c>
      <c r="C15187">
        <v>531.35</v>
      </c>
    </row>
    <row r="15188" spans="1:3">
      <c r="A15188" s="80">
        <v>45494</v>
      </c>
      <c r="B15188">
        <v>525.53</v>
      </c>
      <c r="C15188">
        <v>531.35</v>
      </c>
    </row>
    <row r="15189" spans="1:3">
      <c r="A15189" s="80">
        <v>45495</v>
      </c>
      <c r="B15189">
        <v>525.53</v>
      </c>
      <c r="C15189">
        <v>531.35</v>
      </c>
    </row>
    <row r="15190" spans="1:3">
      <c r="A15190" s="80">
        <v>45496</v>
      </c>
      <c r="B15190">
        <v>525.6</v>
      </c>
      <c r="C15190">
        <v>531.04999999999995</v>
      </c>
    </row>
    <row r="15191" spans="1:3">
      <c r="A15191" s="80">
        <v>45497</v>
      </c>
      <c r="B15191">
        <v>523.4</v>
      </c>
      <c r="C15191">
        <v>529.67999999999995</v>
      </c>
    </row>
    <row r="15192" spans="1:3">
      <c r="A15192" s="80">
        <v>45498</v>
      </c>
      <c r="B15192">
        <v>522.41</v>
      </c>
      <c r="C15192">
        <v>527.85</v>
      </c>
    </row>
    <row r="15193" spans="1:3">
      <c r="A15193" s="80">
        <v>45499</v>
      </c>
      <c r="B15193">
        <v>522.41</v>
      </c>
      <c r="C15193">
        <v>527.85</v>
      </c>
    </row>
    <row r="15194" spans="1:3">
      <c r="A15194" s="80">
        <v>45500</v>
      </c>
      <c r="B15194">
        <v>523.17999999999995</v>
      </c>
      <c r="C15194">
        <v>527.73</v>
      </c>
    </row>
    <row r="15195" spans="1:3">
      <c r="A15195" s="80">
        <v>45501</v>
      </c>
      <c r="B15195">
        <v>523.17999999999995</v>
      </c>
      <c r="C15195">
        <v>527.73</v>
      </c>
    </row>
    <row r="15196" spans="1:3">
      <c r="A15196" s="80">
        <v>45502</v>
      </c>
      <c r="B15196">
        <v>523.17999999999995</v>
      </c>
      <c r="C15196">
        <v>527.73</v>
      </c>
    </row>
    <row r="15197" spans="1:3">
      <c r="A15197" s="80">
        <v>45503</v>
      </c>
      <c r="B15197">
        <v>522.02</v>
      </c>
      <c r="C15197">
        <v>527.17999999999995</v>
      </c>
    </row>
    <row r="15198" spans="1:3">
      <c r="A15198" s="80">
        <v>45504</v>
      </c>
      <c r="B15198">
        <v>521.33000000000004</v>
      </c>
      <c r="C15198">
        <v>527.61</v>
      </c>
    </row>
    <row r="15199" spans="1:3">
      <c r="A15199" s="80">
        <v>45505</v>
      </c>
      <c r="B15199">
        <v>519.64</v>
      </c>
      <c r="C15199">
        <v>525.72</v>
      </c>
    </row>
    <row r="15200" spans="1:3">
      <c r="A15200" s="80">
        <v>45506</v>
      </c>
      <c r="B15200">
        <v>520.64</v>
      </c>
      <c r="C15200">
        <v>526.17999999999995</v>
      </c>
    </row>
    <row r="15201" spans="1:3">
      <c r="A15201" s="80">
        <v>45507</v>
      </c>
      <c r="B15201">
        <v>520.64</v>
      </c>
      <c r="C15201">
        <v>526.17999999999995</v>
      </c>
    </row>
    <row r="15202" spans="1:3">
      <c r="A15202" s="80">
        <v>45508</v>
      </c>
      <c r="B15202">
        <v>520.64</v>
      </c>
      <c r="C15202">
        <v>526.17999999999995</v>
      </c>
    </row>
    <row r="15203" spans="1:3">
      <c r="A15203" s="80">
        <v>45509</v>
      </c>
      <c r="B15203">
        <v>520.64</v>
      </c>
      <c r="C15203">
        <v>526.17999999999995</v>
      </c>
    </row>
    <row r="15204" spans="1:3">
      <c r="A15204" s="80">
        <v>45510</v>
      </c>
      <c r="B15204">
        <v>519.9</v>
      </c>
      <c r="C15204">
        <v>526.38</v>
      </c>
    </row>
    <row r="15205" spans="1:3">
      <c r="A15205" s="80">
        <v>45511</v>
      </c>
      <c r="B15205">
        <v>518.21</v>
      </c>
      <c r="C15205">
        <v>526.14</v>
      </c>
    </row>
    <row r="15206" spans="1:3">
      <c r="A15206" s="80">
        <v>45512</v>
      </c>
      <c r="B15206">
        <v>523.54999999999995</v>
      </c>
      <c r="C15206">
        <v>529.11</v>
      </c>
    </row>
    <row r="15207" spans="1:3">
      <c r="A15207" s="80">
        <v>45513</v>
      </c>
      <c r="B15207">
        <v>526.22</v>
      </c>
      <c r="C15207">
        <v>531.96</v>
      </c>
    </row>
    <row r="15208" spans="1:3">
      <c r="A15208" s="80">
        <v>45514</v>
      </c>
      <c r="B15208">
        <v>525.72</v>
      </c>
      <c r="C15208">
        <v>531.94000000000005</v>
      </c>
    </row>
    <row r="15209" spans="1:3">
      <c r="A15209" s="80">
        <v>45515</v>
      </c>
      <c r="B15209">
        <v>525.72</v>
      </c>
      <c r="C15209">
        <v>531.94000000000005</v>
      </c>
    </row>
    <row r="15210" spans="1:3">
      <c r="A15210" s="80">
        <v>45516</v>
      </c>
      <c r="B15210">
        <v>525.72</v>
      </c>
      <c r="C15210">
        <v>531.94000000000005</v>
      </c>
    </row>
    <row r="15211" spans="1:3">
      <c r="A15211" s="80">
        <v>45517</v>
      </c>
      <c r="B15211">
        <v>523.71</v>
      </c>
      <c r="C15211">
        <v>529.87</v>
      </c>
    </row>
    <row r="15212" spans="1:3">
      <c r="A15212" s="80">
        <v>45518</v>
      </c>
      <c r="B15212">
        <v>519.76</v>
      </c>
      <c r="C15212">
        <v>525.94000000000005</v>
      </c>
    </row>
    <row r="15213" spans="1:3">
      <c r="A15213" s="80">
        <v>45519</v>
      </c>
      <c r="B15213">
        <v>516.62</v>
      </c>
      <c r="C15213">
        <v>523.09</v>
      </c>
    </row>
    <row r="15214" spans="1:3">
      <c r="A15214" s="80">
        <v>45520</v>
      </c>
      <c r="B15214">
        <v>516.62</v>
      </c>
      <c r="C15214">
        <v>523.09</v>
      </c>
    </row>
    <row r="15215" spans="1:3">
      <c r="A15215" s="80">
        <v>45521</v>
      </c>
      <c r="B15215">
        <v>515.6</v>
      </c>
      <c r="C15215">
        <v>521.48</v>
      </c>
    </row>
    <row r="15216" spans="1:3">
      <c r="A15216" s="80">
        <v>45522</v>
      </c>
      <c r="B15216">
        <v>515.6</v>
      </c>
      <c r="C15216">
        <v>521.48</v>
      </c>
    </row>
    <row r="15217" spans="1:3">
      <c r="A15217" s="80">
        <v>45523</v>
      </c>
      <c r="B15217">
        <v>515.6</v>
      </c>
      <c r="C15217">
        <v>521.48</v>
      </c>
    </row>
    <row r="15218" spans="1:3">
      <c r="A15218" s="80">
        <v>45524</v>
      </c>
      <c r="B15218">
        <v>515.08000000000004</v>
      </c>
      <c r="C15218">
        <v>521.47</v>
      </c>
    </row>
    <row r="15219" spans="1:3">
      <c r="A15219" s="80">
        <v>45525</v>
      </c>
      <c r="B15219">
        <v>516.97</v>
      </c>
      <c r="C15219">
        <v>523.65</v>
      </c>
    </row>
    <row r="15220" spans="1:3">
      <c r="A15220" s="80">
        <v>45526</v>
      </c>
      <c r="B15220">
        <v>520.41</v>
      </c>
      <c r="C15220">
        <v>524.97</v>
      </c>
    </row>
    <row r="15221" spans="1:3">
      <c r="A15221" s="80">
        <v>45527</v>
      </c>
      <c r="B15221">
        <v>520.91</v>
      </c>
      <c r="C15221">
        <v>524.72</v>
      </c>
    </row>
    <row r="15222" spans="1:3">
      <c r="A15222" s="80">
        <v>45528</v>
      </c>
      <c r="B15222">
        <v>521.55999999999995</v>
      </c>
      <c r="C15222">
        <v>527.09</v>
      </c>
    </row>
    <row r="15223" spans="1:3">
      <c r="A15223" s="80">
        <v>45529</v>
      </c>
      <c r="B15223">
        <v>521.55999999999995</v>
      </c>
      <c r="C15223">
        <v>527.09</v>
      </c>
    </row>
    <row r="15224" spans="1:3">
      <c r="A15224" s="80">
        <v>45530</v>
      </c>
      <c r="B15224">
        <v>521.55999999999995</v>
      </c>
      <c r="C15224">
        <v>527.09</v>
      </c>
    </row>
    <row r="15225" spans="1:3">
      <c r="A15225" s="80">
        <v>45531</v>
      </c>
      <c r="B15225">
        <v>521.05999999999995</v>
      </c>
      <c r="C15225">
        <v>526.38</v>
      </c>
    </row>
    <row r="15226" spans="1:3">
      <c r="A15226" s="80">
        <v>45532</v>
      </c>
      <c r="B15226">
        <v>517.76</v>
      </c>
      <c r="C15226">
        <v>522.79</v>
      </c>
    </row>
    <row r="15227" spans="1:3">
      <c r="A15227" s="80">
        <v>45533</v>
      </c>
      <c r="B15227">
        <v>515.95000000000005</v>
      </c>
      <c r="C15227">
        <v>521.9</v>
      </c>
    </row>
    <row r="15228" spans="1:3">
      <c r="A15228" s="80">
        <v>45534</v>
      </c>
      <c r="B15228">
        <v>515.75</v>
      </c>
      <c r="C15228">
        <v>521.72</v>
      </c>
    </row>
    <row r="15229" spans="1:3">
      <c r="A15229" s="80">
        <v>45535</v>
      </c>
      <c r="B15229">
        <v>516.58000000000004</v>
      </c>
      <c r="C15229">
        <v>521.66</v>
      </c>
    </row>
    <row r="15230" spans="1:3">
      <c r="A15230" s="80">
        <v>45536</v>
      </c>
      <c r="B15230">
        <v>516.58000000000004</v>
      </c>
      <c r="C15230">
        <v>521.66</v>
      </c>
    </row>
    <row r="15231" spans="1:3">
      <c r="A15231" s="80">
        <v>45537</v>
      </c>
      <c r="B15231">
        <v>516.58000000000004</v>
      </c>
      <c r="C15231">
        <v>521.66</v>
      </c>
    </row>
    <row r="15232" spans="1:3">
      <c r="A15232" s="80">
        <v>45538</v>
      </c>
      <c r="B15232">
        <v>512.77</v>
      </c>
      <c r="C15232">
        <v>521.47</v>
      </c>
    </row>
    <row r="15233" spans="1:3">
      <c r="A15233" s="80">
        <v>45539</v>
      </c>
      <c r="B15233">
        <v>515.48</v>
      </c>
      <c r="C15233">
        <v>521.14</v>
      </c>
    </row>
    <row r="15234" spans="1:3">
      <c r="A15234" s="80">
        <v>45540</v>
      </c>
      <c r="B15234">
        <v>515.73</v>
      </c>
      <c r="C15234">
        <v>522.46</v>
      </c>
    </row>
    <row r="15235" spans="1:3">
      <c r="A15235" s="80">
        <v>45541</v>
      </c>
      <c r="B15235">
        <v>519.29</v>
      </c>
      <c r="C15235">
        <v>524.77</v>
      </c>
    </row>
    <row r="15236" spans="1:3">
      <c r="A15236" s="80">
        <v>45542</v>
      </c>
      <c r="B15236">
        <v>518.6</v>
      </c>
      <c r="C15236">
        <v>524.64</v>
      </c>
    </row>
    <row r="15237" spans="1:3">
      <c r="A15237" s="80">
        <v>45543</v>
      </c>
      <c r="B15237">
        <v>518.6</v>
      </c>
      <c r="C15237">
        <v>524.64</v>
      </c>
    </row>
    <row r="15238" spans="1:3">
      <c r="A15238" s="80">
        <v>45544</v>
      </c>
      <c r="B15238">
        <v>518.6</v>
      </c>
      <c r="C15238">
        <v>524.64</v>
      </c>
    </row>
    <row r="15239" spans="1:3">
      <c r="A15239" s="80">
        <v>45545</v>
      </c>
      <c r="B15239">
        <v>516.38</v>
      </c>
      <c r="C15239">
        <v>521.71</v>
      </c>
    </row>
    <row r="15240" spans="1:3">
      <c r="A15240" s="80">
        <v>45546</v>
      </c>
      <c r="B15240">
        <v>514.63</v>
      </c>
      <c r="C15240">
        <v>521.64</v>
      </c>
    </row>
    <row r="15241" spans="1:3">
      <c r="A15241" s="80">
        <v>45547</v>
      </c>
      <c r="B15241">
        <v>514.88</v>
      </c>
      <c r="C15241">
        <v>519.70000000000005</v>
      </c>
    </row>
    <row r="15242" spans="1:3">
      <c r="A15242" s="80">
        <v>45548</v>
      </c>
      <c r="B15242">
        <v>514.75</v>
      </c>
      <c r="C15242">
        <v>520.5</v>
      </c>
    </row>
    <row r="15243" spans="1:3">
      <c r="A15243" s="80">
        <v>45549</v>
      </c>
      <c r="B15243">
        <v>514.79</v>
      </c>
      <c r="C15243">
        <v>522.64</v>
      </c>
    </row>
    <row r="15244" spans="1:3">
      <c r="A15244" s="80">
        <v>45550</v>
      </c>
      <c r="B15244">
        <v>514.79</v>
      </c>
      <c r="C15244">
        <v>522.64</v>
      </c>
    </row>
    <row r="15245" spans="1:3">
      <c r="A15245" s="80">
        <v>45551</v>
      </c>
      <c r="B15245">
        <v>514.79</v>
      </c>
      <c r="C15245">
        <v>522.64</v>
      </c>
    </row>
    <row r="15246" spans="1:3">
      <c r="A15246" s="80">
        <v>45552</v>
      </c>
      <c r="B15246">
        <v>514.21</v>
      </c>
      <c r="C15246">
        <v>519.79</v>
      </c>
    </row>
    <row r="15247" spans="1:3">
      <c r="A15247" s="80">
        <v>45553</v>
      </c>
      <c r="B15247">
        <v>514.96</v>
      </c>
      <c r="C15247">
        <v>520.29</v>
      </c>
    </row>
    <row r="15248" spans="1:3">
      <c r="A15248" s="80">
        <v>45554</v>
      </c>
      <c r="B15248">
        <v>515.21</v>
      </c>
      <c r="C15248">
        <v>521.67999999999995</v>
      </c>
    </row>
    <row r="15249" spans="1:3">
      <c r="A15249" s="80">
        <v>45555</v>
      </c>
      <c r="B15249">
        <v>515.66</v>
      </c>
      <c r="C15249">
        <v>522.13</v>
      </c>
    </row>
    <row r="15250" spans="1:3">
      <c r="A15250" s="80">
        <v>45556</v>
      </c>
      <c r="B15250">
        <v>515.85</v>
      </c>
      <c r="C15250">
        <v>521.30999999999995</v>
      </c>
    </row>
    <row r="15251" spans="1:3">
      <c r="A15251" s="80">
        <v>45557</v>
      </c>
      <c r="B15251">
        <v>515.85</v>
      </c>
      <c r="C15251">
        <v>521.30999999999995</v>
      </c>
    </row>
    <row r="15252" spans="1:3">
      <c r="A15252" s="80">
        <v>45558</v>
      </c>
      <c r="B15252">
        <v>515.85</v>
      </c>
      <c r="C15252">
        <v>521.30999999999995</v>
      </c>
    </row>
    <row r="15253" spans="1:3">
      <c r="A15253" s="80">
        <v>45559</v>
      </c>
      <c r="B15253">
        <v>516.5</v>
      </c>
      <c r="C15253">
        <v>521.75</v>
      </c>
    </row>
    <row r="15254" spans="1:3">
      <c r="A15254" s="80">
        <v>45560</v>
      </c>
      <c r="B15254">
        <v>514.54</v>
      </c>
      <c r="C15254">
        <v>521.28</v>
      </c>
    </row>
    <row r="15255" spans="1:3">
      <c r="A15255" s="80">
        <v>45561</v>
      </c>
      <c r="B15255">
        <v>516.64</v>
      </c>
      <c r="C15255">
        <v>521.12</v>
      </c>
    </row>
    <row r="15256" spans="1:3">
      <c r="A15256" s="80">
        <v>45562</v>
      </c>
      <c r="B15256">
        <v>516.65</v>
      </c>
      <c r="C15256">
        <v>521.44000000000005</v>
      </c>
    </row>
    <row r="15257" spans="1:3">
      <c r="A15257" s="80">
        <v>45563</v>
      </c>
      <c r="B15257">
        <v>516.86</v>
      </c>
      <c r="C15257">
        <v>522.87</v>
      </c>
    </row>
    <row r="15258" spans="1:3">
      <c r="A15258" s="80">
        <v>45564</v>
      </c>
      <c r="B15258">
        <v>516.86</v>
      </c>
      <c r="C15258">
        <v>522.87</v>
      </c>
    </row>
    <row r="15259" spans="1:3">
      <c r="A15259" s="80">
        <v>45565</v>
      </c>
      <c r="B15259">
        <v>516.86</v>
      </c>
      <c r="C15259">
        <v>522.87</v>
      </c>
    </row>
    <row r="15260" spans="1:3">
      <c r="A15260" s="80">
        <v>45566</v>
      </c>
      <c r="B15260">
        <v>515.04999999999995</v>
      </c>
      <c r="C15260">
        <v>521.69000000000005</v>
      </c>
    </row>
    <row r="15261" spans="1:3">
      <c r="A15261" s="80">
        <v>45567</v>
      </c>
      <c r="B15261">
        <v>512.67999999999995</v>
      </c>
      <c r="C15261">
        <v>520.71</v>
      </c>
    </row>
    <row r="15262" spans="1:3">
      <c r="A15262" s="80">
        <v>45568</v>
      </c>
      <c r="B15262">
        <v>516.23</v>
      </c>
      <c r="C15262">
        <v>520.58000000000004</v>
      </c>
    </row>
    <row r="15263" spans="1:3">
      <c r="A15263" s="80">
        <v>45569</v>
      </c>
      <c r="B15263">
        <v>515.55999999999995</v>
      </c>
      <c r="C15263">
        <v>521.89</v>
      </c>
    </row>
    <row r="15264" spans="1:3">
      <c r="A15264" s="80">
        <v>45570</v>
      </c>
      <c r="B15264">
        <v>517.71</v>
      </c>
      <c r="C15264">
        <v>522.37</v>
      </c>
    </row>
    <row r="15265" spans="1:3">
      <c r="A15265" s="80">
        <v>45571</v>
      </c>
      <c r="B15265">
        <v>517.71</v>
      </c>
      <c r="C15265">
        <v>522.37</v>
      </c>
    </row>
    <row r="15266" spans="1:3">
      <c r="A15266" s="80">
        <v>45572</v>
      </c>
      <c r="B15266">
        <v>517.71</v>
      </c>
      <c r="C15266">
        <v>522.37</v>
      </c>
    </row>
    <row r="15267" spans="1:3">
      <c r="A15267" s="80">
        <v>45573</v>
      </c>
      <c r="B15267">
        <v>515.16</v>
      </c>
      <c r="C15267">
        <v>521.5</v>
      </c>
    </row>
  </sheetData>
  <mergeCells count="4">
    <mergeCell ref="E14:FM14"/>
    <mergeCell ref="E13:FM13"/>
    <mergeCell ref="A6:P6"/>
    <mergeCell ref="A8:C8"/>
  </mergeCells>
  <phoneticPr fontId="21" type="noConversion"/>
  <pageMargins left="0.7" right="0.7" top="0.75" bottom="0.75" header="0.3" footer="0.3"/>
  <drawing r:id="rId1"/>
  <tableParts count="2">
    <tablePart r:id="rId2"/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D88BA-56E4-46D7-8E6B-0882FEE383AC}">
  <sheetPr>
    <tabColor theme="5" tint="0.39997558519241921"/>
  </sheetPr>
  <dimension ref="A1:X62"/>
  <sheetViews>
    <sheetView showGridLines="0" topLeftCell="A33" zoomScale="80" zoomScaleNormal="80" workbookViewId="0">
      <selection activeCell="A48" sqref="A48:G61"/>
    </sheetView>
  </sheetViews>
  <sheetFormatPr defaultColWidth="11.42578125" defaultRowHeight="14.45"/>
  <cols>
    <col min="1" max="1" width="23" bestFit="1" customWidth="1"/>
    <col min="2" max="2" width="34.85546875" bestFit="1" customWidth="1"/>
    <col min="3" max="3" width="36" bestFit="1" customWidth="1"/>
    <col min="4" max="4" width="28" bestFit="1" customWidth="1"/>
    <col min="5" max="7" width="26" bestFit="1" customWidth="1"/>
    <col min="8" max="13" width="12" bestFit="1" customWidth="1"/>
    <col min="14" max="16" width="6" bestFit="1" customWidth="1"/>
    <col min="17" max="17" width="7" bestFit="1" customWidth="1"/>
    <col min="18" max="18" width="6" bestFit="1" customWidth="1"/>
    <col min="19" max="19" width="7" bestFit="1" customWidth="1"/>
    <col min="20" max="21" width="6" bestFit="1" customWidth="1"/>
    <col min="22" max="22" width="5" bestFit="1" customWidth="1"/>
    <col min="23" max="23" width="7" bestFit="1" customWidth="1"/>
    <col min="24" max="24" width="6" bestFit="1" customWidth="1"/>
    <col min="25" max="25" width="7" bestFit="1" customWidth="1"/>
    <col min="26" max="26" width="6" bestFit="1" customWidth="1"/>
    <col min="27" max="27" width="8" bestFit="1" customWidth="1"/>
    <col min="28" max="28" width="5" bestFit="1" customWidth="1"/>
    <col min="29" max="34" width="6" bestFit="1" customWidth="1"/>
    <col min="35" max="36" width="7" bestFit="1" customWidth="1"/>
    <col min="37" max="38" width="6" bestFit="1" customWidth="1"/>
    <col min="39" max="39" width="8" bestFit="1" customWidth="1"/>
    <col min="40" max="40" width="6" bestFit="1" customWidth="1"/>
    <col min="41" max="41" width="7" bestFit="1" customWidth="1"/>
    <col min="42" max="42" width="5" bestFit="1" customWidth="1"/>
    <col min="43" max="43" width="6" bestFit="1" customWidth="1"/>
    <col min="44" max="44" width="8" bestFit="1" customWidth="1"/>
    <col min="45" max="45" width="6" bestFit="1" customWidth="1"/>
    <col min="46" max="46" width="5" bestFit="1" customWidth="1"/>
    <col min="47" max="47" width="6" bestFit="1" customWidth="1"/>
    <col min="48" max="48" width="8" bestFit="1" customWidth="1"/>
    <col min="49" max="49" width="6" bestFit="1" customWidth="1"/>
    <col min="50" max="52" width="7" bestFit="1" customWidth="1"/>
    <col min="53" max="53" width="6" bestFit="1" customWidth="1"/>
    <col min="54" max="54" width="7" bestFit="1" customWidth="1"/>
    <col min="55" max="55" width="6" bestFit="1" customWidth="1"/>
    <col min="56" max="57" width="7" bestFit="1" customWidth="1"/>
    <col min="58" max="59" width="6" bestFit="1" customWidth="1"/>
    <col min="60" max="60" width="8" bestFit="1" customWidth="1"/>
    <col min="61" max="62" width="7" bestFit="1" customWidth="1"/>
    <col min="63" max="63" width="6" bestFit="1" customWidth="1"/>
    <col min="64" max="64" width="7" bestFit="1" customWidth="1"/>
    <col min="65" max="65" width="6" bestFit="1" customWidth="1"/>
    <col min="66" max="66" width="7" bestFit="1" customWidth="1"/>
    <col min="67" max="67" width="6" bestFit="1" customWidth="1"/>
    <col min="68" max="68" width="8" bestFit="1" customWidth="1"/>
    <col min="69" max="71" width="6" bestFit="1" customWidth="1"/>
    <col min="72" max="72" width="8" bestFit="1" customWidth="1"/>
    <col min="73" max="73" width="7" bestFit="1" customWidth="1"/>
    <col min="74" max="74" width="6" bestFit="1" customWidth="1"/>
    <col min="75" max="76" width="7" bestFit="1" customWidth="1"/>
    <col min="77" max="78" width="6" bestFit="1" customWidth="1"/>
    <col min="79" max="80" width="7" bestFit="1" customWidth="1"/>
    <col min="81" max="83" width="6" bestFit="1" customWidth="1"/>
    <col min="84" max="84" width="7" bestFit="1" customWidth="1"/>
    <col min="85" max="86" width="6" bestFit="1" customWidth="1"/>
    <col min="87" max="87" width="8" bestFit="1" customWidth="1"/>
    <col min="88" max="91" width="7" bestFit="1" customWidth="1"/>
    <col min="92" max="92" width="8" bestFit="1" customWidth="1"/>
    <col min="93" max="95" width="7" bestFit="1" customWidth="1"/>
    <col min="96" max="96" width="8" bestFit="1" customWidth="1"/>
    <col min="97" max="98" width="5" bestFit="1" customWidth="1"/>
    <col min="99" max="103" width="7" bestFit="1" customWidth="1"/>
    <col min="104" max="104" width="5" bestFit="1" customWidth="1"/>
    <col min="105" max="105" width="7" bestFit="1" customWidth="1"/>
    <col min="106" max="106" width="8" bestFit="1" customWidth="1"/>
    <col min="107" max="107" width="5" bestFit="1" customWidth="1"/>
    <col min="108" max="108" width="8" bestFit="1" customWidth="1"/>
    <col min="109" max="109" width="7" bestFit="1" customWidth="1"/>
    <col min="110" max="110" width="8" bestFit="1" customWidth="1"/>
    <col min="111" max="111" width="7" bestFit="1" customWidth="1"/>
    <col min="112" max="112" width="8" bestFit="1" customWidth="1"/>
    <col min="113" max="113" width="7" bestFit="1" customWidth="1"/>
    <col min="114" max="114" width="8" bestFit="1" customWidth="1"/>
    <col min="115" max="115" width="7" bestFit="1" customWidth="1"/>
    <col min="116" max="116" width="8" bestFit="1" customWidth="1"/>
    <col min="117" max="117" width="5" bestFit="1" customWidth="1"/>
    <col min="118" max="118" width="7" bestFit="1" customWidth="1"/>
    <col min="119" max="120" width="6" bestFit="1" customWidth="1"/>
    <col min="121" max="123" width="7" bestFit="1" customWidth="1"/>
    <col min="124" max="126" width="6" bestFit="1" customWidth="1"/>
    <col min="127" max="127" width="7" bestFit="1" customWidth="1"/>
    <col min="128" max="128" width="6" bestFit="1" customWidth="1"/>
    <col min="129" max="129" width="8" bestFit="1" customWidth="1"/>
    <col min="130" max="130" width="6" bestFit="1" customWidth="1"/>
    <col min="131" max="131" width="7" bestFit="1" customWidth="1"/>
    <col min="132" max="132" width="6" bestFit="1" customWidth="1"/>
    <col min="133" max="133" width="7" bestFit="1" customWidth="1"/>
    <col min="134" max="134" width="6" bestFit="1" customWidth="1"/>
    <col min="135" max="135" width="7" bestFit="1" customWidth="1"/>
    <col min="136" max="136" width="6" bestFit="1" customWidth="1"/>
    <col min="137" max="137" width="7" bestFit="1" customWidth="1"/>
    <col min="138" max="138" width="4" bestFit="1" customWidth="1"/>
    <col min="139" max="139" width="7" bestFit="1" customWidth="1"/>
    <col min="140" max="140" width="6" bestFit="1" customWidth="1"/>
    <col min="141" max="141" width="7" bestFit="1" customWidth="1"/>
    <col min="142" max="142" width="6" bestFit="1" customWidth="1"/>
    <col min="143" max="143" width="7" bestFit="1" customWidth="1"/>
    <col min="144" max="146" width="6" bestFit="1" customWidth="1"/>
    <col min="147" max="147" width="7" bestFit="1" customWidth="1"/>
    <col min="148" max="148" width="6" bestFit="1" customWidth="1"/>
    <col min="149" max="149" width="8" bestFit="1" customWidth="1"/>
    <col min="150" max="151" width="6" bestFit="1" customWidth="1"/>
    <col min="152" max="152" width="7" bestFit="1" customWidth="1"/>
    <col min="153" max="153" width="6" bestFit="1" customWidth="1"/>
    <col min="154" max="154" width="7" bestFit="1" customWidth="1"/>
    <col min="155" max="156" width="6" bestFit="1" customWidth="1"/>
    <col min="157" max="157" width="7" bestFit="1" customWidth="1"/>
    <col min="158" max="158" width="6" bestFit="1" customWidth="1"/>
    <col min="159" max="159" width="7" bestFit="1" customWidth="1"/>
    <col min="160" max="160" width="6" bestFit="1" customWidth="1"/>
    <col min="161" max="163" width="7" bestFit="1" customWidth="1"/>
    <col min="164" max="164" width="6" bestFit="1" customWidth="1"/>
    <col min="165" max="165" width="4" bestFit="1" customWidth="1"/>
    <col min="166" max="168" width="6" bestFit="1" customWidth="1"/>
    <col min="169" max="169" width="7" bestFit="1" customWidth="1"/>
    <col min="170" max="170" width="6" bestFit="1" customWidth="1"/>
    <col min="171" max="171" width="8" bestFit="1" customWidth="1"/>
    <col min="172" max="172" width="6" bestFit="1" customWidth="1"/>
    <col min="173" max="173" width="7" bestFit="1" customWidth="1"/>
    <col min="174" max="174" width="6" bestFit="1" customWidth="1"/>
    <col min="175" max="175" width="7" bestFit="1" customWidth="1"/>
    <col min="176" max="176" width="6" bestFit="1" customWidth="1"/>
    <col min="177" max="182" width="7" bestFit="1" customWidth="1"/>
    <col min="183" max="183" width="6" bestFit="1" customWidth="1"/>
    <col min="184" max="184" width="7" bestFit="1" customWidth="1"/>
    <col min="185" max="185" width="4" bestFit="1" customWidth="1"/>
    <col min="186" max="198" width="7" bestFit="1" customWidth="1"/>
    <col min="199" max="199" width="6" bestFit="1" customWidth="1"/>
    <col min="200" max="200" width="7" bestFit="1" customWidth="1"/>
    <col min="201" max="201" width="8" bestFit="1" customWidth="1"/>
    <col min="202" max="207" width="6" bestFit="1" customWidth="1"/>
    <col min="208" max="208" width="7" bestFit="1" customWidth="1"/>
    <col min="209" max="209" width="6" bestFit="1" customWidth="1"/>
    <col min="210" max="210" width="7" bestFit="1" customWidth="1"/>
    <col min="211" max="211" width="6" bestFit="1" customWidth="1"/>
    <col min="212" max="216" width="7" bestFit="1" customWidth="1"/>
    <col min="217" max="217" width="6" bestFit="1" customWidth="1"/>
    <col min="218" max="244" width="7" bestFit="1" customWidth="1"/>
    <col min="245" max="245" width="6" bestFit="1" customWidth="1"/>
    <col min="246" max="279" width="7" bestFit="1" customWidth="1"/>
    <col min="280" max="280" width="6" bestFit="1" customWidth="1"/>
    <col min="281" max="329" width="7" bestFit="1" customWidth="1"/>
    <col min="330" max="330" width="8" bestFit="1" customWidth="1"/>
    <col min="331" max="342" width="7" bestFit="1" customWidth="1"/>
    <col min="343" max="343" width="8" bestFit="1" customWidth="1"/>
    <col min="344" max="375" width="7" bestFit="1" customWidth="1"/>
    <col min="376" max="376" width="8" bestFit="1" customWidth="1"/>
    <col min="377" max="399" width="7" bestFit="1" customWidth="1"/>
    <col min="400" max="400" width="6" bestFit="1" customWidth="1"/>
    <col min="401" max="402" width="7" bestFit="1" customWidth="1"/>
    <col min="403" max="403" width="8" bestFit="1" customWidth="1"/>
    <col min="404" max="404" width="7" bestFit="1" customWidth="1"/>
    <col min="405" max="405" width="8" bestFit="1" customWidth="1"/>
    <col min="406" max="407" width="7" bestFit="1" customWidth="1"/>
    <col min="408" max="408" width="8" bestFit="1" customWidth="1"/>
    <col min="409" max="444" width="7" bestFit="1" customWidth="1"/>
    <col min="445" max="445" width="6" bestFit="1" customWidth="1"/>
    <col min="446" max="471" width="7" bestFit="1" customWidth="1"/>
    <col min="472" max="472" width="6" bestFit="1" customWidth="1"/>
    <col min="473" max="481" width="7" bestFit="1" customWidth="1"/>
    <col min="482" max="483" width="6" bestFit="1" customWidth="1"/>
    <col min="484" max="752" width="7" bestFit="1" customWidth="1"/>
    <col min="753" max="753" width="6" bestFit="1" customWidth="1"/>
    <col min="754" max="951" width="7" bestFit="1" customWidth="1"/>
    <col min="952" max="952" width="6" bestFit="1" customWidth="1"/>
    <col min="953" max="974" width="7" bestFit="1" customWidth="1"/>
    <col min="975" max="975" width="6" bestFit="1" customWidth="1"/>
    <col min="976" max="989" width="7" bestFit="1" customWidth="1"/>
    <col min="990" max="990" width="6" bestFit="1" customWidth="1"/>
    <col min="991" max="996" width="7" bestFit="1" customWidth="1"/>
    <col min="997" max="997" width="6" bestFit="1" customWidth="1"/>
    <col min="998" max="1042" width="7" bestFit="1" customWidth="1"/>
    <col min="1043" max="1043" width="8" bestFit="1" customWidth="1"/>
    <col min="1044" max="1168" width="7" bestFit="1" customWidth="1"/>
    <col min="1169" max="1169" width="6" bestFit="1" customWidth="1"/>
    <col min="1170" max="1200" width="7" bestFit="1" customWidth="1"/>
    <col min="1201" max="1201" width="6" bestFit="1" customWidth="1"/>
    <col min="1202" max="1291" width="7" bestFit="1" customWidth="1"/>
    <col min="1292" max="1292" width="8" bestFit="1" customWidth="1"/>
    <col min="1293" max="1351" width="7" bestFit="1" customWidth="1"/>
    <col min="1352" max="1352" width="8" bestFit="1" customWidth="1"/>
    <col min="1353" max="1428" width="7" bestFit="1" customWidth="1"/>
    <col min="1429" max="1429" width="6" bestFit="1" customWidth="1"/>
    <col min="1430" max="1465" width="7" bestFit="1" customWidth="1"/>
    <col min="1466" max="1466" width="8" bestFit="1" customWidth="1"/>
    <col min="1467" max="1471" width="7" bestFit="1" customWidth="1"/>
    <col min="1472" max="1472" width="6" bestFit="1" customWidth="1"/>
    <col min="1473" max="1621" width="7" bestFit="1" customWidth="1"/>
    <col min="1622" max="1622" width="8" bestFit="1" customWidth="1"/>
    <col min="1623" max="1788" width="7" bestFit="1" customWidth="1"/>
    <col min="1789" max="1789" width="8" bestFit="1" customWidth="1"/>
    <col min="1790" max="1790" width="7" bestFit="1" customWidth="1"/>
    <col min="1791" max="1791" width="8" bestFit="1" customWidth="1"/>
    <col min="1792" max="1839" width="7" bestFit="1" customWidth="1"/>
    <col min="1840" max="1840" width="6" bestFit="1" customWidth="1"/>
    <col min="1841" max="1853" width="7" bestFit="1" customWidth="1"/>
    <col min="1854" max="1854" width="8" bestFit="1" customWidth="1"/>
    <col min="1855" max="1937" width="7" bestFit="1" customWidth="1"/>
    <col min="1938" max="1938" width="8" bestFit="1" customWidth="1"/>
    <col min="1939" max="1969" width="7" bestFit="1" customWidth="1"/>
    <col min="1970" max="1970" width="6" bestFit="1" customWidth="1"/>
    <col min="1971" max="1990" width="7" bestFit="1" customWidth="1"/>
    <col min="1991" max="1991" width="8" bestFit="1" customWidth="1"/>
    <col min="1992" max="2122" width="7" bestFit="1" customWidth="1"/>
    <col min="2123" max="2123" width="8" bestFit="1" customWidth="1"/>
    <col min="2124" max="2125" width="7" bestFit="1" customWidth="1"/>
    <col min="2126" max="2126" width="6" bestFit="1" customWidth="1"/>
    <col min="2127" max="2191" width="7" bestFit="1" customWidth="1"/>
    <col min="2192" max="2192" width="6" bestFit="1" customWidth="1"/>
    <col min="2193" max="2204" width="7" bestFit="1" customWidth="1"/>
    <col min="2205" max="2205" width="6" bestFit="1" customWidth="1"/>
    <col min="2206" max="2213" width="7" bestFit="1" customWidth="1"/>
    <col min="2214" max="2214" width="8" bestFit="1" customWidth="1"/>
    <col min="2215" max="2233" width="7" bestFit="1" customWidth="1"/>
    <col min="2234" max="2234" width="8" bestFit="1" customWidth="1"/>
    <col min="2235" max="2282" width="7" bestFit="1" customWidth="1"/>
    <col min="2283" max="2283" width="8" bestFit="1" customWidth="1"/>
    <col min="2284" max="2326" width="7" bestFit="1" customWidth="1"/>
    <col min="2327" max="2327" width="6" bestFit="1" customWidth="1"/>
    <col min="2328" max="2328" width="7" bestFit="1" customWidth="1"/>
    <col min="2329" max="2329" width="6" bestFit="1" customWidth="1"/>
    <col min="2330" max="2338" width="7" bestFit="1" customWidth="1"/>
    <col min="2339" max="2339" width="6" bestFit="1" customWidth="1"/>
    <col min="2340" max="2354" width="7" bestFit="1" customWidth="1"/>
    <col min="2355" max="2355" width="8" bestFit="1" customWidth="1"/>
    <col min="2356" max="2423" width="7" bestFit="1" customWidth="1"/>
    <col min="2424" max="2424" width="6" bestFit="1" customWidth="1"/>
    <col min="2425" max="2464" width="7" bestFit="1" customWidth="1"/>
    <col min="2465" max="2465" width="8" bestFit="1" customWidth="1"/>
    <col min="2466" max="2469" width="7" bestFit="1" customWidth="1"/>
    <col min="2470" max="2470" width="8" bestFit="1" customWidth="1"/>
    <col min="2471" max="2473" width="7" bestFit="1" customWidth="1"/>
    <col min="2474" max="2474" width="8" bestFit="1" customWidth="1"/>
    <col min="2475" max="2477" width="7" bestFit="1" customWidth="1"/>
    <col min="2478" max="2478" width="8" bestFit="1" customWidth="1"/>
    <col min="2479" max="2487" width="7" bestFit="1" customWidth="1"/>
    <col min="2488" max="2488" width="8" bestFit="1" customWidth="1"/>
    <col min="2489" max="2492" width="7" bestFit="1" customWidth="1"/>
    <col min="2493" max="2493" width="8" bestFit="1" customWidth="1"/>
    <col min="2494" max="2497" width="7" bestFit="1" customWidth="1"/>
    <col min="2498" max="2498" width="8" bestFit="1" customWidth="1"/>
    <col min="2499" max="2502" width="7" bestFit="1" customWidth="1"/>
    <col min="2503" max="2503" width="8" bestFit="1" customWidth="1"/>
    <col min="2504" max="2507" width="7" bestFit="1" customWidth="1"/>
    <col min="2508" max="2508" width="8" bestFit="1" customWidth="1"/>
    <col min="2509" max="2517" width="7" bestFit="1" customWidth="1"/>
    <col min="2518" max="2518" width="8" bestFit="1" customWidth="1"/>
    <col min="2519" max="2522" width="7" bestFit="1" customWidth="1"/>
    <col min="2523" max="2523" width="8" bestFit="1" customWidth="1"/>
    <col min="2524" max="2527" width="7" bestFit="1" customWidth="1"/>
    <col min="2528" max="2528" width="8" bestFit="1" customWidth="1"/>
    <col min="2529" max="2534" width="7" bestFit="1" customWidth="1"/>
    <col min="2535" max="2535" width="8" bestFit="1" customWidth="1"/>
    <col min="2536" max="2539" width="7" bestFit="1" customWidth="1"/>
    <col min="2540" max="2540" width="8" bestFit="1" customWidth="1"/>
    <col min="2541" max="2544" width="7" bestFit="1" customWidth="1"/>
    <col min="2545" max="2545" width="8" bestFit="1" customWidth="1"/>
    <col min="2546" max="2549" width="7" bestFit="1" customWidth="1"/>
    <col min="2550" max="2550" width="8" bestFit="1" customWidth="1"/>
    <col min="2551" max="2554" width="7" bestFit="1" customWidth="1"/>
    <col min="2555" max="2555" width="8" bestFit="1" customWidth="1"/>
    <col min="2556" max="2559" width="7" bestFit="1" customWidth="1"/>
    <col min="2560" max="2560" width="8" bestFit="1" customWidth="1"/>
    <col min="2561" max="2564" width="7" bestFit="1" customWidth="1"/>
    <col min="2565" max="2565" width="8" bestFit="1" customWidth="1"/>
    <col min="2566" max="2569" width="7" bestFit="1" customWidth="1"/>
    <col min="2570" max="2570" width="8" bestFit="1" customWidth="1"/>
    <col min="2571" max="2579" width="7" bestFit="1" customWidth="1"/>
    <col min="2580" max="2580" width="8" bestFit="1" customWidth="1"/>
    <col min="2581" max="2584" width="7" bestFit="1" customWidth="1"/>
    <col min="2585" max="2585" width="8" bestFit="1" customWidth="1"/>
    <col min="2586" max="2589" width="7" bestFit="1" customWidth="1"/>
    <col min="2590" max="2590" width="8" bestFit="1" customWidth="1"/>
    <col min="2591" max="2592" width="7" bestFit="1" customWidth="1"/>
    <col min="2593" max="2593" width="8" bestFit="1" customWidth="1"/>
    <col min="2594" max="2597" width="7" bestFit="1" customWidth="1"/>
    <col min="2598" max="2598" width="8" bestFit="1" customWidth="1"/>
    <col min="2599" max="2601" width="7" bestFit="1" customWidth="1"/>
    <col min="2602" max="2602" width="8" bestFit="1" customWidth="1"/>
    <col min="2603" max="2606" width="7" bestFit="1" customWidth="1"/>
    <col min="2607" max="2607" width="8" bestFit="1" customWidth="1"/>
    <col min="2608" max="2611" width="7" bestFit="1" customWidth="1"/>
    <col min="2612" max="2612" width="8" bestFit="1" customWidth="1"/>
    <col min="2613" max="2615" width="7" bestFit="1" customWidth="1"/>
    <col min="2616" max="2616" width="8" bestFit="1" customWidth="1"/>
    <col min="2617" max="2620" width="7" bestFit="1" customWidth="1"/>
    <col min="2621" max="2621" width="8" bestFit="1" customWidth="1"/>
    <col min="2622" max="2625" width="7" bestFit="1" customWidth="1"/>
    <col min="2626" max="2626" width="8" bestFit="1" customWidth="1"/>
    <col min="2627" max="2630" width="7" bestFit="1" customWidth="1"/>
    <col min="2631" max="2631" width="8" bestFit="1" customWidth="1"/>
    <col min="2632" max="2635" width="7" bestFit="1" customWidth="1"/>
    <col min="2636" max="2636" width="8" bestFit="1" customWidth="1"/>
    <col min="2637" max="2640" width="7" bestFit="1" customWidth="1"/>
    <col min="2641" max="2641" width="8" bestFit="1" customWidth="1"/>
    <col min="2642" max="2645" width="7" bestFit="1" customWidth="1"/>
    <col min="2646" max="2646" width="8" bestFit="1" customWidth="1"/>
    <col min="2647" max="2650" width="7" bestFit="1" customWidth="1"/>
    <col min="2651" max="2651" width="8" bestFit="1" customWidth="1"/>
    <col min="2652" max="2655" width="7" bestFit="1" customWidth="1"/>
    <col min="2656" max="2656" width="8" bestFit="1" customWidth="1"/>
    <col min="2657" max="2660" width="7" bestFit="1" customWidth="1"/>
    <col min="2661" max="2661" width="8" bestFit="1" customWidth="1"/>
    <col min="2662" max="2665" width="7" bestFit="1" customWidth="1"/>
    <col min="2666" max="2666" width="8" bestFit="1" customWidth="1"/>
    <col min="2667" max="2683" width="7" bestFit="1" customWidth="1"/>
    <col min="2684" max="2684" width="8" bestFit="1" customWidth="1"/>
    <col min="2685" max="2687" width="7" bestFit="1" customWidth="1"/>
    <col min="2688" max="2688" width="8" bestFit="1" customWidth="1"/>
    <col min="2689" max="2692" width="7" bestFit="1" customWidth="1"/>
    <col min="2693" max="2693" width="8" bestFit="1" customWidth="1"/>
    <col min="2694" max="2697" width="7" bestFit="1" customWidth="1"/>
    <col min="2698" max="2698" width="8" bestFit="1" customWidth="1"/>
    <col min="2699" max="2702" width="7" bestFit="1" customWidth="1"/>
    <col min="2703" max="2703" width="8" bestFit="1" customWidth="1"/>
    <col min="2704" max="2707" width="7" bestFit="1" customWidth="1"/>
    <col min="2708" max="2708" width="8" bestFit="1" customWidth="1"/>
    <col min="2709" max="2712" width="7" bestFit="1" customWidth="1"/>
    <col min="2713" max="2713" width="8" bestFit="1" customWidth="1"/>
    <col min="2714" max="2717" width="7" bestFit="1" customWidth="1"/>
    <col min="2718" max="2718" width="8" bestFit="1" customWidth="1"/>
    <col min="2719" max="2722" width="7" bestFit="1" customWidth="1"/>
    <col min="2723" max="2723" width="8" bestFit="1" customWidth="1"/>
    <col min="2724" max="2727" width="7" bestFit="1" customWidth="1"/>
    <col min="2728" max="2728" width="8" bestFit="1" customWidth="1"/>
    <col min="2729" max="2732" width="7" bestFit="1" customWidth="1"/>
    <col min="2733" max="2733" width="8" bestFit="1" customWidth="1"/>
    <col min="2734" max="2737" width="7" bestFit="1" customWidth="1"/>
    <col min="2738" max="2738" width="8" bestFit="1" customWidth="1"/>
    <col min="2739" max="2742" width="7" bestFit="1" customWidth="1"/>
    <col min="2743" max="2743" width="8" bestFit="1" customWidth="1"/>
    <col min="2744" max="2747" width="7" bestFit="1" customWidth="1"/>
    <col min="2748" max="2748" width="8" bestFit="1" customWidth="1"/>
    <col min="2749" max="2752" width="7" bestFit="1" customWidth="1"/>
    <col min="2753" max="2753" width="8" bestFit="1" customWidth="1"/>
    <col min="2754" max="2762" width="7" bestFit="1" customWidth="1"/>
    <col min="2763" max="2763" width="8" bestFit="1" customWidth="1"/>
    <col min="2764" max="2767" width="7" bestFit="1" customWidth="1"/>
    <col min="2768" max="2768" width="8" bestFit="1" customWidth="1"/>
    <col min="2769" max="2772" width="7" bestFit="1" customWidth="1"/>
    <col min="2773" max="2773" width="8" bestFit="1" customWidth="1"/>
    <col min="2774" max="2777" width="7" bestFit="1" customWidth="1"/>
    <col min="2778" max="2778" width="8" bestFit="1" customWidth="1"/>
    <col min="2779" max="2781" width="7" bestFit="1" customWidth="1"/>
    <col min="2782" max="2782" width="8" bestFit="1" customWidth="1"/>
    <col min="2783" max="2788" width="7" bestFit="1" customWidth="1"/>
    <col min="2789" max="2789" width="8" bestFit="1" customWidth="1"/>
    <col min="2790" max="2793" width="7" bestFit="1" customWidth="1"/>
    <col min="2794" max="2794" width="8" bestFit="1" customWidth="1"/>
    <col min="2795" max="2803" width="7" bestFit="1" customWidth="1"/>
    <col min="2804" max="2804" width="8" bestFit="1" customWidth="1"/>
    <col min="2805" max="2808" width="7" bestFit="1" customWidth="1"/>
    <col min="2809" max="2809" width="8" bestFit="1" customWidth="1"/>
    <col min="2810" max="2813" width="7" bestFit="1" customWidth="1"/>
    <col min="2814" max="2814" width="8" bestFit="1" customWidth="1"/>
    <col min="2815" max="2818" width="7" bestFit="1" customWidth="1"/>
    <col min="2819" max="2819" width="8" bestFit="1" customWidth="1"/>
    <col min="2820" max="2820" width="7" bestFit="1" customWidth="1"/>
    <col min="2821" max="2821" width="6" bestFit="1" customWidth="1"/>
    <col min="2822" max="2823" width="7" bestFit="1" customWidth="1"/>
    <col min="2824" max="2824" width="8" bestFit="1" customWidth="1"/>
    <col min="2825" max="2828" width="7" bestFit="1" customWidth="1"/>
    <col min="2829" max="2829" width="8" bestFit="1" customWidth="1"/>
    <col min="2830" max="2838" width="7" bestFit="1" customWidth="1"/>
    <col min="2839" max="2839" width="8" bestFit="1" customWidth="1"/>
    <col min="2840" max="2843" width="7" bestFit="1" customWidth="1"/>
    <col min="2844" max="2844" width="8" bestFit="1" customWidth="1"/>
    <col min="2845" max="2848" width="7" bestFit="1" customWidth="1"/>
    <col min="2849" max="2849" width="8" bestFit="1" customWidth="1"/>
    <col min="2850" max="2852" width="7" bestFit="1" customWidth="1"/>
    <col min="2853" max="2853" width="8" bestFit="1" customWidth="1"/>
    <col min="2854" max="2860" width="7" bestFit="1" customWidth="1"/>
    <col min="2861" max="2861" width="8" bestFit="1" customWidth="1"/>
    <col min="2862" max="2869" width="7" bestFit="1" customWidth="1"/>
    <col min="2870" max="2870" width="8" bestFit="1" customWidth="1"/>
    <col min="2871" max="2879" width="7" bestFit="1" customWidth="1"/>
    <col min="2880" max="2880" width="8" bestFit="1" customWidth="1"/>
    <col min="2881" max="2884" width="7" bestFit="1" customWidth="1"/>
    <col min="2885" max="2885" width="8" bestFit="1" customWidth="1"/>
    <col min="2886" max="2889" width="7" bestFit="1" customWidth="1"/>
    <col min="2890" max="2890" width="8" bestFit="1" customWidth="1"/>
    <col min="2891" max="2899" width="7" bestFit="1" customWidth="1"/>
    <col min="2900" max="2900" width="8" bestFit="1" customWidth="1"/>
    <col min="2901" max="2904" width="7" bestFit="1" customWidth="1"/>
    <col min="2905" max="2905" width="8" bestFit="1" customWidth="1"/>
    <col min="2906" max="2909" width="7" bestFit="1" customWidth="1"/>
    <col min="2910" max="2910" width="8" bestFit="1" customWidth="1"/>
    <col min="2911" max="2914" width="7" bestFit="1" customWidth="1"/>
    <col min="2915" max="2915" width="8" bestFit="1" customWidth="1"/>
    <col min="2916" max="2919" width="7" bestFit="1" customWidth="1"/>
    <col min="2920" max="2920" width="8" bestFit="1" customWidth="1"/>
    <col min="2921" max="2921" width="6" bestFit="1" customWidth="1"/>
    <col min="2922" max="2923" width="7" bestFit="1" customWidth="1"/>
    <col min="2924" max="2924" width="8" bestFit="1" customWidth="1"/>
    <col min="2925" max="2928" width="7" bestFit="1" customWidth="1"/>
    <col min="2929" max="2929" width="8" bestFit="1" customWidth="1"/>
    <col min="2930" max="2930" width="7" bestFit="1" customWidth="1"/>
    <col min="2931" max="2931" width="6" bestFit="1" customWidth="1"/>
    <col min="2932" max="2933" width="7" bestFit="1" customWidth="1"/>
    <col min="2934" max="2934" width="8" bestFit="1" customWidth="1"/>
    <col min="2935" max="2937" width="7" bestFit="1" customWidth="1"/>
    <col min="2938" max="2938" width="8" bestFit="1" customWidth="1"/>
    <col min="2939" max="2942" width="7" bestFit="1" customWidth="1"/>
    <col min="2943" max="2943" width="8" bestFit="1" customWidth="1"/>
    <col min="2944" max="2947" width="7" bestFit="1" customWidth="1"/>
    <col min="2948" max="2948" width="8" bestFit="1" customWidth="1"/>
    <col min="2949" max="2952" width="7" bestFit="1" customWidth="1"/>
    <col min="2953" max="2953" width="8" bestFit="1" customWidth="1"/>
    <col min="2954" max="2957" width="7" bestFit="1" customWidth="1"/>
    <col min="2958" max="2958" width="8" bestFit="1" customWidth="1"/>
    <col min="2959" max="2961" width="7" bestFit="1" customWidth="1"/>
    <col min="2962" max="2962" width="8" bestFit="1" customWidth="1"/>
    <col min="2963" max="2965" width="7" bestFit="1" customWidth="1"/>
    <col min="2966" max="2966" width="8" bestFit="1" customWidth="1"/>
    <col min="2967" max="2971" width="7" bestFit="1" customWidth="1"/>
    <col min="2972" max="2972" width="8" bestFit="1" customWidth="1"/>
    <col min="2973" max="2976" width="7" bestFit="1" customWidth="1"/>
    <col min="2977" max="2977" width="8" bestFit="1" customWidth="1"/>
    <col min="2978" max="2981" width="7" bestFit="1" customWidth="1"/>
    <col min="2982" max="2982" width="8" bestFit="1" customWidth="1"/>
    <col min="2983" max="2986" width="7" bestFit="1" customWidth="1"/>
    <col min="2987" max="2987" width="8" bestFit="1" customWidth="1"/>
    <col min="2988" max="2991" width="7" bestFit="1" customWidth="1"/>
    <col min="2992" max="2992" width="8" bestFit="1" customWidth="1"/>
    <col min="2993" max="2996" width="7" bestFit="1" customWidth="1"/>
    <col min="2997" max="2997" width="8" bestFit="1" customWidth="1"/>
    <col min="2998" max="3001" width="7" bestFit="1" customWidth="1"/>
    <col min="3002" max="3002" width="8" bestFit="1" customWidth="1"/>
    <col min="3003" max="3006" width="7" bestFit="1" customWidth="1"/>
    <col min="3007" max="3007" width="8" bestFit="1" customWidth="1"/>
    <col min="3008" max="3010" width="7" bestFit="1" customWidth="1"/>
    <col min="3011" max="3011" width="6" bestFit="1" customWidth="1"/>
    <col min="3012" max="3012" width="8" bestFit="1" customWidth="1"/>
    <col min="3013" max="3021" width="7" bestFit="1" customWidth="1"/>
    <col min="3022" max="3022" width="8" bestFit="1" customWidth="1"/>
    <col min="3023" max="3026" width="7" bestFit="1" customWidth="1"/>
    <col min="3027" max="3027" width="8" bestFit="1" customWidth="1"/>
    <col min="3028" max="3030" width="7" bestFit="1" customWidth="1"/>
    <col min="3031" max="3032" width="8" bestFit="1" customWidth="1"/>
    <col min="3033" max="3036" width="7" bestFit="1" customWidth="1"/>
    <col min="3037" max="3037" width="8" bestFit="1" customWidth="1"/>
    <col min="3038" max="3041" width="7" bestFit="1" customWidth="1"/>
    <col min="3042" max="3042" width="8" bestFit="1" customWidth="1"/>
    <col min="3043" max="3046" width="7" bestFit="1" customWidth="1"/>
    <col min="3047" max="3047" width="8" bestFit="1" customWidth="1"/>
    <col min="3048" max="3051" width="7" bestFit="1" customWidth="1"/>
    <col min="3052" max="3052" width="8" bestFit="1" customWidth="1"/>
    <col min="3053" max="3056" width="7" bestFit="1" customWidth="1"/>
    <col min="3057" max="3057" width="8" bestFit="1" customWidth="1"/>
    <col min="3058" max="3061" width="7" bestFit="1" customWidth="1"/>
    <col min="3062" max="3062" width="8" bestFit="1" customWidth="1"/>
    <col min="3063" max="3063" width="6" bestFit="1" customWidth="1"/>
    <col min="3064" max="3066" width="7" bestFit="1" customWidth="1"/>
    <col min="3067" max="3067" width="8" bestFit="1" customWidth="1"/>
    <col min="3068" max="3071" width="7" bestFit="1" customWidth="1"/>
    <col min="3072" max="3072" width="8" bestFit="1" customWidth="1"/>
    <col min="3073" max="3076" width="7" bestFit="1" customWidth="1"/>
    <col min="3077" max="3077" width="8" bestFit="1" customWidth="1"/>
    <col min="3078" max="3080" width="7" bestFit="1" customWidth="1"/>
    <col min="3081" max="3081" width="8" bestFit="1" customWidth="1"/>
    <col min="3082" max="3086" width="7" bestFit="1" customWidth="1"/>
    <col min="3087" max="3087" width="8" bestFit="1" customWidth="1"/>
    <col min="3088" max="3099" width="7" bestFit="1" customWidth="1"/>
    <col min="3100" max="3100" width="8" bestFit="1" customWidth="1"/>
    <col min="3101" max="3102" width="7" bestFit="1" customWidth="1"/>
    <col min="3103" max="3103" width="8" bestFit="1" customWidth="1"/>
    <col min="3104" max="3108" width="7" bestFit="1" customWidth="1"/>
    <col min="3109" max="3109" width="4" bestFit="1" customWidth="1"/>
    <col min="3110" max="3112" width="7" bestFit="1" customWidth="1"/>
    <col min="3113" max="3113" width="8" bestFit="1" customWidth="1"/>
    <col min="3114" max="3117" width="7" bestFit="1" customWidth="1"/>
    <col min="3118" max="3118" width="8" bestFit="1" customWidth="1"/>
    <col min="3119" max="3121" width="7" bestFit="1" customWidth="1"/>
    <col min="3122" max="3122" width="8" bestFit="1" customWidth="1"/>
    <col min="3123" max="3132" width="7" bestFit="1" customWidth="1"/>
    <col min="3133" max="3133" width="8" bestFit="1" customWidth="1"/>
    <col min="3134" max="3137" width="7" bestFit="1" customWidth="1"/>
    <col min="3138" max="3138" width="8" bestFit="1" customWidth="1"/>
    <col min="3139" max="3142" width="7" bestFit="1" customWidth="1"/>
    <col min="3143" max="3143" width="8" bestFit="1" customWidth="1"/>
    <col min="3144" max="3147" width="7" bestFit="1" customWidth="1"/>
    <col min="3148" max="3148" width="8" bestFit="1" customWidth="1"/>
    <col min="3149" max="3152" width="7" bestFit="1" customWidth="1"/>
    <col min="3153" max="3153" width="8" bestFit="1" customWidth="1"/>
    <col min="3154" max="3157" width="7" bestFit="1" customWidth="1"/>
    <col min="3158" max="3158" width="8" bestFit="1" customWidth="1"/>
    <col min="3159" max="3161" width="7" bestFit="1" customWidth="1"/>
    <col min="3162" max="3162" width="8" bestFit="1" customWidth="1"/>
    <col min="3163" max="3167" width="7" bestFit="1" customWidth="1"/>
    <col min="3168" max="3168" width="8" bestFit="1" customWidth="1"/>
    <col min="3169" max="3172" width="7" bestFit="1" customWidth="1"/>
    <col min="3173" max="3173" width="8" bestFit="1" customWidth="1"/>
    <col min="3174" max="3181" width="7" bestFit="1" customWidth="1"/>
    <col min="3182" max="3182" width="8" bestFit="1" customWidth="1"/>
    <col min="3183" max="3183" width="7" bestFit="1" customWidth="1"/>
    <col min="3184" max="3184" width="8" bestFit="1" customWidth="1"/>
    <col min="3185" max="3191" width="7" bestFit="1" customWidth="1"/>
    <col min="3192" max="3192" width="8" bestFit="1" customWidth="1"/>
    <col min="3193" max="3202" width="7" bestFit="1" customWidth="1"/>
    <col min="3203" max="3203" width="8" bestFit="1" customWidth="1"/>
    <col min="3204" max="3206" width="7" bestFit="1" customWidth="1"/>
    <col min="3207" max="3207" width="8" bestFit="1" customWidth="1"/>
    <col min="3208" max="3210" width="7" bestFit="1" customWidth="1"/>
    <col min="3211" max="3211" width="8" bestFit="1" customWidth="1"/>
    <col min="3212" max="3215" width="7" bestFit="1" customWidth="1"/>
    <col min="3216" max="3216" width="8" bestFit="1" customWidth="1"/>
    <col min="3217" max="3225" width="7" bestFit="1" customWidth="1"/>
    <col min="3226" max="3226" width="8" bestFit="1" customWidth="1"/>
    <col min="3227" max="3234" width="7" bestFit="1" customWidth="1"/>
    <col min="3235" max="3235" width="8" bestFit="1" customWidth="1"/>
    <col min="3236" max="3239" width="7" bestFit="1" customWidth="1"/>
    <col min="3240" max="3240" width="8" bestFit="1" customWidth="1"/>
    <col min="3241" max="3244" width="7" bestFit="1" customWidth="1"/>
    <col min="3245" max="3245" width="8" bestFit="1" customWidth="1"/>
    <col min="3246" max="3248" width="7" bestFit="1" customWidth="1"/>
    <col min="3249" max="3249" width="8" bestFit="1" customWidth="1"/>
    <col min="3250" max="3254" width="7" bestFit="1" customWidth="1"/>
    <col min="3255" max="3255" width="8" bestFit="1" customWidth="1"/>
    <col min="3256" max="3258" width="7" bestFit="1" customWidth="1"/>
    <col min="3259" max="3259" width="8" bestFit="1" customWidth="1"/>
    <col min="3260" max="3262" width="7" bestFit="1" customWidth="1"/>
    <col min="3263" max="3263" width="8" bestFit="1" customWidth="1"/>
    <col min="3264" max="3269" width="7" bestFit="1" customWidth="1"/>
    <col min="3270" max="3270" width="8" bestFit="1" customWidth="1"/>
    <col min="3271" max="3273" width="7" bestFit="1" customWidth="1"/>
    <col min="3274" max="3274" width="8" bestFit="1" customWidth="1"/>
    <col min="3275" max="3278" width="7" bestFit="1" customWidth="1"/>
    <col min="3279" max="3279" width="8" bestFit="1" customWidth="1"/>
    <col min="3280" max="3282" width="7" bestFit="1" customWidth="1"/>
    <col min="3283" max="3283" width="8" bestFit="1" customWidth="1"/>
    <col min="3284" max="3286" width="7" bestFit="1" customWidth="1"/>
    <col min="3287" max="3287" width="8" bestFit="1" customWidth="1"/>
    <col min="3288" max="3291" width="7" bestFit="1" customWidth="1"/>
    <col min="3292" max="3292" width="8" bestFit="1" customWidth="1"/>
    <col min="3293" max="3300" width="7" bestFit="1" customWidth="1"/>
    <col min="3301" max="3301" width="8" bestFit="1" customWidth="1"/>
    <col min="3302" max="3306" width="7" bestFit="1" customWidth="1"/>
    <col min="3307" max="3307" width="8" bestFit="1" customWidth="1"/>
    <col min="3308" max="3310" width="7" bestFit="1" customWidth="1"/>
    <col min="3311" max="3311" width="8" bestFit="1" customWidth="1"/>
    <col min="3312" max="3316" width="7" bestFit="1" customWidth="1"/>
    <col min="3317" max="3317" width="8" bestFit="1" customWidth="1"/>
    <col min="3318" max="3321" width="7" bestFit="1" customWidth="1"/>
    <col min="3322" max="3322" width="8" bestFit="1" customWidth="1"/>
    <col min="3323" max="3326" width="7" bestFit="1" customWidth="1"/>
    <col min="3327" max="3327" width="8" bestFit="1" customWidth="1"/>
    <col min="3328" max="3331" width="7" bestFit="1" customWidth="1"/>
    <col min="3332" max="3332" width="8" bestFit="1" customWidth="1"/>
    <col min="3333" max="3335" width="7" bestFit="1" customWidth="1"/>
    <col min="3336" max="3336" width="8" bestFit="1" customWidth="1"/>
    <col min="3337" max="3340" width="7" bestFit="1" customWidth="1"/>
    <col min="3341" max="3341" width="8" bestFit="1" customWidth="1"/>
    <col min="3342" max="3344" width="7" bestFit="1" customWidth="1"/>
    <col min="3345" max="3345" width="8" bestFit="1" customWidth="1"/>
    <col min="3346" max="3352" width="7" bestFit="1" customWidth="1"/>
    <col min="3353" max="3353" width="8" bestFit="1" customWidth="1"/>
    <col min="3354" max="3358" width="7" bestFit="1" customWidth="1"/>
    <col min="3359" max="3359" width="8" bestFit="1" customWidth="1"/>
    <col min="3360" max="3362" width="7" bestFit="1" customWidth="1"/>
    <col min="3363" max="3363" width="8" bestFit="1" customWidth="1"/>
    <col min="3364" max="3373" width="7" bestFit="1" customWidth="1"/>
    <col min="3374" max="3374" width="8" bestFit="1" customWidth="1"/>
    <col min="3375" max="3377" width="7" bestFit="1" customWidth="1"/>
    <col min="3378" max="3378" width="8" bestFit="1" customWidth="1"/>
    <col min="3379" max="3383" width="7" bestFit="1" customWidth="1"/>
    <col min="3384" max="3384" width="8" bestFit="1" customWidth="1"/>
    <col min="3385" max="3387" width="7" bestFit="1" customWidth="1"/>
    <col min="3388" max="3388" width="8" bestFit="1" customWidth="1"/>
    <col min="3389" max="3399" width="7" bestFit="1" customWidth="1"/>
    <col min="3400" max="3400" width="8" bestFit="1" customWidth="1"/>
    <col min="3401" max="3403" width="7" bestFit="1" customWidth="1"/>
    <col min="3404" max="3404" width="8" bestFit="1" customWidth="1"/>
    <col min="3405" max="3407" width="7" bestFit="1" customWidth="1"/>
    <col min="3408" max="3408" width="8" bestFit="1" customWidth="1"/>
    <col min="3409" max="3413" width="7" bestFit="1" customWidth="1"/>
    <col min="3414" max="3414" width="8" bestFit="1" customWidth="1"/>
    <col min="3415" max="3417" width="7" bestFit="1" customWidth="1"/>
    <col min="3418" max="3418" width="8" bestFit="1" customWidth="1"/>
    <col min="3419" max="3421" width="7" bestFit="1" customWidth="1"/>
    <col min="3422" max="3422" width="8" bestFit="1" customWidth="1"/>
    <col min="3423" max="3423" width="7" bestFit="1" customWidth="1"/>
    <col min="3424" max="3424" width="8" bestFit="1" customWidth="1"/>
    <col min="3425" max="3429" width="7" bestFit="1" customWidth="1"/>
    <col min="3430" max="3430" width="8" bestFit="1" customWidth="1"/>
    <col min="3431" max="3434" width="7" bestFit="1" customWidth="1"/>
    <col min="3435" max="3435" width="8" bestFit="1" customWidth="1"/>
    <col min="3436" max="3437" width="7" bestFit="1" customWidth="1"/>
    <col min="3438" max="3438" width="8" bestFit="1" customWidth="1"/>
    <col min="3439" max="3443" width="7" bestFit="1" customWidth="1"/>
    <col min="3444" max="3444" width="8" bestFit="1" customWidth="1"/>
    <col min="3445" max="3448" width="7" bestFit="1" customWidth="1"/>
    <col min="3449" max="3449" width="8" bestFit="1" customWidth="1"/>
    <col min="3450" max="3450" width="7" bestFit="1" customWidth="1"/>
    <col min="3451" max="3451" width="6" bestFit="1" customWidth="1"/>
    <col min="3452" max="3453" width="7" bestFit="1" customWidth="1"/>
    <col min="3454" max="3454" width="8" bestFit="1" customWidth="1"/>
    <col min="3455" max="3461" width="7" bestFit="1" customWidth="1"/>
    <col min="3462" max="3462" width="8" bestFit="1" customWidth="1"/>
    <col min="3463" max="3463" width="6" bestFit="1" customWidth="1"/>
    <col min="3464" max="3466" width="7" bestFit="1" customWidth="1"/>
    <col min="3467" max="3467" width="8" bestFit="1" customWidth="1"/>
    <col min="3468" max="3472" width="7" bestFit="1" customWidth="1"/>
    <col min="3473" max="3473" width="8" bestFit="1" customWidth="1"/>
    <col min="3474" max="3479" width="7" bestFit="1" customWidth="1"/>
    <col min="3480" max="3480" width="8" bestFit="1" customWidth="1"/>
    <col min="3481" max="3482" width="7" bestFit="1" customWidth="1"/>
    <col min="3483" max="3483" width="6" bestFit="1" customWidth="1"/>
    <col min="3484" max="3485" width="7" bestFit="1" customWidth="1"/>
    <col min="3486" max="3486" width="8" bestFit="1" customWidth="1"/>
    <col min="3487" max="3489" width="7" bestFit="1" customWidth="1"/>
    <col min="3490" max="3490" width="8" bestFit="1" customWidth="1"/>
    <col min="3491" max="3499" width="7" bestFit="1" customWidth="1"/>
    <col min="3500" max="3500" width="8" bestFit="1" customWidth="1"/>
    <col min="3501" max="3505" width="7" bestFit="1" customWidth="1"/>
    <col min="3506" max="3506" width="8" bestFit="1" customWidth="1"/>
    <col min="3507" max="3514" width="7" bestFit="1" customWidth="1"/>
    <col min="3515" max="3515" width="8" bestFit="1" customWidth="1"/>
    <col min="3516" max="3518" width="7" bestFit="1" customWidth="1"/>
    <col min="3519" max="3519" width="8" bestFit="1" customWidth="1"/>
    <col min="3520" max="3525" width="7" bestFit="1" customWidth="1"/>
    <col min="3526" max="3526" width="8" bestFit="1" customWidth="1"/>
    <col min="3527" max="3528" width="7" bestFit="1" customWidth="1"/>
    <col min="3529" max="3529" width="8" bestFit="1" customWidth="1"/>
    <col min="3530" max="3531" width="7" bestFit="1" customWidth="1"/>
    <col min="3532" max="3532" width="8" bestFit="1" customWidth="1"/>
    <col min="3533" max="3539" width="7" bestFit="1" customWidth="1"/>
    <col min="3540" max="3540" width="8" bestFit="1" customWidth="1"/>
    <col min="3541" max="3541" width="7" bestFit="1" customWidth="1"/>
    <col min="3542" max="3542" width="8" bestFit="1" customWidth="1"/>
    <col min="3543" max="3548" width="7" bestFit="1" customWidth="1"/>
    <col min="3549" max="3550" width="8" bestFit="1" customWidth="1"/>
    <col min="3551" max="3557" width="7" bestFit="1" customWidth="1"/>
    <col min="3558" max="3558" width="8" bestFit="1" customWidth="1"/>
    <col min="3559" max="3559" width="7" bestFit="1" customWidth="1"/>
    <col min="3560" max="3560" width="8" bestFit="1" customWidth="1"/>
    <col min="3561" max="3570" width="7" bestFit="1" customWidth="1"/>
    <col min="3571" max="3571" width="8" bestFit="1" customWidth="1"/>
    <col min="3572" max="3572" width="7" bestFit="1" customWidth="1"/>
    <col min="3573" max="3573" width="6" bestFit="1" customWidth="1"/>
    <col min="3574" max="3577" width="7" bestFit="1" customWidth="1"/>
    <col min="3578" max="3579" width="8" bestFit="1" customWidth="1"/>
    <col min="3580" max="3581" width="7" bestFit="1" customWidth="1"/>
    <col min="3582" max="3582" width="8" bestFit="1" customWidth="1"/>
    <col min="3583" max="3583" width="7" bestFit="1" customWidth="1"/>
    <col min="3584" max="3584" width="8" bestFit="1" customWidth="1"/>
    <col min="3585" max="3588" width="7" bestFit="1" customWidth="1"/>
    <col min="3589" max="3589" width="8" bestFit="1" customWidth="1"/>
    <col min="3590" max="3595" width="7" bestFit="1" customWidth="1"/>
    <col min="3596" max="3596" width="8" bestFit="1" customWidth="1"/>
    <col min="3597" max="3599" width="7" bestFit="1" customWidth="1"/>
    <col min="3600" max="3600" width="8" bestFit="1" customWidth="1"/>
    <col min="3601" max="3605" width="7" bestFit="1" customWidth="1"/>
    <col min="3606" max="3606" width="8" bestFit="1" customWidth="1"/>
    <col min="3607" max="3607" width="7" bestFit="1" customWidth="1"/>
    <col min="3608" max="3608" width="8" bestFit="1" customWidth="1"/>
    <col min="3609" max="3612" width="7" bestFit="1" customWidth="1"/>
    <col min="3613" max="3613" width="8" bestFit="1" customWidth="1"/>
    <col min="3614" max="3616" width="7" bestFit="1" customWidth="1"/>
    <col min="3617" max="3617" width="8" bestFit="1" customWidth="1"/>
    <col min="3618" max="3622" width="7" bestFit="1" customWidth="1"/>
    <col min="3623" max="3623" width="8" bestFit="1" customWidth="1"/>
    <col min="3624" max="3625" width="7" bestFit="1" customWidth="1"/>
    <col min="3626" max="3627" width="8" bestFit="1" customWidth="1"/>
    <col min="3628" max="3628" width="7" bestFit="1" customWidth="1"/>
    <col min="3629" max="3629" width="8" bestFit="1" customWidth="1"/>
    <col min="3630" max="3640" width="7" bestFit="1" customWidth="1"/>
    <col min="3641" max="3641" width="8" bestFit="1" customWidth="1"/>
    <col min="3642" max="3643" width="7" bestFit="1" customWidth="1"/>
    <col min="3644" max="3644" width="8" bestFit="1" customWidth="1"/>
    <col min="3645" max="3651" width="7" bestFit="1" customWidth="1"/>
    <col min="3652" max="3652" width="8" bestFit="1" customWidth="1"/>
    <col min="3653" max="3654" width="7" bestFit="1" customWidth="1"/>
    <col min="3655" max="3655" width="8" bestFit="1" customWidth="1"/>
    <col min="3656" max="3656" width="7" bestFit="1" customWidth="1"/>
    <col min="3657" max="3657" width="8" bestFit="1" customWidth="1"/>
    <col min="3658" max="3665" width="7" bestFit="1" customWidth="1"/>
    <col min="3666" max="3668" width="8" bestFit="1" customWidth="1"/>
    <col min="3669" max="3674" width="7" bestFit="1" customWidth="1"/>
    <col min="3675" max="3680" width="8" bestFit="1" customWidth="1"/>
    <col min="3681" max="3681" width="7" bestFit="1" customWidth="1"/>
    <col min="3682" max="3682" width="8" bestFit="1" customWidth="1"/>
    <col min="3683" max="3683" width="7" bestFit="1" customWidth="1"/>
    <col min="3684" max="3686" width="8" bestFit="1" customWidth="1"/>
    <col min="3687" max="3687" width="7" bestFit="1" customWidth="1"/>
    <col min="3688" max="3689" width="8" bestFit="1" customWidth="1"/>
    <col min="3690" max="3691" width="7" bestFit="1" customWidth="1"/>
    <col min="3692" max="3694" width="8" bestFit="1" customWidth="1"/>
    <col min="3695" max="3695" width="7" bestFit="1" customWidth="1"/>
    <col min="3696" max="3696" width="8" bestFit="1" customWidth="1"/>
    <col min="3697" max="3700" width="7" bestFit="1" customWidth="1"/>
    <col min="3701" max="3702" width="8" bestFit="1" customWidth="1"/>
    <col min="3703" max="3708" width="7" bestFit="1" customWidth="1"/>
    <col min="3709" max="3711" width="8" bestFit="1" customWidth="1"/>
    <col min="3712" max="3714" width="7" bestFit="1" customWidth="1"/>
    <col min="3715" max="3717" width="8" bestFit="1" customWidth="1"/>
    <col min="3718" max="3730" width="7" bestFit="1" customWidth="1"/>
    <col min="3731" max="3731" width="8" bestFit="1" customWidth="1"/>
    <col min="3732" max="3735" width="7" bestFit="1" customWidth="1"/>
    <col min="3736" max="3736" width="8" bestFit="1" customWidth="1"/>
    <col min="3737" max="3739" width="7" bestFit="1" customWidth="1"/>
    <col min="3740" max="3741" width="8" bestFit="1" customWidth="1"/>
    <col min="3742" max="3743" width="7" bestFit="1" customWidth="1"/>
    <col min="3744" max="3745" width="8" bestFit="1" customWidth="1"/>
    <col min="3746" max="3747" width="7" bestFit="1" customWidth="1"/>
    <col min="3748" max="3748" width="8" bestFit="1" customWidth="1"/>
    <col min="3749" max="3751" width="7" bestFit="1" customWidth="1"/>
    <col min="3752" max="3754" width="8" bestFit="1" customWidth="1"/>
    <col min="3755" max="3758" width="7" bestFit="1" customWidth="1"/>
    <col min="3759" max="3759" width="8" bestFit="1" customWidth="1"/>
    <col min="3760" max="3761" width="7" bestFit="1" customWidth="1"/>
    <col min="3762" max="3762" width="8" bestFit="1" customWidth="1"/>
    <col min="3763" max="3763" width="7" bestFit="1" customWidth="1"/>
    <col min="3764" max="3765" width="8" bestFit="1" customWidth="1"/>
    <col min="3766" max="3767" width="7" bestFit="1" customWidth="1"/>
    <col min="3768" max="3768" width="8" bestFit="1" customWidth="1"/>
    <col min="3769" max="3769" width="7" bestFit="1" customWidth="1"/>
    <col min="3770" max="3770" width="8" bestFit="1" customWidth="1"/>
    <col min="3771" max="3771" width="7" bestFit="1" customWidth="1"/>
    <col min="3772" max="3772" width="8" bestFit="1" customWidth="1"/>
    <col min="3773" max="3773" width="7" bestFit="1" customWidth="1"/>
    <col min="3774" max="3774" width="8" bestFit="1" customWidth="1"/>
    <col min="3775" max="3779" width="7" bestFit="1" customWidth="1"/>
    <col min="3780" max="3780" width="8" bestFit="1" customWidth="1"/>
    <col min="3781" max="3783" width="7" bestFit="1" customWidth="1"/>
    <col min="3784" max="3786" width="8" bestFit="1" customWidth="1"/>
    <col min="3787" max="3789" width="7" bestFit="1" customWidth="1"/>
    <col min="3790" max="3790" width="8" bestFit="1" customWidth="1"/>
    <col min="3791" max="3792" width="7" bestFit="1" customWidth="1"/>
    <col min="3793" max="3793" width="8" bestFit="1" customWidth="1"/>
    <col min="3794" max="3794" width="7" bestFit="1" customWidth="1"/>
    <col min="3795" max="3796" width="8" bestFit="1" customWidth="1"/>
    <col min="3797" max="3797" width="7" bestFit="1" customWidth="1"/>
    <col min="3798" max="3798" width="8" bestFit="1" customWidth="1"/>
    <col min="3799" max="3799" width="7" bestFit="1" customWidth="1"/>
    <col min="3800" max="3801" width="8" bestFit="1" customWidth="1"/>
    <col min="3802" max="3802" width="7" bestFit="1" customWidth="1"/>
    <col min="3803" max="3806" width="8" bestFit="1" customWidth="1"/>
    <col min="3807" max="3809" width="7" bestFit="1" customWidth="1"/>
    <col min="3810" max="3810" width="8" bestFit="1" customWidth="1"/>
    <col min="3811" max="3811" width="7" bestFit="1" customWidth="1"/>
    <col min="3812" max="3813" width="8" bestFit="1" customWidth="1"/>
    <col min="3814" max="3814" width="7" bestFit="1" customWidth="1"/>
    <col min="3815" max="3816" width="8" bestFit="1" customWidth="1"/>
    <col min="3817" max="3817" width="7" bestFit="1" customWidth="1"/>
    <col min="3818" max="3818" width="8" bestFit="1" customWidth="1"/>
    <col min="3819" max="3830" width="7" bestFit="1" customWidth="1"/>
    <col min="3831" max="3831" width="8" bestFit="1" customWidth="1"/>
    <col min="3832" max="3832" width="7" bestFit="1" customWidth="1"/>
    <col min="3833" max="3834" width="8" bestFit="1" customWidth="1"/>
    <col min="3835" max="3835" width="7" bestFit="1" customWidth="1"/>
    <col min="3836" max="3836" width="8" bestFit="1" customWidth="1"/>
    <col min="3837" max="3838" width="7" bestFit="1" customWidth="1"/>
    <col min="3839" max="3840" width="8" bestFit="1" customWidth="1"/>
    <col min="3841" max="3841" width="7" bestFit="1" customWidth="1"/>
    <col min="3842" max="3842" width="8" bestFit="1" customWidth="1"/>
    <col min="3843" max="3849" width="7" bestFit="1" customWidth="1"/>
    <col min="3850" max="3852" width="8" bestFit="1" customWidth="1"/>
    <col min="3853" max="3854" width="7" bestFit="1" customWidth="1"/>
    <col min="3855" max="3857" width="8" bestFit="1" customWidth="1"/>
    <col min="3858" max="3858" width="7" bestFit="1" customWidth="1"/>
    <col min="3859" max="3859" width="8" bestFit="1" customWidth="1"/>
    <col min="3860" max="3861" width="7" bestFit="1" customWidth="1"/>
    <col min="3862" max="3863" width="8" bestFit="1" customWidth="1"/>
    <col min="3864" max="3864" width="7" bestFit="1" customWidth="1"/>
    <col min="3865" max="3865" width="8" bestFit="1" customWidth="1"/>
    <col min="3866" max="3867" width="7" bestFit="1" customWidth="1"/>
    <col min="3868" max="3868" width="8" bestFit="1" customWidth="1"/>
    <col min="3869" max="3869" width="7" bestFit="1" customWidth="1"/>
    <col min="3870" max="3871" width="8" bestFit="1" customWidth="1"/>
    <col min="3872" max="3872" width="7" bestFit="1" customWidth="1"/>
    <col min="3873" max="3873" width="8" bestFit="1" customWidth="1"/>
    <col min="3874" max="3875" width="7" bestFit="1" customWidth="1"/>
    <col min="3876" max="3876" width="8" bestFit="1" customWidth="1"/>
    <col min="3877" max="3879" width="7" bestFit="1" customWidth="1"/>
    <col min="3880" max="3880" width="8" bestFit="1" customWidth="1"/>
    <col min="3881" max="3885" width="7" bestFit="1" customWidth="1"/>
    <col min="3886" max="3886" width="8" bestFit="1" customWidth="1"/>
    <col min="3887" max="3890" width="7" bestFit="1" customWidth="1"/>
    <col min="3891" max="3891" width="8" bestFit="1" customWidth="1"/>
    <col min="3892" max="3894" width="7" bestFit="1" customWidth="1"/>
    <col min="3895" max="3895" width="8" bestFit="1" customWidth="1"/>
    <col min="3896" max="3896" width="7" bestFit="1" customWidth="1"/>
    <col min="3897" max="3897" width="8" bestFit="1" customWidth="1"/>
    <col min="3898" max="3899" width="7" bestFit="1" customWidth="1"/>
    <col min="3900" max="3902" width="8" bestFit="1" customWidth="1"/>
    <col min="3903" max="3904" width="7" bestFit="1" customWidth="1"/>
    <col min="3905" max="3905" width="6" bestFit="1" customWidth="1"/>
    <col min="3906" max="3907" width="7" bestFit="1" customWidth="1"/>
    <col min="3908" max="3908" width="8" bestFit="1" customWidth="1"/>
    <col min="3909" max="3910" width="7" bestFit="1" customWidth="1"/>
    <col min="3911" max="3911" width="8" bestFit="1" customWidth="1"/>
    <col min="3912" max="3912" width="7" bestFit="1" customWidth="1"/>
    <col min="3913" max="3913" width="8" bestFit="1" customWidth="1"/>
    <col min="3914" max="3918" width="7" bestFit="1" customWidth="1"/>
    <col min="3919" max="3919" width="8" bestFit="1" customWidth="1"/>
    <col min="3920" max="3921" width="7" bestFit="1" customWidth="1"/>
    <col min="3922" max="3922" width="8" bestFit="1" customWidth="1"/>
    <col min="3923" max="3924" width="7" bestFit="1" customWidth="1"/>
    <col min="3925" max="3925" width="8" bestFit="1" customWidth="1"/>
    <col min="3926" max="3926" width="7" bestFit="1" customWidth="1"/>
    <col min="3927" max="3927" width="8" bestFit="1" customWidth="1"/>
    <col min="3928" max="3932" width="7" bestFit="1" customWidth="1"/>
    <col min="3933" max="3933" width="8" bestFit="1" customWidth="1"/>
    <col min="3934" max="3934" width="7" bestFit="1" customWidth="1"/>
    <col min="3935" max="3935" width="8" bestFit="1" customWidth="1"/>
    <col min="3936" max="3937" width="7" bestFit="1" customWidth="1"/>
    <col min="3938" max="3939" width="8" bestFit="1" customWidth="1"/>
    <col min="3940" max="3944" width="7" bestFit="1" customWidth="1"/>
    <col min="3945" max="3945" width="8" bestFit="1" customWidth="1"/>
    <col min="3946" max="3946" width="7" bestFit="1" customWidth="1"/>
    <col min="3947" max="3947" width="8" bestFit="1" customWidth="1"/>
    <col min="3948" max="3948" width="7" bestFit="1" customWidth="1"/>
    <col min="3949" max="3949" width="8" bestFit="1" customWidth="1"/>
    <col min="3950" max="3951" width="7" bestFit="1" customWidth="1"/>
    <col min="3952" max="3953" width="8" bestFit="1" customWidth="1"/>
    <col min="3954" max="3956" width="7" bestFit="1" customWidth="1"/>
    <col min="3957" max="3958" width="8" bestFit="1" customWidth="1"/>
    <col min="3959" max="3962" width="7" bestFit="1" customWidth="1"/>
    <col min="3963" max="3963" width="8" bestFit="1" customWidth="1"/>
    <col min="3964" max="3967" width="7" bestFit="1" customWidth="1"/>
    <col min="3968" max="3968" width="8" bestFit="1" customWidth="1"/>
    <col min="3969" max="3972" width="7" bestFit="1" customWidth="1"/>
    <col min="3973" max="3973" width="8" bestFit="1" customWidth="1"/>
    <col min="3974" max="3977" width="7" bestFit="1" customWidth="1"/>
    <col min="3978" max="3980" width="8" bestFit="1" customWidth="1"/>
    <col min="3981" max="3981" width="7" bestFit="1" customWidth="1"/>
    <col min="3982" max="3982" width="8" bestFit="1" customWidth="1"/>
    <col min="3983" max="3983" width="7" bestFit="1" customWidth="1"/>
    <col min="3984" max="3985" width="8" bestFit="1" customWidth="1"/>
    <col min="3986" max="3990" width="7" bestFit="1" customWidth="1"/>
    <col min="3991" max="3991" width="8" bestFit="1" customWidth="1"/>
    <col min="3992" max="3992" width="7" bestFit="1" customWidth="1"/>
    <col min="3993" max="3993" width="8" bestFit="1" customWidth="1"/>
    <col min="3994" max="3994" width="7" bestFit="1" customWidth="1"/>
    <col min="3995" max="3995" width="8" bestFit="1" customWidth="1"/>
    <col min="3996" max="3997" width="7" bestFit="1" customWidth="1"/>
    <col min="3998" max="3999" width="8" bestFit="1" customWidth="1"/>
    <col min="4000" max="4000" width="7" bestFit="1" customWidth="1"/>
    <col min="4001" max="4002" width="8" bestFit="1" customWidth="1"/>
    <col min="4003" max="4005" width="7" bestFit="1" customWidth="1"/>
    <col min="4006" max="4007" width="8" bestFit="1" customWidth="1"/>
    <col min="4008" max="4008" width="7" bestFit="1" customWidth="1"/>
    <col min="4009" max="4009" width="8" bestFit="1" customWidth="1"/>
    <col min="4010" max="4019" width="7" bestFit="1" customWidth="1"/>
    <col min="4020" max="4020" width="8" bestFit="1" customWidth="1"/>
    <col min="4021" max="4022" width="7" bestFit="1" customWidth="1"/>
    <col min="4023" max="4025" width="8" bestFit="1" customWidth="1"/>
    <col min="4026" max="4026" width="7" bestFit="1" customWidth="1"/>
    <col min="4027" max="4027" width="8" bestFit="1" customWidth="1"/>
    <col min="4028" max="4031" width="7" bestFit="1" customWidth="1"/>
    <col min="4032" max="4032" width="8" bestFit="1" customWidth="1"/>
    <col min="4033" max="4033" width="7" bestFit="1" customWidth="1"/>
    <col min="4034" max="4034" width="8" bestFit="1" customWidth="1"/>
    <col min="4035" max="4037" width="7" bestFit="1" customWidth="1"/>
    <col min="4038" max="4038" width="8" bestFit="1" customWidth="1"/>
    <col min="4039" max="4040" width="7" bestFit="1" customWidth="1"/>
    <col min="4041" max="4041" width="8" bestFit="1" customWidth="1"/>
    <col min="4042" max="4044" width="7" bestFit="1" customWidth="1"/>
    <col min="4045" max="4045" width="8" bestFit="1" customWidth="1"/>
    <col min="4046" max="4046" width="7" bestFit="1" customWidth="1"/>
    <col min="4047" max="4047" width="8" bestFit="1" customWidth="1"/>
    <col min="4048" max="4053" width="7" bestFit="1" customWidth="1"/>
    <col min="4054" max="4054" width="8" bestFit="1" customWidth="1"/>
    <col min="4055" max="4055" width="7" bestFit="1" customWidth="1"/>
    <col min="4056" max="4056" width="8" bestFit="1" customWidth="1"/>
    <col min="4057" max="4058" width="7" bestFit="1" customWidth="1"/>
    <col min="4059" max="4060" width="8" bestFit="1" customWidth="1"/>
    <col min="4061" max="4061" width="7" bestFit="1" customWidth="1"/>
    <col min="4062" max="4062" width="8" bestFit="1" customWidth="1"/>
    <col min="4063" max="4064" width="7" bestFit="1" customWidth="1"/>
    <col min="4065" max="4065" width="8" bestFit="1" customWidth="1"/>
    <col min="4066" max="4067" width="7" bestFit="1" customWidth="1"/>
    <col min="4068" max="4068" width="8" bestFit="1" customWidth="1"/>
    <col min="4069" max="4069" width="7" bestFit="1" customWidth="1"/>
    <col min="4070" max="4070" width="8" bestFit="1" customWidth="1"/>
    <col min="4071" max="4071" width="7" bestFit="1" customWidth="1"/>
    <col min="4072" max="4074" width="8" bestFit="1" customWidth="1"/>
    <col min="4075" max="4080" width="7" bestFit="1" customWidth="1"/>
    <col min="4081" max="4081" width="8" bestFit="1" customWidth="1"/>
    <col min="4082" max="4085" width="7" bestFit="1" customWidth="1"/>
    <col min="4086" max="4086" width="8" bestFit="1" customWidth="1"/>
    <col min="4087" max="4087" width="7" bestFit="1" customWidth="1"/>
    <col min="4088" max="4088" width="8" bestFit="1" customWidth="1"/>
    <col min="4089" max="4092" width="7" bestFit="1" customWidth="1"/>
    <col min="4093" max="4093" width="8" bestFit="1" customWidth="1"/>
    <col min="4094" max="4094" width="7" bestFit="1" customWidth="1"/>
    <col min="4095" max="4095" width="8" bestFit="1" customWidth="1"/>
    <col min="4096" max="4096" width="7" bestFit="1" customWidth="1"/>
    <col min="4097" max="4097" width="8" bestFit="1" customWidth="1"/>
    <col min="4098" max="4098" width="7" bestFit="1" customWidth="1"/>
    <col min="4099" max="4099" width="8" bestFit="1" customWidth="1"/>
    <col min="4100" max="4102" width="7" bestFit="1" customWidth="1"/>
    <col min="4103" max="4103" width="6" bestFit="1" customWidth="1"/>
    <col min="4104" max="4104" width="8" bestFit="1" customWidth="1"/>
    <col min="4105" max="4106" width="7" bestFit="1" customWidth="1"/>
    <col min="4107" max="4107" width="6" bestFit="1" customWidth="1"/>
    <col min="4108" max="4109" width="8" bestFit="1" customWidth="1"/>
    <col min="4110" max="4110" width="6" bestFit="1" customWidth="1"/>
    <col min="4111" max="4113" width="7" bestFit="1" customWidth="1"/>
    <col min="4114" max="4117" width="8" bestFit="1" customWidth="1"/>
    <col min="4118" max="4119" width="7" bestFit="1" customWidth="1"/>
    <col min="4120" max="4120" width="8" bestFit="1" customWidth="1"/>
    <col min="4121" max="4121" width="7" bestFit="1" customWidth="1"/>
    <col min="4122" max="4123" width="8" bestFit="1" customWidth="1"/>
    <col min="4124" max="4129" width="7" bestFit="1" customWidth="1"/>
    <col min="4130" max="4132" width="8" bestFit="1" customWidth="1"/>
    <col min="4133" max="4134" width="7" bestFit="1" customWidth="1"/>
    <col min="4135" max="4135" width="8" bestFit="1" customWidth="1"/>
    <col min="4136" max="4136" width="7" bestFit="1" customWidth="1"/>
    <col min="4137" max="4137" width="8" bestFit="1" customWidth="1"/>
    <col min="4138" max="4138" width="7" bestFit="1" customWidth="1"/>
    <col min="4139" max="4139" width="8" bestFit="1" customWidth="1"/>
    <col min="4140" max="4140" width="7" bestFit="1" customWidth="1"/>
    <col min="4141" max="4141" width="8" bestFit="1" customWidth="1"/>
    <col min="4142" max="4144" width="7" bestFit="1" customWidth="1"/>
    <col min="4145" max="4146" width="8" bestFit="1" customWidth="1"/>
    <col min="4147" max="4147" width="7" bestFit="1" customWidth="1"/>
    <col min="4148" max="4148" width="8" bestFit="1" customWidth="1"/>
    <col min="4149" max="4149" width="7" bestFit="1" customWidth="1"/>
    <col min="4150" max="4150" width="8" bestFit="1" customWidth="1"/>
    <col min="4151" max="4155" width="7" bestFit="1" customWidth="1"/>
    <col min="4156" max="4156" width="8" bestFit="1" customWidth="1"/>
    <col min="4157" max="4161" width="7" bestFit="1" customWidth="1"/>
    <col min="4162" max="4163" width="8" bestFit="1" customWidth="1"/>
    <col min="4164" max="4164" width="7" bestFit="1" customWidth="1"/>
    <col min="4165" max="4165" width="8" bestFit="1" customWidth="1"/>
    <col min="4166" max="4176" width="7" bestFit="1" customWidth="1"/>
    <col min="4177" max="4178" width="8" bestFit="1" customWidth="1"/>
    <col min="4179" max="4183" width="7" bestFit="1" customWidth="1"/>
    <col min="4184" max="4184" width="8" bestFit="1" customWidth="1"/>
    <col min="4185" max="4191" width="7" bestFit="1" customWidth="1"/>
    <col min="4192" max="4192" width="8" bestFit="1" customWidth="1"/>
    <col min="4193" max="4194" width="7" bestFit="1" customWidth="1"/>
    <col min="4195" max="4195" width="8" bestFit="1" customWidth="1"/>
    <col min="4196" max="4196" width="7" bestFit="1" customWidth="1"/>
    <col min="4197" max="4198" width="8" bestFit="1" customWidth="1"/>
    <col min="4199" max="4208" width="7" bestFit="1" customWidth="1"/>
    <col min="4209" max="4212" width="8" bestFit="1" customWidth="1"/>
    <col min="4213" max="4215" width="7" bestFit="1" customWidth="1"/>
    <col min="4216" max="4216" width="8" bestFit="1" customWidth="1"/>
    <col min="4217" max="4225" width="7" bestFit="1" customWidth="1"/>
    <col min="4226" max="4226" width="8" bestFit="1" customWidth="1"/>
    <col min="4227" max="4227" width="7" bestFit="1" customWidth="1"/>
    <col min="4228" max="4228" width="8" bestFit="1" customWidth="1"/>
    <col min="4229" max="4232" width="7" bestFit="1" customWidth="1"/>
    <col min="4233" max="4235" width="8" bestFit="1" customWidth="1"/>
    <col min="4236" max="4237" width="7" bestFit="1" customWidth="1"/>
    <col min="4238" max="4239" width="8" bestFit="1" customWidth="1"/>
    <col min="4240" max="4241" width="7" bestFit="1" customWidth="1"/>
    <col min="4242" max="4243" width="8" bestFit="1" customWidth="1"/>
    <col min="4244" max="4246" width="7" bestFit="1" customWidth="1"/>
    <col min="4247" max="4248" width="8" bestFit="1" customWidth="1"/>
    <col min="4249" max="4250" width="7" bestFit="1" customWidth="1"/>
    <col min="4251" max="4251" width="8" bestFit="1" customWidth="1"/>
    <col min="4252" max="4254" width="7" bestFit="1" customWidth="1"/>
    <col min="4255" max="4256" width="8" bestFit="1" customWidth="1"/>
    <col min="4257" max="4257" width="7" bestFit="1" customWidth="1"/>
    <col min="4258" max="4258" width="8" bestFit="1" customWidth="1"/>
    <col min="4259" max="4264" width="7" bestFit="1" customWidth="1"/>
    <col min="4265" max="4265" width="8" bestFit="1" customWidth="1"/>
    <col min="4266" max="4266" width="7" bestFit="1" customWidth="1"/>
    <col min="4267" max="4267" width="8" bestFit="1" customWidth="1"/>
    <col min="4268" max="4268" width="7" bestFit="1" customWidth="1"/>
    <col min="4269" max="4269" width="8" bestFit="1" customWidth="1"/>
    <col min="4270" max="4272" width="7" bestFit="1" customWidth="1"/>
    <col min="4273" max="4273" width="8" bestFit="1" customWidth="1"/>
    <col min="4274" max="4275" width="7" bestFit="1" customWidth="1"/>
    <col min="4276" max="4276" width="8" bestFit="1" customWidth="1"/>
    <col min="4277" max="4281" width="7" bestFit="1" customWidth="1"/>
    <col min="4282" max="4282" width="8" bestFit="1" customWidth="1"/>
    <col min="4283" max="4287" width="7" bestFit="1" customWidth="1"/>
    <col min="4288" max="4288" width="8" bestFit="1" customWidth="1"/>
    <col min="4289" max="4289" width="7" bestFit="1" customWidth="1"/>
    <col min="4290" max="4290" width="8" bestFit="1" customWidth="1"/>
    <col min="4291" max="4294" width="7" bestFit="1" customWidth="1"/>
    <col min="4295" max="4295" width="8" bestFit="1" customWidth="1"/>
    <col min="4296" max="4298" width="7" bestFit="1" customWidth="1"/>
    <col min="4299" max="4299" width="8" bestFit="1" customWidth="1"/>
    <col min="4300" max="4300" width="7" bestFit="1" customWidth="1"/>
    <col min="4301" max="4301" width="8" bestFit="1" customWidth="1"/>
    <col min="4302" max="4303" width="7" bestFit="1" customWidth="1"/>
    <col min="4304" max="4305" width="8" bestFit="1" customWidth="1"/>
    <col min="4306" max="4308" width="7" bestFit="1" customWidth="1"/>
    <col min="4309" max="4310" width="8" bestFit="1" customWidth="1"/>
    <col min="4311" max="4311" width="7" bestFit="1" customWidth="1"/>
    <col min="4312" max="4312" width="8" bestFit="1" customWidth="1"/>
    <col min="4313" max="4314" width="7" bestFit="1" customWidth="1"/>
    <col min="4315" max="4315" width="8" bestFit="1" customWidth="1"/>
    <col min="4316" max="4317" width="7" bestFit="1" customWidth="1"/>
    <col min="4318" max="4318" width="8" bestFit="1" customWidth="1"/>
    <col min="4319" max="4319" width="7" bestFit="1" customWidth="1"/>
    <col min="4320" max="4321" width="8" bestFit="1" customWidth="1"/>
    <col min="4322" max="4323" width="7" bestFit="1" customWidth="1"/>
    <col min="4324" max="4324" width="8" bestFit="1" customWidth="1"/>
    <col min="4325" max="4332" width="7" bestFit="1" customWidth="1"/>
    <col min="4333" max="4333" width="8" bestFit="1" customWidth="1"/>
    <col min="4334" max="4338" width="7" bestFit="1" customWidth="1"/>
    <col min="4339" max="4340" width="8" bestFit="1" customWidth="1"/>
    <col min="4341" max="4344" width="7" bestFit="1" customWidth="1"/>
    <col min="4345" max="4345" width="8" bestFit="1" customWidth="1"/>
    <col min="4346" max="4347" width="7" bestFit="1" customWidth="1"/>
    <col min="4348" max="4348" width="8" bestFit="1" customWidth="1"/>
    <col min="4349" max="4349" width="7" bestFit="1" customWidth="1"/>
    <col min="4350" max="4351" width="8" bestFit="1" customWidth="1"/>
    <col min="4352" max="4353" width="7" bestFit="1" customWidth="1"/>
    <col min="4354" max="4354" width="8" bestFit="1" customWidth="1"/>
    <col min="4355" max="4355" width="7" bestFit="1" customWidth="1"/>
    <col min="4356" max="4356" width="8" bestFit="1" customWidth="1"/>
    <col min="4357" max="4359" width="7" bestFit="1" customWidth="1"/>
    <col min="4360" max="4360" width="8" bestFit="1" customWidth="1"/>
    <col min="4361" max="4363" width="7" bestFit="1" customWidth="1"/>
    <col min="4364" max="4364" width="8" bestFit="1" customWidth="1"/>
    <col min="4365" max="4365" width="7" bestFit="1" customWidth="1"/>
    <col min="4366" max="4366" width="8" bestFit="1" customWidth="1"/>
    <col min="4367" max="4372" width="7" bestFit="1" customWidth="1"/>
    <col min="4373" max="4377" width="8" bestFit="1" customWidth="1"/>
    <col min="4378" max="4380" width="7" bestFit="1" customWidth="1"/>
    <col min="4381" max="4382" width="8" bestFit="1" customWidth="1"/>
    <col min="4383" max="4384" width="7" bestFit="1" customWidth="1"/>
    <col min="4385" max="4386" width="8" bestFit="1" customWidth="1"/>
    <col min="4387" max="4387" width="7" bestFit="1" customWidth="1"/>
    <col min="4388" max="4389" width="8" bestFit="1" customWidth="1"/>
    <col min="4390" max="4391" width="7" bestFit="1" customWidth="1"/>
    <col min="4392" max="4392" width="8" bestFit="1" customWidth="1"/>
    <col min="4393" max="4393" width="7" bestFit="1" customWidth="1"/>
    <col min="4394" max="4395" width="8" bestFit="1" customWidth="1"/>
    <col min="4396" max="4397" width="7" bestFit="1" customWidth="1"/>
    <col min="4398" max="4400" width="8" bestFit="1" customWidth="1"/>
    <col min="4401" max="4403" width="7" bestFit="1" customWidth="1"/>
    <col min="4404" max="4406" width="8" bestFit="1" customWidth="1"/>
    <col min="4407" max="4408" width="7" bestFit="1" customWidth="1"/>
    <col min="4409" max="4412" width="8" bestFit="1" customWidth="1"/>
    <col min="4413" max="4413" width="7" bestFit="1" customWidth="1"/>
    <col min="4414" max="4414" width="8" bestFit="1" customWidth="1"/>
    <col min="4415" max="4418" width="7" bestFit="1" customWidth="1"/>
    <col min="4419" max="4421" width="8" bestFit="1" customWidth="1"/>
    <col min="4422" max="4422" width="7" bestFit="1" customWidth="1"/>
    <col min="4423" max="4423" width="8" bestFit="1" customWidth="1"/>
    <col min="4424" max="4424" width="7" bestFit="1" customWidth="1"/>
    <col min="4425" max="4425" width="8" bestFit="1" customWidth="1"/>
    <col min="4426" max="4426" width="7" bestFit="1" customWidth="1"/>
    <col min="4427" max="4427" width="8" bestFit="1" customWidth="1"/>
    <col min="4428" max="4428" width="7" bestFit="1" customWidth="1"/>
    <col min="4429" max="4429" width="8" bestFit="1" customWidth="1"/>
    <col min="4430" max="4430" width="7" bestFit="1" customWidth="1"/>
    <col min="4431" max="4431" width="8" bestFit="1" customWidth="1"/>
    <col min="4432" max="4433" width="7" bestFit="1" customWidth="1"/>
    <col min="4434" max="4434" width="8" bestFit="1" customWidth="1"/>
    <col min="4435" max="4435" width="7" bestFit="1" customWidth="1"/>
    <col min="4436" max="4437" width="8" bestFit="1" customWidth="1"/>
    <col min="4438" max="4440" width="7" bestFit="1" customWidth="1"/>
    <col min="4441" max="4441" width="8" bestFit="1" customWidth="1"/>
    <col min="4442" max="4442" width="7" bestFit="1" customWidth="1"/>
    <col min="4443" max="4444" width="8" bestFit="1" customWidth="1"/>
    <col min="4445" max="4445" width="7" bestFit="1" customWidth="1"/>
    <col min="4446" max="4446" width="8" bestFit="1" customWidth="1"/>
    <col min="4447" max="4447" width="7" bestFit="1" customWidth="1"/>
    <col min="4448" max="4448" width="8" bestFit="1" customWidth="1"/>
    <col min="4449" max="4451" width="7" bestFit="1" customWidth="1"/>
    <col min="4452" max="4452" width="8" bestFit="1" customWidth="1"/>
    <col min="4453" max="4454" width="7" bestFit="1" customWidth="1"/>
    <col min="4455" max="4455" width="8" bestFit="1" customWidth="1"/>
    <col min="4456" max="4458" width="7" bestFit="1" customWidth="1"/>
    <col min="4459" max="4461" width="8" bestFit="1" customWidth="1"/>
    <col min="4462" max="4463" width="9" bestFit="1" customWidth="1"/>
    <col min="4464" max="4467" width="8" bestFit="1" customWidth="1"/>
    <col min="4468" max="4468" width="9" bestFit="1" customWidth="1"/>
    <col min="4469" max="4472" width="8" bestFit="1" customWidth="1"/>
    <col min="4473" max="4475" width="7" bestFit="1" customWidth="1"/>
    <col min="4476" max="4477" width="8" bestFit="1" customWidth="1"/>
    <col min="4478" max="4478" width="7" bestFit="1" customWidth="1"/>
    <col min="4479" max="4482" width="8" bestFit="1" customWidth="1"/>
    <col min="4483" max="4484" width="7" bestFit="1" customWidth="1"/>
    <col min="4485" max="4486" width="8" bestFit="1" customWidth="1"/>
    <col min="4487" max="4490" width="7" bestFit="1" customWidth="1"/>
    <col min="4491" max="4492" width="8" bestFit="1" customWidth="1"/>
    <col min="4493" max="4493" width="7" bestFit="1" customWidth="1"/>
    <col min="4494" max="4495" width="8" bestFit="1" customWidth="1"/>
    <col min="4496" max="4498" width="7" bestFit="1" customWidth="1"/>
    <col min="4499" max="4499" width="8" bestFit="1" customWidth="1"/>
    <col min="4500" max="4500" width="7" bestFit="1" customWidth="1"/>
    <col min="4501" max="4501" width="8" bestFit="1" customWidth="1"/>
    <col min="4502" max="4502" width="7" bestFit="1" customWidth="1"/>
    <col min="4503" max="4509" width="8" bestFit="1" customWidth="1"/>
    <col min="4510" max="4511" width="7" bestFit="1" customWidth="1"/>
    <col min="4512" max="4512" width="8" bestFit="1" customWidth="1"/>
    <col min="4513" max="4513" width="7" bestFit="1" customWidth="1"/>
    <col min="4514" max="4516" width="8" bestFit="1" customWidth="1"/>
    <col min="4517" max="4518" width="7" bestFit="1" customWidth="1"/>
    <col min="4519" max="4521" width="8" bestFit="1" customWidth="1"/>
    <col min="4522" max="4522" width="7" bestFit="1" customWidth="1"/>
    <col min="4523" max="4523" width="8" bestFit="1" customWidth="1"/>
    <col min="4524" max="4529" width="7" bestFit="1" customWidth="1"/>
    <col min="4530" max="4532" width="8" bestFit="1" customWidth="1"/>
    <col min="4533" max="4536" width="7" bestFit="1" customWidth="1"/>
    <col min="4537" max="4537" width="8" bestFit="1" customWidth="1"/>
    <col min="4538" max="4546" width="7" bestFit="1" customWidth="1"/>
    <col min="4547" max="4547" width="8" bestFit="1" customWidth="1"/>
    <col min="4548" max="4548" width="7" bestFit="1" customWidth="1"/>
    <col min="4549" max="4549" width="8" bestFit="1" customWidth="1"/>
    <col min="4550" max="4552" width="7" bestFit="1" customWidth="1"/>
    <col min="4553" max="4554" width="8" bestFit="1" customWidth="1"/>
    <col min="4555" max="4556" width="7" bestFit="1" customWidth="1"/>
    <col min="4557" max="4563" width="8" bestFit="1" customWidth="1"/>
    <col min="4564" max="4565" width="7" bestFit="1" customWidth="1"/>
    <col min="4566" max="4566" width="8" bestFit="1" customWidth="1"/>
    <col min="4567" max="4568" width="7" bestFit="1" customWidth="1"/>
    <col min="4569" max="4570" width="8" bestFit="1" customWidth="1"/>
    <col min="4571" max="4571" width="7" bestFit="1" customWidth="1"/>
    <col min="4572" max="4573" width="8" bestFit="1" customWidth="1"/>
    <col min="4574" max="4578" width="7" bestFit="1" customWidth="1"/>
    <col min="4579" max="4582" width="8" bestFit="1" customWidth="1"/>
    <col min="4583" max="4584" width="7" bestFit="1" customWidth="1"/>
    <col min="4585" max="4585" width="8" bestFit="1" customWidth="1"/>
    <col min="4586" max="4587" width="7" bestFit="1" customWidth="1"/>
    <col min="4588" max="4588" width="8" bestFit="1" customWidth="1"/>
    <col min="4589" max="4590" width="7" bestFit="1" customWidth="1"/>
    <col min="4591" max="4592" width="8" bestFit="1" customWidth="1"/>
    <col min="4593" max="4594" width="7" bestFit="1" customWidth="1"/>
    <col min="4595" max="4595" width="6" bestFit="1" customWidth="1"/>
    <col min="4596" max="4596" width="8" bestFit="1" customWidth="1"/>
    <col min="4597" max="4602" width="7" bestFit="1" customWidth="1"/>
    <col min="4603" max="4603" width="8" bestFit="1" customWidth="1"/>
    <col min="4604" max="4604" width="7" bestFit="1" customWidth="1"/>
    <col min="4605" max="4605" width="8" bestFit="1" customWidth="1"/>
    <col min="4606" max="4610" width="7" bestFit="1" customWidth="1"/>
    <col min="4611" max="4611" width="8" bestFit="1" customWidth="1"/>
    <col min="4612" max="4615" width="7" bestFit="1" customWidth="1"/>
    <col min="4616" max="4617" width="8" bestFit="1" customWidth="1"/>
    <col min="4618" max="4618" width="7" bestFit="1" customWidth="1"/>
    <col min="4619" max="4619" width="8" bestFit="1" customWidth="1"/>
    <col min="4620" max="4631" width="7" bestFit="1" customWidth="1"/>
    <col min="4632" max="4632" width="8" bestFit="1" customWidth="1"/>
    <col min="4633" max="4633" width="7" bestFit="1" customWidth="1"/>
    <col min="4634" max="4634" width="8" bestFit="1" customWidth="1"/>
    <col min="4635" max="4636" width="7" bestFit="1" customWidth="1"/>
    <col min="4637" max="4637" width="8" bestFit="1" customWidth="1"/>
    <col min="4638" max="4639" width="7" bestFit="1" customWidth="1"/>
    <col min="4640" max="4640" width="8" bestFit="1" customWidth="1"/>
    <col min="4641" max="4641" width="7" bestFit="1" customWidth="1"/>
    <col min="4642" max="4642" width="8" bestFit="1" customWidth="1"/>
    <col min="4643" max="4644" width="7" bestFit="1" customWidth="1"/>
    <col min="4645" max="4645" width="8" bestFit="1" customWidth="1"/>
    <col min="4646" max="4647" width="7" bestFit="1" customWidth="1"/>
    <col min="4648" max="4649" width="8" bestFit="1" customWidth="1"/>
    <col min="4650" max="4655" width="7" bestFit="1" customWidth="1"/>
    <col min="4656" max="4656" width="8" bestFit="1" customWidth="1"/>
    <col min="4657" max="4657" width="7" bestFit="1" customWidth="1"/>
    <col min="4658" max="4658" width="8" bestFit="1" customWidth="1"/>
    <col min="4659" max="4660" width="7" bestFit="1" customWidth="1"/>
    <col min="4661" max="4661" width="8" bestFit="1" customWidth="1"/>
    <col min="4662" max="4665" width="7" bestFit="1" customWidth="1"/>
    <col min="4666" max="4667" width="8" bestFit="1" customWidth="1"/>
    <col min="4668" max="4670" width="7" bestFit="1" customWidth="1"/>
    <col min="4671" max="4672" width="8" bestFit="1" customWidth="1"/>
    <col min="4673" max="4675" width="7" bestFit="1" customWidth="1"/>
    <col min="4676" max="4676" width="8" bestFit="1" customWidth="1"/>
    <col min="4677" max="4678" width="7" bestFit="1" customWidth="1"/>
    <col min="4679" max="4679" width="8" bestFit="1" customWidth="1"/>
    <col min="4680" max="4686" width="7" bestFit="1" customWidth="1"/>
    <col min="4687" max="4687" width="8" bestFit="1" customWidth="1"/>
    <col min="4688" max="4688" width="6" bestFit="1" customWidth="1"/>
    <col min="4689" max="4690" width="8" bestFit="1" customWidth="1"/>
    <col min="4691" max="4695" width="7" bestFit="1" customWidth="1"/>
    <col min="4696" max="4697" width="8" bestFit="1" customWidth="1"/>
    <col min="4698" max="4703" width="7" bestFit="1" customWidth="1"/>
    <col min="4704" max="4706" width="8" bestFit="1" customWidth="1"/>
    <col min="4707" max="4712" width="7" bestFit="1" customWidth="1"/>
    <col min="4713" max="4713" width="8" bestFit="1" customWidth="1"/>
    <col min="4714" max="4719" width="7" bestFit="1" customWidth="1"/>
    <col min="4720" max="4720" width="8" bestFit="1" customWidth="1"/>
    <col min="4721" max="4723" width="7" bestFit="1" customWidth="1"/>
    <col min="4724" max="4724" width="8" bestFit="1" customWidth="1"/>
    <col min="4725" max="4730" width="7" bestFit="1" customWidth="1"/>
    <col min="4731" max="4732" width="8" bestFit="1" customWidth="1"/>
    <col min="4733" max="4734" width="7" bestFit="1" customWidth="1"/>
    <col min="4735" max="4735" width="8" bestFit="1" customWidth="1"/>
    <col min="4736" max="4736" width="7" bestFit="1" customWidth="1"/>
    <col min="4737" max="4737" width="8" bestFit="1" customWidth="1"/>
    <col min="4738" max="4748" width="7" bestFit="1" customWidth="1"/>
    <col min="4749" max="4751" width="8" bestFit="1" customWidth="1"/>
    <col min="4752" max="4760" width="7" bestFit="1" customWidth="1"/>
    <col min="4761" max="4761" width="6" bestFit="1" customWidth="1"/>
    <col min="4762" max="4765" width="7" bestFit="1" customWidth="1"/>
    <col min="4766" max="4767" width="8" bestFit="1" customWidth="1"/>
    <col min="4768" max="4772" width="7" bestFit="1" customWidth="1"/>
    <col min="4773" max="4775" width="8" bestFit="1" customWidth="1"/>
    <col min="4776" max="4779" width="7" bestFit="1" customWidth="1"/>
    <col min="4780" max="4780" width="8" bestFit="1" customWidth="1"/>
    <col min="4781" max="4783" width="7" bestFit="1" customWidth="1"/>
    <col min="4784" max="4784" width="8" bestFit="1" customWidth="1"/>
    <col min="4785" max="4786" width="7" bestFit="1" customWidth="1"/>
    <col min="4787" max="4787" width="8" bestFit="1" customWidth="1"/>
    <col min="4788" max="4795" width="7" bestFit="1" customWidth="1"/>
    <col min="4796" max="4796" width="8" bestFit="1" customWidth="1"/>
    <col min="4797" max="4797" width="7" bestFit="1" customWidth="1"/>
    <col min="4798" max="4802" width="8" bestFit="1" customWidth="1"/>
    <col min="4803" max="4803" width="7" bestFit="1" customWidth="1"/>
    <col min="4804" max="4804" width="8" bestFit="1" customWidth="1"/>
    <col min="4805" max="4806" width="7" bestFit="1" customWidth="1"/>
    <col min="4807" max="4812" width="8" bestFit="1" customWidth="1"/>
    <col min="4813" max="4815" width="7" bestFit="1" customWidth="1"/>
    <col min="4816" max="4819" width="8" bestFit="1" customWidth="1"/>
    <col min="4820" max="4822" width="7" bestFit="1" customWidth="1"/>
    <col min="4823" max="4823" width="8" bestFit="1" customWidth="1"/>
    <col min="4824" max="4826" width="7" bestFit="1" customWidth="1"/>
    <col min="4827" max="4829" width="8" bestFit="1" customWidth="1"/>
    <col min="4830" max="4830" width="7" bestFit="1" customWidth="1"/>
    <col min="4831" max="4831" width="8" bestFit="1" customWidth="1"/>
    <col min="4832" max="4836" width="7" bestFit="1" customWidth="1"/>
    <col min="4837" max="4837" width="8" bestFit="1" customWidth="1"/>
    <col min="4838" max="4841" width="7" bestFit="1" customWidth="1"/>
    <col min="4842" max="4842" width="8" bestFit="1" customWidth="1"/>
    <col min="4843" max="4844" width="7" bestFit="1" customWidth="1"/>
    <col min="4845" max="4845" width="8" bestFit="1" customWidth="1"/>
    <col min="4846" max="4852" width="7" bestFit="1" customWidth="1"/>
    <col min="4853" max="4855" width="8" bestFit="1" customWidth="1"/>
    <col min="4856" max="4856" width="7" bestFit="1" customWidth="1"/>
    <col min="4857" max="4857" width="8" bestFit="1" customWidth="1"/>
    <col min="4858" max="4858" width="7" bestFit="1" customWidth="1"/>
    <col min="4859" max="4860" width="8" bestFit="1" customWidth="1"/>
    <col min="4861" max="4862" width="7" bestFit="1" customWidth="1"/>
    <col min="4863" max="4864" width="8" bestFit="1" customWidth="1"/>
    <col min="4865" max="4868" width="7" bestFit="1" customWidth="1"/>
    <col min="4869" max="4870" width="8" bestFit="1" customWidth="1"/>
    <col min="4871" max="4874" width="7" bestFit="1" customWidth="1"/>
    <col min="4875" max="4876" width="8" bestFit="1" customWidth="1"/>
    <col min="4877" max="4877" width="7" bestFit="1" customWidth="1"/>
    <col min="4878" max="4879" width="8" bestFit="1" customWidth="1"/>
    <col min="4880" max="4880" width="7" bestFit="1" customWidth="1"/>
    <col min="4881" max="4882" width="8" bestFit="1" customWidth="1"/>
    <col min="4883" max="4883" width="7" bestFit="1" customWidth="1"/>
    <col min="4884" max="4892" width="8" bestFit="1" customWidth="1"/>
    <col min="4893" max="4893" width="7" bestFit="1" customWidth="1"/>
    <col min="4894" max="4896" width="8" bestFit="1" customWidth="1"/>
    <col min="4897" max="4897" width="7" bestFit="1" customWidth="1"/>
    <col min="4898" max="4898" width="8" bestFit="1" customWidth="1"/>
    <col min="4899" max="4899" width="7" bestFit="1" customWidth="1"/>
    <col min="4900" max="4901" width="8" bestFit="1" customWidth="1"/>
    <col min="4902" max="4907" width="7" bestFit="1" customWidth="1"/>
    <col min="4908" max="4910" width="8" bestFit="1" customWidth="1"/>
    <col min="4911" max="4912" width="7" bestFit="1" customWidth="1"/>
    <col min="4913" max="4917" width="8" bestFit="1" customWidth="1"/>
    <col min="4918" max="4918" width="7" bestFit="1" customWidth="1"/>
    <col min="4919" max="4920" width="8" bestFit="1" customWidth="1"/>
    <col min="4921" max="4921" width="7" bestFit="1" customWidth="1"/>
    <col min="4922" max="4924" width="8" bestFit="1" customWidth="1"/>
    <col min="4925" max="4932" width="7" bestFit="1" customWidth="1"/>
    <col min="4933" max="4933" width="8" bestFit="1" customWidth="1"/>
    <col min="4934" max="4937" width="7" bestFit="1" customWidth="1"/>
    <col min="4938" max="4943" width="8" bestFit="1" customWidth="1"/>
    <col min="4944" max="4945" width="7" bestFit="1" customWidth="1"/>
    <col min="4946" max="4948" width="8" bestFit="1" customWidth="1"/>
    <col min="4949" max="4949" width="7" bestFit="1" customWidth="1"/>
    <col min="4950" max="4950" width="8" bestFit="1" customWidth="1"/>
    <col min="4951" max="4951" width="7" bestFit="1" customWidth="1"/>
    <col min="4952" max="4954" width="8" bestFit="1" customWidth="1"/>
    <col min="4955" max="4956" width="7" bestFit="1" customWidth="1"/>
    <col min="4957" max="4957" width="8" bestFit="1" customWidth="1"/>
    <col min="4958" max="4958" width="7" bestFit="1" customWidth="1"/>
    <col min="4959" max="4960" width="8" bestFit="1" customWidth="1"/>
    <col min="4961" max="4962" width="7" bestFit="1" customWidth="1"/>
    <col min="4963" max="4963" width="8" bestFit="1" customWidth="1"/>
    <col min="4964" max="4964" width="7" bestFit="1" customWidth="1"/>
    <col min="4965" max="4965" width="8" bestFit="1" customWidth="1"/>
    <col min="4966" max="4969" width="7" bestFit="1" customWidth="1"/>
    <col min="4970" max="4971" width="8" bestFit="1" customWidth="1"/>
    <col min="4972" max="4972" width="7" bestFit="1" customWidth="1"/>
    <col min="4973" max="4973" width="8" bestFit="1" customWidth="1"/>
    <col min="4974" max="4976" width="7" bestFit="1" customWidth="1"/>
    <col min="4977" max="4978" width="8" bestFit="1" customWidth="1"/>
    <col min="4979" max="4979" width="7" bestFit="1" customWidth="1"/>
    <col min="4980" max="4981" width="8" bestFit="1" customWidth="1"/>
    <col min="4982" max="4984" width="7" bestFit="1" customWidth="1"/>
    <col min="4985" max="4986" width="8" bestFit="1" customWidth="1"/>
    <col min="4987" max="4987" width="7" bestFit="1" customWidth="1"/>
    <col min="4988" max="4989" width="8" bestFit="1" customWidth="1"/>
    <col min="4990" max="4990" width="7" bestFit="1" customWidth="1"/>
    <col min="4991" max="4992" width="8" bestFit="1" customWidth="1"/>
    <col min="4993" max="4996" width="7" bestFit="1" customWidth="1"/>
    <col min="4997" max="5004" width="8" bestFit="1" customWidth="1"/>
    <col min="5005" max="5006" width="7" bestFit="1" customWidth="1"/>
    <col min="5007" max="5007" width="8" bestFit="1" customWidth="1"/>
    <col min="5008" max="5009" width="7" bestFit="1" customWidth="1"/>
    <col min="5010" max="5010" width="8" bestFit="1" customWidth="1"/>
    <col min="5011" max="5011" width="7" bestFit="1" customWidth="1"/>
    <col min="5012" max="5014" width="8" bestFit="1" customWidth="1"/>
    <col min="5015" max="5017" width="7" bestFit="1" customWidth="1"/>
    <col min="5018" max="5019" width="8" bestFit="1" customWidth="1"/>
    <col min="5020" max="5020" width="7" bestFit="1" customWidth="1"/>
    <col min="5021" max="5021" width="8" bestFit="1" customWidth="1"/>
    <col min="5022" max="5023" width="7" bestFit="1" customWidth="1"/>
    <col min="5024" max="5024" width="8" bestFit="1" customWidth="1"/>
    <col min="5025" max="5026" width="7" bestFit="1" customWidth="1"/>
    <col min="5027" max="5027" width="8" bestFit="1" customWidth="1"/>
    <col min="5028" max="5029" width="7" bestFit="1" customWidth="1"/>
    <col min="5030" max="5030" width="8" bestFit="1" customWidth="1"/>
    <col min="5031" max="5035" width="7" bestFit="1" customWidth="1"/>
    <col min="5036" max="5036" width="8" bestFit="1" customWidth="1"/>
    <col min="5037" max="5037" width="7" bestFit="1" customWidth="1"/>
    <col min="5038" max="5038" width="8" bestFit="1" customWidth="1"/>
    <col min="5039" max="5040" width="7" bestFit="1" customWidth="1"/>
    <col min="5041" max="5041" width="8" bestFit="1" customWidth="1"/>
    <col min="5042" max="5042" width="7" bestFit="1" customWidth="1"/>
    <col min="5043" max="5044" width="8" bestFit="1" customWidth="1"/>
    <col min="5045" max="5045" width="7" bestFit="1" customWidth="1"/>
    <col min="5046" max="5048" width="8" bestFit="1" customWidth="1"/>
    <col min="5049" max="5049" width="7" bestFit="1" customWidth="1"/>
    <col min="5050" max="5052" width="8" bestFit="1" customWidth="1"/>
    <col min="5053" max="5054" width="7" bestFit="1" customWidth="1"/>
    <col min="5055" max="5058" width="8" bestFit="1" customWidth="1"/>
    <col min="5059" max="5059" width="7" bestFit="1" customWidth="1"/>
    <col min="5060" max="5060" width="8" bestFit="1" customWidth="1"/>
    <col min="5061" max="5061" width="7" bestFit="1" customWidth="1"/>
    <col min="5062" max="5062" width="8" bestFit="1" customWidth="1"/>
    <col min="5063" max="5068" width="7" bestFit="1" customWidth="1"/>
    <col min="5069" max="5069" width="8" bestFit="1" customWidth="1"/>
    <col min="5070" max="5072" width="7" bestFit="1" customWidth="1"/>
    <col min="5073" max="5074" width="8" bestFit="1" customWidth="1"/>
    <col min="5075" max="5076" width="7" bestFit="1" customWidth="1"/>
    <col min="5077" max="5077" width="8" bestFit="1" customWidth="1"/>
    <col min="5078" max="5079" width="7" bestFit="1" customWidth="1"/>
    <col min="5080" max="5081" width="8" bestFit="1" customWidth="1"/>
    <col min="5082" max="5085" width="7" bestFit="1" customWidth="1"/>
    <col min="5086" max="5086" width="8" bestFit="1" customWidth="1"/>
    <col min="5087" max="5089" width="7" bestFit="1" customWidth="1"/>
    <col min="5090" max="5091" width="8" bestFit="1" customWidth="1"/>
    <col min="5092" max="5094" width="7" bestFit="1" customWidth="1"/>
    <col min="5095" max="5095" width="8" bestFit="1" customWidth="1"/>
    <col min="5096" max="5101" width="7" bestFit="1" customWidth="1"/>
    <col min="5102" max="5102" width="8" bestFit="1" customWidth="1"/>
    <col min="5103" max="5103" width="7" bestFit="1" customWidth="1"/>
    <col min="5104" max="5104" width="8" bestFit="1" customWidth="1"/>
    <col min="5105" max="5105" width="7" bestFit="1" customWidth="1"/>
    <col min="5106" max="5114" width="8" bestFit="1" customWidth="1"/>
    <col min="5115" max="5115" width="7" bestFit="1" customWidth="1"/>
    <col min="5116" max="5117" width="8" bestFit="1" customWidth="1"/>
    <col min="5118" max="5119" width="7" bestFit="1" customWidth="1"/>
    <col min="5120" max="5122" width="8" bestFit="1" customWidth="1"/>
    <col min="5123" max="5123" width="7" bestFit="1" customWidth="1"/>
    <col min="5124" max="5127" width="8" bestFit="1" customWidth="1"/>
    <col min="5128" max="5129" width="7" bestFit="1" customWidth="1"/>
    <col min="5130" max="5132" width="8" bestFit="1" customWidth="1"/>
    <col min="5133" max="5135" width="7" bestFit="1" customWidth="1"/>
    <col min="5136" max="5139" width="8" bestFit="1" customWidth="1"/>
    <col min="5140" max="5141" width="7" bestFit="1" customWidth="1"/>
    <col min="5142" max="5142" width="8" bestFit="1" customWidth="1"/>
    <col min="5143" max="5143" width="7" bestFit="1" customWidth="1"/>
    <col min="5144" max="5152" width="8" bestFit="1" customWidth="1"/>
    <col min="5153" max="5153" width="7" bestFit="1" customWidth="1"/>
    <col min="5154" max="5154" width="8" bestFit="1" customWidth="1"/>
    <col min="5155" max="5155" width="7" bestFit="1" customWidth="1"/>
    <col min="5156" max="5156" width="8" bestFit="1" customWidth="1"/>
    <col min="5157" max="5158" width="7" bestFit="1" customWidth="1"/>
    <col min="5159" max="5160" width="8" bestFit="1" customWidth="1"/>
    <col min="5161" max="5161" width="7" bestFit="1" customWidth="1"/>
    <col min="5162" max="5163" width="8" bestFit="1" customWidth="1"/>
    <col min="5164" max="5165" width="7" bestFit="1" customWidth="1"/>
    <col min="5166" max="5166" width="8" bestFit="1" customWidth="1"/>
    <col min="5167" max="5173" width="7" bestFit="1" customWidth="1"/>
    <col min="5174" max="5174" width="8" bestFit="1" customWidth="1"/>
    <col min="5175" max="5177" width="7" bestFit="1" customWidth="1"/>
    <col min="5178" max="5179" width="8" bestFit="1" customWidth="1"/>
    <col min="5180" max="5180" width="7" bestFit="1" customWidth="1"/>
    <col min="5181" max="5182" width="8" bestFit="1" customWidth="1"/>
    <col min="5183" max="5183" width="7" bestFit="1" customWidth="1"/>
    <col min="5184" max="5184" width="8" bestFit="1" customWidth="1"/>
    <col min="5185" max="5185" width="7" bestFit="1" customWidth="1"/>
    <col min="5186" max="5187" width="8" bestFit="1" customWidth="1"/>
    <col min="5188" max="5188" width="7" bestFit="1" customWidth="1"/>
    <col min="5189" max="5189" width="8" bestFit="1" customWidth="1"/>
    <col min="5190" max="5201" width="7" bestFit="1" customWidth="1"/>
    <col min="5202" max="5202" width="8" bestFit="1" customWidth="1"/>
    <col min="5203" max="5204" width="7" bestFit="1" customWidth="1"/>
    <col min="5205" max="5205" width="8" bestFit="1" customWidth="1"/>
    <col min="5206" max="5207" width="7" bestFit="1" customWidth="1"/>
    <col min="5208" max="5208" width="8" bestFit="1" customWidth="1"/>
    <col min="5209" max="5212" width="7" bestFit="1" customWidth="1"/>
    <col min="5213" max="5213" width="8" bestFit="1" customWidth="1"/>
    <col min="5214" max="5214" width="7" bestFit="1" customWidth="1"/>
    <col min="5215" max="5215" width="8" bestFit="1" customWidth="1"/>
    <col min="5216" max="5220" width="7" bestFit="1" customWidth="1"/>
    <col min="5221" max="5221" width="8" bestFit="1" customWidth="1"/>
    <col min="5222" max="5224" width="7" bestFit="1" customWidth="1"/>
    <col min="5225" max="5226" width="8" bestFit="1" customWidth="1"/>
    <col min="5227" max="5231" width="7" bestFit="1" customWidth="1"/>
    <col min="5232" max="5233" width="8" bestFit="1" customWidth="1"/>
    <col min="5234" max="5234" width="7" bestFit="1" customWidth="1"/>
    <col min="5235" max="5237" width="8" bestFit="1" customWidth="1"/>
    <col min="5238" max="5239" width="7" bestFit="1" customWidth="1"/>
    <col min="5240" max="5240" width="8" bestFit="1" customWidth="1"/>
    <col min="5241" max="5242" width="7" bestFit="1" customWidth="1"/>
    <col min="5243" max="5244" width="8" bestFit="1" customWidth="1"/>
    <col min="5245" max="5250" width="7" bestFit="1" customWidth="1"/>
    <col min="5251" max="5251" width="8" bestFit="1" customWidth="1"/>
    <col min="5252" max="5254" width="7" bestFit="1" customWidth="1"/>
    <col min="5255" max="5255" width="8" bestFit="1" customWidth="1"/>
    <col min="5256" max="5257" width="7" bestFit="1" customWidth="1"/>
    <col min="5258" max="5258" width="8" bestFit="1" customWidth="1"/>
    <col min="5259" max="5263" width="7" bestFit="1" customWidth="1"/>
    <col min="5264" max="5264" width="8" bestFit="1" customWidth="1"/>
    <col min="5265" max="5265" width="7" bestFit="1" customWidth="1"/>
    <col min="5266" max="5266" width="8" bestFit="1" customWidth="1"/>
    <col min="5267" max="5267" width="7" bestFit="1" customWidth="1"/>
    <col min="5268" max="5268" width="8" bestFit="1" customWidth="1"/>
    <col min="5269" max="5270" width="7" bestFit="1" customWidth="1"/>
    <col min="5271" max="5272" width="8" bestFit="1" customWidth="1"/>
    <col min="5273" max="5273" width="7" bestFit="1" customWidth="1"/>
    <col min="5274" max="5274" width="8" bestFit="1" customWidth="1"/>
    <col min="5275" max="5276" width="7" bestFit="1" customWidth="1"/>
    <col min="5277" max="5277" width="8" bestFit="1" customWidth="1"/>
    <col min="5278" max="5281" width="7" bestFit="1" customWidth="1"/>
    <col min="5282" max="5282" width="8" bestFit="1" customWidth="1"/>
    <col min="5283" max="5285" width="7" bestFit="1" customWidth="1"/>
    <col min="5286" max="5286" width="8" bestFit="1" customWidth="1"/>
    <col min="5287" max="5292" width="7" bestFit="1" customWidth="1"/>
    <col min="5293" max="5293" width="8" bestFit="1" customWidth="1"/>
    <col min="5294" max="5295" width="7" bestFit="1" customWidth="1"/>
    <col min="5296" max="5296" width="8" bestFit="1" customWidth="1"/>
    <col min="5297" max="5306" width="7" bestFit="1" customWidth="1"/>
    <col min="5307" max="5307" width="8" bestFit="1" customWidth="1"/>
    <col min="5308" max="5308" width="7" bestFit="1" customWidth="1"/>
    <col min="5309" max="5309" width="8" bestFit="1" customWidth="1"/>
    <col min="5310" max="5311" width="7" bestFit="1" customWidth="1"/>
    <col min="5312" max="5313" width="8" bestFit="1" customWidth="1"/>
    <col min="5314" max="5319" width="7" bestFit="1" customWidth="1"/>
    <col min="5320" max="5320" width="8" bestFit="1" customWidth="1"/>
    <col min="5321" max="5327" width="7" bestFit="1" customWidth="1"/>
    <col min="5328" max="5328" width="8" bestFit="1" customWidth="1"/>
    <col min="5329" max="5330" width="7" bestFit="1" customWidth="1"/>
    <col min="5331" max="5332" width="8" bestFit="1" customWidth="1"/>
    <col min="5333" max="5333" width="7" bestFit="1" customWidth="1"/>
    <col min="5334" max="5334" width="8" bestFit="1" customWidth="1"/>
    <col min="5335" max="5336" width="7" bestFit="1" customWidth="1"/>
    <col min="5337" max="5337" width="8" bestFit="1" customWidth="1"/>
    <col min="5338" max="5338" width="7" bestFit="1" customWidth="1"/>
    <col min="5339" max="5339" width="8" bestFit="1" customWidth="1"/>
    <col min="5340" max="5340" width="7" bestFit="1" customWidth="1"/>
    <col min="5341" max="5342" width="8" bestFit="1" customWidth="1"/>
    <col min="5343" max="5344" width="7" bestFit="1" customWidth="1"/>
    <col min="5345" max="5345" width="8" bestFit="1" customWidth="1"/>
    <col min="5346" max="5351" width="7" bestFit="1" customWidth="1"/>
    <col min="5352" max="5352" width="8" bestFit="1" customWidth="1"/>
    <col min="5353" max="5355" width="7" bestFit="1" customWidth="1"/>
    <col min="5356" max="5358" width="8" bestFit="1" customWidth="1"/>
    <col min="5359" max="5359" width="7" bestFit="1" customWidth="1"/>
    <col min="5360" max="5360" width="8" bestFit="1" customWidth="1"/>
    <col min="5361" max="5363" width="7" bestFit="1" customWidth="1"/>
    <col min="5364" max="5368" width="8" bestFit="1" customWidth="1"/>
    <col min="5369" max="5372" width="7" bestFit="1" customWidth="1"/>
    <col min="5373" max="5374" width="8" bestFit="1" customWidth="1"/>
    <col min="5375" max="5375" width="7" bestFit="1" customWidth="1"/>
    <col min="5376" max="5376" width="8" bestFit="1" customWidth="1"/>
    <col min="5377" max="5377" width="7" bestFit="1" customWidth="1"/>
    <col min="5378" max="5378" width="8" bestFit="1" customWidth="1"/>
    <col min="5379" max="5380" width="7" bestFit="1" customWidth="1"/>
    <col min="5381" max="5381" width="8" bestFit="1" customWidth="1"/>
    <col min="5382" max="5382" width="7" bestFit="1" customWidth="1"/>
    <col min="5383" max="5383" width="8" bestFit="1" customWidth="1"/>
    <col min="5384" max="5387" width="7" bestFit="1" customWidth="1"/>
    <col min="5388" max="5392" width="8" bestFit="1" customWidth="1"/>
    <col min="5393" max="5393" width="7" bestFit="1" customWidth="1"/>
    <col min="5394" max="5394" width="8" bestFit="1" customWidth="1"/>
    <col min="5395" max="5398" width="7" bestFit="1" customWidth="1"/>
    <col min="5399" max="5400" width="8" bestFit="1" customWidth="1"/>
    <col min="5401" max="5401" width="7" bestFit="1" customWidth="1"/>
    <col min="5402" max="5402" width="8" bestFit="1" customWidth="1"/>
    <col min="5403" max="5403" width="7" bestFit="1" customWidth="1"/>
    <col min="5404" max="5405" width="8" bestFit="1" customWidth="1"/>
    <col min="5406" max="5406" width="7" bestFit="1" customWidth="1"/>
    <col min="5407" max="5408" width="8" bestFit="1" customWidth="1"/>
    <col min="5409" max="5412" width="7" bestFit="1" customWidth="1"/>
    <col min="5413" max="5413" width="8" bestFit="1" customWidth="1"/>
    <col min="5414" max="5414" width="7" bestFit="1" customWidth="1"/>
    <col min="5415" max="5415" width="8" bestFit="1" customWidth="1"/>
    <col min="5416" max="5416" width="7" bestFit="1" customWidth="1"/>
    <col min="5417" max="5420" width="8" bestFit="1" customWidth="1"/>
    <col min="5421" max="5422" width="7" bestFit="1" customWidth="1"/>
    <col min="5423" max="5424" width="8" bestFit="1" customWidth="1"/>
    <col min="5425" max="5426" width="7" bestFit="1" customWidth="1"/>
    <col min="5427" max="5427" width="8" bestFit="1" customWidth="1"/>
    <col min="5428" max="5428" width="7" bestFit="1" customWidth="1"/>
    <col min="5429" max="5430" width="8" bestFit="1" customWidth="1"/>
    <col min="5431" max="5433" width="7" bestFit="1" customWidth="1"/>
    <col min="5434" max="5437" width="8" bestFit="1" customWidth="1"/>
    <col min="5438" max="5438" width="7" bestFit="1" customWidth="1"/>
    <col min="5439" max="5439" width="8" bestFit="1" customWidth="1"/>
    <col min="5440" max="5440" width="7" bestFit="1" customWidth="1"/>
    <col min="5441" max="5441" width="8" bestFit="1" customWidth="1"/>
    <col min="5442" max="5443" width="7" bestFit="1" customWidth="1"/>
    <col min="5444" max="5444" width="8" bestFit="1" customWidth="1"/>
    <col min="5445" max="5449" width="7" bestFit="1" customWidth="1"/>
    <col min="5450" max="5450" width="8" bestFit="1" customWidth="1"/>
    <col min="5451" max="5451" width="7" bestFit="1" customWidth="1"/>
    <col min="5452" max="5452" width="8" bestFit="1" customWidth="1"/>
    <col min="5453" max="5453" width="7" bestFit="1" customWidth="1"/>
    <col min="5454" max="5456" width="8" bestFit="1" customWidth="1"/>
    <col min="5457" max="5459" width="7" bestFit="1" customWidth="1"/>
    <col min="5460" max="5460" width="8" bestFit="1" customWidth="1"/>
    <col min="5461" max="5461" width="7" bestFit="1" customWidth="1"/>
    <col min="5462" max="5462" width="8" bestFit="1" customWidth="1"/>
    <col min="5463" max="5474" width="7" bestFit="1" customWidth="1"/>
    <col min="5475" max="5475" width="8" bestFit="1" customWidth="1"/>
    <col min="5476" max="5477" width="7" bestFit="1" customWidth="1"/>
    <col min="5478" max="5479" width="8" bestFit="1" customWidth="1"/>
    <col min="5480" max="5481" width="7" bestFit="1" customWidth="1"/>
    <col min="5482" max="5482" width="8" bestFit="1" customWidth="1"/>
    <col min="5483" max="5483" width="7" bestFit="1" customWidth="1"/>
    <col min="5484" max="5485" width="8" bestFit="1" customWidth="1"/>
    <col min="5486" max="5487" width="7" bestFit="1" customWidth="1"/>
    <col min="5488" max="5489" width="8" bestFit="1" customWidth="1"/>
    <col min="5490" max="5490" width="7" bestFit="1" customWidth="1"/>
    <col min="5491" max="5491" width="8" bestFit="1" customWidth="1"/>
    <col min="5492" max="5494" width="7" bestFit="1" customWidth="1"/>
    <col min="5495" max="5495" width="8" bestFit="1" customWidth="1"/>
    <col min="5496" max="5497" width="7" bestFit="1" customWidth="1"/>
    <col min="5498" max="5500" width="8" bestFit="1" customWidth="1"/>
    <col min="5501" max="5502" width="7" bestFit="1" customWidth="1"/>
    <col min="5503" max="5505" width="8" bestFit="1" customWidth="1"/>
    <col min="5506" max="5506" width="6" bestFit="1" customWidth="1"/>
    <col min="5507" max="5508" width="7" bestFit="1" customWidth="1"/>
    <col min="5509" max="5509" width="8" bestFit="1" customWidth="1"/>
    <col min="5510" max="5512" width="7" bestFit="1" customWidth="1"/>
    <col min="5513" max="5514" width="8" bestFit="1" customWidth="1"/>
    <col min="5515" max="5515" width="6" bestFit="1" customWidth="1"/>
    <col min="5516" max="5518" width="7" bestFit="1" customWidth="1"/>
    <col min="5519" max="5521" width="8" bestFit="1" customWidth="1"/>
    <col min="5522" max="5524" width="7" bestFit="1" customWidth="1"/>
    <col min="5525" max="5525" width="8" bestFit="1" customWidth="1"/>
    <col min="5526" max="5531" width="7" bestFit="1" customWidth="1"/>
    <col min="5532" max="5532" width="8" bestFit="1" customWidth="1"/>
    <col min="5533" max="5536" width="7" bestFit="1" customWidth="1"/>
    <col min="5537" max="5537" width="8" bestFit="1" customWidth="1"/>
    <col min="5538" max="5538" width="7" bestFit="1" customWidth="1"/>
    <col min="5539" max="5539" width="8" bestFit="1" customWidth="1"/>
    <col min="5540" max="5551" width="7" bestFit="1" customWidth="1"/>
    <col min="5552" max="5553" width="8" bestFit="1" customWidth="1"/>
    <col min="5554" max="5559" width="7" bestFit="1" customWidth="1"/>
    <col min="5560" max="5560" width="8" bestFit="1" customWidth="1"/>
    <col min="5561" max="5563" width="7" bestFit="1" customWidth="1"/>
    <col min="5564" max="5564" width="8" bestFit="1" customWidth="1"/>
    <col min="5565" max="5567" width="7" bestFit="1" customWidth="1"/>
    <col min="5568" max="5568" width="8" bestFit="1" customWidth="1"/>
    <col min="5569" max="5569" width="7" bestFit="1" customWidth="1"/>
    <col min="5570" max="5570" width="8" bestFit="1" customWidth="1"/>
    <col min="5571" max="5571" width="7" bestFit="1" customWidth="1"/>
    <col min="5572" max="5573" width="8" bestFit="1" customWidth="1"/>
    <col min="5574" max="5574" width="7" bestFit="1" customWidth="1"/>
    <col min="5575" max="5575" width="8" bestFit="1" customWidth="1"/>
    <col min="5576" max="5583" width="7" bestFit="1" customWidth="1"/>
    <col min="5584" max="5584" width="8" bestFit="1" customWidth="1"/>
    <col min="5585" max="5586" width="7" bestFit="1" customWidth="1"/>
    <col min="5587" max="5587" width="8" bestFit="1" customWidth="1"/>
    <col min="5588" max="5590" width="7" bestFit="1" customWidth="1"/>
    <col min="5591" max="5591" width="8" bestFit="1" customWidth="1"/>
    <col min="5592" max="5602" width="7" bestFit="1" customWidth="1"/>
    <col min="5603" max="5603" width="8" bestFit="1" customWidth="1"/>
    <col min="5604" max="5604" width="7" bestFit="1" customWidth="1"/>
    <col min="5605" max="5605" width="8" bestFit="1" customWidth="1"/>
    <col min="5606" max="5611" width="7" bestFit="1" customWidth="1"/>
    <col min="5612" max="5612" width="8" bestFit="1" customWidth="1"/>
    <col min="5613" max="5615" width="7" bestFit="1" customWidth="1"/>
    <col min="5616" max="5617" width="8" bestFit="1" customWidth="1"/>
    <col min="5618" max="5623" width="7" bestFit="1" customWidth="1"/>
    <col min="5624" max="5624" width="8" bestFit="1" customWidth="1"/>
    <col min="5625" max="5626" width="7" bestFit="1" customWidth="1"/>
    <col min="5627" max="5628" width="8" bestFit="1" customWidth="1"/>
    <col min="5629" max="5629" width="7" bestFit="1" customWidth="1"/>
    <col min="5630" max="5630" width="8" bestFit="1" customWidth="1"/>
    <col min="5631" max="5631" width="7" bestFit="1" customWidth="1"/>
    <col min="5632" max="5635" width="8" bestFit="1" customWidth="1"/>
    <col min="5636" max="5638" width="7" bestFit="1" customWidth="1"/>
    <col min="5639" max="5640" width="8" bestFit="1" customWidth="1"/>
    <col min="5641" max="5650" width="7" bestFit="1" customWidth="1"/>
    <col min="5651" max="5651" width="8" bestFit="1" customWidth="1"/>
    <col min="5652" max="5652" width="7" bestFit="1" customWidth="1"/>
    <col min="5653" max="5654" width="8" bestFit="1" customWidth="1"/>
    <col min="5655" max="5655" width="7" bestFit="1" customWidth="1"/>
    <col min="5656" max="5656" width="8" bestFit="1" customWidth="1"/>
    <col min="5657" max="5664" width="7" bestFit="1" customWidth="1"/>
    <col min="5665" max="5665" width="8" bestFit="1" customWidth="1"/>
    <col min="5666" max="5667" width="7" bestFit="1" customWidth="1"/>
    <col min="5668" max="5668" width="8" bestFit="1" customWidth="1"/>
    <col min="5669" max="5670" width="7" bestFit="1" customWidth="1"/>
    <col min="5671" max="5672" width="8" bestFit="1" customWidth="1"/>
    <col min="5673" max="5678" width="7" bestFit="1" customWidth="1"/>
    <col min="5679" max="5679" width="8" bestFit="1" customWidth="1"/>
    <col min="5680" max="5680" width="7" bestFit="1" customWidth="1"/>
    <col min="5681" max="5681" width="6" bestFit="1" customWidth="1"/>
    <col min="5682" max="5682" width="7" bestFit="1" customWidth="1"/>
    <col min="5683" max="5683" width="8" bestFit="1" customWidth="1"/>
    <col min="5684" max="5688" width="7" bestFit="1" customWidth="1"/>
    <col min="5689" max="5689" width="8" bestFit="1" customWidth="1"/>
    <col min="5690" max="5690" width="7" bestFit="1" customWidth="1"/>
    <col min="5691" max="5691" width="8" bestFit="1" customWidth="1"/>
    <col min="5692" max="5692" width="7" bestFit="1" customWidth="1"/>
    <col min="5693" max="5693" width="8" bestFit="1" customWidth="1"/>
    <col min="5694" max="5700" width="7" bestFit="1" customWidth="1"/>
    <col min="5701" max="5702" width="8" bestFit="1" customWidth="1"/>
    <col min="5703" max="5704" width="7" bestFit="1" customWidth="1"/>
    <col min="5705" max="5705" width="8" bestFit="1" customWidth="1"/>
    <col min="5706" max="5706" width="7" bestFit="1" customWidth="1"/>
    <col min="5707" max="5707" width="8" bestFit="1" customWidth="1"/>
    <col min="5708" max="5709" width="7" bestFit="1" customWidth="1"/>
    <col min="5710" max="5712" width="8" bestFit="1" customWidth="1"/>
    <col min="5713" max="5716" width="7" bestFit="1" customWidth="1"/>
    <col min="5717" max="5718" width="8" bestFit="1" customWidth="1"/>
    <col min="5719" max="5721" width="7" bestFit="1" customWidth="1"/>
    <col min="5722" max="5724" width="8" bestFit="1" customWidth="1"/>
    <col min="5725" max="5725" width="7" bestFit="1" customWidth="1"/>
    <col min="5726" max="5726" width="8" bestFit="1" customWidth="1"/>
    <col min="5727" max="5728" width="7" bestFit="1" customWidth="1"/>
    <col min="5729" max="5730" width="8" bestFit="1" customWidth="1"/>
    <col min="5731" max="5736" width="7" bestFit="1" customWidth="1"/>
    <col min="5737" max="5738" width="8" bestFit="1" customWidth="1"/>
    <col min="5739" max="5739" width="7" bestFit="1" customWidth="1"/>
    <col min="5740" max="5740" width="8" bestFit="1" customWidth="1"/>
    <col min="5741" max="5741" width="7" bestFit="1" customWidth="1"/>
    <col min="5742" max="5742" width="8" bestFit="1" customWidth="1"/>
    <col min="5743" max="5747" width="7" bestFit="1" customWidth="1"/>
    <col min="5748" max="5748" width="8" bestFit="1" customWidth="1"/>
    <col min="5749" max="5749" width="7" bestFit="1" customWidth="1"/>
    <col min="5750" max="5751" width="8" bestFit="1" customWidth="1"/>
    <col min="5752" max="5752" width="7" bestFit="1" customWidth="1"/>
    <col min="5753" max="5753" width="8" bestFit="1" customWidth="1"/>
    <col min="5754" max="5754" width="7" bestFit="1" customWidth="1"/>
    <col min="5755" max="5757" width="8" bestFit="1" customWidth="1"/>
    <col min="5758" max="5758" width="7" bestFit="1" customWidth="1"/>
    <col min="5759" max="5763" width="8" bestFit="1" customWidth="1"/>
    <col min="5764" max="5764" width="7" bestFit="1" customWidth="1"/>
    <col min="5765" max="5766" width="8" bestFit="1" customWidth="1"/>
    <col min="5767" max="5769" width="7" bestFit="1" customWidth="1"/>
    <col min="5770" max="5771" width="8" bestFit="1" customWidth="1"/>
    <col min="5772" max="5772" width="7" bestFit="1" customWidth="1"/>
    <col min="5773" max="5773" width="8" bestFit="1" customWidth="1"/>
    <col min="5774" max="5774" width="7" bestFit="1" customWidth="1"/>
    <col min="5775" max="5775" width="8" bestFit="1" customWidth="1"/>
    <col min="5776" max="5776" width="7" bestFit="1" customWidth="1"/>
    <col min="5777" max="5777" width="8" bestFit="1" customWidth="1"/>
    <col min="5778" max="5778" width="7" bestFit="1" customWidth="1"/>
    <col min="5779" max="5779" width="8" bestFit="1" customWidth="1"/>
    <col min="5780" max="5780" width="7" bestFit="1" customWidth="1"/>
    <col min="5781" max="5781" width="8" bestFit="1" customWidth="1"/>
    <col min="5782" max="5788" width="7" bestFit="1" customWidth="1"/>
    <col min="5789" max="5789" width="8" bestFit="1" customWidth="1"/>
    <col min="5790" max="5795" width="7" bestFit="1" customWidth="1"/>
    <col min="5796" max="5796" width="8" bestFit="1" customWidth="1"/>
    <col min="5797" max="5797" width="7" bestFit="1" customWidth="1"/>
    <col min="5798" max="5799" width="8" bestFit="1" customWidth="1"/>
    <col min="5800" max="5800" width="7" bestFit="1" customWidth="1"/>
    <col min="5801" max="5801" width="6" bestFit="1" customWidth="1"/>
    <col min="5802" max="5802" width="7" bestFit="1" customWidth="1"/>
    <col min="5803" max="5803" width="8" bestFit="1" customWidth="1"/>
    <col min="5804" max="5807" width="7" bestFit="1" customWidth="1"/>
    <col min="5808" max="5808" width="8" bestFit="1" customWidth="1"/>
    <col min="5809" max="5810" width="7" bestFit="1" customWidth="1"/>
    <col min="5811" max="5811" width="8" bestFit="1" customWidth="1"/>
    <col min="5812" max="5812" width="7" bestFit="1" customWidth="1"/>
    <col min="5813" max="5813" width="8" bestFit="1" customWidth="1"/>
    <col min="5814" max="5815" width="7" bestFit="1" customWidth="1"/>
    <col min="5816" max="5816" width="8" bestFit="1" customWidth="1"/>
    <col min="5817" max="5819" width="7" bestFit="1" customWidth="1"/>
    <col min="5820" max="5820" width="8" bestFit="1" customWidth="1"/>
    <col min="5821" max="5821" width="7" bestFit="1" customWidth="1"/>
    <col min="5822" max="5822" width="8" bestFit="1" customWidth="1"/>
    <col min="5823" max="5829" width="7" bestFit="1" customWidth="1"/>
    <col min="5830" max="5830" width="6" bestFit="1" customWidth="1"/>
    <col min="5831" max="5832" width="7" bestFit="1" customWidth="1"/>
    <col min="5833" max="5833" width="8" bestFit="1" customWidth="1"/>
    <col min="5834" max="5843" width="7" bestFit="1" customWidth="1"/>
    <col min="5844" max="5847" width="8" bestFit="1" customWidth="1"/>
    <col min="5848" max="5849" width="7" bestFit="1" customWidth="1"/>
    <col min="5850" max="5851" width="8" bestFit="1" customWidth="1"/>
    <col min="5852" max="5853" width="7" bestFit="1" customWidth="1"/>
    <col min="5854" max="5854" width="8" bestFit="1" customWidth="1"/>
    <col min="5855" max="5858" width="7" bestFit="1" customWidth="1"/>
    <col min="5859" max="5859" width="8" bestFit="1" customWidth="1"/>
    <col min="5860" max="5862" width="7" bestFit="1" customWidth="1"/>
    <col min="5863" max="5863" width="8" bestFit="1" customWidth="1"/>
    <col min="5864" max="5864" width="7" bestFit="1" customWidth="1"/>
    <col min="5865" max="5865" width="8" bestFit="1" customWidth="1"/>
    <col min="5866" max="5867" width="7" bestFit="1" customWidth="1"/>
    <col min="5868" max="5868" width="8" bestFit="1" customWidth="1"/>
    <col min="5869" max="5869" width="7" bestFit="1" customWidth="1"/>
    <col min="5870" max="5870" width="8" bestFit="1" customWidth="1"/>
    <col min="5871" max="5871" width="7" bestFit="1" customWidth="1"/>
    <col min="5872" max="5872" width="8" bestFit="1" customWidth="1"/>
    <col min="5873" max="5873" width="7" bestFit="1" customWidth="1"/>
    <col min="5874" max="5874" width="8" bestFit="1" customWidth="1"/>
    <col min="5875" max="5875" width="7" bestFit="1" customWidth="1"/>
    <col min="5876" max="5877" width="8" bestFit="1" customWidth="1"/>
    <col min="5878" max="5878" width="7" bestFit="1" customWidth="1"/>
    <col min="5879" max="5880" width="8" bestFit="1" customWidth="1"/>
    <col min="5881" max="5881" width="7" bestFit="1" customWidth="1"/>
    <col min="5882" max="5882" width="8" bestFit="1" customWidth="1"/>
    <col min="5883" max="5883" width="7" bestFit="1" customWidth="1"/>
    <col min="5884" max="5885" width="8" bestFit="1" customWidth="1"/>
    <col min="5886" max="5886" width="7" bestFit="1" customWidth="1"/>
    <col min="5887" max="5889" width="8" bestFit="1" customWidth="1"/>
    <col min="5890" max="5896" width="7" bestFit="1" customWidth="1"/>
    <col min="5897" max="5897" width="8" bestFit="1" customWidth="1"/>
    <col min="5898" max="5898" width="7" bestFit="1" customWidth="1"/>
    <col min="5899" max="5899" width="8" bestFit="1" customWidth="1"/>
    <col min="5900" max="5903" width="7" bestFit="1" customWidth="1"/>
    <col min="5904" max="5904" width="8" bestFit="1" customWidth="1"/>
    <col min="5905" max="5917" width="7" bestFit="1" customWidth="1"/>
    <col min="5918" max="5918" width="8" bestFit="1" customWidth="1"/>
    <col min="5919" max="5924" width="7" bestFit="1" customWidth="1"/>
    <col min="5925" max="5925" width="8" bestFit="1" customWidth="1"/>
    <col min="5926" max="5928" width="7" bestFit="1" customWidth="1"/>
    <col min="5929" max="5930" width="8" bestFit="1" customWidth="1"/>
    <col min="5931" max="5933" width="7" bestFit="1" customWidth="1"/>
    <col min="5934" max="5936" width="8" bestFit="1" customWidth="1"/>
    <col min="5937" max="5937" width="7" bestFit="1" customWidth="1"/>
    <col min="5938" max="5938" width="8" bestFit="1" customWidth="1"/>
    <col min="5939" max="5939" width="7" bestFit="1" customWidth="1"/>
    <col min="5940" max="5940" width="8" bestFit="1" customWidth="1"/>
    <col min="5941" max="5945" width="7" bestFit="1" customWidth="1"/>
    <col min="5946" max="5950" width="8" bestFit="1" customWidth="1"/>
    <col min="5951" max="5956" width="7" bestFit="1" customWidth="1"/>
    <col min="5957" max="5957" width="8" bestFit="1" customWidth="1"/>
    <col min="5958" max="5963" width="7" bestFit="1" customWidth="1"/>
    <col min="5964" max="5964" width="8" bestFit="1" customWidth="1"/>
    <col min="5965" max="5968" width="7" bestFit="1" customWidth="1"/>
    <col min="5969" max="5970" width="8" bestFit="1" customWidth="1"/>
    <col min="5971" max="5971" width="7" bestFit="1" customWidth="1"/>
    <col min="5972" max="5973" width="8" bestFit="1" customWidth="1"/>
    <col min="5974" max="5974" width="7" bestFit="1" customWidth="1"/>
    <col min="5975" max="5975" width="8" bestFit="1" customWidth="1"/>
    <col min="5976" max="5976" width="7" bestFit="1" customWidth="1"/>
    <col min="5977" max="5977" width="8" bestFit="1" customWidth="1"/>
    <col min="5978" max="5978" width="7" bestFit="1" customWidth="1"/>
    <col min="5979" max="5981" width="8" bestFit="1" customWidth="1"/>
    <col min="5982" max="5984" width="7" bestFit="1" customWidth="1"/>
    <col min="5985" max="5986" width="8" bestFit="1" customWidth="1"/>
    <col min="5987" max="5988" width="7" bestFit="1" customWidth="1"/>
    <col min="5989" max="5989" width="6" bestFit="1" customWidth="1"/>
    <col min="5990" max="5990" width="8" bestFit="1" customWidth="1"/>
    <col min="5991" max="5991" width="7" bestFit="1" customWidth="1"/>
    <col min="5992" max="5993" width="8" bestFit="1" customWidth="1"/>
    <col min="5994" max="5995" width="7" bestFit="1" customWidth="1"/>
    <col min="5996" max="5997" width="8" bestFit="1" customWidth="1"/>
    <col min="5998" max="6000" width="7" bestFit="1" customWidth="1"/>
    <col min="6001" max="6001" width="8" bestFit="1" customWidth="1"/>
    <col min="6002" max="6006" width="7" bestFit="1" customWidth="1"/>
    <col min="6007" max="6007" width="8" bestFit="1" customWidth="1"/>
    <col min="6008" max="6013" width="7" bestFit="1" customWidth="1"/>
    <col min="6014" max="6016" width="8" bestFit="1" customWidth="1"/>
    <col min="6017" max="6017" width="6" bestFit="1" customWidth="1"/>
    <col min="6018" max="6018" width="7" bestFit="1" customWidth="1"/>
    <col min="6019" max="6019" width="8" bestFit="1" customWidth="1"/>
    <col min="6020" max="6021" width="7" bestFit="1" customWidth="1"/>
    <col min="6022" max="6022" width="8" bestFit="1" customWidth="1"/>
    <col min="6023" max="6024" width="7" bestFit="1" customWidth="1"/>
    <col min="6025" max="6025" width="8" bestFit="1" customWidth="1"/>
    <col min="6026" max="6028" width="7" bestFit="1" customWidth="1"/>
    <col min="6029" max="6029" width="8" bestFit="1" customWidth="1"/>
    <col min="6030" max="6030" width="7" bestFit="1" customWidth="1"/>
    <col min="6031" max="6031" width="8" bestFit="1" customWidth="1"/>
    <col min="6032" max="6034" width="7" bestFit="1" customWidth="1"/>
    <col min="6035" max="6035" width="8" bestFit="1" customWidth="1"/>
    <col min="6036" max="6037" width="7" bestFit="1" customWidth="1"/>
    <col min="6038" max="6039" width="8" bestFit="1" customWidth="1"/>
    <col min="6040" max="6045" width="7" bestFit="1" customWidth="1"/>
    <col min="6046" max="6046" width="8" bestFit="1" customWidth="1"/>
    <col min="6047" max="6047" width="7" bestFit="1" customWidth="1"/>
    <col min="6048" max="6048" width="8" bestFit="1" customWidth="1"/>
    <col min="6049" max="6049" width="7" bestFit="1" customWidth="1"/>
    <col min="6050" max="6052" width="8" bestFit="1" customWidth="1"/>
    <col min="6053" max="6053" width="7" bestFit="1" customWidth="1"/>
    <col min="6054" max="6054" width="8" bestFit="1" customWidth="1"/>
    <col min="6055" max="6056" width="7" bestFit="1" customWidth="1"/>
    <col min="6057" max="6057" width="8" bestFit="1" customWidth="1"/>
    <col min="6058" max="6058" width="7" bestFit="1" customWidth="1"/>
    <col min="6059" max="6059" width="8" bestFit="1" customWidth="1"/>
    <col min="6060" max="6060" width="6" bestFit="1" customWidth="1"/>
    <col min="6061" max="6061" width="8" bestFit="1" customWidth="1"/>
    <col min="6062" max="6067" width="7" bestFit="1" customWidth="1"/>
    <col min="6068" max="6068" width="8" bestFit="1" customWidth="1"/>
    <col min="6069" max="6071" width="7" bestFit="1" customWidth="1"/>
    <col min="6072" max="6072" width="8" bestFit="1" customWidth="1"/>
    <col min="6073" max="6074" width="7" bestFit="1" customWidth="1"/>
    <col min="6075" max="6076" width="8" bestFit="1" customWidth="1"/>
    <col min="6077" max="6077" width="7" bestFit="1" customWidth="1"/>
    <col min="6078" max="6079" width="8" bestFit="1" customWidth="1"/>
    <col min="6080" max="6088" width="7" bestFit="1" customWidth="1"/>
    <col min="6089" max="6089" width="8" bestFit="1" customWidth="1"/>
    <col min="6090" max="6090" width="7" bestFit="1" customWidth="1"/>
    <col min="6091" max="6091" width="8" bestFit="1" customWidth="1"/>
    <col min="6092" max="6092" width="7" bestFit="1" customWidth="1"/>
    <col min="6093" max="6095" width="8" bestFit="1" customWidth="1"/>
    <col min="6096" max="6097" width="7" bestFit="1" customWidth="1"/>
    <col min="6098" max="6098" width="8" bestFit="1" customWidth="1"/>
    <col min="6099" max="6099" width="7" bestFit="1" customWidth="1"/>
    <col min="6100" max="6100" width="8" bestFit="1" customWidth="1"/>
    <col min="6101" max="6105" width="7" bestFit="1" customWidth="1"/>
    <col min="6106" max="6106" width="8" bestFit="1" customWidth="1"/>
    <col min="6107" max="6108" width="7" bestFit="1" customWidth="1"/>
    <col min="6109" max="6109" width="8" bestFit="1" customWidth="1"/>
    <col min="6110" max="6112" width="7" bestFit="1" customWidth="1"/>
    <col min="6113" max="6113" width="8" bestFit="1" customWidth="1"/>
    <col min="6114" max="6116" width="7" bestFit="1" customWidth="1"/>
    <col min="6117" max="6117" width="8" bestFit="1" customWidth="1"/>
    <col min="6118" max="6119" width="7" bestFit="1" customWidth="1"/>
    <col min="6120" max="6120" width="8" bestFit="1" customWidth="1"/>
    <col min="6121" max="6122" width="7" bestFit="1" customWidth="1"/>
    <col min="6123" max="6123" width="8" bestFit="1" customWidth="1"/>
    <col min="6124" max="6125" width="7" bestFit="1" customWidth="1"/>
    <col min="6126" max="6127" width="8" bestFit="1" customWidth="1"/>
    <col min="6128" max="6129" width="7" bestFit="1" customWidth="1"/>
    <col min="6130" max="6130" width="8" bestFit="1" customWidth="1"/>
    <col min="6131" max="6138" width="7" bestFit="1" customWidth="1"/>
    <col min="6139" max="6139" width="8" bestFit="1" customWidth="1"/>
    <col min="6140" max="6142" width="7" bestFit="1" customWidth="1"/>
    <col min="6143" max="6143" width="8" bestFit="1" customWidth="1"/>
    <col min="6144" max="6144" width="7" bestFit="1" customWidth="1"/>
    <col min="6145" max="6145" width="8" bestFit="1" customWidth="1"/>
    <col min="6146" max="6146" width="7" bestFit="1" customWidth="1"/>
    <col min="6147" max="6147" width="8" bestFit="1" customWidth="1"/>
    <col min="6148" max="6151" width="7" bestFit="1" customWidth="1"/>
    <col min="6152" max="6155" width="8" bestFit="1" customWidth="1"/>
    <col min="6156" max="6159" width="7" bestFit="1" customWidth="1"/>
    <col min="6160" max="6163" width="8" bestFit="1" customWidth="1"/>
    <col min="6164" max="6164" width="7" bestFit="1" customWidth="1"/>
    <col min="6165" max="6165" width="6" bestFit="1" customWidth="1"/>
    <col min="6166" max="6169" width="7" bestFit="1" customWidth="1"/>
    <col min="6170" max="6170" width="8" bestFit="1" customWidth="1"/>
    <col min="6171" max="6171" width="7" bestFit="1" customWidth="1"/>
    <col min="6172" max="6172" width="8" bestFit="1" customWidth="1"/>
    <col min="6173" max="6177" width="7" bestFit="1" customWidth="1"/>
    <col min="6178" max="6179" width="8" bestFit="1" customWidth="1"/>
    <col min="6180" max="6184" width="7" bestFit="1" customWidth="1"/>
    <col min="6185" max="6185" width="8" bestFit="1" customWidth="1"/>
    <col min="6186" max="6188" width="7" bestFit="1" customWidth="1"/>
    <col min="6189" max="6189" width="8" bestFit="1" customWidth="1"/>
    <col min="6190" max="6191" width="7" bestFit="1" customWidth="1"/>
    <col min="6192" max="6193" width="8" bestFit="1" customWidth="1"/>
    <col min="6194" max="6198" width="7" bestFit="1" customWidth="1"/>
    <col min="6199" max="6199" width="8" bestFit="1" customWidth="1"/>
    <col min="6200" max="6201" width="7" bestFit="1" customWidth="1"/>
    <col min="6202" max="6205" width="8" bestFit="1" customWidth="1"/>
    <col min="6206" max="6207" width="7" bestFit="1" customWidth="1"/>
    <col min="6208" max="6208" width="8" bestFit="1" customWidth="1"/>
    <col min="6209" max="6209" width="7" bestFit="1" customWidth="1"/>
    <col min="6210" max="6211" width="8" bestFit="1" customWidth="1"/>
    <col min="6212" max="6226" width="7" bestFit="1" customWidth="1"/>
    <col min="6227" max="6227" width="8" bestFit="1" customWidth="1"/>
    <col min="6228" max="6228" width="7" bestFit="1" customWidth="1"/>
    <col min="6229" max="6229" width="8" bestFit="1" customWidth="1"/>
    <col min="6230" max="6232" width="7" bestFit="1" customWidth="1"/>
    <col min="6233" max="6233" width="8" bestFit="1" customWidth="1"/>
    <col min="6234" max="6235" width="7" bestFit="1" customWidth="1"/>
    <col min="6236" max="6236" width="8" bestFit="1" customWidth="1"/>
    <col min="6237" max="6240" width="7" bestFit="1" customWidth="1"/>
    <col min="6241" max="6241" width="8" bestFit="1" customWidth="1"/>
    <col min="6242" max="6242" width="7" bestFit="1" customWidth="1"/>
    <col min="6243" max="6243" width="8" bestFit="1" customWidth="1"/>
    <col min="6244" max="6244" width="7" bestFit="1" customWidth="1"/>
    <col min="6245" max="6245" width="8" bestFit="1" customWidth="1"/>
    <col min="6246" max="6246" width="7" bestFit="1" customWidth="1"/>
    <col min="6247" max="6247" width="8" bestFit="1" customWidth="1"/>
    <col min="6248" max="6248" width="7" bestFit="1" customWidth="1"/>
    <col min="6249" max="6249" width="8" bestFit="1" customWidth="1"/>
    <col min="6250" max="6252" width="7" bestFit="1" customWidth="1"/>
    <col min="6253" max="6253" width="8" bestFit="1" customWidth="1"/>
    <col min="6254" max="6254" width="7" bestFit="1" customWidth="1"/>
    <col min="6255" max="6255" width="8" bestFit="1" customWidth="1"/>
    <col min="6256" max="6257" width="7" bestFit="1" customWidth="1"/>
    <col min="6258" max="6258" width="6" bestFit="1" customWidth="1"/>
    <col min="6259" max="6263" width="7" bestFit="1" customWidth="1"/>
    <col min="6264" max="6264" width="8" bestFit="1" customWidth="1"/>
    <col min="6265" max="6266" width="7" bestFit="1" customWidth="1"/>
    <col min="6267" max="6271" width="8" bestFit="1" customWidth="1"/>
    <col min="6272" max="6272" width="7" bestFit="1" customWidth="1"/>
    <col min="6273" max="6273" width="8" bestFit="1" customWidth="1"/>
    <col min="6274" max="6279" width="7" bestFit="1" customWidth="1"/>
    <col min="6280" max="6281" width="8" bestFit="1" customWidth="1"/>
    <col min="6282" max="6282" width="7" bestFit="1" customWidth="1"/>
    <col min="6283" max="6283" width="8" bestFit="1" customWidth="1"/>
    <col min="6284" max="6286" width="7" bestFit="1" customWidth="1"/>
    <col min="6287" max="6287" width="8" bestFit="1" customWidth="1"/>
    <col min="6288" max="6295" width="7" bestFit="1" customWidth="1"/>
    <col min="6296" max="6297" width="8" bestFit="1" customWidth="1"/>
    <col min="6298" max="6298" width="7" bestFit="1" customWidth="1"/>
    <col min="6299" max="6299" width="8" bestFit="1" customWidth="1"/>
    <col min="6300" max="6304" width="7" bestFit="1" customWidth="1"/>
    <col min="6305" max="6305" width="8" bestFit="1" customWidth="1"/>
    <col min="6306" max="6306" width="7" bestFit="1" customWidth="1"/>
    <col min="6307" max="6307" width="8" bestFit="1" customWidth="1"/>
    <col min="6308" max="6315" width="7" bestFit="1" customWidth="1"/>
    <col min="6316" max="6317" width="8" bestFit="1" customWidth="1"/>
    <col min="6318" max="6322" width="7" bestFit="1" customWidth="1"/>
    <col min="6323" max="6323" width="6" bestFit="1" customWidth="1"/>
    <col min="6324" max="6328" width="7" bestFit="1" customWidth="1"/>
    <col min="6329" max="6329" width="8" bestFit="1" customWidth="1"/>
    <col min="6330" max="6330" width="7" bestFit="1" customWidth="1"/>
    <col min="6331" max="6331" width="8" bestFit="1" customWidth="1"/>
    <col min="6332" max="6332" width="7" bestFit="1" customWidth="1"/>
    <col min="6333" max="6334" width="8" bestFit="1" customWidth="1"/>
    <col min="6335" max="6343" width="7" bestFit="1" customWidth="1"/>
    <col min="6344" max="6345" width="8" bestFit="1" customWidth="1"/>
    <col min="6346" max="6348" width="7" bestFit="1" customWidth="1"/>
    <col min="6349" max="6350" width="8" bestFit="1" customWidth="1"/>
    <col min="6351" max="6354" width="7" bestFit="1" customWidth="1"/>
    <col min="6355" max="6355" width="8" bestFit="1" customWidth="1"/>
    <col min="6356" max="6356" width="7" bestFit="1" customWidth="1"/>
    <col min="6357" max="6357" width="8" bestFit="1" customWidth="1"/>
    <col min="6358" max="6362" width="7" bestFit="1" customWidth="1"/>
    <col min="6363" max="6363" width="8" bestFit="1" customWidth="1"/>
    <col min="6364" max="6374" width="7" bestFit="1" customWidth="1"/>
    <col min="6375" max="6375" width="8" bestFit="1" customWidth="1"/>
    <col min="6376" max="6380" width="7" bestFit="1" customWidth="1"/>
    <col min="6381" max="6381" width="8" bestFit="1" customWidth="1"/>
    <col min="6382" max="6383" width="7" bestFit="1" customWidth="1"/>
    <col min="6384" max="6384" width="8" bestFit="1" customWidth="1"/>
    <col min="6385" max="6392" width="7" bestFit="1" customWidth="1"/>
    <col min="6393" max="6393" width="8" bestFit="1" customWidth="1"/>
    <col min="6394" max="6397" width="7" bestFit="1" customWidth="1"/>
    <col min="6398" max="6400" width="8" bestFit="1" customWidth="1"/>
    <col min="6401" max="6403" width="7" bestFit="1" customWidth="1"/>
    <col min="6404" max="6404" width="8" bestFit="1" customWidth="1"/>
    <col min="6405" max="6410" width="7" bestFit="1" customWidth="1"/>
    <col min="6411" max="6412" width="8" bestFit="1" customWidth="1"/>
    <col min="6413" max="6417" width="7" bestFit="1" customWidth="1"/>
    <col min="6418" max="6418" width="8" bestFit="1" customWidth="1"/>
    <col min="6419" max="6419" width="7" bestFit="1" customWidth="1"/>
    <col min="6420" max="6420" width="8" bestFit="1" customWidth="1"/>
    <col min="6421" max="6421" width="7" bestFit="1" customWidth="1"/>
    <col min="6422" max="6422" width="8" bestFit="1" customWidth="1"/>
    <col min="6423" max="6424" width="7" bestFit="1" customWidth="1"/>
    <col min="6425" max="6425" width="8" bestFit="1" customWidth="1"/>
    <col min="6426" max="6426" width="7" bestFit="1" customWidth="1"/>
    <col min="6427" max="6427" width="8" bestFit="1" customWidth="1"/>
    <col min="6428" max="6431" width="7" bestFit="1" customWidth="1"/>
    <col min="6432" max="6432" width="8" bestFit="1" customWidth="1"/>
    <col min="6433" max="6434" width="7" bestFit="1" customWidth="1"/>
    <col min="6435" max="6435" width="8" bestFit="1" customWidth="1"/>
    <col min="6436" max="6439" width="7" bestFit="1" customWidth="1"/>
    <col min="6440" max="6440" width="8" bestFit="1" customWidth="1"/>
    <col min="6441" max="6443" width="7" bestFit="1" customWidth="1"/>
    <col min="6444" max="6444" width="8" bestFit="1" customWidth="1"/>
    <col min="6445" max="6448" width="7" bestFit="1" customWidth="1"/>
    <col min="6449" max="6449" width="6" bestFit="1" customWidth="1"/>
    <col min="6450" max="6452" width="7" bestFit="1" customWidth="1"/>
    <col min="6453" max="6453" width="8" bestFit="1" customWidth="1"/>
    <col min="6454" max="6459" width="7" bestFit="1" customWidth="1"/>
    <col min="6460" max="6460" width="6" bestFit="1" customWidth="1"/>
    <col min="6461" max="6462" width="8" bestFit="1" customWidth="1"/>
    <col min="6463" max="6464" width="7" bestFit="1" customWidth="1"/>
    <col min="6465" max="6465" width="6" bestFit="1" customWidth="1"/>
    <col min="6466" max="6467" width="7" bestFit="1" customWidth="1"/>
    <col min="6468" max="6468" width="8" bestFit="1" customWidth="1"/>
    <col min="6469" max="6470" width="7" bestFit="1" customWidth="1"/>
    <col min="6471" max="6471" width="8" bestFit="1" customWidth="1"/>
    <col min="6472" max="6473" width="7" bestFit="1" customWidth="1"/>
    <col min="6474" max="6474" width="8" bestFit="1" customWidth="1"/>
    <col min="6475" max="6475" width="7" bestFit="1" customWidth="1"/>
    <col min="6476" max="6476" width="8" bestFit="1" customWidth="1"/>
    <col min="6477" max="6478" width="7" bestFit="1" customWidth="1"/>
    <col min="6479" max="6479" width="8" bestFit="1" customWidth="1"/>
    <col min="6480" max="6481" width="7" bestFit="1" customWidth="1"/>
    <col min="6482" max="6483" width="8" bestFit="1" customWidth="1"/>
    <col min="6484" max="6499" width="7" bestFit="1" customWidth="1"/>
    <col min="6500" max="6500" width="8" bestFit="1" customWidth="1"/>
    <col min="6501" max="6507" width="7" bestFit="1" customWidth="1"/>
    <col min="6508" max="6508" width="8" bestFit="1" customWidth="1"/>
    <col min="6509" max="6509" width="7" bestFit="1" customWidth="1"/>
    <col min="6510" max="6510" width="8" bestFit="1" customWidth="1"/>
    <col min="6511" max="6514" width="7" bestFit="1" customWidth="1"/>
    <col min="6515" max="6516" width="8" bestFit="1" customWidth="1"/>
    <col min="6517" max="6518" width="7" bestFit="1" customWidth="1"/>
    <col min="6519" max="6519" width="8" bestFit="1" customWidth="1"/>
    <col min="6520" max="6520" width="7" bestFit="1" customWidth="1"/>
    <col min="6521" max="6521" width="8" bestFit="1" customWidth="1"/>
    <col min="6522" max="6522" width="7" bestFit="1" customWidth="1"/>
    <col min="6523" max="6523" width="8" bestFit="1" customWidth="1"/>
    <col min="6524" max="6530" width="7" bestFit="1" customWidth="1"/>
    <col min="6531" max="6531" width="8" bestFit="1" customWidth="1"/>
    <col min="6532" max="6539" width="7" bestFit="1" customWidth="1"/>
    <col min="6540" max="6540" width="8" bestFit="1" customWidth="1"/>
    <col min="6541" max="6550" width="7" bestFit="1" customWidth="1"/>
    <col min="6551" max="6551" width="8" bestFit="1" customWidth="1"/>
    <col min="6552" max="6556" width="7" bestFit="1" customWidth="1"/>
    <col min="6557" max="6557" width="8" bestFit="1" customWidth="1"/>
    <col min="6558" max="6561" width="7" bestFit="1" customWidth="1"/>
    <col min="6562" max="6564" width="8" bestFit="1" customWidth="1"/>
    <col min="6565" max="6569" width="7" bestFit="1" customWidth="1"/>
    <col min="6570" max="6570" width="8" bestFit="1" customWidth="1"/>
    <col min="6571" max="6571" width="7" bestFit="1" customWidth="1"/>
    <col min="6572" max="6572" width="8" bestFit="1" customWidth="1"/>
    <col min="6573" max="6574" width="7" bestFit="1" customWidth="1"/>
    <col min="6575" max="6577" width="8" bestFit="1" customWidth="1"/>
    <col min="6578" max="6588" width="7" bestFit="1" customWidth="1"/>
    <col min="6589" max="6589" width="8" bestFit="1" customWidth="1"/>
    <col min="6590" max="6592" width="7" bestFit="1" customWidth="1"/>
    <col min="6593" max="6593" width="8" bestFit="1" customWidth="1"/>
    <col min="6594" max="6594" width="7" bestFit="1" customWidth="1"/>
    <col min="6595" max="6595" width="8" bestFit="1" customWidth="1"/>
    <col min="6596" max="6597" width="7" bestFit="1" customWidth="1"/>
    <col min="6598" max="6598" width="8" bestFit="1" customWidth="1"/>
    <col min="6599" max="6602" width="7" bestFit="1" customWidth="1"/>
    <col min="6603" max="6604" width="8" bestFit="1" customWidth="1"/>
    <col min="6605" max="6608" width="7" bestFit="1" customWidth="1"/>
    <col min="6609" max="6610" width="8" bestFit="1" customWidth="1"/>
    <col min="6611" max="6615" width="7" bestFit="1" customWidth="1"/>
    <col min="6616" max="6619" width="8" bestFit="1" customWidth="1"/>
    <col min="6620" max="6622" width="7" bestFit="1" customWidth="1"/>
    <col min="6623" max="6623" width="8" bestFit="1" customWidth="1"/>
    <col min="6624" max="6625" width="7" bestFit="1" customWidth="1"/>
    <col min="6626" max="6626" width="8" bestFit="1" customWidth="1"/>
    <col min="6627" max="6628" width="7" bestFit="1" customWidth="1"/>
    <col min="6629" max="6629" width="8" bestFit="1" customWidth="1"/>
    <col min="6630" max="6631" width="7" bestFit="1" customWidth="1"/>
    <col min="6632" max="6633" width="8" bestFit="1" customWidth="1"/>
    <col min="6634" max="6638" width="7" bestFit="1" customWidth="1"/>
    <col min="6639" max="6639" width="8" bestFit="1" customWidth="1"/>
    <col min="6640" max="6644" width="7" bestFit="1" customWidth="1"/>
    <col min="6645" max="6645" width="8" bestFit="1" customWidth="1"/>
    <col min="6646" max="6647" width="7" bestFit="1" customWidth="1"/>
    <col min="6648" max="6649" width="8" bestFit="1" customWidth="1"/>
    <col min="6650" max="6651" width="7" bestFit="1" customWidth="1"/>
    <col min="6652" max="6652" width="8" bestFit="1" customWidth="1"/>
    <col min="6653" max="6654" width="7" bestFit="1" customWidth="1"/>
    <col min="6655" max="6656" width="8" bestFit="1" customWidth="1"/>
    <col min="6657" max="6663" width="7" bestFit="1" customWidth="1"/>
    <col min="6664" max="6664" width="8" bestFit="1" customWidth="1"/>
    <col min="6665" max="6665" width="7" bestFit="1" customWidth="1"/>
    <col min="6666" max="6666" width="8" bestFit="1" customWidth="1"/>
    <col min="6667" max="6668" width="7" bestFit="1" customWidth="1"/>
    <col min="6669" max="6669" width="8" bestFit="1" customWidth="1"/>
    <col min="6670" max="6674" width="7" bestFit="1" customWidth="1"/>
    <col min="6675" max="6678" width="8" bestFit="1" customWidth="1"/>
    <col min="6679" max="6680" width="7" bestFit="1" customWidth="1"/>
    <col min="6681" max="6683" width="8" bestFit="1" customWidth="1"/>
    <col min="6684" max="6684" width="7" bestFit="1" customWidth="1"/>
    <col min="6685" max="6685" width="8" bestFit="1" customWidth="1"/>
    <col min="6686" max="6689" width="7" bestFit="1" customWidth="1"/>
    <col min="6690" max="6690" width="8" bestFit="1" customWidth="1"/>
    <col min="6691" max="6694" width="7" bestFit="1" customWidth="1"/>
    <col min="6695" max="6695" width="8" bestFit="1" customWidth="1"/>
    <col min="6696" max="6705" width="7" bestFit="1" customWidth="1"/>
    <col min="6706" max="6706" width="8" bestFit="1" customWidth="1"/>
    <col min="6707" max="6709" width="7" bestFit="1" customWidth="1"/>
    <col min="6710" max="6710" width="8" bestFit="1" customWidth="1"/>
    <col min="6711" max="6716" width="7" bestFit="1" customWidth="1"/>
    <col min="6717" max="6717" width="8" bestFit="1" customWidth="1"/>
    <col min="6718" max="6722" width="7" bestFit="1" customWidth="1"/>
    <col min="6723" max="6723" width="8" bestFit="1" customWidth="1"/>
    <col min="6724" max="6726" width="7" bestFit="1" customWidth="1"/>
    <col min="6727" max="6727" width="8" bestFit="1" customWidth="1"/>
    <col min="6728" max="6731" width="7" bestFit="1" customWidth="1"/>
    <col min="6732" max="6732" width="8" bestFit="1" customWidth="1"/>
    <col min="6733" max="6735" width="7" bestFit="1" customWidth="1"/>
    <col min="6736" max="6736" width="8" bestFit="1" customWidth="1"/>
    <col min="6737" max="6742" width="7" bestFit="1" customWidth="1"/>
    <col min="6743" max="6743" width="8" bestFit="1" customWidth="1"/>
    <col min="6744" max="6747" width="7" bestFit="1" customWidth="1"/>
    <col min="6748" max="6749" width="8" bestFit="1" customWidth="1"/>
    <col min="6750" max="6751" width="7" bestFit="1" customWidth="1"/>
    <col min="6752" max="6753" width="8" bestFit="1" customWidth="1"/>
    <col min="6754" max="6759" width="7" bestFit="1" customWidth="1"/>
    <col min="6760" max="6760" width="8" bestFit="1" customWidth="1"/>
    <col min="6761" max="6761" width="7" bestFit="1" customWidth="1"/>
    <col min="6762" max="6762" width="8" bestFit="1" customWidth="1"/>
    <col min="6763" max="6765" width="7" bestFit="1" customWidth="1"/>
    <col min="6766" max="6766" width="8" bestFit="1" customWidth="1"/>
    <col min="6767" max="6769" width="7" bestFit="1" customWidth="1"/>
    <col min="6770" max="6771" width="8" bestFit="1" customWidth="1"/>
    <col min="6772" max="6773" width="7" bestFit="1" customWidth="1"/>
    <col min="6774" max="6774" width="8" bestFit="1" customWidth="1"/>
    <col min="6775" max="6775" width="6" bestFit="1" customWidth="1"/>
    <col min="6776" max="6777" width="7" bestFit="1" customWidth="1"/>
    <col min="6778" max="6779" width="8" bestFit="1" customWidth="1"/>
    <col min="6780" max="6786" width="7" bestFit="1" customWidth="1"/>
    <col min="6787" max="6790" width="8" bestFit="1" customWidth="1"/>
    <col min="6791" max="6793" width="7" bestFit="1" customWidth="1"/>
    <col min="6794" max="6796" width="8" bestFit="1" customWidth="1"/>
    <col min="6797" max="6803" width="7" bestFit="1" customWidth="1"/>
    <col min="6804" max="6804" width="8" bestFit="1" customWidth="1"/>
    <col min="6805" max="6810" width="7" bestFit="1" customWidth="1"/>
    <col min="6811" max="6811" width="8" bestFit="1" customWidth="1"/>
    <col min="6812" max="6824" width="7" bestFit="1" customWidth="1"/>
    <col min="6825" max="6825" width="8" bestFit="1" customWidth="1"/>
    <col min="6826" max="6831" width="7" bestFit="1" customWidth="1"/>
    <col min="6832" max="6832" width="8" bestFit="1" customWidth="1"/>
    <col min="6833" max="6837" width="7" bestFit="1" customWidth="1"/>
    <col min="6838" max="6838" width="8" bestFit="1" customWidth="1"/>
    <col min="6839" max="6840" width="7" bestFit="1" customWidth="1"/>
    <col min="6841" max="6841" width="8" bestFit="1" customWidth="1"/>
    <col min="6842" max="6846" width="7" bestFit="1" customWidth="1"/>
    <col min="6847" max="6847" width="8" bestFit="1" customWidth="1"/>
    <col min="6848" max="6848" width="7" bestFit="1" customWidth="1"/>
    <col min="6849" max="6849" width="8" bestFit="1" customWidth="1"/>
    <col min="6850" max="6854" width="7" bestFit="1" customWidth="1"/>
    <col min="6855" max="6855" width="8" bestFit="1" customWidth="1"/>
    <col min="6856" max="6857" width="7" bestFit="1" customWidth="1"/>
    <col min="6858" max="6858" width="8" bestFit="1" customWidth="1"/>
    <col min="6859" max="6866" width="7" bestFit="1" customWidth="1"/>
    <col min="6867" max="6867" width="8" bestFit="1" customWidth="1"/>
    <col min="6868" max="6872" width="7" bestFit="1" customWidth="1"/>
    <col min="6873" max="6874" width="8" bestFit="1" customWidth="1"/>
    <col min="6875" max="6878" width="7" bestFit="1" customWidth="1"/>
    <col min="6879" max="6879" width="8" bestFit="1" customWidth="1"/>
    <col min="6880" max="6888" width="7" bestFit="1" customWidth="1"/>
    <col min="6889" max="6889" width="8" bestFit="1" customWidth="1"/>
    <col min="6890" max="6893" width="7" bestFit="1" customWidth="1"/>
    <col min="6894" max="6895" width="8" bestFit="1" customWidth="1"/>
    <col min="6896" max="6896" width="7" bestFit="1" customWidth="1"/>
    <col min="6897" max="6897" width="8" bestFit="1" customWidth="1"/>
    <col min="6898" max="6899" width="7" bestFit="1" customWidth="1"/>
    <col min="6900" max="6900" width="8" bestFit="1" customWidth="1"/>
    <col min="6901" max="6903" width="7" bestFit="1" customWidth="1"/>
    <col min="6904" max="6904" width="6" bestFit="1" customWidth="1"/>
    <col min="6905" max="6906" width="7" bestFit="1" customWidth="1"/>
    <col min="6907" max="6908" width="8" bestFit="1" customWidth="1"/>
    <col min="6909" max="6917" width="7" bestFit="1" customWidth="1"/>
    <col min="6918" max="6918" width="8" bestFit="1" customWidth="1"/>
    <col min="6919" max="6927" width="7" bestFit="1" customWidth="1"/>
    <col min="6928" max="6930" width="8" bestFit="1" customWidth="1"/>
    <col min="6931" max="6931" width="7" bestFit="1" customWidth="1"/>
    <col min="6932" max="6932" width="8" bestFit="1" customWidth="1"/>
    <col min="6933" max="6936" width="7" bestFit="1" customWidth="1"/>
    <col min="6937" max="6937" width="8" bestFit="1" customWidth="1"/>
    <col min="6938" max="6941" width="7" bestFit="1" customWidth="1"/>
    <col min="6942" max="6942" width="8" bestFit="1" customWidth="1"/>
    <col min="6943" max="6947" width="7" bestFit="1" customWidth="1"/>
    <col min="6948" max="6950" width="8" bestFit="1" customWidth="1"/>
    <col min="6951" max="6954" width="7" bestFit="1" customWidth="1"/>
    <col min="6955" max="6955" width="8" bestFit="1" customWidth="1"/>
    <col min="6956" max="6956" width="7" bestFit="1" customWidth="1"/>
    <col min="6957" max="6957" width="6" bestFit="1" customWidth="1"/>
    <col min="6958" max="6961" width="7" bestFit="1" customWidth="1"/>
    <col min="6962" max="6962" width="8" bestFit="1" customWidth="1"/>
    <col min="6963" max="6966" width="7" bestFit="1" customWidth="1"/>
    <col min="6967" max="6967" width="8" bestFit="1" customWidth="1"/>
    <col min="6968" max="6975" width="7" bestFit="1" customWidth="1"/>
    <col min="6976" max="6978" width="8" bestFit="1" customWidth="1"/>
    <col min="6979" max="6983" width="7" bestFit="1" customWidth="1"/>
    <col min="6984" max="6984" width="8" bestFit="1" customWidth="1"/>
    <col min="6985" max="6990" width="7" bestFit="1" customWidth="1"/>
    <col min="6991" max="6991" width="8" bestFit="1" customWidth="1"/>
    <col min="6992" max="6998" width="7" bestFit="1" customWidth="1"/>
    <col min="6999" max="6999" width="8" bestFit="1" customWidth="1"/>
    <col min="7000" max="7010" width="7" bestFit="1" customWidth="1"/>
    <col min="7011" max="7012" width="8" bestFit="1" customWidth="1"/>
    <col min="7013" max="7013" width="7" bestFit="1" customWidth="1"/>
    <col min="7014" max="7014" width="6" bestFit="1" customWidth="1"/>
    <col min="7015" max="7016" width="7" bestFit="1" customWidth="1"/>
    <col min="7017" max="7017" width="8" bestFit="1" customWidth="1"/>
    <col min="7018" max="7023" width="7" bestFit="1" customWidth="1"/>
    <col min="7024" max="7024" width="8" bestFit="1" customWidth="1"/>
    <col min="7025" max="7026" width="7" bestFit="1" customWidth="1"/>
    <col min="7027" max="7027" width="8" bestFit="1" customWidth="1"/>
    <col min="7028" max="7032" width="7" bestFit="1" customWidth="1"/>
    <col min="7033" max="7034" width="8" bestFit="1" customWidth="1"/>
    <col min="7035" max="7035" width="7" bestFit="1" customWidth="1"/>
    <col min="7036" max="7036" width="8" bestFit="1" customWidth="1"/>
    <col min="7037" max="7038" width="7" bestFit="1" customWidth="1"/>
    <col min="7039" max="7039" width="8" bestFit="1" customWidth="1"/>
    <col min="7040" max="7041" width="7" bestFit="1" customWidth="1"/>
    <col min="7042" max="7042" width="8" bestFit="1" customWidth="1"/>
    <col min="7043" max="7052" width="7" bestFit="1" customWidth="1"/>
    <col min="7053" max="7053" width="8" bestFit="1" customWidth="1"/>
    <col min="7054" max="7058" width="7" bestFit="1" customWidth="1"/>
    <col min="7059" max="7059" width="8" bestFit="1" customWidth="1"/>
    <col min="7060" max="7060" width="7" bestFit="1" customWidth="1"/>
    <col min="7061" max="7061" width="8" bestFit="1" customWidth="1"/>
    <col min="7062" max="7065" width="7" bestFit="1" customWidth="1"/>
    <col min="7066" max="7066" width="6" bestFit="1" customWidth="1"/>
    <col min="7067" max="7072" width="7" bestFit="1" customWidth="1"/>
    <col min="7073" max="7073" width="8" bestFit="1" customWidth="1"/>
    <col min="7074" max="7076" width="7" bestFit="1" customWidth="1"/>
    <col min="7077" max="7077" width="8" bestFit="1" customWidth="1"/>
    <col min="7078" max="7078" width="6" bestFit="1" customWidth="1"/>
    <col min="7079" max="7082" width="7" bestFit="1" customWidth="1"/>
    <col min="7083" max="7083" width="8" bestFit="1" customWidth="1"/>
    <col min="7084" max="7085" width="7" bestFit="1" customWidth="1"/>
    <col min="7086" max="7086" width="8" bestFit="1" customWidth="1"/>
    <col min="7087" max="7089" width="7" bestFit="1" customWidth="1"/>
    <col min="7090" max="7090" width="8" bestFit="1" customWidth="1"/>
    <col min="7091" max="7094" width="7" bestFit="1" customWidth="1"/>
    <col min="7095" max="7095" width="12.28515625" bestFit="1" customWidth="1"/>
    <col min="7096" max="7096" width="11.140625" bestFit="1" customWidth="1"/>
    <col min="7097" max="7097" width="8.7109375" bestFit="1" customWidth="1"/>
    <col min="7098" max="7098" width="11.140625" bestFit="1" customWidth="1"/>
    <col min="7099" max="7099" width="7.7109375" bestFit="1" customWidth="1"/>
    <col min="7100" max="7100" width="10.140625" bestFit="1" customWidth="1"/>
    <col min="7101" max="7101" width="8.7109375" bestFit="1" customWidth="1"/>
    <col min="7102" max="7102" width="11.140625" bestFit="1" customWidth="1"/>
    <col min="7103" max="7103" width="8.7109375" bestFit="1" customWidth="1"/>
    <col min="7104" max="7104" width="11.140625" bestFit="1" customWidth="1"/>
    <col min="7105" max="7105" width="8.7109375" bestFit="1" customWidth="1"/>
    <col min="7106" max="7106" width="11.140625" bestFit="1" customWidth="1"/>
    <col min="7107" max="7107" width="8.7109375" bestFit="1" customWidth="1"/>
    <col min="7108" max="7108" width="11.140625" bestFit="1" customWidth="1"/>
    <col min="7109" max="7109" width="8.7109375" bestFit="1" customWidth="1"/>
    <col min="7110" max="7110" width="11.140625" bestFit="1" customWidth="1"/>
    <col min="7111" max="7111" width="8.7109375" bestFit="1" customWidth="1"/>
    <col min="7112" max="7112" width="7" bestFit="1" customWidth="1"/>
    <col min="7113" max="7113" width="11.140625" bestFit="1" customWidth="1"/>
    <col min="7114" max="7114" width="8.7109375" bestFit="1" customWidth="1"/>
    <col min="7115" max="7115" width="11.140625" bestFit="1" customWidth="1"/>
    <col min="7116" max="7116" width="8.7109375" bestFit="1" customWidth="1"/>
    <col min="7117" max="7117" width="11.140625" bestFit="1" customWidth="1"/>
    <col min="7118" max="7118" width="8.7109375" bestFit="1" customWidth="1"/>
    <col min="7119" max="7119" width="7" bestFit="1" customWidth="1"/>
    <col min="7120" max="7120" width="6" bestFit="1" customWidth="1"/>
    <col min="7121" max="7121" width="11.140625" bestFit="1" customWidth="1"/>
    <col min="7122" max="7122" width="7.7109375" bestFit="1" customWidth="1"/>
    <col min="7123" max="7123" width="7" bestFit="1" customWidth="1"/>
    <col min="7124" max="7124" width="10.140625" bestFit="1" customWidth="1"/>
    <col min="7125" max="7125" width="8.7109375" bestFit="1" customWidth="1"/>
    <col min="7126" max="7126" width="11.140625" bestFit="1" customWidth="1"/>
    <col min="7127" max="7127" width="8.7109375" bestFit="1" customWidth="1"/>
    <col min="7128" max="7128" width="11.140625" bestFit="1" customWidth="1"/>
    <col min="7129" max="7129" width="8.7109375" bestFit="1" customWidth="1"/>
    <col min="7130" max="7130" width="11.140625" bestFit="1" customWidth="1"/>
    <col min="7131" max="7131" width="7.7109375" bestFit="1" customWidth="1"/>
    <col min="7132" max="7132" width="10.140625" bestFit="1" customWidth="1"/>
    <col min="7133" max="7133" width="8.7109375" bestFit="1" customWidth="1"/>
    <col min="7134" max="7134" width="11.140625" bestFit="1" customWidth="1"/>
    <col min="7135" max="7135" width="8.7109375" bestFit="1" customWidth="1"/>
    <col min="7136" max="7136" width="11.140625" bestFit="1" customWidth="1"/>
    <col min="7137" max="7137" width="8.7109375" bestFit="1" customWidth="1"/>
    <col min="7138" max="7138" width="11.140625" bestFit="1" customWidth="1"/>
    <col min="7139" max="7139" width="8.7109375" bestFit="1" customWidth="1"/>
    <col min="7140" max="7140" width="11.140625" bestFit="1" customWidth="1"/>
    <col min="7141" max="7141" width="8.7109375" bestFit="1" customWidth="1"/>
    <col min="7142" max="7142" width="11.140625" bestFit="1" customWidth="1"/>
    <col min="7143" max="7143" width="8.7109375" bestFit="1" customWidth="1"/>
    <col min="7144" max="7144" width="11.140625" bestFit="1" customWidth="1"/>
    <col min="7145" max="7145" width="8.7109375" bestFit="1" customWidth="1"/>
    <col min="7146" max="7146" width="7" bestFit="1" customWidth="1"/>
    <col min="7147" max="7147" width="11.140625" bestFit="1" customWidth="1"/>
    <col min="7148" max="7148" width="8.7109375" bestFit="1" customWidth="1"/>
    <col min="7149" max="7149" width="7" bestFit="1" customWidth="1"/>
    <col min="7150" max="7150" width="11.140625" bestFit="1" customWidth="1"/>
    <col min="7151" max="7151" width="8.7109375" bestFit="1" customWidth="1"/>
    <col min="7152" max="7152" width="7" bestFit="1" customWidth="1"/>
    <col min="7153" max="7153" width="11.140625" bestFit="1" customWidth="1"/>
    <col min="7154" max="7154" width="8.7109375" bestFit="1" customWidth="1"/>
    <col min="7155" max="7155" width="7" bestFit="1" customWidth="1"/>
    <col min="7156" max="7156" width="11.140625" bestFit="1" customWidth="1"/>
    <col min="7157" max="7157" width="8.7109375" bestFit="1" customWidth="1"/>
    <col min="7158" max="7158" width="11.140625" bestFit="1" customWidth="1"/>
    <col min="7159" max="7159" width="8.7109375" bestFit="1" customWidth="1"/>
    <col min="7160" max="7160" width="11.140625" bestFit="1" customWidth="1"/>
    <col min="7161" max="7161" width="8.7109375" bestFit="1" customWidth="1"/>
    <col min="7162" max="7162" width="11.140625" bestFit="1" customWidth="1"/>
    <col min="7163" max="7163" width="8.7109375" bestFit="1" customWidth="1"/>
    <col min="7164" max="7164" width="11.140625" bestFit="1" customWidth="1"/>
    <col min="7165" max="7165" width="8.7109375" bestFit="1" customWidth="1"/>
    <col min="7166" max="7166" width="11.140625" bestFit="1" customWidth="1"/>
    <col min="7167" max="7167" width="8.7109375" bestFit="1" customWidth="1"/>
    <col min="7168" max="7168" width="7" bestFit="1" customWidth="1"/>
    <col min="7169" max="7169" width="11.140625" bestFit="1" customWidth="1"/>
    <col min="7170" max="7170" width="8.7109375" bestFit="1" customWidth="1"/>
    <col min="7171" max="7171" width="7" bestFit="1" customWidth="1"/>
    <col min="7172" max="7172" width="11.140625" bestFit="1" customWidth="1"/>
    <col min="7173" max="7173" width="8.7109375" bestFit="1" customWidth="1"/>
    <col min="7174" max="7174" width="11.140625" bestFit="1" customWidth="1"/>
    <col min="7175" max="7175" width="8.7109375" bestFit="1" customWidth="1"/>
    <col min="7176" max="7176" width="11.140625" bestFit="1" customWidth="1"/>
    <col min="7177" max="7177" width="8.7109375" bestFit="1" customWidth="1"/>
    <col min="7178" max="7179" width="7" bestFit="1" customWidth="1"/>
    <col min="7180" max="7180" width="11.140625" bestFit="1" customWidth="1"/>
    <col min="7181" max="7181" width="8.7109375" bestFit="1" customWidth="1"/>
    <col min="7182" max="7182" width="11.140625" bestFit="1" customWidth="1"/>
    <col min="7183" max="7183" width="8.7109375" bestFit="1" customWidth="1"/>
    <col min="7184" max="7184" width="7" bestFit="1" customWidth="1"/>
    <col min="7185" max="7185" width="11.140625" bestFit="1" customWidth="1"/>
    <col min="7186" max="7186" width="8.7109375" bestFit="1" customWidth="1"/>
    <col min="7187" max="7187" width="11.140625" bestFit="1" customWidth="1"/>
    <col min="7188" max="7188" width="8.7109375" bestFit="1" customWidth="1"/>
    <col min="7189" max="7189" width="7" bestFit="1" customWidth="1"/>
    <col min="7190" max="7190" width="11.140625" bestFit="1" customWidth="1"/>
    <col min="7191" max="7191" width="8.7109375" bestFit="1" customWidth="1"/>
    <col min="7192" max="7192" width="6" bestFit="1" customWidth="1"/>
    <col min="7193" max="7193" width="7" bestFit="1" customWidth="1"/>
    <col min="7194" max="7194" width="11.140625" bestFit="1" customWidth="1"/>
    <col min="7195" max="7195" width="8.7109375" bestFit="1" customWidth="1"/>
    <col min="7196" max="7196" width="6" bestFit="1" customWidth="1"/>
    <col min="7197" max="7197" width="11.140625" bestFit="1" customWidth="1"/>
    <col min="7198" max="7198" width="8.7109375" bestFit="1" customWidth="1"/>
    <col min="7199" max="7202" width="7" bestFit="1" customWidth="1"/>
    <col min="7203" max="7203" width="11.140625" bestFit="1" customWidth="1"/>
    <col min="7204" max="7204" width="8.7109375" bestFit="1" customWidth="1"/>
    <col min="7205" max="7205" width="11.140625" bestFit="1" customWidth="1"/>
    <col min="7206" max="7206" width="8.7109375" bestFit="1" customWidth="1"/>
    <col min="7207" max="7207" width="7" bestFit="1" customWidth="1"/>
    <col min="7208" max="7208" width="11.140625" bestFit="1" customWidth="1"/>
    <col min="7209" max="7209" width="8.7109375" bestFit="1" customWidth="1"/>
    <col min="7210" max="7211" width="7" bestFit="1" customWidth="1"/>
    <col min="7212" max="7212" width="11.140625" bestFit="1" customWidth="1"/>
    <col min="7213" max="7213" width="8.7109375" bestFit="1" customWidth="1"/>
    <col min="7214" max="7214" width="7" bestFit="1" customWidth="1"/>
    <col min="7215" max="7215" width="11.140625" bestFit="1" customWidth="1"/>
    <col min="7216" max="7216" width="7.7109375" bestFit="1" customWidth="1"/>
    <col min="7217" max="7217" width="7" bestFit="1" customWidth="1"/>
    <col min="7218" max="7218" width="10.140625" bestFit="1" customWidth="1"/>
    <col min="7219" max="7219" width="8.7109375" bestFit="1" customWidth="1"/>
    <col min="7220" max="7220" width="11.140625" bestFit="1" customWidth="1"/>
    <col min="7221" max="7221" width="8.7109375" bestFit="1" customWidth="1"/>
    <col min="7222" max="7222" width="7" bestFit="1" customWidth="1"/>
    <col min="7223" max="7223" width="11.140625" bestFit="1" customWidth="1"/>
    <col min="7224" max="7224" width="8.7109375" bestFit="1" customWidth="1"/>
    <col min="7225" max="7225" width="11.140625" bestFit="1" customWidth="1"/>
    <col min="7226" max="7226" width="8.7109375" bestFit="1" customWidth="1"/>
    <col min="7227" max="7227" width="11.140625" bestFit="1" customWidth="1"/>
    <col min="7228" max="7228" width="8.7109375" bestFit="1" customWidth="1"/>
    <col min="7229" max="7229" width="11.140625" bestFit="1" customWidth="1"/>
    <col min="7230" max="7230" width="8.7109375" bestFit="1" customWidth="1"/>
    <col min="7231" max="7231" width="7" bestFit="1" customWidth="1"/>
    <col min="7232" max="7232" width="11.140625" bestFit="1" customWidth="1"/>
    <col min="7233" max="7233" width="8.7109375" bestFit="1" customWidth="1"/>
    <col min="7234" max="7235" width="7" bestFit="1" customWidth="1"/>
    <col min="7236" max="7236" width="11.140625" bestFit="1" customWidth="1"/>
    <col min="7237" max="7237" width="8.7109375" bestFit="1" customWidth="1"/>
    <col min="7238" max="7238" width="7" bestFit="1" customWidth="1"/>
    <col min="7239" max="7239" width="6" bestFit="1" customWidth="1"/>
    <col min="7240" max="7240" width="7" bestFit="1" customWidth="1"/>
    <col min="7241" max="7241" width="11.140625" bestFit="1" customWidth="1"/>
    <col min="7242" max="7242" width="8.7109375" bestFit="1" customWidth="1"/>
    <col min="7243" max="7244" width="7" bestFit="1" customWidth="1"/>
    <col min="7245" max="7245" width="6" bestFit="1" customWidth="1"/>
    <col min="7246" max="7248" width="7" bestFit="1" customWidth="1"/>
    <col min="7249" max="7249" width="11.140625" bestFit="1" customWidth="1"/>
    <col min="7250" max="7250" width="8.7109375" bestFit="1" customWidth="1"/>
    <col min="7251" max="7251" width="7" bestFit="1" customWidth="1"/>
    <col min="7252" max="7252" width="11.140625" bestFit="1" customWidth="1"/>
    <col min="7253" max="7253" width="8.7109375" bestFit="1" customWidth="1"/>
    <col min="7254" max="7256" width="7" bestFit="1" customWidth="1"/>
    <col min="7257" max="7257" width="11.140625" bestFit="1" customWidth="1"/>
    <col min="7258" max="7258" width="8.7109375" bestFit="1" customWidth="1"/>
    <col min="7259" max="7260" width="7" bestFit="1" customWidth="1"/>
    <col min="7261" max="7261" width="11.140625" bestFit="1" customWidth="1"/>
    <col min="7262" max="7262" width="8.7109375" bestFit="1" customWidth="1"/>
    <col min="7263" max="7263" width="11.140625" bestFit="1" customWidth="1"/>
    <col min="7264" max="7264" width="8.7109375" bestFit="1" customWidth="1"/>
    <col min="7265" max="7265" width="7" bestFit="1" customWidth="1"/>
    <col min="7266" max="7266" width="11.140625" bestFit="1" customWidth="1"/>
    <col min="7267" max="7267" width="8.7109375" bestFit="1" customWidth="1"/>
    <col min="7268" max="7272" width="7" bestFit="1" customWidth="1"/>
    <col min="7273" max="7273" width="11.140625" bestFit="1" customWidth="1"/>
    <col min="7274" max="7274" width="8.7109375" bestFit="1" customWidth="1"/>
    <col min="7275" max="7275" width="11.140625" bestFit="1" customWidth="1"/>
    <col min="7276" max="7276" width="8.7109375" bestFit="1" customWidth="1"/>
    <col min="7277" max="7277" width="7" bestFit="1" customWidth="1"/>
    <col min="7278" max="7278" width="11.140625" bestFit="1" customWidth="1"/>
    <col min="7279" max="7279" width="8.7109375" bestFit="1" customWidth="1"/>
    <col min="7280" max="7280" width="11.140625" bestFit="1" customWidth="1"/>
    <col min="7281" max="7281" width="8.7109375" bestFit="1" customWidth="1"/>
    <col min="7282" max="7282" width="11.140625" bestFit="1" customWidth="1"/>
    <col min="7283" max="7283" width="7.7109375" bestFit="1" customWidth="1"/>
    <col min="7284" max="7284" width="7" bestFit="1" customWidth="1"/>
    <col min="7285" max="7285" width="10.140625" bestFit="1" customWidth="1"/>
    <col min="7286" max="7286" width="8.7109375" bestFit="1" customWidth="1"/>
    <col min="7287" max="7287" width="11.140625" bestFit="1" customWidth="1"/>
    <col min="7288" max="7288" width="8.7109375" bestFit="1" customWidth="1"/>
    <col min="7289" max="7290" width="7" bestFit="1" customWidth="1"/>
    <col min="7291" max="7291" width="11.140625" bestFit="1" customWidth="1"/>
    <col min="7292" max="7292" width="8.7109375" bestFit="1" customWidth="1"/>
    <col min="7293" max="7294" width="7" bestFit="1" customWidth="1"/>
    <col min="7295" max="7295" width="11.140625" bestFit="1" customWidth="1"/>
    <col min="7296" max="7296" width="8.7109375" bestFit="1" customWidth="1"/>
    <col min="7297" max="7297" width="7" bestFit="1" customWidth="1"/>
    <col min="7298" max="7298" width="11.140625" bestFit="1" customWidth="1"/>
    <col min="7299" max="7299" width="8.7109375" bestFit="1" customWidth="1"/>
    <col min="7300" max="7301" width="7" bestFit="1" customWidth="1"/>
    <col min="7302" max="7302" width="11.140625" bestFit="1" customWidth="1"/>
    <col min="7303" max="7303" width="8.7109375" bestFit="1" customWidth="1"/>
    <col min="7304" max="7306" width="7" bestFit="1" customWidth="1"/>
    <col min="7307" max="7307" width="11.140625" bestFit="1" customWidth="1"/>
    <col min="7308" max="7308" width="8.7109375" bestFit="1" customWidth="1"/>
    <col min="7309" max="7310" width="7" bestFit="1" customWidth="1"/>
    <col min="7311" max="7311" width="11.140625" bestFit="1" customWidth="1"/>
    <col min="7312" max="7312" width="8.7109375" bestFit="1" customWidth="1"/>
    <col min="7313" max="7315" width="7" bestFit="1" customWidth="1"/>
    <col min="7316" max="7316" width="11.140625" bestFit="1" customWidth="1"/>
    <col min="7317" max="7317" width="8.7109375" bestFit="1" customWidth="1"/>
    <col min="7318" max="7323" width="7" bestFit="1" customWidth="1"/>
    <col min="7324" max="7324" width="11.140625" bestFit="1" customWidth="1"/>
    <col min="7325" max="7325" width="7.7109375" bestFit="1" customWidth="1"/>
    <col min="7326" max="7326" width="7" bestFit="1" customWidth="1"/>
    <col min="7327" max="7327" width="6" bestFit="1" customWidth="1"/>
    <col min="7328" max="7329" width="7" bestFit="1" customWidth="1"/>
    <col min="7330" max="7330" width="10.140625" bestFit="1" customWidth="1"/>
    <col min="7331" max="7331" width="8.7109375" bestFit="1" customWidth="1"/>
    <col min="7332" max="7332" width="7" bestFit="1" customWidth="1"/>
    <col min="7333" max="7333" width="11.140625" bestFit="1" customWidth="1"/>
    <col min="7334" max="7334" width="8.7109375" bestFit="1" customWidth="1"/>
    <col min="7335" max="7335" width="7" bestFit="1" customWidth="1"/>
    <col min="7336" max="7336" width="11.140625" bestFit="1" customWidth="1"/>
    <col min="7337" max="7337" width="8.7109375" bestFit="1" customWidth="1"/>
    <col min="7338" max="7340" width="7" bestFit="1" customWidth="1"/>
    <col min="7341" max="7341" width="11.140625" bestFit="1" customWidth="1"/>
    <col min="7342" max="7342" width="8.7109375" bestFit="1" customWidth="1"/>
    <col min="7343" max="7343" width="7" bestFit="1" customWidth="1"/>
    <col min="7344" max="7344" width="6" bestFit="1" customWidth="1"/>
    <col min="7345" max="7345" width="7" bestFit="1" customWidth="1"/>
    <col min="7346" max="7346" width="11.140625" bestFit="1" customWidth="1"/>
    <col min="7347" max="7347" width="8.7109375" bestFit="1" customWidth="1"/>
    <col min="7348" max="7348" width="6" bestFit="1" customWidth="1"/>
    <col min="7349" max="7349" width="11.140625" bestFit="1" customWidth="1"/>
    <col min="7350" max="7350" width="8.7109375" bestFit="1" customWidth="1"/>
    <col min="7351" max="7352" width="7" bestFit="1" customWidth="1"/>
    <col min="7353" max="7353" width="6" bestFit="1" customWidth="1"/>
    <col min="7354" max="7357" width="7" bestFit="1" customWidth="1"/>
    <col min="7358" max="7358" width="11.140625" bestFit="1" customWidth="1"/>
    <col min="7359" max="7359" width="8.7109375" bestFit="1" customWidth="1"/>
    <col min="7360" max="7360" width="11.140625" bestFit="1" customWidth="1"/>
    <col min="7361" max="7361" width="8.7109375" bestFit="1" customWidth="1"/>
    <col min="7362" max="7363" width="7" bestFit="1" customWidth="1"/>
    <col min="7364" max="7364" width="11.140625" bestFit="1" customWidth="1"/>
    <col min="7365" max="7365" width="8.7109375" bestFit="1" customWidth="1"/>
    <col min="7366" max="7369" width="7" bestFit="1" customWidth="1"/>
    <col min="7370" max="7370" width="11.140625" bestFit="1" customWidth="1"/>
    <col min="7371" max="7374" width="7" bestFit="1" customWidth="1"/>
    <col min="7375" max="7375" width="8.5703125" bestFit="1" customWidth="1"/>
    <col min="7376" max="7376" width="8.7109375" bestFit="1" customWidth="1"/>
    <col min="7377" max="7381" width="7" bestFit="1" customWidth="1"/>
    <col min="7382" max="7382" width="11.140625" bestFit="1" customWidth="1"/>
    <col min="7383" max="7383" width="8.7109375" bestFit="1" customWidth="1"/>
    <col min="7384" max="7385" width="7" bestFit="1" customWidth="1"/>
    <col min="7386" max="7386" width="6" bestFit="1" customWidth="1"/>
    <col min="7387" max="7389" width="7" bestFit="1" customWidth="1"/>
    <col min="7390" max="7390" width="11.140625" bestFit="1" customWidth="1"/>
    <col min="7391" max="7391" width="8.7109375" bestFit="1" customWidth="1"/>
    <col min="7392" max="7392" width="11.140625" bestFit="1" customWidth="1"/>
    <col min="7393" max="7393" width="8.7109375" bestFit="1" customWidth="1"/>
    <col min="7394" max="7394" width="11.140625" bestFit="1" customWidth="1"/>
    <col min="7395" max="7395" width="7.7109375" bestFit="1" customWidth="1"/>
    <col min="7396" max="7396" width="10.140625" bestFit="1" customWidth="1"/>
    <col min="7397" max="7397" width="8.7109375" bestFit="1" customWidth="1"/>
    <col min="7398" max="7399" width="7" bestFit="1" customWidth="1"/>
    <col min="7400" max="7400" width="11.140625" bestFit="1" customWidth="1"/>
    <col min="7401" max="7401" width="8.7109375" bestFit="1" customWidth="1"/>
    <col min="7402" max="7402" width="11.140625" bestFit="1" customWidth="1"/>
    <col min="7403" max="7403" width="8.7109375" bestFit="1" customWidth="1"/>
    <col min="7404" max="7404" width="11.140625" bestFit="1" customWidth="1"/>
    <col min="7405" max="7405" width="8.7109375" bestFit="1" customWidth="1"/>
    <col min="7406" max="7407" width="7" bestFit="1" customWidth="1"/>
    <col min="7408" max="7408" width="11.140625" bestFit="1" customWidth="1"/>
    <col min="7409" max="7409" width="8.7109375" bestFit="1" customWidth="1"/>
    <col min="7410" max="7410" width="7" bestFit="1" customWidth="1"/>
    <col min="7411" max="7411" width="11.140625" bestFit="1" customWidth="1"/>
    <col min="7412" max="7412" width="8.7109375" bestFit="1" customWidth="1"/>
    <col min="7413" max="7413" width="11.140625" bestFit="1" customWidth="1"/>
    <col min="7414" max="7414" width="8.7109375" bestFit="1" customWidth="1"/>
    <col min="7415" max="7415" width="7" bestFit="1" customWidth="1"/>
    <col min="7416" max="7416" width="11.140625" bestFit="1" customWidth="1"/>
    <col min="7417" max="7417" width="7.7109375" bestFit="1" customWidth="1"/>
    <col min="7418" max="7418" width="10.140625" bestFit="1" customWidth="1"/>
    <col min="7419" max="7419" width="8.7109375" bestFit="1" customWidth="1"/>
    <col min="7420" max="7420" width="7" bestFit="1" customWidth="1"/>
    <col min="7421" max="7421" width="11.140625" bestFit="1" customWidth="1"/>
    <col min="7422" max="7422" width="8.7109375" bestFit="1" customWidth="1"/>
    <col min="7423" max="7423" width="6" bestFit="1" customWidth="1"/>
    <col min="7424" max="7424" width="11.140625" bestFit="1" customWidth="1"/>
    <col min="7425" max="7425" width="8.7109375" bestFit="1" customWidth="1"/>
    <col min="7426" max="7426" width="11.140625" bestFit="1" customWidth="1"/>
    <col min="7427" max="7427" width="8.7109375" bestFit="1" customWidth="1"/>
    <col min="7428" max="7428" width="7" bestFit="1" customWidth="1"/>
    <col min="7429" max="7429" width="11.140625" bestFit="1" customWidth="1"/>
    <col min="7430" max="7430" width="8.7109375" bestFit="1" customWidth="1"/>
    <col min="7431" max="7431" width="6" bestFit="1" customWidth="1"/>
    <col min="7432" max="7432" width="11.140625" bestFit="1" customWidth="1"/>
    <col min="7433" max="7433" width="8.7109375" bestFit="1" customWidth="1"/>
    <col min="7434" max="7434" width="7" bestFit="1" customWidth="1"/>
    <col min="7435" max="7435" width="11.140625" bestFit="1" customWidth="1"/>
    <col min="7436" max="7436" width="8.7109375" bestFit="1" customWidth="1"/>
    <col min="7437" max="7437" width="11.140625" bestFit="1" customWidth="1"/>
    <col min="7438" max="7438" width="8.7109375" bestFit="1" customWidth="1"/>
    <col min="7439" max="7439" width="7" bestFit="1" customWidth="1"/>
    <col min="7440" max="7440" width="6" bestFit="1" customWidth="1"/>
    <col min="7441" max="7441" width="7" bestFit="1" customWidth="1"/>
    <col min="7442" max="7442" width="11.140625" bestFit="1" customWidth="1"/>
    <col min="7443" max="7443" width="7.7109375" bestFit="1" customWidth="1"/>
    <col min="7444" max="7445" width="7" bestFit="1" customWidth="1"/>
    <col min="7446" max="7446" width="10.140625" bestFit="1" customWidth="1"/>
    <col min="7447" max="7447" width="8.7109375" bestFit="1" customWidth="1"/>
    <col min="7448" max="7449" width="7" bestFit="1" customWidth="1"/>
    <col min="7450" max="7450" width="11.140625" bestFit="1" customWidth="1"/>
    <col min="7451" max="7451" width="8.7109375" bestFit="1" customWidth="1"/>
    <col min="7452" max="7452" width="11.140625" bestFit="1" customWidth="1"/>
    <col min="7453" max="7453" width="8.7109375" bestFit="1" customWidth="1"/>
    <col min="7454" max="7456" width="7" bestFit="1" customWidth="1"/>
    <col min="7457" max="7457" width="11.140625" bestFit="1" customWidth="1"/>
    <col min="7458" max="7458" width="8.7109375" bestFit="1" customWidth="1"/>
    <col min="7459" max="7459" width="7" bestFit="1" customWidth="1"/>
    <col min="7460" max="7460" width="6" bestFit="1" customWidth="1"/>
    <col min="7461" max="7461" width="11.140625" bestFit="1" customWidth="1"/>
    <col min="7462" max="7462" width="8.7109375" bestFit="1" customWidth="1"/>
    <col min="7463" max="7463" width="11.140625" bestFit="1" customWidth="1"/>
    <col min="7464" max="7464" width="8.7109375" bestFit="1" customWidth="1"/>
    <col min="7465" max="7465" width="7" bestFit="1" customWidth="1"/>
    <col min="7466" max="7466" width="11.140625" bestFit="1" customWidth="1"/>
    <col min="7467" max="7467" width="7.7109375" bestFit="1" customWidth="1"/>
    <col min="7468" max="7468" width="7" bestFit="1" customWidth="1"/>
    <col min="7469" max="7469" width="10.140625" bestFit="1" customWidth="1"/>
    <col min="7470" max="7470" width="8.7109375" bestFit="1" customWidth="1"/>
    <col min="7471" max="7471" width="11.140625" bestFit="1" customWidth="1"/>
    <col min="7472" max="7472" width="8.7109375" bestFit="1" customWidth="1"/>
    <col min="7473" max="7473" width="7" bestFit="1" customWidth="1"/>
    <col min="7474" max="7474" width="6" bestFit="1" customWidth="1"/>
    <col min="7475" max="7475" width="11.140625" bestFit="1" customWidth="1"/>
    <col min="7476" max="7476" width="8.7109375" bestFit="1" customWidth="1"/>
    <col min="7477" max="7478" width="7" bestFit="1" customWidth="1"/>
    <col min="7479" max="7479" width="11.140625" bestFit="1" customWidth="1"/>
    <col min="7480" max="7480" width="8.7109375" bestFit="1" customWidth="1"/>
    <col min="7481" max="7483" width="7" bestFit="1" customWidth="1"/>
    <col min="7484" max="7484" width="11.140625" bestFit="1" customWidth="1"/>
    <col min="7485" max="7485" width="8.7109375" bestFit="1" customWidth="1"/>
    <col min="7486" max="7486" width="7" bestFit="1" customWidth="1"/>
    <col min="7487" max="7487" width="11.140625" bestFit="1" customWidth="1"/>
    <col min="7488" max="7488" width="8.7109375" bestFit="1" customWidth="1"/>
    <col min="7489" max="7490" width="7" bestFit="1" customWidth="1"/>
    <col min="7491" max="7491" width="11.140625" bestFit="1" customWidth="1"/>
    <col min="7492" max="7492" width="8.7109375" bestFit="1" customWidth="1"/>
    <col min="7493" max="7493" width="11.140625" bestFit="1" customWidth="1"/>
    <col min="7494" max="7494" width="8.7109375" bestFit="1" customWidth="1"/>
    <col min="7495" max="7496" width="7" bestFit="1" customWidth="1"/>
    <col min="7497" max="7497" width="11.140625" bestFit="1" customWidth="1"/>
    <col min="7498" max="7498" width="8.7109375" bestFit="1" customWidth="1"/>
    <col min="7499" max="7499" width="11.140625" bestFit="1" customWidth="1"/>
    <col min="7500" max="7500" width="8.7109375" bestFit="1" customWidth="1"/>
    <col min="7501" max="7501" width="11.140625" bestFit="1" customWidth="1"/>
    <col min="7502" max="7502" width="8.7109375" bestFit="1" customWidth="1"/>
    <col min="7503" max="7503" width="11.140625" bestFit="1" customWidth="1"/>
    <col min="7504" max="7504" width="8.7109375" bestFit="1" customWidth="1"/>
    <col min="7505" max="7505" width="11.140625" bestFit="1" customWidth="1"/>
    <col min="7506" max="7506" width="7.7109375" bestFit="1" customWidth="1"/>
    <col min="7507" max="7507" width="10.140625" bestFit="1" customWidth="1"/>
    <col min="7508" max="7508" width="8.7109375" bestFit="1" customWidth="1"/>
    <col min="7509" max="7510" width="7" bestFit="1" customWidth="1"/>
    <col min="7511" max="7511" width="11.140625" bestFit="1" customWidth="1"/>
    <col min="7512" max="7512" width="8.7109375" bestFit="1" customWidth="1"/>
    <col min="7513" max="7513" width="6" bestFit="1" customWidth="1"/>
    <col min="7514" max="7514" width="11.140625" bestFit="1" customWidth="1"/>
    <col min="7515" max="7515" width="8.7109375" bestFit="1" customWidth="1"/>
    <col min="7516" max="7518" width="7" bestFit="1" customWidth="1"/>
    <col min="7519" max="7519" width="11.140625" bestFit="1" customWidth="1"/>
    <col min="7520" max="7520" width="8.7109375" bestFit="1" customWidth="1"/>
    <col min="7521" max="7522" width="7" bestFit="1" customWidth="1"/>
    <col min="7523" max="7523" width="11.140625" bestFit="1" customWidth="1"/>
    <col min="7524" max="7524" width="8.7109375" bestFit="1" customWidth="1"/>
    <col min="7525" max="7525" width="7" bestFit="1" customWidth="1"/>
    <col min="7526" max="7526" width="11.140625" bestFit="1" customWidth="1"/>
    <col min="7527" max="7527" width="8.7109375" bestFit="1" customWidth="1"/>
    <col min="7528" max="7529" width="7" bestFit="1" customWidth="1"/>
    <col min="7530" max="7530" width="11.140625" bestFit="1" customWidth="1"/>
    <col min="7531" max="7531" width="8.7109375" bestFit="1" customWidth="1"/>
    <col min="7532" max="7532" width="7" bestFit="1" customWidth="1"/>
    <col min="7533" max="7533" width="11.140625" bestFit="1" customWidth="1"/>
    <col min="7534" max="7534" width="8.7109375" bestFit="1" customWidth="1"/>
    <col min="7535" max="7535" width="7" bestFit="1" customWidth="1"/>
    <col min="7536" max="7536" width="4" bestFit="1" customWidth="1"/>
    <col min="7537" max="7537" width="11.140625" bestFit="1" customWidth="1"/>
    <col min="7538" max="7538" width="8.7109375" bestFit="1" customWidth="1"/>
    <col min="7539" max="7540" width="7" bestFit="1" customWidth="1"/>
    <col min="7541" max="7541" width="11.140625" bestFit="1" customWidth="1"/>
    <col min="7542" max="7542" width="7.7109375" bestFit="1" customWidth="1"/>
    <col min="7543" max="7544" width="7" bestFit="1" customWidth="1"/>
    <col min="7545" max="7545" width="10.140625" bestFit="1" customWidth="1"/>
    <col min="7546" max="7546" width="8.7109375" bestFit="1" customWidth="1"/>
    <col min="7547" max="7547" width="4" bestFit="1" customWidth="1"/>
    <col min="7548" max="7548" width="7" bestFit="1" customWidth="1"/>
    <col min="7549" max="7549" width="11.140625" bestFit="1" customWidth="1"/>
    <col min="7550" max="7550" width="8.7109375" bestFit="1" customWidth="1"/>
    <col min="7551" max="7552" width="7" bestFit="1" customWidth="1"/>
    <col min="7553" max="7553" width="11.140625" bestFit="1" customWidth="1"/>
    <col min="7554" max="7554" width="8.7109375" bestFit="1" customWidth="1"/>
    <col min="7555" max="7555" width="7" bestFit="1" customWidth="1"/>
    <col min="7556" max="7556" width="11.140625" bestFit="1" customWidth="1"/>
    <col min="7557" max="7557" width="8.7109375" bestFit="1" customWidth="1"/>
    <col min="7558" max="7558" width="11.140625" bestFit="1" customWidth="1"/>
    <col min="7559" max="7559" width="8.7109375" bestFit="1" customWidth="1"/>
    <col min="7560" max="7560" width="11.140625" bestFit="1" customWidth="1"/>
    <col min="7561" max="7561" width="8.7109375" bestFit="1" customWidth="1"/>
    <col min="7562" max="7562" width="11.140625" bestFit="1" customWidth="1"/>
    <col min="7563" max="7563" width="8.7109375" bestFit="1" customWidth="1"/>
    <col min="7564" max="7564" width="7" bestFit="1" customWidth="1"/>
    <col min="7565" max="7565" width="11.140625" bestFit="1" customWidth="1"/>
    <col min="7566" max="7566" width="8.7109375" bestFit="1" customWidth="1"/>
    <col min="7567" max="7567" width="11.140625" bestFit="1" customWidth="1"/>
    <col min="7568" max="7568" width="8.7109375" bestFit="1" customWidth="1"/>
    <col min="7569" max="7569" width="11.140625" bestFit="1" customWidth="1"/>
    <col min="7570" max="7570" width="8.7109375" bestFit="1" customWidth="1"/>
    <col min="7571" max="7571" width="11.140625" bestFit="1" customWidth="1"/>
    <col min="7572" max="7572" width="8.7109375" bestFit="1" customWidth="1"/>
    <col min="7573" max="7573" width="11.140625" bestFit="1" customWidth="1"/>
    <col min="7574" max="7574" width="8.7109375" bestFit="1" customWidth="1"/>
    <col min="7575" max="7575" width="7" bestFit="1" customWidth="1"/>
    <col min="7576" max="7576" width="11.140625" bestFit="1" customWidth="1"/>
    <col min="7577" max="7577" width="8.7109375" bestFit="1" customWidth="1"/>
    <col min="7578" max="7579" width="7" bestFit="1" customWidth="1"/>
    <col min="7580" max="7580" width="11.140625" bestFit="1" customWidth="1"/>
    <col min="7581" max="7581" width="8.7109375" bestFit="1" customWidth="1"/>
    <col min="7582" max="7582" width="11.140625" bestFit="1" customWidth="1"/>
    <col min="7583" max="7583" width="8.7109375" bestFit="1" customWidth="1"/>
    <col min="7584" max="7584" width="7" bestFit="1" customWidth="1"/>
    <col min="7585" max="7585" width="11.140625" bestFit="1" customWidth="1"/>
    <col min="7586" max="7586" width="8.7109375" bestFit="1" customWidth="1"/>
    <col min="7587" max="7587" width="11.140625" bestFit="1" customWidth="1"/>
    <col min="7588" max="7588" width="8.7109375" bestFit="1" customWidth="1"/>
    <col min="7589" max="7589" width="7" bestFit="1" customWidth="1"/>
    <col min="7590" max="7590" width="11.140625" bestFit="1" customWidth="1"/>
    <col min="7591" max="7591" width="8.7109375" bestFit="1" customWidth="1"/>
    <col min="7592" max="7592" width="11.140625" bestFit="1" customWidth="1"/>
    <col min="7593" max="7593" width="8.7109375" bestFit="1" customWidth="1"/>
    <col min="7594" max="7594" width="11.140625" bestFit="1" customWidth="1"/>
    <col min="7595" max="7595" width="8.7109375" bestFit="1" customWidth="1"/>
    <col min="7596" max="7596" width="6" bestFit="1" customWidth="1"/>
    <col min="7597" max="7597" width="11.140625" bestFit="1" customWidth="1"/>
    <col min="7598" max="7598" width="8.7109375" bestFit="1" customWidth="1"/>
    <col min="7599" max="7600" width="7" bestFit="1" customWidth="1"/>
    <col min="7601" max="7601" width="11.140625" bestFit="1" customWidth="1"/>
    <col min="7602" max="7602" width="7.7109375" bestFit="1" customWidth="1"/>
    <col min="7603" max="7603" width="10.140625" bestFit="1" customWidth="1"/>
    <col min="7604" max="7604" width="8.7109375" bestFit="1" customWidth="1"/>
    <col min="7605" max="7605" width="7" bestFit="1" customWidth="1"/>
    <col min="7606" max="7606" width="11.140625" bestFit="1" customWidth="1"/>
    <col min="7607" max="7607" width="8.7109375" bestFit="1" customWidth="1"/>
    <col min="7608" max="7608" width="7" bestFit="1" customWidth="1"/>
    <col min="7609" max="7609" width="11.140625" bestFit="1" customWidth="1"/>
    <col min="7610" max="7610" width="8.7109375" bestFit="1" customWidth="1"/>
    <col min="7611" max="7612" width="7" bestFit="1" customWidth="1"/>
    <col min="7613" max="7613" width="6" bestFit="1" customWidth="1"/>
    <col min="7614" max="7614" width="11.140625" bestFit="1" customWidth="1"/>
    <col min="7615" max="7615" width="8.7109375" bestFit="1" customWidth="1"/>
    <col min="7616" max="7616" width="7" bestFit="1" customWidth="1"/>
    <col min="7617" max="7617" width="11.140625" bestFit="1" customWidth="1"/>
    <col min="7618" max="7618" width="8.7109375" bestFit="1" customWidth="1"/>
    <col min="7619" max="7620" width="7" bestFit="1" customWidth="1"/>
    <col min="7621" max="7621" width="11.140625" bestFit="1" customWidth="1"/>
    <col min="7622" max="7622" width="8.7109375" bestFit="1" customWidth="1"/>
    <col min="7623" max="7623" width="7" bestFit="1" customWidth="1"/>
    <col min="7624" max="7624" width="11.140625" bestFit="1" customWidth="1"/>
    <col min="7625" max="7625" width="7.7109375" bestFit="1" customWidth="1"/>
    <col min="7626" max="7626" width="10.140625" bestFit="1" customWidth="1"/>
    <col min="7627" max="7627" width="8.7109375" bestFit="1" customWidth="1"/>
    <col min="7628" max="7628" width="7" bestFit="1" customWidth="1"/>
    <col min="7629" max="7629" width="11.140625" bestFit="1" customWidth="1"/>
    <col min="7630" max="7630" width="8.7109375" bestFit="1" customWidth="1"/>
    <col min="7631" max="7631" width="7" bestFit="1" customWidth="1"/>
    <col min="7632" max="7632" width="11.140625" bestFit="1" customWidth="1"/>
    <col min="7633" max="7633" width="8.7109375" bestFit="1" customWidth="1"/>
    <col min="7634" max="7634" width="7" bestFit="1" customWidth="1"/>
    <col min="7635" max="7635" width="11.140625" bestFit="1" customWidth="1"/>
    <col min="7636" max="7636" width="8.7109375" bestFit="1" customWidth="1"/>
    <col min="7637" max="7637" width="7" bestFit="1" customWidth="1"/>
    <col min="7638" max="7638" width="11.140625" bestFit="1" customWidth="1"/>
    <col min="7639" max="7639" width="8.7109375" bestFit="1" customWidth="1"/>
    <col min="7640" max="7640" width="11.140625" bestFit="1" customWidth="1"/>
    <col min="7641" max="7641" width="8.7109375" bestFit="1" customWidth="1"/>
    <col min="7642" max="7642" width="11.140625" bestFit="1" customWidth="1"/>
    <col min="7643" max="7643" width="8.7109375" bestFit="1" customWidth="1"/>
    <col min="7644" max="7644" width="11.140625" bestFit="1" customWidth="1"/>
    <col min="7645" max="7645" width="8.7109375" bestFit="1" customWidth="1"/>
    <col min="7646" max="7646" width="11.140625" bestFit="1" customWidth="1"/>
    <col min="7647" max="7647" width="7.7109375" bestFit="1" customWidth="1"/>
    <col min="7648" max="7648" width="6" bestFit="1" customWidth="1"/>
    <col min="7649" max="7649" width="7" bestFit="1" customWidth="1"/>
    <col min="7650" max="7650" width="10.140625" bestFit="1" customWidth="1"/>
    <col min="7651" max="7651" width="8.7109375" bestFit="1" customWidth="1"/>
    <col min="7652" max="7652" width="11.140625" bestFit="1" customWidth="1"/>
    <col min="7653" max="7653" width="8.7109375" bestFit="1" customWidth="1"/>
    <col min="7654" max="7654" width="11.140625" bestFit="1" customWidth="1"/>
    <col min="7655" max="7655" width="8.7109375" bestFit="1" customWidth="1"/>
    <col min="7656" max="7656" width="11.140625" bestFit="1" customWidth="1"/>
    <col min="7657" max="7657" width="8.7109375" bestFit="1" customWidth="1"/>
    <col min="7658" max="7658" width="11.140625" bestFit="1" customWidth="1"/>
    <col min="7659" max="7659" width="8.7109375" bestFit="1" customWidth="1"/>
    <col min="7660" max="7660" width="11.140625" bestFit="1" customWidth="1"/>
    <col min="7661" max="7661" width="8.7109375" bestFit="1" customWidth="1"/>
    <col min="7662" max="7662" width="7" bestFit="1" customWidth="1"/>
    <col min="7663" max="7663" width="11.140625" bestFit="1" customWidth="1"/>
    <col min="7664" max="7664" width="8.7109375" bestFit="1" customWidth="1"/>
    <col min="7665" max="7665" width="11.140625" bestFit="1" customWidth="1"/>
    <col min="7666" max="7666" width="8.7109375" bestFit="1" customWidth="1"/>
    <col min="7667" max="7670" width="7" bestFit="1" customWidth="1"/>
    <col min="7671" max="7671" width="11.140625" bestFit="1" customWidth="1"/>
    <col min="7672" max="7672" width="8.7109375" bestFit="1" customWidth="1"/>
    <col min="7673" max="7673" width="11.140625" bestFit="1" customWidth="1"/>
    <col min="7674" max="7674" width="8.7109375" bestFit="1" customWidth="1"/>
    <col min="7675" max="7675" width="11.140625" bestFit="1" customWidth="1"/>
    <col min="7676" max="7676" width="8.7109375" bestFit="1" customWidth="1"/>
    <col min="7677" max="7677" width="7" bestFit="1" customWidth="1"/>
    <col min="7678" max="7678" width="11.140625" bestFit="1" customWidth="1"/>
    <col min="7679" max="7679" width="8.7109375" bestFit="1" customWidth="1"/>
    <col min="7680" max="7680" width="11.140625" bestFit="1" customWidth="1"/>
    <col min="7681" max="7681" width="8.7109375" bestFit="1" customWidth="1"/>
    <col min="7682" max="7682" width="11.140625" bestFit="1" customWidth="1"/>
    <col min="7683" max="7683" width="7.7109375" bestFit="1" customWidth="1"/>
    <col min="7684" max="7684" width="10.140625" bestFit="1" customWidth="1"/>
    <col min="7685" max="7685" width="8.7109375" bestFit="1" customWidth="1"/>
    <col min="7686" max="7687" width="7" bestFit="1" customWidth="1"/>
    <col min="7688" max="7688" width="11.140625" bestFit="1" customWidth="1"/>
    <col min="7689" max="7689" width="8.7109375" bestFit="1" customWidth="1"/>
    <col min="7690" max="7692" width="7" bestFit="1" customWidth="1"/>
    <col min="7693" max="7693" width="11.140625" bestFit="1" customWidth="1"/>
    <col min="7694" max="7694" width="8.7109375" bestFit="1" customWidth="1"/>
    <col min="7695" max="7695" width="7" bestFit="1" customWidth="1"/>
    <col min="7696" max="7696" width="11.140625" bestFit="1" customWidth="1"/>
    <col min="7697" max="7697" width="8.7109375" bestFit="1" customWidth="1"/>
    <col min="7698" max="7698" width="11.140625" bestFit="1" customWidth="1"/>
    <col min="7699" max="7699" width="7.7109375" bestFit="1" customWidth="1"/>
    <col min="7700" max="7701" width="7" bestFit="1" customWidth="1"/>
    <col min="7702" max="7702" width="10.140625" bestFit="1" customWidth="1"/>
    <col min="7703" max="7703" width="8.7109375" bestFit="1" customWidth="1"/>
    <col min="7704" max="7704" width="7" bestFit="1" customWidth="1"/>
    <col min="7705" max="7705" width="11.140625" bestFit="1" customWidth="1"/>
    <col min="7706" max="7706" width="8.7109375" bestFit="1" customWidth="1"/>
    <col min="7707" max="7708" width="7" bestFit="1" customWidth="1"/>
    <col min="7709" max="7709" width="11.140625" bestFit="1" customWidth="1"/>
    <col min="7710" max="7710" width="8.7109375" bestFit="1" customWidth="1"/>
    <col min="7711" max="7711" width="11.140625" bestFit="1" customWidth="1"/>
    <col min="7712" max="7712" width="8.7109375" bestFit="1" customWidth="1"/>
    <col min="7713" max="7714" width="7" bestFit="1" customWidth="1"/>
    <col min="7715" max="7715" width="11.140625" bestFit="1" customWidth="1"/>
    <col min="7716" max="7716" width="8.7109375" bestFit="1" customWidth="1"/>
    <col min="7717" max="7718" width="7" bestFit="1" customWidth="1"/>
    <col min="7719" max="7719" width="11.140625" bestFit="1" customWidth="1"/>
    <col min="7720" max="7720" width="8.7109375" bestFit="1" customWidth="1"/>
    <col min="7721" max="7721" width="11.140625" bestFit="1" customWidth="1"/>
    <col min="7722" max="7722" width="8.7109375" bestFit="1" customWidth="1"/>
    <col min="7723" max="7723" width="7" bestFit="1" customWidth="1"/>
    <col min="7724" max="7724" width="11.140625" bestFit="1" customWidth="1"/>
    <col min="7725" max="7725" width="7.7109375" bestFit="1" customWidth="1"/>
    <col min="7726" max="7726" width="10.140625" bestFit="1" customWidth="1"/>
    <col min="7727" max="7727" width="8.7109375" bestFit="1" customWidth="1"/>
    <col min="7728" max="7730" width="7" bestFit="1" customWidth="1"/>
    <col min="7731" max="7731" width="11.140625" bestFit="1" customWidth="1"/>
    <col min="7732" max="7732" width="8.7109375" bestFit="1" customWidth="1"/>
    <col min="7733" max="7734" width="7" bestFit="1" customWidth="1"/>
    <col min="7735" max="7735" width="11.140625" bestFit="1" customWidth="1"/>
    <col min="7736" max="7736" width="8.7109375" bestFit="1" customWidth="1"/>
    <col min="7737" max="7737" width="7" bestFit="1" customWidth="1"/>
    <col min="7738" max="7738" width="11.140625" bestFit="1" customWidth="1"/>
    <col min="7739" max="7739" width="8.7109375" bestFit="1" customWidth="1"/>
    <col min="7740" max="7740" width="11.140625" bestFit="1" customWidth="1"/>
    <col min="7741" max="7741" width="8.7109375" bestFit="1" customWidth="1"/>
    <col min="7742" max="7742" width="11.140625" bestFit="1" customWidth="1"/>
    <col min="7743" max="7743" width="8.7109375" bestFit="1" customWidth="1"/>
    <col min="7744" max="7744" width="11.140625" bestFit="1" customWidth="1"/>
    <col min="7745" max="7745" width="8.7109375" bestFit="1" customWidth="1"/>
    <col min="7746" max="7746" width="6" bestFit="1" customWidth="1"/>
    <col min="7747" max="7747" width="11.140625" bestFit="1" customWidth="1"/>
    <col min="7748" max="7748" width="7.7109375" bestFit="1" customWidth="1"/>
    <col min="7749" max="7749" width="7" bestFit="1" customWidth="1"/>
    <col min="7750" max="7750" width="10.140625" bestFit="1" customWidth="1"/>
    <col min="7751" max="7751" width="8.7109375" bestFit="1" customWidth="1"/>
    <col min="7752" max="7752" width="11.140625" bestFit="1" customWidth="1"/>
    <col min="7753" max="7753" width="8.7109375" bestFit="1" customWidth="1"/>
    <col min="7754" max="7754" width="7" bestFit="1" customWidth="1"/>
    <col min="7755" max="7755" width="11.140625" bestFit="1" customWidth="1"/>
    <col min="7756" max="7756" width="8.7109375" bestFit="1" customWidth="1"/>
    <col min="7757" max="7757" width="7" bestFit="1" customWidth="1"/>
    <col min="7758" max="7758" width="11.140625" bestFit="1" customWidth="1"/>
    <col min="7759" max="7759" width="8.7109375" bestFit="1" customWidth="1"/>
    <col min="7760" max="7761" width="7" bestFit="1" customWidth="1"/>
    <col min="7762" max="7762" width="11.140625" bestFit="1" customWidth="1"/>
    <col min="7763" max="7763" width="8.7109375" bestFit="1" customWidth="1"/>
    <col min="7764" max="7765" width="7" bestFit="1" customWidth="1"/>
    <col min="7766" max="7766" width="11.140625" bestFit="1" customWidth="1"/>
    <col min="7767" max="7767" width="8.7109375" bestFit="1" customWidth="1"/>
    <col min="7768" max="7768" width="11.140625" bestFit="1" customWidth="1"/>
    <col min="7769" max="7769" width="8.7109375" bestFit="1" customWidth="1"/>
    <col min="7770" max="7770" width="11.140625" bestFit="1" customWidth="1"/>
    <col min="7771" max="7771" width="8.7109375" bestFit="1" customWidth="1"/>
    <col min="7772" max="7772" width="11.140625" bestFit="1" customWidth="1"/>
    <col min="7773" max="7773" width="8.7109375" bestFit="1" customWidth="1"/>
    <col min="7774" max="7774" width="11.140625" bestFit="1" customWidth="1"/>
    <col min="7775" max="7775" width="8.7109375" bestFit="1" customWidth="1"/>
    <col min="7776" max="7776" width="7" bestFit="1" customWidth="1"/>
    <col min="7777" max="7777" width="11.140625" bestFit="1" customWidth="1"/>
    <col min="7778" max="7778" width="8.7109375" bestFit="1" customWidth="1"/>
    <col min="7779" max="7779" width="7" bestFit="1" customWidth="1"/>
    <col min="7780" max="7780" width="11.140625" bestFit="1" customWidth="1"/>
    <col min="7781" max="7781" width="8.7109375" bestFit="1" customWidth="1"/>
    <col min="7782" max="7782" width="6" bestFit="1" customWidth="1"/>
    <col min="7783" max="7783" width="11.140625" bestFit="1" customWidth="1"/>
    <col min="7784" max="7784" width="8.7109375" bestFit="1" customWidth="1"/>
    <col min="7785" max="7785" width="11.140625" bestFit="1" customWidth="1"/>
    <col min="7786" max="7786" width="8.7109375" bestFit="1" customWidth="1"/>
    <col min="7787" max="7787" width="11.140625" bestFit="1" customWidth="1"/>
    <col min="7788" max="7788" width="8.7109375" bestFit="1" customWidth="1"/>
    <col min="7789" max="7789" width="7" bestFit="1" customWidth="1"/>
    <col min="7790" max="7790" width="11.140625" bestFit="1" customWidth="1"/>
    <col min="7791" max="7791" width="8.7109375" bestFit="1" customWidth="1"/>
    <col min="7792" max="7792" width="7" bestFit="1" customWidth="1"/>
    <col min="7793" max="7793" width="11.140625" bestFit="1" customWidth="1"/>
    <col min="7794" max="7794" width="8.7109375" bestFit="1" customWidth="1"/>
    <col min="7795" max="7795" width="6" bestFit="1" customWidth="1"/>
    <col min="7796" max="7796" width="11.140625" bestFit="1" customWidth="1"/>
    <col min="7797" max="7797" width="8.7109375" bestFit="1" customWidth="1"/>
    <col min="7798" max="7798" width="11.140625" bestFit="1" customWidth="1"/>
    <col min="7799" max="7799" width="8.7109375" bestFit="1" customWidth="1"/>
    <col min="7800" max="7800" width="11.140625" bestFit="1" customWidth="1"/>
    <col min="7801" max="7801" width="8.7109375" bestFit="1" customWidth="1"/>
    <col min="7802" max="7802" width="11.140625" bestFit="1" customWidth="1"/>
    <col min="7803" max="7803" width="8.7109375" bestFit="1" customWidth="1"/>
    <col min="7804" max="7804" width="11.140625" bestFit="1" customWidth="1"/>
    <col min="7805" max="7805" width="8.7109375" bestFit="1" customWidth="1"/>
    <col min="7806" max="7806" width="11.140625" bestFit="1" customWidth="1"/>
    <col min="7807" max="7807" width="8.7109375" bestFit="1" customWidth="1"/>
    <col min="7808" max="7808" width="7" bestFit="1" customWidth="1"/>
    <col min="7809" max="7809" width="11.140625" bestFit="1" customWidth="1"/>
    <col min="7810" max="7810" width="8.7109375" bestFit="1" customWidth="1"/>
    <col min="7811" max="7811" width="11.140625" bestFit="1" customWidth="1"/>
    <col min="7812" max="7812" width="8.7109375" bestFit="1" customWidth="1"/>
    <col min="7813" max="7813" width="11.140625" bestFit="1" customWidth="1"/>
    <col min="7814" max="7814" width="7.7109375" bestFit="1" customWidth="1"/>
    <col min="7815" max="7815" width="7" bestFit="1" customWidth="1"/>
    <col min="7816" max="7816" width="10.140625" bestFit="1" customWidth="1"/>
    <col min="7817" max="7817" width="8.7109375" bestFit="1" customWidth="1"/>
    <col min="7818" max="7818" width="11.140625" bestFit="1" customWidth="1"/>
    <col min="7819" max="7819" width="8.7109375" bestFit="1" customWidth="1"/>
    <col min="7820" max="7820" width="11.140625" bestFit="1" customWidth="1"/>
    <col min="7821" max="7821" width="8.7109375" bestFit="1" customWidth="1"/>
    <col min="7822" max="7822" width="7" bestFit="1" customWidth="1"/>
    <col min="7823" max="7823" width="11.140625" bestFit="1" customWidth="1"/>
    <col min="7824" max="7824" width="8.7109375" bestFit="1" customWidth="1"/>
    <col min="7825" max="7825" width="4" bestFit="1" customWidth="1"/>
    <col min="7826" max="7826" width="11.140625" bestFit="1" customWidth="1"/>
    <col min="7827" max="7827" width="8.7109375" bestFit="1" customWidth="1"/>
    <col min="7828" max="7828" width="7" bestFit="1" customWidth="1"/>
    <col min="7829" max="7829" width="11.140625" bestFit="1" customWidth="1"/>
    <col min="7830" max="7830" width="8.7109375" bestFit="1" customWidth="1"/>
    <col min="7831" max="7831" width="11.140625" bestFit="1" customWidth="1"/>
    <col min="7832" max="7832" width="8.7109375" bestFit="1" customWidth="1"/>
    <col min="7833" max="7833" width="11.140625" bestFit="1" customWidth="1"/>
    <col min="7834" max="7834" width="8.7109375" bestFit="1" customWidth="1"/>
    <col min="7835" max="7835" width="11.140625" bestFit="1" customWidth="1"/>
    <col min="7836" max="7836" width="7.7109375" bestFit="1" customWidth="1"/>
    <col min="7837" max="7837" width="10.140625" bestFit="1" customWidth="1"/>
    <col min="7838" max="7838" width="8.7109375" bestFit="1" customWidth="1"/>
    <col min="7839" max="7839" width="11.140625" bestFit="1" customWidth="1"/>
    <col min="7840" max="7840" width="8.7109375" bestFit="1" customWidth="1"/>
    <col min="7841" max="7842" width="7" bestFit="1" customWidth="1"/>
    <col min="7843" max="7843" width="11.140625" bestFit="1" customWidth="1"/>
    <col min="7844" max="7844" width="8.7109375" bestFit="1" customWidth="1"/>
    <col min="7845" max="7845" width="11.140625" bestFit="1" customWidth="1"/>
    <col min="7846" max="7846" width="8.7109375" bestFit="1" customWidth="1"/>
    <col min="7847" max="7847" width="11.140625" bestFit="1" customWidth="1"/>
    <col min="7848" max="7848" width="8.7109375" bestFit="1" customWidth="1"/>
    <col min="7849" max="7850" width="7" bestFit="1" customWidth="1"/>
    <col min="7851" max="7851" width="11.140625" bestFit="1" customWidth="1"/>
    <col min="7852" max="7852" width="8.7109375" bestFit="1" customWidth="1"/>
    <col min="7853" max="7853" width="11.140625" bestFit="1" customWidth="1"/>
    <col min="7854" max="7854" width="8.7109375" bestFit="1" customWidth="1"/>
    <col min="7855" max="7855" width="11.140625" bestFit="1" customWidth="1"/>
    <col min="7856" max="7856" width="8.7109375" bestFit="1" customWidth="1"/>
    <col min="7857" max="7857" width="7" bestFit="1" customWidth="1"/>
    <col min="7858" max="7858" width="11.140625" bestFit="1" customWidth="1"/>
    <col min="7859" max="7859" width="8.7109375" bestFit="1" customWidth="1"/>
    <col min="7860" max="7860" width="11.140625" bestFit="1" customWidth="1"/>
    <col min="7861" max="7861" width="8.7109375" bestFit="1" customWidth="1"/>
    <col min="7862" max="7862" width="7" bestFit="1" customWidth="1"/>
    <col min="7863" max="7863" width="11.140625" bestFit="1" customWidth="1"/>
    <col min="7864" max="7864" width="8.7109375" bestFit="1" customWidth="1"/>
    <col min="7865" max="7865" width="11.140625" bestFit="1" customWidth="1"/>
    <col min="7866" max="7866" width="7.7109375" bestFit="1" customWidth="1"/>
    <col min="7867" max="7867" width="10.140625" bestFit="1" customWidth="1"/>
    <col min="7868" max="7868" width="8.7109375" bestFit="1" customWidth="1"/>
    <col min="7869" max="7869" width="11.140625" bestFit="1" customWidth="1"/>
    <col min="7870" max="7870" width="8.7109375" bestFit="1" customWidth="1"/>
    <col min="7871" max="7871" width="11.140625" bestFit="1" customWidth="1"/>
    <col min="7872" max="7872" width="8.7109375" bestFit="1" customWidth="1"/>
    <col min="7873" max="7873" width="11.140625" bestFit="1" customWidth="1"/>
    <col min="7874" max="7874" width="8.7109375" bestFit="1" customWidth="1"/>
    <col min="7875" max="7875" width="11.140625" bestFit="1" customWidth="1"/>
    <col min="7876" max="7876" width="8.7109375" bestFit="1" customWidth="1"/>
    <col min="7877" max="7877" width="11.140625" bestFit="1" customWidth="1"/>
    <col min="7878" max="7878" width="8.7109375" bestFit="1" customWidth="1"/>
    <col min="7879" max="7879" width="11.140625" bestFit="1" customWidth="1"/>
    <col min="7880" max="7880" width="8.7109375" bestFit="1" customWidth="1"/>
    <col min="7881" max="7881" width="7" bestFit="1" customWidth="1"/>
    <col min="7882" max="7882" width="11.140625" bestFit="1" customWidth="1"/>
    <col min="7883" max="7883" width="7.7109375" bestFit="1" customWidth="1"/>
    <col min="7884" max="7884" width="10.140625" bestFit="1" customWidth="1"/>
    <col min="7885" max="7885" width="8.7109375" bestFit="1" customWidth="1"/>
    <col min="7886" max="7886" width="7" bestFit="1" customWidth="1"/>
    <col min="7887" max="7887" width="11.140625" bestFit="1" customWidth="1"/>
    <col min="7888" max="7888" width="8.7109375" bestFit="1" customWidth="1"/>
    <col min="7889" max="7889" width="11.140625" bestFit="1" customWidth="1"/>
    <col min="7890" max="7890" width="8.7109375" bestFit="1" customWidth="1"/>
    <col min="7891" max="7891" width="7" bestFit="1" customWidth="1"/>
    <col min="7892" max="7892" width="11.140625" bestFit="1" customWidth="1"/>
    <col min="7893" max="7893" width="7.7109375" bestFit="1" customWidth="1"/>
    <col min="7894" max="7894" width="10.140625" bestFit="1" customWidth="1"/>
    <col min="7895" max="7895" width="8.7109375" bestFit="1" customWidth="1"/>
    <col min="7896" max="7896" width="11.140625" bestFit="1" customWidth="1"/>
    <col min="7897" max="7897" width="8.7109375" bestFit="1" customWidth="1"/>
    <col min="7898" max="7898" width="7" bestFit="1" customWidth="1"/>
    <col min="7899" max="7899" width="11.140625" bestFit="1" customWidth="1"/>
    <col min="7900" max="7900" width="8.7109375" bestFit="1" customWidth="1"/>
    <col min="7901" max="7901" width="7" bestFit="1" customWidth="1"/>
    <col min="7902" max="7902" width="11.140625" bestFit="1" customWidth="1"/>
    <col min="7903" max="7903" width="8.7109375" bestFit="1" customWidth="1"/>
    <col min="7904" max="7904" width="7" bestFit="1" customWidth="1"/>
    <col min="7905" max="7905" width="11.140625" bestFit="1" customWidth="1"/>
    <col min="7906" max="7906" width="8.7109375" bestFit="1" customWidth="1"/>
    <col min="7907" max="7907" width="11.140625" bestFit="1" customWidth="1"/>
    <col min="7908" max="7908" width="8.7109375" bestFit="1" customWidth="1"/>
    <col min="7909" max="7909" width="11.140625" bestFit="1" customWidth="1"/>
    <col min="7910" max="7910" width="8.7109375" bestFit="1" customWidth="1"/>
    <col min="7911" max="7911" width="11.140625" bestFit="1" customWidth="1"/>
    <col min="7912" max="7912" width="8.7109375" bestFit="1" customWidth="1"/>
    <col min="7913" max="7913" width="7" bestFit="1" customWidth="1"/>
    <col min="7914" max="7914" width="11.140625" bestFit="1" customWidth="1"/>
    <col min="7915" max="7915" width="8.7109375" bestFit="1" customWidth="1"/>
    <col min="7916" max="7916" width="11.140625" bestFit="1" customWidth="1"/>
    <col min="7917" max="7917" width="8.7109375" bestFit="1" customWidth="1"/>
    <col min="7918" max="7918" width="11.140625" bestFit="1" customWidth="1"/>
    <col min="7919" max="7919" width="8.7109375" bestFit="1" customWidth="1"/>
    <col min="7920" max="7920" width="11.140625" bestFit="1" customWidth="1"/>
    <col min="7921" max="7921" width="8.7109375" bestFit="1" customWidth="1"/>
    <col min="7922" max="7922" width="7" bestFit="1" customWidth="1"/>
    <col min="7923" max="7923" width="6" bestFit="1" customWidth="1"/>
    <col min="7924" max="7924" width="11.140625" bestFit="1" customWidth="1"/>
    <col min="7925" max="7925" width="8.7109375" bestFit="1" customWidth="1"/>
    <col min="7926" max="7928" width="7" bestFit="1" customWidth="1"/>
    <col min="7929" max="7929" width="11.140625" bestFit="1" customWidth="1"/>
    <col min="7930" max="7930" width="7.7109375" bestFit="1" customWidth="1"/>
    <col min="7931" max="7931" width="10.140625" bestFit="1" customWidth="1"/>
    <col min="7932" max="7932" width="8.7109375" bestFit="1" customWidth="1"/>
    <col min="7933" max="7933" width="7" bestFit="1" customWidth="1"/>
    <col min="7934" max="7934" width="11.140625" bestFit="1" customWidth="1"/>
    <col min="7935" max="7935" width="8.7109375" bestFit="1" customWidth="1"/>
    <col min="7936" max="7936" width="11.140625" bestFit="1" customWidth="1"/>
    <col min="7937" max="7937" width="8.7109375" bestFit="1" customWidth="1"/>
    <col min="7938" max="7938" width="6" bestFit="1" customWidth="1"/>
    <col min="7939" max="7939" width="7" bestFit="1" customWidth="1"/>
    <col min="7940" max="7940" width="11.140625" bestFit="1" customWidth="1"/>
    <col min="7941" max="7941" width="8.7109375" bestFit="1" customWidth="1"/>
    <col min="7942" max="7942" width="11.140625" bestFit="1" customWidth="1"/>
    <col min="7943" max="7943" width="8.7109375" bestFit="1" customWidth="1"/>
    <col min="7944" max="7944" width="7" bestFit="1" customWidth="1"/>
    <col min="7945" max="7945" width="11.140625" bestFit="1" customWidth="1"/>
    <col min="7946" max="7946" width="8.7109375" bestFit="1" customWidth="1"/>
    <col min="7947" max="7947" width="6" bestFit="1" customWidth="1"/>
    <col min="7948" max="7948" width="11.140625" bestFit="1" customWidth="1"/>
    <col min="7949" max="7949" width="7.7109375" bestFit="1" customWidth="1"/>
    <col min="7950" max="7950" width="10.140625" bestFit="1" customWidth="1"/>
    <col min="7951" max="7951" width="8.7109375" bestFit="1" customWidth="1"/>
    <col min="7952" max="7952" width="11.140625" bestFit="1" customWidth="1"/>
    <col min="7953" max="7953" width="8.7109375" bestFit="1" customWidth="1"/>
    <col min="7954" max="7954" width="4" bestFit="1" customWidth="1"/>
    <col min="7955" max="7955" width="11.140625" bestFit="1" customWidth="1"/>
    <col min="7956" max="7956" width="8.7109375" bestFit="1" customWidth="1"/>
    <col min="7957" max="7957" width="11.140625" bestFit="1" customWidth="1"/>
    <col min="7958" max="7958" width="8.7109375" bestFit="1" customWidth="1"/>
    <col min="7959" max="7959" width="11.140625" bestFit="1" customWidth="1"/>
    <col min="7960" max="7960" width="8.7109375" bestFit="1" customWidth="1"/>
    <col min="7961" max="7961" width="11.140625" bestFit="1" customWidth="1"/>
    <col min="7962" max="7962" width="8.7109375" bestFit="1" customWidth="1"/>
    <col min="7963" max="7963" width="11.140625" bestFit="1" customWidth="1"/>
    <col min="7964" max="7964" width="8.7109375" bestFit="1" customWidth="1"/>
    <col min="7965" max="7965" width="11.140625" bestFit="1" customWidth="1"/>
    <col min="7966" max="7966" width="8.7109375" bestFit="1" customWidth="1"/>
    <col min="7967" max="7968" width="7" bestFit="1" customWidth="1"/>
    <col min="7969" max="7969" width="6" bestFit="1" customWidth="1"/>
    <col min="7970" max="7970" width="11.140625" bestFit="1" customWidth="1"/>
    <col min="7971" max="7971" width="8.7109375" bestFit="1" customWidth="1"/>
    <col min="7972" max="7972" width="11.140625" bestFit="1" customWidth="1"/>
    <col min="7973" max="7973" width="8.7109375" bestFit="1" customWidth="1"/>
    <col min="7974" max="7974" width="11.140625" bestFit="1" customWidth="1"/>
    <col min="7975" max="7975" width="8.7109375" bestFit="1" customWidth="1"/>
    <col min="7976" max="7976" width="7" bestFit="1" customWidth="1"/>
    <col min="7977" max="7977" width="11.140625" bestFit="1" customWidth="1"/>
    <col min="7978" max="7978" width="8.7109375" bestFit="1" customWidth="1"/>
    <col min="7979" max="7979" width="11.140625" bestFit="1" customWidth="1"/>
    <col min="7980" max="7980" width="8.7109375" bestFit="1" customWidth="1"/>
    <col min="7981" max="7981" width="7" bestFit="1" customWidth="1"/>
    <col min="7982" max="7982" width="11.140625" bestFit="1" customWidth="1"/>
    <col min="7983" max="7983" width="8.7109375" bestFit="1" customWidth="1"/>
    <col min="7984" max="7984" width="11.140625" bestFit="1" customWidth="1"/>
    <col min="7985" max="7985" width="7.7109375" bestFit="1" customWidth="1"/>
    <col min="7986" max="7986" width="10.140625" bestFit="1" customWidth="1"/>
    <col min="7987" max="7987" width="8.7109375" bestFit="1" customWidth="1"/>
    <col min="7988" max="7988" width="11.140625" bestFit="1" customWidth="1"/>
    <col min="7989" max="7989" width="8.7109375" bestFit="1" customWidth="1"/>
    <col min="7990" max="7990" width="11.140625" bestFit="1" customWidth="1"/>
    <col min="7991" max="7991" width="8.7109375" bestFit="1" customWidth="1"/>
    <col min="7992" max="7992" width="11.140625" bestFit="1" customWidth="1"/>
    <col min="7993" max="7993" width="8.7109375" bestFit="1" customWidth="1"/>
    <col min="7994" max="7994" width="7" bestFit="1" customWidth="1"/>
    <col min="7995" max="7995" width="11.140625" bestFit="1" customWidth="1"/>
    <col min="7996" max="7996" width="8.7109375" bestFit="1" customWidth="1"/>
    <col min="7997" max="7997" width="11.140625" bestFit="1" customWidth="1"/>
    <col min="7998" max="7998" width="8.7109375" bestFit="1" customWidth="1"/>
    <col min="7999" max="8000" width="7" bestFit="1" customWidth="1"/>
    <col min="8001" max="8001" width="11.140625" bestFit="1" customWidth="1"/>
    <col min="8002" max="8002" width="8.7109375" bestFit="1" customWidth="1"/>
    <col min="8003" max="8003" width="11.140625" bestFit="1" customWidth="1"/>
    <col min="8004" max="8004" width="8.7109375" bestFit="1" customWidth="1"/>
    <col min="8005" max="8005" width="11.140625" bestFit="1" customWidth="1"/>
    <col min="8006" max="8006" width="8.7109375" bestFit="1" customWidth="1"/>
    <col min="8007" max="8007" width="11.140625" bestFit="1" customWidth="1"/>
    <col min="8008" max="8008" width="8.7109375" bestFit="1" customWidth="1"/>
    <col min="8009" max="8009" width="11.140625" bestFit="1" customWidth="1"/>
    <col min="8010" max="8010" width="8.7109375" bestFit="1" customWidth="1"/>
    <col min="8011" max="8011" width="11.140625" bestFit="1" customWidth="1"/>
    <col min="8012" max="8012" width="7.7109375" bestFit="1" customWidth="1"/>
    <col min="8013" max="8013" width="10.140625" bestFit="1" customWidth="1"/>
    <col min="8014" max="8014" width="8.7109375" bestFit="1" customWidth="1"/>
    <col min="8015" max="8015" width="11.140625" bestFit="1" customWidth="1"/>
    <col min="8016" max="8016" width="8.7109375" bestFit="1" customWidth="1"/>
    <col min="8017" max="8017" width="11.140625" bestFit="1" customWidth="1"/>
    <col min="8018" max="8018" width="8.7109375" bestFit="1" customWidth="1"/>
    <col min="8019" max="8019" width="11.140625" bestFit="1" customWidth="1"/>
    <col min="8020" max="8020" width="8.7109375" bestFit="1" customWidth="1"/>
    <col min="8021" max="8021" width="11.140625" bestFit="1" customWidth="1"/>
    <col min="8022" max="8022" width="8.7109375" bestFit="1" customWidth="1"/>
    <col min="8023" max="8023" width="11.140625" bestFit="1" customWidth="1"/>
    <col min="8024" max="8024" width="8.7109375" bestFit="1" customWidth="1"/>
    <col min="8025" max="8025" width="11.140625" bestFit="1" customWidth="1"/>
    <col min="8026" max="8026" width="8.7109375" bestFit="1" customWidth="1"/>
    <col min="8027" max="8027" width="11.140625" bestFit="1" customWidth="1"/>
    <col min="8028" max="8028" width="8.7109375" bestFit="1" customWidth="1"/>
    <col min="8029" max="8029" width="11.140625" bestFit="1" customWidth="1"/>
    <col min="8030" max="8030" width="8.7109375" bestFit="1" customWidth="1"/>
    <col min="8031" max="8031" width="11.140625" bestFit="1" customWidth="1"/>
    <col min="8032" max="8032" width="8.7109375" bestFit="1" customWidth="1"/>
    <col min="8033" max="8033" width="11.140625" bestFit="1" customWidth="1"/>
    <col min="8034" max="8034" width="7.7109375" bestFit="1" customWidth="1"/>
    <col min="8035" max="8035" width="7" bestFit="1" customWidth="1"/>
    <col min="8036" max="8036" width="10.140625" bestFit="1" customWidth="1"/>
    <col min="8037" max="8037" width="8.7109375" bestFit="1" customWidth="1"/>
    <col min="8038" max="8038" width="11.140625" bestFit="1" customWidth="1"/>
    <col min="8039" max="8039" width="8.7109375" bestFit="1" customWidth="1"/>
    <col min="8040" max="8040" width="11.140625" bestFit="1" customWidth="1"/>
    <col min="8041" max="8041" width="8.7109375" bestFit="1" customWidth="1"/>
    <col min="8042" max="8042" width="11.140625" bestFit="1" customWidth="1"/>
    <col min="8043" max="8043" width="8.7109375" bestFit="1" customWidth="1"/>
    <col min="8044" max="8044" width="11.140625" bestFit="1" customWidth="1"/>
    <col min="8045" max="8045" width="8.7109375" bestFit="1" customWidth="1"/>
    <col min="8046" max="8046" width="11.140625" bestFit="1" customWidth="1"/>
    <col min="8047" max="8047" width="8.7109375" bestFit="1" customWidth="1"/>
    <col min="8048" max="8048" width="11.140625" bestFit="1" customWidth="1"/>
    <col min="8049" max="8049" width="8.7109375" bestFit="1" customWidth="1"/>
    <col min="8050" max="8050" width="11.140625" bestFit="1" customWidth="1"/>
    <col min="8051" max="8051" width="8.7109375" bestFit="1" customWidth="1"/>
    <col min="8052" max="8052" width="7" bestFit="1" customWidth="1"/>
    <col min="8053" max="8053" width="6" bestFit="1" customWidth="1"/>
    <col min="8054" max="8054" width="11.140625" bestFit="1" customWidth="1"/>
    <col min="8055" max="8055" width="8.7109375" bestFit="1" customWidth="1"/>
    <col min="8056" max="8056" width="11.140625" bestFit="1" customWidth="1"/>
    <col min="8057" max="8057" width="7.7109375" bestFit="1" customWidth="1"/>
    <col min="8058" max="8058" width="7" bestFit="1" customWidth="1"/>
    <col min="8059" max="8059" width="10.140625" bestFit="1" customWidth="1"/>
    <col min="8060" max="8060" width="8.7109375" bestFit="1" customWidth="1"/>
    <col min="8061" max="8061" width="11.140625" bestFit="1" customWidth="1"/>
    <col min="8062" max="8062" width="8.7109375" bestFit="1" customWidth="1"/>
    <col min="8063" max="8063" width="11.140625" bestFit="1" customWidth="1"/>
    <col min="8064" max="8064" width="7.7109375" bestFit="1" customWidth="1"/>
    <col min="8065" max="8065" width="10.140625" bestFit="1" customWidth="1"/>
    <col min="8066" max="8066" width="8.7109375" bestFit="1" customWidth="1"/>
    <col min="8067" max="8067" width="11.140625" bestFit="1" customWidth="1"/>
    <col min="8068" max="8068" width="8.7109375" bestFit="1" customWidth="1"/>
    <col min="8069" max="8069" width="11.140625" bestFit="1" customWidth="1"/>
    <col min="8070" max="8070" width="8.7109375" bestFit="1" customWidth="1"/>
    <col min="8071" max="8071" width="11.140625" bestFit="1" customWidth="1"/>
    <col min="8072" max="8072" width="8.7109375" bestFit="1" customWidth="1"/>
    <col min="8073" max="8073" width="7" bestFit="1" customWidth="1"/>
    <col min="8074" max="8074" width="11.140625" bestFit="1" customWidth="1"/>
    <col min="8075" max="8075" width="8.7109375" bestFit="1" customWidth="1"/>
    <col min="8076" max="8076" width="7" bestFit="1" customWidth="1"/>
    <col min="8077" max="8077" width="11.140625" bestFit="1" customWidth="1"/>
    <col min="8078" max="8078" width="7.7109375" bestFit="1" customWidth="1"/>
    <col min="8079" max="8079" width="10.140625" bestFit="1" customWidth="1"/>
    <col min="8080" max="8080" width="8.7109375" bestFit="1" customWidth="1"/>
    <col min="8081" max="8081" width="11.140625" bestFit="1" customWidth="1"/>
    <col min="8082" max="8082" width="8.7109375" bestFit="1" customWidth="1"/>
    <col min="8083" max="8083" width="7" bestFit="1" customWidth="1"/>
    <col min="8084" max="8084" width="11.140625" bestFit="1" customWidth="1"/>
    <col min="8085" max="8085" width="8.7109375" bestFit="1" customWidth="1"/>
    <col min="8086" max="8086" width="11.140625" bestFit="1" customWidth="1"/>
    <col min="8087" max="8087" width="8.7109375" bestFit="1" customWidth="1"/>
    <col min="8088" max="8088" width="11.140625" bestFit="1" customWidth="1"/>
    <col min="8089" max="8089" width="8.7109375" bestFit="1" customWidth="1"/>
    <col min="8090" max="8090" width="11.140625" bestFit="1" customWidth="1"/>
    <col min="8091" max="8091" width="8.7109375" bestFit="1" customWidth="1"/>
    <col min="8092" max="8092" width="11.140625" bestFit="1" customWidth="1"/>
    <col min="8093" max="8093" width="8.7109375" bestFit="1" customWidth="1"/>
    <col min="8094" max="8095" width="7" bestFit="1" customWidth="1"/>
    <col min="8096" max="8096" width="11.140625" bestFit="1" customWidth="1"/>
    <col min="8097" max="8097" width="8.7109375" bestFit="1" customWidth="1"/>
    <col min="8098" max="8098" width="11.140625" bestFit="1" customWidth="1"/>
    <col min="8099" max="8099" width="8.7109375" bestFit="1" customWidth="1"/>
    <col min="8100" max="8100" width="7" bestFit="1" customWidth="1"/>
    <col min="8101" max="8101" width="11.140625" bestFit="1" customWidth="1"/>
    <col min="8102" max="8102" width="8.7109375" bestFit="1" customWidth="1"/>
    <col min="8103" max="8103" width="7" bestFit="1" customWidth="1"/>
    <col min="8104" max="8104" width="11.140625" bestFit="1" customWidth="1"/>
    <col min="8105" max="8105" width="8.7109375" bestFit="1" customWidth="1"/>
    <col min="8106" max="8106" width="7" bestFit="1" customWidth="1"/>
    <col min="8107" max="8107" width="11.140625" bestFit="1" customWidth="1"/>
    <col min="8108" max="8108" width="8.7109375" bestFit="1" customWidth="1"/>
    <col min="8109" max="8109" width="7" bestFit="1" customWidth="1"/>
    <col min="8110" max="8110" width="11.140625" bestFit="1" customWidth="1"/>
    <col min="8111" max="8111" width="8.7109375" bestFit="1" customWidth="1"/>
    <col min="8112" max="8112" width="11.140625" bestFit="1" customWidth="1"/>
    <col min="8113" max="8113" width="8.7109375" bestFit="1" customWidth="1"/>
    <col min="8114" max="8114" width="7" bestFit="1" customWidth="1"/>
    <col min="8115" max="8115" width="11.140625" bestFit="1" customWidth="1"/>
    <col min="8116" max="8116" width="8.7109375" bestFit="1" customWidth="1"/>
    <col min="8117" max="8117" width="11.140625" bestFit="1" customWidth="1"/>
    <col min="8118" max="8118" width="8.7109375" bestFit="1" customWidth="1"/>
    <col min="8119" max="8119" width="11.140625" bestFit="1" customWidth="1"/>
    <col min="8120" max="8120" width="8.7109375" bestFit="1" customWidth="1"/>
    <col min="8121" max="8121" width="11.140625" bestFit="1" customWidth="1"/>
    <col min="8122" max="8122" width="8.7109375" bestFit="1" customWidth="1"/>
    <col min="8123" max="8123" width="11.140625" bestFit="1" customWidth="1"/>
    <col min="8124" max="8124" width="8.7109375" bestFit="1" customWidth="1"/>
    <col min="8125" max="8125" width="7" bestFit="1" customWidth="1"/>
    <col min="8126" max="8126" width="11.140625" bestFit="1" customWidth="1"/>
    <col min="8127" max="8127" width="8.7109375" bestFit="1" customWidth="1"/>
    <col min="8128" max="8128" width="11.140625" bestFit="1" customWidth="1"/>
    <col min="8129" max="8129" width="8.7109375" bestFit="1" customWidth="1"/>
    <col min="8130" max="8130" width="11.140625" bestFit="1" customWidth="1"/>
    <col min="8131" max="8131" width="8.7109375" bestFit="1" customWidth="1"/>
    <col min="8132" max="8132" width="7" bestFit="1" customWidth="1"/>
    <col min="8133" max="8133" width="11.140625" bestFit="1" customWidth="1"/>
    <col min="8134" max="8134" width="8.7109375" bestFit="1" customWidth="1"/>
    <col min="8135" max="8135" width="11.140625" bestFit="1" customWidth="1"/>
    <col min="8136" max="8136" width="8.7109375" bestFit="1" customWidth="1"/>
    <col min="8137" max="8138" width="7" bestFit="1" customWidth="1"/>
    <col min="8139" max="8139" width="11.140625" bestFit="1" customWidth="1"/>
    <col min="8140" max="8140" width="8.7109375" bestFit="1" customWidth="1"/>
    <col min="8141" max="8141" width="7" bestFit="1" customWidth="1"/>
    <col min="8142" max="8142" width="11.140625" bestFit="1" customWidth="1"/>
    <col min="8143" max="8143" width="8.7109375" bestFit="1" customWidth="1"/>
    <col min="8144" max="8144" width="11.140625" bestFit="1" customWidth="1"/>
    <col min="8145" max="8145" width="8.7109375" bestFit="1" customWidth="1"/>
    <col min="8146" max="8146" width="11.140625" bestFit="1" customWidth="1"/>
    <col min="8147" max="8147" width="8.7109375" bestFit="1" customWidth="1"/>
    <col min="8148" max="8148" width="11.140625" bestFit="1" customWidth="1"/>
    <col min="8149" max="8149" width="8.7109375" bestFit="1" customWidth="1"/>
    <col min="8150" max="8150" width="11.140625" bestFit="1" customWidth="1"/>
    <col min="8151" max="8151" width="8.7109375" bestFit="1" customWidth="1"/>
    <col min="8152" max="8152" width="7" bestFit="1" customWidth="1"/>
    <col min="8153" max="8153" width="11.140625" bestFit="1" customWidth="1"/>
    <col min="8154" max="8154" width="8.7109375" bestFit="1" customWidth="1"/>
    <col min="8155" max="8155" width="7" bestFit="1" customWidth="1"/>
    <col min="8156" max="8156" width="11.140625" bestFit="1" customWidth="1"/>
    <col min="8157" max="8157" width="8.7109375" bestFit="1" customWidth="1"/>
    <col min="8158" max="8158" width="11.140625" bestFit="1" customWidth="1"/>
    <col min="8159" max="8159" width="8.7109375" bestFit="1" customWidth="1"/>
    <col min="8160" max="8160" width="11.140625" bestFit="1" customWidth="1"/>
    <col min="8161" max="8161" width="8.7109375" bestFit="1" customWidth="1"/>
    <col min="8162" max="8164" width="7" bestFit="1" customWidth="1"/>
    <col min="8165" max="8165" width="11.140625" bestFit="1" customWidth="1"/>
    <col min="8166" max="8166" width="8.7109375" bestFit="1" customWidth="1"/>
    <col min="8167" max="8167" width="11.140625" bestFit="1" customWidth="1"/>
    <col min="8168" max="8168" width="8.7109375" bestFit="1" customWidth="1"/>
    <col min="8169" max="8169" width="11.140625" bestFit="1" customWidth="1"/>
    <col min="8170" max="8170" width="8.7109375" bestFit="1" customWidth="1"/>
    <col min="8171" max="8171" width="11.140625" bestFit="1" customWidth="1"/>
    <col min="8172" max="8172" width="8.7109375" bestFit="1" customWidth="1"/>
    <col min="8173" max="8173" width="11.140625" bestFit="1" customWidth="1"/>
    <col min="8174" max="8174" width="8.7109375" bestFit="1" customWidth="1"/>
    <col min="8175" max="8175" width="11.140625" bestFit="1" customWidth="1"/>
    <col min="8176" max="8176" width="8.7109375" bestFit="1" customWidth="1"/>
    <col min="8177" max="8177" width="11.140625" bestFit="1" customWidth="1"/>
    <col min="8178" max="8178" width="8.7109375" bestFit="1" customWidth="1"/>
    <col min="8179" max="8179" width="11.140625" bestFit="1" customWidth="1"/>
    <col min="8180" max="8180" width="8.7109375" bestFit="1" customWidth="1"/>
    <col min="8181" max="8182" width="7" bestFit="1" customWidth="1"/>
    <col min="8183" max="8183" width="11.140625" bestFit="1" customWidth="1"/>
    <col min="8184" max="8184" width="8.7109375" bestFit="1" customWidth="1"/>
    <col min="8185" max="8185" width="11.140625" bestFit="1" customWidth="1"/>
    <col min="8186" max="8186" width="8.7109375" bestFit="1" customWidth="1"/>
    <col min="8187" max="8187" width="7" bestFit="1" customWidth="1"/>
    <col min="8188" max="8188" width="11.140625" bestFit="1" customWidth="1"/>
    <col min="8189" max="8189" width="8.7109375" bestFit="1" customWidth="1"/>
    <col min="8190" max="8190" width="7" bestFit="1" customWidth="1"/>
    <col min="8191" max="8191" width="11.140625" bestFit="1" customWidth="1"/>
    <col min="8192" max="8192" width="8.7109375" bestFit="1" customWidth="1"/>
    <col min="8193" max="8193" width="7" bestFit="1" customWidth="1"/>
    <col min="8194" max="8194" width="11.140625" bestFit="1" customWidth="1"/>
    <col min="8195" max="8195" width="7.7109375" bestFit="1" customWidth="1"/>
    <col min="8196" max="8196" width="7" bestFit="1" customWidth="1"/>
    <col min="8197" max="8197" width="10.140625" bestFit="1" customWidth="1"/>
    <col min="8198" max="8198" width="8.7109375" bestFit="1" customWidth="1"/>
    <col min="8199" max="8199" width="7" bestFit="1" customWidth="1"/>
    <col min="8200" max="8200" width="11.140625" bestFit="1" customWidth="1"/>
    <col min="8201" max="8201" width="8.7109375" bestFit="1" customWidth="1"/>
    <col min="8202" max="8202" width="11.140625" bestFit="1" customWidth="1"/>
    <col min="8203" max="8203" width="8.7109375" bestFit="1" customWidth="1"/>
    <col min="8204" max="8204" width="6" bestFit="1" customWidth="1"/>
    <col min="8205" max="8205" width="11.140625" bestFit="1" customWidth="1"/>
    <col min="8206" max="8206" width="8.7109375" bestFit="1" customWidth="1"/>
    <col min="8207" max="8207" width="11.140625" bestFit="1" customWidth="1"/>
    <col min="8208" max="8208" width="8.7109375" bestFit="1" customWidth="1"/>
    <col min="8209" max="8209" width="7" bestFit="1" customWidth="1"/>
    <col min="8210" max="8210" width="11.140625" bestFit="1" customWidth="1"/>
    <col min="8211" max="8211" width="8.7109375" bestFit="1" customWidth="1"/>
    <col min="8212" max="8212" width="11.140625" bestFit="1" customWidth="1"/>
    <col min="8213" max="8213" width="8.7109375" bestFit="1" customWidth="1"/>
    <col min="8214" max="8214" width="11.140625" bestFit="1" customWidth="1"/>
    <col min="8215" max="8215" width="8.7109375" bestFit="1" customWidth="1"/>
    <col min="8216" max="8216" width="7" bestFit="1" customWidth="1"/>
    <col min="8217" max="8217" width="11.140625" bestFit="1" customWidth="1"/>
    <col min="8218" max="8218" width="8.7109375" bestFit="1" customWidth="1"/>
    <col min="8219" max="8219" width="7" bestFit="1" customWidth="1"/>
    <col min="8220" max="8220" width="11.140625" bestFit="1" customWidth="1"/>
    <col min="8221" max="8221" width="8.7109375" bestFit="1" customWidth="1"/>
    <col min="8222" max="8222" width="11.140625" bestFit="1" customWidth="1"/>
    <col min="8223" max="8223" width="8.7109375" bestFit="1" customWidth="1"/>
    <col min="8224" max="8224" width="11.140625" bestFit="1" customWidth="1"/>
    <col min="8225" max="8225" width="8.7109375" bestFit="1" customWidth="1"/>
    <col min="8226" max="8226" width="11.140625" bestFit="1" customWidth="1"/>
    <col min="8227" max="8227" width="8.7109375" bestFit="1" customWidth="1"/>
    <col min="8228" max="8228" width="6" bestFit="1" customWidth="1"/>
    <col min="8229" max="8229" width="11.140625" bestFit="1" customWidth="1"/>
    <col min="8230" max="8230" width="8.7109375" bestFit="1" customWidth="1"/>
    <col min="8231" max="8231" width="11.140625" bestFit="1" customWidth="1"/>
    <col min="8232" max="8232" width="8.7109375" bestFit="1" customWidth="1"/>
    <col min="8233" max="8233" width="11.140625" bestFit="1" customWidth="1"/>
    <col min="8234" max="8234" width="8.7109375" bestFit="1" customWidth="1"/>
    <col min="8235" max="8235" width="11.140625" bestFit="1" customWidth="1"/>
    <col min="8236" max="8236" width="8.7109375" bestFit="1" customWidth="1"/>
    <col min="8237" max="8237" width="7" bestFit="1" customWidth="1"/>
    <col min="8238" max="8238" width="11.140625" bestFit="1" customWidth="1"/>
    <col min="8239" max="8239" width="8.7109375" bestFit="1" customWidth="1"/>
    <col min="8240" max="8240" width="11.140625" bestFit="1" customWidth="1"/>
    <col min="8241" max="8241" width="7.7109375" bestFit="1" customWidth="1"/>
    <col min="8242" max="8242" width="7" bestFit="1" customWidth="1"/>
    <col min="8243" max="8243" width="10.140625" bestFit="1" customWidth="1"/>
    <col min="8244" max="8244" width="8.7109375" bestFit="1" customWidth="1"/>
    <col min="8245" max="8245" width="11.140625" bestFit="1" customWidth="1"/>
    <col min="8246" max="8246" width="8.7109375" bestFit="1" customWidth="1"/>
    <col min="8247" max="8247" width="11.140625" bestFit="1" customWidth="1"/>
    <col min="8248" max="8248" width="8.7109375" bestFit="1" customWidth="1"/>
    <col min="8249" max="8249" width="7" bestFit="1" customWidth="1"/>
    <col min="8250" max="8250" width="11.140625" bestFit="1" customWidth="1"/>
    <col min="8251" max="8251" width="8.7109375" bestFit="1" customWidth="1"/>
    <col min="8252" max="8252" width="11.140625" bestFit="1" customWidth="1"/>
    <col min="8253" max="8253" width="8.7109375" bestFit="1" customWidth="1"/>
    <col min="8254" max="8254" width="11.140625" bestFit="1" customWidth="1"/>
    <col min="8255" max="8255" width="7" bestFit="1" customWidth="1"/>
    <col min="8256" max="8256" width="8.5703125" bestFit="1" customWidth="1"/>
    <col min="8257" max="8257" width="8.7109375" bestFit="1" customWidth="1"/>
    <col min="8258" max="8258" width="11.140625" bestFit="1" customWidth="1"/>
    <col min="8259" max="8259" width="8.7109375" bestFit="1" customWidth="1"/>
    <col min="8260" max="8260" width="11.140625" bestFit="1" customWidth="1"/>
    <col min="8261" max="8261" width="8.7109375" bestFit="1" customWidth="1"/>
    <col min="8262" max="8262" width="11.140625" bestFit="1" customWidth="1"/>
    <col min="8263" max="8263" width="7.7109375" bestFit="1" customWidth="1"/>
    <col min="8264" max="8264" width="10.140625" bestFit="1" customWidth="1"/>
    <col min="8265" max="8265" width="8.7109375" bestFit="1" customWidth="1"/>
    <col min="8266" max="8266" width="11.140625" bestFit="1" customWidth="1"/>
    <col min="8267" max="8267" width="8.7109375" bestFit="1" customWidth="1"/>
    <col min="8268" max="8268" width="11.140625" bestFit="1" customWidth="1"/>
    <col min="8269" max="8269" width="8.7109375" bestFit="1" customWidth="1"/>
    <col min="8270" max="8270" width="11.140625" bestFit="1" customWidth="1"/>
    <col min="8271" max="8271" width="8.7109375" bestFit="1" customWidth="1"/>
    <col min="8272" max="8272" width="11.140625" bestFit="1" customWidth="1"/>
    <col min="8273" max="8273" width="8.7109375" bestFit="1" customWidth="1"/>
    <col min="8274" max="8274" width="11.140625" bestFit="1" customWidth="1"/>
    <col min="8275" max="8275" width="8.7109375" bestFit="1" customWidth="1"/>
    <col min="8276" max="8276" width="7" bestFit="1" customWidth="1"/>
    <col min="8277" max="8277" width="11.140625" bestFit="1" customWidth="1"/>
    <col min="8278" max="8278" width="8.7109375" bestFit="1" customWidth="1"/>
    <col min="8279" max="8279" width="7" bestFit="1" customWidth="1"/>
    <col min="8280" max="8280" width="11.140625" bestFit="1" customWidth="1"/>
    <col min="8281" max="8281" width="8.7109375" bestFit="1" customWidth="1"/>
    <col min="8282" max="8282" width="7" bestFit="1" customWidth="1"/>
    <col min="8283" max="8283" width="11.140625" bestFit="1" customWidth="1"/>
    <col min="8284" max="8284" width="8.7109375" bestFit="1" customWidth="1"/>
    <col min="8285" max="8285" width="11.140625" bestFit="1" customWidth="1"/>
    <col min="8286" max="8286" width="8.7109375" bestFit="1" customWidth="1"/>
    <col min="8287" max="8287" width="7" bestFit="1" customWidth="1"/>
    <col min="8288" max="8288" width="11.140625" bestFit="1" customWidth="1"/>
    <col min="8289" max="8289" width="8.7109375" bestFit="1" customWidth="1"/>
    <col min="8290" max="8290" width="7" bestFit="1" customWidth="1"/>
    <col min="8291" max="8291" width="11.140625" bestFit="1" customWidth="1"/>
    <col min="8292" max="8292" width="8.7109375" bestFit="1" customWidth="1"/>
    <col min="8293" max="8293" width="11.140625" bestFit="1" customWidth="1"/>
    <col min="8294" max="8294" width="8.7109375" bestFit="1" customWidth="1"/>
    <col min="8295" max="8295" width="11.140625" bestFit="1" customWidth="1"/>
    <col min="8296" max="8296" width="7.7109375" bestFit="1" customWidth="1"/>
    <col min="8297" max="8297" width="10.140625" bestFit="1" customWidth="1"/>
    <col min="8298" max="8298" width="8.7109375" bestFit="1" customWidth="1"/>
    <col min="8299" max="8300" width="7" bestFit="1" customWidth="1"/>
    <col min="8301" max="8301" width="11.140625" bestFit="1" customWidth="1"/>
    <col min="8302" max="8302" width="8.7109375" bestFit="1" customWidth="1"/>
    <col min="8303" max="8303" width="11.140625" bestFit="1" customWidth="1"/>
    <col min="8304" max="8304" width="8.7109375" bestFit="1" customWidth="1"/>
    <col min="8305" max="8305" width="11.140625" bestFit="1" customWidth="1"/>
    <col min="8306" max="8306" width="8.7109375" bestFit="1" customWidth="1"/>
    <col min="8307" max="8307" width="11.140625" bestFit="1" customWidth="1"/>
    <col min="8308" max="8308" width="8.7109375" bestFit="1" customWidth="1"/>
    <col min="8309" max="8309" width="7" bestFit="1" customWidth="1"/>
    <col min="8310" max="8310" width="11.140625" bestFit="1" customWidth="1"/>
    <col min="8311" max="8311" width="8.7109375" bestFit="1" customWidth="1"/>
    <col min="8312" max="8312" width="11.140625" bestFit="1" customWidth="1"/>
    <col min="8313" max="8313" width="7.7109375" bestFit="1" customWidth="1"/>
    <col min="8314" max="8314" width="10.140625" bestFit="1" customWidth="1"/>
    <col min="8315" max="8315" width="8.7109375" bestFit="1" customWidth="1"/>
    <col min="8316" max="8316" width="11.140625" bestFit="1" customWidth="1"/>
    <col min="8317" max="8317" width="8.7109375" bestFit="1" customWidth="1"/>
    <col min="8318" max="8320" width="7" bestFit="1" customWidth="1"/>
    <col min="8321" max="8321" width="11.140625" bestFit="1" customWidth="1"/>
    <col min="8322" max="8322" width="8.7109375" bestFit="1" customWidth="1"/>
    <col min="8323" max="8323" width="11.140625" bestFit="1" customWidth="1"/>
    <col min="8324" max="8324" width="8.7109375" bestFit="1" customWidth="1"/>
    <col min="8325" max="8325" width="7" bestFit="1" customWidth="1"/>
    <col min="8326" max="8326" width="11.140625" bestFit="1" customWidth="1"/>
    <col min="8327" max="8327" width="8.7109375" bestFit="1" customWidth="1"/>
    <col min="8328" max="8328" width="7" bestFit="1" customWidth="1"/>
    <col min="8329" max="8329" width="11.140625" bestFit="1" customWidth="1"/>
    <col min="8330" max="8330" width="8.7109375" bestFit="1" customWidth="1"/>
    <col min="8331" max="8331" width="11.140625" bestFit="1" customWidth="1"/>
    <col min="8332" max="8332" width="8.7109375" bestFit="1" customWidth="1"/>
    <col min="8333" max="8333" width="11.140625" bestFit="1" customWidth="1"/>
    <col min="8334" max="8334" width="8.7109375" bestFit="1" customWidth="1"/>
    <col min="8335" max="8335" width="11.140625" bestFit="1" customWidth="1"/>
    <col min="8336" max="8336" width="8.7109375" bestFit="1" customWidth="1"/>
    <col min="8337" max="8337" width="11.140625" bestFit="1" customWidth="1"/>
    <col min="8338" max="8338" width="8.7109375" bestFit="1" customWidth="1"/>
    <col min="8339" max="8339" width="7" bestFit="1" customWidth="1"/>
    <col min="8340" max="8340" width="6" bestFit="1" customWidth="1"/>
    <col min="8341" max="8341" width="11.140625" bestFit="1" customWidth="1"/>
    <col min="8342" max="8342" width="8.7109375" bestFit="1" customWidth="1"/>
    <col min="8343" max="8343" width="7" bestFit="1" customWidth="1"/>
    <col min="8344" max="8344" width="11.140625" bestFit="1" customWidth="1"/>
    <col min="8345" max="8345" width="8.7109375" bestFit="1" customWidth="1"/>
    <col min="8346" max="8346" width="11.140625" bestFit="1" customWidth="1"/>
    <col min="8347" max="8347" width="8.7109375" bestFit="1" customWidth="1"/>
    <col min="8348" max="8348" width="11.140625" bestFit="1" customWidth="1"/>
    <col min="8349" max="8349" width="8.7109375" bestFit="1" customWidth="1"/>
    <col min="8350" max="8350" width="11.140625" bestFit="1" customWidth="1"/>
    <col min="8351" max="8351" width="8.7109375" bestFit="1" customWidth="1"/>
    <col min="8352" max="8352" width="11.140625" bestFit="1" customWidth="1"/>
    <col min="8353" max="8353" width="8.7109375" bestFit="1" customWidth="1"/>
    <col min="8354" max="8354" width="7" bestFit="1" customWidth="1"/>
    <col min="8355" max="8355" width="11.140625" bestFit="1" customWidth="1"/>
    <col min="8356" max="8356" width="8.7109375" bestFit="1" customWidth="1"/>
    <col min="8357" max="8357" width="7" bestFit="1" customWidth="1"/>
    <col min="8358" max="8358" width="11.140625" bestFit="1" customWidth="1"/>
    <col min="8359" max="8359" width="8.7109375" bestFit="1" customWidth="1"/>
    <col min="8360" max="8360" width="11.140625" bestFit="1" customWidth="1"/>
    <col min="8361" max="8361" width="7.7109375" bestFit="1" customWidth="1"/>
    <col min="8362" max="8362" width="7" bestFit="1" customWidth="1"/>
    <col min="8363" max="8363" width="10.140625" bestFit="1" customWidth="1"/>
    <col min="8364" max="8364" width="8.7109375" bestFit="1" customWidth="1"/>
    <col min="8365" max="8365" width="11.140625" bestFit="1" customWidth="1"/>
    <col min="8366" max="8366" width="8.7109375" bestFit="1" customWidth="1"/>
    <col min="8367" max="8367" width="11.140625" bestFit="1" customWidth="1"/>
    <col min="8368" max="8368" width="8.7109375" bestFit="1" customWidth="1"/>
    <col min="8369" max="8369" width="11.140625" bestFit="1" customWidth="1"/>
    <col min="8370" max="8370" width="8.7109375" bestFit="1" customWidth="1"/>
    <col min="8371" max="8371" width="11.140625" bestFit="1" customWidth="1"/>
    <col min="8372" max="8372" width="8.7109375" bestFit="1" customWidth="1"/>
    <col min="8373" max="8373" width="11.140625" bestFit="1" customWidth="1"/>
    <col min="8374" max="8374" width="8.7109375" bestFit="1" customWidth="1"/>
    <col min="8375" max="8375" width="7" bestFit="1" customWidth="1"/>
    <col min="8376" max="8376" width="11.140625" bestFit="1" customWidth="1"/>
    <col min="8377" max="8377" width="8.7109375" bestFit="1" customWidth="1"/>
    <col min="8378" max="8378" width="11.140625" bestFit="1" customWidth="1"/>
    <col min="8379" max="8379" width="8.7109375" bestFit="1" customWidth="1"/>
    <col min="8380" max="8380" width="11.140625" bestFit="1" customWidth="1"/>
    <col min="8381" max="8381" width="8.7109375" bestFit="1" customWidth="1"/>
    <col min="8382" max="8382" width="11.140625" bestFit="1" customWidth="1"/>
    <col min="8383" max="8383" width="8.7109375" bestFit="1" customWidth="1"/>
    <col min="8384" max="8384" width="11.140625" bestFit="1" customWidth="1"/>
    <col min="8385" max="8385" width="8.7109375" bestFit="1" customWidth="1"/>
    <col min="8386" max="8386" width="11.140625" bestFit="1" customWidth="1"/>
    <col min="8387" max="8387" width="8.7109375" bestFit="1" customWidth="1"/>
    <col min="8388" max="8388" width="7" bestFit="1" customWidth="1"/>
    <col min="8389" max="8389" width="11.140625" bestFit="1" customWidth="1"/>
    <col min="8390" max="8390" width="8.7109375" bestFit="1" customWidth="1"/>
    <col min="8391" max="8391" width="11.140625" bestFit="1" customWidth="1"/>
    <col min="8392" max="8392" width="8.7109375" bestFit="1" customWidth="1"/>
    <col min="8393" max="8393" width="11.140625" bestFit="1" customWidth="1"/>
    <col min="8394" max="8394" width="8.7109375" bestFit="1" customWidth="1"/>
    <col min="8395" max="8395" width="11.140625" bestFit="1" customWidth="1"/>
    <col min="8396" max="8396" width="8.7109375" bestFit="1" customWidth="1"/>
    <col min="8397" max="8397" width="7" bestFit="1" customWidth="1"/>
    <col min="8398" max="8398" width="11.140625" bestFit="1" customWidth="1"/>
    <col min="8399" max="8399" width="8.7109375" bestFit="1" customWidth="1"/>
    <col min="8400" max="8400" width="11.140625" bestFit="1" customWidth="1"/>
    <col min="8401" max="8401" width="8.7109375" bestFit="1" customWidth="1"/>
    <col min="8402" max="8402" width="11.140625" bestFit="1" customWidth="1"/>
    <col min="8403" max="8403" width="7.7109375" bestFit="1" customWidth="1"/>
    <col min="8404" max="8404" width="6" bestFit="1" customWidth="1"/>
    <col min="8405" max="8405" width="7" bestFit="1" customWidth="1"/>
    <col min="8406" max="8406" width="10.140625" bestFit="1" customWidth="1"/>
    <col min="8407" max="8407" width="8.7109375" bestFit="1" customWidth="1"/>
    <col min="8408" max="8409" width="7" bestFit="1" customWidth="1"/>
    <col min="8410" max="8410" width="11.140625" bestFit="1" customWidth="1"/>
    <col min="8411" max="8411" width="8.7109375" bestFit="1" customWidth="1"/>
    <col min="8412" max="8412" width="11.140625" bestFit="1" customWidth="1"/>
    <col min="8413" max="8413" width="8.7109375" bestFit="1" customWidth="1"/>
    <col min="8414" max="8414" width="11.140625" bestFit="1" customWidth="1"/>
    <col min="8415" max="8415" width="8.7109375" bestFit="1" customWidth="1"/>
    <col min="8416" max="8416" width="11.140625" bestFit="1" customWidth="1"/>
    <col min="8417" max="8417" width="8.7109375" bestFit="1" customWidth="1"/>
    <col min="8418" max="8418" width="11.140625" bestFit="1" customWidth="1"/>
    <col min="8419" max="8419" width="8.7109375" bestFit="1" customWidth="1"/>
    <col min="8420" max="8420" width="11.140625" bestFit="1" customWidth="1"/>
    <col min="8421" max="8421" width="8.7109375" bestFit="1" customWidth="1"/>
    <col min="8422" max="8422" width="11.140625" bestFit="1" customWidth="1"/>
    <col min="8423" max="8423" width="8.7109375" bestFit="1" customWidth="1"/>
    <col min="8424" max="8424" width="11.140625" bestFit="1" customWidth="1"/>
    <col min="8425" max="8425" width="8.7109375" bestFit="1" customWidth="1"/>
    <col min="8426" max="8426" width="11.140625" bestFit="1" customWidth="1"/>
    <col min="8427" max="8427" width="8.7109375" bestFit="1" customWidth="1"/>
    <col min="8428" max="8428" width="11.140625" bestFit="1" customWidth="1"/>
    <col min="8429" max="8429" width="6" bestFit="1" customWidth="1"/>
    <col min="8430" max="8430" width="8.5703125" bestFit="1" customWidth="1"/>
    <col min="8431" max="8431" width="8.7109375" bestFit="1" customWidth="1"/>
    <col min="8432" max="8432" width="11.140625" bestFit="1" customWidth="1"/>
    <col min="8433" max="8433" width="8.7109375" bestFit="1" customWidth="1"/>
    <col min="8434" max="8434" width="7" bestFit="1" customWidth="1"/>
    <col min="8435" max="8435" width="11.140625" bestFit="1" customWidth="1"/>
    <col min="8436" max="8436" width="8.7109375" bestFit="1" customWidth="1"/>
    <col min="8437" max="8437" width="11.140625" bestFit="1" customWidth="1"/>
    <col min="8438" max="8438" width="8.7109375" bestFit="1" customWidth="1"/>
    <col min="8439" max="8439" width="11.140625" bestFit="1" customWidth="1"/>
    <col min="8440" max="8440" width="8.7109375" bestFit="1" customWidth="1"/>
    <col min="8441" max="8441" width="7" bestFit="1" customWidth="1"/>
    <col min="8442" max="8442" width="11.140625" bestFit="1" customWidth="1"/>
    <col min="8443" max="8443" width="8.7109375" bestFit="1" customWidth="1"/>
    <col min="8444" max="8444" width="11.140625" bestFit="1" customWidth="1"/>
    <col min="8445" max="8445" width="8.7109375" bestFit="1" customWidth="1"/>
    <col min="8446" max="8446" width="11.140625" bestFit="1" customWidth="1"/>
    <col min="8447" max="8447" width="8.7109375" bestFit="1" customWidth="1"/>
    <col min="8448" max="8448" width="7" bestFit="1" customWidth="1"/>
    <col min="8449" max="8449" width="11.140625" bestFit="1" customWidth="1"/>
    <col min="8450" max="8450" width="8.7109375" bestFit="1" customWidth="1"/>
    <col min="8451" max="8451" width="11.140625" bestFit="1" customWidth="1"/>
    <col min="8452" max="8452" width="8.7109375" bestFit="1" customWidth="1"/>
    <col min="8453" max="8453" width="11.140625" bestFit="1" customWidth="1"/>
    <col min="8454" max="8454" width="8.7109375" bestFit="1" customWidth="1"/>
    <col min="8455" max="8455" width="7" bestFit="1" customWidth="1"/>
    <col min="8456" max="8456" width="11.140625" bestFit="1" customWidth="1"/>
    <col min="8457" max="8457" width="8.7109375" bestFit="1" customWidth="1"/>
    <col min="8458" max="8458" width="7" bestFit="1" customWidth="1"/>
    <col min="8459" max="8459" width="11.140625" bestFit="1" customWidth="1"/>
    <col min="8460" max="8460" width="8.7109375" bestFit="1" customWidth="1"/>
    <col min="8461" max="8461" width="11.140625" bestFit="1" customWidth="1"/>
    <col min="8462" max="8462" width="8.7109375" bestFit="1" customWidth="1"/>
    <col min="8463" max="8463" width="11.140625" bestFit="1" customWidth="1"/>
    <col min="8464" max="8464" width="8.7109375" bestFit="1" customWidth="1"/>
    <col min="8465" max="8465" width="11.140625" bestFit="1" customWidth="1"/>
    <col min="8466" max="8466" width="8.7109375" bestFit="1" customWidth="1"/>
    <col min="8467" max="8467" width="11.140625" bestFit="1" customWidth="1"/>
    <col min="8468" max="8468" width="8.7109375" bestFit="1" customWidth="1"/>
    <col min="8469" max="8469" width="11.140625" bestFit="1" customWidth="1"/>
    <col min="8470" max="8470" width="8.7109375" bestFit="1" customWidth="1"/>
    <col min="8471" max="8471" width="11.140625" bestFit="1" customWidth="1"/>
    <col min="8472" max="8472" width="8.7109375" bestFit="1" customWidth="1"/>
    <col min="8473" max="8473" width="11.140625" bestFit="1" customWidth="1"/>
    <col min="8474" max="8474" width="8.7109375" bestFit="1" customWidth="1"/>
    <col min="8475" max="8475" width="7" bestFit="1" customWidth="1"/>
    <col min="8476" max="8476" width="11.140625" bestFit="1" customWidth="1"/>
    <col min="8477" max="8477" width="8.7109375" bestFit="1" customWidth="1"/>
    <col min="8478" max="8478" width="11.140625" bestFit="1" customWidth="1"/>
    <col min="8479" max="8479" width="8.7109375" bestFit="1" customWidth="1"/>
    <col min="8480" max="8480" width="11.140625" bestFit="1" customWidth="1"/>
    <col min="8481" max="8481" width="8.7109375" bestFit="1" customWidth="1"/>
    <col min="8482" max="8482" width="11.140625" bestFit="1" customWidth="1"/>
    <col min="8483" max="8483" width="8.7109375" bestFit="1" customWidth="1"/>
    <col min="8484" max="8484" width="11.140625" bestFit="1" customWidth="1"/>
    <col min="8485" max="8485" width="8.7109375" bestFit="1" customWidth="1"/>
    <col min="8486" max="8486" width="11.140625" bestFit="1" customWidth="1"/>
    <col min="8487" max="8487" width="8.7109375" bestFit="1" customWidth="1"/>
    <col min="8488" max="8488" width="11.140625" bestFit="1" customWidth="1"/>
    <col min="8489" max="8489" width="8.7109375" bestFit="1" customWidth="1"/>
    <col min="8490" max="8490" width="7" bestFit="1" customWidth="1"/>
    <col min="8491" max="8491" width="11.140625" bestFit="1" customWidth="1"/>
    <col min="8492" max="8492" width="8.7109375" bestFit="1" customWidth="1"/>
    <col min="8493" max="8493" width="11.140625" bestFit="1" customWidth="1"/>
    <col min="8494" max="8494" width="8.7109375" bestFit="1" customWidth="1"/>
    <col min="8495" max="8495" width="11.140625" bestFit="1" customWidth="1"/>
    <col min="8496" max="8496" width="8.7109375" bestFit="1" customWidth="1"/>
    <col min="8497" max="8497" width="11.140625" bestFit="1" customWidth="1"/>
    <col min="8498" max="8498" width="8.7109375" bestFit="1" customWidth="1"/>
    <col min="8499" max="8499" width="11.140625" bestFit="1" customWidth="1"/>
    <col min="8500" max="8500" width="8.7109375" bestFit="1" customWidth="1"/>
    <col min="8501" max="8501" width="11.140625" bestFit="1" customWidth="1"/>
    <col min="8502" max="8502" width="8.7109375" bestFit="1" customWidth="1"/>
    <col min="8503" max="8503" width="11.140625" bestFit="1" customWidth="1"/>
    <col min="8504" max="8504" width="8.7109375" bestFit="1" customWidth="1"/>
    <col min="8505" max="8505" width="11.140625" bestFit="1" customWidth="1"/>
    <col min="8506" max="8506" width="7.7109375" bestFit="1" customWidth="1"/>
    <col min="8507" max="8507" width="10.140625" bestFit="1" customWidth="1"/>
    <col min="8508" max="8508" width="8.7109375" bestFit="1" customWidth="1"/>
    <col min="8509" max="8509" width="11.140625" bestFit="1" customWidth="1"/>
    <col min="8510" max="8510" width="8.7109375" bestFit="1" customWidth="1"/>
    <col min="8511" max="8511" width="11.140625" bestFit="1" customWidth="1"/>
    <col min="8512" max="8512" width="8.7109375" bestFit="1" customWidth="1"/>
    <col min="8513" max="8513" width="11.140625" bestFit="1" customWidth="1"/>
    <col min="8514" max="8514" width="7.7109375" bestFit="1" customWidth="1"/>
    <col min="8515" max="8515" width="10.140625" bestFit="1" customWidth="1"/>
    <col min="8516" max="8516" width="8.7109375" bestFit="1" customWidth="1"/>
    <col min="8517" max="8517" width="11.140625" bestFit="1" customWidth="1"/>
    <col min="8518" max="8518" width="7.7109375" bestFit="1" customWidth="1"/>
    <col min="8519" max="8519" width="10.140625" bestFit="1" customWidth="1"/>
    <col min="8520" max="8520" width="8.7109375" bestFit="1" customWidth="1"/>
    <col min="8521" max="8521" width="11.140625" bestFit="1" customWidth="1"/>
    <col min="8522" max="8522" width="8.7109375" bestFit="1" customWidth="1"/>
    <col min="8523" max="8523" width="11.140625" bestFit="1" customWidth="1"/>
    <col min="8524" max="8524" width="8.7109375" bestFit="1" customWidth="1"/>
    <col min="8525" max="8525" width="11.140625" bestFit="1" customWidth="1"/>
    <col min="8526" max="8526" width="8.7109375" bestFit="1" customWidth="1"/>
    <col min="8527" max="8527" width="7" bestFit="1" customWidth="1"/>
    <col min="8528" max="8528" width="11.140625" bestFit="1" customWidth="1"/>
    <col min="8529" max="8529" width="8.7109375" bestFit="1" customWidth="1"/>
    <col min="8530" max="8530" width="11.140625" bestFit="1" customWidth="1"/>
    <col min="8531" max="8531" width="8.7109375" bestFit="1" customWidth="1"/>
    <col min="8532" max="8532" width="11.140625" bestFit="1" customWidth="1"/>
    <col min="8533" max="8533" width="8.7109375" bestFit="1" customWidth="1"/>
    <col min="8534" max="8534" width="11.140625" bestFit="1" customWidth="1"/>
    <col min="8535" max="8535" width="8.7109375" bestFit="1" customWidth="1"/>
    <col min="8536" max="8536" width="11.140625" bestFit="1" customWidth="1"/>
    <col min="8537" max="8537" width="8.7109375" bestFit="1" customWidth="1"/>
    <col min="8538" max="8538" width="11.140625" bestFit="1" customWidth="1"/>
    <col min="8539" max="8539" width="8.7109375" bestFit="1" customWidth="1"/>
    <col min="8540" max="8540" width="11.140625" bestFit="1" customWidth="1"/>
    <col min="8541" max="8541" width="8.7109375" bestFit="1" customWidth="1"/>
    <col min="8542" max="8542" width="7" bestFit="1" customWidth="1"/>
    <col min="8543" max="8543" width="11.140625" bestFit="1" customWidth="1"/>
    <col min="8544" max="8544" width="8.7109375" bestFit="1" customWidth="1"/>
    <col min="8545" max="8545" width="11.140625" bestFit="1" customWidth="1"/>
    <col min="8546" max="8546" width="7.7109375" bestFit="1" customWidth="1"/>
    <col min="8547" max="8547" width="10.140625" bestFit="1" customWidth="1"/>
    <col min="8548" max="8548" width="8.7109375" bestFit="1" customWidth="1"/>
    <col min="8549" max="8549" width="11.140625" bestFit="1" customWidth="1"/>
    <col min="8550" max="8550" width="8.7109375" bestFit="1" customWidth="1"/>
    <col min="8551" max="8551" width="11.140625" bestFit="1" customWidth="1"/>
    <col min="8552" max="8552" width="8.7109375" bestFit="1" customWidth="1"/>
    <col min="8553" max="8553" width="11.140625" bestFit="1" customWidth="1"/>
    <col min="8554" max="8554" width="8.7109375" bestFit="1" customWidth="1"/>
    <col min="8555" max="8555" width="11.140625" bestFit="1" customWidth="1"/>
    <col min="8556" max="8556" width="8.7109375" bestFit="1" customWidth="1"/>
    <col min="8557" max="8557" width="11.140625" bestFit="1" customWidth="1"/>
    <col min="8558" max="8558" width="8.7109375" bestFit="1" customWidth="1"/>
    <col min="8559" max="8559" width="11.140625" bestFit="1" customWidth="1"/>
    <col min="8560" max="8560" width="8.7109375" bestFit="1" customWidth="1"/>
    <col min="8561" max="8561" width="11.140625" bestFit="1" customWidth="1"/>
    <col min="8562" max="8562" width="8.7109375" bestFit="1" customWidth="1"/>
    <col min="8563" max="8563" width="11.140625" bestFit="1" customWidth="1"/>
    <col min="8564" max="8564" width="8.7109375" bestFit="1" customWidth="1"/>
    <col min="8565" max="8565" width="11.140625" bestFit="1" customWidth="1"/>
    <col min="8566" max="8566" width="8.7109375" bestFit="1" customWidth="1"/>
    <col min="8567" max="8567" width="11.140625" bestFit="1" customWidth="1"/>
    <col min="8568" max="8568" width="8.7109375" bestFit="1" customWidth="1"/>
    <col min="8569" max="8569" width="11.140625" bestFit="1" customWidth="1"/>
    <col min="8570" max="8570" width="8.7109375" bestFit="1" customWidth="1"/>
    <col min="8571" max="8571" width="7" bestFit="1" customWidth="1"/>
    <col min="8572" max="8572" width="11.140625" bestFit="1" customWidth="1"/>
    <col min="8573" max="8573" width="8.7109375" bestFit="1" customWidth="1"/>
    <col min="8574" max="8574" width="7" bestFit="1" customWidth="1"/>
    <col min="8575" max="8575" width="11.140625" bestFit="1" customWidth="1"/>
    <col min="8576" max="8576" width="8.7109375" bestFit="1" customWidth="1"/>
    <col min="8577" max="8577" width="7" bestFit="1" customWidth="1"/>
    <col min="8578" max="8578" width="11.140625" bestFit="1" customWidth="1"/>
    <col min="8579" max="8579" width="8.7109375" bestFit="1" customWidth="1"/>
    <col min="8580" max="8580" width="7" bestFit="1" customWidth="1"/>
    <col min="8581" max="8581" width="11.140625" bestFit="1" customWidth="1"/>
    <col min="8582" max="8582" width="8.7109375" bestFit="1" customWidth="1"/>
    <col min="8583" max="8583" width="11.140625" bestFit="1" customWidth="1"/>
    <col min="8584" max="8584" width="8.7109375" bestFit="1" customWidth="1"/>
    <col min="8585" max="8585" width="11.140625" bestFit="1" customWidth="1"/>
    <col min="8586" max="8586" width="8.7109375" bestFit="1" customWidth="1"/>
    <col min="8587" max="8587" width="11.140625" bestFit="1" customWidth="1"/>
    <col min="8588" max="8588" width="8.7109375" bestFit="1" customWidth="1"/>
    <col min="8589" max="8589" width="7" bestFit="1" customWidth="1"/>
    <col min="8590" max="8590" width="11.140625" bestFit="1" customWidth="1"/>
    <col min="8591" max="8591" width="7.7109375" bestFit="1" customWidth="1"/>
    <col min="8592" max="8592" width="10.140625" bestFit="1" customWidth="1"/>
    <col min="8593" max="8593" width="8.7109375" bestFit="1" customWidth="1"/>
    <col min="8594" max="8594" width="11.140625" bestFit="1" customWidth="1"/>
    <col min="8595" max="8595" width="8.7109375" bestFit="1" customWidth="1"/>
    <col min="8596" max="8596" width="11.140625" bestFit="1" customWidth="1"/>
    <col min="8597" max="8597" width="8.7109375" bestFit="1" customWidth="1"/>
    <col min="8598" max="8598" width="11.140625" bestFit="1" customWidth="1"/>
    <col min="8599" max="8599" width="8.7109375" bestFit="1" customWidth="1"/>
    <col min="8600" max="8600" width="7" bestFit="1" customWidth="1"/>
    <col min="8601" max="8601" width="6" bestFit="1" customWidth="1"/>
    <col min="8602" max="8602" width="11.140625" bestFit="1" customWidth="1"/>
    <col min="8603" max="8603" width="8.7109375" bestFit="1" customWidth="1"/>
    <col min="8604" max="8604" width="11.140625" bestFit="1" customWidth="1"/>
    <col min="8605" max="8605" width="8.7109375" bestFit="1" customWidth="1"/>
    <col min="8606" max="8606" width="11.140625" bestFit="1" customWidth="1"/>
    <col min="8607" max="8607" width="8.7109375" bestFit="1" customWidth="1"/>
    <col min="8608" max="8608" width="11.140625" bestFit="1" customWidth="1"/>
    <col min="8609" max="8609" width="8.7109375" bestFit="1" customWidth="1"/>
    <col min="8610" max="8610" width="7" bestFit="1" customWidth="1"/>
    <col min="8611" max="8611" width="11.140625" bestFit="1" customWidth="1"/>
    <col min="8612" max="8612" width="8.7109375" bestFit="1" customWidth="1"/>
    <col min="8613" max="8613" width="11.140625" bestFit="1" customWidth="1"/>
    <col min="8614" max="8614" width="8.7109375" bestFit="1" customWidth="1"/>
    <col min="8615" max="8615" width="11.140625" bestFit="1" customWidth="1"/>
    <col min="8616" max="8616" width="8.7109375" bestFit="1" customWidth="1"/>
    <col min="8617" max="8617" width="11.140625" bestFit="1" customWidth="1"/>
    <col min="8618" max="8618" width="8.7109375" bestFit="1" customWidth="1"/>
    <col min="8619" max="8619" width="6" bestFit="1" customWidth="1"/>
    <col min="8620" max="8620" width="11.140625" bestFit="1" customWidth="1"/>
    <col min="8621" max="8621" width="8.7109375" bestFit="1" customWidth="1"/>
    <col min="8622" max="8622" width="11.140625" bestFit="1" customWidth="1"/>
    <col min="8623" max="8623" width="8.7109375" bestFit="1" customWidth="1"/>
    <col min="8624" max="8624" width="6" bestFit="1" customWidth="1"/>
    <col min="8625" max="8625" width="11.140625" bestFit="1" customWidth="1"/>
    <col min="8626" max="8626" width="8.7109375" bestFit="1" customWidth="1"/>
    <col min="8627" max="8627" width="11.140625" bestFit="1" customWidth="1"/>
    <col min="8628" max="8628" width="8.7109375" bestFit="1" customWidth="1"/>
    <col min="8629" max="8629" width="11.140625" bestFit="1" customWidth="1"/>
    <col min="8630" max="8630" width="8.7109375" bestFit="1" customWidth="1"/>
    <col min="8631" max="8631" width="7" bestFit="1" customWidth="1"/>
    <col min="8632" max="8632" width="11.140625" bestFit="1" customWidth="1"/>
    <col min="8633" max="8633" width="8.7109375" bestFit="1" customWidth="1"/>
    <col min="8634" max="8634" width="11.140625" bestFit="1" customWidth="1"/>
    <col min="8635" max="8635" width="8.7109375" bestFit="1" customWidth="1"/>
    <col min="8636" max="8636" width="11.140625" bestFit="1" customWidth="1"/>
    <col min="8637" max="8637" width="8.7109375" bestFit="1" customWidth="1"/>
    <col min="8638" max="8638" width="11.140625" bestFit="1" customWidth="1"/>
    <col min="8639" max="8639" width="7.7109375" bestFit="1" customWidth="1"/>
    <col min="8640" max="8640" width="7" bestFit="1" customWidth="1"/>
    <col min="8641" max="8641" width="10.140625" bestFit="1" customWidth="1"/>
    <col min="8642" max="8642" width="8.7109375" bestFit="1" customWidth="1"/>
    <col min="8643" max="8643" width="7" bestFit="1" customWidth="1"/>
    <col min="8644" max="8644" width="11.140625" bestFit="1" customWidth="1"/>
    <col min="8645" max="8645" width="8.7109375" bestFit="1" customWidth="1"/>
    <col min="8646" max="8646" width="11.140625" bestFit="1" customWidth="1"/>
    <col min="8647" max="8647" width="8.7109375" bestFit="1" customWidth="1"/>
    <col min="8648" max="8648" width="11.140625" bestFit="1" customWidth="1"/>
    <col min="8649" max="8649" width="8.7109375" bestFit="1" customWidth="1"/>
    <col min="8650" max="8650" width="11.140625" bestFit="1" customWidth="1"/>
    <col min="8651" max="8651" width="7.7109375" bestFit="1" customWidth="1"/>
    <col min="8652" max="8652" width="10.140625" bestFit="1" customWidth="1"/>
    <col min="8653" max="8653" width="8.7109375" bestFit="1" customWidth="1"/>
    <col min="8654" max="8654" width="11.140625" bestFit="1" customWidth="1"/>
    <col min="8655" max="8655" width="8.7109375" bestFit="1" customWidth="1"/>
    <col min="8656" max="8656" width="11.140625" bestFit="1" customWidth="1"/>
    <col min="8657" max="8657" width="8.7109375" bestFit="1" customWidth="1"/>
    <col min="8658" max="8658" width="11.140625" bestFit="1" customWidth="1"/>
    <col min="8659" max="8659" width="8.7109375" bestFit="1" customWidth="1"/>
    <col min="8660" max="8660" width="11.140625" bestFit="1" customWidth="1"/>
    <col min="8661" max="8661" width="8.7109375" bestFit="1" customWidth="1"/>
    <col min="8662" max="8662" width="11.140625" bestFit="1" customWidth="1"/>
    <col min="8663" max="8663" width="7.7109375" bestFit="1" customWidth="1"/>
    <col min="8664" max="8664" width="6" bestFit="1" customWidth="1"/>
    <col min="8665" max="8665" width="10.140625" bestFit="1" customWidth="1"/>
    <col min="8666" max="8666" width="8.7109375" bestFit="1" customWidth="1"/>
    <col min="8667" max="8667" width="11.140625" bestFit="1" customWidth="1"/>
    <col min="8668" max="8668" width="8.7109375" bestFit="1" customWidth="1"/>
    <col min="8669" max="8669" width="11.140625" bestFit="1" customWidth="1"/>
    <col min="8670" max="8670" width="8.7109375" bestFit="1" customWidth="1"/>
    <col min="8671" max="8671" width="6" bestFit="1" customWidth="1"/>
    <col min="8672" max="8672" width="11.140625" bestFit="1" customWidth="1"/>
    <col min="8673" max="8673" width="8.7109375" bestFit="1" customWidth="1"/>
    <col min="8674" max="8674" width="11.140625" bestFit="1" customWidth="1"/>
    <col min="8675" max="8675" width="8.7109375" bestFit="1" customWidth="1"/>
    <col min="8676" max="8676" width="11.140625" bestFit="1" customWidth="1"/>
    <col min="8677" max="8677" width="8.7109375" bestFit="1" customWidth="1"/>
    <col min="8678" max="8678" width="11.140625" bestFit="1" customWidth="1"/>
    <col min="8679" max="8679" width="8.7109375" bestFit="1" customWidth="1"/>
    <col min="8680" max="8680" width="11.140625" bestFit="1" customWidth="1"/>
    <col min="8681" max="8681" width="8.7109375" bestFit="1" customWidth="1"/>
    <col min="8682" max="8682" width="11.140625" bestFit="1" customWidth="1"/>
    <col min="8683" max="8683" width="8.7109375" bestFit="1" customWidth="1"/>
    <col min="8684" max="8684" width="11.140625" bestFit="1" customWidth="1"/>
    <col min="8685" max="8685" width="8.7109375" bestFit="1" customWidth="1"/>
    <col min="8686" max="8686" width="6" bestFit="1" customWidth="1"/>
    <col min="8687" max="8687" width="11.140625" bestFit="1" customWidth="1"/>
    <col min="8688" max="8688" width="8.7109375" bestFit="1" customWidth="1"/>
    <col min="8689" max="8689" width="11.140625" bestFit="1" customWidth="1"/>
    <col min="8690" max="8690" width="7.7109375" bestFit="1" customWidth="1"/>
    <col min="8691" max="8691" width="10.140625" bestFit="1" customWidth="1"/>
    <col min="8692" max="8692" width="8.7109375" bestFit="1" customWidth="1"/>
    <col min="8693" max="8693" width="11.140625" bestFit="1" customWidth="1"/>
    <col min="8694" max="8694" width="8.7109375" bestFit="1" customWidth="1"/>
    <col min="8695" max="8695" width="11.140625" bestFit="1" customWidth="1"/>
    <col min="8696" max="8696" width="8.7109375" bestFit="1" customWidth="1"/>
    <col min="8697" max="8697" width="11.140625" bestFit="1" customWidth="1"/>
    <col min="8698" max="8698" width="8.7109375" bestFit="1" customWidth="1"/>
    <col min="8699" max="8699" width="7" bestFit="1" customWidth="1"/>
    <col min="8700" max="8700" width="11.140625" bestFit="1" customWidth="1"/>
    <col min="8701" max="8701" width="8.7109375" bestFit="1" customWidth="1"/>
    <col min="8702" max="8702" width="7" bestFit="1" customWidth="1"/>
    <col min="8703" max="8703" width="11.140625" bestFit="1" customWidth="1"/>
    <col min="8704" max="8704" width="8.7109375" bestFit="1" customWidth="1"/>
    <col min="8705" max="8705" width="11.140625" bestFit="1" customWidth="1"/>
    <col min="8706" max="8706" width="8.7109375" bestFit="1" customWidth="1"/>
    <col min="8707" max="8707" width="11.140625" bestFit="1" customWidth="1"/>
    <col min="8708" max="8708" width="8.7109375" bestFit="1" customWidth="1"/>
    <col min="8709" max="8709" width="7" bestFit="1" customWidth="1"/>
    <col min="8710" max="8710" width="11.140625" bestFit="1" customWidth="1"/>
    <col min="8711" max="8711" width="8.7109375" bestFit="1" customWidth="1"/>
    <col min="8712" max="8712" width="11.140625" bestFit="1" customWidth="1"/>
    <col min="8713" max="8713" width="8.7109375" bestFit="1" customWidth="1"/>
    <col min="8714" max="8714" width="11.140625" bestFit="1" customWidth="1"/>
    <col min="8715" max="8715" width="8.7109375" bestFit="1" customWidth="1"/>
    <col min="8716" max="8716" width="11.140625" bestFit="1" customWidth="1"/>
    <col min="8717" max="8717" width="8.7109375" bestFit="1" customWidth="1"/>
    <col min="8718" max="8718" width="11.140625" bestFit="1" customWidth="1"/>
    <col min="8719" max="8719" width="8.7109375" bestFit="1" customWidth="1"/>
    <col min="8720" max="8720" width="11.140625" bestFit="1" customWidth="1"/>
    <col min="8721" max="8721" width="8.7109375" bestFit="1" customWidth="1"/>
    <col min="8722" max="8722" width="11.140625" bestFit="1" customWidth="1"/>
    <col min="8723" max="8723" width="8.7109375" bestFit="1" customWidth="1"/>
    <col min="8724" max="8724" width="11.140625" bestFit="1" customWidth="1"/>
    <col min="8725" max="8725" width="7.7109375" bestFit="1" customWidth="1"/>
    <col min="8726" max="8726" width="10.140625" bestFit="1" customWidth="1"/>
    <col min="8727" max="8727" width="8.7109375" bestFit="1" customWidth="1"/>
    <col min="8728" max="8728" width="11.140625" bestFit="1" customWidth="1"/>
    <col min="8729" max="8729" width="8.7109375" bestFit="1" customWidth="1"/>
    <col min="8730" max="8730" width="11.140625" bestFit="1" customWidth="1"/>
    <col min="8731" max="8731" width="8.7109375" bestFit="1" customWidth="1"/>
    <col min="8732" max="8732" width="11.140625" bestFit="1" customWidth="1"/>
    <col min="8733" max="8733" width="8.7109375" bestFit="1" customWidth="1"/>
    <col min="8734" max="8734" width="11.140625" bestFit="1" customWidth="1"/>
    <col min="8735" max="8735" width="8.7109375" bestFit="1" customWidth="1"/>
    <col min="8736" max="8736" width="7" bestFit="1" customWidth="1"/>
    <col min="8737" max="8737" width="11.140625" bestFit="1" customWidth="1"/>
    <col min="8738" max="8738" width="8.7109375" bestFit="1" customWidth="1"/>
    <col min="8739" max="8739" width="11.140625" bestFit="1" customWidth="1"/>
    <col min="8740" max="8740" width="8.7109375" bestFit="1" customWidth="1"/>
    <col min="8741" max="8741" width="11.140625" bestFit="1" customWidth="1"/>
    <col min="8742" max="8742" width="8.7109375" bestFit="1" customWidth="1"/>
    <col min="8743" max="8743" width="11.140625" bestFit="1" customWidth="1"/>
    <col min="8744" max="8744" width="8.7109375" bestFit="1" customWidth="1"/>
    <col min="8745" max="8745" width="11.140625" bestFit="1" customWidth="1"/>
    <col min="8746" max="8746" width="8.7109375" bestFit="1" customWidth="1"/>
    <col min="8747" max="8747" width="7" bestFit="1" customWidth="1"/>
    <col min="8748" max="8748" width="11.140625" bestFit="1" customWidth="1"/>
    <col min="8749" max="8749" width="8.7109375" bestFit="1" customWidth="1"/>
    <col min="8750" max="8750" width="11.140625" bestFit="1" customWidth="1"/>
    <col min="8751" max="8751" width="8.7109375" bestFit="1" customWidth="1"/>
    <col min="8752" max="8752" width="11.140625" bestFit="1" customWidth="1"/>
    <col min="8753" max="8753" width="8.7109375" bestFit="1" customWidth="1"/>
    <col min="8754" max="8754" width="11.140625" bestFit="1" customWidth="1"/>
    <col min="8755" max="8755" width="8.7109375" bestFit="1" customWidth="1"/>
    <col min="8756" max="8756" width="7" bestFit="1" customWidth="1"/>
    <col min="8757" max="8757" width="11.140625" bestFit="1" customWidth="1"/>
    <col min="8758" max="8758" width="8.7109375" bestFit="1" customWidth="1"/>
    <col min="8759" max="8759" width="11.140625" bestFit="1" customWidth="1"/>
    <col min="8760" max="8760" width="8.7109375" bestFit="1" customWidth="1"/>
    <col min="8761" max="8761" width="11.140625" bestFit="1" customWidth="1"/>
    <col min="8762" max="8762" width="8.7109375" bestFit="1" customWidth="1"/>
    <col min="8763" max="8763" width="11.140625" bestFit="1" customWidth="1"/>
    <col min="8764" max="8764" width="8.7109375" bestFit="1" customWidth="1"/>
    <col min="8765" max="8765" width="11.140625" bestFit="1" customWidth="1"/>
    <col min="8766" max="8766" width="8.7109375" bestFit="1" customWidth="1"/>
    <col min="8767" max="8767" width="11.140625" bestFit="1" customWidth="1"/>
    <col min="8768" max="8768" width="8.7109375" bestFit="1" customWidth="1"/>
    <col min="8769" max="8769" width="7" bestFit="1" customWidth="1"/>
    <col min="8770" max="8770" width="11.140625" bestFit="1" customWidth="1"/>
    <col min="8771" max="8771" width="8.7109375" bestFit="1" customWidth="1"/>
    <col min="8772" max="8772" width="11.140625" bestFit="1" customWidth="1"/>
    <col min="8773" max="8773" width="8.7109375" bestFit="1" customWidth="1"/>
    <col min="8774" max="8774" width="11.140625" bestFit="1" customWidth="1"/>
    <col min="8775" max="8775" width="7.7109375" bestFit="1" customWidth="1"/>
    <col min="8776" max="8776" width="10.140625" bestFit="1" customWidth="1"/>
    <col min="8777" max="8777" width="8.7109375" bestFit="1" customWidth="1"/>
    <col min="8778" max="8778" width="11.140625" bestFit="1" customWidth="1"/>
    <col min="8779" max="8779" width="8.7109375" bestFit="1" customWidth="1"/>
    <col min="8780" max="8780" width="11.140625" bestFit="1" customWidth="1"/>
    <col min="8781" max="8781" width="8.7109375" bestFit="1" customWidth="1"/>
    <col min="8782" max="8782" width="11.140625" bestFit="1" customWidth="1"/>
    <col min="8783" max="8783" width="8.7109375" bestFit="1" customWidth="1"/>
    <col min="8784" max="8784" width="11.140625" bestFit="1" customWidth="1"/>
    <col min="8785" max="8785" width="7.7109375" bestFit="1" customWidth="1"/>
    <col min="8786" max="8786" width="10.140625" bestFit="1" customWidth="1"/>
    <col min="8787" max="8787" width="8.7109375" bestFit="1" customWidth="1"/>
    <col min="8788" max="8788" width="7" bestFit="1" customWidth="1"/>
    <col min="8789" max="8789" width="11.140625" bestFit="1" customWidth="1"/>
    <col min="8790" max="8790" width="8.7109375" bestFit="1" customWidth="1"/>
    <col min="8791" max="8791" width="11.140625" bestFit="1" customWidth="1"/>
    <col min="8792" max="8792" width="8.7109375" bestFit="1" customWidth="1"/>
    <col min="8793" max="8793" width="7" bestFit="1" customWidth="1"/>
    <col min="8794" max="8794" width="11.140625" bestFit="1" customWidth="1"/>
    <col min="8795" max="8795" width="8.7109375" bestFit="1" customWidth="1"/>
    <col min="8796" max="8796" width="7" bestFit="1" customWidth="1"/>
    <col min="8797" max="8797" width="11.140625" bestFit="1" customWidth="1"/>
    <col min="8798" max="8798" width="8.7109375" bestFit="1" customWidth="1"/>
    <col min="8799" max="8799" width="11.140625" bestFit="1" customWidth="1"/>
    <col min="8800" max="8800" width="7" bestFit="1" customWidth="1"/>
    <col min="8801" max="8801" width="8.5703125" bestFit="1" customWidth="1"/>
    <col min="8802" max="8802" width="8.7109375" bestFit="1" customWidth="1"/>
    <col min="8803" max="8803" width="11.140625" bestFit="1" customWidth="1"/>
    <col min="8804" max="8804" width="8.7109375" bestFit="1" customWidth="1"/>
    <col min="8805" max="8805" width="11.140625" bestFit="1" customWidth="1"/>
    <col min="8806" max="8806" width="8.7109375" bestFit="1" customWidth="1"/>
    <col min="8807" max="8807" width="11.140625" bestFit="1" customWidth="1"/>
    <col min="8808" max="8808" width="8.7109375" bestFit="1" customWidth="1"/>
    <col min="8809" max="8809" width="7" bestFit="1" customWidth="1"/>
    <col min="8810" max="8810" width="11.140625" bestFit="1" customWidth="1"/>
    <col min="8811" max="8811" width="8.7109375" bestFit="1" customWidth="1"/>
    <col min="8812" max="8812" width="11.140625" bestFit="1" customWidth="1"/>
    <col min="8813" max="8813" width="7.7109375" bestFit="1" customWidth="1"/>
    <col min="8814" max="8814" width="10.140625" bestFit="1" customWidth="1"/>
    <col min="8815" max="8815" width="8.7109375" bestFit="1" customWidth="1"/>
    <col min="8816" max="8816" width="7" bestFit="1" customWidth="1"/>
    <col min="8817" max="8817" width="11.140625" bestFit="1" customWidth="1"/>
    <col min="8818" max="8818" width="8.7109375" bestFit="1" customWidth="1"/>
    <col min="8819" max="8819" width="11.140625" bestFit="1" customWidth="1"/>
    <col min="8820" max="8820" width="8.7109375" bestFit="1" customWidth="1"/>
    <col min="8821" max="8821" width="11.140625" bestFit="1" customWidth="1"/>
    <col min="8822" max="8822" width="8.7109375" bestFit="1" customWidth="1"/>
    <col min="8823" max="8823" width="11.140625" bestFit="1" customWidth="1"/>
    <col min="8824" max="8824" width="8.7109375" bestFit="1" customWidth="1"/>
    <col min="8825" max="8825" width="11.140625" bestFit="1" customWidth="1"/>
    <col min="8826" max="8826" width="8.7109375" bestFit="1" customWidth="1"/>
    <col min="8827" max="8827" width="11.140625" bestFit="1" customWidth="1"/>
    <col min="8828" max="8828" width="8.7109375" bestFit="1" customWidth="1"/>
    <col min="8829" max="8829" width="6" bestFit="1" customWidth="1"/>
    <col min="8830" max="8830" width="7" bestFit="1" customWidth="1"/>
    <col min="8831" max="8831" width="11.140625" bestFit="1" customWidth="1"/>
    <col min="8832" max="8832" width="8.7109375" bestFit="1" customWidth="1"/>
    <col min="8833" max="8833" width="11.140625" bestFit="1" customWidth="1"/>
    <col min="8834" max="8834" width="8.7109375" bestFit="1" customWidth="1"/>
    <col min="8835" max="8835" width="7" bestFit="1" customWidth="1"/>
    <col min="8836" max="8836" width="11.140625" bestFit="1" customWidth="1"/>
    <col min="8837" max="8837" width="8.7109375" bestFit="1" customWidth="1"/>
    <col min="8838" max="8838" width="11.140625" bestFit="1" customWidth="1"/>
    <col min="8839" max="8839" width="8.7109375" bestFit="1" customWidth="1"/>
    <col min="8840" max="8840" width="11.140625" bestFit="1" customWidth="1"/>
    <col min="8841" max="8841" width="8.7109375" bestFit="1" customWidth="1"/>
    <col min="8842" max="8842" width="11.140625" bestFit="1" customWidth="1"/>
    <col min="8843" max="8843" width="8.7109375" bestFit="1" customWidth="1"/>
    <col min="8844" max="8844" width="7" bestFit="1" customWidth="1"/>
    <col min="8845" max="8845" width="11.140625" bestFit="1" customWidth="1"/>
    <col min="8846" max="8846" width="7.7109375" bestFit="1" customWidth="1"/>
    <col min="8847" max="8847" width="10.140625" bestFit="1" customWidth="1"/>
    <col min="8848" max="8848" width="8.7109375" bestFit="1" customWidth="1"/>
    <col min="8849" max="8849" width="11.140625" bestFit="1" customWidth="1"/>
    <col min="8850" max="8850" width="8.7109375" bestFit="1" customWidth="1"/>
    <col min="8851" max="8851" width="11.140625" bestFit="1" customWidth="1"/>
    <col min="8852" max="8852" width="8.7109375" bestFit="1" customWidth="1"/>
    <col min="8853" max="8853" width="7" bestFit="1" customWidth="1"/>
    <col min="8854" max="8854" width="11.140625" bestFit="1" customWidth="1"/>
    <col min="8855" max="8855" width="8.7109375" bestFit="1" customWidth="1"/>
    <col min="8856" max="8856" width="7" bestFit="1" customWidth="1"/>
    <col min="8857" max="8857" width="11.140625" bestFit="1" customWidth="1"/>
    <col min="8858" max="8858" width="8.7109375" bestFit="1" customWidth="1"/>
    <col min="8859" max="8859" width="11.140625" bestFit="1" customWidth="1"/>
    <col min="8860" max="8860" width="8.7109375" bestFit="1" customWidth="1"/>
    <col min="8861" max="8861" width="11.140625" bestFit="1" customWidth="1"/>
    <col min="8862" max="8862" width="8.7109375" bestFit="1" customWidth="1"/>
    <col min="8863" max="8863" width="11.140625" bestFit="1" customWidth="1"/>
    <col min="8864" max="8864" width="8.7109375" bestFit="1" customWidth="1"/>
    <col min="8865" max="8865" width="7" bestFit="1" customWidth="1"/>
    <col min="8866" max="8866" width="11.140625" bestFit="1" customWidth="1"/>
    <col min="8867" max="8867" width="8.7109375" bestFit="1" customWidth="1"/>
    <col min="8868" max="8868" width="11.140625" bestFit="1" customWidth="1"/>
    <col min="8869" max="8869" width="8.7109375" bestFit="1" customWidth="1"/>
    <col min="8870" max="8870" width="11.140625" bestFit="1" customWidth="1"/>
    <col min="8871" max="8871" width="8.7109375" bestFit="1" customWidth="1"/>
    <col min="8872" max="8872" width="11.140625" bestFit="1" customWidth="1"/>
    <col min="8873" max="8873" width="8.7109375" bestFit="1" customWidth="1"/>
    <col min="8874" max="8874" width="7" bestFit="1" customWidth="1"/>
    <col min="8875" max="8875" width="11.140625" bestFit="1" customWidth="1"/>
    <col min="8876" max="8876" width="7.7109375" bestFit="1" customWidth="1"/>
    <col min="8877" max="8877" width="10.140625" bestFit="1" customWidth="1"/>
    <col min="8878" max="8878" width="8.7109375" bestFit="1" customWidth="1"/>
    <col min="8879" max="8879" width="11.140625" bestFit="1" customWidth="1"/>
    <col min="8880" max="8880" width="8.7109375" bestFit="1" customWidth="1"/>
    <col min="8881" max="8881" width="11.140625" bestFit="1" customWidth="1"/>
    <col min="8882" max="8882" width="7.7109375" bestFit="1" customWidth="1"/>
    <col min="8883" max="8883" width="10.140625" bestFit="1" customWidth="1"/>
    <col min="8884" max="8884" width="8.7109375" bestFit="1" customWidth="1"/>
    <col min="8885" max="8885" width="11.140625" bestFit="1" customWidth="1"/>
    <col min="8886" max="8886" width="8.7109375" bestFit="1" customWidth="1"/>
    <col min="8887" max="8887" width="11.140625" bestFit="1" customWidth="1"/>
    <col min="8888" max="8888" width="8.7109375" bestFit="1" customWidth="1"/>
    <col min="8889" max="8889" width="11.140625" bestFit="1" customWidth="1"/>
    <col min="8890" max="8890" width="8.7109375" bestFit="1" customWidth="1"/>
    <col min="8891" max="8891" width="11.140625" bestFit="1" customWidth="1"/>
    <col min="8892" max="8892" width="8.7109375" bestFit="1" customWidth="1"/>
    <col min="8893" max="8893" width="11.140625" bestFit="1" customWidth="1"/>
    <col min="8894" max="8894" width="8.7109375" bestFit="1" customWidth="1"/>
    <col min="8895" max="8895" width="11.140625" bestFit="1" customWidth="1"/>
    <col min="8896" max="8896" width="8.7109375" bestFit="1" customWidth="1"/>
    <col min="8897" max="8897" width="7" bestFit="1" customWidth="1"/>
    <col min="8898" max="8898" width="11.140625" bestFit="1" customWidth="1"/>
    <col min="8899" max="8899" width="8.7109375" bestFit="1" customWidth="1"/>
    <col min="8900" max="8900" width="11.140625" bestFit="1" customWidth="1"/>
    <col min="8901" max="8901" width="8.7109375" bestFit="1" customWidth="1"/>
    <col min="8902" max="8902" width="11.140625" bestFit="1" customWidth="1"/>
    <col min="8903" max="8903" width="8.7109375" bestFit="1" customWidth="1"/>
    <col min="8904" max="8904" width="11.140625" bestFit="1" customWidth="1"/>
    <col min="8905" max="8905" width="8.7109375" bestFit="1" customWidth="1"/>
    <col min="8906" max="8906" width="11.140625" bestFit="1" customWidth="1"/>
    <col min="8907" max="8907" width="8.7109375" bestFit="1" customWidth="1"/>
    <col min="8908" max="8908" width="11.140625" bestFit="1" customWidth="1"/>
    <col min="8909" max="8909" width="8.7109375" bestFit="1" customWidth="1"/>
    <col min="8910" max="8910" width="7" bestFit="1" customWidth="1"/>
    <col min="8911" max="8911" width="11.140625" bestFit="1" customWidth="1"/>
    <col min="8912" max="8912" width="8.7109375" bestFit="1" customWidth="1"/>
    <col min="8913" max="8913" width="11.140625" bestFit="1" customWidth="1"/>
    <col min="8914" max="8914" width="8.7109375" bestFit="1" customWidth="1"/>
    <col min="8915" max="8915" width="11.140625" bestFit="1" customWidth="1"/>
    <col min="8916" max="8916" width="8.7109375" bestFit="1" customWidth="1"/>
    <col min="8917" max="8917" width="11.140625" bestFit="1" customWidth="1"/>
    <col min="8918" max="8918" width="8.7109375" bestFit="1" customWidth="1"/>
    <col min="8919" max="8919" width="11.140625" bestFit="1" customWidth="1"/>
    <col min="8920" max="8920" width="8.7109375" bestFit="1" customWidth="1"/>
    <col min="8921" max="8921" width="7" bestFit="1" customWidth="1"/>
    <col min="8922" max="8922" width="11.140625" bestFit="1" customWidth="1"/>
    <col min="8923" max="8923" width="8.7109375" bestFit="1" customWidth="1"/>
    <col min="8924" max="8924" width="11.140625" bestFit="1" customWidth="1"/>
    <col min="8925" max="8925" width="8.7109375" bestFit="1" customWidth="1"/>
    <col min="8926" max="8926" width="11.140625" bestFit="1" customWidth="1"/>
    <col min="8927" max="8927" width="8.7109375" bestFit="1" customWidth="1"/>
    <col min="8928" max="8928" width="11.140625" bestFit="1" customWidth="1"/>
    <col min="8929" max="8929" width="8.7109375" bestFit="1" customWidth="1"/>
    <col min="8930" max="8930" width="11.140625" bestFit="1" customWidth="1"/>
    <col min="8931" max="8931" width="7.7109375" bestFit="1" customWidth="1"/>
    <col min="8932" max="8932" width="10.140625" bestFit="1" customWidth="1"/>
    <col min="8933" max="8933" width="8.7109375" bestFit="1" customWidth="1"/>
    <col min="8934" max="8934" width="11.140625" bestFit="1" customWidth="1"/>
    <col min="8935" max="8935" width="8.7109375" bestFit="1" customWidth="1"/>
    <col min="8936" max="8936" width="11.140625" bestFit="1" customWidth="1"/>
    <col min="8937" max="8937" width="8.7109375" bestFit="1" customWidth="1"/>
    <col min="8938" max="8938" width="11.140625" bestFit="1" customWidth="1"/>
    <col min="8939" max="8939" width="8.7109375" bestFit="1" customWidth="1"/>
    <col min="8940" max="8940" width="11.140625" bestFit="1" customWidth="1"/>
    <col min="8941" max="8941" width="8.7109375" bestFit="1" customWidth="1"/>
    <col min="8942" max="8942" width="11.140625" bestFit="1" customWidth="1"/>
    <col min="8943" max="8943" width="8.7109375" bestFit="1" customWidth="1"/>
    <col min="8944" max="8944" width="11.140625" bestFit="1" customWidth="1"/>
    <col min="8945" max="8945" width="8.7109375" bestFit="1" customWidth="1"/>
    <col min="8946" max="8946" width="11.140625" bestFit="1" customWidth="1"/>
    <col min="8947" max="8947" width="7.7109375" bestFit="1" customWidth="1"/>
    <col min="8948" max="8948" width="10.140625" bestFit="1" customWidth="1"/>
    <col min="8949" max="8949" width="8.7109375" bestFit="1" customWidth="1"/>
    <col min="8950" max="8950" width="11.140625" bestFit="1" customWidth="1"/>
    <col min="8951" max="8951" width="8.7109375" bestFit="1" customWidth="1"/>
    <col min="8952" max="8952" width="11.140625" bestFit="1" customWidth="1"/>
    <col min="8953" max="8953" width="8.7109375" bestFit="1" customWidth="1"/>
    <col min="8954" max="8954" width="11.140625" bestFit="1" customWidth="1"/>
    <col min="8955" max="8955" width="8.7109375" bestFit="1" customWidth="1"/>
    <col min="8956" max="8956" width="11.140625" bestFit="1" customWidth="1"/>
    <col min="8957" max="8957" width="8.7109375" bestFit="1" customWidth="1"/>
    <col min="8958" max="8958" width="11.140625" bestFit="1" customWidth="1"/>
    <col min="8959" max="8959" width="8.7109375" bestFit="1" customWidth="1"/>
    <col min="8960" max="8960" width="11.140625" bestFit="1" customWidth="1"/>
    <col min="8961" max="8961" width="8.7109375" bestFit="1" customWidth="1"/>
    <col min="8962" max="8962" width="11.140625" bestFit="1" customWidth="1"/>
    <col min="8963" max="8964" width="7" bestFit="1" customWidth="1"/>
    <col min="8965" max="8965" width="8.5703125" bestFit="1" customWidth="1"/>
    <col min="8966" max="8966" width="8.7109375" bestFit="1" customWidth="1"/>
    <col min="8967" max="8967" width="11.140625" bestFit="1" customWidth="1"/>
    <col min="8968" max="8968" width="8.7109375" bestFit="1" customWidth="1"/>
    <col min="8969" max="8969" width="11.140625" bestFit="1" customWidth="1"/>
    <col min="8970" max="8970" width="8.7109375" bestFit="1" customWidth="1"/>
    <col min="8971" max="8971" width="11.140625" bestFit="1" customWidth="1"/>
    <col min="8972" max="8972" width="8.7109375" bestFit="1" customWidth="1"/>
    <col min="8973" max="8973" width="11.140625" bestFit="1" customWidth="1"/>
    <col min="8974" max="8974" width="8.7109375" bestFit="1" customWidth="1"/>
    <col min="8975" max="8975" width="11.140625" bestFit="1" customWidth="1"/>
    <col min="8976" max="8976" width="8.7109375" bestFit="1" customWidth="1"/>
    <col min="8977" max="8977" width="11.140625" bestFit="1" customWidth="1"/>
    <col min="8978" max="8978" width="8.7109375" bestFit="1" customWidth="1"/>
    <col min="8979" max="8979" width="11.140625" bestFit="1" customWidth="1"/>
    <col min="8980" max="8980" width="8.7109375" bestFit="1" customWidth="1"/>
    <col min="8981" max="8981" width="11.140625" bestFit="1" customWidth="1"/>
    <col min="8982" max="8982" width="8.7109375" bestFit="1" customWidth="1"/>
    <col min="8983" max="8983" width="11.140625" bestFit="1" customWidth="1"/>
    <col min="8984" max="8984" width="8.7109375" bestFit="1" customWidth="1"/>
    <col min="8985" max="8985" width="11.140625" bestFit="1" customWidth="1"/>
    <col min="8986" max="8986" width="8.7109375" bestFit="1" customWidth="1"/>
    <col min="8987" max="8987" width="11.140625" bestFit="1" customWidth="1"/>
    <col min="8988" max="8988" width="8.7109375" bestFit="1" customWidth="1"/>
    <col min="8989" max="8989" width="11.140625" bestFit="1" customWidth="1"/>
    <col min="8990" max="8990" width="8.7109375" bestFit="1" customWidth="1"/>
    <col min="8991" max="8991" width="11.140625" bestFit="1" customWidth="1"/>
    <col min="8992" max="8992" width="8.7109375" bestFit="1" customWidth="1"/>
    <col min="8993" max="8993" width="11.140625" bestFit="1" customWidth="1"/>
    <col min="8994" max="8994" width="7.7109375" bestFit="1" customWidth="1"/>
    <col min="8995" max="8995" width="10.140625" bestFit="1" customWidth="1"/>
    <col min="8996" max="8996" width="8.7109375" bestFit="1" customWidth="1"/>
    <col min="8997" max="8997" width="11.140625" bestFit="1" customWidth="1"/>
    <col min="8998" max="8998" width="8.7109375" bestFit="1" customWidth="1"/>
    <col min="8999" max="8999" width="11.140625" bestFit="1" customWidth="1"/>
    <col min="9000" max="9000" width="8.7109375" bestFit="1" customWidth="1"/>
    <col min="9001" max="9001" width="11.140625" bestFit="1" customWidth="1"/>
    <col min="9002" max="9002" width="7.7109375" bestFit="1" customWidth="1"/>
    <col min="9003" max="9003" width="10.140625" bestFit="1" customWidth="1"/>
    <col min="9004" max="9004" width="8.7109375" bestFit="1" customWidth="1"/>
    <col min="9005" max="9005" width="7" bestFit="1" customWidth="1"/>
    <col min="9006" max="9006" width="11.140625" bestFit="1" customWidth="1"/>
    <col min="9007" max="9007" width="8.7109375" bestFit="1" customWidth="1"/>
    <col min="9008" max="9008" width="11.140625" bestFit="1" customWidth="1"/>
    <col min="9009" max="9009" width="8.7109375" bestFit="1" customWidth="1"/>
    <col min="9010" max="9010" width="11.140625" bestFit="1" customWidth="1"/>
    <col min="9011" max="9011" width="8.7109375" bestFit="1" customWidth="1"/>
    <col min="9012" max="9012" width="11.140625" bestFit="1" customWidth="1"/>
    <col min="9013" max="9013" width="8.7109375" bestFit="1" customWidth="1"/>
    <col min="9014" max="9014" width="11.140625" bestFit="1" customWidth="1"/>
    <col min="9015" max="9015" width="8.7109375" bestFit="1" customWidth="1"/>
    <col min="9016" max="9016" width="11.140625" bestFit="1" customWidth="1"/>
    <col min="9017" max="9017" width="8.7109375" bestFit="1" customWidth="1"/>
    <col min="9018" max="9018" width="11.140625" bestFit="1" customWidth="1"/>
    <col min="9019" max="9019" width="8.7109375" bestFit="1" customWidth="1"/>
    <col min="9020" max="9020" width="11.140625" bestFit="1" customWidth="1"/>
    <col min="9021" max="9021" width="8.7109375" bestFit="1" customWidth="1"/>
    <col min="9022" max="9022" width="11.140625" bestFit="1" customWidth="1"/>
    <col min="9023" max="9023" width="8.7109375" bestFit="1" customWidth="1"/>
    <col min="9024" max="9024" width="7" bestFit="1" customWidth="1"/>
    <col min="9025" max="9025" width="11.140625" bestFit="1" customWidth="1"/>
    <col min="9026" max="9026" width="8.7109375" bestFit="1" customWidth="1"/>
    <col min="9027" max="9027" width="11.140625" bestFit="1" customWidth="1"/>
    <col min="9028" max="9028" width="8.7109375" bestFit="1" customWidth="1"/>
    <col min="9029" max="9029" width="7" bestFit="1" customWidth="1"/>
    <col min="9030" max="9030" width="11.140625" bestFit="1" customWidth="1"/>
    <col min="9031" max="9031" width="7.7109375" bestFit="1" customWidth="1"/>
    <col min="9032" max="9032" width="10.140625" bestFit="1" customWidth="1"/>
    <col min="9033" max="9033" width="8.7109375" bestFit="1" customWidth="1"/>
    <col min="9034" max="9034" width="7" bestFit="1" customWidth="1"/>
    <col min="9035" max="9035" width="11.140625" bestFit="1" customWidth="1"/>
    <col min="9036" max="9036" width="8.7109375" bestFit="1" customWidth="1"/>
    <col min="9037" max="9037" width="11.140625" bestFit="1" customWidth="1"/>
    <col min="9038" max="9038" width="8.7109375" bestFit="1" customWidth="1"/>
    <col min="9039" max="9039" width="11.140625" bestFit="1" customWidth="1"/>
    <col min="9040" max="9040" width="8.7109375" bestFit="1" customWidth="1"/>
    <col min="9041" max="9041" width="11.140625" bestFit="1" customWidth="1"/>
    <col min="9042" max="9042" width="8.7109375" bestFit="1" customWidth="1"/>
    <col min="9043" max="9043" width="11.140625" bestFit="1" customWidth="1"/>
    <col min="9044" max="9044" width="8.7109375" bestFit="1" customWidth="1"/>
    <col min="9045" max="9045" width="11.140625" bestFit="1" customWidth="1"/>
    <col min="9046" max="9046" width="8.7109375" bestFit="1" customWidth="1"/>
    <col min="9047" max="9047" width="11.140625" bestFit="1" customWidth="1"/>
    <col min="9048" max="9048" width="8.7109375" bestFit="1" customWidth="1"/>
    <col min="9049" max="9049" width="11.140625" bestFit="1" customWidth="1"/>
    <col min="9050" max="9050" width="8.7109375" bestFit="1" customWidth="1"/>
    <col min="9051" max="9051" width="11.140625" bestFit="1" customWidth="1"/>
    <col min="9052" max="9052" width="8.7109375" bestFit="1" customWidth="1"/>
    <col min="9053" max="9053" width="11.140625" bestFit="1" customWidth="1"/>
    <col min="9054" max="9054" width="8.7109375" bestFit="1" customWidth="1"/>
    <col min="9055" max="9055" width="11.140625" bestFit="1" customWidth="1"/>
    <col min="9056" max="9056" width="8.7109375" bestFit="1" customWidth="1"/>
    <col min="9057" max="9057" width="11.140625" bestFit="1" customWidth="1"/>
    <col min="9058" max="9058" width="8.7109375" bestFit="1" customWidth="1"/>
    <col min="9059" max="9059" width="11.140625" bestFit="1" customWidth="1"/>
    <col min="9060" max="9060" width="8.7109375" bestFit="1" customWidth="1"/>
    <col min="9061" max="9061" width="11.140625" bestFit="1" customWidth="1"/>
    <col min="9062" max="9062" width="8.7109375" bestFit="1" customWidth="1"/>
    <col min="9063" max="9063" width="11.140625" bestFit="1" customWidth="1"/>
    <col min="9064" max="9064" width="8.7109375" bestFit="1" customWidth="1"/>
    <col min="9065" max="9065" width="11.140625" bestFit="1" customWidth="1"/>
    <col min="9066" max="9066" width="8.7109375" bestFit="1" customWidth="1"/>
    <col min="9067" max="9067" width="11.140625" bestFit="1" customWidth="1"/>
    <col min="9068" max="9068" width="7.7109375" bestFit="1" customWidth="1"/>
    <col min="9069" max="9069" width="10.140625" bestFit="1" customWidth="1"/>
    <col min="9070" max="9070" width="8.7109375" bestFit="1" customWidth="1"/>
    <col min="9071" max="9071" width="7" bestFit="1" customWidth="1"/>
    <col min="9072" max="9072" width="11.140625" bestFit="1" customWidth="1"/>
    <col min="9073" max="9073" width="8.7109375" bestFit="1" customWidth="1"/>
    <col min="9074" max="9074" width="11.140625" bestFit="1" customWidth="1"/>
    <col min="9075" max="9075" width="8.7109375" bestFit="1" customWidth="1"/>
    <col min="9076" max="9076" width="11.140625" bestFit="1" customWidth="1"/>
    <col min="9077" max="9077" width="8.7109375" bestFit="1" customWidth="1"/>
    <col min="9078" max="9078" width="11.140625" bestFit="1" customWidth="1"/>
    <col min="9079" max="9079" width="8.7109375" bestFit="1" customWidth="1"/>
    <col min="9080" max="9080" width="11.140625" bestFit="1" customWidth="1"/>
    <col min="9081" max="9081" width="8.7109375" bestFit="1" customWidth="1"/>
    <col min="9082" max="9082" width="11.140625" bestFit="1" customWidth="1"/>
    <col min="9083" max="9083" width="8.7109375" bestFit="1" customWidth="1"/>
    <col min="9084" max="9084" width="11.140625" bestFit="1" customWidth="1"/>
    <col min="9085" max="9085" width="8.7109375" bestFit="1" customWidth="1"/>
    <col min="9086" max="9086" width="11.140625" bestFit="1" customWidth="1"/>
    <col min="9087" max="9087" width="8.7109375" bestFit="1" customWidth="1"/>
    <col min="9088" max="9088" width="11.140625" bestFit="1" customWidth="1"/>
    <col min="9089" max="9089" width="8.7109375" bestFit="1" customWidth="1"/>
    <col min="9090" max="9090" width="11.140625" bestFit="1" customWidth="1"/>
    <col min="9091" max="9091" width="7.7109375" bestFit="1" customWidth="1"/>
    <col min="9092" max="9092" width="10.140625" bestFit="1" customWidth="1"/>
    <col min="9093" max="9093" width="8.7109375" bestFit="1" customWidth="1"/>
    <col min="9094" max="9094" width="11.140625" bestFit="1" customWidth="1"/>
    <col min="9095" max="9095" width="8.7109375" bestFit="1" customWidth="1"/>
    <col min="9096" max="9096" width="7" bestFit="1" customWidth="1"/>
    <col min="9097" max="9097" width="11.140625" bestFit="1" customWidth="1"/>
    <col min="9098" max="9098" width="8.7109375" bestFit="1" customWidth="1"/>
    <col min="9099" max="9099" width="11.140625" bestFit="1" customWidth="1"/>
    <col min="9100" max="9100" width="8.7109375" bestFit="1" customWidth="1"/>
    <col min="9101" max="9101" width="11.140625" bestFit="1" customWidth="1"/>
    <col min="9102" max="9102" width="8.7109375" bestFit="1" customWidth="1"/>
    <col min="9103" max="9103" width="11.140625" bestFit="1" customWidth="1"/>
    <col min="9104" max="9104" width="8.7109375" bestFit="1" customWidth="1"/>
    <col min="9105" max="9105" width="11.140625" bestFit="1" customWidth="1"/>
    <col min="9106" max="9106" width="7.7109375" bestFit="1" customWidth="1"/>
    <col min="9107" max="9107" width="10.140625" bestFit="1" customWidth="1"/>
    <col min="9108" max="9108" width="8.7109375" bestFit="1" customWidth="1"/>
    <col min="9109" max="9109" width="11.140625" bestFit="1" customWidth="1"/>
    <col min="9110" max="9110" width="8.7109375" bestFit="1" customWidth="1"/>
    <col min="9111" max="9111" width="11.140625" bestFit="1" customWidth="1"/>
    <col min="9112" max="9112" width="8.7109375" bestFit="1" customWidth="1"/>
    <col min="9113" max="9113" width="7" bestFit="1" customWidth="1"/>
    <col min="9114" max="9114" width="11.140625" bestFit="1" customWidth="1"/>
    <col min="9115" max="9115" width="8.7109375" bestFit="1" customWidth="1"/>
    <col min="9116" max="9116" width="11.140625" bestFit="1" customWidth="1"/>
    <col min="9117" max="9117" width="8.7109375" bestFit="1" customWidth="1"/>
    <col min="9118" max="9118" width="7" bestFit="1" customWidth="1"/>
    <col min="9119" max="9119" width="11.140625" bestFit="1" customWidth="1"/>
    <col min="9120" max="9120" width="8.7109375" bestFit="1" customWidth="1"/>
    <col min="9121" max="9121" width="11.140625" bestFit="1" customWidth="1"/>
    <col min="9122" max="9122" width="8.7109375" bestFit="1" customWidth="1"/>
    <col min="9123" max="9123" width="11.140625" bestFit="1" customWidth="1"/>
    <col min="9124" max="9124" width="8.7109375" bestFit="1" customWidth="1"/>
    <col min="9125" max="9125" width="11.140625" bestFit="1" customWidth="1"/>
    <col min="9126" max="9126" width="8.7109375" bestFit="1" customWidth="1"/>
    <col min="9127" max="9127" width="11.140625" bestFit="1" customWidth="1"/>
    <col min="9128" max="9128" width="8.7109375" bestFit="1" customWidth="1"/>
    <col min="9129" max="9129" width="11.140625" bestFit="1" customWidth="1"/>
    <col min="9130" max="9130" width="8.7109375" bestFit="1" customWidth="1"/>
    <col min="9131" max="9131" width="11.140625" bestFit="1" customWidth="1"/>
    <col min="9132" max="9132" width="8.7109375" bestFit="1" customWidth="1"/>
    <col min="9133" max="9133" width="11.140625" bestFit="1" customWidth="1"/>
    <col min="9134" max="9134" width="8.7109375" bestFit="1" customWidth="1"/>
    <col min="9135" max="9135" width="11.140625" bestFit="1" customWidth="1"/>
    <col min="9136" max="9136" width="8.7109375" bestFit="1" customWidth="1"/>
    <col min="9137" max="9137" width="11.140625" bestFit="1" customWidth="1"/>
    <col min="9138" max="9138" width="8.7109375" bestFit="1" customWidth="1"/>
    <col min="9139" max="9139" width="11.140625" bestFit="1" customWidth="1"/>
    <col min="9140" max="9140" width="8.7109375" bestFit="1" customWidth="1"/>
    <col min="9141" max="9141" width="11.140625" bestFit="1" customWidth="1"/>
    <col min="9142" max="9142" width="8.7109375" bestFit="1" customWidth="1"/>
    <col min="9143" max="9143" width="11.140625" bestFit="1" customWidth="1"/>
    <col min="9144" max="9144" width="8.7109375" bestFit="1" customWidth="1"/>
    <col min="9145" max="9145" width="11.140625" bestFit="1" customWidth="1"/>
    <col min="9146" max="9146" width="8.7109375" bestFit="1" customWidth="1"/>
    <col min="9147" max="9147" width="11.140625" bestFit="1" customWidth="1"/>
    <col min="9148" max="9148" width="8.7109375" bestFit="1" customWidth="1"/>
    <col min="9149" max="9149" width="11.140625" bestFit="1" customWidth="1"/>
    <col min="9150" max="9150" width="8.7109375" bestFit="1" customWidth="1"/>
    <col min="9151" max="9151" width="11.140625" bestFit="1" customWidth="1"/>
    <col min="9152" max="9152" width="8.7109375" bestFit="1" customWidth="1"/>
    <col min="9153" max="9153" width="7" bestFit="1" customWidth="1"/>
    <col min="9154" max="9154" width="11.140625" bestFit="1" customWidth="1"/>
    <col min="9155" max="9155" width="8.7109375" bestFit="1" customWidth="1"/>
    <col min="9156" max="9156" width="7" bestFit="1" customWidth="1"/>
    <col min="9157" max="9157" width="11.140625" bestFit="1" customWidth="1"/>
    <col min="9158" max="9158" width="8.7109375" bestFit="1" customWidth="1"/>
    <col min="9159" max="9159" width="11.140625" bestFit="1" customWidth="1"/>
    <col min="9160" max="9160" width="8.7109375" bestFit="1" customWidth="1"/>
    <col min="9161" max="9161" width="6" bestFit="1" customWidth="1"/>
    <col min="9162" max="9162" width="11.140625" bestFit="1" customWidth="1"/>
    <col min="9163" max="9163" width="8.7109375" bestFit="1" customWidth="1"/>
    <col min="9164" max="9164" width="11.140625" bestFit="1" customWidth="1"/>
    <col min="9165" max="9165" width="8.7109375" bestFit="1" customWidth="1"/>
    <col min="9166" max="9166" width="7" bestFit="1" customWidth="1"/>
    <col min="9167" max="9167" width="11.140625" bestFit="1" customWidth="1"/>
    <col min="9168" max="9168" width="8.7109375" bestFit="1" customWidth="1"/>
    <col min="9169" max="9169" width="11.140625" bestFit="1" customWidth="1"/>
    <col min="9170" max="9170" width="8.7109375" bestFit="1" customWidth="1"/>
    <col min="9171" max="9171" width="11.140625" bestFit="1" customWidth="1"/>
    <col min="9172" max="9172" width="8.7109375" bestFit="1" customWidth="1"/>
    <col min="9173" max="9173" width="11.140625" bestFit="1" customWidth="1"/>
    <col min="9174" max="9174" width="8.7109375" bestFit="1" customWidth="1"/>
    <col min="9175" max="9175" width="11.140625" bestFit="1" customWidth="1"/>
    <col min="9176" max="9176" width="8.7109375" bestFit="1" customWidth="1"/>
    <col min="9177" max="9177" width="11.140625" bestFit="1" customWidth="1"/>
    <col min="9178" max="9178" width="8.7109375" bestFit="1" customWidth="1"/>
    <col min="9179" max="9179" width="11.140625" bestFit="1" customWidth="1"/>
    <col min="9180" max="9180" width="8.7109375" bestFit="1" customWidth="1"/>
    <col min="9181" max="9181" width="11.140625" bestFit="1" customWidth="1"/>
    <col min="9182" max="9182" width="8.7109375" bestFit="1" customWidth="1"/>
    <col min="9183" max="9183" width="11.140625" bestFit="1" customWidth="1"/>
    <col min="9184" max="9184" width="8.7109375" bestFit="1" customWidth="1"/>
    <col min="9185" max="9185" width="11.140625" bestFit="1" customWidth="1"/>
    <col min="9186" max="9186" width="8.7109375" bestFit="1" customWidth="1"/>
    <col min="9187" max="9187" width="11.140625" bestFit="1" customWidth="1"/>
    <col min="9188" max="9188" width="8.7109375" bestFit="1" customWidth="1"/>
    <col min="9189" max="9189" width="11.140625" bestFit="1" customWidth="1"/>
    <col min="9190" max="9190" width="8.7109375" bestFit="1" customWidth="1"/>
    <col min="9191" max="9191" width="11.140625" bestFit="1" customWidth="1"/>
    <col min="9192" max="9192" width="8.7109375" bestFit="1" customWidth="1"/>
    <col min="9193" max="9193" width="11.140625" bestFit="1" customWidth="1"/>
    <col min="9194" max="9194" width="8.7109375" bestFit="1" customWidth="1"/>
    <col min="9195" max="9195" width="11.140625" bestFit="1" customWidth="1"/>
    <col min="9196" max="9196" width="8.7109375" bestFit="1" customWidth="1"/>
    <col min="9197" max="9197" width="11.140625" bestFit="1" customWidth="1"/>
    <col min="9198" max="9198" width="7.7109375" bestFit="1" customWidth="1"/>
    <col min="9199" max="9199" width="10.140625" bestFit="1" customWidth="1"/>
    <col min="9200" max="9200" width="8.7109375" bestFit="1" customWidth="1"/>
    <col min="9201" max="9201" width="11.140625" bestFit="1" customWidth="1"/>
    <col min="9202" max="9202" width="7.7109375" bestFit="1" customWidth="1"/>
    <col min="9203" max="9203" width="10.140625" bestFit="1" customWidth="1"/>
    <col min="9204" max="9204" width="8.7109375" bestFit="1" customWidth="1"/>
    <col min="9205" max="9205" width="11.140625" bestFit="1" customWidth="1"/>
    <col min="9206" max="9206" width="8.7109375" bestFit="1" customWidth="1"/>
    <col min="9207" max="9207" width="11.140625" bestFit="1" customWidth="1"/>
    <col min="9208" max="9208" width="8.7109375" bestFit="1" customWidth="1"/>
    <col min="9209" max="9209" width="11.140625" bestFit="1" customWidth="1"/>
    <col min="9210" max="9210" width="8.7109375" bestFit="1" customWidth="1"/>
    <col min="9211" max="9211" width="11.140625" bestFit="1" customWidth="1"/>
    <col min="9212" max="9212" width="8.7109375" bestFit="1" customWidth="1"/>
    <col min="9213" max="9213" width="11.140625" bestFit="1" customWidth="1"/>
    <col min="9214" max="9214" width="7.7109375" bestFit="1" customWidth="1"/>
    <col min="9215" max="9215" width="6" bestFit="1" customWidth="1"/>
    <col min="9216" max="9216" width="10.140625" bestFit="1" customWidth="1"/>
    <col min="9217" max="9217" width="8.7109375" bestFit="1" customWidth="1"/>
    <col min="9218" max="9218" width="7" bestFit="1" customWidth="1"/>
    <col min="9219" max="9219" width="11.140625" bestFit="1" customWidth="1"/>
    <col min="9220" max="9220" width="8.7109375" bestFit="1" customWidth="1"/>
    <col min="9221" max="9221" width="11.140625" bestFit="1" customWidth="1"/>
    <col min="9222" max="9222" width="8.7109375" bestFit="1" customWidth="1"/>
    <col min="9223" max="9223" width="11.140625" bestFit="1" customWidth="1"/>
    <col min="9224" max="9224" width="8.7109375" bestFit="1" customWidth="1"/>
    <col min="9225" max="9225" width="7" bestFit="1" customWidth="1"/>
    <col min="9226" max="9226" width="11.140625" bestFit="1" customWidth="1"/>
    <col min="9227" max="9227" width="8.7109375" bestFit="1" customWidth="1"/>
    <col min="9228" max="9228" width="11.140625" bestFit="1" customWidth="1"/>
    <col min="9229" max="9229" width="8.7109375" bestFit="1" customWidth="1"/>
    <col min="9230" max="9230" width="11.140625" bestFit="1" customWidth="1"/>
    <col min="9231" max="9231" width="8.7109375" bestFit="1" customWidth="1"/>
    <col min="9232" max="9232" width="11.140625" bestFit="1" customWidth="1"/>
    <col min="9233" max="9233" width="8.7109375" bestFit="1" customWidth="1"/>
    <col min="9234" max="9234" width="11.140625" bestFit="1" customWidth="1"/>
    <col min="9235" max="9235" width="8.7109375" bestFit="1" customWidth="1"/>
    <col min="9236" max="9236" width="11.140625" bestFit="1" customWidth="1"/>
    <col min="9237" max="9237" width="8.7109375" bestFit="1" customWidth="1"/>
    <col min="9238" max="9238" width="11.140625" bestFit="1" customWidth="1"/>
    <col min="9239" max="9239" width="7.7109375" bestFit="1" customWidth="1"/>
    <col min="9240" max="9240" width="10.140625" bestFit="1" customWidth="1"/>
    <col min="9241" max="9241" width="8.7109375" bestFit="1" customWidth="1"/>
    <col min="9242" max="9242" width="7" bestFit="1" customWidth="1"/>
    <col min="9243" max="9243" width="11.140625" bestFit="1" customWidth="1"/>
    <col min="9244" max="9244" width="8.7109375" bestFit="1" customWidth="1"/>
    <col min="9245" max="9245" width="11.140625" bestFit="1" customWidth="1"/>
    <col min="9246" max="9246" width="8.7109375" bestFit="1" customWidth="1"/>
    <col min="9247" max="9247" width="11.140625" bestFit="1" customWidth="1"/>
    <col min="9248" max="9248" width="8.7109375" bestFit="1" customWidth="1"/>
    <col min="9249" max="9249" width="11.140625" bestFit="1" customWidth="1"/>
    <col min="9250" max="9250" width="8.7109375" bestFit="1" customWidth="1"/>
    <col min="9251" max="9251" width="11.140625" bestFit="1" customWidth="1"/>
    <col min="9252" max="9252" width="8.7109375" bestFit="1" customWidth="1"/>
    <col min="9253" max="9253" width="11.140625" bestFit="1" customWidth="1"/>
    <col min="9254" max="9254" width="8.7109375" bestFit="1" customWidth="1"/>
    <col min="9255" max="9255" width="11.140625" bestFit="1" customWidth="1"/>
    <col min="9256" max="9256" width="8.7109375" bestFit="1" customWidth="1"/>
    <col min="9257" max="9257" width="11.140625" bestFit="1" customWidth="1"/>
    <col min="9258" max="9258" width="8.7109375" bestFit="1" customWidth="1"/>
    <col min="9259" max="9259" width="11.140625" bestFit="1" customWidth="1"/>
    <col min="9260" max="9260" width="8.7109375" bestFit="1" customWidth="1"/>
    <col min="9261" max="9261" width="7" bestFit="1" customWidth="1"/>
    <col min="9262" max="9262" width="11.140625" bestFit="1" customWidth="1"/>
    <col min="9263" max="9263" width="8.7109375" bestFit="1" customWidth="1"/>
    <col min="9264" max="9264" width="11.140625" bestFit="1" customWidth="1"/>
    <col min="9265" max="9265" width="8.7109375" bestFit="1" customWidth="1"/>
    <col min="9266" max="9266" width="11.140625" bestFit="1" customWidth="1"/>
    <col min="9267" max="9267" width="8.7109375" bestFit="1" customWidth="1"/>
    <col min="9268" max="9268" width="6" bestFit="1" customWidth="1"/>
    <col min="9269" max="9269" width="11.140625" bestFit="1" customWidth="1"/>
    <col min="9270" max="9270" width="8.7109375" bestFit="1" customWidth="1"/>
    <col min="9271" max="9271" width="11.140625" bestFit="1" customWidth="1"/>
    <col min="9272" max="9272" width="8.7109375" bestFit="1" customWidth="1"/>
    <col min="9273" max="9273" width="11.140625" bestFit="1" customWidth="1"/>
    <col min="9274" max="9274" width="8.7109375" bestFit="1" customWidth="1"/>
    <col min="9275" max="9275" width="6" bestFit="1" customWidth="1"/>
    <col min="9276" max="9276" width="11.140625" bestFit="1" customWidth="1"/>
    <col min="9277" max="9277" width="8.7109375" bestFit="1" customWidth="1"/>
    <col min="9278" max="9278" width="11.140625" bestFit="1" customWidth="1"/>
    <col min="9279" max="9279" width="8.7109375" bestFit="1" customWidth="1"/>
    <col min="9280" max="9280" width="7" bestFit="1" customWidth="1"/>
    <col min="9281" max="9281" width="11.140625" bestFit="1" customWidth="1"/>
    <col min="9282" max="9282" width="8.7109375" bestFit="1" customWidth="1"/>
    <col min="9283" max="9283" width="7" bestFit="1" customWidth="1"/>
    <col min="9284" max="9284" width="11.140625" bestFit="1" customWidth="1"/>
    <col min="9285" max="9285" width="8.7109375" bestFit="1" customWidth="1"/>
    <col min="9286" max="9286" width="11.140625" bestFit="1" customWidth="1"/>
    <col min="9287" max="9287" width="8.7109375" bestFit="1" customWidth="1"/>
    <col min="9288" max="9289" width="7" bestFit="1" customWidth="1"/>
    <col min="9290" max="9290" width="11.140625" bestFit="1" customWidth="1"/>
    <col min="9291" max="9291" width="8.7109375" bestFit="1" customWidth="1"/>
    <col min="9292" max="9292" width="7" bestFit="1" customWidth="1"/>
    <col min="9293" max="9293" width="6" bestFit="1" customWidth="1"/>
    <col min="9294" max="9294" width="7" bestFit="1" customWidth="1"/>
    <col min="9295" max="9295" width="11.140625" bestFit="1" customWidth="1"/>
    <col min="9296" max="9296" width="7.7109375" bestFit="1" customWidth="1"/>
    <col min="9297" max="9297" width="10.140625" bestFit="1" customWidth="1"/>
    <col min="9298" max="9298" width="8.7109375" bestFit="1" customWidth="1"/>
    <col min="9299" max="9299" width="11.140625" bestFit="1" customWidth="1"/>
    <col min="9300" max="9300" width="8.7109375" bestFit="1" customWidth="1"/>
    <col min="9301" max="9301" width="7" bestFit="1" customWidth="1"/>
    <col min="9302" max="9302" width="11.140625" bestFit="1" customWidth="1"/>
    <col min="9303" max="9303" width="8.7109375" bestFit="1" customWidth="1"/>
    <col min="9304" max="9304" width="7" bestFit="1" customWidth="1"/>
    <col min="9305" max="9305" width="11.140625" bestFit="1" customWidth="1"/>
    <col min="9306" max="9306" width="8.7109375" bestFit="1" customWidth="1"/>
    <col min="9307" max="9307" width="7" bestFit="1" customWidth="1"/>
    <col min="9308" max="9308" width="11.140625" bestFit="1" customWidth="1"/>
    <col min="9309" max="9309" width="8.7109375" bestFit="1" customWidth="1"/>
    <col min="9310" max="9310" width="11.140625" bestFit="1" customWidth="1"/>
    <col min="9311" max="9311" width="8.7109375" bestFit="1" customWidth="1"/>
    <col min="9312" max="9312" width="6" bestFit="1" customWidth="1"/>
    <col min="9313" max="9313" width="11.140625" bestFit="1" customWidth="1"/>
    <col min="9314" max="9314" width="7.7109375" bestFit="1" customWidth="1"/>
    <col min="9315" max="9315" width="10.140625" bestFit="1" customWidth="1"/>
    <col min="9316" max="9316" width="8.7109375" bestFit="1" customWidth="1"/>
    <col min="9317" max="9317" width="7" bestFit="1" customWidth="1"/>
    <col min="9318" max="9318" width="6" bestFit="1" customWidth="1"/>
    <col min="9319" max="9319" width="11.140625" bestFit="1" customWidth="1"/>
    <col min="9320" max="9320" width="8.7109375" bestFit="1" customWidth="1"/>
    <col min="9321" max="9321" width="11.140625" bestFit="1" customWidth="1"/>
    <col min="9322" max="9322" width="8.7109375" bestFit="1" customWidth="1"/>
    <col min="9323" max="9323" width="11.140625" bestFit="1" customWidth="1"/>
    <col min="9324" max="9324" width="8.7109375" bestFit="1" customWidth="1"/>
    <col min="9325" max="9325" width="7" bestFit="1" customWidth="1"/>
    <col min="9326" max="9326" width="11.140625" bestFit="1" customWidth="1"/>
    <col min="9327" max="9327" width="8.7109375" bestFit="1" customWidth="1"/>
    <col min="9328" max="9328" width="7" bestFit="1" customWidth="1"/>
    <col min="9329" max="9329" width="11.140625" bestFit="1" customWidth="1"/>
    <col min="9330" max="9330" width="7" bestFit="1" customWidth="1"/>
    <col min="9331" max="9331" width="8.5703125" bestFit="1" customWidth="1"/>
    <col min="9332" max="9332" width="8.7109375" bestFit="1" customWidth="1"/>
    <col min="9333" max="9333" width="11.140625" bestFit="1" customWidth="1"/>
    <col min="9334" max="9334" width="8.7109375" bestFit="1" customWidth="1"/>
    <col min="9335" max="9335" width="11.140625" bestFit="1" customWidth="1"/>
    <col min="9336" max="9336" width="8.7109375" bestFit="1" customWidth="1"/>
    <col min="9337" max="9338" width="7" bestFit="1" customWidth="1"/>
    <col min="9339" max="9339" width="11.140625" bestFit="1" customWidth="1"/>
    <col min="9340" max="9340" width="8.7109375" bestFit="1" customWidth="1"/>
    <col min="9341" max="9341" width="7" bestFit="1" customWidth="1"/>
    <col min="9342" max="9342" width="11.140625" bestFit="1" customWidth="1"/>
    <col min="9343" max="9343" width="8.7109375" bestFit="1" customWidth="1"/>
    <col min="9344" max="9344" width="11.140625" bestFit="1" customWidth="1"/>
    <col min="9345" max="9345" width="8.7109375" bestFit="1" customWidth="1"/>
    <col min="9346" max="9346" width="11.140625" bestFit="1" customWidth="1"/>
    <col min="9347" max="9347" width="8.7109375" bestFit="1" customWidth="1"/>
    <col min="9348" max="9348" width="11.140625" bestFit="1" customWidth="1"/>
    <col min="9349" max="9349" width="7.7109375" bestFit="1" customWidth="1"/>
    <col min="9350" max="9350" width="10.140625" bestFit="1" customWidth="1"/>
    <col min="9351" max="9351" width="8.7109375" bestFit="1" customWidth="1"/>
    <col min="9352" max="9352" width="11.140625" bestFit="1" customWidth="1"/>
    <col min="9353" max="9353" width="8.7109375" bestFit="1" customWidth="1"/>
    <col min="9354" max="9354" width="11.140625" bestFit="1" customWidth="1"/>
    <col min="9355" max="9355" width="8.7109375" bestFit="1" customWidth="1"/>
    <col min="9356" max="9356" width="11.140625" bestFit="1" customWidth="1"/>
    <col min="9357" max="9357" width="8.7109375" bestFit="1" customWidth="1"/>
    <col min="9358" max="9358" width="11.140625" bestFit="1" customWidth="1"/>
    <col min="9359" max="9359" width="8.7109375" bestFit="1" customWidth="1"/>
    <col min="9360" max="9360" width="11.140625" bestFit="1" customWidth="1"/>
    <col min="9361" max="9361" width="8.7109375" bestFit="1" customWidth="1"/>
    <col min="9362" max="9362" width="11.140625" bestFit="1" customWidth="1"/>
    <col min="9363" max="9363" width="7.7109375" bestFit="1" customWidth="1"/>
    <col min="9364" max="9364" width="7" bestFit="1" customWidth="1"/>
    <col min="9365" max="9365" width="10.140625" bestFit="1" customWidth="1"/>
    <col min="9366" max="9366" width="8.7109375" bestFit="1" customWidth="1"/>
    <col min="9367" max="9367" width="11.140625" bestFit="1" customWidth="1"/>
    <col min="9368" max="9368" width="8.7109375" bestFit="1" customWidth="1"/>
    <col min="9369" max="9370" width="7" bestFit="1" customWidth="1"/>
    <col min="9371" max="9371" width="11.140625" bestFit="1" customWidth="1"/>
    <col min="9372" max="9372" width="8.7109375" bestFit="1" customWidth="1"/>
    <col min="9373" max="9373" width="7" bestFit="1" customWidth="1"/>
    <col min="9374" max="9374" width="11.140625" bestFit="1" customWidth="1"/>
    <col min="9375" max="9375" width="8.7109375" bestFit="1" customWidth="1"/>
    <col min="9376" max="9376" width="11.140625" bestFit="1" customWidth="1"/>
    <col min="9377" max="9377" width="8.7109375" bestFit="1" customWidth="1"/>
    <col min="9378" max="9378" width="11.140625" bestFit="1" customWidth="1"/>
    <col min="9379" max="9379" width="8.7109375" bestFit="1" customWidth="1"/>
    <col min="9380" max="9380" width="11.140625" bestFit="1" customWidth="1"/>
    <col min="9381" max="9381" width="8.7109375" bestFit="1" customWidth="1"/>
    <col min="9382" max="9382" width="7" bestFit="1" customWidth="1"/>
    <col min="9383" max="9383" width="11.140625" bestFit="1" customWidth="1"/>
    <col min="9384" max="9384" width="8.7109375" bestFit="1" customWidth="1"/>
    <col min="9385" max="9385" width="11.140625" bestFit="1" customWidth="1"/>
    <col min="9386" max="9386" width="8.7109375" bestFit="1" customWidth="1"/>
    <col min="9387" max="9387" width="11.140625" bestFit="1" customWidth="1"/>
    <col min="9388" max="9388" width="8.7109375" bestFit="1" customWidth="1"/>
    <col min="9389" max="9389" width="11.140625" bestFit="1" customWidth="1"/>
    <col min="9390" max="9390" width="8.7109375" bestFit="1" customWidth="1"/>
    <col min="9391" max="9391" width="11.140625" bestFit="1" customWidth="1"/>
    <col min="9392" max="9392" width="8.7109375" bestFit="1" customWidth="1"/>
    <col min="9393" max="9393" width="11.140625" bestFit="1" customWidth="1"/>
    <col min="9394" max="9394" width="8.7109375" bestFit="1" customWidth="1"/>
    <col min="9395" max="9395" width="11.140625" bestFit="1" customWidth="1"/>
    <col min="9396" max="9396" width="7.7109375" bestFit="1" customWidth="1"/>
    <col min="9397" max="9397" width="10.140625" bestFit="1" customWidth="1"/>
    <col min="9398" max="9398" width="8.7109375" bestFit="1" customWidth="1"/>
    <col min="9399" max="9399" width="11.140625" bestFit="1" customWidth="1"/>
    <col min="9400" max="9400" width="8.7109375" bestFit="1" customWidth="1"/>
    <col min="9401" max="9401" width="7" bestFit="1" customWidth="1"/>
    <col min="9402" max="9402" width="11.140625" bestFit="1" customWidth="1"/>
    <col min="9403" max="9403" width="8.7109375" bestFit="1" customWidth="1"/>
    <col min="9404" max="9404" width="11.140625" bestFit="1" customWidth="1"/>
    <col min="9405" max="9405" width="7.7109375" bestFit="1" customWidth="1"/>
    <col min="9406" max="9406" width="7" bestFit="1" customWidth="1"/>
    <col min="9407" max="9407" width="10.140625" bestFit="1" customWidth="1"/>
    <col min="9408" max="9408" width="8.7109375" bestFit="1" customWidth="1"/>
    <col min="9409" max="9409" width="11.140625" bestFit="1" customWidth="1"/>
    <col min="9410" max="9410" width="8.7109375" bestFit="1" customWidth="1"/>
    <col min="9411" max="9411" width="11.140625" bestFit="1" customWidth="1"/>
    <col min="9412" max="9412" width="7.7109375" bestFit="1" customWidth="1"/>
    <col min="9413" max="9413" width="10.140625" bestFit="1" customWidth="1"/>
    <col min="9414" max="9414" width="8.7109375" bestFit="1" customWidth="1"/>
    <col min="9415" max="9415" width="11.140625" bestFit="1" customWidth="1"/>
    <col min="9416" max="9416" width="8.7109375" bestFit="1" customWidth="1"/>
    <col min="9417" max="9417" width="11.140625" bestFit="1" customWidth="1"/>
    <col min="9418" max="9418" width="8.7109375" bestFit="1" customWidth="1"/>
    <col min="9419" max="9419" width="11.140625" bestFit="1" customWidth="1"/>
    <col min="9420" max="9420" width="8.7109375" bestFit="1" customWidth="1"/>
    <col min="9421" max="9421" width="11.140625" bestFit="1" customWidth="1"/>
    <col min="9422" max="9422" width="8.7109375" bestFit="1" customWidth="1"/>
    <col min="9423" max="9423" width="11.140625" bestFit="1" customWidth="1"/>
    <col min="9424" max="9424" width="7.7109375" bestFit="1" customWidth="1"/>
    <col min="9425" max="9425" width="10.140625" bestFit="1" customWidth="1"/>
    <col min="9426" max="9426" width="8.7109375" bestFit="1" customWidth="1"/>
    <col min="9427" max="9427" width="7" bestFit="1" customWidth="1"/>
    <col min="9428" max="9428" width="11.140625" bestFit="1" customWidth="1"/>
    <col min="9429" max="9429" width="8.7109375" bestFit="1" customWidth="1"/>
    <col min="9430" max="9430" width="7" bestFit="1" customWidth="1"/>
    <col min="9431" max="9431" width="11.140625" bestFit="1" customWidth="1"/>
    <col min="9432" max="9432" width="8.7109375" bestFit="1" customWidth="1"/>
    <col min="9433" max="9433" width="11.140625" bestFit="1" customWidth="1"/>
    <col min="9434" max="9434" width="8.7109375" bestFit="1" customWidth="1"/>
    <col min="9435" max="9435" width="11.140625" bestFit="1" customWidth="1"/>
    <col min="9436" max="9436" width="8.7109375" bestFit="1" customWidth="1"/>
    <col min="9437" max="9437" width="11.140625" bestFit="1" customWidth="1"/>
    <col min="9438" max="9438" width="8.7109375" bestFit="1" customWidth="1"/>
    <col min="9439" max="9439" width="11.140625" bestFit="1" customWidth="1"/>
    <col min="9440" max="9440" width="8.7109375" bestFit="1" customWidth="1"/>
    <col min="9441" max="9441" width="11.140625" bestFit="1" customWidth="1"/>
    <col min="9442" max="9442" width="8.7109375" bestFit="1" customWidth="1"/>
    <col min="9443" max="9443" width="11.140625" bestFit="1" customWidth="1"/>
    <col min="9444" max="9444" width="8.7109375" bestFit="1" customWidth="1"/>
    <col min="9445" max="9445" width="11.140625" bestFit="1" customWidth="1"/>
    <col min="9446" max="9446" width="8.7109375" bestFit="1" customWidth="1"/>
    <col min="9447" max="9447" width="11.140625" bestFit="1" customWidth="1"/>
    <col min="9448" max="9448" width="8.7109375" bestFit="1" customWidth="1"/>
    <col min="9449" max="9449" width="11.140625" bestFit="1" customWidth="1"/>
    <col min="9450" max="9450" width="8.7109375" bestFit="1" customWidth="1"/>
    <col min="9451" max="9451" width="11.140625" bestFit="1" customWidth="1"/>
    <col min="9452" max="9452" width="8.7109375" bestFit="1" customWidth="1"/>
    <col min="9453" max="9453" width="11.140625" bestFit="1" customWidth="1"/>
    <col min="9454" max="9454" width="8.7109375" bestFit="1" customWidth="1"/>
    <col min="9455" max="9455" width="7" bestFit="1" customWidth="1"/>
    <col min="9456" max="9456" width="11.140625" bestFit="1" customWidth="1"/>
    <col min="9457" max="9457" width="8.7109375" bestFit="1" customWidth="1"/>
    <col min="9458" max="9458" width="11.140625" bestFit="1" customWidth="1"/>
    <col min="9459" max="9459" width="8.7109375" bestFit="1" customWidth="1"/>
    <col min="9460" max="9460" width="11.140625" bestFit="1" customWidth="1"/>
    <col min="9461" max="9461" width="8.7109375" bestFit="1" customWidth="1"/>
    <col min="9462" max="9463" width="7" bestFit="1" customWidth="1"/>
    <col min="9464" max="9464" width="11.140625" bestFit="1" customWidth="1"/>
    <col min="9465" max="9465" width="8.7109375" bestFit="1" customWidth="1"/>
    <col min="9466" max="9466" width="11.140625" bestFit="1" customWidth="1"/>
    <col min="9467" max="9467" width="8.7109375" bestFit="1" customWidth="1"/>
    <col min="9468" max="9468" width="6" bestFit="1" customWidth="1"/>
    <col min="9469" max="9469" width="11.140625" bestFit="1" customWidth="1"/>
    <col min="9470" max="9470" width="8.7109375" bestFit="1" customWidth="1"/>
    <col min="9471" max="9471" width="7" bestFit="1" customWidth="1"/>
    <col min="9472" max="9472" width="11.140625" bestFit="1" customWidth="1"/>
    <col min="9473" max="9473" width="7.7109375" bestFit="1" customWidth="1"/>
    <col min="9474" max="9474" width="10.140625" bestFit="1" customWidth="1"/>
    <col min="9475" max="9475" width="8.7109375" bestFit="1" customWidth="1"/>
    <col min="9476" max="9477" width="7" bestFit="1" customWidth="1"/>
    <col min="9478" max="9478" width="11.140625" bestFit="1" customWidth="1"/>
    <col min="9479" max="9479" width="8.7109375" bestFit="1" customWidth="1"/>
    <col min="9480" max="9480" width="11.140625" bestFit="1" customWidth="1"/>
    <col min="9481" max="9481" width="8.7109375" bestFit="1" customWidth="1"/>
    <col min="9482" max="9484" width="7" bestFit="1" customWidth="1"/>
    <col min="9485" max="9485" width="11.140625" bestFit="1" customWidth="1"/>
    <col min="9486" max="9486" width="8.7109375" bestFit="1" customWidth="1"/>
    <col min="9487" max="9491" width="7" bestFit="1" customWidth="1"/>
    <col min="9492" max="9492" width="11.140625" bestFit="1" customWidth="1"/>
    <col min="9493" max="9493" width="8.7109375" bestFit="1" customWidth="1"/>
    <col min="9494" max="9494" width="7" bestFit="1" customWidth="1"/>
    <col min="9495" max="9495" width="11.140625" bestFit="1" customWidth="1"/>
    <col min="9496" max="9496" width="8.7109375" bestFit="1" customWidth="1"/>
    <col min="9497" max="9500" width="7" bestFit="1" customWidth="1"/>
    <col min="9501" max="9501" width="11.140625" bestFit="1" customWidth="1"/>
    <col min="9502" max="9502" width="8.7109375" bestFit="1" customWidth="1"/>
    <col min="9503" max="9503" width="6" bestFit="1" customWidth="1"/>
    <col min="9504" max="9506" width="7" bestFit="1" customWidth="1"/>
    <col min="9507" max="9507" width="11.140625" bestFit="1" customWidth="1"/>
    <col min="9508" max="9508" width="8.7109375" bestFit="1" customWidth="1"/>
    <col min="9509" max="9510" width="7" bestFit="1" customWidth="1"/>
    <col min="9511" max="9511" width="11.140625" bestFit="1" customWidth="1"/>
    <col min="9512" max="9512" width="7.7109375" bestFit="1" customWidth="1"/>
    <col min="9513" max="9513" width="10.140625" bestFit="1" customWidth="1"/>
    <col min="9514" max="9514" width="8.7109375" bestFit="1" customWidth="1"/>
    <col min="9515" max="9516" width="7" bestFit="1" customWidth="1"/>
    <col min="9517" max="9517" width="11.140625" bestFit="1" customWidth="1"/>
    <col min="9518" max="9518" width="8.7109375" bestFit="1" customWidth="1"/>
    <col min="9519" max="9520" width="7" bestFit="1" customWidth="1"/>
    <col min="9521" max="9521" width="11.140625" bestFit="1" customWidth="1"/>
    <col min="9522" max="9522" width="8.7109375" bestFit="1" customWidth="1"/>
    <col min="9523" max="9525" width="7" bestFit="1" customWidth="1"/>
    <col min="9526" max="9526" width="11.140625" bestFit="1" customWidth="1"/>
    <col min="9527" max="9527" width="8.7109375" bestFit="1" customWidth="1"/>
    <col min="9528" max="9528" width="7" bestFit="1" customWidth="1"/>
    <col min="9529" max="9529" width="11.140625" bestFit="1" customWidth="1"/>
    <col min="9530" max="9530" width="8.7109375" bestFit="1" customWidth="1"/>
    <col min="9531" max="9531" width="11.140625" bestFit="1" customWidth="1"/>
    <col min="9532" max="9532" width="8.7109375" bestFit="1" customWidth="1"/>
    <col min="9533" max="9535" width="7" bestFit="1" customWidth="1"/>
    <col min="9536" max="9536" width="11.140625" bestFit="1" customWidth="1"/>
    <col min="9537" max="9537" width="8.7109375" bestFit="1" customWidth="1"/>
    <col min="9538" max="9538" width="7" bestFit="1" customWidth="1"/>
    <col min="9539" max="9539" width="11.140625" bestFit="1" customWidth="1"/>
    <col min="9540" max="9540" width="8.7109375" bestFit="1" customWidth="1"/>
    <col min="9541" max="9542" width="7" bestFit="1" customWidth="1"/>
    <col min="9543" max="9543" width="11.140625" bestFit="1" customWidth="1"/>
    <col min="9544" max="9544" width="7.7109375" bestFit="1" customWidth="1"/>
    <col min="9545" max="9545" width="7" bestFit="1" customWidth="1"/>
    <col min="9546" max="9546" width="10.140625" bestFit="1" customWidth="1"/>
    <col min="9547" max="9547" width="8.7109375" bestFit="1" customWidth="1"/>
    <col min="9548" max="9548" width="6" bestFit="1" customWidth="1"/>
    <col min="9549" max="9551" width="7" bestFit="1" customWidth="1"/>
    <col min="9552" max="9552" width="11.140625" bestFit="1" customWidth="1"/>
    <col min="9553" max="9553" width="8.7109375" bestFit="1" customWidth="1"/>
    <col min="9554" max="9555" width="7" bestFit="1" customWidth="1"/>
    <col min="9556" max="9556" width="11.140625" bestFit="1" customWidth="1"/>
    <col min="9557" max="9557" width="8.7109375" bestFit="1" customWidth="1"/>
    <col min="9558" max="9558" width="7" bestFit="1" customWidth="1"/>
    <col min="9559" max="9559" width="6" bestFit="1" customWidth="1"/>
    <col min="9560" max="9560" width="7" bestFit="1" customWidth="1"/>
    <col min="9561" max="9561" width="11.140625" bestFit="1" customWidth="1"/>
    <col min="9562" max="9562" width="8.7109375" bestFit="1" customWidth="1"/>
    <col min="9563" max="9564" width="7" bestFit="1" customWidth="1"/>
    <col min="9565" max="9565" width="11.140625" bestFit="1" customWidth="1"/>
    <col min="9566" max="9566" width="8.7109375" bestFit="1" customWidth="1"/>
    <col min="9567" max="9568" width="7" bestFit="1" customWidth="1"/>
    <col min="9569" max="9569" width="11.140625" bestFit="1" customWidth="1"/>
    <col min="9570" max="9570" width="8.7109375" bestFit="1" customWidth="1"/>
    <col min="9571" max="9571" width="11.140625" bestFit="1" customWidth="1"/>
    <col min="9572" max="9572" width="8.7109375" bestFit="1" customWidth="1"/>
    <col min="9573" max="9576" width="7" bestFit="1" customWidth="1"/>
    <col min="9577" max="9577" width="11.140625" bestFit="1" customWidth="1"/>
    <col min="9578" max="9578" width="8.7109375" bestFit="1" customWidth="1"/>
    <col min="9579" max="9579" width="7" bestFit="1" customWidth="1"/>
    <col min="9580" max="9580" width="11.140625" bestFit="1" customWidth="1"/>
    <col min="9581" max="9581" width="7.7109375" bestFit="1" customWidth="1"/>
    <col min="9582" max="9583" width="7" bestFit="1" customWidth="1"/>
    <col min="9584" max="9584" width="10.140625" bestFit="1" customWidth="1"/>
    <col min="9585" max="9585" width="8.7109375" bestFit="1" customWidth="1"/>
    <col min="9586" max="9586" width="7" bestFit="1" customWidth="1"/>
    <col min="9587" max="9587" width="6" bestFit="1" customWidth="1"/>
    <col min="9588" max="9588" width="7" bestFit="1" customWidth="1"/>
    <col min="9589" max="9589" width="11.140625" bestFit="1" customWidth="1"/>
    <col min="9590" max="9590" width="8.7109375" bestFit="1" customWidth="1"/>
    <col min="9591" max="9594" width="7" bestFit="1" customWidth="1"/>
    <col min="9595" max="9595" width="6" bestFit="1" customWidth="1"/>
    <col min="9596" max="9597" width="7" bestFit="1" customWidth="1"/>
    <col min="9598" max="9598" width="11.140625" bestFit="1" customWidth="1"/>
    <col min="9599" max="9599" width="8.7109375" bestFit="1" customWidth="1"/>
    <col min="9600" max="9600" width="7" bestFit="1" customWidth="1"/>
    <col min="9601" max="9601" width="11.140625" bestFit="1" customWidth="1"/>
    <col min="9602" max="9602" width="8.7109375" bestFit="1" customWidth="1"/>
    <col min="9603" max="9603" width="6" bestFit="1" customWidth="1"/>
    <col min="9604" max="9604" width="7" bestFit="1" customWidth="1"/>
    <col min="9605" max="9605" width="11.140625" bestFit="1" customWidth="1"/>
    <col min="9606" max="9606" width="8.7109375" bestFit="1" customWidth="1"/>
    <col min="9607" max="9610" width="7" bestFit="1" customWidth="1"/>
    <col min="9611" max="9612" width="6" bestFit="1" customWidth="1"/>
    <col min="9613" max="9613" width="7" bestFit="1" customWidth="1"/>
    <col min="9614" max="9614" width="11.140625" bestFit="1" customWidth="1"/>
    <col min="9615" max="9615" width="8.7109375" bestFit="1" customWidth="1"/>
    <col min="9616" max="9617" width="7" bestFit="1" customWidth="1"/>
    <col min="9618" max="9618" width="11.140625" bestFit="1" customWidth="1"/>
    <col min="9619" max="9619" width="8.7109375" bestFit="1" customWidth="1"/>
    <col min="9620" max="9620" width="6" bestFit="1" customWidth="1"/>
    <col min="9621" max="9621" width="7" bestFit="1" customWidth="1"/>
    <col min="9622" max="9622" width="6" bestFit="1" customWidth="1"/>
    <col min="9623" max="9623" width="11.140625" bestFit="1" customWidth="1"/>
    <col min="9624" max="9624" width="8.7109375" bestFit="1" customWidth="1"/>
    <col min="9625" max="9627" width="7" bestFit="1" customWidth="1"/>
    <col min="9628" max="9628" width="11.140625" bestFit="1" customWidth="1"/>
    <col min="9629" max="9629" width="8.7109375" bestFit="1" customWidth="1"/>
    <col min="9630" max="9631" width="7" bestFit="1" customWidth="1"/>
    <col min="9632" max="9632" width="6" bestFit="1" customWidth="1"/>
    <col min="9633" max="9634" width="7" bestFit="1" customWidth="1"/>
    <col min="9635" max="9635" width="11.140625" bestFit="1" customWidth="1"/>
    <col min="9636" max="9636" width="7.7109375" bestFit="1" customWidth="1"/>
    <col min="9637" max="9643" width="7" bestFit="1" customWidth="1"/>
    <col min="9644" max="9644" width="10.140625" bestFit="1" customWidth="1"/>
    <col min="9645" max="9645" width="8.7109375" bestFit="1" customWidth="1"/>
    <col min="9646" max="9650" width="7" bestFit="1" customWidth="1"/>
    <col min="9651" max="9651" width="11.140625" bestFit="1" customWidth="1"/>
    <col min="9652" max="9652" width="8.7109375" bestFit="1" customWidth="1"/>
    <col min="9653" max="9653" width="6" bestFit="1" customWidth="1"/>
    <col min="9654" max="9657" width="7" bestFit="1" customWidth="1"/>
    <col min="9658" max="9658" width="11.140625" bestFit="1" customWidth="1"/>
    <col min="9659" max="9659" width="8.7109375" bestFit="1" customWidth="1"/>
    <col min="9660" max="9663" width="7" bestFit="1" customWidth="1"/>
    <col min="9664" max="9664" width="11.140625" bestFit="1" customWidth="1"/>
    <col min="9665" max="9665" width="8.7109375" bestFit="1" customWidth="1"/>
    <col min="9666" max="9666" width="7" bestFit="1" customWidth="1"/>
    <col min="9667" max="9667" width="11.140625" bestFit="1" customWidth="1"/>
    <col min="9668" max="9668" width="8.7109375" bestFit="1" customWidth="1"/>
    <col min="9669" max="9670" width="7" bestFit="1" customWidth="1"/>
    <col min="9671" max="9671" width="11.140625" bestFit="1" customWidth="1"/>
    <col min="9672" max="9672" width="8.7109375" bestFit="1" customWidth="1"/>
    <col min="9673" max="9673" width="7" bestFit="1" customWidth="1"/>
    <col min="9674" max="9674" width="11.140625" bestFit="1" customWidth="1"/>
    <col min="9675" max="9675" width="8.7109375" bestFit="1" customWidth="1"/>
    <col min="9676" max="9677" width="7" bestFit="1" customWidth="1"/>
    <col min="9678" max="9678" width="11.140625" bestFit="1" customWidth="1"/>
    <col min="9679" max="9679" width="8.7109375" bestFit="1" customWidth="1"/>
    <col min="9680" max="9680" width="7" bestFit="1" customWidth="1"/>
    <col min="9681" max="9681" width="11.140625" bestFit="1" customWidth="1"/>
    <col min="9682" max="9682" width="8.7109375" bestFit="1" customWidth="1"/>
    <col min="9683" max="9684" width="7" bestFit="1" customWidth="1"/>
    <col min="9685" max="9685" width="11.140625" bestFit="1" customWidth="1"/>
    <col min="9686" max="9686" width="7.7109375" bestFit="1" customWidth="1"/>
    <col min="9687" max="9688" width="7" bestFit="1" customWidth="1"/>
    <col min="9689" max="9689" width="10.140625" bestFit="1" customWidth="1"/>
    <col min="9690" max="9690" width="8.7109375" bestFit="1" customWidth="1"/>
    <col min="9691" max="9693" width="7" bestFit="1" customWidth="1"/>
    <col min="9694" max="9694" width="11.140625" bestFit="1" customWidth="1"/>
    <col min="9695" max="9695" width="8.7109375" bestFit="1" customWidth="1"/>
    <col min="9696" max="9696" width="7" bestFit="1" customWidth="1"/>
    <col min="9697" max="9697" width="11.140625" bestFit="1" customWidth="1"/>
    <col min="9698" max="9698" width="8.7109375" bestFit="1" customWidth="1"/>
    <col min="9699" max="9699" width="11.140625" bestFit="1" customWidth="1"/>
    <col min="9700" max="9700" width="8.7109375" bestFit="1" customWidth="1"/>
    <col min="9701" max="9706" width="7" bestFit="1" customWidth="1"/>
    <col min="9707" max="9707" width="11.140625" bestFit="1" customWidth="1"/>
    <col min="9708" max="9708" width="8.7109375" bestFit="1" customWidth="1"/>
    <col min="9709" max="9709" width="11.140625" bestFit="1" customWidth="1"/>
    <col min="9710" max="9710" width="8.7109375" bestFit="1" customWidth="1"/>
    <col min="9711" max="9716" width="7" bestFit="1" customWidth="1"/>
    <col min="9717" max="9717" width="11.140625" bestFit="1" customWidth="1"/>
    <col min="9718" max="9718" width="8.7109375" bestFit="1" customWidth="1"/>
    <col min="9719" max="9721" width="7" bestFit="1" customWidth="1"/>
    <col min="9722" max="9722" width="11.140625" bestFit="1" customWidth="1"/>
    <col min="9723" max="9723" width="8.7109375" bestFit="1" customWidth="1"/>
    <col min="9724" max="9724" width="6" bestFit="1" customWidth="1"/>
    <col min="9725" max="9725" width="7" bestFit="1" customWidth="1"/>
    <col min="9726" max="9726" width="11.140625" bestFit="1" customWidth="1"/>
    <col min="9727" max="9727" width="8.7109375" bestFit="1" customWidth="1"/>
    <col min="9728" max="9729" width="7" bestFit="1" customWidth="1"/>
    <col min="9730" max="9730" width="11.140625" bestFit="1" customWidth="1"/>
    <col min="9731" max="9731" width="8.7109375" bestFit="1" customWidth="1"/>
    <col min="9732" max="9732" width="11.140625" bestFit="1" customWidth="1"/>
    <col min="9733" max="9733" width="8.7109375" bestFit="1" customWidth="1"/>
    <col min="9734" max="9735" width="7" bestFit="1" customWidth="1"/>
    <col min="9736" max="9736" width="11.140625" bestFit="1" customWidth="1"/>
    <col min="9737" max="9737" width="8.7109375" bestFit="1" customWidth="1"/>
    <col min="9738" max="9738" width="11.140625" bestFit="1" customWidth="1"/>
    <col min="9739" max="9739" width="8.7109375" bestFit="1" customWidth="1"/>
    <col min="9740" max="9740" width="11.140625" bestFit="1" customWidth="1"/>
    <col min="9741" max="9741" width="8.7109375" bestFit="1" customWidth="1"/>
    <col min="9742" max="9742" width="11.140625" bestFit="1" customWidth="1"/>
    <col min="9743" max="9743" width="8.7109375" bestFit="1" customWidth="1"/>
    <col min="9744" max="9745" width="7" bestFit="1" customWidth="1"/>
    <col min="9746" max="9746" width="11.140625" bestFit="1" customWidth="1"/>
    <col min="9747" max="9747" width="8.7109375" bestFit="1" customWidth="1"/>
    <col min="9748" max="9748" width="11.140625" bestFit="1" customWidth="1"/>
    <col min="9749" max="9749" width="8.7109375" bestFit="1" customWidth="1"/>
    <col min="9750" max="9750" width="7" bestFit="1" customWidth="1"/>
    <col min="9751" max="9751" width="11.140625" bestFit="1" customWidth="1"/>
    <col min="9752" max="9752" width="7" bestFit="1" customWidth="1"/>
    <col min="9753" max="9753" width="8.5703125" bestFit="1" customWidth="1"/>
    <col min="9754" max="9754" width="8.7109375" bestFit="1" customWidth="1"/>
    <col min="9755" max="9755" width="7" bestFit="1" customWidth="1"/>
    <col min="9756" max="9756" width="11.140625" bestFit="1" customWidth="1"/>
    <col min="9757" max="9757" width="8.7109375" bestFit="1" customWidth="1"/>
    <col min="9758" max="9758" width="7" bestFit="1" customWidth="1"/>
    <col min="9759" max="9759" width="11.140625" bestFit="1" customWidth="1"/>
    <col min="9760" max="9760" width="8.7109375" bestFit="1" customWidth="1"/>
    <col min="9761" max="9761" width="11.140625" bestFit="1" customWidth="1"/>
    <col min="9762" max="9762" width="8.7109375" bestFit="1" customWidth="1"/>
    <col min="9763" max="9763" width="11.140625" bestFit="1" customWidth="1"/>
    <col min="9764" max="9764" width="8.7109375" bestFit="1" customWidth="1"/>
    <col min="9765" max="9765" width="11.140625" bestFit="1" customWidth="1"/>
    <col min="9766" max="9766" width="8.7109375" bestFit="1" customWidth="1"/>
    <col min="9767" max="9767" width="11.140625" bestFit="1" customWidth="1"/>
    <col min="9768" max="9768" width="8.7109375" bestFit="1" customWidth="1"/>
    <col min="9769" max="9769" width="11.140625" bestFit="1" customWidth="1"/>
    <col min="9770" max="9770" width="8.7109375" bestFit="1" customWidth="1"/>
    <col min="9771" max="9771" width="7" bestFit="1" customWidth="1"/>
    <col min="9772" max="9772" width="11.140625" bestFit="1" customWidth="1"/>
    <col min="9773" max="9773" width="8.7109375" bestFit="1" customWidth="1"/>
    <col min="9774" max="9774" width="7" bestFit="1" customWidth="1"/>
    <col min="9775" max="9775" width="11.140625" bestFit="1" customWidth="1"/>
    <col min="9776" max="9776" width="8.7109375" bestFit="1" customWidth="1"/>
    <col min="9777" max="9777" width="11.140625" bestFit="1" customWidth="1"/>
    <col min="9778" max="9778" width="8.7109375" bestFit="1" customWidth="1"/>
    <col min="9779" max="9779" width="11.140625" bestFit="1" customWidth="1"/>
    <col min="9780" max="9780" width="8.7109375" bestFit="1" customWidth="1"/>
    <col min="9781" max="9781" width="11.140625" bestFit="1" customWidth="1"/>
    <col min="9782" max="9782" width="7.7109375" bestFit="1" customWidth="1"/>
    <col min="9783" max="9783" width="10.140625" bestFit="1" customWidth="1"/>
    <col min="9784" max="9784" width="8.7109375" bestFit="1" customWidth="1"/>
    <col min="9785" max="9785" width="11.140625" bestFit="1" customWidth="1"/>
    <col min="9786" max="9786" width="8.7109375" bestFit="1" customWidth="1"/>
    <col min="9787" max="9787" width="11.140625" bestFit="1" customWidth="1"/>
    <col min="9788" max="9788" width="8.7109375" bestFit="1" customWidth="1"/>
    <col min="9789" max="9789" width="7" bestFit="1" customWidth="1"/>
    <col min="9790" max="9790" width="11.140625" bestFit="1" customWidth="1"/>
    <col min="9791" max="9791" width="8.7109375" bestFit="1" customWidth="1"/>
    <col min="9792" max="9792" width="7" bestFit="1" customWidth="1"/>
    <col min="9793" max="9793" width="11.140625" bestFit="1" customWidth="1"/>
    <col min="9794" max="9794" width="8.7109375" bestFit="1" customWidth="1"/>
    <col min="9795" max="9795" width="11.140625" bestFit="1" customWidth="1"/>
    <col min="9796" max="9796" width="8.7109375" bestFit="1" customWidth="1"/>
    <col min="9797" max="9798" width="7" bestFit="1" customWidth="1"/>
    <col min="9799" max="9799" width="11.140625" bestFit="1" customWidth="1"/>
    <col min="9800" max="9800" width="8.7109375" bestFit="1" customWidth="1"/>
    <col min="9801" max="9801" width="7" bestFit="1" customWidth="1"/>
    <col min="9802" max="9802" width="11.140625" bestFit="1" customWidth="1"/>
    <col min="9803" max="9803" width="7.7109375" bestFit="1" customWidth="1"/>
    <col min="9804" max="9804" width="10.140625" bestFit="1" customWidth="1"/>
    <col min="9805" max="9805" width="8.7109375" bestFit="1" customWidth="1"/>
    <col min="9806" max="9806" width="11.140625" bestFit="1" customWidth="1"/>
    <col min="9807" max="9807" width="8.7109375" bestFit="1" customWidth="1"/>
    <col min="9808" max="9808" width="11.140625" bestFit="1" customWidth="1"/>
    <col min="9809" max="9809" width="8.7109375" bestFit="1" customWidth="1"/>
    <col min="9810" max="9810" width="11.140625" bestFit="1" customWidth="1"/>
    <col min="9811" max="9811" width="8.7109375" bestFit="1" customWidth="1"/>
    <col min="9812" max="9812" width="7" bestFit="1" customWidth="1"/>
    <col min="9813" max="9813" width="11.140625" bestFit="1" customWidth="1"/>
    <col min="9814" max="9814" width="8.7109375" bestFit="1" customWidth="1"/>
    <col min="9815" max="9815" width="11.140625" bestFit="1" customWidth="1"/>
    <col min="9816" max="9816" width="8.7109375" bestFit="1" customWidth="1"/>
    <col min="9817" max="9817" width="11.140625" bestFit="1" customWidth="1"/>
    <col min="9818" max="9818" width="8.7109375" bestFit="1" customWidth="1"/>
    <col min="9819" max="9819" width="11.140625" bestFit="1" customWidth="1"/>
    <col min="9820" max="9820" width="8.7109375" bestFit="1" customWidth="1"/>
    <col min="9821" max="9821" width="7" bestFit="1" customWidth="1"/>
    <col min="9822" max="9822" width="11.140625" bestFit="1" customWidth="1"/>
    <col min="9823" max="9823" width="8.7109375" bestFit="1" customWidth="1"/>
    <col min="9824" max="9824" width="11.140625" bestFit="1" customWidth="1"/>
    <col min="9825" max="9825" width="8.7109375" bestFit="1" customWidth="1"/>
    <col min="9826" max="9826" width="11.140625" bestFit="1" customWidth="1"/>
    <col min="9827" max="9827" width="8.7109375" bestFit="1" customWidth="1"/>
    <col min="9828" max="9828" width="11.140625" bestFit="1" customWidth="1"/>
    <col min="9829" max="9829" width="8.7109375" bestFit="1" customWidth="1"/>
    <col min="9830" max="9830" width="11.140625" bestFit="1" customWidth="1"/>
    <col min="9831" max="9831" width="8.7109375" bestFit="1" customWidth="1"/>
    <col min="9832" max="9832" width="11.140625" bestFit="1" customWidth="1"/>
    <col min="9833" max="9833" width="8.7109375" bestFit="1" customWidth="1"/>
    <col min="9834" max="9834" width="11.140625" bestFit="1" customWidth="1"/>
    <col min="9835" max="9835" width="8.7109375" bestFit="1" customWidth="1"/>
    <col min="9836" max="9836" width="11.140625" bestFit="1" customWidth="1"/>
    <col min="9837" max="9837" width="8.7109375" bestFit="1" customWidth="1"/>
    <col min="9838" max="9838" width="11.140625" bestFit="1" customWidth="1"/>
    <col min="9839" max="9839" width="8.7109375" bestFit="1" customWidth="1"/>
    <col min="9840" max="9840" width="7" bestFit="1" customWidth="1"/>
    <col min="9841" max="9841" width="11.140625" bestFit="1" customWidth="1"/>
    <col min="9842" max="9842" width="8.7109375" bestFit="1" customWidth="1"/>
    <col min="9843" max="9843" width="11.140625" bestFit="1" customWidth="1"/>
    <col min="9844" max="9844" width="8.7109375" bestFit="1" customWidth="1"/>
    <col min="9845" max="9845" width="11.140625" bestFit="1" customWidth="1"/>
    <col min="9846" max="9846" width="8.7109375" bestFit="1" customWidth="1"/>
    <col min="9847" max="9847" width="11.140625" bestFit="1" customWidth="1"/>
    <col min="9848" max="9848" width="8.7109375" bestFit="1" customWidth="1"/>
    <col min="9849" max="9849" width="11.140625" bestFit="1" customWidth="1"/>
    <col min="9850" max="9850" width="8.7109375" bestFit="1" customWidth="1"/>
    <col min="9851" max="9851" width="11.140625" bestFit="1" customWidth="1"/>
    <col min="9852" max="9852" width="8.7109375" bestFit="1" customWidth="1"/>
    <col min="9853" max="9853" width="7" bestFit="1" customWidth="1"/>
    <col min="9854" max="9854" width="11.140625" bestFit="1" customWidth="1"/>
    <col min="9855" max="9855" width="7.7109375" bestFit="1" customWidth="1"/>
    <col min="9856" max="9856" width="10.140625" bestFit="1" customWidth="1"/>
    <col min="9857" max="9857" width="8.7109375" bestFit="1" customWidth="1"/>
    <col min="9858" max="9858" width="11.140625" bestFit="1" customWidth="1"/>
    <col min="9859" max="9859" width="8.7109375" bestFit="1" customWidth="1"/>
    <col min="9860" max="9860" width="11.140625" bestFit="1" customWidth="1"/>
    <col min="9861" max="9861" width="8.7109375" bestFit="1" customWidth="1"/>
    <col min="9862" max="9862" width="11.140625" bestFit="1" customWidth="1"/>
    <col min="9863" max="9863" width="8.7109375" bestFit="1" customWidth="1"/>
    <col min="9864" max="9864" width="11.140625" bestFit="1" customWidth="1"/>
    <col min="9865" max="9865" width="8.7109375" bestFit="1" customWidth="1"/>
    <col min="9866" max="9866" width="11.140625" bestFit="1" customWidth="1"/>
    <col min="9867" max="9867" width="8.7109375" bestFit="1" customWidth="1"/>
    <col min="9868" max="9868" width="11.140625" bestFit="1" customWidth="1"/>
    <col min="9869" max="9869" width="8.7109375" bestFit="1" customWidth="1"/>
    <col min="9870" max="9870" width="11.140625" bestFit="1" customWidth="1"/>
    <col min="9871" max="9871" width="8.7109375" bestFit="1" customWidth="1"/>
    <col min="9872" max="9872" width="11.140625" bestFit="1" customWidth="1"/>
    <col min="9873" max="9873" width="8.7109375" bestFit="1" customWidth="1"/>
    <col min="9874" max="9874" width="11.140625" bestFit="1" customWidth="1"/>
    <col min="9875" max="9875" width="8.7109375" bestFit="1" customWidth="1"/>
    <col min="9876" max="9876" width="11.140625" bestFit="1" customWidth="1"/>
    <col min="9877" max="9877" width="8.7109375" bestFit="1" customWidth="1"/>
    <col min="9878" max="9878" width="11.140625" bestFit="1" customWidth="1"/>
    <col min="9879" max="9879" width="8.7109375" bestFit="1" customWidth="1"/>
    <col min="9880" max="9880" width="11.140625" bestFit="1" customWidth="1"/>
    <col min="9881" max="9881" width="8.7109375" bestFit="1" customWidth="1"/>
    <col min="9882" max="9882" width="11.140625" bestFit="1" customWidth="1"/>
    <col min="9883" max="9883" width="8.7109375" bestFit="1" customWidth="1"/>
    <col min="9884" max="9884" width="11.140625" bestFit="1" customWidth="1"/>
    <col min="9885" max="9885" width="8.7109375" bestFit="1" customWidth="1"/>
    <col min="9886" max="9886" width="11.140625" bestFit="1" customWidth="1"/>
    <col min="9887" max="9887" width="8.7109375" bestFit="1" customWidth="1"/>
    <col min="9888" max="9888" width="11.140625" bestFit="1" customWidth="1"/>
    <col min="9889" max="9889" width="7.7109375" bestFit="1" customWidth="1"/>
    <col min="9890" max="9890" width="10.140625" bestFit="1" customWidth="1"/>
    <col min="9891" max="9891" width="8.7109375" bestFit="1" customWidth="1"/>
    <col min="9892" max="9892" width="11.140625" bestFit="1" customWidth="1"/>
    <col min="9893" max="9893" width="8.7109375" bestFit="1" customWidth="1"/>
    <col min="9894" max="9894" width="11.140625" bestFit="1" customWidth="1"/>
    <col min="9895" max="9895" width="8.7109375" bestFit="1" customWidth="1"/>
    <col min="9896" max="9896" width="11.140625" bestFit="1" customWidth="1"/>
    <col min="9897" max="9897" width="8.7109375" bestFit="1" customWidth="1"/>
    <col min="9898" max="9898" width="11.140625" bestFit="1" customWidth="1"/>
    <col min="9899" max="9899" width="8.7109375" bestFit="1" customWidth="1"/>
    <col min="9900" max="9900" width="7" bestFit="1" customWidth="1"/>
    <col min="9901" max="9901" width="11.140625" bestFit="1" customWidth="1"/>
    <col min="9902" max="9902" width="8.7109375" bestFit="1" customWidth="1"/>
    <col min="9903" max="9903" width="11.140625" bestFit="1" customWidth="1"/>
    <col min="9904" max="9904" width="8.7109375" bestFit="1" customWidth="1"/>
    <col min="9905" max="9905" width="11.140625" bestFit="1" customWidth="1"/>
    <col min="9906" max="9906" width="8.7109375" bestFit="1" customWidth="1"/>
    <col min="9907" max="9907" width="11.140625" bestFit="1" customWidth="1"/>
    <col min="9908" max="9908" width="8.7109375" bestFit="1" customWidth="1"/>
    <col min="9909" max="9909" width="11.140625" bestFit="1" customWidth="1"/>
    <col min="9910" max="9910" width="8.7109375" bestFit="1" customWidth="1"/>
    <col min="9911" max="9911" width="11.140625" bestFit="1" customWidth="1"/>
    <col min="9912" max="9912" width="8.7109375" bestFit="1" customWidth="1"/>
    <col min="9913" max="9913" width="11.140625" bestFit="1" customWidth="1"/>
    <col min="9914" max="9914" width="8.7109375" bestFit="1" customWidth="1"/>
    <col min="9915" max="9915" width="11.140625" bestFit="1" customWidth="1"/>
    <col min="9916" max="9916" width="7.7109375" bestFit="1" customWidth="1"/>
    <col min="9917" max="9917" width="10.140625" bestFit="1" customWidth="1"/>
    <col min="9918" max="9918" width="8.7109375" bestFit="1" customWidth="1"/>
    <col min="9919" max="9919" width="11.140625" bestFit="1" customWidth="1"/>
    <col min="9920" max="9920" width="7" bestFit="1" customWidth="1"/>
    <col min="9921" max="9921" width="8.5703125" bestFit="1" customWidth="1"/>
    <col min="9922" max="9922" width="8.7109375" bestFit="1" customWidth="1"/>
    <col min="9923" max="9923" width="11.140625" bestFit="1" customWidth="1"/>
    <col min="9924" max="9924" width="8.7109375" bestFit="1" customWidth="1"/>
    <col min="9925" max="9925" width="11.140625" bestFit="1" customWidth="1"/>
    <col min="9926" max="9926" width="8.7109375" bestFit="1" customWidth="1"/>
    <col min="9927" max="9927" width="11.140625" bestFit="1" customWidth="1"/>
    <col min="9928" max="9928" width="8.7109375" bestFit="1" customWidth="1"/>
    <col min="9929" max="9929" width="11.140625" bestFit="1" customWidth="1"/>
    <col min="9930" max="9930" width="8.7109375" bestFit="1" customWidth="1"/>
    <col min="9931" max="9931" width="11.140625" bestFit="1" customWidth="1"/>
    <col min="9932" max="9932" width="8.7109375" bestFit="1" customWidth="1"/>
    <col min="9933" max="9933" width="11.140625" bestFit="1" customWidth="1"/>
    <col min="9934" max="9934" width="8.7109375" bestFit="1" customWidth="1"/>
    <col min="9935" max="9935" width="11.140625" bestFit="1" customWidth="1"/>
    <col min="9936" max="9936" width="8.7109375" bestFit="1" customWidth="1"/>
    <col min="9937" max="9937" width="11.140625" bestFit="1" customWidth="1"/>
    <col min="9938" max="9938" width="8.7109375" bestFit="1" customWidth="1"/>
    <col min="9939" max="9939" width="7" bestFit="1" customWidth="1"/>
    <col min="9940" max="9940" width="11.140625" bestFit="1" customWidth="1"/>
    <col min="9941" max="9941" width="8.7109375" bestFit="1" customWidth="1"/>
    <col min="9942" max="9942" width="11.140625" bestFit="1" customWidth="1"/>
    <col min="9943" max="9943" width="8.7109375" bestFit="1" customWidth="1"/>
    <col min="9944" max="9944" width="11.140625" bestFit="1" customWidth="1"/>
    <col min="9945" max="9945" width="8.7109375" bestFit="1" customWidth="1"/>
    <col min="9946" max="9946" width="11.140625" bestFit="1" customWidth="1"/>
    <col min="9947" max="9947" width="8.7109375" bestFit="1" customWidth="1"/>
    <col min="9948" max="9948" width="11.140625" bestFit="1" customWidth="1"/>
    <col min="9949" max="9949" width="8.7109375" bestFit="1" customWidth="1"/>
    <col min="9950" max="9950" width="11.140625" bestFit="1" customWidth="1"/>
    <col min="9951" max="9951" width="8.7109375" bestFit="1" customWidth="1"/>
    <col min="9952" max="9952" width="11.140625" bestFit="1" customWidth="1"/>
    <col min="9953" max="9953" width="8.7109375" bestFit="1" customWidth="1"/>
    <col min="9954" max="9954" width="11.140625" bestFit="1" customWidth="1"/>
    <col min="9955" max="9955" width="7.7109375" bestFit="1" customWidth="1"/>
    <col min="9956" max="9956" width="10.140625" bestFit="1" customWidth="1"/>
    <col min="9957" max="9957" width="7.7109375" bestFit="1" customWidth="1"/>
    <col min="9958" max="9958" width="10.140625" bestFit="1" customWidth="1"/>
    <col min="9959" max="9959" width="8.7109375" bestFit="1" customWidth="1"/>
    <col min="9960" max="9960" width="11.140625" bestFit="1" customWidth="1"/>
    <col min="9961" max="9961" width="8.7109375" bestFit="1" customWidth="1"/>
    <col min="9962" max="9962" width="11.140625" bestFit="1" customWidth="1"/>
    <col min="9963" max="9963" width="8.7109375" bestFit="1" customWidth="1"/>
    <col min="9964" max="9964" width="11.140625" bestFit="1" customWidth="1"/>
    <col min="9965" max="9965" width="8.7109375" bestFit="1" customWidth="1"/>
    <col min="9966" max="9966" width="11.140625" bestFit="1" customWidth="1"/>
    <col min="9967" max="9967" width="8.7109375" bestFit="1" customWidth="1"/>
    <col min="9968" max="9968" width="11.140625" bestFit="1" customWidth="1"/>
    <col min="9969" max="9969" width="8.7109375" bestFit="1" customWidth="1"/>
    <col min="9970" max="9970" width="11.140625" bestFit="1" customWidth="1"/>
    <col min="9971" max="9971" width="8.7109375" bestFit="1" customWidth="1"/>
    <col min="9972" max="9972" width="11.140625" bestFit="1" customWidth="1"/>
    <col min="9973" max="9973" width="8.7109375" bestFit="1" customWidth="1"/>
    <col min="9974" max="9974" width="11.140625" bestFit="1" customWidth="1"/>
    <col min="9975" max="9975" width="8.7109375" bestFit="1" customWidth="1"/>
    <col min="9976" max="9976" width="11.140625" bestFit="1" customWidth="1"/>
    <col min="9977" max="9977" width="8.7109375" bestFit="1" customWidth="1"/>
    <col min="9978" max="9978" width="11.140625" bestFit="1" customWidth="1"/>
    <col min="9979" max="9979" width="7.7109375" bestFit="1" customWidth="1"/>
    <col min="9980" max="9980" width="10.140625" bestFit="1" customWidth="1"/>
    <col min="9981" max="9981" width="8.7109375" bestFit="1" customWidth="1"/>
    <col min="9982" max="9982" width="11.140625" bestFit="1" customWidth="1"/>
    <col min="9983" max="9983" width="8.7109375" bestFit="1" customWidth="1"/>
    <col min="9984" max="9984" width="11.140625" bestFit="1" customWidth="1"/>
    <col min="9985" max="9985" width="8.7109375" bestFit="1" customWidth="1"/>
    <col min="9986" max="9986" width="11.140625" bestFit="1" customWidth="1"/>
    <col min="9987" max="9987" width="7.7109375" bestFit="1" customWidth="1"/>
    <col min="9988" max="9988" width="10.140625" bestFit="1" customWidth="1"/>
    <col min="9989" max="9989" width="8.7109375" bestFit="1" customWidth="1"/>
    <col min="9990" max="9990" width="11.140625" bestFit="1" customWidth="1"/>
    <col min="9991" max="9991" width="8.7109375" bestFit="1" customWidth="1"/>
    <col min="9992" max="9992" width="11.140625" bestFit="1" customWidth="1"/>
    <col min="9993" max="9993" width="8.7109375" bestFit="1" customWidth="1"/>
    <col min="9994" max="9994" width="11.140625" bestFit="1" customWidth="1"/>
    <col min="9995" max="9995" width="8.7109375" bestFit="1" customWidth="1"/>
    <col min="9996" max="9996" width="11.140625" bestFit="1" customWidth="1"/>
    <col min="9997" max="9997" width="8.7109375" bestFit="1" customWidth="1"/>
    <col min="9998" max="9998" width="11.140625" bestFit="1" customWidth="1"/>
    <col min="9999" max="9999" width="8.7109375" bestFit="1" customWidth="1"/>
    <col min="10000" max="10000" width="11.140625" bestFit="1" customWidth="1"/>
    <col min="10001" max="10001" width="8.7109375" bestFit="1" customWidth="1"/>
    <col min="10002" max="10002" width="7" bestFit="1" customWidth="1"/>
    <col min="10003" max="10003" width="11.140625" bestFit="1" customWidth="1"/>
    <col min="10004" max="10004" width="8.7109375" bestFit="1" customWidth="1"/>
    <col min="10005" max="10005" width="11.140625" bestFit="1" customWidth="1"/>
    <col min="10006" max="10006" width="8.7109375" bestFit="1" customWidth="1"/>
    <col min="10007" max="10007" width="11.140625" bestFit="1" customWidth="1"/>
    <col min="10008" max="10008" width="8.7109375" bestFit="1" customWidth="1"/>
    <col min="10009" max="10009" width="11.140625" bestFit="1" customWidth="1"/>
    <col min="10010" max="10010" width="8.7109375" bestFit="1" customWidth="1"/>
    <col min="10011" max="10011" width="11.140625" bestFit="1" customWidth="1"/>
    <col min="10012" max="10012" width="8.7109375" bestFit="1" customWidth="1"/>
    <col min="10013" max="10013" width="11.140625" bestFit="1" customWidth="1"/>
    <col min="10014" max="10014" width="7.7109375" bestFit="1" customWidth="1"/>
    <col min="10015" max="10015" width="10.140625" bestFit="1" customWidth="1"/>
    <col min="10016" max="10016" width="8.7109375" bestFit="1" customWidth="1"/>
    <col min="10017" max="10017" width="11.140625" bestFit="1" customWidth="1"/>
    <col min="10018" max="10018" width="8.7109375" bestFit="1" customWidth="1"/>
    <col min="10019" max="10019" width="11.140625" bestFit="1" customWidth="1"/>
    <col min="10020" max="10020" width="8.7109375" bestFit="1" customWidth="1"/>
    <col min="10021" max="10021" width="11.140625" bestFit="1" customWidth="1"/>
    <col min="10022" max="10022" width="8.7109375" bestFit="1" customWidth="1"/>
    <col min="10023" max="10023" width="11.140625" bestFit="1" customWidth="1"/>
    <col min="10024" max="10024" width="8.7109375" bestFit="1" customWidth="1"/>
    <col min="10025" max="10025" width="11.140625" bestFit="1" customWidth="1"/>
    <col min="10026" max="10026" width="8.7109375" bestFit="1" customWidth="1"/>
    <col min="10027" max="10027" width="11.140625" bestFit="1" customWidth="1"/>
    <col min="10028" max="10028" width="7.7109375" bestFit="1" customWidth="1"/>
    <col min="10029" max="10029" width="10.140625" bestFit="1" customWidth="1"/>
    <col min="10030" max="10030" width="8.7109375" bestFit="1" customWidth="1"/>
    <col min="10031" max="10031" width="11.140625" bestFit="1" customWidth="1"/>
    <col min="10032" max="10032" width="8.7109375" bestFit="1" customWidth="1"/>
    <col min="10033" max="10033" width="11.140625" bestFit="1" customWidth="1"/>
    <col min="10034" max="10034" width="8.7109375" bestFit="1" customWidth="1"/>
    <col min="10035" max="10035" width="11.140625" bestFit="1" customWidth="1"/>
    <col min="10036" max="10036" width="6" bestFit="1" customWidth="1"/>
    <col min="10037" max="10037" width="8.5703125" bestFit="1" customWidth="1"/>
    <col min="10038" max="10038" width="8.7109375" bestFit="1" customWidth="1"/>
    <col min="10039" max="10039" width="11.140625" bestFit="1" customWidth="1"/>
    <col min="10040" max="10040" width="7.7109375" bestFit="1" customWidth="1"/>
    <col min="10041" max="10041" width="10.140625" bestFit="1" customWidth="1"/>
    <col min="10042" max="10042" width="8.7109375" bestFit="1" customWidth="1"/>
    <col min="10043" max="10043" width="11.140625" bestFit="1" customWidth="1"/>
    <col min="10044" max="10044" width="8.7109375" bestFit="1" customWidth="1"/>
    <col min="10045" max="10045" width="11.140625" bestFit="1" customWidth="1"/>
    <col min="10046" max="10046" width="8.7109375" bestFit="1" customWidth="1"/>
    <col min="10047" max="10047" width="11.140625" bestFit="1" customWidth="1"/>
    <col min="10048" max="10048" width="8.7109375" bestFit="1" customWidth="1"/>
    <col min="10049" max="10049" width="7" bestFit="1" customWidth="1"/>
    <col min="10050" max="10050" width="11.140625" bestFit="1" customWidth="1"/>
    <col min="10051" max="10051" width="8.7109375" bestFit="1" customWidth="1"/>
    <col min="10052" max="10052" width="11.140625" bestFit="1" customWidth="1"/>
    <col min="10053" max="10053" width="7.7109375" bestFit="1" customWidth="1"/>
    <col min="10054" max="10054" width="10.140625" bestFit="1" customWidth="1"/>
    <col min="10055" max="10055" width="8.7109375" bestFit="1" customWidth="1"/>
    <col min="10056" max="10056" width="11.140625" bestFit="1" customWidth="1"/>
    <col min="10057" max="10057" width="8.7109375" bestFit="1" customWidth="1"/>
    <col min="10058" max="10058" width="11.140625" bestFit="1" customWidth="1"/>
    <col min="10059" max="10059" width="7.7109375" bestFit="1" customWidth="1"/>
    <col min="10060" max="10060" width="10.140625" bestFit="1" customWidth="1"/>
    <col min="10061" max="10061" width="8.7109375" bestFit="1" customWidth="1"/>
    <col min="10062" max="10062" width="11.140625" bestFit="1" customWidth="1"/>
    <col min="10063" max="10063" width="8.7109375" bestFit="1" customWidth="1"/>
    <col min="10064" max="10064" width="11.140625" bestFit="1" customWidth="1"/>
    <col min="10065" max="10065" width="7.7109375" bestFit="1" customWidth="1"/>
    <col min="10066" max="10066" width="10.140625" bestFit="1" customWidth="1"/>
    <col min="10067" max="10067" width="8.7109375" bestFit="1" customWidth="1"/>
    <col min="10068" max="10068" width="11.140625" bestFit="1" customWidth="1"/>
    <col min="10069" max="10069" width="8.7109375" bestFit="1" customWidth="1"/>
    <col min="10070" max="10070" width="11.140625" bestFit="1" customWidth="1"/>
    <col min="10071" max="10071" width="8.7109375" bestFit="1" customWidth="1"/>
    <col min="10072" max="10072" width="11.140625" bestFit="1" customWidth="1"/>
    <col min="10073" max="10073" width="8.7109375" bestFit="1" customWidth="1"/>
    <col min="10074" max="10074" width="11.140625" bestFit="1" customWidth="1"/>
    <col min="10075" max="10075" width="7.7109375" bestFit="1" customWidth="1"/>
    <col min="10076" max="10076" width="10.140625" bestFit="1" customWidth="1"/>
    <col min="10077" max="10077" width="8.7109375" bestFit="1" customWidth="1"/>
    <col min="10078" max="10078" width="11.140625" bestFit="1" customWidth="1"/>
    <col min="10079" max="10079" width="7.7109375" bestFit="1" customWidth="1"/>
    <col min="10080" max="10080" width="10.140625" bestFit="1" customWidth="1"/>
    <col min="10081" max="10081" width="8.7109375" bestFit="1" customWidth="1"/>
    <col min="10082" max="10082" width="11.140625" bestFit="1" customWidth="1"/>
    <col min="10083" max="10083" width="8.7109375" bestFit="1" customWidth="1"/>
    <col min="10084" max="10084" width="7" bestFit="1" customWidth="1"/>
    <col min="10085" max="10085" width="11.140625" bestFit="1" customWidth="1"/>
    <col min="10086" max="10086" width="8.7109375" bestFit="1" customWidth="1"/>
    <col min="10087" max="10087" width="11.140625" bestFit="1" customWidth="1"/>
    <col min="10088" max="10088" width="7.7109375" bestFit="1" customWidth="1"/>
    <col min="10089" max="10089" width="10.140625" bestFit="1" customWidth="1"/>
    <col min="10090" max="10090" width="8.7109375" bestFit="1" customWidth="1"/>
    <col min="10091" max="10091" width="6" bestFit="1" customWidth="1"/>
    <col min="10092" max="10092" width="11.140625" bestFit="1" customWidth="1"/>
    <col min="10093" max="10093" width="8.7109375" bestFit="1" customWidth="1"/>
    <col min="10094" max="10094" width="7" bestFit="1" customWidth="1"/>
    <col min="10095" max="10095" width="11.140625" bestFit="1" customWidth="1"/>
    <col min="10096" max="10096" width="8.7109375" bestFit="1" customWidth="1"/>
    <col min="10097" max="10097" width="11.140625" bestFit="1" customWidth="1"/>
    <col min="10098" max="10098" width="8.7109375" bestFit="1" customWidth="1"/>
    <col min="10099" max="10099" width="6" bestFit="1" customWidth="1"/>
    <col min="10100" max="10100" width="11.140625" bestFit="1" customWidth="1"/>
    <col min="10101" max="10101" width="8.7109375" bestFit="1" customWidth="1"/>
    <col min="10102" max="10103" width="7" bestFit="1" customWidth="1"/>
    <col min="10104" max="10104" width="11.140625" bestFit="1" customWidth="1"/>
    <col min="10105" max="10105" width="8.7109375" bestFit="1" customWidth="1"/>
    <col min="10106" max="10106" width="11.140625" bestFit="1" customWidth="1"/>
    <col min="10107" max="10107" width="8.7109375" bestFit="1" customWidth="1"/>
    <col min="10108" max="10108" width="11.140625" bestFit="1" customWidth="1"/>
    <col min="10109" max="10109" width="8.7109375" bestFit="1" customWidth="1"/>
    <col min="10110" max="10111" width="7" bestFit="1" customWidth="1"/>
    <col min="10112" max="10112" width="6" bestFit="1" customWidth="1"/>
    <col min="10113" max="10113" width="7" bestFit="1" customWidth="1"/>
    <col min="10114" max="10114" width="11.140625" bestFit="1" customWidth="1"/>
    <col min="10115" max="10115" width="8.7109375" bestFit="1" customWidth="1"/>
    <col min="10116" max="10116" width="7" bestFit="1" customWidth="1"/>
    <col min="10117" max="10117" width="11.140625" bestFit="1" customWidth="1"/>
    <col min="10118" max="10118" width="7.7109375" bestFit="1" customWidth="1"/>
    <col min="10119" max="10119" width="6" bestFit="1" customWidth="1"/>
    <col min="10120" max="10120" width="10.140625" bestFit="1" customWidth="1"/>
    <col min="10121" max="10121" width="8.7109375" bestFit="1" customWidth="1"/>
    <col min="10122" max="10122" width="11.140625" bestFit="1" customWidth="1"/>
    <col min="10123" max="10123" width="8.7109375" bestFit="1" customWidth="1"/>
    <col min="10124" max="10124" width="11.140625" bestFit="1" customWidth="1"/>
    <col min="10125" max="10125" width="8.7109375" bestFit="1" customWidth="1"/>
    <col min="10126" max="10126" width="7" bestFit="1" customWidth="1"/>
    <col min="10127" max="10127" width="11.140625" bestFit="1" customWidth="1"/>
    <col min="10128" max="10128" width="7.7109375" bestFit="1" customWidth="1"/>
    <col min="10129" max="10129" width="10.140625" bestFit="1" customWidth="1"/>
    <col min="10130" max="10130" width="8.7109375" bestFit="1" customWidth="1"/>
    <col min="10131" max="10131" width="11.140625" bestFit="1" customWidth="1"/>
    <col min="10132" max="10132" width="8.7109375" bestFit="1" customWidth="1"/>
    <col min="10133" max="10133" width="11.140625" bestFit="1" customWidth="1"/>
    <col min="10134" max="10134" width="8.7109375" bestFit="1" customWidth="1"/>
    <col min="10135" max="10135" width="7" bestFit="1" customWidth="1"/>
    <col min="10136" max="10136" width="11.140625" bestFit="1" customWidth="1"/>
    <col min="10137" max="10137" width="8.7109375" bestFit="1" customWidth="1"/>
    <col min="10138" max="10139" width="7" bestFit="1" customWidth="1"/>
    <col min="10140" max="10140" width="6" bestFit="1" customWidth="1"/>
    <col min="10141" max="10141" width="7" bestFit="1" customWidth="1"/>
    <col min="10142" max="10142" width="11.140625" bestFit="1" customWidth="1"/>
    <col min="10143" max="10143" width="8.7109375" bestFit="1" customWidth="1"/>
    <col min="10144" max="10144" width="7" bestFit="1" customWidth="1"/>
    <col min="10145" max="10145" width="11.140625" bestFit="1" customWidth="1"/>
    <col min="10146" max="10146" width="8.7109375" bestFit="1" customWidth="1"/>
    <col min="10147" max="10147" width="7" bestFit="1" customWidth="1"/>
    <col min="10148" max="10148" width="11.140625" bestFit="1" customWidth="1"/>
    <col min="10149" max="10149" width="8.7109375" bestFit="1" customWidth="1"/>
    <col min="10150" max="10150" width="7" bestFit="1" customWidth="1"/>
    <col min="10151" max="10151" width="6" bestFit="1" customWidth="1"/>
    <col min="10152" max="10152" width="11.140625" bestFit="1" customWidth="1"/>
    <col min="10153" max="10153" width="7.7109375" bestFit="1" customWidth="1"/>
    <col min="10154" max="10154" width="10.140625" bestFit="1" customWidth="1"/>
    <col min="10155" max="10155" width="8.7109375" bestFit="1" customWidth="1"/>
    <col min="10156" max="10156" width="11.140625" bestFit="1" customWidth="1"/>
    <col min="10157" max="10157" width="7.7109375" bestFit="1" customWidth="1"/>
    <col min="10158" max="10158" width="10.140625" bestFit="1" customWidth="1"/>
    <col min="10159" max="10159" width="8.7109375" bestFit="1" customWidth="1"/>
    <col min="10160" max="10160" width="11.140625" bestFit="1" customWidth="1"/>
    <col min="10161" max="10161" width="8.7109375" bestFit="1" customWidth="1"/>
    <col min="10162" max="10163" width="7" bestFit="1" customWidth="1"/>
    <col min="10164" max="10164" width="11.140625" bestFit="1" customWidth="1"/>
    <col min="10165" max="10165" width="8.7109375" bestFit="1" customWidth="1"/>
    <col min="10166" max="10166" width="11.140625" bestFit="1" customWidth="1"/>
    <col min="10167" max="10167" width="8.7109375" bestFit="1" customWidth="1"/>
    <col min="10168" max="10168" width="11.140625" bestFit="1" customWidth="1"/>
    <col min="10169" max="10169" width="7.7109375" bestFit="1" customWidth="1"/>
    <col min="10170" max="10170" width="10.140625" bestFit="1" customWidth="1"/>
    <col min="10171" max="10171" width="8.7109375" bestFit="1" customWidth="1"/>
    <col min="10172" max="10172" width="7" bestFit="1" customWidth="1"/>
    <col min="10173" max="10173" width="11.140625" bestFit="1" customWidth="1"/>
    <col min="10174" max="10174" width="8.7109375" bestFit="1" customWidth="1"/>
    <col min="10175" max="10175" width="11.140625" bestFit="1" customWidth="1"/>
    <col min="10176" max="10176" width="8.7109375" bestFit="1" customWidth="1"/>
    <col min="10177" max="10177" width="7" bestFit="1" customWidth="1"/>
    <col min="10178" max="10178" width="11.140625" bestFit="1" customWidth="1"/>
    <col min="10179" max="10179" width="8.7109375" bestFit="1" customWidth="1"/>
    <col min="10180" max="10180" width="11.140625" bestFit="1" customWidth="1"/>
    <col min="10181" max="10181" width="8.7109375" bestFit="1" customWidth="1"/>
    <col min="10182" max="10182" width="7" bestFit="1" customWidth="1"/>
    <col min="10183" max="10183" width="11.140625" bestFit="1" customWidth="1"/>
    <col min="10184" max="10184" width="8.7109375" bestFit="1" customWidth="1"/>
    <col min="10185" max="10185" width="11.140625" bestFit="1" customWidth="1"/>
    <col min="10186" max="10186" width="8.7109375" bestFit="1" customWidth="1"/>
    <col min="10187" max="10187" width="11.140625" bestFit="1" customWidth="1"/>
    <col min="10188" max="10188" width="7.7109375" bestFit="1" customWidth="1"/>
    <col min="10189" max="10189" width="10.140625" bestFit="1" customWidth="1"/>
    <col min="10190" max="10190" width="8.7109375" bestFit="1" customWidth="1"/>
    <col min="10191" max="10191" width="11.140625" bestFit="1" customWidth="1"/>
    <col min="10192" max="10192" width="8.7109375" bestFit="1" customWidth="1"/>
    <col min="10193" max="10193" width="11.140625" bestFit="1" customWidth="1"/>
    <col min="10194" max="10194" width="8.7109375" bestFit="1" customWidth="1"/>
    <col min="10195" max="10195" width="11.140625" bestFit="1" customWidth="1"/>
    <col min="10196" max="10196" width="8.7109375" bestFit="1" customWidth="1"/>
    <col min="10197" max="10197" width="11.140625" bestFit="1" customWidth="1"/>
    <col min="10198" max="10198" width="8.7109375" bestFit="1" customWidth="1"/>
    <col min="10199" max="10199" width="11.140625" bestFit="1" customWidth="1"/>
    <col min="10200" max="10200" width="8.7109375" bestFit="1" customWidth="1"/>
    <col min="10201" max="10201" width="11.140625" bestFit="1" customWidth="1"/>
    <col min="10202" max="10202" width="8.7109375" bestFit="1" customWidth="1"/>
    <col min="10203" max="10203" width="11.140625" bestFit="1" customWidth="1"/>
    <col min="10204" max="10204" width="8.7109375" bestFit="1" customWidth="1"/>
    <col min="10205" max="10205" width="11.140625" bestFit="1" customWidth="1"/>
    <col min="10206" max="10206" width="8.7109375" bestFit="1" customWidth="1"/>
    <col min="10207" max="10207" width="11.140625" bestFit="1" customWidth="1"/>
    <col min="10208" max="10208" width="8.7109375" bestFit="1" customWidth="1"/>
    <col min="10209" max="10209" width="11.140625" bestFit="1" customWidth="1"/>
    <col min="10210" max="10210" width="8.7109375" bestFit="1" customWidth="1"/>
    <col min="10211" max="10211" width="11.140625" bestFit="1" customWidth="1"/>
    <col min="10212" max="10212" width="8.7109375" bestFit="1" customWidth="1"/>
    <col min="10213" max="10213" width="11.140625" bestFit="1" customWidth="1"/>
    <col min="10214" max="10214" width="8.7109375" bestFit="1" customWidth="1"/>
    <col min="10215" max="10215" width="11.140625" bestFit="1" customWidth="1"/>
    <col min="10216" max="10216" width="8.7109375" bestFit="1" customWidth="1"/>
    <col min="10217" max="10217" width="11.140625" bestFit="1" customWidth="1"/>
    <col min="10218" max="10218" width="8.7109375" bestFit="1" customWidth="1"/>
    <col min="10219" max="10221" width="7" bestFit="1" customWidth="1"/>
    <col min="10222" max="10222" width="11.140625" bestFit="1" customWidth="1"/>
    <col min="10223" max="10223" width="8.7109375" bestFit="1" customWidth="1"/>
    <col min="10224" max="10224" width="7" bestFit="1" customWidth="1"/>
    <col min="10225" max="10225" width="11.140625" bestFit="1" customWidth="1"/>
    <col min="10226" max="10226" width="8.7109375" bestFit="1" customWidth="1"/>
    <col min="10227" max="10227" width="7" bestFit="1" customWidth="1"/>
    <col min="10228" max="10228" width="11.140625" bestFit="1" customWidth="1"/>
    <col min="10229" max="10229" width="8.7109375" bestFit="1" customWidth="1"/>
    <col min="10230" max="10230" width="7" bestFit="1" customWidth="1"/>
    <col min="10231" max="10231" width="11.140625" bestFit="1" customWidth="1"/>
    <col min="10232" max="10232" width="8.7109375" bestFit="1" customWidth="1"/>
    <col min="10233" max="10233" width="11.140625" bestFit="1" customWidth="1"/>
    <col min="10234" max="10234" width="8.7109375" bestFit="1" customWidth="1"/>
    <col min="10235" max="10235" width="7" bestFit="1" customWidth="1"/>
    <col min="10236" max="10236" width="11.140625" bestFit="1" customWidth="1"/>
    <col min="10237" max="10237" width="8.7109375" bestFit="1" customWidth="1"/>
    <col min="10238" max="10238" width="11.140625" bestFit="1" customWidth="1"/>
    <col min="10239" max="10239" width="8.7109375" bestFit="1" customWidth="1"/>
    <col min="10240" max="10240" width="11.140625" bestFit="1" customWidth="1"/>
    <col min="10241" max="10241" width="8.7109375" bestFit="1" customWidth="1"/>
    <col min="10242" max="10242" width="11.140625" bestFit="1" customWidth="1"/>
    <col min="10243" max="10243" width="8.7109375" bestFit="1" customWidth="1"/>
    <col min="10244" max="10244" width="11.140625" bestFit="1" customWidth="1"/>
    <col min="10245" max="10245" width="8.7109375" bestFit="1" customWidth="1"/>
    <col min="10246" max="10246" width="11.140625" bestFit="1" customWidth="1"/>
    <col min="10247" max="10247" width="8.7109375" bestFit="1" customWidth="1"/>
    <col min="10248" max="10248" width="11.140625" bestFit="1" customWidth="1"/>
    <col min="10249" max="10249" width="8.7109375" bestFit="1" customWidth="1"/>
    <col min="10250" max="10250" width="11.140625" bestFit="1" customWidth="1"/>
    <col min="10251" max="10251" width="8.7109375" bestFit="1" customWidth="1"/>
    <col min="10252" max="10252" width="7" bestFit="1" customWidth="1"/>
    <col min="10253" max="10253" width="11.140625" bestFit="1" customWidth="1"/>
    <col min="10254" max="10254" width="8.7109375" bestFit="1" customWidth="1"/>
    <col min="10255" max="10255" width="11.140625" bestFit="1" customWidth="1"/>
    <col min="10256" max="10256" width="8.7109375" bestFit="1" customWidth="1"/>
    <col min="10257" max="10257" width="7" bestFit="1" customWidth="1"/>
    <col min="10258" max="10258" width="11.140625" bestFit="1" customWidth="1"/>
    <col min="10259" max="10259" width="8.7109375" bestFit="1" customWidth="1"/>
    <col min="10260" max="10260" width="11.140625" bestFit="1" customWidth="1"/>
    <col min="10261" max="10261" width="8.7109375" bestFit="1" customWidth="1"/>
    <col min="10262" max="10262" width="7" bestFit="1" customWidth="1"/>
    <col min="10263" max="10263" width="11.140625" bestFit="1" customWidth="1"/>
    <col min="10264" max="10264" width="7.7109375" bestFit="1" customWidth="1"/>
    <col min="10265" max="10265" width="10.140625" bestFit="1" customWidth="1"/>
    <col min="10266" max="10266" width="8.7109375" bestFit="1" customWidth="1"/>
    <col min="10267" max="10267" width="11.140625" bestFit="1" customWidth="1"/>
    <col min="10268" max="10268" width="8.7109375" bestFit="1" customWidth="1"/>
    <col min="10269" max="10269" width="11.140625" bestFit="1" customWidth="1"/>
    <col min="10270" max="10270" width="8.7109375" bestFit="1" customWidth="1"/>
    <col min="10271" max="10271" width="11.140625" bestFit="1" customWidth="1"/>
    <col min="10272" max="10272" width="8.7109375" bestFit="1" customWidth="1"/>
    <col min="10273" max="10273" width="11.140625" bestFit="1" customWidth="1"/>
    <col min="10274" max="10274" width="8.7109375" bestFit="1" customWidth="1"/>
    <col min="10275" max="10275" width="7" bestFit="1" customWidth="1"/>
    <col min="10276" max="10276" width="11.140625" bestFit="1" customWidth="1"/>
    <col min="10277" max="10277" width="8.7109375" bestFit="1" customWidth="1"/>
    <col min="10278" max="10279" width="7" bestFit="1" customWidth="1"/>
    <col min="10280" max="10280" width="11.140625" bestFit="1" customWidth="1"/>
    <col min="10281" max="10281" width="8.7109375" bestFit="1" customWidth="1"/>
    <col min="10282" max="10282" width="6" bestFit="1" customWidth="1"/>
    <col min="10283" max="10283" width="11.140625" bestFit="1" customWidth="1"/>
    <col min="10284" max="10284" width="8.7109375" bestFit="1" customWidth="1"/>
    <col min="10285" max="10285" width="11.140625" bestFit="1" customWidth="1"/>
    <col min="10286" max="10286" width="8.7109375" bestFit="1" customWidth="1"/>
    <col min="10287" max="10287" width="11.140625" bestFit="1" customWidth="1"/>
    <col min="10288" max="10288" width="7" bestFit="1" customWidth="1"/>
    <col min="10289" max="10289" width="8.5703125" bestFit="1" customWidth="1"/>
    <col min="10290" max="10290" width="8.7109375" bestFit="1" customWidth="1"/>
    <col min="10291" max="10292" width="7" bestFit="1" customWidth="1"/>
    <col min="10293" max="10293" width="11.140625" bestFit="1" customWidth="1"/>
    <col min="10294" max="10294" width="8.7109375" bestFit="1" customWidth="1"/>
    <col min="10295" max="10295" width="7" bestFit="1" customWidth="1"/>
    <col min="10296" max="10296" width="11.140625" bestFit="1" customWidth="1"/>
    <col min="10297" max="10297" width="8.7109375" bestFit="1" customWidth="1"/>
    <col min="10298" max="10298" width="7" bestFit="1" customWidth="1"/>
    <col min="10299" max="10299" width="11.140625" bestFit="1" customWidth="1"/>
    <col min="10300" max="10300" width="8.7109375" bestFit="1" customWidth="1"/>
    <col min="10301" max="10301" width="6" bestFit="1" customWidth="1"/>
    <col min="10302" max="10302" width="11.140625" bestFit="1" customWidth="1"/>
    <col min="10303" max="10303" width="8.7109375" bestFit="1" customWidth="1"/>
    <col min="10304" max="10306" width="7" bestFit="1" customWidth="1"/>
    <col min="10307" max="10307" width="11.140625" bestFit="1" customWidth="1"/>
    <col min="10308" max="10308" width="8.7109375" bestFit="1" customWidth="1"/>
    <col min="10309" max="10309" width="11.140625" bestFit="1" customWidth="1"/>
    <col min="10310" max="10310" width="8.7109375" bestFit="1" customWidth="1"/>
    <col min="10311" max="10311" width="7" bestFit="1" customWidth="1"/>
    <col min="10312" max="10312" width="11.140625" bestFit="1" customWidth="1"/>
    <col min="10313" max="10313" width="7.7109375" bestFit="1" customWidth="1"/>
    <col min="10314" max="10314" width="10.140625" bestFit="1" customWidth="1"/>
    <col min="10315" max="10315" width="8.7109375" bestFit="1" customWidth="1"/>
    <col min="10316" max="10316" width="11.140625" bestFit="1" customWidth="1"/>
    <col min="10317" max="10317" width="8.7109375" bestFit="1" customWidth="1"/>
    <col min="10318" max="10318" width="7" bestFit="1" customWidth="1"/>
    <col min="10319" max="10319" width="11.140625" bestFit="1" customWidth="1"/>
    <col min="10320" max="10320" width="8.7109375" bestFit="1" customWidth="1"/>
    <col min="10321" max="10321" width="11.140625" bestFit="1" customWidth="1"/>
    <col min="10322" max="10322" width="7.7109375" bestFit="1" customWidth="1"/>
    <col min="10323" max="10323" width="10.140625" bestFit="1" customWidth="1"/>
    <col min="10324" max="10324" width="8.7109375" bestFit="1" customWidth="1"/>
    <col min="10325" max="10325" width="11.140625" bestFit="1" customWidth="1"/>
    <col min="10326" max="10326" width="8.7109375" bestFit="1" customWidth="1"/>
    <col min="10327" max="10328" width="7" bestFit="1" customWidth="1"/>
    <col min="10329" max="10329" width="11.140625" bestFit="1" customWidth="1"/>
    <col min="10330" max="10330" width="8.7109375" bestFit="1" customWidth="1"/>
    <col min="10331" max="10331" width="11.140625" bestFit="1" customWidth="1"/>
    <col min="10332" max="10332" width="8.7109375" bestFit="1" customWidth="1"/>
    <col min="10333" max="10333" width="7" bestFit="1" customWidth="1"/>
    <col min="10334" max="10334" width="11.140625" bestFit="1" customWidth="1"/>
    <col min="10335" max="10335" width="8.7109375" bestFit="1" customWidth="1"/>
    <col min="10336" max="10337" width="7" bestFit="1" customWidth="1"/>
    <col min="10338" max="10338" width="11.140625" bestFit="1" customWidth="1"/>
    <col min="10339" max="10339" width="8.7109375" bestFit="1" customWidth="1"/>
    <col min="10340" max="10340" width="7" bestFit="1" customWidth="1"/>
    <col min="10341" max="10341" width="11.140625" bestFit="1" customWidth="1"/>
    <col min="10342" max="10342" width="8.7109375" bestFit="1" customWidth="1"/>
    <col min="10343" max="10343" width="11.140625" bestFit="1" customWidth="1"/>
    <col min="10344" max="10344" width="7.7109375" bestFit="1" customWidth="1"/>
    <col min="10345" max="10346" width="7" bestFit="1" customWidth="1"/>
    <col min="10347" max="10347" width="10.140625" bestFit="1" customWidth="1"/>
    <col min="10348" max="10348" width="8.7109375" bestFit="1" customWidth="1"/>
    <col min="10349" max="10350" width="7" bestFit="1" customWidth="1"/>
    <col min="10351" max="10351" width="11.140625" bestFit="1" customWidth="1"/>
    <col min="10352" max="10352" width="8.7109375" bestFit="1" customWidth="1"/>
    <col min="10353" max="10353" width="11.140625" bestFit="1" customWidth="1"/>
    <col min="10354" max="10354" width="8.7109375" bestFit="1" customWidth="1"/>
    <col min="10355" max="10355" width="7" bestFit="1" customWidth="1"/>
    <col min="10356" max="10356" width="11.140625" bestFit="1" customWidth="1"/>
    <col min="10357" max="10357" width="8.7109375" bestFit="1" customWidth="1"/>
    <col min="10358" max="10358" width="11.140625" bestFit="1" customWidth="1"/>
    <col min="10359" max="10359" width="8.7109375" bestFit="1" customWidth="1"/>
    <col min="10360" max="10360" width="6" bestFit="1" customWidth="1"/>
    <col min="10361" max="10362" width="7" bestFit="1" customWidth="1"/>
    <col min="10363" max="10363" width="11.140625" bestFit="1" customWidth="1"/>
    <col min="10364" max="10364" width="8.7109375" bestFit="1" customWidth="1"/>
    <col min="10365" max="10365" width="11.140625" bestFit="1" customWidth="1"/>
    <col min="10366" max="10366" width="8.7109375" bestFit="1" customWidth="1"/>
    <col min="10367" max="10367" width="11.140625" bestFit="1" customWidth="1"/>
    <col min="10368" max="10368" width="8.7109375" bestFit="1" customWidth="1"/>
    <col min="10369" max="10371" width="7" bestFit="1" customWidth="1"/>
    <col min="10372" max="10372" width="11.140625" bestFit="1" customWidth="1"/>
    <col min="10373" max="10373" width="7.7109375" bestFit="1" customWidth="1"/>
    <col min="10374" max="10374" width="7" bestFit="1" customWidth="1"/>
    <col min="10375" max="10375" width="10.140625" bestFit="1" customWidth="1"/>
    <col min="10376" max="10376" width="8.7109375" bestFit="1" customWidth="1"/>
    <col min="10377" max="10377" width="11.140625" bestFit="1" customWidth="1"/>
    <col min="10378" max="10378" width="8.7109375" bestFit="1" customWidth="1"/>
    <col min="10379" max="10379" width="11.140625" bestFit="1" customWidth="1"/>
    <col min="10380" max="10380" width="8.7109375" bestFit="1" customWidth="1"/>
    <col min="10381" max="10381" width="11.140625" bestFit="1" customWidth="1"/>
    <col min="10382" max="10382" width="8.7109375" bestFit="1" customWidth="1"/>
    <col min="10383" max="10384" width="7" bestFit="1" customWidth="1"/>
    <col min="10385" max="10385" width="11.140625" bestFit="1" customWidth="1"/>
    <col min="10386" max="10386" width="8.7109375" bestFit="1" customWidth="1"/>
    <col min="10387" max="10387" width="7" bestFit="1" customWidth="1"/>
    <col min="10388" max="10388" width="11.140625" bestFit="1" customWidth="1"/>
    <col min="10389" max="10389" width="8.7109375" bestFit="1" customWidth="1"/>
    <col min="10390" max="10390" width="11.140625" bestFit="1" customWidth="1"/>
    <col min="10391" max="10391" width="8.7109375" bestFit="1" customWidth="1"/>
    <col min="10392" max="10392" width="11.140625" bestFit="1" customWidth="1"/>
    <col min="10393" max="10393" width="8.7109375" bestFit="1" customWidth="1"/>
    <col min="10394" max="10394" width="11.140625" bestFit="1" customWidth="1"/>
    <col min="10395" max="10395" width="8.7109375" bestFit="1" customWidth="1"/>
    <col min="10396" max="10396" width="11.140625" bestFit="1" customWidth="1"/>
    <col min="10397" max="10397" width="8.7109375" bestFit="1" customWidth="1"/>
    <col min="10398" max="10398" width="11.140625" bestFit="1" customWidth="1"/>
    <col min="10399" max="10399" width="8.7109375" bestFit="1" customWidth="1"/>
    <col min="10400" max="10400" width="11.140625" bestFit="1" customWidth="1"/>
    <col min="10401" max="10401" width="8.7109375" bestFit="1" customWidth="1"/>
    <col min="10402" max="10402" width="7" bestFit="1" customWidth="1"/>
    <col min="10403" max="10403" width="11.140625" bestFit="1" customWidth="1"/>
    <col min="10404" max="10404" width="8.7109375" bestFit="1" customWidth="1"/>
    <col min="10405" max="10405" width="7" bestFit="1" customWidth="1"/>
    <col min="10406" max="10406" width="11.140625" bestFit="1" customWidth="1"/>
    <col min="10407" max="10407" width="8.7109375" bestFit="1" customWidth="1"/>
    <col min="10408" max="10408" width="11.140625" bestFit="1" customWidth="1"/>
    <col min="10409" max="10409" width="8.7109375" bestFit="1" customWidth="1"/>
    <col min="10410" max="10410" width="11.140625" bestFit="1" customWidth="1"/>
    <col min="10411" max="10411" width="7.7109375" bestFit="1" customWidth="1"/>
    <col min="10412" max="10413" width="7" bestFit="1" customWidth="1"/>
    <col min="10414" max="10414" width="10.140625" bestFit="1" customWidth="1"/>
    <col min="10415" max="10415" width="8.7109375" bestFit="1" customWidth="1"/>
    <col min="10416" max="10416" width="7" bestFit="1" customWidth="1"/>
    <col min="10417" max="10417" width="11.140625" bestFit="1" customWidth="1"/>
    <col min="10418" max="10418" width="8.7109375" bestFit="1" customWidth="1"/>
    <col min="10419" max="10419" width="11.140625" bestFit="1" customWidth="1"/>
    <col min="10420" max="10420" width="8.7109375" bestFit="1" customWidth="1"/>
    <col min="10421" max="10421" width="6" bestFit="1" customWidth="1"/>
    <col min="10422" max="10423" width="7" bestFit="1" customWidth="1"/>
    <col min="10424" max="10424" width="11.140625" bestFit="1" customWidth="1"/>
    <col min="10425" max="10425" width="8.7109375" bestFit="1" customWidth="1"/>
    <col min="10426" max="10426" width="11.140625" bestFit="1" customWidth="1"/>
    <col min="10427" max="10427" width="8.7109375" bestFit="1" customWidth="1"/>
    <col min="10428" max="10428" width="11.140625" bestFit="1" customWidth="1"/>
    <col min="10429" max="10429" width="8.7109375" bestFit="1" customWidth="1"/>
    <col min="10430" max="10430" width="11.140625" bestFit="1" customWidth="1"/>
    <col min="10431" max="10431" width="8.7109375" bestFit="1" customWidth="1"/>
    <col min="10432" max="10432" width="11.140625" bestFit="1" customWidth="1"/>
    <col min="10433" max="10433" width="8.7109375" bestFit="1" customWidth="1"/>
    <col min="10434" max="10434" width="11.140625" bestFit="1" customWidth="1"/>
    <col min="10435" max="10435" width="7.7109375" bestFit="1" customWidth="1"/>
    <col min="10436" max="10436" width="10.140625" bestFit="1" customWidth="1"/>
    <col min="10437" max="10437" width="8.7109375" bestFit="1" customWidth="1"/>
    <col min="10438" max="10438" width="7" bestFit="1" customWidth="1"/>
    <col min="10439" max="10439" width="11.140625" bestFit="1" customWidth="1"/>
    <col min="10440" max="10440" width="8.7109375" bestFit="1" customWidth="1"/>
    <col min="10441" max="10441" width="11.140625" bestFit="1" customWidth="1"/>
    <col min="10442" max="10442" width="8.7109375" bestFit="1" customWidth="1"/>
    <col min="10443" max="10443" width="11.140625" bestFit="1" customWidth="1"/>
    <col min="10444" max="10444" width="8.7109375" bestFit="1" customWidth="1"/>
    <col min="10445" max="10445" width="11.140625" bestFit="1" customWidth="1"/>
    <col min="10446" max="10446" width="8.7109375" bestFit="1" customWidth="1"/>
    <col min="10447" max="10447" width="11.140625" bestFit="1" customWidth="1"/>
    <col min="10448" max="10448" width="7.7109375" bestFit="1" customWidth="1"/>
    <col min="10449" max="10449" width="10.140625" bestFit="1" customWidth="1"/>
    <col min="10450" max="10450" width="8.7109375" bestFit="1" customWidth="1"/>
    <col min="10451" max="10451" width="11.140625" bestFit="1" customWidth="1"/>
    <col min="10452" max="10452" width="8.7109375" bestFit="1" customWidth="1"/>
    <col min="10453" max="10453" width="7" bestFit="1" customWidth="1"/>
    <col min="10454" max="10454" width="11.140625" bestFit="1" customWidth="1"/>
    <col min="10455" max="10455" width="8.7109375" bestFit="1" customWidth="1"/>
    <col min="10456" max="10456" width="7" bestFit="1" customWidth="1"/>
    <col min="10457" max="10457" width="11.140625" bestFit="1" customWidth="1"/>
    <col min="10458" max="10458" width="8.7109375" bestFit="1" customWidth="1"/>
    <col min="10459" max="10459" width="11.140625" bestFit="1" customWidth="1"/>
    <col min="10460" max="10460" width="8.7109375" bestFit="1" customWidth="1"/>
    <col min="10461" max="10461" width="7" bestFit="1" customWidth="1"/>
    <col min="10462" max="10462" width="11.140625" bestFit="1" customWidth="1"/>
    <col min="10463" max="10463" width="8.7109375" bestFit="1" customWidth="1"/>
    <col min="10464" max="10464" width="7" bestFit="1" customWidth="1"/>
    <col min="10465" max="10465" width="11.140625" bestFit="1" customWidth="1"/>
    <col min="10466" max="10466" width="7" bestFit="1" customWidth="1"/>
    <col min="10467" max="10467" width="8.5703125" bestFit="1" customWidth="1"/>
    <col min="10468" max="10468" width="8.7109375" bestFit="1" customWidth="1"/>
    <col min="10469" max="10470" width="7" bestFit="1" customWidth="1"/>
    <col min="10471" max="10471" width="11.140625" bestFit="1" customWidth="1"/>
    <col min="10472" max="10472" width="8.7109375" bestFit="1" customWidth="1"/>
    <col min="10473" max="10473" width="11.140625" bestFit="1" customWidth="1"/>
    <col min="10474" max="10474" width="8.7109375" bestFit="1" customWidth="1"/>
    <col min="10475" max="10475" width="11.140625" bestFit="1" customWidth="1"/>
    <col min="10476" max="10476" width="8.7109375" bestFit="1" customWidth="1"/>
    <col min="10477" max="10477" width="11.140625" bestFit="1" customWidth="1"/>
    <col min="10478" max="10478" width="8.7109375" bestFit="1" customWidth="1"/>
    <col min="10479" max="10479" width="11.140625" bestFit="1" customWidth="1"/>
    <col min="10480" max="10480" width="8.7109375" bestFit="1" customWidth="1"/>
    <col min="10481" max="10481" width="11.140625" bestFit="1" customWidth="1"/>
    <col min="10482" max="10482" width="8.7109375" bestFit="1" customWidth="1"/>
    <col min="10483" max="10483" width="11.140625" bestFit="1" customWidth="1"/>
    <col min="10484" max="10484" width="8.7109375" bestFit="1" customWidth="1"/>
    <col min="10485" max="10485" width="7" bestFit="1" customWidth="1"/>
    <col min="10486" max="10486" width="11.140625" bestFit="1" customWidth="1"/>
    <col min="10487" max="10487" width="8.7109375" bestFit="1" customWidth="1"/>
    <col min="10488" max="10488" width="11.140625" bestFit="1" customWidth="1"/>
    <col min="10489" max="10489" width="8.7109375" bestFit="1" customWidth="1"/>
    <col min="10490" max="10491" width="7" bestFit="1" customWidth="1"/>
    <col min="10492" max="10492" width="11.140625" bestFit="1" customWidth="1"/>
    <col min="10493" max="10493" width="8.7109375" bestFit="1" customWidth="1"/>
    <col min="10494" max="10494" width="7" bestFit="1" customWidth="1"/>
    <col min="10495" max="10495" width="11.140625" bestFit="1" customWidth="1"/>
    <col min="10496" max="10496" width="8.7109375" bestFit="1" customWidth="1"/>
    <col min="10497" max="10497" width="11.140625" bestFit="1" customWidth="1"/>
    <col min="10498" max="10498" width="8.7109375" bestFit="1" customWidth="1"/>
    <col min="10499" max="10500" width="7" bestFit="1" customWidth="1"/>
    <col min="10501" max="10501" width="11.140625" bestFit="1" customWidth="1"/>
    <col min="10502" max="10502" width="8.7109375" bestFit="1" customWidth="1"/>
    <col min="10503" max="10504" width="7" bestFit="1" customWidth="1"/>
    <col min="10505" max="10505" width="11.140625" bestFit="1" customWidth="1"/>
    <col min="10506" max="10506" width="8.7109375" bestFit="1" customWidth="1"/>
    <col min="10507" max="10507" width="11.140625" bestFit="1" customWidth="1"/>
    <col min="10508" max="10508" width="8.7109375" bestFit="1" customWidth="1"/>
    <col min="10509" max="10509" width="11.140625" bestFit="1" customWidth="1"/>
    <col min="10510" max="10510" width="8.7109375" bestFit="1" customWidth="1"/>
    <col min="10511" max="10511" width="11.140625" bestFit="1" customWidth="1"/>
    <col min="10512" max="10512" width="8.7109375" bestFit="1" customWidth="1"/>
    <col min="10513" max="10513" width="11.140625" bestFit="1" customWidth="1"/>
    <col min="10514" max="10514" width="7.7109375" bestFit="1" customWidth="1"/>
    <col min="10515" max="10515" width="7" bestFit="1" customWidth="1"/>
    <col min="10516" max="10516" width="10.140625" bestFit="1" customWidth="1"/>
    <col min="10517" max="10517" width="8.7109375" bestFit="1" customWidth="1"/>
    <col min="10518" max="10518" width="11.140625" bestFit="1" customWidth="1"/>
    <col min="10519" max="10519" width="8.7109375" bestFit="1" customWidth="1"/>
    <col min="10520" max="10521" width="7" bestFit="1" customWidth="1"/>
    <col min="10522" max="10522" width="11.140625" bestFit="1" customWidth="1"/>
    <col min="10523" max="10523" width="8.7109375" bestFit="1" customWidth="1"/>
    <col min="10524" max="10524" width="7" bestFit="1" customWidth="1"/>
    <col min="10525" max="10525" width="11.140625" bestFit="1" customWidth="1"/>
    <col min="10526" max="10526" width="8.7109375" bestFit="1" customWidth="1"/>
    <col min="10527" max="10527" width="11.140625" bestFit="1" customWidth="1"/>
    <col min="10528" max="10528" width="8.7109375" bestFit="1" customWidth="1"/>
    <col min="10529" max="10529" width="11.140625" bestFit="1" customWidth="1"/>
    <col min="10530" max="10530" width="8.7109375" bestFit="1" customWidth="1"/>
    <col min="10531" max="10531" width="11.140625" bestFit="1" customWidth="1"/>
    <col min="10532" max="10532" width="8.7109375" bestFit="1" customWidth="1"/>
    <col min="10533" max="10533" width="11.140625" bestFit="1" customWidth="1"/>
    <col min="10534" max="10534" width="8.7109375" bestFit="1" customWidth="1"/>
    <col min="10535" max="10535" width="11.140625" bestFit="1" customWidth="1"/>
    <col min="10536" max="10536" width="8.7109375" bestFit="1" customWidth="1"/>
    <col min="10537" max="10537" width="11.140625" bestFit="1" customWidth="1"/>
    <col min="10538" max="10538" width="8.7109375" bestFit="1" customWidth="1"/>
    <col min="10539" max="10540" width="7" bestFit="1" customWidth="1"/>
    <col min="10541" max="10541" width="11.140625" bestFit="1" customWidth="1"/>
    <col min="10542" max="10542" width="7.7109375" bestFit="1" customWidth="1"/>
    <col min="10543" max="10543" width="7" bestFit="1" customWidth="1"/>
    <col min="10544" max="10544" width="10.140625" bestFit="1" customWidth="1"/>
    <col min="10545" max="10545" width="8.7109375" bestFit="1" customWidth="1"/>
    <col min="10546" max="10546" width="11.140625" bestFit="1" customWidth="1"/>
    <col min="10547" max="10547" width="8.7109375" bestFit="1" customWidth="1"/>
    <col min="10548" max="10548" width="11.140625" bestFit="1" customWidth="1"/>
    <col min="10549" max="10549" width="8.7109375" bestFit="1" customWidth="1"/>
    <col min="10550" max="10550" width="11.140625" bestFit="1" customWidth="1"/>
    <col min="10551" max="10551" width="8.7109375" bestFit="1" customWidth="1"/>
    <col min="10552" max="10552" width="11.140625" bestFit="1" customWidth="1"/>
    <col min="10553" max="10553" width="8.7109375" bestFit="1" customWidth="1"/>
    <col min="10554" max="10554" width="11.140625" bestFit="1" customWidth="1"/>
    <col min="10555" max="10555" width="8.7109375" bestFit="1" customWidth="1"/>
    <col min="10556" max="10556" width="11.140625" bestFit="1" customWidth="1"/>
    <col min="10557" max="10557" width="8.7109375" bestFit="1" customWidth="1"/>
    <col min="10558" max="10558" width="11.140625" bestFit="1" customWidth="1"/>
    <col min="10559" max="10559" width="8.7109375" bestFit="1" customWidth="1"/>
    <col min="10560" max="10560" width="11.140625" bestFit="1" customWidth="1"/>
    <col min="10561" max="10561" width="8.7109375" bestFit="1" customWidth="1"/>
    <col min="10562" max="10562" width="11.140625" bestFit="1" customWidth="1"/>
    <col min="10563" max="10563" width="8.7109375" bestFit="1" customWidth="1"/>
    <col min="10564" max="10564" width="7" bestFit="1" customWidth="1"/>
    <col min="10565" max="10565" width="6" bestFit="1" customWidth="1"/>
    <col min="10566" max="10566" width="11.140625" bestFit="1" customWidth="1"/>
    <col min="10567" max="10567" width="8.7109375" bestFit="1" customWidth="1"/>
    <col min="10568" max="10568" width="11.140625" bestFit="1" customWidth="1"/>
    <col min="10569" max="10569" width="8.7109375" bestFit="1" customWidth="1"/>
    <col min="10570" max="10570" width="6" bestFit="1" customWidth="1"/>
    <col min="10571" max="10571" width="7" bestFit="1" customWidth="1"/>
    <col min="10572" max="10572" width="11.140625" bestFit="1" customWidth="1"/>
    <col min="10573" max="10573" width="7.7109375" bestFit="1" customWidth="1"/>
    <col min="10574" max="10574" width="10.140625" bestFit="1" customWidth="1"/>
    <col min="10575" max="10575" width="8.7109375" bestFit="1" customWidth="1"/>
    <col min="10576" max="10577" width="7" bestFit="1" customWidth="1"/>
    <col min="10578" max="10578" width="11.140625" bestFit="1" customWidth="1"/>
    <col min="10579" max="10579" width="8.7109375" bestFit="1" customWidth="1"/>
    <col min="10580" max="10580" width="11.140625" bestFit="1" customWidth="1"/>
    <col min="10581" max="10581" width="8.7109375" bestFit="1" customWidth="1"/>
    <col min="10582" max="10582" width="11.140625" bestFit="1" customWidth="1"/>
    <col min="10583" max="10583" width="8.7109375" bestFit="1" customWidth="1"/>
    <col min="10584" max="10584" width="11.140625" bestFit="1" customWidth="1"/>
    <col min="10585" max="10585" width="8.7109375" bestFit="1" customWidth="1"/>
    <col min="10586" max="10587" width="7" bestFit="1" customWidth="1"/>
    <col min="10588" max="10588" width="11.140625" bestFit="1" customWidth="1"/>
    <col min="10589" max="10589" width="8.7109375" bestFit="1" customWidth="1"/>
    <col min="10590" max="10590" width="7" bestFit="1" customWidth="1"/>
    <col min="10591" max="10591" width="11.140625" bestFit="1" customWidth="1"/>
    <col min="10592" max="10592" width="8.7109375" bestFit="1" customWidth="1"/>
    <col min="10593" max="10593" width="11.140625" bestFit="1" customWidth="1"/>
    <col min="10594" max="10594" width="8.7109375" bestFit="1" customWidth="1"/>
    <col min="10595" max="10595" width="11.140625" bestFit="1" customWidth="1"/>
    <col min="10596" max="10596" width="8.7109375" bestFit="1" customWidth="1"/>
    <col min="10597" max="10597" width="11.140625" bestFit="1" customWidth="1"/>
    <col min="10598" max="10598" width="8.7109375" bestFit="1" customWidth="1"/>
    <col min="10599" max="10599" width="11.140625" bestFit="1" customWidth="1"/>
    <col min="10600" max="10600" width="8.7109375" bestFit="1" customWidth="1"/>
    <col min="10601" max="10601" width="11.140625" bestFit="1" customWidth="1"/>
    <col min="10602" max="10602" width="8.7109375" bestFit="1" customWidth="1"/>
    <col min="10603" max="10603" width="11.140625" bestFit="1" customWidth="1"/>
    <col min="10604" max="10604" width="8.7109375" bestFit="1" customWidth="1"/>
    <col min="10605" max="10605" width="7" bestFit="1" customWidth="1"/>
    <col min="10606" max="10606" width="11.140625" bestFit="1" customWidth="1"/>
    <col min="10607" max="10607" width="7.7109375" bestFit="1" customWidth="1"/>
    <col min="10608" max="10610" width="7" bestFit="1" customWidth="1"/>
    <col min="10611" max="10611" width="10.140625" bestFit="1" customWidth="1"/>
    <col min="10612" max="10612" width="8.7109375" bestFit="1" customWidth="1"/>
    <col min="10613" max="10613" width="11.140625" bestFit="1" customWidth="1"/>
    <col min="10614" max="10614" width="8.7109375" bestFit="1" customWidth="1"/>
    <col min="10615" max="10615" width="7" bestFit="1" customWidth="1"/>
    <col min="10616" max="10616" width="11.140625" bestFit="1" customWidth="1"/>
    <col min="10617" max="10617" width="8.7109375" bestFit="1" customWidth="1"/>
    <col min="10618" max="10618" width="11.140625" bestFit="1" customWidth="1"/>
    <col min="10619" max="10619" width="7.7109375" bestFit="1" customWidth="1"/>
    <col min="10620" max="10620" width="10.140625" bestFit="1" customWidth="1"/>
    <col min="10621" max="10621" width="8.7109375" bestFit="1" customWidth="1"/>
    <col min="10622" max="10622" width="11.140625" bestFit="1" customWidth="1"/>
    <col min="10623" max="10623" width="8.7109375" bestFit="1" customWidth="1"/>
    <col min="10624" max="10624" width="11.140625" bestFit="1" customWidth="1"/>
    <col min="10625" max="10625" width="8.7109375" bestFit="1" customWidth="1"/>
    <col min="10626" max="10626" width="7" bestFit="1" customWidth="1"/>
    <col min="10627" max="10627" width="11.140625" bestFit="1" customWidth="1"/>
    <col min="10628" max="10628" width="8.7109375" bestFit="1" customWidth="1"/>
    <col min="10629" max="10629" width="11.140625" bestFit="1" customWidth="1"/>
    <col min="10630" max="10630" width="8.7109375" bestFit="1" customWidth="1"/>
    <col min="10631" max="10631" width="7" bestFit="1" customWidth="1"/>
    <col min="10632" max="10632" width="6" bestFit="1" customWidth="1"/>
    <col min="10633" max="10633" width="11.140625" bestFit="1" customWidth="1"/>
    <col min="10634" max="10634" width="7.7109375" bestFit="1" customWidth="1"/>
    <col min="10635" max="10635" width="7" bestFit="1" customWidth="1"/>
    <col min="10636" max="10636" width="10.140625" bestFit="1" customWidth="1"/>
    <col min="10637" max="10637" width="8.7109375" bestFit="1" customWidth="1"/>
    <col min="10638" max="10638" width="7" bestFit="1" customWidth="1"/>
    <col min="10639" max="10639" width="11.140625" bestFit="1" customWidth="1"/>
    <col min="10640" max="10640" width="8.7109375" bestFit="1" customWidth="1"/>
    <col min="10641" max="10641" width="11.140625" bestFit="1" customWidth="1"/>
    <col min="10642" max="10642" width="8.7109375" bestFit="1" customWidth="1"/>
    <col min="10643" max="10643" width="11.140625" bestFit="1" customWidth="1"/>
    <col min="10644" max="10644" width="8.7109375" bestFit="1" customWidth="1"/>
    <col min="10645" max="10645" width="11.140625" bestFit="1" customWidth="1"/>
    <col min="10646" max="10646" width="8.7109375" bestFit="1" customWidth="1"/>
    <col min="10647" max="10647" width="11.140625" bestFit="1" customWidth="1"/>
    <col min="10648" max="10648" width="8.7109375" bestFit="1" customWidth="1"/>
    <col min="10649" max="10649" width="7" bestFit="1" customWidth="1"/>
    <col min="10650" max="10650" width="11.140625" bestFit="1" customWidth="1"/>
    <col min="10651" max="10651" width="7.7109375" bestFit="1" customWidth="1"/>
    <col min="10652" max="10652" width="10.140625" bestFit="1" customWidth="1"/>
    <col min="10653" max="10653" width="8.7109375" bestFit="1" customWidth="1"/>
    <col min="10654" max="10654" width="7" bestFit="1" customWidth="1"/>
    <col min="10655" max="10655" width="11.140625" bestFit="1" customWidth="1"/>
    <col min="10656" max="10656" width="8.7109375" bestFit="1" customWidth="1"/>
    <col min="10657" max="10657" width="11.140625" bestFit="1" customWidth="1"/>
    <col min="10658" max="10658" width="8.7109375" bestFit="1" customWidth="1"/>
    <col min="10659" max="10659" width="11.140625" bestFit="1" customWidth="1"/>
    <col min="10660" max="10660" width="8.7109375" bestFit="1" customWidth="1"/>
    <col min="10661" max="10661" width="7" bestFit="1" customWidth="1"/>
    <col min="10662" max="10662" width="11.140625" bestFit="1" customWidth="1"/>
    <col min="10663" max="10663" width="8.7109375" bestFit="1" customWidth="1"/>
    <col min="10664" max="10664" width="11.140625" bestFit="1" customWidth="1"/>
    <col min="10665" max="10665" width="8.7109375" bestFit="1" customWidth="1"/>
    <col min="10666" max="10666" width="7" bestFit="1" customWidth="1"/>
    <col min="10667" max="10667" width="11.140625" bestFit="1" customWidth="1"/>
    <col min="10668" max="10668" width="8.7109375" bestFit="1" customWidth="1"/>
    <col min="10669" max="10669" width="7" bestFit="1" customWidth="1"/>
    <col min="10670" max="10670" width="11.140625" bestFit="1" customWidth="1"/>
    <col min="10671" max="10671" width="8.7109375" bestFit="1" customWidth="1"/>
    <col min="10672" max="10672" width="7" bestFit="1" customWidth="1"/>
    <col min="10673" max="10673" width="11.140625" bestFit="1" customWidth="1"/>
    <col min="10674" max="10674" width="8.7109375" bestFit="1" customWidth="1"/>
    <col min="10675" max="10675" width="11.140625" bestFit="1" customWidth="1"/>
    <col min="10676" max="10676" width="8.7109375" bestFit="1" customWidth="1"/>
    <col min="10677" max="10677" width="11.140625" bestFit="1" customWidth="1"/>
    <col min="10678" max="10678" width="8.7109375" bestFit="1" customWidth="1"/>
    <col min="10679" max="10679" width="11.140625" bestFit="1" customWidth="1"/>
    <col min="10680" max="10680" width="8.7109375" bestFit="1" customWidth="1"/>
    <col min="10681" max="10681" width="11.140625" bestFit="1" customWidth="1"/>
    <col min="10682" max="10682" width="7.7109375" bestFit="1" customWidth="1"/>
    <col min="10683" max="10683" width="10.140625" bestFit="1" customWidth="1"/>
    <col min="10684" max="10684" width="8.7109375" bestFit="1" customWidth="1"/>
    <col min="10685" max="10685" width="11.140625" bestFit="1" customWidth="1"/>
    <col min="10686" max="10686" width="8.7109375" bestFit="1" customWidth="1"/>
    <col min="10687" max="10687" width="7" bestFit="1" customWidth="1"/>
    <col min="10688" max="10688" width="11.140625" bestFit="1" customWidth="1"/>
    <col min="10689" max="10689" width="8.7109375" bestFit="1" customWidth="1"/>
    <col min="10690" max="10691" width="7" bestFit="1" customWidth="1"/>
    <col min="10692" max="10692" width="11.140625" bestFit="1" customWidth="1"/>
    <col min="10693" max="10693" width="7.7109375" bestFit="1" customWidth="1"/>
    <col min="10694" max="10694" width="10.140625" bestFit="1" customWidth="1"/>
    <col min="10695" max="10695" width="8.7109375" bestFit="1" customWidth="1"/>
    <col min="10696" max="10696" width="11.140625" bestFit="1" customWidth="1"/>
    <col min="10697" max="10697" width="8.7109375" bestFit="1" customWidth="1"/>
    <col min="10698" max="10698" width="11.140625" bestFit="1" customWidth="1"/>
    <col min="10699" max="10699" width="8.7109375" bestFit="1" customWidth="1"/>
    <col min="10700" max="10700" width="7" bestFit="1" customWidth="1"/>
    <col min="10701" max="10701" width="11.140625" bestFit="1" customWidth="1"/>
    <col min="10702" max="10702" width="8.7109375" bestFit="1" customWidth="1"/>
    <col min="10703" max="10703" width="7" bestFit="1" customWidth="1"/>
    <col min="10704" max="10704" width="11.140625" bestFit="1" customWidth="1"/>
    <col min="10705" max="10705" width="8.7109375" bestFit="1" customWidth="1"/>
    <col min="10706" max="10706" width="11.140625" bestFit="1" customWidth="1"/>
    <col min="10707" max="10707" width="8.7109375" bestFit="1" customWidth="1"/>
    <col min="10708" max="10708" width="11.140625" bestFit="1" customWidth="1"/>
    <col min="10709" max="10709" width="8.7109375" bestFit="1" customWidth="1"/>
    <col min="10710" max="10710" width="11.140625" bestFit="1" customWidth="1"/>
    <col min="10711" max="10711" width="8.7109375" bestFit="1" customWidth="1"/>
    <col min="10712" max="10712" width="11.140625" bestFit="1" customWidth="1"/>
    <col min="10713" max="10713" width="8.7109375" bestFit="1" customWidth="1"/>
    <col min="10714" max="10714" width="11.140625" bestFit="1" customWidth="1"/>
    <col min="10715" max="10716" width="7" bestFit="1" customWidth="1"/>
    <col min="10717" max="10717" width="8.5703125" bestFit="1" customWidth="1"/>
    <col min="10718" max="10718" width="8.7109375" bestFit="1" customWidth="1"/>
    <col min="10719" max="10719" width="7" bestFit="1" customWidth="1"/>
    <col min="10720" max="10720" width="11.140625" bestFit="1" customWidth="1"/>
    <col min="10721" max="10721" width="8.7109375" bestFit="1" customWidth="1"/>
    <col min="10722" max="10722" width="11.140625" bestFit="1" customWidth="1"/>
    <col min="10723" max="10723" width="8.7109375" bestFit="1" customWidth="1"/>
    <col min="10724" max="10724" width="11.140625" bestFit="1" customWidth="1"/>
    <col min="10725" max="10725" width="8.7109375" bestFit="1" customWidth="1"/>
    <col min="10726" max="10726" width="11.140625" bestFit="1" customWidth="1"/>
    <col min="10727" max="10727" width="8.7109375" bestFit="1" customWidth="1"/>
    <col min="10728" max="10728" width="11.140625" bestFit="1" customWidth="1"/>
    <col min="10729" max="10729" width="7.7109375" bestFit="1" customWidth="1"/>
    <col min="10730" max="10730" width="10.140625" bestFit="1" customWidth="1"/>
    <col min="10731" max="10731" width="8.7109375" bestFit="1" customWidth="1"/>
    <col min="10732" max="10732" width="11.140625" bestFit="1" customWidth="1"/>
    <col min="10733" max="10733" width="8.7109375" bestFit="1" customWidth="1"/>
    <col min="10734" max="10734" width="7" bestFit="1" customWidth="1"/>
    <col min="10735" max="10735" width="11.140625" bestFit="1" customWidth="1"/>
    <col min="10736" max="10736" width="8.7109375" bestFit="1" customWidth="1"/>
    <col min="10737" max="10737" width="11.140625" bestFit="1" customWidth="1"/>
    <col min="10738" max="10738" width="8.7109375" bestFit="1" customWidth="1"/>
    <col min="10739" max="10739" width="7" bestFit="1" customWidth="1"/>
    <col min="10740" max="10740" width="11.140625" bestFit="1" customWidth="1"/>
    <col min="10741" max="10741" width="8.7109375" bestFit="1" customWidth="1"/>
    <col min="10742" max="10742" width="11.140625" bestFit="1" customWidth="1"/>
    <col min="10743" max="10743" width="8.7109375" bestFit="1" customWidth="1"/>
    <col min="10744" max="10744" width="7" bestFit="1" customWidth="1"/>
    <col min="10745" max="10745" width="11.140625" bestFit="1" customWidth="1"/>
    <col min="10746" max="10746" width="7.7109375" bestFit="1" customWidth="1"/>
    <col min="10747" max="10747" width="10.140625" bestFit="1" customWidth="1"/>
    <col min="10748" max="10748" width="8.7109375" bestFit="1" customWidth="1"/>
    <col min="10749" max="10749" width="11.140625" bestFit="1" customWidth="1"/>
    <col min="10750" max="10750" width="8.7109375" bestFit="1" customWidth="1"/>
    <col min="10751" max="10751" width="11.140625" bestFit="1" customWidth="1"/>
    <col min="10752" max="10752" width="8.7109375" bestFit="1" customWidth="1"/>
    <col min="10753" max="10753" width="11.140625" bestFit="1" customWidth="1"/>
    <col min="10754" max="10754" width="8.7109375" bestFit="1" customWidth="1"/>
    <col min="10755" max="10755" width="11.140625" bestFit="1" customWidth="1"/>
    <col min="10756" max="10756" width="8.7109375" bestFit="1" customWidth="1"/>
    <col min="10757" max="10757" width="11.140625" bestFit="1" customWidth="1"/>
    <col min="10758" max="10758" width="8.7109375" bestFit="1" customWidth="1"/>
    <col min="10759" max="10759" width="11.140625" bestFit="1" customWidth="1"/>
    <col min="10760" max="10760" width="8.7109375" bestFit="1" customWidth="1"/>
    <col min="10761" max="10761" width="11.140625" bestFit="1" customWidth="1"/>
    <col min="10762" max="10762" width="7.7109375" bestFit="1" customWidth="1"/>
    <col min="10763" max="10763" width="10.140625" bestFit="1" customWidth="1"/>
    <col min="10764" max="10764" width="8.7109375" bestFit="1" customWidth="1"/>
    <col min="10765" max="10765" width="6" bestFit="1" customWidth="1"/>
    <col min="10766" max="10766" width="11.140625" bestFit="1" customWidth="1"/>
    <col min="10767" max="10767" width="8.7109375" bestFit="1" customWidth="1"/>
    <col min="10768" max="10768" width="11.140625" bestFit="1" customWidth="1"/>
    <col min="10769" max="10769" width="8.7109375" bestFit="1" customWidth="1"/>
    <col min="10770" max="10770" width="11.140625" bestFit="1" customWidth="1"/>
    <col min="10771" max="10771" width="8.7109375" bestFit="1" customWidth="1"/>
    <col min="10772" max="10772" width="11.140625" bestFit="1" customWidth="1"/>
    <col min="10773" max="10773" width="7.7109375" bestFit="1" customWidth="1"/>
    <col min="10774" max="10774" width="10.140625" bestFit="1" customWidth="1"/>
    <col min="10775" max="10775" width="8.7109375" bestFit="1" customWidth="1"/>
    <col min="10776" max="10776" width="11.140625" bestFit="1" customWidth="1"/>
    <col min="10777" max="10777" width="8.7109375" bestFit="1" customWidth="1"/>
    <col min="10778" max="10778" width="11.140625" bestFit="1" customWidth="1"/>
    <col min="10779" max="10779" width="8.7109375" bestFit="1" customWidth="1"/>
    <col min="10780" max="10780" width="11.140625" bestFit="1" customWidth="1"/>
    <col min="10781" max="10781" width="8.7109375" bestFit="1" customWidth="1"/>
    <col min="10782" max="10782" width="11.140625" bestFit="1" customWidth="1"/>
    <col min="10783" max="10783" width="8.7109375" bestFit="1" customWidth="1"/>
    <col min="10784" max="10784" width="11.140625" bestFit="1" customWidth="1"/>
    <col min="10785" max="10785" width="8.7109375" bestFit="1" customWidth="1"/>
    <col min="10786" max="10786" width="11.140625" bestFit="1" customWidth="1"/>
    <col min="10787" max="10787" width="8.7109375" bestFit="1" customWidth="1"/>
    <col min="10788" max="10788" width="11.140625" bestFit="1" customWidth="1"/>
    <col min="10789" max="10789" width="7.7109375" bestFit="1" customWidth="1"/>
    <col min="10790" max="10790" width="7" bestFit="1" customWidth="1"/>
    <col min="10791" max="10791" width="10.140625" bestFit="1" customWidth="1"/>
    <col min="10792" max="10792" width="8.7109375" bestFit="1" customWidth="1"/>
    <col min="10793" max="10793" width="11.140625" bestFit="1" customWidth="1"/>
    <col min="10794" max="10794" width="8.7109375" bestFit="1" customWidth="1"/>
    <col min="10795" max="10795" width="11.140625" bestFit="1" customWidth="1"/>
    <col min="10796" max="10796" width="8.7109375" bestFit="1" customWidth="1"/>
    <col min="10797" max="10797" width="11.140625" bestFit="1" customWidth="1"/>
    <col min="10798" max="10798" width="8.7109375" bestFit="1" customWidth="1"/>
    <col min="10799" max="10799" width="11.140625" bestFit="1" customWidth="1"/>
    <col min="10800" max="10800" width="8.7109375" bestFit="1" customWidth="1"/>
    <col min="10801" max="10801" width="7" bestFit="1" customWidth="1"/>
    <col min="10802" max="10802" width="11.140625" bestFit="1" customWidth="1"/>
    <col min="10803" max="10803" width="8.7109375" bestFit="1" customWidth="1"/>
    <col min="10804" max="10804" width="7" bestFit="1" customWidth="1"/>
    <col min="10805" max="10805" width="11.140625" bestFit="1" customWidth="1"/>
    <col min="10806" max="10806" width="7.7109375" bestFit="1" customWidth="1"/>
    <col min="10807" max="10808" width="7" bestFit="1" customWidth="1"/>
    <col min="10809" max="10809" width="10.140625" bestFit="1" customWidth="1"/>
    <col min="10810" max="10810" width="8.7109375" bestFit="1" customWidth="1"/>
    <col min="10811" max="10811" width="11.140625" bestFit="1" customWidth="1"/>
    <col min="10812" max="10812" width="8.7109375" bestFit="1" customWidth="1"/>
    <col min="10813" max="10813" width="11.140625" bestFit="1" customWidth="1"/>
    <col min="10814" max="10814" width="8.7109375" bestFit="1" customWidth="1"/>
    <col min="10815" max="10815" width="11.140625" bestFit="1" customWidth="1"/>
    <col min="10816" max="10816" width="8.7109375" bestFit="1" customWidth="1"/>
    <col min="10817" max="10817" width="11.140625" bestFit="1" customWidth="1"/>
    <col min="10818" max="10818" width="8.7109375" bestFit="1" customWidth="1"/>
    <col min="10819" max="10819" width="7" bestFit="1" customWidth="1"/>
    <col min="10820" max="10820" width="11.140625" bestFit="1" customWidth="1"/>
    <col min="10821" max="10821" width="8.7109375" bestFit="1" customWidth="1"/>
    <col min="10822" max="10822" width="7" bestFit="1" customWidth="1"/>
    <col min="10823" max="10823" width="11.140625" bestFit="1" customWidth="1"/>
    <col min="10824" max="10824" width="8.7109375" bestFit="1" customWidth="1"/>
    <col min="10825" max="10825" width="11.140625" bestFit="1" customWidth="1"/>
    <col min="10826" max="10826" width="8.7109375" bestFit="1" customWidth="1"/>
    <col min="10827" max="10827" width="6" bestFit="1" customWidth="1"/>
    <col min="10828" max="10828" width="11.140625" bestFit="1" customWidth="1"/>
    <col min="10829" max="10829" width="8.7109375" bestFit="1" customWidth="1"/>
    <col min="10830" max="10830" width="6" bestFit="1" customWidth="1"/>
    <col min="10831" max="10831" width="11.140625" bestFit="1" customWidth="1"/>
    <col min="10832" max="10832" width="8.7109375" bestFit="1" customWidth="1"/>
    <col min="10833" max="10833" width="11.140625" bestFit="1" customWidth="1"/>
    <col min="10834" max="10834" width="7.7109375" bestFit="1" customWidth="1"/>
    <col min="10835" max="10835" width="10.140625" bestFit="1" customWidth="1"/>
    <col min="10836" max="10836" width="8.7109375" bestFit="1" customWidth="1"/>
    <col min="10837" max="10837" width="11.140625" bestFit="1" customWidth="1"/>
    <col min="10838" max="10838" width="8.7109375" bestFit="1" customWidth="1"/>
    <col min="10839" max="10839" width="7" bestFit="1" customWidth="1"/>
    <col min="10840" max="10840" width="11.140625" bestFit="1" customWidth="1"/>
    <col min="10841" max="10841" width="8.7109375" bestFit="1" customWidth="1"/>
    <col min="10842" max="10842" width="11.140625" bestFit="1" customWidth="1"/>
    <col min="10843" max="10843" width="8.7109375" bestFit="1" customWidth="1"/>
    <col min="10844" max="10844" width="11.140625" bestFit="1" customWidth="1"/>
    <col min="10845" max="10845" width="8.7109375" bestFit="1" customWidth="1"/>
    <col min="10846" max="10846" width="11.140625" bestFit="1" customWidth="1"/>
    <col min="10847" max="10847" width="8.7109375" bestFit="1" customWidth="1"/>
    <col min="10848" max="10848" width="11.140625" bestFit="1" customWidth="1"/>
    <col min="10849" max="10849" width="8.7109375" bestFit="1" customWidth="1"/>
    <col min="10850" max="10850" width="11.140625" bestFit="1" customWidth="1"/>
    <col min="10851" max="10851" width="8.7109375" bestFit="1" customWidth="1"/>
    <col min="10852" max="10852" width="11.140625" bestFit="1" customWidth="1"/>
    <col min="10853" max="10853" width="8.7109375" bestFit="1" customWidth="1"/>
    <col min="10854" max="10854" width="11.140625" bestFit="1" customWidth="1"/>
    <col min="10855" max="10855" width="8.7109375" bestFit="1" customWidth="1"/>
    <col min="10856" max="10856" width="11.140625" bestFit="1" customWidth="1"/>
    <col min="10857" max="10857" width="8.7109375" bestFit="1" customWidth="1"/>
    <col min="10858" max="10858" width="7" bestFit="1" customWidth="1"/>
    <col min="10859" max="10859" width="11.140625" bestFit="1" customWidth="1"/>
    <col min="10860" max="10860" width="8.7109375" bestFit="1" customWidth="1"/>
    <col min="10861" max="10861" width="11.140625" bestFit="1" customWidth="1"/>
    <col min="10862" max="10862" width="8.7109375" bestFit="1" customWidth="1"/>
    <col min="10863" max="10863" width="7" bestFit="1" customWidth="1"/>
    <col min="10864" max="10864" width="11.140625" bestFit="1" customWidth="1"/>
    <col min="10865" max="10865" width="8.7109375" bestFit="1" customWidth="1"/>
    <col min="10866" max="10866" width="11.140625" bestFit="1" customWidth="1"/>
    <col min="10867" max="10867" width="8.7109375" bestFit="1" customWidth="1"/>
    <col min="10868" max="10868" width="11.140625" bestFit="1" customWidth="1"/>
    <col min="10869" max="10869" width="8.7109375" bestFit="1" customWidth="1"/>
    <col min="10870" max="10870" width="11.140625" bestFit="1" customWidth="1"/>
    <col min="10871" max="10871" width="8.7109375" bestFit="1" customWidth="1"/>
    <col min="10872" max="10872" width="11.140625" bestFit="1" customWidth="1"/>
    <col min="10873" max="10873" width="8.7109375" bestFit="1" customWidth="1"/>
    <col min="10874" max="10874" width="11.140625" bestFit="1" customWidth="1"/>
    <col min="10875" max="10875" width="8.7109375" bestFit="1" customWidth="1"/>
    <col min="10876" max="10876" width="11.140625" bestFit="1" customWidth="1"/>
    <col min="10877" max="10877" width="7.7109375" bestFit="1" customWidth="1"/>
    <col min="10878" max="10878" width="10.140625" bestFit="1" customWidth="1"/>
    <col min="10879" max="10879" width="8.7109375" bestFit="1" customWidth="1"/>
    <col min="10880" max="10880" width="11.140625" bestFit="1" customWidth="1"/>
    <col min="10881" max="10881" width="8.7109375" bestFit="1" customWidth="1"/>
    <col min="10882" max="10882" width="7" bestFit="1" customWidth="1"/>
    <col min="10883" max="10883" width="11.140625" bestFit="1" customWidth="1"/>
    <col min="10884" max="10884" width="8.7109375" bestFit="1" customWidth="1"/>
    <col min="10885" max="10885" width="11.140625" bestFit="1" customWidth="1"/>
    <col min="10886" max="10886" width="8.7109375" bestFit="1" customWidth="1"/>
    <col min="10887" max="10888" width="7" bestFit="1" customWidth="1"/>
    <col min="10889" max="10889" width="11.140625" bestFit="1" customWidth="1"/>
    <col min="10890" max="10890" width="8.7109375" bestFit="1" customWidth="1"/>
    <col min="10891" max="10891" width="11.140625" bestFit="1" customWidth="1"/>
    <col min="10892" max="10892" width="8.7109375" bestFit="1" customWidth="1"/>
    <col min="10893" max="10893" width="11.140625" bestFit="1" customWidth="1"/>
    <col min="10894" max="10894" width="8.7109375" bestFit="1" customWidth="1"/>
    <col min="10895" max="10895" width="11.140625" bestFit="1" customWidth="1"/>
    <col min="10896" max="10896" width="8.7109375" bestFit="1" customWidth="1"/>
    <col min="10897" max="10897" width="11.140625" bestFit="1" customWidth="1"/>
    <col min="10898" max="10898" width="8.7109375" bestFit="1" customWidth="1"/>
    <col min="10899" max="10899" width="11.140625" bestFit="1" customWidth="1"/>
    <col min="10900" max="10900" width="8.7109375" bestFit="1" customWidth="1"/>
    <col min="10901" max="10901" width="11.140625" bestFit="1" customWidth="1"/>
    <col min="10902" max="10902" width="8.7109375" bestFit="1" customWidth="1"/>
    <col min="10903" max="10903" width="6" bestFit="1" customWidth="1"/>
    <col min="10904" max="10904" width="11.140625" bestFit="1" customWidth="1"/>
    <col min="10905" max="10905" width="7" bestFit="1" customWidth="1"/>
    <col min="10906" max="10906" width="8.5703125" bestFit="1" customWidth="1"/>
    <col min="10907" max="10907" width="8.7109375" bestFit="1" customWidth="1"/>
    <col min="10908" max="10908" width="7" bestFit="1" customWidth="1"/>
    <col min="10909" max="10909" width="11.140625" bestFit="1" customWidth="1"/>
    <col min="10910" max="10910" width="8.7109375" bestFit="1" customWidth="1"/>
    <col min="10911" max="10911" width="7" bestFit="1" customWidth="1"/>
    <col min="10912" max="10912" width="11.140625" bestFit="1" customWidth="1"/>
    <col min="10913" max="10913" width="8.7109375" bestFit="1" customWidth="1"/>
    <col min="10914" max="10914" width="6" bestFit="1" customWidth="1"/>
    <col min="10915" max="10915" width="11.140625" bestFit="1" customWidth="1"/>
    <col min="10916" max="10916" width="8.7109375" bestFit="1" customWidth="1"/>
    <col min="10917" max="10917" width="11.140625" bestFit="1" customWidth="1"/>
    <col min="10918" max="10918" width="7.7109375" bestFit="1" customWidth="1"/>
    <col min="10919" max="10919" width="10.140625" bestFit="1" customWidth="1"/>
    <col min="10920" max="10920" width="8.7109375" bestFit="1" customWidth="1"/>
    <col min="10921" max="10921" width="7" bestFit="1" customWidth="1"/>
    <col min="10922" max="10922" width="11.140625" bestFit="1" customWidth="1"/>
    <col min="10923" max="10923" width="8.7109375" bestFit="1" customWidth="1"/>
    <col min="10924" max="10924" width="11.140625" bestFit="1" customWidth="1"/>
    <col min="10925" max="10925" width="8.7109375" bestFit="1" customWidth="1"/>
    <col min="10926" max="10926" width="11.140625" bestFit="1" customWidth="1"/>
    <col min="10927" max="10927" width="8.7109375" bestFit="1" customWidth="1"/>
    <col min="10928" max="10928" width="6" bestFit="1" customWidth="1"/>
    <col min="10929" max="10929" width="11.140625" bestFit="1" customWidth="1"/>
    <col min="10930" max="10930" width="7.7109375" bestFit="1" customWidth="1"/>
    <col min="10931" max="10931" width="10.140625" bestFit="1" customWidth="1"/>
    <col min="10932" max="10932" width="8.7109375" bestFit="1" customWidth="1"/>
    <col min="10933" max="10933" width="11.140625" bestFit="1" customWidth="1"/>
    <col min="10934" max="10934" width="8.7109375" bestFit="1" customWidth="1"/>
    <col min="10935" max="10935" width="7" bestFit="1" customWidth="1"/>
    <col min="10936" max="10936" width="11.140625" bestFit="1" customWidth="1"/>
    <col min="10937" max="10937" width="8.7109375" bestFit="1" customWidth="1"/>
    <col min="10938" max="10938" width="11.140625" bestFit="1" customWidth="1"/>
    <col min="10939" max="10939" width="8.7109375" bestFit="1" customWidth="1"/>
    <col min="10940" max="10940" width="11.140625" bestFit="1" customWidth="1"/>
    <col min="10941" max="10941" width="8.7109375" bestFit="1" customWidth="1"/>
    <col min="10942" max="10942" width="11.140625" bestFit="1" customWidth="1"/>
    <col min="10943" max="10943" width="8.7109375" bestFit="1" customWidth="1"/>
    <col min="10944" max="10944" width="11.140625" bestFit="1" customWidth="1"/>
    <col min="10945" max="10945" width="8.7109375" bestFit="1" customWidth="1"/>
    <col min="10946" max="10946" width="11.140625" bestFit="1" customWidth="1"/>
    <col min="10947" max="10947" width="8.7109375" bestFit="1" customWidth="1"/>
    <col min="10948" max="10948" width="11.140625" bestFit="1" customWidth="1"/>
    <col min="10949" max="10949" width="8.7109375" bestFit="1" customWidth="1"/>
    <col min="10950" max="10950" width="11.140625" bestFit="1" customWidth="1"/>
    <col min="10951" max="10951" width="8.7109375" bestFit="1" customWidth="1"/>
    <col min="10952" max="10952" width="11.140625" bestFit="1" customWidth="1"/>
    <col min="10953" max="10953" width="8.7109375" bestFit="1" customWidth="1"/>
    <col min="10954" max="10954" width="11.140625" bestFit="1" customWidth="1"/>
    <col min="10955" max="10955" width="8.7109375" bestFit="1" customWidth="1"/>
    <col min="10956" max="10956" width="11.140625" bestFit="1" customWidth="1"/>
    <col min="10957" max="10957" width="8.7109375" bestFit="1" customWidth="1"/>
    <col min="10958" max="10958" width="11.140625" bestFit="1" customWidth="1"/>
    <col min="10959" max="10959" width="8.7109375" bestFit="1" customWidth="1"/>
    <col min="10960" max="10960" width="11.140625" bestFit="1" customWidth="1"/>
    <col min="10961" max="10961" width="8.7109375" bestFit="1" customWidth="1"/>
    <col min="10962" max="10962" width="11.140625" bestFit="1" customWidth="1"/>
    <col min="10963" max="10963" width="7.7109375" bestFit="1" customWidth="1"/>
    <col min="10964" max="10964" width="7" bestFit="1" customWidth="1"/>
    <col min="10965" max="10965" width="10.140625" bestFit="1" customWidth="1"/>
    <col min="10966" max="10966" width="8.7109375" bestFit="1" customWidth="1"/>
    <col min="10967" max="10967" width="11.140625" bestFit="1" customWidth="1"/>
    <col min="10968" max="10968" width="7.7109375" bestFit="1" customWidth="1"/>
    <col min="10969" max="10969" width="10.140625" bestFit="1" customWidth="1"/>
    <col min="10970" max="10970" width="8.7109375" bestFit="1" customWidth="1"/>
    <col min="10971" max="10971" width="11.140625" bestFit="1" customWidth="1"/>
    <col min="10972" max="10972" width="8.7109375" bestFit="1" customWidth="1"/>
    <col min="10973" max="10973" width="11.140625" bestFit="1" customWidth="1"/>
    <col min="10974" max="10974" width="8.7109375" bestFit="1" customWidth="1"/>
    <col min="10975" max="10975" width="11.140625" bestFit="1" customWidth="1"/>
    <col min="10976" max="10976" width="8.7109375" bestFit="1" customWidth="1"/>
    <col min="10977" max="10977" width="11.140625" bestFit="1" customWidth="1"/>
    <col min="10978" max="10978" width="8.7109375" bestFit="1" customWidth="1"/>
    <col min="10979" max="10980" width="7" bestFit="1" customWidth="1"/>
    <col min="10981" max="10981" width="11.140625" bestFit="1" customWidth="1"/>
    <col min="10982" max="10982" width="8.7109375" bestFit="1" customWidth="1"/>
    <col min="10983" max="10984" width="7" bestFit="1" customWidth="1"/>
    <col min="10985" max="10985" width="11.140625" bestFit="1" customWidth="1"/>
    <col min="10986" max="10986" width="8.7109375" bestFit="1" customWidth="1"/>
    <col min="10987" max="10987" width="7" bestFit="1" customWidth="1"/>
    <col min="10988" max="10988" width="11.140625" bestFit="1" customWidth="1"/>
    <col min="10989" max="10990" width="7" bestFit="1" customWidth="1"/>
    <col min="10991" max="10991" width="8.5703125" bestFit="1" customWidth="1"/>
    <col min="10992" max="10992" width="8.7109375" bestFit="1" customWidth="1"/>
    <col min="10993" max="10993" width="11.140625" bestFit="1" customWidth="1"/>
    <col min="10994" max="10994" width="8.7109375" bestFit="1" customWidth="1"/>
    <col min="10995" max="10995" width="7" bestFit="1" customWidth="1"/>
    <col min="10996" max="10996" width="4" bestFit="1" customWidth="1"/>
    <col min="10997" max="10998" width="7" bestFit="1" customWidth="1"/>
    <col min="10999" max="10999" width="11.140625" bestFit="1" customWidth="1"/>
    <col min="11000" max="11000" width="8.7109375" bestFit="1" customWidth="1"/>
    <col min="11001" max="11002" width="7" bestFit="1" customWidth="1"/>
    <col min="11003" max="11003" width="11.140625" bestFit="1" customWidth="1"/>
    <col min="11004" max="11004" width="8.7109375" bestFit="1" customWidth="1"/>
    <col min="11005" max="11005" width="11.140625" bestFit="1" customWidth="1"/>
    <col min="11006" max="11006" width="8.7109375" bestFit="1" customWidth="1"/>
    <col min="11007" max="11007" width="7" bestFit="1" customWidth="1"/>
    <col min="11008" max="11008" width="11.140625" bestFit="1" customWidth="1"/>
    <col min="11009" max="11009" width="8.7109375" bestFit="1" customWidth="1"/>
    <col min="11010" max="11010" width="11.140625" bestFit="1" customWidth="1"/>
    <col min="11011" max="11011" width="8.7109375" bestFit="1" customWidth="1"/>
    <col min="11012" max="11012" width="11.140625" bestFit="1" customWidth="1"/>
    <col min="11013" max="11013" width="8.7109375" bestFit="1" customWidth="1"/>
    <col min="11014" max="11014" width="11.140625" bestFit="1" customWidth="1"/>
    <col min="11015" max="11015" width="8.7109375" bestFit="1" customWidth="1"/>
    <col min="11016" max="11016" width="11.140625" bestFit="1" customWidth="1"/>
    <col min="11017" max="11017" width="8.7109375" bestFit="1" customWidth="1"/>
    <col min="11018" max="11018" width="11.140625" bestFit="1" customWidth="1"/>
    <col min="11019" max="11019" width="7.7109375" bestFit="1" customWidth="1"/>
    <col min="11020" max="11020" width="10.140625" bestFit="1" customWidth="1"/>
    <col min="11021" max="11021" width="8.7109375" bestFit="1" customWidth="1"/>
    <col min="11022" max="11022" width="11.140625" bestFit="1" customWidth="1"/>
    <col min="11023" max="11023" width="8.7109375" bestFit="1" customWidth="1"/>
    <col min="11024" max="11024" width="7" bestFit="1" customWidth="1"/>
    <col min="11025" max="11025" width="11.140625" bestFit="1" customWidth="1"/>
    <col min="11026" max="11026" width="8.7109375" bestFit="1" customWidth="1"/>
    <col min="11027" max="11027" width="7" bestFit="1" customWidth="1"/>
    <col min="11028" max="11028" width="11.140625" bestFit="1" customWidth="1"/>
    <col min="11029" max="11029" width="8.7109375" bestFit="1" customWidth="1"/>
    <col min="11030" max="11031" width="7" bestFit="1" customWidth="1"/>
    <col min="11032" max="11032" width="11.140625" bestFit="1" customWidth="1"/>
    <col min="11033" max="11033" width="7.7109375" bestFit="1" customWidth="1"/>
    <col min="11034" max="11034" width="10.140625" bestFit="1" customWidth="1"/>
    <col min="11035" max="11035" width="8.7109375" bestFit="1" customWidth="1"/>
    <col min="11036" max="11036" width="11.140625" bestFit="1" customWidth="1"/>
    <col min="11037" max="11037" width="8.7109375" bestFit="1" customWidth="1"/>
    <col min="11038" max="11038" width="11.140625" bestFit="1" customWidth="1"/>
    <col min="11039" max="11039" width="8.7109375" bestFit="1" customWidth="1"/>
    <col min="11040" max="11041" width="7" bestFit="1" customWidth="1"/>
    <col min="11042" max="11042" width="11.140625" bestFit="1" customWidth="1"/>
    <col min="11043" max="11043" width="8.7109375" bestFit="1" customWidth="1"/>
    <col min="11044" max="11044" width="11.140625" bestFit="1" customWidth="1"/>
    <col min="11045" max="11045" width="8.7109375" bestFit="1" customWidth="1"/>
    <col min="11046" max="11046" width="11.140625" bestFit="1" customWidth="1"/>
    <col min="11047" max="11047" width="8.7109375" bestFit="1" customWidth="1"/>
    <col min="11048" max="11048" width="7" bestFit="1" customWidth="1"/>
    <col min="11049" max="11049" width="11.140625" bestFit="1" customWidth="1"/>
    <col min="11050" max="11050" width="8.7109375" bestFit="1" customWidth="1"/>
    <col min="11051" max="11051" width="11.140625" bestFit="1" customWidth="1"/>
    <col min="11052" max="11052" width="8.7109375" bestFit="1" customWidth="1"/>
    <col min="11053" max="11053" width="7" bestFit="1" customWidth="1"/>
    <col min="11054" max="11054" width="11.140625" bestFit="1" customWidth="1"/>
    <col min="11055" max="11055" width="8.7109375" bestFit="1" customWidth="1"/>
    <col min="11056" max="11056" width="11.140625" bestFit="1" customWidth="1"/>
    <col min="11057" max="11057" width="7.7109375" bestFit="1" customWidth="1"/>
    <col min="11058" max="11058" width="10.140625" bestFit="1" customWidth="1"/>
    <col min="11059" max="11059" width="8.7109375" bestFit="1" customWidth="1"/>
    <col min="11060" max="11060" width="7" bestFit="1" customWidth="1"/>
    <col min="11061" max="11061" width="11.140625" bestFit="1" customWidth="1"/>
    <col min="11062" max="11062" width="8.7109375" bestFit="1" customWidth="1"/>
    <col min="11063" max="11063" width="11.140625" bestFit="1" customWidth="1"/>
    <col min="11064" max="11064" width="8.7109375" bestFit="1" customWidth="1"/>
    <col min="11065" max="11066" width="7" bestFit="1" customWidth="1"/>
    <col min="11067" max="11067" width="11.140625" bestFit="1" customWidth="1"/>
    <col min="11068" max="11068" width="8.7109375" bestFit="1" customWidth="1"/>
    <col min="11069" max="11069" width="7" bestFit="1" customWidth="1"/>
    <col min="11070" max="11070" width="11.140625" bestFit="1" customWidth="1"/>
    <col min="11071" max="11071" width="8.7109375" bestFit="1" customWidth="1"/>
    <col min="11072" max="11072" width="11.140625" bestFit="1" customWidth="1"/>
    <col min="11073" max="11073" width="8.7109375" bestFit="1" customWidth="1"/>
    <col min="11074" max="11074" width="7" bestFit="1" customWidth="1"/>
    <col min="11075" max="11075" width="11.140625" bestFit="1" customWidth="1"/>
    <col min="11076" max="11076" width="8.7109375" bestFit="1" customWidth="1"/>
    <col min="11077" max="11077" width="11.140625" bestFit="1" customWidth="1"/>
    <col min="11078" max="11078" width="8.7109375" bestFit="1" customWidth="1"/>
    <col min="11079" max="11079" width="11.140625" bestFit="1" customWidth="1"/>
    <col min="11080" max="11080" width="8.7109375" bestFit="1" customWidth="1"/>
    <col min="11081" max="11081" width="11.140625" bestFit="1" customWidth="1"/>
    <col min="11082" max="11082" width="7.7109375" bestFit="1" customWidth="1"/>
    <col min="11083" max="11083" width="10.140625" bestFit="1" customWidth="1"/>
    <col min="11084" max="11084" width="8.7109375" bestFit="1" customWidth="1"/>
    <col min="11085" max="11085" width="11.140625" bestFit="1" customWidth="1"/>
    <col min="11086" max="11086" width="8.7109375" bestFit="1" customWidth="1"/>
    <col min="11087" max="11087" width="11.140625" bestFit="1" customWidth="1"/>
    <col min="11088" max="11088" width="8.7109375" bestFit="1" customWidth="1"/>
    <col min="11089" max="11089" width="11.140625" bestFit="1" customWidth="1"/>
    <col min="11090" max="11090" width="8.7109375" bestFit="1" customWidth="1"/>
    <col min="11091" max="11091" width="7" bestFit="1" customWidth="1"/>
    <col min="11092" max="11092" width="11.140625" bestFit="1" customWidth="1"/>
    <col min="11093" max="11093" width="8.7109375" bestFit="1" customWidth="1"/>
    <col min="11094" max="11094" width="11.140625" bestFit="1" customWidth="1"/>
    <col min="11095" max="11095" width="8.7109375" bestFit="1" customWidth="1"/>
    <col min="11096" max="11096" width="11.140625" bestFit="1" customWidth="1"/>
    <col min="11097" max="11097" width="8.7109375" bestFit="1" customWidth="1"/>
    <col min="11098" max="11098" width="11.140625" bestFit="1" customWidth="1"/>
    <col min="11099" max="11099" width="8.7109375" bestFit="1" customWidth="1"/>
    <col min="11100" max="11100" width="11.140625" bestFit="1" customWidth="1"/>
    <col min="11101" max="11101" width="8.7109375" bestFit="1" customWidth="1"/>
    <col min="11102" max="11102" width="11.140625" bestFit="1" customWidth="1"/>
    <col min="11103" max="11103" width="8.7109375" bestFit="1" customWidth="1"/>
    <col min="11104" max="11104" width="11.140625" bestFit="1" customWidth="1"/>
    <col min="11105" max="11105" width="8.7109375" bestFit="1" customWidth="1"/>
    <col min="11106" max="11106" width="11.140625" bestFit="1" customWidth="1"/>
    <col min="11107" max="11107" width="8.7109375" bestFit="1" customWidth="1"/>
    <col min="11108" max="11108" width="11.140625" bestFit="1" customWidth="1"/>
    <col min="11109" max="11109" width="8.7109375" bestFit="1" customWidth="1"/>
    <col min="11110" max="11110" width="11.140625" bestFit="1" customWidth="1"/>
    <col min="11111" max="11111" width="8.7109375" bestFit="1" customWidth="1"/>
    <col min="11112" max="11112" width="11.140625" bestFit="1" customWidth="1"/>
    <col min="11113" max="11113" width="8.7109375" bestFit="1" customWidth="1"/>
    <col min="11114" max="11114" width="11.140625" bestFit="1" customWidth="1"/>
    <col min="11115" max="11115" width="8.7109375" bestFit="1" customWidth="1"/>
    <col min="11116" max="11116" width="7" bestFit="1" customWidth="1"/>
    <col min="11117" max="11117" width="11.140625" bestFit="1" customWidth="1"/>
    <col min="11118" max="11118" width="8.7109375" bestFit="1" customWidth="1"/>
    <col min="11119" max="11119" width="11.140625" bestFit="1" customWidth="1"/>
    <col min="11120" max="11120" width="7.7109375" bestFit="1" customWidth="1"/>
    <col min="11121" max="11121" width="10.140625" bestFit="1" customWidth="1"/>
    <col min="11122" max="11122" width="8.7109375" bestFit="1" customWidth="1"/>
    <col min="11123" max="11123" width="11.140625" bestFit="1" customWidth="1"/>
    <col min="11124" max="11124" width="8.7109375" bestFit="1" customWidth="1"/>
    <col min="11125" max="11125" width="11.140625" bestFit="1" customWidth="1"/>
    <col min="11126" max="11126" width="8.7109375" bestFit="1" customWidth="1"/>
    <col min="11127" max="11127" width="11.140625" bestFit="1" customWidth="1"/>
    <col min="11128" max="11128" width="8.7109375" bestFit="1" customWidth="1"/>
    <col min="11129" max="11129" width="11.140625" bestFit="1" customWidth="1"/>
    <col min="11130" max="11130" width="8.7109375" bestFit="1" customWidth="1"/>
    <col min="11131" max="11131" width="11.140625" bestFit="1" customWidth="1"/>
    <col min="11132" max="11132" width="8.7109375" bestFit="1" customWidth="1"/>
    <col min="11133" max="11133" width="11.140625" bestFit="1" customWidth="1"/>
    <col min="11134" max="11134" width="7.7109375" bestFit="1" customWidth="1"/>
    <col min="11135" max="11135" width="10.140625" bestFit="1" customWidth="1"/>
    <col min="11136" max="11136" width="8.7109375" bestFit="1" customWidth="1"/>
    <col min="11137" max="11137" width="11.140625" bestFit="1" customWidth="1"/>
    <col min="11138" max="11138" width="7" bestFit="1" customWidth="1"/>
    <col min="11139" max="11139" width="8.5703125" bestFit="1" customWidth="1"/>
    <col min="11140" max="11140" width="8.7109375" bestFit="1" customWidth="1"/>
    <col min="11141" max="11141" width="11.140625" bestFit="1" customWidth="1"/>
    <col min="11142" max="11142" width="7.7109375" bestFit="1" customWidth="1"/>
    <col min="11143" max="11143" width="10.140625" bestFit="1" customWidth="1"/>
    <col min="11144" max="11144" width="8.7109375" bestFit="1" customWidth="1"/>
    <col min="11145" max="11145" width="11.140625" bestFit="1" customWidth="1"/>
    <col min="11146" max="11146" width="8.7109375" bestFit="1" customWidth="1"/>
    <col min="11147" max="11147" width="11.140625" bestFit="1" customWidth="1"/>
    <col min="11148" max="11148" width="7.7109375" bestFit="1" customWidth="1"/>
    <col min="11149" max="11149" width="10.140625" bestFit="1" customWidth="1"/>
    <col min="11150" max="11150" width="8.7109375" bestFit="1" customWidth="1"/>
    <col min="11151" max="11151" width="7" bestFit="1" customWidth="1"/>
    <col min="11152" max="11152" width="11.140625" bestFit="1" customWidth="1"/>
    <col min="11153" max="11153" width="8.7109375" bestFit="1" customWidth="1"/>
    <col min="11154" max="11154" width="11.140625" bestFit="1" customWidth="1"/>
    <col min="11155" max="11155" width="8.7109375" bestFit="1" customWidth="1"/>
    <col min="11156" max="11156" width="11.140625" bestFit="1" customWidth="1"/>
    <col min="11157" max="11157" width="8.7109375" bestFit="1" customWidth="1"/>
    <col min="11158" max="11158" width="11.140625" bestFit="1" customWidth="1"/>
    <col min="11159" max="11159" width="8.7109375" bestFit="1" customWidth="1"/>
    <col min="11160" max="11160" width="11.140625" bestFit="1" customWidth="1"/>
    <col min="11161" max="11161" width="8.7109375" bestFit="1" customWidth="1"/>
    <col min="11162" max="11162" width="11.140625" bestFit="1" customWidth="1"/>
    <col min="11163" max="11163" width="8.7109375" bestFit="1" customWidth="1"/>
    <col min="11164" max="11164" width="11.140625" bestFit="1" customWidth="1"/>
    <col min="11165" max="11165" width="8.7109375" bestFit="1" customWidth="1"/>
    <col min="11166" max="11166" width="11.140625" bestFit="1" customWidth="1"/>
    <col min="11167" max="11167" width="8.7109375" bestFit="1" customWidth="1"/>
    <col min="11168" max="11168" width="11.140625" bestFit="1" customWidth="1"/>
    <col min="11169" max="11169" width="8.7109375" bestFit="1" customWidth="1"/>
    <col min="11170" max="11170" width="11.140625" bestFit="1" customWidth="1"/>
    <col min="11171" max="11171" width="8.7109375" bestFit="1" customWidth="1"/>
    <col min="11172" max="11172" width="11.140625" bestFit="1" customWidth="1"/>
    <col min="11173" max="11173" width="8.7109375" bestFit="1" customWidth="1"/>
    <col min="11174" max="11174" width="11.140625" bestFit="1" customWidth="1"/>
    <col min="11175" max="11175" width="8.7109375" bestFit="1" customWidth="1"/>
    <col min="11176" max="11176" width="11.140625" bestFit="1" customWidth="1"/>
    <col min="11177" max="11177" width="8.7109375" bestFit="1" customWidth="1"/>
    <col min="11178" max="11178" width="11.140625" bestFit="1" customWidth="1"/>
    <col min="11179" max="11179" width="8.7109375" bestFit="1" customWidth="1"/>
    <col min="11180" max="11180" width="11.140625" bestFit="1" customWidth="1"/>
    <col min="11181" max="11181" width="8.7109375" bestFit="1" customWidth="1"/>
    <col min="11182" max="11182" width="11.140625" bestFit="1" customWidth="1"/>
    <col min="11183" max="11183" width="7.7109375" bestFit="1" customWidth="1"/>
    <col min="11184" max="11184" width="10.140625" bestFit="1" customWidth="1"/>
    <col min="11185" max="11185" width="8.7109375" bestFit="1" customWidth="1"/>
    <col min="11186" max="11186" width="11.140625" bestFit="1" customWidth="1"/>
    <col min="11187" max="11187" width="8.7109375" bestFit="1" customWidth="1"/>
    <col min="11188" max="11188" width="11.140625" bestFit="1" customWidth="1"/>
    <col min="11189" max="11189" width="8.7109375" bestFit="1" customWidth="1"/>
    <col min="11190" max="11190" width="11.140625" bestFit="1" customWidth="1"/>
    <col min="11191" max="11191" width="8.7109375" bestFit="1" customWidth="1"/>
    <col min="11192" max="11192" width="11.140625" bestFit="1" customWidth="1"/>
    <col min="11193" max="11193" width="8.7109375" bestFit="1" customWidth="1"/>
    <col min="11194" max="11194" width="11.140625" bestFit="1" customWidth="1"/>
    <col min="11195" max="11195" width="7.7109375" bestFit="1" customWidth="1"/>
    <col min="11196" max="11196" width="10.140625" bestFit="1" customWidth="1"/>
    <col min="11197" max="11197" width="8.7109375" bestFit="1" customWidth="1"/>
    <col min="11198" max="11198" width="11.140625" bestFit="1" customWidth="1"/>
    <col min="11199" max="11199" width="8.7109375" bestFit="1" customWidth="1"/>
    <col min="11200" max="11200" width="11.140625" bestFit="1" customWidth="1"/>
    <col min="11201" max="11201" width="8.7109375" bestFit="1" customWidth="1"/>
    <col min="11202" max="11202" width="11.140625" bestFit="1" customWidth="1"/>
    <col min="11203" max="11203" width="8.7109375" bestFit="1" customWidth="1"/>
    <col min="11204" max="11204" width="11.140625" bestFit="1" customWidth="1"/>
    <col min="11205" max="11205" width="8.7109375" bestFit="1" customWidth="1"/>
    <col min="11206" max="11206" width="11.140625" bestFit="1" customWidth="1"/>
    <col min="11207" max="11207" width="8.7109375" bestFit="1" customWidth="1"/>
    <col min="11208" max="11208" width="11.140625" bestFit="1" customWidth="1"/>
    <col min="11209" max="11209" width="8.7109375" bestFit="1" customWidth="1"/>
    <col min="11210" max="11210" width="11.140625" bestFit="1" customWidth="1"/>
    <col min="11211" max="11211" width="8.7109375" bestFit="1" customWidth="1"/>
    <col min="11212" max="11212" width="11.140625" bestFit="1" customWidth="1"/>
    <col min="11213" max="11213" width="8.7109375" bestFit="1" customWidth="1"/>
    <col min="11214" max="11214" width="11.140625" bestFit="1" customWidth="1"/>
    <col min="11215" max="11215" width="8.7109375" bestFit="1" customWidth="1"/>
    <col min="11216" max="11216" width="11.140625" bestFit="1" customWidth="1"/>
    <col min="11217" max="11217" width="8.7109375" bestFit="1" customWidth="1"/>
    <col min="11218" max="11218" width="11.140625" bestFit="1" customWidth="1"/>
    <col min="11219" max="11219" width="8.7109375" bestFit="1" customWidth="1"/>
    <col min="11220" max="11220" width="11.140625" bestFit="1" customWidth="1"/>
    <col min="11221" max="11221" width="8.7109375" bestFit="1" customWidth="1"/>
    <col min="11222" max="11222" width="11.140625" bestFit="1" customWidth="1"/>
    <col min="11223" max="11223" width="8.7109375" bestFit="1" customWidth="1"/>
    <col min="11224" max="11224" width="11.140625" bestFit="1" customWidth="1"/>
    <col min="11225" max="11225" width="8.7109375" bestFit="1" customWidth="1"/>
    <col min="11226" max="11226" width="11.140625" bestFit="1" customWidth="1"/>
    <col min="11227" max="11227" width="8.7109375" bestFit="1" customWidth="1"/>
    <col min="11228" max="11228" width="11.140625" bestFit="1" customWidth="1"/>
    <col min="11229" max="11229" width="8.7109375" bestFit="1" customWidth="1"/>
    <col min="11230" max="11230" width="11.140625" bestFit="1" customWidth="1"/>
    <col min="11231" max="11231" width="8.7109375" bestFit="1" customWidth="1"/>
    <col min="11232" max="11232" width="11.140625" bestFit="1" customWidth="1"/>
    <col min="11233" max="11233" width="8.7109375" bestFit="1" customWidth="1"/>
    <col min="11234" max="11234" width="11.140625" bestFit="1" customWidth="1"/>
    <col min="11235" max="11235" width="8.7109375" bestFit="1" customWidth="1"/>
    <col min="11236" max="11236" width="11.140625" bestFit="1" customWidth="1"/>
    <col min="11237" max="11237" width="8.7109375" bestFit="1" customWidth="1"/>
    <col min="11238" max="11238" width="11.140625" bestFit="1" customWidth="1"/>
    <col min="11239" max="11239" width="8.7109375" bestFit="1" customWidth="1"/>
    <col min="11240" max="11240" width="11.140625" bestFit="1" customWidth="1"/>
    <col min="11241" max="11241" width="8.7109375" bestFit="1" customWidth="1"/>
    <col min="11242" max="11242" width="11.140625" bestFit="1" customWidth="1"/>
    <col min="11243" max="11243" width="8.7109375" bestFit="1" customWidth="1"/>
    <col min="11244" max="11244" width="11.140625" bestFit="1" customWidth="1"/>
    <col min="11245" max="11245" width="8.7109375" bestFit="1" customWidth="1"/>
    <col min="11246" max="11246" width="11.140625" bestFit="1" customWidth="1"/>
    <col min="11247" max="11247" width="8.7109375" bestFit="1" customWidth="1"/>
    <col min="11248" max="11248" width="11.140625" bestFit="1" customWidth="1"/>
    <col min="11249" max="11249" width="8.7109375" bestFit="1" customWidth="1"/>
    <col min="11250" max="11250" width="11.140625" bestFit="1" customWidth="1"/>
    <col min="11251" max="11251" width="8.7109375" bestFit="1" customWidth="1"/>
    <col min="11252" max="11252" width="11.140625" bestFit="1" customWidth="1"/>
    <col min="11253" max="11253" width="8.7109375" bestFit="1" customWidth="1"/>
    <col min="11254" max="11254" width="11.140625" bestFit="1" customWidth="1"/>
    <col min="11255" max="11255" width="8.7109375" bestFit="1" customWidth="1"/>
    <col min="11256" max="11256" width="11.140625" bestFit="1" customWidth="1"/>
    <col min="11257" max="11257" width="8.7109375" bestFit="1" customWidth="1"/>
    <col min="11258" max="11258" width="11.140625" bestFit="1" customWidth="1"/>
    <col min="11259" max="11259" width="8.7109375" bestFit="1" customWidth="1"/>
    <col min="11260" max="11260" width="11.140625" bestFit="1" customWidth="1"/>
    <col min="11261" max="11261" width="8.7109375" bestFit="1" customWidth="1"/>
    <col min="11262" max="11262" width="7" bestFit="1" customWidth="1"/>
    <col min="11263" max="11263" width="11.140625" bestFit="1" customWidth="1"/>
    <col min="11264" max="11264" width="8.7109375" bestFit="1" customWidth="1"/>
    <col min="11265" max="11265" width="11.140625" bestFit="1" customWidth="1"/>
    <col min="11266" max="11266" width="8.7109375" bestFit="1" customWidth="1"/>
    <col min="11267" max="11267" width="11.140625" bestFit="1" customWidth="1"/>
    <col min="11268" max="11268" width="8.7109375" bestFit="1" customWidth="1"/>
    <col min="11269" max="11269" width="7" bestFit="1" customWidth="1"/>
    <col min="11270" max="11270" width="11.140625" bestFit="1" customWidth="1"/>
    <col min="11271" max="11271" width="8.7109375" bestFit="1" customWidth="1"/>
    <col min="11272" max="11272" width="11.140625" bestFit="1" customWidth="1"/>
    <col min="11273" max="11273" width="7.7109375" bestFit="1" customWidth="1"/>
    <col min="11274" max="11274" width="10.140625" bestFit="1" customWidth="1"/>
    <col min="11275" max="11275" width="8.7109375" bestFit="1" customWidth="1"/>
    <col min="11276" max="11276" width="11.140625" bestFit="1" customWidth="1"/>
    <col min="11277" max="11277" width="8.7109375" bestFit="1" customWidth="1"/>
    <col min="11278" max="11278" width="11.140625" bestFit="1" customWidth="1"/>
    <col min="11279" max="11279" width="8.7109375" bestFit="1" customWidth="1"/>
    <col min="11280" max="11280" width="7" bestFit="1" customWidth="1"/>
    <col min="11281" max="11281" width="11.140625" bestFit="1" customWidth="1"/>
    <col min="11282" max="11282" width="8.7109375" bestFit="1" customWidth="1"/>
    <col min="11283" max="11283" width="11.140625" bestFit="1" customWidth="1"/>
    <col min="11284" max="11284" width="8.7109375" bestFit="1" customWidth="1"/>
    <col min="11285" max="11285" width="11.140625" bestFit="1" customWidth="1"/>
    <col min="11286" max="11286" width="8.7109375" bestFit="1" customWidth="1"/>
    <col min="11287" max="11287" width="6" bestFit="1" customWidth="1"/>
    <col min="11288" max="11288" width="11.140625" bestFit="1" customWidth="1"/>
    <col min="11289" max="11289" width="8.7109375" bestFit="1" customWidth="1"/>
    <col min="11290" max="11290" width="11.140625" bestFit="1" customWidth="1"/>
    <col min="11291" max="11291" width="8.7109375" bestFit="1" customWidth="1"/>
    <col min="11292" max="11292" width="7" bestFit="1" customWidth="1"/>
    <col min="11293" max="11293" width="11.140625" bestFit="1" customWidth="1"/>
    <col min="11294" max="11294" width="8.7109375" bestFit="1" customWidth="1"/>
    <col min="11295" max="11295" width="6" bestFit="1" customWidth="1"/>
    <col min="11296" max="11296" width="11.140625" bestFit="1" customWidth="1"/>
    <col min="11297" max="11297" width="8.7109375" bestFit="1" customWidth="1"/>
    <col min="11298" max="11298" width="11.140625" bestFit="1" customWidth="1"/>
    <col min="11299" max="11299" width="8.7109375" bestFit="1" customWidth="1"/>
    <col min="11300" max="11300" width="11.140625" bestFit="1" customWidth="1"/>
    <col min="11301" max="11301" width="8.7109375" bestFit="1" customWidth="1"/>
    <col min="11302" max="11302" width="7" bestFit="1" customWidth="1"/>
    <col min="11303" max="11303" width="11.140625" bestFit="1" customWidth="1"/>
    <col min="11304" max="11304" width="8.7109375" bestFit="1" customWidth="1"/>
    <col min="11305" max="11305" width="11.140625" bestFit="1" customWidth="1"/>
    <col min="11306" max="11306" width="7.7109375" bestFit="1" customWidth="1"/>
    <col min="11307" max="11307" width="10.140625" bestFit="1" customWidth="1"/>
    <col min="11308" max="11308" width="8.7109375" bestFit="1" customWidth="1"/>
    <col min="11309" max="11309" width="11.140625" bestFit="1" customWidth="1"/>
    <col min="11310" max="11310" width="8.7109375" bestFit="1" customWidth="1"/>
    <col min="11311" max="11311" width="11.140625" bestFit="1" customWidth="1"/>
    <col min="11312" max="11312" width="8.7109375" bestFit="1" customWidth="1"/>
    <col min="11313" max="11313" width="11.140625" bestFit="1" customWidth="1"/>
    <col min="11314" max="11314" width="8.7109375" bestFit="1" customWidth="1"/>
    <col min="11315" max="11315" width="11.140625" bestFit="1" customWidth="1"/>
    <col min="11316" max="11316" width="8.7109375" bestFit="1" customWidth="1"/>
    <col min="11317" max="11317" width="11.140625" bestFit="1" customWidth="1"/>
    <col min="11318" max="11318" width="8.7109375" bestFit="1" customWidth="1"/>
    <col min="11319" max="11320" width="7" bestFit="1" customWidth="1"/>
    <col min="11321" max="11321" width="11.140625" bestFit="1" customWidth="1"/>
    <col min="11322" max="11322" width="8.7109375" bestFit="1" customWidth="1"/>
    <col min="11323" max="11323" width="11.140625" bestFit="1" customWidth="1"/>
    <col min="11324" max="11324" width="8.7109375" bestFit="1" customWidth="1"/>
    <col min="11325" max="11325" width="11.140625" bestFit="1" customWidth="1"/>
    <col min="11326" max="11326" width="8.7109375" bestFit="1" customWidth="1"/>
    <col min="11327" max="11327" width="11.140625" bestFit="1" customWidth="1"/>
    <col min="11328" max="11328" width="7.7109375" bestFit="1" customWidth="1"/>
    <col min="11329" max="11329" width="10.140625" bestFit="1" customWidth="1"/>
    <col min="11330" max="11330" width="8.7109375" bestFit="1" customWidth="1"/>
    <col min="11331" max="11331" width="11.140625" bestFit="1" customWidth="1"/>
    <col min="11332" max="11332" width="8.7109375" bestFit="1" customWidth="1"/>
    <col min="11333" max="11333" width="11.140625" bestFit="1" customWidth="1"/>
    <col min="11334" max="11334" width="8.7109375" bestFit="1" customWidth="1"/>
    <col min="11335" max="11335" width="11.140625" bestFit="1" customWidth="1"/>
    <col min="11336" max="11336" width="8.7109375" bestFit="1" customWidth="1"/>
    <col min="11337" max="11337" width="11.140625" bestFit="1" customWidth="1"/>
    <col min="11338" max="11338" width="8.7109375" bestFit="1" customWidth="1"/>
    <col min="11339" max="11339" width="11.140625" bestFit="1" customWidth="1"/>
    <col min="11340" max="11340" width="8.7109375" bestFit="1" customWidth="1"/>
    <col min="11341" max="11341" width="11.140625" bestFit="1" customWidth="1"/>
    <col min="11342" max="11342" width="8.7109375" bestFit="1" customWidth="1"/>
    <col min="11343" max="11343" width="11.140625" bestFit="1" customWidth="1"/>
    <col min="11344" max="11344" width="7.7109375" bestFit="1" customWidth="1"/>
    <col min="11345" max="11345" width="7" bestFit="1" customWidth="1"/>
    <col min="11346" max="11346" width="10.140625" bestFit="1" customWidth="1"/>
    <col min="11347" max="11347" width="8.7109375" bestFit="1" customWidth="1"/>
    <col min="11348" max="11348" width="11.140625" bestFit="1" customWidth="1"/>
    <col min="11349" max="11349" width="8.7109375" bestFit="1" customWidth="1"/>
    <col min="11350" max="11350" width="11.140625" bestFit="1" customWidth="1"/>
    <col min="11351" max="11351" width="8.7109375" bestFit="1" customWidth="1"/>
    <col min="11352" max="11352" width="11.140625" bestFit="1" customWidth="1"/>
    <col min="11353" max="11353" width="8.7109375" bestFit="1" customWidth="1"/>
    <col min="11354" max="11354" width="11.140625" bestFit="1" customWidth="1"/>
    <col min="11355" max="11355" width="8.7109375" bestFit="1" customWidth="1"/>
    <col min="11356" max="11356" width="11.140625" bestFit="1" customWidth="1"/>
    <col min="11357" max="11357" width="8.7109375" bestFit="1" customWidth="1"/>
    <col min="11358" max="11358" width="11.140625" bestFit="1" customWidth="1"/>
    <col min="11359" max="11359" width="8.7109375" bestFit="1" customWidth="1"/>
    <col min="11360" max="11360" width="7" bestFit="1" customWidth="1"/>
    <col min="11361" max="11361" width="11.140625" bestFit="1" customWidth="1"/>
    <col min="11362" max="11362" width="8.7109375" bestFit="1" customWidth="1"/>
    <col min="11363" max="11363" width="7" bestFit="1" customWidth="1"/>
    <col min="11364" max="11364" width="11.140625" bestFit="1" customWidth="1"/>
    <col min="11365" max="11365" width="8.7109375" bestFit="1" customWidth="1"/>
    <col min="11366" max="11366" width="11.140625" bestFit="1" customWidth="1"/>
    <col min="11367" max="11367" width="8.7109375" bestFit="1" customWidth="1"/>
    <col min="11368" max="11368" width="11.140625" bestFit="1" customWidth="1"/>
    <col min="11369" max="11369" width="8.7109375" bestFit="1" customWidth="1"/>
    <col min="11370" max="11370" width="11.140625" bestFit="1" customWidth="1"/>
    <col min="11371" max="11371" width="8.7109375" bestFit="1" customWidth="1"/>
    <col min="11372" max="11372" width="11.140625" bestFit="1" customWidth="1"/>
    <col min="11373" max="11373" width="8.7109375" bestFit="1" customWidth="1"/>
    <col min="11374" max="11374" width="7" bestFit="1" customWidth="1"/>
    <col min="11375" max="11375" width="11.140625" bestFit="1" customWidth="1"/>
    <col min="11376" max="11376" width="8.7109375" bestFit="1" customWidth="1"/>
    <col min="11377" max="11377" width="11.140625" bestFit="1" customWidth="1"/>
    <col min="11378" max="11378" width="8.7109375" bestFit="1" customWidth="1"/>
    <col min="11379" max="11379" width="11.140625" bestFit="1" customWidth="1"/>
    <col min="11380" max="11380" width="8.7109375" bestFit="1" customWidth="1"/>
    <col min="11381" max="11381" width="7" bestFit="1" customWidth="1"/>
    <col min="11382" max="11382" width="11.140625" bestFit="1" customWidth="1"/>
    <col min="11383" max="11383" width="8.7109375" bestFit="1" customWidth="1"/>
    <col min="11384" max="11384" width="11.140625" bestFit="1" customWidth="1"/>
    <col min="11385" max="11385" width="7.7109375" bestFit="1" customWidth="1"/>
    <col min="11386" max="11386" width="10.140625" bestFit="1" customWidth="1"/>
    <col min="11387" max="11387" width="8.7109375" bestFit="1" customWidth="1"/>
    <col min="11388" max="11388" width="11.140625" bestFit="1" customWidth="1"/>
    <col min="11389" max="11389" width="8.7109375" bestFit="1" customWidth="1"/>
    <col min="11390" max="11390" width="11.140625" bestFit="1" customWidth="1"/>
    <col min="11391" max="11391" width="8.7109375" bestFit="1" customWidth="1"/>
    <col min="11392" max="11392" width="7" bestFit="1" customWidth="1"/>
    <col min="11393" max="11393" width="11.140625" bestFit="1" customWidth="1"/>
    <col min="11394" max="11394" width="8.7109375" bestFit="1" customWidth="1"/>
    <col min="11395" max="11395" width="11.140625" bestFit="1" customWidth="1"/>
    <col min="11396" max="11396" width="8.7109375" bestFit="1" customWidth="1"/>
    <col min="11397" max="11397" width="11.140625" bestFit="1" customWidth="1"/>
    <col min="11398" max="11398" width="8.7109375" bestFit="1" customWidth="1"/>
    <col min="11399" max="11399" width="7" bestFit="1" customWidth="1"/>
    <col min="11400" max="11400" width="11.140625" bestFit="1" customWidth="1"/>
    <col min="11401" max="11401" width="8.7109375" bestFit="1" customWidth="1"/>
    <col min="11402" max="11402" width="7" bestFit="1" customWidth="1"/>
    <col min="11403" max="11403" width="11.140625" bestFit="1" customWidth="1"/>
    <col min="11404" max="11404" width="8.7109375" bestFit="1" customWidth="1"/>
    <col min="11405" max="11405" width="11.140625" bestFit="1" customWidth="1"/>
    <col min="11406" max="11406" width="8.7109375" bestFit="1" customWidth="1"/>
    <col min="11407" max="11407" width="11.140625" bestFit="1" customWidth="1"/>
    <col min="11408" max="11408" width="8.7109375" bestFit="1" customWidth="1"/>
    <col min="11409" max="11409" width="11.140625" bestFit="1" customWidth="1"/>
    <col min="11410" max="11410" width="8.7109375" bestFit="1" customWidth="1"/>
    <col min="11411" max="11411" width="7" bestFit="1" customWidth="1"/>
    <col min="11412" max="11412" width="11.140625" bestFit="1" customWidth="1"/>
    <col min="11413" max="11413" width="8.7109375" bestFit="1" customWidth="1"/>
    <col min="11414" max="11414" width="11.140625" bestFit="1" customWidth="1"/>
    <col min="11415" max="11415" width="8.7109375" bestFit="1" customWidth="1"/>
    <col min="11416" max="11416" width="11.140625" bestFit="1" customWidth="1"/>
    <col min="11417" max="11417" width="8.7109375" bestFit="1" customWidth="1"/>
    <col min="11418" max="11418" width="11.140625" bestFit="1" customWidth="1"/>
    <col min="11419" max="11419" width="7.7109375" bestFit="1" customWidth="1"/>
    <col min="11420" max="11420" width="10.140625" bestFit="1" customWidth="1"/>
    <col min="11421" max="11421" width="8.7109375" bestFit="1" customWidth="1"/>
    <col min="11422" max="11422" width="11.140625" bestFit="1" customWidth="1"/>
    <col min="11423" max="11423" width="8.7109375" bestFit="1" customWidth="1"/>
    <col min="11424" max="11424" width="11.140625" bestFit="1" customWidth="1"/>
    <col min="11425" max="11425" width="7.7109375" bestFit="1" customWidth="1"/>
    <col min="11426" max="11426" width="10.140625" bestFit="1" customWidth="1"/>
    <col min="11427" max="11427" width="8.7109375" bestFit="1" customWidth="1"/>
    <col min="11428" max="11428" width="7" bestFit="1" customWidth="1"/>
    <col min="11429" max="11429" width="11.140625" bestFit="1" customWidth="1"/>
    <col min="11430" max="11430" width="8.7109375" bestFit="1" customWidth="1"/>
    <col min="11431" max="11431" width="11.140625" bestFit="1" customWidth="1"/>
    <col min="11432" max="11432" width="8.7109375" bestFit="1" customWidth="1"/>
    <col min="11433" max="11433" width="11.140625" bestFit="1" customWidth="1"/>
    <col min="11434" max="11434" width="8.7109375" bestFit="1" customWidth="1"/>
    <col min="11435" max="11435" width="11.140625" bestFit="1" customWidth="1"/>
    <col min="11436" max="11436" width="7.7109375" bestFit="1" customWidth="1"/>
    <col min="11437" max="11437" width="10.140625" bestFit="1" customWidth="1"/>
    <col min="11438" max="11438" width="8.7109375" bestFit="1" customWidth="1"/>
    <col min="11439" max="11439" width="11.140625" bestFit="1" customWidth="1"/>
    <col min="11440" max="11440" width="8.7109375" bestFit="1" customWidth="1"/>
    <col min="11441" max="11441" width="11.140625" bestFit="1" customWidth="1"/>
    <col min="11442" max="11442" width="7.7109375" bestFit="1" customWidth="1"/>
    <col min="11443" max="11443" width="10.140625" bestFit="1" customWidth="1"/>
    <col min="11444" max="11444" width="8.7109375" bestFit="1" customWidth="1"/>
    <col min="11445" max="11445" width="11.140625" bestFit="1" customWidth="1"/>
    <col min="11446" max="11446" width="8.7109375" bestFit="1" customWidth="1"/>
    <col min="11447" max="11447" width="11.140625" bestFit="1" customWidth="1"/>
    <col min="11448" max="11448" width="8.7109375" bestFit="1" customWidth="1"/>
    <col min="11449" max="11449" width="11.140625" bestFit="1" customWidth="1"/>
    <col min="11450" max="11450" width="8.7109375" bestFit="1" customWidth="1"/>
    <col min="11451" max="11451" width="11.140625" bestFit="1" customWidth="1"/>
    <col min="11452" max="11452" width="8.7109375" bestFit="1" customWidth="1"/>
    <col min="11453" max="11453" width="11.140625" bestFit="1" customWidth="1"/>
    <col min="11454" max="11454" width="8.7109375" bestFit="1" customWidth="1"/>
    <col min="11455" max="11455" width="7" bestFit="1" customWidth="1"/>
    <col min="11456" max="11456" width="11.140625" bestFit="1" customWidth="1"/>
    <col min="11457" max="11457" width="8.7109375" bestFit="1" customWidth="1"/>
    <col min="11458" max="11458" width="11.140625" bestFit="1" customWidth="1"/>
    <col min="11459" max="11459" width="8.7109375" bestFit="1" customWidth="1"/>
    <col min="11460" max="11460" width="11.140625" bestFit="1" customWidth="1"/>
    <col min="11461" max="11461" width="7.7109375" bestFit="1" customWidth="1"/>
    <col min="11462" max="11462" width="10.140625" bestFit="1" customWidth="1"/>
    <col min="11463" max="11463" width="8.7109375" bestFit="1" customWidth="1"/>
    <col min="11464" max="11464" width="11.140625" bestFit="1" customWidth="1"/>
    <col min="11465" max="11465" width="8.7109375" bestFit="1" customWidth="1"/>
    <col min="11466" max="11466" width="11.140625" bestFit="1" customWidth="1"/>
    <col min="11467" max="11467" width="8.7109375" bestFit="1" customWidth="1"/>
    <col min="11468" max="11468" width="11.140625" bestFit="1" customWidth="1"/>
    <col min="11469" max="11469" width="8.7109375" bestFit="1" customWidth="1"/>
    <col min="11470" max="11470" width="11.140625" bestFit="1" customWidth="1"/>
    <col min="11471" max="11471" width="8.7109375" bestFit="1" customWidth="1"/>
    <col min="11472" max="11472" width="11.140625" bestFit="1" customWidth="1"/>
    <col min="11473" max="11473" width="7.7109375" bestFit="1" customWidth="1"/>
    <col min="11474" max="11474" width="10.140625" bestFit="1" customWidth="1"/>
    <col min="11475" max="11475" width="8.7109375" bestFit="1" customWidth="1"/>
    <col min="11476" max="11476" width="11.140625" bestFit="1" customWidth="1"/>
    <col min="11477" max="11477" width="8.7109375" bestFit="1" customWidth="1"/>
    <col min="11478" max="11478" width="11.140625" bestFit="1" customWidth="1"/>
    <col min="11479" max="11479" width="8.7109375" bestFit="1" customWidth="1"/>
    <col min="11480" max="11480" width="11.140625" bestFit="1" customWidth="1"/>
    <col min="11481" max="11481" width="8.7109375" bestFit="1" customWidth="1"/>
    <col min="11482" max="11482" width="11.140625" bestFit="1" customWidth="1"/>
    <col min="11483" max="11483" width="7.7109375" bestFit="1" customWidth="1"/>
    <col min="11484" max="11484" width="10.140625" bestFit="1" customWidth="1"/>
    <col min="11485" max="11485" width="8.7109375" bestFit="1" customWidth="1"/>
    <col min="11486" max="11486" width="6" bestFit="1" customWidth="1"/>
    <col min="11487" max="11487" width="7" bestFit="1" customWidth="1"/>
    <col min="11488" max="11488" width="11.140625" bestFit="1" customWidth="1"/>
    <col min="11489" max="11489" width="8.7109375" bestFit="1" customWidth="1"/>
    <col min="11490" max="11490" width="11.140625" bestFit="1" customWidth="1"/>
    <col min="11491" max="11491" width="7.7109375" bestFit="1" customWidth="1"/>
    <col min="11492" max="11492" width="10.140625" bestFit="1" customWidth="1"/>
    <col min="11493" max="11493" width="7.7109375" bestFit="1" customWidth="1"/>
    <col min="11494" max="11494" width="10.140625" bestFit="1" customWidth="1"/>
    <col min="11495" max="11495" width="8.7109375" bestFit="1" customWidth="1"/>
    <col min="11496" max="11496" width="11.140625" bestFit="1" customWidth="1"/>
    <col min="11497" max="11497" width="8.7109375" bestFit="1" customWidth="1"/>
    <col min="11498" max="11498" width="11.140625" bestFit="1" customWidth="1"/>
    <col min="11499" max="11499" width="8.7109375" bestFit="1" customWidth="1"/>
    <col min="11500" max="11500" width="11.140625" bestFit="1" customWidth="1"/>
    <col min="11501" max="11501" width="8.7109375" bestFit="1" customWidth="1"/>
    <col min="11502" max="11502" width="11.140625" bestFit="1" customWidth="1"/>
    <col min="11503" max="11503" width="8.7109375" bestFit="1" customWidth="1"/>
    <col min="11504" max="11504" width="11.140625" bestFit="1" customWidth="1"/>
    <col min="11505" max="11505" width="8.7109375" bestFit="1" customWidth="1"/>
    <col min="11506" max="11506" width="11.140625" bestFit="1" customWidth="1"/>
    <col min="11507" max="11507" width="8.7109375" bestFit="1" customWidth="1"/>
    <col min="11508" max="11508" width="11.140625" bestFit="1" customWidth="1"/>
    <col min="11509" max="11509" width="8.7109375" bestFit="1" customWidth="1"/>
    <col min="11510" max="11510" width="7" bestFit="1" customWidth="1"/>
    <col min="11511" max="11511" width="11.140625" bestFit="1" customWidth="1"/>
    <col min="11512" max="11512" width="8.7109375" bestFit="1" customWidth="1"/>
    <col min="11513" max="11513" width="7" bestFit="1" customWidth="1"/>
    <col min="11514" max="11514" width="11.140625" bestFit="1" customWidth="1"/>
    <col min="11515" max="11515" width="8.7109375" bestFit="1" customWidth="1"/>
    <col min="11516" max="11516" width="11.140625" bestFit="1" customWidth="1"/>
    <col min="11517" max="11517" width="8.7109375" bestFit="1" customWidth="1"/>
    <col min="11518" max="11519" width="7" bestFit="1" customWidth="1"/>
    <col min="11520" max="11520" width="11.140625" bestFit="1" customWidth="1"/>
    <col min="11521" max="11521" width="8.7109375" bestFit="1" customWidth="1"/>
    <col min="11522" max="11522" width="7" bestFit="1" customWidth="1"/>
    <col min="11523" max="11523" width="11.140625" bestFit="1" customWidth="1"/>
    <col min="11524" max="11524" width="8.7109375" bestFit="1" customWidth="1"/>
    <col min="11525" max="11525" width="11.140625" bestFit="1" customWidth="1"/>
    <col min="11526" max="11526" width="8.7109375" bestFit="1" customWidth="1"/>
    <col min="11527" max="11527" width="11.140625" bestFit="1" customWidth="1"/>
    <col min="11528" max="11528" width="8.7109375" bestFit="1" customWidth="1"/>
    <col min="11529" max="11529" width="11.140625" bestFit="1" customWidth="1"/>
    <col min="11530" max="11530" width="7.7109375" bestFit="1" customWidth="1"/>
    <col min="11531" max="11531" width="10.140625" bestFit="1" customWidth="1"/>
    <col min="11532" max="11532" width="8.7109375" bestFit="1" customWidth="1"/>
    <col min="11533" max="11533" width="11.140625" bestFit="1" customWidth="1"/>
    <col min="11534" max="11534" width="8.7109375" bestFit="1" customWidth="1"/>
    <col min="11535" max="11535" width="7" bestFit="1" customWidth="1"/>
    <col min="11536" max="11536" width="11.140625" bestFit="1" customWidth="1"/>
    <col min="11537" max="11537" width="8.7109375" bestFit="1" customWidth="1"/>
    <col min="11538" max="11538" width="7" bestFit="1" customWidth="1"/>
    <col min="11539" max="11539" width="11.140625" bestFit="1" customWidth="1"/>
    <col min="11540" max="11540" width="8.7109375" bestFit="1" customWidth="1"/>
    <col min="11541" max="11541" width="11.140625" bestFit="1" customWidth="1"/>
    <col min="11542" max="11542" width="8.7109375" bestFit="1" customWidth="1"/>
    <col min="11543" max="11543" width="11.140625" bestFit="1" customWidth="1"/>
    <col min="11544" max="11544" width="8.7109375" bestFit="1" customWidth="1"/>
    <col min="11545" max="11545" width="7" bestFit="1" customWidth="1"/>
    <col min="11546" max="11546" width="11.140625" bestFit="1" customWidth="1"/>
    <col min="11547" max="11547" width="7.7109375" bestFit="1" customWidth="1"/>
    <col min="11548" max="11548" width="10.140625" bestFit="1" customWidth="1"/>
    <col min="11549" max="11549" width="8.7109375" bestFit="1" customWidth="1"/>
    <col min="11550" max="11550" width="11.140625" bestFit="1" customWidth="1"/>
    <col min="11551" max="11551" width="8.7109375" bestFit="1" customWidth="1"/>
    <col min="11552" max="11552" width="11.140625" bestFit="1" customWidth="1"/>
    <col min="11553" max="11553" width="8.7109375" bestFit="1" customWidth="1"/>
    <col min="11554" max="11554" width="11.140625" bestFit="1" customWidth="1"/>
    <col min="11555" max="11555" width="8.7109375" bestFit="1" customWidth="1"/>
    <col min="11556" max="11556" width="11.140625" bestFit="1" customWidth="1"/>
    <col min="11557" max="11557" width="8.7109375" bestFit="1" customWidth="1"/>
    <col min="11558" max="11558" width="11.140625" bestFit="1" customWidth="1"/>
    <col min="11559" max="11559" width="8.7109375" bestFit="1" customWidth="1"/>
    <col min="11560" max="11560" width="11.140625" bestFit="1" customWidth="1"/>
    <col min="11561" max="11561" width="8.7109375" bestFit="1" customWidth="1"/>
    <col min="11562" max="11562" width="11.140625" bestFit="1" customWidth="1"/>
    <col min="11563" max="11563" width="8.7109375" bestFit="1" customWidth="1"/>
    <col min="11564" max="11564" width="11.140625" bestFit="1" customWidth="1"/>
    <col min="11565" max="11565" width="8.7109375" bestFit="1" customWidth="1"/>
    <col min="11566" max="11566" width="11.140625" bestFit="1" customWidth="1"/>
    <col min="11567" max="11567" width="8.7109375" bestFit="1" customWidth="1"/>
    <col min="11568" max="11568" width="11.140625" bestFit="1" customWidth="1"/>
    <col min="11569" max="11569" width="8.7109375" bestFit="1" customWidth="1"/>
    <col min="11570" max="11570" width="11.140625" bestFit="1" customWidth="1"/>
    <col min="11571" max="11571" width="8.7109375" bestFit="1" customWidth="1"/>
    <col min="11572" max="11572" width="11.140625" bestFit="1" customWidth="1"/>
    <col min="11573" max="11573" width="8.7109375" bestFit="1" customWidth="1"/>
    <col min="11574" max="11574" width="11.140625" bestFit="1" customWidth="1"/>
    <col min="11575" max="11575" width="8.7109375" bestFit="1" customWidth="1"/>
    <col min="11576" max="11576" width="11.140625" bestFit="1" customWidth="1"/>
    <col min="11577" max="11577" width="8.7109375" bestFit="1" customWidth="1"/>
    <col min="11578" max="11578" width="11.140625" bestFit="1" customWidth="1"/>
    <col min="11579" max="11579" width="8.7109375" bestFit="1" customWidth="1"/>
    <col min="11580" max="11580" width="7" bestFit="1" customWidth="1"/>
    <col min="11581" max="11581" width="11.140625" bestFit="1" customWidth="1"/>
    <col min="11582" max="11582" width="8.7109375" bestFit="1" customWidth="1"/>
    <col min="11583" max="11583" width="11.140625" bestFit="1" customWidth="1"/>
    <col min="11584" max="11584" width="8.7109375" bestFit="1" customWidth="1"/>
    <col min="11585" max="11585" width="7" bestFit="1" customWidth="1"/>
    <col min="11586" max="11586" width="11.140625" bestFit="1" customWidth="1"/>
    <col min="11587" max="11587" width="8.7109375" bestFit="1" customWidth="1"/>
    <col min="11588" max="11588" width="7" bestFit="1" customWidth="1"/>
    <col min="11589" max="11589" width="11.140625" bestFit="1" customWidth="1"/>
    <col min="11590" max="11590" width="8.7109375" bestFit="1" customWidth="1"/>
    <col min="11591" max="11591" width="11.140625" bestFit="1" customWidth="1"/>
    <col min="11592" max="11592" width="8.7109375" bestFit="1" customWidth="1"/>
    <col min="11593" max="11593" width="11.140625" bestFit="1" customWidth="1"/>
    <col min="11594" max="11594" width="8.7109375" bestFit="1" customWidth="1"/>
    <col min="11595" max="11595" width="11.140625" bestFit="1" customWidth="1"/>
    <col min="11596" max="11596" width="6" bestFit="1" customWidth="1"/>
    <col min="11597" max="11597" width="7" bestFit="1" customWidth="1"/>
    <col min="11598" max="11598" width="8.5703125" bestFit="1" customWidth="1"/>
    <col min="11599" max="11599" width="8.7109375" bestFit="1" customWidth="1"/>
    <col min="11600" max="11600" width="11.140625" bestFit="1" customWidth="1"/>
    <col min="11601" max="11601" width="8.7109375" bestFit="1" customWidth="1"/>
    <col min="11602" max="11602" width="11.140625" bestFit="1" customWidth="1"/>
    <col min="11603" max="11603" width="8.7109375" bestFit="1" customWidth="1"/>
    <col min="11604" max="11604" width="11.140625" bestFit="1" customWidth="1"/>
    <col min="11605" max="11605" width="8.7109375" bestFit="1" customWidth="1"/>
    <col min="11606" max="11606" width="11.140625" bestFit="1" customWidth="1"/>
    <col min="11607" max="11607" width="8.7109375" bestFit="1" customWidth="1"/>
    <col min="11608" max="11608" width="11.140625" bestFit="1" customWidth="1"/>
    <col min="11609" max="11609" width="8.7109375" bestFit="1" customWidth="1"/>
    <col min="11610" max="11610" width="11.140625" bestFit="1" customWidth="1"/>
    <col min="11611" max="11611" width="8.7109375" bestFit="1" customWidth="1"/>
    <col min="11612" max="11612" width="11.140625" bestFit="1" customWidth="1"/>
    <col min="11613" max="11613" width="7.7109375" bestFit="1" customWidth="1"/>
    <col min="11614" max="11614" width="10.140625" bestFit="1" customWidth="1"/>
    <col min="11615" max="11615" width="8.7109375" bestFit="1" customWidth="1"/>
    <col min="11616" max="11616" width="11.140625" bestFit="1" customWidth="1"/>
    <col min="11617" max="11617" width="8.7109375" bestFit="1" customWidth="1"/>
    <col min="11618" max="11618" width="11.140625" bestFit="1" customWidth="1"/>
    <col min="11619" max="11619" width="8.7109375" bestFit="1" customWidth="1"/>
    <col min="11620" max="11620" width="6" bestFit="1" customWidth="1"/>
    <col min="11621" max="11621" width="11.140625" bestFit="1" customWidth="1"/>
    <col min="11622" max="11622" width="8.7109375" bestFit="1" customWidth="1"/>
    <col min="11623" max="11624" width="7" bestFit="1" customWidth="1"/>
    <col min="11625" max="11625" width="11.140625" bestFit="1" customWidth="1"/>
    <col min="11626" max="11626" width="8.7109375" bestFit="1" customWidth="1"/>
    <col min="11627" max="11627" width="11.140625" bestFit="1" customWidth="1"/>
    <col min="11628" max="11628" width="8.7109375" bestFit="1" customWidth="1"/>
    <col min="11629" max="11629" width="11.140625" bestFit="1" customWidth="1"/>
    <col min="11630" max="11630" width="8.7109375" bestFit="1" customWidth="1"/>
    <col min="11631" max="11631" width="11.140625" bestFit="1" customWidth="1"/>
    <col min="11632" max="11632" width="8.7109375" bestFit="1" customWidth="1"/>
    <col min="11633" max="11633" width="11.140625" bestFit="1" customWidth="1"/>
    <col min="11634" max="11634" width="8.7109375" bestFit="1" customWidth="1"/>
    <col min="11635" max="11635" width="11.140625" bestFit="1" customWidth="1"/>
    <col min="11636" max="11636" width="8.7109375" bestFit="1" customWidth="1"/>
    <col min="11637" max="11637" width="11.140625" bestFit="1" customWidth="1"/>
    <col min="11638" max="11638" width="8.7109375" bestFit="1" customWidth="1"/>
    <col min="11639" max="11639" width="11.140625" bestFit="1" customWidth="1"/>
    <col min="11640" max="11640" width="7.7109375" bestFit="1" customWidth="1"/>
    <col min="11641" max="11641" width="10.140625" bestFit="1" customWidth="1"/>
    <col min="11642" max="11642" width="8.7109375" bestFit="1" customWidth="1"/>
    <col min="11643" max="11643" width="11.140625" bestFit="1" customWidth="1"/>
    <col min="11644" max="11644" width="8.7109375" bestFit="1" customWidth="1"/>
    <col min="11645" max="11645" width="11.140625" bestFit="1" customWidth="1"/>
    <col min="11646" max="11646" width="8.7109375" bestFit="1" customWidth="1"/>
    <col min="11647" max="11647" width="11.140625" bestFit="1" customWidth="1"/>
    <col min="11648" max="11648" width="8.7109375" bestFit="1" customWidth="1"/>
    <col min="11649" max="11649" width="11.140625" bestFit="1" customWidth="1"/>
    <col min="11650" max="11650" width="8.7109375" bestFit="1" customWidth="1"/>
    <col min="11651" max="11651" width="11.140625" bestFit="1" customWidth="1"/>
    <col min="11652" max="11652" width="8.7109375" bestFit="1" customWidth="1"/>
    <col min="11653" max="11653" width="11.140625" bestFit="1" customWidth="1"/>
    <col min="11654" max="11654" width="8.7109375" bestFit="1" customWidth="1"/>
    <col min="11655" max="11655" width="11.140625" bestFit="1" customWidth="1"/>
    <col min="11656" max="11656" width="8.7109375" bestFit="1" customWidth="1"/>
    <col min="11657" max="11657" width="7" bestFit="1" customWidth="1"/>
    <col min="11658" max="11658" width="11.140625" bestFit="1" customWidth="1"/>
    <col min="11659" max="11659" width="8.7109375" bestFit="1" customWidth="1"/>
    <col min="11660" max="11660" width="11.140625" bestFit="1" customWidth="1"/>
    <col min="11661" max="11661" width="8.7109375" bestFit="1" customWidth="1"/>
    <col min="11662" max="11662" width="11.140625" bestFit="1" customWidth="1"/>
    <col min="11663" max="11663" width="8.7109375" bestFit="1" customWidth="1"/>
    <col min="11664" max="11664" width="11.140625" bestFit="1" customWidth="1"/>
    <col min="11665" max="11665" width="8.7109375" bestFit="1" customWidth="1"/>
    <col min="11666" max="11666" width="11.140625" bestFit="1" customWidth="1"/>
    <col min="11667" max="11667" width="8.7109375" bestFit="1" customWidth="1"/>
    <col min="11668" max="11668" width="11.140625" bestFit="1" customWidth="1"/>
    <col min="11669" max="11669" width="8.7109375" bestFit="1" customWidth="1"/>
    <col min="11670" max="11670" width="11.140625" bestFit="1" customWidth="1"/>
    <col min="11671" max="11671" width="8.7109375" bestFit="1" customWidth="1"/>
    <col min="11672" max="11673" width="7" bestFit="1" customWidth="1"/>
    <col min="11674" max="11674" width="11.140625" bestFit="1" customWidth="1"/>
    <col min="11675" max="11675" width="8.7109375" bestFit="1" customWidth="1"/>
    <col min="11676" max="11676" width="11.140625" bestFit="1" customWidth="1"/>
    <col min="11677" max="11677" width="8.7109375" bestFit="1" customWidth="1"/>
    <col min="11678" max="11678" width="11.140625" bestFit="1" customWidth="1"/>
    <col min="11679" max="11679" width="7" bestFit="1" customWidth="1"/>
    <col min="11680" max="11680" width="6" bestFit="1" customWidth="1"/>
    <col min="11681" max="11681" width="8.5703125" bestFit="1" customWidth="1"/>
    <col min="11682" max="11682" width="8.7109375" bestFit="1" customWidth="1"/>
    <col min="11683" max="11683" width="11.140625" bestFit="1" customWidth="1"/>
    <col min="11684" max="11684" width="8.7109375" bestFit="1" customWidth="1"/>
    <col min="11685" max="11685" width="11.140625" bestFit="1" customWidth="1"/>
    <col min="11686" max="11686" width="8.7109375" bestFit="1" customWidth="1"/>
    <col min="11687" max="11688" width="7" bestFit="1" customWidth="1"/>
    <col min="11689" max="11689" width="11.140625" bestFit="1" customWidth="1"/>
    <col min="11690" max="11690" width="8.7109375" bestFit="1" customWidth="1"/>
    <col min="11691" max="11691" width="11.140625" bestFit="1" customWidth="1"/>
    <col min="11692" max="11692" width="7.7109375" bestFit="1" customWidth="1"/>
    <col min="11693" max="11693" width="10.140625" bestFit="1" customWidth="1"/>
    <col min="11694" max="11694" width="8.7109375" bestFit="1" customWidth="1"/>
    <col min="11695" max="11695" width="11.140625" bestFit="1" customWidth="1"/>
    <col min="11696" max="11696" width="8.7109375" bestFit="1" customWidth="1"/>
    <col min="11697" max="11697" width="7" bestFit="1" customWidth="1"/>
    <col min="11698" max="11698" width="11.140625" bestFit="1" customWidth="1"/>
    <col min="11699" max="11699" width="8.7109375" bestFit="1" customWidth="1"/>
    <col min="11700" max="11700" width="11.140625" bestFit="1" customWidth="1"/>
    <col min="11701" max="11701" width="7.7109375" bestFit="1" customWidth="1"/>
    <col min="11702" max="11702" width="10.140625" bestFit="1" customWidth="1"/>
    <col min="11703" max="11703" width="8.7109375" bestFit="1" customWidth="1"/>
    <col min="11704" max="11704" width="11.140625" bestFit="1" customWidth="1"/>
    <col min="11705" max="11705" width="8.7109375" bestFit="1" customWidth="1"/>
    <col min="11706" max="11707" width="7" bestFit="1" customWidth="1"/>
    <col min="11708" max="11708" width="11.140625" bestFit="1" customWidth="1"/>
    <col min="11709" max="11709" width="8.7109375" bestFit="1" customWidth="1"/>
    <col min="11710" max="11710" width="11.140625" bestFit="1" customWidth="1"/>
    <col min="11711" max="11711" width="8.7109375" bestFit="1" customWidth="1"/>
    <col min="11712" max="11712" width="7" bestFit="1" customWidth="1"/>
    <col min="11713" max="11713" width="11.140625" bestFit="1" customWidth="1"/>
    <col min="11714" max="11714" width="8.7109375" bestFit="1" customWidth="1"/>
    <col min="11715" max="11715" width="11.140625" bestFit="1" customWidth="1"/>
    <col min="11716" max="11716" width="8.7109375" bestFit="1" customWidth="1"/>
    <col min="11717" max="11717" width="7" bestFit="1" customWidth="1"/>
    <col min="11718" max="11718" width="11.140625" bestFit="1" customWidth="1"/>
    <col min="11719" max="11719" width="8.7109375" bestFit="1" customWidth="1"/>
    <col min="11720" max="11720" width="6" bestFit="1" customWidth="1"/>
    <col min="11721" max="11721" width="7" bestFit="1" customWidth="1"/>
    <col min="11722" max="11722" width="11.140625" bestFit="1" customWidth="1"/>
    <col min="11723" max="11723" width="8.7109375" bestFit="1" customWidth="1"/>
    <col min="11724" max="11724" width="11.140625" bestFit="1" customWidth="1"/>
    <col min="11725" max="11725" width="8.7109375" bestFit="1" customWidth="1"/>
    <col min="11726" max="11726" width="11.140625" bestFit="1" customWidth="1"/>
    <col min="11727" max="11727" width="8.7109375" bestFit="1" customWidth="1"/>
    <col min="11728" max="11728" width="7" bestFit="1" customWidth="1"/>
    <col min="11729" max="11729" width="11.140625" bestFit="1" customWidth="1"/>
    <col min="11730" max="11730" width="8.7109375" bestFit="1" customWidth="1"/>
    <col min="11731" max="11731" width="7" bestFit="1" customWidth="1"/>
    <col min="11732" max="11732" width="11.140625" bestFit="1" customWidth="1"/>
    <col min="11733" max="11733" width="8.7109375" bestFit="1" customWidth="1"/>
    <col min="11734" max="11734" width="6" bestFit="1" customWidth="1"/>
    <col min="11735" max="11735" width="11.140625" bestFit="1" customWidth="1"/>
    <col min="11736" max="11736" width="7.7109375" bestFit="1" customWidth="1"/>
    <col min="11737" max="11737" width="7" bestFit="1" customWidth="1"/>
    <col min="11738" max="11738" width="10.140625" bestFit="1" customWidth="1"/>
    <col min="11739" max="11739" width="8.7109375" bestFit="1" customWidth="1"/>
    <col min="11740" max="11740" width="11.140625" bestFit="1" customWidth="1"/>
    <col min="11741" max="11741" width="8.7109375" bestFit="1" customWidth="1"/>
    <col min="11742" max="11742" width="7" bestFit="1" customWidth="1"/>
    <col min="11743" max="11743" width="11.140625" bestFit="1" customWidth="1"/>
    <col min="11744" max="11744" width="8.7109375" bestFit="1" customWidth="1"/>
    <col min="11745" max="11745" width="11.140625" bestFit="1" customWidth="1"/>
    <col min="11746" max="11746" width="8.7109375" bestFit="1" customWidth="1"/>
    <col min="11747" max="11747" width="11.140625" bestFit="1" customWidth="1"/>
    <col min="11748" max="11748" width="8.7109375" bestFit="1" customWidth="1"/>
    <col min="11749" max="11749" width="11.140625" bestFit="1" customWidth="1"/>
    <col min="11750" max="11750" width="8.7109375" bestFit="1" customWidth="1"/>
    <col min="11751" max="11751" width="11.140625" bestFit="1" customWidth="1"/>
    <col min="11752" max="11752" width="7.7109375" bestFit="1" customWidth="1"/>
    <col min="11753" max="11753" width="10.140625" bestFit="1" customWidth="1"/>
    <col min="11754" max="11754" width="8.7109375" bestFit="1" customWidth="1"/>
    <col min="11755" max="11755" width="11.140625" bestFit="1" customWidth="1"/>
    <col min="11756" max="11756" width="8.7109375" bestFit="1" customWidth="1"/>
    <col min="11757" max="11757" width="11.140625" bestFit="1" customWidth="1"/>
    <col min="11758" max="11758" width="8.7109375" bestFit="1" customWidth="1"/>
    <col min="11759" max="11759" width="11.140625" bestFit="1" customWidth="1"/>
    <col min="11760" max="11760" width="7.7109375" bestFit="1" customWidth="1"/>
    <col min="11761" max="11761" width="10.140625" bestFit="1" customWidth="1"/>
    <col min="11762" max="11762" width="8.7109375" bestFit="1" customWidth="1"/>
    <col min="11763" max="11763" width="11.140625" bestFit="1" customWidth="1"/>
    <col min="11764" max="11764" width="8.7109375" bestFit="1" customWidth="1"/>
    <col min="11765" max="11765" width="11.140625" bestFit="1" customWidth="1"/>
    <col min="11766" max="11766" width="8.7109375" bestFit="1" customWidth="1"/>
    <col min="11767" max="11767" width="11.140625" bestFit="1" customWidth="1"/>
    <col min="11768" max="11768" width="8.7109375" bestFit="1" customWidth="1"/>
    <col min="11769" max="11769" width="11.140625" bestFit="1" customWidth="1"/>
    <col min="11770" max="11770" width="8.7109375" bestFit="1" customWidth="1"/>
    <col min="11771" max="11771" width="11.140625" bestFit="1" customWidth="1"/>
    <col min="11772" max="11772" width="8.7109375" bestFit="1" customWidth="1"/>
    <col min="11773" max="11773" width="11.140625" bestFit="1" customWidth="1"/>
    <col min="11774" max="11774" width="8.7109375" bestFit="1" customWidth="1"/>
    <col min="11775" max="11775" width="11.140625" bestFit="1" customWidth="1"/>
    <col min="11776" max="11776" width="8.7109375" bestFit="1" customWidth="1"/>
    <col min="11777" max="11777" width="11.140625" bestFit="1" customWidth="1"/>
    <col min="11778" max="11778" width="8.7109375" bestFit="1" customWidth="1"/>
    <col min="11779" max="11779" width="11.140625" bestFit="1" customWidth="1"/>
    <col min="11780" max="11780" width="8.7109375" bestFit="1" customWidth="1"/>
    <col min="11781" max="11782" width="7" bestFit="1" customWidth="1"/>
    <col min="11783" max="11783" width="11.140625" bestFit="1" customWidth="1"/>
    <col min="11784" max="11784" width="8.7109375" bestFit="1" customWidth="1"/>
    <col min="11785" max="11785" width="7" bestFit="1" customWidth="1"/>
    <col min="11786" max="11786" width="11.140625" bestFit="1" customWidth="1"/>
    <col min="11787" max="11787" width="8.7109375" bestFit="1" customWidth="1"/>
    <col min="11788" max="11788" width="11.140625" bestFit="1" customWidth="1"/>
    <col min="11789" max="11789" width="8.7109375" bestFit="1" customWidth="1"/>
    <col min="11790" max="11790" width="11.140625" bestFit="1" customWidth="1"/>
    <col min="11791" max="11791" width="7.7109375" bestFit="1" customWidth="1"/>
    <col min="11792" max="11792" width="10.140625" bestFit="1" customWidth="1"/>
    <col min="11793" max="11793" width="8.7109375" bestFit="1" customWidth="1"/>
    <col min="11794" max="11794" width="11.140625" bestFit="1" customWidth="1"/>
    <col min="11795" max="11795" width="8.7109375" bestFit="1" customWidth="1"/>
    <col min="11796" max="11796" width="11.140625" bestFit="1" customWidth="1"/>
    <col min="11797" max="11797" width="8.7109375" bestFit="1" customWidth="1"/>
    <col min="11798" max="11798" width="11.140625" bestFit="1" customWidth="1"/>
    <col min="11799" max="11799" width="8.7109375" bestFit="1" customWidth="1"/>
    <col min="11800" max="11800" width="11.140625" bestFit="1" customWidth="1"/>
    <col min="11801" max="11801" width="7.7109375" bestFit="1" customWidth="1"/>
    <col min="11802" max="11802" width="7" bestFit="1" customWidth="1"/>
    <col min="11803" max="11803" width="10.140625" bestFit="1" customWidth="1"/>
    <col min="11804" max="11804" width="8.7109375" bestFit="1" customWidth="1"/>
    <col min="11805" max="11805" width="11.140625" bestFit="1" customWidth="1"/>
    <col min="11806" max="11806" width="8.7109375" bestFit="1" customWidth="1"/>
    <col min="11807" max="11807" width="11.140625" bestFit="1" customWidth="1"/>
    <col min="11808" max="11808" width="8.7109375" bestFit="1" customWidth="1"/>
    <col min="11809" max="11809" width="7" bestFit="1" customWidth="1"/>
    <col min="11810" max="11810" width="11.140625" bestFit="1" customWidth="1"/>
    <col min="11811" max="11811" width="8.7109375" bestFit="1" customWidth="1"/>
    <col min="11812" max="11812" width="7" bestFit="1" customWidth="1"/>
    <col min="11813" max="11813" width="11.140625" bestFit="1" customWidth="1"/>
    <col min="11814" max="11814" width="8.7109375" bestFit="1" customWidth="1"/>
    <col min="11815" max="11815" width="11.140625" bestFit="1" customWidth="1"/>
    <col min="11816" max="11816" width="8.7109375" bestFit="1" customWidth="1"/>
    <col min="11817" max="11817" width="7" bestFit="1" customWidth="1"/>
    <col min="11818" max="11818" width="11.140625" bestFit="1" customWidth="1"/>
    <col min="11819" max="11819" width="8.7109375" bestFit="1" customWidth="1"/>
    <col min="11820" max="11820" width="11.140625" bestFit="1" customWidth="1"/>
    <col min="11821" max="11821" width="7.7109375" bestFit="1" customWidth="1"/>
    <col min="11822" max="11822" width="10.140625" bestFit="1" customWidth="1"/>
    <col min="11823" max="11823" width="8.7109375" bestFit="1" customWidth="1"/>
    <col min="11824" max="11824" width="11.140625" bestFit="1" customWidth="1"/>
    <col min="11825" max="11825" width="8.7109375" bestFit="1" customWidth="1"/>
    <col min="11826" max="11826" width="11.140625" bestFit="1" customWidth="1"/>
    <col min="11827" max="11827" width="8.7109375" bestFit="1" customWidth="1"/>
    <col min="11828" max="11828" width="11.140625" bestFit="1" customWidth="1"/>
    <col min="11829" max="11829" width="8.7109375" bestFit="1" customWidth="1"/>
    <col min="11830" max="11830" width="11.140625" bestFit="1" customWidth="1"/>
    <col min="11831" max="11831" width="7.7109375" bestFit="1" customWidth="1"/>
    <col min="11832" max="11832" width="10.140625" bestFit="1" customWidth="1"/>
    <col min="11833" max="11833" width="8.7109375" bestFit="1" customWidth="1"/>
    <col min="11834" max="11834" width="11.140625" bestFit="1" customWidth="1"/>
    <col min="11835" max="11835" width="8.7109375" bestFit="1" customWidth="1"/>
    <col min="11836" max="11836" width="11.140625" bestFit="1" customWidth="1"/>
    <col min="11837" max="11837" width="8.7109375" bestFit="1" customWidth="1"/>
    <col min="11838" max="11838" width="11.140625" bestFit="1" customWidth="1"/>
    <col min="11839" max="11839" width="8.7109375" bestFit="1" customWidth="1"/>
    <col min="11840" max="11840" width="11.140625" bestFit="1" customWidth="1"/>
    <col min="11841" max="11841" width="8.7109375" bestFit="1" customWidth="1"/>
    <col min="11842" max="11842" width="11.140625" bestFit="1" customWidth="1"/>
    <col min="11843" max="11843" width="7.7109375" bestFit="1" customWidth="1"/>
    <col min="11844" max="11844" width="10.140625" bestFit="1" customWidth="1"/>
    <col min="11845" max="11845" width="8.7109375" bestFit="1" customWidth="1"/>
    <col min="11846" max="11846" width="11.140625" bestFit="1" customWidth="1"/>
    <col min="11847" max="11847" width="8.7109375" bestFit="1" customWidth="1"/>
    <col min="11848" max="11848" width="11.140625" bestFit="1" customWidth="1"/>
    <col min="11849" max="11849" width="8.7109375" bestFit="1" customWidth="1"/>
    <col min="11850" max="11850" width="11.140625" bestFit="1" customWidth="1"/>
    <col min="11851" max="11851" width="8.7109375" bestFit="1" customWidth="1"/>
    <col min="11852" max="11852" width="11.140625" bestFit="1" customWidth="1"/>
    <col min="11853" max="11853" width="8.7109375" bestFit="1" customWidth="1"/>
    <col min="11854" max="11854" width="7" bestFit="1" customWidth="1"/>
    <col min="11855" max="11855" width="11.140625" bestFit="1" customWidth="1"/>
    <col min="11856" max="11856" width="8.7109375" bestFit="1" customWidth="1"/>
    <col min="11857" max="11857" width="11.140625" bestFit="1" customWidth="1"/>
    <col min="11858" max="11858" width="8.7109375" bestFit="1" customWidth="1"/>
    <col min="11859" max="11861" width="7" bestFit="1" customWidth="1"/>
    <col min="11862" max="11862" width="11.140625" bestFit="1" customWidth="1"/>
    <col min="11863" max="11863" width="8.7109375" bestFit="1" customWidth="1"/>
    <col min="11864" max="11864" width="7" bestFit="1" customWidth="1"/>
    <col min="11865" max="11865" width="11.140625" bestFit="1" customWidth="1"/>
    <col min="11866" max="11866" width="8.7109375" bestFit="1" customWidth="1"/>
    <col min="11867" max="11867" width="11.140625" bestFit="1" customWidth="1"/>
    <col min="11868" max="11868" width="8.7109375" bestFit="1" customWidth="1"/>
    <col min="11869" max="11869" width="11.140625" bestFit="1" customWidth="1"/>
    <col min="11870" max="11870" width="7.7109375" bestFit="1" customWidth="1"/>
    <col min="11871" max="11871" width="10.140625" bestFit="1" customWidth="1"/>
    <col min="11872" max="11872" width="8.7109375" bestFit="1" customWidth="1"/>
    <col min="11873" max="11873" width="7" bestFit="1" customWidth="1"/>
    <col min="11874" max="11874" width="11.140625" bestFit="1" customWidth="1"/>
    <col min="11875" max="11875" width="8.7109375" bestFit="1" customWidth="1"/>
    <col min="11876" max="11876" width="11.140625" bestFit="1" customWidth="1"/>
    <col min="11877" max="11877" width="8.7109375" bestFit="1" customWidth="1"/>
    <col min="11878" max="11878" width="11.140625" bestFit="1" customWidth="1"/>
    <col min="11879" max="11879" width="8.7109375" bestFit="1" customWidth="1"/>
    <col min="11880" max="11880" width="11.140625" bestFit="1" customWidth="1"/>
    <col min="11881" max="11881" width="8.7109375" bestFit="1" customWidth="1"/>
    <col min="11882" max="11882" width="11.140625" bestFit="1" customWidth="1"/>
    <col min="11883" max="11883" width="8.7109375" bestFit="1" customWidth="1"/>
    <col min="11884" max="11884" width="11.140625" bestFit="1" customWidth="1"/>
    <col min="11885" max="11885" width="8.7109375" bestFit="1" customWidth="1"/>
    <col min="11886" max="11886" width="11.140625" bestFit="1" customWidth="1"/>
    <col min="11887" max="11887" width="7.7109375" bestFit="1" customWidth="1"/>
    <col min="11888" max="11888" width="7" bestFit="1" customWidth="1"/>
    <col min="11889" max="11889" width="10.140625" bestFit="1" customWidth="1"/>
    <col min="11890" max="11890" width="8.7109375" bestFit="1" customWidth="1"/>
    <col min="11891" max="11891" width="11.140625" bestFit="1" customWidth="1"/>
    <col min="11892" max="11892" width="8.7109375" bestFit="1" customWidth="1"/>
    <col min="11893" max="11893" width="11.140625" bestFit="1" customWidth="1"/>
    <col min="11894" max="11894" width="8.7109375" bestFit="1" customWidth="1"/>
    <col min="11895" max="11895" width="11.140625" bestFit="1" customWidth="1"/>
    <col min="11896" max="11896" width="7.7109375" bestFit="1" customWidth="1"/>
    <col min="11897" max="11897" width="10.140625" bestFit="1" customWidth="1"/>
    <col min="11898" max="11898" width="8.7109375" bestFit="1" customWidth="1"/>
    <col min="11899" max="11899" width="11.140625" bestFit="1" customWidth="1"/>
    <col min="11900" max="11900" width="8.7109375" bestFit="1" customWidth="1"/>
    <col min="11901" max="11901" width="11.140625" bestFit="1" customWidth="1"/>
    <col min="11902" max="11902" width="8.7109375" bestFit="1" customWidth="1"/>
    <col min="11903" max="11903" width="11.140625" bestFit="1" customWidth="1"/>
    <col min="11904" max="11904" width="8.7109375" bestFit="1" customWidth="1"/>
    <col min="11905" max="11905" width="11.140625" bestFit="1" customWidth="1"/>
    <col min="11906" max="11906" width="8.7109375" bestFit="1" customWidth="1"/>
    <col min="11907" max="11907" width="11.140625" bestFit="1" customWidth="1"/>
    <col min="11908" max="11908" width="8.7109375" bestFit="1" customWidth="1"/>
    <col min="11909" max="11909" width="11.140625" bestFit="1" customWidth="1"/>
    <col min="11910" max="11910" width="8.7109375" bestFit="1" customWidth="1"/>
    <col min="11911" max="11911" width="11.140625" bestFit="1" customWidth="1"/>
    <col min="11912" max="11912" width="8.7109375" bestFit="1" customWidth="1"/>
    <col min="11913" max="11913" width="11.140625" bestFit="1" customWidth="1"/>
    <col min="11914" max="11914" width="8.7109375" bestFit="1" customWidth="1"/>
    <col min="11915" max="11915" width="7" bestFit="1" customWidth="1"/>
    <col min="11916" max="11916" width="11.140625" bestFit="1" customWidth="1"/>
    <col min="11917" max="11917" width="8.7109375" bestFit="1" customWidth="1"/>
    <col min="11918" max="11918" width="11.140625" bestFit="1" customWidth="1"/>
    <col min="11919" max="11919" width="8.7109375" bestFit="1" customWidth="1"/>
    <col min="11920" max="11920" width="11.140625" bestFit="1" customWidth="1"/>
    <col min="11921" max="11921" width="8.7109375" bestFit="1" customWidth="1"/>
    <col min="11922" max="11922" width="7" bestFit="1" customWidth="1"/>
    <col min="11923" max="11923" width="11.140625" bestFit="1" customWidth="1"/>
    <col min="11924" max="11924" width="8.7109375" bestFit="1" customWidth="1"/>
    <col min="11925" max="11925" width="7" bestFit="1" customWidth="1"/>
    <col min="11926" max="11926" width="11.140625" bestFit="1" customWidth="1"/>
    <col min="11927" max="11927" width="7.7109375" bestFit="1" customWidth="1"/>
    <col min="11928" max="11928" width="7" bestFit="1" customWidth="1"/>
    <col min="11929" max="11929" width="10.140625" bestFit="1" customWidth="1"/>
    <col min="11930" max="11930" width="8.7109375" bestFit="1" customWidth="1"/>
    <col min="11931" max="11931" width="11.140625" bestFit="1" customWidth="1"/>
    <col min="11932" max="11932" width="8.7109375" bestFit="1" customWidth="1"/>
    <col min="11933" max="11933" width="11.140625" bestFit="1" customWidth="1"/>
    <col min="11934" max="11934" width="8.7109375" bestFit="1" customWidth="1"/>
    <col min="11935" max="11935" width="6" bestFit="1" customWidth="1"/>
    <col min="11936" max="11936" width="11.140625" bestFit="1" customWidth="1"/>
    <col min="11937" max="11937" width="8.7109375" bestFit="1" customWidth="1"/>
    <col min="11938" max="11938" width="7" bestFit="1" customWidth="1"/>
    <col min="11939" max="11939" width="11.140625" bestFit="1" customWidth="1"/>
    <col min="11940" max="11940" width="7.7109375" bestFit="1" customWidth="1"/>
    <col min="11941" max="11941" width="10.140625" bestFit="1" customWidth="1"/>
    <col min="11942" max="11942" width="7.7109375" bestFit="1" customWidth="1"/>
    <col min="11943" max="11943" width="10.140625" bestFit="1" customWidth="1"/>
    <col min="11944" max="11944" width="8.7109375" bestFit="1" customWidth="1"/>
    <col min="11945" max="11945" width="11.140625" bestFit="1" customWidth="1"/>
    <col min="11946" max="11946" width="8.7109375" bestFit="1" customWidth="1"/>
    <col min="11947" max="11947" width="11.140625" bestFit="1" customWidth="1"/>
    <col min="11948" max="11948" width="7.7109375" bestFit="1" customWidth="1"/>
    <col min="11949" max="11949" width="10.140625" bestFit="1" customWidth="1"/>
    <col min="11950" max="11950" width="8.7109375" bestFit="1" customWidth="1"/>
    <col min="11951" max="11951" width="11.140625" bestFit="1" customWidth="1"/>
    <col min="11952" max="11952" width="8.7109375" bestFit="1" customWidth="1"/>
    <col min="11953" max="11953" width="11.140625" bestFit="1" customWidth="1"/>
    <col min="11954" max="11954" width="8.7109375" bestFit="1" customWidth="1"/>
    <col min="11955" max="11955" width="6" bestFit="1" customWidth="1"/>
    <col min="11956" max="11956" width="11.140625" bestFit="1" customWidth="1"/>
    <col min="11957" max="11957" width="8.7109375" bestFit="1" customWidth="1"/>
    <col min="11958" max="11958" width="11.140625" bestFit="1" customWidth="1"/>
    <col min="11959" max="11959" width="8.7109375" bestFit="1" customWidth="1"/>
    <col min="11960" max="11960" width="11.140625" bestFit="1" customWidth="1"/>
    <col min="11961" max="11961" width="7.7109375" bestFit="1" customWidth="1"/>
    <col min="11962" max="11962" width="10.140625" bestFit="1" customWidth="1"/>
    <col min="11963" max="11963" width="8.7109375" bestFit="1" customWidth="1"/>
    <col min="11964" max="11964" width="11.140625" bestFit="1" customWidth="1"/>
    <col min="11965" max="11965" width="8.7109375" bestFit="1" customWidth="1"/>
    <col min="11966" max="11966" width="11.140625" bestFit="1" customWidth="1"/>
    <col min="11967" max="11967" width="8.7109375" bestFit="1" customWidth="1"/>
    <col min="11968" max="11968" width="11.140625" bestFit="1" customWidth="1"/>
    <col min="11969" max="11969" width="7.7109375" bestFit="1" customWidth="1"/>
    <col min="11970" max="11970" width="10.140625" bestFit="1" customWidth="1"/>
    <col min="11971" max="11971" width="8.7109375" bestFit="1" customWidth="1"/>
    <col min="11972" max="11972" width="11.140625" bestFit="1" customWidth="1"/>
    <col min="11973" max="11973" width="8.7109375" bestFit="1" customWidth="1"/>
    <col min="11974" max="11974" width="11.140625" bestFit="1" customWidth="1"/>
    <col min="11975" max="11975" width="8.7109375" bestFit="1" customWidth="1"/>
    <col min="11976" max="11976" width="11.140625" bestFit="1" customWidth="1"/>
    <col min="11977" max="11977" width="7.7109375" bestFit="1" customWidth="1"/>
    <col min="11978" max="11978" width="10.140625" bestFit="1" customWidth="1"/>
    <col min="11979" max="11979" width="8.7109375" bestFit="1" customWidth="1"/>
    <col min="11980" max="11980" width="11.140625" bestFit="1" customWidth="1"/>
    <col min="11981" max="11981" width="8.7109375" bestFit="1" customWidth="1"/>
    <col min="11982" max="11982" width="11.140625" bestFit="1" customWidth="1"/>
    <col min="11983" max="11983" width="8.7109375" bestFit="1" customWidth="1"/>
    <col min="11984" max="11984" width="11.140625" bestFit="1" customWidth="1"/>
    <col min="11985" max="11985" width="8.7109375" bestFit="1" customWidth="1"/>
    <col min="11986" max="11987" width="7" bestFit="1" customWidth="1"/>
    <col min="11988" max="11988" width="11.140625" bestFit="1" customWidth="1"/>
    <col min="11989" max="11989" width="8.7109375" bestFit="1" customWidth="1"/>
    <col min="11990" max="11990" width="7" bestFit="1" customWidth="1"/>
    <col min="11991" max="11991" width="11.140625" bestFit="1" customWidth="1"/>
    <col min="11992" max="11992" width="8.7109375" bestFit="1" customWidth="1"/>
    <col min="11993" max="11993" width="11.140625" bestFit="1" customWidth="1"/>
    <col min="11994" max="11994" width="8.7109375" bestFit="1" customWidth="1"/>
    <col min="11995" max="11995" width="11.140625" bestFit="1" customWidth="1"/>
    <col min="11996" max="11996" width="8.7109375" bestFit="1" customWidth="1"/>
    <col min="11997" max="11997" width="11.140625" bestFit="1" customWidth="1"/>
    <col min="11998" max="11998" width="8.7109375" bestFit="1" customWidth="1"/>
    <col min="11999" max="11999" width="7" bestFit="1" customWidth="1"/>
    <col min="12000" max="12000" width="11.140625" bestFit="1" customWidth="1"/>
    <col min="12001" max="12001" width="7.7109375" bestFit="1" customWidth="1"/>
    <col min="12002" max="12002" width="10.140625" bestFit="1" customWidth="1"/>
    <col min="12003" max="12003" width="8.7109375" bestFit="1" customWidth="1"/>
    <col min="12004" max="12004" width="11.140625" bestFit="1" customWidth="1"/>
    <col min="12005" max="12005" width="8.7109375" bestFit="1" customWidth="1"/>
    <col min="12006" max="12006" width="11.140625" bestFit="1" customWidth="1"/>
    <col min="12007" max="12007" width="8.7109375" bestFit="1" customWidth="1"/>
    <col min="12008" max="12008" width="11.140625" bestFit="1" customWidth="1"/>
    <col min="12009" max="12009" width="8.7109375" bestFit="1" customWidth="1"/>
    <col min="12010" max="12010" width="6" bestFit="1" customWidth="1"/>
    <col min="12011" max="12011" width="11.140625" bestFit="1" customWidth="1"/>
    <col min="12012" max="12012" width="8.7109375" bestFit="1" customWidth="1"/>
    <col min="12013" max="12013" width="11.140625" bestFit="1" customWidth="1"/>
    <col min="12014" max="12014" width="8.7109375" bestFit="1" customWidth="1"/>
    <col min="12015" max="12015" width="11.140625" bestFit="1" customWidth="1"/>
    <col min="12016" max="12016" width="8.7109375" bestFit="1" customWidth="1"/>
    <col min="12017" max="12017" width="11.140625" bestFit="1" customWidth="1"/>
    <col min="12018" max="12018" width="8.7109375" bestFit="1" customWidth="1"/>
    <col min="12019" max="12019" width="11.140625" bestFit="1" customWidth="1"/>
    <col min="12020" max="12020" width="8.7109375" bestFit="1" customWidth="1"/>
    <col min="12021" max="12021" width="11.140625" bestFit="1" customWidth="1"/>
    <col min="12022" max="12022" width="8.7109375" bestFit="1" customWidth="1"/>
    <col min="12023" max="12023" width="11.140625" bestFit="1" customWidth="1"/>
    <col min="12024" max="12024" width="8.7109375" bestFit="1" customWidth="1"/>
    <col min="12025" max="12025" width="11.140625" bestFit="1" customWidth="1"/>
    <col min="12026" max="12026" width="8.7109375" bestFit="1" customWidth="1"/>
    <col min="12027" max="12027" width="11.140625" bestFit="1" customWidth="1"/>
    <col min="12028" max="12028" width="8.7109375" bestFit="1" customWidth="1"/>
    <col min="12029" max="12029" width="11.140625" bestFit="1" customWidth="1"/>
    <col min="12030" max="12030" width="8.7109375" bestFit="1" customWidth="1"/>
    <col min="12031" max="12031" width="11.140625" bestFit="1" customWidth="1"/>
    <col min="12032" max="12032" width="8.7109375" bestFit="1" customWidth="1"/>
    <col min="12033" max="12033" width="11.140625" bestFit="1" customWidth="1"/>
    <col min="12034" max="12034" width="8.7109375" bestFit="1" customWidth="1"/>
    <col min="12035" max="12035" width="11.140625" bestFit="1" customWidth="1"/>
    <col min="12036" max="12036" width="8.7109375" bestFit="1" customWidth="1"/>
    <col min="12037" max="12037" width="11.140625" bestFit="1" customWidth="1"/>
    <col min="12038" max="12038" width="7.7109375" bestFit="1" customWidth="1"/>
    <col min="12039" max="12039" width="10.140625" bestFit="1" customWidth="1"/>
    <col min="12040" max="12040" width="8.7109375" bestFit="1" customWidth="1"/>
    <col min="12041" max="12041" width="7" bestFit="1" customWidth="1"/>
    <col min="12042" max="12042" width="11.140625" bestFit="1" customWidth="1"/>
    <col min="12043" max="12043" width="8.7109375" bestFit="1" customWidth="1"/>
    <col min="12044" max="12044" width="11.140625" bestFit="1" customWidth="1"/>
    <col min="12045" max="12045" width="7.7109375" bestFit="1" customWidth="1"/>
    <col min="12046" max="12046" width="10.140625" bestFit="1" customWidth="1"/>
    <col min="12047" max="12047" width="8.7109375" bestFit="1" customWidth="1"/>
    <col min="12048" max="12048" width="11.140625" bestFit="1" customWidth="1"/>
    <col min="12049" max="12049" width="8.7109375" bestFit="1" customWidth="1"/>
    <col min="12050" max="12050" width="11.140625" bestFit="1" customWidth="1"/>
    <col min="12051" max="12051" width="8.7109375" bestFit="1" customWidth="1"/>
    <col min="12052" max="12052" width="11.140625" bestFit="1" customWidth="1"/>
    <col min="12053" max="12053" width="7.7109375" bestFit="1" customWidth="1"/>
    <col min="12054" max="12054" width="10.140625" bestFit="1" customWidth="1"/>
    <col min="12055" max="12055" width="7.7109375" bestFit="1" customWidth="1"/>
    <col min="12056" max="12056" width="10.140625" bestFit="1" customWidth="1"/>
    <col min="12057" max="12057" width="8.7109375" bestFit="1" customWidth="1"/>
    <col min="12058" max="12058" width="11.140625" bestFit="1" customWidth="1"/>
    <col min="12059" max="12059" width="8.7109375" bestFit="1" customWidth="1"/>
    <col min="12060" max="12060" width="11.140625" bestFit="1" customWidth="1"/>
    <col min="12061" max="12061" width="7.7109375" bestFit="1" customWidth="1"/>
    <col min="12062" max="12062" width="10.140625" bestFit="1" customWidth="1"/>
    <col min="12063" max="12063" width="8.7109375" bestFit="1" customWidth="1"/>
    <col min="12064" max="12064" width="11.140625" bestFit="1" customWidth="1"/>
    <col min="12065" max="12065" width="8.7109375" bestFit="1" customWidth="1"/>
    <col min="12066" max="12066" width="11.140625" bestFit="1" customWidth="1"/>
    <col min="12067" max="12067" width="8.7109375" bestFit="1" customWidth="1"/>
    <col min="12068" max="12068" width="11.140625" bestFit="1" customWidth="1"/>
    <col min="12069" max="12069" width="8.7109375" bestFit="1" customWidth="1"/>
    <col min="12070" max="12070" width="11.140625" bestFit="1" customWidth="1"/>
    <col min="12071" max="12071" width="8.7109375" bestFit="1" customWidth="1"/>
    <col min="12072" max="12072" width="11.140625" bestFit="1" customWidth="1"/>
    <col min="12073" max="12073" width="8.7109375" bestFit="1" customWidth="1"/>
    <col min="12074" max="12074" width="11.140625" bestFit="1" customWidth="1"/>
    <col min="12075" max="12075" width="8.7109375" bestFit="1" customWidth="1"/>
    <col min="12076" max="12076" width="11.140625" bestFit="1" customWidth="1"/>
    <col min="12077" max="12077" width="8.7109375" bestFit="1" customWidth="1"/>
    <col min="12078" max="12078" width="11.140625" bestFit="1" customWidth="1"/>
    <col min="12079" max="12079" width="8.7109375" bestFit="1" customWidth="1"/>
    <col min="12080" max="12080" width="11.140625" bestFit="1" customWidth="1"/>
    <col min="12081" max="12081" width="8.7109375" bestFit="1" customWidth="1"/>
    <col min="12082" max="12082" width="11.140625" bestFit="1" customWidth="1"/>
    <col min="12083" max="12083" width="8.7109375" bestFit="1" customWidth="1"/>
    <col min="12084" max="12084" width="11.140625" bestFit="1" customWidth="1"/>
    <col min="12085" max="12085" width="8.7109375" bestFit="1" customWidth="1"/>
    <col min="12086" max="12086" width="11.140625" bestFit="1" customWidth="1"/>
    <col min="12087" max="12087" width="8.7109375" bestFit="1" customWidth="1"/>
    <col min="12088" max="12088" width="11.140625" bestFit="1" customWidth="1"/>
    <col min="12089" max="12089" width="8.7109375" bestFit="1" customWidth="1"/>
    <col min="12090" max="12090" width="11.140625" bestFit="1" customWidth="1"/>
    <col min="12091" max="12091" width="7" bestFit="1" customWidth="1"/>
    <col min="12092" max="12092" width="8.5703125" bestFit="1" customWidth="1"/>
    <col min="12093" max="12093" width="8.7109375" bestFit="1" customWidth="1"/>
    <col min="12094" max="12094" width="11.140625" bestFit="1" customWidth="1"/>
    <col min="12095" max="12095" width="8.7109375" bestFit="1" customWidth="1"/>
    <col min="12096" max="12096" width="11.140625" bestFit="1" customWidth="1"/>
    <col min="12097" max="12097" width="8.7109375" bestFit="1" customWidth="1"/>
    <col min="12098" max="12098" width="11.140625" bestFit="1" customWidth="1"/>
    <col min="12099" max="12099" width="8.7109375" bestFit="1" customWidth="1"/>
    <col min="12100" max="12100" width="11.140625" bestFit="1" customWidth="1"/>
    <col min="12101" max="12101" width="8.7109375" bestFit="1" customWidth="1"/>
    <col min="12102" max="12102" width="11.140625" bestFit="1" customWidth="1"/>
    <col min="12103" max="12103" width="8.7109375" bestFit="1" customWidth="1"/>
    <col min="12104" max="12104" width="11.140625" bestFit="1" customWidth="1"/>
    <col min="12105" max="12105" width="7.7109375" bestFit="1" customWidth="1"/>
    <col min="12106" max="12106" width="10.140625" bestFit="1" customWidth="1"/>
    <col min="12107" max="12107" width="8.7109375" bestFit="1" customWidth="1"/>
    <col min="12108" max="12108" width="11.140625" bestFit="1" customWidth="1"/>
    <col min="12109" max="12109" width="8.7109375" bestFit="1" customWidth="1"/>
    <col min="12110" max="12110" width="11.140625" bestFit="1" customWidth="1"/>
    <col min="12111" max="12111" width="7.7109375" bestFit="1" customWidth="1"/>
    <col min="12112" max="12112" width="10.140625" bestFit="1" customWidth="1"/>
    <col min="12113" max="12113" width="8.7109375" bestFit="1" customWidth="1"/>
    <col min="12114" max="12114" width="11.140625" bestFit="1" customWidth="1"/>
    <col min="12115" max="12115" width="8.7109375" bestFit="1" customWidth="1"/>
    <col min="12116" max="12116" width="11.140625" bestFit="1" customWidth="1"/>
    <col min="12117" max="12117" width="7.7109375" bestFit="1" customWidth="1"/>
    <col min="12118" max="12118" width="10.140625" bestFit="1" customWidth="1"/>
    <col min="12119" max="12119" width="8.7109375" bestFit="1" customWidth="1"/>
    <col min="12120" max="12120" width="11.140625" bestFit="1" customWidth="1"/>
    <col min="12121" max="12121" width="8.7109375" bestFit="1" customWidth="1"/>
    <col min="12122" max="12122" width="11.140625" bestFit="1" customWidth="1"/>
    <col min="12123" max="12123" width="8.7109375" bestFit="1" customWidth="1"/>
    <col min="12124" max="12124" width="11.140625" bestFit="1" customWidth="1"/>
    <col min="12125" max="12125" width="8.7109375" bestFit="1" customWidth="1"/>
    <col min="12126" max="12126" width="7" bestFit="1" customWidth="1"/>
    <col min="12127" max="12127" width="11.140625" bestFit="1" customWidth="1"/>
    <col min="12128" max="12128" width="8.7109375" bestFit="1" customWidth="1"/>
    <col min="12129" max="12129" width="11.140625" bestFit="1" customWidth="1"/>
    <col min="12130" max="12130" width="8.7109375" bestFit="1" customWidth="1"/>
    <col min="12131" max="12131" width="11.140625" bestFit="1" customWidth="1"/>
    <col min="12132" max="12133" width="7" bestFit="1" customWidth="1"/>
    <col min="12134" max="12134" width="8.5703125" bestFit="1" customWidth="1"/>
    <col min="12135" max="12135" width="8.7109375" bestFit="1" customWidth="1"/>
    <col min="12136" max="12136" width="11.140625" bestFit="1" customWidth="1"/>
    <col min="12137" max="12137" width="8.7109375" bestFit="1" customWidth="1"/>
    <col min="12138" max="12138" width="11.140625" bestFit="1" customWidth="1"/>
    <col min="12139" max="12139" width="7.7109375" bestFit="1" customWidth="1"/>
    <col min="12140" max="12140" width="7" bestFit="1" customWidth="1"/>
    <col min="12141" max="12141" width="10.140625" bestFit="1" customWidth="1"/>
    <col min="12142" max="12142" width="8.7109375" bestFit="1" customWidth="1"/>
    <col min="12143" max="12143" width="11.140625" bestFit="1" customWidth="1"/>
    <col min="12144" max="12144" width="8.7109375" bestFit="1" customWidth="1"/>
    <col min="12145" max="12145" width="11.140625" bestFit="1" customWidth="1"/>
    <col min="12146" max="12146" width="8.7109375" bestFit="1" customWidth="1"/>
    <col min="12147" max="12147" width="7" bestFit="1" customWidth="1"/>
    <col min="12148" max="12148" width="11.140625" bestFit="1" customWidth="1"/>
    <col min="12149" max="12149" width="8.7109375" bestFit="1" customWidth="1"/>
    <col min="12150" max="12150" width="11.140625" bestFit="1" customWidth="1"/>
    <col min="12151" max="12151" width="7.7109375" bestFit="1" customWidth="1"/>
    <col min="12152" max="12152" width="10.140625" bestFit="1" customWidth="1"/>
    <col min="12153" max="12153" width="8.7109375" bestFit="1" customWidth="1"/>
    <col min="12154" max="12154" width="11.140625" bestFit="1" customWidth="1"/>
    <col min="12155" max="12155" width="8.7109375" bestFit="1" customWidth="1"/>
    <col min="12156" max="12156" width="11.140625" bestFit="1" customWidth="1"/>
    <col min="12157" max="12157" width="8.7109375" bestFit="1" customWidth="1"/>
    <col min="12158" max="12158" width="11.140625" bestFit="1" customWidth="1"/>
    <col min="12159" max="12159" width="8.7109375" bestFit="1" customWidth="1"/>
    <col min="12160" max="12160" width="11.140625" bestFit="1" customWidth="1"/>
    <col min="12161" max="12161" width="8.7109375" bestFit="1" customWidth="1"/>
    <col min="12162" max="12162" width="11.140625" bestFit="1" customWidth="1"/>
    <col min="12163" max="12163" width="8.7109375" bestFit="1" customWidth="1"/>
    <col min="12164" max="12164" width="7" bestFit="1" customWidth="1"/>
    <col min="12165" max="12165" width="11.140625" bestFit="1" customWidth="1"/>
    <col min="12166" max="12166" width="8.7109375" bestFit="1" customWidth="1"/>
    <col min="12167" max="12167" width="6" bestFit="1" customWidth="1"/>
    <col min="12168" max="12168" width="11.140625" bestFit="1" customWidth="1"/>
    <col min="12169" max="12169" width="8.7109375" bestFit="1" customWidth="1"/>
    <col min="12170" max="12170" width="11.140625" bestFit="1" customWidth="1"/>
    <col min="12171" max="12171" width="8.7109375" bestFit="1" customWidth="1"/>
    <col min="12172" max="12172" width="11.140625" bestFit="1" customWidth="1"/>
    <col min="12173" max="12173" width="8.7109375" bestFit="1" customWidth="1"/>
    <col min="12174" max="12174" width="11.140625" bestFit="1" customWidth="1"/>
    <col min="12175" max="12175" width="8.7109375" bestFit="1" customWidth="1"/>
    <col min="12176" max="12176" width="11.140625" bestFit="1" customWidth="1"/>
    <col min="12177" max="12177" width="8.7109375" bestFit="1" customWidth="1"/>
    <col min="12178" max="12178" width="6" bestFit="1" customWidth="1"/>
    <col min="12179" max="12179" width="11.140625" bestFit="1" customWidth="1"/>
    <col min="12180" max="12180" width="8.7109375" bestFit="1" customWidth="1"/>
    <col min="12181" max="12181" width="11.140625" bestFit="1" customWidth="1"/>
    <col min="12182" max="12182" width="8.7109375" bestFit="1" customWidth="1"/>
    <col min="12183" max="12183" width="11.140625" bestFit="1" customWidth="1"/>
    <col min="12184" max="12184" width="8.7109375" bestFit="1" customWidth="1"/>
    <col min="12185" max="12185" width="11.140625" bestFit="1" customWidth="1"/>
    <col min="12186" max="12186" width="8.7109375" bestFit="1" customWidth="1"/>
    <col min="12187" max="12187" width="11.140625" bestFit="1" customWidth="1"/>
    <col min="12188" max="12188" width="8.7109375" bestFit="1" customWidth="1"/>
    <col min="12189" max="12189" width="11.140625" bestFit="1" customWidth="1"/>
    <col min="12190" max="12190" width="8.7109375" bestFit="1" customWidth="1"/>
    <col min="12191" max="12191" width="11.140625" bestFit="1" customWidth="1"/>
    <col min="12192" max="12192" width="8.7109375" bestFit="1" customWidth="1"/>
    <col min="12193" max="12193" width="11.140625" bestFit="1" customWidth="1"/>
    <col min="12194" max="12194" width="8.7109375" bestFit="1" customWidth="1"/>
    <col min="12195" max="12195" width="11.140625" bestFit="1" customWidth="1"/>
    <col min="12196" max="12196" width="8.7109375" bestFit="1" customWidth="1"/>
    <col min="12197" max="12197" width="11.140625" bestFit="1" customWidth="1"/>
    <col min="12198" max="12198" width="8.7109375" bestFit="1" customWidth="1"/>
    <col min="12199" max="12199" width="11.140625" bestFit="1" customWidth="1"/>
    <col min="12200" max="12200" width="8.7109375" bestFit="1" customWidth="1"/>
    <col min="12201" max="12201" width="11.140625" bestFit="1" customWidth="1"/>
    <col min="12202" max="12202" width="7.7109375" bestFit="1" customWidth="1"/>
    <col min="12203" max="12203" width="10.140625" bestFit="1" customWidth="1"/>
    <col min="12204" max="12204" width="8.7109375" bestFit="1" customWidth="1"/>
    <col min="12205" max="12205" width="11.140625" bestFit="1" customWidth="1"/>
    <col min="12206" max="12206" width="8.7109375" bestFit="1" customWidth="1"/>
    <col min="12207" max="12207" width="11.140625" bestFit="1" customWidth="1"/>
    <col min="12208" max="12208" width="8.7109375" bestFit="1" customWidth="1"/>
    <col min="12209" max="12209" width="11.140625" bestFit="1" customWidth="1"/>
    <col min="12210" max="12210" width="7.7109375" bestFit="1" customWidth="1"/>
    <col min="12211" max="12211" width="10.140625" bestFit="1" customWidth="1"/>
    <col min="12212" max="12212" width="8.7109375" bestFit="1" customWidth="1"/>
    <col min="12213" max="12213" width="11.140625" bestFit="1" customWidth="1"/>
    <col min="12214" max="12214" width="8.7109375" bestFit="1" customWidth="1"/>
    <col min="12215" max="12215" width="11.140625" bestFit="1" customWidth="1"/>
    <col min="12216" max="12216" width="8.7109375" bestFit="1" customWidth="1"/>
    <col min="12217" max="12217" width="11.140625" bestFit="1" customWidth="1"/>
    <col min="12218" max="12218" width="7.7109375" bestFit="1" customWidth="1"/>
    <col min="12219" max="12219" width="10.140625" bestFit="1" customWidth="1"/>
    <col min="12220" max="12220" width="8.7109375" bestFit="1" customWidth="1"/>
    <col min="12221" max="12221" width="11.140625" bestFit="1" customWidth="1"/>
    <col min="12222" max="12222" width="8.7109375" bestFit="1" customWidth="1"/>
    <col min="12223" max="12223" width="11.140625" bestFit="1" customWidth="1"/>
    <col min="12224" max="12224" width="8.7109375" bestFit="1" customWidth="1"/>
    <col min="12225" max="12225" width="11.140625" bestFit="1" customWidth="1"/>
    <col min="12226" max="12226" width="8.7109375" bestFit="1" customWidth="1"/>
    <col min="12227" max="12227" width="11.140625" bestFit="1" customWidth="1"/>
    <col min="12228" max="12228" width="8.7109375" bestFit="1" customWidth="1"/>
    <col min="12229" max="12229" width="7" bestFit="1" customWidth="1"/>
    <col min="12230" max="12230" width="11.140625" bestFit="1" customWidth="1"/>
    <col min="12231" max="12231" width="8.7109375" bestFit="1" customWidth="1"/>
    <col min="12232" max="12232" width="11.140625" bestFit="1" customWidth="1"/>
    <col min="12233" max="12233" width="8.7109375" bestFit="1" customWidth="1"/>
    <col min="12234" max="12234" width="11.140625" bestFit="1" customWidth="1"/>
    <col min="12235" max="12235" width="8.7109375" bestFit="1" customWidth="1"/>
    <col min="12236" max="12236" width="11.140625" bestFit="1" customWidth="1"/>
    <col min="12237" max="12237" width="8.7109375" bestFit="1" customWidth="1"/>
    <col min="12238" max="12238" width="11.140625" bestFit="1" customWidth="1"/>
    <col min="12239" max="12239" width="8.7109375" bestFit="1" customWidth="1"/>
    <col min="12240" max="12240" width="11.140625" bestFit="1" customWidth="1"/>
    <col min="12241" max="12241" width="8.7109375" bestFit="1" customWidth="1"/>
    <col min="12242" max="12242" width="11.140625" bestFit="1" customWidth="1"/>
    <col min="12243" max="12243" width="7.7109375" bestFit="1" customWidth="1"/>
    <col min="12244" max="12244" width="10.140625" bestFit="1" customWidth="1"/>
    <col min="12245" max="12245" width="8.7109375" bestFit="1" customWidth="1"/>
    <col min="12246" max="12246" width="11.140625" bestFit="1" customWidth="1"/>
    <col min="12247" max="12247" width="8.7109375" bestFit="1" customWidth="1"/>
    <col min="12248" max="12248" width="7" bestFit="1" customWidth="1"/>
    <col min="12249" max="12249" width="11.140625" bestFit="1" customWidth="1"/>
    <col min="12250" max="12250" width="8.7109375" bestFit="1" customWidth="1"/>
    <col min="12251" max="12251" width="11.140625" bestFit="1" customWidth="1"/>
    <col min="12252" max="12252" width="8.7109375" bestFit="1" customWidth="1"/>
    <col min="12253" max="12253" width="11.140625" bestFit="1" customWidth="1"/>
    <col min="12254" max="12254" width="8.7109375" bestFit="1" customWidth="1"/>
    <col min="12255" max="12255" width="11.140625" bestFit="1" customWidth="1"/>
    <col min="12256" max="12256" width="7.7109375" bestFit="1" customWidth="1"/>
    <col min="12257" max="12257" width="10.140625" bestFit="1" customWidth="1"/>
    <col min="12258" max="12258" width="8.7109375" bestFit="1" customWidth="1"/>
    <col min="12259" max="12259" width="11.140625" bestFit="1" customWidth="1"/>
    <col min="12260" max="12260" width="8.7109375" bestFit="1" customWidth="1"/>
    <col min="12261" max="12261" width="11.140625" bestFit="1" customWidth="1"/>
    <col min="12262" max="12262" width="8.7109375" bestFit="1" customWidth="1"/>
    <col min="12263" max="12263" width="11.140625" bestFit="1" customWidth="1"/>
    <col min="12264" max="12264" width="8.7109375" bestFit="1" customWidth="1"/>
    <col min="12265" max="12265" width="11.140625" bestFit="1" customWidth="1"/>
    <col min="12266" max="12266" width="8.7109375" bestFit="1" customWidth="1"/>
    <col min="12267" max="12267" width="11.140625" bestFit="1" customWidth="1"/>
    <col min="12268" max="12268" width="8.7109375" bestFit="1" customWidth="1"/>
    <col min="12269" max="12269" width="11.140625" bestFit="1" customWidth="1"/>
    <col min="12270" max="12270" width="7.7109375" bestFit="1" customWidth="1"/>
    <col min="12271" max="12271" width="10.140625" bestFit="1" customWidth="1"/>
    <col min="12272" max="12272" width="8.7109375" bestFit="1" customWidth="1"/>
    <col min="12273" max="12273" width="11.140625" bestFit="1" customWidth="1"/>
    <col min="12274" max="12274" width="8.7109375" bestFit="1" customWidth="1"/>
    <col min="12275" max="12275" width="11.140625" bestFit="1" customWidth="1"/>
    <col min="12276" max="12276" width="7" bestFit="1" customWidth="1"/>
    <col min="12277" max="12277" width="8.5703125" bestFit="1" customWidth="1"/>
    <col min="12278" max="12278" width="8.7109375" bestFit="1" customWidth="1"/>
    <col min="12279" max="12279" width="11.140625" bestFit="1" customWidth="1"/>
    <col min="12280" max="12280" width="8.7109375" bestFit="1" customWidth="1"/>
    <col min="12281" max="12281" width="11.140625" bestFit="1" customWidth="1"/>
    <col min="12282" max="12282" width="8.7109375" bestFit="1" customWidth="1"/>
    <col min="12283" max="12283" width="11.140625" bestFit="1" customWidth="1"/>
    <col min="12284" max="12284" width="8.7109375" bestFit="1" customWidth="1"/>
    <col min="12285" max="12285" width="11.140625" bestFit="1" customWidth="1"/>
    <col min="12286" max="12286" width="8.7109375" bestFit="1" customWidth="1"/>
    <col min="12287" max="12287" width="11.140625" bestFit="1" customWidth="1"/>
    <col min="12288" max="12288" width="8.7109375" bestFit="1" customWidth="1"/>
    <col min="12289" max="12289" width="11.140625" bestFit="1" customWidth="1"/>
    <col min="12290" max="12290" width="7.7109375" bestFit="1" customWidth="1"/>
    <col min="12291" max="12291" width="10.140625" bestFit="1" customWidth="1"/>
    <col min="12292" max="12292" width="8.7109375" bestFit="1" customWidth="1"/>
    <col min="12293" max="12293" width="11.140625" bestFit="1" customWidth="1"/>
    <col min="12294" max="12294" width="8.7109375" bestFit="1" customWidth="1"/>
    <col min="12295" max="12295" width="11.140625" bestFit="1" customWidth="1"/>
    <col min="12296" max="12296" width="8.7109375" bestFit="1" customWidth="1"/>
    <col min="12297" max="12297" width="11.140625" bestFit="1" customWidth="1"/>
    <col min="12298" max="12298" width="8.7109375" bestFit="1" customWidth="1"/>
    <col min="12299" max="12299" width="11.140625" bestFit="1" customWidth="1"/>
    <col min="12300" max="12300" width="8.7109375" bestFit="1" customWidth="1"/>
    <col min="12301" max="12301" width="11.140625" bestFit="1" customWidth="1"/>
    <col min="12302" max="12302" width="7.7109375" bestFit="1" customWidth="1"/>
    <col min="12303" max="12303" width="10.140625" bestFit="1" customWidth="1"/>
    <col min="12304" max="12304" width="8.7109375" bestFit="1" customWidth="1"/>
    <col min="12305" max="12305" width="11.140625" bestFit="1" customWidth="1"/>
    <col min="12306" max="12306" width="8.7109375" bestFit="1" customWidth="1"/>
    <col min="12307" max="12307" width="11.140625" bestFit="1" customWidth="1"/>
    <col min="12308" max="12308" width="8.7109375" bestFit="1" customWidth="1"/>
    <col min="12309" max="12309" width="11.140625" bestFit="1" customWidth="1"/>
    <col min="12310" max="12310" width="7" bestFit="1" customWidth="1"/>
    <col min="12311" max="12311" width="8.5703125" bestFit="1" customWidth="1"/>
    <col min="12312" max="12312" width="8.7109375" bestFit="1" customWidth="1"/>
    <col min="12313" max="12313" width="11.140625" bestFit="1" customWidth="1"/>
    <col min="12314" max="12314" width="8.7109375" bestFit="1" customWidth="1"/>
    <col min="12315" max="12315" width="11.140625" bestFit="1" customWidth="1"/>
    <col min="12316" max="12316" width="8.7109375" bestFit="1" customWidth="1"/>
    <col min="12317" max="12317" width="11.140625" bestFit="1" customWidth="1"/>
    <col min="12318" max="12318" width="8.7109375" bestFit="1" customWidth="1"/>
    <col min="12319" max="12319" width="11.140625" bestFit="1" customWidth="1"/>
    <col min="12320" max="12320" width="8.7109375" bestFit="1" customWidth="1"/>
    <col min="12321" max="12321" width="11.140625" bestFit="1" customWidth="1"/>
    <col min="12322" max="12322" width="8.7109375" bestFit="1" customWidth="1"/>
    <col min="12323" max="12323" width="11.140625" bestFit="1" customWidth="1"/>
    <col min="12324" max="12324" width="8.7109375" bestFit="1" customWidth="1"/>
    <col min="12325" max="12325" width="7" bestFit="1" customWidth="1"/>
    <col min="12326" max="12326" width="11.140625" bestFit="1" customWidth="1"/>
    <col min="12327" max="12327" width="8.7109375" bestFit="1" customWidth="1"/>
    <col min="12328" max="12328" width="11.140625" bestFit="1" customWidth="1"/>
    <col min="12329" max="12329" width="8.7109375" bestFit="1" customWidth="1"/>
    <col min="12330" max="12330" width="7" bestFit="1" customWidth="1"/>
    <col min="12331" max="12331" width="11.140625" bestFit="1" customWidth="1"/>
    <col min="12332" max="12332" width="8.7109375" bestFit="1" customWidth="1"/>
    <col min="12333" max="12333" width="11.140625" bestFit="1" customWidth="1"/>
    <col min="12334" max="12334" width="8.7109375" bestFit="1" customWidth="1"/>
    <col min="12335" max="12335" width="6" bestFit="1" customWidth="1"/>
    <col min="12336" max="12336" width="11.140625" bestFit="1" customWidth="1"/>
    <col min="12337" max="12337" width="8.7109375" bestFit="1" customWidth="1"/>
    <col min="12338" max="12338" width="11.140625" bestFit="1" customWidth="1"/>
    <col min="12339" max="12339" width="8.7109375" bestFit="1" customWidth="1"/>
    <col min="12340" max="12340" width="7" bestFit="1" customWidth="1"/>
    <col min="12341" max="12341" width="11.140625" bestFit="1" customWidth="1"/>
    <col min="12342" max="12342" width="8.7109375" bestFit="1" customWidth="1"/>
    <col min="12343" max="12343" width="11.140625" bestFit="1" customWidth="1"/>
    <col min="12344" max="12344" width="8.7109375" bestFit="1" customWidth="1"/>
    <col min="12345" max="12345" width="11.140625" bestFit="1" customWidth="1"/>
    <col min="12346" max="12346" width="8.7109375" bestFit="1" customWidth="1"/>
    <col min="12347" max="12347" width="11.140625" bestFit="1" customWidth="1"/>
    <col min="12348" max="12348" width="8.7109375" bestFit="1" customWidth="1"/>
    <col min="12349" max="12349" width="11.140625" bestFit="1" customWidth="1"/>
    <col min="12350" max="12350" width="8.7109375" bestFit="1" customWidth="1"/>
    <col min="12351" max="12351" width="11.140625" bestFit="1" customWidth="1"/>
    <col min="12352" max="12352" width="8.7109375" bestFit="1" customWidth="1"/>
    <col min="12353" max="12353" width="11.140625" bestFit="1" customWidth="1"/>
    <col min="12354" max="12354" width="8.7109375" bestFit="1" customWidth="1"/>
    <col min="12355" max="12355" width="11.140625" bestFit="1" customWidth="1"/>
    <col min="12356" max="12356" width="8.7109375" bestFit="1" customWidth="1"/>
    <col min="12357" max="12357" width="11.140625" bestFit="1" customWidth="1"/>
    <col min="12358" max="12358" width="8.7109375" bestFit="1" customWidth="1"/>
    <col min="12359" max="12359" width="7" bestFit="1" customWidth="1"/>
    <col min="12360" max="12360" width="11.140625" bestFit="1" customWidth="1"/>
    <col min="12361" max="12361" width="8.7109375" bestFit="1" customWidth="1"/>
    <col min="12362" max="12362" width="11.140625" bestFit="1" customWidth="1"/>
    <col min="12363" max="12363" width="8.7109375" bestFit="1" customWidth="1"/>
    <col min="12364" max="12364" width="11.140625" bestFit="1" customWidth="1"/>
    <col min="12365" max="12365" width="8.7109375" bestFit="1" customWidth="1"/>
    <col min="12366" max="12366" width="11.140625" bestFit="1" customWidth="1"/>
    <col min="12367" max="12367" width="8.7109375" bestFit="1" customWidth="1"/>
    <col min="12368" max="12368" width="11.140625" bestFit="1" customWidth="1"/>
    <col min="12369" max="12369" width="7.7109375" bestFit="1" customWidth="1"/>
    <col min="12370" max="12370" width="10.140625" bestFit="1" customWidth="1"/>
    <col min="12371" max="12371" width="8.7109375" bestFit="1" customWidth="1"/>
    <col min="12372" max="12372" width="11.140625" bestFit="1" customWidth="1"/>
    <col min="12373" max="12373" width="8.7109375" bestFit="1" customWidth="1"/>
    <col min="12374" max="12374" width="11.140625" bestFit="1" customWidth="1"/>
    <col min="12375" max="12375" width="8.7109375" bestFit="1" customWidth="1"/>
    <col min="12376" max="12376" width="11.140625" bestFit="1" customWidth="1"/>
    <col min="12377" max="12377" width="8.7109375" bestFit="1" customWidth="1"/>
    <col min="12378" max="12378" width="11.140625" bestFit="1" customWidth="1"/>
    <col min="12379" max="12379" width="8.7109375" bestFit="1" customWidth="1"/>
    <col min="12380" max="12380" width="11.140625" bestFit="1" customWidth="1"/>
    <col min="12381" max="12381" width="8.7109375" bestFit="1" customWidth="1"/>
    <col min="12382" max="12382" width="11.140625" bestFit="1" customWidth="1"/>
    <col min="12383" max="12383" width="8.7109375" bestFit="1" customWidth="1"/>
    <col min="12384" max="12384" width="11.140625" bestFit="1" customWidth="1"/>
    <col min="12385" max="12385" width="8.7109375" bestFit="1" customWidth="1"/>
    <col min="12386" max="12386" width="11.140625" bestFit="1" customWidth="1"/>
    <col min="12387" max="12387" width="7.7109375" bestFit="1" customWidth="1"/>
    <col min="12388" max="12388" width="10.140625" bestFit="1" customWidth="1"/>
    <col min="12389" max="12389" width="8.7109375" bestFit="1" customWidth="1"/>
    <col min="12390" max="12390" width="11.140625" bestFit="1" customWidth="1"/>
    <col min="12391" max="12391" width="8.7109375" bestFit="1" customWidth="1"/>
    <col min="12392" max="12392" width="11.140625" bestFit="1" customWidth="1"/>
    <col min="12393" max="12393" width="8.7109375" bestFit="1" customWidth="1"/>
    <col min="12394" max="12394" width="11.140625" bestFit="1" customWidth="1"/>
    <col min="12395" max="12395" width="8.7109375" bestFit="1" customWidth="1"/>
    <col min="12396" max="12396" width="11.140625" bestFit="1" customWidth="1"/>
    <col min="12397" max="12397" width="8.7109375" bestFit="1" customWidth="1"/>
    <col min="12398" max="12398" width="11.140625" bestFit="1" customWidth="1"/>
    <col min="12399" max="12399" width="7.7109375" bestFit="1" customWidth="1"/>
    <col min="12400" max="12400" width="10.140625" bestFit="1" customWidth="1"/>
    <col min="12401" max="12401" width="8.7109375" bestFit="1" customWidth="1"/>
    <col min="12402" max="12402" width="11.140625" bestFit="1" customWidth="1"/>
    <col min="12403" max="12403" width="8.7109375" bestFit="1" customWidth="1"/>
    <col min="12404" max="12404" width="11.140625" bestFit="1" customWidth="1"/>
    <col min="12405" max="12405" width="8.7109375" bestFit="1" customWidth="1"/>
    <col min="12406" max="12406" width="11.140625" bestFit="1" customWidth="1"/>
    <col min="12407" max="12407" width="8.7109375" bestFit="1" customWidth="1"/>
    <col min="12408" max="12408" width="11.140625" bestFit="1" customWidth="1"/>
    <col min="12409" max="12409" width="8.7109375" bestFit="1" customWidth="1"/>
    <col min="12410" max="12410" width="11.140625" bestFit="1" customWidth="1"/>
    <col min="12411" max="12411" width="8.7109375" bestFit="1" customWidth="1"/>
    <col min="12412" max="12412" width="7" bestFit="1" customWidth="1"/>
    <col min="12413" max="12413" width="11.140625" bestFit="1" customWidth="1"/>
    <col min="12414" max="12414" width="7.7109375" bestFit="1" customWidth="1"/>
    <col min="12415" max="12415" width="10.140625" bestFit="1" customWidth="1"/>
    <col min="12416" max="12416" width="8.7109375" bestFit="1" customWidth="1"/>
    <col min="12417" max="12417" width="6" bestFit="1" customWidth="1"/>
    <col min="12418" max="12418" width="11.140625" bestFit="1" customWidth="1"/>
    <col min="12419" max="12419" width="8.7109375" bestFit="1" customWidth="1"/>
    <col min="12420" max="12420" width="11.140625" bestFit="1" customWidth="1"/>
    <col min="12421" max="12421" width="7.7109375" bestFit="1" customWidth="1"/>
    <col min="12422" max="12423" width="7" bestFit="1" customWidth="1"/>
    <col min="12424" max="12424" width="10.140625" bestFit="1" customWidth="1"/>
    <col min="12425" max="12425" width="8.7109375" bestFit="1" customWidth="1"/>
    <col min="12426" max="12426" width="11.140625" bestFit="1" customWidth="1"/>
    <col min="12427" max="12427" width="8.7109375" bestFit="1" customWidth="1"/>
    <col min="12428" max="12428" width="11.140625" bestFit="1" customWidth="1"/>
    <col min="12429" max="12429" width="8.7109375" bestFit="1" customWidth="1"/>
    <col min="12430" max="12430" width="11.140625" bestFit="1" customWidth="1"/>
    <col min="12431" max="12431" width="8.7109375" bestFit="1" customWidth="1"/>
    <col min="12432" max="12432" width="7" bestFit="1" customWidth="1"/>
    <col min="12433" max="12433" width="11.140625" bestFit="1" customWidth="1"/>
    <col min="12434" max="12434" width="8.7109375" bestFit="1" customWidth="1"/>
    <col min="12435" max="12435" width="11.140625" bestFit="1" customWidth="1"/>
    <col min="12436" max="12436" width="8.7109375" bestFit="1" customWidth="1"/>
    <col min="12437" max="12437" width="11.140625" bestFit="1" customWidth="1"/>
    <col min="12438" max="12438" width="8.7109375" bestFit="1" customWidth="1"/>
    <col min="12439" max="12439" width="11.140625" bestFit="1" customWidth="1"/>
    <col min="12440" max="12440" width="8.7109375" bestFit="1" customWidth="1"/>
    <col min="12441" max="12441" width="11.140625" bestFit="1" customWidth="1"/>
    <col min="12442" max="12442" width="8.7109375" bestFit="1" customWidth="1"/>
    <col min="12443" max="12443" width="11.140625" bestFit="1" customWidth="1"/>
    <col min="12444" max="12444" width="8.7109375" bestFit="1" customWidth="1"/>
    <col min="12445" max="12445" width="7" bestFit="1" customWidth="1"/>
    <col min="12446" max="12446" width="11.140625" bestFit="1" customWidth="1"/>
    <col min="12447" max="12447" width="8.7109375" bestFit="1" customWidth="1"/>
    <col min="12448" max="12448" width="7" bestFit="1" customWidth="1"/>
    <col min="12449" max="12449" width="11.140625" bestFit="1" customWidth="1"/>
    <col min="12450" max="12450" width="8.7109375" bestFit="1" customWidth="1"/>
    <col min="12451" max="12451" width="6" bestFit="1" customWidth="1"/>
    <col min="12452" max="12452" width="11.140625" bestFit="1" customWidth="1"/>
    <col min="12453" max="12453" width="8.7109375" bestFit="1" customWidth="1"/>
    <col min="12454" max="12454" width="7" bestFit="1" customWidth="1"/>
    <col min="12455" max="12455" width="11.140625" bestFit="1" customWidth="1"/>
    <col min="12456" max="12456" width="8.7109375" bestFit="1" customWidth="1"/>
    <col min="12457" max="12457" width="11.140625" bestFit="1" customWidth="1"/>
    <col min="12458" max="12458" width="8.7109375" bestFit="1" customWidth="1"/>
    <col min="12459" max="12459" width="11.140625" bestFit="1" customWidth="1"/>
    <col min="12460" max="12460" width="7.7109375" bestFit="1" customWidth="1"/>
    <col min="12461" max="12461" width="10.140625" bestFit="1" customWidth="1"/>
    <col min="12462" max="12462" width="8.7109375" bestFit="1" customWidth="1"/>
    <col min="12463" max="12463" width="11.140625" bestFit="1" customWidth="1"/>
    <col min="12464" max="12464" width="8.7109375" bestFit="1" customWidth="1"/>
    <col min="12465" max="12465" width="7" bestFit="1" customWidth="1"/>
    <col min="12466" max="12466" width="11.140625" bestFit="1" customWidth="1"/>
    <col min="12467" max="12467" width="8.7109375" bestFit="1" customWidth="1"/>
    <col min="12468" max="12468" width="11.140625" bestFit="1" customWidth="1"/>
    <col min="12469" max="12469" width="8.7109375" bestFit="1" customWidth="1"/>
    <col min="12470" max="12470" width="7" bestFit="1" customWidth="1"/>
    <col min="12471" max="12471" width="11.140625" bestFit="1" customWidth="1"/>
    <col min="12472" max="12472" width="8.7109375" bestFit="1" customWidth="1"/>
    <col min="12473" max="12473" width="11.140625" bestFit="1" customWidth="1"/>
    <col min="12474" max="12474" width="8.7109375" bestFit="1" customWidth="1"/>
    <col min="12475" max="12475" width="11.140625" bestFit="1" customWidth="1"/>
    <col min="12476" max="12476" width="8.7109375" bestFit="1" customWidth="1"/>
    <col min="12477" max="12477" width="11.140625" bestFit="1" customWidth="1"/>
    <col min="12478" max="12478" width="8.7109375" bestFit="1" customWidth="1"/>
    <col min="12479" max="12479" width="11.140625" bestFit="1" customWidth="1"/>
    <col min="12480" max="12480" width="8.7109375" bestFit="1" customWidth="1"/>
    <col min="12481" max="12481" width="11.140625" bestFit="1" customWidth="1"/>
    <col min="12482" max="12482" width="8.7109375" bestFit="1" customWidth="1"/>
    <col min="12483" max="12483" width="11.140625" bestFit="1" customWidth="1"/>
    <col min="12484" max="12484" width="8.7109375" bestFit="1" customWidth="1"/>
    <col min="12485" max="12485" width="11.140625" bestFit="1" customWidth="1"/>
    <col min="12486" max="12486" width="8.7109375" bestFit="1" customWidth="1"/>
    <col min="12487" max="12487" width="11.140625" bestFit="1" customWidth="1"/>
    <col min="12488" max="12488" width="8.7109375" bestFit="1" customWidth="1"/>
    <col min="12489" max="12492" width="7" bestFit="1" customWidth="1"/>
    <col min="12493" max="12493" width="11.140625" bestFit="1" customWidth="1"/>
    <col min="12494" max="12494" width="8.7109375" bestFit="1" customWidth="1"/>
    <col min="12495" max="12495" width="11.140625" bestFit="1" customWidth="1"/>
    <col min="12496" max="12496" width="7.7109375" bestFit="1" customWidth="1"/>
    <col min="12497" max="12497" width="6" bestFit="1" customWidth="1"/>
    <col min="12498" max="12498" width="10.140625" bestFit="1" customWidth="1"/>
    <col min="12499" max="12499" width="8.7109375" bestFit="1" customWidth="1"/>
    <col min="12500" max="12500" width="11.140625" bestFit="1" customWidth="1"/>
    <col min="12501" max="12501" width="8.7109375" bestFit="1" customWidth="1"/>
    <col min="12502" max="12502" width="11.140625" bestFit="1" customWidth="1"/>
    <col min="12503" max="12503" width="8.7109375" bestFit="1" customWidth="1"/>
    <col min="12504" max="12504" width="11.140625" bestFit="1" customWidth="1"/>
    <col min="12505" max="12505" width="8.7109375" bestFit="1" customWidth="1"/>
    <col min="12506" max="12506" width="7" bestFit="1" customWidth="1"/>
    <col min="12507" max="12507" width="11.140625" bestFit="1" customWidth="1"/>
    <col min="12508" max="12508" width="7.7109375" bestFit="1" customWidth="1"/>
    <col min="12509" max="12509" width="7" bestFit="1" customWidth="1"/>
    <col min="12510" max="12510" width="10.140625" bestFit="1" customWidth="1"/>
    <col min="12511" max="12511" width="8.7109375" bestFit="1" customWidth="1"/>
    <col min="12512" max="12512" width="11.140625" bestFit="1" customWidth="1"/>
    <col min="12513" max="12513" width="8.7109375" bestFit="1" customWidth="1"/>
    <col min="12514" max="12514" width="7" bestFit="1" customWidth="1"/>
    <col min="12515" max="12515" width="11.140625" bestFit="1" customWidth="1"/>
    <col min="12516" max="12516" width="8.7109375" bestFit="1" customWidth="1"/>
    <col min="12517" max="12517" width="11.140625" bestFit="1" customWidth="1"/>
    <col min="12518" max="12518" width="8.7109375" bestFit="1" customWidth="1"/>
    <col min="12519" max="12519" width="11.140625" bestFit="1" customWidth="1"/>
    <col min="12520" max="12520" width="8.7109375" bestFit="1" customWidth="1"/>
    <col min="12521" max="12521" width="11.140625" bestFit="1" customWidth="1"/>
    <col min="12522" max="12522" width="8.7109375" bestFit="1" customWidth="1"/>
    <col min="12523" max="12523" width="11.140625" bestFit="1" customWidth="1"/>
    <col min="12524" max="12524" width="8.7109375" bestFit="1" customWidth="1"/>
    <col min="12525" max="12525" width="11.140625" bestFit="1" customWidth="1"/>
    <col min="12526" max="12526" width="8.7109375" bestFit="1" customWidth="1"/>
    <col min="12527" max="12527" width="11.140625" bestFit="1" customWidth="1"/>
    <col min="12528" max="12528" width="7.7109375" bestFit="1" customWidth="1"/>
    <col min="12529" max="12529" width="10.140625" bestFit="1" customWidth="1"/>
    <col min="12530" max="12530" width="8.7109375" bestFit="1" customWidth="1"/>
    <col min="12531" max="12531" width="7" bestFit="1" customWidth="1"/>
    <col min="12532" max="12532" width="11.140625" bestFit="1" customWidth="1"/>
    <col min="12533" max="12533" width="8.7109375" bestFit="1" customWidth="1"/>
    <col min="12534" max="12534" width="11.140625" bestFit="1" customWidth="1"/>
    <col min="12535" max="12535" width="8.7109375" bestFit="1" customWidth="1"/>
    <col min="12536" max="12536" width="7" bestFit="1" customWidth="1"/>
    <col min="12537" max="12537" width="11.140625" bestFit="1" customWidth="1"/>
    <col min="12538" max="12538" width="8.7109375" bestFit="1" customWidth="1"/>
    <col min="12539" max="12539" width="7" bestFit="1" customWidth="1"/>
    <col min="12540" max="12540" width="11.140625" bestFit="1" customWidth="1"/>
    <col min="12541" max="12541" width="8.7109375" bestFit="1" customWidth="1"/>
    <col min="12542" max="12542" width="11.140625" bestFit="1" customWidth="1"/>
    <col min="12543" max="12543" width="8.7109375" bestFit="1" customWidth="1"/>
    <col min="12544" max="12544" width="11.140625" bestFit="1" customWidth="1"/>
    <col min="12545" max="12545" width="8.7109375" bestFit="1" customWidth="1"/>
    <col min="12546" max="12546" width="11.140625" bestFit="1" customWidth="1"/>
    <col min="12547" max="12547" width="8.7109375" bestFit="1" customWidth="1"/>
    <col min="12548" max="12548" width="11.140625" bestFit="1" customWidth="1"/>
    <col min="12549" max="12549" width="8.7109375" bestFit="1" customWidth="1"/>
    <col min="12550" max="12550" width="11.140625" bestFit="1" customWidth="1"/>
    <col min="12551" max="12551" width="8.7109375" bestFit="1" customWidth="1"/>
    <col min="12552" max="12552" width="11.140625" bestFit="1" customWidth="1"/>
    <col min="12553" max="12553" width="8.7109375" bestFit="1" customWidth="1"/>
    <col min="12554" max="12554" width="7" bestFit="1" customWidth="1"/>
    <col min="12555" max="12555" width="11.140625" bestFit="1" customWidth="1"/>
    <col min="12556" max="12556" width="8.7109375" bestFit="1" customWidth="1"/>
    <col min="12557" max="12557" width="11.140625" bestFit="1" customWidth="1"/>
    <col min="12558" max="12558" width="8.7109375" bestFit="1" customWidth="1"/>
    <col min="12559" max="12559" width="11.140625" bestFit="1" customWidth="1"/>
    <col min="12560" max="12560" width="8.7109375" bestFit="1" customWidth="1"/>
    <col min="12561" max="12561" width="11.140625" bestFit="1" customWidth="1"/>
    <col min="12562" max="12562" width="8.7109375" bestFit="1" customWidth="1"/>
    <col min="12563" max="12563" width="11.140625" bestFit="1" customWidth="1"/>
    <col min="12564" max="12564" width="8.7109375" bestFit="1" customWidth="1"/>
    <col min="12565" max="12565" width="11.140625" bestFit="1" customWidth="1"/>
    <col min="12566" max="12566" width="8.7109375" bestFit="1" customWidth="1"/>
    <col min="12567" max="12567" width="11.140625" bestFit="1" customWidth="1"/>
    <col min="12568" max="12568" width="8.7109375" bestFit="1" customWidth="1"/>
    <col min="12569" max="12569" width="11.140625" bestFit="1" customWidth="1"/>
    <col min="12570" max="12570" width="8.7109375" bestFit="1" customWidth="1"/>
    <col min="12571" max="12571" width="11.140625" bestFit="1" customWidth="1"/>
    <col min="12572" max="12572" width="8.7109375" bestFit="1" customWidth="1"/>
    <col min="12573" max="12573" width="11.140625" bestFit="1" customWidth="1"/>
    <col min="12574" max="12574" width="8.7109375" bestFit="1" customWidth="1"/>
    <col min="12575" max="12575" width="11.140625" bestFit="1" customWidth="1"/>
    <col min="12576" max="12576" width="7.7109375" bestFit="1" customWidth="1"/>
    <col min="12577" max="12577" width="4" bestFit="1" customWidth="1"/>
    <col min="12578" max="12578" width="10.140625" bestFit="1" customWidth="1"/>
    <col min="12579" max="12579" width="8.7109375" bestFit="1" customWidth="1"/>
    <col min="12580" max="12580" width="7" bestFit="1" customWidth="1"/>
    <col min="12581" max="12581" width="11.140625" bestFit="1" customWidth="1"/>
    <col min="12582" max="12582" width="7.7109375" bestFit="1" customWidth="1"/>
    <col min="12583" max="12583" width="10.140625" bestFit="1" customWidth="1"/>
    <col min="12584" max="12584" width="8.7109375" bestFit="1" customWidth="1"/>
    <col min="12585" max="12585" width="11.140625" bestFit="1" customWidth="1"/>
    <col min="12586" max="12586" width="8.7109375" bestFit="1" customWidth="1"/>
    <col min="12587" max="12587" width="11.140625" bestFit="1" customWidth="1"/>
    <col min="12588" max="12588" width="8.7109375" bestFit="1" customWidth="1"/>
    <col min="12589" max="12589" width="11.140625" bestFit="1" customWidth="1"/>
    <col min="12590" max="12590" width="7.7109375" bestFit="1" customWidth="1"/>
    <col min="12591" max="12591" width="10.140625" bestFit="1" customWidth="1"/>
    <col min="12592" max="12592" width="8.7109375" bestFit="1" customWidth="1"/>
    <col min="12593" max="12593" width="11.140625" bestFit="1" customWidth="1"/>
    <col min="12594" max="12594" width="8.7109375" bestFit="1" customWidth="1"/>
    <col min="12595" max="12595" width="11.140625" bestFit="1" customWidth="1"/>
    <col min="12596" max="12596" width="8.7109375" bestFit="1" customWidth="1"/>
    <col min="12597" max="12597" width="11.140625" bestFit="1" customWidth="1"/>
    <col min="12598" max="12598" width="8.7109375" bestFit="1" customWidth="1"/>
    <col min="12599" max="12599" width="11.140625" bestFit="1" customWidth="1"/>
    <col min="12600" max="12600" width="8.7109375" bestFit="1" customWidth="1"/>
    <col min="12601" max="12601" width="11.140625" bestFit="1" customWidth="1"/>
    <col min="12602" max="12602" width="8.7109375" bestFit="1" customWidth="1"/>
    <col min="12603" max="12603" width="11.140625" bestFit="1" customWidth="1"/>
    <col min="12604" max="12604" width="8.7109375" bestFit="1" customWidth="1"/>
    <col min="12605" max="12605" width="11.140625" bestFit="1" customWidth="1"/>
    <col min="12606" max="12606" width="8.7109375" bestFit="1" customWidth="1"/>
    <col min="12607" max="12607" width="11.140625" bestFit="1" customWidth="1"/>
    <col min="12608" max="12608" width="8.7109375" bestFit="1" customWidth="1"/>
    <col min="12609" max="12609" width="11.140625" bestFit="1" customWidth="1"/>
    <col min="12610" max="12610" width="8.7109375" bestFit="1" customWidth="1"/>
    <col min="12611" max="12611" width="11.140625" bestFit="1" customWidth="1"/>
    <col min="12612" max="12612" width="8.7109375" bestFit="1" customWidth="1"/>
    <col min="12613" max="12613" width="11.140625" bestFit="1" customWidth="1"/>
    <col min="12614" max="12614" width="7.7109375" bestFit="1" customWidth="1"/>
    <col min="12615" max="12615" width="10.140625" bestFit="1" customWidth="1"/>
    <col min="12616" max="12616" width="8.7109375" bestFit="1" customWidth="1"/>
    <col min="12617" max="12617" width="7" bestFit="1" customWidth="1"/>
    <col min="12618" max="12618" width="11.140625" bestFit="1" customWidth="1"/>
    <col min="12619" max="12619" width="8.7109375" bestFit="1" customWidth="1"/>
    <col min="12620" max="12620" width="11.140625" bestFit="1" customWidth="1"/>
    <col min="12621" max="12621" width="8.7109375" bestFit="1" customWidth="1"/>
    <col min="12622" max="12622" width="11.140625" bestFit="1" customWidth="1"/>
    <col min="12623" max="12623" width="8.7109375" bestFit="1" customWidth="1"/>
    <col min="12624" max="12624" width="11.140625" bestFit="1" customWidth="1"/>
    <col min="12625" max="12625" width="8.7109375" bestFit="1" customWidth="1"/>
    <col min="12626" max="12626" width="11.140625" bestFit="1" customWidth="1"/>
    <col min="12627" max="12627" width="8.7109375" bestFit="1" customWidth="1"/>
    <col min="12628" max="12628" width="11.140625" bestFit="1" customWidth="1"/>
    <col min="12629" max="12629" width="8.7109375" bestFit="1" customWidth="1"/>
    <col min="12630" max="12630" width="7" bestFit="1" customWidth="1"/>
    <col min="12631" max="12631" width="11.140625" bestFit="1" customWidth="1"/>
    <col min="12632" max="12632" width="8.7109375" bestFit="1" customWidth="1"/>
    <col min="12633" max="12633" width="11.140625" bestFit="1" customWidth="1"/>
    <col min="12634" max="12634" width="8.7109375" bestFit="1" customWidth="1"/>
    <col min="12635" max="12635" width="7" bestFit="1" customWidth="1"/>
    <col min="12636" max="12636" width="11.140625" bestFit="1" customWidth="1"/>
    <col min="12637" max="12637" width="8.7109375" bestFit="1" customWidth="1"/>
    <col min="12638" max="12638" width="11.140625" bestFit="1" customWidth="1"/>
    <col min="12639" max="12639" width="8.7109375" bestFit="1" customWidth="1"/>
    <col min="12640" max="12640" width="11.140625" bestFit="1" customWidth="1"/>
    <col min="12641" max="12641" width="8.7109375" bestFit="1" customWidth="1"/>
    <col min="12642" max="12643" width="7" bestFit="1" customWidth="1"/>
    <col min="12644" max="12644" width="11.140625" bestFit="1" customWidth="1"/>
    <col min="12645" max="12645" width="7.7109375" bestFit="1" customWidth="1"/>
    <col min="12646" max="12646" width="10.140625" bestFit="1" customWidth="1"/>
    <col min="12647" max="12647" width="8.7109375" bestFit="1" customWidth="1"/>
    <col min="12648" max="12648" width="7" bestFit="1" customWidth="1"/>
    <col min="12649" max="12649" width="11.140625" bestFit="1" customWidth="1"/>
    <col min="12650" max="12650" width="8.7109375" bestFit="1" customWidth="1"/>
    <col min="12651" max="12652" width="7" bestFit="1" customWidth="1"/>
    <col min="12653" max="12653" width="11.140625" bestFit="1" customWidth="1"/>
    <col min="12654" max="12654" width="8.7109375" bestFit="1" customWidth="1"/>
    <col min="12655" max="12655" width="11.140625" bestFit="1" customWidth="1"/>
    <col min="12656" max="12656" width="8.7109375" bestFit="1" customWidth="1"/>
    <col min="12657" max="12657" width="11.140625" bestFit="1" customWidth="1"/>
    <col min="12658" max="12658" width="8.7109375" bestFit="1" customWidth="1"/>
    <col min="12659" max="12659" width="11.140625" bestFit="1" customWidth="1"/>
    <col min="12660" max="12660" width="8.7109375" bestFit="1" customWidth="1"/>
    <col min="12661" max="12663" width="7" bestFit="1" customWidth="1"/>
    <col min="12664" max="12664" width="11.140625" bestFit="1" customWidth="1"/>
    <col min="12665" max="12665" width="8.7109375" bestFit="1" customWidth="1"/>
    <col min="12666" max="12666" width="11.140625" bestFit="1" customWidth="1"/>
    <col min="12667" max="12667" width="8.7109375" bestFit="1" customWidth="1"/>
    <col min="12668" max="12668" width="7" bestFit="1" customWidth="1"/>
    <col min="12669" max="12669" width="11.140625" bestFit="1" customWidth="1"/>
    <col min="12670" max="12670" width="8.7109375" bestFit="1" customWidth="1"/>
    <col min="12671" max="12671" width="7" bestFit="1" customWidth="1"/>
    <col min="12672" max="12672" width="11.140625" bestFit="1" customWidth="1"/>
    <col min="12673" max="12673" width="8.7109375" bestFit="1" customWidth="1"/>
    <col min="12674" max="12674" width="11.140625" bestFit="1" customWidth="1"/>
    <col min="12675" max="12675" width="8.7109375" bestFit="1" customWidth="1"/>
    <col min="12676" max="12676" width="11.140625" bestFit="1" customWidth="1"/>
    <col min="12677" max="12677" width="8.7109375" bestFit="1" customWidth="1"/>
    <col min="12678" max="12678" width="11.140625" bestFit="1" customWidth="1"/>
    <col min="12679" max="12679" width="8.7109375" bestFit="1" customWidth="1"/>
    <col min="12680" max="12680" width="11.140625" bestFit="1" customWidth="1"/>
    <col min="12681" max="12681" width="8.7109375" bestFit="1" customWidth="1"/>
    <col min="12682" max="12682" width="11.140625" bestFit="1" customWidth="1"/>
    <col min="12683" max="12683" width="8.7109375" bestFit="1" customWidth="1"/>
    <col min="12684" max="12684" width="7" bestFit="1" customWidth="1"/>
    <col min="12685" max="12685" width="11.140625" bestFit="1" customWidth="1"/>
    <col min="12686" max="12686" width="8.7109375" bestFit="1" customWidth="1"/>
    <col min="12687" max="12687" width="11.140625" bestFit="1" customWidth="1"/>
    <col min="12688" max="12688" width="8.7109375" bestFit="1" customWidth="1"/>
    <col min="12689" max="12689" width="11.140625" bestFit="1" customWidth="1"/>
    <col min="12690" max="12690" width="7.7109375" bestFit="1" customWidth="1"/>
    <col min="12691" max="12691" width="10.140625" bestFit="1" customWidth="1"/>
    <col min="12692" max="12692" width="8.7109375" bestFit="1" customWidth="1"/>
    <col min="12693" max="12693" width="11.140625" bestFit="1" customWidth="1"/>
    <col min="12694" max="12694" width="8.7109375" bestFit="1" customWidth="1"/>
    <col min="12695" max="12695" width="7" bestFit="1" customWidth="1"/>
    <col min="12696" max="12696" width="11.140625" bestFit="1" customWidth="1"/>
    <col min="12697" max="12697" width="8.7109375" bestFit="1" customWidth="1"/>
    <col min="12698" max="12698" width="7" bestFit="1" customWidth="1"/>
    <col min="12699" max="12699" width="11.140625" bestFit="1" customWidth="1"/>
    <col min="12700" max="12700" width="8.7109375" bestFit="1" customWidth="1"/>
    <col min="12701" max="12701" width="11.140625" bestFit="1" customWidth="1"/>
    <col min="12702" max="12702" width="8.7109375" bestFit="1" customWidth="1"/>
    <col min="12703" max="12703" width="11.140625" bestFit="1" customWidth="1"/>
    <col min="12704" max="12704" width="8.7109375" bestFit="1" customWidth="1"/>
    <col min="12705" max="12705" width="7" bestFit="1" customWidth="1"/>
    <col min="12706" max="12706" width="11.140625" bestFit="1" customWidth="1"/>
    <col min="12707" max="12707" width="8.7109375" bestFit="1" customWidth="1"/>
    <col min="12708" max="12708" width="11.140625" bestFit="1" customWidth="1"/>
    <col min="12709" max="12709" width="8.7109375" bestFit="1" customWidth="1"/>
    <col min="12710" max="12710" width="11.140625" bestFit="1" customWidth="1"/>
    <col min="12711" max="12711" width="8.7109375" bestFit="1" customWidth="1"/>
    <col min="12712" max="12712" width="7" bestFit="1" customWidth="1"/>
    <col min="12713" max="12713" width="11.140625" bestFit="1" customWidth="1"/>
    <col min="12714" max="12714" width="8.7109375" bestFit="1" customWidth="1"/>
    <col min="12715" max="12715" width="7" bestFit="1" customWidth="1"/>
    <col min="12716" max="12716" width="11.140625" bestFit="1" customWidth="1"/>
    <col min="12717" max="12717" width="8.7109375" bestFit="1" customWidth="1"/>
    <col min="12718" max="12718" width="11.140625" bestFit="1" customWidth="1"/>
    <col min="12719" max="12719" width="8.7109375" bestFit="1" customWidth="1"/>
    <col min="12720" max="12720" width="4" bestFit="1" customWidth="1"/>
    <col min="12721" max="12721" width="7" bestFit="1" customWidth="1"/>
    <col min="12722" max="12722" width="11.140625" bestFit="1" customWidth="1"/>
    <col min="12723" max="12723" width="8.7109375" bestFit="1" customWidth="1"/>
    <col min="12724" max="12724" width="7" bestFit="1" customWidth="1"/>
    <col min="12725" max="12725" width="11.140625" bestFit="1" customWidth="1"/>
    <col min="12726" max="12726" width="8.7109375" bestFit="1" customWidth="1"/>
    <col min="12727" max="12727" width="7" bestFit="1" customWidth="1"/>
    <col min="12728" max="12728" width="11.140625" bestFit="1" customWidth="1"/>
    <col min="12729" max="12729" width="8.7109375" bestFit="1" customWidth="1"/>
    <col min="12730" max="12730" width="7" bestFit="1" customWidth="1"/>
    <col min="12731" max="12731" width="11.140625" bestFit="1" customWidth="1"/>
    <col min="12732" max="12732" width="8.7109375" bestFit="1" customWidth="1"/>
    <col min="12733" max="12733" width="7" bestFit="1" customWidth="1"/>
    <col min="12734" max="12734" width="11.140625" bestFit="1" customWidth="1"/>
    <col min="12735" max="12735" width="8.7109375" bestFit="1" customWidth="1"/>
    <col min="12736" max="12736" width="11.140625" bestFit="1" customWidth="1"/>
    <col min="12737" max="12737" width="8.7109375" bestFit="1" customWidth="1"/>
    <col min="12738" max="12738" width="11.140625" bestFit="1" customWidth="1"/>
    <col min="12739" max="12739" width="8.7109375" bestFit="1" customWidth="1"/>
    <col min="12740" max="12740" width="11.140625" bestFit="1" customWidth="1"/>
    <col min="12741" max="12741" width="8.7109375" bestFit="1" customWidth="1"/>
    <col min="12742" max="12742" width="11.140625" bestFit="1" customWidth="1"/>
    <col min="12743" max="12743" width="8.7109375" bestFit="1" customWidth="1"/>
    <col min="12744" max="12744" width="11.140625" bestFit="1" customWidth="1"/>
    <col min="12745" max="12745" width="8.7109375" bestFit="1" customWidth="1"/>
    <col min="12746" max="12746" width="11.140625" bestFit="1" customWidth="1"/>
    <col min="12747" max="12747" width="8.7109375" bestFit="1" customWidth="1"/>
    <col min="12748" max="12748" width="11.140625" bestFit="1" customWidth="1"/>
    <col min="12749" max="12749" width="8.7109375" bestFit="1" customWidth="1"/>
    <col min="12750" max="12750" width="11.140625" bestFit="1" customWidth="1"/>
    <col min="12751" max="12751" width="8.7109375" bestFit="1" customWidth="1"/>
    <col min="12752" max="12752" width="11.140625" bestFit="1" customWidth="1"/>
    <col min="12753" max="12753" width="8.7109375" bestFit="1" customWidth="1"/>
    <col min="12754" max="12754" width="11.140625" bestFit="1" customWidth="1"/>
    <col min="12755" max="12755" width="7.7109375" bestFit="1" customWidth="1"/>
    <col min="12756" max="12756" width="10.140625" bestFit="1" customWidth="1"/>
    <col min="12757" max="12757" width="8.7109375" bestFit="1" customWidth="1"/>
    <col min="12758" max="12758" width="11.140625" bestFit="1" customWidth="1"/>
    <col min="12759" max="12759" width="8.7109375" bestFit="1" customWidth="1"/>
    <col min="12760" max="12760" width="11.140625" bestFit="1" customWidth="1"/>
    <col min="12761" max="12761" width="8.7109375" bestFit="1" customWidth="1"/>
    <col min="12762" max="12762" width="11.140625" bestFit="1" customWidth="1"/>
    <col min="12763" max="12763" width="8.7109375" bestFit="1" customWidth="1"/>
    <col min="12764" max="12764" width="11.140625" bestFit="1" customWidth="1"/>
    <col min="12765" max="12765" width="8.7109375" bestFit="1" customWidth="1"/>
    <col min="12766" max="12766" width="11.140625" bestFit="1" customWidth="1"/>
    <col min="12767" max="12767" width="7" bestFit="1" customWidth="1"/>
    <col min="12768" max="12768" width="8.5703125" bestFit="1" customWidth="1"/>
    <col min="12769" max="12769" width="8.7109375" bestFit="1" customWidth="1"/>
    <col min="12770" max="12771" width="7" bestFit="1" customWidth="1"/>
    <col min="12772" max="12772" width="11.140625" bestFit="1" customWidth="1"/>
    <col min="12773" max="12773" width="8.7109375" bestFit="1" customWidth="1"/>
    <col min="12774" max="12774" width="11.140625" bestFit="1" customWidth="1"/>
    <col min="12775" max="12775" width="8.7109375" bestFit="1" customWidth="1"/>
    <col min="12776" max="12776" width="11.140625" bestFit="1" customWidth="1"/>
    <col min="12777" max="12777" width="8.7109375" bestFit="1" customWidth="1"/>
    <col min="12778" max="12778" width="11.140625" bestFit="1" customWidth="1"/>
    <col min="12779" max="12779" width="7.7109375" bestFit="1" customWidth="1"/>
    <col min="12780" max="12780" width="10.140625" bestFit="1" customWidth="1"/>
    <col min="12781" max="12781" width="8.7109375" bestFit="1" customWidth="1"/>
    <col min="12782" max="12782" width="11.140625" bestFit="1" customWidth="1"/>
    <col min="12783" max="12783" width="8.7109375" bestFit="1" customWidth="1"/>
    <col min="12784" max="12784" width="11.140625" bestFit="1" customWidth="1"/>
    <col min="12785" max="12785" width="8.7109375" bestFit="1" customWidth="1"/>
    <col min="12786" max="12786" width="11.140625" bestFit="1" customWidth="1"/>
    <col min="12787" max="12787" width="7.7109375" bestFit="1" customWidth="1"/>
    <col min="12788" max="12788" width="7" bestFit="1" customWidth="1"/>
    <col min="12789" max="12789" width="10.140625" bestFit="1" customWidth="1"/>
    <col min="12790" max="12790" width="8.7109375" bestFit="1" customWidth="1"/>
    <col min="12791" max="12791" width="11.140625" bestFit="1" customWidth="1"/>
    <col min="12792" max="12792" width="8.7109375" bestFit="1" customWidth="1"/>
    <col min="12793" max="12793" width="11.140625" bestFit="1" customWidth="1"/>
    <col min="12794" max="12794" width="8.7109375" bestFit="1" customWidth="1"/>
    <col min="12795" max="12795" width="11.140625" bestFit="1" customWidth="1"/>
    <col min="12796" max="12796" width="8.7109375" bestFit="1" customWidth="1"/>
    <col min="12797" max="12797" width="11.140625" bestFit="1" customWidth="1"/>
    <col min="12798" max="12798" width="8.7109375" bestFit="1" customWidth="1"/>
    <col min="12799" max="12799" width="11.140625" bestFit="1" customWidth="1"/>
    <col min="12800" max="12800" width="7.7109375" bestFit="1" customWidth="1"/>
    <col min="12801" max="12801" width="7" bestFit="1" customWidth="1"/>
    <col min="12802" max="12802" width="10.140625" bestFit="1" customWidth="1"/>
    <col min="12803" max="12803" width="8.7109375" bestFit="1" customWidth="1"/>
    <col min="12804" max="12804" width="11.140625" bestFit="1" customWidth="1"/>
    <col min="12805" max="12805" width="8.7109375" bestFit="1" customWidth="1"/>
    <col min="12806" max="12806" width="11.140625" bestFit="1" customWidth="1"/>
    <col min="12807" max="12807" width="8.7109375" bestFit="1" customWidth="1"/>
    <col min="12808" max="12808" width="11.140625" bestFit="1" customWidth="1"/>
    <col min="12809" max="12809" width="7.7109375" bestFit="1" customWidth="1"/>
    <col min="12810" max="12810" width="7" bestFit="1" customWidth="1"/>
    <col min="12811" max="12811" width="10.140625" bestFit="1" customWidth="1"/>
    <col min="12812" max="12812" width="8.7109375" bestFit="1" customWidth="1"/>
    <col min="12813" max="12813" width="11.140625" bestFit="1" customWidth="1"/>
    <col min="12814" max="12814" width="8.7109375" bestFit="1" customWidth="1"/>
    <col min="12815" max="12815" width="11.140625" bestFit="1" customWidth="1"/>
    <col min="12816" max="12816" width="8.7109375" bestFit="1" customWidth="1"/>
    <col min="12817" max="12817" width="11.140625" bestFit="1" customWidth="1"/>
    <col min="12818" max="12818" width="8.7109375" bestFit="1" customWidth="1"/>
    <col min="12819" max="12819" width="7" bestFit="1" customWidth="1"/>
    <col min="12820" max="12820" width="11.140625" bestFit="1" customWidth="1"/>
    <col min="12821" max="12821" width="7.7109375" bestFit="1" customWidth="1"/>
    <col min="12822" max="12822" width="10.140625" bestFit="1" customWidth="1"/>
    <col min="12823" max="12823" width="8.7109375" bestFit="1" customWidth="1"/>
    <col min="12824" max="12824" width="11.140625" bestFit="1" customWidth="1"/>
    <col min="12825" max="12825" width="8.7109375" bestFit="1" customWidth="1"/>
    <col min="12826" max="12826" width="11.140625" bestFit="1" customWidth="1"/>
    <col min="12827" max="12827" width="8.7109375" bestFit="1" customWidth="1"/>
    <col min="12828" max="12828" width="7" bestFit="1" customWidth="1"/>
    <col min="12829" max="12829" width="11.140625" bestFit="1" customWidth="1"/>
    <col min="12830" max="12830" width="8.7109375" bestFit="1" customWidth="1"/>
    <col min="12831" max="12831" width="11.140625" bestFit="1" customWidth="1"/>
    <col min="12832" max="12832" width="8.7109375" bestFit="1" customWidth="1"/>
    <col min="12833" max="12833" width="7" bestFit="1" customWidth="1"/>
    <col min="12834" max="12834" width="11.140625" bestFit="1" customWidth="1"/>
    <col min="12835" max="12835" width="8.7109375" bestFit="1" customWidth="1"/>
    <col min="12836" max="12836" width="11.140625" bestFit="1" customWidth="1"/>
    <col min="12837" max="12837" width="8.7109375" bestFit="1" customWidth="1"/>
    <col min="12838" max="12838" width="11.140625" bestFit="1" customWidth="1"/>
    <col min="12839" max="12839" width="8.7109375" bestFit="1" customWidth="1"/>
    <col min="12840" max="12840" width="11.140625" bestFit="1" customWidth="1"/>
    <col min="12841" max="12841" width="8.7109375" bestFit="1" customWidth="1"/>
    <col min="12842" max="12842" width="7" bestFit="1" customWidth="1"/>
    <col min="12843" max="12843" width="11.140625" bestFit="1" customWidth="1"/>
    <col min="12844" max="12844" width="8.7109375" bestFit="1" customWidth="1"/>
    <col min="12845" max="12845" width="7" bestFit="1" customWidth="1"/>
    <col min="12846" max="12846" width="11.140625" bestFit="1" customWidth="1"/>
    <col min="12847" max="12847" width="8.7109375" bestFit="1" customWidth="1"/>
    <col min="12848" max="12848" width="7" bestFit="1" customWidth="1"/>
    <col min="12849" max="12849" width="11.140625" bestFit="1" customWidth="1"/>
    <col min="12850" max="12850" width="8.7109375" bestFit="1" customWidth="1"/>
    <col min="12851" max="12851" width="11.140625" bestFit="1" customWidth="1"/>
    <col min="12852" max="12852" width="8.7109375" bestFit="1" customWidth="1"/>
    <col min="12853" max="12853" width="11.140625" bestFit="1" customWidth="1"/>
    <col min="12854" max="12854" width="8.7109375" bestFit="1" customWidth="1"/>
    <col min="12855" max="12855" width="11.140625" bestFit="1" customWidth="1"/>
    <col min="12856" max="12856" width="8.7109375" bestFit="1" customWidth="1"/>
    <col min="12857" max="12857" width="11.140625" bestFit="1" customWidth="1"/>
    <col min="12858" max="12858" width="7.7109375" bestFit="1" customWidth="1"/>
    <col min="12859" max="12859" width="7" bestFit="1" customWidth="1"/>
    <col min="12860" max="12860" width="10.140625" bestFit="1" customWidth="1"/>
    <col min="12861" max="12861" width="8.7109375" bestFit="1" customWidth="1"/>
    <col min="12862" max="12862" width="11.140625" bestFit="1" customWidth="1"/>
    <col min="12863" max="12863" width="8.7109375" bestFit="1" customWidth="1"/>
    <col min="12864" max="12864" width="11.140625" bestFit="1" customWidth="1"/>
    <col min="12865" max="12866" width="7" bestFit="1" customWidth="1"/>
    <col min="12867" max="12867" width="8.5703125" bestFit="1" customWidth="1"/>
    <col min="12868" max="12868" width="8.7109375" bestFit="1" customWidth="1"/>
    <col min="12869" max="12869" width="11.140625" bestFit="1" customWidth="1"/>
    <col min="12870" max="12870" width="8.7109375" bestFit="1" customWidth="1"/>
    <col min="12871" max="12871" width="11.140625" bestFit="1" customWidth="1"/>
    <col min="12872" max="12872" width="8.7109375" bestFit="1" customWidth="1"/>
    <col min="12873" max="12874" width="7" bestFit="1" customWidth="1"/>
    <col min="12875" max="12875" width="11.140625" bestFit="1" customWidth="1"/>
    <col min="12876" max="12876" width="8.7109375" bestFit="1" customWidth="1"/>
    <col min="12877" max="12877" width="11.140625" bestFit="1" customWidth="1"/>
    <col min="12878" max="12878" width="8.7109375" bestFit="1" customWidth="1"/>
    <col min="12879" max="12879" width="11.140625" bestFit="1" customWidth="1"/>
    <col min="12880" max="12880" width="8.7109375" bestFit="1" customWidth="1"/>
    <col min="12881" max="12881" width="11.140625" bestFit="1" customWidth="1"/>
    <col min="12882" max="12882" width="8.7109375" bestFit="1" customWidth="1"/>
    <col min="12883" max="12883" width="11.140625" bestFit="1" customWidth="1"/>
    <col min="12884" max="12884" width="8.7109375" bestFit="1" customWidth="1"/>
    <col min="12885" max="12885" width="11.140625" bestFit="1" customWidth="1"/>
    <col min="12886" max="12886" width="8.7109375" bestFit="1" customWidth="1"/>
    <col min="12887" max="12887" width="11.140625" bestFit="1" customWidth="1"/>
    <col min="12888" max="12888" width="8.7109375" bestFit="1" customWidth="1"/>
    <col min="12889" max="12889" width="7" bestFit="1" customWidth="1"/>
    <col min="12890" max="12890" width="11.140625" bestFit="1" customWidth="1"/>
    <col min="12891" max="12891" width="8.7109375" bestFit="1" customWidth="1"/>
    <col min="12892" max="12892" width="11.140625" bestFit="1" customWidth="1"/>
    <col min="12893" max="12893" width="8.7109375" bestFit="1" customWidth="1"/>
    <col min="12894" max="12894" width="11.140625" bestFit="1" customWidth="1"/>
    <col min="12895" max="12895" width="8.7109375" bestFit="1" customWidth="1"/>
    <col min="12896" max="12896" width="11.140625" bestFit="1" customWidth="1"/>
    <col min="12897" max="12897" width="8.7109375" bestFit="1" customWidth="1"/>
    <col min="12898" max="12898" width="7" bestFit="1" customWidth="1"/>
    <col min="12899" max="12899" width="11.140625" bestFit="1" customWidth="1"/>
    <col min="12900" max="12900" width="8.7109375" bestFit="1" customWidth="1"/>
    <col min="12901" max="12901" width="7" bestFit="1" customWidth="1"/>
    <col min="12902" max="12902" width="11.140625" bestFit="1" customWidth="1"/>
    <col min="12903" max="12903" width="8.7109375" bestFit="1" customWidth="1"/>
    <col min="12904" max="12904" width="11.140625" bestFit="1" customWidth="1"/>
    <col min="12905" max="12905" width="8.7109375" bestFit="1" customWidth="1"/>
    <col min="12906" max="12906" width="11.140625" bestFit="1" customWidth="1"/>
    <col min="12907" max="12907" width="8.7109375" bestFit="1" customWidth="1"/>
    <col min="12908" max="12908" width="7" bestFit="1" customWidth="1"/>
    <col min="12909" max="12909" width="11.140625" bestFit="1" customWidth="1"/>
    <col min="12910" max="12910" width="8.7109375" bestFit="1" customWidth="1"/>
    <col min="12911" max="12911" width="7" bestFit="1" customWidth="1"/>
    <col min="12912" max="12912" width="11.140625" bestFit="1" customWidth="1"/>
    <col min="12913" max="12913" width="8.7109375" bestFit="1" customWidth="1"/>
    <col min="12914" max="12914" width="11.140625" bestFit="1" customWidth="1"/>
    <col min="12915" max="12915" width="8.7109375" bestFit="1" customWidth="1"/>
    <col min="12916" max="12916" width="11.140625" bestFit="1" customWidth="1"/>
    <col min="12917" max="12917" width="7.7109375" bestFit="1" customWidth="1"/>
    <col min="12918" max="12919" width="7" bestFit="1" customWidth="1"/>
    <col min="12920" max="12920" width="10.140625" bestFit="1" customWidth="1"/>
    <col min="12921" max="12921" width="8.7109375" bestFit="1" customWidth="1"/>
    <col min="12922" max="12922" width="11.140625" bestFit="1" customWidth="1"/>
    <col min="12923" max="12923" width="8.7109375" bestFit="1" customWidth="1"/>
    <col min="12924" max="12924" width="11.140625" bestFit="1" customWidth="1"/>
    <col min="12925" max="12925" width="8.7109375" bestFit="1" customWidth="1"/>
    <col min="12926" max="12926" width="11.140625" bestFit="1" customWidth="1"/>
    <col min="12927" max="12927" width="8.7109375" bestFit="1" customWidth="1"/>
    <col min="12928" max="12928" width="11.140625" bestFit="1" customWidth="1"/>
    <col min="12929" max="12929" width="8.7109375" bestFit="1" customWidth="1"/>
    <col min="12930" max="12930" width="11.140625" bestFit="1" customWidth="1"/>
    <col min="12931" max="12931" width="8.7109375" bestFit="1" customWidth="1"/>
    <col min="12932" max="12932" width="11.140625" bestFit="1" customWidth="1"/>
    <col min="12933" max="12933" width="8.7109375" bestFit="1" customWidth="1"/>
    <col min="12934" max="12934" width="6" bestFit="1" customWidth="1"/>
    <col min="12935" max="12935" width="11.140625" bestFit="1" customWidth="1"/>
    <col min="12936" max="12936" width="8.7109375" bestFit="1" customWidth="1"/>
    <col min="12937" max="12937" width="11.140625" bestFit="1" customWidth="1"/>
    <col min="12938" max="12938" width="8.7109375" bestFit="1" customWidth="1"/>
    <col min="12939" max="12939" width="11.140625" bestFit="1" customWidth="1"/>
    <col min="12940" max="12940" width="8.7109375" bestFit="1" customWidth="1"/>
    <col min="12941" max="12941" width="11.140625" bestFit="1" customWidth="1"/>
    <col min="12942" max="12942" width="8.7109375" bestFit="1" customWidth="1"/>
    <col min="12943" max="12943" width="7" bestFit="1" customWidth="1"/>
    <col min="12944" max="12944" width="11.140625" bestFit="1" customWidth="1"/>
    <col min="12945" max="12945" width="8.7109375" bestFit="1" customWidth="1"/>
    <col min="12946" max="12946" width="7" bestFit="1" customWidth="1"/>
    <col min="12947" max="12947" width="11.140625" bestFit="1" customWidth="1"/>
    <col min="12948" max="12948" width="7.7109375" bestFit="1" customWidth="1"/>
    <col min="12949" max="12949" width="7" bestFit="1" customWidth="1"/>
    <col min="12950" max="12950" width="10.140625" bestFit="1" customWidth="1"/>
    <col min="12951" max="12951" width="8.7109375" bestFit="1" customWidth="1"/>
    <col min="12952" max="12952" width="11.140625" bestFit="1" customWidth="1"/>
    <col min="12953" max="12953" width="8.7109375" bestFit="1" customWidth="1"/>
    <col min="12954" max="12954" width="11.140625" bestFit="1" customWidth="1"/>
    <col min="12955" max="12955" width="8.7109375" bestFit="1" customWidth="1"/>
    <col min="12956" max="12956" width="7" bestFit="1" customWidth="1"/>
    <col min="12957" max="12957" width="11.140625" bestFit="1" customWidth="1"/>
    <col min="12958" max="12958" width="8.7109375" bestFit="1" customWidth="1"/>
    <col min="12959" max="12959" width="11.140625" bestFit="1" customWidth="1"/>
    <col min="12960" max="12960" width="8.7109375" bestFit="1" customWidth="1"/>
    <col min="12961" max="12961" width="11.140625" bestFit="1" customWidth="1"/>
    <col min="12962" max="12962" width="8.7109375" bestFit="1" customWidth="1"/>
    <col min="12963" max="12963" width="7" bestFit="1" customWidth="1"/>
    <col min="12964" max="12964" width="11.140625" bestFit="1" customWidth="1"/>
    <col min="12965" max="12965" width="8.7109375" bestFit="1" customWidth="1"/>
    <col min="12966" max="12966" width="11.140625" bestFit="1" customWidth="1"/>
    <col min="12967" max="12967" width="7.7109375" bestFit="1" customWidth="1"/>
    <col min="12968" max="12968" width="10.140625" bestFit="1" customWidth="1"/>
    <col min="12969" max="12969" width="8.7109375" bestFit="1" customWidth="1"/>
    <col min="12970" max="12970" width="7" bestFit="1" customWidth="1"/>
    <col min="12971" max="12971" width="11.140625" bestFit="1" customWidth="1"/>
    <col min="12972" max="12972" width="8.7109375" bestFit="1" customWidth="1"/>
    <col min="12973" max="12973" width="11.140625" bestFit="1" customWidth="1"/>
    <col min="12974" max="12974" width="8.7109375" bestFit="1" customWidth="1"/>
    <col min="12975" max="12975" width="11.140625" bestFit="1" customWidth="1"/>
    <col min="12976" max="12976" width="8.7109375" bestFit="1" customWidth="1"/>
    <col min="12977" max="12977" width="7" bestFit="1" customWidth="1"/>
    <col min="12978" max="12978" width="11.140625" bestFit="1" customWidth="1"/>
    <col min="12979" max="12979" width="8.7109375" bestFit="1" customWidth="1"/>
    <col min="12980" max="12980" width="7" bestFit="1" customWidth="1"/>
    <col min="12981" max="12981" width="11.140625" bestFit="1" customWidth="1"/>
    <col min="12982" max="12982" width="8.7109375" bestFit="1" customWidth="1"/>
    <col min="12983" max="12983" width="11.140625" bestFit="1" customWidth="1"/>
    <col min="12984" max="12984" width="8.7109375" bestFit="1" customWidth="1"/>
    <col min="12985" max="12985" width="11.140625" bestFit="1" customWidth="1"/>
    <col min="12986" max="12986" width="8.7109375" bestFit="1" customWidth="1"/>
    <col min="12987" max="12987" width="11.140625" bestFit="1" customWidth="1"/>
    <col min="12988" max="12988" width="8.7109375" bestFit="1" customWidth="1"/>
    <col min="12989" max="12989" width="11.140625" bestFit="1" customWidth="1"/>
    <col min="12990" max="12990" width="8.7109375" bestFit="1" customWidth="1"/>
    <col min="12991" max="12991" width="11.140625" bestFit="1" customWidth="1"/>
    <col min="12992" max="12992" width="8.7109375" bestFit="1" customWidth="1"/>
    <col min="12993" max="12993" width="7" bestFit="1" customWidth="1"/>
    <col min="12994" max="12994" width="11.140625" bestFit="1" customWidth="1"/>
    <col min="12995" max="12995" width="8.7109375" bestFit="1" customWidth="1"/>
    <col min="12996" max="12996" width="6" bestFit="1" customWidth="1"/>
    <col min="12997" max="12997" width="7" bestFit="1" customWidth="1"/>
    <col min="12998" max="12998" width="11.140625" bestFit="1" customWidth="1"/>
    <col min="12999" max="12999" width="8.7109375" bestFit="1" customWidth="1"/>
    <col min="13000" max="13000" width="7" bestFit="1" customWidth="1"/>
    <col min="13001" max="13001" width="11.140625" bestFit="1" customWidth="1"/>
    <col min="13002" max="13002" width="8.7109375" bestFit="1" customWidth="1"/>
    <col min="13003" max="13003" width="11.140625" bestFit="1" customWidth="1"/>
    <col min="13004" max="13004" width="8.7109375" bestFit="1" customWidth="1"/>
    <col min="13005" max="13005" width="11.140625" bestFit="1" customWidth="1"/>
    <col min="13006" max="13006" width="8.7109375" bestFit="1" customWidth="1"/>
    <col min="13007" max="13007" width="11.140625" bestFit="1" customWidth="1"/>
    <col min="13008" max="13008" width="8.7109375" bestFit="1" customWidth="1"/>
    <col min="13009" max="13009" width="6" bestFit="1" customWidth="1"/>
    <col min="13010" max="13010" width="11.140625" bestFit="1" customWidth="1"/>
    <col min="13011" max="13011" width="8.7109375" bestFit="1" customWidth="1"/>
    <col min="13012" max="13012" width="11.140625" bestFit="1" customWidth="1"/>
    <col min="13013" max="13013" width="8.7109375" bestFit="1" customWidth="1"/>
    <col min="13014" max="13014" width="11.140625" bestFit="1" customWidth="1"/>
    <col min="13015" max="13015" width="8.7109375" bestFit="1" customWidth="1"/>
    <col min="13016" max="13016" width="11.140625" bestFit="1" customWidth="1"/>
    <col min="13017" max="13017" width="8.7109375" bestFit="1" customWidth="1"/>
    <col min="13018" max="13018" width="11.140625" bestFit="1" customWidth="1"/>
    <col min="13019" max="13019" width="8.7109375" bestFit="1" customWidth="1"/>
    <col min="13020" max="13020" width="11.140625" bestFit="1" customWidth="1"/>
    <col min="13021" max="13021" width="7.7109375" bestFit="1" customWidth="1"/>
    <col min="13022" max="13022" width="7" bestFit="1" customWidth="1"/>
    <col min="13023" max="13023" width="10.140625" bestFit="1" customWidth="1"/>
    <col min="13024" max="13024" width="8.7109375" bestFit="1" customWidth="1"/>
    <col min="13025" max="13025" width="11.140625" bestFit="1" customWidth="1"/>
    <col min="13026" max="13026" width="8.7109375" bestFit="1" customWidth="1"/>
    <col min="13027" max="13027" width="11.140625" bestFit="1" customWidth="1"/>
    <col min="13028" max="13028" width="8.7109375" bestFit="1" customWidth="1"/>
    <col min="13029" max="13029" width="7" bestFit="1" customWidth="1"/>
    <col min="13030" max="13030" width="11.140625" bestFit="1" customWidth="1"/>
    <col min="13031" max="13031" width="8.7109375" bestFit="1" customWidth="1"/>
    <col min="13032" max="13032" width="11.140625" bestFit="1" customWidth="1"/>
    <col min="13033" max="13033" width="8.7109375" bestFit="1" customWidth="1"/>
    <col min="13034" max="13034" width="11.140625" bestFit="1" customWidth="1"/>
    <col min="13035" max="13035" width="8.7109375" bestFit="1" customWidth="1"/>
    <col min="13036" max="13036" width="7" bestFit="1" customWidth="1"/>
    <col min="13037" max="13037" width="11.140625" bestFit="1" customWidth="1"/>
    <col min="13038" max="13038" width="7.7109375" bestFit="1" customWidth="1"/>
    <col min="13039" max="13039" width="10.140625" bestFit="1" customWidth="1"/>
    <col min="13040" max="13040" width="8.7109375" bestFit="1" customWidth="1"/>
    <col min="13041" max="13041" width="11.140625" bestFit="1" customWidth="1"/>
    <col min="13042" max="13042" width="8.7109375" bestFit="1" customWidth="1"/>
    <col min="13043" max="13043" width="11.140625" bestFit="1" customWidth="1"/>
    <col min="13044" max="13044" width="8.7109375" bestFit="1" customWidth="1"/>
    <col min="13045" max="13045" width="11.140625" bestFit="1" customWidth="1"/>
    <col min="13046" max="13046" width="7.7109375" bestFit="1" customWidth="1"/>
    <col min="13047" max="13047" width="10.140625" bestFit="1" customWidth="1"/>
    <col min="13048" max="13048" width="8.7109375" bestFit="1" customWidth="1"/>
    <col min="13049" max="13049" width="11.140625" bestFit="1" customWidth="1"/>
    <col min="13050" max="13050" width="8.7109375" bestFit="1" customWidth="1"/>
    <col min="13051" max="13051" width="11.140625" bestFit="1" customWidth="1"/>
    <col min="13052" max="13052" width="8.7109375" bestFit="1" customWidth="1"/>
    <col min="13053" max="13053" width="11.140625" bestFit="1" customWidth="1"/>
    <col min="13054" max="13054" width="8.7109375" bestFit="1" customWidth="1"/>
    <col min="13055" max="13055" width="11.140625" bestFit="1" customWidth="1"/>
    <col min="13056" max="13056" width="8.7109375" bestFit="1" customWidth="1"/>
    <col min="13057" max="13057" width="6" bestFit="1" customWidth="1"/>
    <col min="13058" max="13058" width="11.140625" bestFit="1" customWidth="1"/>
    <col min="13059" max="13059" width="8.7109375" bestFit="1" customWidth="1"/>
    <col min="13060" max="13060" width="11.140625" bestFit="1" customWidth="1"/>
    <col min="13061" max="13061" width="8.7109375" bestFit="1" customWidth="1"/>
    <col min="13062" max="13062" width="11.140625" bestFit="1" customWidth="1"/>
    <col min="13063" max="13063" width="7.7109375" bestFit="1" customWidth="1"/>
    <col min="13064" max="13064" width="10.140625" bestFit="1" customWidth="1"/>
    <col min="13065" max="13065" width="8.7109375" bestFit="1" customWidth="1"/>
    <col min="13066" max="13066" width="11.140625" bestFit="1" customWidth="1"/>
    <col min="13067" max="13067" width="8.7109375" bestFit="1" customWidth="1"/>
    <col min="13068" max="13068" width="11.140625" bestFit="1" customWidth="1"/>
    <col min="13069" max="13069" width="8.7109375" bestFit="1" customWidth="1"/>
    <col min="13070" max="13070" width="11.140625" bestFit="1" customWidth="1"/>
    <col min="13071" max="13071" width="7.7109375" bestFit="1" customWidth="1"/>
    <col min="13072" max="13072" width="10.140625" bestFit="1" customWidth="1"/>
    <col min="13073" max="13073" width="8.7109375" bestFit="1" customWidth="1"/>
    <col min="13074" max="13074" width="11.140625" bestFit="1" customWidth="1"/>
    <col min="13075" max="13075" width="8.7109375" bestFit="1" customWidth="1"/>
    <col min="13076" max="13076" width="7" bestFit="1" customWidth="1"/>
    <col min="13077" max="13077" width="11.140625" bestFit="1" customWidth="1"/>
    <col min="13078" max="13078" width="8.7109375" bestFit="1" customWidth="1"/>
    <col min="13079" max="13079" width="11.140625" bestFit="1" customWidth="1"/>
    <col min="13080" max="13080" width="7.7109375" bestFit="1" customWidth="1"/>
    <col min="13081" max="13081" width="7" bestFit="1" customWidth="1"/>
    <col min="13082" max="13082" width="10.140625" bestFit="1" customWidth="1"/>
    <col min="13083" max="13083" width="8.7109375" bestFit="1" customWidth="1"/>
    <col min="13084" max="13084" width="11.140625" bestFit="1" customWidth="1"/>
    <col min="13085" max="13085" width="8.7109375" bestFit="1" customWidth="1"/>
    <col min="13086" max="13086" width="7" bestFit="1" customWidth="1"/>
    <col min="13087" max="13087" width="11.140625" bestFit="1" customWidth="1"/>
    <col min="13088" max="13088" width="8.7109375" bestFit="1" customWidth="1"/>
    <col min="13089" max="13089" width="11.140625" bestFit="1" customWidth="1"/>
    <col min="13090" max="13090" width="8.7109375" bestFit="1" customWidth="1"/>
    <col min="13091" max="13091" width="11.140625" bestFit="1" customWidth="1"/>
    <col min="13092" max="13092" width="8.7109375" bestFit="1" customWidth="1"/>
    <col min="13093" max="13093" width="11.140625" bestFit="1" customWidth="1"/>
    <col min="13094" max="13094" width="8.7109375" bestFit="1" customWidth="1"/>
    <col min="13095" max="13095" width="11.140625" bestFit="1" customWidth="1"/>
    <col min="13096" max="13096" width="8.7109375" bestFit="1" customWidth="1"/>
    <col min="13097" max="13097" width="11.140625" bestFit="1" customWidth="1"/>
    <col min="13098" max="13098" width="8.7109375" bestFit="1" customWidth="1"/>
    <col min="13099" max="13099" width="11.140625" bestFit="1" customWidth="1"/>
    <col min="13100" max="13100" width="8.7109375" bestFit="1" customWidth="1"/>
    <col min="13101" max="13101" width="11.140625" bestFit="1" customWidth="1"/>
    <col min="13102" max="13102" width="7.7109375" bestFit="1" customWidth="1"/>
    <col min="13103" max="13103" width="10.140625" bestFit="1" customWidth="1"/>
    <col min="13104" max="13104" width="8.7109375" bestFit="1" customWidth="1"/>
    <col min="13105" max="13105" width="11.140625" bestFit="1" customWidth="1"/>
    <col min="13106" max="13106" width="8.7109375" bestFit="1" customWidth="1"/>
    <col min="13107" max="13107" width="7" bestFit="1" customWidth="1"/>
    <col min="13108" max="13108" width="11.140625" bestFit="1" customWidth="1"/>
    <col min="13109" max="13109" width="8.7109375" bestFit="1" customWidth="1"/>
    <col min="13110" max="13110" width="11.140625" bestFit="1" customWidth="1"/>
    <col min="13111" max="13111" width="8.7109375" bestFit="1" customWidth="1"/>
    <col min="13112" max="13112" width="11.140625" bestFit="1" customWidth="1"/>
    <col min="13113" max="13113" width="8.7109375" bestFit="1" customWidth="1"/>
    <col min="13114" max="13114" width="7" bestFit="1" customWidth="1"/>
    <col min="13115" max="13115" width="11.140625" bestFit="1" customWidth="1"/>
    <col min="13116" max="13116" width="8.7109375" bestFit="1" customWidth="1"/>
    <col min="13117" max="13117" width="11.140625" bestFit="1" customWidth="1"/>
    <col min="13118" max="13118" width="8.7109375" bestFit="1" customWidth="1"/>
    <col min="13119" max="13119" width="11.140625" bestFit="1" customWidth="1"/>
    <col min="13120" max="13120" width="8.7109375" bestFit="1" customWidth="1"/>
    <col min="13121" max="13121" width="11.140625" bestFit="1" customWidth="1"/>
    <col min="13122" max="13122" width="8.7109375" bestFit="1" customWidth="1"/>
    <col min="13123" max="13123" width="11.140625" bestFit="1" customWidth="1"/>
    <col min="13124" max="13124" width="8.7109375" bestFit="1" customWidth="1"/>
    <col min="13125" max="13125" width="11.140625" bestFit="1" customWidth="1"/>
    <col min="13126" max="13126" width="7.7109375" bestFit="1" customWidth="1"/>
    <col min="13127" max="13127" width="10.140625" bestFit="1" customWidth="1"/>
    <col min="13128" max="13128" width="8.7109375" bestFit="1" customWidth="1"/>
    <col min="13129" max="13129" width="11.140625" bestFit="1" customWidth="1"/>
    <col min="13130" max="13130" width="8.7109375" bestFit="1" customWidth="1"/>
    <col min="13131" max="13131" width="11.140625" bestFit="1" customWidth="1"/>
    <col min="13132" max="13132" width="8.7109375" bestFit="1" customWidth="1"/>
    <col min="13133" max="13133" width="6" bestFit="1" customWidth="1"/>
    <col min="13134" max="13134" width="11.140625" bestFit="1" customWidth="1"/>
    <col min="13135" max="13135" width="7.7109375" bestFit="1" customWidth="1"/>
    <col min="13136" max="13136" width="10.140625" bestFit="1" customWidth="1"/>
    <col min="13137" max="13137" width="8.7109375" bestFit="1" customWidth="1"/>
    <col min="13138" max="13138" width="11.140625" bestFit="1" customWidth="1"/>
    <col min="13139" max="13139" width="8.7109375" bestFit="1" customWidth="1"/>
    <col min="13140" max="13140" width="7" bestFit="1" customWidth="1"/>
    <col min="13141" max="13141" width="11.140625" bestFit="1" customWidth="1"/>
    <col min="13142" max="13142" width="8.7109375" bestFit="1" customWidth="1"/>
    <col min="13143" max="13143" width="11.140625" bestFit="1" customWidth="1"/>
    <col min="13144" max="13144" width="8.7109375" bestFit="1" customWidth="1"/>
    <col min="13145" max="13145" width="11.140625" bestFit="1" customWidth="1"/>
    <col min="13146" max="13146" width="8.7109375" bestFit="1" customWidth="1"/>
    <col min="13147" max="13147" width="11.140625" bestFit="1" customWidth="1"/>
    <col min="13148" max="13148" width="7.7109375" bestFit="1" customWidth="1"/>
    <col min="13149" max="13149" width="10.140625" bestFit="1" customWidth="1"/>
    <col min="13150" max="13150" width="8.7109375" bestFit="1" customWidth="1"/>
    <col min="13151" max="13151" width="11.140625" bestFit="1" customWidth="1"/>
    <col min="13152" max="13152" width="8.7109375" bestFit="1" customWidth="1"/>
    <col min="13153" max="13153" width="11.140625" bestFit="1" customWidth="1"/>
    <col min="13154" max="13154" width="8.7109375" bestFit="1" customWidth="1"/>
    <col min="13155" max="13155" width="11.140625" bestFit="1" customWidth="1"/>
    <col min="13156" max="13156" width="8.7109375" bestFit="1" customWidth="1"/>
    <col min="13157" max="13157" width="11.140625" bestFit="1" customWidth="1"/>
    <col min="13158" max="13158" width="8.7109375" bestFit="1" customWidth="1"/>
    <col min="13159" max="13159" width="11.140625" bestFit="1" customWidth="1"/>
    <col min="13160" max="13160" width="8.7109375" bestFit="1" customWidth="1"/>
    <col min="13161" max="13161" width="7" bestFit="1" customWidth="1"/>
    <col min="13162" max="13162" width="11.140625" bestFit="1" customWidth="1"/>
    <col min="13163" max="13163" width="8.7109375" bestFit="1" customWidth="1"/>
    <col min="13164" max="13164" width="11.140625" bestFit="1" customWidth="1"/>
    <col min="13165" max="13165" width="7.7109375" bestFit="1" customWidth="1"/>
    <col min="13166" max="13166" width="10.140625" bestFit="1" customWidth="1"/>
    <col min="13167" max="13167" width="8.7109375" bestFit="1" customWidth="1"/>
    <col min="13168" max="13168" width="11.140625" bestFit="1" customWidth="1"/>
    <col min="13169" max="13169" width="8.7109375" bestFit="1" customWidth="1"/>
    <col min="13170" max="13170" width="7" bestFit="1" customWidth="1"/>
    <col min="13171" max="13171" width="11.140625" bestFit="1" customWidth="1"/>
    <col min="13172" max="13172" width="8.7109375" bestFit="1" customWidth="1"/>
    <col min="13173" max="13173" width="11.140625" bestFit="1" customWidth="1"/>
    <col min="13174" max="13174" width="8.7109375" bestFit="1" customWidth="1"/>
    <col min="13175" max="13175" width="11.140625" bestFit="1" customWidth="1"/>
    <col min="13176" max="13176" width="8.7109375" bestFit="1" customWidth="1"/>
    <col min="13177" max="13177" width="7" bestFit="1" customWidth="1"/>
    <col min="13178" max="13178" width="11.140625" bestFit="1" customWidth="1"/>
    <col min="13179" max="13179" width="8.7109375" bestFit="1" customWidth="1"/>
    <col min="13180" max="13180" width="11.140625" bestFit="1" customWidth="1"/>
    <col min="13181" max="13181" width="8.7109375" bestFit="1" customWidth="1"/>
    <col min="13182" max="13182" width="11.140625" bestFit="1" customWidth="1"/>
    <col min="13183" max="13183" width="8.7109375" bestFit="1" customWidth="1"/>
    <col min="13184" max="13184" width="11.140625" bestFit="1" customWidth="1"/>
    <col min="13185" max="13185" width="8.7109375" bestFit="1" customWidth="1"/>
    <col min="13186" max="13186" width="11.140625" bestFit="1" customWidth="1"/>
    <col min="13187" max="13187" width="7.7109375" bestFit="1" customWidth="1"/>
    <col min="13188" max="13188" width="7" bestFit="1" customWidth="1"/>
    <col min="13189" max="13189" width="10.140625" bestFit="1" customWidth="1"/>
    <col min="13190" max="13190" width="8.7109375" bestFit="1" customWidth="1"/>
    <col min="13191" max="13191" width="11.140625" bestFit="1" customWidth="1"/>
    <col min="13192" max="13192" width="8.7109375" bestFit="1" customWidth="1"/>
    <col min="13193" max="13193" width="11.140625" bestFit="1" customWidth="1"/>
    <col min="13194" max="13194" width="8.7109375" bestFit="1" customWidth="1"/>
    <col min="13195" max="13195" width="11.140625" bestFit="1" customWidth="1"/>
    <col min="13196" max="13196" width="7.7109375" bestFit="1" customWidth="1"/>
    <col min="13197" max="13197" width="10.140625" bestFit="1" customWidth="1"/>
    <col min="13198" max="13198" width="8.7109375" bestFit="1" customWidth="1"/>
    <col min="13199" max="13199" width="11.140625" bestFit="1" customWidth="1"/>
    <col min="13200" max="13200" width="8.7109375" bestFit="1" customWidth="1"/>
    <col min="13201" max="13201" width="11.140625" bestFit="1" customWidth="1"/>
    <col min="13202" max="13202" width="8.7109375" bestFit="1" customWidth="1"/>
    <col min="13203" max="13203" width="11.140625" bestFit="1" customWidth="1"/>
    <col min="13204" max="13204" width="8.7109375" bestFit="1" customWidth="1"/>
    <col min="13205" max="13205" width="11.140625" bestFit="1" customWidth="1"/>
    <col min="13206" max="13206" width="8.7109375" bestFit="1" customWidth="1"/>
    <col min="13207" max="13207" width="11.140625" bestFit="1" customWidth="1"/>
    <col min="13208" max="13208" width="8.7109375" bestFit="1" customWidth="1"/>
    <col min="13209" max="13209" width="11.140625" bestFit="1" customWidth="1"/>
    <col min="13210" max="13210" width="8.7109375" bestFit="1" customWidth="1"/>
    <col min="13211" max="13211" width="11.140625" bestFit="1" customWidth="1"/>
    <col min="13212" max="13212" width="8.7109375" bestFit="1" customWidth="1"/>
    <col min="13213" max="13213" width="11.140625" bestFit="1" customWidth="1"/>
    <col min="13214" max="13214" width="8.7109375" bestFit="1" customWidth="1"/>
    <col min="13215" max="13215" width="11.140625" bestFit="1" customWidth="1"/>
    <col min="13216" max="13216" width="8.7109375" bestFit="1" customWidth="1"/>
    <col min="13217" max="13217" width="11.140625" bestFit="1" customWidth="1"/>
    <col min="13218" max="13218" width="8.7109375" bestFit="1" customWidth="1"/>
    <col min="13219" max="13219" width="11.140625" bestFit="1" customWidth="1"/>
    <col min="13220" max="13220" width="8.7109375" bestFit="1" customWidth="1"/>
    <col min="13221" max="13221" width="11.140625" bestFit="1" customWidth="1"/>
    <col min="13222" max="13222" width="8.7109375" bestFit="1" customWidth="1"/>
    <col min="13223" max="13223" width="7" bestFit="1" customWidth="1"/>
    <col min="13224" max="13224" width="11.140625" bestFit="1" customWidth="1"/>
    <col min="13225" max="13225" width="8.7109375" bestFit="1" customWidth="1"/>
    <col min="13226" max="13226" width="11.140625" bestFit="1" customWidth="1"/>
    <col min="13227" max="13227" width="8.7109375" bestFit="1" customWidth="1"/>
    <col min="13228" max="13228" width="11.140625" bestFit="1" customWidth="1"/>
    <col min="13229" max="13229" width="8.7109375" bestFit="1" customWidth="1"/>
    <col min="13230" max="13230" width="11.140625" bestFit="1" customWidth="1"/>
    <col min="13231" max="13231" width="7.7109375" bestFit="1" customWidth="1"/>
    <col min="13232" max="13232" width="7" bestFit="1" customWidth="1"/>
    <col min="13233" max="13233" width="10.140625" bestFit="1" customWidth="1"/>
    <col min="13234" max="13234" width="8.7109375" bestFit="1" customWidth="1"/>
    <col min="13235" max="13235" width="7" bestFit="1" customWidth="1"/>
    <col min="13236" max="13236" width="11.140625" bestFit="1" customWidth="1"/>
    <col min="13237" max="13237" width="8.7109375" bestFit="1" customWidth="1"/>
    <col min="13238" max="13238" width="11.140625" bestFit="1" customWidth="1"/>
    <col min="13239" max="13239" width="8.7109375" bestFit="1" customWidth="1"/>
    <col min="13240" max="13240" width="11.140625" bestFit="1" customWidth="1"/>
    <col min="13241" max="13241" width="8.7109375" bestFit="1" customWidth="1"/>
    <col min="13242" max="13242" width="11.140625" bestFit="1" customWidth="1"/>
    <col min="13243" max="13243" width="8.7109375" bestFit="1" customWidth="1"/>
    <col min="13244" max="13244" width="11.140625" bestFit="1" customWidth="1"/>
    <col min="13245" max="13245" width="8.7109375" bestFit="1" customWidth="1"/>
    <col min="13246" max="13246" width="11.140625" bestFit="1" customWidth="1"/>
    <col min="13247" max="13247" width="8.7109375" bestFit="1" customWidth="1"/>
    <col min="13248" max="13249" width="7" bestFit="1" customWidth="1"/>
    <col min="13250" max="13250" width="11.140625" bestFit="1" customWidth="1"/>
    <col min="13251" max="13251" width="8.7109375" bestFit="1" customWidth="1"/>
    <col min="13252" max="13252" width="11.140625" bestFit="1" customWidth="1"/>
    <col min="13253" max="13253" width="8.7109375" bestFit="1" customWidth="1"/>
    <col min="13254" max="13254" width="7" bestFit="1" customWidth="1"/>
    <col min="13255" max="13255" width="11.140625" bestFit="1" customWidth="1"/>
    <col min="13256" max="13256" width="8.7109375" bestFit="1" customWidth="1"/>
    <col min="13257" max="13257" width="11.140625" bestFit="1" customWidth="1"/>
    <col min="13258" max="13258" width="8.7109375" bestFit="1" customWidth="1"/>
    <col min="13259" max="13259" width="11.140625" bestFit="1" customWidth="1"/>
    <col min="13260" max="13260" width="8.7109375" bestFit="1" customWidth="1"/>
    <col min="13261" max="13261" width="11.140625" bestFit="1" customWidth="1"/>
    <col min="13262" max="13262" width="8.7109375" bestFit="1" customWidth="1"/>
    <col min="13263" max="13263" width="11.140625" bestFit="1" customWidth="1"/>
    <col min="13264" max="13264" width="8.7109375" bestFit="1" customWidth="1"/>
    <col min="13265" max="13265" width="11.140625" bestFit="1" customWidth="1"/>
    <col min="13266" max="13266" width="8.7109375" bestFit="1" customWidth="1"/>
    <col min="13267" max="13267" width="11.140625" bestFit="1" customWidth="1"/>
    <col min="13268" max="13268" width="8.7109375" bestFit="1" customWidth="1"/>
    <col min="13269" max="13269" width="11.140625" bestFit="1" customWidth="1"/>
    <col min="13270" max="13270" width="8.7109375" bestFit="1" customWidth="1"/>
    <col min="13271" max="13271" width="11.140625" bestFit="1" customWidth="1"/>
    <col min="13272" max="13272" width="8.7109375" bestFit="1" customWidth="1"/>
    <col min="13273" max="13273" width="11.140625" bestFit="1" customWidth="1"/>
    <col min="13274" max="13274" width="8.7109375" bestFit="1" customWidth="1"/>
    <col min="13275" max="13275" width="11.140625" bestFit="1" customWidth="1"/>
    <col min="13276" max="13276" width="7.7109375" bestFit="1" customWidth="1"/>
    <col min="13277" max="13277" width="10.140625" bestFit="1" customWidth="1"/>
    <col min="13278" max="13278" width="8.7109375" bestFit="1" customWidth="1"/>
    <col min="13279" max="13279" width="11.140625" bestFit="1" customWidth="1"/>
    <col min="13280" max="13280" width="8.7109375" bestFit="1" customWidth="1"/>
    <col min="13281" max="13281" width="11.140625" bestFit="1" customWidth="1"/>
    <col min="13282" max="13282" width="8.7109375" bestFit="1" customWidth="1"/>
    <col min="13283" max="13283" width="11.140625" bestFit="1" customWidth="1"/>
    <col min="13284" max="13284" width="8.7109375" bestFit="1" customWidth="1"/>
    <col min="13285" max="13285" width="11.140625" bestFit="1" customWidth="1"/>
    <col min="13286" max="13286" width="8.7109375" bestFit="1" customWidth="1"/>
    <col min="13287" max="13287" width="11.140625" bestFit="1" customWidth="1"/>
    <col min="13288" max="13288" width="8.7109375" bestFit="1" customWidth="1"/>
    <col min="13289" max="13289" width="11.140625" bestFit="1" customWidth="1"/>
    <col min="13290" max="13290" width="8.7109375" bestFit="1" customWidth="1"/>
    <col min="13291" max="13291" width="7" bestFit="1" customWidth="1"/>
    <col min="13292" max="13292" width="11.140625" bestFit="1" customWidth="1"/>
    <col min="13293" max="13293" width="8.7109375" bestFit="1" customWidth="1"/>
    <col min="13294" max="13294" width="11.140625" bestFit="1" customWidth="1"/>
    <col min="13295" max="13295" width="8.7109375" bestFit="1" customWidth="1"/>
    <col min="13296" max="13296" width="11.140625" bestFit="1" customWidth="1"/>
    <col min="13297" max="13297" width="8.7109375" bestFit="1" customWidth="1"/>
    <col min="13298" max="13298" width="7" bestFit="1" customWidth="1"/>
    <col min="13299" max="13299" width="11.140625" bestFit="1" customWidth="1"/>
    <col min="13300" max="13300" width="8.7109375" bestFit="1" customWidth="1"/>
    <col min="13301" max="13301" width="11.140625" bestFit="1" customWidth="1"/>
    <col min="13302" max="13302" width="7.7109375" bestFit="1" customWidth="1"/>
    <col min="13303" max="13303" width="10.140625" bestFit="1" customWidth="1"/>
    <col min="13304" max="13304" width="8.7109375" bestFit="1" customWidth="1"/>
    <col min="13305" max="13305" width="11.140625" bestFit="1" customWidth="1"/>
    <col min="13306" max="13306" width="8.7109375" bestFit="1" customWidth="1"/>
    <col min="13307" max="13307" width="11.140625" bestFit="1" customWidth="1"/>
    <col min="13308" max="13308" width="8.7109375" bestFit="1" customWidth="1"/>
    <col min="13309" max="13309" width="7" bestFit="1" customWidth="1"/>
    <col min="13310" max="13310" width="11.140625" bestFit="1" customWidth="1"/>
    <col min="13311" max="13311" width="8.7109375" bestFit="1" customWidth="1"/>
    <col min="13312" max="13312" width="11.140625" bestFit="1" customWidth="1"/>
    <col min="13313" max="13313" width="7.7109375" bestFit="1" customWidth="1"/>
    <col min="13314" max="13314" width="7" bestFit="1" customWidth="1"/>
    <col min="13315" max="13315" width="10.140625" bestFit="1" customWidth="1"/>
    <col min="13316" max="13316" width="8.7109375" bestFit="1" customWidth="1"/>
    <col min="13317" max="13317" width="11.140625" bestFit="1" customWidth="1"/>
    <col min="13318" max="13318" width="8.7109375" bestFit="1" customWidth="1"/>
    <col min="13319" max="13319" width="11.140625" bestFit="1" customWidth="1"/>
    <col min="13320" max="13320" width="8.7109375" bestFit="1" customWidth="1"/>
    <col min="13321" max="13321" width="11.140625" bestFit="1" customWidth="1"/>
    <col min="13322" max="13322" width="8.7109375" bestFit="1" customWidth="1"/>
    <col min="13323" max="13323" width="7" bestFit="1" customWidth="1"/>
    <col min="13324" max="13324" width="11.140625" bestFit="1" customWidth="1"/>
    <col min="13325" max="13325" width="8.7109375" bestFit="1" customWidth="1"/>
    <col min="13326" max="13326" width="11.140625" bestFit="1" customWidth="1"/>
    <col min="13327" max="13327" width="7.7109375" bestFit="1" customWidth="1"/>
    <col min="13328" max="13329" width="7" bestFit="1" customWidth="1"/>
    <col min="13330" max="13330" width="10.140625" bestFit="1" customWidth="1"/>
    <col min="13331" max="13331" width="7.7109375" bestFit="1" customWidth="1"/>
    <col min="13332" max="13332" width="10.140625" bestFit="1" customWidth="1"/>
    <col min="13333" max="13333" width="8.7109375" bestFit="1" customWidth="1"/>
    <col min="13334" max="13334" width="11.140625" bestFit="1" customWidth="1"/>
    <col min="13335" max="13335" width="8.7109375" bestFit="1" customWidth="1"/>
    <col min="13336" max="13336" width="11.140625" bestFit="1" customWidth="1"/>
    <col min="13337" max="13337" width="8.7109375" bestFit="1" customWidth="1"/>
    <col min="13338" max="13338" width="11.140625" bestFit="1" customWidth="1"/>
    <col min="13339" max="13339" width="7.7109375" bestFit="1" customWidth="1"/>
    <col min="13340" max="13340" width="10.140625" bestFit="1" customWidth="1"/>
    <col min="13341" max="13341" width="8.7109375" bestFit="1" customWidth="1"/>
    <col min="13342" max="13342" width="11.140625" bestFit="1" customWidth="1"/>
    <col min="13343" max="13343" width="8.7109375" bestFit="1" customWidth="1"/>
    <col min="13344" max="13344" width="7" bestFit="1" customWidth="1"/>
    <col min="13345" max="13345" width="11.140625" bestFit="1" customWidth="1"/>
    <col min="13346" max="13346" width="8.7109375" bestFit="1" customWidth="1"/>
    <col min="13347" max="13347" width="11.140625" bestFit="1" customWidth="1"/>
    <col min="13348" max="13348" width="6" bestFit="1" customWidth="1"/>
    <col min="13349" max="13349" width="7" bestFit="1" customWidth="1"/>
    <col min="13350" max="13350" width="8.5703125" bestFit="1" customWidth="1"/>
    <col min="13351" max="13351" width="8.7109375" bestFit="1" customWidth="1"/>
    <col min="13352" max="13352" width="11.140625" bestFit="1" customWidth="1"/>
    <col min="13353" max="13353" width="8.7109375" bestFit="1" customWidth="1"/>
    <col min="13354" max="13354" width="7" bestFit="1" customWidth="1"/>
    <col min="13355" max="13355" width="11.140625" bestFit="1" customWidth="1"/>
    <col min="13356" max="13356" width="8.7109375" bestFit="1" customWidth="1"/>
    <col min="13357" max="13357" width="7" bestFit="1" customWidth="1"/>
    <col min="13358" max="13358" width="11.140625" bestFit="1" customWidth="1"/>
    <col min="13359" max="13359" width="8.7109375" bestFit="1" customWidth="1"/>
    <col min="13360" max="13360" width="11.140625" bestFit="1" customWidth="1"/>
    <col min="13361" max="13361" width="8.7109375" bestFit="1" customWidth="1"/>
    <col min="13362" max="13362" width="11.140625" bestFit="1" customWidth="1"/>
    <col min="13363" max="13363" width="8.7109375" bestFit="1" customWidth="1"/>
    <col min="13364" max="13364" width="11.140625" bestFit="1" customWidth="1"/>
    <col min="13365" max="13365" width="8.7109375" bestFit="1" customWidth="1"/>
    <col min="13366" max="13366" width="11.140625" bestFit="1" customWidth="1"/>
    <col min="13367" max="13367" width="8.7109375" bestFit="1" customWidth="1"/>
    <col min="13368" max="13368" width="11.140625" bestFit="1" customWidth="1"/>
    <col min="13369" max="13369" width="8.7109375" bestFit="1" customWidth="1"/>
    <col min="13370" max="13370" width="11.140625" bestFit="1" customWidth="1"/>
    <col min="13371" max="13371" width="8.7109375" bestFit="1" customWidth="1"/>
    <col min="13372" max="13372" width="11.140625" bestFit="1" customWidth="1"/>
    <col min="13373" max="13373" width="8.7109375" bestFit="1" customWidth="1"/>
    <col min="13374" max="13374" width="11.140625" bestFit="1" customWidth="1"/>
    <col min="13375" max="13375" width="8.7109375" bestFit="1" customWidth="1"/>
    <col min="13376" max="13376" width="11.140625" bestFit="1" customWidth="1"/>
    <col min="13377" max="13377" width="8.7109375" bestFit="1" customWidth="1"/>
    <col min="13378" max="13378" width="11.140625" bestFit="1" customWidth="1"/>
    <col min="13379" max="13379" width="8.7109375" bestFit="1" customWidth="1"/>
    <col min="13380" max="13380" width="11.140625" bestFit="1" customWidth="1"/>
    <col min="13381" max="13381" width="8.7109375" bestFit="1" customWidth="1"/>
    <col min="13382" max="13382" width="11.140625" bestFit="1" customWidth="1"/>
    <col min="13383" max="13383" width="8.7109375" bestFit="1" customWidth="1"/>
    <col min="13384" max="13384" width="11.140625" bestFit="1" customWidth="1"/>
    <col min="13385" max="13385" width="8.7109375" bestFit="1" customWidth="1"/>
    <col min="13386" max="13386" width="7" bestFit="1" customWidth="1"/>
    <col min="13387" max="13387" width="11.140625" bestFit="1" customWidth="1"/>
    <col min="13388" max="13388" width="7.7109375" bestFit="1" customWidth="1"/>
    <col min="13389" max="13389" width="7" bestFit="1" customWidth="1"/>
    <col min="13390" max="13390" width="10.140625" bestFit="1" customWidth="1"/>
    <col min="13391" max="13391" width="8.7109375" bestFit="1" customWidth="1"/>
    <col min="13392" max="13392" width="11.140625" bestFit="1" customWidth="1"/>
    <col min="13393" max="13393" width="8.7109375" bestFit="1" customWidth="1"/>
    <col min="13394" max="13394" width="11.140625" bestFit="1" customWidth="1"/>
    <col min="13395" max="13395" width="8.7109375" bestFit="1" customWidth="1"/>
    <col min="13396" max="13396" width="11.140625" bestFit="1" customWidth="1"/>
    <col min="13397" max="13397" width="8.7109375" bestFit="1" customWidth="1"/>
    <col min="13398" max="13398" width="11.140625" bestFit="1" customWidth="1"/>
    <col min="13399" max="13399" width="8.7109375" bestFit="1" customWidth="1"/>
    <col min="13400" max="13400" width="11.140625" bestFit="1" customWidth="1"/>
    <col min="13401" max="13401" width="8.7109375" bestFit="1" customWidth="1"/>
    <col min="13402" max="13402" width="11.140625" bestFit="1" customWidth="1"/>
    <col min="13403" max="13403" width="8.7109375" bestFit="1" customWidth="1"/>
    <col min="13404" max="13404" width="11.140625" bestFit="1" customWidth="1"/>
    <col min="13405" max="13405" width="8.7109375" bestFit="1" customWidth="1"/>
    <col min="13406" max="13406" width="7" bestFit="1" customWidth="1"/>
    <col min="13407" max="13407" width="11.140625" bestFit="1" customWidth="1"/>
    <col min="13408" max="13408" width="8.7109375" bestFit="1" customWidth="1"/>
    <col min="13409" max="13409" width="11.140625" bestFit="1" customWidth="1"/>
    <col min="13410" max="13410" width="8.7109375" bestFit="1" customWidth="1"/>
    <col min="13411" max="13411" width="11.140625" bestFit="1" customWidth="1"/>
    <col min="13412" max="13412" width="8.7109375" bestFit="1" customWidth="1"/>
    <col min="13413" max="13413" width="11.140625" bestFit="1" customWidth="1"/>
    <col min="13414" max="13414" width="8.7109375" bestFit="1" customWidth="1"/>
    <col min="13415" max="13415" width="11.140625" bestFit="1" customWidth="1"/>
    <col min="13416" max="13416" width="8.7109375" bestFit="1" customWidth="1"/>
    <col min="13417" max="13417" width="11.140625" bestFit="1" customWidth="1"/>
    <col min="13418" max="13418" width="8.7109375" bestFit="1" customWidth="1"/>
    <col min="13419" max="13419" width="11.140625" bestFit="1" customWidth="1"/>
    <col min="13420" max="13420" width="8.7109375" bestFit="1" customWidth="1"/>
    <col min="13421" max="13421" width="11.140625" bestFit="1" customWidth="1"/>
    <col min="13422" max="13422" width="8.7109375" bestFit="1" customWidth="1"/>
    <col min="13423" max="13423" width="11.140625" bestFit="1" customWidth="1"/>
    <col min="13424" max="13424" width="8.7109375" bestFit="1" customWidth="1"/>
    <col min="13425" max="13425" width="11.140625" bestFit="1" customWidth="1"/>
    <col min="13426" max="13426" width="8.7109375" bestFit="1" customWidth="1"/>
    <col min="13427" max="13427" width="11.140625" bestFit="1" customWidth="1"/>
    <col min="13428" max="13428" width="7.7109375" bestFit="1" customWidth="1"/>
    <col min="13429" max="13429" width="10.140625" bestFit="1" customWidth="1"/>
    <col min="13430" max="13430" width="8.7109375" bestFit="1" customWidth="1"/>
    <col min="13431" max="13431" width="11.140625" bestFit="1" customWidth="1"/>
    <col min="13432" max="13432" width="8.7109375" bestFit="1" customWidth="1"/>
    <col min="13433" max="13433" width="11.140625" bestFit="1" customWidth="1"/>
    <col min="13434" max="13434" width="8.7109375" bestFit="1" customWidth="1"/>
    <col min="13435" max="13435" width="11.140625" bestFit="1" customWidth="1"/>
    <col min="13436" max="13436" width="8.7109375" bestFit="1" customWidth="1"/>
    <col min="13437" max="13437" width="11.140625" bestFit="1" customWidth="1"/>
    <col min="13438" max="13438" width="8.7109375" bestFit="1" customWidth="1"/>
    <col min="13439" max="13439" width="11.140625" bestFit="1" customWidth="1"/>
    <col min="13440" max="13440" width="8.7109375" bestFit="1" customWidth="1"/>
    <col min="13441" max="13441" width="7" bestFit="1" customWidth="1"/>
    <col min="13442" max="13442" width="11.140625" bestFit="1" customWidth="1"/>
    <col min="13443" max="13443" width="8.7109375" bestFit="1" customWidth="1"/>
    <col min="13444" max="13444" width="11.140625" bestFit="1" customWidth="1"/>
    <col min="13445" max="13445" width="8.7109375" bestFit="1" customWidth="1"/>
    <col min="13446" max="13446" width="11.140625" bestFit="1" customWidth="1"/>
    <col min="13447" max="13447" width="8.7109375" bestFit="1" customWidth="1"/>
    <col min="13448" max="13448" width="11.140625" bestFit="1" customWidth="1"/>
    <col min="13449" max="13449" width="8.7109375" bestFit="1" customWidth="1"/>
    <col min="13450" max="13450" width="11.140625" bestFit="1" customWidth="1"/>
    <col min="13451" max="13451" width="8.7109375" bestFit="1" customWidth="1"/>
    <col min="13452" max="13452" width="11.140625" bestFit="1" customWidth="1"/>
    <col min="13453" max="13453" width="8.7109375" bestFit="1" customWidth="1"/>
    <col min="13454" max="13454" width="11.140625" bestFit="1" customWidth="1"/>
    <col min="13455" max="13455" width="8.7109375" bestFit="1" customWidth="1"/>
    <col min="13456" max="13456" width="11.140625" bestFit="1" customWidth="1"/>
    <col min="13457" max="13457" width="8.7109375" bestFit="1" customWidth="1"/>
    <col min="13458" max="13458" width="11.140625" bestFit="1" customWidth="1"/>
    <col min="13459" max="13459" width="8.7109375" bestFit="1" customWidth="1"/>
    <col min="13460" max="13460" width="11.140625" bestFit="1" customWidth="1"/>
    <col min="13461" max="13461" width="8.7109375" bestFit="1" customWidth="1"/>
    <col min="13462" max="13462" width="6" bestFit="1" customWidth="1"/>
    <col min="13463" max="13463" width="11.140625" bestFit="1" customWidth="1"/>
    <col min="13464" max="13464" width="8.7109375" bestFit="1" customWidth="1"/>
    <col min="13465" max="13465" width="11.140625" bestFit="1" customWidth="1"/>
    <col min="13466" max="13466" width="8.7109375" bestFit="1" customWidth="1"/>
    <col min="13467" max="13467" width="11.140625" bestFit="1" customWidth="1"/>
    <col min="13468" max="13468" width="7.7109375" bestFit="1" customWidth="1"/>
    <col min="13469" max="13469" width="10.140625" bestFit="1" customWidth="1"/>
    <col min="13470" max="13470" width="8.7109375" bestFit="1" customWidth="1"/>
    <col min="13471" max="13471" width="11.140625" bestFit="1" customWidth="1"/>
    <col min="13472" max="13472" width="8.7109375" bestFit="1" customWidth="1"/>
    <col min="13473" max="13473" width="11.140625" bestFit="1" customWidth="1"/>
    <col min="13474" max="13474" width="8.7109375" bestFit="1" customWidth="1"/>
    <col min="13475" max="13475" width="11.140625" bestFit="1" customWidth="1"/>
    <col min="13476" max="13476" width="8.7109375" bestFit="1" customWidth="1"/>
    <col min="13477" max="13477" width="11.140625" bestFit="1" customWidth="1"/>
    <col min="13478" max="13478" width="8.7109375" bestFit="1" customWidth="1"/>
    <col min="13479" max="13479" width="11.140625" bestFit="1" customWidth="1"/>
    <col min="13480" max="13480" width="8.7109375" bestFit="1" customWidth="1"/>
    <col min="13481" max="13481" width="11.140625" bestFit="1" customWidth="1"/>
    <col min="13482" max="13482" width="8.7109375" bestFit="1" customWidth="1"/>
    <col min="13483" max="13483" width="11.140625" bestFit="1" customWidth="1"/>
    <col min="13484" max="13484" width="8.7109375" bestFit="1" customWidth="1"/>
    <col min="13485" max="13485" width="11.140625" bestFit="1" customWidth="1"/>
    <col min="13486" max="13486" width="8.7109375" bestFit="1" customWidth="1"/>
    <col min="13487" max="13487" width="11.140625" bestFit="1" customWidth="1"/>
    <col min="13488" max="13488" width="8.7109375" bestFit="1" customWidth="1"/>
    <col min="13489" max="13489" width="11.140625" bestFit="1" customWidth="1"/>
    <col min="13490" max="13490" width="8.7109375" bestFit="1" customWidth="1"/>
    <col min="13491" max="13491" width="11.140625" bestFit="1" customWidth="1"/>
    <col min="13492" max="13492" width="8.7109375" bestFit="1" customWidth="1"/>
    <col min="13493" max="13493" width="11.140625" bestFit="1" customWidth="1"/>
    <col min="13494" max="13494" width="8.7109375" bestFit="1" customWidth="1"/>
    <col min="13495" max="13495" width="11.140625" bestFit="1" customWidth="1"/>
    <col min="13496" max="13496" width="8.7109375" bestFit="1" customWidth="1"/>
    <col min="13497" max="13497" width="11.140625" bestFit="1" customWidth="1"/>
    <col min="13498" max="13498" width="8.7109375" bestFit="1" customWidth="1"/>
    <col min="13499" max="13499" width="11.140625" bestFit="1" customWidth="1"/>
    <col min="13500" max="13500" width="8.7109375" bestFit="1" customWidth="1"/>
    <col min="13501" max="13501" width="11.140625" bestFit="1" customWidth="1"/>
    <col min="13502" max="13502" width="8.7109375" bestFit="1" customWidth="1"/>
    <col min="13503" max="13503" width="11.140625" bestFit="1" customWidth="1"/>
    <col min="13504" max="13504" width="7.7109375" bestFit="1" customWidth="1"/>
    <col min="13505" max="13505" width="10.140625" bestFit="1" customWidth="1"/>
    <col min="13506" max="13506" width="8.7109375" bestFit="1" customWidth="1"/>
    <col min="13507" max="13507" width="11.140625" bestFit="1" customWidth="1"/>
    <col min="13508" max="13508" width="8.7109375" bestFit="1" customWidth="1"/>
    <col min="13509" max="13509" width="11.140625" bestFit="1" customWidth="1"/>
    <col min="13510" max="13510" width="8.7109375" bestFit="1" customWidth="1"/>
    <col min="13511" max="13511" width="7" bestFit="1" customWidth="1"/>
    <col min="13512" max="13512" width="11.140625" bestFit="1" customWidth="1"/>
    <col min="13513" max="13513" width="8.7109375" bestFit="1" customWidth="1"/>
    <col min="13514" max="13514" width="11.140625" bestFit="1" customWidth="1"/>
    <col min="13515" max="13515" width="8.7109375" bestFit="1" customWidth="1"/>
    <col min="13516" max="13516" width="11.140625" bestFit="1" customWidth="1"/>
    <col min="13517" max="13517" width="8.7109375" bestFit="1" customWidth="1"/>
    <col min="13518" max="13518" width="11.140625" bestFit="1" customWidth="1"/>
    <col min="13519" max="13519" width="7.7109375" bestFit="1" customWidth="1"/>
    <col min="13520" max="13520" width="10.140625" bestFit="1" customWidth="1"/>
    <col min="13521" max="13521" width="8.7109375" bestFit="1" customWidth="1"/>
    <col min="13522" max="13522" width="11.140625" bestFit="1" customWidth="1"/>
    <col min="13523" max="13523" width="8.7109375" bestFit="1" customWidth="1"/>
    <col min="13524" max="13524" width="11.140625" bestFit="1" customWidth="1"/>
    <col min="13525" max="13525" width="8.7109375" bestFit="1" customWidth="1"/>
    <col min="13526" max="13526" width="11.140625" bestFit="1" customWidth="1"/>
    <col min="13527" max="13527" width="8.7109375" bestFit="1" customWidth="1"/>
    <col min="13528" max="13528" width="11.140625" bestFit="1" customWidth="1"/>
    <col min="13529" max="13529" width="8.7109375" bestFit="1" customWidth="1"/>
    <col min="13530" max="13530" width="11.140625" bestFit="1" customWidth="1"/>
    <col min="13531" max="13531" width="8.7109375" bestFit="1" customWidth="1"/>
    <col min="13532" max="13532" width="11.140625" bestFit="1" customWidth="1"/>
    <col min="13533" max="13533" width="8.7109375" bestFit="1" customWidth="1"/>
    <col min="13534" max="13534" width="11.140625" bestFit="1" customWidth="1"/>
    <col min="13535" max="13535" width="8.7109375" bestFit="1" customWidth="1"/>
    <col min="13536" max="13536" width="11.140625" bestFit="1" customWidth="1"/>
    <col min="13537" max="13537" width="8.7109375" bestFit="1" customWidth="1"/>
    <col min="13538" max="13538" width="11.140625" bestFit="1" customWidth="1"/>
    <col min="13539" max="13539" width="8.7109375" bestFit="1" customWidth="1"/>
    <col min="13540" max="13540" width="11.140625" bestFit="1" customWidth="1"/>
    <col min="13541" max="13541" width="8.7109375" bestFit="1" customWidth="1"/>
    <col min="13542" max="13542" width="11.140625" bestFit="1" customWidth="1"/>
    <col min="13543" max="13543" width="8.7109375" bestFit="1" customWidth="1"/>
    <col min="13544" max="13544" width="7" bestFit="1" customWidth="1"/>
    <col min="13545" max="13545" width="11.140625" bestFit="1" customWidth="1"/>
    <col min="13546" max="13546" width="8.7109375" bestFit="1" customWidth="1"/>
    <col min="13547" max="13547" width="11.140625" bestFit="1" customWidth="1"/>
    <col min="13548" max="13548" width="8.7109375" bestFit="1" customWidth="1"/>
    <col min="13549" max="13549" width="11.140625" bestFit="1" customWidth="1"/>
    <col min="13550" max="13550" width="8.7109375" bestFit="1" customWidth="1"/>
    <col min="13551" max="13551" width="11.140625" bestFit="1" customWidth="1"/>
    <col min="13552" max="13552" width="8.7109375" bestFit="1" customWidth="1"/>
    <col min="13553" max="13553" width="7" bestFit="1" customWidth="1"/>
    <col min="13554" max="13554" width="11.140625" bestFit="1" customWidth="1"/>
    <col min="13555" max="13555" width="7.7109375" bestFit="1" customWidth="1"/>
    <col min="13556" max="13556" width="7" bestFit="1" customWidth="1"/>
    <col min="13557" max="13557" width="10.140625" bestFit="1" customWidth="1"/>
    <col min="13558" max="13558" width="8.7109375" bestFit="1" customWidth="1"/>
    <col min="13559" max="13559" width="11.140625" bestFit="1" customWidth="1"/>
    <col min="13560" max="13560" width="8.7109375" bestFit="1" customWidth="1"/>
    <col min="13561" max="13561" width="11.140625" bestFit="1" customWidth="1"/>
    <col min="13562" max="13562" width="7.7109375" bestFit="1" customWidth="1"/>
    <col min="13563" max="13563" width="10.140625" bestFit="1" customWidth="1"/>
    <col min="13564" max="13564" width="8.7109375" bestFit="1" customWidth="1"/>
    <col min="13565" max="13565" width="11.140625" bestFit="1" customWidth="1"/>
    <col min="13566" max="13566" width="8.7109375" bestFit="1" customWidth="1"/>
    <col min="13567" max="13567" width="11.140625" bestFit="1" customWidth="1"/>
    <col min="13568" max="13568" width="8.7109375" bestFit="1" customWidth="1"/>
    <col min="13569" max="13569" width="11.140625" bestFit="1" customWidth="1"/>
    <col min="13570" max="13570" width="8.7109375" bestFit="1" customWidth="1"/>
    <col min="13571" max="13571" width="11.140625" bestFit="1" customWidth="1"/>
    <col min="13572" max="13572" width="8.7109375" bestFit="1" customWidth="1"/>
    <col min="13573" max="13573" width="11.140625" bestFit="1" customWidth="1"/>
    <col min="13574" max="13574" width="8.7109375" bestFit="1" customWidth="1"/>
    <col min="13575" max="13575" width="11.140625" bestFit="1" customWidth="1"/>
    <col min="13576" max="13576" width="8.7109375" bestFit="1" customWidth="1"/>
    <col min="13577" max="13577" width="11.140625" bestFit="1" customWidth="1"/>
    <col min="13578" max="13578" width="8.7109375" bestFit="1" customWidth="1"/>
    <col min="13579" max="13579" width="7" bestFit="1" customWidth="1"/>
    <col min="13580" max="13580" width="11.140625" bestFit="1" customWidth="1"/>
    <col min="13581" max="13581" width="7.7109375" bestFit="1" customWidth="1"/>
    <col min="13582" max="13582" width="10.140625" bestFit="1" customWidth="1"/>
    <col min="13583" max="13583" width="8.7109375" bestFit="1" customWidth="1"/>
    <col min="13584" max="13584" width="7" bestFit="1" customWidth="1"/>
    <col min="13585" max="13585" width="11.140625" bestFit="1" customWidth="1"/>
    <col min="13586" max="13586" width="8.7109375" bestFit="1" customWidth="1"/>
    <col min="13587" max="13587" width="11.140625" bestFit="1" customWidth="1"/>
    <col min="13588" max="13588" width="8.7109375" bestFit="1" customWidth="1"/>
    <col min="13589" max="13589" width="11.140625" bestFit="1" customWidth="1"/>
    <col min="13590" max="13590" width="8.7109375" bestFit="1" customWidth="1"/>
    <col min="13591" max="13591" width="11.140625" bestFit="1" customWidth="1"/>
    <col min="13592" max="13592" width="8.7109375" bestFit="1" customWidth="1"/>
    <col min="13593" max="13593" width="11.140625" bestFit="1" customWidth="1"/>
    <col min="13594" max="13594" width="8.7109375" bestFit="1" customWidth="1"/>
    <col min="13595" max="13595" width="11.140625" bestFit="1" customWidth="1"/>
    <col min="13596" max="13596" width="8.7109375" bestFit="1" customWidth="1"/>
    <col min="13597" max="13597" width="7" bestFit="1" customWidth="1"/>
    <col min="13598" max="13598" width="11.140625" bestFit="1" customWidth="1"/>
    <col min="13599" max="13599" width="8.7109375" bestFit="1" customWidth="1"/>
    <col min="13600" max="13600" width="11.140625" bestFit="1" customWidth="1"/>
    <col min="13601" max="13601" width="8.7109375" bestFit="1" customWidth="1"/>
    <col min="13602" max="13602" width="11.140625" bestFit="1" customWidth="1"/>
    <col min="13603" max="13603" width="8.7109375" bestFit="1" customWidth="1"/>
    <col min="13604" max="13604" width="11.140625" bestFit="1" customWidth="1"/>
    <col min="13605" max="13605" width="7.7109375" bestFit="1" customWidth="1"/>
    <col min="13606" max="13606" width="10.140625" bestFit="1" customWidth="1"/>
    <col min="13607" max="13607" width="8.7109375" bestFit="1" customWidth="1"/>
    <col min="13608" max="13608" width="11.140625" bestFit="1" customWidth="1"/>
    <col min="13609" max="13609" width="8.7109375" bestFit="1" customWidth="1"/>
    <col min="13610" max="13610" width="11.140625" bestFit="1" customWidth="1"/>
    <col min="13611" max="13611" width="8.7109375" bestFit="1" customWidth="1"/>
    <col min="13612" max="13612" width="7" bestFit="1" customWidth="1"/>
    <col min="13613" max="13613" width="11.140625" bestFit="1" customWidth="1"/>
    <col min="13614" max="13614" width="8.7109375" bestFit="1" customWidth="1"/>
    <col min="13615" max="13615" width="11.140625" bestFit="1" customWidth="1"/>
    <col min="13616" max="13616" width="8.7109375" bestFit="1" customWidth="1"/>
    <col min="13617" max="13617" width="11.140625" bestFit="1" customWidth="1"/>
    <col min="13618" max="13618" width="7.7109375" bestFit="1" customWidth="1"/>
    <col min="13619" max="13621" width="7" bestFit="1" customWidth="1"/>
    <col min="13622" max="13622" width="10.140625" bestFit="1" customWidth="1"/>
    <col min="13623" max="13623" width="8.7109375" bestFit="1" customWidth="1"/>
    <col min="13624" max="13624" width="11.140625" bestFit="1" customWidth="1"/>
    <col min="13625" max="13625" width="8.7109375" bestFit="1" customWidth="1"/>
    <col min="13626" max="13626" width="7" bestFit="1" customWidth="1"/>
    <col min="13627" max="13627" width="11.140625" bestFit="1" customWidth="1"/>
    <col min="13628" max="13628" width="8.7109375" bestFit="1" customWidth="1"/>
    <col min="13629" max="13629" width="11.140625" bestFit="1" customWidth="1"/>
    <col min="13630" max="13630" width="8.7109375" bestFit="1" customWidth="1"/>
    <col min="13631" max="13631" width="11.140625" bestFit="1" customWidth="1"/>
    <col min="13632" max="13632" width="8.7109375" bestFit="1" customWidth="1"/>
    <col min="13633" max="13633" width="11.140625" bestFit="1" customWidth="1"/>
    <col min="13634" max="13634" width="8.7109375" bestFit="1" customWidth="1"/>
    <col min="13635" max="13635" width="11.140625" bestFit="1" customWidth="1"/>
    <col min="13636" max="13636" width="8.7109375" bestFit="1" customWidth="1"/>
    <col min="13637" max="13637" width="11.140625" bestFit="1" customWidth="1"/>
    <col min="13638" max="13638" width="8.7109375" bestFit="1" customWidth="1"/>
    <col min="13639" max="13639" width="11.140625" bestFit="1" customWidth="1"/>
    <col min="13640" max="13640" width="8.7109375" bestFit="1" customWidth="1"/>
    <col min="13641" max="13641" width="11.140625" bestFit="1" customWidth="1"/>
    <col min="13642" max="13642" width="7.7109375" bestFit="1" customWidth="1"/>
    <col min="13643" max="13643" width="10.140625" bestFit="1" customWidth="1"/>
    <col min="13644" max="13644" width="8.7109375" bestFit="1" customWidth="1"/>
    <col min="13645" max="13645" width="11.140625" bestFit="1" customWidth="1"/>
    <col min="13646" max="13646" width="8.7109375" bestFit="1" customWidth="1"/>
    <col min="13647" max="13647" width="11.140625" bestFit="1" customWidth="1"/>
    <col min="13648" max="13648" width="8.7109375" bestFit="1" customWidth="1"/>
    <col min="13649" max="13649" width="11.140625" bestFit="1" customWidth="1"/>
    <col min="13650" max="13650" width="8.7109375" bestFit="1" customWidth="1"/>
    <col min="13651" max="13651" width="11.140625" bestFit="1" customWidth="1"/>
    <col min="13652" max="13652" width="7.7109375" bestFit="1" customWidth="1"/>
    <col min="13653" max="13653" width="10.140625" bestFit="1" customWidth="1"/>
    <col min="13654" max="13654" width="8.7109375" bestFit="1" customWidth="1"/>
    <col min="13655" max="13655" width="11.140625" bestFit="1" customWidth="1"/>
    <col min="13656" max="13656" width="8.7109375" bestFit="1" customWidth="1"/>
    <col min="13657" max="13657" width="11.140625" bestFit="1" customWidth="1"/>
    <col min="13658" max="13658" width="8.7109375" bestFit="1" customWidth="1"/>
    <col min="13659" max="13659" width="11.140625" bestFit="1" customWidth="1"/>
    <col min="13660" max="13660" width="8.7109375" bestFit="1" customWidth="1"/>
    <col min="13661" max="13661" width="11.140625" bestFit="1" customWidth="1"/>
    <col min="13662" max="13662" width="8.7109375" bestFit="1" customWidth="1"/>
    <col min="13663" max="13663" width="11.140625" bestFit="1" customWidth="1"/>
    <col min="13664" max="13664" width="8.7109375" bestFit="1" customWidth="1"/>
    <col min="13665" max="13665" width="11.140625" bestFit="1" customWidth="1"/>
    <col min="13666" max="13666" width="7" bestFit="1" customWidth="1"/>
    <col min="13667" max="13667" width="8.5703125" bestFit="1" customWidth="1"/>
    <col min="13668" max="13668" width="8.7109375" bestFit="1" customWidth="1"/>
    <col min="13669" max="13669" width="6" bestFit="1" customWidth="1"/>
    <col min="13670" max="13670" width="11.140625" bestFit="1" customWidth="1"/>
    <col min="13671" max="13671" width="8.7109375" bestFit="1" customWidth="1"/>
    <col min="13672" max="13672" width="11.140625" bestFit="1" customWidth="1"/>
    <col min="13673" max="13673" width="8.7109375" bestFit="1" customWidth="1"/>
    <col min="13674" max="13674" width="11.140625" bestFit="1" customWidth="1"/>
    <col min="13675" max="13675" width="8.7109375" bestFit="1" customWidth="1"/>
    <col min="13676" max="13676" width="11.140625" bestFit="1" customWidth="1"/>
    <col min="13677" max="13677" width="7.7109375" bestFit="1" customWidth="1"/>
    <col min="13678" max="13678" width="10.140625" bestFit="1" customWidth="1"/>
    <col min="13679" max="13679" width="8.7109375" bestFit="1" customWidth="1"/>
    <col min="13680" max="13680" width="11.140625" bestFit="1" customWidth="1"/>
    <col min="13681" max="13681" width="7.7109375" bestFit="1" customWidth="1"/>
    <col min="13682" max="13682" width="4" bestFit="1" customWidth="1"/>
    <col min="13683" max="13683" width="10.140625" bestFit="1" customWidth="1"/>
    <col min="13684" max="13684" width="8.7109375" bestFit="1" customWidth="1"/>
    <col min="13685" max="13685" width="11.140625" bestFit="1" customWidth="1"/>
    <col min="13686" max="13686" width="8.7109375" bestFit="1" customWidth="1"/>
    <col min="13687" max="13687" width="11.140625" bestFit="1" customWidth="1"/>
    <col min="13688" max="13688" width="8.7109375" bestFit="1" customWidth="1"/>
    <col min="13689" max="13689" width="11.140625" bestFit="1" customWidth="1"/>
    <col min="13690" max="13690" width="8.7109375" bestFit="1" customWidth="1"/>
    <col min="13691" max="13691" width="11.140625" bestFit="1" customWidth="1"/>
    <col min="13692" max="13692" width="8.7109375" bestFit="1" customWidth="1"/>
    <col min="13693" max="13693" width="11.140625" bestFit="1" customWidth="1"/>
    <col min="13694" max="13694" width="8.7109375" bestFit="1" customWidth="1"/>
    <col min="13695" max="13695" width="11.140625" bestFit="1" customWidth="1"/>
    <col min="13696" max="13696" width="8.7109375" bestFit="1" customWidth="1"/>
    <col min="13697" max="13697" width="11.140625" bestFit="1" customWidth="1"/>
    <col min="13698" max="13698" width="8.7109375" bestFit="1" customWidth="1"/>
    <col min="13699" max="13699" width="11.140625" bestFit="1" customWidth="1"/>
    <col min="13700" max="13700" width="8.7109375" bestFit="1" customWidth="1"/>
    <col min="13701" max="13701" width="11.140625" bestFit="1" customWidth="1"/>
    <col min="13702" max="13702" width="8.7109375" bestFit="1" customWidth="1"/>
    <col min="13703" max="13703" width="11.140625" bestFit="1" customWidth="1"/>
    <col min="13704" max="13704" width="7.7109375" bestFit="1" customWidth="1"/>
    <col min="13705" max="13705" width="10.140625" bestFit="1" customWidth="1"/>
    <col min="13706" max="13706" width="8.7109375" bestFit="1" customWidth="1"/>
    <col min="13707" max="13707" width="11.140625" bestFit="1" customWidth="1"/>
    <col min="13708" max="13708" width="8.7109375" bestFit="1" customWidth="1"/>
    <col min="13709" max="13709" width="11.140625" bestFit="1" customWidth="1"/>
    <col min="13710" max="13710" width="8.7109375" bestFit="1" customWidth="1"/>
    <col min="13711" max="13711" width="7" bestFit="1" customWidth="1"/>
    <col min="13712" max="13712" width="11.140625" bestFit="1" customWidth="1"/>
    <col min="13713" max="13713" width="7.7109375" bestFit="1" customWidth="1"/>
    <col min="13714" max="13714" width="10.140625" bestFit="1" customWidth="1"/>
    <col min="13715" max="13715" width="8.7109375" bestFit="1" customWidth="1"/>
    <col min="13716" max="13716" width="11.140625" bestFit="1" customWidth="1"/>
    <col min="13717" max="13717" width="8.7109375" bestFit="1" customWidth="1"/>
    <col min="13718" max="13718" width="11.140625" bestFit="1" customWidth="1"/>
    <col min="13719" max="13719" width="8.7109375" bestFit="1" customWidth="1"/>
    <col min="13720" max="13720" width="11.140625" bestFit="1" customWidth="1"/>
    <col min="13721" max="13721" width="8.7109375" bestFit="1" customWidth="1"/>
    <col min="13722" max="13722" width="11.140625" bestFit="1" customWidth="1"/>
    <col min="13723" max="13723" width="8.7109375" bestFit="1" customWidth="1"/>
    <col min="13724" max="13724" width="11.140625" bestFit="1" customWidth="1"/>
    <col min="13725" max="13725" width="8.7109375" bestFit="1" customWidth="1"/>
    <col min="13726" max="13726" width="11.140625" bestFit="1" customWidth="1"/>
    <col min="13727" max="13727" width="8.7109375" bestFit="1" customWidth="1"/>
    <col min="13728" max="13728" width="7" bestFit="1" customWidth="1"/>
    <col min="13729" max="13729" width="11.140625" bestFit="1" customWidth="1"/>
    <col min="13730" max="13730" width="8.7109375" bestFit="1" customWidth="1"/>
    <col min="13731" max="13731" width="11.140625" bestFit="1" customWidth="1"/>
    <col min="13732" max="13732" width="8.7109375" bestFit="1" customWidth="1"/>
    <col min="13733" max="13733" width="11.140625" bestFit="1" customWidth="1"/>
    <col min="13734" max="13734" width="8.7109375" bestFit="1" customWidth="1"/>
    <col min="13735" max="13735" width="11.140625" bestFit="1" customWidth="1"/>
    <col min="13736" max="13736" width="8.7109375" bestFit="1" customWidth="1"/>
    <col min="13737" max="13737" width="11.140625" bestFit="1" customWidth="1"/>
    <col min="13738" max="13738" width="8.7109375" bestFit="1" customWidth="1"/>
    <col min="13739" max="13739" width="11.140625" bestFit="1" customWidth="1"/>
    <col min="13740" max="13740" width="7.7109375" bestFit="1" customWidth="1"/>
    <col min="13741" max="13741" width="10.140625" bestFit="1" customWidth="1"/>
    <col min="13742" max="13742" width="8.7109375" bestFit="1" customWidth="1"/>
    <col min="13743" max="13743" width="11.140625" bestFit="1" customWidth="1"/>
    <col min="13744" max="13744" width="8.7109375" bestFit="1" customWidth="1"/>
    <col min="13745" max="13745" width="11.140625" bestFit="1" customWidth="1"/>
    <col min="13746" max="13746" width="8.7109375" bestFit="1" customWidth="1"/>
    <col min="13747" max="13747" width="11.140625" bestFit="1" customWidth="1"/>
    <col min="13748" max="13748" width="8.7109375" bestFit="1" customWidth="1"/>
    <col min="13749" max="13749" width="11.140625" bestFit="1" customWidth="1"/>
    <col min="13750" max="13750" width="8.7109375" bestFit="1" customWidth="1"/>
    <col min="13751" max="13751" width="11.140625" bestFit="1" customWidth="1"/>
    <col min="13752" max="13752" width="8.7109375" bestFit="1" customWidth="1"/>
    <col min="13753" max="13753" width="11.140625" bestFit="1" customWidth="1"/>
    <col min="13754" max="13754" width="8.7109375" bestFit="1" customWidth="1"/>
    <col min="13755" max="13755" width="11.140625" bestFit="1" customWidth="1"/>
    <col min="13756" max="13756" width="8.7109375" bestFit="1" customWidth="1"/>
    <col min="13757" max="13757" width="11.140625" bestFit="1" customWidth="1"/>
    <col min="13758" max="13758" width="7.7109375" bestFit="1" customWidth="1"/>
    <col min="13759" max="13759" width="7" bestFit="1" customWidth="1"/>
    <col min="13760" max="13760" width="10.140625" bestFit="1" customWidth="1"/>
    <col min="13761" max="13761" width="8.7109375" bestFit="1" customWidth="1"/>
    <col min="13762" max="13762" width="11.140625" bestFit="1" customWidth="1"/>
    <col min="13763" max="13763" width="8.7109375" bestFit="1" customWidth="1"/>
    <col min="13764" max="13764" width="11.140625" bestFit="1" customWidth="1"/>
    <col min="13765" max="13765" width="8.7109375" bestFit="1" customWidth="1"/>
    <col min="13766" max="13766" width="11.140625" bestFit="1" customWidth="1"/>
    <col min="13767" max="13767" width="8.7109375" bestFit="1" customWidth="1"/>
    <col min="13768" max="13768" width="11.140625" bestFit="1" customWidth="1"/>
    <col min="13769" max="13769" width="7.7109375" bestFit="1" customWidth="1"/>
    <col min="13770" max="13770" width="10.140625" bestFit="1" customWidth="1"/>
    <col min="13771" max="13771" width="8.7109375" bestFit="1" customWidth="1"/>
    <col min="13772" max="13772" width="11.140625" bestFit="1" customWidth="1"/>
    <col min="13773" max="13773" width="8.7109375" bestFit="1" customWidth="1"/>
    <col min="13774" max="13774" width="11.140625" bestFit="1" customWidth="1"/>
    <col min="13775" max="13775" width="8.7109375" bestFit="1" customWidth="1"/>
    <col min="13776" max="13776" width="11.140625" bestFit="1" customWidth="1"/>
    <col min="13777" max="13777" width="8.7109375" bestFit="1" customWidth="1"/>
    <col min="13778" max="13778" width="11.140625" bestFit="1" customWidth="1"/>
    <col min="13779" max="13779" width="8.7109375" bestFit="1" customWidth="1"/>
    <col min="13780" max="13780" width="11.140625" bestFit="1" customWidth="1"/>
    <col min="13781" max="13781" width="8.7109375" bestFit="1" customWidth="1"/>
    <col min="13782" max="13782" width="11.140625" bestFit="1" customWidth="1"/>
    <col min="13783" max="13783" width="8.7109375" bestFit="1" customWidth="1"/>
    <col min="13784" max="13784" width="11.140625" bestFit="1" customWidth="1"/>
    <col min="13785" max="13785" width="8.7109375" bestFit="1" customWidth="1"/>
    <col min="13786" max="13786" width="11.140625" bestFit="1" customWidth="1"/>
    <col min="13787" max="13787" width="8.7109375" bestFit="1" customWidth="1"/>
    <col min="13788" max="13788" width="11.140625" bestFit="1" customWidth="1"/>
    <col min="13789" max="13789" width="8.7109375" bestFit="1" customWidth="1"/>
    <col min="13790" max="13790" width="7" bestFit="1" customWidth="1"/>
    <col min="13791" max="13791" width="11.140625" bestFit="1" customWidth="1"/>
    <col min="13792" max="13792" width="8.7109375" bestFit="1" customWidth="1"/>
    <col min="13793" max="13793" width="11.140625" bestFit="1" customWidth="1"/>
    <col min="13794" max="13794" width="8.7109375" bestFit="1" customWidth="1"/>
    <col min="13795" max="13795" width="6" bestFit="1" customWidth="1"/>
    <col min="13796" max="13796" width="11.140625" bestFit="1" customWidth="1"/>
    <col min="13797" max="13797" width="8.7109375" bestFit="1" customWidth="1"/>
    <col min="13798" max="13798" width="11.140625" bestFit="1" customWidth="1"/>
    <col min="13799" max="13799" width="8.7109375" bestFit="1" customWidth="1"/>
    <col min="13800" max="13800" width="11.140625" bestFit="1" customWidth="1"/>
    <col min="13801" max="13801" width="8.7109375" bestFit="1" customWidth="1"/>
    <col min="13802" max="13802" width="11.140625" bestFit="1" customWidth="1"/>
    <col min="13803" max="13803" width="8.7109375" bestFit="1" customWidth="1"/>
    <col min="13804" max="13804" width="11.140625" bestFit="1" customWidth="1"/>
    <col min="13805" max="13805" width="8.7109375" bestFit="1" customWidth="1"/>
    <col min="13806" max="13806" width="11.140625" bestFit="1" customWidth="1"/>
    <col min="13807" max="13807" width="8.7109375" bestFit="1" customWidth="1"/>
    <col min="13808" max="13808" width="11.140625" bestFit="1" customWidth="1"/>
    <col min="13809" max="13809" width="8.7109375" bestFit="1" customWidth="1"/>
    <col min="13810" max="13810" width="11.140625" bestFit="1" customWidth="1"/>
    <col min="13811" max="13811" width="8.7109375" bestFit="1" customWidth="1"/>
    <col min="13812" max="13812" width="11.140625" bestFit="1" customWidth="1"/>
    <col min="13813" max="13813" width="7.7109375" bestFit="1" customWidth="1"/>
    <col min="13814" max="13814" width="10.140625" bestFit="1" customWidth="1"/>
    <col min="13815" max="13815" width="8.7109375" bestFit="1" customWidth="1"/>
    <col min="13816" max="13816" width="11.140625" bestFit="1" customWidth="1"/>
    <col min="13817" max="13817" width="8.7109375" bestFit="1" customWidth="1"/>
    <col min="13818" max="13818" width="11.140625" bestFit="1" customWidth="1"/>
    <col min="13819" max="13819" width="8.7109375" bestFit="1" customWidth="1"/>
    <col min="13820" max="13820" width="11.140625" bestFit="1" customWidth="1"/>
    <col min="13821" max="13821" width="8.7109375" bestFit="1" customWidth="1"/>
    <col min="13822" max="13822" width="11.140625" bestFit="1" customWidth="1"/>
    <col min="13823" max="13823" width="8.7109375" bestFit="1" customWidth="1"/>
    <col min="13824" max="13824" width="11.140625" bestFit="1" customWidth="1"/>
    <col min="13825" max="13825" width="8.7109375" bestFit="1" customWidth="1"/>
    <col min="13826" max="13826" width="11.140625" bestFit="1" customWidth="1"/>
    <col min="13827" max="13827" width="8.7109375" bestFit="1" customWidth="1"/>
    <col min="13828" max="13828" width="11.140625" bestFit="1" customWidth="1"/>
    <col min="13829" max="13829" width="8.7109375" bestFit="1" customWidth="1"/>
    <col min="13830" max="13830" width="11.140625" bestFit="1" customWidth="1"/>
    <col min="13831" max="13831" width="8.7109375" bestFit="1" customWidth="1"/>
    <col min="13832" max="13832" width="11.140625" bestFit="1" customWidth="1"/>
    <col min="13833" max="13833" width="8.7109375" bestFit="1" customWidth="1"/>
    <col min="13834" max="13834" width="11.140625" bestFit="1" customWidth="1"/>
    <col min="13835" max="13835" width="8.7109375" bestFit="1" customWidth="1"/>
    <col min="13836" max="13836" width="11.140625" bestFit="1" customWidth="1"/>
    <col min="13837" max="13837" width="8.7109375" bestFit="1" customWidth="1"/>
    <col min="13838" max="13838" width="11.140625" bestFit="1" customWidth="1"/>
    <col min="13839" max="13839" width="8.7109375" bestFit="1" customWidth="1"/>
    <col min="13840" max="13840" width="6" bestFit="1" customWidth="1"/>
    <col min="13841" max="13841" width="11.140625" bestFit="1" customWidth="1"/>
    <col min="13842" max="13842" width="8.7109375" bestFit="1" customWidth="1"/>
    <col min="13843" max="13843" width="11.140625" bestFit="1" customWidth="1"/>
    <col min="13844" max="13844" width="8.7109375" bestFit="1" customWidth="1"/>
    <col min="13845" max="13845" width="7" bestFit="1" customWidth="1"/>
    <col min="13846" max="13846" width="11.140625" bestFit="1" customWidth="1"/>
    <col min="13847" max="13847" width="8.7109375" bestFit="1" customWidth="1"/>
    <col min="13848" max="13848" width="11.140625" bestFit="1" customWidth="1"/>
    <col min="13849" max="13849" width="8.7109375" bestFit="1" customWidth="1"/>
    <col min="13850" max="13850" width="11.140625" bestFit="1" customWidth="1"/>
    <col min="13851" max="13851" width="8.7109375" bestFit="1" customWidth="1"/>
    <col min="13852" max="13852" width="11.140625" bestFit="1" customWidth="1"/>
    <col min="13853" max="13853" width="8.7109375" bestFit="1" customWidth="1"/>
    <col min="13854" max="13854" width="11.140625" bestFit="1" customWidth="1"/>
    <col min="13855" max="13855" width="7" bestFit="1" customWidth="1"/>
    <col min="13856" max="13856" width="8.5703125" bestFit="1" customWidth="1"/>
    <col min="13857" max="13857" width="8.7109375" bestFit="1" customWidth="1"/>
    <col min="13858" max="13858" width="11.140625" bestFit="1" customWidth="1"/>
    <col min="13859" max="13859" width="7.7109375" bestFit="1" customWidth="1"/>
    <col min="13860" max="13860" width="10.140625" bestFit="1" customWidth="1"/>
    <col min="13861" max="13861" width="8.7109375" bestFit="1" customWidth="1"/>
    <col min="13862" max="13862" width="11.140625" bestFit="1" customWidth="1"/>
    <col min="13863" max="13863" width="8.7109375" bestFit="1" customWidth="1"/>
    <col min="13864" max="13864" width="11.140625" bestFit="1" customWidth="1"/>
    <col min="13865" max="13865" width="8.7109375" bestFit="1" customWidth="1"/>
    <col min="13866" max="13866" width="7" bestFit="1" customWidth="1"/>
    <col min="13867" max="13867" width="11.140625" bestFit="1" customWidth="1"/>
    <col min="13868" max="13868" width="7.7109375" bestFit="1" customWidth="1"/>
    <col min="13869" max="13869" width="10.140625" bestFit="1" customWidth="1"/>
    <col min="13870" max="13870" width="8.7109375" bestFit="1" customWidth="1"/>
    <col min="13871" max="13871" width="11.140625" bestFit="1" customWidth="1"/>
    <col min="13872" max="13872" width="8.7109375" bestFit="1" customWidth="1"/>
    <col min="13873" max="13873" width="11.140625" bestFit="1" customWidth="1"/>
    <col min="13874" max="13874" width="8.7109375" bestFit="1" customWidth="1"/>
    <col min="13875" max="13876" width="7" bestFit="1" customWidth="1"/>
    <col min="13877" max="13877" width="11.140625" bestFit="1" customWidth="1"/>
    <col min="13878" max="13878" width="8.7109375" bestFit="1" customWidth="1"/>
    <col min="13879" max="13879" width="11.140625" bestFit="1" customWidth="1"/>
    <col min="13880" max="13880" width="8.7109375" bestFit="1" customWidth="1"/>
    <col min="13881" max="13881" width="11.140625" bestFit="1" customWidth="1"/>
    <col min="13882" max="13882" width="8.7109375" bestFit="1" customWidth="1"/>
    <col min="13883" max="13883" width="7" bestFit="1" customWidth="1"/>
    <col min="13884" max="13884" width="11.140625" bestFit="1" customWidth="1"/>
    <col min="13885" max="13885" width="8.7109375" bestFit="1" customWidth="1"/>
    <col min="13886" max="13886" width="11.140625" bestFit="1" customWidth="1"/>
    <col min="13887" max="13887" width="8.7109375" bestFit="1" customWidth="1"/>
    <col min="13888" max="13888" width="11.140625" bestFit="1" customWidth="1"/>
    <col min="13889" max="13889" width="8.7109375" bestFit="1" customWidth="1"/>
    <col min="13890" max="13890" width="11.140625" bestFit="1" customWidth="1"/>
    <col min="13891" max="13891" width="8.7109375" bestFit="1" customWidth="1"/>
    <col min="13892" max="13892" width="11.140625" bestFit="1" customWidth="1"/>
    <col min="13893" max="13893" width="8.7109375" bestFit="1" customWidth="1"/>
    <col min="13894" max="13894" width="11.140625" bestFit="1" customWidth="1"/>
    <col min="13895" max="13895" width="8.7109375" bestFit="1" customWidth="1"/>
    <col min="13896" max="13896" width="11.140625" bestFit="1" customWidth="1"/>
    <col min="13897" max="13897" width="8.7109375" bestFit="1" customWidth="1"/>
    <col min="13898" max="13898" width="11.140625" bestFit="1" customWidth="1"/>
    <col min="13899" max="13899" width="8.7109375" bestFit="1" customWidth="1"/>
    <col min="13900" max="13900" width="11.140625" bestFit="1" customWidth="1"/>
    <col min="13901" max="13901" width="8.7109375" bestFit="1" customWidth="1"/>
    <col min="13902" max="13902" width="11.140625" bestFit="1" customWidth="1"/>
    <col min="13903" max="13903" width="8.7109375" bestFit="1" customWidth="1"/>
    <col min="13904" max="13904" width="11.140625" bestFit="1" customWidth="1"/>
    <col min="13905" max="13905" width="8.7109375" bestFit="1" customWidth="1"/>
    <col min="13906" max="13906" width="11.140625" bestFit="1" customWidth="1"/>
    <col min="13907" max="13907" width="8.7109375" bestFit="1" customWidth="1"/>
    <col min="13908" max="13908" width="11.140625" bestFit="1" customWidth="1"/>
    <col min="13909" max="13909" width="8.7109375" bestFit="1" customWidth="1"/>
    <col min="13910" max="13910" width="11.140625" bestFit="1" customWidth="1"/>
    <col min="13911" max="13911" width="7.7109375" bestFit="1" customWidth="1"/>
    <col min="13912" max="13912" width="10.140625" bestFit="1" customWidth="1"/>
    <col min="13913" max="13913" width="8.7109375" bestFit="1" customWidth="1"/>
    <col min="13914" max="13914" width="11.140625" bestFit="1" customWidth="1"/>
    <col min="13915" max="13915" width="8.7109375" bestFit="1" customWidth="1"/>
    <col min="13916" max="13916" width="11.140625" bestFit="1" customWidth="1"/>
    <col min="13917" max="13917" width="8.7109375" bestFit="1" customWidth="1"/>
    <col min="13918" max="13918" width="11.140625" bestFit="1" customWidth="1"/>
    <col min="13919" max="13919" width="8.7109375" bestFit="1" customWidth="1"/>
    <col min="13920" max="13920" width="11.140625" bestFit="1" customWidth="1"/>
    <col min="13921" max="13921" width="7.7109375" bestFit="1" customWidth="1"/>
    <col min="13922" max="13922" width="10.140625" bestFit="1" customWidth="1"/>
    <col min="13923" max="13923" width="8.7109375" bestFit="1" customWidth="1"/>
    <col min="13924" max="13924" width="11.140625" bestFit="1" customWidth="1"/>
    <col min="13925" max="13925" width="7.7109375" bestFit="1" customWidth="1"/>
    <col min="13926" max="13926" width="10.140625" bestFit="1" customWidth="1"/>
    <col min="13927" max="13927" width="8.7109375" bestFit="1" customWidth="1"/>
    <col min="13928" max="13928" width="11.140625" bestFit="1" customWidth="1"/>
    <col min="13929" max="13929" width="8.7109375" bestFit="1" customWidth="1"/>
    <col min="13930" max="13930" width="11.140625" bestFit="1" customWidth="1"/>
    <col min="13931" max="13931" width="8.7109375" bestFit="1" customWidth="1"/>
    <col min="13932" max="13932" width="11.140625" bestFit="1" customWidth="1"/>
    <col min="13933" max="13933" width="8.7109375" bestFit="1" customWidth="1"/>
    <col min="13934" max="13934" width="11.140625" bestFit="1" customWidth="1"/>
    <col min="13935" max="13935" width="8.7109375" bestFit="1" customWidth="1"/>
    <col min="13936" max="13936" width="11.140625" bestFit="1" customWidth="1"/>
    <col min="13937" max="13937" width="8.7109375" bestFit="1" customWidth="1"/>
    <col min="13938" max="13938" width="11.140625" bestFit="1" customWidth="1"/>
    <col min="13939" max="13939" width="8.7109375" bestFit="1" customWidth="1"/>
    <col min="13940" max="13940" width="11.140625" bestFit="1" customWidth="1"/>
    <col min="13941" max="13941" width="8.7109375" bestFit="1" customWidth="1"/>
    <col min="13942" max="13942" width="11.140625" bestFit="1" customWidth="1"/>
    <col min="13943" max="13943" width="8.7109375" bestFit="1" customWidth="1"/>
    <col min="13944" max="13944" width="11.140625" bestFit="1" customWidth="1"/>
    <col min="13945" max="13945" width="8.7109375" bestFit="1" customWidth="1"/>
    <col min="13946" max="13946" width="11.140625" bestFit="1" customWidth="1"/>
    <col min="13947" max="13947" width="8.7109375" bestFit="1" customWidth="1"/>
    <col min="13948" max="13948" width="11.140625" bestFit="1" customWidth="1"/>
    <col min="13949" max="13949" width="8.7109375" bestFit="1" customWidth="1"/>
    <col min="13950" max="13950" width="11.140625" bestFit="1" customWidth="1"/>
    <col min="13951" max="13951" width="8.7109375" bestFit="1" customWidth="1"/>
    <col min="13952" max="13952" width="11.140625" bestFit="1" customWidth="1"/>
    <col min="13953" max="13953" width="8.7109375" bestFit="1" customWidth="1"/>
    <col min="13954" max="13954" width="11.140625" bestFit="1" customWidth="1"/>
    <col min="13955" max="13955" width="7.7109375" bestFit="1" customWidth="1"/>
    <col min="13956" max="13956" width="10.140625" bestFit="1" customWidth="1"/>
    <col min="13957" max="13957" width="7.7109375" bestFit="1" customWidth="1"/>
    <col min="13958" max="13958" width="10.140625" bestFit="1" customWidth="1"/>
    <col min="13959" max="13959" width="8.7109375" bestFit="1" customWidth="1"/>
    <col min="13960" max="13960" width="11.140625" bestFit="1" customWidth="1"/>
    <col min="13961" max="13961" width="8.7109375" bestFit="1" customWidth="1"/>
    <col min="13962" max="13962" width="11.140625" bestFit="1" customWidth="1"/>
    <col min="13963" max="13963" width="8.7109375" bestFit="1" customWidth="1"/>
    <col min="13964" max="13964" width="11.140625" bestFit="1" customWidth="1"/>
    <col min="13965" max="13965" width="8.7109375" bestFit="1" customWidth="1"/>
    <col min="13966" max="13966" width="11.140625" bestFit="1" customWidth="1"/>
    <col min="13967" max="13967" width="8.7109375" bestFit="1" customWidth="1"/>
    <col min="13968" max="13968" width="11.140625" bestFit="1" customWidth="1"/>
    <col min="13969" max="13969" width="8.7109375" bestFit="1" customWidth="1"/>
    <col min="13970" max="13970" width="11.140625" bestFit="1" customWidth="1"/>
    <col min="13971" max="13971" width="7.7109375" bestFit="1" customWidth="1"/>
    <col min="13972" max="13972" width="10.140625" bestFit="1" customWidth="1"/>
    <col min="13973" max="13973" width="8.7109375" bestFit="1" customWidth="1"/>
    <col min="13974" max="13974" width="7" bestFit="1" customWidth="1"/>
    <col min="13975" max="13975" width="11.140625" bestFit="1" customWidth="1"/>
    <col min="13976" max="13976" width="8.7109375" bestFit="1" customWidth="1"/>
    <col min="13977" max="13977" width="11.140625" bestFit="1" customWidth="1"/>
    <col min="13978" max="13978" width="8.7109375" bestFit="1" customWidth="1"/>
    <col min="13979" max="13979" width="11.140625" bestFit="1" customWidth="1"/>
    <col min="13980" max="13980" width="8.7109375" bestFit="1" customWidth="1"/>
    <col min="13981" max="13981" width="11.140625" bestFit="1" customWidth="1"/>
    <col min="13982" max="13982" width="8.7109375" bestFit="1" customWidth="1"/>
    <col min="13983" max="13983" width="11.140625" bestFit="1" customWidth="1"/>
    <col min="13984" max="13984" width="8.7109375" bestFit="1" customWidth="1"/>
    <col min="13985" max="13985" width="11.140625" bestFit="1" customWidth="1"/>
    <col min="13986" max="13986" width="8.7109375" bestFit="1" customWidth="1"/>
    <col min="13987" max="13987" width="11.140625" bestFit="1" customWidth="1"/>
    <col min="13988" max="13988" width="8.7109375" bestFit="1" customWidth="1"/>
    <col min="13989" max="13989" width="11.140625" bestFit="1" customWidth="1"/>
    <col min="13990" max="13990" width="8.7109375" bestFit="1" customWidth="1"/>
    <col min="13991" max="13991" width="11.140625" bestFit="1" customWidth="1"/>
    <col min="13992" max="13992" width="8.7109375" bestFit="1" customWidth="1"/>
    <col min="13993" max="13993" width="11.140625" bestFit="1" customWidth="1"/>
    <col min="13994" max="13994" width="8.7109375" bestFit="1" customWidth="1"/>
    <col min="13995" max="13995" width="11.140625" bestFit="1" customWidth="1"/>
    <col min="13996" max="13996" width="8.7109375" bestFit="1" customWidth="1"/>
    <col min="13997" max="13997" width="11.140625" bestFit="1" customWidth="1"/>
    <col min="13998" max="13998" width="8.7109375" bestFit="1" customWidth="1"/>
    <col min="13999" max="13999" width="11.140625" bestFit="1" customWidth="1"/>
    <col min="14000" max="14000" width="8.7109375" bestFit="1" customWidth="1"/>
    <col min="14001" max="14001" width="11.140625" bestFit="1" customWidth="1"/>
    <col min="14002" max="14002" width="8.7109375" bestFit="1" customWidth="1"/>
    <col min="14003" max="14003" width="11.140625" bestFit="1" customWidth="1"/>
    <col min="14004" max="14004" width="8.7109375" bestFit="1" customWidth="1"/>
    <col min="14005" max="14005" width="11.140625" bestFit="1" customWidth="1"/>
    <col min="14006" max="14006" width="8.7109375" bestFit="1" customWidth="1"/>
    <col min="14007" max="14007" width="11.140625" bestFit="1" customWidth="1"/>
    <col min="14008" max="14008" width="8.7109375" bestFit="1" customWidth="1"/>
    <col min="14009" max="14009" width="11.140625" bestFit="1" customWidth="1"/>
    <col min="14010" max="14010" width="8.7109375" bestFit="1" customWidth="1"/>
    <col min="14011" max="14011" width="11.140625" bestFit="1" customWidth="1"/>
    <col min="14012" max="14012" width="8.7109375" bestFit="1" customWidth="1"/>
    <col min="14013" max="14013" width="11.140625" bestFit="1" customWidth="1"/>
    <col min="14014" max="14014" width="8.7109375" bestFit="1" customWidth="1"/>
    <col min="14015" max="14015" width="11.140625" bestFit="1" customWidth="1"/>
    <col min="14016" max="14016" width="8.7109375" bestFit="1" customWidth="1"/>
    <col min="14017" max="14017" width="11.140625" bestFit="1" customWidth="1"/>
    <col min="14018" max="14018" width="7.7109375" bestFit="1" customWidth="1"/>
    <col min="14019" max="14019" width="10.140625" bestFit="1" customWidth="1"/>
    <col min="14020" max="14020" width="8.7109375" bestFit="1" customWidth="1"/>
    <col min="14021" max="14021" width="11.140625" bestFit="1" customWidth="1"/>
    <col min="14022" max="14022" width="8.7109375" bestFit="1" customWidth="1"/>
    <col min="14023" max="14023" width="11.140625" bestFit="1" customWidth="1"/>
    <col min="14024" max="14024" width="8.7109375" bestFit="1" customWidth="1"/>
    <col min="14025" max="14025" width="11.140625" bestFit="1" customWidth="1"/>
    <col min="14026" max="14026" width="8.7109375" bestFit="1" customWidth="1"/>
    <col min="14027" max="14027" width="11.140625" bestFit="1" customWidth="1"/>
    <col min="14028" max="14028" width="8.7109375" bestFit="1" customWidth="1"/>
    <col min="14029" max="14029" width="11.140625" bestFit="1" customWidth="1"/>
    <col min="14030" max="14030" width="8.7109375" bestFit="1" customWidth="1"/>
    <col min="14031" max="14031" width="11.140625" bestFit="1" customWidth="1"/>
    <col min="14032" max="14032" width="7.7109375" bestFit="1" customWidth="1"/>
    <col min="14033" max="14033" width="10.140625" bestFit="1" customWidth="1"/>
    <col min="14034" max="14034" width="8.7109375" bestFit="1" customWidth="1"/>
    <col min="14035" max="14035" width="11.140625" bestFit="1" customWidth="1"/>
    <col min="14036" max="14036" width="8.7109375" bestFit="1" customWidth="1"/>
    <col min="14037" max="14037" width="11.140625" bestFit="1" customWidth="1"/>
    <col min="14038" max="14038" width="8.7109375" bestFit="1" customWidth="1"/>
    <col min="14039" max="14039" width="11.140625" bestFit="1" customWidth="1"/>
    <col min="14040" max="14040" width="8.7109375" bestFit="1" customWidth="1"/>
    <col min="14041" max="14041" width="11.140625" bestFit="1" customWidth="1"/>
    <col min="14042" max="14042" width="8.7109375" bestFit="1" customWidth="1"/>
    <col min="14043" max="14043" width="11.140625" bestFit="1" customWidth="1"/>
    <col min="14044" max="14044" width="8.7109375" bestFit="1" customWidth="1"/>
    <col min="14045" max="14045" width="11.140625" bestFit="1" customWidth="1"/>
    <col min="14046" max="14046" width="8.7109375" bestFit="1" customWidth="1"/>
    <col min="14047" max="14047" width="11.140625" bestFit="1" customWidth="1"/>
    <col min="14048" max="14048" width="8.7109375" bestFit="1" customWidth="1"/>
    <col min="14049" max="14049" width="11.140625" bestFit="1" customWidth="1"/>
    <col min="14050" max="14050" width="8.7109375" bestFit="1" customWidth="1"/>
    <col min="14051" max="14051" width="11.140625" bestFit="1" customWidth="1"/>
    <col min="14052" max="14052" width="8.7109375" bestFit="1" customWidth="1"/>
    <col min="14053" max="14053" width="11.140625" bestFit="1" customWidth="1"/>
    <col min="14054" max="14054" width="8.7109375" bestFit="1" customWidth="1"/>
    <col min="14055" max="14055" width="11.140625" bestFit="1" customWidth="1"/>
    <col min="14056" max="14056" width="8.7109375" bestFit="1" customWidth="1"/>
    <col min="14057" max="14057" width="7" bestFit="1" customWidth="1"/>
    <col min="14058" max="14058" width="11.140625" bestFit="1" customWidth="1"/>
    <col min="14059" max="14059" width="8.7109375" bestFit="1" customWidth="1"/>
    <col min="14060" max="14060" width="11.140625" bestFit="1" customWidth="1"/>
    <col min="14061" max="14061" width="7.7109375" bestFit="1" customWidth="1"/>
    <col min="14062" max="14062" width="10.140625" bestFit="1" customWidth="1"/>
    <col min="14063" max="14063" width="7.7109375" bestFit="1" customWidth="1"/>
    <col min="14064" max="14064" width="10.140625" bestFit="1" customWidth="1"/>
    <col min="14065" max="14065" width="8.7109375" bestFit="1" customWidth="1"/>
    <col min="14066" max="14066" width="11.140625" bestFit="1" customWidth="1"/>
    <col min="14067" max="14067" width="8.7109375" bestFit="1" customWidth="1"/>
    <col min="14068" max="14068" width="11.140625" bestFit="1" customWidth="1"/>
    <col min="14069" max="14069" width="8.7109375" bestFit="1" customWidth="1"/>
    <col min="14070" max="14070" width="11.140625" bestFit="1" customWidth="1"/>
    <col min="14071" max="14071" width="8.7109375" bestFit="1" customWidth="1"/>
    <col min="14072" max="14072" width="11.140625" bestFit="1" customWidth="1"/>
    <col min="14073" max="14073" width="8.7109375" bestFit="1" customWidth="1"/>
    <col min="14074" max="14074" width="11.140625" bestFit="1" customWidth="1"/>
    <col min="14075" max="14075" width="8.7109375" bestFit="1" customWidth="1"/>
    <col min="14076" max="14076" width="11.140625" bestFit="1" customWidth="1"/>
    <col min="14077" max="14077" width="8.7109375" bestFit="1" customWidth="1"/>
    <col min="14078" max="14078" width="11.140625" bestFit="1" customWidth="1"/>
    <col min="14079" max="14079" width="8.7109375" bestFit="1" customWidth="1"/>
    <col min="14080" max="14080" width="11.140625" bestFit="1" customWidth="1"/>
    <col min="14081" max="14081" width="8.7109375" bestFit="1" customWidth="1"/>
    <col min="14082" max="14082" width="11.140625" bestFit="1" customWidth="1"/>
    <col min="14083" max="14083" width="8.7109375" bestFit="1" customWidth="1"/>
    <col min="14084" max="14084" width="11.140625" bestFit="1" customWidth="1"/>
    <col min="14085" max="14085" width="7.7109375" bestFit="1" customWidth="1"/>
    <col min="14086" max="14086" width="7" bestFit="1" customWidth="1"/>
    <col min="14087" max="14087" width="10.140625" bestFit="1" customWidth="1"/>
    <col min="14088" max="14088" width="8.7109375" bestFit="1" customWidth="1"/>
    <col min="14089" max="14089" width="11.140625" bestFit="1" customWidth="1"/>
    <col min="14090" max="14090" width="7" bestFit="1" customWidth="1"/>
    <col min="14091" max="14091" width="8.5703125" bestFit="1" customWidth="1"/>
    <col min="14092" max="14092" width="8.7109375" bestFit="1" customWidth="1"/>
    <col min="14093" max="14093" width="7" bestFit="1" customWidth="1"/>
    <col min="14094" max="14094" width="11.140625" bestFit="1" customWidth="1"/>
    <col min="14095" max="14095" width="8.7109375" bestFit="1" customWidth="1"/>
    <col min="14096" max="14096" width="11.140625" bestFit="1" customWidth="1"/>
    <col min="14097" max="14097" width="8.7109375" bestFit="1" customWidth="1"/>
    <col min="14098" max="14098" width="11.140625" bestFit="1" customWidth="1"/>
    <col min="14099" max="14099" width="8.7109375" bestFit="1" customWidth="1"/>
    <col min="14100" max="14100" width="11.140625" bestFit="1" customWidth="1"/>
    <col min="14101" max="14101" width="8.7109375" bestFit="1" customWidth="1"/>
    <col min="14102" max="14102" width="11.140625" bestFit="1" customWidth="1"/>
    <col min="14103" max="14103" width="7.7109375" bestFit="1" customWidth="1"/>
    <col min="14104" max="14104" width="10.140625" bestFit="1" customWidth="1"/>
    <col min="14105" max="14105" width="8.7109375" bestFit="1" customWidth="1"/>
    <col min="14106" max="14106" width="11.140625" bestFit="1" customWidth="1"/>
    <col min="14107" max="14107" width="8.7109375" bestFit="1" customWidth="1"/>
    <col min="14108" max="14108" width="11.140625" bestFit="1" customWidth="1"/>
    <col min="14109" max="14109" width="8.7109375" bestFit="1" customWidth="1"/>
    <col min="14110" max="14110" width="11.140625" bestFit="1" customWidth="1"/>
    <col min="14111" max="14111" width="8.7109375" bestFit="1" customWidth="1"/>
    <col min="14112" max="14112" width="11.140625" bestFit="1" customWidth="1"/>
    <col min="14113" max="14113" width="7.7109375" bestFit="1" customWidth="1"/>
    <col min="14114" max="14114" width="10.140625" bestFit="1" customWidth="1"/>
    <col min="14115" max="14115" width="8.7109375" bestFit="1" customWidth="1"/>
    <col min="14116" max="14116" width="11.140625" bestFit="1" customWidth="1"/>
    <col min="14117" max="14117" width="8.7109375" bestFit="1" customWidth="1"/>
    <col min="14118" max="14118" width="11.140625" bestFit="1" customWidth="1"/>
    <col min="14119" max="14119" width="8.7109375" bestFit="1" customWidth="1"/>
    <col min="14120" max="14120" width="11.140625" bestFit="1" customWidth="1"/>
    <col min="14121" max="14121" width="8.7109375" bestFit="1" customWidth="1"/>
    <col min="14122" max="14122" width="11.140625" bestFit="1" customWidth="1"/>
    <col min="14123" max="14123" width="8.7109375" bestFit="1" customWidth="1"/>
    <col min="14124" max="14124" width="11.140625" bestFit="1" customWidth="1"/>
    <col min="14125" max="14125" width="7.7109375" bestFit="1" customWidth="1"/>
    <col min="14126" max="14126" width="10.140625" bestFit="1" customWidth="1"/>
    <col min="14127" max="14127" width="8.7109375" bestFit="1" customWidth="1"/>
    <col min="14128" max="14128" width="11.140625" bestFit="1" customWidth="1"/>
    <col min="14129" max="14129" width="8.7109375" bestFit="1" customWidth="1"/>
    <col min="14130" max="14130" width="11.140625" bestFit="1" customWidth="1"/>
    <col min="14131" max="14131" width="8.7109375" bestFit="1" customWidth="1"/>
    <col min="14132" max="14132" width="11.140625" bestFit="1" customWidth="1"/>
    <col min="14133" max="14133" width="7.7109375" bestFit="1" customWidth="1"/>
    <col min="14134" max="14134" width="10.140625" bestFit="1" customWidth="1"/>
    <col min="14135" max="14135" width="8.7109375" bestFit="1" customWidth="1"/>
    <col min="14136" max="14136" width="11.140625" bestFit="1" customWidth="1"/>
    <col min="14137" max="14137" width="7.7109375" bestFit="1" customWidth="1"/>
    <col min="14138" max="14138" width="10.140625" bestFit="1" customWidth="1"/>
    <col min="14139" max="14139" width="8.7109375" bestFit="1" customWidth="1"/>
    <col min="14140" max="14140" width="11.140625" bestFit="1" customWidth="1"/>
    <col min="14141" max="14141" width="8.7109375" bestFit="1" customWidth="1"/>
    <col min="14142" max="14142" width="11.140625" bestFit="1" customWidth="1"/>
    <col min="14143" max="14143" width="8.7109375" bestFit="1" customWidth="1"/>
    <col min="14144" max="14144" width="11.140625" bestFit="1" customWidth="1"/>
    <col min="14145" max="14146" width="7" bestFit="1" customWidth="1"/>
    <col min="14147" max="14147" width="6" bestFit="1" customWidth="1"/>
    <col min="14148" max="14148" width="8.5703125" bestFit="1" customWidth="1"/>
    <col min="14149" max="14149" width="8.7109375" bestFit="1" customWidth="1"/>
    <col min="14150" max="14150" width="11.140625" bestFit="1" customWidth="1"/>
    <col min="14151" max="14151" width="8.7109375" bestFit="1" customWidth="1"/>
    <col min="14152" max="14152" width="7" bestFit="1" customWidth="1"/>
    <col min="14153" max="14153" width="11.140625" bestFit="1" customWidth="1"/>
    <col min="14154" max="14154" width="8.7109375" bestFit="1" customWidth="1"/>
    <col min="14155" max="14155" width="11.140625" bestFit="1" customWidth="1"/>
    <col min="14156" max="14156" width="8.7109375" bestFit="1" customWidth="1"/>
    <col min="14157" max="14157" width="11.140625" bestFit="1" customWidth="1"/>
    <col min="14158" max="14158" width="8.7109375" bestFit="1" customWidth="1"/>
    <col min="14159" max="14159" width="11.140625" bestFit="1" customWidth="1"/>
    <col min="14160" max="14160" width="8.7109375" bestFit="1" customWidth="1"/>
    <col min="14161" max="14161" width="11.140625" bestFit="1" customWidth="1"/>
    <col min="14162" max="14162" width="7.7109375" bestFit="1" customWidth="1"/>
    <col min="14163" max="14163" width="10.140625" bestFit="1" customWidth="1"/>
    <col min="14164" max="14164" width="8.7109375" bestFit="1" customWidth="1"/>
    <col min="14165" max="14165" width="11.140625" bestFit="1" customWidth="1"/>
    <col min="14166" max="14166" width="8.7109375" bestFit="1" customWidth="1"/>
    <col min="14167" max="14167" width="11.140625" bestFit="1" customWidth="1"/>
    <col min="14168" max="14168" width="7.7109375" bestFit="1" customWidth="1"/>
    <col min="14169" max="14169" width="10.140625" bestFit="1" customWidth="1"/>
    <col min="14170" max="14170" width="8.7109375" bestFit="1" customWidth="1"/>
    <col min="14171" max="14171" width="11.140625" bestFit="1" customWidth="1"/>
    <col min="14172" max="14172" width="7.7109375" bestFit="1" customWidth="1"/>
    <col min="14173" max="14173" width="10.140625" bestFit="1" customWidth="1"/>
    <col min="14174" max="14174" width="8.7109375" bestFit="1" customWidth="1"/>
    <col min="14175" max="14175" width="11.140625" bestFit="1" customWidth="1"/>
    <col min="14176" max="14176" width="8.7109375" bestFit="1" customWidth="1"/>
    <col min="14177" max="14177" width="11.140625" bestFit="1" customWidth="1"/>
    <col min="14178" max="14178" width="8.7109375" bestFit="1" customWidth="1"/>
    <col min="14179" max="14179" width="11.140625" bestFit="1" customWidth="1"/>
    <col min="14180" max="14180" width="8.7109375" bestFit="1" customWidth="1"/>
    <col min="14181" max="14181" width="11.140625" bestFit="1" customWidth="1"/>
    <col min="14182" max="14182" width="8.7109375" bestFit="1" customWidth="1"/>
    <col min="14183" max="14183" width="11.140625" bestFit="1" customWidth="1"/>
    <col min="14184" max="14184" width="8.7109375" bestFit="1" customWidth="1"/>
    <col min="14185" max="14185" width="11.140625" bestFit="1" customWidth="1"/>
    <col min="14186" max="14186" width="8.7109375" bestFit="1" customWidth="1"/>
    <col min="14187" max="14187" width="11.140625" bestFit="1" customWidth="1"/>
    <col min="14188" max="14188" width="7.7109375" bestFit="1" customWidth="1"/>
    <col min="14189" max="14189" width="10.140625" bestFit="1" customWidth="1"/>
    <col min="14190" max="14190" width="8.7109375" bestFit="1" customWidth="1"/>
    <col min="14191" max="14191" width="11.140625" bestFit="1" customWidth="1"/>
    <col min="14192" max="14192" width="8.7109375" bestFit="1" customWidth="1"/>
    <col min="14193" max="14193" width="11.140625" bestFit="1" customWidth="1"/>
    <col min="14194" max="14194" width="7.7109375" bestFit="1" customWidth="1"/>
    <col min="14195" max="14195" width="10.140625" bestFit="1" customWidth="1"/>
    <col min="14196" max="14196" width="8.7109375" bestFit="1" customWidth="1"/>
    <col min="14197" max="14197" width="11.140625" bestFit="1" customWidth="1"/>
    <col min="14198" max="14198" width="8.7109375" bestFit="1" customWidth="1"/>
    <col min="14199" max="14199" width="11.140625" bestFit="1" customWidth="1"/>
    <col min="14200" max="14200" width="8.7109375" bestFit="1" customWidth="1"/>
    <col min="14201" max="14201" width="11.140625" bestFit="1" customWidth="1"/>
    <col min="14202" max="14202" width="8.7109375" bestFit="1" customWidth="1"/>
    <col min="14203" max="14203" width="11.140625" bestFit="1" customWidth="1"/>
    <col min="14204" max="14204" width="8.7109375" bestFit="1" customWidth="1"/>
    <col min="14205" max="14205" width="11.140625" bestFit="1" customWidth="1"/>
    <col min="14206" max="14206" width="8.7109375" bestFit="1" customWidth="1"/>
    <col min="14207" max="14207" width="11.140625" bestFit="1" customWidth="1"/>
    <col min="14208" max="14208" width="8.7109375" bestFit="1" customWidth="1"/>
    <col min="14209" max="14209" width="11.140625" bestFit="1" customWidth="1"/>
    <col min="14210" max="14210" width="7.7109375" bestFit="1" customWidth="1"/>
    <col min="14211" max="14211" width="10.140625" bestFit="1" customWidth="1"/>
    <col min="14212" max="14212" width="8.7109375" bestFit="1" customWidth="1"/>
    <col min="14213" max="14213" width="11.140625" bestFit="1" customWidth="1"/>
    <col min="14214" max="14214" width="8.7109375" bestFit="1" customWidth="1"/>
    <col min="14215" max="14215" width="11.140625" bestFit="1" customWidth="1"/>
    <col min="14216" max="14216" width="7.7109375" bestFit="1" customWidth="1"/>
    <col min="14217" max="14217" width="10.140625" bestFit="1" customWidth="1"/>
    <col min="14218" max="14218" width="8.7109375" bestFit="1" customWidth="1"/>
    <col min="14219" max="14219" width="11.140625" bestFit="1" customWidth="1"/>
    <col min="14220" max="14220" width="8.7109375" bestFit="1" customWidth="1"/>
    <col min="14221" max="14221" width="11.140625" bestFit="1" customWidth="1"/>
    <col min="14222" max="14222" width="8.7109375" bestFit="1" customWidth="1"/>
    <col min="14223" max="14223" width="11.140625" bestFit="1" customWidth="1"/>
    <col min="14224" max="14224" width="8.7109375" bestFit="1" customWidth="1"/>
    <col min="14225" max="14225" width="11.140625" bestFit="1" customWidth="1"/>
    <col min="14226" max="14226" width="7.7109375" bestFit="1" customWidth="1"/>
    <col min="14227" max="14227" width="10.140625" bestFit="1" customWidth="1"/>
    <col min="14228" max="14228" width="8.7109375" bestFit="1" customWidth="1"/>
    <col min="14229" max="14229" width="11.140625" bestFit="1" customWidth="1"/>
    <col min="14230" max="14230" width="8.7109375" bestFit="1" customWidth="1"/>
    <col min="14231" max="14231" width="11.140625" bestFit="1" customWidth="1"/>
    <col min="14232" max="14232" width="8.7109375" bestFit="1" customWidth="1"/>
    <col min="14233" max="14233" width="11.140625" bestFit="1" customWidth="1"/>
    <col min="14234" max="14234" width="8.7109375" bestFit="1" customWidth="1"/>
    <col min="14235" max="14235" width="11.140625" bestFit="1" customWidth="1"/>
    <col min="14236" max="14236" width="8.7109375" bestFit="1" customWidth="1"/>
    <col min="14237" max="14237" width="11.140625" bestFit="1" customWidth="1"/>
    <col min="14238" max="14238" width="8.7109375" bestFit="1" customWidth="1"/>
    <col min="14239" max="14239" width="11.140625" bestFit="1" customWidth="1"/>
    <col min="14240" max="14240" width="8.7109375" bestFit="1" customWidth="1"/>
    <col min="14241" max="14241" width="11.140625" bestFit="1" customWidth="1"/>
    <col min="14242" max="14242" width="8.7109375" bestFit="1" customWidth="1"/>
    <col min="14243" max="14243" width="11.140625" bestFit="1" customWidth="1"/>
    <col min="14244" max="14244" width="8.7109375" bestFit="1" customWidth="1"/>
    <col min="14245" max="14245" width="11.140625" bestFit="1" customWidth="1"/>
    <col min="14246" max="14246" width="8.7109375" bestFit="1" customWidth="1"/>
    <col min="14247" max="14247" width="11.140625" bestFit="1" customWidth="1"/>
    <col min="14248" max="14248" width="8.7109375" bestFit="1" customWidth="1"/>
    <col min="14249" max="14249" width="11.140625" bestFit="1" customWidth="1"/>
    <col min="14250" max="14250" width="8.7109375" bestFit="1" customWidth="1"/>
    <col min="14251" max="14251" width="11.140625" bestFit="1" customWidth="1"/>
    <col min="14252" max="14252" width="8.7109375" bestFit="1" customWidth="1"/>
    <col min="14253" max="14253" width="7" bestFit="1" customWidth="1"/>
    <col min="14254" max="14254" width="11.140625" bestFit="1" customWidth="1"/>
    <col min="14255" max="14255" width="8.7109375" bestFit="1" customWidth="1"/>
    <col min="14256" max="14256" width="11.140625" bestFit="1" customWidth="1"/>
    <col min="14257" max="14257" width="8.7109375" bestFit="1" customWidth="1"/>
    <col min="14258" max="14258" width="11.140625" bestFit="1" customWidth="1"/>
    <col min="14259" max="14259" width="8.7109375" bestFit="1" customWidth="1"/>
    <col min="14260" max="14260" width="11.140625" bestFit="1" customWidth="1"/>
    <col min="14261" max="14261" width="7.7109375" bestFit="1" customWidth="1"/>
    <col min="14262" max="14262" width="10.140625" bestFit="1" customWidth="1"/>
    <col min="14263" max="14263" width="8.7109375" bestFit="1" customWidth="1"/>
    <col min="14264" max="14264" width="11.140625" bestFit="1" customWidth="1"/>
    <col min="14265" max="14265" width="8.7109375" bestFit="1" customWidth="1"/>
    <col min="14266" max="14266" width="11.140625" bestFit="1" customWidth="1"/>
    <col min="14267" max="14267" width="8.7109375" bestFit="1" customWidth="1"/>
    <col min="14268" max="14268" width="11.140625" bestFit="1" customWidth="1"/>
    <col min="14269" max="14269" width="8.7109375" bestFit="1" customWidth="1"/>
    <col min="14270" max="14270" width="11.140625" bestFit="1" customWidth="1"/>
    <col min="14271" max="14271" width="8.7109375" bestFit="1" customWidth="1"/>
    <col min="14272" max="14272" width="11.140625" bestFit="1" customWidth="1"/>
    <col min="14273" max="14273" width="8.7109375" bestFit="1" customWidth="1"/>
    <col min="14274" max="14274" width="11.140625" bestFit="1" customWidth="1"/>
    <col min="14275" max="14275" width="8.7109375" bestFit="1" customWidth="1"/>
    <col min="14276" max="14276" width="11.140625" bestFit="1" customWidth="1"/>
    <col min="14277" max="14277" width="8.7109375" bestFit="1" customWidth="1"/>
    <col min="14278" max="14278" width="11.140625" bestFit="1" customWidth="1"/>
    <col min="14279" max="14279" width="8.7109375" bestFit="1" customWidth="1"/>
    <col min="14280" max="14280" width="11.140625" bestFit="1" customWidth="1"/>
    <col min="14281" max="14281" width="7.7109375" bestFit="1" customWidth="1"/>
    <col min="14282" max="14282" width="10.140625" bestFit="1" customWidth="1"/>
    <col min="14283" max="14283" width="8.7109375" bestFit="1" customWidth="1"/>
    <col min="14284" max="14284" width="11.140625" bestFit="1" customWidth="1"/>
    <col min="14285" max="14285" width="7.7109375" bestFit="1" customWidth="1"/>
    <col min="14286" max="14286" width="7" bestFit="1" customWidth="1"/>
    <col min="14287" max="14287" width="10.140625" bestFit="1" customWidth="1"/>
    <col min="14288" max="14288" width="8.7109375" bestFit="1" customWidth="1"/>
    <col min="14289" max="14289" width="11.140625" bestFit="1" customWidth="1"/>
    <col min="14290" max="14290" width="8.7109375" bestFit="1" customWidth="1"/>
    <col min="14291" max="14291" width="11.140625" bestFit="1" customWidth="1"/>
    <col min="14292" max="14292" width="8.7109375" bestFit="1" customWidth="1"/>
    <col min="14293" max="14293" width="11.140625" bestFit="1" customWidth="1"/>
    <col min="14294" max="14294" width="8.7109375" bestFit="1" customWidth="1"/>
    <col min="14295" max="14295" width="11.140625" bestFit="1" customWidth="1"/>
    <col min="14296" max="14296" width="8.7109375" bestFit="1" customWidth="1"/>
    <col min="14297" max="14297" width="11.140625" bestFit="1" customWidth="1"/>
    <col min="14298" max="14298" width="8.7109375" bestFit="1" customWidth="1"/>
    <col min="14299" max="14299" width="11.140625" bestFit="1" customWidth="1"/>
    <col min="14300" max="14300" width="8.7109375" bestFit="1" customWidth="1"/>
    <col min="14301" max="14301" width="11.140625" bestFit="1" customWidth="1"/>
    <col min="14302" max="14302" width="8.7109375" bestFit="1" customWidth="1"/>
    <col min="14303" max="14303" width="11.140625" bestFit="1" customWidth="1"/>
    <col min="14304" max="14304" width="8.7109375" bestFit="1" customWidth="1"/>
    <col min="14305" max="14305" width="11.140625" bestFit="1" customWidth="1"/>
    <col min="14306" max="14306" width="8.7109375" bestFit="1" customWidth="1"/>
    <col min="14307" max="14307" width="11.140625" bestFit="1" customWidth="1"/>
    <col min="14308" max="14308" width="8.7109375" bestFit="1" customWidth="1"/>
    <col min="14309" max="14309" width="7" bestFit="1" customWidth="1"/>
    <col min="14310" max="14310" width="11.140625" bestFit="1" customWidth="1"/>
    <col min="14311" max="14311" width="8.7109375" bestFit="1" customWidth="1"/>
    <col min="14312" max="14312" width="11.140625" bestFit="1" customWidth="1"/>
    <col min="14313" max="14313" width="8.7109375" bestFit="1" customWidth="1"/>
    <col min="14314" max="14314" width="11.140625" bestFit="1" customWidth="1"/>
    <col min="14315" max="14315" width="8.7109375" bestFit="1" customWidth="1"/>
    <col min="14316" max="14316" width="11.140625" bestFit="1" customWidth="1"/>
    <col min="14317" max="14317" width="7.7109375" bestFit="1" customWidth="1"/>
    <col min="14318" max="14318" width="10.140625" bestFit="1" customWidth="1"/>
    <col min="14319" max="14319" width="8.7109375" bestFit="1" customWidth="1"/>
    <col min="14320" max="14320" width="11.140625" bestFit="1" customWidth="1"/>
    <col min="14321" max="14321" width="8.7109375" bestFit="1" customWidth="1"/>
    <col min="14322" max="14322" width="11.140625" bestFit="1" customWidth="1"/>
    <col min="14323" max="14323" width="8.7109375" bestFit="1" customWidth="1"/>
    <col min="14324" max="14324" width="11.140625" bestFit="1" customWidth="1"/>
    <col min="14325" max="14325" width="7.7109375" bestFit="1" customWidth="1"/>
    <col min="14326" max="14326" width="10.140625" bestFit="1" customWidth="1"/>
    <col min="14327" max="14327" width="8.7109375" bestFit="1" customWidth="1"/>
    <col min="14328" max="14328" width="11.140625" bestFit="1" customWidth="1"/>
    <col min="14329" max="14329" width="8.7109375" bestFit="1" customWidth="1"/>
    <col min="14330" max="14330" width="11.140625" bestFit="1" customWidth="1"/>
    <col min="14331" max="14331" width="8.7109375" bestFit="1" customWidth="1"/>
    <col min="14332" max="14332" width="11.140625" bestFit="1" customWidth="1"/>
    <col min="14333" max="14333" width="8.7109375" bestFit="1" customWidth="1"/>
    <col min="14334" max="14334" width="11.140625" bestFit="1" customWidth="1"/>
    <col min="14335" max="14335" width="8.7109375" bestFit="1" customWidth="1"/>
    <col min="14336" max="14336" width="11.140625" bestFit="1" customWidth="1"/>
    <col min="14337" max="14337" width="8.7109375" bestFit="1" customWidth="1"/>
    <col min="14338" max="14338" width="11.140625" bestFit="1" customWidth="1"/>
    <col min="14339" max="14339" width="8.7109375" bestFit="1" customWidth="1"/>
    <col min="14340" max="14340" width="11.140625" bestFit="1" customWidth="1"/>
    <col min="14341" max="14341" width="8.7109375" bestFit="1" customWidth="1"/>
    <col min="14342" max="14342" width="7" bestFit="1" customWidth="1"/>
    <col min="14343" max="14343" width="11.140625" bestFit="1" customWidth="1"/>
    <col min="14344" max="14344" width="7.7109375" bestFit="1" customWidth="1"/>
    <col min="14345" max="14345" width="10.140625" bestFit="1" customWidth="1"/>
    <col min="14346" max="14346" width="8.7109375" bestFit="1" customWidth="1"/>
    <col min="14347" max="14347" width="11.140625" bestFit="1" customWidth="1"/>
    <col min="14348" max="14348" width="8.7109375" bestFit="1" customWidth="1"/>
    <col min="14349" max="14349" width="11.140625" bestFit="1" customWidth="1"/>
    <col min="14350" max="14350" width="8.7109375" bestFit="1" customWidth="1"/>
    <col min="14351" max="14351" width="11.140625" bestFit="1" customWidth="1"/>
    <col min="14352" max="14352" width="8.7109375" bestFit="1" customWidth="1"/>
    <col min="14353" max="14353" width="11.140625" bestFit="1" customWidth="1"/>
    <col min="14354" max="14354" width="8.7109375" bestFit="1" customWidth="1"/>
    <col min="14355" max="14355" width="11.140625" bestFit="1" customWidth="1"/>
    <col min="14356" max="14356" width="8.7109375" bestFit="1" customWidth="1"/>
    <col min="14357" max="14357" width="11.140625" bestFit="1" customWidth="1"/>
    <col min="14358" max="14358" width="8.7109375" bestFit="1" customWidth="1"/>
    <col min="14359" max="14359" width="11.140625" bestFit="1" customWidth="1"/>
    <col min="14360" max="14360" width="8.7109375" bestFit="1" customWidth="1"/>
    <col min="14361" max="14361" width="11.140625" bestFit="1" customWidth="1"/>
    <col min="14362" max="14362" width="8.7109375" bestFit="1" customWidth="1"/>
    <col min="14363" max="14363" width="11.140625" bestFit="1" customWidth="1"/>
    <col min="14364" max="14364" width="7" bestFit="1" customWidth="1"/>
    <col min="14365" max="14365" width="8.5703125" bestFit="1" customWidth="1"/>
    <col min="14366" max="14366" width="8.7109375" bestFit="1" customWidth="1"/>
    <col min="14367" max="14367" width="7" bestFit="1" customWidth="1"/>
    <col min="14368" max="14368" width="11.140625" bestFit="1" customWidth="1"/>
    <col min="14369" max="14369" width="8.7109375" bestFit="1" customWidth="1"/>
    <col min="14370" max="14370" width="11.140625" bestFit="1" customWidth="1"/>
    <col min="14371" max="14371" width="8.7109375" bestFit="1" customWidth="1"/>
    <col min="14372" max="14372" width="11.140625" bestFit="1" customWidth="1"/>
    <col min="14373" max="14373" width="8.7109375" bestFit="1" customWidth="1"/>
    <col min="14374" max="14374" width="11.140625" bestFit="1" customWidth="1"/>
    <col min="14375" max="14375" width="8.7109375" bestFit="1" customWidth="1"/>
    <col min="14376" max="14376" width="11.140625" bestFit="1" customWidth="1"/>
    <col min="14377" max="14377" width="8.7109375" bestFit="1" customWidth="1"/>
    <col min="14378" max="14378" width="11.140625" bestFit="1" customWidth="1"/>
    <col min="14379" max="14379" width="8.7109375" bestFit="1" customWidth="1"/>
    <col min="14380" max="14380" width="11.140625" bestFit="1" customWidth="1"/>
    <col min="14381" max="14381" width="8.7109375" bestFit="1" customWidth="1"/>
    <col min="14382" max="14382" width="11.140625" bestFit="1" customWidth="1"/>
    <col min="14383" max="14383" width="8.7109375" bestFit="1" customWidth="1"/>
    <col min="14384" max="14384" width="11.140625" bestFit="1" customWidth="1"/>
    <col min="14385" max="14385" width="8.7109375" bestFit="1" customWidth="1"/>
    <col min="14386" max="14386" width="11.140625" bestFit="1" customWidth="1"/>
    <col min="14387" max="14387" width="8.7109375" bestFit="1" customWidth="1"/>
    <col min="14388" max="14388" width="11.140625" bestFit="1" customWidth="1"/>
    <col min="14389" max="14389" width="8.7109375" bestFit="1" customWidth="1"/>
    <col min="14390" max="14390" width="11.140625" bestFit="1" customWidth="1"/>
    <col min="14391" max="14391" width="8.7109375" bestFit="1" customWidth="1"/>
    <col min="14392" max="14392" width="11.140625" bestFit="1" customWidth="1"/>
    <col min="14393" max="14393" width="8.7109375" bestFit="1" customWidth="1"/>
    <col min="14394" max="14394" width="11.140625" bestFit="1" customWidth="1"/>
    <col min="14395" max="14395" width="8.7109375" bestFit="1" customWidth="1"/>
    <col min="14396" max="14396" width="7" bestFit="1" customWidth="1"/>
    <col min="14397" max="14397" width="11.140625" bestFit="1" customWidth="1"/>
    <col min="14398" max="14398" width="8.7109375" bestFit="1" customWidth="1"/>
    <col min="14399" max="14399" width="11.140625" bestFit="1" customWidth="1"/>
    <col min="14400" max="14400" width="8.7109375" bestFit="1" customWidth="1"/>
    <col min="14401" max="14401" width="11.140625" bestFit="1" customWidth="1"/>
    <col min="14402" max="14402" width="8.7109375" bestFit="1" customWidth="1"/>
    <col min="14403" max="14403" width="11.140625" bestFit="1" customWidth="1"/>
    <col min="14404" max="14404" width="7.7109375" bestFit="1" customWidth="1"/>
    <col min="14405" max="14405" width="10.140625" bestFit="1" customWidth="1"/>
    <col min="14406" max="14406" width="8.7109375" bestFit="1" customWidth="1"/>
    <col min="14407" max="14407" width="11.140625" bestFit="1" customWidth="1"/>
    <col min="14408" max="14408" width="7" bestFit="1" customWidth="1"/>
    <col min="14409" max="14409" width="8.5703125" bestFit="1" customWidth="1"/>
    <col min="14410" max="14410" width="8.7109375" bestFit="1" customWidth="1"/>
    <col min="14411" max="14411" width="11.140625" bestFit="1" customWidth="1"/>
    <col min="14412" max="14412" width="8.7109375" bestFit="1" customWidth="1"/>
    <col min="14413" max="14413" width="11.140625" bestFit="1" customWidth="1"/>
    <col min="14414" max="14414" width="8.7109375" bestFit="1" customWidth="1"/>
    <col min="14415" max="14415" width="7" bestFit="1" customWidth="1"/>
    <col min="14416" max="14416" width="11.140625" bestFit="1" customWidth="1"/>
    <col min="14417" max="14417" width="8.7109375" bestFit="1" customWidth="1"/>
    <col min="14418" max="14418" width="11.140625" bestFit="1" customWidth="1"/>
    <col min="14419" max="14419" width="8.7109375" bestFit="1" customWidth="1"/>
    <col min="14420" max="14420" width="11.140625" bestFit="1" customWidth="1"/>
    <col min="14421" max="14421" width="8.7109375" bestFit="1" customWidth="1"/>
    <col min="14422" max="14422" width="11.140625" bestFit="1" customWidth="1"/>
    <col min="14423" max="14423" width="8.7109375" bestFit="1" customWidth="1"/>
    <col min="14424" max="14424" width="11.140625" bestFit="1" customWidth="1"/>
    <col min="14425" max="14425" width="8.7109375" bestFit="1" customWidth="1"/>
    <col min="14426" max="14426" width="11.140625" bestFit="1" customWidth="1"/>
    <col min="14427" max="14427" width="7.7109375" bestFit="1" customWidth="1"/>
    <col min="14428" max="14428" width="10.140625" bestFit="1" customWidth="1"/>
    <col min="14429" max="14429" width="8.7109375" bestFit="1" customWidth="1"/>
    <col min="14430" max="14430" width="11.140625" bestFit="1" customWidth="1"/>
    <col min="14431" max="14431" width="8.7109375" bestFit="1" customWidth="1"/>
    <col min="14432" max="14432" width="11.140625" bestFit="1" customWidth="1"/>
    <col min="14433" max="14433" width="8.7109375" bestFit="1" customWidth="1"/>
    <col min="14434" max="14434" width="11.140625" bestFit="1" customWidth="1"/>
    <col min="14435" max="14435" width="8.7109375" bestFit="1" customWidth="1"/>
    <col min="14436" max="14436" width="7" bestFit="1" customWidth="1"/>
    <col min="14437" max="14437" width="11.140625" bestFit="1" customWidth="1"/>
    <col min="14438" max="14438" width="8.7109375" bestFit="1" customWidth="1"/>
    <col min="14439" max="14439" width="7" bestFit="1" customWidth="1"/>
    <col min="14440" max="14440" width="11.140625" bestFit="1" customWidth="1"/>
    <col min="14441" max="14441" width="8.7109375" bestFit="1" customWidth="1"/>
    <col min="14442" max="14442" width="11.140625" bestFit="1" customWidth="1"/>
    <col min="14443" max="14443" width="8.7109375" bestFit="1" customWidth="1"/>
    <col min="14444" max="14444" width="11.140625" bestFit="1" customWidth="1"/>
    <col min="14445" max="14445" width="8.7109375" bestFit="1" customWidth="1"/>
    <col min="14446" max="14446" width="11.140625" bestFit="1" customWidth="1"/>
    <col min="14447" max="14447" width="8.7109375" bestFit="1" customWidth="1"/>
    <col min="14448" max="14448" width="11.140625" bestFit="1" customWidth="1"/>
    <col min="14449" max="14449" width="8.7109375" bestFit="1" customWidth="1"/>
    <col min="14450" max="14450" width="11.140625" bestFit="1" customWidth="1"/>
    <col min="14451" max="14451" width="8.7109375" bestFit="1" customWidth="1"/>
    <col min="14452" max="14452" width="11.140625" bestFit="1" customWidth="1"/>
    <col min="14453" max="14453" width="8.7109375" bestFit="1" customWidth="1"/>
    <col min="14454" max="14454" width="11.140625" bestFit="1" customWidth="1"/>
    <col min="14455" max="14455" width="8.7109375" bestFit="1" customWidth="1"/>
    <col min="14456" max="14456" width="11.140625" bestFit="1" customWidth="1"/>
    <col min="14457" max="14457" width="8.7109375" bestFit="1" customWidth="1"/>
    <col min="14458" max="14458" width="11.140625" bestFit="1" customWidth="1"/>
    <col min="14459" max="14459" width="8.7109375" bestFit="1" customWidth="1"/>
    <col min="14460" max="14460" width="11.140625" bestFit="1" customWidth="1"/>
    <col min="14461" max="14461" width="8.7109375" bestFit="1" customWidth="1"/>
    <col min="14462" max="14462" width="11.140625" bestFit="1" customWidth="1"/>
    <col min="14463" max="14463" width="8.7109375" bestFit="1" customWidth="1"/>
    <col min="14464" max="14464" width="11.140625" bestFit="1" customWidth="1"/>
    <col min="14465" max="14465" width="8.7109375" bestFit="1" customWidth="1"/>
    <col min="14466" max="14466" width="11.140625" bestFit="1" customWidth="1"/>
    <col min="14467" max="14467" width="8.7109375" bestFit="1" customWidth="1"/>
    <col min="14468" max="14468" width="11.140625" bestFit="1" customWidth="1"/>
    <col min="14469" max="14469" width="8.7109375" bestFit="1" customWidth="1"/>
    <col min="14470" max="14470" width="11.140625" bestFit="1" customWidth="1"/>
    <col min="14471" max="14471" width="8.7109375" bestFit="1" customWidth="1"/>
    <col min="14472" max="14472" width="11.140625" bestFit="1" customWidth="1"/>
    <col min="14473" max="14473" width="7.7109375" bestFit="1" customWidth="1"/>
    <col min="14474" max="14474" width="10.140625" bestFit="1" customWidth="1"/>
    <col min="14475" max="14475" width="8.7109375" bestFit="1" customWidth="1"/>
    <col min="14476" max="14476" width="11.140625" bestFit="1" customWidth="1"/>
    <col min="14477" max="14477" width="8.7109375" bestFit="1" customWidth="1"/>
    <col min="14478" max="14478" width="11.140625" bestFit="1" customWidth="1"/>
    <col min="14479" max="14479" width="7.7109375" bestFit="1" customWidth="1"/>
    <col min="14480" max="14480" width="10.140625" bestFit="1" customWidth="1"/>
    <col min="14481" max="14481" width="8.7109375" bestFit="1" customWidth="1"/>
    <col min="14482" max="14482" width="11.140625" bestFit="1" customWidth="1"/>
    <col min="14483" max="14483" width="8.7109375" bestFit="1" customWidth="1"/>
    <col min="14484" max="14484" width="11.140625" bestFit="1" customWidth="1"/>
    <col min="14485" max="14485" width="8.7109375" bestFit="1" customWidth="1"/>
    <col min="14486" max="14486" width="11.140625" bestFit="1" customWidth="1"/>
    <col min="14487" max="14487" width="8.7109375" bestFit="1" customWidth="1"/>
    <col min="14488" max="14489" width="7" bestFit="1" customWidth="1"/>
    <col min="14490" max="14490" width="11.140625" bestFit="1" customWidth="1"/>
    <col min="14491" max="14491" width="8.7109375" bestFit="1" customWidth="1"/>
    <col min="14492" max="14492" width="11.140625" bestFit="1" customWidth="1"/>
    <col min="14493" max="14493" width="8.7109375" bestFit="1" customWidth="1"/>
    <col min="14494" max="14494" width="11.140625" bestFit="1" customWidth="1"/>
    <col min="14495" max="14495" width="8.7109375" bestFit="1" customWidth="1"/>
    <col min="14496" max="14496" width="11.140625" bestFit="1" customWidth="1"/>
    <col min="14497" max="14497" width="8.7109375" bestFit="1" customWidth="1"/>
    <col min="14498" max="14498" width="7" bestFit="1" customWidth="1"/>
    <col min="14499" max="14499" width="11.140625" bestFit="1" customWidth="1"/>
    <col min="14500" max="14500" width="8.7109375" bestFit="1" customWidth="1"/>
    <col min="14501" max="14501" width="11.140625" bestFit="1" customWidth="1"/>
    <col min="14502" max="14502" width="8.7109375" bestFit="1" customWidth="1"/>
    <col min="14503" max="14503" width="11.140625" bestFit="1" customWidth="1"/>
    <col min="14504" max="14504" width="8.7109375" bestFit="1" customWidth="1"/>
    <col min="14505" max="14505" width="7" bestFit="1" customWidth="1"/>
    <col min="14506" max="14506" width="11.140625" bestFit="1" customWidth="1"/>
    <col min="14507" max="14507" width="8.7109375" bestFit="1" customWidth="1"/>
    <col min="14508" max="14508" width="11.140625" bestFit="1" customWidth="1"/>
    <col min="14509" max="14509" width="8.7109375" bestFit="1" customWidth="1"/>
    <col min="14510" max="14510" width="11.140625" bestFit="1" customWidth="1"/>
    <col min="14511" max="14511" width="8.7109375" bestFit="1" customWidth="1"/>
    <col min="14512" max="14512" width="11.140625" bestFit="1" customWidth="1"/>
    <col min="14513" max="14513" width="7.7109375" bestFit="1" customWidth="1"/>
    <col min="14514" max="14514" width="10.140625" bestFit="1" customWidth="1"/>
    <col min="14515" max="14515" width="8.7109375" bestFit="1" customWidth="1"/>
    <col min="14516" max="14516" width="11.140625" bestFit="1" customWidth="1"/>
    <col min="14517" max="14517" width="8.7109375" bestFit="1" customWidth="1"/>
    <col min="14518" max="14518" width="11.140625" bestFit="1" customWidth="1"/>
    <col min="14519" max="14519" width="7.7109375" bestFit="1" customWidth="1"/>
    <col min="14520" max="14520" width="10.140625" bestFit="1" customWidth="1"/>
    <col min="14521" max="14521" width="8.7109375" bestFit="1" customWidth="1"/>
    <col min="14522" max="14522" width="11.140625" bestFit="1" customWidth="1"/>
    <col min="14523" max="14523" width="8.7109375" bestFit="1" customWidth="1"/>
    <col min="14524" max="14524" width="11.140625" bestFit="1" customWidth="1"/>
    <col min="14525" max="14525" width="8.7109375" bestFit="1" customWidth="1"/>
    <col min="14526" max="14526" width="11.140625" bestFit="1" customWidth="1"/>
    <col min="14527" max="14527" width="8.7109375" bestFit="1" customWidth="1"/>
    <col min="14528" max="14528" width="11.140625" bestFit="1" customWidth="1"/>
    <col min="14529" max="14529" width="8.7109375" bestFit="1" customWidth="1"/>
    <col min="14530" max="14530" width="11.140625" bestFit="1" customWidth="1"/>
    <col min="14531" max="14531" width="8.7109375" bestFit="1" customWidth="1"/>
    <col min="14532" max="14532" width="11.140625" bestFit="1" customWidth="1"/>
    <col min="14533" max="14533" width="7.7109375" bestFit="1" customWidth="1"/>
    <col min="14534" max="14534" width="10.140625" bestFit="1" customWidth="1"/>
    <col min="14535" max="14535" width="8.7109375" bestFit="1" customWidth="1"/>
    <col min="14536" max="14536" width="11.140625" bestFit="1" customWidth="1"/>
    <col min="14537" max="14537" width="8.7109375" bestFit="1" customWidth="1"/>
    <col min="14538" max="14538" width="11.140625" bestFit="1" customWidth="1"/>
    <col min="14539" max="14539" width="7" bestFit="1" customWidth="1"/>
    <col min="14540" max="14540" width="8.5703125" bestFit="1" customWidth="1"/>
    <col min="14541" max="14541" width="8.7109375" bestFit="1" customWidth="1"/>
    <col min="14542" max="14542" width="11.140625" bestFit="1" customWidth="1"/>
    <col min="14543" max="14543" width="8.7109375" bestFit="1" customWidth="1"/>
    <col min="14544" max="14544" width="11.140625" bestFit="1" customWidth="1"/>
    <col min="14545" max="14545" width="7.7109375" bestFit="1" customWidth="1"/>
    <col min="14546" max="14546" width="10.140625" bestFit="1" customWidth="1"/>
    <col min="14547" max="14547" width="8.7109375" bestFit="1" customWidth="1"/>
    <col min="14548" max="14548" width="7" bestFit="1" customWidth="1"/>
    <col min="14549" max="14549" width="11.140625" bestFit="1" customWidth="1"/>
    <col min="14550" max="14550" width="8.7109375" bestFit="1" customWidth="1"/>
    <col min="14551" max="14551" width="11.140625" bestFit="1" customWidth="1"/>
    <col min="14552" max="14552" width="7.7109375" bestFit="1" customWidth="1"/>
    <col min="14553" max="14553" width="10.140625" bestFit="1" customWidth="1"/>
    <col min="14554" max="14554" width="8.7109375" bestFit="1" customWidth="1"/>
    <col min="14555" max="14555" width="11.140625" bestFit="1" customWidth="1"/>
    <col min="14556" max="14556" width="8.7109375" bestFit="1" customWidth="1"/>
    <col min="14557" max="14557" width="11.140625" bestFit="1" customWidth="1"/>
    <col min="14558" max="14558" width="8.7109375" bestFit="1" customWidth="1"/>
    <col min="14559" max="14559" width="11.140625" bestFit="1" customWidth="1"/>
    <col min="14560" max="14560" width="8.7109375" bestFit="1" customWidth="1"/>
    <col min="14561" max="14561" width="7" bestFit="1" customWidth="1"/>
    <col min="14562" max="14562" width="11.140625" bestFit="1" customWidth="1"/>
    <col min="14563" max="14563" width="8.7109375" bestFit="1" customWidth="1"/>
    <col min="14564" max="14564" width="11.140625" bestFit="1" customWidth="1"/>
    <col min="14565" max="14565" width="8.7109375" bestFit="1" customWidth="1"/>
    <col min="14566" max="14566" width="11.140625" bestFit="1" customWidth="1"/>
    <col min="14567" max="14567" width="8.7109375" bestFit="1" customWidth="1"/>
    <col min="14568" max="14568" width="11.140625" bestFit="1" customWidth="1"/>
    <col min="14569" max="14569" width="8.7109375" bestFit="1" customWidth="1"/>
    <col min="14570" max="14570" width="11.140625" bestFit="1" customWidth="1"/>
    <col min="14571" max="14571" width="8.7109375" bestFit="1" customWidth="1"/>
    <col min="14572" max="14572" width="11.140625" bestFit="1" customWidth="1"/>
    <col min="14573" max="14573" width="8.7109375" bestFit="1" customWidth="1"/>
    <col min="14574" max="14574" width="11.140625" bestFit="1" customWidth="1"/>
    <col min="14575" max="14575" width="8.7109375" bestFit="1" customWidth="1"/>
    <col min="14576" max="14576" width="11.140625" bestFit="1" customWidth="1"/>
    <col min="14577" max="14577" width="8.7109375" bestFit="1" customWidth="1"/>
    <col min="14578" max="14578" width="6" bestFit="1" customWidth="1"/>
    <col min="14579" max="14579" width="11.140625" bestFit="1" customWidth="1"/>
    <col min="14580" max="14580" width="8.7109375" bestFit="1" customWidth="1"/>
    <col min="14581" max="14581" width="11.140625" bestFit="1" customWidth="1"/>
    <col min="14582" max="14582" width="8.7109375" bestFit="1" customWidth="1"/>
    <col min="14583" max="14583" width="11.140625" bestFit="1" customWidth="1"/>
    <col min="14584" max="14584" width="8.7109375" bestFit="1" customWidth="1"/>
    <col min="14585" max="14585" width="11.140625" bestFit="1" customWidth="1"/>
    <col min="14586" max="14586" width="8.7109375" bestFit="1" customWidth="1"/>
    <col min="14587" max="14587" width="11.140625" bestFit="1" customWidth="1"/>
    <col min="14588" max="14588" width="8.7109375" bestFit="1" customWidth="1"/>
    <col min="14589" max="14589" width="11.140625" bestFit="1" customWidth="1"/>
    <col min="14590" max="14590" width="8.7109375" bestFit="1" customWidth="1"/>
    <col min="14591" max="14591" width="11.140625" bestFit="1" customWidth="1"/>
    <col min="14592" max="14592" width="8.7109375" bestFit="1" customWidth="1"/>
    <col min="14593" max="14593" width="11.140625" bestFit="1" customWidth="1"/>
    <col min="14594" max="14594" width="8.7109375" bestFit="1" customWidth="1"/>
    <col min="14595" max="14595" width="11.140625" bestFit="1" customWidth="1"/>
    <col min="14596" max="14596" width="8.7109375" bestFit="1" customWidth="1"/>
    <col min="14597" max="14597" width="11.140625" bestFit="1" customWidth="1"/>
    <col min="14598" max="14598" width="8.7109375" bestFit="1" customWidth="1"/>
    <col min="14599" max="14600" width="7" bestFit="1" customWidth="1"/>
    <col min="14601" max="14601" width="11.140625" bestFit="1" customWidth="1"/>
    <col min="14602" max="14602" width="7.7109375" bestFit="1" customWidth="1"/>
    <col min="14603" max="14603" width="10.140625" bestFit="1" customWidth="1"/>
    <col min="14604" max="14604" width="8.7109375" bestFit="1" customWidth="1"/>
    <col min="14605" max="14605" width="11.140625" bestFit="1" customWidth="1"/>
    <col min="14606" max="14606" width="8.7109375" bestFit="1" customWidth="1"/>
    <col min="14607" max="14607" width="11.140625" bestFit="1" customWidth="1"/>
    <col min="14608" max="14608" width="8.7109375" bestFit="1" customWidth="1"/>
    <col min="14609" max="14609" width="11.140625" bestFit="1" customWidth="1"/>
    <col min="14610" max="14610" width="8.7109375" bestFit="1" customWidth="1"/>
    <col min="14611" max="14611" width="11.140625" bestFit="1" customWidth="1"/>
    <col min="14612" max="14612" width="8.7109375" bestFit="1" customWidth="1"/>
    <col min="14613" max="14613" width="11.140625" bestFit="1" customWidth="1"/>
    <col min="14614" max="14614" width="8.7109375" bestFit="1" customWidth="1"/>
    <col min="14615" max="14615" width="11.140625" bestFit="1" customWidth="1"/>
    <col min="14616" max="14616" width="8.7109375" bestFit="1" customWidth="1"/>
    <col min="14617" max="14617" width="11.140625" bestFit="1" customWidth="1"/>
    <col min="14618" max="14618" width="8.7109375" bestFit="1" customWidth="1"/>
    <col min="14619" max="14619" width="11.140625" bestFit="1" customWidth="1"/>
    <col min="14620" max="14620" width="8.7109375" bestFit="1" customWidth="1"/>
    <col min="14621" max="14621" width="11.140625" bestFit="1" customWidth="1"/>
    <col min="14622" max="14622" width="7.7109375" bestFit="1" customWidth="1"/>
    <col min="14623" max="14623" width="10.140625" bestFit="1" customWidth="1"/>
    <col min="14624" max="14624" width="8.7109375" bestFit="1" customWidth="1"/>
    <col min="14625" max="14625" width="11.140625" bestFit="1" customWidth="1"/>
    <col min="14626" max="14626" width="8.7109375" bestFit="1" customWidth="1"/>
    <col min="14627" max="14627" width="11.140625" bestFit="1" customWidth="1"/>
    <col min="14628" max="14628" width="8.7109375" bestFit="1" customWidth="1"/>
    <col min="14629" max="14629" width="7" bestFit="1" customWidth="1"/>
    <col min="14630" max="14630" width="11.140625" bestFit="1" customWidth="1"/>
    <col min="14631" max="14631" width="8.7109375" bestFit="1" customWidth="1"/>
    <col min="14632" max="14632" width="11.140625" bestFit="1" customWidth="1"/>
    <col min="14633" max="14633" width="8.7109375" bestFit="1" customWidth="1"/>
    <col min="14634" max="14634" width="11.140625" bestFit="1" customWidth="1"/>
    <col min="14635" max="14635" width="8.7109375" bestFit="1" customWidth="1"/>
    <col min="14636" max="14636" width="11.140625" bestFit="1" customWidth="1"/>
    <col min="14637" max="14637" width="8.7109375" bestFit="1" customWidth="1"/>
    <col min="14638" max="14638" width="11.140625" bestFit="1" customWidth="1"/>
    <col min="14639" max="14639" width="8.7109375" bestFit="1" customWidth="1"/>
    <col min="14640" max="14640" width="7" bestFit="1" customWidth="1"/>
    <col min="14641" max="14641" width="11.140625" bestFit="1" customWidth="1"/>
    <col min="14642" max="14642" width="7.7109375" bestFit="1" customWidth="1"/>
    <col min="14643" max="14643" width="10.140625" bestFit="1" customWidth="1"/>
    <col min="14644" max="14644" width="8.7109375" bestFit="1" customWidth="1"/>
    <col min="14645" max="14645" width="11.140625" bestFit="1" customWidth="1"/>
    <col min="14646" max="14646" width="8.7109375" bestFit="1" customWidth="1"/>
    <col min="14647" max="14647" width="11.140625" bestFit="1" customWidth="1"/>
    <col min="14648" max="14648" width="8.7109375" bestFit="1" customWidth="1"/>
    <col min="14649" max="14649" width="11.140625" bestFit="1" customWidth="1"/>
    <col min="14650" max="14650" width="8.7109375" bestFit="1" customWidth="1"/>
    <col min="14651" max="14651" width="11.140625" bestFit="1" customWidth="1"/>
    <col min="14652" max="14652" width="8.7109375" bestFit="1" customWidth="1"/>
    <col min="14653" max="14653" width="11.140625" bestFit="1" customWidth="1"/>
    <col min="14654" max="14654" width="8.7109375" bestFit="1" customWidth="1"/>
    <col min="14655" max="14655" width="11.140625" bestFit="1" customWidth="1"/>
    <col min="14656" max="14656" width="8.7109375" bestFit="1" customWidth="1"/>
    <col min="14657" max="14657" width="11.140625" bestFit="1" customWidth="1"/>
    <col min="14658" max="14658" width="8.7109375" bestFit="1" customWidth="1"/>
    <col min="14659" max="14659" width="11.140625" bestFit="1" customWidth="1"/>
    <col min="14660" max="14660" width="8.7109375" bestFit="1" customWidth="1"/>
    <col min="14661" max="14661" width="11.140625" bestFit="1" customWidth="1"/>
    <col min="14662" max="14662" width="8.7109375" bestFit="1" customWidth="1"/>
    <col min="14663" max="14663" width="11.140625" bestFit="1" customWidth="1"/>
    <col min="14664" max="14664" width="8.7109375" bestFit="1" customWidth="1"/>
    <col min="14665" max="14665" width="11.140625" bestFit="1" customWidth="1"/>
    <col min="14666" max="14666" width="8.7109375" bestFit="1" customWidth="1"/>
    <col min="14667" max="14667" width="11.140625" bestFit="1" customWidth="1"/>
    <col min="14668" max="14668" width="8.7109375" bestFit="1" customWidth="1"/>
    <col min="14669" max="14669" width="11.140625" bestFit="1" customWidth="1"/>
    <col min="14670" max="14670" width="8.7109375" bestFit="1" customWidth="1"/>
    <col min="14671" max="14671" width="11.140625" bestFit="1" customWidth="1"/>
    <col min="14672" max="14672" width="8.7109375" bestFit="1" customWidth="1"/>
    <col min="14673" max="14673" width="11.140625" bestFit="1" customWidth="1"/>
    <col min="14674" max="14674" width="8.7109375" bestFit="1" customWidth="1"/>
    <col min="14675" max="14675" width="11.140625" bestFit="1" customWidth="1"/>
    <col min="14676" max="14676" width="8.7109375" bestFit="1" customWidth="1"/>
    <col min="14677" max="14677" width="11.140625" bestFit="1" customWidth="1"/>
    <col min="14678" max="14678" width="8.7109375" bestFit="1" customWidth="1"/>
    <col min="14679" max="14679" width="11.140625" bestFit="1" customWidth="1"/>
    <col min="14680" max="14680" width="8.7109375" bestFit="1" customWidth="1"/>
    <col min="14681" max="14681" width="11.140625" bestFit="1" customWidth="1"/>
    <col min="14682" max="14682" width="8.7109375" bestFit="1" customWidth="1"/>
    <col min="14683" max="14683" width="6" bestFit="1" customWidth="1"/>
    <col min="14684" max="14684" width="7" bestFit="1" customWidth="1"/>
    <col min="14685" max="14685" width="11.140625" bestFit="1" customWidth="1"/>
    <col min="14686" max="14686" width="7.7109375" bestFit="1" customWidth="1"/>
    <col min="14687" max="14687" width="10.140625" bestFit="1" customWidth="1"/>
    <col min="14688" max="14688" width="8.7109375" bestFit="1" customWidth="1"/>
    <col min="14689" max="14689" width="11.140625" bestFit="1" customWidth="1"/>
    <col min="14690" max="14690" width="8.7109375" bestFit="1" customWidth="1"/>
    <col min="14691" max="14691" width="11.140625" bestFit="1" customWidth="1"/>
    <col min="14692" max="14692" width="8.7109375" bestFit="1" customWidth="1"/>
    <col min="14693" max="14693" width="11.140625" bestFit="1" customWidth="1"/>
    <col min="14694" max="14694" width="8.7109375" bestFit="1" customWidth="1"/>
    <col min="14695" max="14696" width="7" bestFit="1" customWidth="1"/>
    <col min="14697" max="14697" width="11.140625" bestFit="1" customWidth="1"/>
    <col min="14698" max="14698" width="8.7109375" bestFit="1" customWidth="1"/>
    <col min="14699" max="14699" width="11.140625" bestFit="1" customWidth="1"/>
    <col min="14700" max="14700" width="7.7109375" bestFit="1" customWidth="1"/>
    <col min="14701" max="14701" width="10.140625" bestFit="1" customWidth="1"/>
    <col min="14702" max="14702" width="8.7109375" bestFit="1" customWidth="1"/>
    <col min="14703" max="14703" width="11.140625" bestFit="1" customWidth="1"/>
    <col min="14704" max="14704" width="8.7109375" bestFit="1" customWidth="1"/>
    <col min="14705" max="14705" width="11.140625" bestFit="1" customWidth="1"/>
    <col min="14706" max="14706" width="8.7109375" bestFit="1" customWidth="1"/>
    <col min="14707" max="14707" width="11.140625" bestFit="1" customWidth="1"/>
    <col min="14708" max="14708" width="8.7109375" bestFit="1" customWidth="1"/>
    <col min="14709" max="14709" width="11.140625" bestFit="1" customWidth="1"/>
    <col min="14710" max="14710" width="7.7109375" bestFit="1" customWidth="1"/>
    <col min="14711" max="14711" width="10.140625" bestFit="1" customWidth="1"/>
    <col min="14712" max="14712" width="8.7109375" bestFit="1" customWidth="1"/>
    <col min="14713" max="14713" width="11.140625" bestFit="1" customWidth="1"/>
    <col min="14714" max="14714" width="8.7109375" bestFit="1" customWidth="1"/>
    <col min="14715" max="14715" width="11.140625" bestFit="1" customWidth="1"/>
    <col min="14716" max="14716" width="7.7109375" bestFit="1" customWidth="1"/>
    <col min="14717" max="14717" width="10.140625" bestFit="1" customWidth="1"/>
    <col min="14718" max="14718" width="8.7109375" bestFit="1" customWidth="1"/>
    <col min="14719" max="14719" width="11.140625" bestFit="1" customWidth="1"/>
    <col min="14720" max="14720" width="7.7109375" bestFit="1" customWidth="1"/>
    <col min="14721" max="14721" width="10.140625" bestFit="1" customWidth="1"/>
    <col min="14722" max="14722" width="8.7109375" bestFit="1" customWidth="1"/>
    <col min="14723" max="14723" width="11.140625" bestFit="1" customWidth="1"/>
    <col min="14724" max="14724" width="8.7109375" bestFit="1" customWidth="1"/>
    <col min="14725" max="14725" width="11.140625" bestFit="1" customWidth="1"/>
    <col min="14726" max="14726" width="7.7109375" bestFit="1" customWidth="1"/>
    <col min="14727" max="14727" width="10.140625" bestFit="1" customWidth="1"/>
    <col min="14728" max="14728" width="8.7109375" bestFit="1" customWidth="1"/>
    <col min="14729" max="14729" width="7" bestFit="1" customWidth="1"/>
    <col min="14730" max="14730" width="11.140625" bestFit="1" customWidth="1"/>
    <col min="14731" max="14731" width="8.7109375" bestFit="1" customWidth="1"/>
    <col min="14732" max="14732" width="11.140625" bestFit="1" customWidth="1"/>
    <col min="14733" max="14733" width="8.7109375" bestFit="1" customWidth="1"/>
    <col min="14734" max="14734" width="11.140625" bestFit="1" customWidth="1"/>
    <col min="14735" max="14735" width="8.7109375" bestFit="1" customWidth="1"/>
    <col min="14736" max="14736" width="11.140625" bestFit="1" customWidth="1"/>
    <col min="14737" max="14737" width="7.7109375" bestFit="1" customWidth="1"/>
    <col min="14738" max="14738" width="10.140625" bestFit="1" customWidth="1"/>
    <col min="14739" max="14739" width="8.7109375" bestFit="1" customWidth="1"/>
    <col min="14740" max="14740" width="11.140625" bestFit="1" customWidth="1"/>
    <col min="14741" max="14741" width="8.7109375" bestFit="1" customWidth="1"/>
    <col min="14742" max="14742" width="11.140625" bestFit="1" customWidth="1"/>
    <col min="14743" max="14743" width="8.7109375" bestFit="1" customWidth="1"/>
    <col min="14744" max="14744" width="11.140625" bestFit="1" customWidth="1"/>
    <col min="14745" max="14745" width="8.7109375" bestFit="1" customWidth="1"/>
    <col min="14746" max="14746" width="11.140625" bestFit="1" customWidth="1"/>
    <col min="14747" max="14747" width="7.7109375" bestFit="1" customWidth="1"/>
    <col min="14748" max="14748" width="7" bestFit="1" customWidth="1"/>
    <col min="14749" max="14749" width="10.140625" bestFit="1" customWidth="1"/>
    <col min="14750" max="14750" width="8.7109375" bestFit="1" customWidth="1"/>
    <col min="14751" max="14751" width="11.140625" bestFit="1" customWidth="1"/>
    <col min="14752" max="14752" width="8.7109375" bestFit="1" customWidth="1"/>
    <col min="14753" max="14753" width="11.140625" bestFit="1" customWidth="1"/>
    <col min="14754" max="14754" width="8.7109375" bestFit="1" customWidth="1"/>
    <col min="14755" max="14755" width="11.140625" bestFit="1" customWidth="1"/>
    <col min="14756" max="14756" width="8.7109375" bestFit="1" customWidth="1"/>
    <col min="14757" max="14757" width="11.140625" bestFit="1" customWidth="1"/>
    <col min="14758" max="14758" width="8.7109375" bestFit="1" customWidth="1"/>
    <col min="14759" max="14759" width="11.140625" bestFit="1" customWidth="1"/>
    <col min="14760" max="14760" width="8.7109375" bestFit="1" customWidth="1"/>
    <col min="14761" max="14761" width="11.140625" bestFit="1" customWidth="1"/>
    <col min="14762" max="14762" width="8.7109375" bestFit="1" customWidth="1"/>
    <col min="14763" max="14763" width="11.140625" bestFit="1" customWidth="1"/>
    <col min="14764" max="14764" width="8.7109375" bestFit="1" customWidth="1"/>
    <col min="14765" max="14765" width="7" bestFit="1" customWidth="1"/>
    <col min="14766" max="14766" width="11.140625" bestFit="1" customWidth="1"/>
    <col min="14767" max="14767" width="8.7109375" bestFit="1" customWidth="1"/>
    <col min="14768" max="14768" width="11.140625" bestFit="1" customWidth="1"/>
    <col min="14769" max="14769" width="8.7109375" bestFit="1" customWidth="1"/>
    <col min="14770" max="14770" width="11.140625" bestFit="1" customWidth="1"/>
    <col min="14771" max="14771" width="8.7109375" bestFit="1" customWidth="1"/>
    <col min="14772" max="14772" width="11.140625" bestFit="1" customWidth="1"/>
    <col min="14773" max="14773" width="7.7109375" bestFit="1" customWidth="1"/>
    <col min="14774" max="14774" width="7" bestFit="1" customWidth="1"/>
    <col min="14775" max="14775" width="10.140625" bestFit="1" customWidth="1"/>
    <col min="14776" max="14776" width="8.7109375" bestFit="1" customWidth="1"/>
    <col min="14777" max="14777" width="11.140625" bestFit="1" customWidth="1"/>
    <col min="14778" max="14778" width="8.7109375" bestFit="1" customWidth="1"/>
    <col min="14779" max="14779" width="11.140625" bestFit="1" customWidth="1"/>
    <col min="14780" max="14780" width="8.7109375" bestFit="1" customWidth="1"/>
    <col min="14781" max="14781" width="11.140625" bestFit="1" customWidth="1"/>
    <col min="14782" max="14782" width="8.7109375" bestFit="1" customWidth="1"/>
    <col min="14783" max="14783" width="11.140625" bestFit="1" customWidth="1"/>
    <col min="14784" max="14784" width="8.7109375" bestFit="1" customWidth="1"/>
    <col min="14785" max="14785" width="11.140625" bestFit="1" customWidth="1"/>
    <col min="14786" max="14786" width="8.7109375" bestFit="1" customWidth="1"/>
    <col min="14787" max="14787" width="11.140625" bestFit="1" customWidth="1"/>
    <col min="14788" max="14788" width="8.7109375" bestFit="1" customWidth="1"/>
    <col min="14789" max="14789" width="11.140625" bestFit="1" customWidth="1"/>
    <col min="14790" max="14790" width="8.7109375" bestFit="1" customWidth="1"/>
    <col min="14791" max="14791" width="11.140625" bestFit="1" customWidth="1"/>
    <col min="14792" max="14792" width="8.7109375" bestFit="1" customWidth="1"/>
    <col min="14793" max="14793" width="11.140625" bestFit="1" customWidth="1"/>
    <col min="14794" max="14794" width="8.7109375" bestFit="1" customWidth="1"/>
    <col min="14795" max="14795" width="11.140625" bestFit="1" customWidth="1"/>
    <col min="14796" max="14796" width="8.7109375" bestFit="1" customWidth="1"/>
    <col min="14797" max="14797" width="11.140625" bestFit="1" customWidth="1"/>
    <col min="14798" max="14798" width="8.7109375" bestFit="1" customWidth="1"/>
    <col min="14799" max="14799" width="11.140625" bestFit="1" customWidth="1"/>
    <col min="14800" max="14800" width="8.7109375" bestFit="1" customWidth="1"/>
    <col min="14801" max="14801" width="11.140625" bestFit="1" customWidth="1"/>
    <col min="14802" max="14802" width="8.7109375" bestFit="1" customWidth="1"/>
    <col min="14803" max="14803" width="11.140625" bestFit="1" customWidth="1"/>
    <col min="14804" max="14804" width="8.7109375" bestFit="1" customWidth="1"/>
    <col min="14805" max="14805" width="11.140625" bestFit="1" customWidth="1"/>
    <col min="14806" max="14806" width="8.7109375" bestFit="1" customWidth="1"/>
    <col min="14807" max="14807" width="11.140625" bestFit="1" customWidth="1"/>
    <col min="14808" max="14808" width="8.7109375" bestFit="1" customWidth="1"/>
    <col min="14809" max="14809" width="11.140625" bestFit="1" customWidth="1"/>
    <col min="14810" max="14810" width="8.7109375" bestFit="1" customWidth="1"/>
    <col min="14811" max="14811" width="11.140625" bestFit="1" customWidth="1"/>
    <col min="14812" max="14812" width="7.7109375" bestFit="1" customWidth="1"/>
    <col min="14813" max="14813" width="10.140625" bestFit="1" customWidth="1"/>
    <col min="14814" max="14814" width="8.7109375" bestFit="1" customWidth="1"/>
    <col min="14815" max="14815" width="11.140625" bestFit="1" customWidth="1"/>
    <col min="14816" max="14816" width="8.7109375" bestFit="1" customWidth="1"/>
    <col min="14817" max="14817" width="11.140625" bestFit="1" customWidth="1"/>
    <col min="14818" max="14818" width="8.7109375" bestFit="1" customWidth="1"/>
    <col min="14819" max="14819" width="11.140625" bestFit="1" customWidth="1"/>
    <col min="14820" max="14820" width="7.7109375" bestFit="1" customWidth="1"/>
    <col min="14821" max="14821" width="7" bestFit="1" customWidth="1"/>
    <col min="14822" max="14822" width="10.140625" bestFit="1" customWidth="1"/>
    <col min="14823" max="14823" width="8.7109375" bestFit="1" customWidth="1"/>
    <col min="14824" max="14824" width="11.140625" bestFit="1" customWidth="1"/>
    <col min="14825" max="14825" width="7.7109375" bestFit="1" customWidth="1"/>
    <col min="14826" max="14826" width="10.140625" bestFit="1" customWidth="1"/>
    <col min="14827" max="14827" width="8.7109375" bestFit="1" customWidth="1"/>
    <col min="14828" max="14828" width="11.140625" bestFit="1" customWidth="1"/>
    <col min="14829" max="14829" width="8.7109375" bestFit="1" customWidth="1"/>
    <col min="14830" max="14830" width="11.140625" bestFit="1" customWidth="1"/>
    <col min="14831" max="14831" width="8.7109375" bestFit="1" customWidth="1"/>
    <col min="14832" max="14832" width="11.140625" bestFit="1" customWidth="1"/>
    <col min="14833" max="14833" width="8.7109375" bestFit="1" customWidth="1"/>
    <col min="14834" max="14834" width="11.140625" bestFit="1" customWidth="1"/>
    <col min="14835" max="14835" width="8.7109375" bestFit="1" customWidth="1"/>
    <col min="14836" max="14836" width="11.140625" bestFit="1" customWidth="1"/>
    <col min="14837" max="14837" width="8.7109375" bestFit="1" customWidth="1"/>
    <col min="14838" max="14838" width="11.140625" bestFit="1" customWidth="1"/>
    <col min="14839" max="14839" width="8.7109375" bestFit="1" customWidth="1"/>
    <col min="14840" max="14840" width="11.140625" bestFit="1" customWidth="1"/>
    <col min="14841" max="14841" width="8.7109375" bestFit="1" customWidth="1"/>
    <col min="14842" max="14842" width="11.140625" bestFit="1" customWidth="1"/>
    <col min="14843" max="14843" width="8.7109375" bestFit="1" customWidth="1"/>
    <col min="14844" max="14844" width="11.140625" bestFit="1" customWidth="1"/>
    <col min="14845" max="14845" width="8.7109375" bestFit="1" customWidth="1"/>
    <col min="14846" max="14846" width="11.140625" bestFit="1" customWidth="1"/>
    <col min="14847" max="14847" width="8.7109375" bestFit="1" customWidth="1"/>
    <col min="14848" max="14848" width="11.140625" bestFit="1" customWidth="1"/>
    <col min="14849" max="14849" width="8.7109375" bestFit="1" customWidth="1"/>
    <col min="14850" max="14850" width="11.140625" bestFit="1" customWidth="1"/>
    <col min="14851" max="14851" width="8.7109375" bestFit="1" customWidth="1"/>
    <col min="14852" max="14852" width="11.140625" bestFit="1" customWidth="1"/>
    <col min="14853" max="14853" width="8.7109375" bestFit="1" customWidth="1"/>
    <col min="14854" max="14854" width="11.140625" bestFit="1" customWidth="1"/>
    <col min="14855" max="14855" width="8.7109375" bestFit="1" customWidth="1"/>
    <col min="14856" max="14856" width="11.140625" bestFit="1" customWidth="1"/>
    <col min="14857" max="14857" width="8.7109375" bestFit="1" customWidth="1"/>
    <col min="14858" max="14858" width="11.140625" bestFit="1" customWidth="1"/>
    <col min="14859" max="14859" width="8.7109375" bestFit="1" customWidth="1"/>
    <col min="14860" max="14860" width="11.140625" bestFit="1" customWidth="1"/>
    <col min="14861" max="14861" width="8.7109375" bestFit="1" customWidth="1"/>
    <col min="14862" max="14862" width="11.140625" bestFit="1" customWidth="1"/>
    <col min="14863" max="14863" width="8.7109375" bestFit="1" customWidth="1"/>
    <col min="14864" max="14864" width="11.140625" bestFit="1" customWidth="1"/>
    <col min="14865" max="14865" width="8.7109375" bestFit="1" customWidth="1"/>
    <col min="14866" max="14866" width="11.140625" bestFit="1" customWidth="1"/>
    <col min="14867" max="14867" width="8.7109375" bestFit="1" customWidth="1"/>
    <col min="14868" max="14868" width="11.140625" bestFit="1" customWidth="1"/>
    <col min="14869" max="14869" width="7.7109375" bestFit="1" customWidth="1"/>
    <col min="14870" max="14870" width="10.140625" bestFit="1" customWidth="1"/>
    <col min="14871" max="14871" width="8.7109375" bestFit="1" customWidth="1"/>
    <col min="14872" max="14872" width="11.140625" bestFit="1" customWidth="1"/>
    <col min="14873" max="14873" width="8.7109375" bestFit="1" customWidth="1"/>
    <col min="14874" max="14874" width="11.140625" bestFit="1" customWidth="1"/>
    <col min="14875" max="14875" width="8.7109375" bestFit="1" customWidth="1"/>
    <col min="14876" max="14876" width="11.140625" bestFit="1" customWidth="1"/>
    <col min="14877" max="14877" width="8.7109375" bestFit="1" customWidth="1"/>
    <col min="14878" max="14878" width="11.140625" bestFit="1" customWidth="1"/>
    <col min="14879" max="14879" width="8.7109375" bestFit="1" customWidth="1"/>
    <col min="14880" max="14880" width="11.140625" bestFit="1" customWidth="1"/>
    <col min="14881" max="14881" width="7.7109375" bestFit="1" customWidth="1"/>
    <col min="14882" max="14882" width="10.140625" bestFit="1" customWidth="1"/>
    <col min="14883" max="14883" width="8.7109375" bestFit="1" customWidth="1"/>
    <col min="14884" max="14884" width="11.140625" bestFit="1" customWidth="1"/>
    <col min="14885" max="14885" width="8.7109375" bestFit="1" customWidth="1"/>
    <col min="14886" max="14886" width="11.140625" bestFit="1" customWidth="1"/>
    <col min="14887" max="14887" width="8.7109375" bestFit="1" customWidth="1"/>
    <col min="14888" max="14888" width="11.140625" bestFit="1" customWidth="1"/>
    <col min="14889" max="14889" width="8.7109375" bestFit="1" customWidth="1"/>
    <col min="14890" max="14890" width="11.140625" bestFit="1" customWidth="1"/>
    <col min="14891" max="14891" width="8.7109375" bestFit="1" customWidth="1"/>
    <col min="14892" max="14892" width="11.140625" bestFit="1" customWidth="1"/>
    <col min="14893" max="14893" width="8.7109375" bestFit="1" customWidth="1"/>
    <col min="14894" max="14894" width="11.140625" bestFit="1" customWidth="1"/>
    <col min="14895" max="14895" width="7" bestFit="1" customWidth="1"/>
    <col min="14896" max="14896" width="8.5703125" bestFit="1" customWidth="1"/>
    <col min="14897" max="14897" width="8.7109375" bestFit="1" customWidth="1"/>
    <col min="14898" max="14898" width="11.140625" bestFit="1" customWidth="1"/>
    <col min="14899" max="14899" width="8.7109375" bestFit="1" customWidth="1"/>
    <col min="14900" max="14900" width="11.140625" bestFit="1" customWidth="1"/>
    <col min="14901" max="14901" width="8.7109375" bestFit="1" customWidth="1"/>
    <col min="14902" max="14902" width="11.140625" bestFit="1" customWidth="1"/>
    <col min="14903" max="14903" width="7" bestFit="1" customWidth="1"/>
    <col min="14904" max="14904" width="8.5703125" bestFit="1" customWidth="1"/>
    <col min="14905" max="14905" width="8.7109375" bestFit="1" customWidth="1"/>
    <col min="14906" max="14906" width="11.140625" bestFit="1" customWidth="1"/>
    <col min="14907" max="14907" width="8.7109375" bestFit="1" customWidth="1"/>
    <col min="14908" max="14908" width="11.140625" bestFit="1" customWidth="1"/>
    <col min="14909" max="14909" width="8.7109375" bestFit="1" customWidth="1"/>
    <col min="14910" max="14910" width="11.140625" bestFit="1" customWidth="1"/>
    <col min="14911" max="14911" width="8.7109375" bestFit="1" customWidth="1"/>
    <col min="14912" max="14912" width="11.140625" bestFit="1" customWidth="1"/>
    <col min="14913" max="14913" width="8.7109375" bestFit="1" customWidth="1"/>
    <col min="14914" max="14914" width="11.140625" bestFit="1" customWidth="1"/>
    <col min="14915" max="14915" width="8.7109375" bestFit="1" customWidth="1"/>
    <col min="14916" max="14916" width="11.140625" bestFit="1" customWidth="1"/>
    <col min="14917" max="14917" width="8.7109375" bestFit="1" customWidth="1"/>
    <col min="14918" max="14918" width="11.140625" bestFit="1" customWidth="1"/>
    <col min="14919" max="14919" width="8.7109375" bestFit="1" customWidth="1"/>
    <col min="14920" max="14920" width="11.140625" bestFit="1" customWidth="1"/>
    <col min="14921" max="14921" width="8.7109375" bestFit="1" customWidth="1"/>
    <col min="14922" max="14922" width="11.140625" bestFit="1" customWidth="1"/>
    <col min="14923" max="14923" width="8.7109375" bestFit="1" customWidth="1"/>
    <col min="14924" max="14924" width="11.140625" bestFit="1" customWidth="1"/>
    <col min="14925" max="14925" width="8.7109375" bestFit="1" customWidth="1"/>
    <col min="14926" max="14926" width="11.140625" bestFit="1" customWidth="1"/>
    <col min="14927" max="14927" width="8.7109375" bestFit="1" customWidth="1"/>
    <col min="14928" max="14928" width="11.140625" bestFit="1" customWidth="1"/>
    <col min="14929" max="14929" width="8.7109375" bestFit="1" customWidth="1"/>
    <col min="14930" max="14930" width="11.140625" bestFit="1" customWidth="1"/>
    <col min="14931" max="14931" width="8.7109375" bestFit="1" customWidth="1"/>
    <col min="14932" max="14932" width="11.140625" bestFit="1" customWidth="1"/>
    <col min="14933" max="14933" width="8.7109375" bestFit="1" customWidth="1"/>
    <col min="14934" max="14934" width="11.140625" bestFit="1" customWidth="1"/>
    <col min="14935" max="14935" width="8.7109375" bestFit="1" customWidth="1"/>
    <col min="14936" max="14936" width="11.140625" bestFit="1" customWidth="1"/>
    <col min="14937" max="14937" width="8.7109375" bestFit="1" customWidth="1"/>
    <col min="14938" max="14938" width="7" bestFit="1" customWidth="1"/>
    <col min="14939" max="14939" width="11.140625" bestFit="1" customWidth="1"/>
    <col min="14940" max="14940" width="7.7109375" bestFit="1" customWidth="1"/>
    <col min="14941" max="14941" width="10.140625" bestFit="1" customWidth="1"/>
    <col min="14942" max="14942" width="8.7109375" bestFit="1" customWidth="1"/>
    <col min="14943" max="14943" width="11.140625" bestFit="1" customWidth="1"/>
    <col min="14944" max="14944" width="8.7109375" bestFit="1" customWidth="1"/>
    <col min="14945" max="14945" width="11.140625" bestFit="1" customWidth="1"/>
    <col min="14946" max="14946" width="8.7109375" bestFit="1" customWidth="1"/>
    <col min="14947" max="14947" width="11.140625" bestFit="1" customWidth="1"/>
    <col min="14948" max="14948" width="8.7109375" bestFit="1" customWidth="1"/>
    <col min="14949" max="14949" width="11.140625" bestFit="1" customWidth="1"/>
    <col min="14950" max="14950" width="8.7109375" bestFit="1" customWidth="1"/>
    <col min="14951" max="14951" width="11.140625" bestFit="1" customWidth="1"/>
    <col min="14952" max="14952" width="8.7109375" bestFit="1" customWidth="1"/>
    <col min="14953" max="14953" width="11.140625" bestFit="1" customWidth="1"/>
    <col min="14954" max="14954" width="8.7109375" bestFit="1" customWidth="1"/>
    <col min="14955" max="14955" width="11.140625" bestFit="1" customWidth="1"/>
    <col min="14956" max="14956" width="8.7109375" bestFit="1" customWidth="1"/>
    <col min="14957" max="14957" width="11.140625" bestFit="1" customWidth="1"/>
    <col min="14958" max="14958" width="8.7109375" bestFit="1" customWidth="1"/>
    <col min="14959" max="14959" width="11.140625" bestFit="1" customWidth="1"/>
    <col min="14960" max="14960" width="8.7109375" bestFit="1" customWidth="1"/>
    <col min="14961" max="14961" width="11.140625" bestFit="1" customWidth="1"/>
    <col min="14962" max="14962" width="8.7109375" bestFit="1" customWidth="1"/>
    <col min="14963" max="14963" width="11.140625" bestFit="1" customWidth="1"/>
    <col min="14964" max="14964" width="8.7109375" bestFit="1" customWidth="1"/>
    <col min="14965" max="14965" width="11.140625" bestFit="1" customWidth="1"/>
    <col min="14966" max="14966" width="8.7109375" bestFit="1" customWidth="1"/>
    <col min="14967" max="14967" width="11.140625" bestFit="1" customWidth="1"/>
    <col min="14968" max="14968" width="8.7109375" bestFit="1" customWidth="1"/>
    <col min="14969" max="14969" width="11.140625" bestFit="1" customWidth="1"/>
    <col min="14970" max="14970" width="8.7109375" bestFit="1" customWidth="1"/>
    <col min="14971" max="14971" width="11.140625" bestFit="1" customWidth="1"/>
    <col min="14972" max="14972" width="8.7109375" bestFit="1" customWidth="1"/>
    <col min="14973" max="14973" width="11.140625" bestFit="1" customWidth="1"/>
    <col min="14974" max="14974" width="8.7109375" bestFit="1" customWidth="1"/>
    <col min="14975" max="14975" width="11.140625" bestFit="1" customWidth="1"/>
    <col min="14976" max="14976" width="8.7109375" bestFit="1" customWidth="1"/>
    <col min="14977" max="14977" width="11.140625" bestFit="1" customWidth="1"/>
    <col min="14978" max="14978" width="8.7109375" bestFit="1" customWidth="1"/>
    <col min="14979" max="14979" width="11.140625" bestFit="1" customWidth="1"/>
    <col min="14980" max="14980" width="8.7109375" bestFit="1" customWidth="1"/>
    <col min="14981" max="14981" width="11.140625" bestFit="1" customWidth="1"/>
    <col min="14982" max="14982" width="8.7109375" bestFit="1" customWidth="1"/>
    <col min="14983" max="14983" width="11.140625" bestFit="1" customWidth="1"/>
    <col min="14984" max="14984" width="8.7109375" bestFit="1" customWidth="1"/>
    <col min="14985" max="14985" width="11.140625" bestFit="1" customWidth="1"/>
    <col min="14986" max="14986" width="8.7109375" bestFit="1" customWidth="1"/>
    <col min="14987" max="14987" width="11.140625" bestFit="1" customWidth="1"/>
    <col min="14988" max="14988" width="8.7109375" bestFit="1" customWidth="1"/>
    <col min="14989" max="14989" width="11.140625" bestFit="1" customWidth="1"/>
    <col min="14990" max="14990" width="8.7109375" bestFit="1" customWidth="1"/>
    <col min="14991" max="14991" width="11.140625" bestFit="1" customWidth="1"/>
    <col min="14992" max="14992" width="8.7109375" bestFit="1" customWidth="1"/>
    <col min="14993" max="14993" width="11.140625" bestFit="1" customWidth="1"/>
    <col min="14994" max="14994" width="8.7109375" bestFit="1" customWidth="1"/>
    <col min="14995" max="14995" width="11.140625" bestFit="1" customWidth="1"/>
    <col min="14996" max="14996" width="8.7109375" bestFit="1" customWidth="1"/>
    <col min="14997" max="14997" width="11.140625" bestFit="1" customWidth="1"/>
    <col min="14998" max="14998" width="8.7109375" bestFit="1" customWidth="1"/>
    <col min="14999" max="14999" width="11.140625" bestFit="1" customWidth="1"/>
    <col min="15000" max="15000" width="8.7109375" bestFit="1" customWidth="1"/>
    <col min="15001" max="15001" width="7" bestFit="1" customWidth="1"/>
    <col min="15002" max="15002" width="11.140625" bestFit="1" customWidth="1"/>
    <col min="15003" max="15003" width="8.7109375" bestFit="1" customWidth="1"/>
    <col min="15004" max="15004" width="11.140625" bestFit="1" customWidth="1"/>
    <col min="15005" max="15005" width="8.7109375" bestFit="1" customWidth="1"/>
    <col min="15006" max="15006" width="11.140625" bestFit="1" customWidth="1"/>
    <col min="15007" max="15007" width="8.7109375" bestFit="1" customWidth="1"/>
    <col min="15008" max="15008" width="11.140625" bestFit="1" customWidth="1"/>
    <col min="15009" max="15009" width="8.7109375" bestFit="1" customWidth="1"/>
    <col min="15010" max="15010" width="11.140625" bestFit="1" customWidth="1"/>
    <col min="15011" max="15011" width="8.7109375" bestFit="1" customWidth="1"/>
    <col min="15012" max="15012" width="11.140625" bestFit="1" customWidth="1"/>
    <col min="15013" max="15013" width="8.7109375" bestFit="1" customWidth="1"/>
    <col min="15014" max="15014" width="11.140625" bestFit="1" customWidth="1"/>
    <col min="15015" max="15015" width="8.7109375" bestFit="1" customWidth="1"/>
    <col min="15016" max="15016" width="11.140625" bestFit="1" customWidth="1"/>
    <col min="15017" max="15017" width="8.7109375" bestFit="1" customWidth="1"/>
    <col min="15018" max="15018" width="7" bestFit="1" customWidth="1"/>
    <col min="15019" max="15019" width="11.140625" bestFit="1" customWidth="1"/>
    <col min="15020" max="15020" width="7.7109375" bestFit="1" customWidth="1"/>
    <col min="15021" max="15021" width="10.140625" bestFit="1" customWidth="1"/>
    <col min="15022" max="15022" width="7" bestFit="1" customWidth="1"/>
    <col min="15023" max="15023" width="8.5703125" bestFit="1" customWidth="1"/>
    <col min="15024" max="15024" width="8.7109375" bestFit="1" customWidth="1"/>
    <col min="15025" max="15025" width="11.140625" bestFit="1" customWidth="1"/>
    <col min="15026" max="15026" width="8.7109375" bestFit="1" customWidth="1"/>
    <col min="15027" max="15027" width="11.140625" bestFit="1" customWidth="1"/>
    <col min="15028" max="15028" width="8.7109375" bestFit="1" customWidth="1"/>
    <col min="15029" max="15029" width="11.140625" bestFit="1" customWidth="1"/>
    <col min="15030" max="15030" width="8.7109375" bestFit="1" customWidth="1"/>
    <col min="15031" max="15031" width="11.140625" bestFit="1" customWidth="1"/>
    <col min="15032" max="15032" width="8.7109375" bestFit="1" customWidth="1"/>
    <col min="15033" max="15033" width="11.140625" bestFit="1" customWidth="1"/>
    <col min="15034" max="15034" width="8.7109375" bestFit="1" customWidth="1"/>
    <col min="15035" max="15035" width="11.140625" bestFit="1" customWidth="1"/>
    <col min="15036" max="15036" width="8.7109375" bestFit="1" customWidth="1"/>
    <col min="15037" max="15037" width="11.140625" bestFit="1" customWidth="1"/>
    <col min="15038" max="15038" width="8.7109375" bestFit="1" customWidth="1"/>
    <col min="15039" max="15039" width="11.140625" bestFit="1" customWidth="1"/>
    <col min="15040" max="15040" width="8.7109375" bestFit="1" customWidth="1"/>
    <col min="15041" max="15041" width="11.140625" bestFit="1" customWidth="1"/>
    <col min="15042" max="15042" width="8.7109375" bestFit="1" customWidth="1"/>
    <col min="15043" max="15043" width="11.140625" bestFit="1" customWidth="1"/>
    <col min="15044" max="15044" width="8.7109375" bestFit="1" customWidth="1"/>
    <col min="15045" max="15045" width="11.140625" bestFit="1" customWidth="1"/>
    <col min="15046" max="15046" width="8.7109375" bestFit="1" customWidth="1"/>
    <col min="15047" max="15047" width="11.140625" bestFit="1" customWidth="1"/>
    <col min="15048" max="15048" width="8.7109375" bestFit="1" customWidth="1"/>
    <col min="15049" max="15049" width="11.140625" bestFit="1" customWidth="1"/>
    <col min="15050" max="15050" width="8.7109375" bestFit="1" customWidth="1"/>
    <col min="15051" max="15051" width="11.140625" bestFit="1" customWidth="1"/>
    <col min="15052" max="15052" width="8.7109375" bestFit="1" customWidth="1"/>
    <col min="15053" max="15053" width="11.140625" bestFit="1" customWidth="1"/>
    <col min="15054" max="15054" width="8.7109375" bestFit="1" customWidth="1"/>
    <col min="15055" max="15055" width="11.140625" bestFit="1" customWidth="1"/>
    <col min="15056" max="15056" width="8.7109375" bestFit="1" customWidth="1"/>
    <col min="15057" max="15057" width="11.140625" bestFit="1" customWidth="1"/>
    <col min="15058" max="15058" width="8.7109375" bestFit="1" customWidth="1"/>
    <col min="15059" max="15059" width="11.140625" bestFit="1" customWidth="1"/>
    <col min="15060" max="15060" width="8.7109375" bestFit="1" customWidth="1"/>
    <col min="15061" max="15061" width="11.140625" bestFit="1" customWidth="1"/>
    <col min="15062" max="15063" width="7" bestFit="1" customWidth="1"/>
    <col min="15064" max="15064" width="8.5703125" bestFit="1" customWidth="1"/>
    <col min="15065" max="15065" width="8.7109375" bestFit="1" customWidth="1"/>
    <col min="15066" max="15066" width="11.140625" bestFit="1" customWidth="1"/>
    <col min="15067" max="15067" width="8.7109375" bestFit="1" customWidth="1"/>
    <col min="15068" max="15068" width="11.140625" bestFit="1" customWidth="1"/>
    <col min="15069" max="15069" width="8.7109375" bestFit="1" customWidth="1"/>
    <col min="15070" max="15070" width="11.140625" bestFit="1" customWidth="1"/>
    <col min="15071" max="15071" width="7.7109375" bestFit="1" customWidth="1"/>
    <col min="15072" max="15072" width="10.140625" bestFit="1" customWidth="1"/>
    <col min="15073" max="15073" width="8.7109375" bestFit="1" customWidth="1"/>
    <col min="15074" max="15074" width="11.140625" bestFit="1" customWidth="1"/>
    <col min="15075" max="15075" width="7.7109375" bestFit="1" customWidth="1"/>
    <col min="15076" max="15076" width="10.140625" bestFit="1" customWidth="1"/>
    <col min="15077" max="15077" width="8.7109375" bestFit="1" customWidth="1"/>
    <col min="15078" max="15078" width="11.140625" bestFit="1" customWidth="1"/>
    <col min="15079" max="15079" width="8.7109375" bestFit="1" customWidth="1"/>
    <col min="15080" max="15080" width="11.140625" bestFit="1" customWidth="1"/>
    <col min="15081" max="15081" width="8.7109375" bestFit="1" customWidth="1"/>
    <col min="15082" max="15082" width="11.140625" bestFit="1" customWidth="1"/>
    <col min="15083" max="15083" width="8.7109375" bestFit="1" customWidth="1"/>
    <col min="15084" max="15084" width="11.140625" bestFit="1" customWidth="1"/>
    <col min="15085" max="15085" width="7.7109375" bestFit="1" customWidth="1"/>
    <col min="15086" max="15086" width="10.140625" bestFit="1" customWidth="1"/>
    <col min="15087" max="15087" width="8.7109375" bestFit="1" customWidth="1"/>
    <col min="15088" max="15088" width="7" bestFit="1" customWidth="1"/>
    <col min="15089" max="15089" width="11.140625" bestFit="1" customWidth="1"/>
    <col min="15090" max="15090" width="8.7109375" bestFit="1" customWidth="1"/>
    <col min="15091" max="15091" width="11.140625" bestFit="1" customWidth="1"/>
    <col min="15092" max="15092" width="8.7109375" bestFit="1" customWidth="1"/>
    <col min="15093" max="15093" width="11.140625" bestFit="1" customWidth="1"/>
    <col min="15094" max="15094" width="8.7109375" bestFit="1" customWidth="1"/>
    <col min="15095" max="15095" width="11.140625" bestFit="1" customWidth="1"/>
    <col min="15096" max="15096" width="8.7109375" bestFit="1" customWidth="1"/>
    <col min="15097" max="15097" width="11.140625" bestFit="1" customWidth="1"/>
    <col min="15098" max="15098" width="8.7109375" bestFit="1" customWidth="1"/>
    <col min="15099" max="15099" width="11.140625" bestFit="1" customWidth="1"/>
    <col min="15100" max="15100" width="8.7109375" bestFit="1" customWidth="1"/>
    <col min="15101" max="15101" width="11.140625" bestFit="1" customWidth="1"/>
    <col min="15102" max="15102" width="8.7109375" bestFit="1" customWidth="1"/>
    <col min="15103" max="15103" width="11.140625" bestFit="1" customWidth="1"/>
    <col min="15104" max="15104" width="8.7109375" bestFit="1" customWidth="1"/>
    <col min="15105" max="15105" width="11.140625" bestFit="1" customWidth="1"/>
    <col min="15106" max="15106" width="8.7109375" bestFit="1" customWidth="1"/>
    <col min="15107" max="15107" width="11.140625" bestFit="1" customWidth="1"/>
    <col min="15108" max="15108" width="8.7109375" bestFit="1" customWidth="1"/>
    <col min="15109" max="15109" width="11.140625" bestFit="1" customWidth="1"/>
    <col min="15110" max="15110" width="8.7109375" bestFit="1" customWidth="1"/>
    <col min="15111" max="15111" width="11.140625" bestFit="1" customWidth="1"/>
    <col min="15112" max="15112" width="8.7109375" bestFit="1" customWidth="1"/>
    <col min="15113" max="15113" width="11.140625" bestFit="1" customWidth="1"/>
    <col min="15114" max="15114" width="8.7109375" bestFit="1" customWidth="1"/>
    <col min="15115" max="15115" width="11.140625" bestFit="1" customWidth="1"/>
    <col min="15116" max="15116" width="8.7109375" bestFit="1" customWidth="1"/>
    <col min="15117" max="15117" width="11.140625" bestFit="1" customWidth="1"/>
    <col min="15118" max="15118" width="8.7109375" bestFit="1" customWidth="1"/>
    <col min="15119" max="15119" width="11.140625" bestFit="1" customWidth="1"/>
    <col min="15120" max="15120" width="8.7109375" bestFit="1" customWidth="1"/>
    <col min="15121" max="15121" width="11.140625" bestFit="1" customWidth="1"/>
    <col min="15122" max="15122" width="8.7109375" bestFit="1" customWidth="1"/>
    <col min="15123" max="15123" width="11.140625" bestFit="1" customWidth="1"/>
    <col min="15124" max="15124" width="7.7109375" bestFit="1" customWidth="1"/>
    <col min="15125" max="15125" width="10.140625" bestFit="1" customWidth="1"/>
    <col min="15126" max="15126" width="8.7109375" bestFit="1" customWidth="1"/>
    <col min="15127" max="15127" width="11.140625" bestFit="1" customWidth="1"/>
    <col min="15128" max="15128" width="8.7109375" bestFit="1" customWidth="1"/>
    <col min="15129" max="15129" width="11.140625" bestFit="1" customWidth="1"/>
    <col min="15130" max="15130" width="8.7109375" bestFit="1" customWidth="1"/>
    <col min="15131" max="15131" width="11.140625" bestFit="1" customWidth="1"/>
    <col min="15132" max="15132" width="8.7109375" bestFit="1" customWidth="1"/>
    <col min="15133" max="15133" width="11.140625" bestFit="1" customWidth="1"/>
    <col min="15134" max="15134" width="8.7109375" bestFit="1" customWidth="1"/>
    <col min="15135" max="15135" width="11.140625" bestFit="1" customWidth="1"/>
    <col min="15136" max="15136" width="8.7109375" bestFit="1" customWidth="1"/>
    <col min="15137" max="15137" width="11.140625" bestFit="1" customWidth="1"/>
    <col min="15138" max="15138" width="7.7109375" bestFit="1" customWidth="1"/>
    <col min="15139" max="15139" width="10.140625" bestFit="1" customWidth="1"/>
    <col min="15140" max="15140" width="7.7109375" bestFit="1" customWidth="1"/>
    <col min="15141" max="15141" width="10.140625" bestFit="1" customWidth="1"/>
    <col min="15142" max="15142" width="8.7109375" bestFit="1" customWidth="1"/>
    <col min="15143" max="15143" width="11.140625" bestFit="1" customWidth="1"/>
    <col min="15144" max="15144" width="8.7109375" bestFit="1" customWidth="1"/>
    <col min="15145" max="15145" width="11.140625" bestFit="1" customWidth="1"/>
    <col min="15146" max="15146" width="8.7109375" bestFit="1" customWidth="1"/>
    <col min="15147" max="15147" width="11.140625" bestFit="1" customWidth="1"/>
    <col min="15148" max="15148" width="8.7109375" bestFit="1" customWidth="1"/>
    <col min="15149" max="15149" width="11.140625" bestFit="1" customWidth="1"/>
    <col min="15150" max="15150" width="8.7109375" bestFit="1" customWidth="1"/>
    <col min="15151" max="15151" width="11.140625" bestFit="1" customWidth="1"/>
    <col min="15152" max="15152" width="7.7109375" bestFit="1" customWidth="1"/>
    <col min="15153" max="15153" width="10.140625" bestFit="1" customWidth="1"/>
    <col min="15154" max="15154" width="8.7109375" bestFit="1" customWidth="1"/>
    <col min="15155" max="15155" width="11.140625" bestFit="1" customWidth="1"/>
    <col min="15156" max="15156" width="8.7109375" bestFit="1" customWidth="1"/>
    <col min="15157" max="15157" width="11.140625" bestFit="1" customWidth="1"/>
    <col min="15158" max="15158" width="8.7109375" bestFit="1" customWidth="1"/>
    <col min="15159" max="15159" width="11.140625" bestFit="1" customWidth="1"/>
    <col min="15160" max="15160" width="8.7109375" bestFit="1" customWidth="1"/>
    <col min="15161" max="15161" width="11.140625" bestFit="1" customWidth="1"/>
    <col min="15162" max="15162" width="8.7109375" bestFit="1" customWidth="1"/>
    <col min="15163" max="15163" width="11.140625" bestFit="1" customWidth="1"/>
    <col min="15164" max="15164" width="8.7109375" bestFit="1" customWidth="1"/>
    <col min="15165" max="15165" width="11.140625" bestFit="1" customWidth="1"/>
    <col min="15166" max="15166" width="8.7109375" bestFit="1" customWidth="1"/>
    <col min="15167" max="15167" width="11.140625" bestFit="1" customWidth="1"/>
    <col min="15168" max="15168" width="7.7109375" bestFit="1" customWidth="1"/>
    <col min="15169" max="15169" width="10.140625" bestFit="1" customWidth="1"/>
    <col min="15170" max="15170" width="8.7109375" bestFit="1" customWidth="1"/>
    <col min="15171" max="15171" width="11.140625" bestFit="1" customWidth="1"/>
    <col min="15172" max="15172" width="8.7109375" bestFit="1" customWidth="1"/>
    <col min="15173" max="15173" width="11.140625" bestFit="1" customWidth="1"/>
    <col min="15174" max="15174" width="7.7109375" bestFit="1" customWidth="1"/>
    <col min="15175" max="15175" width="10.140625" bestFit="1" customWidth="1"/>
    <col min="15176" max="15176" width="8.7109375" bestFit="1" customWidth="1"/>
    <col min="15177" max="15177" width="11.140625" bestFit="1" customWidth="1"/>
    <col min="15178" max="15178" width="8.7109375" bestFit="1" customWidth="1"/>
    <col min="15179" max="15179" width="11.140625" bestFit="1" customWidth="1"/>
    <col min="15180" max="15180" width="8.7109375" bestFit="1" customWidth="1"/>
    <col min="15181" max="15181" width="11.140625" bestFit="1" customWidth="1"/>
    <col min="15182" max="15182" width="8.7109375" bestFit="1" customWidth="1"/>
    <col min="15183" max="15183" width="11.140625" bestFit="1" customWidth="1"/>
    <col min="15184" max="15184" width="8.7109375" bestFit="1" customWidth="1"/>
    <col min="15185" max="15185" width="11.140625" bestFit="1" customWidth="1"/>
    <col min="15186" max="15186" width="7.7109375" bestFit="1" customWidth="1"/>
    <col min="15187" max="15187" width="10.140625" bestFit="1" customWidth="1"/>
    <col min="15188" max="15188" width="8.7109375" bestFit="1" customWidth="1"/>
    <col min="15189" max="15189" width="11.140625" bestFit="1" customWidth="1"/>
    <col min="15190" max="15190" width="7.7109375" bestFit="1" customWidth="1"/>
    <col min="15191" max="15191" width="10.140625" bestFit="1" customWidth="1"/>
    <col min="15192" max="15192" width="8.7109375" bestFit="1" customWidth="1"/>
    <col min="15193" max="15193" width="11.140625" bestFit="1" customWidth="1"/>
    <col min="15194" max="15194" width="8.7109375" bestFit="1" customWidth="1"/>
    <col min="15195" max="15195" width="11.140625" bestFit="1" customWidth="1"/>
    <col min="15196" max="15196" width="8.7109375" bestFit="1" customWidth="1"/>
    <col min="15197" max="15197" width="11.140625" bestFit="1" customWidth="1"/>
    <col min="15198" max="15198" width="8.7109375" bestFit="1" customWidth="1"/>
    <col min="15199" max="15199" width="11.140625" bestFit="1" customWidth="1"/>
    <col min="15200" max="15200" width="8.7109375" bestFit="1" customWidth="1"/>
    <col min="15201" max="15201" width="11.140625" bestFit="1" customWidth="1"/>
    <col min="15202" max="15202" width="8.7109375" bestFit="1" customWidth="1"/>
    <col min="15203" max="15203" width="11.140625" bestFit="1" customWidth="1"/>
    <col min="15204" max="15204" width="8.7109375" bestFit="1" customWidth="1"/>
    <col min="15205" max="15205" width="11.140625" bestFit="1" customWidth="1"/>
    <col min="15206" max="15206" width="7.7109375" bestFit="1" customWidth="1"/>
    <col min="15207" max="15207" width="10.140625" bestFit="1" customWidth="1"/>
    <col min="15208" max="15208" width="8.7109375" bestFit="1" customWidth="1"/>
    <col min="15209" max="15209" width="11.140625" bestFit="1" customWidth="1"/>
    <col min="15210" max="15210" width="8.7109375" bestFit="1" customWidth="1"/>
    <col min="15211" max="15211" width="11.140625" bestFit="1" customWidth="1"/>
    <col min="15212" max="15212" width="8.7109375" bestFit="1" customWidth="1"/>
    <col min="15213" max="15213" width="11.140625" bestFit="1" customWidth="1"/>
    <col min="15214" max="15214" width="7.7109375" bestFit="1" customWidth="1"/>
    <col min="15215" max="15215" width="10.140625" bestFit="1" customWidth="1"/>
    <col min="15216" max="15216" width="8.7109375" bestFit="1" customWidth="1"/>
    <col min="15217" max="15217" width="11.140625" bestFit="1" customWidth="1"/>
    <col min="15218" max="15218" width="8.7109375" bestFit="1" customWidth="1"/>
    <col min="15219" max="15219" width="11.140625" bestFit="1" customWidth="1"/>
    <col min="15220" max="15220" width="8.7109375" bestFit="1" customWidth="1"/>
    <col min="15221" max="15221" width="11.140625" bestFit="1" customWidth="1"/>
    <col min="15222" max="15222" width="8.7109375" bestFit="1" customWidth="1"/>
    <col min="15223" max="15223" width="11.140625" bestFit="1" customWidth="1"/>
    <col min="15224" max="15224" width="8.7109375" bestFit="1" customWidth="1"/>
    <col min="15225" max="15225" width="11.140625" bestFit="1" customWidth="1"/>
    <col min="15226" max="15226" width="8.7109375" bestFit="1" customWidth="1"/>
    <col min="15227" max="15227" width="11.140625" bestFit="1" customWidth="1"/>
    <col min="15228" max="15228" width="8.7109375" bestFit="1" customWidth="1"/>
    <col min="15229" max="15229" width="11.140625" bestFit="1" customWidth="1"/>
    <col min="15230" max="15230" width="8.7109375" bestFit="1" customWidth="1"/>
    <col min="15231" max="15231" width="11.140625" bestFit="1" customWidth="1"/>
    <col min="15232" max="15232" width="8.7109375" bestFit="1" customWidth="1"/>
    <col min="15233" max="15233" width="11.140625" bestFit="1" customWidth="1"/>
    <col min="15234" max="15234" width="8.7109375" bestFit="1" customWidth="1"/>
    <col min="15235" max="15235" width="11.140625" bestFit="1" customWidth="1"/>
    <col min="15236" max="15236" width="8.7109375" bestFit="1" customWidth="1"/>
    <col min="15237" max="15237" width="11.140625" bestFit="1" customWidth="1"/>
    <col min="15238" max="15238" width="8.7109375" bestFit="1" customWidth="1"/>
    <col min="15239" max="15239" width="11.140625" bestFit="1" customWidth="1"/>
    <col min="15240" max="15240" width="8.7109375" bestFit="1" customWidth="1"/>
    <col min="15241" max="15241" width="11.140625" bestFit="1" customWidth="1"/>
    <col min="15242" max="15242" width="7.7109375" bestFit="1" customWidth="1"/>
    <col min="15243" max="15243" width="10.140625" bestFit="1" customWidth="1"/>
    <col min="15244" max="15244" width="8.7109375" bestFit="1" customWidth="1"/>
    <col min="15245" max="15245" width="11.140625" bestFit="1" customWidth="1"/>
    <col min="15246" max="15246" width="8.7109375" bestFit="1" customWidth="1"/>
    <col min="15247" max="15247" width="11.140625" bestFit="1" customWidth="1"/>
    <col min="15248" max="15248" width="8.7109375" bestFit="1" customWidth="1"/>
    <col min="15249" max="15249" width="11.140625" bestFit="1" customWidth="1"/>
    <col min="15250" max="15250" width="8.7109375" bestFit="1" customWidth="1"/>
    <col min="15251" max="15251" width="11.140625" bestFit="1" customWidth="1"/>
    <col min="15252" max="15252" width="8.7109375" bestFit="1" customWidth="1"/>
    <col min="15253" max="15253" width="7" bestFit="1" customWidth="1"/>
    <col min="15254" max="15254" width="11.140625" bestFit="1" customWidth="1"/>
    <col min="15255" max="15255" width="8.7109375" bestFit="1" customWidth="1"/>
    <col min="15256" max="15256" width="11.140625" bestFit="1" customWidth="1"/>
    <col min="15257" max="15257" width="8.7109375" bestFit="1" customWidth="1"/>
    <col min="15258" max="15258" width="11.140625" bestFit="1" customWidth="1"/>
    <col min="15259" max="15259" width="8.7109375" bestFit="1" customWidth="1"/>
    <col min="15260" max="15260" width="11.140625" bestFit="1" customWidth="1"/>
    <col min="15261" max="15261" width="7.7109375" bestFit="1" customWidth="1"/>
    <col min="15262" max="15262" width="10.140625" bestFit="1" customWidth="1"/>
    <col min="15263" max="15263" width="8.7109375" bestFit="1" customWidth="1"/>
    <col min="15264" max="15264" width="11.140625" bestFit="1" customWidth="1"/>
    <col min="15265" max="15265" width="8.7109375" bestFit="1" customWidth="1"/>
    <col min="15266" max="15266" width="11.140625" bestFit="1" customWidth="1"/>
    <col min="15267" max="15267" width="8.7109375" bestFit="1" customWidth="1"/>
    <col min="15268" max="15268" width="11.140625" bestFit="1" customWidth="1"/>
    <col min="15269" max="15269" width="8.7109375" bestFit="1" customWidth="1"/>
    <col min="15270" max="15270" width="11.140625" bestFit="1" customWidth="1"/>
    <col min="15271" max="15271" width="8.7109375" bestFit="1" customWidth="1"/>
    <col min="15272" max="15272" width="11.140625" bestFit="1" customWidth="1"/>
    <col min="15273" max="15273" width="8.7109375" bestFit="1" customWidth="1"/>
    <col min="15274" max="15274" width="11.140625" bestFit="1" customWidth="1"/>
    <col min="15275" max="15275" width="8.7109375" bestFit="1" customWidth="1"/>
    <col min="15276" max="15276" width="11.140625" bestFit="1" customWidth="1"/>
    <col min="15277" max="15277" width="8.7109375" bestFit="1" customWidth="1"/>
    <col min="15278" max="15278" width="11.140625" bestFit="1" customWidth="1"/>
    <col min="15279" max="15279" width="8.7109375" bestFit="1" customWidth="1"/>
    <col min="15280" max="15280" width="11.140625" bestFit="1" customWidth="1"/>
    <col min="15281" max="15281" width="8.7109375" bestFit="1" customWidth="1"/>
    <col min="15282" max="15282" width="11.140625" bestFit="1" customWidth="1"/>
    <col min="15283" max="15283" width="8.7109375" bestFit="1" customWidth="1"/>
    <col min="15284" max="15284" width="11.140625" bestFit="1" customWidth="1"/>
    <col min="15285" max="15285" width="8.7109375" bestFit="1" customWidth="1"/>
    <col min="15286" max="15286" width="11.140625" bestFit="1" customWidth="1"/>
    <col min="15287" max="15287" width="8.7109375" bestFit="1" customWidth="1"/>
    <col min="15288" max="15288" width="11.140625" bestFit="1" customWidth="1"/>
    <col min="15289" max="15289" width="8.7109375" bestFit="1" customWidth="1"/>
    <col min="15290" max="15290" width="11.140625" bestFit="1" customWidth="1"/>
    <col min="15291" max="15291" width="8.7109375" bestFit="1" customWidth="1"/>
    <col min="15292" max="15292" width="11.140625" bestFit="1" customWidth="1"/>
    <col min="15293" max="15293" width="8.7109375" bestFit="1" customWidth="1"/>
    <col min="15294" max="15294" width="11.140625" bestFit="1" customWidth="1"/>
    <col min="15295" max="15295" width="8.7109375" bestFit="1" customWidth="1"/>
    <col min="15296" max="15296" width="11.140625" bestFit="1" customWidth="1"/>
    <col min="15297" max="15297" width="8.7109375" bestFit="1" customWidth="1"/>
    <col min="15298" max="15298" width="7" bestFit="1" customWidth="1"/>
    <col min="15299" max="15299" width="11.140625" bestFit="1" customWidth="1"/>
    <col min="15300" max="15300" width="8.7109375" bestFit="1" customWidth="1"/>
    <col min="15301" max="15301" width="11.140625" bestFit="1" customWidth="1"/>
    <col min="15302" max="15302" width="8.7109375" bestFit="1" customWidth="1"/>
    <col min="15303" max="15303" width="11.140625" bestFit="1" customWidth="1"/>
    <col min="15304" max="15304" width="8.7109375" bestFit="1" customWidth="1"/>
    <col min="15305" max="15305" width="11.140625" bestFit="1" customWidth="1"/>
    <col min="15306" max="15306" width="8.7109375" bestFit="1" customWidth="1"/>
    <col min="15307" max="15307" width="11.140625" bestFit="1" customWidth="1"/>
    <col min="15308" max="15308" width="8.7109375" bestFit="1" customWidth="1"/>
    <col min="15309" max="15309" width="11.140625" bestFit="1" customWidth="1"/>
    <col min="15310" max="15310" width="8.7109375" bestFit="1" customWidth="1"/>
    <col min="15311" max="15311" width="11.140625" bestFit="1" customWidth="1"/>
    <col min="15312" max="15312" width="7.7109375" bestFit="1" customWidth="1"/>
    <col min="15313" max="15313" width="10.140625" bestFit="1" customWidth="1"/>
    <col min="15314" max="15314" width="8.7109375" bestFit="1" customWidth="1"/>
    <col min="15315" max="15315" width="11.140625" bestFit="1" customWidth="1"/>
    <col min="15316" max="15316" width="8.7109375" bestFit="1" customWidth="1"/>
    <col min="15317" max="15317" width="11.140625" bestFit="1" customWidth="1"/>
    <col min="15318" max="15318" width="8.7109375" bestFit="1" customWidth="1"/>
    <col min="15319" max="15319" width="11.140625" bestFit="1" customWidth="1"/>
    <col min="15320" max="15320" width="8.7109375" bestFit="1" customWidth="1"/>
    <col min="15321" max="15321" width="11.140625" bestFit="1" customWidth="1"/>
    <col min="15322" max="15322" width="8.7109375" bestFit="1" customWidth="1"/>
    <col min="15323" max="15323" width="11.140625" bestFit="1" customWidth="1"/>
    <col min="15324" max="15324" width="8.7109375" bestFit="1" customWidth="1"/>
    <col min="15325" max="15325" width="11.140625" bestFit="1" customWidth="1"/>
    <col min="15326" max="15326" width="8.7109375" bestFit="1" customWidth="1"/>
    <col min="15327" max="15327" width="11.140625" bestFit="1" customWidth="1"/>
    <col min="15328" max="15328" width="8.7109375" bestFit="1" customWidth="1"/>
    <col min="15329" max="15329" width="11.140625" bestFit="1" customWidth="1"/>
    <col min="15330" max="15330" width="8.7109375" bestFit="1" customWidth="1"/>
    <col min="15331" max="15331" width="11.140625" bestFit="1" customWidth="1"/>
    <col min="15332" max="15332" width="8.7109375" bestFit="1" customWidth="1"/>
    <col min="15333" max="15333" width="11.140625" bestFit="1" customWidth="1"/>
    <col min="15334" max="15334" width="7.7109375" bestFit="1" customWidth="1"/>
    <col min="15335" max="15335" width="10.140625" bestFit="1" customWidth="1"/>
    <col min="15336" max="15336" width="8.7109375" bestFit="1" customWidth="1"/>
    <col min="15337" max="15337" width="11.140625" bestFit="1" customWidth="1"/>
    <col min="15338" max="15338" width="8.7109375" bestFit="1" customWidth="1"/>
    <col min="15339" max="15339" width="11.140625" bestFit="1" customWidth="1"/>
    <col min="15340" max="15340" width="7.7109375" bestFit="1" customWidth="1"/>
    <col min="15341" max="15341" width="10.140625" bestFit="1" customWidth="1"/>
    <col min="15342" max="15342" width="8.7109375" bestFit="1" customWidth="1"/>
    <col min="15343" max="15343" width="11.140625" bestFit="1" customWidth="1"/>
    <col min="15344" max="15344" width="7.7109375" bestFit="1" customWidth="1"/>
    <col min="15345" max="15345" width="10.140625" bestFit="1" customWidth="1"/>
    <col min="15346" max="15346" width="8.7109375" bestFit="1" customWidth="1"/>
    <col min="15347" max="15347" width="11.140625" bestFit="1" customWidth="1"/>
    <col min="15348" max="15348" width="8.7109375" bestFit="1" customWidth="1"/>
    <col min="15349" max="15349" width="11.140625" bestFit="1" customWidth="1"/>
    <col min="15350" max="15350" width="8.7109375" bestFit="1" customWidth="1"/>
    <col min="15351" max="15351" width="11.140625" bestFit="1" customWidth="1"/>
    <col min="15352" max="15352" width="8.7109375" bestFit="1" customWidth="1"/>
    <col min="15353" max="15353" width="11.140625" bestFit="1" customWidth="1"/>
    <col min="15354" max="15354" width="8.7109375" bestFit="1" customWidth="1"/>
    <col min="15355" max="15355" width="11.140625" bestFit="1" customWidth="1"/>
    <col min="15356" max="15356" width="8.7109375" bestFit="1" customWidth="1"/>
    <col min="15357" max="15357" width="11.140625" bestFit="1" customWidth="1"/>
    <col min="15358" max="15358" width="8.7109375" bestFit="1" customWidth="1"/>
    <col min="15359" max="15359" width="11.140625" bestFit="1" customWidth="1"/>
    <col min="15360" max="15360" width="7.7109375" bestFit="1" customWidth="1"/>
    <col min="15361" max="15361" width="10.140625" bestFit="1" customWidth="1"/>
    <col min="15362" max="15362" width="8.7109375" bestFit="1" customWidth="1"/>
    <col min="15363" max="15363" width="11.140625" bestFit="1" customWidth="1"/>
    <col min="15364" max="15364" width="8.7109375" bestFit="1" customWidth="1"/>
    <col min="15365" max="15365" width="11.140625" bestFit="1" customWidth="1"/>
    <col min="15366" max="15366" width="8.7109375" bestFit="1" customWidth="1"/>
    <col min="15367" max="15367" width="11.140625" bestFit="1" customWidth="1"/>
    <col min="15368" max="15368" width="8.7109375" bestFit="1" customWidth="1"/>
    <col min="15369" max="15369" width="11.140625" bestFit="1" customWidth="1"/>
    <col min="15370" max="15370" width="8.7109375" bestFit="1" customWidth="1"/>
    <col min="15371" max="15371" width="11.140625" bestFit="1" customWidth="1"/>
    <col min="15372" max="15372" width="8.7109375" bestFit="1" customWidth="1"/>
    <col min="15373" max="15373" width="11.140625" bestFit="1" customWidth="1"/>
    <col min="15374" max="15374" width="8.7109375" bestFit="1" customWidth="1"/>
    <col min="15375" max="15375" width="11.140625" bestFit="1" customWidth="1"/>
    <col min="15376" max="15376" width="8.7109375" bestFit="1" customWidth="1"/>
    <col min="15377" max="15377" width="11.140625" bestFit="1" customWidth="1"/>
    <col min="15378" max="15378" width="8.7109375" bestFit="1" customWidth="1"/>
    <col min="15379" max="15379" width="11.140625" bestFit="1" customWidth="1"/>
    <col min="15380" max="15380" width="8.7109375" bestFit="1" customWidth="1"/>
    <col min="15381" max="15381" width="11.140625" bestFit="1" customWidth="1"/>
    <col min="15382" max="15382" width="8.7109375" bestFit="1" customWidth="1"/>
    <col min="15383" max="15383" width="11.140625" bestFit="1" customWidth="1"/>
    <col min="15384" max="15384" width="8.7109375" bestFit="1" customWidth="1"/>
    <col min="15385" max="15385" width="11.140625" bestFit="1" customWidth="1"/>
    <col min="15386" max="15386" width="8.7109375" bestFit="1" customWidth="1"/>
    <col min="15387" max="15387" width="11.140625" bestFit="1" customWidth="1"/>
    <col min="15388" max="15388" width="8.7109375" bestFit="1" customWidth="1"/>
    <col min="15389" max="15389" width="11.140625" bestFit="1" customWidth="1"/>
    <col min="15390" max="15390" width="8.7109375" bestFit="1" customWidth="1"/>
    <col min="15391" max="15391" width="11.140625" bestFit="1" customWidth="1"/>
    <col min="15392" max="15392" width="7.7109375" bestFit="1" customWidth="1"/>
    <col min="15393" max="15393" width="10.140625" bestFit="1" customWidth="1"/>
    <col min="15394" max="15394" width="8.7109375" bestFit="1" customWidth="1"/>
    <col min="15395" max="15395" width="11.140625" bestFit="1" customWidth="1"/>
    <col min="15396" max="15396" width="12.28515625" bestFit="1" customWidth="1"/>
  </cols>
  <sheetData>
    <row r="1" spans="1:24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</row>
    <row r="2" spans="1:24" ht="20.25" customHeight="1">
      <c r="A2" s="20"/>
      <c r="B2" s="20"/>
      <c r="C2" s="20"/>
      <c r="D2" s="20"/>
      <c r="E2" s="20"/>
      <c r="F2" s="20"/>
      <c r="G2" s="21" t="s">
        <v>0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4" ht="20.25" customHeight="1">
      <c r="A3" s="20"/>
      <c r="B3" s="20"/>
      <c r="C3" s="20"/>
      <c r="D3" s="20"/>
      <c r="E3" s="20"/>
      <c r="F3" s="20"/>
      <c r="G3" s="21" t="s">
        <v>1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24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1:24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24" ht="24.6" customHeight="1">
      <c r="A6" s="135" t="s">
        <v>884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</row>
    <row r="7" spans="1:24" ht="24.6" customHeight="1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</row>
    <row r="8" spans="1:24">
      <c r="A8" s="5" t="s">
        <v>1050</v>
      </c>
    </row>
    <row r="9" spans="1:24" s="79" customFormat="1">
      <c r="A9" s="4" t="s">
        <v>277</v>
      </c>
      <c r="B9" t="s">
        <v>1051</v>
      </c>
      <c r="C9" t="s">
        <v>1052</v>
      </c>
      <c r="D9" t="s">
        <v>1053</v>
      </c>
      <c r="E9"/>
      <c r="F9"/>
      <c r="G9"/>
      <c r="H9"/>
      <c r="I9"/>
      <c r="J9"/>
      <c r="K9"/>
      <c r="L9"/>
      <c r="M9"/>
      <c r="N9"/>
    </row>
    <row r="10" spans="1:24">
      <c r="A10" s="2" t="s">
        <v>523</v>
      </c>
      <c r="B10" s="3">
        <v>2710.5320226394242</v>
      </c>
      <c r="C10" s="3">
        <v>2803.7698783328578</v>
      </c>
      <c r="D10" s="3">
        <v>2817.7838916444116</v>
      </c>
    </row>
    <row r="11" spans="1:24">
      <c r="A11" s="2" t="s">
        <v>543</v>
      </c>
      <c r="B11" s="3">
        <v>3308.0301230875339</v>
      </c>
      <c r="C11" s="3">
        <v>3300.5740422922236</v>
      </c>
      <c r="D11" s="3">
        <v>3417.2053103496673</v>
      </c>
    </row>
    <row r="12" spans="1:24">
      <c r="A12" s="2" t="s">
        <v>1038</v>
      </c>
      <c r="B12" s="3">
        <v>1383.9896688241929</v>
      </c>
      <c r="C12" s="3">
        <v>1254.9483879296424</v>
      </c>
      <c r="D12" s="3">
        <v>1311.3679814520917</v>
      </c>
    </row>
    <row r="13" spans="1:24">
      <c r="A13" s="2" t="s">
        <v>1039</v>
      </c>
      <c r="B13" s="3">
        <v>3078.8825048542353</v>
      </c>
      <c r="C13" s="3">
        <v>2871.6194874075236</v>
      </c>
      <c r="D13" s="3">
        <v>2718.8233113427195</v>
      </c>
    </row>
    <row r="14" spans="1:24">
      <c r="A14" s="2" t="s">
        <v>1037</v>
      </c>
      <c r="B14" s="3">
        <v>5401.0980643611783</v>
      </c>
      <c r="C14" s="3">
        <v>5054.762740026953</v>
      </c>
      <c r="D14" s="3">
        <v>5022.2734590511</v>
      </c>
    </row>
    <row r="15" spans="1:24">
      <c r="A15" s="2" t="s">
        <v>1035</v>
      </c>
      <c r="B15" s="3">
        <v>59783.0684848897</v>
      </c>
      <c r="C15" s="3">
        <v>57504.21141045785</v>
      </c>
      <c r="D15" s="3">
        <v>56915.727959710784</v>
      </c>
    </row>
    <row r="16" spans="1:24">
      <c r="A16" s="2" t="s">
        <v>1046</v>
      </c>
      <c r="B16" s="3">
        <v>5453.5612625077147</v>
      </c>
      <c r="C16" s="3">
        <v>5427.7406540998836</v>
      </c>
      <c r="D16" s="3">
        <v>5703.9372157847647</v>
      </c>
    </row>
    <row r="17" spans="1:14">
      <c r="A17" s="2" t="s">
        <v>442</v>
      </c>
      <c r="B17" s="3">
        <v>2540.2539075608643</v>
      </c>
      <c r="C17" s="3">
        <v>2472.8159461551945</v>
      </c>
      <c r="D17" s="3">
        <v>2491.3591987290215</v>
      </c>
    </row>
    <row r="18" spans="1:14">
      <c r="A18" s="2" t="s">
        <v>1043</v>
      </c>
      <c r="B18" s="3">
        <v>1599.2213436765014</v>
      </c>
      <c r="C18" s="3">
        <v>1371.3713485055348</v>
      </c>
      <c r="D18" s="3">
        <v>1532.873512825955</v>
      </c>
    </row>
    <row r="19" spans="1:14">
      <c r="A19" s="2" t="s">
        <v>1048</v>
      </c>
      <c r="B19" s="3">
        <v>4234.9660203635758</v>
      </c>
      <c r="C19" s="3">
        <v>3690.272660304985</v>
      </c>
      <c r="D19" s="3">
        <v>3078.3035774662208</v>
      </c>
    </row>
    <row r="20" spans="1:14">
      <c r="A20" s="2" t="s">
        <v>1042</v>
      </c>
      <c r="B20" s="3">
        <v>4931.100005680074</v>
      </c>
      <c r="C20" s="3">
        <v>4405.9847607890515</v>
      </c>
      <c r="D20" s="3">
        <v>4634.2575188742339</v>
      </c>
    </row>
    <row r="21" spans="1:14">
      <c r="A21" s="2" t="s">
        <v>1047</v>
      </c>
      <c r="B21" s="3">
        <v>2269.0682721830131</v>
      </c>
      <c r="C21" s="3">
        <v>2397.5372173438727</v>
      </c>
      <c r="D21" s="3">
        <v>1941.627395287315</v>
      </c>
    </row>
    <row r="22" spans="1:14">
      <c r="A22" s="2" t="s">
        <v>1036</v>
      </c>
      <c r="B22" s="3">
        <v>6940.3465252852002</v>
      </c>
      <c r="C22" s="3">
        <v>7137.0778155349217</v>
      </c>
      <c r="D22" s="3">
        <v>7089.2371904117254</v>
      </c>
    </row>
    <row r="23" spans="1:14">
      <c r="A23" s="2" t="s">
        <v>1041</v>
      </c>
      <c r="B23" s="3">
        <v>1855.8346622835843</v>
      </c>
      <c r="C23" s="3">
        <v>1999.781695001207</v>
      </c>
      <c r="D23" s="3">
        <v>1936.0411530500528</v>
      </c>
    </row>
    <row r="24" spans="1:14">
      <c r="A24" s="2" t="s">
        <v>1049</v>
      </c>
      <c r="B24" s="3">
        <v>1881.4217506924238</v>
      </c>
      <c r="C24" s="3">
        <v>2044.4806802707174</v>
      </c>
      <c r="D24" s="3">
        <v>2096.6461422786761</v>
      </c>
    </row>
    <row r="25" spans="1:14">
      <c r="A25" s="2" t="s">
        <v>1045</v>
      </c>
      <c r="B25" s="3">
        <v>5193.6912379902487</v>
      </c>
      <c r="C25" s="3">
        <v>5219.7603255219738</v>
      </c>
      <c r="D25" s="3">
        <v>5184.97755181908</v>
      </c>
    </row>
    <row r="26" spans="1:14">
      <c r="A26" s="2" t="s">
        <v>1040</v>
      </c>
      <c r="B26" s="3">
        <v>3771.0963617269526</v>
      </c>
      <c r="C26" s="3">
        <v>3566.2423376706602</v>
      </c>
      <c r="D26" s="3">
        <v>3548.6470464438266</v>
      </c>
    </row>
    <row r="27" spans="1:14">
      <c r="A27" s="2" t="s">
        <v>1044</v>
      </c>
      <c r="B27" s="3">
        <v>3229.9747511729829</v>
      </c>
      <c r="C27" s="3">
        <v>2485.471433270643</v>
      </c>
      <c r="D27" s="3">
        <v>2390.3665028999312</v>
      </c>
    </row>
    <row r="28" spans="1:14">
      <c r="A28" s="2" t="s">
        <v>283</v>
      </c>
      <c r="B28" s="3">
        <v>119566.1369697794</v>
      </c>
      <c r="C28" s="3">
        <v>115008.4228209157</v>
      </c>
      <c r="D28" s="3">
        <v>113831.45591942163</v>
      </c>
    </row>
    <row r="31" spans="1:14">
      <c r="A31" s="4" t="s">
        <v>1054</v>
      </c>
      <c r="B31" t="s">
        <v>172</v>
      </c>
    </row>
    <row r="32" spans="1:14" ht="18">
      <c r="A32" s="135" t="s">
        <v>907</v>
      </c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</row>
    <row r="33" spans="1:3">
      <c r="A33" s="4" t="s">
        <v>277</v>
      </c>
      <c r="B33" t="s">
        <v>1055</v>
      </c>
      <c r="C33" t="s">
        <v>1056</v>
      </c>
    </row>
    <row r="34" spans="1:3">
      <c r="A34" s="2" t="s">
        <v>286</v>
      </c>
      <c r="B34" s="3">
        <v>515.09419354838701</v>
      </c>
      <c r="C34" s="3">
        <v>521.51580645161278</v>
      </c>
    </row>
    <row r="35" spans="1:3">
      <c r="A35" s="2" t="s">
        <v>288</v>
      </c>
      <c r="B35" s="3">
        <v>513.1462068965518</v>
      </c>
      <c r="C35" s="3">
        <v>519.45862068965505</v>
      </c>
    </row>
    <row r="36" spans="1:3">
      <c r="A36" s="2" t="s">
        <v>289</v>
      </c>
      <c r="B36" s="3">
        <v>503.5906451612903</v>
      </c>
      <c r="C36" s="3">
        <v>510.02129032258068</v>
      </c>
    </row>
    <row r="37" spans="1:3">
      <c r="A37" s="2" t="s">
        <v>290</v>
      </c>
      <c r="B37" s="3">
        <v>498.57099999999997</v>
      </c>
      <c r="C37" s="3">
        <v>504.98099999999999</v>
      </c>
    </row>
    <row r="38" spans="1:3">
      <c r="A38" s="2" t="s">
        <v>291</v>
      </c>
      <c r="B38" s="3">
        <v>508.99354838709689</v>
      </c>
      <c r="C38" s="3">
        <v>515.43741935483877</v>
      </c>
    </row>
    <row r="39" spans="1:3">
      <c r="A39" s="2" t="s">
        <v>292</v>
      </c>
      <c r="B39" s="3">
        <v>522.25733333333335</v>
      </c>
      <c r="C39" s="3">
        <v>528.99299999999994</v>
      </c>
    </row>
    <row r="40" spans="1:3">
      <c r="A40" s="2" t="s">
        <v>293</v>
      </c>
      <c r="B40" s="3">
        <v>523.1664516129033</v>
      </c>
      <c r="C40" s="3">
        <v>529.24774193548399</v>
      </c>
    </row>
    <row r="41" spans="1:3">
      <c r="A41" s="2" t="s">
        <v>294</v>
      </c>
      <c r="B41" s="3">
        <v>519.86774193548376</v>
      </c>
      <c r="C41" s="3">
        <v>525.70354838709682</v>
      </c>
    </row>
    <row r="42" spans="1:3">
      <c r="A42" s="2" t="s">
        <v>295</v>
      </c>
      <c r="B42" s="3">
        <v>515.99133333333339</v>
      </c>
      <c r="C42" s="3">
        <v>522.01899999999978</v>
      </c>
    </row>
    <row r="43" spans="1:3">
      <c r="A43" s="2" t="s">
        <v>296</v>
      </c>
      <c r="B43" s="3">
        <v>515.97624999999994</v>
      </c>
      <c r="C43" s="3">
        <v>521.68499999999995</v>
      </c>
    </row>
    <row r="44" spans="1:3">
      <c r="A44" s="2" t="s">
        <v>283</v>
      </c>
      <c r="B44">
        <v>513.49549645390073</v>
      </c>
      <c r="C44">
        <v>519.77755319148912</v>
      </c>
    </row>
    <row r="48" spans="1:3">
      <c r="A48" s="4" t="s">
        <v>1057</v>
      </c>
      <c r="B48" t="s">
        <v>172</v>
      </c>
    </row>
    <row r="49" spans="1:5">
      <c r="A49" s="4" t="s">
        <v>1058</v>
      </c>
      <c r="B49" t="s">
        <v>1059</v>
      </c>
    </row>
    <row r="51" spans="1:5">
      <c r="A51" s="4" t="s">
        <v>277</v>
      </c>
      <c r="B51" t="s">
        <v>1060</v>
      </c>
      <c r="C51" t="s">
        <v>1061</v>
      </c>
      <c r="D51" t="s">
        <v>1062</v>
      </c>
      <c r="E51" t="s">
        <v>1063</v>
      </c>
    </row>
    <row r="52" spans="1:5">
      <c r="A52" s="29">
        <v>45299</v>
      </c>
      <c r="B52">
        <v>690</v>
      </c>
      <c r="C52">
        <v>679</v>
      </c>
      <c r="D52">
        <v>632</v>
      </c>
      <c r="E52">
        <v>801</v>
      </c>
    </row>
    <row r="53" spans="1:5">
      <c r="A53" s="29">
        <v>45328</v>
      </c>
      <c r="B53">
        <v>716</v>
      </c>
      <c r="C53">
        <v>666</v>
      </c>
      <c r="D53">
        <v>609</v>
      </c>
      <c r="E53">
        <v>804</v>
      </c>
    </row>
    <row r="54" spans="1:5">
      <c r="A54" s="29">
        <v>45356</v>
      </c>
      <c r="B54">
        <v>715</v>
      </c>
      <c r="C54">
        <v>664</v>
      </c>
      <c r="D54">
        <v>638</v>
      </c>
      <c r="E54">
        <v>854</v>
      </c>
    </row>
    <row r="55" spans="1:5">
      <c r="A55" s="29">
        <v>45393</v>
      </c>
      <c r="B55">
        <v>728</v>
      </c>
      <c r="C55">
        <v>691</v>
      </c>
      <c r="D55">
        <v>638</v>
      </c>
      <c r="E55">
        <v>916</v>
      </c>
    </row>
    <row r="56" spans="1:5">
      <c r="A56" s="29">
        <v>45419</v>
      </c>
      <c r="B56">
        <v>1469</v>
      </c>
      <c r="C56">
        <v>1411</v>
      </c>
      <c r="D56">
        <v>1262</v>
      </c>
      <c r="E56">
        <v>1850</v>
      </c>
    </row>
    <row r="57" spans="1:5">
      <c r="A57" s="29">
        <v>45453</v>
      </c>
      <c r="B57">
        <v>737</v>
      </c>
      <c r="C57">
        <v>722</v>
      </c>
      <c r="D57">
        <v>611</v>
      </c>
      <c r="E57">
        <v>939</v>
      </c>
    </row>
    <row r="58" spans="1:5">
      <c r="A58" s="29">
        <v>45485</v>
      </c>
      <c r="B58">
        <v>734</v>
      </c>
      <c r="C58">
        <v>706</v>
      </c>
      <c r="D58">
        <v>600</v>
      </c>
      <c r="E58">
        <v>928</v>
      </c>
    </row>
    <row r="59" spans="1:5">
      <c r="A59" s="29">
        <v>45503</v>
      </c>
      <c r="B59">
        <v>736</v>
      </c>
      <c r="C59">
        <v>708</v>
      </c>
      <c r="D59">
        <v>601</v>
      </c>
      <c r="E59">
        <v>930</v>
      </c>
    </row>
    <row r="60" spans="1:5">
      <c r="A60" s="29">
        <v>45511</v>
      </c>
      <c r="B60">
        <v>718</v>
      </c>
      <c r="C60">
        <v>686</v>
      </c>
      <c r="D60">
        <v>619</v>
      </c>
      <c r="E60">
        <v>917</v>
      </c>
    </row>
    <row r="61" spans="1:5">
      <c r="A61" s="29">
        <v>45534</v>
      </c>
      <c r="B61">
        <v>720</v>
      </c>
      <c r="C61">
        <v>688</v>
      </c>
      <c r="D61">
        <v>597</v>
      </c>
      <c r="E61">
        <v>916</v>
      </c>
    </row>
    <row r="62" spans="1:5">
      <c r="A62" s="29" t="s">
        <v>283</v>
      </c>
      <c r="B62">
        <v>7963</v>
      </c>
      <c r="C62">
        <v>7621</v>
      </c>
      <c r="D62">
        <v>6807</v>
      </c>
      <c r="E62">
        <v>9855</v>
      </c>
    </row>
  </sheetData>
  <mergeCells count="2">
    <mergeCell ref="A32:N32"/>
    <mergeCell ref="A6:N6"/>
  </mergeCells>
  <pageMargins left="0.7" right="0.7" top="0.75" bottom="0.75" header="0.3" footer="0.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AEBEC-E78F-48F8-BD92-F7AFE6908ED6}">
  <sheetPr>
    <tabColor theme="5" tint="0.39997558519241921"/>
  </sheetPr>
  <dimension ref="A1:V6"/>
  <sheetViews>
    <sheetView showGridLines="0" zoomScale="80" zoomScaleNormal="80" workbookViewId="0">
      <selection activeCell="N16" sqref="N16"/>
    </sheetView>
  </sheetViews>
  <sheetFormatPr defaultColWidth="11.42578125" defaultRowHeight="14.45"/>
  <sheetData>
    <row r="1" spans="1:22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</row>
    <row r="2" spans="1:22" ht="20.25" customHeight="1">
      <c r="A2" s="20"/>
      <c r="B2" s="20"/>
      <c r="C2" s="20"/>
      <c r="D2" s="20"/>
      <c r="E2" s="20"/>
      <c r="F2" s="20"/>
      <c r="G2" s="20"/>
      <c r="H2" s="21" t="s">
        <v>0</v>
      </c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2" ht="20.25" customHeight="1">
      <c r="A3" s="20"/>
      <c r="B3" s="20"/>
      <c r="C3" s="20"/>
      <c r="D3" s="20"/>
      <c r="E3" s="20"/>
      <c r="F3" s="20"/>
      <c r="G3" s="20"/>
      <c r="H3" s="21" t="s">
        <v>1</v>
      </c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</row>
    <row r="4" spans="1:22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</row>
    <row r="5" spans="1:22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</row>
    <row r="6" spans="1:22" ht="24.6" customHeight="1">
      <c r="A6" s="135" t="s">
        <v>884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</row>
  </sheetData>
  <mergeCells count="1">
    <mergeCell ref="A6:P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C9F63-4BDE-406D-BA87-100FF371FBF0}">
  <sheetPr>
    <tabColor theme="9" tint="-0.249977111117893"/>
  </sheetPr>
  <dimension ref="A1:V8118"/>
  <sheetViews>
    <sheetView showGridLines="0" zoomScale="80" zoomScaleNormal="80" workbookViewId="0">
      <selection activeCell="A6" sqref="A6"/>
    </sheetView>
  </sheetViews>
  <sheetFormatPr defaultColWidth="11.42578125" defaultRowHeight="14.45"/>
  <cols>
    <col min="1" max="1" width="12.42578125" bestFit="1" customWidth="1"/>
    <col min="2" max="2" width="10.42578125" bestFit="1" customWidth="1"/>
    <col min="3" max="3" width="8.28515625" bestFit="1" customWidth="1"/>
    <col min="4" max="4" width="7.140625" bestFit="1" customWidth="1"/>
    <col min="5" max="5" width="10.28515625" bestFit="1" customWidth="1"/>
    <col min="6" max="6" width="10.5703125" bestFit="1" customWidth="1"/>
    <col min="7" max="7" width="16.5703125" bestFit="1" customWidth="1"/>
    <col min="8" max="8" width="14.7109375" customWidth="1"/>
    <col min="9" max="9" width="10.42578125" bestFit="1" customWidth="1"/>
    <col min="10" max="10" width="17" bestFit="1" customWidth="1"/>
    <col min="11" max="11" width="7" bestFit="1" customWidth="1"/>
    <col min="12" max="12" width="13.28515625" bestFit="1" customWidth="1"/>
    <col min="13" max="14" width="11.5703125" customWidth="1"/>
  </cols>
  <sheetData>
    <row r="1" spans="1:22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</row>
    <row r="2" spans="1:22" ht="20.25" customHeight="1">
      <c r="A2" s="20"/>
      <c r="B2" s="20"/>
      <c r="C2" s="20"/>
      <c r="D2" s="20"/>
      <c r="E2" s="20"/>
      <c r="G2" s="20"/>
      <c r="H2" s="21" t="s">
        <v>0</v>
      </c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2" ht="20.25" customHeight="1">
      <c r="A3" s="20"/>
      <c r="B3" s="20"/>
      <c r="C3" s="20"/>
      <c r="D3" s="20"/>
      <c r="E3" s="20"/>
      <c r="G3" s="20"/>
      <c r="H3" s="21" t="s">
        <v>1</v>
      </c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</row>
    <row r="4" spans="1:22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</row>
    <row r="5" spans="1:22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</row>
    <row r="6" spans="1:22" ht="24.6" customHeight="1">
      <c r="A6" s="89" t="s">
        <v>127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22" ht="24" customHeight="1"/>
    <row r="8" spans="1:22" ht="19.149999999999999" customHeight="1">
      <c r="B8" s="131" t="s">
        <v>9</v>
      </c>
      <c r="C8" s="131"/>
      <c r="D8" s="131"/>
      <c r="F8" s="131" t="s">
        <v>9</v>
      </c>
      <c r="G8" s="131"/>
      <c r="H8" s="5"/>
    </row>
    <row r="9" spans="1:22" ht="19.149999999999999" customHeight="1">
      <c r="B9" s="131" t="s">
        <v>128</v>
      </c>
      <c r="C9" s="131"/>
      <c r="D9" s="131"/>
      <c r="F9" s="131" t="s">
        <v>129</v>
      </c>
      <c r="G9" s="131"/>
      <c r="H9" s="5"/>
    </row>
    <row r="10" spans="1:22">
      <c r="B10" t="s">
        <v>130</v>
      </c>
      <c r="C10" t="s">
        <v>57</v>
      </c>
      <c r="D10" t="s">
        <v>131</v>
      </c>
      <c r="F10" t="s">
        <v>58</v>
      </c>
      <c r="G10" t="s">
        <v>132</v>
      </c>
    </row>
    <row r="11" spans="1:22">
      <c r="B11" s="80">
        <v>35067</v>
      </c>
      <c r="C11">
        <v>8.5</v>
      </c>
      <c r="D11">
        <v>1996</v>
      </c>
      <c r="F11">
        <v>1996</v>
      </c>
      <c r="G11" s="3">
        <v>5.8619505494505493</v>
      </c>
    </row>
    <row r="12" spans="1:22">
      <c r="B12" s="80">
        <v>35068</v>
      </c>
      <c r="C12">
        <v>8.5</v>
      </c>
      <c r="D12">
        <v>1996</v>
      </c>
      <c r="F12">
        <v>1997</v>
      </c>
      <c r="G12" s="3">
        <v>7.1864686468646868</v>
      </c>
    </row>
    <row r="13" spans="1:22">
      <c r="B13" s="80">
        <v>35069</v>
      </c>
      <c r="C13">
        <v>8.5</v>
      </c>
      <c r="D13">
        <v>1996</v>
      </c>
      <c r="F13">
        <v>1998</v>
      </c>
      <c r="G13" s="3">
        <v>8.3633720930232567</v>
      </c>
    </row>
    <row r="14" spans="1:22">
      <c r="B14" s="80">
        <v>35070</v>
      </c>
      <c r="C14">
        <v>0</v>
      </c>
      <c r="D14">
        <v>1996</v>
      </c>
      <c r="F14">
        <v>1999</v>
      </c>
      <c r="G14" s="3">
        <v>5.8693502824858754</v>
      </c>
    </row>
    <row r="15" spans="1:22">
      <c r="B15" s="80">
        <v>35071</v>
      </c>
      <c r="C15">
        <v>0</v>
      </c>
      <c r="D15">
        <v>1996</v>
      </c>
      <c r="F15">
        <v>2000</v>
      </c>
      <c r="G15" s="3">
        <v>9.1976284584980235</v>
      </c>
    </row>
    <row r="16" spans="1:22">
      <c r="B16" s="80">
        <v>35072</v>
      </c>
      <c r="C16">
        <v>8.5</v>
      </c>
      <c r="D16">
        <v>1996</v>
      </c>
      <c r="F16">
        <v>2001</v>
      </c>
      <c r="G16" s="3">
        <v>6.7780632411067181</v>
      </c>
    </row>
    <row r="17" spans="2:7">
      <c r="B17" s="80">
        <v>35073</v>
      </c>
      <c r="C17">
        <v>8.5</v>
      </c>
      <c r="D17">
        <v>1996</v>
      </c>
      <c r="F17">
        <v>2002</v>
      </c>
      <c r="G17" s="3">
        <v>4.6763565891472867</v>
      </c>
    </row>
    <row r="18" spans="2:7">
      <c r="B18" s="80">
        <v>35074</v>
      </c>
      <c r="C18">
        <v>8.5</v>
      </c>
      <c r="D18">
        <v>1996</v>
      </c>
      <c r="F18">
        <v>2003</v>
      </c>
      <c r="G18" s="3">
        <v>4.12109375</v>
      </c>
    </row>
    <row r="19" spans="2:7">
      <c r="B19" s="80">
        <v>35075</v>
      </c>
      <c r="C19">
        <v>8.5</v>
      </c>
      <c r="D19">
        <v>1996</v>
      </c>
      <c r="F19">
        <v>2004</v>
      </c>
      <c r="G19" s="3">
        <v>4.3465250965250961</v>
      </c>
    </row>
    <row r="20" spans="2:7">
      <c r="B20" s="80">
        <v>35076</v>
      </c>
      <c r="C20">
        <v>8.5</v>
      </c>
      <c r="D20">
        <v>1996</v>
      </c>
      <c r="F20">
        <v>2005</v>
      </c>
      <c r="G20" s="3">
        <v>6.1891891891891895</v>
      </c>
    </row>
    <row r="21" spans="2:7">
      <c r="B21" s="80">
        <v>35077</v>
      </c>
      <c r="C21">
        <v>0</v>
      </c>
      <c r="D21">
        <v>1996</v>
      </c>
      <c r="F21">
        <v>2006</v>
      </c>
      <c r="G21" s="3">
        <v>7.9568627450980394</v>
      </c>
    </row>
    <row r="22" spans="2:7">
      <c r="B22" s="80">
        <v>35078</v>
      </c>
      <c r="C22">
        <v>0</v>
      </c>
      <c r="D22">
        <v>1996</v>
      </c>
      <c r="F22">
        <v>2007</v>
      </c>
      <c r="G22" s="3">
        <v>8.0535019455252925</v>
      </c>
    </row>
    <row r="23" spans="2:7">
      <c r="B23" s="80">
        <v>35079</v>
      </c>
      <c r="C23">
        <v>8.5</v>
      </c>
      <c r="D23">
        <v>1996</v>
      </c>
      <c r="F23">
        <v>2008</v>
      </c>
      <c r="G23" s="3">
        <v>5.0359922178988326</v>
      </c>
    </row>
    <row r="24" spans="2:7">
      <c r="B24" s="80">
        <v>35080</v>
      </c>
      <c r="C24">
        <v>8.5</v>
      </c>
      <c r="D24">
        <v>1996</v>
      </c>
      <c r="F24">
        <v>2009</v>
      </c>
      <c r="G24" s="3">
        <v>3.25</v>
      </c>
    </row>
    <row r="25" spans="2:7">
      <c r="B25" s="80">
        <v>35081</v>
      </c>
      <c r="C25">
        <v>8.5</v>
      </c>
      <c r="D25">
        <v>1996</v>
      </c>
      <c r="F25">
        <v>2010</v>
      </c>
      <c r="G25" s="3">
        <v>2.717041800643087</v>
      </c>
    </row>
    <row r="26" spans="2:7">
      <c r="B26" s="80">
        <v>35082</v>
      </c>
      <c r="C26">
        <v>8.5</v>
      </c>
      <c r="D26">
        <v>1996</v>
      </c>
      <c r="F26">
        <v>2011</v>
      </c>
      <c r="G26" s="3">
        <v>2.2972602739726029</v>
      </c>
    </row>
    <row r="27" spans="2:7">
      <c r="B27" s="80">
        <v>35083</v>
      </c>
      <c r="C27">
        <v>8.5</v>
      </c>
      <c r="D27">
        <v>1996</v>
      </c>
      <c r="F27">
        <v>2012</v>
      </c>
      <c r="G27" s="3">
        <v>2.2998633879781423</v>
      </c>
    </row>
    <row r="28" spans="2:7">
      <c r="B28" s="80">
        <v>35084</v>
      </c>
      <c r="C28">
        <v>0</v>
      </c>
      <c r="D28">
        <v>1996</v>
      </c>
      <c r="F28">
        <v>2013</v>
      </c>
      <c r="G28" s="3">
        <v>2.2972602739726029</v>
      </c>
    </row>
    <row r="29" spans="2:7">
      <c r="B29" s="80">
        <v>35085</v>
      </c>
      <c r="C29">
        <v>0</v>
      </c>
      <c r="D29">
        <v>1996</v>
      </c>
      <c r="F29">
        <v>2014</v>
      </c>
      <c r="G29" s="3">
        <v>2.653481012658228</v>
      </c>
    </row>
    <row r="30" spans="2:7">
      <c r="B30" s="80">
        <v>35086</v>
      </c>
      <c r="C30">
        <v>8.5</v>
      </c>
      <c r="D30">
        <v>1996</v>
      </c>
      <c r="F30">
        <v>2015</v>
      </c>
      <c r="G30" s="3">
        <v>3.2596525096525095</v>
      </c>
    </row>
    <row r="31" spans="2:7">
      <c r="B31" s="80">
        <v>35087</v>
      </c>
      <c r="C31">
        <v>8.5</v>
      </c>
      <c r="D31">
        <v>1996</v>
      </c>
      <c r="F31">
        <v>2016</v>
      </c>
      <c r="G31" s="3">
        <v>3.5115830115830118</v>
      </c>
    </row>
    <row r="32" spans="2:7">
      <c r="B32" s="80">
        <v>35088</v>
      </c>
      <c r="C32">
        <v>8.5</v>
      </c>
      <c r="D32">
        <v>1996</v>
      </c>
      <c r="F32">
        <v>2017</v>
      </c>
      <c r="G32" s="3">
        <v>4.0959302325581399</v>
      </c>
    </row>
    <row r="33" spans="2:7">
      <c r="B33" s="80">
        <v>35089</v>
      </c>
      <c r="C33">
        <v>8.5</v>
      </c>
      <c r="D33">
        <v>1996</v>
      </c>
      <c r="F33">
        <v>2018</v>
      </c>
      <c r="G33" s="3">
        <v>4.9063706563706564</v>
      </c>
    </row>
    <row r="34" spans="2:7">
      <c r="B34" s="80">
        <v>35090</v>
      </c>
      <c r="C34">
        <v>8.5</v>
      </c>
      <c r="D34">
        <v>1996</v>
      </c>
      <c r="F34">
        <v>2019</v>
      </c>
      <c r="G34" s="3">
        <v>5.2825670498084287</v>
      </c>
    </row>
    <row r="35" spans="2:7">
      <c r="B35" s="80">
        <v>35091</v>
      </c>
      <c r="C35">
        <v>0</v>
      </c>
      <c r="D35">
        <v>1996</v>
      </c>
      <c r="F35">
        <v>2020</v>
      </c>
      <c r="G35" s="3">
        <v>3.5419847328244272</v>
      </c>
    </row>
    <row r="36" spans="2:7">
      <c r="B36" s="80">
        <v>35092</v>
      </c>
      <c r="C36">
        <v>0</v>
      </c>
      <c r="D36">
        <v>1996</v>
      </c>
      <c r="F36">
        <v>2021</v>
      </c>
      <c r="G36" s="3">
        <v>3.25</v>
      </c>
    </row>
    <row r="37" spans="2:7">
      <c r="B37" s="80">
        <v>35093</v>
      </c>
      <c r="C37">
        <v>8.5</v>
      </c>
      <c r="D37">
        <v>1996</v>
      </c>
      <c r="F37">
        <v>2022</v>
      </c>
      <c r="G37" s="3">
        <v>4.8644230769230772</v>
      </c>
    </row>
    <row r="38" spans="2:7">
      <c r="B38" s="80">
        <v>35094</v>
      </c>
      <c r="C38">
        <v>8.5</v>
      </c>
      <c r="D38">
        <v>1996</v>
      </c>
      <c r="F38">
        <v>2023</v>
      </c>
      <c r="G38" s="3">
        <v>8.1951923076923077</v>
      </c>
    </row>
    <row r="39" spans="2:7">
      <c r="B39" s="80">
        <v>35095</v>
      </c>
      <c r="C39">
        <v>8.5</v>
      </c>
      <c r="D39">
        <v>1996</v>
      </c>
      <c r="F39">
        <v>2024</v>
      </c>
      <c r="G39" s="3">
        <v>8.4653465346534649</v>
      </c>
    </row>
    <row r="40" spans="2:7">
      <c r="B40" s="80">
        <v>35096</v>
      </c>
      <c r="C40">
        <v>8.25</v>
      </c>
      <c r="D40">
        <v>1996</v>
      </c>
    </row>
    <row r="41" spans="2:7">
      <c r="B41" s="80">
        <v>35097</v>
      </c>
      <c r="C41">
        <v>8.25</v>
      </c>
      <c r="D41">
        <v>1996</v>
      </c>
    </row>
    <row r="42" spans="2:7">
      <c r="B42" s="80">
        <v>35098</v>
      </c>
      <c r="C42">
        <v>0</v>
      </c>
      <c r="D42">
        <v>1996</v>
      </c>
    </row>
    <row r="43" spans="2:7">
      <c r="B43" s="80">
        <v>35099</v>
      </c>
      <c r="C43">
        <v>0</v>
      </c>
      <c r="D43">
        <v>1996</v>
      </c>
    </row>
    <row r="44" spans="2:7">
      <c r="B44" s="80">
        <v>35100</v>
      </c>
      <c r="C44">
        <v>8.25</v>
      </c>
      <c r="D44">
        <v>1996</v>
      </c>
    </row>
    <row r="45" spans="2:7">
      <c r="B45" s="80">
        <v>35101</v>
      </c>
      <c r="C45">
        <v>8.25</v>
      </c>
      <c r="D45">
        <v>1996</v>
      </c>
    </row>
    <row r="46" spans="2:7">
      <c r="B46" s="80">
        <v>35102</v>
      </c>
      <c r="C46">
        <v>8.25</v>
      </c>
      <c r="D46">
        <v>1996</v>
      </c>
    </row>
    <row r="47" spans="2:7">
      <c r="B47" s="80">
        <v>35103</v>
      </c>
      <c r="C47">
        <v>8.25</v>
      </c>
      <c r="D47">
        <v>1996</v>
      </c>
    </row>
    <row r="48" spans="2:7">
      <c r="B48" s="80">
        <v>35104</v>
      </c>
      <c r="C48">
        <v>8.25</v>
      </c>
      <c r="D48">
        <v>1996</v>
      </c>
    </row>
    <row r="49" spans="2:4">
      <c r="B49" s="80">
        <v>35105</v>
      </c>
      <c r="C49">
        <v>0</v>
      </c>
      <c r="D49">
        <v>1996</v>
      </c>
    </row>
    <row r="50" spans="2:4">
      <c r="B50" s="80">
        <v>35106</v>
      </c>
      <c r="C50">
        <v>0</v>
      </c>
      <c r="D50">
        <v>1996</v>
      </c>
    </row>
    <row r="51" spans="2:4">
      <c r="B51" s="80">
        <v>35107</v>
      </c>
      <c r="C51">
        <v>8.25</v>
      </c>
      <c r="D51">
        <v>1996</v>
      </c>
    </row>
    <row r="52" spans="2:4">
      <c r="B52" s="80">
        <v>35108</v>
      </c>
      <c r="C52">
        <v>8.25</v>
      </c>
      <c r="D52">
        <v>1996</v>
      </c>
    </row>
    <row r="53" spans="2:4">
      <c r="B53" s="80">
        <v>35109</v>
      </c>
      <c r="C53">
        <v>8.25</v>
      </c>
      <c r="D53">
        <v>1996</v>
      </c>
    </row>
    <row r="54" spans="2:4">
      <c r="B54" s="80">
        <v>35110</v>
      </c>
      <c r="C54">
        <v>8.25</v>
      </c>
      <c r="D54">
        <v>1996</v>
      </c>
    </row>
    <row r="55" spans="2:4">
      <c r="B55" s="80">
        <v>35111</v>
      </c>
      <c r="C55">
        <v>8.25</v>
      </c>
      <c r="D55">
        <v>1996</v>
      </c>
    </row>
    <row r="56" spans="2:4">
      <c r="B56" s="80">
        <v>35112</v>
      </c>
      <c r="C56">
        <v>0</v>
      </c>
      <c r="D56">
        <v>1996</v>
      </c>
    </row>
    <row r="57" spans="2:4">
      <c r="B57" s="80">
        <v>35113</v>
      </c>
      <c r="C57">
        <v>0</v>
      </c>
      <c r="D57">
        <v>1996</v>
      </c>
    </row>
    <row r="58" spans="2:4">
      <c r="B58" s="80">
        <v>35114</v>
      </c>
      <c r="C58">
        <v>8.25</v>
      </c>
      <c r="D58">
        <v>1996</v>
      </c>
    </row>
    <row r="59" spans="2:4">
      <c r="B59" s="80">
        <v>35115</v>
      </c>
      <c r="C59">
        <v>8.25</v>
      </c>
      <c r="D59">
        <v>1996</v>
      </c>
    </row>
    <row r="60" spans="2:4">
      <c r="B60" s="80">
        <v>35116</v>
      </c>
      <c r="C60">
        <v>8.25</v>
      </c>
      <c r="D60">
        <v>1996</v>
      </c>
    </row>
    <row r="61" spans="2:4">
      <c r="B61" s="80">
        <v>35117</v>
      </c>
      <c r="C61">
        <v>8.25</v>
      </c>
      <c r="D61">
        <v>1996</v>
      </c>
    </row>
    <row r="62" spans="2:4">
      <c r="B62" s="80">
        <v>35118</v>
      </c>
      <c r="C62">
        <v>8.25</v>
      </c>
      <c r="D62">
        <v>1996</v>
      </c>
    </row>
    <row r="63" spans="2:4">
      <c r="B63" s="80">
        <v>35119</v>
      </c>
      <c r="C63">
        <v>0</v>
      </c>
      <c r="D63">
        <v>1996</v>
      </c>
    </row>
    <row r="64" spans="2:4">
      <c r="B64" s="80">
        <v>35120</v>
      </c>
      <c r="C64">
        <v>0</v>
      </c>
      <c r="D64">
        <v>1996</v>
      </c>
    </row>
    <row r="65" spans="2:4">
      <c r="B65" s="80">
        <v>35121</v>
      </c>
      <c r="C65">
        <v>8.25</v>
      </c>
      <c r="D65">
        <v>1996</v>
      </c>
    </row>
    <row r="66" spans="2:4">
      <c r="B66" s="80">
        <v>35122</v>
      </c>
      <c r="C66">
        <v>8.25</v>
      </c>
      <c r="D66">
        <v>1996</v>
      </c>
    </row>
    <row r="67" spans="2:4">
      <c r="B67" s="80">
        <v>35123</v>
      </c>
      <c r="C67">
        <v>8.25</v>
      </c>
      <c r="D67">
        <v>1996</v>
      </c>
    </row>
    <row r="68" spans="2:4">
      <c r="B68" s="80">
        <v>35124</v>
      </c>
      <c r="C68">
        <v>8.25</v>
      </c>
      <c r="D68">
        <v>1996</v>
      </c>
    </row>
    <row r="69" spans="2:4">
      <c r="B69" s="80">
        <v>35125</v>
      </c>
      <c r="C69">
        <v>8.25</v>
      </c>
      <c r="D69">
        <v>1996</v>
      </c>
    </row>
    <row r="70" spans="2:4">
      <c r="B70" s="80">
        <v>35126</v>
      </c>
      <c r="C70">
        <v>0</v>
      </c>
      <c r="D70">
        <v>1996</v>
      </c>
    </row>
    <row r="71" spans="2:4">
      <c r="B71" s="80">
        <v>35127</v>
      </c>
      <c r="C71">
        <v>0</v>
      </c>
      <c r="D71">
        <v>1996</v>
      </c>
    </row>
    <row r="72" spans="2:4">
      <c r="B72" s="80">
        <v>35128</v>
      </c>
      <c r="C72">
        <v>8.25</v>
      </c>
      <c r="D72">
        <v>1996</v>
      </c>
    </row>
    <row r="73" spans="2:4">
      <c r="B73" s="80">
        <v>35129</v>
      </c>
      <c r="C73">
        <v>8.25</v>
      </c>
      <c r="D73">
        <v>1996</v>
      </c>
    </row>
    <row r="74" spans="2:4">
      <c r="B74" s="80">
        <v>35130</v>
      </c>
      <c r="C74">
        <v>8.25</v>
      </c>
      <c r="D74">
        <v>1996</v>
      </c>
    </row>
    <row r="75" spans="2:4">
      <c r="B75" s="80">
        <v>35131</v>
      </c>
      <c r="C75">
        <v>8.25</v>
      </c>
      <c r="D75">
        <v>1996</v>
      </c>
    </row>
    <row r="76" spans="2:4">
      <c r="B76" s="80">
        <v>35132</v>
      </c>
      <c r="C76">
        <v>8.25</v>
      </c>
      <c r="D76">
        <v>1996</v>
      </c>
    </row>
    <row r="77" spans="2:4">
      <c r="B77" s="80">
        <v>35133</v>
      </c>
      <c r="C77">
        <v>0</v>
      </c>
      <c r="D77">
        <v>1996</v>
      </c>
    </row>
    <row r="78" spans="2:4">
      <c r="B78" s="80">
        <v>35134</v>
      </c>
      <c r="C78">
        <v>0</v>
      </c>
      <c r="D78">
        <v>1996</v>
      </c>
    </row>
    <row r="79" spans="2:4">
      <c r="B79" s="80">
        <v>35135</v>
      </c>
      <c r="C79">
        <v>8.25</v>
      </c>
      <c r="D79">
        <v>1996</v>
      </c>
    </row>
    <row r="80" spans="2:4">
      <c r="B80" s="80">
        <v>35136</v>
      </c>
      <c r="C80">
        <v>8.25</v>
      </c>
      <c r="D80">
        <v>1996</v>
      </c>
    </row>
    <row r="81" spans="2:4">
      <c r="B81" s="80">
        <v>35137</v>
      </c>
      <c r="C81">
        <v>8.25</v>
      </c>
      <c r="D81">
        <v>1996</v>
      </c>
    </row>
    <row r="82" spans="2:4">
      <c r="B82" s="80">
        <v>35138</v>
      </c>
      <c r="C82">
        <v>8.25</v>
      </c>
      <c r="D82">
        <v>1996</v>
      </c>
    </row>
    <row r="83" spans="2:4">
      <c r="B83" s="80">
        <v>35139</v>
      </c>
      <c r="C83">
        <v>8.25</v>
      </c>
      <c r="D83">
        <v>1996</v>
      </c>
    </row>
    <row r="84" spans="2:4">
      <c r="B84" s="80">
        <v>35140</v>
      </c>
      <c r="C84">
        <v>0</v>
      </c>
      <c r="D84">
        <v>1996</v>
      </c>
    </row>
    <row r="85" spans="2:4">
      <c r="B85" s="80">
        <v>35141</v>
      </c>
      <c r="C85">
        <v>0</v>
      </c>
      <c r="D85">
        <v>1996</v>
      </c>
    </row>
    <row r="86" spans="2:4">
      <c r="B86" s="80">
        <v>35142</v>
      </c>
      <c r="C86">
        <v>8.25</v>
      </c>
      <c r="D86">
        <v>1996</v>
      </c>
    </row>
    <row r="87" spans="2:4">
      <c r="B87" s="80">
        <v>35143</v>
      </c>
      <c r="C87">
        <v>8.25</v>
      </c>
      <c r="D87">
        <v>1996</v>
      </c>
    </row>
    <row r="88" spans="2:4">
      <c r="B88" s="80">
        <v>35144</v>
      </c>
      <c r="C88">
        <v>8.25</v>
      </c>
      <c r="D88">
        <v>1996</v>
      </c>
    </row>
    <row r="89" spans="2:4">
      <c r="B89" s="80">
        <v>35145</v>
      </c>
      <c r="C89">
        <v>8.25</v>
      </c>
      <c r="D89">
        <v>1996</v>
      </c>
    </row>
    <row r="90" spans="2:4">
      <c r="B90" s="80">
        <v>35146</v>
      </c>
      <c r="C90">
        <v>8.25</v>
      </c>
      <c r="D90">
        <v>1996</v>
      </c>
    </row>
    <row r="91" spans="2:4">
      <c r="B91" s="80">
        <v>35147</v>
      </c>
      <c r="C91">
        <v>0</v>
      </c>
      <c r="D91">
        <v>1996</v>
      </c>
    </row>
    <row r="92" spans="2:4">
      <c r="B92" s="80">
        <v>35148</v>
      </c>
      <c r="C92">
        <v>0</v>
      </c>
      <c r="D92">
        <v>1996</v>
      </c>
    </row>
    <row r="93" spans="2:4">
      <c r="B93" s="80">
        <v>35149</v>
      </c>
      <c r="C93">
        <v>8.25</v>
      </c>
      <c r="D93">
        <v>1996</v>
      </c>
    </row>
    <row r="94" spans="2:4">
      <c r="B94" s="80">
        <v>35150</v>
      </c>
      <c r="C94">
        <v>8.25</v>
      </c>
      <c r="D94">
        <v>1996</v>
      </c>
    </row>
    <row r="95" spans="2:4">
      <c r="B95" s="80">
        <v>35151</v>
      </c>
      <c r="C95">
        <v>8.25</v>
      </c>
      <c r="D95">
        <v>1996</v>
      </c>
    </row>
    <row r="96" spans="2:4">
      <c r="B96" s="80">
        <v>35152</v>
      </c>
      <c r="C96">
        <v>8.25</v>
      </c>
      <c r="D96">
        <v>1996</v>
      </c>
    </row>
    <row r="97" spans="2:4">
      <c r="B97" s="80">
        <v>35153</v>
      </c>
      <c r="C97">
        <v>8.25</v>
      </c>
      <c r="D97">
        <v>1996</v>
      </c>
    </row>
    <row r="98" spans="2:4">
      <c r="B98" s="80">
        <v>35154</v>
      </c>
      <c r="C98">
        <v>0</v>
      </c>
      <c r="D98">
        <v>1996</v>
      </c>
    </row>
    <row r="99" spans="2:4">
      <c r="B99" s="80">
        <v>35155</v>
      </c>
      <c r="C99">
        <v>0</v>
      </c>
      <c r="D99">
        <v>1996</v>
      </c>
    </row>
    <row r="100" spans="2:4">
      <c r="B100" s="80">
        <v>35156</v>
      </c>
      <c r="C100">
        <v>8.25</v>
      </c>
      <c r="D100">
        <v>1996</v>
      </c>
    </row>
    <row r="101" spans="2:4">
      <c r="B101" s="80">
        <v>35157</v>
      </c>
      <c r="C101">
        <v>8.25</v>
      </c>
      <c r="D101">
        <v>1996</v>
      </c>
    </row>
    <row r="102" spans="2:4">
      <c r="B102" s="80">
        <v>35158</v>
      </c>
      <c r="C102">
        <v>8.25</v>
      </c>
      <c r="D102">
        <v>1996</v>
      </c>
    </row>
    <row r="103" spans="2:4">
      <c r="B103" s="80">
        <v>35159</v>
      </c>
      <c r="C103">
        <v>8.25</v>
      </c>
      <c r="D103">
        <v>1996</v>
      </c>
    </row>
    <row r="104" spans="2:4">
      <c r="B104" s="80">
        <v>35160</v>
      </c>
      <c r="C104">
        <v>8.25</v>
      </c>
      <c r="D104">
        <v>1996</v>
      </c>
    </row>
    <row r="105" spans="2:4">
      <c r="B105" s="80">
        <v>35161</v>
      </c>
      <c r="C105">
        <v>0</v>
      </c>
      <c r="D105">
        <v>1996</v>
      </c>
    </row>
    <row r="106" spans="2:4">
      <c r="B106" s="80">
        <v>35162</v>
      </c>
      <c r="C106">
        <v>0</v>
      </c>
      <c r="D106">
        <v>1996</v>
      </c>
    </row>
    <row r="107" spans="2:4">
      <c r="B107" s="80">
        <v>35163</v>
      </c>
      <c r="C107">
        <v>8.25</v>
      </c>
      <c r="D107">
        <v>1996</v>
      </c>
    </row>
    <row r="108" spans="2:4">
      <c r="B108" s="80">
        <v>35164</v>
      </c>
      <c r="C108">
        <v>8.25</v>
      </c>
      <c r="D108">
        <v>1996</v>
      </c>
    </row>
    <row r="109" spans="2:4">
      <c r="B109" s="80">
        <v>35165</v>
      </c>
      <c r="C109">
        <v>8.25</v>
      </c>
      <c r="D109">
        <v>1996</v>
      </c>
    </row>
    <row r="110" spans="2:4">
      <c r="B110" s="80">
        <v>35166</v>
      </c>
      <c r="C110">
        <v>8.25</v>
      </c>
      <c r="D110">
        <v>1996</v>
      </c>
    </row>
    <row r="111" spans="2:4">
      <c r="B111" s="80">
        <v>35167</v>
      </c>
      <c r="C111">
        <v>8.25</v>
      </c>
      <c r="D111">
        <v>1996</v>
      </c>
    </row>
    <row r="112" spans="2:4">
      <c r="B112" s="80">
        <v>35168</v>
      </c>
      <c r="C112">
        <v>0</v>
      </c>
      <c r="D112">
        <v>1996</v>
      </c>
    </row>
    <row r="113" spans="2:4">
      <c r="B113" s="80">
        <v>35169</v>
      </c>
      <c r="C113">
        <v>0</v>
      </c>
      <c r="D113">
        <v>1996</v>
      </c>
    </row>
    <row r="114" spans="2:4">
      <c r="B114" s="80">
        <v>35170</v>
      </c>
      <c r="C114">
        <v>8.25</v>
      </c>
      <c r="D114">
        <v>1996</v>
      </c>
    </row>
    <row r="115" spans="2:4">
      <c r="B115" s="80">
        <v>35171</v>
      </c>
      <c r="C115">
        <v>8.25</v>
      </c>
      <c r="D115">
        <v>1996</v>
      </c>
    </row>
    <row r="116" spans="2:4">
      <c r="B116" s="80">
        <v>35172</v>
      </c>
      <c r="C116">
        <v>8.25</v>
      </c>
      <c r="D116">
        <v>1996</v>
      </c>
    </row>
    <row r="117" spans="2:4">
      <c r="B117" s="80">
        <v>35173</v>
      </c>
      <c r="C117">
        <v>8.25</v>
      </c>
      <c r="D117">
        <v>1996</v>
      </c>
    </row>
    <row r="118" spans="2:4">
      <c r="B118" s="80">
        <v>35174</v>
      </c>
      <c r="C118">
        <v>8.25</v>
      </c>
      <c r="D118">
        <v>1996</v>
      </c>
    </row>
    <row r="119" spans="2:4">
      <c r="B119" s="80">
        <v>35175</v>
      </c>
      <c r="C119">
        <v>0</v>
      </c>
      <c r="D119">
        <v>1996</v>
      </c>
    </row>
    <row r="120" spans="2:4">
      <c r="B120" s="80">
        <v>35176</v>
      </c>
      <c r="C120">
        <v>0</v>
      </c>
      <c r="D120">
        <v>1996</v>
      </c>
    </row>
    <row r="121" spans="2:4">
      <c r="B121" s="80">
        <v>35177</v>
      </c>
      <c r="C121">
        <v>8.25</v>
      </c>
      <c r="D121">
        <v>1996</v>
      </c>
    </row>
    <row r="122" spans="2:4">
      <c r="B122" s="80">
        <v>35178</v>
      </c>
      <c r="C122">
        <v>8.25</v>
      </c>
      <c r="D122">
        <v>1996</v>
      </c>
    </row>
    <row r="123" spans="2:4">
      <c r="B123" s="80">
        <v>35179</v>
      </c>
      <c r="C123">
        <v>8.25</v>
      </c>
      <c r="D123">
        <v>1996</v>
      </c>
    </row>
    <row r="124" spans="2:4">
      <c r="B124" s="80">
        <v>35180</v>
      </c>
      <c r="C124">
        <v>8.25</v>
      </c>
      <c r="D124">
        <v>1996</v>
      </c>
    </row>
    <row r="125" spans="2:4">
      <c r="B125" s="80">
        <v>35181</v>
      </c>
      <c r="C125">
        <v>8.25</v>
      </c>
      <c r="D125">
        <v>1996</v>
      </c>
    </row>
    <row r="126" spans="2:4">
      <c r="B126" s="80">
        <v>35182</v>
      </c>
      <c r="C126">
        <v>0</v>
      </c>
      <c r="D126">
        <v>1996</v>
      </c>
    </row>
    <row r="127" spans="2:4">
      <c r="B127" s="80">
        <v>35183</v>
      </c>
      <c r="C127">
        <v>0</v>
      </c>
      <c r="D127">
        <v>1996</v>
      </c>
    </row>
    <row r="128" spans="2:4">
      <c r="B128" s="80">
        <v>35184</v>
      </c>
      <c r="C128">
        <v>8.25</v>
      </c>
      <c r="D128">
        <v>1996</v>
      </c>
    </row>
    <row r="129" spans="2:4">
      <c r="B129" s="80">
        <v>35185</v>
      </c>
      <c r="C129">
        <v>8.25</v>
      </c>
      <c r="D129">
        <v>1996</v>
      </c>
    </row>
    <row r="130" spans="2:4">
      <c r="B130" s="80">
        <v>35186</v>
      </c>
      <c r="C130">
        <v>8.25</v>
      </c>
      <c r="D130">
        <v>1996</v>
      </c>
    </row>
    <row r="131" spans="2:4">
      <c r="B131" s="80">
        <v>35187</v>
      </c>
      <c r="C131">
        <v>8.25</v>
      </c>
      <c r="D131">
        <v>1996</v>
      </c>
    </row>
    <row r="132" spans="2:4">
      <c r="B132" s="80">
        <v>35188</v>
      </c>
      <c r="C132">
        <v>8.25</v>
      </c>
      <c r="D132">
        <v>1996</v>
      </c>
    </row>
    <row r="133" spans="2:4">
      <c r="B133" s="80">
        <v>35189</v>
      </c>
      <c r="C133">
        <v>0</v>
      </c>
      <c r="D133">
        <v>1996</v>
      </c>
    </row>
    <row r="134" spans="2:4">
      <c r="B134" s="80">
        <v>35190</v>
      </c>
      <c r="C134">
        <v>0</v>
      </c>
      <c r="D134">
        <v>1996</v>
      </c>
    </row>
    <row r="135" spans="2:4">
      <c r="B135" s="80">
        <v>35191</v>
      </c>
      <c r="C135">
        <v>8.25</v>
      </c>
      <c r="D135">
        <v>1996</v>
      </c>
    </row>
    <row r="136" spans="2:4">
      <c r="B136" s="80">
        <v>35192</v>
      </c>
      <c r="C136">
        <v>8.25</v>
      </c>
      <c r="D136">
        <v>1996</v>
      </c>
    </row>
    <row r="137" spans="2:4">
      <c r="B137" s="80">
        <v>35193</v>
      </c>
      <c r="C137">
        <v>8.25</v>
      </c>
      <c r="D137">
        <v>1996</v>
      </c>
    </row>
    <row r="138" spans="2:4">
      <c r="B138" s="80">
        <v>35194</v>
      </c>
      <c r="C138">
        <v>8.25</v>
      </c>
      <c r="D138">
        <v>1996</v>
      </c>
    </row>
    <row r="139" spans="2:4">
      <c r="B139" s="80">
        <v>35195</v>
      </c>
      <c r="C139">
        <v>8.25</v>
      </c>
      <c r="D139">
        <v>1996</v>
      </c>
    </row>
    <row r="140" spans="2:4">
      <c r="B140" s="80">
        <v>35196</v>
      </c>
      <c r="C140">
        <v>0</v>
      </c>
      <c r="D140">
        <v>1996</v>
      </c>
    </row>
    <row r="141" spans="2:4">
      <c r="B141" s="80">
        <v>35197</v>
      </c>
      <c r="C141">
        <v>0</v>
      </c>
      <c r="D141">
        <v>1996</v>
      </c>
    </row>
    <row r="142" spans="2:4">
      <c r="B142" s="80">
        <v>35198</v>
      </c>
      <c r="C142">
        <v>8.25</v>
      </c>
      <c r="D142">
        <v>1996</v>
      </c>
    </row>
    <row r="143" spans="2:4">
      <c r="B143" s="80">
        <v>35199</v>
      </c>
      <c r="C143">
        <v>8.25</v>
      </c>
      <c r="D143">
        <v>1996</v>
      </c>
    </row>
    <row r="144" spans="2:4">
      <c r="B144" s="80">
        <v>35200</v>
      </c>
      <c r="C144">
        <v>8.25</v>
      </c>
      <c r="D144">
        <v>1996</v>
      </c>
    </row>
    <row r="145" spans="2:4">
      <c r="B145" s="80">
        <v>35201</v>
      </c>
      <c r="C145">
        <v>8.25</v>
      </c>
      <c r="D145">
        <v>1996</v>
      </c>
    </row>
    <row r="146" spans="2:4">
      <c r="B146" s="80">
        <v>35202</v>
      </c>
      <c r="C146">
        <v>8.25</v>
      </c>
      <c r="D146">
        <v>1996</v>
      </c>
    </row>
    <row r="147" spans="2:4">
      <c r="B147" s="80">
        <v>35203</v>
      </c>
      <c r="C147">
        <v>0</v>
      </c>
      <c r="D147">
        <v>1996</v>
      </c>
    </row>
    <row r="148" spans="2:4">
      <c r="B148" s="80">
        <v>35204</v>
      </c>
      <c r="C148">
        <v>0</v>
      </c>
      <c r="D148">
        <v>1996</v>
      </c>
    </row>
    <row r="149" spans="2:4">
      <c r="B149" s="80">
        <v>35205</v>
      </c>
      <c r="C149">
        <v>8.25</v>
      </c>
      <c r="D149">
        <v>1996</v>
      </c>
    </row>
    <row r="150" spans="2:4">
      <c r="B150" s="80">
        <v>35206</v>
      </c>
      <c r="C150">
        <v>8.25</v>
      </c>
      <c r="D150">
        <v>1996</v>
      </c>
    </row>
    <row r="151" spans="2:4">
      <c r="B151" s="80">
        <v>35207</v>
      </c>
      <c r="C151">
        <v>8.25</v>
      </c>
      <c r="D151">
        <v>1996</v>
      </c>
    </row>
    <row r="152" spans="2:4">
      <c r="B152" s="80">
        <v>35208</v>
      </c>
      <c r="C152">
        <v>8.25</v>
      </c>
      <c r="D152">
        <v>1996</v>
      </c>
    </row>
    <row r="153" spans="2:4">
      <c r="B153" s="80">
        <v>35209</v>
      </c>
      <c r="C153">
        <v>8.25</v>
      </c>
      <c r="D153">
        <v>1996</v>
      </c>
    </row>
    <row r="154" spans="2:4">
      <c r="B154" s="80">
        <v>35210</v>
      </c>
      <c r="C154">
        <v>0</v>
      </c>
      <c r="D154">
        <v>1996</v>
      </c>
    </row>
    <row r="155" spans="2:4">
      <c r="B155" s="80">
        <v>35211</v>
      </c>
      <c r="C155">
        <v>0</v>
      </c>
      <c r="D155">
        <v>1996</v>
      </c>
    </row>
    <row r="156" spans="2:4">
      <c r="B156" s="80">
        <v>35212</v>
      </c>
      <c r="C156">
        <v>8.25</v>
      </c>
      <c r="D156">
        <v>1996</v>
      </c>
    </row>
    <row r="157" spans="2:4">
      <c r="B157" s="80">
        <v>35213</v>
      </c>
      <c r="C157">
        <v>8.25</v>
      </c>
      <c r="D157">
        <v>1996</v>
      </c>
    </row>
    <row r="158" spans="2:4">
      <c r="B158" s="80">
        <v>35214</v>
      </c>
      <c r="C158">
        <v>8.25</v>
      </c>
      <c r="D158">
        <v>1996</v>
      </c>
    </row>
    <row r="159" spans="2:4">
      <c r="B159" s="80">
        <v>35215</v>
      </c>
      <c r="C159">
        <v>8.25</v>
      </c>
      <c r="D159">
        <v>1996</v>
      </c>
    </row>
    <row r="160" spans="2:4">
      <c r="B160" s="80">
        <v>35216</v>
      </c>
      <c r="C160">
        <v>8.25</v>
      </c>
      <c r="D160">
        <v>1996</v>
      </c>
    </row>
    <row r="161" spans="2:4">
      <c r="B161" s="80">
        <v>35217</v>
      </c>
      <c r="C161">
        <v>0</v>
      </c>
      <c r="D161">
        <v>1996</v>
      </c>
    </row>
    <row r="162" spans="2:4">
      <c r="B162" s="80">
        <v>35218</v>
      </c>
      <c r="C162">
        <v>0</v>
      </c>
      <c r="D162">
        <v>1996</v>
      </c>
    </row>
    <row r="163" spans="2:4">
      <c r="B163" s="80">
        <v>35219</v>
      </c>
      <c r="C163">
        <v>8.25</v>
      </c>
      <c r="D163">
        <v>1996</v>
      </c>
    </row>
    <row r="164" spans="2:4">
      <c r="B164" s="80">
        <v>35220</v>
      </c>
      <c r="C164">
        <v>8.25</v>
      </c>
      <c r="D164">
        <v>1996</v>
      </c>
    </row>
    <row r="165" spans="2:4">
      <c r="B165" s="80">
        <v>35221</v>
      </c>
      <c r="C165">
        <v>8.25</v>
      </c>
      <c r="D165">
        <v>1996</v>
      </c>
    </row>
    <row r="166" spans="2:4">
      <c r="B166" s="80">
        <v>35222</v>
      </c>
      <c r="C166">
        <v>0</v>
      </c>
      <c r="D166">
        <v>1996</v>
      </c>
    </row>
    <row r="167" spans="2:4">
      <c r="B167" s="80">
        <v>35223</v>
      </c>
      <c r="C167">
        <v>8.25</v>
      </c>
      <c r="D167">
        <v>1996</v>
      </c>
    </row>
    <row r="168" spans="2:4">
      <c r="B168" s="80">
        <v>35224</v>
      </c>
      <c r="C168">
        <v>0</v>
      </c>
      <c r="D168">
        <v>1996</v>
      </c>
    </row>
    <row r="169" spans="2:4">
      <c r="B169" s="80">
        <v>35225</v>
      </c>
      <c r="C169">
        <v>0</v>
      </c>
      <c r="D169">
        <v>1996</v>
      </c>
    </row>
    <row r="170" spans="2:4">
      <c r="B170" s="80">
        <v>35226</v>
      </c>
      <c r="C170">
        <v>8.25</v>
      </c>
      <c r="D170">
        <v>1996</v>
      </c>
    </row>
    <row r="171" spans="2:4">
      <c r="B171" s="80">
        <v>35227</v>
      </c>
      <c r="C171">
        <v>8.25</v>
      </c>
      <c r="D171">
        <v>1996</v>
      </c>
    </row>
    <row r="172" spans="2:4">
      <c r="B172" s="80">
        <v>35228</v>
      </c>
      <c r="C172">
        <v>8.25</v>
      </c>
      <c r="D172">
        <v>1996</v>
      </c>
    </row>
    <row r="173" spans="2:4">
      <c r="B173" s="80">
        <v>35229</v>
      </c>
      <c r="C173">
        <v>8.25</v>
      </c>
      <c r="D173">
        <v>1996</v>
      </c>
    </row>
    <row r="174" spans="2:4">
      <c r="B174" s="80">
        <v>35230</v>
      </c>
      <c r="C174">
        <v>8.25</v>
      </c>
      <c r="D174">
        <v>1996</v>
      </c>
    </row>
    <row r="175" spans="2:4">
      <c r="B175" s="80">
        <v>35231</v>
      </c>
      <c r="C175">
        <v>0</v>
      </c>
      <c r="D175">
        <v>1996</v>
      </c>
    </row>
    <row r="176" spans="2:4">
      <c r="B176" s="80">
        <v>35232</v>
      </c>
      <c r="C176">
        <v>0</v>
      </c>
      <c r="D176">
        <v>1996</v>
      </c>
    </row>
    <row r="177" spans="2:4">
      <c r="B177" s="80">
        <v>35233</v>
      </c>
      <c r="C177">
        <v>8.25</v>
      </c>
      <c r="D177">
        <v>1996</v>
      </c>
    </row>
    <row r="178" spans="2:4">
      <c r="B178" s="80">
        <v>35234</v>
      </c>
      <c r="C178">
        <v>8.25</v>
      </c>
      <c r="D178">
        <v>1996</v>
      </c>
    </row>
    <row r="179" spans="2:4">
      <c r="B179" s="80">
        <v>35235</v>
      </c>
      <c r="C179">
        <v>8.25</v>
      </c>
      <c r="D179">
        <v>1996</v>
      </c>
    </row>
    <row r="180" spans="2:4">
      <c r="B180" s="80">
        <v>35236</v>
      </c>
      <c r="C180">
        <v>8.25</v>
      </c>
      <c r="D180">
        <v>1996</v>
      </c>
    </row>
    <row r="181" spans="2:4">
      <c r="B181" s="80">
        <v>35237</v>
      </c>
      <c r="C181">
        <v>8.25</v>
      </c>
      <c r="D181">
        <v>1996</v>
      </c>
    </row>
    <row r="182" spans="2:4">
      <c r="B182" s="80">
        <v>35238</v>
      </c>
      <c r="C182">
        <v>0</v>
      </c>
      <c r="D182">
        <v>1996</v>
      </c>
    </row>
    <row r="183" spans="2:4">
      <c r="B183" s="80">
        <v>35239</v>
      </c>
      <c r="C183">
        <v>0</v>
      </c>
      <c r="D183">
        <v>1996</v>
      </c>
    </row>
    <row r="184" spans="2:4">
      <c r="B184" s="80">
        <v>35240</v>
      </c>
      <c r="C184">
        <v>8.25</v>
      </c>
      <c r="D184">
        <v>1996</v>
      </c>
    </row>
    <row r="185" spans="2:4">
      <c r="B185" s="80">
        <v>35241</v>
      </c>
      <c r="C185">
        <v>8.25</v>
      </c>
      <c r="D185">
        <v>1996</v>
      </c>
    </row>
    <row r="186" spans="2:4">
      <c r="B186" s="80">
        <v>35242</v>
      </c>
      <c r="C186">
        <v>8.25</v>
      </c>
      <c r="D186">
        <v>1996</v>
      </c>
    </row>
    <row r="187" spans="2:4">
      <c r="B187" s="80">
        <v>35243</v>
      </c>
      <c r="C187">
        <v>8.25</v>
      </c>
      <c r="D187">
        <v>1996</v>
      </c>
    </row>
    <row r="188" spans="2:4">
      <c r="B188" s="80">
        <v>35244</v>
      </c>
      <c r="C188">
        <v>8.25</v>
      </c>
      <c r="D188">
        <v>1996</v>
      </c>
    </row>
    <row r="189" spans="2:4">
      <c r="B189" s="80">
        <v>35245</v>
      </c>
      <c r="C189">
        <v>0</v>
      </c>
      <c r="D189">
        <v>1996</v>
      </c>
    </row>
    <row r="190" spans="2:4">
      <c r="B190" s="80">
        <v>35246</v>
      </c>
      <c r="C190">
        <v>0</v>
      </c>
      <c r="D190">
        <v>1996</v>
      </c>
    </row>
    <row r="191" spans="2:4">
      <c r="B191" s="80">
        <v>35247</v>
      </c>
      <c r="C191">
        <v>8.25</v>
      </c>
      <c r="D191">
        <v>1996</v>
      </c>
    </row>
    <row r="192" spans="2:4">
      <c r="B192" s="80">
        <v>35248</v>
      </c>
      <c r="C192">
        <v>8.25</v>
      </c>
      <c r="D192">
        <v>1996</v>
      </c>
    </row>
    <row r="193" spans="2:4">
      <c r="B193" s="80">
        <v>35249</v>
      </c>
      <c r="C193">
        <v>8.25</v>
      </c>
      <c r="D193">
        <v>1996</v>
      </c>
    </row>
    <row r="194" spans="2:4">
      <c r="B194" s="80">
        <v>35250</v>
      </c>
      <c r="C194">
        <v>8.25</v>
      </c>
      <c r="D194">
        <v>1996</v>
      </c>
    </row>
    <row r="195" spans="2:4">
      <c r="B195" s="80">
        <v>35251</v>
      </c>
      <c r="C195">
        <v>8.25</v>
      </c>
      <c r="D195">
        <v>1996</v>
      </c>
    </row>
    <row r="196" spans="2:4">
      <c r="B196" s="80">
        <v>35252</v>
      </c>
      <c r="C196">
        <v>0</v>
      </c>
      <c r="D196">
        <v>1996</v>
      </c>
    </row>
    <row r="197" spans="2:4">
      <c r="B197" s="80">
        <v>35253</v>
      </c>
      <c r="C197">
        <v>0</v>
      </c>
      <c r="D197">
        <v>1996</v>
      </c>
    </row>
    <row r="198" spans="2:4">
      <c r="B198" s="80">
        <v>35254</v>
      </c>
      <c r="C198">
        <v>8.25</v>
      </c>
      <c r="D198">
        <v>1996</v>
      </c>
    </row>
    <row r="199" spans="2:4">
      <c r="B199" s="80">
        <v>35255</v>
      </c>
      <c r="C199">
        <v>8.25</v>
      </c>
      <c r="D199">
        <v>1996</v>
      </c>
    </row>
    <row r="200" spans="2:4">
      <c r="B200" s="80">
        <v>35256</v>
      </c>
      <c r="C200">
        <v>8.25</v>
      </c>
      <c r="D200">
        <v>1996</v>
      </c>
    </row>
    <row r="201" spans="2:4">
      <c r="B201" s="80">
        <v>35257</v>
      </c>
      <c r="C201">
        <v>8.25</v>
      </c>
      <c r="D201">
        <v>1996</v>
      </c>
    </row>
    <row r="202" spans="2:4">
      <c r="B202" s="80">
        <v>35258</v>
      </c>
      <c r="C202">
        <v>8.25</v>
      </c>
      <c r="D202">
        <v>1996</v>
      </c>
    </row>
    <row r="203" spans="2:4">
      <c r="B203" s="80">
        <v>35259</v>
      </c>
      <c r="C203">
        <v>0</v>
      </c>
      <c r="D203">
        <v>1996</v>
      </c>
    </row>
    <row r="204" spans="2:4">
      <c r="B204" s="80">
        <v>35260</v>
      </c>
      <c r="C204">
        <v>0</v>
      </c>
      <c r="D204">
        <v>1996</v>
      </c>
    </row>
    <row r="205" spans="2:4">
      <c r="B205" s="80">
        <v>35261</v>
      </c>
      <c r="C205">
        <v>8.25</v>
      </c>
      <c r="D205">
        <v>1996</v>
      </c>
    </row>
    <row r="206" spans="2:4">
      <c r="B206" s="80">
        <v>35262</v>
      </c>
      <c r="C206">
        <v>8.25</v>
      </c>
      <c r="D206">
        <v>1996</v>
      </c>
    </row>
    <row r="207" spans="2:4">
      <c r="B207" s="80">
        <v>35263</v>
      </c>
      <c r="C207">
        <v>8.25</v>
      </c>
      <c r="D207">
        <v>1996</v>
      </c>
    </row>
    <row r="208" spans="2:4">
      <c r="B208" s="80">
        <v>35264</v>
      </c>
      <c r="C208">
        <v>8.25</v>
      </c>
      <c r="D208">
        <v>1996</v>
      </c>
    </row>
    <row r="209" spans="2:4">
      <c r="B209" s="80">
        <v>35265</v>
      </c>
      <c r="C209">
        <v>8.25</v>
      </c>
      <c r="D209">
        <v>1996</v>
      </c>
    </row>
    <row r="210" spans="2:4">
      <c r="B210" s="80">
        <v>35266</v>
      </c>
      <c r="C210">
        <v>0</v>
      </c>
      <c r="D210">
        <v>1996</v>
      </c>
    </row>
    <row r="211" spans="2:4">
      <c r="B211" s="80">
        <v>35267</v>
      </c>
      <c r="C211">
        <v>0</v>
      </c>
      <c r="D211">
        <v>1996</v>
      </c>
    </row>
    <row r="212" spans="2:4">
      <c r="B212" s="80">
        <v>35268</v>
      </c>
      <c r="C212">
        <v>8.25</v>
      </c>
      <c r="D212">
        <v>1996</v>
      </c>
    </row>
    <row r="213" spans="2:4">
      <c r="B213" s="80">
        <v>35269</v>
      </c>
      <c r="C213">
        <v>8.25</v>
      </c>
      <c r="D213">
        <v>1996</v>
      </c>
    </row>
    <row r="214" spans="2:4">
      <c r="B214" s="80">
        <v>35270</v>
      </c>
      <c r="C214">
        <v>8.25</v>
      </c>
      <c r="D214">
        <v>1996</v>
      </c>
    </row>
    <row r="215" spans="2:4">
      <c r="B215" s="80">
        <v>35271</v>
      </c>
      <c r="C215">
        <v>8.25</v>
      </c>
      <c r="D215">
        <v>1996</v>
      </c>
    </row>
    <row r="216" spans="2:4">
      <c r="B216" s="80">
        <v>35272</v>
      </c>
      <c r="C216">
        <v>8.25</v>
      </c>
      <c r="D216">
        <v>1996</v>
      </c>
    </row>
    <row r="217" spans="2:4">
      <c r="B217" s="80">
        <v>35273</v>
      </c>
      <c r="C217">
        <v>0</v>
      </c>
      <c r="D217">
        <v>1996</v>
      </c>
    </row>
    <row r="218" spans="2:4">
      <c r="B218" s="80">
        <v>35274</v>
      </c>
      <c r="C218">
        <v>0</v>
      </c>
      <c r="D218">
        <v>1996</v>
      </c>
    </row>
    <row r="219" spans="2:4">
      <c r="B219" s="80">
        <v>35275</v>
      </c>
      <c r="C219">
        <v>8.25</v>
      </c>
      <c r="D219">
        <v>1996</v>
      </c>
    </row>
    <row r="220" spans="2:4">
      <c r="B220" s="80">
        <v>35276</v>
      </c>
      <c r="C220">
        <v>8.25</v>
      </c>
      <c r="D220">
        <v>1996</v>
      </c>
    </row>
    <row r="221" spans="2:4">
      <c r="B221" s="80">
        <v>35277</v>
      </c>
      <c r="C221">
        <v>8.25</v>
      </c>
      <c r="D221">
        <v>1996</v>
      </c>
    </row>
    <row r="222" spans="2:4">
      <c r="B222" s="80">
        <v>35278</v>
      </c>
      <c r="C222">
        <v>8.25</v>
      </c>
      <c r="D222">
        <v>1996</v>
      </c>
    </row>
    <row r="223" spans="2:4">
      <c r="B223" s="80">
        <v>35279</v>
      </c>
      <c r="C223">
        <v>8.25</v>
      </c>
      <c r="D223">
        <v>1996</v>
      </c>
    </row>
    <row r="224" spans="2:4">
      <c r="B224" s="80">
        <v>35280</v>
      </c>
      <c r="C224">
        <v>0</v>
      </c>
      <c r="D224">
        <v>1996</v>
      </c>
    </row>
    <row r="225" spans="2:4">
      <c r="B225" s="80">
        <v>35281</v>
      </c>
      <c r="C225">
        <v>0</v>
      </c>
      <c r="D225">
        <v>1996</v>
      </c>
    </row>
    <row r="226" spans="2:4">
      <c r="B226" s="80">
        <v>35282</v>
      </c>
      <c r="C226">
        <v>8.25</v>
      </c>
      <c r="D226">
        <v>1996</v>
      </c>
    </row>
    <row r="227" spans="2:4">
      <c r="B227" s="80">
        <v>35283</v>
      </c>
      <c r="C227">
        <v>8.25</v>
      </c>
      <c r="D227">
        <v>1996</v>
      </c>
    </row>
    <row r="228" spans="2:4">
      <c r="B228" s="80">
        <v>35284</v>
      </c>
      <c r="C228">
        <v>8.25</v>
      </c>
      <c r="D228">
        <v>1996</v>
      </c>
    </row>
    <row r="229" spans="2:4">
      <c r="B229" s="80">
        <v>35285</v>
      </c>
      <c r="C229">
        <v>8.25</v>
      </c>
      <c r="D229">
        <v>1996</v>
      </c>
    </row>
    <row r="230" spans="2:4">
      <c r="B230" s="80">
        <v>35286</v>
      </c>
      <c r="C230">
        <v>8.25</v>
      </c>
      <c r="D230">
        <v>1996</v>
      </c>
    </row>
    <row r="231" spans="2:4">
      <c r="B231" s="80">
        <v>35287</v>
      </c>
      <c r="C231">
        <v>0</v>
      </c>
      <c r="D231">
        <v>1996</v>
      </c>
    </row>
    <row r="232" spans="2:4">
      <c r="B232" s="80">
        <v>35288</v>
      </c>
      <c r="C232">
        <v>0</v>
      </c>
      <c r="D232">
        <v>1996</v>
      </c>
    </row>
    <row r="233" spans="2:4">
      <c r="B233" s="80">
        <v>35289</v>
      </c>
      <c r="C233">
        <v>8.25</v>
      </c>
      <c r="D233">
        <v>1996</v>
      </c>
    </row>
    <row r="234" spans="2:4">
      <c r="B234" s="80">
        <v>35290</v>
      </c>
      <c r="C234">
        <v>8.25</v>
      </c>
      <c r="D234">
        <v>1996</v>
      </c>
    </row>
    <row r="235" spans="2:4">
      <c r="B235" s="80">
        <v>35291</v>
      </c>
      <c r="C235">
        <v>8.25</v>
      </c>
      <c r="D235">
        <v>1996</v>
      </c>
    </row>
    <row r="236" spans="2:4">
      <c r="B236" s="80">
        <v>35292</v>
      </c>
      <c r="C236">
        <v>8.25</v>
      </c>
      <c r="D236">
        <v>1996</v>
      </c>
    </row>
    <row r="237" spans="2:4">
      <c r="B237" s="80">
        <v>35293</v>
      </c>
      <c r="C237">
        <v>8.25</v>
      </c>
      <c r="D237">
        <v>1996</v>
      </c>
    </row>
    <row r="238" spans="2:4">
      <c r="B238" s="80">
        <v>35294</v>
      </c>
      <c r="C238">
        <v>0</v>
      </c>
      <c r="D238">
        <v>1996</v>
      </c>
    </row>
    <row r="239" spans="2:4">
      <c r="B239" s="80">
        <v>35295</v>
      </c>
      <c r="C239">
        <v>0</v>
      </c>
      <c r="D239">
        <v>1996</v>
      </c>
    </row>
    <row r="240" spans="2:4">
      <c r="B240" s="80">
        <v>35296</v>
      </c>
      <c r="C240">
        <v>8.25</v>
      </c>
      <c r="D240">
        <v>1996</v>
      </c>
    </row>
    <row r="241" spans="2:4">
      <c r="B241" s="80">
        <v>35297</v>
      </c>
      <c r="C241">
        <v>8.25</v>
      </c>
      <c r="D241">
        <v>1996</v>
      </c>
    </row>
    <row r="242" spans="2:4">
      <c r="B242" s="80">
        <v>35298</v>
      </c>
      <c r="C242">
        <v>8.25</v>
      </c>
      <c r="D242">
        <v>1996</v>
      </c>
    </row>
    <row r="243" spans="2:4">
      <c r="B243" s="80">
        <v>35299</v>
      </c>
      <c r="C243">
        <v>8.25</v>
      </c>
      <c r="D243">
        <v>1996</v>
      </c>
    </row>
    <row r="244" spans="2:4">
      <c r="B244" s="80">
        <v>35300</v>
      </c>
      <c r="C244">
        <v>8.25</v>
      </c>
      <c r="D244">
        <v>1996</v>
      </c>
    </row>
    <row r="245" spans="2:4">
      <c r="B245" s="80">
        <v>35301</v>
      </c>
      <c r="C245">
        <v>0</v>
      </c>
      <c r="D245">
        <v>1996</v>
      </c>
    </row>
    <row r="246" spans="2:4">
      <c r="B246" s="80">
        <v>35302</v>
      </c>
      <c r="C246">
        <v>0</v>
      </c>
      <c r="D246">
        <v>1996</v>
      </c>
    </row>
    <row r="247" spans="2:4">
      <c r="B247" s="80">
        <v>35303</v>
      </c>
      <c r="C247">
        <v>8.25</v>
      </c>
      <c r="D247">
        <v>1996</v>
      </c>
    </row>
    <row r="248" spans="2:4">
      <c r="B248" s="80">
        <v>35304</v>
      </c>
      <c r="C248">
        <v>8.25</v>
      </c>
      <c r="D248">
        <v>1996</v>
      </c>
    </row>
    <row r="249" spans="2:4">
      <c r="B249" s="80">
        <v>35305</v>
      </c>
      <c r="C249">
        <v>8.25</v>
      </c>
      <c r="D249">
        <v>1996</v>
      </c>
    </row>
    <row r="250" spans="2:4">
      <c r="B250" s="80">
        <v>35306</v>
      </c>
      <c r="C250">
        <v>8.25</v>
      </c>
      <c r="D250">
        <v>1996</v>
      </c>
    </row>
    <row r="251" spans="2:4">
      <c r="B251" s="80">
        <v>35307</v>
      </c>
      <c r="C251">
        <v>8.25</v>
      </c>
      <c r="D251">
        <v>1996</v>
      </c>
    </row>
    <row r="252" spans="2:4">
      <c r="B252" s="80">
        <v>35308</v>
      </c>
      <c r="C252">
        <v>0</v>
      </c>
      <c r="D252">
        <v>1996</v>
      </c>
    </row>
    <row r="253" spans="2:4">
      <c r="B253" s="80">
        <v>35309</v>
      </c>
      <c r="C253">
        <v>0</v>
      </c>
      <c r="D253">
        <v>1996</v>
      </c>
    </row>
    <row r="254" spans="2:4">
      <c r="B254" s="80">
        <v>35310</v>
      </c>
      <c r="C254">
        <v>8.25</v>
      </c>
      <c r="D254">
        <v>1996</v>
      </c>
    </row>
    <row r="255" spans="2:4">
      <c r="B255" s="80">
        <v>35311</v>
      </c>
      <c r="C255">
        <v>8.25</v>
      </c>
      <c r="D255">
        <v>1996</v>
      </c>
    </row>
    <row r="256" spans="2:4">
      <c r="B256" s="80">
        <v>35312</v>
      </c>
      <c r="C256">
        <v>8.25</v>
      </c>
      <c r="D256">
        <v>1996</v>
      </c>
    </row>
    <row r="257" spans="2:4">
      <c r="B257" s="80">
        <v>35313</v>
      </c>
      <c r="C257">
        <v>8.25</v>
      </c>
      <c r="D257">
        <v>1996</v>
      </c>
    </row>
    <row r="258" spans="2:4">
      <c r="B258" s="80">
        <v>35314</v>
      </c>
      <c r="C258">
        <v>8.25</v>
      </c>
      <c r="D258">
        <v>1996</v>
      </c>
    </row>
    <row r="259" spans="2:4">
      <c r="B259" s="80">
        <v>35315</v>
      </c>
      <c r="C259">
        <v>0</v>
      </c>
      <c r="D259">
        <v>1996</v>
      </c>
    </row>
    <row r="260" spans="2:4">
      <c r="B260" s="80">
        <v>35316</v>
      </c>
      <c r="C260">
        <v>0</v>
      </c>
      <c r="D260">
        <v>1996</v>
      </c>
    </row>
    <row r="261" spans="2:4">
      <c r="B261" s="80">
        <v>35317</v>
      </c>
      <c r="C261">
        <v>8.25</v>
      </c>
      <c r="D261">
        <v>1996</v>
      </c>
    </row>
    <row r="262" spans="2:4">
      <c r="B262" s="80">
        <v>35318</v>
      </c>
      <c r="C262">
        <v>8.25</v>
      </c>
      <c r="D262">
        <v>1996</v>
      </c>
    </row>
    <row r="263" spans="2:4">
      <c r="B263" s="80">
        <v>35319</v>
      </c>
      <c r="C263">
        <v>8.25</v>
      </c>
      <c r="D263">
        <v>1996</v>
      </c>
    </row>
    <row r="264" spans="2:4">
      <c r="B264" s="80">
        <v>35320</v>
      </c>
      <c r="C264">
        <v>8.25</v>
      </c>
      <c r="D264">
        <v>1996</v>
      </c>
    </row>
    <row r="265" spans="2:4">
      <c r="B265" s="80">
        <v>35321</v>
      </c>
      <c r="C265">
        <v>8.25</v>
      </c>
      <c r="D265">
        <v>1996</v>
      </c>
    </row>
    <row r="266" spans="2:4">
      <c r="B266" s="80">
        <v>35322</v>
      </c>
      <c r="C266">
        <v>0</v>
      </c>
      <c r="D266">
        <v>1996</v>
      </c>
    </row>
    <row r="267" spans="2:4">
      <c r="B267" s="80">
        <v>35323</v>
      </c>
      <c r="C267">
        <v>0</v>
      </c>
      <c r="D267">
        <v>1996</v>
      </c>
    </row>
    <row r="268" spans="2:4">
      <c r="B268" s="80">
        <v>35324</v>
      </c>
      <c r="C268">
        <v>8.25</v>
      </c>
      <c r="D268">
        <v>1996</v>
      </c>
    </row>
    <row r="269" spans="2:4">
      <c r="B269" s="80">
        <v>35325</v>
      </c>
      <c r="C269">
        <v>8.25</v>
      </c>
      <c r="D269">
        <v>1996</v>
      </c>
    </row>
    <row r="270" spans="2:4">
      <c r="B270" s="80">
        <v>35326</v>
      </c>
      <c r="C270">
        <v>8.25</v>
      </c>
      <c r="D270">
        <v>1996</v>
      </c>
    </row>
    <row r="271" spans="2:4">
      <c r="B271" s="80">
        <v>35327</v>
      </c>
      <c r="C271">
        <v>8.25</v>
      </c>
      <c r="D271">
        <v>1996</v>
      </c>
    </row>
    <row r="272" spans="2:4">
      <c r="B272" s="80">
        <v>35328</v>
      </c>
      <c r="C272">
        <v>8.25</v>
      </c>
      <c r="D272">
        <v>1996</v>
      </c>
    </row>
    <row r="273" spans="2:4">
      <c r="B273" s="80">
        <v>35329</v>
      </c>
      <c r="C273">
        <v>0</v>
      </c>
      <c r="D273">
        <v>1996</v>
      </c>
    </row>
    <row r="274" spans="2:4">
      <c r="B274" s="80">
        <v>35330</v>
      </c>
      <c r="C274">
        <v>0</v>
      </c>
      <c r="D274">
        <v>1996</v>
      </c>
    </row>
    <row r="275" spans="2:4">
      <c r="B275" s="80">
        <v>35331</v>
      </c>
      <c r="C275">
        <v>8.25</v>
      </c>
      <c r="D275">
        <v>1996</v>
      </c>
    </row>
    <row r="276" spans="2:4">
      <c r="B276" s="80">
        <v>35332</v>
      </c>
      <c r="C276">
        <v>8.25</v>
      </c>
      <c r="D276">
        <v>1996</v>
      </c>
    </row>
    <row r="277" spans="2:4">
      <c r="B277" s="80">
        <v>35333</v>
      </c>
      <c r="C277">
        <v>8.25</v>
      </c>
      <c r="D277">
        <v>1996</v>
      </c>
    </row>
    <row r="278" spans="2:4">
      <c r="B278" s="80">
        <v>35334</v>
      </c>
      <c r="C278">
        <v>8.25</v>
      </c>
      <c r="D278">
        <v>1996</v>
      </c>
    </row>
    <row r="279" spans="2:4">
      <c r="B279" s="80">
        <v>35335</v>
      </c>
      <c r="C279">
        <v>8.25</v>
      </c>
      <c r="D279">
        <v>1996</v>
      </c>
    </row>
    <row r="280" spans="2:4">
      <c r="B280" s="80">
        <v>35336</v>
      </c>
      <c r="C280">
        <v>0</v>
      </c>
      <c r="D280">
        <v>1996</v>
      </c>
    </row>
    <row r="281" spans="2:4">
      <c r="B281" s="80">
        <v>35337</v>
      </c>
      <c r="C281">
        <v>0</v>
      </c>
      <c r="D281">
        <v>1996</v>
      </c>
    </row>
    <row r="282" spans="2:4">
      <c r="B282" s="80">
        <v>35338</v>
      </c>
      <c r="C282">
        <v>8.25</v>
      </c>
      <c r="D282">
        <v>1996</v>
      </c>
    </row>
    <row r="283" spans="2:4">
      <c r="B283" s="80">
        <v>35339</v>
      </c>
      <c r="C283">
        <v>8.25</v>
      </c>
      <c r="D283">
        <v>1996</v>
      </c>
    </row>
    <row r="284" spans="2:4">
      <c r="B284" s="80">
        <v>35340</v>
      </c>
      <c r="C284">
        <v>8.25</v>
      </c>
      <c r="D284">
        <v>1996</v>
      </c>
    </row>
    <row r="285" spans="2:4">
      <c r="B285" s="80">
        <v>35341</v>
      </c>
      <c r="C285">
        <v>8.25</v>
      </c>
      <c r="D285">
        <v>1996</v>
      </c>
    </row>
    <row r="286" spans="2:4">
      <c r="B286" s="80">
        <v>35342</v>
      </c>
      <c r="C286">
        <v>8.25</v>
      </c>
      <c r="D286">
        <v>1996</v>
      </c>
    </row>
    <row r="287" spans="2:4">
      <c r="B287" s="80">
        <v>35343</v>
      </c>
      <c r="C287">
        <v>0</v>
      </c>
      <c r="D287">
        <v>1996</v>
      </c>
    </row>
    <row r="288" spans="2:4">
      <c r="B288" s="80">
        <v>35344</v>
      </c>
      <c r="C288">
        <v>0</v>
      </c>
      <c r="D288">
        <v>1996</v>
      </c>
    </row>
    <row r="289" spans="2:4">
      <c r="B289" s="80">
        <v>35345</v>
      </c>
      <c r="C289">
        <v>8.25</v>
      </c>
      <c r="D289">
        <v>1996</v>
      </c>
    </row>
    <row r="290" spans="2:4">
      <c r="B290" s="80">
        <v>35346</v>
      </c>
      <c r="C290">
        <v>8.25</v>
      </c>
      <c r="D290">
        <v>1996</v>
      </c>
    </row>
    <row r="291" spans="2:4">
      <c r="B291" s="80">
        <v>35347</v>
      </c>
      <c r="C291">
        <v>8.25</v>
      </c>
      <c r="D291">
        <v>1996</v>
      </c>
    </row>
    <row r="292" spans="2:4">
      <c r="B292" s="80">
        <v>35348</v>
      </c>
      <c r="C292">
        <v>8.25</v>
      </c>
      <c r="D292">
        <v>1996</v>
      </c>
    </row>
    <row r="293" spans="2:4">
      <c r="B293" s="80">
        <v>35349</v>
      </c>
      <c r="C293">
        <v>8.25</v>
      </c>
      <c r="D293">
        <v>1996</v>
      </c>
    </row>
    <row r="294" spans="2:4">
      <c r="B294" s="80">
        <v>35350</v>
      </c>
      <c r="C294">
        <v>0</v>
      </c>
      <c r="D294">
        <v>1996</v>
      </c>
    </row>
    <row r="295" spans="2:4">
      <c r="B295" s="80">
        <v>35351</v>
      </c>
      <c r="C295">
        <v>0</v>
      </c>
      <c r="D295">
        <v>1996</v>
      </c>
    </row>
    <row r="296" spans="2:4">
      <c r="B296" s="80">
        <v>35352</v>
      </c>
      <c r="C296">
        <v>8.25</v>
      </c>
      <c r="D296">
        <v>1996</v>
      </c>
    </row>
    <row r="297" spans="2:4">
      <c r="B297" s="80">
        <v>35353</v>
      </c>
      <c r="C297">
        <v>8.25</v>
      </c>
      <c r="D297">
        <v>1996</v>
      </c>
    </row>
    <row r="298" spans="2:4">
      <c r="B298" s="80">
        <v>35354</v>
      </c>
      <c r="C298">
        <v>8.25</v>
      </c>
      <c r="D298">
        <v>1996</v>
      </c>
    </row>
    <row r="299" spans="2:4">
      <c r="B299" s="80">
        <v>35355</v>
      </c>
      <c r="C299">
        <v>8.25</v>
      </c>
      <c r="D299">
        <v>1996</v>
      </c>
    </row>
    <row r="300" spans="2:4">
      <c r="B300" s="80">
        <v>35356</v>
      </c>
      <c r="C300">
        <v>8.25</v>
      </c>
      <c r="D300">
        <v>1996</v>
      </c>
    </row>
    <row r="301" spans="2:4">
      <c r="B301" s="80">
        <v>35357</v>
      </c>
      <c r="C301">
        <v>0</v>
      </c>
      <c r="D301">
        <v>1996</v>
      </c>
    </row>
    <row r="302" spans="2:4">
      <c r="B302" s="80">
        <v>35358</v>
      </c>
      <c r="C302">
        <v>0</v>
      </c>
      <c r="D302">
        <v>1996</v>
      </c>
    </row>
    <row r="303" spans="2:4">
      <c r="B303" s="80">
        <v>35359</v>
      </c>
      <c r="C303">
        <v>8.25</v>
      </c>
      <c r="D303">
        <v>1996</v>
      </c>
    </row>
    <row r="304" spans="2:4">
      <c r="B304" s="80">
        <v>35360</v>
      </c>
      <c r="C304">
        <v>8.25</v>
      </c>
      <c r="D304">
        <v>1996</v>
      </c>
    </row>
    <row r="305" spans="2:4">
      <c r="B305" s="80">
        <v>35361</v>
      </c>
      <c r="C305">
        <v>8.25</v>
      </c>
      <c r="D305">
        <v>1996</v>
      </c>
    </row>
    <row r="306" spans="2:4">
      <c r="B306" s="80">
        <v>35362</v>
      </c>
      <c r="C306">
        <v>8.25</v>
      </c>
      <c r="D306">
        <v>1996</v>
      </c>
    </row>
    <row r="307" spans="2:4">
      <c r="B307" s="80">
        <v>35363</v>
      </c>
      <c r="C307">
        <v>8.25</v>
      </c>
      <c r="D307">
        <v>1996</v>
      </c>
    </row>
    <row r="308" spans="2:4">
      <c r="B308" s="80">
        <v>35364</v>
      </c>
      <c r="C308">
        <v>0</v>
      </c>
      <c r="D308">
        <v>1996</v>
      </c>
    </row>
    <row r="309" spans="2:4">
      <c r="B309" s="80">
        <v>35365</v>
      </c>
      <c r="C309">
        <v>0</v>
      </c>
      <c r="D309">
        <v>1996</v>
      </c>
    </row>
    <row r="310" spans="2:4">
      <c r="B310" s="80">
        <v>35366</v>
      </c>
      <c r="C310">
        <v>8.25</v>
      </c>
      <c r="D310">
        <v>1996</v>
      </c>
    </row>
    <row r="311" spans="2:4">
      <c r="B311" s="80">
        <v>35367</v>
      </c>
      <c r="C311">
        <v>8.25</v>
      </c>
      <c r="D311">
        <v>1996</v>
      </c>
    </row>
    <row r="312" spans="2:4">
      <c r="B312" s="80">
        <v>35368</v>
      </c>
      <c r="C312">
        <v>8.25</v>
      </c>
      <c r="D312">
        <v>1996</v>
      </c>
    </row>
    <row r="313" spans="2:4">
      <c r="B313" s="80">
        <v>35369</v>
      </c>
      <c r="C313">
        <v>8.25</v>
      </c>
      <c r="D313">
        <v>1996</v>
      </c>
    </row>
    <row r="314" spans="2:4">
      <c r="B314" s="80">
        <v>35370</v>
      </c>
      <c r="C314">
        <v>8.25</v>
      </c>
      <c r="D314">
        <v>1996</v>
      </c>
    </row>
    <row r="315" spans="2:4">
      <c r="B315" s="80">
        <v>35371</v>
      </c>
      <c r="C315">
        <v>0</v>
      </c>
      <c r="D315">
        <v>1996</v>
      </c>
    </row>
    <row r="316" spans="2:4">
      <c r="B316" s="80">
        <v>35372</v>
      </c>
      <c r="C316">
        <v>0</v>
      </c>
      <c r="D316">
        <v>1996</v>
      </c>
    </row>
    <row r="317" spans="2:4">
      <c r="B317" s="80">
        <v>35373</v>
      </c>
      <c r="C317">
        <v>8.25</v>
      </c>
      <c r="D317">
        <v>1996</v>
      </c>
    </row>
    <row r="318" spans="2:4">
      <c r="B318" s="80">
        <v>35374</v>
      </c>
      <c r="C318">
        <v>8.25</v>
      </c>
      <c r="D318">
        <v>1996</v>
      </c>
    </row>
    <row r="319" spans="2:4">
      <c r="B319" s="80">
        <v>35375</v>
      </c>
      <c r="C319">
        <v>8.25</v>
      </c>
      <c r="D319">
        <v>1996</v>
      </c>
    </row>
    <row r="320" spans="2:4">
      <c r="B320" s="80">
        <v>35376</v>
      </c>
      <c r="C320">
        <v>8.25</v>
      </c>
      <c r="D320">
        <v>1996</v>
      </c>
    </row>
    <row r="321" spans="2:4">
      <c r="B321" s="80">
        <v>35377</v>
      </c>
      <c r="C321">
        <v>8.25</v>
      </c>
      <c r="D321">
        <v>1996</v>
      </c>
    </row>
    <row r="322" spans="2:4">
      <c r="B322" s="80">
        <v>35378</v>
      </c>
      <c r="C322">
        <v>0</v>
      </c>
      <c r="D322">
        <v>1996</v>
      </c>
    </row>
    <row r="323" spans="2:4">
      <c r="B323" s="80">
        <v>35379</v>
      </c>
      <c r="C323">
        <v>0</v>
      </c>
      <c r="D323">
        <v>1996</v>
      </c>
    </row>
    <row r="324" spans="2:4">
      <c r="B324" s="80">
        <v>35380</v>
      </c>
      <c r="C324">
        <v>8.25</v>
      </c>
      <c r="D324">
        <v>1996</v>
      </c>
    </row>
    <row r="325" spans="2:4">
      <c r="B325" s="80">
        <v>35381</v>
      </c>
      <c r="C325">
        <v>8.25</v>
      </c>
      <c r="D325">
        <v>1996</v>
      </c>
    </row>
    <row r="326" spans="2:4">
      <c r="B326" s="80">
        <v>35382</v>
      </c>
      <c r="C326">
        <v>8.25</v>
      </c>
      <c r="D326">
        <v>1996</v>
      </c>
    </row>
    <row r="327" spans="2:4">
      <c r="B327" s="80">
        <v>35383</v>
      </c>
      <c r="C327">
        <v>8.25</v>
      </c>
      <c r="D327">
        <v>1996</v>
      </c>
    </row>
    <row r="328" spans="2:4">
      <c r="B328" s="80">
        <v>35384</v>
      </c>
      <c r="C328">
        <v>8.25</v>
      </c>
      <c r="D328">
        <v>1996</v>
      </c>
    </row>
    <row r="329" spans="2:4">
      <c r="B329" s="80">
        <v>35385</v>
      </c>
      <c r="C329">
        <v>0</v>
      </c>
      <c r="D329">
        <v>1996</v>
      </c>
    </row>
    <row r="330" spans="2:4">
      <c r="B330" s="80">
        <v>35386</v>
      </c>
      <c r="C330">
        <v>0</v>
      </c>
      <c r="D330">
        <v>1996</v>
      </c>
    </row>
    <row r="331" spans="2:4">
      <c r="B331" s="80">
        <v>35387</v>
      </c>
      <c r="C331">
        <v>8.25</v>
      </c>
      <c r="D331">
        <v>1996</v>
      </c>
    </row>
    <row r="332" spans="2:4">
      <c r="B332" s="80">
        <v>35388</v>
      </c>
      <c r="C332">
        <v>8.25</v>
      </c>
      <c r="D332">
        <v>1996</v>
      </c>
    </row>
    <row r="333" spans="2:4">
      <c r="B333" s="80">
        <v>35389</v>
      </c>
      <c r="C333">
        <v>8.25</v>
      </c>
      <c r="D333">
        <v>1996</v>
      </c>
    </row>
    <row r="334" spans="2:4">
      <c r="B334" s="80">
        <v>35390</v>
      </c>
      <c r="C334">
        <v>8.25</v>
      </c>
      <c r="D334">
        <v>1996</v>
      </c>
    </row>
    <row r="335" spans="2:4">
      <c r="B335" s="80">
        <v>35391</v>
      </c>
      <c r="C335">
        <v>8.25</v>
      </c>
      <c r="D335">
        <v>1996</v>
      </c>
    </row>
    <row r="336" spans="2:4">
      <c r="B336" s="80">
        <v>35392</v>
      </c>
      <c r="C336">
        <v>0</v>
      </c>
      <c r="D336">
        <v>1996</v>
      </c>
    </row>
    <row r="337" spans="2:4">
      <c r="B337" s="80">
        <v>35393</v>
      </c>
      <c r="C337">
        <v>0</v>
      </c>
      <c r="D337">
        <v>1996</v>
      </c>
    </row>
    <row r="338" spans="2:4">
      <c r="B338" s="80">
        <v>35394</v>
      </c>
      <c r="C338">
        <v>8.25</v>
      </c>
      <c r="D338">
        <v>1996</v>
      </c>
    </row>
    <row r="339" spans="2:4">
      <c r="B339" s="80">
        <v>35395</v>
      </c>
      <c r="C339">
        <v>8.25</v>
      </c>
      <c r="D339">
        <v>1996</v>
      </c>
    </row>
    <row r="340" spans="2:4">
      <c r="B340" s="80">
        <v>35396</v>
      </c>
      <c r="C340">
        <v>8.25</v>
      </c>
      <c r="D340">
        <v>1996</v>
      </c>
    </row>
    <row r="341" spans="2:4">
      <c r="B341" s="80">
        <v>35397</v>
      </c>
      <c r="C341">
        <v>8.25</v>
      </c>
      <c r="D341">
        <v>1996</v>
      </c>
    </row>
    <row r="342" spans="2:4">
      <c r="B342" s="80">
        <v>35398</v>
      </c>
      <c r="C342">
        <v>8.25</v>
      </c>
      <c r="D342">
        <v>1996</v>
      </c>
    </row>
    <row r="343" spans="2:4">
      <c r="B343" s="80">
        <v>35399</v>
      </c>
      <c r="C343">
        <v>0</v>
      </c>
      <c r="D343">
        <v>1996</v>
      </c>
    </row>
    <row r="344" spans="2:4">
      <c r="B344" s="80">
        <v>35400</v>
      </c>
      <c r="C344">
        <v>0</v>
      </c>
      <c r="D344">
        <v>1996</v>
      </c>
    </row>
    <row r="345" spans="2:4">
      <c r="B345" s="80">
        <v>35401</v>
      </c>
      <c r="C345">
        <v>8.25</v>
      </c>
      <c r="D345">
        <v>1996</v>
      </c>
    </row>
    <row r="346" spans="2:4">
      <c r="B346" s="80">
        <v>35402</v>
      </c>
      <c r="C346">
        <v>8.25</v>
      </c>
      <c r="D346">
        <v>1996</v>
      </c>
    </row>
    <row r="347" spans="2:4">
      <c r="B347" s="80">
        <v>35403</v>
      </c>
      <c r="C347">
        <v>8.25</v>
      </c>
      <c r="D347">
        <v>1996</v>
      </c>
    </row>
    <row r="348" spans="2:4">
      <c r="B348" s="80">
        <v>35404</v>
      </c>
      <c r="C348">
        <v>8.25</v>
      </c>
      <c r="D348">
        <v>1996</v>
      </c>
    </row>
    <row r="349" spans="2:4">
      <c r="B349" s="80">
        <v>35405</v>
      </c>
      <c r="C349">
        <v>8.25</v>
      </c>
      <c r="D349">
        <v>1996</v>
      </c>
    </row>
    <row r="350" spans="2:4">
      <c r="B350" s="80">
        <v>35406</v>
      </c>
      <c r="C350">
        <v>0</v>
      </c>
      <c r="D350">
        <v>1996</v>
      </c>
    </row>
    <row r="351" spans="2:4">
      <c r="B351" s="80">
        <v>35407</v>
      </c>
      <c r="C351">
        <v>0</v>
      </c>
      <c r="D351">
        <v>1996</v>
      </c>
    </row>
    <row r="352" spans="2:4">
      <c r="B352" s="80">
        <v>35408</v>
      </c>
      <c r="C352">
        <v>8.25</v>
      </c>
      <c r="D352">
        <v>1996</v>
      </c>
    </row>
    <row r="353" spans="2:4">
      <c r="B353" s="80">
        <v>35409</v>
      </c>
      <c r="C353">
        <v>8.25</v>
      </c>
      <c r="D353">
        <v>1996</v>
      </c>
    </row>
    <row r="354" spans="2:4">
      <c r="B354" s="80">
        <v>35410</v>
      </c>
      <c r="C354">
        <v>8.25</v>
      </c>
      <c r="D354">
        <v>1996</v>
      </c>
    </row>
    <row r="355" spans="2:4">
      <c r="B355" s="80">
        <v>35411</v>
      </c>
      <c r="C355">
        <v>8.25</v>
      </c>
      <c r="D355">
        <v>1996</v>
      </c>
    </row>
    <row r="356" spans="2:4">
      <c r="B356" s="80">
        <v>35412</v>
      </c>
      <c r="C356">
        <v>8.25</v>
      </c>
      <c r="D356">
        <v>1996</v>
      </c>
    </row>
    <row r="357" spans="2:4">
      <c r="B357" s="80">
        <v>35413</v>
      </c>
      <c r="C357">
        <v>0</v>
      </c>
      <c r="D357">
        <v>1996</v>
      </c>
    </row>
    <row r="358" spans="2:4">
      <c r="B358" s="80">
        <v>35414</v>
      </c>
      <c r="C358">
        <v>0</v>
      </c>
      <c r="D358">
        <v>1996</v>
      </c>
    </row>
    <row r="359" spans="2:4">
      <c r="B359" s="80">
        <v>35415</v>
      </c>
      <c r="C359">
        <v>8.25</v>
      </c>
      <c r="D359">
        <v>1996</v>
      </c>
    </row>
    <row r="360" spans="2:4">
      <c r="B360" s="80">
        <v>35416</v>
      </c>
      <c r="C360">
        <v>8.25</v>
      </c>
      <c r="D360">
        <v>1996</v>
      </c>
    </row>
    <row r="361" spans="2:4">
      <c r="B361" s="80">
        <v>35417</v>
      </c>
      <c r="C361">
        <v>8.25</v>
      </c>
      <c r="D361">
        <v>1996</v>
      </c>
    </row>
    <row r="362" spans="2:4">
      <c r="B362" s="80">
        <v>35418</v>
      </c>
      <c r="C362">
        <v>8.25</v>
      </c>
      <c r="D362">
        <v>1996</v>
      </c>
    </row>
    <row r="363" spans="2:4">
      <c r="B363" s="80">
        <v>35419</v>
      </c>
      <c r="C363">
        <v>8.25</v>
      </c>
      <c r="D363">
        <v>1996</v>
      </c>
    </row>
    <row r="364" spans="2:4">
      <c r="B364" s="80">
        <v>35420</v>
      </c>
      <c r="C364">
        <v>0</v>
      </c>
      <c r="D364">
        <v>1996</v>
      </c>
    </row>
    <row r="365" spans="2:4">
      <c r="B365" s="80">
        <v>35421</v>
      </c>
      <c r="C365">
        <v>0</v>
      </c>
      <c r="D365">
        <v>1996</v>
      </c>
    </row>
    <row r="366" spans="2:4">
      <c r="B366" s="80">
        <v>35422</v>
      </c>
      <c r="C366">
        <v>8.25</v>
      </c>
      <c r="D366">
        <v>1996</v>
      </c>
    </row>
    <row r="367" spans="2:4">
      <c r="B367" s="80">
        <v>35423</v>
      </c>
      <c r="C367">
        <v>8.25</v>
      </c>
      <c r="D367">
        <v>1996</v>
      </c>
    </row>
    <row r="368" spans="2:4">
      <c r="B368" s="80">
        <v>35424</v>
      </c>
      <c r="C368">
        <v>0</v>
      </c>
      <c r="D368">
        <v>1996</v>
      </c>
    </row>
    <row r="369" spans="2:4">
      <c r="B369" s="80">
        <v>35425</v>
      </c>
      <c r="C369">
        <v>8.25</v>
      </c>
      <c r="D369">
        <v>1996</v>
      </c>
    </row>
    <row r="370" spans="2:4">
      <c r="B370" s="80">
        <v>35426</v>
      </c>
      <c r="C370">
        <v>8.25</v>
      </c>
      <c r="D370">
        <v>1996</v>
      </c>
    </row>
    <row r="371" spans="2:4">
      <c r="B371" s="80">
        <v>35427</v>
      </c>
      <c r="C371">
        <v>0</v>
      </c>
      <c r="D371">
        <v>1996</v>
      </c>
    </row>
    <row r="372" spans="2:4">
      <c r="B372" s="80">
        <v>35428</v>
      </c>
      <c r="C372">
        <v>0</v>
      </c>
      <c r="D372">
        <v>1996</v>
      </c>
    </row>
    <row r="373" spans="2:4">
      <c r="B373" s="80">
        <v>35429</v>
      </c>
      <c r="C373">
        <v>8.25</v>
      </c>
      <c r="D373">
        <v>1996</v>
      </c>
    </row>
    <row r="374" spans="2:4">
      <c r="B374" s="80">
        <v>35430</v>
      </c>
      <c r="C374">
        <v>8.25</v>
      </c>
      <c r="D374">
        <v>1996</v>
      </c>
    </row>
    <row r="375" spans="2:4">
      <c r="B375" s="80">
        <v>35431</v>
      </c>
      <c r="C375">
        <v>0</v>
      </c>
      <c r="D375">
        <v>1997</v>
      </c>
    </row>
    <row r="376" spans="2:4">
      <c r="B376" s="80">
        <v>35432</v>
      </c>
      <c r="C376">
        <v>8.25</v>
      </c>
      <c r="D376">
        <v>1997</v>
      </c>
    </row>
    <row r="377" spans="2:4">
      <c r="B377" s="80">
        <v>35433</v>
      </c>
      <c r="C377">
        <v>8.25</v>
      </c>
      <c r="D377">
        <v>1997</v>
      </c>
    </row>
    <row r="378" spans="2:4">
      <c r="B378" s="80">
        <v>35434</v>
      </c>
      <c r="C378">
        <v>0</v>
      </c>
      <c r="D378">
        <v>1997</v>
      </c>
    </row>
    <row r="379" spans="2:4">
      <c r="B379" s="80">
        <v>35435</v>
      </c>
      <c r="C379">
        <v>0</v>
      </c>
      <c r="D379">
        <v>1997</v>
      </c>
    </row>
    <row r="380" spans="2:4">
      <c r="B380" s="80">
        <v>35436</v>
      </c>
      <c r="C380">
        <v>8.25</v>
      </c>
      <c r="D380">
        <v>1997</v>
      </c>
    </row>
    <row r="381" spans="2:4">
      <c r="B381" s="80">
        <v>35437</v>
      </c>
      <c r="C381">
        <v>8.25</v>
      </c>
      <c r="D381">
        <v>1997</v>
      </c>
    </row>
    <row r="382" spans="2:4">
      <c r="B382" s="80">
        <v>35438</v>
      </c>
      <c r="C382">
        <v>8.25</v>
      </c>
      <c r="D382">
        <v>1997</v>
      </c>
    </row>
    <row r="383" spans="2:4">
      <c r="B383" s="80">
        <v>35439</v>
      </c>
      <c r="C383">
        <v>8.25</v>
      </c>
      <c r="D383">
        <v>1997</v>
      </c>
    </row>
    <row r="384" spans="2:4">
      <c r="B384" s="80">
        <v>35440</v>
      </c>
      <c r="C384">
        <v>8.25</v>
      </c>
      <c r="D384">
        <v>1997</v>
      </c>
    </row>
    <row r="385" spans="2:4">
      <c r="B385" s="80">
        <v>35441</v>
      </c>
      <c r="C385">
        <v>0</v>
      </c>
      <c r="D385">
        <v>1997</v>
      </c>
    </row>
    <row r="386" spans="2:4">
      <c r="B386" s="80">
        <v>35442</v>
      </c>
      <c r="C386">
        <v>0</v>
      </c>
      <c r="D386">
        <v>1997</v>
      </c>
    </row>
    <row r="387" spans="2:4">
      <c r="B387" s="80">
        <v>35443</v>
      </c>
      <c r="C387">
        <v>8.25</v>
      </c>
      <c r="D387">
        <v>1997</v>
      </c>
    </row>
    <row r="388" spans="2:4">
      <c r="B388" s="80">
        <v>35444</v>
      </c>
      <c r="C388">
        <v>8.25</v>
      </c>
      <c r="D388">
        <v>1997</v>
      </c>
    </row>
    <row r="389" spans="2:4">
      <c r="B389" s="80">
        <v>35445</v>
      </c>
      <c r="C389">
        <v>8.25</v>
      </c>
      <c r="D389">
        <v>1997</v>
      </c>
    </row>
    <row r="390" spans="2:4">
      <c r="B390" s="80">
        <v>35446</v>
      </c>
      <c r="C390">
        <v>8.25</v>
      </c>
      <c r="D390">
        <v>1997</v>
      </c>
    </row>
    <row r="391" spans="2:4">
      <c r="B391" s="80">
        <v>35447</v>
      </c>
      <c r="C391">
        <v>8.25</v>
      </c>
      <c r="D391">
        <v>1997</v>
      </c>
    </row>
    <row r="392" spans="2:4">
      <c r="B392" s="80">
        <v>35448</v>
      </c>
      <c r="C392">
        <v>0</v>
      </c>
      <c r="D392">
        <v>1997</v>
      </c>
    </row>
    <row r="393" spans="2:4">
      <c r="B393" s="80">
        <v>35449</v>
      </c>
      <c r="C393">
        <v>0</v>
      </c>
      <c r="D393">
        <v>1997</v>
      </c>
    </row>
    <row r="394" spans="2:4">
      <c r="B394" s="80">
        <v>35450</v>
      </c>
      <c r="C394">
        <v>8.25</v>
      </c>
      <c r="D394">
        <v>1997</v>
      </c>
    </row>
    <row r="395" spans="2:4">
      <c r="B395" s="80">
        <v>35451</v>
      </c>
      <c r="C395">
        <v>8.25</v>
      </c>
      <c r="D395">
        <v>1997</v>
      </c>
    </row>
    <row r="396" spans="2:4">
      <c r="B396" s="80">
        <v>35452</v>
      </c>
      <c r="C396">
        <v>8.25</v>
      </c>
      <c r="D396">
        <v>1997</v>
      </c>
    </row>
    <row r="397" spans="2:4">
      <c r="B397" s="80">
        <v>35453</v>
      </c>
      <c r="C397">
        <v>8.25</v>
      </c>
      <c r="D397">
        <v>1997</v>
      </c>
    </row>
    <row r="398" spans="2:4">
      <c r="B398" s="80">
        <v>35454</v>
      </c>
      <c r="C398">
        <v>8.25</v>
      </c>
      <c r="D398">
        <v>1997</v>
      </c>
    </row>
    <row r="399" spans="2:4">
      <c r="B399" s="80">
        <v>35455</v>
      </c>
      <c r="C399">
        <v>0</v>
      </c>
      <c r="D399">
        <v>1997</v>
      </c>
    </row>
    <row r="400" spans="2:4">
      <c r="B400" s="80">
        <v>35456</v>
      </c>
      <c r="C400">
        <v>0</v>
      </c>
      <c r="D400">
        <v>1997</v>
      </c>
    </row>
    <row r="401" spans="2:4">
      <c r="B401" s="80">
        <v>35457</v>
      </c>
      <c r="C401">
        <v>8.25</v>
      </c>
      <c r="D401">
        <v>1997</v>
      </c>
    </row>
    <row r="402" spans="2:4">
      <c r="B402" s="80">
        <v>35458</v>
      </c>
      <c r="C402">
        <v>8.25</v>
      </c>
      <c r="D402">
        <v>1997</v>
      </c>
    </row>
    <row r="403" spans="2:4">
      <c r="B403" s="80">
        <v>35459</v>
      </c>
      <c r="C403">
        <v>8.25</v>
      </c>
      <c r="D403">
        <v>1997</v>
      </c>
    </row>
    <row r="404" spans="2:4">
      <c r="B404" s="80">
        <v>35460</v>
      </c>
      <c r="C404">
        <v>8.25</v>
      </c>
      <c r="D404">
        <v>1997</v>
      </c>
    </row>
    <row r="405" spans="2:4">
      <c r="B405" s="80">
        <v>35461</v>
      </c>
      <c r="C405">
        <v>8.25</v>
      </c>
      <c r="D405">
        <v>1997</v>
      </c>
    </row>
    <row r="406" spans="2:4">
      <c r="B406" s="80">
        <v>35462</v>
      </c>
      <c r="C406">
        <v>0</v>
      </c>
      <c r="D406">
        <v>1997</v>
      </c>
    </row>
    <row r="407" spans="2:4">
      <c r="B407" s="80">
        <v>35463</v>
      </c>
      <c r="C407">
        <v>0</v>
      </c>
      <c r="D407">
        <v>1997</v>
      </c>
    </row>
    <row r="408" spans="2:4">
      <c r="B408" s="80">
        <v>35464</v>
      </c>
      <c r="C408">
        <v>8.25</v>
      </c>
      <c r="D408">
        <v>1997</v>
      </c>
    </row>
    <row r="409" spans="2:4">
      <c r="B409" s="80">
        <v>35465</v>
      </c>
      <c r="C409">
        <v>8.25</v>
      </c>
      <c r="D409">
        <v>1997</v>
      </c>
    </row>
    <row r="410" spans="2:4">
      <c r="B410" s="80">
        <v>35466</v>
      </c>
      <c r="C410">
        <v>8.25</v>
      </c>
      <c r="D410">
        <v>1997</v>
      </c>
    </row>
    <row r="411" spans="2:4">
      <c r="B411" s="80">
        <v>35467</v>
      </c>
      <c r="C411">
        <v>8.25</v>
      </c>
      <c r="D411">
        <v>1997</v>
      </c>
    </row>
    <row r="412" spans="2:4">
      <c r="B412" s="80">
        <v>35468</v>
      </c>
      <c r="C412">
        <v>8.25</v>
      </c>
      <c r="D412">
        <v>1997</v>
      </c>
    </row>
    <row r="413" spans="2:4">
      <c r="B413" s="80">
        <v>35469</v>
      </c>
      <c r="C413">
        <v>0</v>
      </c>
      <c r="D413">
        <v>1997</v>
      </c>
    </row>
    <row r="414" spans="2:4">
      <c r="B414" s="80">
        <v>35470</v>
      </c>
      <c r="C414">
        <v>0</v>
      </c>
      <c r="D414">
        <v>1997</v>
      </c>
    </row>
    <row r="415" spans="2:4">
      <c r="B415" s="80">
        <v>35471</v>
      </c>
      <c r="C415">
        <v>8.25</v>
      </c>
      <c r="D415">
        <v>1997</v>
      </c>
    </row>
    <row r="416" spans="2:4">
      <c r="B416" s="80">
        <v>35472</v>
      </c>
      <c r="C416">
        <v>8.25</v>
      </c>
      <c r="D416">
        <v>1997</v>
      </c>
    </row>
    <row r="417" spans="2:4">
      <c r="B417" s="80">
        <v>35473</v>
      </c>
      <c r="C417">
        <v>8.25</v>
      </c>
      <c r="D417">
        <v>1997</v>
      </c>
    </row>
    <row r="418" spans="2:4">
      <c r="B418" s="80">
        <v>35474</v>
      </c>
      <c r="C418">
        <v>8.25</v>
      </c>
      <c r="D418">
        <v>1997</v>
      </c>
    </row>
    <row r="419" spans="2:4">
      <c r="B419" s="80">
        <v>35475</v>
      </c>
      <c r="C419">
        <v>8.25</v>
      </c>
      <c r="D419">
        <v>1997</v>
      </c>
    </row>
    <row r="420" spans="2:4">
      <c r="B420" s="80">
        <v>35476</v>
      </c>
      <c r="C420">
        <v>0</v>
      </c>
      <c r="D420">
        <v>1997</v>
      </c>
    </row>
    <row r="421" spans="2:4">
      <c r="B421" s="80">
        <v>35477</v>
      </c>
      <c r="C421">
        <v>0</v>
      </c>
      <c r="D421">
        <v>1997</v>
      </c>
    </row>
    <row r="422" spans="2:4">
      <c r="B422" s="80">
        <v>35478</v>
      </c>
      <c r="C422">
        <v>8.25</v>
      </c>
      <c r="D422">
        <v>1997</v>
      </c>
    </row>
    <row r="423" spans="2:4">
      <c r="B423" s="80">
        <v>35479</v>
      </c>
      <c r="C423">
        <v>8.25</v>
      </c>
      <c r="D423">
        <v>1997</v>
      </c>
    </row>
    <row r="424" spans="2:4">
      <c r="B424" s="80">
        <v>35480</v>
      </c>
      <c r="C424">
        <v>8.25</v>
      </c>
      <c r="D424">
        <v>1997</v>
      </c>
    </row>
    <row r="425" spans="2:4">
      <c r="B425" s="80">
        <v>35481</v>
      </c>
      <c r="C425">
        <v>8.25</v>
      </c>
      <c r="D425">
        <v>1997</v>
      </c>
    </row>
    <row r="426" spans="2:4">
      <c r="B426" s="80">
        <v>35482</v>
      </c>
      <c r="C426">
        <v>8.25</v>
      </c>
      <c r="D426">
        <v>1997</v>
      </c>
    </row>
    <row r="427" spans="2:4">
      <c r="B427" s="80">
        <v>35483</v>
      </c>
      <c r="C427">
        <v>0</v>
      </c>
      <c r="D427">
        <v>1997</v>
      </c>
    </row>
    <row r="428" spans="2:4">
      <c r="B428" s="80">
        <v>35484</v>
      </c>
      <c r="C428">
        <v>0</v>
      </c>
      <c r="D428">
        <v>1997</v>
      </c>
    </row>
    <row r="429" spans="2:4">
      <c r="B429" s="80">
        <v>35485</v>
      </c>
      <c r="C429">
        <v>8.25</v>
      </c>
      <c r="D429">
        <v>1997</v>
      </c>
    </row>
    <row r="430" spans="2:4">
      <c r="B430" s="80">
        <v>35486</v>
      </c>
      <c r="C430">
        <v>8.25</v>
      </c>
      <c r="D430">
        <v>1997</v>
      </c>
    </row>
    <row r="431" spans="2:4">
      <c r="B431" s="80">
        <v>35487</v>
      </c>
      <c r="C431">
        <v>8.25</v>
      </c>
      <c r="D431">
        <v>1997</v>
      </c>
    </row>
    <row r="432" spans="2:4">
      <c r="B432" s="80">
        <v>35488</v>
      </c>
      <c r="C432">
        <v>8.25</v>
      </c>
      <c r="D432">
        <v>1997</v>
      </c>
    </row>
    <row r="433" spans="2:4">
      <c r="B433" s="80">
        <v>35489</v>
      </c>
      <c r="C433">
        <v>8.25</v>
      </c>
      <c r="D433">
        <v>1997</v>
      </c>
    </row>
    <row r="434" spans="2:4">
      <c r="B434" s="80">
        <v>35490</v>
      </c>
      <c r="C434">
        <v>0</v>
      </c>
      <c r="D434">
        <v>1997</v>
      </c>
    </row>
    <row r="435" spans="2:4">
      <c r="B435" s="80">
        <v>35491</v>
      </c>
      <c r="C435">
        <v>0</v>
      </c>
      <c r="D435">
        <v>1997</v>
      </c>
    </row>
    <row r="436" spans="2:4">
      <c r="B436" s="80">
        <v>35492</v>
      </c>
      <c r="C436">
        <v>8.25</v>
      </c>
      <c r="D436">
        <v>1997</v>
      </c>
    </row>
    <row r="437" spans="2:4">
      <c r="B437" s="80">
        <v>35493</v>
      </c>
      <c r="C437">
        <v>8.25</v>
      </c>
      <c r="D437">
        <v>1997</v>
      </c>
    </row>
    <row r="438" spans="2:4">
      <c r="B438" s="80">
        <v>35494</v>
      </c>
      <c r="C438">
        <v>8.25</v>
      </c>
      <c r="D438">
        <v>1997</v>
      </c>
    </row>
    <row r="439" spans="2:4">
      <c r="B439" s="80">
        <v>35495</v>
      </c>
      <c r="C439">
        <v>8.25</v>
      </c>
      <c r="D439">
        <v>1997</v>
      </c>
    </row>
    <row r="440" spans="2:4">
      <c r="B440" s="80">
        <v>35496</v>
      </c>
      <c r="C440">
        <v>8.25</v>
      </c>
      <c r="D440">
        <v>1997</v>
      </c>
    </row>
    <row r="441" spans="2:4">
      <c r="B441" s="80">
        <v>35497</v>
      </c>
      <c r="C441">
        <v>0</v>
      </c>
      <c r="D441">
        <v>1997</v>
      </c>
    </row>
    <row r="442" spans="2:4">
      <c r="B442" s="80">
        <v>35498</v>
      </c>
      <c r="C442">
        <v>0</v>
      </c>
      <c r="D442">
        <v>1997</v>
      </c>
    </row>
    <row r="443" spans="2:4">
      <c r="B443" s="80">
        <v>35499</v>
      </c>
      <c r="C443">
        <v>8.25</v>
      </c>
      <c r="D443">
        <v>1997</v>
      </c>
    </row>
    <row r="444" spans="2:4">
      <c r="B444" s="80">
        <v>35500</v>
      </c>
      <c r="C444">
        <v>8.25</v>
      </c>
      <c r="D444">
        <v>1997</v>
      </c>
    </row>
    <row r="445" spans="2:4">
      <c r="B445" s="80">
        <v>35501</v>
      </c>
      <c r="C445">
        <v>8.25</v>
      </c>
      <c r="D445">
        <v>1997</v>
      </c>
    </row>
    <row r="446" spans="2:4">
      <c r="B446" s="80">
        <v>35502</v>
      </c>
      <c r="C446">
        <v>8.25</v>
      </c>
      <c r="D446">
        <v>1997</v>
      </c>
    </row>
    <row r="447" spans="2:4">
      <c r="B447" s="80">
        <v>35503</v>
      </c>
      <c r="C447">
        <v>8.25</v>
      </c>
      <c r="D447">
        <v>1997</v>
      </c>
    </row>
    <row r="448" spans="2:4">
      <c r="B448" s="80">
        <v>35504</v>
      </c>
      <c r="C448">
        <v>0</v>
      </c>
      <c r="D448">
        <v>1997</v>
      </c>
    </row>
    <row r="449" spans="2:4">
      <c r="B449" s="80">
        <v>35505</v>
      </c>
      <c r="C449">
        <v>0</v>
      </c>
      <c r="D449">
        <v>1997</v>
      </c>
    </row>
    <row r="450" spans="2:4">
      <c r="B450" s="80">
        <v>35506</v>
      </c>
      <c r="C450">
        <v>8.25</v>
      </c>
      <c r="D450">
        <v>1997</v>
      </c>
    </row>
    <row r="451" spans="2:4">
      <c r="B451" s="80">
        <v>35507</v>
      </c>
      <c r="C451">
        <v>8.25</v>
      </c>
      <c r="D451">
        <v>1997</v>
      </c>
    </row>
    <row r="452" spans="2:4">
      <c r="B452" s="80">
        <v>35508</v>
      </c>
      <c r="C452">
        <v>8.25</v>
      </c>
      <c r="D452">
        <v>1997</v>
      </c>
    </row>
    <row r="453" spans="2:4">
      <c r="B453" s="80">
        <v>35509</v>
      </c>
      <c r="C453">
        <v>8.25</v>
      </c>
      <c r="D453">
        <v>1997</v>
      </c>
    </row>
    <row r="454" spans="2:4">
      <c r="B454" s="80">
        <v>35510</v>
      </c>
      <c r="C454">
        <v>8.25</v>
      </c>
      <c r="D454">
        <v>1997</v>
      </c>
    </row>
    <row r="455" spans="2:4">
      <c r="B455" s="80">
        <v>35511</v>
      </c>
      <c r="C455">
        <v>0</v>
      </c>
      <c r="D455">
        <v>1997</v>
      </c>
    </row>
    <row r="456" spans="2:4">
      <c r="B456" s="80">
        <v>35512</v>
      </c>
      <c r="C456">
        <v>0</v>
      </c>
      <c r="D456">
        <v>1997</v>
      </c>
    </row>
    <row r="457" spans="2:4">
      <c r="B457" s="80">
        <v>35513</v>
      </c>
      <c r="C457">
        <v>8.25</v>
      </c>
      <c r="D457">
        <v>1997</v>
      </c>
    </row>
    <row r="458" spans="2:4">
      <c r="B458" s="80">
        <v>35514</v>
      </c>
      <c r="C458">
        <v>8.25</v>
      </c>
      <c r="D458">
        <v>1997</v>
      </c>
    </row>
    <row r="459" spans="2:4">
      <c r="B459" s="80">
        <v>35515</v>
      </c>
      <c r="C459">
        <v>8.25</v>
      </c>
      <c r="D459">
        <v>1997</v>
      </c>
    </row>
    <row r="460" spans="2:4">
      <c r="B460" s="80">
        <v>35516</v>
      </c>
      <c r="C460">
        <v>8.25</v>
      </c>
      <c r="D460">
        <v>1997</v>
      </c>
    </row>
    <row r="461" spans="2:4">
      <c r="B461" s="80">
        <v>35517</v>
      </c>
      <c r="C461">
        <v>8.25</v>
      </c>
      <c r="D461">
        <v>1997</v>
      </c>
    </row>
    <row r="462" spans="2:4">
      <c r="B462" s="80">
        <v>35518</v>
      </c>
      <c r="C462">
        <v>0</v>
      </c>
      <c r="D462">
        <v>1997</v>
      </c>
    </row>
    <row r="463" spans="2:4">
      <c r="B463" s="80">
        <v>35519</v>
      </c>
      <c r="C463">
        <v>0</v>
      </c>
      <c r="D463">
        <v>1997</v>
      </c>
    </row>
    <row r="464" spans="2:4">
      <c r="B464" s="80">
        <v>35520</v>
      </c>
      <c r="C464">
        <v>8.5</v>
      </c>
      <c r="D464">
        <v>1997</v>
      </c>
    </row>
    <row r="465" spans="2:4">
      <c r="B465" s="80">
        <v>35521</v>
      </c>
      <c r="C465">
        <v>8.5</v>
      </c>
      <c r="D465">
        <v>1997</v>
      </c>
    </row>
    <row r="466" spans="2:4">
      <c r="B466" s="80">
        <v>35522</v>
      </c>
      <c r="C466">
        <v>8.5</v>
      </c>
      <c r="D466">
        <v>1997</v>
      </c>
    </row>
    <row r="467" spans="2:4">
      <c r="B467" s="80">
        <v>35523</v>
      </c>
      <c r="C467">
        <v>8.5</v>
      </c>
      <c r="D467">
        <v>1997</v>
      </c>
    </row>
    <row r="468" spans="2:4">
      <c r="B468" s="80">
        <v>35524</v>
      </c>
      <c r="C468">
        <v>8.5</v>
      </c>
      <c r="D468">
        <v>1997</v>
      </c>
    </row>
    <row r="469" spans="2:4">
      <c r="B469" s="80">
        <v>35525</v>
      </c>
      <c r="C469">
        <v>0</v>
      </c>
      <c r="D469">
        <v>1997</v>
      </c>
    </row>
    <row r="470" spans="2:4">
      <c r="B470" s="80">
        <v>35526</v>
      </c>
      <c r="C470">
        <v>0</v>
      </c>
      <c r="D470">
        <v>1997</v>
      </c>
    </row>
    <row r="471" spans="2:4">
      <c r="B471" s="80">
        <v>35527</v>
      </c>
      <c r="C471">
        <v>8.5</v>
      </c>
      <c r="D471">
        <v>1997</v>
      </c>
    </row>
    <row r="472" spans="2:4">
      <c r="B472" s="80">
        <v>35528</v>
      </c>
      <c r="C472">
        <v>8.5</v>
      </c>
      <c r="D472">
        <v>1997</v>
      </c>
    </row>
    <row r="473" spans="2:4">
      <c r="B473" s="80">
        <v>35529</v>
      </c>
      <c r="C473">
        <v>8.5</v>
      </c>
      <c r="D473">
        <v>1997</v>
      </c>
    </row>
    <row r="474" spans="2:4">
      <c r="B474" s="80">
        <v>35530</v>
      </c>
      <c r="C474">
        <v>8.5</v>
      </c>
      <c r="D474">
        <v>1997</v>
      </c>
    </row>
    <row r="475" spans="2:4">
      <c r="B475" s="80">
        <v>35531</v>
      </c>
      <c r="C475">
        <v>8.5</v>
      </c>
      <c r="D475">
        <v>1997</v>
      </c>
    </row>
    <row r="476" spans="2:4">
      <c r="B476" s="80">
        <v>35532</v>
      </c>
      <c r="C476">
        <v>0</v>
      </c>
      <c r="D476">
        <v>1997</v>
      </c>
    </row>
    <row r="477" spans="2:4">
      <c r="B477" s="80">
        <v>35533</v>
      </c>
      <c r="C477">
        <v>0</v>
      </c>
      <c r="D477">
        <v>1997</v>
      </c>
    </row>
    <row r="478" spans="2:4">
      <c r="B478" s="80">
        <v>35534</v>
      </c>
      <c r="C478">
        <v>8.5</v>
      </c>
      <c r="D478">
        <v>1997</v>
      </c>
    </row>
    <row r="479" spans="2:4">
      <c r="B479" s="80">
        <v>35535</v>
      </c>
      <c r="C479">
        <v>8.5</v>
      </c>
      <c r="D479">
        <v>1997</v>
      </c>
    </row>
    <row r="480" spans="2:4">
      <c r="B480" s="80">
        <v>35536</v>
      </c>
      <c r="C480">
        <v>8.5</v>
      </c>
      <c r="D480">
        <v>1997</v>
      </c>
    </row>
    <row r="481" spans="2:4">
      <c r="B481" s="80">
        <v>35537</v>
      </c>
      <c r="C481">
        <v>8.5</v>
      </c>
      <c r="D481">
        <v>1997</v>
      </c>
    </row>
    <row r="482" spans="2:4">
      <c r="B482" s="80">
        <v>35538</v>
      </c>
      <c r="C482">
        <v>8.5</v>
      </c>
      <c r="D482">
        <v>1997</v>
      </c>
    </row>
    <row r="483" spans="2:4">
      <c r="B483" s="80">
        <v>35539</v>
      </c>
      <c r="C483">
        <v>0</v>
      </c>
      <c r="D483">
        <v>1997</v>
      </c>
    </row>
    <row r="484" spans="2:4">
      <c r="B484" s="80">
        <v>35540</v>
      </c>
      <c r="C484">
        <v>0</v>
      </c>
      <c r="D484">
        <v>1997</v>
      </c>
    </row>
    <row r="485" spans="2:4">
      <c r="B485" s="80">
        <v>35541</v>
      </c>
      <c r="C485">
        <v>8.5</v>
      </c>
      <c r="D485">
        <v>1997</v>
      </c>
    </row>
    <row r="486" spans="2:4">
      <c r="B486" s="80">
        <v>35542</v>
      </c>
      <c r="C486">
        <v>8.5</v>
      </c>
      <c r="D486">
        <v>1997</v>
      </c>
    </row>
    <row r="487" spans="2:4">
      <c r="B487" s="80">
        <v>35543</v>
      </c>
      <c r="C487">
        <v>8.5</v>
      </c>
      <c r="D487">
        <v>1997</v>
      </c>
    </row>
    <row r="488" spans="2:4">
      <c r="B488" s="80">
        <v>35544</v>
      </c>
      <c r="C488">
        <v>8.5</v>
      </c>
      <c r="D488">
        <v>1997</v>
      </c>
    </row>
    <row r="489" spans="2:4">
      <c r="B489" s="80">
        <v>35545</v>
      </c>
      <c r="C489">
        <v>8.5</v>
      </c>
      <c r="D489">
        <v>1997</v>
      </c>
    </row>
    <row r="490" spans="2:4">
      <c r="B490" s="80">
        <v>35546</v>
      </c>
      <c r="C490">
        <v>0</v>
      </c>
      <c r="D490">
        <v>1997</v>
      </c>
    </row>
    <row r="491" spans="2:4">
      <c r="B491" s="80">
        <v>35547</v>
      </c>
      <c r="C491">
        <v>0</v>
      </c>
      <c r="D491">
        <v>1997</v>
      </c>
    </row>
    <row r="492" spans="2:4">
      <c r="B492" s="80">
        <v>35548</v>
      </c>
      <c r="C492">
        <v>8.5</v>
      </c>
      <c r="D492">
        <v>1997</v>
      </c>
    </row>
    <row r="493" spans="2:4">
      <c r="B493" s="80">
        <v>35549</v>
      </c>
      <c r="C493">
        <v>8.5</v>
      </c>
      <c r="D493">
        <v>1997</v>
      </c>
    </row>
    <row r="494" spans="2:4">
      <c r="B494" s="80">
        <v>35550</v>
      </c>
      <c r="C494">
        <v>8.5</v>
      </c>
      <c r="D494">
        <v>1997</v>
      </c>
    </row>
    <row r="495" spans="2:4">
      <c r="B495" s="80">
        <v>35551</v>
      </c>
      <c r="C495">
        <v>0</v>
      </c>
      <c r="D495">
        <v>1997</v>
      </c>
    </row>
    <row r="496" spans="2:4">
      <c r="B496" s="80">
        <v>35552</v>
      </c>
      <c r="C496">
        <v>8.5</v>
      </c>
      <c r="D496">
        <v>1997</v>
      </c>
    </row>
    <row r="497" spans="2:4">
      <c r="B497" s="80">
        <v>35553</v>
      </c>
      <c r="C497">
        <v>0</v>
      </c>
      <c r="D497">
        <v>1997</v>
      </c>
    </row>
    <row r="498" spans="2:4">
      <c r="B498" s="80">
        <v>35554</v>
      </c>
      <c r="C498">
        <v>0</v>
      </c>
      <c r="D498">
        <v>1997</v>
      </c>
    </row>
    <row r="499" spans="2:4">
      <c r="B499" s="80">
        <v>35555</v>
      </c>
      <c r="C499">
        <v>8.5</v>
      </c>
      <c r="D499">
        <v>1997</v>
      </c>
    </row>
    <row r="500" spans="2:4">
      <c r="B500" s="80">
        <v>35556</v>
      </c>
      <c r="C500">
        <v>8.5</v>
      </c>
      <c r="D500">
        <v>1997</v>
      </c>
    </row>
    <row r="501" spans="2:4">
      <c r="B501" s="80">
        <v>35557</v>
      </c>
      <c r="C501">
        <v>8.5</v>
      </c>
      <c r="D501">
        <v>1997</v>
      </c>
    </row>
    <row r="502" spans="2:4">
      <c r="B502" s="80">
        <v>35558</v>
      </c>
      <c r="C502">
        <v>8.5</v>
      </c>
      <c r="D502">
        <v>1997</v>
      </c>
    </row>
    <row r="503" spans="2:4">
      <c r="B503" s="80">
        <v>35559</v>
      </c>
      <c r="C503">
        <v>8.5</v>
      </c>
      <c r="D503">
        <v>1997</v>
      </c>
    </row>
    <row r="504" spans="2:4">
      <c r="B504" s="80">
        <v>35560</v>
      </c>
      <c r="C504">
        <v>0</v>
      </c>
      <c r="D504">
        <v>1997</v>
      </c>
    </row>
    <row r="505" spans="2:4">
      <c r="B505" s="80">
        <v>35561</v>
      </c>
      <c r="C505">
        <v>0</v>
      </c>
      <c r="D505">
        <v>1997</v>
      </c>
    </row>
    <row r="506" spans="2:4">
      <c r="B506" s="80">
        <v>35562</v>
      </c>
      <c r="C506">
        <v>8.5</v>
      </c>
      <c r="D506">
        <v>1997</v>
      </c>
    </row>
    <row r="507" spans="2:4">
      <c r="B507" s="80">
        <v>35563</v>
      </c>
      <c r="C507">
        <v>8.5</v>
      </c>
      <c r="D507">
        <v>1997</v>
      </c>
    </row>
    <row r="508" spans="2:4">
      <c r="B508" s="80">
        <v>35564</v>
      </c>
      <c r="C508">
        <v>8.5</v>
      </c>
      <c r="D508">
        <v>1997</v>
      </c>
    </row>
    <row r="509" spans="2:4">
      <c r="B509" s="80">
        <v>35565</v>
      </c>
      <c r="C509">
        <v>8.5</v>
      </c>
      <c r="D509">
        <v>1997</v>
      </c>
    </row>
    <row r="510" spans="2:4">
      <c r="B510" s="80">
        <v>35566</v>
      </c>
      <c r="C510">
        <v>8.5</v>
      </c>
      <c r="D510">
        <v>1997</v>
      </c>
    </row>
    <row r="511" spans="2:4">
      <c r="B511" s="80">
        <v>35567</v>
      </c>
      <c r="C511">
        <v>0</v>
      </c>
      <c r="D511">
        <v>1997</v>
      </c>
    </row>
    <row r="512" spans="2:4">
      <c r="B512" s="80">
        <v>35568</v>
      </c>
      <c r="C512">
        <v>0</v>
      </c>
      <c r="D512">
        <v>1997</v>
      </c>
    </row>
    <row r="513" spans="2:4">
      <c r="B513" s="80">
        <v>35569</v>
      </c>
      <c r="C513">
        <v>8.5</v>
      </c>
      <c r="D513">
        <v>1997</v>
      </c>
    </row>
    <row r="514" spans="2:4">
      <c r="B514" s="80">
        <v>35570</v>
      </c>
      <c r="C514">
        <v>8.5</v>
      </c>
      <c r="D514">
        <v>1997</v>
      </c>
    </row>
    <row r="515" spans="2:4">
      <c r="B515" s="80">
        <v>35571</v>
      </c>
      <c r="C515">
        <v>8.5</v>
      </c>
      <c r="D515">
        <v>1997</v>
      </c>
    </row>
    <row r="516" spans="2:4">
      <c r="B516" s="80">
        <v>35572</v>
      </c>
      <c r="C516">
        <v>8.5</v>
      </c>
      <c r="D516">
        <v>1997</v>
      </c>
    </row>
    <row r="517" spans="2:4">
      <c r="B517" s="80">
        <v>35573</v>
      </c>
      <c r="C517">
        <v>8.5</v>
      </c>
      <c r="D517">
        <v>1997</v>
      </c>
    </row>
    <row r="518" spans="2:4">
      <c r="B518" s="80">
        <v>35574</v>
      </c>
      <c r="C518">
        <v>0</v>
      </c>
      <c r="D518">
        <v>1997</v>
      </c>
    </row>
    <row r="519" spans="2:4">
      <c r="B519" s="80">
        <v>35575</v>
      </c>
      <c r="C519">
        <v>0</v>
      </c>
      <c r="D519">
        <v>1997</v>
      </c>
    </row>
    <row r="520" spans="2:4">
      <c r="B520" s="80">
        <v>35576</v>
      </c>
      <c r="C520">
        <v>8.5</v>
      </c>
      <c r="D520">
        <v>1997</v>
      </c>
    </row>
    <row r="521" spans="2:4">
      <c r="B521" s="80">
        <v>35577</v>
      </c>
      <c r="C521">
        <v>8.5</v>
      </c>
      <c r="D521">
        <v>1997</v>
      </c>
    </row>
    <row r="522" spans="2:4">
      <c r="B522" s="80">
        <v>35578</v>
      </c>
      <c r="C522">
        <v>8.5</v>
      </c>
      <c r="D522">
        <v>1997</v>
      </c>
    </row>
    <row r="523" spans="2:4">
      <c r="B523" s="80">
        <v>35579</v>
      </c>
      <c r="C523">
        <v>8.5</v>
      </c>
      <c r="D523">
        <v>1997</v>
      </c>
    </row>
    <row r="524" spans="2:4">
      <c r="B524" s="80">
        <v>35580</v>
      </c>
      <c r="C524">
        <v>8.5</v>
      </c>
      <c r="D524">
        <v>1997</v>
      </c>
    </row>
    <row r="525" spans="2:4">
      <c r="B525" s="80">
        <v>35581</v>
      </c>
      <c r="C525">
        <v>0</v>
      </c>
      <c r="D525">
        <v>1997</v>
      </c>
    </row>
    <row r="526" spans="2:4">
      <c r="B526" s="80">
        <v>35583</v>
      </c>
      <c r="C526">
        <v>8.5</v>
      </c>
      <c r="D526">
        <v>1997</v>
      </c>
    </row>
    <row r="527" spans="2:4">
      <c r="B527" s="80">
        <v>35584</v>
      </c>
      <c r="C527">
        <v>8.5</v>
      </c>
      <c r="D527">
        <v>1997</v>
      </c>
    </row>
    <row r="528" spans="2:4">
      <c r="B528" s="80">
        <v>35585</v>
      </c>
      <c r="C528">
        <v>8.5</v>
      </c>
      <c r="D528">
        <v>1997</v>
      </c>
    </row>
    <row r="529" spans="2:4">
      <c r="B529" s="80">
        <v>35586</v>
      </c>
      <c r="C529">
        <v>8.5</v>
      </c>
      <c r="D529">
        <v>1997</v>
      </c>
    </row>
    <row r="530" spans="2:4">
      <c r="B530" s="80">
        <v>35587</v>
      </c>
      <c r="C530">
        <v>8.5</v>
      </c>
      <c r="D530">
        <v>1997</v>
      </c>
    </row>
    <row r="531" spans="2:4">
      <c r="B531" s="80">
        <v>35590</v>
      </c>
      <c r="C531">
        <v>8.5</v>
      </c>
      <c r="D531">
        <v>1997</v>
      </c>
    </row>
    <row r="532" spans="2:4">
      <c r="B532" s="80">
        <v>35591</v>
      </c>
      <c r="C532">
        <v>8.5</v>
      </c>
      <c r="D532">
        <v>1997</v>
      </c>
    </row>
    <row r="533" spans="2:4">
      <c r="B533" s="80">
        <v>35592</v>
      </c>
      <c r="C533">
        <v>8.5</v>
      </c>
      <c r="D533">
        <v>1997</v>
      </c>
    </row>
    <row r="534" spans="2:4">
      <c r="B534" s="80">
        <v>35593</v>
      </c>
      <c r="C534">
        <v>8.5</v>
      </c>
      <c r="D534">
        <v>1997</v>
      </c>
    </row>
    <row r="535" spans="2:4">
      <c r="B535" s="80">
        <v>35594</v>
      </c>
      <c r="C535">
        <v>8.5</v>
      </c>
      <c r="D535">
        <v>1997</v>
      </c>
    </row>
    <row r="536" spans="2:4">
      <c r="B536" s="80">
        <v>35597</v>
      </c>
      <c r="C536">
        <v>8.5</v>
      </c>
      <c r="D536">
        <v>1997</v>
      </c>
    </row>
    <row r="537" spans="2:4">
      <c r="B537" s="80">
        <v>35598</v>
      </c>
      <c r="C537">
        <v>8.5</v>
      </c>
      <c r="D537">
        <v>1997</v>
      </c>
    </row>
    <row r="538" spans="2:4">
      <c r="B538" s="80">
        <v>35599</v>
      </c>
      <c r="C538">
        <v>8.5</v>
      </c>
      <c r="D538">
        <v>1997</v>
      </c>
    </row>
    <row r="539" spans="2:4">
      <c r="B539" s="80">
        <v>35600</v>
      </c>
      <c r="C539">
        <v>8.5</v>
      </c>
      <c r="D539">
        <v>1997</v>
      </c>
    </row>
    <row r="540" spans="2:4">
      <c r="B540" s="80">
        <v>35601</v>
      </c>
      <c r="C540">
        <v>8.5</v>
      </c>
      <c r="D540">
        <v>1997</v>
      </c>
    </row>
    <row r="541" spans="2:4">
      <c r="B541" s="80">
        <v>35604</v>
      </c>
      <c r="C541">
        <v>8.5</v>
      </c>
      <c r="D541">
        <v>1997</v>
      </c>
    </row>
    <row r="542" spans="2:4">
      <c r="B542" s="80">
        <v>35605</v>
      </c>
      <c r="C542">
        <v>8.5</v>
      </c>
      <c r="D542">
        <v>1997</v>
      </c>
    </row>
    <row r="543" spans="2:4">
      <c r="B543" s="80">
        <v>35606</v>
      </c>
      <c r="C543">
        <v>8.5</v>
      </c>
      <c r="D543">
        <v>1997</v>
      </c>
    </row>
    <row r="544" spans="2:4">
      <c r="B544" s="80">
        <v>35607</v>
      </c>
      <c r="C544">
        <v>8.5</v>
      </c>
      <c r="D544">
        <v>1997</v>
      </c>
    </row>
    <row r="545" spans="2:4">
      <c r="B545" s="80">
        <v>35608</v>
      </c>
      <c r="C545">
        <v>8.5</v>
      </c>
      <c r="D545">
        <v>1997</v>
      </c>
    </row>
    <row r="546" spans="2:4">
      <c r="B546" s="80">
        <v>35611</v>
      </c>
      <c r="C546">
        <v>8.5</v>
      </c>
      <c r="D546">
        <v>1997</v>
      </c>
    </row>
    <row r="547" spans="2:4">
      <c r="B547" s="80">
        <v>35612</v>
      </c>
      <c r="C547">
        <v>8.5</v>
      </c>
      <c r="D547">
        <v>1997</v>
      </c>
    </row>
    <row r="548" spans="2:4">
      <c r="B548" s="80">
        <v>35613</v>
      </c>
      <c r="C548">
        <v>8.5</v>
      </c>
      <c r="D548">
        <v>1997</v>
      </c>
    </row>
    <row r="549" spans="2:4">
      <c r="B549" s="80">
        <v>35614</v>
      </c>
      <c r="C549">
        <v>8.5</v>
      </c>
      <c r="D549">
        <v>1997</v>
      </c>
    </row>
    <row r="550" spans="2:4">
      <c r="B550" s="80">
        <v>35615</v>
      </c>
      <c r="C550">
        <v>8.5</v>
      </c>
      <c r="D550">
        <v>1997</v>
      </c>
    </row>
    <row r="551" spans="2:4">
      <c r="B551" s="80">
        <v>35618</v>
      </c>
      <c r="C551">
        <v>8.5</v>
      </c>
      <c r="D551">
        <v>1997</v>
      </c>
    </row>
    <row r="552" spans="2:4">
      <c r="B552" s="80">
        <v>35619</v>
      </c>
      <c r="C552">
        <v>8.5</v>
      </c>
      <c r="D552">
        <v>1997</v>
      </c>
    </row>
    <row r="553" spans="2:4">
      <c r="B553" s="80">
        <v>35620</v>
      </c>
      <c r="C553">
        <v>8.5</v>
      </c>
      <c r="D553">
        <v>1997</v>
      </c>
    </row>
    <row r="554" spans="2:4">
      <c r="B554" s="80">
        <v>35621</v>
      </c>
      <c r="C554">
        <v>8.5</v>
      </c>
      <c r="D554">
        <v>1997</v>
      </c>
    </row>
    <row r="555" spans="2:4">
      <c r="B555" s="80">
        <v>35622</v>
      </c>
      <c r="C555">
        <v>8.5</v>
      </c>
      <c r="D555">
        <v>1997</v>
      </c>
    </row>
    <row r="556" spans="2:4">
      <c r="B556" s="80">
        <v>35625</v>
      </c>
      <c r="C556">
        <v>8.5</v>
      </c>
      <c r="D556">
        <v>1997</v>
      </c>
    </row>
    <row r="557" spans="2:4">
      <c r="B557" s="80">
        <v>35626</v>
      </c>
      <c r="C557">
        <v>8.5</v>
      </c>
      <c r="D557">
        <v>1997</v>
      </c>
    </row>
    <row r="558" spans="2:4">
      <c r="B558" s="80">
        <v>35627</v>
      </c>
      <c r="C558">
        <v>8.5</v>
      </c>
      <c r="D558">
        <v>1997</v>
      </c>
    </row>
    <row r="559" spans="2:4">
      <c r="B559" s="80">
        <v>35628</v>
      </c>
      <c r="C559">
        <v>8.5</v>
      </c>
      <c r="D559">
        <v>1997</v>
      </c>
    </row>
    <row r="560" spans="2:4">
      <c r="B560" s="80">
        <v>35629</v>
      </c>
      <c r="C560">
        <v>8.5</v>
      </c>
      <c r="D560">
        <v>1997</v>
      </c>
    </row>
    <row r="561" spans="2:4">
      <c r="B561" s="80">
        <v>35632</v>
      </c>
      <c r="C561">
        <v>8.5</v>
      </c>
      <c r="D561">
        <v>1997</v>
      </c>
    </row>
    <row r="562" spans="2:4">
      <c r="B562" s="80">
        <v>35633</v>
      </c>
      <c r="C562">
        <v>8.5</v>
      </c>
      <c r="D562">
        <v>1997</v>
      </c>
    </row>
    <row r="563" spans="2:4">
      <c r="B563" s="80">
        <v>35634</v>
      </c>
      <c r="C563">
        <v>8.5</v>
      </c>
      <c r="D563">
        <v>1997</v>
      </c>
    </row>
    <row r="564" spans="2:4">
      <c r="B564" s="80">
        <v>35635</v>
      </c>
      <c r="C564">
        <v>8.5</v>
      </c>
      <c r="D564">
        <v>1997</v>
      </c>
    </row>
    <row r="565" spans="2:4">
      <c r="B565" s="80">
        <v>35636</v>
      </c>
      <c r="C565">
        <v>8.5</v>
      </c>
      <c r="D565">
        <v>1997</v>
      </c>
    </row>
    <row r="566" spans="2:4">
      <c r="B566" s="80">
        <v>35639</v>
      </c>
      <c r="C566">
        <v>8.5</v>
      </c>
      <c r="D566">
        <v>1997</v>
      </c>
    </row>
    <row r="567" spans="2:4">
      <c r="B567" s="80">
        <v>35640</v>
      </c>
      <c r="C567">
        <v>8.5</v>
      </c>
      <c r="D567">
        <v>1997</v>
      </c>
    </row>
    <row r="568" spans="2:4">
      <c r="B568" s="80">
        <v>35641</v>
      </c>
      <c r="C568">
        <v>8.5</v>
      </c>
      <c r="D568">
        <v>1997</v>
      </c>
    </row>
    <row r="569" spans="2:4">
      <c r="B569" s="80">
        <v>35642</v>
      </c>
      <c r="C569">
        <v>8.5</v>
      </c>
      <c r="D569">
        <v>1997</v>
      </c>
    </row>
    <row r="570" spans="2:4">
      <c r="B570" s="80">
        <v>35643</v>
      </c>
      <c r="C570">
        <v>8.5</v>
      </c>
      <c r="D570">
        <v>1997</v>
      </c>
    </row>
    <row r="571" spans="2:4">
      <c r="B571" s="80">
        <v>35646</v>
      </c>
      <c r="C571">
        <v>8.5</v>
      </c>
      <c r="D571">
        <v>1997</v>
      </c>
    </row>
    <row r="572" spans="2:4">
      <c r="B572" s="80">
        <v>35647</v>
      </c>
      <c r="C572">
        <v>8.5</v>
      </c>
      <c r="D572">
        <v>1997</v>
      </c>
    </row>
    <row r="573" spans="2:4">
      <c r="B573" s="80">
        <v>35648</v>
      </c>
      <c r="C573">
        <v>8.5</v>
      </c>
      <c r="D573">
        <v>1997</v>
      </c>
    </row>
    <row r="574" spans="2:4">
      <c r="B574" s="80">
        <v>35649</v>
      </c>
      <c r="C574">
        <v>8.5</v>
      </c>
      <c r="D574">
        <v>1997</v>
      </c>
    </row>
    <row r="575" spans="2:4">
      <c r="B575" s="80">
        <v>35650</v>
      </c>
      <c r="C575">
        <v>8.5</v>
      </c>
      <c r="D575">
        <v>1997</v>
      </c>
    </row>
    <row r="576" spans="2:4">
      <c r="B576" s="80">
        <v>35653</v>
      </c>
      <c r="C576">
        <v>8.5</v>
      </c>
      <c r="D576">
        <v>1997</v>
      </c>
    </row>
    <row r="577" spans="2:4">
      <c r="B577" s="80">
        <v>35654</v>
      </c>
      <c r="C577">
        <v>8.5</v>
      </c>
      <c r="D577">
        <v>1997</v>
      </c>
    </row>
    <row r="578" spans="2:4">
      <c r="B578" s="80">
        <v>35655</v>
      </c>
      <c r="C578">
        <v>8.5</v>
      </c>
      <c r="D578">
        <v>1997</v>
      </c>
    </row>
    <row r="579" spans="2:4">
      <c r="B579" s="80">
        <v>35656</v>
      </c>
      <c r="C579">
        <v>8.5</v>
      </c>
      <c r="D579">
        <v>1997</v>
      </c>
    </row>
    <row r="580" spans="2:4">
      <c r="B580" s="80">
        <v>35657</v>
      </c>
      <c r="C580">
        <v>8.5</v>
      </c>
      <c r="D580">
        <v>1997</v>
      </c>
    </row>
    <row r="581" spans="2:4">
      <c r="B581" s="80">
        <v>35660</v>
      </c>
      <c r="C581">
        <v>8.5</v>
      </c>
      <c r="D581">
        <v>1997</v>
      </c>
    </row>
    <row r="582" spans="2:4">
      <c r="B582" s="80">
        <v>35661</v>
      </c>
      <c r="C582">
        <v>8.5</v>
      </c>
      <c r="D582">
        <v>1997</v>
      </c>
    </row>
    <row r="583" spans="2:4">
      <c r="B583" s="80">
        <v>35662</v>
      </c>
      <c r="C583">
        <v>8.5</v>
      </c>
      <c r="D583">
        <v>1997</v>
      </c>
    </row>
    <row r="584" spans="2:4">
      <c r="B584" s="80">
        <v>35663</v>
      </c>
      <c r="C584">
        <v>8.5</v>
      </c>
      <c r="D584">
        <v>1997</v>
      </c>
    </row>
    <row r="585" spans="2:4">
      <c r="B585" s="80">
        <v>35664</v>
      </c>
      <c r="C585">
        <v>8.5</v>
      </c>
      <c r="D585">
        <v>1997</v>
      </c>
    </row>
    <row r="586" spans="2:4">
      <c r="B586" s="80">
        <v>35667</v>
      </c>
      <c r="C586">
        <v>8.5</v>
      </c>
      <c r="D586">
        <v>1997</v>
      </c>
    </row>
    <row r="587" spans="2:4">
      <c r="B587" s="80">
        <v>35668</v>
      </c>
      <c r="C587">
        <v>8.5</v>
      </c>
      <c r="D587">
        <v>1997</v>
      </c>
    </row>
    <row r="588" spans="2:4">
      <c r="B588" s="80">
        <v>35669</v>
      </c>
      <c r="C588">
        <v>8.5</v>
      </c>
      <c r="D588">
        <v>1997</v>
      </c>
    </row>
    <row r="589" spans="2:4">
      <c r="B589" s="80">
        <v>35670</v>
      </c>
      <c r="C589">
        <v>8.5</v>
      </c>
      <c r="D589">
        <v>1997</v>
      </c>
    </row>
    <row r="590" spans="2:4">
      <c r="B590" s="80">
        <v>35671</v>
      </c>
      <c r="C590">
        <v>8.5</v>
      </c>
      <c r="D590">
        <v>1997</v>
      </c>
    </row>
    <row r="591" spans="2:4">
      <c r="B591" s="80">
        <v>35674</v>
      </c>
      <c r="C591">
        <v>8.5</v>
      </c>
      <c r="D591">
        <v>1997</v>
      </c>
    </row>
    <row r="592" spans="2:4">
      <c r="B592" s="80">
        <v>35675</v>
      </c>
      <c r="C592">
        <v>8.5</v>
      </c>
      <c r="D592">
        <v>1997</v>
      </c>
    </row>
    <row r="593" spans="2:4">
      <c r="B593" s="80">
        <v>35676</v>
      </c>
      <c r="C593">
        <v>8.5</v>
      </c>
      <c r="D593">
        <v>1997</v>
      </c>
    </row>
    <row r="594" spans="2:4">
      <c r="B594" s="80">
        <v>35677</v>
      </c>
      <c r="C594">
        <v>8.5</v>
      </c>
      <c r="D594">
        <v>1997</v>
      </c>
    </row>
    <row r="595" spans="2:4">
      <c r="B595" s="80">
        <v>35678</v>
      </c>
      <c r="C595">
        <v>8.5</v>
      </c>
      <c r="D595">
        <v>1997</v>
      </c>
    </row>
    <row r="596" spans="2:4">
      <c r="B596" s="80">
        <v>35681</v>
      </c>
      <c r="C596">
        <v>8.5</v>
      </c>
      <c r="D596">
        <v>1997</v>
      </c>
    </row>
    <row r="597" spans="2:4">
      <c r="B597" s="80">
        <v>35682</v>
      </c>
      <c r="C597">
        <v>8.5</v>
      </c>
      <c r="D597">
        <v>1997</v>
      </c>
    </row>
    <row r="598" spans="2:4">
      <c r="B598" s="80">
        <v>35683</v>
      </c>
      <c r="C598">
        <v>8.5</v>
      </c>
      <c r="D598">
        <v>1997</v>
      </c>
    </row>
    <row r="599" spans="2:4">
      <c r="B599" s="80">
        <v>35684</v>
      </c>
      <c r="C599">
        <v>8.5</v>
      </c>
      <c r="D599">
        <v>1997</v>
      </c>
    </row>
    <row r="600" spans="2:4">
      <c r="B600" s="80">
        <v>35685</v>
      </c>
      <c r="C600">
        <v>8.5</v>
      </c>
      <c r="D600">
        <v>1997</v>
      </c>
    </row>
    <row r="601" spans="2:4">
      <c r="B601" s="80">
        <v>35688</v>
      </c>
      <c r="C601">
        <v>8.5</v>
      </c>
      <c r="D601">
        <v>1997</v>
      </c>
    </row>
    <row r="602" spans="2:4">
      <c r="B602" s="80">
        <v>35689</v>
      </c>
      <c r="C602">
        <v>8.5</v>
      </c>
      <c r="D602">
        <v>1997</v>
      </c>
    </row>
    <row r="603" spans="2:4">
      <c r="B603" s="80">
        <v>35690</v>
      </c>
      <c r="C603">
        <v>8.5</v>
      </c>
      <c r="D603">
        <v>1997</v>
      </c>
    </row>
    <row r="604" spans="2:4">
      <c r="B604" s="80">
        <v>35691</v>
      </c>
      <c r="C604">
        <v>8.5</v>
      </c>
      <c r="D604">
        <v>1997</v>
      </c>
    </row>
    <row r="605" spans="2:4">
      <c r="B605" s="80">
        <v>35692</v>
      </c>
      <c r="C605">
        <v>8.5</v>
      </c>
      <c r="D605">
        <v>1997</v>
      </c>
    </row>
    <row r="606" spans="2:4">
      <c r="B606" s="80">
        <v>35695</v>
      </c>
      <c r="C606">
        <v>8.5</v>
      </c>
      <c r="D606">
        <v>1997</v>
      </c>
    </row>
    <row r="607" spans="2:4">
      <c r="B607" s="80">
        <v>35696</v>
      </c>
      <c r="C607">
        <v>8.5</v>
      </c>
      <c r="D607">
        <v>1997</v>
      </c>
    </row>
    <row r="608" spans="2:4">
      <c r="B608" s="80">
        <v>35697</v>
      </c>
      <c r="C608">
        <v>8.5</v>
      </c>
      <c r="D608">
        <v>1997</v>
      </c>
    </row>
    <row r="609" spans="2:4">
      <c r="B609" s="80">
        <v>35698</v>
      </c>
      <c r="C609">
        <v>8.5</v>
      </c>
      <c r="D609">
        <v>1997</v>
      </c>
    </row>
    <row r="610" spans="2:4">
      <c r="B610" s="80">
        <v>35699</v>
      </c>
      <c r="C610">
        <v>8.5</v>
      </c>
      <c r="D610">
        <v>1997</v>
      </c>
    </row>
    <row r="611" spans="2:4">
      <c r="B611" s="80">
        <v>35702</v>
      </c>
      <c r="C611">
        <v>8.5</v>
      </c>
      <c r="D611">
        <v>1997</v>
      </c>
    </row>
    <row r="612" spans="2:4">
      <c r="B612" s="80">
        <v>35703</v>
      </c>
      <c r="C612">
        <v>8.5</v>
      </c>
      <c r="D612">
        <v>1997</v>
      </c>
    </row>
    <row r="613" spans="2:4">
      <c r="B613" s="80">
        <v>35704</v>
      </c>
      <c r="C613">
        <v>8.5</v>
      </c>
      <c r="D613">
        <v>1997</v>
      </c>
    </row>
    <row r="614" spans="2:4">
      <c r="B614" s="80">
        <v>35705</v>
      </c>
      <c r="C614">
        <v>8.5</v>
      </c>
      <c r="D614">
        <v>1997</v>
      </c>
    </row>
    <row r="615" spans="2:4">
      <c r="B615" s="80">
        <v>35706</v>
      </c>
      <c r="C615">
        <v>8.5</v>
      </c>
      <c r="D615">
        <v>1997</v>
      </c>
    </row>
    <row r="616" spans="2:4">
      <c r="B616" s="80">
        <v>35709</v>
      </c>
      <c r="C616">
        <v>8.5</v>
      </c>
      <c r="D616">
        <v>1997</v>
      </c>
    </row>
    <row r="617" spans="2:4">
      <c r="B617" s="80">
        <v>35710</v>
      </c>
      <c r="C617">
        <v>8.5</v>
      </c>
      <c r="D617">
        <v>1997</v>
      </c>
    </row>
    <row r="618" spans="2:4">
      <c r="B618" s="80">
        <v>35711</v>
      </c>
      <c r="C618">
        <v>8.5</v>
      </c>
      <c r="D618">
        <v>1997</v>
      </c>
    </row>
    <row r="619" spans="2:4">
      <c r="B619" s="80">
        <v>35712</v>
      </c>
      <c r="C619">
        <v>8.5</v>
      </c>
      <c r="D619">
        <v>1997</v>
      </c>
    </row>
    <row r="620" spans="2:4">
      <c r="B620" s="80">
        <v>35713</v>
      </c>
      <c r="C620">
        <v>8.5</v>
      </c>
      <c r="D620">
        <v>1997</v>
      </c>
    </row>
    <row r="621" spans="2:4">
      <c r="B621" s="80">
        <v>35716</v>
      </c>
      <c r="C621">
        <v>8.5</v>
      </c>
      <c r="D621">
        <v>1997</v>
      </c>
    </row>
    <row r="622" spans="2:4">
      <c r="B622" s="80">
        <v>35717</v>
      </c>
      <c r="C622">
        <v>8.5</v>
      </c>
      <c r="D622">
        <v>1997</v>
      </c>
    </row>
    <row r="623" spans="2:4">
      <c r="B623" s="80">
        <v>35718</v>
      </c>
      <c r="C623">
        <v>8.5</v>
      </c>
      <c r="D623">
        <v>1997</v>
      </c>
    </row>
    <row r="624" spans="2:4">
      <c r="B624" s="80">
        <v>35719</v>
      </c>
      <c r="C624">
        <v>8.5</v>
      </c>
      <c r="D624">
        <v>1997</v>
      </c>
    </row>
    <row r="625" spans="2:4">
      <c r="B625" s="80">
        <v>35720</v>
      </c>
      <c r="C625">
        <v>8.5</v>
      </c>
      <c r="D625">
        <v>1997</v>
      </c>
    </row>
    <row r="626" spans="2:4">
      <c r="B626" s="80">
        <v>35723</v>
      </c>
      <c r="C626">
        <v>8.5</v>
      </c>
      <c r="D626">
        <v>1997</v>
      </c>
    </row>
    <row r="627" spans="2:4">
      <c r="B627" s="80">
        <v>35724</v>
      </c>
      <c r="C627">
        <v>8.5</v>
      </c>
      <c r="D627">
        <v>1997</v>
      </c>
    </row>
    <row r="628" spans="2:4">
      <c r="B628" s="80">
        <v>35725</v>
      </c>
      <c r="C628">
        <v>8.5</v>
      </c>
      <c r="D628">
        <v>1997</v>
      </c>
    </row>
    <row r="629" spans="2:4">
      <c r="B629" s="80">
        <v>35726</v>
      </c>
      <c r="C629">
        <v>8.5</v>
      </c>
      <c r="D629">
        <v>1997</v>
      </c>
    </row>
    <row r="630" spans="2:4">
      <c r="B630" s="80">
        <v>35727</v>
      </c>
      <c r="C630">
        <v>8.5</v>
      </c>
      <c r="D630">
        <v>1997</v>
      </c>
    </row>
    <row r="631" spans="2:4">
      <c r="B631" s="80">
        <v>35730</v>
      </c>
      <c r="C631">
        <v>8.5</v>
      </c>
      <c r="D631">
        <v>1997</v>
      </c>
    </row>
    <row r="632" spans="2:4">
      <c r="B632" s="80">
        <v>35731</v>
      </c>
      <c r="C632">
        <v>8.5</v>
      </c>
      <c r="D632">
        <v>1997</v>
      </c>
    </row>
    <row r="633" spans="2:4">
      <c r="B633" s="80">
        <v>35732</v>
      </c>
      <c r="C633">
        <v>8.5</v>
      </c>
      <c r="D633">
        <v>1997</v>
      </c>
    </row>
    <row r="634" spans="2:4">
      <c r="B634" s="80">
        <v>35733</v>
      </c>
      <c r="C634">
        <v>8.5</v>
      </c>
      <c r="D634">
        <v>1997</v>
      </c>
    </row>
    <row r="635" spans="2:4">
      <c r="B635" s="80">
        <v>35734</v>
      </c>
      <c r="C635">
        <v>8.5</v>
      </c>
      <c r="D635">
        <v>1997</v>
      </c>
    </row>
    <row r="636" spans="2:4">
      <c r="B636" s="80">
        <v>35737</v>
      </c>
      <c r="C636">
        <v>8.5</v>
      </c>
      <c r="D636">
        <v>1997</v>
      </c>
    </row>
    <row r="637" spans="2:4">
      <c r="B637" s="80">
        <v>35738</v>
      </c>
      <c r="C637">
        <v>8.5</v>
      </c>
      <c r="D637">
        <v>1997</v>
      </c>
    </row>
    <row r="638" spans="2:4">
      <c r="B638" s="80">
        <v>35739</v>
      </c>
      <c r="C638">
        <v>8.5</v>
      </c>
      <c r="D638">
        <v>1997</v>
      </c>
    </row>
    <row r="639" spans="2:4">
      <c r="B639" s="80">
        <v>35740</v>
      </c>
      <c r="C639">
        <v>8.5</v>
      </c>
      <c r="D639">
        <v>1997</v>
      </c>
    </row>
    <row r="640" spans="2:4">
      <c r="B640" s="80">
        <v>35741</v>
      </c>
      <c r="C640">
        <v>8.5</v>
      </c>
      <c r="D640">
        <v>1997</v>
      </c>
    </row>
    <row r="641" spans="2:4">
      <c r="B641" s="80">
        <v>35744</v>
      </c>
      <c r="C641">
        <v>8.5</v>
      </c>
      <c r="D641">
        <v>1997</v>
      </c>
    </row>
    <row r="642" spans="2:4">
      <c r="B642" s="80">
        <v>35745</v>
      </c>
      <c r="C642">
        <v>8.5</v>
      </c>
      <c r="D642">
        <v>1997</v>
      </c>
    </row>
    <row r="643" spans="2:4">
      <c r="B643" s="80">
        <v>35746</v>
      </c>
      <c r="C643">
        <v>8.5</v>
      </c>
      <c r="D643">
        <v>1997</v>
      </c>
    </row>
    <row r="644" spans="2:4">
      <c r="B644" s="80">
        <v>35747</v>
      </c>
      <c r="C644">
        <v>8.5</v>
      </c>
      <c r="D644">
        <v>1997</v>
      </c>
    </row>
    <row r="645" spans="2:4">
      <c r="B645" s="80">
        <v>35748</v>
      </c>
      <c r="C645">
        <v>8.5</v>
      </c>
      <c r="D645">
        <v>1997</v>
      </c>
    </row>
    <row r="646" spans="2:4">
      <c r="B646" s="80">
        <v>35751</v>
      </c>
      <c r="C646">
        <v>8.5</v>
      </c>
      <c r="D646">
        <v>1997</v>
      </c>
    </row>
    <row r="647" spans="2:4">
      <c r="B647" s="80">
        <v>35752</v>
      </c>
      <c r="C647">
        <v>8.5</v>
      </c>
      <c r="D647">
        <v>1997</v>
      </c>
    </row>
    <row r="648" spans="2:4">
      <c r="B648" s="80">
        <v>35753</v>
      </c>
      <c r="C648">
        <v>8.5</v>
      </c>
      <c r="D648">
        <v>1997</v>
      </c>
    </row>
    <row r="649" spans="2:4">
      <c r="B649" s="80">
        <v>35754</v>
      </c>
      <c r="C649">
        <v>8.5</v>
      </c>
      <c r="D649">
        <v>1997</v>
      </c>
    </row>
    <row r="650" spans="2:4">
      <c r="B650" s="80">
        <v>35755</v>
      </c>
      <c r="C650">
        <v>8.5</v>
      </c>
      <c r="D650">
        <v>1997</v>
      </c>
    </row>
    <row r="651" spans="2:4">
      <c r="B651" s="80">
        <v>35758</v>
      </c>
      <c r="C651">
        <v>8.5</v>
      </c>
      <c r="D651">
        <v>1997</v>
      </c>
    </row>
    <row r="652" spans="2:4">
      <c r="B652" s="80">
        <v>35759</v>
      </c>
      <c r="C652">
        <v>8.5</v>
      </c>
      <c r="D652">
        <v>1997</v>
      </c>
    </row>
    <row r="653" spans="2:4">
      <c r="B653" s="80">
        <v>35760</v>
      </c>
      <c r="C653">
        <v>8.5</v>
      </c>
      <c r="D653">
        <v>1997</v>
      </c>
    </row>
    <row r="654" spans="2:4">
      <c r="B654" s="80">
        <v>35761</v>
      </c>
      <c r="C654">
        <v>8.5</v>
      </c>
      <c r="D654">
        <v>1997</v>
      </c>
    </row>
    <row r="655" spans="2:4">
      <c r="B655" s="80">
        <v>35762</v>
      </c>
      <c r="C655">
        <v>8.5</v>
      </c>
      <c r="D655">
        <v>1997</v>
      </c>
    </row>
    <row r="656" spans="2:4">
      <c r="B656" s="80">
        <v>35765</v>
      </c>
      <c r="C656">
        <v>8.5</v>
      </c>
      <c r="D656">
        <v>1997</v>
      </c>
    </row>
    <row r="657" spans="2:4">
      <c r="B657" s="80">
        <v>35766</v>
      </c>
      <c r="C657">
        <v>8.5</v>
      </c>
      <c r="D657">
        <v>1997</v>
      </c>
    </row>
    <row r="658" spans="2:4">
      <c r="B658" s="80">
        <v>35767</v>
      </c>
      <c r="C658">
        <v>8.5</v>
      </c>
      <c r="D658">
        <v>1997</v>
      </c>
    </row>
    <row r="659" spans="2:4">
      <c r="B659" s="80">
        <v>35768</v>
      </c>
      <c r="C659">
        <v>8.5</v>
      </c>
      <c r="D659">
        <v>1997</v>
      </c>
    </row>
    <row r="660" spans="2:4">
      <c r="B660" s="80">
        <v>35769</v>
      </c>
      <c r="C660">
        <v>8.5</v>
      </c>
      <c r="D660">
        <v>1997</v>
      </c>
    </row>
    <row r="661" spans="2:4">
      <c r="B661" s="80">
        <v>35772</v>
      </c>
      <c r="C661">
        <v>8.5</v>
      </c>
      <c r="D661">
        <v>1997</v>
      </c>
    </row>
    <row r="662" spans="2:4">
      <c r="B662" s="80">
        <v>35773</v>
      </c>
      <c r="C662">
        <v>8.5</v>
      </c>
      <c r="D662">
        <v>1997</v>
      </c>
    </row>
    <row r="663" spans="2:4">
      <c r="B663" s="80">
        <v>35774</v>
      </c>
      <c r="C663">
        <v>8.5</v>
      </c>
      <c r="D663">
        <v>1997</v>
      </c>
    </row>
    <row r="664" spans="2:4">
      <c r="B664" s="80">
        <v>35775</v>
      </c>
      <c r="C664">
        <v>8.5</v>
      </c>
      <c r="D664">
        <v>1997</v>
      </c>
    </row>
    <row r="665" spans="2:4">
      <c r="B665" s="80">
        <v>35776</v>
      </c>
      <c r="C665">
        <v>8.5</v>
      </c>
      <c r="D665">
        <v>1997</v>
      </c>
    </row>
    <row r="666" spans="2:4">
      <c r="B666" s="80">
        <v>35779</v>
      </c>
      <c r="C666">
        <v>8.5</v>
      </c>
      <c r="D666">
        <v>1997</v>
      </c>
    </row>
    <row r="667" spans="2:4">
      <c r="B667" s="80">
        <v>35780</v>
      </c>
      <c r="C667">
        <v>8.5</v>
      </c>
      <c r="D667">
        <v>1997</v>
      </c>
    </row>
    <row r="668" spans="2:4">
      <c r="B668" s="80">
        <v>35781</v>
      </c>
      <c r="C668">
        <v>8.5</v>
      </c>
      <c r="D668">
        <v>1997</v>
      </c>
    </row>
    <row r="669" spans="2:4">
      <c r="B669" s="80">
        <v>35782</v>
      </c>
      <c r="C669">
        <v>8.5</v>
      </c>
      <c r="D669">
        <v>1997</v>
      </c>
    </row>
    <row r="670" spans="2:4">
      <c r="B670" s="80">
        <v>35783</v>
      </c>
      <c r="C670">
        <v>8.5</v>
      </c>
      <c r="D670">
        <v>1997</v>
      </c>
    </row>
    <row r="671" spans="2:4">
      <c r="B671" s="80">
        <v>35786</v>
      </c>
      <c r="C671">
        <v>8.5</v>
      </c>
      <c r="D671">
        <v>1997</v>
      </c>
    </row>
    <row r="672" spans="2:4">
      <c r="B672" s="80">
        <v>35787</v>
      </c>
      <c r="C672">
        <v>8.5</v>
      </c>
      <c r="D672">
        <v>1997</v>
      </c>
    </row>
    <row r="673" spans="2:4">
      <c r="B673" s="80">
        <v>35788</v>
      </c>
      <c r="C673">
        <v>8.5</v>
      </c>
      <c r="D673">
        <v>1997</v>
      </c>
    </row>
    <row r="674" spans="2:4">
      <c r="B674" s="80">
        <v>35790</v>
      </c>
      <c r="C674">
        <v>8.5</v>
      </c>
      <c r="D674">
        <v>1997</v>
      </c>
    </row>
    <row r="675" spans="2:4">
      <c r="B675" s="80">
        <v>35793</v>
      </c>
      <c r="C675">
        <v>8.5</v>
      </c>
      <c r="D675">
        <v>1997</v>
      </c>
    </row>
    <row r="676" spans="2:4">
      <c r="B676" s="80">
        <v>35794</v>
      </c>
      <c r="C676">
        <v>8.5</v>
      </c>
      <c r="D676">
        <v>1997</v>
      </c>
    </row>
    <row r="677" spans="2:4">
      <c r="B677" s="80">
        <v>35795</v>
      </c>
      <c r="C677">
        <v>8.5</v>
      </c>
      <c r="D677">
        <v>1997</v>
      </c>
    </row>
    <row r="678" spans="2:4">
      <c r="B678" s="80">
        <v>35797</v>
      </c>
      <c r="C678">
        <v>8.5</v>
      </c>
      <c r="D678">
        <v>1998</v>
      </c>
    </row>
    <row r="679" spans="2:4">
      <c r="B679" s="80">
        <v>35800</v>
      </c>
      <c r="C679">
        <v>8.5</v>
      </c>
      <c r="D679">
        <v>1998</v>
      </c>
    </row>
    <row r="680" spans="2:4">
      <c r="B680" s="80">
        <v>35801</v>
      </c>
      <c r="C680">
        <v>8.5</v>
      </c>
      <c r="D680">
        <v>1998</v>
      </c>
    </row>
    <row r="681" spans="2:4">
      <c r="B681" s="80">
        <v>35802</v>
      </c>
      <c r="C681">
        <v>8.5</v>
      </c>
      <c r="D681">
        <v>1998</v>
      </c>
    </row>
    <row r="682" spans="2:4">
      <c r="B682" s="80">
        <v>35803</v>
      </c>
      <c r="C682">
        <v>8.5</v>
      </c>
      <c r="D682">
        <v>1998</v>
      </c>
    </row>
    <row r="683" spans="2:4">
      <c r="B683" s="80">
        <v>35804</v>
      </c>
      <c r="C683">
        <v>8.5</v>
      </c>
      <c r="D683">
        <v>1998</v>
      </c>
    </row>
    <row r="684" spans="2:4">
      <c r="B684" s="80">
        <v>35807</v>
      </c>
      <c r="C684">
        <v>8.5</v>
      </c>
      <c r="D684">
        <v>1998</v>
      </c>
    </row>
    <row r="685" spans="2:4">
      <c r="B685" s="80">
        <v>35808</v>
      </c>
      <c r="C685">
        <v>8.5</v>
      </c>
      <c r="D685">
        <v>1998</v>
      </c>
    </row>
    <row r="686" spans="2:4">
      <c r="B686" s="80">
        <v>35809</v>
      </c>
      <c r="C686">
        <v>8.5</v>
      </c>
      <c r="D686">
        <v>1998</v>
      </c>
    </row>
    <row r="687" spans="2:4">
      <c r="B687" s="80">
        <v>35810</v>
      </c>
      <c r="C687">
        <v>8.5</v>
      </c>
      <c r="D687">
        <v>1998</v>
      </c>
    </row>
    <row r="688" spans="2:4">
      <c r="B688" s="80">
        <v>35811</v>
      </c>
      <c r="C688">
        <v>8.5</v>
      </c>
      <c r="D688">
        <v>1998</v>
      </c>
    </row>
    <row r="689" spans="2:4">
      <c r="B689" s="80">
        <v>35814</v>
      </c>
      <c r="C689">
        <v>8.5</v>
      </c>
      <c r="D689">
        <v>1998</v>
      </c>
    </row>
    <row r="690" spans="2:4">
      <c r="B690" s="80">
        <v>35815</v>
      </c>
      <c r="C690">
        <v>8.5</v>
      </c>
      <c r="D690">
        <v>1998</v>
      </c>
    </row>
    <row r="691" spans="2:4">
      <c r="B691" s="80">
        <v>35816</v>
      </c>
      <c r="C691">
        <v>8.5</v>
      </c>
      <c r="D691">
        <v>1998</v>
      </c>
    </row>
    <row r="692" spans="2:4">
      <c r="B692" s="80">
        <v>35817</v>
      </c>
      <c r="C692">
        <v>8.5</v>
      </c>
      <c r="D692">
        <v>1998</v>
      </c>
    </row>
    <row r="693" spans="2:4">
      <c r="B693" s="80">
        <v>35818</v>
      </c>
      <c r="C693">
        <v>8.5</v>
      </c>
      <c r="D693">
        <v>1998</v>
      </c>
    </row>
    <row r="694" spans="2:4">
      <c r="B694" s="80">
        <v>35821</v>
      </c>
      <c r="C694">
        <v>8.5</v>
      </c>
      <c r="D694">
        <v>1998</v>
      </c>
    </row>
    <row r="695" spans="2:4">
      <c r="B695" s="80">
        <v>35822</v>
      </c>
      <c r="C695">
        <v>8.5</v>
      </c>
      <c r="D695">
        <v>1998</v>
      </c>
    </row>
    <row r="696" spans="2:4">
      <c r="B696" s="80">
        <v>35823</v>
      </c>
      <c r="C696">
        <v>8.5</v>
      </c>
      <c r="D696">
        <v>1998</v>
      </c>
    </row>
    <row r="697" spans="2:4">
      <c r="B697" s="80">
        <v>35824</v>
      </c>
      <c r="C697">
        <v>8.5</v>
      </c>
      <c r="D697">
        <v>1998</v>
      </c>
    </row>
    <row r="698" spans="2:4">
      <c r="B698" s="80">
        <v>35825</v>
      </c>
      <c r="C698">
        <v>8.5</v>
      </c>
      <c r="D698">
        <v>1998</v>
      </c>
    </row>
    <row r="699" spans="2:4">
      <c r="B699" s="80">
        <v>35828</v>
      </c>
      <c r="C699">
        <v>8.5</v>
      </c>
      <c r="D699">
        <v>1998</v>
      </c>
    </row>
    <row r="700" spans="2:4">
      <c r="B700" s="80">
        <v>35829</v>
      </c>
      <c r="C700">
        <v>8.5</v>
      </c>
      <c r="D700">
        <v>1998</v>
      </c>
    </row>
    <row r="701" spans="2:4">
      <c r="B701" s="80">
        <v>35830</v>
      </c>
      <c r="C701">
        <v>8.5</v>
      </c>
      <c r="D701">
        <v>1998</v>
      </c>
    </row>
    <row r="702" spans="2:4">
      <c r="B702" s="80">
        <v>35831</v>
      </c>
      <c r="C702">
        <v>8.5</v>
      </c>
      <c r="D702">
        <v>1998</v>
      </c>
    </row>
    <row r="703" spans="2:4">
      <c r="B703" s="80">
        <v>35832</v>
      </c>
      <c r="C703">
        <v>8.5</v>
      </c>
      <c r="D703">
        <v>1998</v>
      </c>
    </row>
    <row r="704" spans="2:4">
      <c r="B704" s="80">
        <v>35835</v>
      </c>
      <c r="C704">
        <v>8.5</v>
      </c>
      <c r="D704">
        <v>1998</v>
      </c>
    </row>
    <row r="705" spans="2:4">
      <c r="B705" s="80">
        <v>35836</v>
      </c>
      <c r="C705">
        <v>8.5</v>
      </c>
      <c r="D705">
        <v>1998</v>
      </c>
    </row>
    <row r="706" spans="2:4">
      <c r="B706" s="80">
        <v>35837</v>
      </c>
      <c r="C706">
        <v>8.5</v>
      </c>
      <c r="D706">
        <v>1998</v>
      </c>
    </row>
    <row r="707" spans="2:4">
      <c r="B707" s="80">
        <v>35838</v>
      </c>
      <c r="C707">
        <v>8.5</v>
      </c>
      <c r="D707">
        <v>1998</v>
      </c>
    </row>
    <row r="708" spans="2:4">
      <c r="B708" s="80">
        <v>35839</v>
      </c>
      <c r="C708">
        <v>8.5</v>
      </c>
      <c r="D708">
        <v>1998</v>
      </c>
    </row>
    <row r="709" spans="2:4">
      <c r="B709" s="80">
        <v>35842</v>
      </c>
      <c r="C709">
        <v>8.5</v>
      </c>
      <c r="D709">
        <v>1998</v>
      </c>
    </row>
    <row r="710" spans="2:4">
      <c r="B710" s="80">
        <v>35843</v>
      </c>
      <c r="C710">
        <v>8.5</v>
      </c>
      <c r="D710">
        <v>1998</v>
      </c>
    </row>
    <row r="711" spans="2:4">
      <c r="B711" s="80">
        <v>35844</v>
      </c>
      <c r="C711">
        <v>8.5</v>
      </c>
      <c r="D711">
        <v>1998</v>
      </c>
    </row>
    <row r="712" spans="2:4">
      <c r="B712" s="80">
        <v>35845</v>
      </c>
      <c r="C712">
        <v>8.5</v>
      </c>
      <c r="D712">
        <v>1998</v>
      </c>
    </row>
    <row r="713" spans="2:4">
      <c r="B713" s="80">
        <v>35846</v>
      </c>
      <c r="C713">
        <v>8.5</v>
      </c>
      <c r="D713">
        <v>1998</v>
      </c>
    </row>
    <row r="714" spans="2:4">
      <c r="B714" s="80">
        <v>35849</v>
      </c>
      <c r="C714">
        <v>8.5</v>
      </c>
      <c r="D714">
        <v>1998</v>
      </c>
    </row>
    <row r="715" spans="2:4">
      <c r="B715" s="80">
        <v>35850</v>
      </c>
      <c r="C715">
        <v>8.5</v>
      </c>
      <c r="D715">
        <v>1998</v>
      </c>
    </row>
    <row r="716" spans="2:4">
      <c r="B716" s="80">
        <v>35851</v>
      </c>
      <c r="C716">
        <v>8.5</v>
      </c>
      <c r="D716">
        <v>1998</v>
      </c>
    </row>
    <row r="717" spans="2:4">
      <c r="B717" s="80">
        <v>35852</v>
      </c>
      <c r="C717">
        <v>8.5</v>
      </c>
      <c r="D717">
        <v>1998</v>
      </c>
    </row>
    <row r="718" spans="2:4">
      <c r="B718" s="80">
        <v>35853</v>
      </c>
      <c r="C718">
        <v>8.5</v>
      </c>
      <c r="D718">
        <v>1998</v>
      </c>
    </row>
    <row r="719" spans="2:4">
      <c r="B719" s="80">
        <v>35856</v>
      </c>
      <c r="C719">
        <v>8.5</v>
      </c>
      <c r="D719">
        <v>1998</v>
      </c>
    </row>
    <row r="720" spans="2:4">
      <c r="B720" s="80">
        <v>35857</v>
      </c>
      <c r="C720">
        <v>8.5</v>
      </c>
      <c r="D720">
        <v>1998</v>
      </c>
    </row>
    <row r="721" spans="2:4">
      <c r="B721" s="80">
        <v>35858</v>
      </c>
      <c r="C721">
        <v>8.5</v>
      </c>
      <c r="D721">
        <v>1998</v>
      </c>
    </row>
    <row r="722" spans="2:4">
      <c r="B722" s="80">
        <v>35859</v>
      </c>
      <c r="C722">
        <v>8.5</v>
      </c>
      <c r="D722">
        <v>1998</v>
      </c>
    </row>
    <row r="723" spans="2:4">
      <c r="B723" s="80">
        <v>35860</v>
      </c>
      <c r="C723">
        <v>8.5</v>
      </c>
      <c r="D723">
        <v>1998</v>
      </c>
    </row>
    <row r="724" spans="2:4">
      <c r="B724" s="80">
        <v>35863</v>
      </c>
      <c r="C724">
        <v>8.5</v>
      </c>
      <c r="D724">
        <v>1998</v>
      </c>
    </row>
    <row r="725" spans="2:4">
      <c r="B725" s="80">
        <v>35864</v>
      </c>
      <c r="C725">
        <v>8.5</v>
      </c>
      <c r="D725">
        <v>1998</v>
      </c>
    </row>
    <row r="726" spans="2:4">
      <c r="B726" s="80">
        <v>35865</v>
      </c>
      <c r="C726">
        <v>8.5</v>
      </c>
      <c r="D726">
        <v>1998</v>
      </c>
    </row>
    <row r="727" spans="2:4">
      <c r="B727" s="80">
        <v>35866</v>
      </c>
      <c r="C727">
        <v>8.5</v>
      </c>
      <c r="D727">
        <v>1998</v>
      </c>
    </row>
    <row r="728" spans="2:4">
      <c r="B728" s="80">
        <v>35867</v>
      </c>
      <c r="C728">
        <v>8.5</v>
      </c>
      <c r="D728">
        <v>1998</v>
      </c>
    </row>
    <row r="729" spans="2:4">
      <c r="B729" s="80">
        <v>35870</v>
      </c>
      <c r="C729">
        <v>8.5</v>
      </c>
      <c r="D729">
        <v>1998</v>
      </c>
    </row>
    <row r="730" spans="2:4">
      <c r="B730" s="80">
        <v>35871</v>
      </c>
      <c r="C730">
        <v>8.5</v>
      </c>
      <c r="D730">
        <v>1998</v>
      </c>
    </row>
    <row r="731" spans="2:4">
      <c r="B731" s="80">
        <v>35872</v>
      </c>
      <c r="C731">
        <v>8.5</v>
      </c>
      <c r="D731">
        <v>1998</v>
      </c>
    </row>
    <row r="732" spans="2:4">
      <c r="B732" s="80">
        <v>35873</v>
      </c>
      <c r="C732">
        <v>8.5</v>
      </c>
      <c r="D732">
        <v>1998</v>
      </c>
    </row>
    <row r="733" spans="2:4">
      <c r="B733" s="80">
        <v>35874</v>
      </c>
      <c r="C733">
        <v>8.5</v>
      </c>
      <c r="D733">
        <v>1998</v>
      </c>
    </row>
    <row r="734" spans="2:4">
      <c r="B734" s="80">
        <v>35877</v>
      </c>
      <c r="C734">
        <v>8.5</v>
      </c>
      <c r="D734">
        <v>1998</v>
      </c>
    </row>
    <row r="735" spans="2:4">
      <c r="B735" s="80">
        <v>35878</v>
      </c>
      <c r="C735">
        <v>8.5</v>
      </c>
      <c r="D735">
        <v>1998</v>
      </c>
    </row>
    <row r="736" spans="2:4">
      <c r="B736" s="80">
        <v>35879</v>
      </c>
      <c r="C736">
        <v>8.5</v>
      </c>
      <c r="D736">
        <v>1998</v>
      </c>
    </row>
    <row r="737" spans="2:4">
      <c r="B737" s="80">
        <v>35880</v>
      </c>
      <c r="C737">
        <v>8.5</v>
      </c>
      <c r="D737">
        <v>1998</v>
      </c>
    </row>
    <row r="738" spans="2:4">
      <c r="B738" s="80">
        <v>35881</v>
      </c>
      <c r="C738">
        <v>8.5</v>
      </c>
      <c r="D738">
        <v>1998</v>
      </c>
    </row>
    <row r="739" spans="2:4">
      <c r="B739" s="80">
        <v>35884</v>
      </c>
      <c r="C739">
        <v>8.5</v>
      </c>
      <c r="D739">
        <v>1998</v>
      </c>
    </row>
    <row r="740" spans="2:4">
      <c r="B740" s="80">
        <v>35885</v>
      </c>
      <c r="C740">
        <v>8.5</v>
      </c>
      <c r="D740">
        <v>1998</v>
      </c>
    </row>
    <row r="741" spans="2:4">
      <c r="B741" s="80">
        <v>35886</v>
      </c>
      <c r="C741">
        <v>8.5</v>
      </c>
      <c r="D741">
        <v>1998</v>
      </c>
    </row>
    <row r="742" spans="2:4">
      <c r="B742" s="80">
        <v>35887</v>
      </c>
      <c r="C742">
        <v>8.5</v>
      </c>
      <c r="D742">
        <v>1998</v>
      </c>
    </row>
    <row r="743" spans="2:4">
      <c r="B743" s="80">
        <v>35888</v>
      </c>
      <c r="C743">
        <v>8.5</v>
      </c>
      <c r="D743">
        <v>1998</v>
      </c>
    </row>
    <row r="744" spans="2:4">
      <c r="B744" s="80">
        <v>35891</v>
      </c>
      <c r="C744">
        <v>8.5</v>
      </c>
      <c r="D744">
        <v>1998</v>
      </c>
    </row>
    <row r="745" spans="2:4">
      <c r="B745" s="80">
        <v>35892</v>
      </c>
      <c r="C745">
        <v>8.5</v>
      </c>
      <c r="D745">
        <v>1998</v>
      </c>
    </row>
    <row r="746" spans="2:4">
      <c r="B746" s="80">
        <v>35893</v>
      </c>
      <c r="C746">
        <v>8.5</v>
      </c>
      <c r="D746">
        <v>1998</v>
      </c>
    </row>
    <row r="747" spans="2:4">
      <c r="B747" s="80">
        <v>35894</v>
      </c>
      <c r="C747">
        <v>8.5</v>
      </c>
      <c r="D747">
        <v>1998</v>
      </c>
    </row>
    <row r="748" spans="2:4">
      <c r="B748" s="80">
        <v>35895</v>
      </c>
      <c r="C748">
        <v>8.5</v>
      </c>
      <c r="D748">
        <v>1998</v>
      </c>
    </row>
    <row r="749" spans="2:4">
      <c r="B749" s="80">
        <v>35898</v>
      </c>
      <c r="C749">
        <v>8.5</v>
      </c>
      <c r="D749">
        <v>1998</v>
      </c>
    </row>
    <row r="750" spans="2:4">
      <c r="B750" s="80">
        <v>35899</v>
      </c>
      <c r="C750">
        <v>8.5</v>
      </c>
      <c r="D750">
        <v>1998</v>
      </c>
    </row>
    <row r="751" spans="2:4">
      <c r="B751" s="80">
        <v>35900</v>
      </c>
      <c r="C751">
        <v>8.5</v>
      </c>
      <c r="D751">
        <v>1998</v>
      </c>
    </row>
    <row r="752" spans="2:4">
      <c r="B752" s="80">
        <v>35901</v>
      </c>
      <c r="C752">
        <v>8.5</v>
      </c>
      <c r="D752">
        <v>1998</v>
      </c>
    </row>
    <row r="753" spans="2:4">
      <c r="B753" s="80">
        <v>35902</v>
      </c>
      <c r="C753">
        <v>8.5</v>
      </c>
      <c r="D753">
        <v>1998</v>
      </c>
    </row>
    <row r="754" spans="2:4">
      <c r="B754" s="80">
        <v>35905</v>
      </c>
      <c r="C754">
        <v>8.5</v>
      </c>
      <c r="D754">
        <v>1998</v>
      </c>
    </row>
    <row r="755" spans="2:4">
      <c r="B755" s="80">
        <v>35906</v>
      </c>
      <c r="C755">
        <v>8.5</v>
      </c>
      <c r="D755">
        <v>1998</v>
      </c>
    </row>
    <row r="756" spans="2:4">
      <c r="B756" s="80">
        <v>35907</v>
      </c>
      <c r="C756">
        <v>8.5</v>
      </c>
      <c r="D756">
        <v>1998</v>
      </c>
    </row>
    <row r="757" spans="2:4">
      <c r="B757" s="80">
        <v>35908</v>
      </c>
      <c r="C757">
        <v>8.5</v>
      </c>
      <c r="D757">
        <v>1998</v>
      </c>
    </row>
    <row r="758" spans="2:4">
      <c r="B758" s="80">
        <v>35909</v>
      </c>
      <c r="C758">
        <v>8.5</v>
      </c>
      <c r="D758">
        <v>1998</v>
      </c>
    </row>
    <row r="759" spans="2:4">
      <c r="B759" s="80">
        <v>35912</v>
      </c>
      <c r="C759">
        <v>8.5</v>
      </c>
      <c r="D759">
        <v>1998</v>
      </c>
    </row>
    <row r="760" spans="2:4">
      <c r="B760" s="80">
        <v>35913</v>
      </c>
      <c r="C760">
        <v>8.5</v>
      </c>
      <c r="D760">
        <v>1998</v>
      </c>
    </row>
    <row r="761" spans="2:4">
      <c r="B761" s="80">
        <v>35914</v>
      </c>
      <c r="C761">
        <v>8.5</v>
      </c>
      <c r="D761">
        <v>1998</v>
      </c>
    </row>
    <row r="762" spans="2:4">
      <c r="B762" s="80">
        <v>35915</v>
      </c>
      <c r="C762">
        <v>8.5</v>
      </c>
      <c r="D762">
        <v>1998</v>
      </c>
    </row>
    <row r="763" spans="2:4">
      <c r="B763" s="80">
        <v>35916</v>
      </c>
      <c r="C763">
        <v>8.5</v>
      </c>
      <c r="D763">
        <v>1998</v>
      </c>
    </row>
    <row r="764" spans="2:4">
      <c r="B764" s="80">
        <v>35919</v>
      </c>
      <c r="C764">
        <v>8.5</v>
      </c>
      <c r="D764">
        <v>1998</v>
      </c>
    </row>
    <row r="765" spans="2:4">
      <c r="B765" s="80">
        <v>35920</v>
      </c>
      <c r="C765">
        <v>8.5</v>
      </c>
      <c r="D765">
        <v>1998</v>
      </c>
    </row>
    <row r="766" spans="2:4">
      <c r="B766" s="80">
        <v>35921</v>
      </c>
      <c r="C766">
        <v>8.5</v>
      </c>
      <c r="D766">
        <v>1998</v>
      </c>
    </row>
    <row r="767" spans="2:4">
      <c r="B767" s="80">
        <v>35922</v>
      </c>
      <c r="C767">
        <v>8.5</v>
      </c>
      <c r="D767">
        <v>1998</v>
      </c>
    </row>
    <row r="768" spans="2:4">
      <c r="B768" s="80">
        <v>35923</v>
      </c>
      <c r="C768">
        <v>8.5</v>
      </c>
      <c r="D768">
        <v>1998</v>
      </c>
    </row>
    <row r="769" spans="2:4">
      <c r="B769" s="80">
        <v>35926</v>
      </c>
      <c r="C769">
        <v>8.5</v>
      </c>
      <c r="D769">
        <v>1998</v>
      </c>
    </row>
    <row r="770" spans="2:4">
      <c r="B770" s="80">
        <v>35927</v>
      </c>
      <c r="C770">
        <v>8.5</v>
      </c>
      <c r="D770">
        <v>1998</v>
      </c>
    </row>
    <row r="771" spans="2:4">
      <c r="B771" s="80">
        <v>35928</v>
      </c>
      <c r="C771">
        <v>8.5</v>
      </c>
      <c r="D771">
        <v>1998</v>
      </c>
    </row>
    <row r="772" spans="2:4">
      <c r="B772" s="80">
        <v>35929</v>
      </c>
      <c r="C772">
        <v>8.5</v>
      </c>
      <c r="D772">
        <v>1998</v>
      </c>
    </row>
    <row r="773" spans="2:4">
      <c r="B773" s="80">
        <v>35930</v>
      </c>
      <c r="C773">
        <v>8.5</v>
      </c>
      <c r="D773">
        <v>1998</v>
      </c>
    </row>
    <row r="774" spans="2:4">
      <c r="B774" s="80">
        <v>35933</v>
      </c>
      <c r="C774">
        <v>8.5</v>
      </c>
      <c r="D774">
        <v>1998</v>
      </c>
    </row>
    <row r="775" spans="2:4">
      <c r="B775" s="80">
        <v>35934</v>
      </c>
      <c r="C775">
        <v>8.5</v>
      </c>
      <c r="D775">
        <v>1998</v>
      </c>
    </row>
    <row r="776" spans="2:4">
      <c r="B776" s="80">
        <v>35935</v>
      </c>
      <c r="C776">
        <v>8.5</v>
      </c>
      <c r="D776">
        <v>1998</v>
      </c>
    </row>
    <row r="777" spans="2:4">
      <c r="B777" s="80">
        <v>35936</v>
      </c>
      <c r="C777">
        <v>8.5</v>
      </c>
      <c r="D777">
        <v>1998</v>
      </c>
    </row>
    <row r="778" spans="2:4">
      <c r="B778" s="80">
        <v>35937</v>
      </c>
      <c r="C778">
        <v>8.5</v>
      </c>
      <c r="D778">
        <v>1998</v>
      </c>
    </row>
    <row r="779" spans="2:4">
      <c r="B779" s="80">
        <v>35940</v>
      </c>
      <c r="C779">
        <v>8.5</v>
      </c>
      <c r="D779">
        <v>1998</v>
      </c>
    </row>
    <row r="780" spans="2:4">
      <c r="B780" s="80">
        <v>35941</v>
      </c>
      <c r="C780">
        <v>8.5</v>
      </c>
      <c r="D780">
        <v>1998</v>
      </c>
    </row>
    <row r="781" spans="2:4">
      <c r="B781" s="80">
        <v>35942</v>
      </c>
      <c r="C781">
        <v>8.5</v>
      </c>
      <c r="D781">
        <v>1998</v>
      </c>
    </row>
    <row r="782" spans="2:4">
      <c r="B782" s="80">
        <v>35943</v>
      </c>
      <c r="C782">
        <v>8.5</v>
      </c>
      <c r="D782">
        <v>1998</v>
      </c>
    </row>
    <row r="783" spans="2:4">
      <c r="B783" s="80">
        <v>35944</v>
      </c>
      <c r="C783">
        <v>8.5</v>
      </c>
      <c r="D783">
        <v>1998</v>
      </c>
    </row>
    <row r="784" spans="2:4">
      <c r="B784" s="80">
        <v>35947</v>
      </c>
      <c r="C784">
        <v>8.5</v>
      </c>
      <c r="D784">
        <v>1998</v>
      </c>
    </row>
    <row r="785" spans="2:4">
      <c r="B785" s="80">
        <v>35948</v>
      </c>
      <c r="C785">
        <v>8.5</v>
      </c>
      <c r="D785">
        <v>1998</v>
      </c>
    </row>
    <row r="786" spans="2:4">
      <c r="B786" s="80">
        <v>35949</v>
      </c>
      <c r="C786">
        <v>8.5</v>
      </c>
      <c r="D786">
        <v>1998</v>
      </c>
    </row>
    <row r="787" spans="2:4">
      <c r="B787" s="80">
        <v>35950</v>
      </c>
      <c r="C787">
        <v>8.5</v>
      </c>
      <c r="D787">
        <v>1998</v>
      </c>
    </row>
    <row r="788" spans="2:4">
      <c r="B788" s="80">
        <v>35951</v>
      </c>
      <c r="C788">
        <v>8.5</v>
      </c>
      <c r="D788">
        <v>1998</v>
      </c>
    </row>
    <row r="789" spans="2:4">
      <c r="B789" s="80">
        <v>35954</v>
      </c>
      <c r="C789">
        <v>8.5</v>
      </c>
      <c r="D789">
        <v>1998</v>
      </c>
    </row>
    <row r="790" spans="2:4">
      <c r="B790" s="80">
        <v>35955</v>
      </c>
      <c r="C790">
        <v>8.5</v>
      </c>
      <c r="D790">
        <v>1998</v>
      </c>
    </row>
    <row r="791" spans="2:4">
      <c r="B791" s="80">
        <v>35956</v>
      </c>
      <c r="C791">
        <v>8.5</v>
      </c>
      <c r="D791">
        <v>1998</v>
      </c>
    </row>
    <row r="792" spans="2:4">
      <c r="B792" s="80">
        <v>35957</v>
      </c>
      <c r="C792">
        <v>8.5</v>
      </c>
      <c r="D792">
        <v>1998</v>
      </c>
    </row>
    <row r="793" spans="2:4">
      <c r="B793" s="80">
        <v>35958</v>
      </c>
      <c r="C793">
        <v>8.5</v>
      </c>
      <c r="D793">
        <v>1998</v>
      </c>
    </row>
    <row r="794" spans="2:4">
      <c r="B794" s="80">
        <v>35961</v>
      </c>
      <c r="C794">
        <v>8.5</v>
      </c>
      <c r="D794">
        <v>1998</v>
      </c>
    </row>
    <row r="795" spans="2:4">
      <c r="B795" s="80">
        <v>35962</v>
      </c>
      <c r="C795">
        <v>8.5</v>
      </c>
      <c r="D795">
        <v>1998</v>
      </c>
    </row>
    <row r="796" spans="2:4">
      <c r="B796" s="80">
        <v>35963</v>
      </c>
      <c r="C796">
        <v>8.5</v>
      </c>
      <c r="D796">
        <v>1998</v>
      </c>
    </row>
    <row r="797" spans="2:4">
      <c r="B797" s="80">
        <v>35964</v>
      </c>
      <c r="C797">
        <v>8.5</v>
      </c>
      <c r="D797">
        <v>1998</v>
      </c>
    </row>
    <row r="798" spans="2:4">
      <c r="B798" s="80">
        <v>35965</v>
      </c>
      <c r="C798">
        <v>8.5</v>
      </c>
      <c r="D798">
        <v>1998</v>
      </c>
    </row>
    <row r="799" spans="2:4">
      <c r="B799" s="80">
        <v>35968</v>
      </c>
      <c r="C799">
        <v>8.5</v>
      </c>
      <c r="D799">
        <v>1998</v>
      </c>
    </row>
    <row r="800" spans="2:4">
      <c r="B800" s="80">
        <v>35969</v>
      </c>
      <c r="C800">
        <v>8.5</v>
      </c>
      <c r="D800">
        <v>1998</v>
      </c>
    </row>
    <row r="801" spans="2:4">
      <c r="B801" s="80">
        <v>35970</v>
      </c>
      <c r="C801">
        <v>8.5</v>
      </c>
      <c r="D801">
        <v>1998</v>
      </c>
    </row>
    <row r="802" spans="2:4">
      <c r="B802" s="80">
        <v>35971</v>
      </c>
      <c r="C802">
        <v>8.5</v>
      </c>
      <c r="D802">
        <v>1998</v>
      </c>
    </row>
    <row r="803" spans="2:4">
      <c r="B803" s="80">
        <v>35972</v>
      </c>
      <c r="C803">
        <v>8.5</v>
      </c>
      <c r="D803">
        <v>1998</v>
      </c>
    </row>
    <row r="804" spans="2:4">
      <c r="B804" s="80">
        <v>35975</v>
      </c>
      <c r="C804">
        <v>8.5</v>
      </c>
      <c r="D804">
        <v>1998</v>
      </c>
    </row>
    <row r="805" spans="2:4">
      <c r="B805" s="80">
        <v>35976</v>
      </c>
      <c r="C805">
        <v>8.5</v>
      </c>
      <c r="D805">
        <v>1998</v>
      </c>
    </row>
    <row r="806" spans="2:4">
      <c r="B806" s="80">
        <v>35977</v>
      </c>
      <c r="C806">
        <v>8.5</v>
      </c>
      <c r="D806">
        <v>1998</v>
      </c>
    </row>
    <row r="807" spans="2:4">
      <c r="B807" s="80">
        <v>35978</v>
      </c>
      <c r="C807">
        <v>8.5</v>
      </c>
      <c r="D807">
        <v>1998</v>
      </c>
    </row>
    <row r="808" spans="2:4">
      <c r="B808" s="80">
        <v>35979</v>
      </c>
      <c r="C808">
        <v>8.5</v>
      </c>
      <c r="D808">
        <v>1998</v>
      </c>
    </row>
    <row r="809" spans="2:4">
      <c r="B809" s="80">
        <v>35982</v>
      </c>
      <c r="C809">
        <v>8.5</v>
      </c>
      <c r="D809">
        <v>1998</v>
      </c>
    </row>
    <row r="810" spans="2:4">
      <c r="B810" s="80">
        <v>35983</v>
      </c>
      <c r="C810">
        <v>8.5</v>
      </c>
      <c r="D810">
        <v>1998</v>
      </c>
    </row>
    <row r="811" spans="2:4">
      <c r="B811" s="80">
        <v>35984</v>
      </c>
      <c r="C811">
        <v>8.5</v>
      </c>
      <c r="D811">
        <v>1998</v>
      </c>
    </row>
    <row r="812" spans="2:4">
      <c r="B812" s="80">
        <v>35985</v>
      </c>
      <c r="C812">
        <v>8.5</v>
      </c>
      <c r="D812">
        <v>1998</v>
      </c>
    </row>
    <row r="813" spans="2:4">
      <c r="B813" s="80">
        <v>35986</v>
      </c>
      <c r="C813">
        <v>8.5</v>
      </c>
      <c r="D813">
        <v>1998</v>
      </c>
    </row>
    <row r="814" spans="2:4">
      <c r="B814" s="80">
        <v>35989</v>
      </c>
      <c r="C814">
        <v>8.5</v>
      </c>
      <c r="D814">
        <v>1998</v>
      </c>
    </row>
    <row r="815" spans="2:4">
      <c r="B815" s="80">
        <v>35990</v>
      </c>
      <c r="C815">
        <v>8.5</v>
      </c>
      <c r="D815">
        <v>1998</v>
      </c>
    </row>
    <row r="816" spans="2:4">
      <c r="B816" s="80">
        <v>35991</v>
      </c>
      <c r="C816">
        <v>8.5</v>
      </c>
      <c r="D816">
        <v>1998</v>
      </c>
    </row>
    <row r="817" spans="2:4">
      <c r="B817" s="80">
        <v>35992</v>
      </c>
      <c r="C817">
        <v>8.5</v>
      </c>
      <c r="D817">
        <v>1998</v>
      </c>
    </row>
    <row r="818" spans="2:4">
      <c r="B818" s="80">
        <v>35993</v>
      </c>
      <c r="C818">
        <v>8.5</v>
      </c>
      <c r="D818">
        <v>1998</v>
      </c>
    </row>
    <row r="819" spans="2:4">
      <c r="B819" s="80">
        <v>35996</v>
      </c>
      <c r="C819">
        <v>8.5</v>
      </c>
      <c r="D819">
        <v>1998</v>
      </c>
    </row>
    <row r="820" spans="2:4">
      <c r="B820" s="80">
        <v>35997</v>
      </c>
      <c r="C820">
        <v>8.5</v>
      </c>
      <c r="D820">
        <v>1998</v>
      </c>
    </row>
    <row r="821" spans="2:4">
      <c r="B821" s="80">
        <v>35998</v>
      </c>
      <c r="C821">
        <v>8.5</v>
      </c>
      <c r="D821">
        <v>1998</v>
      </c>
    </row>
    <row r="822" spans="2:4">
      <c r="B822" s="80">
        <v>35999</v>
      </c>
      <c r="C822">
        <v>8.5</v>
      </c>
      <c r="D822">
        <v>1998</v>
      </c>
    </row>
    <row r="823" spans="2:4">
      <c r="B823" s="80">
        <v>36000</v>
      </c>
      <c r="C823">
        <v>8.5</v>
      </c>
      <c r="D823">
        <v>1998</v>
      </c>
    </row>
    <row r="824" spans="2:4">
      <c r="B824" s="80">
        <v>36003</v>
      </c>
      <c r="C824">
        <v>8.5</v>
      </c>
      <c r="D824">
        <v>1998</v>
      </c>
    </row>
    <row r="825" spans="2:4">
      <c r="B825" s="80">
        <v>36004</v>
      </c>
      <c r="C825">
        <v>8.5</v>
      </c>
      <c r="D825">
        <v>1998</v>
      </c>
    </row>
    <row r="826" spans="2:4">
      <c r="B826" s="80">
        <v>36005</v>
      </c>
      <c r="C826">
        <v>8.5</v>
      </c>
      <c r="D826">
        <v>1998</v>
      </c>
    </row>
    <row r="827" spans="2:4">
      <c r="B827" s="80">
        <v>36006</v>
      </c>
      <c r="C827">
        <v>8.5</v>
      </c>
      <c r="D827">
        <v>1998</v>
      </c>
    </row>
    <row r="828" spans="2:4">
      <c r="B828" s="80">
        <v>36007</v>
      </c>
      <c r="C828">
        <v>8.5</v>
      </c>
      <c r="D828">
        <v>1998</v>
      </c>
    </row>
    <row r="829" spans="2:4">
      <c r="B829" s="80">
        <v>36010</v>
      </c>
      <c r="C829">
        <v>8.5</v>
      </c>
      <c r="D829">
        <v>1998</v>
      </c>
    </row>
    <row r="830" spans="2:4">
      <c r="B830" s="80">
        <v>36011</v>
      </c>
      <c r="C830">
        <v>8.5</v>
      </c>
      <c r="D830">
        <v>1998</v>
      </c>
    </row>
    <row r="831" spans="2:4">
      <c r="B831" s="80">
        <v>36012</v>
      </c>
      <c r="C831">
        <v>8.5</v>
      </c>
      <c r="D831">
        <v>1998</v>
      </c>
    </row>
    <row r="832" spans="2:4">
      <c r="B832" s="80">
        <v>36013</v>
      </c>
      <c r="C832">
        <v>8.5</v>
      </c>
      <c r="D832">
        <v>1998</v>
      </c>
    </row>
    <row r="833" spans="2:4">
      <c r="B833" s="80">
        <v>36014</v>
      </c>
      <c r="C833">
        <v>8.5</v>
      </c>
      <c r="D833">
        <v>1998</v>
      </c>
    </row>
    <row r="834" spans="2:4">
      <c r="B834" s="80">
        <v>36017</v>
      </c>
      <c r="C834">
        <v>8.5</v>
      </c>
      <c r="D834">
        <v>1998</v>
      </c>
    </row>
    <row r="835" spans="2:4">
      <c r="B835" s="80">
        <v>36018</v>
      </c>
      <c r="C835">
        <v>8.5</v>
      </c>
      <c r="D835">
        <v>1998</v>
      </c>
    </row>
    <row r="836" spans="2:4">
      <c r="B836" s="80">
        <v>36019</v>
      </c>
      <c r="C836">
        <v>8.5</v>
      </c>
      <c r="D836">
        <v>1998</v>
      </c>
    </row>
    <row r="837" spans="2:4">
      <c r="B837" s="80">
        <v>36020</v>
      </c>
      <c r="C837">
        <v>8.5</v>
      </c>
      <c r="D837">
        <v>1998</v>
      </c>
    </row>
    <row r="838" spans="2:4">
      <c r="B838" s="80">
        <v>36021</v>
      </c>
      <c r="C838">
        <v>8.5</v>
      </c>
      <c r="D838">
        <v>1998</v>
      </c>
    </row>
    <row r="839" spans="2:4">
      <c r="B839" s="80">
        <v>36024</v>
      </c>
      <c r="C839">
        <v>8.5</v>
      </c>
      <c r="D839">
        <v>1998</v>
      </c>
    </row>
    <row r="840" spans="2:4">
      <c r="B840" s="80">
        <v>36025</v>
      </c>
      <c r="C840">
        <v>8.5</v>
      </c>
      <c r="D840">
        <v>1998</v>
      </c>
    </row>
    <row r="841" spans="2:4">
      <c r="B841" s="80">
        <v>36026</v>
      </c>
      <c r="C841">
        <v>8.5</v>
      </c>
      <c r="D841">
        <v>1998</v>
      </c>
    </row>
    <row r="842" spans="2:4">
      <c r="B842" s="80">
        <v>36027</v>
      </c>
      <c r="C842">
        <v>8.5</v>
      </c>
      <c r="D842">
        <v>1998</v>
      </c>
    </row>
    <row r="843" spans="2:4">
      <c r="B843" s="80">
        <v>36028</v>
      </c>
      <c r="C843">
        <v>8.5</v>
      </c>
      <c r="D843">
        <v>1998</v>
      </c>
    </row>
    <row r="844" spans="2:4">
      <c r="B844" s="80">
        <v>36031</v>
      </c>
      <c r="C844">
        <v>8.5</v>
      </c>
      <c r="D844">
        <v>1998</v>
      </c>
    </row>
    <row r="845" spans="2:4">
      <c r="B845" s="80">
        <v>36032</v>
      </c>
      <c r="C845">
        <v>8.5</v>
      </c>
      <c r="D845">
        <v>1998</v>
      </c>
    </row>
    <row r="846" spans="2:4">
      <c r="B846" s="80">
        <v>36033</v>
      </c>
      <c r="C846">
        <v>8.5</v>
      </c>
      <c r="D846">
        <v>1998</v>
      </c>
    </row>
    <row r="847" spans="2:4">
      <c r="B847" s="80">
        <v>36034</v>
      </c>
      <c r="C847">
        <v>8.5</v>
      </c>
      <c r="D847">
        <v>1998</v>
      </c>
    </row>
    <row r="848" spans="2:4">
      <c r="B848" s="80">
        <v>36035</v>
      </c>
      <c r="C848">
        <v>8.5</v>
      </c>
      <c r="D848">
        <v>1998</v>
      </c>
    </row>
    <row r="849" spans="2:4">
      <c r="B849" s="80">
        <v>36038</v>
      </c>
      <c r="C849">
        <v>8.5</v>
      </c>
      <c r="D849">
        <v>1998</v>
      </c>
    </row>
    <row r="850" spans="2:4">
      <c r="B850" s="80">
        <v>36039</v>
      </c>
      <c r="C850">
        <v>8.5</v>
      </c>
      <c r="D850">
        <v>1998</v>
      </c>
    </row>
    <row r="851" spans="2:4">
      <c r="B851" s="80">
        <v>36040</v>
      </c>
      <c r="C851">
        <v>8.5</v>
      </c>
      <c r="D851">
        <v>1998</v>
      </c>
    </row>
    <row r="852" spans="2:4">
      <c r="B852" s="80">
        <v>36041</v>
      </c>
      <c r="C852">
        <v>8.5</v>
      </c>
      <c r="D852">
        <v>1998</v>
      </c>
    </row>
    <row r="853" spans="2:4">
      <c r="B853" s="80">
        <v>36042</v>
      </c>
      <c r="C853">
        <v>8.5</v>
      </c>
      <c r="D853">
        <v>1998</v>
      </c>
    </row>
    <row r="854" spans="2:4">
      <c r="B854" s="80">
        <v>36045</v>
      </c>
      <c r="C854">
        <v>8.5</v>
      </c>
      <c r="D854">
        <v>1998</v>
      </c>
    </row>
    <row r="855" spans="2:4">
      <c r="B855" s="80">
        <v>36046</v>
      </c>
      <c r="C855">
        <v>8.5</v>
      </c>
      <c r="D855">
        <v>1998</v>
      </c>
    </row>
    <row r="856" spans="2:4">
      <c r="B856" s="80">
        <v>36047</v>
      </c>
      <c r="C856">
        <v>8.5</v>
      </c>
      <c r="D856">
        <v>1998</v>
      </c>
    </row>
    <row r="857" spans="2:4">
      <c r="B857" s="80">
        <v>36048</v>
      </c>
      <c r="C857">
        <v>8.5</v>
      </c>
      <c r="D857">
        <v>1998</v>
      </c>
    </row>
    <row r="858" spans="2:4">
      <c r="B858" s="80">
        <v>36049</v>
      </c>
      <c r="C858">
        <v>8.5</v>
      </c>
      <c r="D858">
        <v>1998</v>
      </c>
    </row>
    <row r="859" spans="2:4">
      <c r="B859" s="80">
        <v>36052</v>
      </c>
      <c r="C859">
        <v>8.5</v>
      </c>
      <c r="D859">
        <v>1998</v>
      </c>
    </row>
    <row r="860" spans="2:4">
      <c r="B860" s="80">
        <v>36053</v>
      </c>
      <c r="C860">
        <v>8.5</v>
      </c>
      <c r="D860">
        <v>1998</v>
      </c>
    </row>
    <row r="861" spans="2:4">
      <c r="B861" s="80">
        <v>36054</v>
      </c>
      <c r="C861">
        <v>8.5</v>
      </c>
      <c r="D861">
        <v>1998</v>
      </c>
    </row>
    <row r="862" spans="2:4">
      <c r="B862" s="80">
        <v>36055</v>
      </c>
      <c r="C862">
        <v>8.5</v>
      </c>
      <c r="D862">
        <v>1998</v>
      </c>
    </row>
    <row r="863" spans="2:4">
      <c r="B863" s="80">
        <v>36056</v>
      </c>
      <c r="C863">
        <v>8.5</v>
      </c>
      <c r="D863">
        <v>1998</v>
      </c>
    </row>
    <row r="864" spans="2:4">
      <c r="B864" s="80">
        <v>36059</v>
      </c>
      <c r="C864">
        <v>8.5</v>
      </c>
      <c r="D864">
        <v>1998</v>
      </c>
    </row>
    <row r="865" spans="2:4">
      <c r="B865" s="80">
        <v>36060</v>
      </c>
      <c r="C865">
        <v>8.5</v>
      </c>
      <c r="D865">
        <v>1998</v>
      </c>
    </row>
    <row r="866" spans="2:4">
      <c r="B866" s="80">
        <v>36061</v>
      </c>
      <c r="C866">
        <v>8.5</v>
      </c>
      <c r="D866">
        <v>1998</v>
      </c>
    </row>
    <row r="867" spans="2:4">
      <c r="B867" s="80">
        <v>36062</v>
      </c>
      <c r="C867">
        <v>8.5</v>
      </c>
      <c r="D867">
        <v>1998</v>
      </c>
    </row>
    <row r="868" spans="2:4">
      <c r="B868" s="80">
        <v>36063</v>
      </c>
      <c r="C868">
        <v>8.5</v>
      </c>
      <c r="D868">
        <v>1998</v>
      </c>
    </row>
    <row r="869" spans="2:4">
      <c r="B869" s="80">
        <v>36066</v>
      </c>
      <c r="C869">
        <v>8.5</v>
      </c>
      <c r="D869">
        <v>1998</v>
      </c>
    </row>
    <row r="870" spans="2:4">
      <c r="B870" s="80">
        <v>36067</v>
      </c>
      <c r="C870">
        <v>8.5</v>
      </c>
      <c r="D870">
        <v>1998</v>
      </c>
    </row>
    <row r="871" spans="2:4">
      <c r="B871" s="80">
        <v>36068</v>
      </c>
      <c r="C871">
        <v>8.5</v>
      </c>
      <c r="D871">
        <v>1998</v>
      </c>
    </row>
    <row r="872" spans="2:4">
      <c r="B872" s="80">
        <v>36069</v>
      </c>
      <c r="C872">
        <v>8.5</v>
      </c>
      <c r="D872">
        <v>1998</v>
      </c>
    </row>
    <row r="873" spans="2:4">
      <c r="B873" s="80">
        <v>36070</v>
      </c>
      <c r="C873">
        <v>8.5</v>
      </c>
      <c r="D873">
        <v>1998</v>
      </c>
    </row>
    <row r="874" spans="2:4">
      <c r="B874" s="80">
        <v>36073</v>
      </c>
      <c r="C874">
        <v>8.5</v>
      </c>
      <c r="D874">
        <v>1998</v>
      </c>
    </row>
    <row r="875" spans="2:4">
      <c r="B875" s="80">
        <v>36074</v>
      </c>
      <c r="C875">
        <v>8.25</v>
      </c>
      <c r="D875">
        <v>1998</v>
      </c>
    </row>
    <row r="876" spans="2:4">
      <c r="B876" s="80">
        <v>36075</v>
      </c>
      <c r="C876">
        <v>8.25</v>
      </c>
      <c r="D876">
        <v>1998</v>
      </c>
    </row>
    <row r="877" spans="2:4">
      <c r="B877" s="80">
        <v>36076</v>
      </c>
      <c r="C877">
        <v>8.25</v>
      </c>
      <c r="D877">
        <v>1998</v>
      </c>
    </row>
    <row r="878" spans="2:4">
      <c r="B878" s="80">
        <v>36077</v>
      </c>
      <c r="C878">
        <v>8.25</v>
      </c>
      <c r="D878">
        <v>1998</v>
      </c>
    </row>
    <row r="879" spans="2:4">
      <c r="B879" s="80">
        <v>36081</v>
      </c>
      <c r="C879">
        <v>8.25</v>
      </c>
      <c r="D879">
        <v>1998</v>
      </c>
    </row>
    <row r="880" spans="2:4">
      <c r="B880" s="80">
        <v>36082</v>
      </c>
      <c r="C880">
        <v>8.25</v>
      </c>
      <c r="D880">
        <v>1998</v>
      </c>
    </row>
    <row r="881" spans="2:4">
      <c r="B881" s="80">
        <v>36083</v>
      </c>
      <c r="C881">
        <v>8.25</v>
      </c>
      <c r="D881">
        <v>1998</v>
      </c>
    </row>
    <row r="882" spans="2:4">
      <c r="B882" s="80">
        <v>36084</v>
      </c>
      <c r="C882">
        <v>8.25</v>
      </c>
      <c r="D882">
        <v>1998</v>
      </c>
    </row>
    <row r="883" spans="2:4">
      <c r="B883" s="80">
        <v>36087</v>
      </c>
      <c r="C883">
        <v>8.25</v>
      </c>
      <c r="D883">
        <v>1998</v>
      </c>
    </row>
    <row r="884" spans="2:4">
      <c r="B884" s="80">
        <v>36088</v>
      </c>
      <c r="C884">
        <v>8.25</v>
      </c>
      <c r="D884">
        <v>1998</v>
      </c>
    </row>
    <row r="885" spans="2:4">
      <c r="B885" s="80">
        <v>36089</v>
      </c>
      <c r="C885">
        <v>8</v>
      </c>
      <c r="D885">
        <v>1998</v>
      </c>
    </row>
    <row r="886" spans="2:4">
      <c r="B886" s="80">
        <v>36090</v>
      </c>
      <c r="C886">
        <v>8</v>
      </c>
      <c r="D886">
        <v>1998</v>
      </c>
    </row>
    <row r="887" spans="2:4">
      <c r="B887" s="80">
        <v>36091</v>
      </c>
      <c r="C887">
        <v>8</v>
      </c>
      <c r="D887">
        <v>1998</v>
      </c>
    </row>
    <row r="888" spans="2:4">
      <c r="B888" s="80">
        <v>36094</v>
      </c>
      <c r="C888">
        <v>8</v>
      </c>
      <c r="D888">
        <v>1998</v>
      </c>
    </row>
    <row r="889" spans="2:4">
      <c r="B889" s="80">
        <v>36095</v>
      </c>
      <c r="C889">
        <v>8</v>
      </c>
      <c r="D889">
        <v>1998</v>
      </c>
    </row>
    <row r="890" spans="2:4">
      <c r="B890" s="80">
        <v>36096</v>
      </c>
      <c r="C890">
        <v>8</v>
      </c>
      <c r="D890">
        <v>1998</v>
      </c>
    </row>
    <row r="891" spans="2:4">
      <c r="B891" s="80">
        <v>36097</v>
      </c>
      <c r="C891">
        <v>8</v>
      </c>
      <c r="D891">
        <v>1998</v>
      </c>
    </row>
    <row r="892" spans="2:4">
      <c r="B892" s="80">
        <v>36098</v>
      </c>
      <c r="C892">
        <v>8</v>
      </c>
      <c r="D892">
        <v>1998</v>
      </c>
    </row>
    <row r="893" spans="2:4">
      <c r="B893" s="80">
        <v>36101</v>
      </c>
      <c r="C893">
        <v>8</v>
      </c>
      <c r="D893">
        <v>1998</v>
      </c>
    </row>
    <row r="894" spans="2:4">
      <c r="B894" s="80">
        <v>36102</v>
      </c>
      <c r="C894">
        <v>8</v>
      </c>
      <c r="D894">
        <v>1998</v>
      </c>
    </row>
    <row r="895" spans="2:4">
      <c r="B895" s="80">
        <v>36103</v>
      </c>
      <c r="C895">
        <v>8</v>
      </c>
      <c r="D895">
        <v>1998</v>
      </c>
    </row>
    <row r="896" spans="2:4">
      <c r="B896" s="80">
        <v>36104</v>
      </c>
      <c r="C896">
        <v>8</v>
      </c>
      <c r="D896">
        <v>1998</v>
      </c>
    </row>
    <row r="897" spans="2:4">
      <c r="B897" s="80">
        <v>36105</v>
      </c>
      <c r="C897">
        <v>8</v>
      </c>
      <c r="D897">
        <v>1998</v>
      </c>
    </row>
    <row r="898" spans="2:4">
      <c r="B898" s="80">
        <v>36108</v>
      </c>
      <c r="C898">
        <v>8</v>
      </c>
      <c r="D898">
        <v>1998</v>
      </c>
    </row>
    <row r="899" spans="2:4">
      <c r="B899" s="80">
        <v>36109</v>
      </c>
      <c r="C899">
        <v>8</v>
      </c>
      <c r="D899">
        <v>1998</v>
      </c>
    </row>
    <row r="900" spans="2:4">
      <c r="B900" s="80">
        <v>36110</v>
      </c>
      <c r="C900">
        <v>8</v>
      </c>
      <c r="D900">
        <v>1998</v>
      </c>
    </row>
    <row r="901" spans="2:4">
      <c r="B901" s="80">
        <v>36111</v>
      </c>
      <c r="C901">
        <v>8</v>
      </c>
      <c r="D901">
        <v>1998</v>
      </c>
    </row>
    <row r="902" spans="2:4">
      <c r="B902" s="80">
        <v>36112</v>
      </c>
      <c r="C902">
        <v>8</v>
      </c>
      <c r="D902">
        <v>1998</v>
      </c>
    </row>
    <row r="903" spans="2:4">
      <c r="B903" s="80">
        <v>36115</v>
      </c>
      <c r="C903">
        <v>8</v>
      </c>
      <c r="D903">
        <v>1998</v>
      </c>
    </row>
    <row r="904" spans="2:4">
      <c r="B904" s="80">
        <v>36116</v>
      </c>
      <c r="C904">
        <v>8</v>
      </c>
      <c r="D904">
        <v>1998</v>
      </c>
    </row>
    <row r="905" spans="2:4">
      <c r="B905" s="80">
        <v>36117</v>
      </c>
      <c r="C905">
        <v>8</v>
      </c>
      <c r="D905">
        <v>1998</v>
      </c>
    </row>
    <row r="906" spans="2:4">
      <c r="B906" s="80">
        <v>36118</v>
      </c>
      <c r="C906">
        <v>8</v>
      </c>
      <c r="D906">
        <v>1998</v>
      </c>
    </row>
    <row r="907" spans="2:4">
      <c r="B907" s="80">
        <v>36119</v>
      </c>
      <c r="C907">
        <v>7.75</v>
      </c>
      <c r="D907">
        <v>1998</v>
      </c>
    </row>
    <row r="908" spans="2:4">
      <c r="B908" s="80">
        <v>36122</v>
      </c>
      <c r="C908">
        <v>7.75</v>
      </c>
      <c r="D908">
        <v>1998</v>
      </c>
    </row>
    <row r="909" spans="2:4">
      <c r="B909" s="80">
        <v>36123</v>
      </c>
      <c r="C909">
        <v>7.75</v>
      </c>
      <c r="D909">
        <v>1998</v>
      </c>
    </row>
    <row r="910" spans="2:4">
      <c r="B910" s="80">
        <v>36124</v>
      </c>
      <c r="C910">
        <v>7.75</v>
      </c>
      <c r="D910">
        <v>1998</v>
      </c>
    </row>
    <row r="911" spans="2:4">
      <c r="B911" s="80">
        <v>36125</v>
      </c>
      <c r="C911">
        <v>7.75</v>
      </c>
      <c r="D911">
        <v>1998</v>
      </c>
    </row>
    <row r="912" spans="2:4">
      <c r="B912" s="80">
        <v>36126</v>
      </c>
      <c r="C912">
        <v>7.75</v>
      </c>
      <c r="D912">
        <v>1998</v>
      </c>
    </row>
    <row r="913" spans="2:4">
      <c r="B913" s="80">
        <v>36129</v>
      </c>
      <c r="C913">
        <v>7.75</v>
      </c>
      <c r="D913">
        <v>1998</v>
      </c>
    </row>
    <row r="914" spans="2:4">
      <c r="B914" s="80">
        <v>36130</v>
      </c>
      <c r="C914">
        <v>7.75</v>
      </c>
      <c r="D914">
        <v>1998</v>
      </c>
    </row>
    <row r="915" spans="2:4">
      <c r="B915" s="80">
        <v>36131</v>
      </c>
      <c r="C915">
        <v>7.75</v>
      </c>
      <c r="D915">
        <v>1998</v>
      </c>
    </row>
    <row r="916" spans="2:4">
      <c r="B916" s="80">
        <v>36132</v>
      </c>
      <c r="C916">
        <v>7.75</v>
      </c>
      <c r="D916">
        <v>1998</v>
      </c>
    </row>
    <row r="917" spans="2:4">
      <c r="B917" s="80">
        <v>36133</v>
      </c>
      <c r="C917">
        <v>7.75</v>
      </c>
      <c r="D917">
        <v>1998</v>
      </c>
    </row>
    <row r="918" spans="2:4">
      <c r="B918" s="80">
        <v>36136</v>
      </c>
      <c r="C918">
        <v>7.75</v>
      </c>
      <c r="D918">
        <v>1998</v>
      </c>
    </row>
    <row r="919" spans="2:4">
      <c r="B919" s="80">
        <v>36137</v>
      </c>
      <c r="C919">
        <v>7.75</v>
      </c>
      <c r="D919">
        <v>1998</v>
      </c>
    </row>
    <row r="920" spans="2:4">
      <c r="B920" s="80">
        <v>36138</v>
      </c>
      <c r="C920">
        <v>7.75</v>
      </c>
      <c r="D920">
        <v>1998</v>
      </c>
    </row>
    <row r="921" spans="2:4">
      <c r="B921" s="80">
        <v>36139</v>
      </c>
      <c r="C921">
        <v>7.75</v>
      </c>
      <c r="D921">
        <v>1998</v>
      </c>
    </row>
    <row r="922" spans="2:4">
      <c r="B922" s="80">
        <v>36140</v>
      </c>
      <c r="C922">
        <v>7.75</v>
      </c>
      <c r="D922">
        <v>1998</v>
      </c>
    </row>
    <row r="923" spans="2:4">
      <c r="B923" s="80">
        <v>36143</v>
      </c>
      <c r="C923">
        <v>7.75</v>
      </c>
      <c r="D923">
        <v>1998</v>
      </c>
    </row>
    <row r="924" spans="2:4">
      <c r="B924" s="80">
        <v>36144</v>
      </c>
      <c r="C924">
        <v>7.75</v>
      </c>
      <c r="D924">
        <v>1998</v>
      </c>
    </row>
    <row r="925" spans="2:4">
      <c r="B925" s="80">
        <v>36145</v>
      </c>
      <c r="C925">
        <v>7.75</v>
      </c>
      <c r="D925">
        <v>1998</v>
      </c>
    </row>
    <row r="926" spans="2:4">
      <c r="B926" s="80">
        <v>36146</v>
      </c>
      <c r="C926">
        <v>7.75</v>
      </c>
      <c r="D926">
        <v>1998</v>
      </c>
    </row>
    <row r="927" spans="2:4">
      <c r="B927" s="80">
        <v>36147</v>
      </c>
      <c r="C927">
        <v>7.75</v>
      </c>
      <c r="D927">
        <v>1998</v>
      </c>
    </row>
    <row r="928" spans="2:4">
      <c r="B928" s="80">
        <v>36150</v>
      </c>
      <c r="C928">
        <v>7.75</v>
      </c>
      <c r="D928">
        <v>1998</v>
      </c>
    </row>
    <row r="929" spans="2:4">
      <c r="B929" s="80">
        <v>36151</v>
      </c>
      <c r="C929">
        <v>7.75</v>
      </c>
      <c r="D929">
        <v>1998</v>
      </c>
    </row>
    <row r="930" spans="2:4">
      <c r="B930" s="80">
        <v>36152</v>
      </c>
      <c r="C930">
        <v>7.75</v>
      </c>
      <c r="D930">
        <v>1998</v>
      </c>
    </row>
    <row r="931" spans="2:4">
      <c r="B931" s="80">
        <v>36153</v>
      </c>
      <c r="C931">
        <v>7.75</v>
      </c>
      <c r="D931">
        <v>1998</v>
      </c>
    </row>
    <row r="932" spans="2:4">
      <c r="B932" s="80">
        <v>36157</v>
      </c>
      <c r="C932">
        <v>7.75</v>
      </c>
      <c r="D932">
        <v>1998</v>
      </c>
    </row>
    <row r="933" spans="2:4">
      <c r="B933" s="80">
        <v>36158</v>
      </c>
      <c r="C933">
        <v>7.75</v>
      </c>
      <c r="D933">
        <v>1998</v>
      </c>
    </row>
    <row r="934" spans="2:4">
      <c r="B934" s="80">
        <v>36159</v>
      </c>
      <c r="C934">
        <v>7.75</v>
      </c>
      <c r="D934">
        <v>1998</v>
      </c>
    </row>
    <row r="935" spans="2:4">
      <c r="B935" s="80">
        <v>36160</v>
      </c>
      <c r="C935">
        <v>7.75</v>
      </c>
      <c r="D935">
        <v>1998</v>
      </c>
    </row>
    <row r="936" spans="2:4">
      <c r="B936" s="80">
        <v>36164</v>
      </c>
      <c r="C936">
        <v>7.75</v>
      </c>
      <c r="D936">
        <v>1999</v>
      </c>
    </row>
    <row r="937" spans="2:4">
      <c r="B937" s="80">
        <v>36165</v>
      </c>
      <c r="C937">
        <v>7.75</v>
      </c>
      <c r="D937">
        <v>1999</v>
      </c>
    </row>
    <row r="938" spans="2:4">
      <c r="B938" s="80">
        <v>36166</v>
      </c>
      <c r="C938">
        <v>7.75</v>
      </c>
      <c r="D938">
        <v>1999</v>
      </c>
    </row>
    <row r="939" spans="2:4">
      <c r="B939" s="80">
        <v>36167</v>
      </c>
      <c r="C939">
        <v>7.75</v>
      </c>
      <c r="D939">
        <v>1999</v>
      </c>
    </row>
    <row r="940" spans="2:4">
      <c r="B940" s="80">
        <v>36168</v>
      </c>
      <c r="C940">
        <v>7.75</v>
      </c>
      <c r="D940">
        <v>1999</v>
      </c>
    </row>
    <row r="941" spans="2:4">
      <c r="B941" s="80">
        <v>36171</v>
      </c>
      <c r="C941">
        <v>7.75</v>
      </c>
      <c r="D941">
        <v>1999</v>
      </c>
    </row>
    <row r="942" spans="2:4">
      <c r="B942" s="80">
        <v>36172</v>
      </c>
      <c r="C942">
        <v>7.75</v>
      </c>
      <c r="D942">
        <v>1999</v>
      </c>
    </row>
    <row r="943" spans="2:4">
      <c r="B943" s="80">
        <v>36173</v>
      </c>
      <c r="C943">
        <v>7.75</v>
      </c>
      <c r="D943">
        <v>1999</v>
      </c>
    </row>
    <row r="944" spans="2:4">
      <c r="B944" s="80">
        <v>36174</v>
      </c>
      <c r="C944">
        <v>7.75</v>
      </c>
      <c r="D944">
        <v>1999</v>
      </c>
    </row>
    <row r="945" spans="2:4">
      <c r="B945" s="80">
        <v>36175</v>
      </c>
      <c r="C945">
        <v>7.75</v>
      </c>
      <c r="D945">
        <v>1999</v>
      </c>
    </row>
    <row r="946" spans="2:4">
      <c r="B946" s="80">
        <v>36178</v>
      </c>
      <c r="C946">
        <v>7.75</v>
      </c>
      <c r="D946">
        <v>1999</v>
      </c>
    </row>
    <row r="947" spans="2:4">
      <c r="B947" s="80">
        <v>36179</v>
      </c>
      <c r="C947">
        <v>7.75</v>
      </c>
      <c r="D947">
        <v>1999</v>
      </c>
    </row>
    <row r="948" spans="2:4">
      <c r="B948" s="80">
        <v>36180</v>
      </c>
      <c r="C948">
        <v>7.75</v>
      </c>
      <c r="D948">
        <v>1999</v>
      </c>
    </row>
    <row r="949" spans="2:4">
      <c r="B949" s="80">
        <v>36181</v>
      </c>
      <c r="C949">
        <v>7.75</v>
      </c>
      <c r="D949">
        <v>1999</v>
      </c>
    </row>
    <row r="950" spans="2:4">
      <c r="B950" s="80">
        <v>36182</v>
      </c>
      <c r="C950">
        <v>7.75</v>
      </c>
      <c r="D950">
        <v>1999</v>
      </c>
    </row>
    <row r="951" spans="2:4">
      <c r="B951" s="80">
        <v>36185</v>
      </c>
      <c r="C951">
        <v>7.75</v>
      </c>
      <c r="D951">
        <v>1999</v>
      </c>
    </row>
    <row r="952" spans="2:4">
      <c r="B952" s="80">
        <v>36186</v>
      </c>
      <c r="C952">
        <v>7.75</v>
      </c>
      <c r="D952">
        <v>1999</v>
      </c>
    </row>
    <row r="953" spans="2:4">
      <c r="B953" s="80">
        <v>36187</v>
      </c>
      <c r="C953">
        <v>7.75</v>
      </c>
      <c r="D953">
        <v>1999</v>
      </c>
    </row>
    <row r="954" spans="2:4">
      <c r="B954" s="80">
        <v>36188</v>
      </c>
      <c r="C954">
        <v>7.75</v>
      </c>
      <c r="D954">
        <v>1999</v>
      </c>
    </row>
    <row r="955" spans="2:4">
      <c r="B955" s="80">
        <v>36189</v>
      </c>
      <c r="C955">
        <v>7.75</v>
      </c>
      <c r="D955">
        <v>1999</v>
      </c>
    </row>
    <row r="956" spans="2:4">
      <c r="B956" s="80">
        <v>36192</v>
      </c>
      <c r="C956">
        <v>7.75</v>
      </c>
      <c r="D956">
        <v>1999</v>
      </c>
    </row>
    <row r="957" spans="2:4">
      <c r="B957" s="80">
        <v>36193</v>
      </c>
      <c r="C957">
        <v>7.75</v>
      </c>
      <c r="D957">
        <v>1999</v>
      </c>
    </row>
    <row r="958" spans="2:4">
      <c r="B958" s="80">
        <v>36194</v>
      </c>
      <c r="C958">
        <v>7.75</v>
      </c>
      <c r="D958">
        <v>1999</v>
      </c>
    </row>
    <row r="959" spans="2:4">
      <c r="B959" s="80">
        <v>36195</v>
      </c>
      <c r="C959">
        <v>7.75</v>
      </c>
      <c r="D959">
        <v>1999</v>
      </c>
    </row>
    <row r="960" spans="2:4">
      <c r="B960" s="80">
        <v>36196</v>
      </c>
      <c r="C960">
        <v>7.75</v>
      </c>
      <c r="D960">
        <v>1999</v>
      </c>
    </row>
    <row r="961" spans="2:4">
      <c r="B961" s="80">
        <v>36197</v>
      </c>
      <c r="C961">
        <v>0</v>
      </c>
      <c r="D961">
        <v>1999</v>
      </c>
    </row>
    <row r="962" spans="2:4">
      <c r="B962" s="80">
        <v>36198</v>
      </c>
      <c r="C962">
        <v>0</v>
      </c>
      <c r="D962">
        <v>1999</v>
      </c>
    </row>
    <row r="963" spans="2:4">
      <c r="B963" s="80">
        <v>36199</v>
      </c>
      <c r="C963">
        <v>7.75</v>
      </c>
      <c r="D963">
        <v>1999</v>
      </c>
    </row>
    <row r="964" spans="2:4">
      <c r="B964" s="80">
        <v>36200</v>
      </c>
      <c r="C964">
        <v>7.75</v>
      </c>
      <c r="D964">
        <v>1999</v>
      </c>
    </row>
    <row r="965" spans="2:4">
      <c r="B965" s="80">
        <v>36201</v>
      </c>
      <c r="C965">
        <v>7.75</v>
      </c>
      <c r="D965">
        <v>1999</v>
      </c>
    </row>
    <row r="966" spans="2:4">
      <c r="B966" s="80">
        <v>36202</v>
      </c>
      <c r="C966">
        <v>7.75</v>
      </c>
      <c r="D966">
        <v>1999</v>
      </c>
    </row>
    <row r="967" spans="2:4">
      <c r="B967" s="80">
        <v>36203</v>
      </c>
      <c r="C967">
        <v>7.75</v>
      </c>
      <c r="D967">
        <v>1999</v>
      </c>
    </row>
    <row r="968" spans="2:4">
      <c r="B968" s="80">
        <v>36204</v>
      </c>
      <c r="C968">
        <v>0</v>
      </c>
      <c r="D968">
        <v>1999</v>
      </c>
    </row>
    <row r="969" spans="2:4">
      <c r="B969" s="80">
        <v>36205</v>
      </c>
      <c r="C969">
        <v>0</v>
      </c>
      <c r="D969">
        <v>1999</v>
      </c>
    </row>
    <row r="970" spans="2:4">
      <c r="B970" s="80">
        <v>36206</v>
      </c>
      <c r="C970">
        <v>7.75</v>
      </c>
      <c r="D970">
        <v>1999</v>
      </c>
    </row>
    <row r="971" spans="2:4">
      <c r="B971" s="80">
        <v>36207</v>
      </c>
      <c r="C971">
        <v>7.75</v>
      </c>
      <c r="D971">
        <v>1999</v>
      </c>
    </row>
    <row r="972" spans="2:4">
      <c r="B972" s="80">
        <v>36208</v>
      </c>
      <c r="C972">
        <v>7.75</v>
      </c>
      <c r="D972">
        <v>1999</v>
      </c>
    </row>
    <row r="973" spans="2:4">
      <c r="B973" s="80">
        <v>36209</v>
      </c>
      <c r="C973">
        <v>7.75</v>
      </c>
      <c r="D973">
        <v>1999</v>
      </c>
    </row>
    <row r="974" spans="2:4">
      <c r="B974" s="80">
        <v>36210</v>
      </c>
      <c r="C974">
        <v>7.75</v>
      </c>
      <c r="D974">
        <v>1999</v>
      </c>
    </row>
    <row r="975" spans="2:4">
      <c r="B975" s="80">
        <v>36211</v>
      </c>
      <c r="C975">
        <v>0</v>
      </c>
      <c r="D975">
        <v>1999</v>
      </c>
    </row>
    <row r="976" spans="2:4">
      <c r="B976" s="80">
        <v>36212</v>
      </c>
      <c r="C976">
        <v>0</v>
      </c>
      <c r="D976">
        <v>1999</v>
      </c>
    </row>
    <row r="977" spans="2:4">
      <c r="B977" s="80">
        <v>36213</v>
      </c>
      <c r="C977">
        <v>7.75</v>
      </c>
      <c r="D977">
        <v>1999</v>
      </c>
    </row>
    <row r="978" spans="2:4">
      <c r="B978" s="80">
        <v>36214</v>
      </c>
      <c r="C978">
        <v>7.75</v>
      </c>
      <c r="D978">
        <v>1999</v>
      </c>
    </row>
    <row r="979" spans="2:4">
      <c r="B979" s="80">
        <v>36215</v>
      </c>
      <c r="C979">
        <v>7.75</v>
      </c>
      <c r="D979">
        <v>1999</v>
      </c>
    </row>
    <row r="980" spans="2:4">
      <c r="B980" s="80">
        <v>36216</v>
      </c>
      <c r="C980">
        <v>7.75</v>
      </c>
      <c r="D980">
        <v>1999</v>
      </c>
    </row>
    <row r="981" spans="2:4">
      <c r="B981" s="80">
        <v>36217</v>
      </c>
      <c r="C981">
        <v>7.75</v>
      </c>
      <c r="D981">
        <v>1999</v>
      </c>
    </row>
    <row r="982" spans="2:4">
      <c r="B982" s="80">
        <v>36218</v>
      </c>
      <c r="C982">
        <v>0</v>
      </c>
      <c r="D982">
        <v>1999</v>
      </c>
    </row>
    <row r="983" spans="2:4">
      <c r="B983" s="80">
        <v>36219</v>
      </c>
      <c r="C983">
        <v>0</v>
      </c>
      <c r="D983">
        <v>1999</v>
      </c>
    </row>
    <row r="984" spans="2:4">
      <c r="B984" s="80">
        <v>36220</v>
      </c>
      <c r="C984">
        <v>7.75</v>
      </c>
      <c r="D984">
        <v>1999</v>
      </c>
    </row>
    <row r="985" spans="2:4">
      <c r="B985" s="80">
        <v>36221</v>
      </c>
      <c r="C985">
        <v>7.75</v>
      </c>
      <c r="D985">
        <v>1999</v>
      </c>
    </row>
    <row r="986" spans="2:4">
      <c r="B986" s="80">
        <v>36222</v>
      </c>
      <c r="C986">
        <v>7.75</v>
      </c>
      <c r="D986">
        <v>1999</v>
      </c>
    </row>
    <row r="987" spans="2:4">
      <c r="B987" s="80">
        <v>36223</v>
      </c>
      <c r="C987">
        <v>7.75</v>
      </c>
      <c r="D987">
        <v>1999</v>
      </c>
    </row>
    <row r="988" spans="2:4">
      <c r="B988" s="80">
        <v>36224</v>
      </c>
      <c r="C988">
        <v>7.75</v>
      </c>
      <c r="D988">
        <v>1999</v>
      </c>
    </row>
    <row r="989" spans="2:4">
      <c r="B989" s="80">
        <v>36225</v>
      </c>
      <c r="C989">
        <v>0</v>
      </c>
      <c r="D989">
        <v>1999</v>
      </c>
    </row>
    <row r="990" spans="2:4">
      <c r="B990" s="80">
        <v>36226</v>
      </c>
      <c r="C990">
        <v>0</v>
      </c>
      <c r="D990">
        <v>1999</v>
      </c>
    </row>
    <row r="991" spans="2:4">
      <c r="B991" s="80">
        <v>36227</v>
      </c>
      <c r="C991">
        <v>7.75</v>
      </c>
      <c r="D991">
        <v>1999</v>
      </c>
    </row>
    <row r="992" spans="2:4">
      <c r="B992" s="80">
        <v>36228</v>
      </c>
      <c r="C992">
        <v>7.75</v>
      </c>
      <c r="D992">
        <v>1999</v>
      </c>
    </row>
    <row r="993" spans="2:4">
      <c r="B993" s="80">
        <v>36229</v>
      </c>
      <c r="C993">
        <v>7.75</v>
      </c>
      <c r="D993">
        <v>1999</v>
      </c>
    </row>
    <row r="994" spans="2:4">
      <c r="B994" s="80">
        <v>36230</v>
      </c>
      <c r="C994">
        <v>7.75</v>
      </c>
      <c r="D994">
        <v>1999</v>
      </c>
    </row>
    <row r="995" spans="2:4">
      <c r="B995" s="80">
        <v>36231</v>
      </c>
      <c r="C995">
        <v>7.75</v>
      </c>
      <c r="D995">
        <v>1999</v>
      </c>
    </row>
    <row r="996" spans="2:4">
      <c r="B996" s="80">
        <v>36232</v>
      </c>
      <c r="C996">
        <v>0</v>
      </c>
      <c r="D996">
        <v>1999</v>
      </c>
    </row>
    <row r="997" spans="2:4">
      <c r="B997" s="80">
        <v>36233</v>
      </c>
      <c r="C997">
        <v>0</v>
      </c>
      <c r="D997">
        <v>1999</v>
      </c>
    </row>
    <row r="998" spans="2:4">
      <c r="B998" s="80">
        <v>36234</v>
      </c>
      <c r="C998">
        <v>7.75</v>
      </c>
      <c r="D998">
        <v>1999</v>
      </c>
    </row>
    <row r="999" spans="2:4">
      <c r="B999" s="80">
        <v>36235</v>
      </c>
      <c r="C999">
        <v>7.75</v>
      </c>
      <c r="D999">
        <v>1999</v>
      </c>
    </row>
    <row r="1000" spans="2:4">
      <c r="B1000" s="80">
        <v>36236</v>
      </c>
      <c r="C1000">
        <v>7.75</v>
      </c>
      <c r="D1000">
        <v>1999</v>
      </c>
    </row>
    <row r="1001" spans="2:4">
      <c r="B1001" s="80">
        <v>36237</v>
      </c>
      <c r="C1001">
        <v>7.75</v>
      </c>
      <c r="D1001">
        <v>1999</v>
      </c>
    </row>
    <row r="1002" spans="2:4">
      <c r="B1002" s="80">
        <v>36238</v>
      </c>
      <c r="C1002">
        <v>7.75</v>
      </c>
      <c r="D1002">
        <v>1999</v>
      </c>
    </row>
    <row r="1003" spans="2:4">
      <c r="B1003" s="80">
        <v>36239</v>
      </c>
      <c r="C1003">
        <v>0</v>
      </c>
      <c r="D1003">
        <v>1999</v>
      </c>
    </row>
    <row r="1004" spans="2:4">
      <c r="B1004" s="80">
        <v>36240</v>
      </c>
      <c r="C1004">
        <v>0</v>
      </c>
      <c r="D1004">
        <v>1999</v>
      </c>
    </row>
    <row r="1005" spans="2:4">
      <c r="B1005" s="80">
        <v>36241</v>
      </c>
      <c r="C1005">
        <v>7.75</v>
      </c>
      <c r="D1005">
        <v>1999</v>
      </c>
    </row>
    <row r="1006" spans="2:4">
      <c r="B1006" s="80">
        <v>36242</v>
      </c>
      <c r="C1006">
        <v>7.75</v>
      </c>
      <c r="D1006">
        <v>1999</v>
      </c>
    </row>
    <row r="1007" spans="2:4">
      <c r="B1007" s="80">
        <v>36243</v>
      </c>
      <c r="C1007">
        <v>7.75</v>
      </c>
      <c r="D1007">
        <v>1999</v>
      </c>
    </row>
    <row r="1008" spans="2:4">
      <c r="B1008" s="80">
        <v>36244</v>
      </c>
      <c r="C1008">
        <v>7.75</v>
      </c>
      <c r="D1008">
        <v>1999</v>
      </c>
    </row>
    <row r="1009" spans="2:4">
      <c r="B1009" s="80">
        <v>36245</v>
      </c>
      <c r="C1009">
        <v>7.75</v>
      </c>
      <c r="D1009">
        <v>1999</v>
      </c>
    </row>
    <row r="1010" spans="2:4">
      <c r="B1010" s="80">
        <v>36246</v>
      </c>
      <c r="C1010">
        <v>0</v>
      </c>
      <c r="D1010">
        <v>1999</v>
      </c>
    </row>
    <row r="1011" spans="2:4">
      <c r="B1011" s="80">
        <v>36247</v>
      </c>
      <c r="C1011">
        <v>0</v>
      </c>
      <c r="D1011">
        <v>1999</v>
      </c>
    </row>
    <row r="1012" spans="2:4">
      <c r="B1012" s="80">
        <v>36248</v>
      </c>
      <c r="C1012">
        <v>7.75</v>
      </c>
      <c r="D1012">
        <v>1999</v>
      </c>
    </row>
    <row r="1013" spans="2:4">
      <c r="B1013" s="80">
        <v>36249</v>
      </c>
      <c r="C1013">
        <v>7.75</v>
      </c>
      <c r="D1013">
        <v>1999</v>
      </c>
    </row>
    <row r="1014" spans="2:4">
      <c r="B1014" s="80">
        <v>36250</v>
      </c>
      <c r="C1014">
        <v>7.75</v>
      </c>
      <c r="D1014">
        <v>1999</v>
      </c>
    </row>
    <row r="1015" spans="2:4">
      <c r="B1015" s="80">
        <v>36251</v>
      </c>
      <c r="C1015">
        <v>7.75</v>
      </c>
      <c r="D1015">
        <v>1999</v>
      </c>
    </row>
    <row r="1016" spans="2:4">
      <c r="B1016" s="80">
        <v>36252</v>
      </c>
      <c r="C1016">
        <v>7.75</v>
      </c>
      <c r="D1016">
        <v>1999</v>
      </c>
    </row>
    <row r="1017" spans="2:4">
      <c r="B1017" s="80">
        <v>36253</v>
      </c>
      <c r="C1017">
        <v>0</v>
      </c>
      <c r="D1017">
        <v>1999</v>
      </c>
    </row>
    <row r="1018" spans="2:4">
      <c r="B1018" s="80">
        <v>36254</v>
      </c>
      <c r="C1018">
        <v>0</v>
      </c>
      <c r="D1018">
        <v>1999</v>
      </c>
    </row>
    <row r="1019" spans="2:4">
      <c r="B1019" s="80">
        <v>36255</v>
      </c>
      <c r="C1019">
        <v>7.75</v>
      </c>
      <c r="D1019">
        <v>1999</v>
      </c>
    </row>
    <row r="1020" spans="2:4">
      <c r="B1020" s="80">
        <v>36256</v>
      </c>
      <c r="C1020">
        <v>7.75</v>
      </c>
      <c r="D1020">
        <v>1999</v>
      </c>
    </row>
    <row r="1021" spans="2:4">
      <c r="B1021" s="80">
        <v>36257</v>
      </c>
      <c r="C1021">
        <v>7.75</v>
      </c>
      <c r="D1021">
        <v>1999</v>
      </c>
    </row>
    <row r="1022" spans="2:4">
      <c r="B1022" s="80">
        <v>36258</v>
      </c>
      <c r="C1022">
        <v>7.75</v>
      </c>
      <c r="D1022">
        <v>1999</v>
      </c>
    </row>
    <row r="1023" spans="2:4">
      <c r="B1023" s="80">
        <v>36259</v>
      </c>
      <c r="C1023">
        <v>7.75</v>
      </c>
      <c r="D1023">
        <v>1999</v>
      </c>
    </row>
    <row r="1024" spans="2:4">
      <c r="B1024" s="80">
        <v>36260</v>
      </c>
      <c r="C1024">
        <v>0</v>
      </c>
      <c r="D1024">
        <v>1999</v>
      </c>
    </row>
    <row r="1025" spans="2:4">
      <c r="B1025" s="80">
        <v>36261</v>
      </c>
      <c r="C1025">
        <v>0</v>
      </c>
      <c r="D1025">
        <v>1999</v>
      </c>
    </row>
    <row r="1026" spans="2:4">
      <c r="B1026" s="80">
        <v>36262</v>
      </c>
      <c r="C1026">
        <v>7.75</v>
      </c>
      <c r="D1026">
        <v>1999</v>
      </c>
    </row>
    <row r="1027" spans="2:4">
      <c r="B1027" s="80">
        <v>36263</v>
      </c>
      <c r="C1027">
        <v>7.75</v>
      </c>
      <c r="D1027">
        <v>1999</v>
      </c>
    </row>
    <row r="1028" spans="2:4">
      <c r="B1028" s="80">
        <v>36264</v>
      </c>
      <c r="C1028">
        <v>7.75</v>
      </c>
      <c r="D1028">
        <v>1999</v>
      </c>
    </row>
    <row r="1029" spans="2:4">
      <c r="B1029" s="80">
        <v>36265</v>
      </c>
      <c r="C1029">
        <v>7.75</v>
      </c>
      <c r="D1029">
        <v>1999</v>
      </c>
    </row>
    <row r="1030" spans="2:4">
      <c r="B1030" s="80">
        <v>36266</v>
      </c>
      <c r="C1030">
        <v>7.75</v>
      </c>
      <c r="D1030">
        <v>1999</v>
      </c>
    </row>
    <row r="1031" spans="2:4">
      <c r="B1031" s="80">
        <v>36267</v>
      </c>
      <c r="C1031">
        <v>0</v>
      </c>
      <c r="D1031">
        <v>1999</v>
      </c>
    </row>
    <row r="1032" spans="2:4">
      <c r="B1032" s="80">
        <v>36268</v>
      </c>
      <c r="C1032">
        <v>0</v>
      </c>
      <c r="D1032">
        <v>1999</v>
      </c>
    </row>
    <row r="1033" spans="2:4">
      <c r="B1033" s="80">
        <v>36269</v>
      </c>
      <c r="C1033">
        <v>7.75</v>
      </c>
      <c r="D1033">
        <v>1999</v>
      </c>
    </row>
    <row r="1034" spans="2:4">
      <c r="B1034" s="80">
        <v>36270</v>
      </c>
      <c r="C1034">
        <v>7.75</v>
      </c>
      <c r="D1034">
        <v>1999</v>
      </c>
    </row>
    <row r="1035" spans="2:4">
      <c r="B1035" s="80">
        <v>36271</v>
      </c>
      <c r="C1035">
        <v>7.75</v>
      </c>
      <c r="D1035">
        <v>1999</v>
      </c>
    </row>
    <row r="1036" spans="2:4">
      <c r="B1036" s="80">
        <v>36272</v>
      </c>
      <c r="C1036">
        <v>7.75</v>
      </c>
      <c r="D1036">
        <v>1999</v>
      </c>
    </row>
    <row r="1037" spans="2:4">
      <c r="B1037" s="80">
        <v>36273</v>
      </c>
      <c r="C1037">
        <v>7.75</v>
      </c>
      <c r="D1037">
        <v>1999</v>
      </c>
    </row>
    <row r="1038" spans="2:4">
      <c r="B1038" s="80">
        <v>36274</v>
      </c>
      <c r="C1038">
        <v>0</v>
      </c>
      <c r="D1038">
        <v>1999</v>
      </c>
    </row>
    <row r="1039" spans="2:4">
      <c r="B1039" s="80">
        <v>36275</v>
      </c>
      <c r="C1039">
        <v>0</v>
      </c>
      <c r="D1039">
        <v>1999</v>
      </c>
    </row>
    <row r="1040" spans="2:4">
      <c r="B1040" s="80">
        <v>36276</v>
      </c>
      <c r="C1040">
        <v>7.75</v>
      </c>
      <c r="D1040">
        <v>1999</v>
      </c>
    </row>
    <row r="1041" spans="2:4">
      <c r="B1041" s="80">
        <v>36277</v>
      </c>
      <c r="C1041">
        <v>7.75</v>
      </c>
      <c r="D1041">
        <v>1999</v>
      </c>
    </row>
    <row r="1042" spans="2:4">
      <c r="B1042" s="80">
        <v>36278</v>
      </c>
      <c r="C1042">
        <v>7.75</v>
      </c>
      <c r="D1042">
        <v>1999</v>
      </c>
    </row>
    <row r="1043" spans="2:4">
      <c r="B1043" s="80">
        <v>36279</v>
      </c>
      <c r="C1043">
        <v>7.75</v>
      </c>
      <c r="D1043">
        <v>1999</v>
      </c>
    </row>
    <row r="1044" spans="2:4">
      <c r="B1044" s="80">
        <v>36280</v>
      </c>
      <c r="C1044">
        <v>7.75</v>
      </c>
      <c r="D1044">
        <v>1999</v>
      </c>
    </row>
    <row r="1045" spans="2:4">
      <c r="B1045" s="80">
        <v>36281</v>
      </c>
      <c r="C1045">
        <v>0</v>
      </c>
      <c r="D1045">
        <v>1999</v>
      </c>
    </row>
    <row r="1046" spans="2:4">
      <c r="B1046" s="80">
        <v>36282</v>
      </c>
      <c r="C1046">
        <v>0</v>
      </c>
      <c r="D1046">
        <v>1999</v>
      </c>
    </row>
    <row r="1047" spans="2:4">
      <c r="B1047" s="80">
        <v>36283</v>
      </c>
      <c r="C1047">
        <v>7.75</v>
      </c>
      <c r="D1047">
        <v>1999</v>
      </c>
    </row>
    <row r="1048" spans="2:4">
      <c r="B1048" s="80">
        <v>36284</v>
      </c>
      <c r="C1048">
        <v>7.75</v>
      </c>
      <c r="D1048">
        <v>1999</v>
      </c>
    </row>
    <row r="1049" spans="2:4">
      <c r="B1049" s="80">
        <v>36285</v>
      </c>
      <c r="C1049">
        <v>7.75</v>
      </c>
      <c r="D1049">
        <v>1999</v>
      </c>
    </row>
    <row r="1050" spans="2:4">
      <c r="B1050" s="80">
        <v>36286</v>
      </c>
      <c r="C1050">
        <v>7.75</v>
      </c>
      <c r="D1050">
        <v>1999</v>
      </c>
    </row>
    <row r="1051" spans="2:4">
      <c r="B1051" s="80">
        <v>36287</v>
      </c>
      <c r="C1051">
        <v>7.75</v>
      </c>
      <c r="D1051">
        <v>1999</v>
      </c>
    </row>
    <row r="1052" spans="2:4">
      <c r="B1052" s="80">
        <v>36288</v>
      </c>
      <c r="C1052">
        <v>0</v>
      </c>
      <c r="D1052">
        <v>1999</v>
      </c>
    </row>
    <row r="1053" spans="2:4">
      <c r="B1053" s="80">
        <v>36289</v>
      </c>
      <c r="C1053">
        <v>0</v>
      </c>
      <c r="D1053">
        <v>1999</v>
      </c>
    </row>
    <row r="1054" spans="2:4">
      <c r="B1054" s="80">
        <v>36290</v>
      </c>
      <c r="C1054">
        <v>7.75</v>
      </c>
      <c r="D1054">
        <v>1999</v>
      </c>
    </row>
    <row r="1055" spans="2:4">
      <c r="B1055" s="80">
        <v>36291</v>
      </c>
      <c r="C1055">
        <v>7.75</v>
      </c>
      <c r="D1055">
        <v>1999</v>
      </c>
    </row>
    <row r="1056" spans="2:4">
      <c r="B1056" s="80">
        <v>36292</v>
      </c>
      <c r="C1056">
        <v>7.75</v>
      </c>
      <c r="D1056">
        <v>1999</v>
      </c>
    </row>
    <row r="1057" spans="2:4">
      <c r="B1057" s="80">
        <v>36293</v>
      </c>
      <c r="C1057">
        <v>7.75</v>
      </c>
      <c r="D1057">
        <v>1999</v>
      </c>
    </row>
    <row r="1058" spans="2:4">
      <c r="B1058" s="80">
        <v>36294</v>
      </c>
      <c r="C1058">
        <v>7.75</v>
      </c>
      <c r="D1058">
        <v>1999</v>
      </c>
    </row>
    <row r="1059" spans="2:4">
      <c r="B1059" s="80">
        <v>36295</v>
      </c>
      <c r="C1059">
        <v>0</v>
      </c>
      <c r="D1059">
        <v>1999</v>
      </c>
    </row>
    <row r="1060" spans="2:4">
      <c r="B1060" s="80">
        <v>36296</v>
      </c>
      <c r="C1060">
        <v>0</v>
      </c>
      <c r="D1060">
        <v>1999</v>
      </c>
    </row>
    <row r="1061" spans="2:4">
      <c r="B1061" s="80">
        <v>36297</v>
      </c>
      <c r="C1061">
        <v>7.75</v>
      </c>
      <c r="D1061">
        <v>1999</v>
      </c>
    </row>
    <row r="1062" spans="2:4">
      <c r="B1062" s="80">
        <v>36298</v>
      </c>
      <c r="C1062">
        <v>7.75</v>
      </c>
      <c r="D1062">
        <v>1999</v>
      </c>
    </row>
    <row r="1063" spans="2:4">
      <c r="B1063" s="80">
        <v>36299</v>
      </c>
      <c r="C1063">
        <v>7.75</v>
      </c>
      <c r="D1063">
        <v>1999</v>
      </c>
    </row>
    <row r="1064" spans="2:4">
      <c r="B1064" s="80">
        <v>36300</v>
      </c>
      <c r="C1064">
        <v>7.75</v>
      </c>
      <c r="D1064">
        <v>1999</v>
      </c>
    </row>
    <row r="1065" spans="2:4">
      <c r="B1065" s="80">
        <v>36301</v>
      </c>
      <c r="C1065">
        <v>7.75</v>
      </c>
      <c r="D1065">
        <v>1999</v>
      </c>
    </row>
    <row r="1066" spans="2:4">
      <c r="B1066" s="80">
        <v>36302</v>
      </c>
      <c r="C1066">
        <v>0</v>
      </c>
      <c r="D1066">
        <v>1999</v>
      </c>
    </row>
    <row r="1067" spans="2:4">
      <c r="B1067" s="80">
        <v>36303</v>
      </c>
      <c r="C1067">
        <v>0</v>
      </c>
      <c r="D1067">
        <v>1999</v>
      </c>
    </row>
    <row r="1068" spans="2:4">
      <c r="B1068" s="80">
        <v>36304</v>
      </c>
      <c r="C1068">
        <v>7.75</v>
      </c>
      <c r="D1068">
        <v>1999</v>
      </c>
    </row>
    <row r="1069" spans="2:4">
      <c r="B1069" s="80">
        <v>36305</v>
      </c>
      <c r="C1069">
        <v>7.75</v>
      </c>
      <c r="D1069">
        <v>1999</v>
      </c>
    </row>
    <row r="1070" spans="2:4">
      <c r="B1070" s="80">
        <v>36306</v>
      </c>
      <c r="C1070">
        <v>7.75</v>
      </c>
      <c r="D1070">
        <v>1999</v>
      </c>
    </row>
    <row r="1071" spans="2:4">
      <c r="B1071" s="80">
        <v>36307</v>
      </c>
      <c r="C1071">
        <v>7.75</v>
      </c>
      <c r="D1071">
        <v>1999</v>
      </c>
    </row>
    <row r="1072" spans="2:4">
      <c r="B1072" s="80">
        <v>36308</v>
      </c>
      <c r="C1072">
        <v>7.75</v>
      </c>
      <c r="D1072">
        <v>1999</v>
      </c>
    </row>
    <row r="1073" spans="2:4">
      <c r="B1073" s="80">
        <v>36309</v>
      </c>
      <c r="C1073">
        <v>0</v>
      </c>
      <c r="D1073">
        <v>1999</v>
      </c>
    </row>
    <row r="1074" spans="2:4">
      <c r="B1074" s="80">
        <v>36310</v>
      </c>
      <c r="C1074">
        <v>0</v>
      </c>
      <c r="D1074">
        <v>1999</v>
      </c>
    </row>
    <row r="1075" spans="2:4">
      <c r="B1075" s="80">
        <v>36311</v>
      </c>
      <c r="C1075">
        <v>7.75</v>
      </c>
      <c r="D1075">
        <v>1999</v>
      </c>
    </row>
    <row r="1076" spans="2:4">
      <c r="B1076" s="80">
        <v>36312</v>
      </c>
      <c r="C1076">
        <v>7.75</v>
      </c>
      <c r="D1076">
        <v>1999</v>
      </c>
    </row>
    <row r="1077" spans="2:4">
      <c r="B1077" s="80">
        <v>36313</v>
      </c>
      <c r="C1077">
        <v>7.75</v>
      </c>
      <c r="D1077">
        <v>1999</v>
      </c>
    </row>
    <row r="1078" spans="2:4">
      <c r="B1078" s="80">
        <v>36314</v>
      </c>
      <c r="C1078">
        <v>7.75</v>
      </c>
      <c r="D1078">
        <v>1999</v>
      </c>
    </row>
    <row r="1079" spans="2:4">
      <c r="B1079" s="80">
        <v>36315</v>
      </c>
      <c r="C1079">
        <v>7.75</v>
      </c>
      <c r="D1079">
        <v>1999</v>
      </c>
    </row>
    <row r="1080" spans="2:4">
      <c r="B1080" s="80">
        <v>36316</v>
      </c>
      <c r="C1080">
        <v>0</v>
      </c>
      <c r="D1080">
        <v>1999</v>
      </c>
    </row>
    <row r="1081" spans="2:4">
      <c r="B1081" s="80">
        <v>36317</v>
      </c>
      <c r="C1081">
        <v>0</v>
      </c>
      <c r="D1081">
        <v>1999</v>
      </c>
    </row>
    <row r="1082" spans="2:4">
      <c r="B1082" s="80">
        <v>36318</v>
      </c>
      <c r="C1082">
        <v>7.75</v>
      </c>
      <c r="D1082">
        <v>1999</v>
      </c>
    </row>
    <row r="1083" spans="2:4">
      <c r="B1083" s="80">
        <v>36319</v>
      </c>
      <c r="C1083">
        <v>7.75</v>
      </c>
      <c r="D1083">
        <v>1999</v>
      </c>
    </row>
    <row r="1084" spans="2:4">
      <c r="B1084" s="80">
        <v>36320</v>
      </c>
      <c r="C1084">
        <v>7.75</v>
      </c>
      <c r="D1084">
        <v>1999</v>
      </c>
    </row>
    <row r="1085" spans="2:4">
      <c r="B1085" s="80">
        <v>36321</v>
      </c>
      <c r="C1085">
        <v>7.75</v>
      </c>
      <c r="D1085">
        <v>1999</v>
      </c>
    </row>
    <row r="1086" spans="2:4">
      <c r="B1086" s="80">
        <v>36322</v>
      </c>
      <c r="C1086">
        <v>7.75</v>
      </c>
      <c r="D1086">
        <v>1999</v>
      </c>
    </row>
    <row r="1087" spans="2:4">
      <c r="B1087" s="80">
        <v>36323</v>
      </c>
      <c r="C1087">
        <v>0</v>
      </c>
      <c r="D1087">
        <v>1999</v>
      </c>
    </row>
    <row r="1088" spans="2:4">
      <c r="B1088" s="80">
        <v>36324</v>
      </c>
      <c r="C1088">
        <v>0</v>
      </c>
      <c r="D1088">
        <v>1999</v>
      </c>
    </row>
    <row r="1089" spans="2:4">
      <c r="B1089" s="80">
        <v>36325</v>
      </c>
      <c r="C1089">
        <v>7.75</v>
      </c>
      <c r="D1089">
        <v>1999</v>
      </c>
    </row>
    <row r="1090" spans="2:4">
      <c r="B1090" s="80">
        <v>36326</v>
      </c>
      <c r="C1090">
        <v>7.75</v>
      </c>
      <c r="D1090">
        <v>1999</v>
      </c>
    </row>
    <row r="1091" spans="2:4">
      <c r="B1091" s="80">
        <v>36327</v>
      </c>
      <c r="C1091">
        <v>7.75</v>
      </c>
      <c r="D1091">
        <v>1999</v>
      </c>
    </row>
    <row r="1092" spans="2:4">
      <c r="B1092" s="80">
        <v>36328</v>
      </c>
      <c r="C1092">
        <v>7.75</v>
      </c>
      <c r="D1092">
        <v>1999</v>
      </c>
    </row>
    <row r="1093" spans="2:4">
      <c r="B1093" s="80">
        <v>36329</v>
      </c>
      <c r="C1093">
        <v>0</v>
      </c>
      <c r="D1093">
        <v>1999</v>
      </c>
    </row>
    <row r="1094" spans="2:4">
      <c r="B1094" s="80">
        <v>36330</v>
      </c>
      <c r="C1094">
        <v>0</v>
      </c>
      <c r="D1094">
        <v>1999</v>
      </c>
    </row>
    <row r="1095" spans="2:4">
      <c r="B1095" s="80">
        <v>36331</v>
      </c>
      <c r="C1095">
        <v>7.75</v>
      </c>
      <c r="D1095">
        <v>1999</v>
      </c>
    </row>
    <row r="1096" spans="2:4">
      <c r="B1096" s="80">
        <v>36332</v>
      </c>
      <c r="C1096">
        <v>7.75</v>
      </c>
      <c r="D1096">
        <v>1999</v>
      </c>
    </row>
    <row r="1097" spans="2:4">
      <c r="B1097" s="80">
        <v>36333</v>
      </c>
      <c r="C1097">
        <v>7.75</v>
      </c>
      <c r="D1097">
        <v>1999</v>
      </c>
    </row>
    <row r="1098" spans="2:4">
      <c r="B1098" s="80">
        <v>36334</v>
      </c>
      <c r="C1098">
        <v>7.75</v>
      </c>
      <c r="D1098">
        <v>1999</v>
      </c>
    </row>
    <row r="1099" spans="2:4">
      <c r="B1099" s="80">
        <v>36335</v>
      </c>
      <c r="C1099">
        <v>7.75</v>
      </c>
      <c r="D1099">
        <v>1999</v>
      </c>
    </row>
    <row r="1100" spans="2:4">
      <c r="B1100" s="80">
        <v>36336</v>
      </c>
      <c r="C1100">
        <v>7.75</v>
      </c>
      <c r="D1100">
        <v>1999</v>
      </c>
    </row>
    <row r="1101" spans="2:4">
      <c r="B1101" s="80">
        <v>36337</v>
      </c>
      <c r="C1101">
        <v>0</v>
      </c>
      <c r="D1101">
        <v>1999</v>
      </c>
    </row>
    <row r="1102" spans="2:4">
      <c r="B1102" s="80">
        <v>36338</v>
      </c>
      <c r="C1102">
        <v>0</v>
      </c>
      <c r="D1102">
        <v>1999</v>
      </c>
    </row>
    <row r="1103" spans="2:4">
      <c r="B1103" s="80">
        <v>36339</v>
      </c>
      <c r="C1103">
        <v>7.75</v>
      </c>
      <c r="D1103">
        <v>1999</v>
      </c>
    </row>
    <row r="1104" spans="2:4">
      <c r="B1104" s="80">
        <v>36340</v>
      </c>
      <c r="C1104">
        <v>7.75</v>
      </c>
      <c r="D1104">
        <v>1999</v>
      </c>
    </row>
    <row r="1105" spans="2:4">
      <c r="B1105" s="80">
        <v>36341</v>
      </c>
      <c r="C1105">
        <v>7.75</v>
      </c>
      <c r="D1105">
        <v>1999</v>
      </c>
    </row>
    <row r="1106" spans="2:4">
      <c r="B1106" s="80">
        <v>36342</v>
      </c>
      <c r="C1106">
        <v>7.75</v>
      </c>
      <c r="D1106">
        <v>1999</v>
      </c>
    </row>
    <row r="1107" spans="2:4">
      <c r="B1107" s="80">
        <v>36343</v>
      </c>
      <c r="C1107">
        <v>7.75</v>
      </c>
      <c r="D1107">
        <v>1999</v>
      </c>
    </row>
    <row r="1108" spans="2:4">
      <c r="B1108" s="80">
        <v>36344</v>
      </c>
      <c r="C1108">
        <v>0</v>
      </c>
      <c r="D1108">
        <v>1999</v>
      </c>
    </row>
    <row r="1109" spans="2:4">
      <c r="B1109" s="80">
        <v>36345</v>
      </c>
      <c r="C1109">
        <v>0</v>
      </c>
      <c r="D1109">
        <v>1999</v>
      </c>
    </row>
    <row r="1110" spans="2:4">
      <c r="B1110" s="80">
        <v>36346</v>
      </c>
      <c r="C1110">
        <v>8</v>
      </c>
      <c r="D1110">
        <v>1999</v>
      </c>
    </row>
    <row r="1111" spans="2:4">
      <c r="B1111" s="80">
        <v>36347</v>
      </c>
      <c r="C1111">
        <v>8</v>
      </c>
      <c r="D1111">
        <v>1999</v>
      </c>
    </row>
    <row r="1112" spans="2:4">
      <c r="B1112" s="80">
        <v>36348</v>
      </c>
      <c r="C1112">
        <v>8</v>
      </c>
      <c r="D1112">
        <v>1999</v>
      </c>
    </row>
    <row r="1113" spans="2:4">
      <c r="B1113" s="80">
        <v>36349</v>
      </c>
      <c r="C1113">
        <v>8</v>
      </c>
      <c r="D1113">
        <v>1999</v>
      </c>
    </row>
    <row r="1114" spans="2:4">
      <c r="B1114" s="80">
        <v>36350</v>
      </c>
      <c r="C1114">
        <v>8</v>
      </c>
      <c r="D1114">
        <v>1999</v>
      </c>
    </row>
    <row r="1115" spans="2:4">
      <c r="B1115" s="80">
        <v>36351</v>
      </c>
      <c r="C1115">
        <v>0</v>
      </c>
      <c r="D1115">
        <v>1999</v>
      </c>
    </row>
    <row r="1116" spans="2:4">
      <c r="B1116" s="80">
        <v>36352</v>
      </c>
      <c r="C1116">
        <v>0</v>
      </c>
      <c r="D1116">
        <v>1999</v>
      </c>
    </row>
    <row r="1117" spans="2:4">
      <c r="B1117" s="80">
        <v>36353</v>
      </c>
      <c r="C1117">
        <v>8</v>
      </c>
      <c r="D1117">
        <v>1999</v>
      </c>
    </row>
    <row r="1118" spans="2:4">
      <c r="B1118" s="80">
        <v>36354</v>
      </c>
      <c r="C1118">
        <v>8</v>
      </c>
      <c r="D1118">
        <v>1999</v>
      </c>
    </row>
    <row r="1119" spans="2:4">
      <c r="B1119" s="80">
        <v>36355</v>
      </c>
      <c r="C1119">
        <v>8</v>
      </c>
      <c r="D1119">
        <v>1999</v>
      </c>
    </row>
    <row r="1120" spans="2:4">
      <c r="B1120" s="80">
        <v>36356</v>
      </c>
      <c r="C1120">
        <v>8</v>
      </c>
      <c r="D1120">
        <v>1999</v>
      </c>
    </row>
    <row r="1121" spans="2:4">
      <c r="B1121" s="80">
        <v>36357</v>
      </c>
      <c r="C1121">
        <v>8</v>
      </c>
      <c r="D1121">
        <v>1999</v>
      </c>
    </row>
    <row r="1122" spans="2:4">
      <c r="B1122" s="80">
        <v>36358</v>
      </c>
      <c r="C1122">
        <v>0</v>
      </c>
      <c r="D1122">
        <v>1999</v>
      </c>
    </row>
    <row r="1123" spans="2:4">
      <c r="B1123" s="80">
        <v>36359</v>
      </c>
      <c r="C1123">
        <v>0</v>
      </c>
      <c r="D1123">
        <v>1999</v>
      </c>
    </row>
    <row r="1124" spans="2:4">
      <c r="B1124" s="80">
        <v>36360</v>
      </c>
      <c r="C1124">
        <v>8</v>
      </c>
      <c r="D1124">
        <v>1999</v>
      </c>
    </row>
    <row r="1125" spans="2:4">
      <c r="B1125" s="80">
        <v>36361</v>
      </c>
      <c r="C1125">
        <v>8</v>
      </c>
      <c r="D1125">
        <v>1999</v>
      </c>
    </row>
    <row r="1126" spans="2:4">
      <c r="B1126" s="80">
        <v>36362</v>
      </c>
      <c r="C1126">
        <v>8</v>
      </c>
      <c r="D1126">
        <v>1999</v>
      </c>
    </row>
    <row r="1127" spans="2:4">
      <c r="B1127" s="80">
        <v>36363</v>
      </c>
      <c r="C1127">
        <v>8</v>
      </c>
      <c r="D1127">
        <v>1999</v>
      </c>
    </row>
    <row r="1128" spans="2:4">
      <c r="B1128" s="80">
        <v>36364</v>
      </c>
      <c r="C1128">
        <v>8</v>
      </c>
      <c r="D1128">
        <v>1999</v>
      </c>
    </row>
    <row r="1129" spans="2:4">
      <c r="B1129" s="80">
        <v>36365</v>
      </c>
      <c r="C1129">
        <v>0</v>
      </c>
      <c r="D1129">
        <v>1999</v>
      </c>
    </row>
    <row r="1130" spans="2:4">
      <c r="B1130" s="80">
        <v>36366</v>
      </c>
      <c r="C1130">
        <v>0</v>
      </c>
      <c r="D1130">
        <v>1999</v>
      </c>
    </row>
    <row r="1131" spans="2:4">
      <c r="B1131" s="80">
        <v>36367</v>
      </c>
      <c r="C1131">
        <v>8</v>
      </c>
      <c r="D1131">
        <v>1999</v>
      </c>
    </row>
    <row r="1132" spans="2:4">
      <c r="B1132" s="80">
        <v>36368</v>
      </c>
      <c r="C1132">
        <v>8</v>
      </c>
      <c r="D1132">
        <v>1999</v>
      </c>
    </row>
    <row r="1133" spans="2:4">
      <c r="B1133" s="80">
        <v>36369</v>
      </c>
      <c r="C1133">
        <v>8</v>
      </c>
      <c r="D1133">
        <v>1999</v>
      </c>
    </row>
    <row r="1134" spans="2:4">
      <c r="B1134" s="80">
        <v>36370</v>
      </c>
      <c r="C1134">
        <v>8</v>
      </c>
      <c r="D1134">
        <v>1999</v>
      </c>
    </row>
    <row r="1135" spans="2:4">
      <c r="B1135" s="80">
        <v>36371</v>
      </c>
      <c r="C1135">
        <v>8</v>
      </c>
      <c r="D1135">
        <v>1999</v>
      </c>
    </row>
    <row r="1136" spans="2:4">
      <c r="B1136" s="80">
        <v>36372</v>
      </c>
      <c r="C1136">
        <v>0</v>
      </c>
      <c r="D1136">
        <v>1999</v>
      </c>
    </row>
    <row r="1137" spans="2:4">
      <c r="B1137" s="80">
        <v>36373</v>
      </c>
      <c r="C1137">
        <v>0</v>
      </c>
      <c r="D1137">
        <v>1999</v>
      </c>
    </row>
    <row r="1138" spans="2:4">
      <c r="B1138" s="80">
        <v>36374</v>
      </c>
      <c r="C1138">
        <v>8</v>
      </c>
      <c r="D1138">
        <v>1999</v>
      </c>
    </row>
    <row r="1139" spans="2:4">
      <c r="B1139" s="80">
        <v>36375</v>
      </c>
      <c r="C1139">
        <v>8</v>
      </c>
      <c r="D1139">
        <v>1999</v>
      </c>
    </row>
    <row r="1140" spans="2:4">
      <c r="B1140" s="80">
        <v>36376</v>
      </c>
      <c r="C1140">
        <v>8</v>
      </c>
      <c r="D1140">
        <v>1999</v>
      </c>
    </row>
    <row r="1141" spans="2:4">
      <c r="B1141" s="80">
        <v>36377</v>
      </c>
      <c r="C1141">
        <v>8</v>
      </c>
      <c r="D1141">
        <v>1999</v>
      </c>
    </row>
    <row r="1142" spans="2:4">
      <c r="B1142" s="80">
        <v>36378</v>
      </c>
      <c r="C1142">
        <v>8</v>
      </c>
      <c r="D1142">
        <v>1999</v>
      </c>
    </row>
    <row r="1143" spans="2:4">
      <c r="B1143" s="80">
        <v>36379</v>
      </c>
      <c r="C1143">
        <v>0</v>
      </c>
      <c r="D1143">
        <v>1999</v>
      </c>
    </row>
    <row r="1144" spans="2:4">
      <c r="B1144" s="80">
        <v>36380</v>
      </c>
      <c r="C1144">
        <v>0</v>
      </c>
      <c r="D1144">
        <v>1999</v>
      </c>
    </row>
    <row r="1145" spans="2:4">
      <c r="B1145" s="80">
        <v>36381</v>
      </c>
      <c r="C1145">
        <v>8</v>
      </c>
      <c r="D1145">
        <v>1999</v>
      </c>
    </row>
    <row r="1146" spans="2:4">
      <c r="B1146" s="80">
        <v>36382</v>
      </c>
      <c r="C1146">
        <v>8</v>
      </c>
      <c r="D1146">
        <v>1999</v>
      </c>
    </row>
    <row r="1147" spans="2:4">
      <c r="B1147" s="80">
        <v>36383</v>
      </c>
      <c r="C1147">
        <v>8</v>
      </c>
      <c r="D1147">
        <v>1999</v>
      </c>
    </row>
    <row r="1148" spans="2:4">
      <c r="B1148" s="80">
        <v>36384</v>
      </c>
      <c r="C1148">
        <v>8</v>
      </c>
      <c r="D1148">
        <v>1999</v>
      </c>
    </row>
    <row r="1149" spans="2:4">
      <c r="B1149" s="80">
        <v>36385</v>
      </c>
      <c r="C1149">
        <v>8</v>
      </c>
      <c r="D1149">
        <v>1999</v>
      </c>
    </row>
    <row r="1150" spans="2:4">
      <c r="B1150" s="80">
        <v>36386</v>
      </c>
      <c r="C1150">
        <v>0</v>
      </c>
      <c r="D1150">
        <v>1999</v>
      </c>
    </row>
    <row r="1151" spans="2:4">
      <c r="B1151" s="80">
        <v>36387</v>
      </c>
      <c r="C1151">
        <v>0</v>
      </c>
      <c r="D1151">
        <v>1999</v>
      </c>
    </row>
    <row r="1152" spans="2:4">
      <c r="B1152" s="80">
        <v>36388</v>
      </c>
      <c r="C1152">
        <v>8</v>
      </c>
      <c r="D1152">
        <v>1999</v>
      </c>
    </row>
    <row r="1153" spans="2:4">
      <c r="B1153" s="80">
        <v>36389</v>
      </c>
      <c r="C1153">
        <v>8</v>
      </c>
      <c r="D1153">
        <v>1999</v>
      </c>
    </row>
    <row r="1154" spans="2:4">
      <c r="B1154" s="80">
        <v>36390</v>
      </c>
      <c r="C1154">
        <v>8</v>
      </c>
      <c r="D1154">
        <v>1999</v>
      </c>
    </row>
    <row r="1155" spans="2:4">
      <c r="B1155" s="80">
        <v>36391</v>
      </c>
      <c r="C1155">
        <v>8</v>
      </c>
      <c r="D1155">
        <v>1999</v>
      </c>
    </row>
    <row r="1156" spans="2:4">
      <c r="B1156" s="80">
        <v>36392</v>
      </c>
      <c r="C1156">
        <v>8</v>
      </c>
      <c r="D1156">
        <v>1999</v>
      </c>
    </row>
    <row r="1157" spans="2:4">
      <c r="B1157" s="80">
        <v>36393</v>
      </c>
      <c r="C1157">
        <v>0</v>
      </c>
      <c r="D1157">
        <v>1999</v>
      </c>
    </row>
    <row r="1158" spans="2:4">
      <c r="B1158" s="80">
        <v>36394</v>
      </c>
      <c r="C1158">
        <v>0</v>
      </c>
      <c r="D1158">
        <v>1999</v>
      </c>
    </row>
    <row r="1159" spans="2:4">
      <c r="B1159" s="80">
        <v>36395</v>
      </c>
      <c r="C1159">
        <v>8</v>
      </c>
      <c r="D1159">
        <v>1999</v>
      </c>
    </row>
    <row r="1160" spans="2:4">
      <c r="B1160" s="80">
        <v>36396</v>
      </c>
      <c r="C1160">
        <v>8</v>
      </c>
      <c r="D1160">
        <v>1999</v>
      </c>
    </row>
    <row r="1161" spans="2:4">
      <c r="B1161" s="80">
        <v>36397</v>
      </c>
      <c r="C1161">
        <v>8</v>
      </c>
      <c r="D1161">
        <v>1999</v>
      </c>
    </row>
    <row r="1162" spans="2:4">
      <c r="B1162" s="80">
        <v>36398</v>
      </c>
      <c r="C1162">
        <v>8</v>
      </c>
      <c r="D1162">
        <v>1999</v>
      </c>
    </row>
    <row r="1163" spans="2:4">
      <c r="B1163" s="80">
        <v>36399</v>
      </c>
      <c r="C1163">
        <v>8.25</v>
      </c>
      <c r="D1163">
        <v>1999</v>
      </c>
    </row>
    <row r="1164" spans="2:4">
      <c r="B1164" s="80">
        <v>36400</v>
      </c>
      <c r="C1164">
        <v>0</v>
      </c>
      <c r="D1164">
        <v>1999</v>
      </c>
    </row>
    <row r="1165" spans="2:4">
      <c r="B1165" s="80">
        <v>36401</v>
      </c>
      <c r="C1165">
        <v>0</v>
      </c>
      <c r="D1165">
        <v>1999</v>
      </c>
    </row>
    <row r="1166" spans="2:4">
      <c r="B1166" s="80">
        <v>36402</v>
      </c>
      <c r="C1166">
        <v>8.25</v>
      </c>
      <c r="D1166">
        <v>1999</v>
      </c>
    </row>
    <row r="1167" spans="2:4">
      <c r="B1167" s="80">
        <v>36403</v>
      </c>
      <c r="C1167">
        <v>8.25</v>
      </c>
      <c r="D1167">
        <v>1999</v>
      </c>
    </row>
    <row r="1168" spans="2:4">
      <c r="B1168" s="80">
        <v>36404</v>
      </c>
      <c r="C1168">
        <v>8.25</v>
      </c>
      <c r="D1168">
        <v>1999</v>
      </c>
    </row>
    <row r="1169" spans="2:4">
      <c r="B1169" s="80">
        <v>36405</v>
      </c>
      <c r="C1169">
        <v>8.25</v>
      </c>
      <c r="D1169">
        <v>1999</v>
      </c>
    </row>
    <row r="1170" spans="2:4">
      <c r="B1170" s="80">
        <v>36406</v>
      </c>
      <c r="C1170">
        <v>8.25</v>
      </c>
      <c r="D1170">
        <v>1999</v>
      </c>
    </row>
    <row r="1171" spans="2:4">
      <c r="B1171" s="80">
        <v>36407</v>
      </c>
      <c r="C1171">
        <v>0</v>
      </c>
      <c r="D1171">
        <v>1999</v>
      </c>
    </row>
    <row r="1172" spans="2:4">
      <c r="B1172" s="80">
        <v>36408</v>
      </c>
      <c r="C1172">
        <v>0</v>
      </c>
      <c r="D1172">
        <v>1999</v>
      </c>
    </row>
    <row r="1173" spans="2:4">
      <c r="B1173" s="80">
        <v>36409</v>
      </c>
      <c r="C1173">
        <v>8.25</v>
      </c>
      <c r="D1173">
        <v>1999</v>
      </c>
    </row>
    <row r="1174" spans="2:4">
      <c r="B1174" s="80">
        <v>36410</v>
      </c>
      <c r="C1174">
        <v>8.25</v>
      </c>
      <c r="D1174">
        <v>1999</v>
      </c>
    </row>
    <row r="1175" spans="2:4">
      <c r="B1175" s="80">
        <v>36411</v>
      </c>
      <c r="C1175">
        <v>8.25</v>
      </c>
      <c r="D1175">
        <v>1999</v>
      </c>
    </row>
    <row r="1176" spans="2:4">
      <c r="B1176" s="80">
        <v>36412</v>
      </c>
      <c r="C1176">
        <v>8.25</v>
      </c>
      <c r="D1176">
        <v>1999</v>
      </c>
    </row>
    <row r="1177" spans="2:4">
      <c r="B1177" s="80">
        <v>36413</v>
      </c>
      <c r="C1177">
        <v>8.25</v>
      </c>
      <c r="D1177">
        <v>1999</v>
      </c>
    </row>
    <row r="1178" spans="2:4">
      <c r="B1178" s="80">
        <v>36414</v>
      </c>
      <c r="C1178">
        <v>0</v>
      </c>
      <c r="D1178">
        <v>1999</v>
      </c>
    </row>
    <row r="1179" spans="2:4">
      <c r="B1179" s="80">
        <v>36415</v>
      </c>
      <c r="C1179">
        <v>0</v>
      </c>
      <c r="D1179">
        <v>1999</v>
      </c>
    </row>
    <row r="1180" spans="2:4">
      <c r="B1180" s="80">
        <v>36416</v>
      </c>
      <c r="C1180">
        <v>8.25</v>
      </c>
      <c r="D1180">
        <v>1999</v>
      </c>
    </row>
    <row r="1181" spans="2:4">
      <c r="B1181" s="80">
        <v>36417</v>
      </c>
      <c r="C1181">
        <v>8.25</v>
      </c>
      <c r="D1181">
        <v>1999</v>
      </c>
    </row>
    <row r="1182" spans="2:4">
      <c r="B1182" s="80">
        <v>36418</v>
      </c>
      <c r="C1182">
        <v>8.25</v>
      </c>
      <c r="D1182">
        <v>1999</v>
      </c>
    </row>
    <row r="1183" spans="2:4">
      <c r="B1183" s="80">
        <v>36419</v>
      </c>
      <c r="C1183">
        <v>8.25</v>
      </c>
      <c r="D1183">
        <v>1999</v>
      </c>
    </row>
    <row r="1184" spans="2:4">
      <c r="B1184" s="80">
        <v>36420</v>
      </c>
      <c r="C1184">
        <v>8.25</v>
      </c>
      <c r="D1184">
        <v>1999</v>
      </c>
    </row>
    <row r="1185" spans="2:4">
      <c r="B1185" s="80">
        <v>36421</v>
      </c>
      <c r="C1185">
        <v>0</v>
      </c>
      <c r="D1185">
        <v>1999</v>
      </c>
    </row>
    <row r="1186" spans="2:4">
      <c r="B1186" s="80">
        <v>36422</v>
      </c>
      <c r="C1186">
        <v>0</v>
      </c>
      <c r="D1186">
        <v>1999</v>
      </c>
    </row>
    <row r="1187" spans="2:4">
      <c r="B1187" s="80">
        <v>36423</v>
      </c>
      <c r="C1187">
        <v>8.25</v>
      </c>
      <c r="D1187">
        <v>1999</v>
      </c>
    </row>
    <row r="1188" spans="2:4">
      <c r="B1188" s="80">
        <v>36424</v>
      </c>
      <c r="C1188">
        <v>8.25</v>
      </c>
      <c r="D1188">
        <v>1999</v>
      </c>
    </row>
    <row r="1189" spans="2:4">
      <c r="B1189" s="80">
        <v>36425</v>
      </c>
      <c r="C1189">
        <v>8.25</v>
      </c>
      <c r="D1189">
        <v>1999</v>
      </c>
    </row>
    <row r="1190" spans="2:4">
      <c r="B1190" s="80">
        <v>36426</v>
      </c>
      <c r="C1190">
        <v>8.25</v>
      </c>
      <c r="D1190">
        <v>1999</v>
      </c>
    </row>
    <row r="1191" spans="2:4">
      <c r="B1191" s="80">
        <v>36427</v>
      </c>
      <c r="C1191">
        <v>8.25</v>
      </c>
      <c r="D1191">
        <v>1999</v>
      </c>
    </row>
    <row r="1192" spans="2:4">
      <c r="B1192" s="80">
        <v>36428</v>
      </c>
      <c r="C1192">
        <v>0</v>
      </c>
      <c r="D1192">
        <v>1999</v>
      </c>
    </row>
    <row r="1193" spans="2:4">
      <c r="B1193" s="80">
        <v>36429</v>
      </c>
      <c r="C1193">
        <v>0</v>
      </c>
      <c r="D1193">
        <v>1999</v>
      </c>
    </row>
    <row r="1194" spans="2:4">
      <c r="B1194" s="80">
        <v>36430</v>
      </c>
      <c r="C1194">
        <v>8.25</v>
      </c>
      <c r="D1194">
        <v>1999</v>
      </c>
    </row>
    <row r="1195" spans="2:4">
      <c r="B1195" s="80">
        <v>36431</v>
      </c>
      <c r="C1195">
        <v>8.25</v>
      </c>
      <c r="D1195">
        <v>1999</v>
      </c>
    </row>
    <row r="1196" spans="2:4">
      <c r="B1196" s="80">
        <v>36432</v>
      </c>
      <c r="C1196">
        <v>8.25</v>
      </c>
      <c r="D1196">
        <v>1999</v>
      </c>
    </row>
    <row r="1197" spans="2:4">
      <c r="B1197" s="80">
        <v>36433</v>
      </c>
      <c r="C1197">
        <v>8.25</v>
      </c>
      <c r="D1197">
        <v>1999</v>
      </c>
    </row>
    <row r="1198" spans="2:4">
      <c r="B1198" s="80">
        <v>36434</v>
      </c>
      <c r="C1198">
        <v>8.25</v>
      </c>
      <c r="D1198">
        <v>1999</v>
      </c>
    </row>
    <row r="1199" spans="2:4">
      <c r="B1199" s="80">
        <v>36435</v>
      </c>
      <c r="C1199">
        <v>0</v>
      </c>
      <c r="D1199">
        <v>1999</v>
      </c>
    </row>
    <row r="1200" spans="2:4">
      <c r="B1200" s="80">
        <v>36436</v>
      </c>
      <c r="C1200">
        <v>0</v>
      </c>
      <c r="D1200">
        <v>1999</v>
      </c>
    </row>
    <row r="1201" spans="2:4">
      <c r="B1201" s="80">
        <v>36437</v>
      </c>
      <c r="C1201">
        <v>8.25</v>
      </c>
      <c r="D1201">
        <v>1999</v>
      </c>
    </row>
    <row r="1202" spans="2:4">
      <c r="B1202" s="80">
        <v>36438</v>
      </c>
      <c r="C1202">
        <v>8.25</v>
      </c>
      <c r="D1202">
        <v>1999</v>
      </c>
    </row>
    <row r="1203" spans="2:4">
      <c r="B1203" s="80">
        <v>36439</v>
      </c>
      <c r="C1203">
        <v>8.25</v>
      </c>
      <c r="D1203">
        <v>1999</v>
      </c>
    </row>
    <row r="1204" spans="2:4">
      <c r="B1204" s="80">
        <v>36440</v>
      </c>
      <c r="C1204">
        <v>8.25</v>
      </c>
      <c r="D1204">
        <v>1999</v>
      </c>
    </row>
    <row r="1205" spans="2:4">
      <c r="B1205" s="80">
        <v>36441</v>
      </c>
      <c r="C1205">
        <v>0</v>
      </c>
      <c r="D1205">
        <v>1999</v>
      </c>
    </row>
    <row r="1206" spans="2:4">
      <c r="B1206" s="80">
        <v>36442</v>
      </c>
      <c r="C1206">
        <v>0</v>
      </c>
      <c r="D1206">
        <v>1999</v>
      </c>
    </row>
    <row r="1207" spans="2:4">
      <c r="B1207" s="80">
        <v>36443</v>
      </c>
      <c r="C1207">
        <v>8.25</v>
      </c>
      <c r="D1207">
        <v>1999</v>
      </c>
    </row>
    <row r="1208" spans="2:4">
      <c r="B1208" s="80">
        <v>36444</v>
      </c>
      <c r="C1208">
        <v>8.25</v>
      </c>
      <c r="D1208">
        <v>1999</v>
      </c>
    </row>
    <row r="1209" spans="2:4">
      <c r="B1209" s="80">
        <v>36445</v>
      </c>
      <c r="C1209">
        <v>8.25</v>
      </c>
      <c r="D1209">
        <v>1999</v>
      </c>
    </row>
    <row r="1210" spans="2:4">
      <c r="B1210" s="80">
        <v>36446</v>
      </c>
      <c r="C1210">
        <v>8.25</v>
      </c>
      <c r="D1210">
        <v>1999</v>
      </c>
    </row>
    <row r="1211" spans="2:4">
      <c r="B1211" s="80">
        <v>36447</v>
      </c>
      <c r="C1211">
        <v>8.25</v>
      </c>
      <c r="D1211">
        <v>1999</v>
      </c>
    </row>
    <row r="1212" spans="2:4">
      <c r="B1212" s="80">
        <v>36448</v>
      </c>
      <c r="C1212">
        <v>8.25</v>
      </c>
      <c r="D1212">
        <v>1999</v>
      </c>
    </row>
    <row r="1213" spans="2:4">
      <c r="B1213" s="80">
        <v>36449</v>
      </c>
      <c r="C1213">
        <v>0</v>
      </c>
      <c r="D1213">
        <v>1999</v>
      </c>
    </row>
    <row r="1214" spans="2:4">
      <c r="B1214" s="80">
        <v>36450</v>
      </c>
      <c r="C1214">
        <v>0</v>
      </c>
      <c r="D1214">
        <v>1999</v>
      </c>
    </row>
    <row r="1215" spans="2:4">
      <c r="B1215" s="80">
        <v>36451</v>
      </c>
      <c r="C1215">
        <v>8.25</v>
      </c>
      <c r="D1215">
        <v>1999</v>
      </c>
    </row>
    <row r="1216" spans="2:4">
      <c r="B1216" s="80">
        <v>36452</v>
      </c>
      <c r="C1216">
        <v>8.25</v>
      </c>
      <c r="D1216">
        <v>1999</v>
      </c>
    </row>
    <row r="1217" spans="2:4">
      <c r="B1217" s="80">
        <v>36453</v>
      </c>
      <c r="C1217">
        <v>8.25</v>
      </c>
      <c r="D1217">
        <v>1999</v>
      </c>
    </row>
    <row r="1218" spans="2:4">
      <c r="B1218" s="80">
        <v>36454</v>
      </c>
      <c r="C1218">
        <v>8.25</v>
      </c>
      <c r="D1218">
        <v>1999</v>
      </c>
    </row>
    <row r="1219" spans="2:4">
      <c r="B1219" s="80">
        <v>36455</v>
      </c>
      <c r="C1219">
        <v>8.25</v>
      </c>
      <c r="D1219">
        <v>1999</v>
      </c>
    </row>
    <row r="1220" spans="2:4">
      <c r="B1220" s="80">
        <v>36456</v>
      </c>
      <c r="C1220">
        <v>0</v>
      </c>
      <c r="D1220">
        <v>1999</v>
      </c>
    </row>
    <row r="1221" spans="2:4">
      <c r="B1221" s="80">
        <v>36457</v>
      </c>
      <c r="C1221">
        <v>0</v>
      </c>
      <c r="D1221">
        <v>1999</v>
      </c>
    </row>
    <row r="1222" spans="2:4">
      <c r="B1222" s="80">
        <v>36458</v>
      </c>
      <c r="C1222">
        <v>8.25</v>
      </c>
      <c r="D1222">
        <v>1999</v>
      </c>
    </row>
    <row r="1223" spans="2:4">
      <c r="B1223" s="80">
        <v>36459</v>
      </c>
      <c r="C1223">
        <v>8.25</v>
      </c>
      <c r="D1223">
        <v>1999</v>
      </c>
    </row>
    <row r="1224" spans="2:4">
      <c r="B1224" s="80">
        <v>36460</v>
      </c>
      <c r="C1224">
        <v>8.25</v>
      </c>
      <c r="D1224">
        <v>1999</v>
      </c>
    </row>
    <row r="1225" spans="2:4">
      <c r="B1225" s="80">
        <v>36461</v>
      </c>
      <c r="C1225">
        <v>8.25</v>
      </c>
      <c r="D1225">
        <v>1999</v>
      </c>
    </row>
    <row r="1226" spans="2:4">
      <c r="B1226" s="80">
        <v>36462</v>
      </c>
      <c r="C1226">
        <v>8.25</v>
      </c>
      <c r="D1226">
        <v>1999</v>
      </c>
    </row>
    <row r="1227" spans="2:4">
      <c r="B1227" s="80">
        <v>36463</v>
      </c>
      <c r="C1227">
        <v>0</v>
      </c>
      <c r="D1227">
        <v>1999</v>
      </c>
    </row>
    <row r="1228" spans="2:4">
      <c r="B1228" s="80">
        <v>36464</v>
      </c>
      <c r="C1228">
        <v>0</v>
      </c>
      <c r="D1228">
        <v>1999</v>
      </c>
    </row>
    <row r="1229" spans="2:4">
      <c r="B1229" s="80">
        <v>36465</v>
      </c>
      <c r="C1229">
        <v>8.25</v>
      </c>
      <c r="D1229">
        <v>1999</v>
      </c>
    </row>
    <row r="1230" spans="2:4">
      <c r="B1230" s="80">
        <v>36466</v>
      </c>
      <c r="C1230">
        <v>8.25</v>
      </c>
      <c r="D1230">
        <v>1999</v>
      </c>
    </row>
    <row r="1231" spans="2:4">
      <c r="B1231" s="80">
        <v>36467</v>
      </c>
      <c r="C1231">
        <v>8.25</v>
      </c>
      <c r="D1231">
        <v>1999</v>
      </c>
    </row>
    <row r="1232" spans="2:4">
      <c r="B1232" s="80">
        <v>36468</v>
      </c>
      <c r="C1232">
        <v>8.25</v>
      </c>
      <c r="D1232">
        <v>1999</v>
      </c>
    </row>
    <row r="1233" spans="2:4">
      <c r="B1233" s="80">
        <v>36469</v>
      </c>
      <c r="C1233">
        <v>8.25</v>
      </c>
      <c r="D1233">
        <v>1999</v>
      </c>
    </row>
    <row r="1234" spans="2:4">
      <c r="B1234" s="80">
        <v>36470</v>
      </c>
      <c r="C1234">
        <v>0</v>
      </c>
      <c r="D1234">
        <v>1999</v>
      </c>
    </row>
    <row r="1235" spans="2:4">
      <c r="B1235" s="80">
        <v>36471</v>
      </c>
      <c r="C1235">
        <v>0</v>
      </c>
      <c r="D1235">
        <v>1999</v>
      </c>
    </row>
    <row r="1236" spans="2:4">
      <c r="B1236" s="80">
        <v>36472</v>
      </c>
      <c r="C1236">
        <v>8.25</v>
      </c>
      <c r="D1236">
        <v>1999</v>
      </c>
    </row>
    <row r="1237" spans="2:4">
      <c r="B1237" s="80">
        <v>36473</v>
      </c>
      <c r="C1237">
        <v>8.25</v>
      </c>
      <c r="D1237">
        <v>1999</v>
      </c>
    </row>
    <row r="1238" spans="2:4">
      <c r="B1238" s="80">
        <v>36474</v>
      </c>
      <c r="C1238">
        <v>8.25</v>
      </c>
      <c r="D1238">
        <v>1999</v>
      </c>
    </row>
    <row r="1239" spans="2:4">
      <c r="B1239" s="80">
        <v>36475</v>
      </c>
      <c r="C1239">
        <v>8.25</v>
      </c>
      <c r="D1239">
        <v>1999</v>
      </c>
    </row>
    <row r="1240" spans="2:4">
      <c r="B1240" s="80">
        <v>36476</v>
      </c>
      <c r="C1240">
        <v>8.25</v>
      </c>
      <c r="D1240">
        <v>1999</v>
      </c>
    </row>
    <row r="1241" spans="2:4">
      <c r="B1241" s="80">
        <v>36477</v>
      </c>
      <c r="C1241">
        <v>0</v>
      </c>
      <c r="D1241">
        <v>1999</v>
      </c>
    </row>
    <row r="1242" spans="2:4">
      <c r="B1242" s="80">
        <v>36478</v>
      </c>
      <c r="C1242">
        <v>0</v>
      </c>
      <c r="D1242">
        <v>1999</v>
      </c>
    </row>
    <row r="1243" spans="2:4">
      <c r="B1243" s="80">
        <v>36479</v>
      </c>
      <c r="C1243">
        <v>8.25</v>
      </c>
      <c r="D1243">
        <v>1999</v>
      </c>
    </row>
    <row r="1244" spans="2:4">
      <c r="B1244" s="80">
        <v>36480</v>
      </c>
      <c r="C1244">
        <v>8.25</v>
      </c>
      <c r="D1244">
        <v>1999</v>
      </c>
    </row>
    <row r="1245" spans="2:4">
      <c r="B1245" s="80">
        <v>36481</v>
      </c>
      <c r="C1245">
        <v>8.25</v>
      </c>
      <c r="D1245">
        <v>1999</v>
      </c>
    </row>
    <row r="1246" spans="2:4">
      <c r="B1246" s="80">
        <v>36482</v>
      </c>
      <c r="C1246">
        <v>8.25</v>
      </c>
      <c r="D1246">
        <v>1999</v>
      </c>
    </row>
    <row r="1247" spans="2:4">
      <c r="B1247" s="80">
        <v>36483</v>
      </c>
      <c r="C1247">
        <v>8.25</v>
      </c>
      <c r="D1247">
        <v>1999</v>
      </c>
    </row>
    <row r="1248" spans="2:4">
      <c r="B1248" s="80">
        <v>36484</v>
      </c>
      <c r="C1248">
        <v>0</v>
      </c>
      <c r="D1248">
        <v>1999</v>
      </c>
    </row>
    <row r="1249" spans="2:4">
      <c r="B1249" s="80">
        <v>36485</v>
      </c>
      <c r="C1249">
        <v>0</v>
      </c>
      <c r="D1249">
        <v>1999</v>
      </c>
    </row>
    <row r="1250" spans="2:4">
      <c r="B1250" s="80">
        <v>36486</v>
      </c>
      <c r="C1250">
        <v>8.5</v>
      </c>
      <c r="D1250">
        <v>1999</v>
      </c>
    </row>
    <row r="1251" spans="2:4">
      <c r="B1251" s="80">
        <v>36487</v>
      </c>
      <c r="C1251">
        <v>8.5</v>
      </c>
      <c r="D1251">
        <v>1999</v>
      </c>
    </row>
    <row r="1252" spans="2:4">
      <c r="B1252" s="80">
        <v>36488</v>
      </c>
      <c r="C1252">
        <v>8.5</v>
      </c>
      <c r="D1252">
        <v>1999</v>
      </c>
    </row>
    <row r="1253" spans="2:4">
      <c r="B1253" s="80">
        <v>36489</v>
      </c>
      <c r="C1253">
        <v>8.5</v>
      </c>
      <c r="D1253">
        <v>1999</v>
      </c>
    </row>
    <row r="1254" spans="2:4">
      <c r="B1254" s="80">
        <v>36490</v>
      </c>
      <c r="C1254">
        <v>8.5</v>
      </c>
      <c r="D1254">
        <v>1999</v>
      </c>
    </row>
    <row r="1255" spans="2:4">
      <c r="B1255" s="80">
        <v>36491</v>
      </c>
      <c r="C1255">
        <v>0</v>
      </c>
      <c r="D1255">
        <v>1999</v>
      </c>
    </row>
    <row r="1256" spans="2:4">
      <c r="B1256" s="80">
        <v>36492</v>
      </c>
      <c r="C1256">
        <v>0</v>
      </c>
      <c r="D1256">
        <v>1999</v>
      </c>
    </row>
    <row r="1257" spans="2:4">
      <c r="B1257" s="80">
        <v>36493</v>
      </c>
      <c r="C1257">
        <v>8.5</v>
      </c>
      <c r="D1257">
        <v>1999</v>
      </c>
    </row>
    <row r="1258" spans="2:4">
      <c r="B1258" s="80">
        <v>36494</v>
      </c>
      <c r="C1258">
        <v>8.5</v>
      </c>
      <c r="D1258">
        <v>1999</v>
      </c>
    </row>
    <row r="1259" spans="2:4">
      <c r="B1259" s="80">
        <v>36495</v>
      </c>
      <c r="C1259">
        <v>8.5</v>
      </c>
      <c r="D1259">
        <v>1999</v>
      </c>
    </row>
    <row r="1260" spans="2:4">
      <c r="B1260" s="80">
        <v>36496</v>
      </c>
      <c r="C1260">
        <v>8.5</v>
      </c>
      <c r="D1260">
        <v>1999</v>
      </c>
    </row>
    <row r="1261" spans="2:4">
      <c r="B1261" s="80">
        <v>36497</v>
      </c>
      <c r="C1261">
        <v>8.5</v>
      </c>
      <c r="D1261">
        <v>1999</v>
      </c>
    </row>
    <row r="1262" spans="2:4">
      <c r="B1262" s="80">
        <v>36498</v>
      </c>
      <c r="C1262">
        <v>0</v>
      </c>
      <c r="D1262">
        <v>1999</v>
      </c>
    </row>
    <row r="1263" spans="2:4">
      <c r="B1263" s="80">
        <v>36499</v>
      </c>
      <c r="C1263">
        <v>0</v>
      </c>
      <c r="D1263">
        <v>1999</v>
      </c>
    </row>
    <row r="1264" spans="2:4">
      <c r="B1264" s="80">
        <v>36500</v>
      </c>
      <c r="C1264">
        <v>8.5</v>
      </c>
      <c r="D1264">
        <v>1999</v>
      </c>
    </row>
    <row r="1265" spans="2:4">
      <c r="B1265" s="80">
        <v>36501</v>
      </c>
      <c r="C1265">
        <v>8.5</v>
      </c>
      <c r="D1265">
        <v>1999</v>
      </c>
    </row>
    <row r="1266" spans="2:4">
      <c r="B1266" s="80">
        <v>36502</v>
      </c>
      <c r="C1266">
        <v>8.5</v>
      </c>
      <c r="D1266">
        <v>1999</v>
      </c>
    </row>
    <row r="1267" spans="2:4">
      <c r="B1267" s="80">
        <v>36503</v>
      </c>
      <c r="C1267">
        <v>8.5</v>
      </c>
      <c r="D1267">
        <v>1999</v>
      </c>
    </row>
    <row r="1268" spans="2:4">
      <c r="B1268" s="80">
        <v>36504</v>
      </c>
      <c r="C1268">
        <v>8.5</v>
      </c>
      <c r="D1268">
        <v>1999</v>
      </c>
    </row>
    <row r="1269" spans="2:4">
      <c r="B1269" s="80">
        <v>36505</v>
      </c>
      <c r="C1269">
        <v>0</v>
      </c>
      <c r="D1269">
        <v>1999</v>
      </c>
    </row>
    <row r="1270" spans="2:4">
      <c r="B1270" s="80">
        <v>36506</v>
      </c>
      <c r="C1270">
        <v>0</v>
      </c>
      <c r="D1270">
        <v>1999</v>
      </c>
    </row>
    <row r="1271" spans="2:4">
      <c r="B1271" s="80">
        <v>36507</v>
      </c>
      <c r="C1271">
        <v>8.5</v>
      </c>
      <c r="D1271">
        <v>1999</v>
      </c>
    </row>
    <row r="1272" spans="2:4">
      <c r="B1272" s="80">
        <v>36508</v>
      </c>
      <c r="C1272">
        <v>8.5</v>
      </c>
      <c r="D1272">
        <v>1999</v>
      </c>
    </row>
    <row r="1273" spans="2:4">
      <c r="B1273" s="80">
        <v>36509</v>
      </c>
      <c r="C1273">
        <v>8.5</v>
      </c>
      <c r="D1273">
        <v>1999</v>
      </c>
    </row>
    <row r="1274" spans="2:4">
      <c r="B1274" s="80">
        <v>36510</v>
      </c>
      <c r="C1274">
        <v>8.5</v>
      </c>
      <c r="D1274">
        <v>1999</v>
      </c>
    </row>
    <row r="1275" spans="2:4">
      <c r="B1275" s="80">
        <v>36511</v>
      </c>
      <c r="C1275">
        <v>8.5</v>
      </c>
      <c r="D1275">
        <v>1999</v>
      </c>
    </row>
    <row r="1276" spans="2:4">
      <c r="B1276" s="80">
        <v>36512</v>
      </c>
      <c r="C1276">
        <v>0</v>
      </c>
      <c r="D1276">
        <v>1999</v>
      </c>
    </row>
    <row r="1277" spans="2:4">
      <c r="B1277" s="80">
        <v>36513</v>
      </c>
      <c r="C1277">
        <v>0</v>
      </c>
      <c r="D1277">
        <v>1999</v>
      </c>
    </row>
    <row r="1278" spans="2:4">
      <c r="B1278" s="80">
        <v>36514</v>
      </c>
      <c r="C1278">
        <v>8.5</v>
      </c>
      <c r="D1278">
        <v>1999</v>
      </c>
    </row>
    <row r="1279" spans="2:4">
      <c r="B1279" s="80">
        <v>36515</v>
      </c>
      <c r="C1279">
        <v>8.5</v>
      </c>
      <c r="D1279">
        <v>1999</v>
      </c>
    </row>
    <row r="1280" spans="2:4">
      <c r="B1280" s="80">
        <v>36516</v>
      </c>
      <c r="C1280">
        <v>8.5</v>
      </c>
      <c r="D1280">
        <v>1999</v>
      </c>
    </row>
    <row r="1281" spans="2:4">
      <c r="B1281" s="80">
        <v>36517</v>
      </c>
      <c r="C1281">
        <v>8.5</v>
      </c>
      <c r="D1281">
        <v>1999</v>
      </c>
    </row>
    <row r="1282" spans="2:4">
      <c r="B1282" s="80">
        <v>36518</v>
      </c>
      <c r="C1282">
        <v>8.5</v>
      </c>
      <c r="D1282">
        <v>1999</v>
      </c>
    </row>
    <row r="1283" spans="2:4">
      <c r="B1283" s="80">
        <v>36519</v>
      </c>
      <c r="C1283">
        <v>0</v>
      </c>
      <c r="D1283">
        <v>1999</v>
      </c>
    </row>
    <row r="1284" spans="2:4">
      <c r="B1284" s="80">
        <v>36520</v>
      </c>
      <c r="C1284">
        <v>0</v>
      </c>
      <c r="D1284">
        <v>1999</v>
      </c>
    </row>
    <row r="1285" spans="2:4">
      <c r="B1285" s="80">
        <v>36521</v>
      </c>
      <c r="C1285">
        <v>8.5</v>
      </c>
      <c r="D1285">
        <v>1999</v>
      </c>
    </row>
    <row r="1286" spans="2:4">
      <c r="B1286" s="80">
        <v>36522</v>
      </c>
      <c r="C1286">
        <v>8.5</v>
      </c>
      <c r="D1286">
        <v>1999</v>
      </c>
    </row>
    <row r="1287" spans="2:4">
      <c r="B1287" s="80">
        <v>36523</v>
      </c>
      <c r="C1287">
        <v>8.5</v>
      </c>
      <c r="D1287">
        <v>1999</v>
      </c>
    </row>
    <row r="1288" spans="2:4">
      <c r="B1288" s="80">
        <v>36524</v>
      </c>
      <c r="C1288">
        <v>8.5</v>
      </c>
      <c r="D1288">
        <v>1999</v>
      </c>
    </row>
    <row r="1289" spans="2:4">
      <c r="B1289" s="80">
        <v>36525</v>
      </c>
      <c r="C1289">
        <v>8.5</v>
      </c>
      <c r="D1289">
        <v>1999</v>
      </c>
    </row>
    <row r="1290" spans="2:4">
      <c r="B1290" s="80">
        <v>36528</v>
      </c>
      <c r="C1290">
        <v>8.5</v>
      </c>
      <c r="D1290">
        <v>2000</v>
      </c>
    </row>
    <row r="1291" spans="2:4">
      <c r="B1291" s="80">
        <v>36529</v>
      </c>
      <c r="C1291">
        <v>8.5</v>
      </c>
      <c r="D1291">
        <v>2000</v>
      </c>
    </row>
    <row r="1292" spans="2:4">
      <c r="B1292" s="80">
        <v>36530</v>
      </c>
      <c r="C1292">
        <v>8.5</v>
      </c>
      <c r="D1292">
        <v>2000</v>
      </c>
    </row>
    <row r="1293" spans="2:4">
      <c r="B1293" s="80">
        <v>36531</v>
      </c>
      <c r="C1293">
        <v>8.5</v>
      </c>
      <c r="D1293">
        <v>2000</v>
      </c>
    </row>
    <row r="1294" spans="2:4">
      <c r="B1294" s="80">
        <v>36532</v>
      </c>
      <c r="C1294">
        <v>8.5</v>
      </c>
      <c r="D1294">
        <v>2000</v>
      </c>
    </row>
    <row r="1295" spans="2:4">
      <c r="B1295" s="80">
        <v>36535</v>
      </c>
      <c r="C1295">
        <v>8.5</v>
      </c>
      <c r="D1295">
        <v>2000</v>
      </c>
    </row>
    <row r="1296" spans="2:4">
      <c r="B1296" s="80">
        <v>36536</v>
      </c>
      <c r="C1296">
        <v>8.5</v>
      </c>
      <c r="D1296">
        <v>2000</v>
      </c>
    </row>
    <row r="1297" spans="2:4">
      <c r="B1297" s="80">
        <v>36538</v>
      </c>
      <c r="C1297">
        <v>8.5</v>
      </c>
      <c r="D1297">
        <v>2000</v>
      </c>
    </row>
    <row r="1298" spans="2:4">
      <c r="B1298" s="80">
        <v>36539</v>
      </c>
      <c r="C1298">
        <v>8.5</v>
      </c>
      <c r="D1298">
        <v>2000</v>
      </c>
    </row>
    <row r="1299" spans="2:4">
      <c r="B1299" s="80">
        <v>36542</v>
      </c>
      <c r="C1299">
        <v>8.5</v>
      </c>
      <c r="D1299">
        <v>2000</v>
      </c>
    </row>
    <row r="1300" spans="2:4">
      <c r="B1300" s="80">
        <v>36543</v>
      </c>
      <c r="C1300">
        <v>8.5</v>
      </c>
      <c r="D1300">
        <v>2000</v>
      </c>
    </row>
    <row r="1301" spans="2:4">
      <c r="B1301" s="80">
        <v>36544</v>
      </c>
      <c r="C1301">
        <v>8.5</v>
      </c>
      <c r="D1301">
        <v>2000</v>
      </c>
    </row>
    <row r="1302" spans="2:4">
      <c r="B1302" s="80">
        <v>36545</v>
      </c>
      <c r="C1302">
        <v>8.5</v>
      </c>
      <c r="D1302">
        <v>2000</v>
      </c>
    </row>
    <row r="1303" spans="2:4">
      <c r="B1303" s="80">
        <v>36546</v>
      </c>
      <c r="C1303">
        <v>8.5</v>
      </c>
      <c r="D1303">
        <v>2000</v>
      </c>
    </row>
    <row r="1304" spans="2:4">
      <c r="B1304" s="80">
        <v>36549</v>
      </c>
      <c r="C1304">
        <v>8.5</v>
      </c>
      <c r="D1304">
        <v>2000</v>
      </c>
    </row>
    <row r="1305" spans="2:4">
      <c r="B1305" s="80">
        <v>36550</v>
      </c>
      <c r="C1305">
        <v>8.5</v>
      </c>
      <c r="D1305">
        <v>2000</v>
      </c>
    </row>
    <row r="1306" spans="2:4">
      <c r="B1306" s="80">
        <v>36551</v>
      </c>
      <c r="C1306">
        <v>8.5</v>
      </c>
      <c r="D1306">
        <v>2000</v>
      </c>
    </row>
    <row r="1307" spans="2:4">
      <c r="B1307" s="80">
        <v>36552</v>
      </c>
      <c r="C1307">
        <v>8.5</v>
      </c>
      <c r="D1307">
        <v>2000</v>
      </c>
    </row>
    <row r="1308" spans="2:4">
      <c r="B1308" s="80">
        <v>36553</v>
      </c>
      <c r="C1308">
        <v>8.5</v>
      </c>
      <c r="D1308">
        <v>2000</v>
      </c>
    </row>
    <row r="1309" spans="2:4">
      <c r="B1309" s="80">
        <v>36556</v>
      </c>
      <c r="C1309">
        <v>8.5</v>
      </c>
      <c r="D1309">
        <v>2000</v>
      </c>
    </row>
    <row r="1310" spans="2:4">
      <c r="B1310" s="80">
        <v>36557</v>
      </c>
      <c r="C1310">
        <v>8.5</v>
      </c>
      <c r="D1310">
        <v>2000</v>
      </c>
    </row>
    <row r="1311" spans="2:4">
      <c r="B1311" s="80">
        <v>36558</v>
      </c>
      <c r="C1311">
        <v>8.5</v>
      </c>
      <c r="D1311">
        <v>2000</v>
      </c>
    </row>
    <row r="1312" spans="2:4">
      <c r="B1312" s="80">
        <v>36559</v>
      </c>
      <c r="C1312">
        <v>8.5</v>
      </c>
      <c r="D1312">
        <v>2000</v>
      </c>
    </row>
    <row r="1313" spans="2:4">
      <c r="B1313" s="80">
        <v>36562</v>
      </c>
      <c r="C1313">
        <v>8.75</v>
      </c>
      <c r="D1313">
        <v>2000</v>
      </c>
    </row>
    <row r="1314" spans="2:4">
      <c r="B1314" s="80">
        <v>36563</v>
      </c>
      <c r="C1314">
        <v>8.75</v>
      </c>
      <c r="D1314">
        <v>2000</v>
      </c>
    </row>
    <row r="1315" spans="2:4">
      <c r="B1315" s="80">
        <v>36564</v>
      </c>
      <c r="C1315">
        <v>8.75</v>
      </c>
      <c r="D1315">
        <v>2000</v>
      </c>
    </row>
    <row r="1316" spans="2:4">
      <c r="B1316" s="80">
        <v>36565</v>
      </c>
      <c r="C1316">
        <v>8.75</v>
      </c>
      <c r="D1316">
        <v>2000</v>
      </c>
    </row>
    <row r="1317" spans="2:4">
      <c r="B1317" s="80">
        <v>36566</v>
      </c>
      <c r="C1317">
        <v>8.75</v>
      </c>
      <c r="D1317">
        <v>2000</v>
      </c>
    </row>
    <row r="1318" spans="2:4">
      <c r="B1318" s="80">
        <v>36567</v>
      </c>
      <c r="C1318">
        <v>8.75</v>
      </c>
      <c r="D1318">
        <v>2000</v>
      </c>
    </row>
    <row r="1319" spans="2:4">
      <c r="B1319" s="80">
        <v>36570</v>
      </c>
      <c r="C1319">
        <v>8.75</v>
      </c>
      <c r="D1319">
        <v>2000</v>
      </c>
    </row>
    <row r="1320" spans="2:4">
      <c r="B1320" s="80">
        <v>36571</v>
      </c>
      <c r="C1320">
        <v>8.75</v>
      </c>
      <c r="D1320">
        <v>2000</v>
      </c>
    </row>
    <row r="1321" spans="2:4">
      <c r="B1321" s="80">
        <v>36572</v>
      </c>
      <c r="C1321">
        <v>8.75</v>
      </c>
      <c r="D1321">
        <v>2000</v>
      </c>
    </row>
    <row r="1322" spans="2:4">
      <c r="B1322" s="80">
        <v>36573</v>
      </c>
      <c r="C1322">
        <v>8.75</v>
      </c>
      <c r="D1322">
        <v>2000</v>
      </c>
    </row>
    <row r="1323" spans="2:4">
      <c r="B1323" s="80">
        <v>36574</v>
      </c>
      <c r="C1323">
        <v>8.75</v>
      </c>
      <c r="D1323">
        <v>2000</v>
      </c>
    </row>
    <row r="1324" spans="2:4">
      <c r="B1324" s="80">
        <v>36577</v>
      </c>
      <c r="C1324">
        <v>8.75</v>
      </c>
      <c r="D1324">
        <v>2000</v>
      </c>
    </row>
    <row r="1325" spans="2:4">
      <c r="B1325" s="80">
        <v>36578</v>
      </c>
      <c r="C1325">
        <v>8.75</v>
      </c>
      <c r="D1325">
        <v>2000</v>
      </c>
    </row>
    <row r="1326" spans="2:4">
      <c r="B1326" s="80">
        <v>36579</v>
      </c>
      <c r="C1326">
        <v>8.75</v>
      </c>
      <c r="D1326">
        <v>2000</v>
      </c>
    </row>
    <row r="1327" spans="2:4">
      <c r="B1327" s="80">
        <v>36580</v>
      </c>
      <c r="C1327">
        <v>8.75</v>
      </c>
      <c r="D1327">
        <v>2000</v>
      </c>
    </row>
    <row r="1328" spans="2:4">
      <c r="B1328" s="80">
        <v>36581</v>
      </c>
      <c r="C1328">
        <v>8.75</v>
      </c>
      <c r="D1328">
        <v>2000</v>
      </c>
    </row>
    <row r="1329" spans="2:4">
      <c r="B1329" s="80">
        <v>36584</v>
      </c>
      <c r="C1329">
        <v>8.75</v>
      </c>
      <c r="D1329">
        <v>2000</v>
      </c>
    </row>
    <row r="1330" spans="2:4">
      <c r="B1330" s="80">
        <v>36585</v>
      </c>
      <c r="C1330">
        <v>8.75</v>
      </c>
      <c r="D1330">
        <v>2000</v>
      </c>
    </row>
    <row r="1331" spans="2:4">
      <c r="B1331" s="80">
        <v>36586</v>
      </c>
      <c r="C1331">
        <v>8.75</v>
      </c>
      <c r="D1331">
        <v>2000</v>
      </c>
    </row>
    <row r="1332" spans="2:4">
      <c r="B1332" s="80">
        <v>36587</v>
      </c>
      <c r="C1332">
        <v>8.75</v>
      </c>
      <c r="D1332">
        <v>2000</v>
      </c>
    </row>
    <row r="1333" spans="2:4">
      <c r="B1333" s="80">
        <v>36588</v>
      </c>
      <c r="C1333">
        <v>8.75</v>
      </c>
      <c r="D1333">
        <v>2000</v>
      </c>
    </row>
    <row r="1334" spans="2:4">
      <c r="B1334" s="80">
        <v>36591</v>
      </c>
      <c r="C1334">
        <v>8.75</v>
      </c>
      <c r="D1334">
        <v>2000</v>
      </c>
    </row>
    <row r="1335" spans="2:4">
      <c r="B1335" s="80">
        <v>36592</v>
      </c>
      <c r="C1335">
        <v>8.75</v>
      </c>
      <c r="D1335">
        <v>2000</v>
      </c>
    </row>
    <row r="1336" spans="2:4">
      <c r="B1336" s="80">
        <v>36594</v>
      </c>
      <c r="C1336">
        <v>8.75</v>
      </c>
      <c r="D1336">
        <v>2000</v>
      </c>
    </row>
    <row r="1337" spans="2:4">
      <c r="B1337" s="80">
        <v>36595</v>
      </c>
      <c r="C1337">
        <v>8.75</v>
      </c>
      <c r="D1337">
        <v>2000</v>
      </c>
    </row>
    <row r="1338" spans="2:4">
      <c r="B1338" s="80">
        <v>36598</v>
      </c>
      <c r="C1338">
        <v>8.75</v>
      </c>
      <c r="D1338">
        <v>2000</v>
      </c>
    </row>
    <row r="1339" spans="2:4">
      <c r="B1339" s="80">
        <v>36599</v>
      </c>
      <c r="C1339">
        <v>8.75</v>
      </c>
      <c r="D1339">
        <v>2000</v>
      </c>
    </row>
    <row r="1340" spans="2:4">
      <c r="B1340" s="80">
        <v>36600</v>
      </c>
      <c r="C1340">
        <v>8.75</v>
      </c>
      <c r="D1340">
        <v>2000</v>
      </c>
    </row>
    <row r="1341" spans="2:4">
      <c r="B1341" s="80">
        <v>36601</v>
      </c>
      <c r="C1341">
        <v>8.75</v>
      </c>
      <c r="D1341">
        <v>2000</v>
      </c>
    </row>
    <row r="1342" spans="2:4">
      <c r="B1342" s="80">
        <v>36602</v>
      </c>
      <c r="C1342">
        <v>8.75</v>
      </c>
      <c r="D1342">
        <v>2000</v>
      </c>
    </row>
    <row r="1343" spans="2:4">
      <c r="B1343" s="80">
        <v>36605</v>
      </c>
      <c r="C1343">
        <v>8.75</v>
      </c>
      <c r="D1343">
        <v>2000</v>
      </c>
    </row>
    <row r="1344" spans="2:4">
      <c r="B1344" s="80">
        <v>36606</v>
      </c>
      <c r="C1344">
        <v>8.75</v>
      </c>
      <c r="D1344">
        <v>2000</v>
      </c>
    </row>
    <row r="1345" spans="2:4">
      <c r="B1345" s="80">
        <v>36607</v>
      </c>
      <c r="C1345">
        <v>8.75</v>
      </c>
      <c r="D1345">
        <v>2000</v>
      </c>
    </row>
    <row r="1346" spans="2:4">
      <c r="B1346" s="80">
        <v>36608</v>
      </c>
      <c r="C1346">
        <v>8.75</v>
      </c>
      <c r="D1346">
        <v>2000</v>
      </c>
    </row>
    <row r="1347" spans="2:4">
      <c r="B1347" s="80">
        <v>36609</v>
      </c>
      <c r="C1347">
        <v>9</v>
      </c>
      <c r="D1347">
        <v>2000</v>
      </c>
    </row>
    <row r="1348" spans="2:4">
      <c r="B1348" s="80">
        <v>36612</v>
      </c>
      <c r="C1348">
        <v>9</v>
      </c>
      <c r="D1348">
        <v>2000</v>
      </c>
    </row>
    <row r="1349" spans="2:4">
      <c r="B1349" s="80">
        <v>36613</v>
      </c>
      <c r="C1349">
        <v>9</v>
      </c>
      <c r="D1349">
        <v>2000</v>
      </c>
    </row>
    <row r="1350" spans="2:4">
      <c r="B1350" s="80">
        <v>36614</v>
      </c>
      <c r="C1350">
        <v>9</v>
      </c>
      <c r="D1350">
        <v>2000</v>
      </c>
    </row>
    <row r="1351" spans="2:4">
      <c r="B1351" s="80">
        <v>36615</v>
      </c>
      <c r="C1351">
        <v>9</v>
      </c>
      <c r="D1351">
        <v>2000</v>
      </c>
    </row>
    <row r="1352" spans="2:4">
      <c r="B1352" s="80">
        <v>36616</v>
      </c>
      <c r="C1352">
        <v>9</v>
      </c>
      <c r="D1352">
        <v>2000</v>
      </c>
    </row>
    <row r="1353" spans="2:4">
      <c r="B1353" s="80">
        <v>36619</v>
      </c>
      <c r="C1353">
        <v>9</v>
      </c>
      <c r="D1353">
        <v>2000</v>
      </c>
    </row>
    <row r="1354" spans="2:4">
      <c r="B1354" s="80">
        <v>36620</v>
      </c>
      <c r="C1354">
        <v>9</v>
      </c>
      <c r="D1354">
        <v>2000</v>
      </c>
    </row>
    <row r="1355" spans="2:4">
      <c r="B1355" s="80">
        <v>36621</v>
      </c>
      <c r="C1355">
        <v>9</v>
      </c>
      <c r="D1355">
        <v>2000</v>
      </c>
    </row>
    <row r="1356" spans="2:4">
      <c r="B1356" s="80">
        <v>36622</v>
      </c>
      <c r="C1356">
        <v>9</v>
      </c>
      <c r="D1356">
        <v>2000</v>
      </c>
    </row>
    <row r="1357" spans="2:4">
      <c r="B1357" s="80">
        <v>36623</v>
      </c>
      <c r="C1357">
        <v>9</v>
      </c>
      <c r="D1357">
        <v>2000</v>
      </c>
    </row>
    <row r="1358" spans="2:4">
      <c r="B1358" s="80">
        <v>36627</v>
      </c>
      <c r="C1358">
        <v>9</v>
      </c>
      <c r="D1358">
        <v>2000</v>
      </c>
    </row>
    <row r="1359" spans="2:4">
      <c r="B1359" s="80">
        <v>36628</v>
      </c>
      <c r="C1359">
        <v>9</v>
      </c>
      <c r="D1359">
        <v>2000</v>
      </c>
    </row>
    <row r="1360" spans="2:4">
      <c r="B1360" s="80">
        <v>36629</v>
      </c>
      <c r="C1360">
        <v>9</v>
      </c>
      <c r="D1360">
        <v>2000</v>
      </c>
    </row>
    <row r="1361" spans="2:4">
      <c r="B1361" s="80">
        <v>36630</v>
      </c>
      <c r="C1361">
        <v>9</v>
      </c>
      <c r="D1361">
        <v>2000</v>
      </c>
    </row>
    <row r="1362" spans="2:4">
      <c r="B1362" s="80">
        <v>36633</v>
      </c>
      <c r="C1362">
        <v>9</v>
      </c>
      <c r="D1362">
        <v>2000</v>
      </c>
    </row>
    <row r="1363" spans="2:4">
      <c r="B1363" s="80">
        <v>36634</v>
      </c>
      <c r="C1363">
        <v>9</v>
      </c>
      <c r="D1363">
        <v>2000</v>
      </c>
    </row>
    <row r="1364" spans="2:4">
      <c r="B1364" s="80">
        <v>36635</v>
      </c>
      <c r="C1364">
        <v>9</v>
      </c>
      <c r="D1364">
        <v>2000</v>
      </c>
    </row>
    <row r="1365" spans="2:4">
      <c r="B1365" s="80">
        <v>36636</v>
      </c>
      <c r="C1365">
        <v>9</v>
      </c>
      <c r="D1365">
        <v>2000</v>
      </c>
    </row>
    <row r="1366" spans="2:4">
      <c r="B1366" s="80">
        <v>36637</v>
      </c>
      <c r="C1366">
        <v>9</v>
      </c>
      <c r="D1366">
        <v>2000</v>
      </c>
    </row>
    <row r="1367" spans="2:4">
      <c r="B1367" s="80">
        <v>36642</v>
      </c>
      <c r="C1367">
        <v>9</v>
      </c>
      <c r="D1367">
        <v>2000</v>
      </c>
    </row>
    <row r="1368" spans="2:4">
      <c r="B1368" s="80">
        <v>36643</v>
      </c>
      <c r="C1368">
        <v>9</v>
      </c>
      <c r="D1368">
        <v>2000</v>
      </c>
    </row>
    <row r="1369" spans="2:4">
      <c r="B1369" s="80">
        <v>36644</v>
      </c>
      <c r="C1369">
        <v>9</v>
      </c>
      <c r="D1369">
        <v>2000</v>
      </c>
    </row>
    <row r="1370" spans="2:4">
      <c r="B1370" s="80">
        <v>36647</v>
      </c>
      <c r="C1370">
        <v>9</v>
      </c>
      <c r="D1370">
        <v>2000</v>
      </c>
    </row>
    <row r="1371" spans="2:4">
      <c r="B1371" s="80">
        <v>36648</v>
      </c>
      <c r="C1371">
        <v>9</v>
      </c>
      <c r="D1371">
        <v>2000</v>
      </c>
    </row>
    <row r="1372" spans="2:4">
      <c r="B1372" s="80">
        <v>36649</v>
      </c>
      <c r="C1372">
        <v>9</v>
      </c>
      <c r="D1372">
        <v>2000</v>
      </c>
    </row>
    <row r="1373" spans="2:4">
      <c r="B1373" s="80">
        <v>36650</v>
      </c>
      <c r="C1373">
        <v>9</v>
      </c>
      <c r="D1373">
        <v>2000</v>
      </c>
    </row>
    <row r="1374" spans="2:4">
      <c r="B1374" s="80">
        <v>36651</v>
      </c>
      <c r="C1374">
        <v>9</v>
      </c>
      <c r="D1374">
        <v>2000</v>
      </c>
    </row>
    <row r="1375" spans="2:4">
      <c r="B1375" s="80">
        <v>36654</v>
      </c>
      <c r="C1375">
        <v>9</v>
      </c>
      <c r="D1375">
        <v>2000</v>
      </c>
    </row>
    <row r="1376" spans="2:4">
      <c r="B1376" s="80">
        <v>36655</v>
      </c>
      <c r="C1376">
        <v>9</v>
      </c>
      <c r="D1376">
        <v>2000</v>
      </c>
    </row>
    <row r="1377" spans="2:4">
      <c r="B1377" s="80">
        <v>36656</v>
      </c>
      <c r="C1377">
        <v>9</v>
      </c>
      <c r="D1377">
        <v>2000</v>
      </c>
    </row>
    <row r="1378" spans="2:4">
      <c r="B1378" s="80">
        <v>36657</v>
      </c>
      <c r="C1378">
        <v>9</v>
      </c>
      <c r="D1378">
        <v>2000</v>
      </c>
    </row>
    <row r="1379" spans="2:4">
      <c r="B1379" s="80">
        <v>36658</v>
      </c>
      <c r="C1379">
        <v>9</v>
      </c>
      <c r="D1379">
        <v>2000</v>
      </c>
    </row>
    <row r="1380" spans="2:4">
      <c r="B1380" s="80">
        <v>36661</v>
      </c>
      <c r="C1380">
        <v>9</v>
      </c>
      <c r="D1380">
        <v>2000</v>
      </c>
    </row>
    <row r="1381" spans="2:4">
      <c r="B1381" s="80">
        <v>36662</v>
      </c>
      <c r="C1381">
        <v>9</v>
      </c>
      <c r="D1381">
        <v>2000</v>
      </c>
    </row>
    <row r="1382" spans="2:4">
      <c r="B1382" s="80">
        <v>36663</v>
      </c>
      <c r="C1382">
        <v>9</v>
      </c>
      <c r="D1382">
        <v>2000</v>
      </c>
    </row>
    <row r="1383" spans="2:4">
      <c r="B1383" s="80">
        <v>36664</v>
      </c>
      <c r="C1383">
        <v>9</v>
      </c>
      <c r="D1383">
        <v>2000</v>
      </c>
    </row>
    <row r="1384" spans="2:4">
      <c r="B1384" s="80">
        <v>36665</v>
      </c>
      <c r="C1384">
        <v>9.5</v>
      </c>
      <c r="D1384">
        <v>2000</v>
      </c>
    </row>
    <row r="1385" spans="2:4">
      <c r="B1385" s="80">
        <v>36668</v>
      </c>
      <c r="C1385">
        <v>9.5</v>
      </c>
      <c r="D1385">
        <v>2000</v>
      </c>
    </row>
    <row r="1386" spans="2:4">
      <c r="B1386" s="80">
        <v>36669</v>
      </c>
      <c r="C1386">
        <v>9.5</v>
      </c>
      <c r="D1386">
        <v>2000</v>
      </c>
    </row>
    <row r="1387" spans="2:4">
      <c r="B1387" s="80">
        <v>36670</v>
      </c>
      <c r="C1387">
        <v>9.5</v>
      </c>
      <c r="D1387">
        <v>2000</v>
      </c>
    </row>
    <row r="1388" spans="2:4">
      <c r="B1388" s="80">
        <v>36671</v>
      </c>
      <c r="C1388">
        <v>9.5</v>
      </c>
      <c r="D1388">
        <v>2000</v>
      </c>
    </row>
    <row r="1389" spans="2:4">
      <c r="B1389" s="80">
        <v>36672</v>
      </c>
      <c r="C1389">
        <v>9.5</v>
      </c>
      <c r="D1389">
        <v>2000</v>
      </c>
    </row>
    <row r="1390" spans="2:4">
      <c r="B1390" s="80">
        <v>36675</v>
      </c>
      <c r="C1390">
        <v>9.5</v>
      </c>
      <c r="D1390">
        <v>2000</v>
      </c>
    </row>
    <row r="1391" spans="2:4">
      <c r="B1391" s="80">
        <v>36676</v>
      </c>
      <c r="C1391">
        <v>9.5</v>
      </c>
      <c r="D1391">
        <v>2000</v>
      </c>
    </row>
    <row r="1392" spans="2:4">
      <c r="B1392" s="80">
        <v>36677</v>
      </c>
      <c r="C1392">
        <v>9.5</v>
      </c>
      <c r="D1392">
        <v>2000</v>
      </c>
    </row>
    <row r="1393" spans="2:4">
      <c r="B1393" s="80">
        <v>36678</v>
      </c>
      <c r="C1393">
        <v>9.5</v>
      </c>
      <c r="D1393">
        <v>2000</v>
      </c>
    </row>
    <row r="1394" spans="2:4">
      <c r="B1394" s="80">
        <v>36679</v>
      </c>
      <c r="C1394">
        <v>9.5</v>
      </c>
      <c r="D1394">
        <v>2000</v>
      </c>
    </row>
    <row r="1395" spans="2:4">
      <c r="B1395" s="80">
        <v>36682</v>
      </c>
      <c r="C1395">
        <v>9.5</v>
      </c>
      <c r="D1395">
        <v>2000</v>
      </c>
    </row>
    <row r="1396" spans="2:4">
      <c r="B1396" s="80">
        <v>36683</v>
      </c>
      <c r="C1396">
        <v>9.5</v>
      </c>
      <c r="D1396">
        <v>2000</v>
      </c>
    </row>
    <row r="1397" spans="2:4">
      <c r="B1397" s="80">
        <v>36684</v>
      </c>
      <c r="C1397">
        <v>9.5</v>
      </c>
      <c r="D1397">
        <v>2000</v>
      </c>
    </row>
    <row r="1398" spans="2:4">
      <c r="B1398" s="80">
        <v>36685</v>
      </c>
      <c r="C1398">
        <v>9.5</v>
      </c>
      <c r="D1398">
        <v>2000</v>
      </c>
    </row>
    <row r="1399" spans="2:4">
      <c r="B1399" s="80">
        <v>36686</v>
      </c>
      <c r="C1399">
        <v>9.5</v>
      </c>
      <c r="D1399">
        <v>2000</v>
      </c>
    </row>
    <row r="1400" spans="2:4">
      <c r="B1400" s="80">
        <v>36689</v>
      </c>
      <c r="C1400">
        <v>9.5</v>
      </c>
      <c r="D1400">
        <v>2000</v>
      </c>
    </row>
    <row r="1401" spans="2:4">
      <c r="B1401" s="80">
        <v>36690</v>
      </c>
      <c r="C1401">
        <v>9.5</v>
      </c>
      <c r="D1401">
        <v>2000</v>
      </c>
    </row>
    <row r="1402" spans="2:4">
      <c r="B1402" s="80">
        <v>36691</v>
      </c>
      <c r="C1402">
        <v>9.5</v>
      </c>
      <c r="D1402">
        <v>2000</v>
      </c>
    </row>
    <row r="1403" spans="2:4">
      <c r="B1403" s="80">
        <v>36692</v>
      </c>
      <c r="C1403">
        <v>9.5</v>
      </c>
      <c r="D1403">
        <v>2000</v>
      </c>
    </row>
    <row r="1404" spans="2:4">
      <c r="B1404" s="80">
        <v>36693</v>
      </c>
      <c r="C1404">
        <v>9.5</v>
      </c>
      <c r="D1404">
        <v>2000</v>
      </c>
    </row>
    <row r="1405" spans="2:4">
      <c r="B1405" s="80">
        <v>36696</v>
      </c>
      <c r="C1405">
        <v>9.5</v>
      </c>
      <c r="D1405">
        <v>2000</v>
      </c>
    </row>
    <row r="1406" spans="2:4">
      <c r="B1406" s="80">
        <v>36697</v>
      </c>
      <c r="C1406">
        <v>9.5</v>
      </c>
      <c r="D1406">
        <v>2000</v>
      </c>
    </row>
    <row r="1407" spans="2:4">
      <c r="B1407" s="80">
        <v>36698</v>
      </c>
      <c r="C1407">
        <v>9.5</v>
      </c>
      <c r="D1407">
        <v>2000</v>
      </c>
    </row>
    <row r="1408" spans="2:4">
      <c r="B1408" s="80">
        <v>36699</v>
      </c>
      <c r="C1408">
        <v>9.5</v>
      </c>
      <c r="D1408">
        <v>2000</v>
      </c>
    </row>
    <row r="1409" spans="2:4">
      <c r="B1409" s="80">
        <v>36700</v>
      </c>
      <c r="C1409">
        <v>9.5</v>
      </c>
      <c r="D1409">
        <v>2000</v>
      </c>
    </row>
    <row r="1410" spans="2:4">
      <c r="B1410" s="80">
        <v>36703</v>
      </c>
      <c r="C1410">
        <v>9.5</v>
      </c>
      <c r="D1410">
        <v>2000</v>
      </c>
    </row>
    <row r="1411" spans="2:4">
      <c r="B1411" s="80">
        <v>36704</v>
      </c>
      <c r="C1411">
        <v>9.5</v>
      </c>
      <c r="D1411">
        <v>2000</v>
      </c>
    </row>
    <row r="1412" spans="2:4">
      <c r="B1412" s="80">
        <v>36705</v>
      </c>
      <c r="C1412">
        <v>9.5</v>
      </c>
      <c r="D1412">
        <v>2000</v>
      </c>
    </row>
    <row r="1413" spans="2:4">
      <c r="B1413" s="80">
        <v>36706</v>
      </c>
      <c r="C1413">
        <v>9.5</v>
      </c>
      <c r="D1413">
        <v>2000</v>
      </c>
    </row>
    <row r="1414" spans="2:4">
      <c r="B1414" s="80">
        <v>36707</v>
      </c>
      <c r="C1414">
        <v>9.5</v>
      </c>
      <c r="D1414">
        <v>2000</v>
      </c>
    </row>
    <row r="1415" spans="2:4">
      <c r="B1415" s="80">
        <v>36710</v>
      </c>
      <c r="C1415">
        <v>9.5</v>
      </c>
      <c r="D1415">
        <v>2000</v>
      </c>
    </row>
    <row r="1416" spans="2:4">
      <c r="B1416" s="80">
        <v>36711</v>
      </c>
      <c r="C1416">
        <v>9.5</v>
      </c>
      <c r="D1416">
        <v>2000</v>
      </c>
    </row>
    <row r="1417" spans="2:4">
      <c r="B1417" s="80">
        <v>36712</v>
      </c>
      <c r="C1417">
        <v>9.5</v>
      </c>
      <c r="D1417">
        <v>2000</v>
      </c>
    </row>
    <row r="1418" spans="2:4">
      <c r="B1418" s="80">
        <v>36713</v>
      </c>
      <c r="C1418">
        <v>9.5</v>
      </c>
      <c r="D1418">
        <v>2000</v>
      </c>
    </row>
    <row r="1419" spans="2:4">
      <c r="B1419" s="80">
        <v>36714</v>
      </c>
      <c r="C1419">
        <v>9.5</v>
      </c>
      <c r="D1419">
        <v>2000</v>
      </c>
    </row>
    <row r="1420" spans="2:4">
      <c r="B1420" s="80">
        <v>36717</v>
      </c>
      <c r="C1420">
        <v>9.5</v>
      </c>
      <c r="D1420">
        <v>2000</v>
      </c>
    </row>
    <row r="1421" spans="2:4">
      <c r="B1421" s="80">
        <v>36718</v>
      </c>
      <c r="C1421">
        <v>9.5</v>
      </c>
      <c r="D1421">
        <v>2000</v>
      </c>
    </row>
    <row r="1422" spans="2:4">
      <c r="B1422" s="80">
        <v>36719</v>
      </c>
      <c r="C1422">
        <v>9.5</v>
      </c>
      <c r="D1422">
        <v>2000</v>
      </c>
    </row>
    <row r="1423" spans="2:4">
      <c r="B1423" s="80">
        <v>36720</v>
      </c>
      <c r="C1423">
        <v>9.5</v>
      </c>
      <c r="D1423">
        <v>2000</v>
      </c>
    </row>
    <row r="1424" spans="2:4">
      <c r="B1424" s="80">
        <v>36721</v>
      </c>
      <c r="C1424">
        <v>9.5</v>
      </c>
      <c r="D1424">
        <v>2000</v>
      </c>
    </row>
    <row r="1425" spans="2:4">
      <c r="B1425" s="80">
        <v>36724</v>
      </c>
      <c r="C1425">
        <v>9.5</v>
      </c>
      <c r="D1425">
        <v>2000</v>
      </c>
    </row>
    <row r="1426" spans="2:4">
      <c r="B1426" s="80">
        <v>36725</v>
      </c>
      <c r="C1426">
        <v>9.5</v>
      </c>
      <c r="D1426">
        <v>2000</v>
      </c>
    </row>
    <row r="1427" spans="2:4">
      <c r="B1427" s="80">
        <v>36726</v>
      </c>
      <c r="C1427">
        <v>9.5</v>
      </c>
      <c r="D1427">
        <v>2000</v>
      </c>
    </row>
    <row r="1428" spans="2:4">
      <c r="B1428" s="80">
        <v>36727</v>
      </c>
      <c r="C1428">
        <v>9.5</v>
      </c>
      <c r="D1428">
        <v>2000</v>
      </c>
    </row>
    <row r="1429" spans="2:4">
      <c r="B1429" s="80">
        <v>36728</v>
      </c>
      <c r="C1429">
        <v>9.5</v>
      </c>
      <c r="D1429">
        <v>2000</v>
      </c>
    </row>
    <row r="1430" spans="2:4">
      <c r="B1430" s="80">
        <v>36731</v>
      </c>
      <c r="C1430">
        <v>9.5</v>
      </c>
      <c r="D1430">
        <v>2000</v>
      </c>
    </row>
    <row r="1431" spans="2:4">
      <c r="B1431" s="80">
        <v>36732</v>
      </c>
      <c r="C1431">
        <v>9.5</v>
      </c>
      <c r="D1431">
        <v>2000</v>
      </c>
    </row>
    <row r="1432" spans="2:4">
      <c r="B1432" s="80">
        <v>36733</v>
      </c>
      <c r="C1432">
        <v>9.5</v>
      </c>
      <c r="D1432">
        <v>2000</v>
      </c>
    </row>
    <row r="1433" spans="2:4">
      <c r="B1433" s="80">
        <v>36734</v>
      </c>
      <c r="C1433">
        <v>9.5</v>
      </c>
      <c r="D1433">
        <v>2000</v>
      </c>
    </row>
    <row r="1434" spans="2:4">
      <c r="B1434" s="80">
        <v>36735</v>
      </c>
      <c r="C1434">
        <v>9.5</v>
      </c>
      <c r="D1434">
        <v>2000</v>
      </c>
    </row>
    <row r="1435" spans="2:4">
      <c r="B1435" s="80">
        <v>36738</v>
      </c>
      <c r="C1435">
        <v>9.5</v>
      </c>
      <c r="D1435">
        <v>2000</v>
      </c>
    </row>
    <row r="1436" spans="2:4">
      <c r="B1436" s="80">
        <v>36739</v>
      </c>
      <c r="C1436">
        <v>9.5</v>
      </c>
      <c r="D1436">
        <v>2000</v>
      </c>
    </row>
    <row r="1437" spans="2:4">
      <c r="B1437" s="80">
        <v>36740</v>
      </c>
      <c r="C1437">
        <v>9.5</v>
      </c>
      <c r="D1437">
        <v>2000</v>
      </c>
    </row>
    <row r="1438" spans="2:4">
      <c r="B1438" s="80">
        <v>36741</v>
      </c>
      <c r="C1438">
        <v>9.5</v>
      </c>
      <c r="D1438">
        <v>2000</v>
      </c>
    </row>
    <row r="1439" spans="2:4">
      <c r="B1439" s="80">
        <v>36742</v>
      </c>
      <c r="C1439">
        <v>9.5</v>
      </c>
      <c r="D1439">
        <v>2000</v>
      </c>
    </row>
    <row r="1440" spans="2:4">
      <c r="B1440" s="80">
        <v>36745</v>
      </c>
      <c r="C1440">
        <v>9.5</v>
      </c>
      <c r="D1440">
        <v>2000</v>
      </c>
    </row>
    <row r="1441" spans="2:4">
      <c r="B1441" s="80">
        <v>36746</v>
      </c>
      <c r="C1441">
        <v>9.5</v>
      </c>
      <c r="D1441">
        <v>2000</v>
      </c>
    </row>
    <row r="1442" spans="2:4">
      <c r="B1442" s="80">
        <v>36747</v>
      </c>
      <c r="C1442">
        <v>9.5</v>
      </c>
      <c r="D1442">
        <v>2000</v>
      </c>
    </row>
    <row r="1443" spans="2:4">
      <c r="B1443" s="80">
        <v>36748</v>
      </c>
      <c r="C1443">
        <v>9.5</v>
      </c>
      <c r="D1443">
        <v>2000</v>
      </c>
    </row>
    <row r="1444" spans="2:4">
      <c r="B1444" s="80">
        <v>36749</v>
      </c>
      <c r="C1444">
        <v>9.5</v>
      </c>
      <c r="D1444">
        <v>2000</v>
      </c>
    </row>
    <row r="1445" spans="2:4">
      <c r="B1445" s="80">
        <v>36752</v>
      </c>
      <c r="C1445">
        <v>9.5</v>
      </c>
      <c r="D1445">
        <v>2000</v>
      </c>
    </row>
    <row r="1446" spans="2:4">
      <c r="B1446" s="80">
        <v>36753</v>
      </c>
      <c r="C1446">
        <v>9.5</v>
      </c>
      <c r="D1446">
        <v>2000</v>
      </c>
    </row>
    <row r="1447" spans="2:4">
      <c r="B1447" s="80">
        <v>36754</v>
      </c>
      <c r="C1447">
        <v>9.5</v>
      </c>
      <c r="D1447">
        <v>2000</v>
      </c>
    </row>
    <row r="1448" spans="2:4">
      <c r="B1448" s="80">
        <v>36756</v>
      </c>
      <c r="C1448">
        <v>9.5</v>
      </c>
      <c r="D1448">
        <v>2000</v>
      </c>
    </row>
    <row r="1449" spans="2:4">
      <c r="B1449" s="80">
        <v>36759</v>
      </c>
      <c r="C1449">
        <v>9.5</v>
      </c>
      <c r="D1449">
        <v>2000</v>
      </c>
    </row>
    <row r="1450" spans="2:4">
      <c r="B1450" s="80">
        <v>36760</v>
      </c>
      <c r="C1450">
        <v>9.5</v>
      </c>
      <c r="D1450">
        <v>2000</v>
      </c>
    </row>
    <row r="1451" spans="2:4">
      <c r="B1451" s="80">
        <v>36761</v>
      </c>
      <c r="C1451">
        <v>9.5</v>
      </c>
      <c r="D1451">
        <v>2000</v>
      </c>
    </row>
    <row r="1452" spans="2:4">
      <c r="B1452" s="80">
        <v>36762</v>
      </c>
      <c r="C1452">
        <v>9.5</v>
      </c>
      <c r="D1452">
        <v>2000</v>
      </c>
    </row>
    <row r="1453" spans="2:4">
      <c r="B1453" s="80">
        <v>36763</v>
      </c>
      <c r="C1453">
        <v>9.5</v>
      </c>
      <c r="D1453">
        <v>2000</v>
      </c>
    </row>
    <row r="1454" spans="2:4">
      <c r="B1454" s="80">
        <v>36766</v>
      </c>
      <c r="C1454">
        <v>9.5</v>
      </c>
      <c r="D1454">
        <v>2000</v>
      </c>
    </row>
    <row r="1455" spans="2:4">
      <c r="B1455" s="80">
        <v>36767</v>
      </c>
      <c r="C1455">
        <v>9.5</v>
      </c>
      <c r="D1455">
        <v>2000</v>
      </c>
    </row>
    <row r="1456" spans="2:4">
      <c r="B1456" s="80">
        <v>36768</v>
      </c>
      <c r="C1456">
        <v>9.5</v>
      </c>
      <c r="D1456">
        <v>2000</v>
      </c>
    </row>
    <row r="1457" spans="2:4">
      <c r="B1457" s="80">
        <v>36769</v>
      </c>
      <c r="C1457">
        <v>9.5</v>
      </c>
      <c r="D1457">
        <v>2000</v>
      </c>
    </row>
    <row r="1458" spans="2:4">
      <c r="B1458" s="80">
        <v>36770</v>
      </c>
      <c r="C1458">
        <v>9.5</v>
      </c>
      <c r="D1458">
        <v>2000</v>
      </c>
    </row>
    <row r="1459" spans="2:4">
      <c r="B1459" s="80">
        <v>36773</v>
      </c>
      <c r="C1459">
        <v>9.5</v>
      </c>
      <c r="D1459">
        <v>2000</v>
      </c>
    </row>
    <row r="1460" spans="2:4">
      <c r="B1460" s="80">
        <v>36774</v>
      </c>
      <c r="C1460">
        <v>9.5</v>
      </c>
      <c r="D1460">
        <v>2000</v>
      </c>
    </row>
    <row r="1461" spans="2:4">
      <c r="B1461" s="80">
        <v>36775</v>
      </c>
      <c r="C1461">
        <v>9.5</v>
      </c>
      <c r="D1461">
        <v>2000</v>
      </c>
    </row>
    <row r="1462" spans="2:4">
      <c r="B1462" s="80">
        <v>36776</v>
      </c>
      <c r="C1462">
        <v>9.5</v>
      </c>
      <c r="D1462">
        <v>2000</v>
      </c>
    </row>
    <row r="1463" spans="2:4">
      <c r="B1463" s="80">
        <v>36777</v>
      </c>
      <c r="C1463">
        <v>9.5</v>
      </c>
      <c r="D1463">
        <v>2000</v>
      </c>
    </row>
    <row r="1464" spans="2:4">
      <c r="B1464" s="80">
        <v>36779</v>
      </c>
      <c r="C1464">
        <v>0</v>
      </c>
      <c r="D1464">
        <v>2000</v>
      </c>
    </row>
    <row r="1465" spans="2:4">
      <c r="B1465" s="80">
        <v>36780</v>
      </c>
      <c r="C1465">
        <v>9.5</v>
      </c>
      <c r="D1465">
        <v>2000</v>
      </c>
    </row>
    <row r="1466" spans="2:4">
      <c r="B1466" s="80">
        <v>36781</v>
      </c>
      <c r="C1466">
        <v>9.5</v>
      </c>
      <c r="D1466">
        <v>2000</v>
      </c>
    </row>
    <row r="1467" spans="2:4">
      <c r="B1467" s="80">
        <v>36782</v>
      </c>
      <c r="C1467">
        <v>9.5</v>
      </c>
      <c r="D1467">
        <v>2000</v>
      </c>
    </row>
    <row r="1468" spans="2:4">
      <c r="B1468" s="80">
        <v>36783</v>
      </c>
      <c r="C1468">
        <v>9.5</v>
      </c>
      <c r="D1468">
        <v>2000</v>
      </c>
    </row>
    <row r="1469" spans="2:4">
      <c r="B1469" s="80">
        <v>36784</v>
      </c>
      <c r="C1469">
        <v>9.5</v>
      </c>
      <c r="D1469">
        <v>2000</v>
      </c>
    </row>
    <row r="1470" spans="2:4">
      <c r="B1470" s="80">
        <v>36787</v>
      </c>
      <c r="C1470">
        <v>9.5</v>
      </c>
      <c r="D1470">
        <v>2000</v>
      </c>
    </row>
    <row r="1471" spans="2:4">
      <c r="B1471" s="80">
        <v>36788</v>
      </c>
      <c r="C1471">
        <v>9.5</v>
      </c>
      <c r="D1471">
        <v>2000</v>
      </c>
    </row>
    <row r="1472" spans="2:4">
      <c r="B1472" s="80">
        <v>36789</v>
      </c>
      <c r="C1472">
        <v>9.5</v>
      </c>
      <c r="D1472">
        <v>2000</v>
      </c>
    </row>
    <row r="1473" spans="2:4">
      <c r="B1473" s="80">
        <v>36790</v>
      </c>
      <c r="C1473">
        <v>9.5</v>
      </c>
      <c r="D1473">
        <v>2000</v>
      </c>
    </row>
    <row r="1474" spans="2:4">
      <c r="B1474" s="80">
        <v>36791</v>
      </c>
      <c r="C1474">
        <v>9.5</v>
      </c>
      <c r="D1474">
        <v>2000</v>
      </c>
    </row>
    <row r="1475" spans="2:4">
      <c r="B1475" s="80">
        <v>36794</v>
      </c>
      <c r="C1475">
        <v>9.5</v>
      </c>
      <c r="D1475">
        <v>2000</v>
      </c>
    </row>
    <row r="1476" spans="2:4">
      <c r="B1476" s="80">
        <v>36795</v>
      </c>
      <c r="C1476">
        <v>9.5</v>
      </c>
      <c r="D1476">
        <v>2000</v>
      </c>
    </row>
    <row r="1477" spans="2:4">
      <c r="B1477" s="80">
        <v>36796</v>
      </c>
      <c r="C1477">
        <v>9.5</v>
      </c>
      <c r="D1477">
        <v>2000</v>
      </c>
    </row>
    <row r="1478" spans="2:4">
      <c r="B1478" s="80">
        <v>36797</v>
      </c>
      <c r="C1478">
        <v>9.5</v>
      </c>
      <c r="D1478">
        <v>2000</v>
      </c>
    </row>
    <row r="1479" spans="2:4">
      <c r="B1479" s="80">
        <v>36798</v>
      </c>
      <c r="C1479">
        <v>9.5</v>
      </c>
      <c r="D1479">
        <v>2000</v>
      </c>
    </row>
    <row r="1480" spans="2:4">
      <c r="B1480" s="80">
        <v>36801</v>
      </c>
      <c r="C1480">
        <v>9.5</v>
      </c>
      <c r="D1480">
        <v>2000</v>
      </c>
    </row>
    <row r="1481" spans="2:4">
      <c r="B1481" s="80">
        <v>36802</v>
      </c>
      <c r="C1481">
        <v>9.5</v>
      </c>
      <c r="D1481">
        <v>2000</v>
      </c>
    </row>
    <row r="1482" spans="2:4">
      <c r="B1482" s="80">
        <v>36803</v>
      </c>
      <c r="C1482">
        <v>9.5</v>
      </c>
      <c r="D1482">
        <v>2000</v>
      </c>
    </row>
    <row r="1483" spans="2:4">
      <c r="B1483" s="80">
        <v>36804</v>
      </c>
      <c r="C1483">
        <v>9.5</v>
      </c>
      <c r="D1483">
        <v>2000</v>
      </c>
    </row>
    <row r="1484" spans="2:4">
      <c r="B1484" s="80">
        <v>36805</v>
      </c>
      <c r="C1484">
        <v>9.5</v>
      </c>
      <c r="D1484">
        <v>2000</v>
      </c>
    </row>
    <row r="1485" spans="2:4">
      <c r="B1485" s="80">
        <v>36808</v>
      </c>
      <c r="C1485">
        <v>9.5</v>
      </c>
      <c r="D1485">
        <v>2000</v>
      </c>
    </row>
    <row r="1486" spans="2:4">
      <c r="B1486" s="80">
        <v>36809</v>
      </c>
      <c r="C1486">
        <v>9.5</v>
      </c>
      <c r="D1486">
        <v>2000</v>
      </c>
    </row>
    <row r="1487" spans="2:4">
      <c r="B1487" s="80">
        <v>36810</v>
      </c>
      <c r="C1487">
        <v>9.5</v>
      </c>
      <c r="D1487">
        <v>2000</v>
      </c>
    </row>
    <row r="1488" spans="2:4">
      <c r="B1488" s="80">
        <v>36811</v>
      </c>
      <c r="C1488">
        <v>9.5</v>
      </c>
      <c r="D1488">
        <v>2000</v>
      </c>
    </row>
    <row r="1489" spans="2:4">
      <c r="B1489" s="80">
        <v>36812</v>
      </c>
      <c r="C1489">
        <v>9.5</v>
      </c>
      <c r="D1489">
        <v>2000</v>
      </c>
    </row>
    <row r="1490" spans="2:4">
      <c r="B1490" s="80">
        <v>36815</v>
      </c>
      <c r="C1490">
        <v>9.5</v>
      </c>
      <c r="D1490">
        <v>2000</v>
      </c>
    </row>
    <row r="1491" spans="2:4">
      <c r="B1491" s="80">
        <v>36816</v>
      </c>
      <c r="C1491">
        <v>9.5</v>
      </c>
      <c r="D1491">
        <v>2000</v>
      </c>
    </row>
    <row r="1492" spans="2:4">
      <c r="B1492" s="80">
        <v>36817</v>
      </c>
      <c r="C1492">
        <v>9.5</v>
      </c>
      <c r="D1492">
        <v>2000</v>
      </c>
    </row>
    <row r="1493" spans="2:4">
      <c r="B1493" s="80">
        <v>36818</v>
      </c>
      <c r="C1493">
        <v>9.5</v>
      </c>
      <c r="D1493">
        <v>2000</v>
      </c>
    </row>
    <row r="1494" spans="2:4">
      <c r="B1494" s="80">
        <v>36819</v>
      </c>
      <c r="C1494">
        <v>9.5</v>
      </c>
      <c r="D1494">
        <v>2000</v>
      </c>
    </row>
    <row r="1495" spans="2:4">
      <c r="B1495" s="80">
        <v>36822</v>
      </c>
      <c r="C1495">
        <v>9.5</v>
      </c>
      <c r="D1495">
        <v>2000</v>
      </c>
    </row>
    <row r="1496" spans="2:4">
      <c r="B1496" s="80">
        <v>36823</v>
      </c>
      <c r="C1496">
        <v>9.5</v>
      </c>
      <c r="D1496">
        <v>2000</v>
      </c>
    </row>
    <row r="1497" spans="2:4">
      <c r="B1497" s="80">
        <v>36824</v>
      </c>
      <c r="C1497">
        <v>9.5</v>
      </c>
      <c r="D1497">
        <v>2000</v>
      </c>
    </row>
    <row r="1498" spans="2:4">
      <c r="B1498" s="80">
        <v>36825</v>
      </c>
      <c r="C1498">
        <v>9.5</v>
      </c>
      <c r="D1498">
        <v>2000</v>
      </c>
    </row>
    <row r="1499" spans="2:4">
      <c r="B1499" s="80">
        <v>36826</v>
      </c>
      <c r="C1499">
        <v>9.5</v>
      </c>
      <c r="D1499">
        <v>2000</v>
      </c>
    </row>
    <row r="1500" spans="2:4">
      <c r="B1500" s="80">
        <v>36829</v>
      </c>
      <c r="C1500">
        <v>9.5</v>
      </c>
      <c r="D1500">
        <v>2000</v>
      </c>
    </row>
    <row r="1501" spans="2:4">
      <c r="B1501" s="80">
        <v>36830</v>
      </c>
      <c r="C1501">
        <v>9.5</v>
      </c>
      <c r="D1501">
        <v>2000</v>
      </c>
    </row>
    <row r="1502" spans="2:4">
      <c r="B1502" s="80">
        <v>36831</v>
      </c>
      <c r="C1502">
        <v>9.5</v>
      </c>
      <c r="D1502">
        <v>2000</v>
      </c>
    </row>
    <row r="1503" spans="2:4">
      <c r="B1503" s="80">
        <v>36832</v>
      </c>
      <c r="C1503">
        <v>9.5</v>
      </c>
      <c r="D1503">
        <v>2000</v>
      </c>
    </row>
    <row r="1504" spans="2:4">
      <c r="B1504" s="80">
        <v>36833</v>
      </c>
      <c r="C1504">
        <v>9.5</v>
      </c>
      <c r="D1504">
        <v>2000</v>
      </c>
    </row>
    <row r="1505" spans="2:4">
      <c r="B1505" s="80">
        <v>36836</v>
      </c>
      <c r="C1505">
        <v>9.5</v>
      </c>
      <c r="D1505">
        <v>2000</v>
      </c>
    </row>
    <row r="1506" spans="2:4">
      <c r="B1506" s="80">
        <v>36837</v>
      </c>
      <c r="C1506">
        <v>9.5</v>
      </c>
      <c r="D1506">
        <v>2000</v>
      </c>
    </row>
    <row r="1507" spans="2:4">
      <c r="B1507" s="80">
        <v>36838</v>
      </c>
      <c r="C1507">
        <v>9.5</v>
      </c>
      <c r="D1507">
        <v>2000</v>
      </c>
    </row>
    <row r="1508" spans="2:4">
      <c r="B1508" s="80">
        <v>36839</v>
      </c>
      <c r="C1508">
        <v>9.5</v>
      </c>
      <c r="D1508">
        <v>2000</v>
      </c>
    </row>
    <row r="1509" spans="2:4">
      <c r="B1509" s="80">
        <v>36840</v>
      </c>
      <c r="C1509">
        <v>9.5</v>
      </c>
      <c r="D1509">
        <v>2000</v>
      </c>
    </row>
    <row r="1510" spans="2:4">
      <c r="B1510" s="80">
        <v>36843</v>
      </c>
      <c r="C1510">
        <v>9.5</v>
      </c>
      <c r="D1510">
        <v>2000</v>
      </c>
    </row>
    <row r="1511" spans="2:4">
      <c r="B1511" s="80">
        <v>36844</v>
      </c>
      <c r="C1511">
        <v>9.5</v>
      </c>
      <c r="D1511">
        <v>2000</v>
      </c>
    </row>
    <row r="1512" spans="2:4">
      <c r="B1512" s="80">
        <v>36845</v>
      </c>
      <c r="C1512">
        <v>9.5</v>
      </c>
      <c r="D1512">
        <v>2000</v>
      </c>
    </row>
    <row r="1513" spans="2:4">
      <c r="B1513" s="80">
        <v>36846</v>
      </c>
      <c r="C1513">
        <v>9.5</v>
      </c>
      <c r="D1513">
        <v>2000</v>
      </c>
    </row>
    <row r="1514" spans="2:4">
      <c r="B1514" s="80">
        <v>36847</v>
      </c>
      <c r="C1514">
        <v>9.5</v>
      </c>
      <c r="D1514">
        <v>2000</v>
      </c>
    </row>
    <row r="1515" spans="2:4">
      <c r="B1515" s="80">
        <v>36850</v>
      </c>
      <c r="C1515">
        <v>9.5</v>
      </c>
      <c r="D1515">
        <v>2000</v>
      </c>
    </row>
    <row r="1516" spans="2:4">
      <c r="B1516" s="80">
        <v>36851</v>
      </c>
      <c r="C1516">
        <v>9.5</v>
      </c>
      <c r="D1516">
        <v>2000</v>
      </c>
    </row>
    <row r="1517" spans="2:4">
      <c r="B1517" s="80">
        <v>36852</v>
      </c>
      <c r="C1517">
        <v>9.5</v>
      </c>
      <c r="D1517">
        <v>2000</v>
      </c>
    </row>
    <row r="1518" spans="2:4">
      <c r="B1518" s="80">
        <v>36853</v>
      </c>
      <c r="C1518">
        <v>9.5</v>
      </c>
      <c r="D1518">
        <v>2000</v>
      </c>
    </row>
    <row r="1519" spans="2:4">
      <c r="B1519" s="80">
        <v>36854</v>
      </c>
      <c r="C1519">
        <v>9.5</v>
      </c>
      <c r="D1519">
        <v>2000</v>
      </c>
    </row>
    <row r="1520" spans="2:4">
      <c r="B1520" s="80">
        <v>36857</v>
      </c>
      <c r="C1520">
        <v>9.5</v>
      </c>
      <c r="D1520">
        <v>2000</v>
      </c>
    </row>
    <row r="1521" spans="2:4">
      <c r="B1521" s="80">
        <v>36858</v>
      </c>
      <c r="C1521">
        <v>9.5</v>
      </c>
      <c r="D1521">
        <v>2000</v>
      </c>
    </row>
    <row r="1522" spans="2:4">
      <c r="B1522" s="80">
        <v>36859</v>
      </c>
      <c r="C1522">
        <v>9.5</v>
      </c>
      <c r="D1522">
        <v>2000</v>
      </c>
    </row>
    <row r="1523" spans="2:4">
      <c r="B1523" s="80">
        <v>36860</v>
      </c>
      <c r="C1523">
        <v>9.5</v>
      </c>
      <c r="D1523">
        <v>2000</v>
      </c>
    </row>
    <row r="1524" spans="2:4">
      <c r="B1524" s="80">
        <v>36861</v>
      </c>
      <c r="C1524">
        <v>9.5</v>
      </c>
      <c r="D1524">
        <v>2000</v>
      </c>
    </row>
    <row r="1525" spans="2:4">
      <c r="B1525" s="80">
        <v>36864</v>
      </c>
      <c r="C1525">
        <v>9.5</v>
      </c>
      <c r="D1525">
        <v>2000</v>
      </c>
    </row>
    <row r="1526" spans="2:4">
      <c r="B1526" s="80">
        <v>36865</v>
      </c>
      <c r="C1526">
        <v>9.5</v>
      </c>
      <c r="D1526">
        <v>2000</v>
      </c>
    </row>
    <row r="1527" spans="2:4">
      <c r="B1527" s="80">
        <v>36866</v>
      </c>
      <c r="C1527">
        <v>9.5</v>
      </c>
      <c r="D1527">
        <v>2000</v>
      </c>
    </row>
    <row r="1528" spans="2:4">
      <c r="B1528" s="80">
        <v>36867</v>
      </c>
      <c r="C1528">
        <v>9.5</v>
      </c>
      <c r="D1528">
        <v>2000</v>
      </c>
    </row>
    <row r="1529" spans="2:4">
      <c r="B1529" s="80">
        <v>36868</v>
      </c>
      <c r="C1529">
        <v>9.5</v>
      </c>
      <c r="D1529">
        <v>2000</v>
      </c>
    </row>
    <row r="1530" spans="2:4">
      <c r="B1530" s="80">
        <v>36871</v>
      </c>
      <c r="C1530">
        <v>9.5</v>
      </c>
      <c r="D1530">
        <v>2000</v>
      </c>
    </row>
    <row r="1531" spans="2:4">
      <c r="B1531" s="80">
        <v>36872</v>
      </c>
      <c r="C1531">
        <v>9.5</v>
      </c>
      <c r="D1531">
        <v>2000</v>
      </c>
    </row>
    <row r="1532" spans="2:4">
      <c r="B1532" s="80">
        <v>36873</v>
      </c>
      <c r="C1532">
        <v>9.5</v>
      </c>
      <c r="D1532">
        <v>2000</v>
      </c>
    </row>
    <row r="1533" spans="2:4">
      <c r="B1533" s="80">
        <v>36874</v>
      </c>
      <c r="C1533">
        <v>9.5</v>
      </c>
      <c r="D1533">
        <v>2000</v>
      </c>
    </row>
    <row r="1534" spans="2:4">
      <c r="B1534" s="80">
        <v>36875</v>
      </c>
      <c r="C1534">
        <v>9.5</v>
      </c>
      <c r="D1534">
        <v>2000</v>
      </c>
    </row>
    <row r="1535" spans="2:4">
      <c r="B1535" s="80">
        <v>36878</v>
      </c>
      <c r="C1535">
        <v>9.5</v>
      </c>
      <c r="D1535">
        <v>2000</v>
      </c>
    </row>
    <row r="1536" spans="2:4">
      <c r="B1536" s="80">
        <v>36879</v>
      </c>
      <c r="C1536">
        <v>9.5</v>
      </c>
      <c r="D1536">
        <v>2000</v>
      </c>
    </row>
    <row r="1537" spans="2:4">
      <c r="B1537" s="80">
        <v>36880</v>
      </c>
      <c r="C1537">
        <v>9.5</v>
      </c>
      <c r="D1537">
        <v>2000</v>
      </c>
    </row>
    <row r="1538" spans="2:4">
      <c r="B1538" s="80">
        <v>36881</v>
      </c>
      <c r="C1538">
        <v>9.5</v>
      </c>
      <c r="D1538">
        <v>2000</v>
      </c>
    </row>
    <row r="1539" spans="2:4">
      <c r="B1539" s="80">
        <v>36882</v>
      </c>
      <c r="C1539">
        <v>9.5</v>
      </c>
      <c r="D1539">
        <v>2000</v>
      </c>
    </row>
    <row r="1540" spans="2:4">
      <c r="B1540" s="80">
        <v>36886</v>
      </c>
      <c r="C1540">
        <v>9.5</v>
      </c>
      <c r="D1540">
        <v>2000</v>
      </c>
    </row>
    <row r="1541" spans="2:4">
      <c r="B1541" s="80">
        <v>36888</v>
      </c>
      <c r="C1541">
        <v>9.5</v>
      </c>
      <c r="D1541">
        <v>2000</v>
      </c>
    </row>
    <row r="1542" spans="2:4">
      <c r="B1542" s="80">
        <v>36889</v>
      </c>
      <c r="C1542">
        <v>9.5</v>
      </c>
      <c r="D1542">
        <v>2000</v>
      </c>
    </row>
    <row r="1543" spans="2:4">
      <c r="B1543" s="80">
        <v>36893</v>
      </c>
      <c r="C1543">
        <v>9.5</v>
      </c>
      <c r="D1543">
        <v>2001</v>
      </c>
    </row>
    <row r="1544" spans="2:4">
      <c r="B1544" s="80">
        <v>36894</v>
      </c>
      <c r="C1544">
        <v>9.5</v>
      </c>
      <c r="D1544">
        <v>2001</v>
      </c>
    </row>
    <row r="1545" spans="2:4">
      <c r="B1545" s="80">
        <v>36895</v>
      </c>
      <c r="C1545">
        <v>9.5</v>
      </c>
      <c r="D1545">
        <v>2001</v>
      </c>
    </row>
    <row r="1546" spans="2:4">
      <c r="B1546" s="80">
        <v>36896</v>
      </c>
      <c r="C1546">
        <v>9.5</v>
      </c>
      <c r="D1546">
        <v>2001</v>
      </c>
    </row>
    <row r="1547" spans="2:4">
      <c r="B1547" s="80">
        <v>36899</v>
      </c>
      <c r="C1547">
        <v>9.5</v>
      </c>
      <c r="D1547">
        <v>2001</v>
      </c>
    </row>
    <row r="1548" spans="2:4">
      <c r="B1548" s="80">
        <v>36900</v>
      </c>
      <c r="C1548">
        <v>9</v>
      </c>
      <c r="D1548">
        <v>2001</v>
      </c>
    </row>
    <row r="1549" spans="2:4">
      <c r="B1549" s="80">
        <v>36901</v>
      </c>
      <c r="C1549">
        <v>9</v>
      </c>
      <c r="D1549">
        <v>2001</v>
      </c>
    </row>
    <row r="1550" spans="2:4">
      <c r="B1550" s="80">
        <v>36902</v>
      </c>
      <c r="C1550">
        <v>9</v>
      </c>
      <c r="D1550">
        <v>2001</v>
      </c>
    </row>
    <row r="1551" spans="2:4">
      <c r="B1551" s="80">
        <v>36903</v>
      </c>
      <c r="C1551">
        <v>9</v>
      </c>
      <c r="D1551">
        <v>2001</v>
      </c>
    </row>
    <row r="1552" spans="2:4">
      <c r="B1552" s="80">
        <v>36906</v>
      </c>
      <c r="C1552">
        <v>9</v>
      </c>
      <c r="D1552">
        <v>2001</v>
      </c>
    </row>
    <row r="1553" spans="2:4">
      <c r="B1553" s="80">
        <v>36907</v>
      </c>
      <c r="C1553">
        <v>9</v>
      </c>
      <c r="D1553">
        <v>2001</v>
      </c>
    </row>
    <row r="1554" spans="2:4">
      <c r="B1554" s="80">
        <v>36908</v>
      </c>
      <c r="C1554">
        <v>9</v>
      </c>
      <c r="D1554">
        <v>2001</v>
      </c>
    </row>
    <row r="1555" spans="2:4">
      <c r="B1555" s="80">
        <v>36909</v>
      </c>
      <c r="C1555">
        <v>9</v>
      </c>
      <c r="D1555">
        <v>2001</v>
      </c>
    </row>
    <row r="1556" spans="2:4">
      <c r="B1556" s="80">
        <v>36910</v>
      </c>
      <c r="C1556">
        <v>9</v>
      </c>
      <c r="D1556">
        <v>2001</v>
      </c>
    </row>
    <row r="1557" spans="2:4">
      <c r="B1557" s="80">
        <v>36913</v>
      </c>
      <c r="C1557">
        <v>9</v>
      </c>
      <c r="D1557">
        <v>2001</v>
      </c>
    </row>
    <row r="1558" spans="2:4">
      <c r="B1558" s="80">
        <v>36914</v>
      </c>
      <c r="C1558">
        <v>9</v>
      </c>
      <c r="D1558">
        <v>2001</v>
      </c>
    </row>
    <row r="1559" spans="2:4">
      <c r="B1559" s="80">
        <v>36915</v>
      </c>
      <c r="C1559">
        <v>9</v>
      </c>
      <c r="D1559">
        <v>2001</v>
      </c>
    </row>
    <row r="1560" spans="2:4">
      <c r="B1560" s="80">
        <v>36916</v>
      </c>
      <c r="C1560">
        <v>9</v>
      </c>
      <c r="D1560">
        <v>2001</v>
      </c>
    </row>
    <row r="1561" spans="2:4">
      <c r="B1561" s="80">
        <v>36917</v>
      </c>
      <c r="C1561">
        <v>9</v>
      </c>
      <c r="D1561">
        <v>2001</v>
      </c>
    </row>
    <row r="1562" spans="2:4">
      <c r="B1562" s="80">
        <v>36920</v>
      </c>
      <c r="C1562">
        <v>9</v>
      </c>
      <c r="D1562">
        <v>2001</v>
      </c>
    </row>
    <row r="1563" spans="2:4">
      <c r="B1563" s="80">
        <v>36921</v>
      </c>
      <c r="C1563">
        <v>9</v>
      </c>
      <c r="D1563">
        <v>2001</v>
      </c>
    </row>
    <row r="1564" spans="2:4">
      <c r="B1564" s="80">
        <v>36922</v>
      </c>
      <c r="C1564">
        <v>9</v>
      </c>
      <c r="D1564">
        <v>2001</v>
      </c>
    </row>
    <row r="1565" spans="2:4">
      <c r="B1565" s="80">
        <v>36923</v>
      </c>
      <c r="C1565">
        <v>9</v>
      </c>
      <c r="D1565">
        <v>2001</v>
      </c>
    </row>
    <row r="1566" spans="2:4">
      <c r="B1566" s="80">
        <v>36924</v>
      </c>
      <c r="C1566">
        <v>9</v>
      </c>
      <c r="D1566">
        <v>2001</v>
      </c>
    </row>
    <row r="1567" spans="2:4">
      <c r="B1567" s="80">
        <v>36927</v>
      </c>
      <c r="C1567">
        <v>8.5</v>
      </c>
      <c r="D1567">
        <v>2001</v>
      </c>
    </row>
    <row r="1568" spans="2:4">
      <c r="B1568" s="80">
        <v>36937</v>
      </c>
      <c r="C1568">
        <v>8.5</v>
      </c>
      <c r="D1568">
        <v>2001</v>
      </c>
    </row>
    <row r="1569" spans="2:4">
      <c r="B1569" s="80">
        <v>36938</v>
      </c>
      <c r="C1569">
        <v>8.5</v>
      </c>
      <c r="D1569">
        <v>2001</v>
      </c>
    </row>
    <row r="1570" spans="2:4">
      <c r="B1570" s="80">
        <v>36941</v>
      </c>
      <c r="C1570">
        <v>8.5</v>
      </c>
      <c r="D1570">
        <v>2001</v>
      </c>
    </row>
    <row r="1571" spans="2:4">
      <c r="B1571" s="80">
        <v>36942</v>
      </c>
      <c r="C1571">
        <v>8.5</v>
      </c>
      <c r="D1571">
        <v>2001</v>
      </c>
    </row>
    <row r="1572" spans="2:4">
      <c r="B1572" s="80">
        <v>36943</v>
      </c>
      <c r="C1572">
        <v>8.5</v>
      </c>
      <c r="D1572">
        <v>2001</v>
      </c>
    </row>
    <row r="1573" spans="2:4">
      <c r="B1573" s="80">
        <v>36944</v>
      </c>
      <c r="C1573">
        <v>8.5</v>
      </c>
      <c r="D1573">
        <v>2001</v>
      </c>
    </row>
    <row r="1574" spans="2:4">
      <c r="B1574" s="80">
        <v>36945</v>
      </c>
      <c r="C1574">
        <v>8.5</v>
      </c>
      <c r="D1574">
        <v>2001</v>
      </c>
    </row>
    <row r="1575" spans="2:4">
      <c r="B1575" s="80">
        <v>36948</v>
      </c>
      <c r="C1575">
        <v>8.5</v>
      </c>
      <c r="D1575">
        <v>2001</v>
      </c>
    </row>
    <row r="1576" spans="2:4">
      <c r="B1576" s="80">
        <v>36949</v>
      </c>
      <c r="C1576">
        <v>8.5</v>
      </c>
      <c r="D1576">
        <v>2001</v>
      </c>
    </row>
    <row r="1577" spans="2:4">
      <c r="B1577" s="80">
        <v>36950</v>
      </c>
      <c r="C1577">
        <v>8.5</v>
      </c>
      <c r="D1577">
        <v>2001</v>
      </c>
    </row>
    <row r="1578" spans="2:4">
      <c r="B1578" s="80">
        <v>36951</v>
      </c>
      <c r="C1578">
        <v>8.5</v>
      </c>
      <c r="D1578">
        <v>2001</v>
      </c>
    </row>
    <row r="1579" spans="2:4">
      <c r="B1579" s="80">
        <v>36952</v>
      </c>
      <c r="C1579">
        <v>8.5</v>
      </c>
      <c r="D1579">
        <v>2001</v>
      </c>
    </row>
    <row r="1580" spans="2:4">
      <c r="B1580" s="80">
        <v>36955</v>
      </c>
      <c r="C1580">
        <v>8.5</v>
      </c>
      <c r="D1580">
        <v>2001</v>
      </c>
    </row>
    <row r="1581" spans="2:4">
      <c r="B1581" s="80">
        <v>36956</v>
      </c>
      <c r="C1581">
        <v>8.5</v>
      </c>
      <c r="D1581">
        <v>2001</v>
      </c>
    </row>
    <row r="1582" spans="2:4">
      <c r="B1582" s="80">
        <v>36957</v>
      </c>
      <c r="C1582">
        <v>8.5</v>
      </c>
      <c r="D1582">
        <v>2001</v>
      </c>
    </row>
    <row r="1583" spans="2:4">
      <c r="B1583" s="80">
        <v>36958</v>
      </c>
      <c r="C1583">
        <v>8.5</v>
      </c>
      <c r="D1583">
        <v>2001</v>
      </c>
    </row>
    <row r="1584" spans="2:4">
      <c r="B1584" s="80">
        <v>36959</v>
      </c>
      <c r="C1584">
        <v>8.5</v>
      </c>
      <c r="D1584">
        <v>2001</v>
      </c>
    </row>
    <row r="1585" spans="2:4">
      <c r="B1585" s="80">
        <v>36962</v>
      </c>
      <c r="C1585">
        <v>8.5</v>
      </c>
      <c r="D1585">
        <v>2001</v>
      </c>
    </row>
    <row r="1586" spans="2:4">
      <c r="B1586" s="80">
        <v>36963</v>
      </c>
      <c r="C1586">
        <v>8.5</v>
      </c>
      <c r="D1586">
        <v>2001</v>
      </c>
    </row>
    <row r="1587" spans="2:4">
      <c r="B1587" s="80">
        <v>36964</v>
      </c>
      <c r="C1587">
        <v>8.5</v>
      </c>
      <c r="D1587">
        <v>2001</v>
      </c>
    </row>
    <row r="1588" spans="2:4">
      <c r="B1588" s="80">
        <v>36965</v>
      </c>
      <c r="C1588">
        <v>8.5</v>
      </c>
      <c r="D1588">
        <v>2001</v>
      </c>
    </row>
    <row r="1589" spans="2:4">
      <c r="B1589" s="80">
        <v>36966</v>
      </c>
      <c r="C1589">
        <v>8.5</v>
      </c>
      <c r="D1589">
        <v>2001</v>
      </c>
    </row>
    <row r="1590" spans="2:4">
      <c r="B1590" s="80">
        <v>36969</v>
      </c>
      <c r="C1590">
        <v>8.5</v>
      </c>
      <c r="D1590">
        <v>2001</v>
      </c>
    </row>
    <row r="1591" spans="2:4">
      <c r="B1591" s="80">
        <v>36970</v>
      </c>
      <c r="C1591">
        <v>8.5</v>
      </c>
      <c r="D1591">
        <v>2001</v>
      </c>
    </row>
    <row r="1592" spans="2:4">
      <c r="B1592" s="80">
        <v>36971</v>
      </c>
      <c r="C1592">
        <v>8.5</v>
      </c>
      <c r="D1592">
        <v>2001</v>
      </c>
    </row>
    <row r="1593" spans="2:4">
      <c r="B1593" s="80">
        <v>36972</v>
      </c>
      <c r="C1593">
        <v>8.5</v>
      </c>
      <c r="D1593">
        <v>2001</v>
      </c>
    </row>
    <row r="1594" spans="2:4">
      <c r="B1594" s="80">
        <v>36973</v>
      </c>
      <c r="C1594">
        <v>8</v>
      </c>
      <c r="D1594">
        <v>2001</v>
      </c>
    </row>
    <row r="1595" spans="2:4">
      <c r="B1595" s="80">
        <v>36976</v>
      </c>
      <c r="C1595">
        <v>8</v>
      </c>
      <c r="D1595">
        <v>2001</v>
      </c>
    </row>
    <row r="1596" spans="2:4">
      <c r="B1596" s="80">
        <v>36977</v>
      </c>
      <c r="C1596">
        <v>8</v>
      </c>
      <c r="D1596">
        <v>2001</v>
      </c>
    </row>
    <row r="1597" spans="2:4">
      <c r="B1597" s="80">
        <v>36978</v>
      </c>
      <c r="C1597">
        <v>8</v>
      </c>
      <c r="D1597">
        <v>2001</v>
      </c>
    </row>
    <row r="1598" spans="2:4">
      <c r="B1598" s="80">
        <v>36979</v>
      </c>
      <c r="C1598">
        <v>8</v>
      </c>
      <c r="D1598">
        <v>2001</v>
      </c>
    </row>
    <row r="1599" spans="2:4">
      <c r="B1599" s="80">
        <v>36980</v>
      </c>
      <c r="C1599">
        <v>8</v>
      </c>
      <c r="D1599">
        <v>2001</v>
      </c>
    </row>
    <row r="1600" spans="2:4">
      <c r="B1600" s="80">
        <v>36983</v>
      </c>
      <c r="C1600">
        <v>8</v>
      </c>
      <c r="D1600">
        <v>2001</v>
      </c>
    </row>
    <row r="1601" spans="2:4">
      <c r="B1601" s="80">
        <v>36984</v>
      </c>
      <c r="C1601">
        <v>8</v>
      </c>
      <c r="D1601">
        <v>2001</v>
      </c>
    </row>
    <row r="1602" spans="2:4">
      <c r="B1602" s="80">
        <v>36985</v>
      </c>
      <c r="C1602">
        <v>8</v>
      </c>
      <c r="D1602">
        <v>2001</v>
      </c>
    </row>
    <row r="1603" spans="2:4">
      <c r="B1603" s="80">
        <v>36986</v>
      </c>
      <c r="C1603">
        <v>8</v>
      </c>
      <c r="D1603">
        <v>2001</v>
      </c>
    </row>
    <row r="1604" spans="2:4">
      <c r="B1604" s="80">
        <v>36987</v>
      </c>
      <c r="C1604">
        <v>8</v>
      </c>
      <c r="D1604">
        <v>2001</v>
      </c>
    </row>
    <row r="1605" spans="2:4">
      <c r="B1605" s="80">
        <v>36990</v>
      </c>
      <c r="C1605">
        <v>8</v>
      </c>
      <c r="D1605">
        <v>2001</v>
      </c>
    </row>
    <row r="1606" spans="2:4">
      <c r="B1606" s="80">
        <v>36991</v>
      </c>
      <c r="C1606">
        <v>8</v>
      </c>
      <c r="D1606">
        <v>2001</v>
      </c>
    </row>
    <row r="1607" spans="2:4">
      <c r="B1607" s="80">
        <v>36992</v>
      </c>
      <c r="C1607">
        <v>8</v>
      </c>
      <c r="D1607">
        <v>2001</v>
      </c>
    </row>
    <row r="1608" spans="2:4">
      <c r="B1608" s="80">
        <v>36993</v>
      </c>
      <c r="C1608">
        <v>8</v>
      </c>
      <c r="D1608">
        <v>2001</v>
      </c>
    </row>
    <row r="1609" spans="2:4">
      <c r="B1609" s="80">
        <v>36994</v>
      </c>
      <c r="C1609">
        <v>8</v>
      </c>
      <c r="D1609">
        <v>2001</v>
      </c>
    </row>
    <row r="1610" spans="2:4">
      <c r="B1610" s="80">
        <v>36997</v>
      </c>
      <c r="C1610">
        <v>8</v>
      </c>
      <c r="D1610">
        <v>2001</v>
      </c>
    </row>
    <row r="1611" spans="2:4">
      <c r="B1611" s="80">
        <v>36999</v>
      </c>
      <c r="C1611">
        <v>8</v>
      </c>
      <c r="D1611">
        <v>2001</v>
      </c>
    </row>
    <row r="1612" spans="2:4">
      <c r="B1612" s="80">
        <v>37000</v>
      </c>
      <c r="C1612">
        <v>8</v>
      </c>
      <c r="D1612">
        <v>2001</v>
      </c>
    </row>
    <row r="1613" spans="2:4">
      <c r="B1613" s="80">
        <v>37001</v>
      </c>
      <c r="C1613">
        <v>8</v>
      </c>
      <c r="D1613">
        <v>2001</v>
      </c>
    </row>
    <row r="1614" spans="2:4">
      <c r="B1614" s="80">
        <v>37004</v>
      </c>
      <c r="C1614">
        <v>7.5</v>
      </c>
      <c r="D1614">
        <v>2001</v>
      </c>
    </row>
    <row r="1615" spans="2:4">
      <c r="B1615" s="80">
        <v>37005</v>
      </c>
      <c r="C1615">
        <v>7.5</v>
      </c>
      <c r="D1615">
        <v>2001</v>
      </c>
    </row>
    <row r="1616" spans="2:4">
      <c r="B1616" s="80">
        <v>37006</v>
      </c>
      <c r="C1616">
        <v>7.5</v>
      </c>
      <c r="D1616">
        <v>2001</v>
      </c>
    </row>
    <row r="1617" spans="2:4">
      <c r="B1617" s="80">
        <v>37007</v>
      </c>
      <c r="C1617">
        <v>7.5</v>
      </c>
      <c r="D1617">
        <v>2001</v>
      </c>
    </row>
    <row r="1618" spans="2:4">
      <c r="B1618" s="80">
        <v>37008</v>
      </c>
      <c r="C1618">
        <v>7.5</v>
      </c>
      <c r="D1618">
        <v>2001</v>
      </c>
    </row>
    <row r="1619" spans="2:4">
      <c r="B1619" s="80">
        <v>37011</v>
      </c>
      <c r="C1619">
        <v>7.5</v>
      </c>
      <c r="D1619">
        <v>2001</v>
      </c>
    </row>
    <row r="1620" spans="2:4">
      <c r="B1620" s="80">
        <v>37012</v>
      </c>
      <c r="C1620">
        <v>7.5</v>
      </c>
      <c r="D1620">
        <v>2001</v>
      </c>
    </row>
    <row r="1621" spans="2:4">
      <c r="B1621" s="80">
        <v>37013</v>
      </c>
      <c r="C1621">
        <v>7.5</v>
      </c>
      <c r="D1621">
        <v>2001</v>
      </c>
    </row>
    <row r="1622" spans="2:4">
      <c r="B1622" s="80">
        <v>37015</v>
      </c>
      <c r="C1622">
        <v>7.5</v>
      </c>
      <c r="D1622">
        <v>2001</v>
      </c>
    </row>
    <row r="1623" spans="2:4">
      <c r="B1623" s="80">
        <v>37018</v>
      </c>
      <c r="C1623">
        <v>7.5</v>
      </c>
      <c r="D1623">
        <v>2001</v>
      </c>
    </row>
    <row r="1624" spans="2:4">
      <c r="B1624" s="80">
        <v>37019</v>
      </c>
      <c r="C1624">
        <v>7.5</v>
      </c>
      <c r="D1624">
        <v>2001</v>
      </c>
    </row>
    <row r="1625" spans="2:4">
      <c r="B1625" s="80">
        <v>37020</v>
      </c>
      <c r="C1625">
        <v>7.5</v>
      </c>
      <c r="D1625">
        <v>2001</v>
      </c>
    </row>
    <row r="1626" spans="2:4">
      <c r="B1626" s="80">
        <v>37021</v>
      </c>
      <c r="C1626">
        <v>7.5</v>
      </c>
      <c r="D1626">
        <v>2001</v>
      </c>
    </row>
    <row r="1627" spans="2:4">
      <c r="B1627" s="80">
        <v>37022</v>
      </c>
      <c r="C1627">
        <v>7.5</v>
      </c>
      <c r="D1627">
        <v>2001</v>
      </c>
    </row>
    <row r="1628" spans="2:4">
      <c r="B1628" s="80">
        <v>37025</v>
      </c>
      <c r="C1628">
        <v>7.5</v>
      </c>
      <c r="D1628">
        <v>2001</v>
      </c>
    </row>
    <row r="1629" spans="2:4">
      <c r="B1629" s="80">
        <v>37026</v>
      </c>
      <c r="C1629">
        <v>7.5</v>
      </c>
      <c r="D1629">
        <v>2001</v>
      </c>
    </row>
    <row r="1630" spans="2:4">
      <c r="B1630" s="80">
        <v>37027</v>
      </c>
      <c r="C1630">
        <v>7.5</v>
      </c>
      <c r="D1630">
        <v>2001</v>
      </c>
    </row>
    <row r="1631" spans="2:4">
      <c r="B1631" s="80">
        <v>37028</v>
      </c>
      <c r="C1631">
        <v>7.5</v>
      </c>
      <c r="D1631">
        <v>2001</v>
      </c>
    </row>
    <row r="1632" spans="2:4">
      <c r="B1632" s="80">
        <v>37029</v>
      </c>
      <c r="C1632">
        <v>7</v>
      </c>
      <c r="D1632">
        <v>2001</v>
      </c>
    </row>
    <row r="1633" spans="2:4">
      <c r="B1633" s="80">
        <v>37032</v>
      </c>
      <c r="C1633">
        <v>7</v>
      </c>
      <c r="D1633">
        <v>2001</v>
      </c>
    </row>
    <row r="1634" spans="2:4">
      <c r="B1634" s="80">
        <v>37033</v>
      </c>
      <c r="C1634">
        <v>7</v>
      </c>
      <c r="D1634">
        <v>2001</v>
      </c>
    </row>
    <row r="1635" spans="2:4">
      <c r="B1635" s="80">
        <v>37034</v>
      </c>
      <c r="C1635">
        <v>7</v>
      </c>
      <c r="D1635">
        <v>2001</v>
      </c>
    </row>
    <row r="1636" spans="2:4">
      <c r="B1636" s="80">
        <v>37035</v>
      </c>
      <c r="C1636">
        <v>7</v>
      </c>
      <c r="D1636">
        <v>2001</v>
      </c>
    </row>
    <row r="1637" spans="2:4">
      <c r="B1637" s="80">
        <v>37036</v>
      </c>
      <c r="C1637">
        <v>7</v>
      </c>
      <c r="D1637">
        <v>2001</v>
      </c>
    </row>
    <row r="1638" spans="2:4">
      <c r="B1638" s="80">
        <v>37039</v>
      </c>
      <c r="C1638">
        <v>7</v>
      </c>
      <c r="D1638">
        <v>2001</v>
      </c>
    </row>
    <row r="1639" spans="2:4">
      <c r="B1639" s="80">
        <v>37040</v>
      </c>
      <c r="C1639">
        <v>7</v>
      </c>
      <c r="D1639">
        <v>2001</v>
      </c>
    </row>
    <row r="1640" spans="2:4">
      <c r="B1640" s="80">
        <v>37041</v>
      </c>
      <c r="C1640">
        <v>7</v>
      </c>
      <c r="D1640">
        <v>2001</v>
      </c>
    </row>
    <row r="1641" spans="2:4">
      <c r="B1641" s="80">
        <v>37042</v>
      </c>
      <c r="C1641">
        <v>7</v>
      </c>
      <c r="D1641">
        <v>2001</v>
      </c>
    </row>
    <row r="1642" spans="2:4">
      <c r="B1642" s="80">
        <v>37043</v>
      </c>
      <c r="C1642">
        <v>7</v>
      </c>
      <c r="D1642">
        <v>2001</v>
      </c>
    </row>
    <row r="1643" spans="2:4">
      <c r="B1643" s="80">
        <v>37046</v>
      </c>
      <c r="C1643">
        <v>7</v>
      </c>
      <c r="D1643">
        <v>2001</v>
      </c>
    </row>
    <row r="1644" spans="2:4">
      <c r="B1644" s="80">
        <v>37047</v>
      </c>
      <c r="C1644">
        <v>7</v>
      </c>
      <c r="D1644">
        <v>2001</v>
      </c>
    </row>
    <row r="1645" spans="2:4">
      <c r="B1645" s="80">
        <v>37048</v>
      </c>
      <c r="C1645">
        <v>7</v>
      </c>
      <c r="D1645">
        <v>2001</v>
      </c>
    </row>
    <row r="1646" spans="2:4">
      <c r="B1646" s="80">
        <v>37049</v>
      </c>
      <c r="C1646">
        <v>7</v>
      </c>
      <c r="D1646">
        <v>2001</v>
      </c>
    </row>
    <row r="1647" spans="2:4">
      <c r="B1647" s="80">
        <v>37050</v>
      </c>
      <c r="C1647">
        <v>7</v>
      </c>
      <c r="D1647">
        <v>2001</v>
      </c>
    </row>
    <row r="1648" spans="2:4">
      <c r="B1648" s="80">
        <v>37053</v>
      </c>
      <c r="C1648">
        <v>7</v>
      </c>
      <c r="D1648">
        <v>2001</v>
      </c>
    </row>
    <row r="1649" spans="2:4">
      <c r="B1649" s="80">
        <v>37054</v>
      </c>
      <c r="C1649">
        <v>7</v>
      </c>
      <c r="D1649">
        <v>2001</v>
      </c>
    </row>
    <row r="1650" spans="2:4">
      <c r="B1650" s="80">
        <v>37055</v>
      </c>
      <c r="C1650">
        <v>7</v>
      </c>
      <c r="D1650">
        <v>2001</v>
      </c>
    </row>
    <row r="1651" spans="2:4">
      <c r="B1651" s="80">
        <v>37056</v>
      </c>
      <c r="C1651">
        <v>7</v>
      </c>
      <c r="D1651">
        <v>2001</v>
      </c>
    </row>
    <row r="1652" spans="2:4">
      <c r="B1652" s="80">
        <v>37057</v>
      </c>
      <c r="C1652">
        <v>7</v>
      </c>
      <c r="D1652">
        <v>2001</v>
      </c>
    </row>
    <row r="1653" spans="2:4">
      <c r="B1653" s="80">
        <v>37060</v>
      </c>
      <c r="C1653">
        <v>7</v>
      </c>
      <c r="D1653">
        <v>2001</v>
      </c>
    </row>
    <row r="1654" spans="2:4">
      <c r="B1654" s="80">
        <v>37061</v>
      </c>
      <c r="C1654">
        <v>7</v>
      </c>
      <c r="D1654">
        <v>2001</v>
      </c>
    </row>
    <row r="1655" spans="2:4">
      <c r="B1655" s="80">
        <v>37062</v>
      </c>
      <c r="C1655">
        <v>7</v>
      </c>
      <c r="D1655">
        <v>2001</v>
      </c>
    </row>
    <row r="1656" spans="2:4">
      <c r="B1656" s="80">
        <v>37063</v>
      </c>
      <c r="C1656">
        <v>7</v>
      </c>
      <c r="D1656">
        <v>2001</v>
      </c>
    </row>
    <row r="1657" spans="2:4">
      <c r="B1657" s="80">
        <v>37064</v>
      </c>
      <c r="C1657">
        <v>7</v>
      </c>
      <c r="D1657">
        <v>2001</v>
      </c>
    </row>
    <row r="1658" spans="2:4">
      <c r="B1658" s="80">
        <v>37067</v>
      </c>
      <c r="C1658">
        <v>7</v>
      </c>
      <c r="D1658">
        <v>2001</v>
      </c>
    </row>
    <row r="1659" spans="2:4">
      <c r="B1659" s="80">
        <v>37068</v>
      </c>
      <c r="C1659">
        <v>7</v>
      </c>
      <c r="D1659">
        <v>2001</v>
      </c>
    </row>
    <row r="1660" spans="2:4">
      <c r="B1660" s="80">
        <v>37069</v>
      </c>
      <c r="C1660">
        <v>7</v>
      </c>
      <c r="D1660">
        <v>2001</v>
      </c>
    </row>
    <row r="1661" spans="2:4">
      <c r="B1661" s="80">
        <v>37070</v>
      </c>
      <c r="C1661">
        <v>7</v>
      </c>
      <c r="D1661">
        <v>2001</v>
      </c>
    </row>
    <row r="1662" spans="2:4">
      <c r="B1662" s="80">
        <v>37071</v>
      </c>
      <c r="C1662">
        <v>7</v>
      </c>
      <c r="D1662">
        <v>2001</v>
      </c>
    </row>
    <row r="1663" spans="2:4">
      <c r="B1663" s="80">
        <v>37074</v>
      </c>
      <c r="C1663">
        <v>6.7</v>
      </c>
      <c r="D1663">
        <v>2001</v>
      </c>
    </row>
    <row r="1664" spans="2:4">
      <c r="B1664" s="80">
        <v>37075</v>
      </c>
      <c r="C1664">
        <v>6.7</v>
      </c>
      <c r="D1664">
        <v>2001</v>
      </c>
    </row>
    <row r="1665" spans="2:4">
      <c r="B1665" s="80">
        <v>37076</v>
      </c>
      <c r="C1665">
        <v>6.7</v>
      </c>
      <c r="D1665">
        <v>2001</v>
      </c>
    </row>
    <row r="1666" spans="2:4">
      <c r="B1666" s="80">
        <v>37077</v>
      </c>
      <c r="C1666">
        <v>6.7</v>
      </c>
      <c r="D1666">
        <v>2001</v>
      </c>
    </row>
    <row r="1667" spans="2:4">
      <c r="B1667" s="80">
        <v>37078</v>
      </c>
      <c r="C1667">
        <v>6.7</v>
      </c>
      <c r="D1667">
        <v>2001</v>
      </c>
    </row>
    <row r="1668" spans="2:4">
      <c r="B1668" s="80">
        <v>37081</v>
      </c>
      <c r="C1668">
        <v>6.7</v>
      </c>
      <c r="D1668">
        <v>2001</v>
      </c>
    </row>
    <row r="1669" spans="2:4">
      <c r="B1669" s="80">
        <v>37082</v>
      </c>
      <c r="C1669">
        <v>6.7</v>
      </c>
      <c r="D1669">
        <v>2001</v>
      </c>
    </row>
    <row r="1670" spans="2:4">
      <c r="B1670" s="80">
        <v>37083</v>
      </c>
      <c r="C1670">
        <v>6.7</v>
      </c>
      <c r="D1670">
        <v>2001</v>
      </c>
    </row>
    <row r="1671" spans="2:4">
      <c r="B1671" s="80">
        <v>37084</v>
      </c>
      <c r="C1671">
        <v>6.7</v>
      </c>
      <c r="D1671">
        <v>2001</v>
      </c>
    </row>
    <row r="1672" spans="2:4">
      <c r="B1672" s="80">
        <v>37085</v>
      </c>
      <c r="C1672">
        <v>6.7</v>
      </c>
      <c r="D1672">
        <v>2001</v>
      </c>
    </row>
    <row r="1673" spans="2:4">
      <c r="B1673" s="80">
        <v>37088</v>
      </c>
      <c r="C1673">
        <v>6.7</v>
      </c>
      <c r="D1673">
        <v>2001</v>
      </c>
    </row>
    <row r="1674" spans="2:4">
      <c r="B1674" s="80">
        <v>37089</v>
      </c>
      <c r="C1674">
        <v>6.7</v>
      </c>
      <c r="D1674">
        <v>2001</v>
      </c>
    </row>
    <row r="1675" spans="2:4">
      <c r="B1675" s="80">
        <v>37090</v>
      </c>
      <c r="C1675">
        <v>6.7</v>
      </c>
      <c r="D1675">
        <v>2001</v>
      </c>
    </row>
    <row r="1676" spans="2:4">
      <c r="B1676" s="80">
        <v>37091</v>
      </c>
      <c r="C1676">
        <v>6.7</v>
      </c>
      <c r="D1676">
        <v>2001</v>
      </c>
    </row>
    <row r="1677" spans="2:4">
      <c r="B1677" s="80">
        <v>37092</v>
      </c>
      <c r="C1677">
        <v>6.7</v>
      </c>
      <c r="D1677">
        <v>2001</v>
      </c>
    </row>
    <row r="1678" spans="2:4">
      <c r="B1678" s="80">
        <v>37095</v>
      </c>
      <c r="C1678">
        <v>6.7</v>
      </c>
      <c r="D1678">
        <v>2001</v>
      </c>
    </row>
    <row r="1679" spans="2:4">
      <c r="B1679" s="80">
        <v>37096</v>
      </c>
      <c r="C1679">
        <v>6.7</v>
      </c>
      <c r="D1679">
        <v>2001</v>
      </c>
    </row>
    <row r="1680" spans="2:4">
      <c r="B1680" s="80">
        <v>37097</v>
      </c>
      <c r="C1680">
        <v>6.7</v>
      </c>
      <c r="D1680">
        <v>2001</v>
      </c>
    </row>
    <row r="1681" spans="2:4">
      <c r="B1681" s="80">
        <v>37098</v>
      </c>
      <c r="C1681">
        <v>6.7</v>
      </c>
      <c r="D1681">
        <v>2001</v>
      </c>
    </row>
    <row r="1682" spans="2:4">
      <c r="B1682" s="80">
        <v>37099</v>
      </c>
      <c r="C1682">
        <v>6.7</v>
      </c>
      <c r="D1682">
        <v>2001</v>
      </c>
    </row>
    <row r="1683" spans="2:4">
      <c r="B1683" s="80">
        <v>37102</v>
      </c>
      <c r="C1683">
        <v>6.7</v>
      </c>
      <c r="D1683">
        <v>2001</v>
      </c>
    </row>
    <row r="1684" spans="2:4">
      <c r="B1684" s="80">
        <v>37103</v>
      </c>
      <c r="C1684">
        <v>6.7</v>
      </c>
      <c r="D1684">
        <v>2001</v>
      </c>
    </row>
    <row r="1685" spans="2:4">
      <c r="B1685" s="80">
        <v>37104</v>
      </c>
      <c r="C1685">
        <v>6.7</v>
      </c>
      <c r="D1685">
        <v>2001</v>
      </c>
    </row>
    <row r="1686" spans="2:4">
      <c r="B1686" s="80">
        <v>37105</v>
      </c>
      <c r="C1686">
        <v>6.7</v>
      </c>
      <c r="D1686">
        <v>2001</v>
      </c>
    </row>
    <row r="1687" spans="2:4">
      <c r="B1687" s="80">
        <v>37106</v>
      </c>
      <c r="C1687">
        <v>6.7</v>
      </c>
      <c r="D1687">
        <v>2001</v>
      </c>
    </row>
    <row r="1688" spans="2:4">
      <c r="B1688" s="80">
        <v>37109</v>
      </c>
      <c r="C1688">
        <v>6.7</v>
      </c>
      <c r="D1688">
        <v>2001</v>
      </c>
    </row>
    <row r="1689" spans="2:4">
      <c r="B1689" s="80">
        <v>37110</v>
      </c>
      <c r="C1689">
        <v>6.7</v>
      </c>
      <c r="D1689">
        <v>2001</v>
      </c>
    </row>
    <row r="1690" spans="2:4">
      <c r="B1690" s="80">
        <v>37111</v>
      </c>
      <c r="C1690">
        <v>6.7</v>
      </c>
      <c r="D1690">
        <v>2001</v>
      </c>
    </row>
    <row r="1691" spans="2:4">
      <c r="B1691" s="80">
        <v>37112</v>
      </c>
      <c r="C1691">
        <v>6.7</v>
      </c>
      <c r="D1691">
        <v>2001</v>
      </c>
    </row>
    <row r="1692" spans="2:4">
      <c r="B1692" s="80">
        <v>37113</v>
      </c>
      <c r="C1692">
        <v>6.7</v>
      </c>
      <c r="D1692">
        <v>2001</v>
      </c>
    </row>
    <row r="1693" spans="2:4">
      <c r="B1693" s="80">
        <v>37116</v>
      </c>
      <c r="C1693">
        <v>6.7</v>
      </c>
      <c r="D1693">
        <v>2001</v>
      </c>
    </row>
    <row r="1694" spans="2:4">
      <c r="B1694" s="80">
        <v>37117</v>
      </c>
      <c r="C1694">
        <v>6.7</v>
      </c>
      <c r="D1694">
        <v>2001</v>
      </c>
    </row>
    <row r="1695" spans="2:4">
      <c r="B1695" s="80">
        <v>37118</v>
      </c>
      <c r="C1695">
        <v>6.7</v>
      </c>
      <c r="D1695">
        <v>2001</v>
      </c>
    </row>
    <row r="1696" spans="2:4">
      <c r="B1696" s="80">
        <v>37119</v>
      </c>
      <c r="C1696">
        <v>6.7</v>
      </c>
      <c r="D1696">
        <v>2001</v>
      </c>
    </row>
    <row r="1697" spans="2:4">
      <c r="B1697" s="80">
        <v>37123</v>
      </c>
      <c r="C1697">
        <v>6.7</v>
      </c>
      <c r="D1697">
        <v>2001</v>
      </c>
    </row>
    <row r="1698" spans="2:4">
      <c r="B1698" s="80">
        <v>37124</v>
      </c>
      <c r="C1698">
        <v>6.7</v>
      </c>
      <c r="D1698">
        <v>2001</v>
      </c>
    </row>
    <row r="1699" spans="2:4">
      <c r="B1699" s="80">
        <v>37125</v>
      </c>
      <c r="C1699">
        <v>6.7</v>
      </c>
      <c r="D1699">
        <v>2001</v>
      </c>
    </row>
    <row r="1700" spans="2:4">
      <c r="B1700" s="80">
        <v>37126</v>
      </c>
      <c r="C1700">
        <v>6.7</v>
      </c>
      <c r="D1700">
        <v>2001</v>
      </c>
    </row>
    <row r="1701" spans="2:4">
      <c r="B1701" s="80">
        <v>37127</v>
      </c>
      <c r="C1701">
        <v>6.5</v>
      </c>
      <c r="D1701">
        <v>2001</v>
      </c>
    </row>
    <row r="1702" spans="2:4">
      <c r="B1702" s="80">
        <v>37130</v>
      </c>
      <c r="C1702">
        <v>6.5</v>
      </c>
      <c r="D1702">
        <v>2001</v>
      </c>
    </row>
    <row r="1703" spans="2:4">
      <c r="B1703" s="80">
        <v>37131</v>
      </c>
      <c r="C1703">
        <v>6.5</v>
      </c>
      <c r="D1703">
        <v>2001</v>
      </c>
    </row>
    <row r="1704" spans="2:4">
      <c r="B1704" s="80">
        <v>37132</v>
      </c>
      <c r="C1704">
        <v>6.5</v>
      </c>
      <c r="D1704">
        <v>2001</v>
      </c>
    </row>
    <row r="1705" spans="2:4">
      <c r="B1705" s="80">
        <v>37133</v>
      </c>
      <c r="C1705">
        <v>6.5</v>
      </c>
      <c r="D1705">
        <v>2001</v>
      </c>
    </row>
    <row r="1706" spans="2:4">
      <c r="B1706" s="80">
        <v>37134</v>
      </c>
      <c r="C1706">
        <v>6.5</v>
      </c>
      <c r="D1706">
        <v>2001</v>
      </c>
    </row>
    <row r="1707" spans="2:4">
      <c r="B1707" s="80">
        <v>37137</v>
      </c>
      <c r="C1707">
        <v>6.5</v>
      </c>
      <c r="D1707">
        <v>2001</v>
      </c>
    </row>
    <row r="1708" spans="2:4">
      <c r="B1708" s="80">
        <v>37138</v>
      </c>
      <c r="C1708">
        <v>6.5</v>
      </c>
      <c r="D1708">
        <v>2001</v>
      </c>
    </row>
    <row r="1709" spans="2:4">
      <c r="B1709" s="80">
        <v>37139</v>
      </c>
      <c r="C1709">
        <v>6.5</v>
      </c>
      <c r="D1709">
        <v>2001</v>
      </c>
    </row>
    <row r="1710" spans="2:4">
      <c r="B1710" s="80">
        <v>37140</v>
      </c>
      <c r="C1710">
        <v>6.5</v>
      </c>
      <c r="D1710">
        <v>2001</v>
      </c>
    </row>
    <row r="1711" spans="2:4">
      <c r="B1711" s="80">
        <v>37141</v>
      </c>
      <c r="C1711">
        <v>6.5</v>
      </c>
      <c r="D1711">
        <v>2001</v>
      </c>
    </row>
    <row r="1712" spans="2:4">
      <c r="B1712" s="80">
        <v>37144</v>
      </c>
      <c r="C1712">
        <v>6.5</v>
      </c>
      <c r="D1712">
        <v>2001</v>
      </c>
    </row>
    <row r="1713" spans="2:4">
      <c r="B1713" s="80">
        <v>37145</v>
      </c>
      <c r="C1713">
        <v>6.5</v>
      </c>
      <c r="D1713">
        <v>2001</v>
      </c>
    </row>
    <row r="1714" spans="2:4">
      <c r="B1714" s="80">
        <v>37146</v>
      </c>
      <c r="C1714">
        <v>6.5</v>
      </c>
      <c r="D1714">
        <v>2001</v>
      </c>
    </row>
    <row r="1715" spans="2:4">
      <c r="B1715" s="80">
        <v>37147</v>
      </c>
      <c r="C1715">
        <v>6.5</v>
      </c>
      <c r="D1715">
        <v>2001</v>
      </c>
    </row>
    <row r="1716" spans="2:4">
      <c r="B1716" s="80">
        <v>37148</v>
      </c>
      <c r="C1716">
        <v>6.5</v>
      </c>
      <c r="D1716">
        <v>2001</v>
      </c>
    </row>
    <row r="1717" spans="2:4">
      <c r="B1717" s="80">
        <v>37151</v>
      </c>
      <c r="C1717">
        <v>6</v>
      </c>
      <c r="D1717">
        <v>2001</v>
      </c>
    </row>
    <row r="1718" spans="2:4">
      <c r="B1718" s="80">
        <v>37152</v>
      </c>
      <c r="C1718">
        <v>6</v>
      </c>
      <c r="D1718">
        <v>2001</v>
      </c>
    </row>
    <row r="1719" spans="2:4">
      <c r="B1719" s="80">
        <v>37153</v>
      </c>
      <c r="C1719">
        <v>6</v>
      </c>
      <c r="D1719">
        <v>2001</v>
      </c>
    </row>
    <row r="1720" spans="2:4">
      <c r="B1720" s="80">
        <v>37154</v>
      </c>
      <c r="C1720">
        <v>6</v>
      </c>
      <c r="D1720">
        <v>2001</v>
      </c>
    </row>
    <row r="1721" spans="2:4">
      <c r="B1721" s="80">
        <v>37155</v>
      </c>
      <c r="C1721">
        <v>6</v>
      </c>
      <c r="D1721">
        <v>2001</v>
      </c>
    </row>
    <row r="1722" spans="2:4">
      <c r="B1722" s="80">
        <v>37158</v>
      </c>
      <c r="C1722">
        <v>6</v>
      </c>
      <c r="D1722">
        <v>2001</v>
      </c>
    </row>
    <row r="1723" spans="2:4">
      <c r="B1723" s="80">
        <v>37159</v>
      </c>
      <c r="C1723">
        <v>6</v>
      </c>
      <c r="D1723">
        <v>2001</v>
      </c>
    </row>
    <row r="1724" spans="2:4">
      <c r="B1724" s="80">
        <v>37160</v>
      </c>
      <c r="C1724">
        <v>6</v>
      </c>
      <c r="D1724">
        <v>2001</v>
      </c>
    </row>
    <row r="1725" spans="2:4">
      <c r="B1725" s="80">
        <v>37161</v>
      </c>
      <c r="C1725">
        <v>6</v>
      </c>
      <c r="D1725">
        <v>2001</v>
      </c>
    </row>
    <row r="1726" spans="2:4">
      <c r="B1726" s="80">
        <v>37162</v>
      </c>
      <c r="C1726">
        <v>6</v>
      </c>
      <c r="D1726">
        <v>2001</v>
      </c>
    </row>
    <row r="1727" spans="2:4">
      <c r="B1727" s="80">
        <v>37163</v>
      </c>
      <c r="C1727">
        <v>0</v>
      </c>
      <c r="D1727">
        <v>2001</v>
      </c>
    </row>
    <row r="1728" spans="2:4">
      <c r="B1728" s="80">
        <v>37165</v>
      </c>
      <c r="C1728">
        <v>6</v>
      </c>
      <c r="D1728">
        <v>2001</v>
      </c>
    </row>
    <row r="1729" spans="2:4">
      <c r="B1729" s="80">
        <v>37166</v>
      </c>
      <c r="C1729">
        <v>6</v>
      </c>
      <c r="D1729">
        <v>2001</v>
      </c>
    </row>
    <row r="1730" spans="2:4">
      <c r="B1730" s="80">
        <v>37167</v>
      </c>
      <c r="C1730">
        <v>5.5</v>
      </c>
      <c r="D1730">
        <v>2001</v>
      </c>
    </row>
    <row r="1731" spans="2:4">
      <c r="B1731" s="80">
        <v>37168</v>
      </c>
      <c r="C1731">
        <v>5.5</v>
      </c>
      <c r="D1731">
        <v>2001</v>
      </c>
    </row>
    <row r="1732" spans="2:4">
      <c r="B1732" s="80">
        <v>37169</v>
      </c>
      <c r="C1732">
        <v>5.5</v>
      </c>
      <c r="D1732">
        <v>2001</v>
      </c>
    </row>
    <row r="1733" spans="2:4">
      <c r="B1733" s="80">
        <v>37170</v>
      </c>
      <c r="C1733">
        <v>0</v>
      </c>
      <c r="D1733">
        <v>2001</v>
      </c>
    </row>
    <row r="1734" spans="2:4">
      <c r="B1734" s="80">
        <v>37171</v>
      </c>
      <c r="C1734">
        <v>0</v>
      </c>
      <c r="D1734">
        <v>2001</v>
      </c>
    </row>
    <row r="1735" spans="2:4">
      <c r="B1735" s="80">
        <v>37172</v>
      </c>
      <c r="C1735">
        <v>5.5</v>
      </c>
      <c r="D1735">
        <v>2001</v>
      </c>
    </row>
    <row r="1736" spans="2:4">
      <c r="B1736" s="80">
        <v>37173</v>
      </c>
      <c r="C1736">
        <v>5.5</v>
      </c>
      <c r="D1736">
        <v>2001</v>
      </c>
    </row>
    <row r="1737" spans="2:4">
      <c r="B1737" s="80">
        <v>37174</v>
      </c>
      <c r="C1737">
        <v>5.5</v>
      </c>
      <c r="D1737">
        <v>2001</v>
      </c>
    </row>
    <row r="1738" spans="2:4">
      <c r="B1738" s="80">
        <v>37175</v>
      </c>
      <c r="C1738">
        <v>5.5</v>
      </c>
      <c r="D1738">
        <v>2001</v>
      </c>
    </row>
    <row r="1739" spans="2:4">
      <c r="B1739" s="80">
        <v>37176</v>
      </c>
      <c r="C1739">
        <v>5.5</v>
      </c>
      <c r="D1739">
        <v>2001</v>
      </c>
    </row>
    <row r="1740" spans="2:4">
      <c r="B1740" s="80">
        <v>37177</v>
      </c>
      <c r="C1740">
        <v>0</v>
      </c>
      <c r="D1740">
        <v>2001</v>
      </c>
    </row>
    <row r="1741" spans="2:4">
      <c r="B1741" s="80">
        <v>37179</v>
      </c>
      <c r="C1741">
        <v>5.5</v>
      </c>
      <c r="D1741">
        <v>2001</v>
      </c>
    </row>
    <row r="1742" spans="2:4">
      <c r="B1742" s="80">
        <v>37180</v>
      </c>
      <c r="C1742">
        <v>5.5</v>
      </c>
      <c r="D1742">
        <v>2001</v>
      </c>
    </row>
    <row r="1743" spans="2:4">
      <c r="B1743" s="80">
        <v>37181</v>
      </c>
      <c r="C1743">
        <v>5.5</v>
      </c>
      <c r="D1743">
        <v>2001</v>
      </c>
    </row>
    <row r="1744" spans="2:4">
      <c r="B1744" s="80">
        <v>37182</v>
      </c>
      <c r="C1744">
        <v>5.5</v>
      </c>
      <c r="D1744">
        <v>2001</v>
      </c>
    </row>
    <row r="1745" spans="2:4">
      <c r="B1745" s="80">
        <v>37183</v>
      </c>
      <c r="C1745">
        <v>5.5</v>
      </c>
      <c r="D1745">
        <v>2001</v>
      </c>
    </row>
    <row r="1746" spans="2:4">
      <c r="B1746" s="80">
        <v>37186</v>
      </c>
      <c r="C1746">
        <v>5.5</v>
      </c>
      <c r="D1746">
        <v>2001</v>
      </c>
    </row>
    <row r="1747" spans="2:4">
      <c r="B1747" s="80">
        <v>37187</v>
      </c>
      <c r="C1747">
        <v>5.5</v>
      </c>
      <c r="D1747">
        <v>2001</v>
      </c>
    </row>
    <row r="1748" spans="2:4">
      <c r="B1748" s="80">
        <v>37188</v>
      </c>
      <c r="C1748">
        <v>5.5</v>
      </c>
      <c r="D1748">
        <v>2001</v>
      </c>
    </row>
    <row r="1749" spans="2:4">
      <c r="B1749" s="80">
        <v>37189</v>
      </c>
      <c r="C1749">
        <v>5.5</v>
      </c>
      <c r="D1749">
        <v>2001</v>
      </c>
    </row>
    <row r="1750" spans="2:4">
      <c r="B1750" s="80">
        <v>37190</v>
      </c>
      <c r="C1750">
        <v>5.5</v>
      </c>
      <c r="D1750">
        <v>2001</v>
      </c>
    </row>
    <row r="1751" spans="2:4">
      <c r="B1751" s="80">
        <v>37193</v>
      </c>
      <c r="C1751">
        <v>5.5</v>
      </c>
      <c r="D1751">
        <v>2001</v>
      </c>
    </row>
    <row r="1752" spans="2:4">
      <c r="B1752" s="80">
        <v>37194</v>
      </c>
      <c r="C1752">
        <v>5.5</v>
      </c>
      <c r="D1752">
        <v>2001</v>
      </c>
    </row>
    <row r="1753" spans="2:4">
      <c r="B1753" s="80">
        <v>37195</v>
      </c>
      <c r="C1753">
        <v>5.5</v>
      </c>
      <c r="D1753">
        <v>2001</v>
      </c>
    </row>
    <row r="1754" spans="2:4">
      <c r="B1754" s="80">
        <v>37196</v>
      </c>
      <c r="C1754">
        <v>5.5</v>
      </c>
      <c r="D1754">
        <v>2001</v>
      </c>
    </row>
    <row r="1755" spans="2:4">
      <c r="B1755" s="80">
        <v>37197</v>
      </c>
      <c r="C1755">
        <v>5.5</v>
      </c>
      <c r="D1755">
        <v>2001</v>
      </c>
    </row>
    <row r="1756" spans="2:4">
      <c r="B1756" s="80">
        <v>37200</v>
      </c>
      <c r="C1756">
        <v>5.5</v>
      </c>
      <c r="D1756">
        <v>2001</v>
      </c>
    </row>
    <row r="1757" spans="2:4">
      <c r="B1757" s="80">
        <v>37201</v>
      </c>
      <c r="C1757">
        <v>5.5</v>
      </c>
      <c r="D1757">
        <v>2001</v>
      </c>
    </row>
    <row r="1758" spans="2:4">
      <c r="B1758" s="80">
        <v>37202</v>
      </c>
      <c r="C1758">
        <v>5</v>
      </c>
      <c r="D1758">
        <v>2001</v>
      </c>
    </row>
    <row r="1759" spans="2:4">
      <c r="B1759" s="80">
        <v>37203</v>
      </c>
      <c r="C1759">
        <v>5</v>
      </c>
      <c r="D1759">
        <v>2001</v>
      </c>
    </row>
    <row r="1760" spans="2:4">
      <c r="B1760" s="80">
        <v>37204</v>
      </c>
      <c r="C1760">
        <v>5</v>
      </c>
      <c r="D1760">
        <v>2001</v>
      </c>
    </row>
    <row r="1761" spans="2:4">
      <c r="B1761" s="80">
        <v>37207</v>
      </c>
      <c r="C1761">
        <v>5</v>
      </c>
      <c r="D1761">
        <v>2001</v>
      </c>
    </row>
    <row r="1762" spans="2:4">
      <c r="B1762" s="80">
        <v>37208</v>
      </c>
      <c r="C1762">
        <v>5</v>
      </c>
      <c r="D1762">
        <v>2001</v>
      </c>
    </row>
    <row r="1763" spans="2:4">
      <c r="B1763" s="80">
        <v>37209</v>
      </c>
      <c r="C1763">
        <v>5</v>
      </c>
      <c r="D1763">
        <v>2001</v>
      </c>
    </row>
    <row r="1764" spans="2:4">
      <c r="B1764" s="80">
        <v>37210</v>
      </c>
      <c r="C1764">
        <v>5</v>
      </c>
      <c r="D1764">
        <v>2001</v>
      </c>
    </row>
    <row r="1765" spans="2:4">
      <c r="B1765" s="80">
        <v>37211</v>
      </c>
      <c r="C1765">
        <v>5</v>
      </c>
      <c r="D1765">
        <v>2001</v>
      </c>
    </row>
    <row r="1766" spans="2:4">
      <c r="B1766" s="80">
        <v>37214</v>
      </c>
      <c r="C1766">
        <v>5</v>
      </c>
      <c r="D1766">
        <v>2001</v>
      </c>
    </row>
    <row r="1767" spans="2:4">
      <c r="B1767" s="80">
        <v>37215</v>
      </c>
      <c r="C1767">
        <v>5</v>
      </c>
      <c r="D1767">
        <v>2001</v>
      </c>
    </row>
    <row r="1768" spans="2:4">
      <c r="B1768" s="80">
        <v>37216</v>
      </c>
      <c r="C1768">
        <v>5</v>
      </c>
      <c r="D1768">
        <v>2001</v>
      </c>
    </row>
    <row r="1769" spans="2:4">
      <c r="B1769" s="80">
        <v>37217</v>
      </c>
      <c r="C1769">
        <v>5</v>
      </c>
      <c r="D1769">
        <v>2001</v>
      </c>
    </row>
    <row r="1770" spans="2:4">
      <c r="B1770" s="80">
        <v>37218</v>
      </c>
      <c r="C1770">
        <v>5</v>
      </c>
      <c r="D1770">
        <v>2001</v>
      </c>
    </row>
    <row r="1771" spans="2:4">
      <c r="B1771" s="80">
        <v>37221</v>
      </c>
      <c r="C1771">
        <v>5</v>
      </c>
      <c r="D1771">
        <v>2001</v>
      </c>
    </row>
    <row r="1772" spans="2:4">
      <c r="B1772" s="80">
        <v>37222</v>
      </c>
      <c r="C1772">
        <v>5</v>
      </c>
      <c r="D1772">
        <v>2001</v>
      </c>
    </row>
    <row r="1773" spans="2:4">
      <c r="B1773" s="80">
        <v>37223</v>
      </c>
      <c r="C1773">
        <v>5</v>
      </c>
      <c r="D1773">
        <v>2001</v>
      </c>
    </row>
    <row r="1774" spans="2:4">
      <c r="B1774" s="80">
        <v>37224</v>
      </c>
      <c r="C1774">
        <v>5</v>
      </c>
      <c r="D1774">
        <v>2001</v>
      </c>
    </row>
    <row r="1775" spans="2:4">
      <c r="B1775" s="80">
        <v>37225</v>
      </c>
      <c r="C1775">
        <v>5</v>
      </c>
      <c r="D1775">
        <v>2001</v>
      </c>
    </row>
    <row r="1776" spans="2:4">
      <c r="B1776" s="80">
        <v>37228</v>
      </c>
      <c r="C1776">
        <v>5</v>
      </c>
      <c r="D1776">
        <v>2001</v>
      </c>
    </row>
    <row r="1777" spans="2:4">
      <c r="B1777" s="80">
        <v>37229</v>
      </c>
      <c r="C1777">
        <v>5</v>
      </c>
      <c r="D1777">
        <v>2001</v>
      </c>
    </row>
    <row r="1778" spans="2:4">
      <c r="B1778" s="80">
        <v>37230</v>
      </c>
      <c r="C1778">
        <v>5</v>
      </c>
      <c r="D1778">
        <v>2001</v>
      </c>
    </row>
    <row r="1779" spans="2:4">
      <c r="B1779" s="80">
        <v>37231</v>
      </c>
      <c r="C1779">
        <v>5</v>
      </c>
      <c r="D1779">
        <v>2001</v>
      </c>
    </row>
    <row r="1780" spans="2:4">
      <c r="B1780" s="80">
        <v>37232</v>
      </c>
      <c r="C1780">
        <v>5</v>
      </c>
      <c r="D1780">
        <v>2001</v>
      </c>
    </row>
    <row r="1781" spans="2:4">
      <c r="B1781" s="80">
        <v>37235</v>
      </c>
      <c r="C1781">
        <v>5</v>
      </c>
      <c r="D1781">
        <v>2001</v>
      </c>
    </row>
    <row r="1782" spans="2:4">
      <c r="B1782" s="80">
        <v>37236</v>
      </c>
      <c r="C1782">
        <v>5</v>
      </c>
      <c r="D1782">
        <v>2001</v>
      </c>
    </row>
    <row r="1783" spans="2:4">
      <c r="B1783" s="80">
        <v>37237</v>
      </c>
      <c r="C1783">
        <v>4.75</v>
      </c>
      <c r="D1783">
        <v>2001</v>
      </c>
    </row>
    <row r="1784" spans="2:4">
      <c r="B1784" s="80">
        <v>37238</v>
      </c>
      <c r="C1784">
        <v>4.75</v>
      </c>
      <c r="D1784">
        <v>2001</v>
      </c>
    </row>
    <row r="1785" spans="2:4">
      <c r="B1785" s="80">
        <v>37239</v>
      </c>
      <c r="C1785">
        <v>4.75</v>
      </c>
      <c r="D1785">
        <v>2001</v>
      </c>
    </row>
    <row r="1786" spans="2:4">
      <c r="B1786" s="80">
        <v>37242</v>
      </c>
      <c r="C1786">
        <v>4.75</v>
      </c>
      <c r="D1786">
        <v>2001</v>
      </c>
    </row>
    <row r="1787" spans="2:4">
      <c r="B1787" s="80">
        <v>37243</v>
      </c>
      <c r="C1787">
        <v>4.75</v>
      </c>
      <c r="D1787">
        <v>2001</v>
      </c>
    </row>
    <row r="1788" spans="2:4">
      <c r="B1788" s="80">
        <v>37244</v>
      </c>
      <c r="C1788">
        <v>4.75</v>
      </c>
      <c r="D1788">
        <v>2001</v>
      </c>
    </row>
    <row r="1789" spans="2:4">
      <c r="B1789" s="80">
        <v>37245</v>
      </c>
      <c r="C1789">
        <v>4.75</v>
      </c>
      <c r="D1789">
        <v>2001</v>
      </c>
    </row>
    <row r="1790" spans="2:4">
      <c r="B1790" s="80">
        <v>37246</v>
      </c>
      <c r="C1790">
        <v>4.75</v>
      </c>
      <c r="D1790">
        <v>2001</v>
      </c>
    </row>
    <row r="1791" spans="2:4">
      <c r="B1791" s="80">
        <v>37249</v>
      </c>
      <c r="C1791">
        <v>4.75</v>
      </c>
      <c r="D1791">
        <v>2001</v>
      </c>
    </row>
    <row r="1792" spans="2:4">
      <c r="B1792" s="80">
        <v>37251</v>
      </c>
      <c r="C1792">
        <v>4.75</v>
      </c>
      <c r="D1792">
        <v>2001</v>
      </c>
    </row>
    <row r="1793" spans="2:4">
      <c r="B1793" s="80">
        <v>37252</v>
      </c>
      <c r="C1793">
        <v>4.75</v>
      </c>
      <c r="D1793">
        <v>2001</v>
      </c>
    </row>
    <row r="1794" spans="2:4">
      <c r="B1794" s="80">
        <v>37253</v>
      </c>
      <c r="C1794">
        <v>4.75</v>
      </c>
      <c r="D1794">
        <v>2001</v>
      </c>
    </row>
    <row r="1795" spans="2:4">
      <c r="B1795" s="80">
        <v>37256</v>
      </c>
      <c r="C1795">
        <v>4.75</v>
      </c>
      <c r="D1795">
        <v>2001</v>
      </c>
    </row>
    <row r="1796" spans="2:4">
      <c r="B1796" s="80">
        <v>37258</v>
      </c>
      <c r="C1796">
        <v>4.75</v>
      </c>
      <c r="D1796">
        <v>2002</v>
      </c>
    </row>
    <row r="1797" spans="2:4">
      <c r="B1797" s="80">
        <v>37259</v>
      </c>
      <c r="C1797">
        <v>4.75</v>
      </c>
      <c r="D1797">
        <v>2002</v>
      </c>
    </row>
    <row r="1798" spans="2:4">
      <c r="B1798" s="80">
        <v>37260</v>
      </c>
      <c r="C1798">
        <v>4.75</v>
      </c>
      <c r="D1798">
        <v>2002</v>
      </c>
    </row>
    <row r="1799" spans="2:4">
      <c r="B1799" s="80">
        <v>37263</v>
      </c>
      <c r="C1799">
        <v>4.75</v>
      </c>
      <c r="D1799">
        <v>2002</v>
      </c>
    </row>
    <row r="1800" spans="2:4">
      <c r="B1800" s="80">
        <v>37264</v>
      </c>
      <c r="C1800">
        <v>4.75</v>
      </c>
      <c r="D1800">
        <v>2002</v>
      </c>
    </row>
    <row r="1801" spans="2:4">
      <c r="B1801" s="80">
        <v>37265</v>
      </c>
      <c r="C1801">
        <v>4.75</v>
      </c>
      <c r="D1801">
        <v>2002</v>
      </c>
    </row>
    <row r="1802" spans="2:4">
      <c r="B1802" s="80">
        <v>37266</v>
      </c>
      <c r="C1802">
        <v>4.75</v>
      </c>
      <c r="D1802">
        <v>2002</v>
      </c>
    </row>
    <row r="1803" spans="2:4">
      <c r="B1803" s="80">
        <v>37267</v>
      </c>
      <c r="C1803">
        <v>4.75</v>
      </c>
      <c r="D1803">
        <v>2002</v>
      </c>
    </row>
    <row r="1804" spans="2:4">
      <c r="B1804" s="80">
        <v>37270</v>
      </c>
      <c r="C1804">
        <v>4.75</v>
      </c>
      <c r="D1804">
        <v>2002</v>
      </c>
    </row>
    <row r="1805" spans="2:4">
      <c r="B1805" s="80">
        <v>37271</v>
      </c>
      <c r="C1805">
        <v>4.75</v>
      </c>
      <c r="D1805">
        <v>2002</v>
      </c>
    </row>
    <row r="1806" spans="2:4">
      <c r="B1806" s="80">
        <v>37272</v>
      </c>
      <c r="C1806">
        <v>4.75</v>
      </c>
      <c r="D1806">
        <v>2002</v>
      </c>
    </row>
    <row r="1807" spans="2:4">
      <c r="B1807" s="80">
        <v>37273</v>
      </c>
      <c r="C1807">
        <v>4.75</v>
      </c>
      <c r="D1807">
        <v>2002</v>
      </c>
    </row>
    <row r="1808" spans="2:4">
      <c r="B1808" s="80">
        <v>37274</v>
      </c>
      <c r="C1808">
        <v>4.75</v>
      </c>
      <c r="D1808">
        <v>2002</v>
      </c>
    </row>
    <row r="1809" spans="2:4">
      <c r="B1809" s="80">
        <v>37277</v>
      </c>
      <c r="C1809">
        <v>4.75</v>
      </c>
      <c r="D1809">
        <v>2002</v>
      </c>
    </row>
    <row r="1810" spans="2:4">
      <c r="B1810" s="80">
        <v>37278</v>
      </c>
      <c r="C1810">
        <v>4.75</v>
      </c>
      <c r="D1810">
        <v>2002</v>
      </c>
    </row>
    <row r="1811" spans="2:4">
      <c r="B1811" s="80">
        <v>37279</v>
      </c>
      <c r="C1811">
        <v>4.75</v>
      </c>
      <c r="D1811">
        <v>2002</v>
      </c>
    </row>
    <row r="1812" spans="2:4">
      <c r="B1812" s="80">
        <v>37280</v>
      </c>
      <c r="C1812">
        <v>4.75</v>
      </c>
      <c r="D1812">
        <v>2002</v>
      </c>
    </row>
    <row r="1813" spans="2:4">
      <c r="B1813" s="80">
        <v>37281</v>
      </c>
      <c r="C1813">
        <v>4.75</v>
      </c>
      <c r="D1813">
        <v>2002</v>
      </c>
    </row>
    <row r="1814" spans="2:4">
      <c r="B1814" s="80">
        <v>37284</v>
      </c>
      <c r="C1814">
        <v>4.75</v>
      </c>
      <c r="D1814">
        <v>2002</v>
      </c>
    </row>
    <row r="1815" spans="2:4">
      <c r="B1815" s="80">
        <v>37285</v>
      </c>
      <c r="C1815">
        <v>4.75</v>
      </c>
      <c r="D1815">
        <v>2002</v>
      </c>
    </row>
    <row r="1816" spans="2:4">
      <c r="B1816" s="80">
        <v>37286</v>
      </c>
      <c r="C1816">
        <v>4.75</v>
      </c>
      <c r="D1816">
        <v>2002</v>
      </c>
    </row>
    <row r="1817" spans="2:4">
      <c r="B1817" s="80">
        <v>37287</v>
      </c>
      <c r="C1817">
        <v>4.75</v>
      </c>
      <c r="D1817">
        <v>2002</v>
      </c>
    </row>
    <row r="1818" spans="2:4">
      <c r="B1818" s="80">
        <v>37288</v>
      </c>
      <c r="C1818">
        <v>4.75</v>
      </c>
      <c r="D1818">
        <v>2002</v>
      </c>
    </row>
    <row r="1819" spans="2:4">
      <c r="B1819" s="80">
        <v>37291</v>
      </c>
      <c r="C1819">
        <v>4.75</v>
      </c>
      <c r="D1819">
        <v>2002</v>
      </c>
    </row>
    <row r="1820" spans="2:4">
      <c r="B1820" s="80">
        <v>37292</v>
      </c>
      <c r="C1820">
        <v>4.75</v>
      </c>
      <c r="D1820">
        <v>2002</v>
      </c>
    </row>
    <row r="1821" spans="2:4">
      <c r="B1821" s="80">
        <v>37293</v>
      </c>
      <c r="C1821">
        <v>4.75</v>
      </c>
      <c r="D1821">
        <v>2002</v>
      </c>
    </row>
    <row r="1822" spans="2:4">
      <c r="B1822" s="80">
        <v>37294</v>
      </c>
      <c r="C1822">
        <v>4.75</v>
      </c>
      <c r="D1822">
        <v>2002</v>
      </c>
    </row>
    <row r="1823" spans="2:4">
      <c r="B1823" s="80">
        <v>37295</v>
      </c>
      <c r="C1823">
        <v>4.75</v>
      </c>
      <c r="D1823">
        <v>2002</v>
      </c>
    </row>
    <row r="1824" spans="2:4">
      <c r="B1824" s="80">
        <v>37298</v>
      </c>
      <c r="C1824">
        <v>4.75</v>
      </c>
      <c r="D1824">
        <v>2002</v>
      </c>
    </row>
    <row r="1825" spans="2:4">
      <c r="B1825" s="80">
        <v>37299</v>
      </c>
      <c r="C1825">
        <v>4.75</v>
      </c>
      <c r="D1825">
        <v>2002</v>
      </c>
    </row>
    <row r="1826" spans="2:4">
      <c r="B1826" s="80">
        <v>37300</v>
      </c>
      <c r="C1826">
        <v>4.75</v>
      </c>
      <c r="D1826">
        <v>2002</v>
      </c>
    </row>
    <row r="1827" spans="2:4">
      <c r="B1827" s="80">
        <v>37301</v>
      </c>
      <c r="C1827">
        <v>4.75</v>
      </c>
      <c r="D1827">
        <v>2002</v>
      </c>
    </row>
    <row r="1828" spans="2:4">
      <c r="B1828" s="80">
        <v>37302</v>
      </c>
      <c r="C1828">
        <v>4.75</v>
      </c>
      <c r="D1828">
        <v>2002</v>
      </c>
    </row>
    <row r="1829" spans="2:4">
      <c r="B1829" s="80">
        <v>37305</v>
      </c>
      <c r="C1829">
        <v>4.75</v>
      </c>
      <c r="D1829">
        <v>2002</v>
      </c>
    </row>
    <row r="1830" spans="2:4">
      <c r="B1830" s="80">
        <v>37306</v>
      </c>
      <c r="C1830">
        <v>4.75</v>
      </c>
      <c r="D1830">
        <v>2002</v>
      </c>
    </row>
    <row r="1831" spans="2:4">
      <c r="B1831" s="80">
        <v>37307</v>
      </c>
      <c r="C1831">
        <v>4.75</v>
      </c>
      <c r="D1831">
        <v>2002</v>
      </c>
    </row>
    <row r="1832" spans="2:4">
      <c r="B1832" s="80">
        <v>37308</v>
      </c>
      <c r="C1832">
        <v>4.75</v>
      </c>
      <c r="D1832">
        <v>2002</v>
      </c>
    </row>
    <row r="1833" spans="2:4">
      <c r="B1833" s="80">
        <v>37309</v>
      </c>
      <c r="C1833">
        <v>4.75</v>
      </c>
      <c r="D1833">
        <v>2002</v>
      </c>
    </row>
    <row r="1834" spans="2:4">
      <c r="B1834" s="80">
        <v>37312</v>
      </c>
      <c r="C1834">
        <v>4.75</v>
      </c>
      <c r="D1834">
        <v>2002</v>
      </c>
    </row>
    <row r="1835" spans="2:4">
      <c r="B1835" s="80">
        <v>37313</v>
      </c>
      <c r="C1835">
        <v>4.75</v>
      </c>
      <c r="D1835">
        <v>2002</v>
      </c>
    </row>
    <row r="1836" spans="2:4">
      <c r="B1836" s="80">
        <v>37314</v>
      </c>
      <c r="C1836">
        <v>4.75</v>
      </c>
      <c r="D1836">
        <v>2002</v>
      </c>
    </row>
    <row r="1837" spans="2:4">
      <c r="B1837" s="80">
        <v>37315</v>
      </c>
      <c r="C1837">
        <v>4.75</v>
      </c>
      <c r="D1837">
        <v>2002</v>
      </c>
    </row>
    <row r="1838" spans="2:4">
      <c r="B1838" s="80">
        <v>37316</v>
      </c>
      <c r="C1838">
        <v>4.75</v>
      </c>
      <c r="D1838">
        <v>2002</v>
      </c>
    </row>
    <row r="1839" spans="2:4">
      <c r="B1839" s="80">
        <v>37319</v>
      </c>
      <c r="C1839">
        <v>4.75</v>
      </c>
      <c r="D1839">
        <v>2002</v>
      </c>
    </row>
    <row r="1840" spans="2:4">
      <c r="B1840" s="80">
        <v>37320</v>
      </c>
      <c r="C1840">
        <v>4.75</v>
      </c>
      <c r="D1840">
        <v>2002</v>
      </c>
    </row>
    <row r="1841" spans="2:4">
      <c r="B1841" s="80">
        <v>37321</v>
      </c>
      <c r="C1841">
        <v>4.75</v>
      </c>
      <c r="D1841">
        <v>2002</v>
      </c>
    </row>
    <row r="1842" spans="2:4">
      <c r="B1842" s="80">
        <v>37322</v>
      </c>
      <c r="C1842">
        <v>4.75</v>
      </c>
      <c r="D1842">
        <v>2002</v>
      </c>
    </row>
    <row r="1843" spans="2:4">
      <c r="B1843" s="80">
        <v>37323</v>
      </c>
      <c r="C1843">
        <v>4.75</v>
      </c>
      <c r="D1843">
        <v>2002</v>
      </c>
    </row>
    <row r="1844" spans="2:4">
      <c r="B1844" s="80">
        <v>37326</v>
      </c>
      <c r="C1844">
        <v>4.75</v>
      </c>
      <c r="D1844">
        <v>2002</v>
      </c>
    </row>
    <row r="1845" spans="2:4">
      <c r="B1845" s="80">
        <v>37327</v>
      </c>
      <c r="C1845">
        <v>4.75</v>
      </c>
      <c r="D1845">
        <v>2002</v>
      </c>
    </row>
    <row r="1846" spans="2:4">
      <c r="B1846" s="80">
        <v>37328</v>
      </c>
      <c r="C1846">
        <v>4.75</v>
      </c>
      <c r="D1846">
        <v>2002</v>
      </c>
    </row>
    <row r="1847" spans="2:4">
      <c r="B1847" s="80">
        <v>37329</v>
      </c>
      <c r="C1847">
        <v>4.75</v>
      </c>
      <c r="D1847">
        <v>2002</v>
      </c>
    </row>
    <row r="1848" spans="2:4">
      <c r="B1848" s="80">
        <v>37330</v>
      </c>
      <c r="C1848">
        <v>4.75</v>
      </c>
      <c r="D1848">
        <v>2002</v>
      </c>
    </row>
    <row r="1849" spans="2:4">
      <c r="B1849" s="80">
        <v>37333</v>
      </c>
      <c r="C1849">
        <v>4.75</v>
      </c>
      <c r="D1849">
        <v>2002</v>
      </c>
    </row>
    <row r="1850" spans="2:4">
      <c r="B1850" s="80">
        <v>37334</v>
      </c>
      <c r="C1850">
        <v>4.75</v>
      </c>
      <c r="D1850">
        <v>2002</v>
      </c>
    </row>
    <row r="1851" spans="2:4">
      <c r="B1851" s="80">
        <v>37335</v>
      </c>
      <c r="C1851">
        <v>4.75</v>
      </c>
      <c r="D1851">
        <v>2002</v>
      </c>
    </row>
    <row r="1852" spans="2:4">
      <c r="B1852" s="80">
        <v>37336</v>
      </c>
      <c r="C1852">
        <v>4.75</v>
      </c>
      <c r="D1852">
        <v>2002</v>
      </c>
    </row>
    <row r="1853" spans="2:4">
      <c r="B1853" s="80">
        <v>37337</v>
      </c>
      <c r="C1853">
        <v>4.75</v>
      </c>
      <c r="D1853">
        <v>2002</v>
      </c>
    </row>
    <row r="1854" spans="2:4">
      <c r="B1854" s="80">
        <v>37340</v>
      </c>
      <c r="C1854">
        <v>4.75</v>
      </c>
      <c r="D1854">
        <v>2002</v>
      </c>
    </row>
    <row r="1855" spans="2:4">
      <c r="B1855" s="80">
        <v>37341</v>
      </c>
      <c r="C1855">
        <v>4.75</v>
      </c>
      <c r="D1855">
        <v>2002</v>
      </c>
    </row>
    <row r="1856" spans="2:4">
      <c r="B1856" s="80">
        <v>37342</v>
      </c>
      <c r="C1856">
        <v>4.75</v>
      </c>
      <c r="D1856">
        <v>2002</v>
      </c>
    </row>
    <row r="1857" spans="2:4">
      <c r="B1857" s="80">
        <v>37343</v>
      </c>
      <c r="C1857">
        <v>4.75</v>
      </c>
      <c r="D1857">
        <v>2002</v>
      </c>
    </row>
    <row r="1858" spans="2:4">
      <c r="B1858" s="80">
        <v>37347</v>
      </c>
      <c r="C1858">
        <v>4.75</v>
      </c>
      <c r="D1858">
        <v>2002</v>
      </c>
    </row>
    <row r="1859" spans="2:4">
      <c r="B1859" s="80">
        <v>37348</v>
      </c>
      <c r="C1859">
        <v>4.75</v>
      </c>
      <c r="D1859">
        <v>2002</v>
      </c>
    </row>
    <row r="1860" spans="2:4">
      <c r="B1860" s="80">
        <v>37349</v>
      </c>
      <c r="C1860">
        <v>4.75</v>
      </c>
      <c r="D1860">
        <v>2002</v>
      </c>
    </row>
    <row r="1861" spans="2:4">
      <c r="B1861" s="80">
        <v>37350</v>
      </c>
      <c r="C1861">
        <v>4.75</v>
      </c>
      <c r="D1861">
        <v>2002</v>
      </c>
    </row>
    <row r="1862" spans="2:4">
      <c r="B1862" s="80">
        <v>37351</v>
      </c>
      <c r="C1862">
        <v>4.75</v>
      </c>
      <c r="D1862">
        <v>2002</v>
      </c>
    </row>
    <row r="1863" spans="2:4">
      <c r="B1863" s="80">
        <v>37354</v>
      </c>
      <c r="C1863">
        <v>4.75</v>
      </c>
      <c r="D1863">
        <v>2002</v>
      </c>
    </row>
    <row r="1864" spans="2:4">
      <c r="B1864" s="80">
        <v>37355</v>
      </c>
      <c r="C1864">
        <v>4.75</v>
      </c>
      <c r="D1864">
        <v>2002</v>
      </c>
    </row>
    <row r="1865" spans="2:4">
      <c r="B1865" s="80">
        <v>37356</v>
      </c>
      <c r="C1865">
        <v>4.75</v>
      </c>
      <c r="D1865">
        <v>2002</v>
      </c>
    </row>
    <row r="1866" spans="2:4">
      <c r="B1866" s="80">
        <v>37357</v>
      </c>
      <c r="C1866">
        <v>4.75</v>
      </c>
      <c r="D1866">
        <v>2002</v>
      </c>
    </row>
    <row r="1867" spans="2:4">
      <c r="B1867" s="80">
        <v>37358</v>
      </c>
      <c r="C1867">
        <v>4.75</v>
      </c>
      <c r="D1867">
        <v>2002</v>
      </c>
    </row>
    <row r="1868" spans="2:4">
      <c r="B1868" s="80">
        <v>37361</v>
      </c>
      <c r="C1868">
        <v>4.75</v>
      </c>
      <c r="D1868">
        <v>2002</v>
      </c>
    </row>
    <row r="1869" spans="2:4">
      <c r="B1869" s="80">
        <v>37362</v>
      </c>
      <c r="C1869">
        <v>4.75</v>
      </c>
      <c r="D1869">
        <v>2002</v>
      </c>
    </row>
    <row r="1870" spans="2:4">
      <c r="B1870" s="80">
        <v>37363</v>
      </c>
      <c r="C1870">
        <v>4.75</v>
      </c>
      <c r="D1870">
        <v>2002</v>
      </c>
    </row>
    <row r="1871" spans="2:4">
      <c r="B1871" s="80">
        <v>37364</v>
      </c>
      <c r="C1871">
        <v>4.75</v>
      </c>
      <c r="D1871">
        <v>2002</v>
      </c>
    </row>
    <row r="1872" spans="2:4">
      <c r="B1872" s="80">
        <v>37365</v>
      </c>
      <c r="C1872">
        <v>4.75</v>
      </c>
      <c r="D1872">
        <v>2002</v>
      </c>
    </row>
    <row r="1873" spans="2:4">
      <c r="B1873" s="80">
        <v>37368</v>
      </c>
      <c r="C1873">
        <v>4.75</v>
      </c>
      <c r="D1873">
        <v>2002</v>
      </c>
    </row>
    <row r="1874" spans="2:4">
      <c r="B1874" s="80">
        <v>37369</v>
      </c>
      <c r="C1874">
        <v>4.75</v>
      </c>
      <c r="D1874">
        <v>2002</v>
      </c>
    </row>
    <row r="1875" spans="2:4">
      <c r="B1875" s="80">
        <v>37370</v>
      </c>
      <c r="C1875">
        <v>4.75</v>
      </c>
      <c r="D1875">
        <v>2002</v>
      </c>
    </row>
    <row r="1876" spans="2:4">
      <c r="B1876" s="80">
        <v>37371</v>
      </c>
      <c r="C1876">
        <v>4.75</v>
      </c>
      <c r="D1876">
        <v>2002</v>
      </c>
    </row>
    <row r="1877" spans="2:4">
      <c r="B1877" s="80">
        <v>37372</v>
      </c>
      <c r="C1877">
        <v>4.75</v>
      </c>
      <c r="D1877">
        <v>2002</v>
      </c>
    </row>
    <row r="1878" spans="2:4">
      <c r="B1878" s="80">
        <v>37375</v>
      </c>
      <c r="C1878">
        <v>4.75</v>
      </c>
      <c r="D1878">
        <v>2002</v>
      </c>
    </row>
    <row r="1879" spans="2:4">
      <c r="B1879" s="80">
        <v>37376</v>
      </c>
      <c r="C1879">
        <v>4.75</v>
      </c>
      <c r="D1879">
        <v>2002</v>
      </c>
    </row>
    <row r="1880" spans="2:4">
      <c r="B1880" s="80">
        <v>37377</v>
      </c>
      <c r="C1880">
        <v>4.75</v>
      </c>
      <c r="D1880">
        <v>2002</v>
      </c>
    </row>
    <row r="1881" spans="2:4">
      <c r="B1881" s="80">
        <v>37378</v>
      </c>
      <c r="C1881">
        <v>4.75</v>
      </c>
      <c r="D1881">
        <v>2002</v>
      </c>
    </row>
    <row r="1882" spans="2:4">
      <c r="B1882" s="80">
        <v>37379</v>
      </c>
      <c r="C1882">
        <v>4.75</v>
      </c>
      <c r="D1882">
        <v>2002</v>
      </c>
    </row>
    <row r="1883" spans="2:4">
      <c r="B1883" s="80">
        <v>37382</v>
      </c>
      <c r="C1883">
        <v>4.75</v>
      </c>
      <c r="D1883">
        <v>2002</v>
      </c>
    </row>
    <row r="1884" spans="2:4">
      <c r="B1884" s="80">
        <v>37383</v>
      </c>
      <c r="C1884">
        <v>4.75</v>
      </c>
      <c r="D1884">
        <v>2002</v>
      </c>
    </row>
    <row r="1885" spans="2:4">
      <c r="B1885" s="80">
        <v>37384</v>
      </c>
      <c r="C1885">
        <v>4.75</v>
      </c>
      <c r="D1885">
        <v>2002</v>
      </c>
    </row>
    <row r="1886" spans="2:4">
      <c r="B1886" s="80">
        <v>37385</v>
      </c>
      <c r="C1886">
        <v>4.75</v>
      </c>
      <c r="D1886">
        <v>2002</v>
      </c>
    </row>
    <row r="1887" spans="2:4">
      <c r="B1887" s="80">
        <v>37386</v>
      </c>
      <c r="C1887">
        <v>4.75</v>
      </c>
      <c r="D1887">
        <v>2002</v>
      </c>
    </row>
    <row r="1888" spans="2:4">
      <c r="B1888" s="80">
        <v>37389</v>
      </c>
      <c r="C1888">
        <v>4.75</v>
      </c>
      <c r="D1888">
        <v>2002</v>
      </c>
    </row>
    <row r="1889" spans="2:4">
      <c r="B1889" s="80">
        <v>37390</v>
      </c>
      <c r="C1889">
        <v>4.75</v>
      </c>
      <c r="D1889">
        <v>2002</v>
      </c>
    </row>
    <row r="1890" spans="2:4">
      <c r="B1890" s="80">
        <v>37391</v>
      </c>
      <c r="C1890">
        <v>4.75</v>
      </c>
      <c r="D1890">
        <v>2002</v>
      </c>
    </row>
    <row r="1891" spans="2:4">
      <c r="B1891" s="80">
        <v>37392</v>
      </c>
      <c r="C1891">
        <v>4.75</v>
      </c>
      <c r="D1891">
        <v>2002</v>
      </c>
    </row>
    <row r="1892" spans="2:4">
      <c r="B1892" s="80">
        <v>37393</v>
      </c>
      <c r="C1892">
        <v>4.75</v>
      </c>
      <c r="D1892">
        <v>2002</v>
      </c>
    </row>
    <row r="1893" spans="2:4">
      <c r="B1893" s="80">
        <v>37396</v>
      </c>
      <c r="C1893">
        <v>4.75</v>
      </c>
      <c r="D1893">
        <v>2002</v>
      </c>
    </row>
    <row r="1894" spans="2:4">
      <c r="B1894" s="80">
        <v>37397</v>
      </c>
      <c r="C1894">
        <v>4.75</v>
      </c>
      <c r="D1894">
        <v>2002</v>
      </c>
    </row>
    <row r="1895" spans="2:4">
      <c r="B1895" s="80">
        <v>37398</v>
      </c>
      <c r="C1895">
        <v>4.75</v>
      </c>
      <c r="D1895">
        <v>2002</v>
      </c>
    </row>
    <row r="1896" spans="2:4">
      <c r="B1896" s="80">
        <v>37399</v>
      </c>
      <c r="C1896">
        <v>4.75</v>
      </c>
      <c r="D1896">
        <v>2002</v>
      </c>
    </row>
    <row r="1897" spans="2:4">
      <c r="B1897" s="80">
        <v>37400</v>
      </c>
      <c r="C1897">
        <v>4.75</v>
      </c>
      <c r="D1897">
        <v>2002</v>
      </c>
    </row>
    <row r="1898" spans="2:4">
      <c r="B1898" s="80">
        <v>37403</v>
      </c>
      <c r="C1898">
        <v>4.75</v>
      </c>
      <c r="D1898">
        <v>2002</v>
      </c>
    </row>
    <row r="1899" spans="2:4">
      <c r="B1899" s="80">
        <v>37404</v>
      </c>
      <c r="C1899">
        <v>4.75</v>
      </c>
      <c r="D1899">
        <v>2002</v>
      </c>
    </row>
    <row r="1900" spans="2:4">
      <c r="B1900" s="80">
        <v>37405</v>
      </c>
      <c r="C1900">
        <v>4.75</v>
      </c>
      <c r="D1900">
        <v>2002</v>
      </c>
    </row>
    <row r="1901" spans="2:4">
      <c r="B1901" s="80">
        <v>37406</v>
      </c>
      <c r="C1901">
        <v>4.75</v>
      </c>
      <c r="D1901">
        <v>2002</v>
      </c>
    </row>
    <row r="1902" spans="2:4">
      <c r="B1902" s="80">
        <v>37407</v>
      </c>
      <c r="C1902">
        <v>4.75</v>
      </c>
      <c r="D1902">
        <v>2002</v>
      </c>
    </row>
    <row r="1903" spans="2:4">
      <c r="B1903" s="80">
        <v>37410</v>
      </c>
      <c r="C1903">
        <v>4.75</v>
      </c>
      <c r="D1903">
        <v>2002</v>
      </c>
    </row>
    <row r="1904" spans="2:4">
      <c r="B1904" s="80">
        <v>37411</v>
      </c>
      <c r="C1904">
        <v>4.75</v>
      </c>
      <c r="D1904">
        <v>2002</v>
      </c>
    </row>
    <row r="1905" spans="2:4">
      <c r="B1905" s="80">
        <v>37412</v>
      </c>
      <c r="C1905">
        <v>4.75</v>
      </c>
      <c r="D1905">
        <v>2002</v>
      </c>
    </row>
    <row r="1906" spans="2:4">
      <c r="B1906" s="80">
        <v>37413</v>
      </c>
      <c r="C1906">
        <v>4.75</v>
      </c>
      <c r="D1906">
        <v>2002</v>
      </c>
    </row>
    <row r="1907" spans="2:4">
      <c r="B1907" s="80">
        <v>37414</v>
      </c>
      <c r="C1907">
        <v>4.75</v>
      </c>
      <c r="D1907">
        <v>2002</v>
      </c>
    </row>
    <row r="1908" spans="2:4">
      <c r="B1908" s="80">
        <v>37417</v>
      </c>
      <c r="C1908">
        <v>4.75</v>
      </c>
      <c r="D1908">
        <v>2002</v>
      </c>
    </row>
    <row r="1909" spans="2:4">
      <c r="B1909" s="80">
        <v>37418</v>
      </c>
      <c r="C1909">
        <v>4.75</v>
      </c>
      <c r="D1909">
        <v>2002</v>
      </c>
    </row>
    <row r="1910" spans="2:4">
      <c r="B1910" s="80">
        <v>37419</v>
      </c>
      <c r="C1910">
        <v>4.75</v>
      </c>
      <c r="D1910">
        <v>2002</v>
      </c>
    </row>
    <row r="1911" spans="2:4">
      <c r="B1911" s="80">
        <v>37420</v>
      </c>
      <c r="C1911">
        <v>4.75</v>
      </c>
      <c r="D1911">
        <v>2002</v>
      </c>
    </row>
    <row r="1912" spans="2:4">
      <c r="B1912" s="80">
        <v>37421</v>
      </c>
      <c r="C1912">
        <v>4.75</v>
      </c>
      <c r="D1912">
        <v>2002</v>
      </c>
    </row>
    <row r="1913" spans="2:4">
      <c r="B1913" s="80">
        <v>37424</v>
      </c>
      <c r="C1913">
        <v>4.75</v>
      </c>
      <c r="D1913">
        <v>2002</v>
      </c>
    </row>
    <row r="1914" spans="2:4">
      <c r="B1914" s="80">
        <v>37425</v>
      </c>
      <c r="C1914">
        <v>4.75</v>
      </c>
      <c r="D1914">
        <v>2002</v>
      </c>
    </row>
    <row r="1915" spans="2:4">
      <c r="B1915" s="80">
        <v>37426</v>
      </c>
      <c r="C1915">
        <v>4.75</v>
      </c>
      <c r="D1915">
        <v>2002</v>
      </c>
    </row>
    <row r="1916" spans="2:4">
      <c r="B1916" s="80">
        <v>37427</v>
      </c>
      <c r="C1916">
        <v>4.75</v>
      </c>
      <c r="D1916">
        <v>2002</v>
      </c>
    </row>
    <row r="1917" spans="2:4">
      <c r="B1917" s="80">
        <v>37428</v>
      </c>
      <c r="C1917">
        <v>4.75</v>
      </c>
      <c r="D1917">
        <v>2002</v>
      </c>
    </row>
    <row r="1918" spans="2:4">
      <c r="B1918" s="80">
        <v>37431</v>
      </c>
      <c r="C1918">
        <v>4.75</v>
      </c>
      <c r="D1918">
        <v>2002</v>
      </c>
    </row>
    <row r="1919" spans="2:4">
      <c r="B1919" s="80">
        <v>37432</v>
      </c>
      <c r="C1919">
        <v>4.75</v>
      </c>
      <c r="D1919">
        <v>2002</v>
      </c>
    </row>
    <row r="1920" spans="2:4">
      <c r="B1920" s="80">
        <v>37433</v>
      </c>
      <c r="C1920">
        <v>4.75</v>
      </c>
      <c r="D1920">
        <v>2002</v>
      </c>
    </row>
    <row r="1921" spans="2:4">
      <c r="B1921" s="80">
        <v>37434</v>
      </c>
      <c r="C1921">
        <v>4.75</v>
      </c>
      <c r="D1921">
        <v>2002</v>
      </c>
    </row>
    <row r="1922" spans="2:4">
      <c r="B1922" s="80">
        <v>37435</v>
      </c>
      <c r="C1922">
        <v>4.75</v>
      </c>
      <c r="D1922">
        <v>2002</v>
      </c>
    </row>
    <row r="1923" spans="2:4">
      <c r="B1923" s="80">
        <v>37438</v>
      </c>
      <c r="C1923">
        <v>4.75</v>
      </c>
      <c r="D1923">
        <v>2002</v>
      </c>
    </row>
    <row r="1924" spans="2:4">
      <c r="B1924" s="80">
        <v>37439</v>
      </c>
      <c r="C1924">
        <v>4.75</v>
      </c>
      <c r="D1924">
        <v>2002</v>
      </c>
    </row>
    <row r="1925" spans="2:4">
      <c r="B1925" s="80">
        <v>37440</v>
      </c>
      <c r="C1925">
        <v>4.75</v>
      </c>
      <c r="D1925">
        <v>2002</v>
      </c>
    </row>
    <row r="1926" spans="2:4">
      <c r="B1926" s="80">
        <v>37441</v>
      </c>
      <c r="C1926">
        <v>4.75</v>
      </c>
      <c r="D1926">
        <v>2002</v>
      </c>
    </row>
    <row r="1927" spans="2:4">
      <c r="B1927" s="80">
        <v>37442</v>
      </c>
      <c r="C1927">
        <v>4.75</v>
      </c>
      <c r="D1927">
        <v>2002</v>
      </c>
    </row>
    <row r="1928" spans="2:4">
      <c r="B1928" s="80">
        <v>37445</v>
      </c>
      <c r="C1928">
        <v>4.75</v>
      </c>
      <c r="D1928">
        <v>2002</v>
      </c>
    </row>
    <row r="1929" spans="2:4">
      <c r="B1929" s="80">
        <v>37446</v>
      </c>
      <c r="C1929">
        <v>4.75</v>
      </c>
      <c r="D1929">
        <v>2002</v>
      </c>
    </row>
    <row r="1930" spans="2:4">
      <c r="B1930" s="80">
        <v>37447</v>
      </c>
      <c r="C1930">
        <v>4.75</v>
      </c>
      <c r="D1930">
        <v>2002</v>
      </c>
    </row>
    <row r="1931" spans="2:4">
      <c r="B1931" s="80">
        <v>37448</v>
      </c>
      <c r="C1931">
        <v>4.75</v>
      </c>
      <c r="D1931">
        <v>2002</v>
      </c>
    </row>
    <row r="1932" spans="2:4">
      <c r="B1932" s="80">
        <v>37449</v>
      </c>
      <c r="C1932">
        <v>4.75</v>
      </c>
      <c r="D1932">
        <v>2002</v>
      </c>
    </row>
    <row r="1933" spans="2:4">
      <c r="B1933" s="80">
        <v>37452</v>
      </c>
      <c r="C1933">
        <v>4.75</v>
      </c>
      <c r="D1933">
        <v>2002</v>
      </c>
    </row>
    <row r="1934" spans="2:4">
      <c r="B1934" s="80">
        <v>37453</v>
      </c>
      <c r="C1934">
        <v>4.75</v>
      </c>
      <c r="D1934">
        <v>2002</v>
      </c>
    </row>
    <row r="1935" spans="2:4">
      <c r="B1935" s="80">
        <v>37454</v>
      </c>
      <c r="C1935">
        <v>4.75</v>
      </c>
      <c r="D1935">
        <v>2002</v>
      </c>
    </row>
    <row r="1936" spans="2:4">
      <c r="B1936" s="80">
        <v>37455</v>
      </c>
      <c r="C1936">
        <v>4.75</v>
      </c>
      <c r="D1936">
        <v>2002</v>
      </c>
    </row>
    <row r="1937" spans="2:4">
      <c r="B1937" s="80">
        <v>37456</v>
      </c>
      <c r="C1937">
        <v>4.75</v>
      </c>
      <c r="D1937">
        <v>2002</v>
      </c>
    </row>
    <row r="1938" spans="2:4">
      <c r="B1938" s="80">
        <v>37459</v>
      </c>
      <c r="C1938">
        <v>4.75</v>
      </c>
      <c r="D1938">
        <v>2002</v>
      </c>
    </row>
    <row r="1939" spans="2:4">
      <c r="B1939" s="80">
        <v>37460</v>
      </c>
      <c r="C1939">
        <v>4.75</v>
      </c>
      <c r="D1939">
        <v>2002</v>
      </c>
    </row>
    <row r="1940" spans="2:4">
      <c r="B1940" s="80">
        <v>37461</v>
      </c>
      <c r="C1940">
        <v>4.75</v>
      </c>
      <c r="D1940">
        <v>2002</v>
      </c>
    </row>
    <row r="1941" spans="2:4">
      <c r="B1941" s="80">
        <v>37462</v>
      </c>
      <c r="C1941">
        <v>4.75</v>
      </c>
      <c r="D1941">
        <v>2002</v>
      </c>
    </row>
    <row r="1942" spans="2:4">
      <c r="B1942" s="80">
        <v>37463</v>
      </c>
      <c r="C1942">
        <v>4.75</v>
      </c>
      <c r="D1942">
        <v>2002</v>
      </c>
    </row>
    <row r="1943" spans="2:4">
      <c r="B1943" s="80">
        <v>37466</v>
      </c>
      <c r="C1943">
        <v>4.75</v>
      </c>
      <c r="D1943">
        <v>2002</v>
      </c>
    </row>
    <row r="1944" spans="2:4">
      <c r="B1944" s="80">
        <v>37467</v>
      </c>
      <c r="C1944">
        <v>4.75</v>
      </c>
      <c r="D1944">
        <v>2002</v>
      </c>
    </row>
    <row r="1945" spans="2:4">
      <c r="B1945" s="80">
        <v>37468</v>
      </c>
      <c r="C1945">
        <v>4.75</v>
      </c>
      <c r="D1945">
        <v>2002</v>
      </c>
    </row>
    <row r="1946" spans="2:4">
      <c r="B1946" s="80">
        <v>37469</v>
      </c>
      <c r="C1946">
        <v>4.75</v>
      </c>
      <c r="D1946">
        <v>2002</v>
      </c>
    </row>
    <row r="1947" spans="2:4">
      <c r="B1947" s="80">
        <v>37470</v>
      </c>
      <c r="C1947">
        <v>4.75</v>
      </c>
      <c r="D1947">
        <v>2002</v>
      </c>
    </row>
    <row r="1948" spans="2:4">
      <c r="B1948" s="80">
        <v>37473</v>
      </c>
      <c r="C1948">
        <v>4.75</v>
      </c>
      <c r="D1948">
        <v>2002</v>
      </c>
    </row>
    <row r="1949" spans="2:4">
      <c r="B1949" s="80">
        <v>37474</v>
      </c>
      <c r="C1949">
        <v>4.75</v>
      </c>
      <c r="D1949">
        <v>2002</v>
      </c>
    </row>
    <row r="1950" spans="2:4">
      <c r="B1950" s="80">
        <v>37475</v>
      </c>
      <c r="C1950">
        <v>4.75</v>
      </c>
      <c r="D1950">
        <v>2002</v>
      </c>
    </row>
    <row r="1951" spans="2:4">
      <c r="B1951" s="80">
        <v>37476</v>
      </c>
      <c r="C1951">
        <v>4.75</v>
      </c>
      <c r="D1951">
        <v>2002</v>
      </c>
    </row>
    <row r="1952" spans="2:4">
      <c r="B1952" s="80">
        <v>37477</v>
      </c>
      <c r="C1952">
        <v>4.75</v>
      </c>
      <c r="D1952">
        <v>2002</v>
      </c>
    </row>
    <row r="1953" spans="2:4">
      <c r="B1953" s="80">
        <v>37480</v>
      </c>
      <c r="C1953">
        <v>4.75</v>
      </c>
      <c r="D1953">
        <v>2002</v>
      </c>
    </row>
    <row r="1954" spans="2:4">
      <c r="B1954" s="80">
        <v>37481</v>
      </c>
      <c r="C1954">
        <v>4.75</v>
      </c>
      <c r="D1954">
        <v>2002</v>
      </c>
    </row>
    <row r="1955" spans="2:4">
      <c r="B1955" s="80">
        <v>37482</v>
      </c>
      <c r="C1955">
        <v>4.75</v>
      </c>
      <c r="D1955">
        <v>2002</v>
      </c>
    </row>
    <row r="1956" spans="2:4">
      <c r="B1956" s="80">
        <v>37483</v>
      </c>
      <c r="C1956">
        <v>4.75</v>
      </c>
      <c r="D1956">
        <v>2002</v>
      </c>
    </row>
    <row r="1957" spans="2:4">
      <c r="B1957" s="80">
        <v>37484</v>
      </c>
      <c r="C1957">
        <v>4.75</v>
      </c>
      <c r="D1957">
        <v>2002</v>
      </c>
    </row>
    <row r="1958" spans="2:4">
      <c r="B1958" s="80">
        <v>37487</v>
      </c>
      <c r="C1958">
        <v>4.75</v>
      </c>
      <c r="D1958">
        <v>2002</v>
      </c>
    </row>
    <row r="1959" spans="2:4">
      <c r="B1959" s="80">
        <v>37488</v>
      </c>
      <c r="C1959">
        <v>4.75</v>
      </c>
      <c r="D1959">
        <v>2002</v>
      </c>
    </row>
    <row r="1960" spans="2:4">
      <c r="B1960" s="80">
        <v>37489</v>
      </c>
      <c r="C1960">
        <v>4.75</v>
      </c>
      <c r="D1960">
        <v>2002</v>
      </c>
    </row>
    <row r="1961" spans="2:4">
      <c r="B1961" s="80">
        <v>37490</v>
      </c>
      <c r="C1961">
        <v>4.75</v>
      </c>
      <c r="D1961">
        <v>2002</v>
      </c>
    </row>
    <row r="1962" spans="2:4">
      <c r="B1962" s="80">
        <v>37491</v>
      </c>
      <c r="C1962">
        <v>4.75</v>
      </c>
      <c r="D1962">
        <v>2002</v>
      </c>
    </row>
    <row r="1963" spans="2:4">
      <c r="B1963" s="80">
        <v>37494</v>
      </c>
      <c r="C1963">
        <v>4.75</v>
      </c>
      <c r="D1963">
        <v>2002</v>
      </c>
    </row>
    <row r="1964" spans="2:4">
      <c r="B1964" s="80">
        <v>37495</v>
      </c>
      <c r="C1964">
        <v>4.75</v>
      </c>
      <c r="D1964">
        <v>2002</v>
      </c>
    </row>
    <row r="1965" spans="2:4">
      <c r="B1965" s="80">
        <v>37496</v>
      </c>
      <c r="C1965">
        <v>4.75</v>
      </c>
      <c r="D1965">
        <v>2002</v>
      </c>
    </row>
    <row r="1966" spans="2:4">
      <c r="B1966" s="80">
        <v>37497</v>
      </c>
      <c r="C1966">
        <v>4.75</v>
      </c>
      <c r="D1966">
        <v>2002</v>
      </c>
    </row>
    <row r="1967" spans="2:4">
      <c r="B1967" s="80">
        <v>37498</v>
      </c>
      <c r="C1967">
        <v>4.75</v>
      </c>
      <c r="D1967">
        <v>2002</v>
      </c>
    </row>
    <row r="1968" spans="2:4">
      <c r="B1968" s="80">
        <v>37501</v>
      </c>
      <c r="C1968">
        <v>4.75</v>
      </c>
      <c r="D1968">
        <v>2002</v>
      </c>
    </row>
    <row r="1969" spans="2:4">
      <c r="B1969" s="80">
        <v>37502</v>
      </c>
      <c r="C1969">
        <v>4.75</v>
      </c>
      <c r="D1969">
        <v>2002</v>
      </c>
    </row>
    <row r="1970" spans="2:4">
      <c r="B1970" s="80">
        <v>37503</v>
      </c>
      <c r="C1970">
        <v>4.75</v>
      </c>
      <c r="D1970">
        <v>2002</v>
      </c>
    </row>
    <row r="1971" spans="2:4">
      <c r="B1971" s="80">
        <v>37504</v>
      </c>
      <c r="C1971">
        <v>4.75</v>
      </c>
      <c r="D1971">
        <v>2002</v>
      </c>
    </row>
    <row r="1972" spans="2:4">
      <c r="B1972" s="80">
        <v>37505</v>
      </c>
      <c r="C1972">
        <v>4.75</v>
      </c>
      <c r="D1972">
        <v>2002</v>
      </c>
    </row>
    <row r="1973" spans="2:4">
      <c r="B1973" s="80">
        <v>37508</v>
      </c>
      <c r="C1973">
        <v>4.75</v>
      </c>
      <c r="D1973">
        <v>2002</v>
      </c>
    </row>
    <row r="1974" spans="2:4">
      <c r="B1974" s="80">
        <v>37509</v>
      </c>
      <c r="C1974">
        <v>4.75</v>
      </c>
      <c r="D1974">
        <v>2002</v>
      </c>
    </row>
    <row r="1975" spans="2:4">
      <c r="B1975" s="80">
        <v>37510</v>
      </c>
      <c r="C1975">
        <v>4.75</v>
      </c>
      <c r="D1975">
        <v>2002</v>
      </c>
    </row>
    <row r="1976" spans="2:4">
      <c r="B1976" s="80">
        <v>37511</v>
      </c>
      <c r="C1976">
        <v>4.75</v>
      </c>
      <c r="D1976">
        <v>2002</v>
      </c>
    </row>
    <row r="1977" spans="2:4">
      <c r="B1977" s="80">
        <v>37512</v>
      </c>
      <c r="C1977">
        <v>4.75</v>
      </c>
      <c r="D1977">
        <v>2002</v>
      </c>
    </row>
    <row r="1978" spans="2:4">
      <c r="B1978" s="80">
        <v>37515</v>
      </c>
      <c r="C1978">
        <v>4.75</v>
      </c>
      <c r="D1978">
        <v>2002</v>
      </c>
    </row>
    <row r="1979" spans="2:4">
      <c r="B1979" s="80">
        <v>37516</v>
      </c>
      <c r="C1979">
        <v>4.75</v>
      </c>
      <c r="D1979">
        <v>2002</v>
      </c>
    </row>
    <row r="1980" spans="2:4">
      <c r="B1980" s="80">
        <v>37517</v>
      </c>
      <c r="C1980">
        <v>4.75</v>
      </c>
      <c r="D1980">
        <v>2002</v>
      </c>
    </row>
    <row r="1981" spans="2:4">
      <c r="B1981" s="80">
        <v>37518</v>
      </c>
      <c r="C1981">
        <v>4.75</v>
      </c>
      <c r="D1981">
        <v>2002</v>
      </c>
    </row>
    <row r="1982" spans="2:4">
      <c r="B1982" s="80">
        <v>37519</v>
      </c>
      <c r="C1982">
        <v>4.75</v>
      </c>
      <c r="D1982">
        <v>2002</v>
      </c>
    </row>
    <row r="1983" spans="2:4">
      <c r="B1983" s="80">
        <v>37522</v>
      </c>
      <c r="C1983">
        <v>4.75</v>
      </c>
      <c r="D1983">
        <v>2002</v>
      </c>
    </row>
    <row r="1984" spans="2:4">
      <c r="B1984" s="80">
        <v>37523</v>
      </c>
      <c r="C1984">
        <v>4.75</v>
      </c>
      <c r="D1984">
        <v>2002</v>
      </c>
    </row>
    <row r="1985" spans="2:4">
      <c r="B1985" s="80">
        <v>37524</v>
      </c>
      <c r="C1985">
        <v>4.75</v>
      </c>
      <c r="D1985">
        <v>2002</v>
      </c>
    </row>
    <row r="1986" spans="2:4">
      <c r="B1986" s="80">
        <v>37525</v>
      </c>
      <c r="C1986">
        <v>4.75</v>
      </c>
      <c r="D1986">
        <v>2002</v>
      </c>
    </row>
    <row r="1987" spans="2:4">
      <c r="B1987" s="80">
        <v>37526</v>
      </c>
      <c r="C1987">
        <v>4.75</v>
      </c>
      <c r="D1987">
        <v>2002</v>
      </c>
    </row>
    <row r="1988" spans="2:4">
      <c r="B1988" s="80">
        <v>37529</v>
      </c>
      <c r="C1988">
        <v>4.75</v>
      </c>
      <c r="D1988">
        <v>2002</v>
      </c>
    </row>
    <row r="1989" spans="2:4">
      <c r="B1989" s="80">
        <v>37530</v>
      </c>
      <c r="C1989">
        <v>4.75</v>
      </c>
      <c r="D1989">
        <v>2002</v>
      </c>
    </row>
    <row r="1990" spans="2:4">
      <c r="B1990" s="80">
        <v>37531</v>
      </c>
      <c r="C1990">
        <v>4.75</v>
      </c>
      <c r="D1990">
        <v>2002</v>
      </c>
    </row>
    <row r="1991" spans="2:4">
      <c r="B1991" s="80">
        <v>37532</v>
      </c>
      <c r="C1991">
        <v>4.75</v>
      </c>
      <c r="D1991">
        <v>2002</v>
      </c>
    </row>
    <row r="1992" spans="2:4">
      <c r="B1992" s="80">
        <v>37533</v>
      </c>
      <c r="C1992">
        <v>4.75</v>
      </c>
      <c r="D1992">
        <v>2002</v>
      </c>
    </row>
    <row r="1993" spans="2:4">
      <c r="B1993" s="80">
        <v>37536</v>
      </c>
      <c r="C1993">
        <v>4.75</v>
      </c>
      <c r="D1993">
        <v>2002</v>
      </c>
    </row>
    <row r="1994" spans="2:4">
      <c r="B1994" s="80">
        <v>37537</v>
      </c>
      <c r="C1994">
        <v>4.75</v>
      </c>
      <c r="D1994">
        <v>2002</v>
      </c>
    </row>
    <row r="1995" spans="2:4">
      <c r="B1995" s="80">
        <v>37538</v>
      </c>
      <c r="C1995">
        <v>4.75</v>
      </c>
      <c r="D1995">
        <v>2002</v>
      </c>
    </row>
    <row r="1996" spans="2:4">
      <c r="B1996" s="80">
        <v>37539</v>
      </c>
      <c r="C1996">
        <v>4.75</v>
      </c>
      <c r="D1996">
        <v>2002</v>
      </c>
    </row>
    <row r="1997" spans="2:4">
      <c r="B1997" s="80">
        <v>37540</v>
      </c>
      <c r="C1997">
        <v>4.75</v>
      </c>
      <c r="D1997">
        <v>2002</v>
      </c>
    </row>
    <row r="1998" spans="2:4">
      <c r="B1998" s="80">
        <v>37543</v>
      </c>
      <c r="C1998">
        <v>4.75</v>
      </c>
      <c r="D1998">
        <v>2002</v>
      </c>
    </row>
    <row r="1999" spans="2:4">
      <c r="B1999" s="80">
        <v>37544</v>
      </c>
      <c r="C1999">
        <v>4.75</v>
      </c>
      <c r="D1999">
        <v>2002</v>
      </c>
    </row>
    <row r="2000" spans="2:4">
      <c r="B2000" s="80">
        <v>37545</v>
      </c>
      <c r="C2000">
        <v>4.75</v>
      </c>
      <c r="D2000">
        <v>2002</v>
      </c>
    </row>
    <row r="2001" spans="2:4">
      <c r="B2001" s="80">
        <v>37546</v>
      </c>
      <c r="C2001">
        <v>4.75</v>
      </c>
      <c r="D2001">
        <v>2002</v>
      </c>
    </row>
    <row r="2002" spans="2:4">
      <c r="B2002" s="80">
        <v>37547</v>
      </c>
      <c r="C2002">
        <v>4.75</v>
      </c>
      <c r="D2002">
        <v>2002</v>
      </c>
    </row>
    <row r="2003" spans="2:4">
      <c r="B2003" s="80">
        <v>37550</v>
      </c>
      <c r="C2003">
        <v>4.75</v>
      </c>
      <c r="D2003">
        <v>2002</v>
      </c>
    </row>
    <row r="2004" spans="2:4">
      <c r="B2004" s="80">
        <v>37551</v>
      </c>
      <c r="C2004">
        <v>4.75</v>
      </c>
      <c r="D2004">
        <v>2002</v>
      </c>
    </row>
    <row r="2005" spans="2:4">
      <c r="B2005" s="80">
        <v>37552</v>
      </c>
      <c r="C2005">
        <v>4.75</v>
      </c>
      <c r="D2005">
        <v>2002</v>
      </c>
    </row>
    <row r="2006" spans="2:4">
      <c r="B2006" s="80">
        <v>37553</v>
      </c>
      <c r="C2006">
        <v>4.75</v>
      </c>
      <c r="D2006">
        <v>2002</v>
      </c>
    </row>
    <row r="2007" spans="2:4">
      <c r="B2007" s="80">
        <v>37554</v>
      </c>
      <c r="C2007">
        <v>4.75</v>
      </c>
      <c r="D2007">
        <v>2002</v>
      </c>
    </row>
    <row r="2008" spans="2:4">
      <c r="B2008" s="80">
        <v>37557</v>
      </c>
      <c r="C2008">
        <v>4.75</v>
      </c>
      <c r="D2008">
        <v>2002</v>
      </c>
    </row>
    <row r="2009" spans="2:4">
      <c r="B2009" s="80">
        <v>37558</v>
      </c>
      <c r="C2009">
        <v>4.75</v>
      </c>
      <c r="D2009">
        <v>2002</v>
      </c>
    </row>
    <row r="2010" spans="2:4">
      <c r="B2010" s="80">
        <v>37559</v>
      </c>
      <c r="C2010">
        <v>4.75</v>
      </c>
      <c r="D2010">
        <v>2002</v>
      </c>
    </row>
    <row r="2011" spans="2:4">
      <c r="B2011" s="80">
        <v>37560</v>
      </c>
      <c r="C2011">
        <v>4.75</v>
      </c>
      <c r="D2011">
        <v>2002</v>
      </c>
    </row>
    <row r="2012" spans="2:4">
      <c r="B2012" s="80">
        <v>37561</v>
      </c>
      <c r="C2012">
        <v>4.75</v>
      </c>
      <c r="D2012">
        <v>2002</v>
      </c>
    </row>
    <row r="2013" spans="2:4">
      <c r="B2013" s="80">
        <v>37564</v>
      </c>
      <c r="C2013">
        <v>4.75</v>
      </c>
      <c r="D2013">
        <v>2002</v>
      </c>
    </row>
    <row r="2014" spans="2:4">
      <c r="B2014" s="80">
        <v>37565</v>
      </c>
      <c r="C2014">
        <v>4.75</v>
      </c>
      <c r="D2014">
        <v>2002</v>
      </c>
    </row>
    <row r="2015" spans="2:4">
      <c r="B2015" s="80">
        <v>37566</v>
      </c>
      <c r="C2015">
        <v>4.75</v>
      </c>
      <c r="D2015">
        <v>2002</v>
      </c>
    </row>
    <row r="2016" spans="2:4">
      <c r="B2016" s="80">
        <v>37567</v>
      </c>
      <c r="C2016">
        <v>4.25</v>
      </c>
      <c r="D2016">
        <v>2002</v>
      </c>
    </row>
    <row r="2017" spans="2:4">
      <c r="B2017" s="80">
        <v>37568</v>
      </c>
      <c r="C2017">
        <v>4.25</v>
      </c>
      <c r="D2017">
        <v>2002</v>
      </c>
    </row>
    <row r="2018" spans="2:4">
      <c r="B2018" s="80">
        <v>37571</v>
      </c>
      <c r="C2018">
        <v>4.25</v>
      </c>
      <c r="D2018">
        <v>2002</v>
      </c>
    </row>
    <row r="2019" spans="2:4">
      <c r="B2019" s="80">
        <v>37572</v>
      </c>
      <c r="C2019">
        <v>4.25</v>
      </c>
      <c r="D2019">
        <v>2002</v>
      </c>
    </row>
    <row r="2020" spans="2:4">
      <c r="B2020" s="80">
        <v>37573</v>
      </c>
      <c r="C2020">
        <v>4.25</v>
      </c>
      <c r="D2020">
        <v>2002</v>
      </c>
    </row>
    <row r="2021" spans="2:4">
      <c r="B2021" s="80">
        <v>37574</v>
      </c>
      <c r="C2021">
        <v>4.25</v>
      </c>
      <c r="D2021">
        <v>2002</v>
      </c>
    </row>
    <row r="2022" spans="2:4">
      <c r="B2022" s="80">
        <v>37575</v>
      </c>
      <c r="C2022">
        <v>4.25</v>
      </c>
      <c r="D2022">
        <v>2002</v>
      </c>
    </row>
    <row r="2023" spans="2:4">
      <c r="B2023" s="80">
        <v>37578</v>
      </c>
      <c r="C2023">
        <v>4.25</v>
      </c>
      <c r="D2023">
        <v>2002</v>
      </c>
    </row>
    <row r="2024" spans="2:4">
      <c r="B2024" s="80">
        <v>37579</v>
      </c>
      <c r="C2024">
        <v>4.25</v>
      </c>
      <c r="D2024">
        <v>2002</v>
      </c>
    </row>
    <row r="2025" spans="2:4">
      <c r="B2025" s="80">
        <v>37580</v>
      </c>
      <c r="C2025">
        <v>4.25</v>
      </c>
      <c r="D2025">
        <v>2002</v>
      </c>
    </row>
    <row r="2026" spans="2:4">
      <c r="B2026" s="80">
        <v>37581</v>
      </c>
      <c r="C2026">
        <v>4.25</v>
      </c>
      <c r="D2026">
        <v>2002</v>
      </c>
    </row>
    <row r="2027" spans="2:4">
      <c r="B2027" s="80">
        <v>37582</v>
      </c>
      <c r="C2027">
        <v>4.25</v>
      </c>
      <c r="D2027">
        <v>2002</v>
      </c>
    </row>
    <row r="2028" spans="2:4">
      <c r="B2028" s="80">
        <v>37585</v>
      </c>
      <c r="C2028">
        <v>4.25</v>
      </c>
      <c r="D2028">
        <v>2002</v>
      </c>
    </row>
    <row r="2029" spans="2:4">
      <c r="B2029" s="80">
        <v>37586</v>
      </c>
      <c r="C2029">
        <v>4.25</v>
      </c>
      <c r="D2029">
        <v>2002</v>
      </c>
    </row>
    <row r="2030" spans="2:4">
      <c r="B2030" s="80">
        <v>37587</v>
      </c>
      <c r="C2030">
        <v>4.25</v>
      </c>
      <c r="D2030">
        <v>2002</v>
      </c>
    </row>
    <row r="2031" spans="2:4">
      <c r="B2031" s="80">
        <v>37588</v>
      </c>
      <c r="C2031">
        <v>4.25</v>
      </c>
      <c r="D2031">
        <v>2002</v>
      </c>
    </row>
    <row r="2032" spans="2:4">
      <c r="B2032" s="80">
        <v>37589</v>
      </c>
      <c r="C2032">
        <v>4.25</v>
      </c>
      <c r="D2032">
        <v>2002</v>
      </c>
    </row>
    <row r="2033" spans="2:4">
      <c r="B2033" s="80">
        <v>37592</v>
      </c>
      <c r="C2033">
        <v>4.25</v>
      </c>
      <c r="D2033">
        <v>2002</v>
      </c>
    </row>
    <row r="2034" spans="2:4">
      <c r="B2034" s="80">
        <v>37593</v>
      </c>
      <c r="C2034">
        <v>4.25</v>
      </c>
      <c r="D2034">
        <v>2002</v>
      </c>
    </row>
    <row r="2035" spans="2:4">
      <c r="B2035" s="80">
        <v>37594</v>
      </c>
      <c r="C2035">
        <v>4.25</v>
      </c>
      <c r="D2035">
        <v>2002</v>
      </c>
    </row>
    <row r="2036" spans="2:4">
      <c r="B2036" s="80">
        <v>37595</v>
      </c>
      <c r="C2036">
        <v>4.25</v>
      </c>
      <c r="D2036">
        <v>2002</v>
      </c>
    </row>
    <row r="2037" spans="2:4">
      <c r="B2037" s="80">
        <v>37596</v>
      </c>
      <c r="C2037">
        <v>4.25</v>
      </c>
      <c r="D2037">
        <v>2002</v>
      </c>
    </row>
    <row r="2038" spans="2:4">
      <c r="B2038" s="80">
        <v>37599</v>
      </c>
      <c r="C2038">
        <v>4.25</v>
      </c>
      <c r="D2038">
        <v>2002</v>
      </c>
    </row>
    <row r="2039" spans="2:4">
      <c r="B2039" s="80">
        <v>37600</v>
      </c>
      <c r="C2039">
        <v>4.25</v>
      </c>
      <c r="D2039">
        <v>2002</v>
      </c>
    </row>
    <row r="2040" spans="2:4">
      <c r="B2040" s="80">
        <v>37601</v>
      </c>
      <c r="C2040">
        <v>4.25</v>
      </c>
      <c r="D2040">
        <v>2002</v>
      </c>
    </row>
    <row r="2041" spans="2:4">
      <c r="B2041" s="80">
        <v>37602</v>
      </c>
      <c r="C2041">
        <v>4.25</v>
      </c>
      <c r="D2041">
        <v>2002</v>
      </c>
    </row>
    <row r="2042" spans="2:4">
      <c r="B2042" s="80">
        <v>37603</v>
      </c>
      <c r="C2042">
        <v>4.25</v>
      </c>
      <c r="D2042">
        <v>2002</v>
      </c>
    </row>
    <row r="2043" spans="2:4">
      <c r="B2043" s="80">
        <v>37606</v>
      </c>
      <c r="C2043">
        <v>4.25</v>
      </c>
      <c r="D2043">
        <v>2002</v>
      </c>
    </row>
    <row r="2044" spans="2:4">
      <c r="B2044" s="80">
        <v>37607</v>
      </c>
      <c r="C2044">
        <v>4.25</v>
      </c>
      <c r="D2044">
        <v>2002</v>
      </c>
    </row>
    <row r="2045" spans="2:4">
      <c r="B2045" s="80">
        <v>37608</v>
      </c>
      <c r="C2045">
        <v>4.25</v>
      </c>
      <c r="D2045">
        <v>2002</v>
      </c>
    </row>
    <row r="2046" spans="2:4">
      <c r="B2046" s="80">
        <v>37609</v>
      </c>
      <c r="C2046">
        <v>4.25</v>
      </c>
      <c r="D2046">
        <v>2002</v>
      </c>
    </row>
    <row r="2047" spans="2:4">
      <c r="B2047" s="80">
        <v>37610</v>
      </c>
      <c r="C2047">
        <v>4.25</v>
      </c>
      <c r="D2047">
        <v>2002</v>
      </c>
    </row>
    <row r="2048" spans="2:4">
      <c r="B2048" s="80">
        <v>37613</v>
      </c>
      <c r="C2048">
        <v>4.25</v>
      </c>
      <c r="D2048">
        <v>2002</v>
      </c>
    </row>
    <row r="2049" spans="2:4">
      <c r="B2049" s="80">
        <v>37614</v>
      </c>
      <c r="C2049">
        <v>4.25</v>
      </c>
      <c r="D2049">
        <v>2002</v>
      </c>
    </row>
    <row r="2050" spans="2:4">
      <c r="B2050" s="80">
        <v>37616</v>
      </c>
      <c r="C2050">
        <v>4.25</v>
      </c>
      <c r="D2050">
        <v>2002</v>
      </c>
    </row>
    <row r="2051" spans="2:4">
      <c r="B2051" s="80">
        <v>37617</v>
      </c>
      <c r="C2051">
        <v>4.25</v>
      </c>
      <c r="D2051">
        <v>2002</v>
      </c>
    </row>
    <row r="2052" spans="2:4">
      <c r="B2052" s="80">
        <v>37620</v>
      </c>
      <c r="C2052">
        <v>4.25</v>
      </c>
      <c r="D2052">
        <v>2002</v>
      </c>
    </row>
    <row r="2053" spans="2:4">
      <c r="B2053" s="80">
        <v>37621</v>
      </c>
      <c r="C2053">
        <v>4.25</v>
      </c>
      <c r="D2053">
        <v>2002</v>
      </c>
    </row>
    <row r="2054" spans="2:4">
      <c r="B2054" s="80">
        <v>37623</v>
      </c>
      <c r="C2054">
        <v>4.25</v>
      </c>
      <c r="D2054">
        <v>2003</v>
      </c>
    </row>
    <row r="2055" spans="2:4">
      <c r="B2055" s="80">
        <v>37624</v>
      </c>
      <c r="C2055">
        <v>4.25</v>
      </c>
      <c r="D2055">
        <v>2003</v>
      </c>
    </row>
    <row r="2056" spans="2:4">
      <c r="B2056" s="80">
        <v>37627</v>
      </c>
      <c r="C2056">
        <v>4.25</v>
      </c>
      <c r="D2056">
        <v>2003</v>
      </c>
    </row>
    <row r="2057" spans="2:4">
      <c r="B2057" s="80">
        <v>37628</v>
      </c>
      <c r="C2057">
        <v>4.25</v>
      </c>
      <c r="D2057">
        <v>2003</v>
      </c>
    </row>
    <row r="2058" spans="2:4">
      <c r="B2058" s="80">
        <v>37629</v>
      </c>
      <c r="C2058">
        <v>4.25</v>
      </c>
      <c r="D2058">
        <v>2003</v>
      </c>
    </row>
    <row r="2059" spans="2:4">
      <c r="B2059" s="80">
        <v>37630</v>
      </c>
      <c r="C2059">
        <v>4.25</v>
      </c>
      <c r="D2059">
        <v>2003</v>
      </c>
    </row>
    <row r="2060" spans="2:4">
      <c r="B2060" s="80">
        <v>37631</v>
      </c>
      <c r="C2060">
        <v>4.25</v>
      </c>
      <c r="D2060">
        <v>2003</v>
      </c>
    </row>
    <row r="2061" spans="2:4">
      <c r="B2061" s="80">
        <v>37634</v>
      </c>
      <c r="C2061">
        <v>4.25</v>
      </c>
      <c r="D2061">
        <v>2003</v>
      </c>
    </row>
    <row r="2062" spans="2:4">
      <c r="B2062" s="80">
        <v>37635</v>
      </c>
      <c r="C2062">
        <v>4.25</v>
      </c>
      <c r="D2062">
        <v>2003</v>
      </c>
    </row>
    <row r="2063" spans="2:4">
      <c r="B2063" s="80">
        <v>37636</v>
      </c>
      <c r="C2063">
        <v>4.25</v>
      </c>
      <c r="D2063">
        <v>2003</v>
      </c>
    </row>
    <row r="2064" spans="2:4">
      <c r="B2064" s="80">
        <v>37637</v>
      </c>
      <c r="C2064">
        <v>4.25</v>
      </c>
      <c r="D2064">
        <v>2003</v>
      </c>
    </row>
    <row r="2065" spans="2:4">
      <c r="B2065" s="80">
        <v>37638</v>
      </c>
      <c r="C2065">
        <v>4.25</v>
      </c>
      <c r="D2065">
        <v>2003</v>
      </c>
    </row>
    <row r="2066" spans="2:4">
      <c r="B2066" s="80">
        <v>37641</v>
      </c>
      <c r="C2066">
        <v>4.25</v>
      </c>
      <c r="D2066">
        <v>2003</v>
      </c>
    </row>
    <row r="2067" spans="2:4">
      <c r="B2067" s="80">
        <v>37642</v>
      </c>
      <c r="C2067">
        <v>4.25</v>
      </c>
      <c r="D2067">
        <v>2003</v>
      </c>
    </row>
    <row r="2068" spans="2:4">
      <c r="B2068" s="80">
        <v>37643</v>
      </c>
      <c r="C2068">
        <v>4.25</v>
      </c>
      <c r="D2068">
        <v>2003</v>
      </c>
    </row>
    <row r="2069" spans="2:4">
      <c r="B2069" s="80">
        <v>37644</v>
      </c>
      <c r="C2069">
        <v>4.25</v>
      </c>
      <c r="D2069">
        <v>2003</v>
      </c>
    </row>
    <row r="2070" spans="2:4">
      <c r="B2070" s="80">
        <v>37645</v>
      </c>
      <c r="C2070">
        <v>4.25</v>
      </c>
      <c r="D2070">
        <v>2003</v>
      </c>
    </row>
    <row r="2071" spans="2:4">
      <c r="B2071" s="80">
        <v>37648</v>
      </c>
      <c r="C2071">
        <v>4.25</v>
      </c>
      <c r="D2071">
        <v>2003</v>
      </c>
    </row>
    <row r="2072" spans="2:4">
      <c r="B2072" s="80">
        <v>37649</v>
      </c>
      <c r="C2072">
        <v>4.25</v>
      </c>
      <c r="D2072">
        <v>2003</v>
      </c>
    </row>
    <row r="2073" spans="2:4">
      <c r="B2073" s="80">
        <v>37650</v>
      </c>
      <c r="C2073">
        <v>4.25</v>
      </c>
      <c r="D2073">
        <v>2003</v>
      </c>
    </row>
    <row r="2074" spans="2:4">
      <c r="B2074" s="80">
        <v>37651</v>
      </c>
      <c r="C2074">
        <v>4.25</v>
      </c>
      <c r="D2074">
        <v>2003</v>
      </c>
    </row>
    <row r="2075" spans="2:4">
      <c r="B2075" s="80">
        <v>37652</v>
      </c>
      <c r="C2075">
        <v>4.25</v>
      </c>
      <c r="D2075">
        <v>2003</v>
      </c>
    </row>
    <row r="2076" spans="2:4">
      <c r="B2076" s="80">
        <v>37655</v>
      </c>
      <c r="C2076">
        <v>4.25</v>
      </c>
      <c r="D2076">
        <v>2003</v>
      </c>
    </row>
    <row r="2077" spans="2:4">
      <c r="B2077" s="80">
        <v>37656</v>
      </c>
      <c r="C2077">
        <v>4.25</v>
      </c>
      <c r="D2077">
        <v>2003</v>
      </c>
    </row>
    <row r="2078" spans="2:4">
      <c r="B2078" s="80">
        <v>37657</v>
      </c>
      <c r="C2078">
        <v>4.25</v>
      </c>
      <c r="D2078">
        <v>2003</v>
      </c>
    </row>
    <row r="2079" spans="2:4">
      <c r="B2079" s="80">
        <v>37658</v>
      </c>
      <c r="C2079">
        <v>4.25</v>
      </c>
      <c r="D2079">
        <v>2003</v>
      </c>
    </row>
    <row r="2080" spans="2:4">
      <c r="B2080" s="80">
        <v>37659</v>
      </c>
      <c r="C2080">
        <v>4.25</v>
      </c>
      <c r="D2080">
        <v>2003</v>
      </c>
    </row>
    <row r="2081" spans="2:4">
      <c r="B2081" s="80">
        <v>37662</v>
      </c>
      <c r="C2081">
        <v>4.25</v>
      </c>
      <c r="D2081">
        <v>2003</v>
      </c>
    </row>
    <row r="2082" spans="2:4">
      <c r="B2082" s="80">
        <v>37663</v>
      </c>
      <c r="C2082">
        <v>4.25</v>
      </c>
      <c r="D2082">
        <v>2003</v>
      </c>
    </row>
    <row r="2083" spans="2:4">
      <c r="B2083" s="80">
        <v>37664</v>
      </c>
      <c r="C2083">
        <v>4.25</v>
      </c>
      <c r="D2083">
        <v>2003</v>
      </c>
    </row>
    <row r="2084" spans="2:4">
      <c r="B2084" s="80">
        <v>37665</v>
      </c>
      <c r="C2084">
        <v>4.25</v>
      </c>
      <c r="D2084">
        <v>2003</v>
      </c>
    </row>
    <row r="2085" spans="2:4">
      <c r="B2085" s="80">
        <v>37666</v>
      </c>
      <c r="C2085">
        <v>4.25</v>
      </c>
      <c r="D2085">
        <v>2003</v>
      </c>
    </row>
    <row r="2086" spans="2:4">
      <c r="B2086" s="80">
        <v>37669</v>
      </c>
      <c r="C2086">
        <v>4.25</v>
      </c>
      <c r="D2086">
        <v>2003</v>
      </c>
    </row>
    <row r="2087" spans="2:4">
      <c r="B2087" s="80">
        <v>37670</v>
      </c>
      <c r="C2087">
        <v>4.25</v>
      </c>
      <c r="D2087">
        <v>2003</v>
      </c>
    </row>
    <row r="2088" spans="2:4">
      <c r="B2088" s="80">
        <v>37671</v>
      </c>
      <c r="C2088">
        <v>4.25</v>
      </c>
      <c r="D2088">
        <v>2003</v>
      </c>
    </row>
    <row r="2089" spans="2:4">
      <c r="B2089" s="80">
        <v>37672</v>
      </c>
      <c r="C2089">
        <v>4.25</v>
      </c>
      <c r="D2089">
        <v>2003</v>
      </c>
    </row>
    <row r="2090" spans="2:4">
      <c r="B2090" s="80">
        <v>37673</v>
      </c>
      <c r="C2090">
        <v>4.25</v>
      </c>
      <c r="D2090">
        <v>2003</v>
      </c>
    </row>
    <row r="2091" spans="2:4">
      <c r="B2091" s="80">
        <v>37676</v>
      </c>
      <c r="C2091">
        <v>4.25</v>
      </c>
      <c r="D2091">
        <v>2003</v>
      </c>
    </row>
    <row r="2092" spans="2:4">
      <c r="B2092" s="80">
        <v>37677</v>
      </c>
      <c r="C2092">
        <v>4.25</v>
      </c>
      <c r="D2092">
        <v>2003</v>
      </c>
    </row>
    <row r="2093" spans="2:4">
      <c r="B2093" s="80">
        <v>37678</v>
      </c>
      <c r="C2093">
        <v>4.25</v>
      </c>
      <c r="D2093">
        <v>2003</v>
      </c>
    </row>
    <row r="2094" spans="2:4">
      <c r="B2094" s="80">
        <v>37679</v>
      </c>
      <c r="C2094">
        <v>4.25</v>
      </c>
      <c r="D2094">
        <v>2003</v>
      </c>
    </row>
    <row r="2095" spans="2:4">
      <c r="B2095" s="80">
        <v>37680</v>
      </c>
      <c r="C2095">
        <v>4.25</v>
      </c>
      <c r="D2095">
        <v>2003</v>
      </c>
    </row>
    <row r="2096" spans="2:4">
      <c r="B2096" s="80">
        <v>37683</v>
      </c>
      <c r="C2096">
        <v>4.25</v>
      </c>
      <c r="D2096">
        <v>2003</v>
      </c>
    </row>
    <row r="2097" spans="2:4">
      <c r="B2097" s="80">
        <v>37684</v>
      </c>
      <c r="C2097">
        <v>4.25</v>
      </c>
      <c r="D2097">
        <v>2003</v>
      </c>
    </row>
    <row r="2098" spans="2:4">
      <c r="B2098" s="80">
        <v>37685</v>
      </c>
      <c r="C2098">
        <v>4.25</v>
      </c>
      <c r="D2098">
        <v>2003</v>
      </c>
    </row>
    <row r="2099" spans="2:4">
      <c r="B2099" s="80">
        <v>37686</v>
      </c>
      <c r="C2099">
        <v>4.25</v>
      </c>
      <c r="D2099">
        <v>2003</v>
      </c>
    </row>
    <row r="2100" spans="2:4">
      <c r="B2100" s="80">
        <v>37687</v>
      </c>
      <c r="C2100">
        <v>4.25</v>
      </c>
      <c r="D2100">
        <v>2003</v>
      </c>
    </row>
    <row r="2101" spans="2:4">
      <c r="B2101" s="80">
        <v>37690</v>
      </c>
      <c r="C2101">
        <v>4.25</v>
      </c>
      <c r="D2101">
        <v>2003</v>
      </c>
    </row>
    <row r="2102" spans="2:4">
      <c r="B2102" s="80">
        <v>37691</v>
      </c>
      <c r="C2102">
        <v>4.25</v>
      </c>
      <c r="D2102">
        <v>2003</v>
      </c>
    </row>
    <row r="2103" spans="2:4">
      <c r="B2103" s="80">
        <v>37692</v>
      </c>
      <c r="C2103">
        <v>4.25</v>
      </c>
      <c r="D2103">
        <v>2003</v>
      </c>
    </row>
    <row r="2104" spans="2:4">
      <c r="B2104" s="80">
        <v>37693</v>
      </c>
      <c r="C2104">
        <v>4.25</v>
      </c>
      <c r="D2104">
        <v>2003</v>
      </c>
    </row>
    <row r="2105" spans="2:4">
      <c r="B2105" s="80">
        <v>37694</v>
      </c>
      <c r="C2105">
        <v>4.25</v>
      </c>
      <c r="D2105">
        <v>2003</v>
      </c>
    </row>
    <row r="2106" spans="2:4">
      <c r="B2106" s="80">
        <v>37697</v>
      </c>
      <c r="C2106">
        <v>4.25</v>
      </c>
      <c r="D2106">
        <v>2003</v>
      </c>
    </row>
    <row r="2107" spans="2:4">
      <c r="B2107" s="80">
        <v>37698</v>
      </c>
      <c r="C2107">
        <v>4.25</v>
      </c>
      <c r="D2107">
        <v>2003</v>
      </c>
    </row>
    <row r="2108" spans="2:4">
      <c r="B2108" s="80">
        <v>37699</v>
      </c>
      <c r="C2108">
        <v>4.25</v>
      </c>
      <c r="D2108">
        <v>2003</v>
      </c>
    </row>
    <row r="2109" spans="2:4">
      <c r="B2109" s="80">
        <v>37700</v>
      </c>
      <c r="C2109">
        <v>4.25</v>
      </c>
      <c r="D2109">
        <v>2003</v>
      </c>
    </row>
    <row r="2110" spans="2:4">
      <c r="B2110" s="80">
        <v>37701</v>
      </c>
      <c r="C2110">
        <v>4.25</v>
      </c>
      <c r="D2110">
        <v>2003</v>
      </c>
    </row>
    <row r="2111" spans="2:4">
      <c r="B2111" s="80">
        <v>37704</v>
      </c>
      <c r="C2111">
        <v>4.25</v>
      </c>
      <c r="D2111">
        <v>2003</v>
      </c>
    </row>
    <row r="2112" spans="2:4">
      <c r="B2112" s="80">
        <v>37705</v>
      </c>
      <c r="C2112">
        <v>4.25</v>
      </c>
      <c r="D2112">
        <v>2003</v>
      </c>
    </row>
    <row r="2113" spans="2:4">
      <c r="B2113" s="80">
        <v>37706</v>
      </c>
      <c r="C2113">
        <v>4.25</v>
      </c>
      <c r="D2113">
        <v>2003</v>
      </c>
    </row>
    <row r="2114" spans="2:4">
      <c r="B2114" s="80">
        <v>37707</v>
      </c>
      <c r="C2114">
        <v>4.25</v>
      </c>
      <c r="D2114">
        <v>2003</v>
      </c>
    </row>
    <row r="2115" spans="2:4">
      <c r="B2115" s="80">
        <v>37708</v>
      </c>
      <c r="C2115">
        <v>4.25</v>
      </c>
      <c r="D2115">
        <v>2003</v>
      </c>
    </row>
    <row r="2116" spans="2:4">
      <c r="B2116" s="80">
        <v>37711</v>
      </c>
      <c r="C2116">
        <v>4.25</v>
      </c>
      <c r="D2116">
        <v>2003</v>
      </c>
    </row>
    <row r="2117" spans="2:4">
      <c r="B2117" s="80">
        <v>37712</v>
      </c>
      <c r="C2117">
        <v>4.25</v>
      </c>
      <c r="D2117">
        <v>2003</v>
      </c>
    </row>
    <row r="2118" spans="2:4">
      <c r="B2118" s="80">
        <v>37713</v>
      </c>
      <c r="C2118">
        <v>4.25</v>
      </c>
      <c r="D2118">
        <v>2003</v>
      </c>
    </row>
    <row r="2119" spans="2:4">
      <c r="B2119" s="80">
        <v>37714</v>
      </c>
      <c r="C2119">
        <v>4.25</v>
      </c>
      <c r="D2119">
        <v>2003</v>
      </c>
    </row>
    <row r="2120" spans="2:4">
      <c r="B2120" s="80">
        <v>37715</v>
      </c>
      <c r="C2120">
        <v>4.25</v>
      </c>
      <c r="D2120">
        <v>2003</v>
      </c>
    </row>
    <row r="2121" spans="2:4">
      <c r="B2121" s="80">
        <v>37718</v>
      </c>
      <c r="C2121">
        <v>4.25</v>
      </c>
      <c r="D2121">
        <v>2003</v>
      </c>
    </row>
    <row r="2122" spans="2:4">
      <c r="B2122" s="80">
        <v>37719</v>
      </c>
      <c r="C2122">
        <v>4.25</v>
      </c>
      <c r="D2122">
        <v>2003</v>
      </c>
    </row>
    <row r="2123" spans="2:4">
      <c r="B2123" s="80">
        <v>37720</v>
      </c>
      <c r="C2123">
        <v>4.25</v>
      </c>
      <c r="D2123">
        <v>2003</v>
      </c>
    </row>
    <row r="2124" spans="2:4">
      <c r="B2124" s="80">
        <v>37721</v>
      </c>
      <c r="C2124">
        <v>4.25</v>
      </c>
      <c r="D2124">
        <v>2003</v>
      </c>
    </row>
    <row r="2125" spans="2:4">
      <c r="B2125" s="80">
        <v>37722</v>
      </c>
      <c r="C2125">
        <v>4.25</v>
      </c>
      <c r="D2125">
        <v>2003</v>
      </c>
    </row>
    <row r="2126" spans="2:4">
      <c r="B2126" s="80">
        <v>37725</v>
      </c>
      <c r="C2126">
        <v>4.25</v>
      </c>
      <c r="D2126">
        <v>2003</v>
      </c>
    </row>
    <row r="2127" spans="2:4">
      <c r="B2127" s="80">
        <v>37726</v>
      </c>
      <c r="C2127">
        <v>4.25</v>
      </c>
      <c r="D2127">
        <v>2003</v>
      </c>
    </row>
    <row r="2128" spans="2:4">
      <c r="B2128" s="80">
        <v>37727</v>
      </c>
      <c r="C2128">
        <v>4.25</v>
      </c>
      <c r="D2128">
        <v>2003</v>
      </c>
    </row>
    <row r="2129" spans="2:4">
      <c r="B2129" s="80">
        <v>37728</v>
      </c>
      <c r="C2129">
        <v>4.25</v>
      </c>
      <c r="D2129">
        <v>2003</v>
      </c>
    </row>
    <row r="2130" spans="2:4">
      <c r="B2130" s="80">
        <v>37729</v>
      </c>
      <c r="C2130">
        <v>4.25</v>
      </c>
      <c r="D2130">
        <v>2003</v>
      </c>
    </row>
    <row r="2131" spans="2:4">
      <c r="B2131" s="80">
        <v>37734</v>
      </c>
      <c r="C2131">
        <v>4.25</v>
      </c>
      <c r="D2131">
        <v>2003</v>
      </c>
    </row>
    <row r="2132" spans="2:4">
      <c r="B2132" s="80">
        <v>37735</v>
      </c>
      <c r="C2132">
        <v>4.25</v>
      </c>
      <c r="D2132">
        <v>2003</v>
      </c>
    </row>
    <row r="2133" spans="2:4">
      <c r="B2133" s="80">
        <v>37736</v>
      </c>
      <c r="C2133">
        <v>4.25</v>
      </c>
      <c r="D2133">
        <v>2003</v>
      </c>
    </row>
    <row r="2134" spans="2:4">
      <c r="B2134" s="80">
        <v>37739</v>
      </c>
      <c r="C2134">
        <v>4.25</v>
      </c>
      <c r="D2134">
        <v>2003</v>
      </c>
    </row>
    <row r="2135" spans="2:4">
      <c r="B2135" s="80">
        <v>37740</v>
      </c>
      <c r="C2135">
        <v>4.25</v>
      </c>
      <c r="D2135">
        <v>2003</v>
      </c>
    </row>
    <row r="2136" spans="2:4">
      <c r="B2136" s="80">
        <v>37741</v>
      </c>
      <c r="C2136">
        <v>4.25</v>
      </c>
      <c r="D2136">
        <v>2003</v>
      </c>
    </row>
    <row r="2137" spans="2:4">
      <c r="B2137" s="80">
        <v>37742</v>
      </c>
      <c r="C2137">
        <v>4.25</v>
      </c>
      <c r="D2137">
        <v>2003</v>
      </c>
    </row>
    <row r="2138" spans="2:4">
      <c r="B2138" s="80">
        <v>37743</v>
      </c>
      <c r="C2138">
        <v>4.25</v>
      </c>
      <c r="D2138">
        <v>2003</v>
      </c>
    </row>
    <row r="2139" spans="2:4">
      <c r="B2139" s="80">
        <v>37746</v>
      </c>
      <c r="C2139">
        <v>4.25</v>
      </c>
      <c r="D2139">
        <v>2003</v>
      </c>
    </row>
    <row r="2140" spans="2:4">
      <c r="B2140" s="80">
        <v>37747</v>
      </c>
      <c r="C2140">
        <v>4.25</v>
      </c>
      <c r="D2140">
        <v>2003</v>
      </c>
    </row>
    <row r="2141" spans="2:4">
      <c r="B2141" s="80">
        <v>37748</v>
      </c>
      <c r="C2141">
        <v>4.25</v>
      </c>
      <c r="D2141">
        <v>2003</v>
      </c>
    </row>
    <row r="2142" spans="2:4">
      <c r="B2142" s="80">
        <v>37749</v>
      </c>
      <c r="C2142">
        <v>4.25</v>
      </c>
      <c r="D2142">
        <v>2003</v>
      </c>
    </row>
    <row r="2143" spans="2:4">
      <c r="B2143" s="80">
        <v>37750</v>
      </c>
      <c r="C2143">
        <v>4.25</v>
      </c>
      <c r="D2143">
        <v>2003</v>
      </c>
    </row>
    <row r="2144" spans="2:4">
      <c r="B2144" s="80">
        <v>37753</v>
      </c>
      <c r="C2144">
        <v>4.25</v>
      </c>
      <c r="D2144">
        <v>2003</v>
      </c>
    </row>
    <row r="2145" spans="2:4">
      <c r="B2145" s="80">
        <v>37754</v>
      </c>
      <c r="C2145">
        <v>4.25</v>
      </c>
      <c r="D2145">
        <v>2003</v>
      </c>
    </row>
    <row r="2146" spans="2:4">
      <c r="B2146" s="80">
        <v>37755</v>
      </c>
      <c r="C2146">
        <v>4.25</v>
      </c>
      <c r="D2146">
        <v>2003</v>
      </c>
    </row>
    <row r="2147" spans="2:4">
      <c r="B2147" s="80">
        <v>37756</v>
      </c>
      <c r="C2147">
        <v>4.25</v>
      </c>
      <c r="D2147">
        <v>2003</v>
      </c>
    </row>
    <row r="2148" spans="2:4">
      <c r="B2148" s="80">
        <v>37757</v>
      </c>
      <c r="C2148">
        <v>4.25</v>
      </c>
      <c r="D2148">
        <v>2003</v>
      </c>
    </row>
    <row r="2149" spans="2:4">
      <c r="B2149" s="80">
        <v>37760</v>
      </c>
      <c r="C2149">
        <v>4.25</v>
      </c>
      <c r="D2149">
        <v>2003</v>
      </c>
    </row>
    <row r="2150" spans="2:4">
      <c r="B2150" s="80">
        <v>37761</v>
      </c>
      <c r="C2150">
        <v>4.25</v>
      </c>
      <c r="D2150">
        <v>2003</v>
      </c>
    </row>
    <row r="2151" spans="2:4">
      <c r="B2151" s="80">
        <v>37762</v>
      </c>
      <c r="C2151">
        <v>4.25</v>
      </c>
      <c r="D2151">
        <v>2003</v>
      </c>
    </row>
    <row r="2152" spans="2:4">
      <c r="B2152" s="80">
        <v>37763</v>
      </c>
      <c r="C2152">
        <v>4.25</v>
      </c>
      <c r="D2152">
        <v>2003</v>
      </c>
    </row>
    <row r="2153" spans="2:4">
      <c r="B2153" s="80">
        <v>37764</v>
      </c>
      <c r="C2153">
        <v>4.25</v>
      </c>
      <c r="D2153">
        <v>2003</v>
      </c>
    </row>
    <row r="2154" spans="2:4">
      <c r="B2154" s="80">
        <v>37767</v>
      </c>
      <c r="C2154">
        <v>4.25</v>
      </c>
      <c r="D2154">
        <v>2003</v>
      </c>
    </row>
    <row r="2155" spans="2:4">
      <c r="B2155" s="80">
        <v>37768</v>
      </c>
      <c r="C2155">
        <v>4.25</v>
      </c>
      <c r="D2155">
        <v>2003</v>
      </c>
    </row>
    <row r="2156" spans="2:4">
      <c r="B2156" s="80">
        <v>37769</v>
      </c>
      <c r="C2156">
        <v>4.25</v>
      </c>
      <c r="D2156">
        <v>2003</v>
      </c>
    </row>
    <row r="2157" spans="2:4">
      <c r="B2157" s="80">
        <v>37770</v>
      </c>
      <c r="C2157">
        <v>4.25</v>
      </c>
      <c r="D2157">
        <v>2003</v>
      </c>
    </row>
    <row r="2158" spans="2:4">
      <c r="B2158" s="80">
        <v>37771</v>
      </c>
      <c r="C2158">
        <v>4.25</v>
      </c>
      <c r="D2158">
        <v>2003</v>
      </c>
    </row>
    <row r="2159" spans="2:4">
      <c r="B2159" s="80">
        <v>37774</v>
      </c>
      <c r="C2159">
        <v>4.25</v>
      </c>
      <c r="D2159">
        <v>2003</v>
      </c>
    </row>
    <row r="2160" spans="2:4">
      <c r="B2160" s="80">
        <v>37775</v>
      </c>
      <c r="C2160">
        <v>4.25</v>
      </c>
      <c r="D2160">
        <v>2003</v>
      </c>
    </row>
    <row r="2161" spans="2:4">
      <c r="B2161" s="80">
        <v>37776</v>
      </c>
      <c r="C2161">
        <v>4.25</v>
      </c>
      <c r="D2161">
        <v>2003</v>
      </c>
    </row>
    <row r="2162" spans="2:4">
      <c r="B2162" s="80">
        <v>37777</v>
      </c>
      <c r="C2162">
        <v>4.25</v>
      </c>
      <c r="D2162">
        <v>2003</v>
      </c>
    </row>
    <row r="2163" spans="2:4">
      <c r="B2163" s="80">
        <v>37778</v>
      </c>
      <c r="C2163">
        <v>4.25</v>
      </c>
      <c r="D2163">
        <v>2003</v>
      </c>
    </row>
    <row r="2164" spans="2:4">
      <c r="B2164" s="80">
        <v>37781</v>
      </c>
      <c r="C2164">
        <v>4.25</v>
      </c>
      <c r="D2164">
        <v>2003</v>
      </c>
    </row>
    <row r="2165" spans="2:4">
      <c r="B2165" s="80">
        <v>37782</v>
      </c>
      <c r="C2165">
        <v>4.25</v>
      </c>
      <c r="D2165">
        <v>2003</v>
      </c>
    </row>
    <row r="2166" spans="2:4">
      <c r="B2166" s="80">
        <v>37783</v>
      </c>
      <c r="C2166">
        <v>4.25</v>
      </c>
      <c r="D2166">
        <v>2003</v>
      </c>
    </row>
    <row r="2167" spans="2:4">
      <c r="B2167" s="80">
        <v>37784</v>
      </c>
      <c r="C2167">
        <v>4.25</v>
      </c>
      <c r="D2167">
        <v>2003</v>
      </c>
    </row>
    <row r="2168" spans="2:4">
      <c r="B2168" s="80">
        <v>37785</v>
      </c>
      <c r="C2168">
        <v>4.25</v>
      </c>
      <c r="D2168">
        <v>2003</v>
      </c>
    </row>
    <row r="2169" spans="2:4">
      <c r="B2169" s="80">
        <v>37788</v>
      </c>
      <c r="C2169">
        <v>4.25</v>
      </c>
      <c r="D2169">
        <v>2003</v>
      </c>
    </row>
    <row r="2170" spans="2:4">
      <c r="B2170" s="80">
        <v>37789</v>
      </c>
      <c r="C2170">
        <v>4.25</v>
      </c>
      <c r="D2170">
        <v>2003</v>
      </c>
    </row>
    <row r="2171" spans="2:4">
      <c r="B2171" s="80">
        <v>37790</v>
      </c>
      <c r="C2171">
        <v>4.25</v>
      </c>
      <c r="D2171">
        <v>2003</v>
      </c>
    </row>
    <row r="2172" spans="2:4">
      <c r="B2172" s="80">
        <v>37791</v>
      </c>
      <c r="C2172">
        <v>4.25</v>
      </c>
      <c r="D2172">
        <v>2003</v>
      </c>
    </row>
    <row r="2173" spans="2:4">
      <c r="B2173" s="80">
        <v>37792</v>
      </c>
      <c r="C2173">
        <v>4.25</v>
      </c>
      <c r="D2173">
        <v>2003</v>
      </c>
    </row>
    <row r="2174" spans="2:4">
      <c r="B2174" s="80">
        <v>37795</v>
      </c>
      <c r="C2174">
        <v>4.25</v>
      </c>
      <c r="D2174">
        <v>2003</v>
      </c>
    </row>
    <row r="2175" spans="2:4">
      <c r="B2175" s="80">
        <v>37796</v>
      </c>
      <c r="C2175">
        <v>4.25</v>
      </c>
      <c r="D2175">
        <v>2003</v>
      </c>
    </row>
    <row r="2176" spans="2:4">
      <c r="B2176" s="80">
        <v>37797</v>
      </c>
      <c r="C2176">
        <v>4.25</v>
      </c>
      <c r="D2176">
        <v>2003</v>
      </c>
    </row>
    <row r="2177" spans="2:4">
      <c r="B2177" s="80">
        <v>37798</v>
      </c>
      <c r="C2177">
        <v>4.25</v>
      </c>
      <c r="D2177">
        <v>2003</v>
      </c>
    </row>
    <row r="2178" spans="2:4">
      <c r="B2178" s="80">
        <v>37799</v>
      </c>
      <c r="C2178">
        <v>4</v>
      </c>
      <c r="D2178">
        <v>2003</v>
      </c>
    </row>
    <row r="2179" spans="2:4">
      <c r="B2179" s="80">
        <v>37802</v>
      </c>
      <c r="C2179">
        <v>4</v>
      </c>
      <c r="D2179">
        <v>2003</v>
      </c>
    </row>
    <row r="2180" spans="2:4">
      <c r="B2180" s="80">
        <v>37803</v>
      </c>
      <c r="C2180">
        <v>4</v>
      </c>
      <c r="D2180">
        <v>2003</v>
      </c>
    </row>
    <row r="2181" spans="2:4">
      <c r="B2181" s="80">
        <v>37804</v>
      </c>
      <c r="C2181">
        <v>4</v>
      </c>
      <c r="D2181">
        <v>2003</v>
      </c>
    </row>
    <row r="2182" spans="2:4">
      <c r="B2182" s="80">
        <v>37805</v>
      </c>
      <c r="C2182">
        <v>4</v>
      </c>
      <c r="D2182">
        <v>2003</v>
      </c>
    </row>
    <row r="2183" spans="2:4">
      <c r="B2183" s="80">
        <v>37806</v>
      </c>
      <c r="C2183">
        <v>4</v>
      </c>
      <c r="D2183">
        <v>2003</v>
      </c>
    </row>
    <row r="2184" spans="2:4">
      <c r="B2184" s="80">
        <v>37809</v>
      </c>
      <c r="C2184">
        <v>4</v>
      </c>
      <c r="D2184">
        <v>2003</v>
      </c>
    </row>
    <row r="2185" spans="2:4">
      <c r="B2185" s="80">
        <v>37810</v>
      </c>
      <c r="C2185">
        <v>4</v>
      </c>
      <c r="D2185">
        <v>2003</v>
      </c>
    </row>
    <row r="2186" spans="2:4">
      <c r="B2186" s="80">
        <v>37811</v>
      </c>
      <c r="C2186">
        <v>4</v>
      </c>
      <c r="D2186">
        <v>2003</v>
      </c>
    </row>
    <row r="2187" spans="2:4">
      <c r="B2187" s="80">
        <v>37812</v>
      </c>
      <c r="C2187">
        <v>4</v>
      </c>
      <c r="D2187">
        <v>2003</v>
      </c>
    </row>
    <row r="2188" spans="2:4">
      <c r="B2188" s="80">
        <v>37813</v>
      </c>
      <c r="C2188">
        <v>4</v>
      </c>
      <c r="D2188">
        <v>2003</v>
      </c>
    </row>
    <row r="2189" spans="2:4">
      <c r="B2189" s="80">
        <v>37816</v>
      </c>
      <c r="C2189">
        <v>4</v>
      </c>
      <c r="D2189">
        <v>2003</v>
      </c>
    </row>
    <row r="2190" spans="2:4">
      <c r="B2190" s="80">
        <v>37817</v>
      </c>
      <c r="C2190">
        <v>4</v>
      </c>
      <c r="D2190">
        <v>2003</v>
      </c>
    </row>
    <row r="2191" spans="2:4">
      <c r="B2191" s="80">
        <v>37818</v>
      </c>
      <c r="C2191">
        <v>4</v>
      </c>
      <c r="D2191">
        <v>2003</v>
      </c>
    </row>
    <row r="2192" spans="2:4">
      <c r="B2192" s="80">
        <v>37819</v>
      </c>
      <c r="C2192">
        <v>4</v>
      </c>
      <c r="D2192">
        <v>2003</v>
      </c>
    </row>
    <row r="2193" spans="2:4">
      <c r="B2193" s="80">
        <v>37820</v>
      </c>
      <c r="C2193">
        <v>4</v>
      </c>
      <c r="D2193">
        <v>2003</v>
      </c>
    </row>
    <row r="2194" spans="2:4">
      <c r="B2194" s="80">
        <v>37823</v>
      </c>
      <c r="C2194">
        <v>4</v>
      </c>
      <c r="D2194">
        <v>2003</v>
      </c>
    </row>
    <row r="2195" spans="2:4">
      <c r="B2195" s="80">
        <v>37824</v>
      </c>
      <c r="C2195">
        <v>4</v>
      </c>
      <c r="D2195">
        <v>2003</v>
      </c>
    </row>
    <row r="2196" spans="2:4">
      <c r="B2196" s="80">
        <v>37825</v>
      </c>
      <c r="C2196">
        <v>4</v>
      </c>
      <c r="D2196">
        <v>2003</v>
      </c>
    </row>
    <row r="2197" spans="2:4">
      <c r="B2197" s="80">
        <v>37826</v>
      </c>
      <c r="C2197">
        <v>4</v>
      </c>
      <c r="D2197">
        <v>2003</v>
      </c>
    </row>
    <row r="2198" spans="2:4">
      <c r="B2198" s="80">
        <v>37827</v>
      </c>
      <c r="C2198">
        <v>4</v>
      </c>
      <c r="D2198">
        <v>2003</v>
      </c>
    </row>
    <row r="2199" spans="2:4">
      <c r="B2199" s="80">
        <v>37830</v>
      </c>
      <c r="C2199">
        <v>4</v>
      </c>
      <c r="D2199">
        <v>2003</v>
      </c>
    </row>
    <row r="2200" spans="2:4">
      <c r="B2200" s="80">
        <v>37831</v>
      </c>
      <c r="C2200">
        <v>4</v>
      </c>
      <c r="D2200">
        <v>2003</v>
      </c>
    </row>
    <row r="2201" spans="2:4">
      <c r="B2201" s="80">
        <v>37832</v>
      </c>
      <c r="C2201">
        <v>4</v>
      </c>
      <c r="D2201">
        <v>2003</v>
      </c>
    </row>
    <row r="2202" spans="2:4">
      <c r="B2202" s="80">
        <v>37833</v>
      </c>
      <c r="C2202">
        <v>4</v>
      </c>
      <c r="D2202">
        <v>2003</v>
      </c>
    </row>
    <row r="2203" spans="2:4">
      <c r="B2203" s="80">
        <v>37834</v>
      </c>
      <c r="C2203">
        <v>4</v>
      </c>
      <c r="D2203">
        <v>2003</v>
      </c>
    </row>
    <row r="2204" spans="2:4">
      <c r="B2204" s="80">
        <v>37837</v>
      </c>
      <c r="C2204">
        <v>4</v>
      </c>
      <c r="D2204">
        <v>2003</v>
      </c>
    </row>
    <row r="2205" spans="2:4">
      <c r="B2205" s="80">
        <v>37838</v>
      </c>
      <c r="C2205">
        <v>4</v>
      </c>
      <c r="D2205">
        <v>2003</v>
      </c>
    </row>
    <row r="2206" spans="2:4">
      <c r="B2206" s="80">
        <v>37839</v>
      </c>
      <c r="C2206">
        <v>4</v>
      </c>
      <c r="D2206">
        <v>2003</v>
      </c>
    </row>
    <row r="2207" spans="2:4">
      <c r="B2207" s="80">
        <v>37840</v>
      </c>
      <c r="C2207">
        <v>4</v>
      </c>
      <c r="D2207">
        <v>2003</v>
      </c>
    </row>
    <row r="2208" spans="2:4">
      <c r="B2208" s="80">
        <v>37841</v>
      </c>
      <c r="C2208">
        <v>4</v>
      </c>
      <c r="D2208">
        <v>2003</v>
      </c>
    </row>
    <row r="2209" spans="2:4">
      <c r="B2209" s="80">
        <v>37844</v>
      </c>
      <c r="C2209">
        <v>4</v>
      </c>
      <c r="D2209">
        <v>2003</v>
      </c>
    </row>
    <row r="2210" spans="2:4">
      <c r="B2210" s="80">
        <v>37845</v>
      </c>
      <c r="C2210">
        <v>4</v>
      </c>
      <c r="D2210">
        <v>2003</v>
      </c>
    </row>
    <row r="2211" spans="2:4">
      <c r="B2211" s="80">
        <v>37846</v>
      </c>
      <c r="C2211">
        <v>4</v>
      </c>
      <c r="D2211">
        <v>2003</v>
      </c>
    </row>
    <row r="2212" spans="2:4">
      <c r="B2212" s="80">
        <v>37847</v>
      </c>
      <c r="C2212">
        <v>4</v>
      </c>
      <c r="D2212">
        <v>2003</v>
      </c>
    </row>
    <row r="2213" spans="2:4">
      <c r="B2213" s="80">
        <v>37848</v>
      </c>
      <c r="C2213">
        <v>4</v>
      </c>
      <c r="D2213">
        <v>2003</v>
      </c>
    </row>
    <row r="2214" spans="2:4">
      <c r="B2214" s="80">
        <v>37851</v>
      </c>
      <c r="C2214">
        <v>4</v>
      </c>
      <c r="D2214">
        <v>2003</v>
      </c>
    </row>
    <row r="2215" spans="2:4">
      <c r="B2215" s="80">
        <v>37852</v>
      </c>
      <c r="C2215">
        <v>4</v>
      </c>
      <c r="D2215">
        <v>2003</v>
      </c>
    </row>
    <row r="2216" spans="2:4">
      <c r="B2216" s="80">
        <v>37853</v>
      </c>
      <c r="C2216">
        <v>4</v>
      </c>
      <c r="D2216">
        <v>2003</v>
      </c>
    </row>
    <row r="2217" spans="2:4">
      <c r="B2217" s="80">
        <v>37854</v>
      </c>
      <c r="C2217">
        <v>4</v>
      </c>
      <c r="D2217">
        <v>2003</v>
      </c>
    </row>
    <row r="2218" spans="2:4">
      <c r="B2218" s="80">
        <v>37855</v>
      </c>
      <c r="C2218">
        <v>4</v>
      </c>
      <c r="D2218">
        <v>2003</v>
      </c>
    </row>
    <row r="2219" spans="2:4">
      <c r="B2219" s="80">
        <v>37858</v>
      </c>
      <c r="C2219">
        <v>4</v>
      </c>
      <c r="D2219">
        <v>2003</v>
      </c>
    </row>
    <row r="2220" spans="2:4">
      <c r="B2220" s="80">
        <v>37859</v>
      </c>
      <c r="C2220">
        <v>4</v>
      </c>
      <c r="D2220">
        <v>2003</v>
      </c>
    </row>
    <row r="2221" spans="2:4">
      <c r="B2221" s="80">
        <v>37860</v>
      </c>
      <c r="C2221">
        <v>4</v>
      </c>
      <c r="D2221">
        <v>2003</v>
      </c>
    </row>
    <row r="2222" spans="2:4">
      <c r="B2222" s="80">
        <v>37861</v>
      </c>
      <c r="C2222">
        <v>4</v>
      </c>
      <c r="D2222">
        <v>2003</v>
      </c>
    </row>
    <row r="2223" spans="2:4">
      <c r="B2223" s="80">
        <v>37862</v>
      </c>
      <c r="C2223">
        <v>4</v>
      </c>
      <c r="D2223">
        <v>2003</v>
      </c>
    </row>
    <row r="2224" spans="2:4">
      <c r="B2224" s="80">
        <v>37865</v>
      </c>
      <c r="C2224">
        <v>4</v>
      </c>
      <c r="D2224">
        <v>2003</v>
      </c>
    </row>
    <row r="2225" spans="2:4">
      <c r="B2225" s="80">
        <v>37866</v>
      </c>
      <c r="C2225">
        <v>4</v>
      </c>
      <c r="D2225">
        <v>2003</v>
      </c>
    </row>
    <row r="2226" spans="2:4">
      <c r="B2226" s="80">
        <v>37867</v>
      </c>
      <c r="C2226">
        <v>4</v>
      </c>
      <c r="D2226">
        <v>2003</v>
      </c>
    </row>
    <row r="2227" spans="2:4">
      <c r="B2227" s="80">
        <v>37868</v>
      </c>
      <c r="C2227">
        <v>4</v>
      </c>
      <c r="D2227">
        <v>2003</v>
      </c>
    </row>
    <row r="2228" spans="2:4">
      <c r="B2228" s="80">
        <v>37869</v>
      </c>
      <c r="C2228">
        <v>4</v>
      </c>
      <c r="D2228">
        <v>2003</v>
      </c>
    </row>
    <row r="2229" spans="2:4">
      <c r="B2229" s="80">
        <v>37872</v>
      </c>
      <c r="C2229">
        <v>4</v>
      </c>
      <c r="D2229">
        <v>2003</v>
      </c>
    </row>
    <row r="2230" spans="2:4">
      <c r="B2230" s="80">
        <v>37873</v>
      </c>
      <c r="C2230">
        <v>4</v>
      </c>
      <c r="D2230">
        <v>2003</v>
      </c>
    </row>
    <row r="2231" spans="2:4">
      <c r="B2231" s="80">
        <v>37874</v>
      </c>
      <c r="C2231">
        <v>4</v>
      </c>
      <c r="D2231">
        <v>2003</v>
      </c>
    </row>
    <row r="2232" spans="2:4">
      <c r="B2232" s="80">
        <v>37875</v>
      </c>
      <c r="C2232">
        <v>4</v>
      </c>
      <c r="D2232">
        <v>2003</v>
      </c>
    </row>
    <row r="2233" spans="2:4">
      <c r="B2233" s="80">
        <v>37876</v>
      </c>
      <c r="C2233">
        <v>4</v>
      </c>
      <c r="D2233">
        <v>2003</v>
      </c>
    </row>
    <row r="2234" spans="2:4">
      <c r="B2234" s="80">
        <v>37879</v>
      </c>
      <c r="C2234">
        <v>4</v>
      </c>
      <c r="D2234">
        <v>2003</v>
      </c>
    </row>
    <row r="2235" spans="2:4">
      <c r="B2235" s="80">
        <v>37880</v>
      </c>
      <c r="C2235">
        <v>4</v>
      </c>
      <c r="D2235">
        <v>2003</v>
      </c>
    </row>
    <row r="2236" spans="2:4">
      <c r="B2236" s="80">
        <v>37881</v>
      </c>
      <c r="C2236">
        <v>4</v>
      </c>
      <c r="D2236">
        <v>2003</v>
      </c>
    </row>
    <row r="2237" spans="2:4">
      <c r="B2237" s="80">
        <v>37882</v>
      </c>
      <c r="C2237">
        <v>4</v>
      </c>
      <c r="D2237">
        <v>2003</v>
      </c>
    </row>
    <row r="2238" spans="2:4">
      <c r="B2238" s="80">
        <v>37883</v>
      </c>
      <c r="C2238">
        <v>4</v>
      </c>
      <c r="D2238">
        <v>2003</v>
      </c>
    </row>
    <row r="2239" spans="2:4">
      <c r="B2239" s="80">
        <v>37886</v>
      </c>
      <c r="C2239">
        <v>4</v>
      </c>
      <c r="D2239">
        <v>2003</v>
      </c>
    </row>
    <row r="2240" spans="2:4">
      <c r="B2240" s="80">
        <v>37887</v>
      </c>
      <c r="C2240">
        <v>4</v>
      </c>
      <c r="D2240">
        <v>2003</v>
      </c>
    </row>
    <row r="2241" spans="2:4">
      <c r="B2241" s="80">
        <v>37888</v>
      </c>
      <c r="C2241">
        <v>4</v>
      </c>
      <c r="D2241">
        <v>2003</v>
      </c>
    </row>
    <row r="2242" spans="2:4">
      <c r="B2242" s="80">
        <v>37889</v>
      </c>
      <c r="C2242">
        <v>4</v>
      </c>
      <c r="D2242">
        <v>2003</v>
      </c>
    </row>
    <row r="2243" spans="2:4">
      <c r="B2243" s="80">
        <v>37890</v>
      </c>
      <c r="C2243">
        <v>4</v>
      </c>
      <c r="D2243">
        <v>2003</v>
      </c>
    </row>
    <row r="2244" spans="2:4">
      <c r="B2244" s="80">
        <v>37893</v>
      </c>
      <c r="C2244">
        <v>4</v>
      </c>
      <c r="D2244">
        <v>2003</v>
      </c>
    </row>
    <row r="2245" spans="2:4">
      <c r="B2245" s="80">
        <v>37894</v>
      </c>
      <c r="C2245">
        <v>4</v>
      </c>
      <c r="D2245">
        <v>2003</v>
      </c>
    </row>
    <row r="2246" spans="2:4">
      <c r="B2246" s="80">
        <v>37895</v>
      </c>
      <c r="C2246">
        <v>4</v>
      </c>
      <c r="D2246">
        <v>2003</v>
      </c>
    </row>
    <row r="2247" spans="2:4">
      <c r="B2247" s="80">
        <v>37896</v>
      </c>
      <c r="C2247">
        <v>4</v>
      </c>
      <c r="D2247">
        <v>2003</v>
      </c>
    </row>
    <row r="2248" spans="2:4">
      <c r="B2248" s="80">
        <v>37897</v>
      </c>
      <c r="C2248">
        <v>4</v>
      </c>
      <c r="D2248">
        <v>2003</v>
      </c>
    </row>
    <row r="2249" spans="2:4">
      <c r="B2249" s="80">
        <v>37900</v>
      </c>
      <c r="C2249">
        <v>4</v>
      </c>
      <c r="D2249">
        <v>2003</v>
      </c>
    </row>
    <row r="2250" spans="2:4">
      <c r="B2250" s="80">
        <v>37901</v>
      </c>
      <c r="C2250">
        <v>4</v>
      </c>
      <c r="D2250">
        <v>2003</v>
      </c>
    </row>
    <row r="2251" spans="2:4">
      <c r="B2251" s="80">
        <v>37902</v>
      </c>
      <c r="C2251">
        <v>4</v>
      </c>
      <c r="D2251">
        <v>2003</v>
      </c>
    </row>
    <row r="2252" spans="2:4">
      <c r="B2252" s="80">
        <v>37903</v>
      </c>
      <c r="C2252">
        <v>4</v>
      </c>
      <c r="D2252">
        <v>2003</v>
      </c>
    </row>
    <row r="2253" spans="2:4">
      <c r="B2253" s="80">
        <v>37904</v>
      </c>
      <c r="C2253">
        <v>4</v>
      </c>
      <c r="D2253">
        <v>2003</v>
      </c>
    </row>
    <row r="2254" spans="2:4">
      <c r="B2254" s="80">
        <v>37907</v>
      </c>
      <c r="C2254">
        <v>4</v>
      </c>
      <c r="D2254">
        <v>2003</v>
      </c>
    </row>
    <row r="2255" spans="2:4">
      <c r="B2255" s="80">
        <v>37908</v>
      </c>
      <c r="C2255">
        <v>4</v>
      </c>
      <c r="D2255">
        <v>2003</v>
      </c>
    </row>
    <row r="2256" spans="2:4">
      <c r="B2256" s="80">
        <v>37909</v>
      </c>
      <c r="C2256">
        <v>4</v>
      </c>
      <c r="D2256">
        <v>2003</v>
      </c>
    </row>
    <row r="2257" spans="2:4">
      <c r="B2257" s="80">
        <v>37910</v>
      </c>
      <c r="C2257">
        <v>4</v>
      </c>
      <c r="D2257">
        <v>2003</v>
      </c>
    </row>
    <row r="2258" spans="2:4">
      <c r="B2258" s="80">
        <v>37911</v>
      </c>
      <c r="C2258">
        <v>4</v>
      </c>
      <c r="D2258">
        <v>2003</v>
      </c>
    </row>
    <row r="2259" spans="2:4">
      <c r="B2259" s="80">
        <v>37914</v>
      </c>
      <c r="C2259">
        <v>4</v>
      </c>
      <c r="D2259">
        <v>2003</v>
      </c>
    </row>
    <row r="2260" spans="2:4">
      <c r="B2260" s="80">
        <v>37915</v>
      </c>
      <c r="C2260">
        <v>4</v>
      </c>
      <c r="D2260">
        <v>2003</v>
      </c>
    </row>
    <row r="2261" spans="2:4">
      <c r="B2261" s="80">
        <v>37916</v>
      </c>
      <c r="C2261">
        <v>4</v>
      </c>
      <c r="D2261">
        <v>2003</v>
      </c>
    </row>
    <row r="2262" spans="2:4">
      <c r="B2262" s="80">
        <v>37917</v>
      </c>
      <c r="C2262">
        <v>4</v>
      </c>
      <c r="D2262">
        <v>2003</v>
      </c>
    </row>
    <row r="2263" spans="2:4">
      <c r="B2263" s="80">
        <v>37918</v>
      </c>
      <c r="C2263">
        <v>4</v>
      </c>
      <c r="D2263">
        <v>2003</v>
      </c>
    </row>
    <row r="2264" spans="2:4">
      <c r="B2264" s="80">
        <v>37921</v>
      </c>
      <c r="C2264">
        <v>4</v>
      </c>
      <c r="D2264">
        <v>2003</v>
      </c>
    </row>
    <row r="2265" spans="2:4">
      <c r="B2265" s="80">
        <v>37922</v>
      </c>
      <c r="C2265">
        <v>4</v>
      </c>
      <c r="D2265">
        <v>2003</v>
      </c>
    </row>
    <row r="2266" spans="2:4">
      <c r="B2266" s="80">
        <v>37923</v>
      </c>
      <c r="C2266">
        <v>4</v>
      </c>
      <c r="D2266">
        <v>2003</v>
      </c>
    </row>
    <row r="2267" spans="2:4">
      <c r="B2267" s="80">
        <v>37924</v>
      </c>
      <c r="C2267">
        <v>4</v>
      </c>
      <c r="D2267">
        <v>2003</v>
      </c>
    </row>
    <row r="2268" spans="2:4">
      <c r="B2268" s="80">
        <v>37925</v>
      </c>
      <c r="C2268">
        <v>4</v>
      </c>
      <c r="D2268">
        <v>2003</v>
      </c>
    </row>
    <row r="2269" spans="2:4">
      <c r="B2269" s="80">
        <v>37928</v>
      </c>
      <c r="C2269">
        <v>4</v>
      </c>
      <c r="D2269">
        <v>2003</v>
      </c>
    </row>
    <row r="2270" spans="2:4">
      <c r="B2270" s="80">
        <v>37929</v>
      </c>
      <c r="C2270">
        <v>4</v>
      </c>
      <c r="D2270">
        <v>2003</v>
      </c>
    </row>
    <row r="2271" spans="2:4">
      <c r="B2271" s="80">
        <v>37930</v>
      </c>
      <c r="C2271">
        <v>4</v>
      </c>
      <c r="D2271">
        <v>2003</v>
      </c>
    </row>
    <row r="2272" spans="2:4">
      <c r="B2272" s="80">
        <v>37931</v>
      </c>
      <c r="C2272">
        <v>4</v>
      </c>
      <c r="D2272">
        <v>2003</v>
      </c>
    </row>
    <row r="2273" spans="2:4">
      <c r="B2273" s="80">
        <v>37932</v>
      </c>
      <c r="C2273">
        <v>4</v>
      </c>
      <c r="D2273">
        <v>2003</v>
      </c>
    </row>
    <row r="2274" spans="2:4">
      <c r="B2274" s="80">
        <v>37935</v>
      </c>
      <c r="C2274">
        <v>4</v>
      </c>
      <c r="D2274">
        <v>2003</v>
      </c>
    </row>
    <row r="2275" spans="2:4">
      <c r="B2275" s="80">
        <v>37936</v>
      </c>
      <c r="C2275">
        <v>4</v>
      </c>
      <c r="D2275">
        <v>2003</v>
      </c>
    </row>
    <row r="2276" spans="2:4">
      <c r="B2276" s="80">
        <v>37937</v>
      </c>
      <c r="C2276">
        <v>4</v>
      </c>
      <c r="D2276">
        <v>2003</v>
      </c>
    </row>
    <row r="2277" spans="2:4">
      <c r="B2277" s="80">
        <v>37938</v>
      </c>
      <c r="C2277">
        <v>4</v>
      </c>
      <c r="D2277">
        <v>2003</v>
      </c>
    </row>
    <row r="2278" spans="2:4">
      <c r="B2278" s="80">
        <v>37939</v>
      </c>
      <c r="C2278">
        <v>4</v>
      </c>
      <c r="D2278">
        <v>2003</v>
      </c>
    </row>
    <row r="2279" spans="2:4">
      <c r="B2279" s="80">
        <v>37942</v>
      </c>
      <c r="C2279">
        <v>4</v>
      </c>
      <c r="D2279">
        <v>2003</v>
      </c>
    </row>
    <row r="2280" spans="2:4">
      <c r="B2280" s="80">
        <v>37943</v>
      </c>
      <c r="C2280">
        <v>4</v>
      </c>
      <c r="D2280">
        <v>2003</v>
      </c>
    </row>
    <row r="2281" spans="2:4">
      <c r="B2281" s="80">
        <v>37944</v>
      </c>
      <c r="C2281">
        <v>4</v>
      </c>
      <c r="D2281">
        <v>2003</v>
      </c>
    </row>
    <row r="2282" spans="2:4">
      <c r="B2282" s="80">
        <v>37945</v>
      </c>
      <c r="C2282">
        <v>4</v>
      </c>
      <c r="D2282">
        <v>2003</v>
      </c>
    </row>
    <row r="2283" spans="2:4">
      <c r="B2283" s="80">
        <v>37946</v>
      </c>
      <c r="C2283">
        <v>4</v>
      </c>
      <c r="D2283">
        <v>2003</v>
      </c>
    </row>
    <row r="2284" spans="2:4">
      <c r="B2284" s="80">
        <v>37949</v>
      </c>
      <c r="C2284">
        <v>4</v>
      </c>
      <c r="D2284">
        <v>2003</v>
      </c>
    </row>
    <row r="2285" spans="2:4">
      <c r="B2285" s="80">
        <v>37950</v>
      </c>
      <c r="C2285">
        <v>4</v>
      </c>
      <c r="D2285">
        <v>2003</v>
      </c>
    </row>
    <row r="2286" spans="2:4">
      <c r="B2286" s="80">
        <v>37951</v>
      </c>
      <c r="C2286">
        <v>4</v>
      </c>
      <c r="D2286">
        <v>2003</v>
      </c>
    </row>
    <row r="2287" spans="2:4">
      <c r="B2287" s="80">
        <v>37952</v>
      </c>
      <c r="C2287">
        <v>4</v>
      </c>
      <c r="D2287">
        <v>2003</v>
      </c>
    </row>
    <row r="2288" spans="2:4">
      <c r="B2288" s="80">
        <v>37953</v>
      </c>
      <c r="C2288">
        <v>4</v>
      </c>
      <c r="D2288">
        <v>2003</v>
      </c>
    </row>
    <row r="2289" spans="2:4">
      <c r="B2289" s="80">
        <v>37956</v>
      </c>
      <c r="C2289">
        <v>4</v>
      </c>
      <c r="D2289">
        <v>2003</v>
      </c>
    </row>
    <row r="2290" spans="2:4">
      <c r="B2290" s="80">
        <v>37957</v>
      </c>
      <c r="C2290">
        <v>4</v>
      </c>
      <c r="D2290">
        <v>2003</v>
      </c>
    </row>
    <row r="2291" spans="2:4">
      <c r="B2291" s="80">
        <v>37958</v>
      </c>
      <c r="C2291">
        <v>4</v>
      </c>
      <c r="D2291">
        <v>2003</v>
      </c>
    </row>
    <row r="2292" spans="2:4">
      <c r="B2292" s="80">
        <v>37959</v>
      </c>
      <c r="C2292">
        <v>4</v>
      </c>
      <c r="D2292">
        <v>2003</v>
      </c>
    </row>
    <row r="2293" spans="2:4">
      <c r="B2293" s="80">
        <v>37960</v>
      </c>
      <c r="C2293">
        <v>4</v>
      </c>
      <c r="D2293">
        <v>2003</v>
      </c>
    </row>
    <row r="2294" spans="2:4">
      <c r="B2294" s="80">
        <v>37963</v>
      </c>
      <c r="C2294">
        <v>4</v>
      </c>
      <c r="D2294">
        <v>2003</v>
      </c>
    </row>
    <row r="2295" spans="2:4">
      <c r="B2295" s="80">
        <v>37964</v>
      </c>
      <c r="C2295">
        <v>4</v>
      </c>
      <c r="D2295">
        <v>2003</v>
      </c>
    </row>
    <row r="2296" spans="2:4">
      <c r="B2296" s="80">
        <v>37965</v>
      </c>
      <c r="C2296">
        <v>4</v>
      </c>
      <c r="D2296">
        <v>2003</v>
      </c>
    </row>
    <row r="2297" spans="2:4">
      <c r="B2297" s="80">
        <v>37966</v>
      </c>
      <c r="C2297">
        <v>4</v>
      </c>
      <c r="D2297">
        <v>2003</v>
      </c>
    </row>
    <row r="2298" spans="2:4">
      <c r="B2298" s="80">
        <v>37967</v>
      </c>
      <c r="C2298">
        <v>4</v>
      </c>
      <c r="D2298">
        <v>2003</v>
      </c>
    </row>
    <row r="2299" spans="2:4">
      <c r="B2299" s="80">
        <v>37970</v>
      </c>
      <c r="C2299">
        <v>4</v>
      </c>
      <c r="D2299">
        <v>2003</v>
      </c>
    </row>
    <row r="2300" spans="2:4">
      <c r="B2300" s="80">
        <v>37971</v>
      </c>
      <c r="C2300">
        <v>4</v>
      </c>
      <c r="D2300">
        <v>2003</v>
      </c>
    </row>
    <row r="2301" spans="2:4">
      <c r="B2301" s="80">
        <v>37972</v>
      </c>
      <c r="C2301">
        <v>4</v>
      </c>
      <c r="D2301">
        <v>2003</v>
      </c>
    </row>
    <row r="2302" spans="2:4">
      <c r="B2302" s="80">
        <v>37973</v>
      </c>
      <c r="C2302">
        <v>4</v>
      </c>
      <c r="D2302">
        <v>2003</v>
      </c>
    </row>
    <row r="2303" spans="2:4">
      <c r="B2303" s="80">
        <v>37974</v>
      </c>
      <c r="C2303">
        <v>4</v>
      </c>
      <c r="D2303">
        <v>2003</v>
      </c>
    </row>
    <row r="2304" spans="2:4">
      <c r="B2304" s="80">
        <v>37977</v>
      </c>
      <c r="C2304">
        <v>4</v>
      </c>
      <c r="D2304">
        <v>2003</v>
      </c>
    </row>
    <row r="2305" spans="2:4">
      <c r="B2305" s="80">
        <v>37978</v>
      </c>
      <c r="C2305">
        <v>4</v>
      </c>
      <c r="D2305">
        <v>2003</v>
      </c>
    </row>
    <row r="2306" spans="2:4">
      <c r="B2306" s="80">
        <v>37979</v>
      </c>
      <c r="C2306">
        <v>4</v>
      </c>
      <c r="D2306">
        <v>2003</v>
      </c>
    </row>
    <row r="2307" spans="2:4">
      <c r="B2307" s="80">
        <v>37981</v>
      </c>
      <c r="C2307">
        <v>4</v>
      </c>
      <c r="D2307">
        <v>2003</v>
      </c>
    </row>
    <row r="2308" spans="2:4">
      <c r="B2308" s="80">
        <v>37984</v>
      </c>
      <c r="C2308">
        <v>4</v>
      </c>
      <c r="D2308">
        <v>2003</v>
      </c>
    </row>
    <row r="2309" spans="2:4">
      <c r="B2309" s="80">
        <v>37985</v>
      </c>
      <c r="C2309">
        <v>4</v>
      </c>
      <c r="D2309">
        <v>2003</v>
      </c>
    </row>
    <row r="2310" spans="2:4">
      <c r="B2310" s="80">
        <v>37988</v>
      </c>
      <c r="C2310">
        <v>4</v>
      </c>
      <c r="D2310">
        <v>2004</v>
      </c>
    </row>
    <row r="2311" spans="2:4">
      <c r="B2311" s="80">
        <v>37991</v>
      </c>
      <c r="C2311">
        <v>4</v>
      </c>
      <c r="D2311">
        <v>2004</v>
      </c>
    </row>
    <row r="2312" spans="2:4">
      <c r="B2312" s="80">
        <v>37992</v>
      </c>
      <c r="C2312">
        <v>4</v>
      </c>
      <c r="D2312">
        <v>2004</v>
      </c>
    </row>
    <row r="2313" spans="2:4">
      <c r="B2313" s="80">
        <v>37993</v>
      </c>
      <c r="C2313">
        <v>4</v>
      </c>
      <c r="D2313">
        <v>2004</v>
      </c>
    </row>
    <row r="2314" spans="2:4">
      <c r="B2314" s="80">
        <v>37994</v>
      </c>
      <c r="C2314">
        <v>4</v>
      </c>
      <c r="D2314">
        <v>2004</v>
      </c>
    </row>
    <row r="2315" spans="2:4">
      <c r="B2315" s="80">
        <v>37995</v>
      </c>
      <c r="C2315">
        <v>4</v>
      </c>
      <c r="D2315">
        <v>2004</v>
      </c>
    </row>
    <row r="2316" spans="2:4">
      <c r="B2316" s="80">
        <v>37998</v>
      </c>
      <c r="C2316">
        <v>4</v>
      </c>
      <c r="D2316">
        <v>2004</v>
      </c>
    </row>
    <row r="2317" spans="2:4">
      <c r="B2317" s="80">
        <v>37999</v>
      </c>
      <c r="C2317">
        <v>4</v>
      </c>
      <c r="D2317">
        <v>2004</v>
      </c>
    </row>
    <row r="2318" spans="2:4">
      <c r="B2318" s="80">
        <v>38000</v>
      </c>
      <c r="C2318">
        <v>4</v>
      </c>
      <c r="D2318">
        <v>2004</v>
      </c>
    </row>
    <row r="2319" spans="2:4">
      <c r="B2319" s="80">
        <v>38001</v>
      </c>
      <c r="C2319">
        <v>4</v>
      </c>
      <c r="D2319">
        <v>2004</v>
      </c>
    </row>
    <row r="2320" spans="2:4">
      <c r="B2320" s="80">
        <v>38002</v>
      </c>
      <c r="C2320">
        <v>4</v>
      </c>
      <c r="D2320">
        <v>2004</v>
      </c>
    </row>
    <row r="2321" spans="2:4">
      <c r="B2321" s="80">
        <v>38005</v>
      </c>
      <c r="C2321">
        <v>4</v>
      </c>
      <c r="D2321">
        <v>2004</v>
      </c>
    </row>
    <row r="2322" spans="2:4">
      <c r="B2322" s="80">
        <v>38006</v>
      </c>
      <c r="C2322">
        <v>4</v>
      </c>
      <c r="D2322">
        <v>2004</v>
      </c>
    </row>
    <row r="2323" spans="2:4">
      <c r="B2323" s="80">
        <v>38007</v>
      </c>
      <c r="C2323">
        <v>4</v>
      </c>
      <c r="D2323">
        <v>2004</v>
      </c>
    </row>
    <row r="2324" spans="2:4">
      <c r="B2324" s="80">
        <v>38008</v>
      </c>
      <c r="C2324">
        <v>4</v>
      </c>
      <c r="D2324">
        <v>2004</v>
      </c>
    </row>
    <row r="2325" spans="2:4">
      <c r="B2325" s="80">
        <v>38009</v>
      </c>
      <c r="C2325">
        <v>4</v>
      </c>
      <c r="D2325">
        <v>2004</v>
      </c>
    </row>
    <row r="2326" spans="2:4">
      <c r="B2326" s="80">
        <v>38012</v>
      </c>
      <c r="C2326">
        <v>4</v>
      </c>
      <c r="D2326">
        <v>2004</v>
      </c>
    </row>
    <row r="2327" spans="2:4">
      <c r="B2327" s="80">
        <v>38013</v>
      </c>
      <c r="C2327">
        <v>4</v>
      </c>
      <c r="D2327">
        <v>2004</v>
      </c>
    </row>
    <row r="2328" spans="2:4">
      <c r="B2328" s="80">
        <v>38014</v>
      </c>
      <c r="C2328">
        <v>4</v>
      </c>
      <c r="D2328">
        <v>2004</v>
      </c>
    </row>
    <row r="2329" spans="2:4">
      <c r="B2329" s="80">
        <v>38015</v>
      </c>
      <c r="C2329">
        <v>4</v>
      </c>
      <c r="D2329">
        <v>2004</v>
      </c>
    </row>
    <row r="2330" spans="2:4">
      <c r="B2330" s="80">
        <v>38016</v>
      </c>
      <c r="C2330">
        <v>4</v>
      </c>
      <c r="D2330">
        <v>2004</v>
      </c>
    </row>
    <row r="2331" spans="2:4">
      <c r="B2331" s="80">
        <v>38019</v>
      </c>
      <c r="C2331">
        <v>4</v>
      </c>
      <c r="D2331">
        <v>2004</v>
      </c>
    </row>
    <row r="2332" spans="2:4">
      <c r="B2332" s="80">
        <v>38020</v>
      </c>
      <c r="C2332">
        <v>4</v>
      </c>
      <c r="D2332">
        <v>2004</v>
      </c>
    </row>
    <row r="2333" spans="2:4">
      <c r="B2333" s="80">
        <v>38021</v>
      </c>
      <c r="C2333">
        <v>4</v>
      </c>
      <c r="D2333">
        <v>2004</v>
      </c>
    </row>
    <row r="2334" spans="2:4">
      <c r="B2334" s="80">
        <v>38022</v>
      </c>
      <c r="C2334">
        <v>4</v>
      </c>
      <c r="D2334">
        <v>2004</v>
      </c>
    </row>
    <row r="2335" spans="2:4">
      <c r="B2335" s="80">
        <v>38023</v>
      </c>
      <c r="C2335">
        <v>4</v>
      </c>
      <c r="D2335">
        <v>2004</v>
      </c>
    </row>
    <row r="2336" spans="2:4">
      <c r="B2336" s="80">
        <v>38026</v>
      </c>
      <c r="C2336">
        <v>4</v>
      </c>
      <c r="D2336">
        <v>2004</v>
      </c>
    </row>
    <row r="2337" spans="2:4">
      <c r="B2337" s="80">
        <v>38027</v>
      </c>
      <c r="C2337">
        <v>4</v>
      </c>
      <c r="D2337">
        <v>2004</v>
      </c>
    </row>
    <row r="2338" spans="2:4">
      <c r="B2338" s="80">
        <v>38028</v>
      </c>
      <c r="C2338">
        <v>4</v>
      </c>
      <c r="D2338">
        <v>2004</v>
      </c>
    </row>
    <row r="2339" spans="2:4">
      <c r="B2339" s="80">
        <v>38029</v>
      </c>
      <c r="C2339">
        <v>4</v>
      </c>
      <c r="D2339">
        <v>2004</v>
      </c>
    </row>
    <row r="2340" spans="2:4">
      <c r="B2340" s="80">
        <v>38030</v>
      </c>
      <c r="C2340">
        <v>4</v>
      </c>
      <c r="D2340">
        <v>2004</v>
      </c>
    </row>
    <row r="2341" spans="2:4">
      <c r="B2341" s="80">
        <v>38033</v>
      </c>
      <c r="C2341">
        <v>4</v>
      </c>
      <c r="D2341">
        <v>2004</v>
      </c>
    </row>
    <row r="2342" spans="2:4">
      <c r="B2342" s="80">
        <v>38034</v>
      </c>
      <c r="C2342">
        <v>4</v>
      </c>
      <c r="D2342">
        <v>2004</v>
      </c>
    </row>
    <row r="2343" spans="2:4">
      <c r="B2343" s="80">
        <v>38035</v>
      </c>
      <c r="C2343">
        <v>4</v>
      </c>
      <c r="D2343">
        <v>2004</v>
      </c>
    </row>
    <row r="2344" spans="2:4">
      <c r="B2344" s="80">
        <v>38036</v>
      </c>
      <c r="C2344">
        <v>4</v>
      </c>
      <c r="D2344">
        <v>2004</v>
      </c>
    </row>
    <row r="2345" spans="2:4">
      <c r="B2345" s="80">
        <v>38037</v>
      </c>
      <c r="C2345">
        <v>4</v>
      </c>
      <c r="D2345">
        <v>2004</v>
      </c>
    </row>
    <row r="2346" spans="2:4">
      <c r="B2346" s="80">
        <v>38040</v>
      </c>
      <c r="C2346">
        <v>4</v>
      </c>
      <c r="D2346">
        <v>2004</v>
      </c>
    </row>
    <row r="2347" spans="2:4">
      <c r="B2347" s="80">
        <v>38041</v>
      </c>
      <c r="C2347">
        <v>4</v>
      </c>
      <c r="D2347">
        <v>2004</v>
      </c>
    </row>
    <row r="2348" spans="2:4">
      <c r="B2348" s="80">
        <v>38042</v>
      </c>
      <c r="C2348">
        <v>4</v>
      </c>
      <c r="D2348">
        <v>2004</v>
      </c>
    </row>
    <row r="2349" spans="2:4">
      <c r="B2349" s="80">
        <v>38043</v>
      </c>
      <c r="C2349">
        <v>4</v>
      </c>
      <c r="D2349">
        <v>2004</v>
      </c>
    </row>
    <row r="2350" spans="2:4">
      <c r="B2350" s="80">
        <v>38044</v>
      </c>
      <c r="C2350">
        <v>4</v>
      </c>
      <c r="D2350">
        <v>2004</v>
      </c>
    </row>
    <row r="2351" spans="2:4">
      <c r="B2351" s="80">
        <v>38047</v>
      </c>
      <c r="C2351">
        <v>4</v>
      </c>
      <c r="D2351">
        <v>2004</v>
      </c>
    </row>
    <row r="2352" spans="2:4">
      <c r="B2352" s="80">
        <v>38048</v>
      </c>
      <c r="C2352">
        <v>4</v>
      </c>
      <c r="D2352">
        <v>2004</v>
      </c>
    </row>
    <row r="2353" spans="2:4">
      <c r="B2353" s="80">
        <v>38049</v>
      </c>
      <c r="C2353">
        <v>4</v>
      </c>
      <c r="D2353">
        <v>2004</v>
      </c>
    </row>
    <row r="2354" spans="2:4">
      <c r="B2354" s="80">
        <v>38050</v>
      </c>
      <c r="C2354">
        <v>4</v>
      </c>
      <c r="D2354">
        <v>2004</v>
      </c>
    </row>
    <row r="2355" spans="2:4">
      <c r="B2355" s="80">
        <v>38051</v>
      </c>
      <c r="C2355">
        <v>4</v>
      </c>
      <c r="D2355">
        <v>2004</v>
      </c>
    </row>
    <row r="2356" spans="2:4">
      <c r="B2356" s="80">
        <v>38054</v>
      </c>
      <c r="C2356">
        <v>4</v>
      </c>
      <c r="D2356">
        <v>2004</v>
      </c>
    </row>
    <row r="2357" spans="2:4">
      <c r="B2357" s="80">
        <v>38055</v>
      </c>
      <c r="C2357">
        <v>4</v>
      </c>
      <c r="D2357">
        <v>2004</v>
      </c>
    </row>
    <row r="2358" spans="2:4">
      <c r="B2358" s="80">
        <v>38056</v>
      </c>
      <c r="C2358">
        <v>4</v>
      </c>
      <c r="D2358">
        <v>2004</v>
      </c>
    </row>
    <row r="2359" spans="2:4">
      <c r="B2359" s="80">
        <v>38057</v>
      </c>
      <c r="C2359">
        <v>4</v>
      </c>
      <c r="D2359">
        <v>2004</v>
      </c>
    </row>
    <row r="2360" spans="2:4">
      <c r="B2360" s="80">
        <v>38058</v>
      </c>
      <c r="C2360">
        <v>4</v>
      </c>
      <c r="D2360">
        <v>2004</v>
      </c>
    </row>
    <row r="2361" spans="2:4">
      <c r="B2361" s="80">
        <v>38061</v>
      </c>
      <c r="C2361">
        <v>4</v>
      </c>
      <c r="D2361">
        <v>2004</v>
      </c>
    </row>
    <row r="2362" spans="2:4">
      <c r="B2362" s="80">
        <v>38062</v>
      </c>
      <c r="C2362">
        <v>4</v>
      </c>
      <c r="D2362">
        <v>2004</v>
      </c>
    </row>
    <row r="2363" spans="2:4">
      <c r="B2363" s="80">
        <v>38063</v>
      </c>
      <c r="C2363">
        <v>4</v>
      </c>
      <c r="D2363">
        <v>2004</v>
      </c>
    </row>
    <row r="2364" spans="2:4">
      <c r="B2364" s="80">
        <v>38064</v>
      </c>
      <c r="C2364">
        <v>4</v>
      </c>
      <c r="D2364">
        <v>2004</v>
      </c>
    </row>
    <row r="2365" spans="2:4">
      <c r="B2365" s="80">
        <v>38065</v>
      </c>
      <c r="C2365">
        <v>4</v>
      </c>
      <c r="D2365">
        <v>2004</v>
      </c>
    </row>
    <row r="2366" spans="2:4">
      <c r="B2366" s="80">
        <v>38068</v>
      </c>
      <c r="C2366">
        <v>4</v>
      </c>
      <c r="D2366">
        <v>2004</v>
      </c>
    </row>
    <row r="2367" spans="2:4">
      <c r="B2367" s="80">
        <v>38069</v>
      </c>
      <c r="C2367">
        <v>4</v>
      </c>
      <c r="D2367">
        <v>2004</v>
      </c>
    </row>
    <row r="2368" spans="2:4">
      <c r="B2368" s="80">
        <v>38070</v>
      </c>
      <c r="C2368">
        <v>4</v>
      </c>
      <c r="D2368">
        <v>2004</v>
      </c>
    </row>
    <row r="2369" spans="2:4">
      <c r="B2369" s="80">
        <v>38071</v>
      </c>
      <c r="C2369">
        <v>4</v>
      </c>
      <c r="D2369">
        <v>2004</v>
      </c>
    </row>
    <row r="2370" spans="2:4">
      <c r="B2370" s="80">
        <v>38072</v>
      </c>
      <c r="C2370">
        <v>4</v>
      </c>
      <c r="D2370">
        <v>2004</v>
      </c>
    </row>
    <row r="2371" spans="2:4">
      <c r="B2371" s="80">
        <v>38075</v>
      </c>
      <c r="C2371">
        <v>4</v>
      </c>
      <c r="D2371">
        <v>2004</v>
      </c>
    </row>
    <row r="2372" spans="2:4">
      <c r="B2372" s="80">
        <v>38076</v>
      </c>
      <c r="C2372">
        <v>4</v>
      </c>
      <c r="D2372">
        <v>2004</v>
      </c>
    </row>
    <row r="2373" spans="2:4">
      <c r="B2373" s="80">
        <v>38077</v>
      </c>
      <c r="C2373">
        <v>4</v>
      </c>
      <c r="D2373">
        <v>2004</v>
      </c>
    </row>
    <row r="2374" spans="2:4">
      <c r="B2374" s="80">
        <v>38078</v>
      </c>
      <c r="C2374">
        <v>4</v>
      </c>
      <c r="D2374">
        <v>2004</v>
      </c>
    </row>
    <row r="2375" spans="2:4">
      <c r="B2375" s="80">
        <v>38079</v>
      </c>
      <c r="C2375">
        <v>4</v>
      </c>
      <c r="D2375">
        <v>2004</v>
      </c>
    </row>
    <row r="2376" spans="2:4">
      <c r="B2376" s="80">
        <v>38082</v>
      </c>
      <c r="C2376">
        <v>4</v>
      </c>
      <c r="D2376">
        <v>2004</v>
      </c>
    </row>
    <row r="2377" spans="2:4">
      <c r="B2377" s="80">
        <v>38083</v>
      </c>
      <c r="C2377">
        <v>4</v>
      </c>
      <c r="D2377">
        <v>2004</v>
      </c>
    </row>
    <row r="2378" spans="2:4">
      <c r="B2378" s="80">
        <v>38084</v>
      </c>
      <c r="C2378">
        <v>4</v>
      </c>
      <c r="D2378">
        <v>2004</v>
      </c>
    </row>
    <row r="2379" spans="2:4">
      <c r="B2379" s="80">
        <v>38089</v>
      </c>
      <c r="C2379">
        <v>4</v>
      </c>
      <c r="D2379">
        <v>2004</v>
      </c>
    </row>
    <row r="2380" spans="2:4">
      <c r="B2380" s="80">
        <v>38090</v>
      </c>
      <c r="C2380">
        <v>4</v>
      </c>
      <c r="D2380">
        <v>2004</v>
      </c>
    </row>
    <row r="2381" spans="2:4">
      <c r="B2381" s="80">
        <v>38091</v>
      </c>
      <c r="C2381">
        <v>4</v>
      </c>
      <c r="D2381">
        <v>2004</v>
      </c>
    </row>
    <row r="2382" spans="2:4">
      <c r="B2382" s="80">
        <v>38092</v>
      </c>
      <c r="C2382">
        <v>4</v>
      </c>
      <c r="D2382">
        <v>2004</v>
      </c>
    </row>
    <row r="2383" spans="2:4">
      <c r="B2383" s="80">
        <v>38093</v>
      </c>
      <c r="C2383">
        <v>4</v>
      </c>
      <c r="D2383">
        <v>2004</v>
      </c>
    </row>
    <row r="2384" spans="2:4">
      <c r="B2384" s="80">
        <v>38096</v>
      </c>
      <c r="C2384">
        <v>4</v>
      </c>
      <c r="D2384">
        <v>2004</v>
      </c>
    </row>
    <row r="2385" spans="2:4">
      <c r="B2385" s="80">
        <v>38097</v>
      </c>
      <c r="C2385">
        <v>4</v>
      </c>
      <c r="D2385">
        <v>2004</v>
      </c>
    </row>
    <row r="2386" spans="2:4">
      <c r="B2386" s="80">
        <v>38098</v>
      </c>
      <c r="C2386">
        <v>4</v>
      </c>
      <c r="D2386">
        <v>2004</v>
      </c>
    </row>
    <row r="2387" spans="2:4">
      <c r="B2387" s="80">
        <v>38099</v>
      </c>
      <c r="C2387">
        <v>4</v>
      </c>
      <c r="D2387">
        <v>2004</v>
      </c>
    </row>
    <row r="2388" spans="2:4">
      <c r="B2388" s="80">
        <v>38100</v>
      </c>
      <c r="C2388">
        <v>4</v>
      </c>
      <c r="D2388">
        <v>2004</v>
      </c>
    </row>
    <row r="2389" spans="2:4">
      <c r="B2389" s="80">
        <v>38103</v>
      </c>
      <c r="C2389">
        <v>4</v>
      </c>
      <c r="D2389">
        <v>2004</v>
      </c>
    </row>
    <row r="2390" spans="2:4">
      <c r="B2390" s="80">
        <v>38104</v>
      </c>
      <c r="C2390">
        <v>4</v>
      </c>
      <c r="D2390">
        <v>2004</v>
      </c>
    </row>
    <row r="2391" spans="2:4">
      <c r="B2391" s="80">
        <v>38105</v>
      </c>
      <c r="C2391">
        <v>4</v>
      </c>
      <c r="D2391">
        <v>2004</v>
      </c>
    </row>
    <row r="2392" spans="2:4">
      <c r="B2392" s="80">
        <v>38106</v>
      </c>
      <c r="C2392">
        <v>4</v>
      </c>
      <c r="D2392">
        <v>2004</v>
      </c>
    </row>
    <row r="2393" spans="2:4">
      <c r="B2393" s="80">
        <v>38107</v>
      </c>
      <c r="C2393">
        <v>4</v>
      </c>
      <c r="D2393">
        <v>2004</v>
      </c>
    </row>
    <row r="2394" spans="2:4">
      <c r="B2394" s="80">
        <v>38110</v>
      </c>
      <c r="C2394">
        <v>4</v>
      </c>
      <c r="D2394">
        <v>2004</v>
      </c>
    </row>
    <row r="2395" spans="2:4">
      <c r="B2395" s="80">
        <v>38111</v>
      </c>
      <c r="C2395">
        <v>4</v>
      </c>
      <c r="D2395">
        <v>2004</v>
      </c>
    </row>
    <row r="2396" spans="2:4">
      <c r="B2396" s="80">
        <v>38112</v>
      </c>
      <c r="C2396">
        <v>4</v>
      </c>
      <c r="D2396">
        <v>2004</v>
      </c>
    </row>
    <row r="2397" spans="2:4">
      <c r="B2397" s="80">
        <v>38113</v>
      </c>
      <c r="C2397">
        <v>4</v>
      </c>
      <c r="D2397">
        <v>2004</v>
      </c>
    </row>
    <row r="2398" spans="2:4">
      <c r="B2398" s="80">
        <v>38114</v>
      </c>
      <c r="C2398">
        <v>4</v>
      </c>
      <c r="D2398">
        <v>2004</v>
      </c>
    </row>
    <row r="2399" spans="2:4">
      <c r="B2399" s="80">
        <v>38117</v>
      </c>
      <c r="C2399">
        <v>4</v>
      </c>
      <c r="D2399">
        <v>2004</v>
      </c>
    </row>
    <row r="2400" spans="2:4">
      <c r="B2400" s="80">
        <v>38118</v>
      </c>
      <c r="C2400">
        <v>4</v>
      </c>
      <c r="D2400">
        <v>2004</v>
      </c>
    </row>
    <row r="2401" spans="2:4">
      <c r="B2401" s="80">
        <v>38119</v>
      </c>
      <c r="C2401">
        <v>4</v>
      </c>
      <c r="D2401">
        <v>2004</v>
      </c>
    </row>
    <row r="2402" spans="2:4">
      <c r="B2402" s="80">
        <v>38120</v>
      </c>
      <c r="C2402">
        <v>4</v>
      </c>
      <c r="D2402">
        <v>2004</v>
      </c>
    </row>
    <row r="2403" spans="2:4">
      <c r="B2403" s="80">
        <v>38121</v>
      </c>
      <c r="C2403">
        <v>4</v>
      </c>
      <c r="D2403">
        <v>2004</v>
      </c>
    </row>
    <row r="2404" spans="2:4">
      <c r="B2404" s="80">
        <v>38124</v>
      </c>
      <c r="C2404">
        <v>4</v>
      </c>
      <c r="D2404">
        <v>2004</v>
      </c>
    </row>
    <row r="2405" spans="2:4">
      <c r="B2405" s="80">
        <v>38125</v>
      </c>
      <c r="C2405">
        <v>4</v>
      </c>
      <c r="D2405">
        <v>2004</v>
      </c>
    </row>
    <row r="2406" spans="2:4">
      <c r="B2406" s="80">
        <v>38126</v>
      </c>
      <c r="C2406">
        <v>4</v>
      </c>
      <c r="D2406">
        <v>2004</v>
      </c>
    </row>
    <row r="2407" spans="2:4">
      <c r="B2407" s="80">
        <v>38127</v>
      </c>
      <c r="C2407">
        <v>4</v>
      </c>
      <c r="D2407">
        <v>2004</v>
      </c>
    </row>
    <row r="2408" spans="2:4">
      <c r="B2408" s="80">
        <v>38128</v>
      </c>
      <c r="C2408">
        <v>4</v>
      </c>
      <c r="D2408">
        <v>2004</v>
      </c>
    </row>
    <row r="2409" spans="2:4">
      <c r="B2409" s="80">
        <v>38131</v>
      </c>
      <c r="C2409">
        <v>4</v>
      </c>
      <c r="D2409">
        <v>2004</v>
      </c>
    </row>
    <row r="2410" spans="2:4">
      <c r="B2410" s="80">
        <v>38132</v>
      </c>
      <c r="C2410">
        <v>4</v>
      </c>
      <c r="D2410">
        <v>2004</v>
      </c>
    </row>
    <row r="2411" spans="2:4">
      <c r="B2411" s="80">
        <v>38133</v>
      </c>
      <c r="C2411">
        <v>4</v>
      </c>
      <c r="D2411">
        <v>2004</v>
      </c>
    </row>
    <row r="2412" spans="2:4">
      <c r="B2412" s="80">
        <v>38134</v>
      </c>
      <c r="C2412">
        <v>4</v>
      </c>
      <c r="D2412">
        <v>2004</v>
      </c>
    </row>
    <row r="2413" spans="2:4">
      <c r="B2413" s="80">
        <v>38135</v>
      </c>
      <c r="C2413">
        <v>4</v>
      </c>
      <c r="D2413">
        <v>2004</v>
      </c>
    </row>
    <row r="2414" spans="2:4">
      <c r="B2414" s="80">
        <v>38138</v>
      </c>
      <c r="C2414">
        <v>4</v>
      </c>
      <c r="D2414">
        <v>2004</v>
      </c>
    </row>
    <row r="2415" spans="2:4">
      <c r="B2415" s="80">
        <v>38139</v>
      </c>
      <c r="C2415">
        <v>4</v>
      </c>
      <c r="D2415">
        <v>2004</v>
      </c>
    </row>
    <row r="2416" spans="2:4">
      <c r="B2416" s="80">
        <v>38140</v>
      </c>
      <c r="C2416">
        <v>4</v>
      </c>
      <c r="D2416">
        <v>2004</v>
      </c>
    </row>
    <row r="2417" spans="2:4">
      <c r="B2417" s="80">
        <v>38141</v>
      </c>
      <c r="C2417">
        <v>4</v>
      </c>
      <c r="D2417">
        <v>2004</v>
      </c>
    </row>
    <row r="2418" spans="2:4">
      <c r="B2418" s="80">
        <v>38142</v>
      </c>
      <c r="C2418">
        <v>4</v>
      </c>
      <c r="D2418">
        <v>2004</v>
      </c>
    </row>
    <row r="2419" spans="2:4">
      <c r="B2419" s="80">
        <v>38145</v>
      </c>
      <c r="C2419">
        <v>4</v>
      </c>
      <c r="D2419">
        <v>2004</v>
      </c>
    </row>
    <row r="2420" spans="2:4">
      <c r="B2420" s="80">
        <v>38146</v>
      </c>
      <c r="C2420">
        <v>4</v>
      </c>
      <c r="D2420">
        <v>2004</v>
      </c>
    </row>
    <row r="2421" spans="2:4">
      <c r="B2421" s="80">
        <v>38147</v>
      </c>
      <c r="C2421">
        <v>4</v>
      </c>
      <c r="D2421">
        <v>2004</v>
      </c>
    </row>
    <row r="2422" spans="2:4">
      <c r="B2422" s="80">
        <v>38148</v>
      </c>
      <c r="C2422">
        <v>4</v>
      </c>
      <c r="D2422">
        <v>2004</v>
      </c>
    </row>
    <row r="2423" spans="2:4">
      <c r="B2423" s="80">
        <v>38149</v>
      </c>
      <c r="C2423">
        <v>4</v>
      </c>
      <c r="D2423">
        <v>2004</v>
      </c>
    </row>
    <row r="2424" spans="2:4">
      <c r="B2424" s="80">
        <v>38152</v>
      </c>
      <c r="C2424">
        <v>4</v>
      </c>
      <c r="D2424">
        <v>2004</v>
      </c>
    </row>
    <row r="2425" spans="2:4">
      <c r="B2425" s="80">
        <v>38153</v>
      </c>
      <c r="C2425">
        <v>4</v>
      </c>
      <c r="D2425">
        <v>2004</v>
      </c>
    </row>
    <row r="2426" spans="2:4">
      <c r="B2426" s="80">
        <v>38154</v>
      </c>
      <c r="C2426">
        <v>4</v>
      </c>
      <c r="D2426">
        <v>2004</v>
      </c>
    </row>
    <row r="2427" spans="2:4">
      <c r="B2427" s="80">
        <v>38155</v>
      </c>
      <c r="C2427">
        <v>4</v>
      </c>
      <c r="D2427">
        <v>2004</v>
      </c>
    </row>
    <row r="2428" spans="2:4">
      <c r="B2428" s="80">
        <v>38156</v>
      </c>
      <c r="C2428">
        <v>4</v>
      </c>
      <c r="D2428">
        <v>2004</v>
      </c>
    </row>
    <row r="2429" spans="2:4">
      <c r="B2429" s="80">
        <v>38159</v>
      </c>
      <c r="C2429">
        <v>4</v>
      </c>
      <c r="D2429">
        <v>2004</v>
      </c>
    </row>
    <row r="2430" spans="2:4">
      <c r="B2430" s="80">
        <v>38160</v>
      </c>
      <c r="C2430">
        <v>4</v>
      </c>
      <c r="D2430">
        <v>2004</v>
      </c>
    </row>
    <row r="2431" spans="2:4">
      <c r="B2431" s="80">
        <v>38161</v>
      </c>
      <c r="C2431">
        <v>4</v>
      </c>
      <c r="D2431">
        <v>2004</v>
      </c>
    </row>
    <row r="2432" spans="2:4">
      <c r="B2432" s="80">
        <v>38162</v>
      </c>
      <c r="C2432">
        <v>4</v>
      </c>
      <c r="D2432">
        <v>2004</v>
      </c>
    </row>
    <row r="2433" spans="2:4">
      <c r="B2433" s="80">
        <v>38163</v>
      </c>
      <c r="C2433">
        <v>4</v>
      </c>
      <c r="D2433">
        <v>2004</v>
      </c>
    </row>
    <row r="2434" spans="2:4">
      <c r="B2434" s="80">
        <v>38166</v>
      </c>
      <c r="C2434">
        <v>4</v>
      </c>
      <c r="D2434">
        <v>2004</v>
      </c>
    </row>
    <row r="2435" spans="2:4">
      <c r="B2435" s="80">
        <v>38167</v>
      </c>
      <c r="C2435">
        <v>4</v>
      </c>
      <c r="D2435">
        <v>2004</v>
      </c>
    </row>
    <row r="2436" spans="2:4">
      <c r="B2436" s="80">
        <v>38168</v>
      </c>
      <c r="C2436">
        <v>4.25</v>
      </c>
      <c r="D2436">
        <v>2004</v>
      </c>
    </row>
    <row r="2437" spans="2:4">
      <c r="B2437" s="80">
        <v>38169</v>
      </c>
      <c r="C2437">
        <v>4.25</v>
      </c>
      <c r="D2437">
        <v>2004</v>
      </c>
    </row>
    <row r="2438" spans="2:4">
      <c r="B2438" s="80">
        <v>38170</v>
      </c>
      <c r="C2438">
        <v>4.25</v>
      </c>
      <c r="D2438">
        <v>2004</v>
      </c>
    </row>
    <row r="2439" spans="2:4">
      <c r="B2439" s="80">
        <v>38173</v>
      </c>
      <c r="C2439">
        <v>4.25</v>
      </c>
      <c r="D2439">
        <v>2004</v>
      </c>
    </row>
    <row r="2440" spans="2:4">
      <c r="B2440" s="80">
        <v>38174</v>
      </c>
      <c r="C2440">
        <v>4.25</v>
      </c>
      <c r="D2440">
        <v>2004</v>
      </c>
    </row>
    <row r="2441" spans="2:4">
      <c r="B2441" s="80">
        <v>38175</v>
      </c>
      <c r="C2441">
        <v>4.25</v>
      </c>
      <c r="D2441">
        <v>2004</v>
      </c>
    </row>
    <row r="2442" spans="2:4">
      <c r="B2442" s="80">
        <v>38176</v>
      </c>
      <c r="C2442">
        <v>4.25</v>
      </c>
      <c r="D2442">
        <v>2004</v>
      </c>
    </row>
    <row r="2443" spans="2:4">
      <c r="B2443" s="80">
        <v>38177</v>
      </c>
      <c r="C2443">
        <v>4.25</v>
      </c>
      <c r="D2443">
        <v>2004</v>
      </c>
    </row>
    <row r="2444" spans="2:4">
      <c r="B2444" s="80">
        <v>38180</v>
      </c>
      <c r="C2444">
        <v>4.25</v>
      </c>
      <c r="D2444">
        <v>2004</v>
      </c>
    </row>
    <row r="2445" spans="2:4">
      <c r="B2445" s="80">
        <v>38181</v>
      </c>
      <c r="C2445">
        <v>4.25</v>
      </c>
      <c r="D2445">
        <v>2004</v>
      </c>
    </row>
    <row r="2446" spans="2:4">
      <c r="B2446" s="80">
        <v>38182</v>
      </c>
      <c r="C2446">
        <v>4.25</v>
      </c>
      <c r="D2446">
        <v>2004</v>
      </c>
    </row>
    <row r="2447" spans="2:4">
      <c r="B2447" s="80">
        <v>38183</v>
      </c>
      <c r="C2447">
        <v>4.25</v>
      </c>
      <c r="D2447">
        <v>2004</v>
      </c>
    </row>
    <row r="2448" spans="2:4">
      <c r="B2448" s="80">
        <v>38184</v>
      </c>
      <c r="C2448">
        <v>4.25</v>
      </c>
      <c r="D2448">
        <v>2004</v>
      </c>
    </row>
    <row r="2449" spans="2:4">
      <c r="B2449" s="80">
        <v>38187</v>
      </c>
      <c r="C2449">
        <v>4.25</v>
      </c>
      <c r="D2449">
        <v>2004</v>
      </c>
    </row>
    <row r="2450" spans="2:4">
      <c r="B2450" s="80">
        <v>38188</v>
      </c>
      <c r="C2450">
        <v>4.25</v>
      </c>
      <c r="D2450">
        <v>2004</v>
      </c>
    </row>
    <row r="2451" spans="2:4">
      <c r="B2451" s="80">
        <v>38189</v>
      </c>
      <c r="C2451">
        <v>4.25</v>
      </c>
      <c r="D2451">
        <v>2004</v>
      </c>
    </row>
    <row r="2452" spans="2:4">
      <c r="B2452" s="80">
        <v>38190</v>
      </c>
      <c r="C2452">
        <v>4.25</v>
      </c>
      <c r="D2452">
        <v>2004</v>
      </c>
    </row>
    <row r="2453" spans="2:4">
      <c r="B2453" s="80">
        <v>38191</v>
      </c>
      <c r="C2453">
        <v>4.25</v>
      </c>
      <c r="D2453">
        <v>2004</v>
      </c>
    </row>
    <row r="2454" spans="2:4">
      <c r="B2454" s="80">
        <v>38194</v>
      </c>
      <c r="C2454">
        <v>4.25</v>
      </c>
      <c r="D2454">
        <v>2004</v>
      </c>
    </row>
    <row r="2455" spans="2:4">
      <c r="B2455" s="80">
        <v>38195</v>
      </c>
      <c r="C2455">
        <v>4.25</v>
      </c>
      <c r="D2455">
        <v>2004</v>
      </c>
    </row>
    <row r="2456" spans="2:4">
      <c r="B2456" s="80">
        <v>38196</v>
      </c>
      <c r="C2456">
        <v>4.25</v>
      </c>
      <c r="D2456">
        <v>2004</v>
      </c>
    </row>
    <row r="2457" spans="2:4">
      <c r="B2457" s="80">
        <v>38197</v>
      </c>
      <c r="C2457">
        <v>4.25</v>
      </c>
      <c r="D2457">
        <v>2004</v>
      </c>
    </row>
    <row r="2458" spans="2:4">
      <c r="B2458" s="80">
        <v>38198</v>
      </c>
      <c r="C2458">
        <v>4.25</v>
      </c>
      <c r="D2458">
        <v>2004</v>
      </c>
    </row>
    <row r="2459" spans="2:4">
      <c r="B2459" s="80">
        <v>38201</v>
      </c>
      <c r="C2459">
        <v>4.25</v>
      </c>
      <c r="D2459">
        <v>2004</v>
      </c>
    </row>
    <row r="2460" spans="2:4">
      <c r="B2460" s="80">
        <v>38202</v>
      </c>
      <c r="C2460">
        <v>4.25</v>
      </c>
      <c r="D2460">
        <v>2004</v>
      </c>
    </row>
    <row r="2461" spans="2:4">
      <c r="B2461" s="80">
        <v>38203</v>
      </c>
      <c r="C2461">
        <v>4.25</v>
      </c>
      <c r="D2461">
        <v>2004</v>
      </c>
    </row>
    <row r="2462" spans="2:4">
      <c r="B2462" s="80">
        <v>38204</v>
      </c>
      <c r="C2462">
        <v>4.25</v>
      </c>
      <c r="D2462">
        <v>2004</v>
      </c>
    </row>
    <row r="2463" spans="2:4">
      <c r="B2463" s="80">
        <v>38205</v>
      </c>
      <c r="C2463">
        <v>4.25</v>
      </c>
      <c r="D2463">
        <v>2004</v>
      </c>
    </row>
    <row r="2464" spans="2:4">
      <c r="B2464" s="80">
        <v>38208</v>
      </c>
      <c r="C2464">
        <v>4.25</v>
      </c>
      <c r="D2464">
        <v>2004</v>
      </c>
    </row>
    <row r="2465" spans="2:4">
      <c r="B2465" s="80">
        <v>38209</v>
      </c>
      <c r="C2465">
        <v>4.25</v>
      </c>
      <c r="D2465">
        <v>2004</v>
      </c>
    </row>
    <row r="2466" spans="2:4">
      <c r="B2466" s="80">
        <v>38210</v>
      </c>
      <c r="C2466">
        <v>4.5</v>
      </c>
      <c r="D2466">
        <v>2004</v>
      </c>
    </row>
    <row r="2467" spans="2:4">
      <c r="B2467" s="80">
        <v>38211</v>
      </c>
      <c r="C2467">
        <v>4.5</v>
      </c>
      <c r="D2467">
        <v>2004</v>
      </c>
    </row>
    <row r="2468" spans="2:4">
      <c r="B2468" s="80">
        <v>38212</v>
      </c>
      <c r="C2468">
        <v>4.5</v>
      </c>
      <c r="D2468">
        <v>2004</v>
      </c>
    </row>
    <row r="2469" spans="2:4">
      <c r="B2469" s="80">
        <v>38215</v>
      </c>
      <c r="C2469">
        <v>4.5</v>
      </c>
      <c r="D2469">
        <v>2004</v>
      </c>
    </row>
    <row r="2470" spans="2:4">
      <c r="B2470" s="80">
        <v>38216</v>
      </c>
      <c r="C2470">
        <v>4.5</v>
      </c>
      <c r="D2470">
        <v>2004</v>
      </c>
    </row>
    <row r="2471" spans="2:4">
      <c r="B2471" s="80">
        <v>38217</v>
      </c>
      <c r="C2471">
        <v>4.5</v>
      </c>
      <c r="D2471">
        <v>2004</v>
      </c>
    </row>
    <row r="2472" spans="2:4">
      <c r="B2472" s="80">
        <v>38218</v>
      </c>
      <c r="C2472">
        <v>4.5</v>
      </c>
      <c r="D2472">
        <v>2004</v>
      </c>
    </row>
    <row r="2473" spans="2:4">
      <c r="B2473" s="80">
        <v>38219</v>
      </c>
      <c r="C2473">
        <v>4.5</v>
      </c>
      <c r="D2473">
        <v>2004</v>
      </c>
    </row>
    <row r="2474" spans="2:4">
      <c r="B2474" s="80">
        <v>38222</v>
      </c>
      <c r="C2474">
        <v>4.5</v>
      </c>
      <c r="D2474">
        <v>2004</v>
      </c>
    </row>
    <row r="2475" spans="2:4">
      <c r="B2475" s="80">
        <v>38223</v>
      </c>
      <c r="C2475">
        <v>4.5</v>
      </c>
      <c r="D2475">
        <v>2004</v>
      </c>
    </row>
    <row r="2476" spans="2:4">
      <c r="B2476" s="80">
        <v>38224</v>
      </c>
      <c r="C2476">
        <v>4.5</v>
      </c>
      <c r="D2476">
        <v>2004</v>
      </c>
    </row>
    <row r="2477" spans="2:4">
      <c r="B2477" s="80">
        <v>38225</v>
      </c>
      <c r="C2477">
        <v>4.5</v>
      </c>
      <c r="D2477">
        <v>2004</v>
      </c>
    </row>
    <row r="2478" spans="2:4">
      <c r="B2478" s="80">
        <v>38226</v>
      </c>
      <c r="C2478">
        <v>4.5</v>
      </c>
      <c r="D2478">
        <v>2004</v>
      </c>
    </row>
    <row r="2479" spans="2:4">
      <c r="B2479" s="80">
        <v>38229</v>
      </c>
      <c r="C2479">
        <v>4.5</v>
      </c>
      <c r="D2479">
        <v>2004</v>
      </c>
    </row>
    <row r="2480" spans="2:4">
      <c r="B2480" s="80">
        <v>38230</v>
      </c>
      <c r="C2480">
        <v>4.5</v>
      </c>
      <c r="D2480">
        <v>2004</v>
      </c>
    </row>
    <row r="2481" spans="2:4">
      <c r="B2481" s="80">
        <v>38231</v>
      </c>
      <c r="C2481">
        <v>4.5</v>
      </c>
      <c r="D2481">
        <v>2004</v>
      </c>
    </row>
    <row r="2482" spans="2:4">
      <c r="B2482" s="80">
        <v>38232</v>
      </c>
      <c r="C2482">
        <v>4.5</v>
      </c>
      <c r="D2482">
        <v>2004</v>
      </c>
    </row>
    <row r="2483" spans="2:4">
      <c r="B2483" s="80">
        <v>38233</v>
      </c>
      <c r="C2483">
        <v>4.5</v>
      </c>
      <c r="D2483">
        <v>2004</v>
      </c>
    </row>
    <row r="2484" spans="2:4">
      <c r="B2484" s="80">
        <v>38236</v>
      </c>
      <c r="C2484">
        <v>4.5</v>
      </c>
      <c r="D2484">
        <v>2004</v>
      </c>
    </row>
    <row r="2485" spans="2:4">
      <c r="B2485" s="80">
        <v>38237</v>
      </c>
      <c r="C2485">
        <v>4.5</v>
      </c>
      <c r="D2485">
        <v>2004</v>
      </c>
    </row>
    <row r="2486" spans="2:4">
      <c r="B2486" s="80">
        <v>38238</v>
      </c>
      <c r="C2486">
        <v>4.5</v>
      </c>
      <c r="D2486">
        <v>2004</v>
      </c>
    </row>
    <row r="2487" spans="2:4">
      <c r="B2487" s="80">
        <v>38239</v>
      </c>
      <c r="C2487">
        <v>4.5</v>
      </c>
      <c r="D2487">
        <v>2004</v>
      </c>
    </row>
    <row r="2488" spans="2:4">
      <c r="B2488" s="80">
        <v>38240</v>
      </c>
      <c r="C2488">
        <v>4.5</v>
      </c>
      <c r="D2488">
        <v>2004</v>
      </c>
    </row>
    <row r="2489" spans="2:4">
      <c r="B2489" s="80">
        <v>38243</v>
      </c>
      <c r="C2489">
        <v>4.5</v>
      </c>
      <c r="D2489">
        <v>2004</v>
      </c>
    </row>
    <row r="2490" spans="2:4">
      <c r="B2490" s="80">
        <v>38244</v>
      </c>
      <c r="C2490">
        <v>4.5</v>
      </c>
      <c r="D2490">
        <v>2004</v>
      </c>
    </row>
    <row r="2491" spans="2:4">
      <c r="B2491" s="80">
        <v>38245</v>
      </c>
      <c r="C2491">
        <v>4.5</v>
      </c>
      <c r="D2491">
        <v>2004</v>
      </c>
    </row>
    <row r="2492" spans="2:4">
      <c r="B2492" s="80">
        <v>38246</v>
      </c>
      <c r="C2492">
        <v>4.5</v>
      </c>
      <c r="D2492">
        <v>2004</v>
      </c>
    </row>
    <row r="2493" spans="2:4">
      <c r="B2493" s="80">
        <v>38247</v>
      </c>
      <c r="C2493">
        <v>4.5</v>
      </c>
      <c r="D2493">
        <v>2004</v>
      </c>
    </row>
    <row r="2494" spans="2:4">
      <c r="B2494" s="80">
        <v>38250</v>
      </c>
      <c r="C2494">
        <v>4.5</v>
      </c>
      <c r="D2494">
        <v>2004</v>
      </c>
    </row>
    <row r="2495" spans="2:4">
      <c r="B2495" s="80">
        <v>38251</v>
      </c>
      <c r="C2495">
        <v>4.5</v>
      </c>
      <c r="D2495">
        <v>2004</v>
      </c>
    </row>
    <row r="2496" spans="2:4">
      <c r="B2496" s="80">
        <v>38252</v>
      </c>
      <c r="C2496">
        <v>4.75</v>
      </c>
      <c r="D2496">
        <v>2004</v>
      </c>
    </row>
    <row r="2497" spans="2:4">
      <c r="B2497" s="80">
        <v>38253</v>
      </c>
      <c r="C2497">
        <v>4.75</v>
      </c>
      <c r="D2497">
        <v>2004</v>
      </c>
    </row>
    <row r="2498" spans="2:4">
      <c r="B2498" s="80">
        <v>38254</v>
      </c>
      <c r="C2498">
        <v>4.75</v>
      </c>
      <c r="D2498">
        <v>2004</v>
      </c>
    </row>
    <row r="2499" spans="2:4">
      <c r="B2499" s="80">
        <v>38257</v>
      </c>
      <c r="C2499">
        <v>4.75</v>
      </c>
      <c r="D2499">
        <v>2004</v>
      </c>
    </row>
    <row r="2500" spans="2:4">
      <c r="B2500" s="80">
        <v>38258</v>
      </c>
      <c r="C2500">
        <v>4.75</v>
      </c>
      <c r="D2500">
        <v>2004</v>
      </c>
    </row>
    <row r="2501" spans="2:4">
      <c r="B2501" s="80">
        <v>38259</v>
      </c>
      <c r="C2501">
        <v>4.75</v>
      </c>
      <c r="D2501">
        <v>2004</v>
      </c>
    </row>
    <row r="2502" spans="2:4">
      <c r="B2502" s="80">
        <v>38260</v>
      </c>
      <c r="C2502">
        <v>4.75</v>
      </c>
      <c r="D2502">
        <v>2004</v>
      </c>
    </row>
    <row r="2503" spans="2:4">
      <c r="B2503" s="80">
        <v>38261</v>
      </c>
      <c r="C2503">
        <v>4.75</v>
      </c>
      <c r="D2503">
        <v>2004</v>
      </c>
    </row>
    <row r="2504" spans="2:4">
      <c r="B2504" s="80">
        <v>38264</v>
      </c>
      <c r="C2504">
        <v>4.75</v>
      </c>
      <c r="D2504">
        <v>2004</v>
      </c>
    </row>
    <row r="2505" spans="2:4">
      <c r="B2505" s="80">
        <v>38265</v>
      </c>
      <c r="C2505">
        <v>4.75</v>
      </c>
      <c r="D2505">
        <v>2004</v>
      </c>
    </row>
    <row r="2506" spans="2:4">
      <c r="B2506" s="80">
        <v>38266</v>
      </c>
      <c r="C2506">
        <v>4.75</v>
      </c>
      <c r="D2506">
        <v>2004</v>
      </c>
    </row>
    <row r="2507" spans="2:4">
      <c r="B2507" s="80">
        <v>38267</v>
      </c>
      <c r="C2507">
        <v>4.75</v>
      </c>
      <c r="D2507">
        <v>2004</v>
      </c>
    </row>
    <row r="2508" spans="2:4">
      <c r="B2508" s="80">
        <v>38268</v>
      </c>
      <c r="C2508">
        <v>4.75</v>
      </c>
      <c r="D2508">
        <v>2004</v>
      </c>
    </row>
    <row r="2509" spans="2:4">
      <c r="B2509" s="80">
        <v>38271</v>
      </c>
      <c r="C2509">
        <v>4.75</v>
      </c>
      <c r="D2509">
        <v>2004</v>
      </c>
    </row>
    <row r="2510" spans="2:4">
      <c r="B2510" s="80">
        <v>38272</v>
      </c>
      <c r="C2510">
        <v>4.75</v>
      </c>
      <c r="D2510">
        <v>2004</v>
      </c>
    </row>
    <row r="2511" spans="2:4">
      <c r="B2511" s="80">
        <v>38273</v>
      </c>
      <c r="C2511">
        <v>4.75</v>
      </c>
      <c r="D2511">
        <v>2004</v>
      </c>
    </row>
    <row r="2512" spans="2:4">
      <c r="B2512" s="80">
        <v>38274</v>
      </c>
      <c r="C2512">
        <v>4.75</v>
      </c>
      <c r="D2512">
        <v>2004</v>
      </c>
    </row>
    <row r="2513" spans="2:4">
      <c r="B2513" s="80">
        <v>38275</v>
      </c>
      <c r="C2513">
        <v>4.75</v>
      </c>
      <c r="D2513">
        <v>2004</v>
      </c>
    </row>
    <row r="2514" spans="2:4">
      <c r="B2514" s="80">
        <v>38278</v>
      </c>
      <c r="C2514">
        <v>4.75</v>
      </c>
      <c r="D2514">
        <v>2004</v>
      </c>
    </row>
    <row r="2515" spans="2:4">
      <c r="B2515" s="80">
        <v>38279</v>
      </c>
      <c r="C2515">
        <v>4.75</v>
      </c>
      <c r="D2515">
        <v>2004</v>
      </c>
    </row>
    <row r="2516" spans="2:4">
      <c r="B2516" s="80">
        <v>38280</v>
      </c>
      <c r="C2516">
        <v>4.75</v>
      </c>
      <c r="D2516">
        <v>2004</v>
      </c>
    </row>
    <row r="2517" spans="2:4">
      <c r="B2517" s="80">
        <v>38281</v>
      </c>
      <c r="C2517">
        <v>4.75</v>
      </c>
      <c r="D2517">
        <v>2004</v>
      </c>
    </row>
    <row r="2518" spans="2:4">
      <c r="B2518" s="80">
        <v>38282</v>
      </c>
      <c r="C2518">
        <v>4.75</v>
      </c>
      <c r="D2518">
        <v>2004</v>
      </c>
    </row>
    <row r="2519" spans="2:4">
      <c r="B2519" s="80">
        <v>38285</v>
      </c>
      <c r="C2519">
        <v>4.75</v>
      </c>
      <c r="D2519">
        <v>2004</v>
      </c>
    </row>
    <row r="2520" spans="2:4">
      <c r="B2520" s="80">
        <v>38286</v>
      </c>
      <c r="C2520">
        <v>4.75</v>
      </c>
      <c r="D2520">
        <v>2004</v>
      </c>
    </row>
    <row r="2521" spans="2:4">
      <c r="B2521" s="80">
        <v>38287</v>
      </c>
      <c r="C2521">
        <v>4.75</v>
      </c>
      <c r="D2521">
        <v>2004</v>
      </c>
    </row>
    <row r="2522" spans="2:4">
      <c r="B2522" s="80">
        <v>38288</v>
      </c>
      <c r="C2522">
        <v>4.75</v>
      </c>
      <c r="D2522">
        <v>2004</v>
      </c>
    </row>
    <row r="2523" spans="2:4">
      <c r="B2523" s="80">
        <v>38289</v>
      </c>
      <c r="C2523">
        <v>4.75</v>
      </c>
      <c r="D2523">
        <v>2004</v>
      </c>
    </row>
    <row r="2524" spans="2:4">
      <c r="B2524" s="80">
        <v>38292</v>
      </c>
      <c r="C2524">
        <v>4.75</v>
      </c>
      <c r="D2524">
        <v>2004</v>
      </c>
    </row>
    <row r="2525" spans="2:4">
      <c r="B2525" s="80">
        <v>38293</v>
      </c>
      <c r="C2525">
        <v>4.75</v>
      </c>
      <c r="D2525">
        <v>2004</v>
      </c>
    </row>
    <row r="2526" spans="2:4">
      <c r="B2526" s="80">
        <v>38294</v>
      </c>
      <c r="C2526">
        <v>4.75</v>
      </c>
      <c r="D2526">
        <v>2004</v>
      </c>
    </row>
    <row r="2527" spans="2:4">
      <c r="B2527" s="80">
        <v>38295</v>
      </c>
      <c r="C2527">
        <v>4.75</v>
      </c>
      <c r="D2527">
        <v>2004</v>
      </c>
    </row>
    <row r="2528" spans="2:4">
      <c r="B2528" s="80">
        <v>38296</v>
      </c>
      <c r="C2528">
        <v>4.75</v>
      </c>
      <c r="D2528">
        <v>2004</v>
      </c>
    </row>
    <row r="2529" spans="2:4">
      <c r="B2529" s="80">
        <v>38299</v>
      </c>
      <c r="C2529">
        <v>4.75</v>
      </c>
      <c r="D2529">
        <v>2004</v>
      </c>
    </row>
    <row r="2530" spans="2:4">
      <c r="B2530" s="80">
        <v>38300</v>
      </c>
      <c r="C2530">
        <v>4.75</v>
      </c>
      <c r="D2530">
        <v>2004</v>
      </c>
    </row>
    <row r="2531" spans="2:4">
      <c r="B2531" s="80">
        <v>38301</v>
      </c>
      <c r="C2531">
        <v>4.75</v>
      </c>
      <c r="D2531">
        <v>2004</v>
      </c>
    </row>
    <row r="2532" spans="2:4">
      <c r="B2532" s="80">
        <v>38302</v>
      </c>
      <c r="C2532">
        <v>5</v>
      </c>
      <c r="D2532">
        <v>2004</v>
      </c>
    </row>
    <row r="2533" spans="2:4">
      <c r="B2533" s="80">
        <v>38303</v>
      </c>
      <c r="C2533">
        <v>5</v>
      </c>
      <c r="D2533">
        <v>2004</v>
      </c>
    </row>
    <row r="2534" spans="2:4">
      <c r="B2534" s="80">
        <v>38306</v>
      </c>
      <c r="C2534">
        <v>5</v>
      </c>
      <c r="D2534">
        <v>2004</v>
      </c>
    </row>
    <row r="2535" spans="2:4">
      <c r="B2535" s="80">
        <v>38307</v>
      </c>
      <c r="C2535">
        <v>5</v>
      </c>
      <c r="D2535">
        <v>2004</v>
      </c>
    </row>
    <row r="2536" spans="2:4">
      <c r="B2536" s="80">
        <v>38308</v>
      </c>
      <c r="C2536">
        <v>5</v>
      </c>
      <c r="D2536">
        <v>2004</v>
      </c>
    </row>
    <row r="2537" spans="2:4">
      <c r="B2537" s="80">
        <v>38309</v>
      </c>
      <c r="C2537">
        <v>5</v>
      </c>
      <c r="D2537">
        <v>2004</v>
      </c>
    </row>
    <row r="2538" spans="2:4">
      <c r="B2538" s="80">
        <v>38310</v>
      </c>
      <c r="C2538">
        <v>5</v>
      </c>
      <c r="D2538">
        <v>2004</v>
      </c>
    </row>
    <row r="2539" spans="2:4">
      <c r="B2539" s="80">
        <v>38313</v>
      </c>
      <c r="C2539">
        <v>5</v>
      </c>
      <c r="D2539">
        <v>2004</v>
      </c>
    </row>
    <row r="2540" spans="2:4">
      <c r="B2540" s="80">
        <v>38314</v>
      </c>
      <c r="C2540">
        <v>5</v>
      </c>
      <c r="D2540">
        <v>2004</v>
      </c>
    </row>
    <row r="2541" spans="2:4">
      <c r="B2541" s="80">
        <v>38315</v>
      </c>
      <c r="C2541">
        <v>5</v>
      </c>
      <c r="D2541">
        <v>2004</v>
      </c>
    </row>
    <row r="2542" spans="2:4">
      <c r="B2542" s="80">
        <v>38316</v>
      </c>
      <c r="C2542">
        <v>5</v>
      </c>
      <c r="D2542">
        <v>2004</v>
      </c>
    </row>
    <row r="2543" spans="2:4">
      <c r="B2543" s="80">
        <v>38317</v>
      </c>
      <c r="C2543">
        <v>5</v>
      </c>
      <c r="D2543">
        <v>2004</v>
      </c>
    </row>
    <row r="2544" spans="2:4">
      <c r="B2544" s="80">
        <v>38320</v>
      </c>
      <c r="C2544">
        <v>5</v>
      </c>
      <c r="D2544">
        <v>2004</v>
      </c>
    </row>
    <row r="2545" spans="2:4">
      <c r="B2545" s="80">
        <v>38321</v>
      </c>
      <c r="C2545">
        <v>5</v>
      </c>
      <c r="D2545">
        <v>2004</v>
      </c>
    </row>
    <row r="2546" spans="2:4">
      <c r="B2546" s="80">
        <v>38322</v>
      </c>
      <c r="C2546">
        <v>5</v>
      </c>
      <c r="D2546">
        <v>2004</v>
      </c>
    </row>
    <row r="2547" spans="2:4">
      <c r="B2547" s="80">
        <v>38323</v>
      </c>
      <c r="C2547">
        <v>5</v>
      </c>
      <c r="D2547">
        <v>2004</v>
      </c>
    </row>
    <row r="2548" spans="2:4">
      <c r="B2548" s="80">
        <v>38324</v>
      </c>
      <c r="C2548">
        <v>5</v>
      </c>
      <c r="D2548">
        <v>2004</v>
      </c>
    </row>
    <row r="2549" spans="2:4">
      <c r="B2549" s="80">
        <v>38327</v>
      </c>
      <c r="C2549">
        <v>5</v>
      </c>
      <c r="D2549">
        <v>2004</v>
      </c>
    </row>
    <row r="2550" spans="2:4">
      <c r="B2550" s="80">
        <v>38328</v>
      </c>
      <c r="C2550">
        <v>5</v>
      </c>
      <c r="D2550">
        <v>2004</v>
      </c>
    </row>
    <row r="2551" spans="2:4">
      <c r="B2551" s="80">
        <v>38329</v>
      </c>
      <c r="C2551">
        <v>5</v>
      </c>
      <c r="D2551">
        <v>2004</v>
      </c>
    </row>
    <row r="2552" spans="2:4">
      <c r="B2552" s="80">
        <v>38330</v>
      </c>
      <c r="C2552">
        <v>5</v>
      </c>
      <c r="D2552">
        <v>2004</v>
      </c>
    </row>
    <row r="2553" spans="2:4">
      <c r="B2553" s="80">
        <v>38331</v>
      </c>
      <c r="C2553">
        <v>5</v>
      </c>
      <c r="D2553">
        <v>2004</v>
      </c>
    </row>
    <row r="2554" spans="2:4">
      <c r="B2554" s="80">
        <v>38334</v>
      </c>
      <c r="C2554">
        <v>5</v>
      </c>
      <c r="D2554">
        <v>2004</v>
      </c>
    </row>
    <row r="2555" spans="2:4">
      <c r="B2555" s="80">
        <v>38335</v>
      </c>
      <c r="C2555">
        <v>5</v>
      </c>
      <c r="D2555">
        <v>2004</v>
      </c>
    </row>
    <row r="2556" spans="2:4">
      <c r="B2556" s="80">
        <v>38336</v>
      </c>
      <c r="C2556">
        <v>5.25</v>
      </c>
      <c r="D2556">
        <v>2004</v>
      </c>
    </row>
    <row r="2557" spans="2:4">
      <c r="B2557" s="80">
        <v>38337</v>
      </c>
      <c r="C2557">
        <v>5.25</v>
      </c>
      <c r="D2557">
        <v>2004</v>
      </c>
    </row>
    <row r="2558" spans="2:4">
      <c r="B2558" s="80">
        <v>38338</v>
      </c>
      <c r="C2558">
        <v>5.25</v>
      </c>
      <c r="D2558">
        <v>2004</v>
      </c>
    </row>
    <row r="2559" spans="2:4">
      <c r="B2559" s="80">
        <v>38341</v>
      </c>
      <c r="C2559">
        <v>5.25</v>
      </c>
      <c r="D2559">
        <v>2004</v>
      </c>
    </row>
    <row r="2560" spans="2:4">
      <c r="B2560" s="80">
        <v>38342</v>
      </c>
      <c r="C2560">
        <v>5.25</v>
      </c>
      <c r="D2560">
        <v>2004</v>
      </c>
    </row>
    <row r="2561" spans="2:4">
      <c r="B2561" s="80">
        <v>38343</v>
      </c>
      <c r="C2561">
        <v>5.25</v>
      </c>
      <c r="D2561">
        <v>2004</v>
      </c>
    </row>
    <row r="2562" spans="2:4">
      <c r="B2562" s="80">
        <v>38344</v>
      </c>
      <c r="C2562">
        <v>5.25</v>
      </c>
      <c r="D2562">
        <v>2004</v>
      </c>
    </row>
    <row r="2563" spans="2:4">
      <c r="B2563" s="80">
        <v>38345</v>
      </c>
      <c r="C2563">
        <v>5.25</v>
      </c>
      <c r="D2563">
        <v>2004</v>
      </c>
    </row>
    <row r="2564" spans="2:4">
      <c r="B2564" s="80">
        <v>38348</v>
      </c>
      <c r="C2564">
        <v>5.25</v>
      </c>
      <c r="D2564">
        <v>2004</v>
      </c>
    </row>
    <row r="2565" spans="2:4">
      <c r="B2565" s="80">
        <v>38349</v>
      </c>
      <c r="C2565">
        <v>5.25</v>
      </c>
      <c r="D2565">
        <v>2004</v>
      </c>
    </row>
    <row r="2566" spans="2:4">
      <c r="B2566" s="80">
        <v>38350</v>
      </c>
      <c r="C2566">
        <v>5.25</v>
      </c>
      <c r="D2566">
        <v>2004</v>
      </c>
    </row>
    <row r="2567" spans="2:4">
      <c r="B2567" s="80">
        <v>38351</v>
      </c>
      <c r="C2567">
        <v>5.25</v>
      </c>
      <c r="D2567">
        <v>2004</v>
      </c>
    </row>
    <row r="2568" spans="2:4">
      <c r="B2568" s="80">
        <v>38352</v>
      </c>
      <c r="C2568">
        <v>5.25</v>
      </c>
      <c r="D2568">
        <v>2004</v>
      </c>
    </row>
    <row r="2569" spans="2:4">
      <c r="B2569" s="80">
        <v>38355</v>
      </c>
      <c r="C2569">
        <v>5.25</v>
      </c>
      <c r="D2569">
        <v>2005</v>
      </c>
    </row>
    <row r="2570" spans="2:4">
      <c r="B2570" s="80">
        <v>38356</v>
      </c>
      <c r="C2570">
        <v>5.25</v>
      </c>
      <c r="D2570">
        <v>2005</v>
      </c>
    </row>
    <row r="2571" spans="2:4">
      <c r="B2571" s="80">
        <v>38357</v>
      </c>
      <c r="C2571">
        <v>5.25</v>
      </c>
      <c r="D2571">
        <v>2005</v>
      </c>
    </row>
    <row r="2572" spans="2:4">
      <c r="B2572" s="80">
        <v>38358</v>
      </c>
      <c r="C2572">
        <v>5.25</v>
      </c>
      <c r="D2572">
        <v>2005</v>
      </c>
    </row>
    <row r="2573" spans="2:4">
      <c r="B2573" s="80">
        <v>38359</v>
      </c>
      <c r="C2573">
        <v>5.25</v>
      </c>
      <c r="D2573">
        <v>2005</v>
      </c>
    </row>
    <row r="2574" spans="2:4">
      <c r="B2574" s="80">
        <v>38362</v>
      </c>
      <c r="C2574">
        <v>5.25</v>
      </c>
      <c r="D2574">
        <v>2005</v>
      </c>
    </row>
    <row r="2575" spans="2:4">
      <c r="B2575" s="80">
        <v>38363</v>
      </c>
      <c r="C2575">
        <v>5.25</v>
      </c>
      <c r="D2575">
        <v>2005</v>
      </c>
    </row>
    <row r="2576" spans="2:4">
      <c r="B2576" s="80">
        <v>38364</v>
      </c>
      <c r="C2576">
        <v>5.25</v>
      </c>
      <c r="D2576">
        <v>2005</v>
      </c>
    </row>
    <row r="2577" spans="2:4">
      <c r="B2577" s="80">
        <v>38365</v>
      </c>
      <c r="C2577">
        <v>5.25</v>
      </c>
      <c r="D2577">
        <v>2005</v>
      </c>
    </row>
    <row r="2578" spans="2:4">
      <c r="B2578" s="80">
        <v>38366</v>
      </c>
      <c r="C2578">
        <v>5.25</v>
      </c>
      <c r="D2578">
        <v>2005</v>
      </c>
    </row>
    <row r="2579" spans="2:4">
      <c r="B2579" s="80">
        <v>38369</v>
      </c>
      <c r="C2579">
        <v>5.25</v>
      </c>
      <c r="D2579">
        <v>2005</v>
      </c>
    </row>
    <row r="2580" spans="2:4">
      <c r="B2580" s="80">
        <v>38370</v>
      </c>
      <c r="C2580">
        <v>5.25</v>
      </c>
      <c r="D2580">
        <v>2005</v>
      </c>
    </row>
    <row r="2581" spans="2:4">
      <c r="B2581" s="80">
        <v>38371</v>
      </c>
      <c r="C2581">
        <v>5.25</v>
      </c>
      <c r="D2581">
        <v>2005</v>
      </c>
    </row>
    <row r="2582" spans="2:4">
      <c r="B2582" s="80">
        <v>38372</v>
      </c>
      <c r="C2582">
        <v>5.25</v>
      </c>
      <c r="D2582">
        <v>2005</v>
      </c>
    </row>
    <row r="2583" spans="2:4">
      <c r="B2583" s="80">
        <v>38373</v>
      </c>
      <c r="C2583">
        <v>5.25</v>
      </c>
      <c r="D2583">
        <v>2005</v>
      </c>
    </row>
    <row r="2584" spans="2:4">
      <c r="B2584" s="80">
        <v>38376</v>
      </c>
      <c r="C2584">
        <v>5.25</v>
      </c>
      <c r="D2584">
        <v>2005</v>
      </c>
    </row>
    <row r="2585" spans="2:4">
      <c r="B2585" s="80">
        <v>38377</v>
      </c>
      <c r="C2585">
        <v>5.25</v>
      </c>
      <c r="D2585">
        <v>2005</v>
      </c>
    </row>
    <row r="2586" spans="2:4">
      <c r="B2586" s="80">
        <v>38378</v>
      </c>
      <c r="C2586">
        <v>5.25</v>
      </c>
      <c r="D2586">
        <v>2005</v>
      </c>
    </row>
    <row r="2587" spans="2:4">
      <c r="B2587" s="80">
        <v>38379</v>
      </c>
      <c r="C2587">
        <v>5.25</v>
      </c>
      <c r="D2587">
        <v>2005</v>
      </c>
    </row>
    <row r="2588" spans="2:4">
      <c r="B2588" s="80">
        <v>38380</v>
      </c>
      <c r="C2588">
        <v>5.25</v>
      </c>
      <c r="D2588">
        <v>2005</v>
      </c>
    </row>
    <row r="2589" spans="2:4">
      <c r="B2589" s="80">
        <v>38383</v>
      </c>
      <c r="C2589">
        <v>5.25</v>
      </c>
      <c r="D2589">
        <v>2005</v>
      </c>
    </row>
    <row r="2590" spans="2:4">
      <c r="B2590" s="80">
        <v>38384</v>
      </c>
      <c r="C2590">
        <v>5.25</v>
      </c>
      <c r="D2590">
        <v>2005</v>
      </c>
    </row>
    <row r="2591" spans="2:4">
      <c r="B2591" s="80">
        <v>38385</v>
      </c>
      <c r="C2591">
        <v>5.25</v>
      </c>
      <c r="D2591">
        <v>2005</v>
      </c>
    </row>
    <row r="2592" spans="2:4">
      <c r="B2592" s="80">
        <v>38386</v>
      </c>
      <c r="C2592">
        <v>5.5</v>
      </c>
      <c r="D2592">
        <v>2005</v>
      </c>
    </row>
    <row r="2593" spans="2:4">
      <c r="B2593" s="80">
        <v>38387</v>
      </c>
      <c r="C2593">
        <v>5.5</v>
      </c>
      <c r="D2593">
        <v>2005</v>
      </c>
    </row>
    <row r="2594" spans="2:4">
      <c r="B2594" s="80">
        <v>38390</v>
      </c>
      <c r="C2594">
        <v>5.5</v>
      </c>
      <c r="D2594">
        <v>2005</v>
      </c>
    </row>
    <row r="2595" spans="2:4">
      <c r="B2595" s="80">
        <v>38391</v>
      </c>
      <c r="C2595">
        <v>5.5</v>
      </c>
      <c r="D2595">
        <v>2005</v>
      </c>
    </row>
    <row r="2596" spans="2:4">
      <c r="B2596" s="80">
        <v>38392</v>
      </c>
      <c r="C2596">
        <v>5.5</v>
      </c>
      <c r="D2596">
        <v>2005</v>
      </c>
    </row>
    <row r="2597" spans="2:4">
      <c r="B2597" s="80">
        <v>38393</v>
      </c>
      <c r="C2597">
        <v>5.5</v>
      </c>
      <c r="D2597">
        <v>2005</v>
      </c>
    </row>
    <row r="2598" spans="2:4">
      <c r="B2598" s="80">
        <v>38394</v>
      </c>
      <c r="C2598">
        <v>5.5</v>
      </c>
      <c r="D2598">
        <v>2005</v>
      </c>
    </row>
    <row r="2599" spans="2:4">
      <c r="B2599" s="80">
        <v>38397</v>
      </c>
      <c r="C2599">
        <v>5.5</v>
      </c>
      <c r="D2599">
        <v>2005</v>
      </c>
    </row>
    <row r="2600" spans="2:4">
      <c r="B2600" s="80">
        <v>38398</v>
      </c>
      <c r="C2600">
        <v>5.5</v>
      </c>
      <c r="D2600">
        <v>2005</v>
      </c>
    </row>
    <row r="2601" spans="2:4">
      <c r="B2601" s="80">
        <v>38399</v>
      </c>
      <c r="C2601">
        <v>5.5</v>
      </c>
      <c r="D2601">
        <v>2005</v>
      </c>
    </row>
    <row r="2602" spans="2:4">
      <c r="B2602" s="80">
        <v>38400</v>
      </c>
      <c r="C2602">
        <v>5.5</v>
      </c>
      <c r="D2602">
        <v>2005</v>
      </c>
    </row>
    <row r="2603" spans="2:4">
      <c r="B2603" s="80">
        <v>38401</v>
      </c>
      <c r="C2603">
        <v>5.5</v>
      </c>
      <c r="D2603">
        <v>2005</v>
      </c>
    </row>
    <row r="2604" spans="2:4">
      <c r="B2604" s="80">
        <v>38404</v>
      </c>
      <c r="C2604">
        <v>5.5</v>
      </c>
      <c r="D2604">
        <v>2005</v>
      </c>
    </row>
    <row r="2605" spans="2:4">
      <c r="B2605" s="80">
        <v>38405</v>
      </c>
      <c r="C2605">
        <v>5.5</v>
      </c>
      <c r="D2605">
        <v>2005</v>
      </c>
    </row>
    <row r="2606" spans="2:4">
      <c r="B2606" s="80">
        <v>38406</v>
      </c>
      <c r="C2606">
        <v>5.5</v>
      </c>
      <c r="D2606">
        <v>2005</v>
      </c>
    </row>
    <row r="2607" spans="2:4">
      <c r="B2607" s="80">
        <v>38407</v>
      </c>
      <c r="C2607">
        <v>5.5</v>
      </c>
      <c r="D2607">
        <v>2005</v>
      </c>
    </row>
    <row r="2608" spans="2:4">
      <c r="B2608" s="80">
        <v>38408</v>
      </c>
      <c r="C2608">
        <v>5.5</v>
      </c>
      <c r="D2608">
        <v>2005</v>
      </c>
    </row>
    <row r="2609" spans="2:4">
      <c r="B2609" s="80">
        <v>38411</v>
      </c>
      <c r="C2609">
        <v>5.5</v>
      </c>
      <c r="D2609">
        <v>2005</v>
      </c>
    </row>
    <row r="2610" spans="2:4">
      <c r="B2610" s="80">
        <v>38412</v>
      </c>
      <c r="C2610">
        <v>5.5</v>
      </c>
      <c r="D2610">
        <v>2005</v>
      </c>
    </row>
    <row r="2611" spans="2:4">
      <c r="B2611" s="80">
        <v>38413</v>
      </c>
      <c r="C2611">
        <v>5.5</v>
      </c>
      <c r="D2611">
        <v>2005</v>
      </c>
    </row>
    <row r="2612" spans="2:4">
      <c r="B2612" s="80">
        <v>38414</v>
      </c>
      <c r="C2612">
        <v>5.5</v>
      </c>
      <c r="D2612">
        <v>2005</v>
      </c>
    </row>
    <row r="2613" spans="2:4">
      <c r="B2613" s="80">
        <v>38415</v>
      </c>
      <c r="C2613">
        <v>5.5</v>
      </c>
      <c r="D2613">
        <v>2005</v>
      </c>
    </row>
    <row r="2614" spans="2:4">
      <c r="B2614" s="80">
        <v>38418</v>
      </c>
      <c r="C2614">
        <v>5.5</v>
      </c>
      <c r="D2614">
        <v>2005</v>
      </c>
    </row>
    <row r="2615" spans="2:4">
      <c r="B2615" s="80">
        <v>38419</v>
      </c>
      <c r="C2615">
        <v>5.5</v>
      </c>
      <c r="D2615">
        <v>2005</v>
      </c>
    </row>
    <row r="2616" spans="2:4">
      <c r="B2616" s="80">
        <v>38420</v>
      </c>
      <c r="C2616">
        <v>5.5</v>
      </c>
      <c r="D2616">
        <v>2005</v>
      </c>
    </row>
    <row r="2617" spans="2:4">
      <c r="B2617" s="80">
        <v>38421</v>
      </c>
      <c r="C2617">
        <v>5.5</v>
      </c>
      <c r="D2617">
        <v>2005</v>
      </c>
    </row>
    <row r="2618" spans="2:4">
      <c r="B2618" s="80">
        <v>38422</v>
      </c>
      <c r="C2618">
        <v>5.5</v>
      </c>
      <c r="D2618">
        <v>2005</v>
      </c>
    </row>
    <row r="2619" spans="2:4">
      <c r="B2619" s="80">
        <v>38425</v>
      </c>
      <c r="C2619">
        <v>5.5</v>
      </c>
      <c r="D2619">
        <v>2005</v>
      </c>
    </row>
    <row r="2620" spans="2:4">
      <c r="B2620" s="80">
        <v>38426</v>
      </c>
      <c r="C2620">
        <v>5.5</v>
      </c>
      <c r="D2620">
        <v>2005</v>
      </c>
    </row>
    <row r="2621" spans="2:4">
      <c r="B2621" s="80">
        <v>38427</v>
      </c>
      <c r="C2621">
        <v>5.5</v>
      </c>
      <c r="D2621">
        <v>2005</v>
      </c>
    </row>
    <row r="2622" spans="2:4">
      <c r="B2622" s="80">
        <v>38428</v>
      </c>
      <c r="C2622">
        <v>5.5</v>
      </c>
      <c r="D2622">
        <v>2005</v>
      </c>
    </row>
    <row r="2623" spans="2:4">
      <c r="B2623" s="80">
        <v>38429</v>
      </c>
      <c r="C2623">
        <v>5.5</v>
      </c>
      <c r="D2623">
        <v>2005</v>
      </c>
    </row>
    <row r="2624" spans="2:4">
      <c r="B2624" s="80">
        <v>38432</v>
      </c>
      <c r="C2624">
        <v>5.5</v>
      </c>
      <c r="D2624">
        <v>2005</v>
      </c>
    </row>
    <row r="2625" spans="2:4">
      <c r="B2625" s="80">
        <v>38433</v>
      </c>
      <c r="C2625">
        <v>5.5</v>
      </c>
      <c r="D2625">
        <v>2005</v>
      </c>
    </row>
    <row r="2626" spans="2:4">
      <c r="B2626" s="80">
        <v>38434</v>
      </c>
      <c r="C2626">
        <v>5.75</v>
      </c>
      <c r="D2626">
        <v>2005</v>
      </c>
    </row>
    <row r="2627" spans="2:4">
      <c r="B2627" s="80">
        <v>38435</v>
      </c>
      <c r="C2627">
        <v>5.75</v>
      </c>
      <c r="D2627">
        <v>2005</v>
      </c>
    </row>
    <row r="2628" spans="2:4">
      <c r="B2628" s="80">
        <v>38436</v>
      </c>
      <c r="C2628">
        <v>5.75</v>
      </c>
      <c r="D2628">
        <v>2005</v>
      </c>
    </row>
    <row r="2629" spans="2:4">
      <c r="B2629" s="80">
        <v>38439</v>
      </c>
      <c r="C2629">
        <v>5.75</v>
      </c>
      <c r="D2629">
        <v>2005</v>
      </c>
    </row>
    <row r="2630" spans="2:4">
      <c r="B2630" s="80">
        <v>38440</v>
      </c>
      <c r="C2630">
        <v>5.75</v>
      </c>
      <c r="D2630">
        <v>2005</v>
      </c>
    </row>
    <row r="2631" spans="2:4">
      <c r="B2631" s="80">
        <v>38441</v>
      </c>
      <c r="C2631">
        <v>5.75</v>
      </c>
      <c r="D2631">
        <v>2005</v>
      </c>
    </row>
    <row r="2632" spans="2:4">
      <c r="B2632" s="80">
        <v>38442</v>
      </c>
      <c r="C2632">
        <v>5.75</v>
      </c>
      <c r="D2632">
        <v>2005</v>
      </c>
    </row>
    <row r="2633" spans="2:4">
      <c r="B2633" s="80">
        <v>38443</v>
      </c>
      <c r="C2633">
        <v>5.75</v>
      </c>
      <c r="D2633">
        <v>2005</v>
      </c>
    </row>
    <row r="2634" spans="2:4">
      <c r="B2634" s="80">
        <v>38446</v>
      </c>
      <c r="C2634">
        <v>5.75</v>
      </c>
      <c r="D2634">
        <v>2005</v>
      </c>
    </row>
    <row r="2635" spans="2:4">
      <c r="B2635" s="80">
        <v>38447</v>
      </c>
      <c r="C2635">
        <v>5.75</v>
      </c>
      <c r="D2635">
        <v>2005</v>
      </c>
    </row>
    <row r="2636" spans="2:4">
      <c r="B2636" s="80">
        <v>38448</v>
      </c>
      <c r="C2636">
        <v>5.75</v>
      </c>
      <c r="D2636">
        <v>2005</v>
      </c>
    </row>
    <row r="2637" spans="2:4">
      <c r="B2637" s="80">
        <v>38449</v>
      </c>
      <c r="C2637">
        <v>5.75</v>
      </c>
      <c r="D2637">
        <v>2005</v>
      </c>
    </row>
    <row r="2638" spans="2:4">
      <c r="B2638" s="80">
        <v>38450</v>
      </c>
      <c r="C2638">
        <v>5.75</v>
      </c>
      <c r="D2638">
        <v>2005</v>
      </c>
    </row>
    <row r="2639" spans="2:4">
      <c r="B2639" s="80">
        <v>38453</v>
      </c>
      <c r="C2639">
        <v>5.75</v>
      </c>
      <c r="D2639">
        <v>2005</v>
      </c>
    </row>
    <row r="2640" spans="2:4">
      <c r="B2640" s="80">
        <v>38454</v>
      </c>
      <c r="C2640">
        <v>5.75</v>
      </c>
      <c r="D2640">
        <v>2005</v>
      </c>
    </row>
    <row r="2641" spans="2:4">
      <c r="B2641" s="80">
        <v>38455</v>
      </c>
      <c r="C2641">
        <v>5.75</v>
      </c>
      <c r="D2641">
        <v>2005</v>
      </c>
    </row>
    <row r="2642" spans="2:4">
      <c r="B2642" s="80">
        <v>38456</v>
      </c>
      <c r="C2642">
        <v>5.75</v>
      </c>
      <c r="D2642">
        <v>2005</v>
      </c>
    </row>
    <row r="2643" spans="2:4">
      <c r="B2643" s="80">
        <v>38457</v>
      </c>
      <c r="C2643">
        <v>5.75</v>
      </c>
      <c r="D2643">
        <v>2005</v>
      </c>
    </row>
    <row r="2644" spans="2:4">
      <c r="B2644" s="80">
        <v>38460</v>
      </c>
      <c r="C2644">
        <v>5.75</v>
      </c>
      <c r="D2644">
        <v>2005</v>
      </c>
    </row>
    <row r="2645" spans="2:4">
      <c r="B2645" s="80">
        <v>38461</v>
      </c>
      <c r="C2645">
        <v>5.75</v>
      </c>
      <c r="D2645">
        <v>2005</v>
      </c>
    </row>
    <row r="2646" spans="2:4">
      <c r="B2646" s="80">
        <v>38462</v>
      </c>
      <c r="C2646">
        <v>5.75</v>
      </c>
      <c r="D2646">
        <v>2005</v>
      </c>
    </row>
    <row r="2647" spans="2:4">
      <c r="B2647" s="80">
        <v>38463</v>
      </c>
      <c r="C2647">
        <v>5.75</v>
      </c>
      <c r="D2647">
        <v>2005</v>
      </c>
    </row>
    <row r="2648" spans="2:4">
      <c r="B2648" s="80">
        <v>38464</v>
      </c>
      <c r="C2648">
        <v>5.75</v>
      </c>
      <c r="D2648">
        <v>2005</v>
      </c>
    </row>
    <row r="2649" spans="2:4">
      <c r="B2649" s="80">
        <v>38467</v>
      </c>
      <c r="C2649">
        <v>5.75</v>
      </c>
      <c r="D2649">
        <v>2005</v>
      </c>
    </row>
    <row r="2650" spans="2:4">
      <c r="B2650" s="80">
        <v>38468</v>
      </c>
      <c r="C2650">
        <v>5.75</v>
      </c>
      <c r="D2650">
        <v>2005</v>
      </c>
    </row>
    <row r="2651" spans="2:4">
      <c r="B2651" s="80">
        <v>38469</v>
      </c>
      <c r="C2651">
        <v>5.75</v>
      </c>
      <c r="D2651">
        <v>2005</v>
      </c>
    </row>
    <row r="2652" spans="2:4">
      <c r="B2652" s="80">
        <v>38470</v>
      </c>
      <c r="C2652">
        <v>5.75</v>
      </c>
      <c r="D2652">
        <v>2005</v>
      </c>
    </row>
    <row r="2653" spans="2:4">
      <c r="B2653" s="80">
        <v>38471</v>
      </c>
      <c r="C2653">
        <v>5.75</v>
      </c>
      <c r="D2653">
        <v>2005</v>
      </c>
    </row>
    <row r="2654" spans="2:4">
      <c r="B2654" s="80">
        <v>38474</v>
      </c>
      <c r="C2654">
        <v>5.75</v>
      </c>
      <c r="D2654">
        <v>2005</v>
      </c>
    </row>
    <row r="2655" spans="2:4">
      <c r="B2655" s="80">
        <v>38475</v>
      </c>
      <c r="C2655">
        <v>5.75</v>
      </c>
      <c r="D2655">
        <v>2005</v>
      </c>
    </row>
    <row r="2656" spans="2:4">
      <c r="B2656" s="80">
        <v>38476</v>
      </c>
      <c r="C2656">
        <v>6</v>
      </c>
      <c r="D2656">
        <v>2005</v>
      </c>
    </row>
    <row r="2657" spans="2:4">
      <c r="B2657" s="80">
        <v>38477</v>
      </c>
      <c r="C2657">
        <v>6</v>
      </c>
      <c r="D2657">
        <v>2005</v>
      </c>
    </row>
    <row r="2658" spans="2:4">
      <c r="B2658" s="80">
        <v>38478</v>
      </c>
      <c r="C2658">
        <v>6</v>
      </c>
      <c r="D2658">
        <v>2005</v>
      </c>
    </row>
    <row r="2659" spans="2:4">
      <c r="B2659" s="80">
        <v>38481</v>
      </c>
      <c r="C2659">
        <v>6</v>
      </c>
      <c r="D2659">
        <v>2005</v>
      </c>
    </row>
    <row r="2660" spans="2:4">
      <c r="B2660" s="80">
        <v>38482</v>
      </c>
      <c r="C2660">
        <v>6</v>
      </c>
      <c r="D2660">
        <v>2005</v>
      </c>
    </row>
    <row r="2661" spans="2:4">
      <c r="B2661" s="80">
        <v>38483</v>
      </c>
      <c r="C2661">
        <v>6</v>
      </c>
      <c r="D2661">
        <v>2005</v>
      </c>
    </row>
    <row r="2662" spans="2:4">
      <c r="B2662" s="80">
        <v>38484</v>
      </c>
      <c r="C2662">
        <v>6</v>
      </c>
      <c r="D2662">
        <v>2005</v>
      </c>
    </row>
    <row r="2663" spans="2:4">
      <c r="B2663" s="80">
        <v>38485</v>
      </c>
      <c r="C2663">
        <v>6</v>
      </c>
      <c r="D2663">
        <v>2005</v>
      </c>
    </row>
    <row r="2664" spans="2:4">
      <c r="B2664" s="80">
        <v>38488</v>
      </c>
      <c r="C2664">
        <v>6</v>
      </c>
      <c r="D2664">
        <v>2005</v>
      </c>
    </row>
    <row r="2665" spans="2:4">
      <c r="B2665" s="80">
        <v>38489</v>
      </c>
      <c r="C2665">
        <v>6</v>
      </c>
      <c r="D2665">
        <v>2005</v>
      </c>
    </row>
    <row r="2666" spans="2:4">
      <c r="B2666" s="80">
        <v>38490</v>
      </c>
      <c r="C2666">
        <v>6</v>
      </c>
      <c r="D2666">
        <v>2005</v>
      </c>
    </row>
    <row r="2667" spans="2:4">
      <c r="B2667" s="80">
        <v>38491</v>
      </c>
      <c r="C2667">
        <v>6</v>
      </c>
      <c r="D2667">
        <v>2005</v>
      </c>
    </row>
    <row r="2668" spans="2:4">
      <c r="B2668" s="80">
        <v>38492</v>
      </c>
      <c r="C2668">
        <v>6</v>
      </c>
      <c r="D2668">
        <v>2005</v>
      </c>
    </row>
    <row r="2669" spans="2:4">
      <c r="B2669" s="80">
        <v>38495</v>
      </c>
      <c r="C2669">
        <v>6</v>
      </c>
      <c r="D2669">
        <v>2005</v>
      </c>
    </row>
    <row r="2670" spans="2:4">
      <c r="B2670" s="80">
        <v>38496</v>
      </c>
      <c r="C2670">
        <v>6</v>
      </c>
      <c r="D2670">
        <v>2005</v>
      </c>
    </row>
    <row r="2671" spans="2:4">
      <c r="B2671" s="80">
        <v>38497</v>
      </c>
      <c r="C2671">
        <v>6</v>
      </c>
      <c r="D2671">
        <v>2005</v>
      </c>
    </row>
    <row r="2672" spans="2:4">
      <c r="B2672" s="80">
        <v>38498</v>
      </c>
      <c r="C2672">
        <v>6</v>
      </c>
      <c r="D2672">
        <v>2005</v>
      </c>
    </row>
    <row r="2673" spans="2:4">
      <c r="B2673" s="80">
        <v>38499</v>
      </c>
      <c r="C2673">
        <v>6</v>
      </c>
      <c r="D2673">
        <v>2005</v>
      </c>
    </row>
    <row r="2674" spans="2:4">
      <c r="B2674" s="80">
        <v>38503</v>
      </c>
      <c r="C2674">
        <v>6</v>
      </c>
      <c r="D2674">
        <v>2005</v>
      </c>
    </row>
    <row r="2675" spans="2:4">
      <c r="B2675" s="80">
        <v>38504</v>
      </c>
      <c r="C2675">
        <v>6</v>
      </c>
      <c r="D2675">
        <v>2005</v>
      </c>
    </row>
    <row r="2676" spans="2:4">
      <c r="B2676" s="80">
        <v>38505</v>
      </c>
      <c r="C2676">
        <v>6</v>
      </c>
      <c r="D2676">
        <v>2005</v>
      </c>
    </row>
    <row r="2677" spans="2:4">
      <c r="B2677" s="80">
        <v>38506</v>
      </c>
      <c r="C2677">
        <v>6</v>
      </c>
      <c r="D2677">
        <v>2005</v>
      </c>
    </row>
    <row r="2678" spans="2:4">
      <c r="B2678" s="80">
        <v>38509</v>
      </c>
      <c r="C2678">
        <v>6</v>
      </c>
      <c r="D2678">
        <v>2005</v>
      </c>
    </row>
    <row r="2679" spans="2:4">
      <c r="B2679" s="80">
        <v>38510</v>
      </c>
      <c r="C2679">
        <v>6</v>
      </c>
      <c r="D2679">
        <v>2005</v>
      </c>
    </row>
    <row r="2680" spans="2:4">
      <c r="B2680" s="80">
        <v>38511</v>
      </c>
      <c r="C2680">
        <v>6</v>
      </c>
      <c r="D2680">
        <v>2005</v>
      </c>
    </row>
    <row r="2681" spans="2:4">
      <c r="B2681" s="80">
        <v>38512</v>
      </c>
      <c r="C2681">
        <v>6</v>
      </c>
      <c r="D2681">
        <v>2005</v>
      </c>
    </row>
    <row r="2682" spans="2:4">
      <c r="B2682" s="80">
        <v>38513</v>
      </c>
      <c r="C2682">
        <v>6</v>
      </c>
      <c r="D2682">
        <v>2005</v>
      </c>
    </row>
    <row r="2683" spans="2:4">
      <c r="B2683" s="80">
        <v>38516</v>
      </c>
      <c r="C2683">
        <v>6</v>
      </c>
      <c r="D2683">
        <v>2005</v>
      </c>
    </row>
    <row r="2684" spans="2:4">
      <c r="B2684" s="80">
        <v>38517</v>
      </c>
      <c r="C2684">
        <v>6</v>
      </c>
      <c r="D2684">
        <v>2005</v>
      </c>
    </row>
    <row r="2685" spans="2:4">
      <c r="B2685" s="80">
        <v>38518</v>
      </c>
      <c r="C2685">
        <v>6</v>
      </c>
      <c r="D2685">
        <v>2005</v>
      </c>
    </row>
    <row r="2686" spans="2:4">
      <c r="B2686" s="80">
        <v>38519</v>
      </c>
      <c r="C2686">
        <v>6</v>
      </c>
      <c r="D2686">
        <v>2005</v>
      </c>
    </row>
    <row r="2687" spans="2:4">
      <c r="B2687" s="80">
        <v>38520</v>
      </c>
      <c r="C2687">
        <v>6</v>
      </c>
      <c r="D2687">
        <v>2005</v>
      </c>
    </row>
    <row r="2688" spans="2:4">
      <c r="B2688" s="80">
        <v>38523</v>
      </c>
      <c r="C2688">
        <v>6</v>
      </c>
      <c r="D2688">
        <v>2005</v>
      </c>
    </row>
    <row r="2689" spans="2:4">
      <c r="B2689" s="80">
        <v>38524</v>
      </c>
      <c r="C2689">
        <v>6</v>
      </c>
      <c r="D2689">
        <v>2005</v>
      </c>
    </row>
    <row r="2690" spans="2:4">
      <c r="B2690" s="80">
        <v>38525</v>
      </c>
      <c r="C2690">
        <v>6</v>
      </c>
      <c r="D2690">
        <v>2005</v>
      </c>
    </row>
    <row r="2691" spans="2:4">
      <c r="B2691" s="80">
        <v>38526</v>
      </c>
      <c r="C2691">
        <v>6</v>
      </c>
      <c r="D2691">
        <v>2005</v>
      </c>
    </row>
    <row r="2692" spans="2:4">
      <c r="B2692" s="80">
        <v>38527</v>
      </c>
      <c r="C2692">
        <v>6</v>
      </c>
      <c r="D2692">
        <v>2005</v>
      </c>
    </row>
    <row r="2693" spans="2:4">
      <c r="B2693" s="80">
        <v>38530</v>
      </c>
      <c r="C2693">
        <v>6</v>
      </c>
      <c r="D2693">
        <v>2005</v>
      </c>
    </row>
    <row r="2694" spans="2:4">
      <c r="B2694" s="80">
        <v>38531</v>
      </c>
      <c r="C2694">
        <v>6</v>
      </c>
      <c r="D2694">
        <v>2005</v>
      </c>
    </row>
    <row r="2695" spans="2:4">
      <c r="B2695" s="80">
        <v>38532</v>
      </c>
      <c r="C2695">
        <v>6</v>
      </c>
      <c r="D2695">
        <v>2005</v>
      </c>
    </row>
    <row r="2696" spans="2:4">
      <c r="B2696" s="80">
        <v>38533</v>
      </c>
      <c r="C2696">
        <v>6</v>
      </c>
      <c r="D2696">
        <v>2005</v>
      </c>
    </row>
    <row r="2697" spans="2:4">
      <c r="B2697" s="80">
        <v>38534</v>
      </c>
      <c r="C2697">
        <v>6.25</v>
      </c>
      <c r="D2697">
        <v>2005</v>
      </c>
    </row>
    <row r="2698" spans="2:4">
      <c r="B2698" s="80">
        <v>38537</v>
      </c>
      <c r="C2698">
        <v>6.25</v>
      </c>
      <c r="D2698">
        <v>2005</v>
      </c>
    </row>
    <row r="2699" spans="2:4">
      <c r="B2699" s="80">
        <v>38538</v>
      </c>
      <c r="C2699">
        <v>6.25</v>
      </c>
      <c r="D2699">
        <v>2005</v>
      </c>
    </row>
    <row r="2700" spans="2:4">
      <c r="B2700" s="80">
        <v>38539</v>
      </c>
      <c r="C2700">
        <v>6.25</v>
      </c>
      <c r="D2700">
        <v>2005</v>
      </c>
    </row>
    <row r="2701" spans="2:4">
      <c r="B2701" s="80">
        <v>38540</v>
      </c>
      <c r="C2701">
        <v>6.25</v>
      </c>
      <c r="D2701">
        <v>2005</v>
      </c>
    </row>
    <row r="2702" spans="2:4">
      <c r="B2702" s="80">
        <v>38541</v>
      </c>
      <c r="C2702">
        <v>6.25</v>
      </c>
      <c r="D2702">
        <v>2005</v>
      </c>
    </row>
    <row r="2703" spans="2:4">
      <c r="B2703" s="80">
        <v>38544</v>
      </c>
      <c r="C2703">
        <v>6.25</v>
      </c>
      <c r="D2703">
        <v>2005</v>
      </c>
    </row>
    <row r="2704" spans="2:4">
      <c r="B2704" s="80">
        <v>38545</v>
      </c>
      <c r="C2704">
        <v>6.25</v>
      </c>
      <c r="D2704">
        <v>2005</v>
      </c>
    </row>
    <row r="2705" spans="2:4">
      <c r="B2705" s="80">
        <v>38546</v>
      </c>
      <c r="C2705">
        <v>6.25</v>
      </c>
      <c r="D2705">
        <v>2005</v>
      </c>
    </row>
    <row r="2706" spans="2:4">
      <c r="B2706" s="80">
        <v>38547</v>
      </c>
      <c r="C2706">
        <v>6.25</v>
      </c>
      <c r="D2706">
        <v>2005</v>
      </c>
    </row>
    <row r="2707" spans="2:4">
      <c r="B2707" s="80">
        <v>38548</v>
      </c>
      <c r="C2707">
        <v>6.25</v>
      </c>
      <c r="D2707">
        <v>2005</v>
      </c>
    </row>
    <row r="2708" spans="2:4">
      <c r="B2708" s="80">
        <v>38551</v>
      </c>
      <c r="C2708">
        <v>6.25</v>
      </c>
      <c r="D2708">
        <v>2005</v>
      </c>
    </row>
    <row r="2709" spans="2:4">
      <c r="B2709" s="80">
        <v>38552</v>
      </c>
      <c r="C2709">
        <v>6.25</v>
      </c>
      <c r="D2709">
        <v>2005</v>
      </c>
    </row>
    <row r="2710" spans="2:4">
      <c r="B2710" s="80">
        <v>38553</v>
      </c>
      <c r="C2710">
        <v>6.25</v>
      </c>
      <c r="D2710">
        <v>2005</v>
      </c>
    </row>
    <row r="2711" spans="2:4">
      <c r="B2711" s="80">
        <v>38554</v>
      </c>
      <c r="C2711">
        <v>6.25</v>
      </c>
      <c r="D2711">
        <v>2005</v>
      </c>
    </row>
    <row r="2712" spans="2:4">
      <c r="B2712" s="80">
        <v>38555</v>
      </c>
      <c r="C2712">
        <v>6.25</v>
      </c>
      <c r="D2712">
        <v>2005</v>
      </c>
    </row>
    <row r="2713" spans="2:4">
      <c r="B2713" s="80">
        <v>38558</v>
      </c>
      <c r="C2713">
        <v>6.25</v>
      </c>
      <c r="D2713">
        <v>2005</v>
      </c>
    </row>
    <row r="2714" spans="2:4">
      <c r="B2714" s="80">
        <v>38559</v>
      </c>
      <c r="C2714">
        <v>6.25</v>
      </c>
      <c r="D2714">
        <v>2005</v>
      </c>
    </row>
    <row r="2715" spans="2:4">
      <c r="B2715" s="80">
        <v>38560</v>
      </c>
      <c r="C2715">
        <v>6.25</v>
      </c>
      <c r="D2715">
        <v>2005</v>
      </c>
    </row>
    <row r="2716" spans="2:4">
      <c r="B2716" s="80">
        <v>38561</v>
      </c>
      <c r="C2716">
        <v>6.25</v>
      </c>
      <c r="D2716">
        <v>2005</v>
      </c>
    </row>
    <row r="2717" spans="2:4">
      <c r="B2717" s="80">
        <v>38562</v>
      </c>
      <c r="C2717">
        <v>6.25</v>
      </c>
      <c r="D2717">
        <v>2005</v>
      </c>
    </row>
    <row r="2718" spans="2:4">
      <c r="B2718" s="80">
        <v>38565</v>
      </c>
      <c r="C2718">
        <v>6.25</v>
      </c>
      <c r="D2718">
        <v>2005</v>
      </c>
    </row>
    <row r="2719" spans="2:4">
      <c r="B2719" s="80">
        <v>38566</v>
      </c>
      <c r="C2719">
        <v>6.25</v>
      </c>
      <c r="D2719">
        <v>2005</v>
      </c>
    </row>
    <row r="2720" spans="2:4">
      <c r="B2720" s="80">
        <v>38567</v>
      </c>
      <c r="C2720">
        <v>6.25</v>
      </c>
      <c r="D2720">
        <v>2005</v>
      </c>
    </row>
    <row r="2721" spans="2:4">
      <c r="B2721" s="80">
        <v>38568</v>
      </c>
      <c r="C2721">
        <v>6.25</v>
      </c>
      <c r="D2721">
        <v>2005</v>
      </c>
    </row>
    <row r="2722" spans="2:4">
      <c r="B2722" s="80">
        <v>38569</v>
      </c>
      <c r="C2722">
        <v>6.25</v>
      </c>
      <c r="D2722">
        <v>2005</v>
      </c>
    </row>
    <row r="2723" spans="2:4">
      <c r="B2723" s="80">
        <v>38572</v>
      </c>
      <c r="C2723">
        <v>6.25</v>
      </c>
      <c r="D2723">
        <v>2005</v>
      </c>
    </row>
    <row r="2724" spans="2:4">
      <c r="B2724" s="80">
        <v>38573</v>
      </c>
      <c r="C2724">
        <v>6.25</v>
      </c>
      <c r="D2724">
        <v>2005</v>
      </c>
    </row>
    <row r="2725" spans="2:4">
      <c r="B2725" s="80">
        <v>38574</v>
      </c>
      <c r="C2725">
        <v>6.5</v>
      </c>
      <c r="D2725">
        <v>2005</v>
      </c>
    </row>
    <row r="2726" spans="2:4">
      <c r="B2726" s="80">
        <v>38575</v>
      </c>
      <c r="C2726">
        <v>6.5</v>
      </c>
      <c r="D2726">
        <v>2005</v>
      </c>
    </row>
    <row r="2727" spans="2:4">
      <c r="B2727" s="80">
        <v>38576</v>
      </c>
      <c r="C2727">
        <v>6.5</v>
      </c>
      <c r="D2727">
        <v>2005</v>
      </c>
    </row>
    <row r="2728" spans="2:4">
      <c r="B2728" s="80">
        <v>38579</v>
      </c>
      <c r="C2728">
        <v>6.5</v>
      </c>
      <c r="D2728">
        <v>2005</v>
      </c>
    </row>
    <row r="2729" spans="2:4">
      <c r="B2729" s="80">
        <v>38580</v>
      </c>
      <c r="C2729">
        <v>6.5</v>
      </c>
      <c r="D2729">
        <v>2005</v>
      </c>
    </row>
    <row r="2730" spans="2:4">
      <c r="B2730" s="80">
        <v>38581</v>
      </c>
      <c r="C2730">
        <v>6.5</v>
      </c>
      <c r="D2730">
        <v>2005</v>
      </c>
    </row>
    <row r="2731" spans="2:4">
      <c r="B2731" s="80">
        <v>38582</v>
      </c>
      <c r="C2731">
        <v>6.5</v>
      </c>
      <c r="D2731">
        <v>2005</v>
      </c>
    </row>
    <row r="2732" spans="2:4">
      <c r="B2732" s="80">
        <v>38583</v>
      </c>
      <c r="C2732">
        <v>6.5</v>
      </c>
      <c r="D2732">
        <v>2005</v>
      </c>
    </row>
    <row r="2733" spans="2:4">
      <c r="B2733" s="80">
        <v>38586</v>
      </c>
      <c r="C2733">
        <v>6.5</v>
      </c>
      <c r="D2733">
        <v>2005</v>
      </c>
    </row>
    <row r="2734" spans="2:4">
      <c r="B2734" s="80">
        <v>38587</v>
      </c>
      <c r="C2734">
        <v>6.5</v>
      </c>
      <c r="D2734">
        <v>2005</v>
      </c>
    </row>
    <row r="2735" spans="2:4">
      <c r="B2735" s="80">
        <v>38588</v>
      </c>
      <c r="C2735">
        <v>6.5</v>
      </c>
      <c r="D2735">
        <v>2005</v>
      </c>
    </row>
    <row r="2736" spans="2:4">
      <c r="B2736" s="80">
        <v>38589</v>
      </c>
      <c r="C2736">
        <v>6.5</v>
      </c>
      <c r="D2736">
        <v>2005</v>
      </c>
    </row>
    <row r="2737" spans="2:4">
      <c r="B2737" s="80">
        <v>38590</v>
      </c>
      <c r="C2737">
        <v>6.5</v>
      </c>
      <c r="D2737">
        <v>2005</v>
      </c>
    </row>
    <row r="2738" spans="2:4">
      <c r="B2738" s="80">
        <v>38593</v>
      </c>
      <c r="C2738">
        <v>6.5</v>
      </c>
      <c r="D2738">
        <v>2005</v>
      </c>
    </row>
    <row r="2739" spans="2:4">
      <c r="B2739" s="80">
        <v>38594</v>
      </c>
      <c r="C2739">
        <v>6.5</v>
      </c>
      <c r="D2739">
        <v>2005</v>
      </c>
    </row>
    <row r="2740" spans="2:4">
      <c r="B2740" s="80">
        <v>38595</v>
      </c>
      <c r="C2740">
        <v>6.5</v>
      </c>
      <c r="D2740">
        <v>2005</v>
      </c>
    </row>
    <row r="2741" spans="2:4">
      <c r="B2741" s="80">
        <v>38596</v>
      </c>
      <c r="C2741">
        <v>6.5</v>
      </c>
      <c r="D2741">
        <v>2005</v>
      </c>
    </row>
    <row r="2742" spans="2:4">
      <c r="B2742" s="80">
        <v>38597</v>
      </c>
      <c r="C2742">
        <v>6.5</v>
      </c>
      <c r="D2742">
        <v>2005</v>
      </c>
    </row>
    <row r="2743" spans="2:4">
      <c r="B2743" s="80">
        <v>38600</v>
      </c>
      <c r="C2743">
        <v>6.5</v>
      </c>
      <c r="D2743">
        <v>2005</v>
      </c>
    </row>
    <row r="2744" spans="2:4">
      <c r="B2744" s="80">
        <v>38601</v>
      </c>
      <c r="C2744">
        <v>6.5</v>
      </c>
      <c r="D2744">
        <v>2005</v>
      </c>
    </row>
    <row r="2745" spans="2:4">
      <c r="B2745" s="80">
        <v>38602</v>
      </c>
      <c r="C2745">
        <v>6.5</v>
      </c>
      <c r="D2745">
        <v>2005</v>
      </c>
    </row>
    <row r="2746" spans="2:4">
      <c r="B2746" s="80">
        <v>38603</v>
      </c>
      <c r="C2746">
        <v>6.5</v>
      </c>
      <c r="D2746">
        <v>2005</v>
      </c>
    </row>
    <row r="2747" spans="2:4">
      <c r="B2747" s="80">
        <v>38604</v>
      </c>
      <c r="C2747">
        <v>6.5</v>
      </c>
      <c r="D2747">
        <v>2005</v>
      </c>
    </row>
    <row r="2748" spans="2:4">
      <c r="B2748" s="80">
        <v>38607</v>
      </c>
      <c r="C2748">
        <v>6.5</v>
      </c>
      <c r="D2748">
        <v>2005</v>
      </c>
    </row>
    <row r="2749" spans="2:4">
      <c r="B2749" s="80">
        <v>38608</v>
      </c>
      <c r="C2749">
        <v>6.5</v>
      </c>
      <c r="D2749">
        <v>2005</v>
      </c>
    </row>
    <row r="2750" spans="2:4">
      <c r="B2750" s="80">
        <v>38609</v>
      </c>
      <c r="C2750">
        <v>6.5</v>
      </c>
      <c r="D2750">
        <v>2005</v>
      </c>
    </row>
    <row r="2751" spans="2:4">
      <c r="B2751" s="80">
        <v>38610</v>
      </c>
      <c r="C2751">
        <v>6.5</v>
      </c>
      <c r="D2751">
        <v>2005</v>
      </c>
    </row>
    <row r="2752" spans="2:4">
      <c r="B2752" s="80">
        <v>38611</v>
      </c>
      <c r="C2752">
        <v>6.5</v>
      </c>
      <c r="D2752">
        <v>2005</v>
      </c>
    </row>
    <row r="2753" spans="2:4">
      <c r="B2753" s="80">
        <v>38614</v>
      </c>
      <c r="C2753">
        <v>6.5</v>
      </c>
      <c r="D2753">
        <v>2005</v>
      </c>
    </row>
    <row r="2754" spans="2:4">
      <c r="B2754" s="80">
        <v>38615</v>
      </c>
      <c r="C2754">
        <v>6.5</v>
      </c>
      <c r="D2754">
        <v>2005</v>
      </c>
    </row>
    <row r="2755" spans="2:4">
      <c r="B2755" s="80">
        <v>38616</v>
      </c>
      <c r="C2755">
        <v>6.75</v>
      </c>
      <c r="D2755">
        <v>2005</v>
      </c>
    </row>
    <row r="2756" spans="2:4">
      <c r="B2756" s="80">
        <v>38617</v>
      </c>
      <c r="C2756">
        <v>6.75</v>
      </c>
      <c r="D2756">
        <v>2005</v>
      </c>
    </row>
    <row r="2757" spans="2:4">
      <c r="B2757" s="80">
        <v>38618</v>
      </c>
      <c r="C2757">
        <v>6.75</v>
      </c>
      <c r="D2757">
        <v>2005</v>
      </c>
    </row>
    <row r="2758" spans="2:4">
      <c r="B2758" s="80">
        <v>38621</v>
      </c>
      <c r="C2758">
        <v>6.75</v>
      </c>
      <c r="D2758">
        <v>2005</v>
      </c>
    </row>
    <row r="2759" spans="2:4">
      <c r="B2759" s="80">
        <v>38622</v>
      </c>
      <c r="C2759">
        <v>6.75</v>
      </c>
      <c r="D2759">
        <v>2005</v>
      </c>
    </row>
    <row r="2760" spans="2:4">
      <c r="B2760" s="80">
        <v>38623</v>
      </c>
      <c r="C2760">
        <v>6.75</v>
      </c>
      <c r="D2760">
        <v>2005</v>
      </c>
    </row>
    <row r="2761" spans="2:4">
      <c r="B2761" s="80">
        <v>38624</v>
      </c>
      <c r="C2761">
        <v>6.75</v>
      </c>
      <c r="D2761">
        <v>2005</v>
      </c>
    </row>
    <row r="2762" spans="2:4">
      <c r="B2762" s="80">
        <v>38625</v>
      </c>
      <c r="C2762">
        <v>6.75</v>
      </c>
      <c r="D2762">
        <v>2005</v>
      </c>
    </row>
    <row r="2763" spans="2:4">
      <c r="B2763" s="80">
        <v>38628</v>
      </c>
      <c r="C2763">
        <v>6.75</v>
      </c>
      <c r="D2763">
        <v>2005</v>
      </c>
    </row>
    <row r="2764" spans="2:4">
      <c r="B2764" s="80">
        <v>38629</v>
      </c>
      <c r="C2764">
        <v>6.75</v>
      </c>
      <c r="D2764">
        <v>2005</v>
      </c>
    </row>
    <row r="2765" spans="2:4">
      <c r="B2765" s="80">
        <v>38630</v>
      </c>
      <c r="C2765">
        <v>6.75</v>
      </c>
      <c r="D2765">
        <v>2005</v>
      </c>
    </row>
    <row r="2766" spans="2:4">
      <c r="B2766" s="80">
        <v>38631</v>
      </c>
      <c r="C2766">
        <v>6.75</v>
      </c>
      <c r="D2766">
        <v>2005</v>
      </c>
    </row>
    <row r="2767" spans="2:4">
      <c r="B2767" s="80">
        <v>38632</v>
      </c>
      <c r="C2767">
        <v>6.75</v>
      </c>
      <c r="D2767">
        <v>2005</v>
      </c>
    </row>
    <row r="2768" spans="2:4">
      <c r="B2768" s="80">
        <v>38635</v>
      </c>
      <c r="C2768">
        <v>6.75</v>
      </c>
      <c r="D2768">
        <v>2005</v>
      </c>
    </row>
    <row r="2769" spans="2:4">
      <c r="B2769" s="80">
        <v>38636</v>
      </c>
      <c r="C2769">
        <v>6.75</v>
      </c>
      <c r="D2769">
        <v>2005</v>
      </c>
    </row>
    <row r="2770" spans="2:4">
      <c r="B2770" s="80">
        <v>38637</v>
      </c>
      <c r="C2770">
        <v>6.75</v>
      </c>
      <c r="D2770">
        <v>2005</v>
      </c>
    </row>
    <row r="2771" spans="2:4">
      <c r="B2771" s="80">
        <v>38638</v>
      </c>
      <c r="C2771">
        <v>6.75</v>
      </c>
      <c r="D2771">
        <v>2005</v>
      </c>
    </row>
    <row r="2772" spans="2:4">
      <c r="B2772" s="80">
        <v>38639</v>
      </c>
      <c r="C2772">
        <v>6.75</v>
      </c>
      <c r="D2772">
        <v>2005</v>
      </c>
    </row>
    <row r="2773" spans="2:4">
      <c r="B2773" s="80">
        <v>38642</v>
      </c>
      <c r="C2773">
        <v>6.75</v>
      </c>
      <c r="D2773">
        <v>2005</v>
      </c>
    </row>
    <row r="2774" spans="2:4">
      <c r="B2774" s="80">
        <v>38643</v>
      </c>
      <c r="C2774">
        <v>6.75</v>
      </c>
      <c r="D2774">
        <v>2005</v>
      </c>
    </row>
    <row r="2775" spans="2:4">
      <c r="B2775" s="80">
        <v>38644</v>
      </c>
      <c r="C2775">
        <v>6.75</v>
      </c>
      <c r="D2775">
        <v>2005</v>
      </c>
    </row>
    <row r="2776" spans="2:4">
      <c r="B2776" s="80">
        <v>38645</v>
      </c>
      <c r="C2776">
        <v>6.75</v>
      </c>
      <c r="D2776">
        <v>2005</v>
      </c>
    </row>
    <row r="2777" spans="2:4">
      <c r="B2777" s="80">
        <v>38646</v>
      </c>
      <c r="C2777">
        <v>6.75</v>
      </c>
      <c r="D2777">
        <v>2005</v>
      </c>
    </row>
    <row r="2778" spans="2:4">
      <c r="B2778" s="80">
        <v>38649</v>
      </c>
      <c r="C2778">
        <v>6.75</v>
      </c>
      <c r="D2778">
        <v>2005</v>
      </c>
    </row>
    <row r="2779" spans="2:4">
      <c r="B2779" s="80">
        <v>38650</v>
      </c>
      <c r="C2779">
        <v>6.75</v>
      </c>
      <c r="D2779">
        <v>2005</v>
      </c>
    </row>
    <row r="2780" spans="2:4">
      <c r="B2780" s="80">
        <v>38651</v>
      </c>
      <c r="C2780">
        <v>6.75</v>
      </c>
      <c r="D2780">
        <v>2005</v>
      </c>
    </row>
    <row r="2781" spans="2:4">
      <c r="B2781" s="80">
        <v>38652</v>
      </c>
      <c r="C2781">
        <v>6.75</v>
      </c>
      <c r="D2781">
        <v>2005</v>
      </c>
    </row>
    <row r="2782" spans="2:4">
      <c r="B2782" s="80">
        <v>38653</v>
      </c>
      <c r="C2782">
        <v>6.75</v>
      </c>
      <c r="D2782">
        <v>2005</v>
      </c>
    </row>
    <row r="2783" spans="2:4">
      <c r="B2783" s="80">
        <v>38656</v>
      </c>
      <c r="C2783">
        <v>6.75</v>
      </c>
      <c r="D2783">
        <v>2005</v>
      </c>
    </row>
    <row r="2784" spans="2:4">
      <c r="B2784" s="80">
        <v>38657</v>
      </c>
      <c r="C2784">
        <v>6.75</v>
      </c>
      <c r="D2784">
        <v>2005</v>
      </c>
    </row>
    <row r="2785" spans="2:4">
      <c r="B2785" s="80">
        <v>38658</v>
      </c>
      <c r="C2785">
        <v>7</v>
      </c>
      <c r="D2785">
        <v>2005</v>
      </c>
    </row>
    <row r="2786" spans="2:4">
      <c r="B2786" s="80">
        <v>38659</v>
      </c>
      <c r="C2786">
        <v>7</v>
      </c>
      <c r="D2786">
        <v>2005</v>
      </c>
    </row>
    <row r="2787" spans="2:4">
      <c r="B2787" s="80">
        <v>38660</v>
      </c>
      <c r="C2787">
        <v>7</v>
      </c>
      <c r="D2787">
        <v>2005</v>
      </c>
    </row>
    <row r="2788" spans="2:4">
      <c r="B2788" s="80">
        <v>38663</v>
      </c>
      <c r="C2788">
        <v>7</v>
      </c>
      <c r="D2788">
        <v>2005</v>
      </c>
    </row>
    <row r="2789" spans="2:4">
      <c r="B2789" s="80">
        <v>38664</v>
      </c>
      <c r="C2789">
        <v>7</v>
      </c>
      <c r="D2789">
        <v>2005</v>
      </c>
    </row>
    <row r="2790" spans="2:4">
      <c r="B2790" s="80">
        <v>38665</v>
      </c>
      <c r="C2790">
        <v>7</v>
      </c>
      <c r="D2790">
        <v>2005</v>
      </c>
    </row>
    <row r="2791" spans="2:4">
      <c r="B2791" s="80">
        <v>38666</v>
      </c>
      <c r="C2791">
        <v>7</v>
      </c>
      <c r="D2791">
        <v>2005</v>
      </c>
    </row>
    <row r="2792" spans="2:4">
      <c r="B2792" s="80">
        <v>38667</v>
      </c>
      <c r="C2792">
        <v>7</v>
      </c>
      <c r="D2792">
        <v>2005</v>
      </c>
    </row>
    <row r="2793" spans="2:4">
      <c r="B2793" s="80">
        <v>38670</v>
      </c>
      <c r="C2793">
        <v>7</v>
      </c>
      <c r="D2793">
        <v>2005</v>
      </c>
    </row>
    <row r="2794" spans="2:4">
      <c r="B2794" s="80">
        <v>38671</v>
      </c>
      <c r="C2794">
        <v>7</v>
      </c>
      <c r="D2794">
        <v>2005</v>
      </c>
    </row>
    <row r="2795" spans="2:4">
      <c r="B2795" s="80">
        <v>38672</v>
      </c>
      <c r="C2795">
        <v>7</v>
      </c>
      <c r="D2795">
        <v>2005</v>
      </c>
    </row>
    <row r="2796" spans="2:4">
      <c r="B2796" s="80">
        <v>38673</v>
      </c>
      <c r="C2796">
        <v>7</v>
      </c>
      <c r="D2796">
        <v>2005</v>
      </c>
    </row>
    <row r="2797" spans="2:4">
      <c r="B2797" s="80">
        <v>38674</v>
      </c>
      <c r="C2797">
        <v>7</v>
      </c>
      <c r="D2797">
        <v>2005</v>
      </c>
    </row>
    <row r="2798" spans="2:4">
      <c r="B2798" s="80">
        <v>38677</v>
      </c>
      <c r="C2798">
        <v>7</v>
      </c>
      <c r="D2798">
        <v>2005</v>
      </c>
    </row>
    <row r="2799" spans="2:4">
      <c r="B2799" s="80">
        <v>38678</v>
      </c>
      <c r="C2799">
        <v>7</v>
      </c>
      <c r="D2799">
        <v>2005</v>
      </c>
    </row>
    <row r="2800" spans="2:4">
      <c r="B2800" s="80">
        <v>38679</v>
      </c>
      <c r="C2800">
        <v>7</v>
      </c>
      <c r="D2800">
        <v>2005</v>
      </c>
    </row>
    <row r="2801" spans="2:4">
      <c r="B2801" s="80">
        <v>38680</v>
      </c>
      <c r="C2801">
        <v>7</v>
      </c>
      <c r="D2801">
        <v>2005</v>
      </c>
    </row>
    <row r="2802" spans="2:4">
      <c r="B2802" s="80">
        <v>38681</v>
      </c>
      <c r="C2802">
        <v>7</v>
      </c>
      <c r="D2802">
        <v>2005</v>
      </c>
    </row>
    <row r="2803" spans="2:4">
      <c r="B2803" s="80">
        <v>38684</v>
      </c>
      <c r="C2803">
        <v>7</v>
      </c>
      <c r="D2803">
        <v>2005</v>
      </c>
    </row>
    <row r="2804" spans="2:4">
      <c r="B2804" s="80">
        <v>38685</v>
      </c>
      <c r="C2804">
        <v>7</v>
      </c>
      <c r="D2804">
        <v>2005</v>
      </c>
    </row>
    <row r="2805" spans="2:4">
      <c r="B2805" s="80">
        <v>38686</v>
      </c>
      <c r="C2805">
        <v>7</v>
      </c>
      <c r="D2805">
        <v>2005</v>
      </c>
    </row>
    <row r="2806" spans="2:4">
      <c r="B2806" s="80">
        <v>38687</v>
      </c>
      <c r="C2806">
        <v>7</v>
      </c>
      <c r="D2806">
        <v>2005</v>
      </c>
    </row>
    <row r="2807" spans="2:4">
      <c r="B2807" s="80">
        <v>38688</v>
      </c>
      <c r="C2807">
        <v>7</v>
      </c>
      <c r="D2807">
        <v>2005</v>
      </c>
    </row>
    <row r="2808" spans="2:4">
      <c r="B2808" s="80">
        <v>38691</v>
      </c>
      <c r="C2808">
        <v>7</v>
      </c>
      <c r="D2808">
        <v>2005</v>
      </c>
    </row>
    <row r="2809" spans="2:4">
      <c r="B2809" s="80">
        <v>38692</v>
      </c>
      <c r="C2809">
        <v>7</v>
      </c>
      <c r="D2809">
        <v>2005</v>
      </c>
    </row>
    <row r="2810" spans="2:4">
      <c r="B2810" s="80">
        <v>38693</v>
      </c>
      <c r="C2810">
        <v>7</v>
      </c>
      <c r="D2810">
        <v>2005</v>
      </c>
    </row>
    <row r="2811" spans="2:4">
      <c r="B2811" s="80">
        <v>38694</v>
      </c>
      <c r="C2811">
        <v>7</v>
      </c>
      <c r="D2811">
        <v>2005</v>
      </c>
    </row>
    <row r="2812" spans="2:4">
      <c r="B2812" s="80">
        <v>38695</v>
      </c>
      <c r="C2812">
        <v>7</v>
      </c>
      <c r="D2812">
        <v>2005</v>
      </c>
    </row>
    <row r="2813" spans="2:4">
      <c r="B2813" s="80">
        <v>38698</v>
      </c>
      <c r="C2813">
        <v>7</v>
      </c>
      <c r="D2813">
        <v>2005</v>
      </c>
    </row>
    <row r="2814" spans="2:4">
      <c r="B2814" s="80">
        <v>38699</v>
      </c>
      <c r="C2814">
        <v>7</v>
      </c>
      <c r="D2814">
        <v>2005</v>
      </c>
    </row>
    <row r="2815" spans="2:4">
      <c r="B2815" s="80">
        <v>38700</v>
      </c>
      <c r="C2815">
        <v>7.25</v>
      </c>
      <c r="D2815">
        <v>2005</v>
      </c>
    </row>
    <row r="2816" spans="2:4">
      <c r="B2816" s="80">
        <v>38701</v>
      </c>
      <c r="C2816">
        <v>7.25</v>
      </c>
      <c r="D2816">
        <v>2005</v>
      </c>
    </row>
    <row r="2817" spans="2:4">
      <c r="B2817" s="80">
        <v>38702</v>
      </c>
      <c r="C2817">
        <v>7.25</v>
      </c>
      <c r="D2817">
        <v>2005</v>
      </c>
    </row>
    <row r="2818" spans="2:4">
      <c r="B2818" s="80">
        <v>38705</v>
      </c>
      <c r="C2818">
        <v>7.25</v>
      </c>
      <c r="D2818">
        <v>2005</v>
      </c>
    </row>
    <row r="2819" spans="2:4">
      <c r="B2819" s="80">
        <v>38706</v>
      </c>
      <c r="C2819">
        <v>7.25</v>
      </c>
      <c r="D2819">
        <v>2005</v>
      </c>
    </row>
    <row r="2820" spans="2:4">
      <c r="B2820" s="80">
        <v>38707</v>
      </c>
      <c r="C2820">
        <v>7.25</v>
      </c>
      <c r="D2820">
        <v>2005</v>
      </c>
    </row>
    <row r="2821" spans="2:4">
      <c r="B2821" s="80">
        <v>38708</v>
      </c>
      <c r="C2821">
        <v>7.25</v>
      </c>
      <c r="D2821">
        <v>2005</v>
      </c>
    </row>
    <row r="2822" spans="2:4">
      <c r="B2822" s="80">
        <v>38709</v>
      </c>
      <c r="C2822">
        <v>7.25</v>
      </c>
      <c r="D2822">
        <v>2005</v>
      </c>
    </row>
    <row r="2823" spans="2:4">
      <c r="B2823" s="80">
        <v>38712</v>
      </c>
      <c r="C2823">
        <v>7.25</v>
      </c>
      <c r="D2823">
        <v>2005</v>
      </c>
    </row>
    <row r="2824" spans="2:4">
      <c r="B2824" s="80">
        <v>38713</v>
      </c>
      <c r="C2824">
        <v>7.25</v>
      </c>
      <c r="D2824">
        <v>2005</v>
      </c>
    </row>
    <row r="2825" spans="2:4">
      <c r="B2825" s="80">
        <v>38714</v>
      </c>
      <c r="C2825">
        <v>7.25</v>
      </c>
      <c r="D2825">
        <v>2005</v>
      </c>
    </row>
    <row r="2826" spans="2:4">
      <c r="B2826" s="80">
        <v>38715</v>
      </c>
      <c r="C2826">
        <v>7.25</v>
      </c>
      <c r="D2826">
        <v>2005</v>
      </c>
    </row>
    <row r="2827" spans="2:4">
      <c r="B2827" s="80">
        <v>38716</v>
      </c>
      <c r="C2827">
        <v>7.25</v>
      </c>
      <c r="D2827">
        <v>2005</v>
      </c>
    </row>
    <row r="2828" spans="2:4">
      <c r="B2828" s="80">
        <v>38719</v>
      </c>
      <c r="C2828">
        <v>7.25</v>
      </c>
      <c r="D2828">
        <v>2006</v>
      </c>
    </row>
    <row r="2829" spans="2:4">
      <c r="B2829" s="80">
        <v>38720</v>
      </c>
      <c r="C2829">
        <v>7.25</v>
      </c>
      <c r="D2829">
        <v>2006</v>
      </c>
    </row>
    <row r="2830" spans="2:4">
      <c r="B2830" s="80">
        <v>38721</v>
      </c>
      <c r="C2830">
        <v>7.25</v>
      </c>
      <c r="D2830">
        <v>2006</v>
      </c>
    </row>
    <row r="2831" spans="2:4">
      <c r="B2831" s="80">
        <v>38722</v>
      </c>
      <c r="C2831">
        <v>7.25</v>
      </c>
      <c r="D2831">
        <v>2006</v>
      </c>
    </row>
    <row r="2832" spans="2:4">
      <c r="B2832" s="80">
        <v>38723</v>
      </c>
      <c r="C2832">
        <v>7.25</v>
      </c>
      <c r="D2832">
        <v>2006</v>
      </c>
    </row>
    <row r="2833" spans="2:4">
      <c r="B2833" s="80">
        <v>38726</v>
      </c>
      <c r="C2833">
        <v>7.25</v>
      </c>
      <c r="D2833">
        <v>2006</v>
      </c>
    </row>
    <row r="2834" spans="2:4">
      <c r="B2834" s="80">
        <v>38727</v>
      </c>
      <c r="C2834">
        <v>7.25</v>
      </c>
      <c r="D2834">
        <v>2006</v>
      </c>
    </row>
    <row r="2835" spans="2:4">
      <c r="B2835" s="80">
        <v>38728</v>
      </c>
      <c r="C2835">
        <v>7.25</v>
      </c>
      <c r="D2835">
        <v>2006</v>
      </c>
    </row>
    <row r="2836" spans="2:4">
      <c r="B2836" s="80">
        <v>38729</v>
      </c>
      <c r="C2836">
        <v>7.25</v>
      </c>
      <c r="D2836">
        <v>2006</v>
      </c>
    </row>
    <row r="2837" spans="2:4">
      <c r="B2837" s="80">
        <v>38730</v>
      </c>
      <c r="C2837">
        <v>7.25</v>
      </c>
      <c r="D2837">
        <v>2006</v>
      </c>
    </row>
    <row r="2838" spans="2:4">
      <c r="B2838" s="80">
        <v>38733</v>
      </c>
      <c r="C2838">
        <v>7.25</v>
      </c>
      <c r="D2838">
        <v>2006</v>
      </c>
    </row>
    <row r="2839" spans="2:4">
      <c r="B2839" s="80">
        <v>38734</v>
      </c>
      <c r="C2839">
        <v>7.25</v>
      </c>
      <c r="D2839">
        <v>2006</v>
      </c>
    </row>
    <row r="2840" spans="2:4">
      <c r="B2840" s="80">
        <v>38735</v>
      </c>
      <c r="C2840">
        <v>7.25</v>
      </c>
      <c r="D2840">
        <v>2006</v>
      </c>
    </row>
    <row r="2841" spans="2:4">
      <c r="B2841" s="80">
        <v>38736</v>
      </c>
      <c r="C2841">
        <v>7.25</v>
      </c>
      <c r="D2841">
        <v>2006</v>
      </c>
    </row>
    <row r="2842" spans="2:4">
      <c r="B2842" s="80">
        <v>38737</v>
      </c>
      <c r="C2842">
        <v>7.25</v>
      </c>
      <c r="D2842">
        <v>2006</v>
      </c>
    </row>
    <row r="2843" spans="2:4">
      <c r="B2843" s="80">
        <v>38740</v>
      </c>
      <c r="C2843">
        <v>7.25</v>
      </c>
      <c r="D2843">
        <v>2006</v>
      </c>
    </row>
    <row r="2844" spans="2:4">
      <c r="B2844" s="80">
        <v>38741</v>
      </c>
      <c r="C2844">
        <v>7.25</v>
      </c>
      <c r="D2844">
        <v>2006</v>
      </c>
    </row>
    <row r="2845" spans="2:4">
      <c r="B2845" s="80">
        <v>38742</v>
      </c>
      <c r="C2845">
        <v>7.25</v>
      </c>
      <c r="D2845">
        <v>2006</v>
      </c>
    </row>
    <row r="2846" spans="2:4">
      <c r="B2846" s="80">
        <v>38743</v>
      </c>
      <c r="C2846">
        <v>7.25</v>
      </c>
      <c r="D2846">
        <v>2006</v>
      </c>
    </row>
    <row r="2847" spans="2:4">
      <c r="B2847" s="80">
        <v>38744</v>
      </c>
      <c r="C2847">
        <v>7.25</v>
      </c>
      <c r="D2847">
        <v>2006</v>
      </c>
    </row>
    <row r="2848" spans="2:4">
      <c r="B2848" s="80">
        <v>38747</v>
      </c>
      <c r="C2848">
        <v>7.25</v>
      </c>
      <c r="D2848">
        <v>2006</v>
      </c>
    </row>
    <row r="2849" spans="2:4">
      <c r="B2849" s="80">
        <v>38748</v>
      </c>
      <c r="C2849">
        <v>7.25</v>
      </c>
      <c r="D2849">
        <v>2006</v>
      </c>
    </row>
    <row r="2850" spans="2:4">
      <c r="B2850" s="80">
        <v>38749</v>
      </c>
      <c r="C2850">
        <v>7.5</v>
      </c>
      <c r="D2850">
        <v>2006</v>
      </c>
    </row>
    <row r="2851" spans="2:4">
      <c r="B2851" s="80">
        <v>38750</v>
      </c>
      <c r="C2851">
        <v>7.5</v>
      </c>
      <c r="D2851">
        <v>2006</v>
      </c>
    </row>
    <row r="2852" spans="2:4">
      <c r="B2852" s="80">
        <v>38751</v>
      </c>
      <c r="C2852">
        <v>7.5</v>
      </c>
      <c r="D2852">
        <v>2006</v>
      </c>
    </row>
    <row r="2853" spans="2:4">
      <c r="B2853" s="80">
        <v>38754</v>
      </c>
      <c r="C2853">
        <v>7.5</v>
      </c>
      <c r="D2853">
        <v>2006</v>
      </c>
    </row>
    <row r="2854" spans="2:4">
      <c r="B2854" s="80">
        <v>38755</v>
      </c>
      <c r="C2854">
        <v>7.5</v>
      </c>
      <c r="D2854">
        <v>2006</v>
      </c>
    </row>
    <row r="2855" spans="2:4">
      <c r="B2855" s="80">
        <v>38756</v>
      </c>
      <c r="C2855">
        <v>7.5</v>
      </c>
      <c r="D2855">
        <v>2006</v>
      </c>
    </row>
    <row r="2856" spans="2:4">
      <c r="B2856" s="80">
        <v>38757</v>
      </c>
      <c r="C2856">
        <v>7.5</v>
      </c>
      <c r="D2856">
        <v>2006</v>
      </c>
    </row>
    <row r="2857" spans="2:4">
      <c r="B2857" s="80">
        <v>38758</v>
      </c>
      <c r="C2857">
        <v>7.5</v>
      </c>
      <c r="D2857">
        <v>2006</v>
      </c>
    </row>
    <row r="2858" spans="2:4">
      <c r="B2858" s="80">
        <v>38761</v>
      </c>
      <c r="C2858">
        <v>7.5</v>
      </c>
      <c r="D2858">
        <v>2006</v>
      </c>
    </row>
    <row r="2859" spans="2:4">
      <c r="B2859" s="80">
        <v>38762</v>
      </c>
      <c r="C2859">
        <v>7.5</v>
      </c>
      <c r="D2859">
        <v>2006</v>
      </c>
    </row>
    <row r="2860" spans="2:4">
      <c r="B2860" s="80">
        <v>38763</v>
      </c>
      <c r="C2860">
        <v>7.5</v>
      </c>
      <c r="D2860">
        <v>2006</v>
      </c>
    </row>
    <row r="2861" spans="2:4">
      <c r="B2861" s="80">
        <v>38764</v>
      </c>
      <c r="C2861">
        <v>7.5</v>
      </c>
      <c r="D2861">
        <v>2006</v>
      </c>
    </row>
    <row r="2862" spans="2:4">
      <c r="B2862" s="80">
        <v>38765</v>
      </c>
      <c r="C2862">
        <v>7.5</v>
      </c>
      <c r="D2862">
        <v>2006</v>
      </c>
    </row>
    <row r="2863" spans="2:4">
      <c r="B2863" s="80">
        <v>38768</v>
      </c>
      <c r="C2863">
        <v>7.5</v>
      </c>
      <c r="D2863">
        <v>2006</v>
      </c>
    </row>
    <row r="2864" spans="2:4">
      <c r="B2864" s="80">
        <v>38769</v>
      </c>
      <c r="C2864">
        <v>7.5</v>
      </c>
      <c r="D2864">
        <v>2006</v>
      </c>
    </row>
    <row r="2865" spans="2:4">
      <c r="B2865" s="80">
        <v>38770</v>
      </c>
      <c r="C2865">
        <v>7.5</v>
      </c>
      <c r="D2865">
        <v>2006</v>
      </c>
    </row>
    <row r="2866" spans="2:4">
      <c r="B2866" s="80">
        <v>38771</v>
      </c>
      <c r="C2866">
        <v>7.5</v>
      </c>
      <c r="D2866">
        <v>2006</v>
      </c>
    </row>
    <row r="2867" spans="2:4">
      <c r="B2867" s="80">
        <v>38772</v>
      </c>
      <c r="C2867">
        <v>7.5</v>
      </c>
      <c r="D2867">
        <v>2006</v>
      </c>
    </row>
    <row r="2868" spans="2:4">
      <c r="B2868" s="80">
        <v>38775</v>
      </c>
      <c r="C2868">
        <v>7.5</v>
      </c>
      <c r="D2868">
        <v>2006</v>
      </c>
    </row>
    <row r="2869" spans="2:4">
      <c r="B2869" s="80">
        <v>38776</v>
      </c>
      <c r="C2869">
        <v>7.5</v>
      </c>
      <c r="D2869">
        <v>2006</v>
      </c>
    </row>
    <row r="2870" spans="2:4">
      <c r="B2870" s="80">
        <v>38777</v>
      </c>
      <c r="C2870">
        <v>7.5</v>
      </c>
      <c r="D2870">
        <v>2006</v>
      </c>
    </row>
    <row r="2871" spans="2:4">
      <c r="B2871" s="80">
        <v>38778</v>
      </c>
      <c r="C2871">
        <v>7.5</v>
      </c>
      <c r="D2871">
        <v>2006</v>
      </c>
    </row>
    <row r="2872" spans="2:4">
      <c r="B2872" s="80">
        <v>38779</v>
      </c>
      <c r="C2872">
        <v>7.5</v>
      </c>
      <c r="D2872">
        <v>2006</v>
      </c>
    </row>
    <row r="2873" spans="2:4">
      <c r="B2873" s="80">
        <v>38782</v>
      </c>
      <c r="C2873">
        <v>7.5</v>
      </c>
      <c r="D2873">
        <v>2006</v>
      </c>
    </row>
    <row r="2874" spans="2:4">
      <c r="B2874" s="80">
        <v>38783</v>
      </c>
      <c r="C2874">
        <v>7.5</v>
      </c>
      <c r="D2874">
        <v>2006</v>
      </c>
    </row>
    <row r="2875" spans="2:4">
      <c r="B2875" s="80">
        <v>38784</v>
      </c>
      <c r="C2875">
        <v>7.5</v>
      </c>
      <c r="D2875">
        <v>2006</v>
      </c>
    </row>
    <row r="2876" spans="2:4">
      <c r="B2876" s="80">
        <v>38785</v>
      </c>
      <c r="C2876">
        <v>7.5</v>
      </c>
      <c r="D2876">
        <v>2006</v>
      </c>
    </row>
    <row r="2877" spans="2:4">
      <c r="B2877" s="80">
        <v>38786</v>
      </c>
      <c r="C2877">
        <v>7.5</v>
      </c>
      <c r="D2877">
        <v>2006</v>
      </c>
    </row>
    <row r="2878" spans="2:4">
      <c r="B2878" s="80">
        <v>38789</v>
      </c>
      <c r="C2878">
        <v>7.5</v>
      </c>
      <c r="D2878">
        <v>2006</v>
      </c>
    </row>
    <row r="2879" spans="2:4">
      <c r="B2879" s="80">
        <v>38790</v>
      </c>
      <c r="C2879">
        <v>7.5</v>
      </c>
      <c r="D2879">
        <v>2006</v>
      </c>
    </row>
    <row r="2880" spans="2:4">
      <c r="B2880" s="80">
        <v>38791</v>
      </c>
      <c r="C2880">
        <v>7.5</v>
      </c>
      <c r="D2880">
        <v>2006</v>
      </c>
    </row>
    <row r="2881" spans="2:4">
      <c r="B2881" s="80">
        <v>38792</v>
      </c>
      <c r="C2881">
        <v>7.5</v>
      </c>
      <c r="D2881">
        <v>2006</v>
      </c>
    </row>
    <row r="2882" spans="2:4">
      <c r="B2882" s="80">
        <v>38793</v>
      </c>
      <c r="C2882">
        <v>7.5</v>
      </c>
      <c r="D2882">
        <v>2006</v>
      </c>
    </row>
    <row r="2883" spans="2:4">
      <c r="B2883" s="80">
        <v>38796</v>
      </c>
      <c r="C2883">
        <v>7.5</v>
      </c>
      <c r="D2883">
        <v>2006</v>
      </c>
    </row>
    <row r="2884" spans="2:4">
      <c r="B2884" s="80">
        <v>38797</v>
      </c>
      <c r="C2884">
        <v>7.5</v>
      </c>
      <c r="D2884">
        <v>2006</v>
      </c>
    </row>
    <row r="2885" spans="2:4">
      <c r="B2885" s="80">
        <v>38798</v>
      </c>
      <c r="C2885">
        <v>7.5</v>
      </c>
      <c r="D2885">
        <v>2006</v>
      </c>
    </row>
    <row r="2886" spans="2:4">
      <c r="B2886" s="80">
        <v>38799</v>
      </c>
      <c r="C2886">
        <v>7.5</v>
      </c>
      <c r="D2886">
        <v>2006</v>
      </c>
    </row>
    <row r="2887" spans="2:4">
      <c r="B2887" s="80">
        <v>38800</v>
      </c>
      <c r="C2887">
        <v>7.5</v>
      </c>
      <c r="D2887">
        <v>2006</v>
      </c>
    </row>
    <row r="2888" spans="2:4">
      <c r="B2888" s="80">
        <v>38803</v>
      </c>
      <c r="C2888">
        <v>7.5</v>
      </c>
      <c r="D2888">
        <v>2006</v>
      </c>
    </row>
    <row r="2889" spans="2:4">
      <c r="B2889" s="80">
        <v>38804</v>
      </c>
      <c r="C2889">
        <v>7.5</v>
      </c>
      <c r="D2889">
        <v>2006</v>
      </c>
    </row>
    <row r="2890" spans="2:4">
      <c r="B2890" s="80">
        <v>38805</v>
      </c>
      <c r="C2890">
        <v>7.75</v>
      </c>
      <c r="D2890">
        <v>2006</v>
      </c>
    </row>
    <row r="2891" spans="2:4">
      <c r="B2891" s="80">
        <v>38806</v>
      </c>
      <c r="C2891">
        <v>7.75</v>
      </c>
      <c r="D2891">
        <v>2006</v>
      </c>
    </row>
    <row r="2892" spans="2:4">
      <c r="B2892" s="80">
        <v>38807</v>
      </c>
      <c r="C2892">
        <v>7.75</v>
      </c>
      <c r="D2892">
        <v>2006</v>
      </c>
    </row>
    <row r="2893" spans="2:4">
      <c r="B2893" s="80">
        <v>38810</v>
      </c>
      <c r="C2893">
        <v>7.75</v>
      </c>
      <c r="D2893">
        <v>2006</v>
      </c>
    </row>
    <row r="2894" spans="2:4">
      <c r="B2894" s="80">
        <v>38811</v>
      </c>
      <c r="C2894">
        <v>7.75</v>
      </c>
      <c r="D2894">
        <v>2006</v>
      </c>
    </row>
    <row r="2895" spans="2:4">
      <c r="B2895" s="80">
        <v>38812</v>
      </c>
      <c r="C2895">
        <v>7.75</v>
      </c>
      <c r="D2895">
        <v>2006</v>
      </c>
    </row>
    <row r="2896" spans="2:4">
      <c r="B2896" s="80">
        <v>38813</v>
      </c>
      <c r="C2896">
        <v>7.75</v>
      </c>
      <c r="D2896">
        <v>2006</v>
      </c>
    </row>
    <row r="2897" spans="2:4">
      <c r="B2897" s="80">
        <v>38814</v>
      </c>
      <c r="C2897">
        <v>7.75</v>
      </c>
      <c r="D2897">
        <v>2006</v>
      </c>
    </row>
    <row r="2898" spans="2:4">
      <c r="B2898" s="80">
        <v>38817</v>
      </c>
      <c r="C2898">
        <v>7.75</v>
      </c>
      <c r="D2898">
        <v>2006</v>
      </c>
    </row>
    <row r="2899" spans="2:4">
      <c r="B2899" s="80">
        <v>38818</v>
      </c>
      <c r="C2899">
        <v>7.75</v>
      </c>
      <c r="D2899">
        <v>2006</v>
      </c>
    </row>
    <row r="2900" spans="2:4">
      <c r="B2900" s="80">
        <v>38819</v>
      </c>
      <c r="C2900">
        <v>7.75</v>
      </c>
      <c r="D2900">
        <v>2006</v>
      </c>
    </row>
    <row r="2901" spans="2:4">
      <c r="B2901" s="80">
        <v>38824</v>
      </c>
      <c r="C2901">
        <v>7.75</v>
      </c>
      <c r="D2901">
        <v>2006</v>
      </c>
    </row>
    <row r="2902" spans="2:4">
      <c r="B2902" s="80">
        <v>38825</v>
      </c>
      <c r="C2902">
        <v>7.75</v>
      </c>
      <c r="D2902">
        <v>2006</v>
      </c>
    </row>
    <row r="2903" spans="2:4">
      <c r="B2903" s="80">
        <v>38826</v>
      </c>
      <c r="C2903">
        <v>7.75</v>
      </c>
      <c r="D2903">
        <v>2006</v>
      </c>
    </row>
    <row r="2904" spans="2:4">
      <c r="B2904" s="80">
        <v>38827</v>
      </c>
      <c r="C2904">
        <v>7.75</v>
      </c>
      <c r="D2904">
        <v>2006</v>
      </c>
    </row>
    <row r="2905" spans="2:4">
      <c r="B2905" s="80">
        <v>38828</v>
      </c>
      <c r="C2905">
        <v>7.75</v>
      </c>
      <c r="D2905">
        <v>2006</v>
      </c>
    </row>
    <row r="2906" spans="2:4">
      <c r="B2906" s="80">
        <v>38831</v>
      </c>
      <c r="C2906">
        <v>7.75</v>
      </c>
      <c r="D2906">
        <v>2006</v>
      </c>
    </row>
    <row r="2907" spans="2:4">
      <c r="B2907" s="80">
        <v>38832</v>
      </c>
      <c r="C2907">
        <v>7.75</v>
      </c>
      <c r="D2907">
        <v>2006</v>
      </c>
    </row>
    <row r="2908" spans="2:4">
      <c r="B2908" s="80">
        <v>38833</v>
      </c>
      <c r="C2908">
        <v>7.75</v>
      </c>
      <c r="D2908">
        <v>2006</v>
      </c>
    </row>
    <row r="2909" spans="2:4">
      <c r="B2909" s="80">
        <v>38834</v>
      </c>
      <c r="C2909">
        <v>7.75</v>
      </c>
      <c r="D2909">
        <v>2006</v>
      </c>
    </row>
    <row r="2910" spans="2:4">
      <c r="B2910" s="80">
        <v>38835</v>
      </c>
      <c r="C2910">
        <v>7.75</v>
      </c>
      <c r="D2910">
        <v>2006</v>
      </c>
    </row>
    <row r="2911" spans="2:4">
      <c r="B2911" s="80">
        <v>38839</v>
      </c>
      <c r="C2911">
        <v>7.75</v>
      </c>
      <c r="D2911">
        <v>2006</v>
      </c>
    </row>
    <row r="2912" spans="2:4">
      <c r="B2912" s="80">
        <v>38840</v>
      </c>
      <c r="C2912">
        <v>7.75</v>
      </c>
      <c r="D2912">
        <v>2006</v>
      </c>
    </row>
    <row r="2913" spans="2:4">
      <c r="B2913" s="80">
        <v>38841</v>
      </c>
      <c r="C2913">
        <v>7.75</v>
      </c>
      <c r="D2913">
        <v>2006</v>
      </c>
    </row>
    <row r="2914" spans="2:4">
      <c r="B2914" s="80">
        <v>38842</v>
      </c>
      <c r="C2914">
        <v>7.75</v>
      </c>
      <c r="D2914">
        <v>2006</v>
      </c>
    </row>
    <row r="2915" spans="2:4">
      <c r="B2915" s="80">
        <v>38845</v>
      </c>
      <c r="C2915">
        <v>7.75</v>
      </c>
      <c r="D2915">
        <v>2006</v>
      </c>
    </row>
    <row r="2916" spans="2:4">
      <c r="B2916" s="80">
        <v>38846</v>
      </c>
      <c r="C2916">
        <v>7.75</v>
      </c>
      <c r="D2916">
        <v>2006</v>
      </c>
    </row>
    <row r="2917" spans="2:4">
      <c r="B2917" s="80">
        <v>38847</v>
      </c>
      <c r="C2917">
        <v>7.75</v>
      </c>
      <c r="D2917">
        <v>2006</v>
      </c>
    </row>
    <row r="2918" spans="2:4">
      <c r="B2918" s="80">
        <v>38848</v>
      </c>
      <c r="C2918">
        <v>8</v>
      </c>
      <c r="D2918">
        <v>2006</v>
      </c>
    </row>
    <row r="2919" spans="2:4">
      <c r="B2919" s="80">
        <v>38849</v>
      </c>
      <c r="C2919">
        <v>8</v>
      </c>
      <c r="D2919">
        <v>2006</v>
      </c>
    </row>
    <row r="2920" spans="2:4">
      <c r="B2920" s="80">
        <v>38852</v>
      </c>
      <c r="C2920">
        <v>8</v>
      </c>
      <c r="D2920">
        <v>2006</v>
      </c>
    </row>
    <row r="2921" spans="2:4">
      <c r="B2921" s="80">
        <v>38853</v>
      </c>
      <c r="C2921">
        <v>8</v>
      </c>
      <c r="D2921">
        <v>2006</v>
      </c>
    </row>
    <row r="2922" spans="2:4">
      <c r="B2922" s="80">
        <v>38854</v>
      </c>
      <c r="C2922">
        <v>8</v>
      </c>
      <c r="D2922">
        <v>2006</v>
      </c>
    </row>
    <row r="2923" spans="2:4">
      <c r="B2923" s="80">
        <v>38855</v>
      </c>
      <c r="C2923">
        <v>8</v>
      </c>
      <c r="D2923">
        <v>2006</v>
      </c>
    </row>
    <row r="2924" spans="2:4">
      <c r="B2924" s="80">
        <v>38856</v>
      </c>
      <c r="C2924">
        <v>8</v>
      </c>
      <c r="D2924">
        <v>2006</v>
      </c>
    </row>
    <row r="2925" spans="2:4">
      <c r="B2925" s="80">
        <v>38859</v>
      </c>
      <c r="C2925">
        <v>8</v>
      </c>
      <c r="D2925">
        <v>2006</v>
      </c>
    </row>
    <row r="2926" spans="2:4">
      <c r="B2926" s="80">
        <v>38860</v>
      </c>
      <c r="C2926">
        <v>8</v>
      </c>
      <c r="D2926">
        <v>2006</v>
      </c>
    </row>
    <row r="2927" spans="2:4">
      <c r="B2927" s="80">
        <v>38861</v>
      </c>
      <c r="C2927">
        <v>8</v>
      </c>
      <c r="D2927">
        <v>2006</v>
      </c>
    </row>
    <row r="2928" spans="2:4">
      <c r="B2928" s="80">
        <v>38862</v>
      </c>
      <c r="C2928">
        <v>8</v>
      </c>
      <c r="D2928">
        <v>2006</v>
      </c>
    </row>
    <row r="2929" spans="2:4">
      <c r="B2929" s="80">
        <v>38863</v>
      </c>
      <c r="C2929">
        <v>8</v>
      </c>
      <c r="D2929">
        <v>2006</v>
      </c>
    </row>
    <row r="2930" spans="2:4">
      <c r="B2930" s="80">
        <v>38867</v>
      </c>
      <c r="C2930">
        <v>8</v>
      </c>
      <c r="D2930">
        <v>2006</v>
      </c>
    </row>
    <row r="2931" spans="2:4">
      <c r="B2931" s="80">
        <v>38868</v>
      </c>
      <c r="C2931">
        <v>8</v>
      </c>
      <c r="D2931">
        <v>2006</v>
      </c>
    </row>
    <row r="2932" spans="2:4">
      <c r="B2932" s="80">
        <v>38869</v>
      </c>
      <c r="C2932">
        <v>8</v>
      </c>
      <c r="D2932">
        <v>2006</v>
      </c>
    </row>
    <row r="2933" spans="2:4">
      <c r="B2933" s="80">
        <v>38870</v>
      </c>
      <c r="C2933">
        <v>8</v>
      </c>
      <c r="D2933">
        <v>2006</v>
      </c>
    </row>
    <row r="2934" spans="2:4">
      <c r="B2934" s="80">
        <v>38873</v>
      </c>
      <c r="C2934">
        <v>8</v>
      </c>
      <c r="D2934">
        <v>2006</v>
      </c>
    </row>
    <row r="2935" spans="2:4">
      <c r="B2935" s="80">
        <v>38874</v>
      </c>
      <c r="C2935">
        <v>8</v>
      </c>
      <c r="D2935">
        <v>2006</v>
      </c>
    </row>
    <row r="2936" spans="2:4">
      <c r="B2936" s="80">
        <v>38875</v>
      </c>
      <c r="C2936">
        <v>8</v>
      </c>
      <c r="D2936">
        <v>2006</v>
      </c>
    </row>
    <row r="2937" spans="2:4">
      <c r="B2937" s="80">
        <v>38876</v>
      </c>
      <c r="C2937">
        <v>8</v>
      </c>
      <c r="D2937">
        <v>2006</v>
      </c>
    </row>
    <row r="2938" spans="2:4">
      <c r="B2938" s="80">
        <v>38877</v>
      </c>
      <c r="C2938">
        <v>8</v>
      </c>
      <c r="D2938">
        <v>2006</v>
      </c>
    </row>
    <row r="2939" spans="2:4">
      <c r="B2939" s="80">
        <v>38880</v>
      </c>
      <c r="C2939">
        <v>8</v>
      </c>
      <c r="D2939">
        <v>2006</v>
      </c>
    </row>
    <row r="2940" spans="2:4">
      <c r="B2940" s="80">
        <v>38881</v>
      </c>
      <c r="C2940">
        <v>8</v>
      </c>
      <c r="D2940">
        <v>2006</v>
      </c>
    </row>
    <row r="2941" spans="2:4">
      <c r="B2941" s="80">
        <v>38882</v>
      </c>
      <c r="C2941">
        <v>8</v>
      </c>
      <c r="D2941">
        <v>2006</v>
      </c>
    </row>
    <row r="2942" spans="2:4">
      <c r="B2942" s="80">
        <v>38883</v>
      </c>
      <c r="C2942">
        <v>8</v>
      </c>
      <c r="D2942">
        <v>2006</v>
      </c>
    </row>
    <row r="2943" spans="2:4">
      <c r="B2943" s="80">
        <v>38884</v>
      </c>
      <c r="C2943">
        <v>8</v>
      </c>
      <c r="D2943">
        <v>2006</v>
      </c>
    </row>
    <row r="2944" spans="2:4">
      <c r="B2944" s="80">
        <v>38887</v>
      </c>
      <c r="C2944">
        <v>8</v>
      </c>
      <c r="D2944">
        <v>2006</v>
      </c>
    </row>
    <row r="2945" spans="2:4">
      <c r="B2945" s="80">
        <v>38888</v>
      </c>
      <c r="C2945">
        <v>8</v>
      </c>
      <c r="D2945">
        <v>2006</v>
      </c>
    </row>
    <row r="2946" spans="2:4">
      <c r="B2946" s="80">
        <v>38889</v>
      </c>
      <c r="C2946">
        <v>8</v>
      </c>
      <c r="D2946">
        <v>2006</v>
      </c>
    </row>
    <row r="2947" spans="2:4">
      <c r="B2947" s="80">
        <v>38890</v>
      </c>
      <c r="C2947">
        <v>8</v>
      </c>
      <c r="D2947">
        <v>2006</v>
      </c>
    </row>
    <row r="2948" spans="2:4">
      <c r="B2948" s="80">
        <v>38891</v>
      </c>
      <c r="C2948">
        <v>8</v>
      </c>
      <c r="D2948">
        <v>2006</v>
      </c>
    </row>
    <row r="2949" spans="2:4">
      <c r="B2949" s="80">
        <v>38894</v>
      </c>
      <c r="C2949">
        <v>8</v>
      </c>
      <c r="D2949">
        <v>2006</v>
      </c>
    </row>
    <row r="2950" spans="2:4">
      <c r="B2950" s="80">
        <v>38895</v>
      </c>
      <c r="C2950">
        <v>8</v>
      </c>
      <c r="D2950">
        <v>2006</v>
      </c>
    </row>
    <row r="2951" spans="2:4">
      <c r="B2951" s="80">
        <v>38896</v>
      </c>
      <c r="C2951">
        <v>8</v>
      </c>
      <c r="D2951">
        <v>2006</v>
      </c>
    </row>
    <row r="2952" spans="2:4">
      <c r="B2952" s="80">
        <v>38897</v>
      </c>
      <c r="C2952">
        <v>8</v>
      </c>
      <c r="D2952">
        <v>2006</v>
      </c>
    </row>
    <row r="2953" spans="2:4">
      <c r="B2953" s="80">
        <v>38898</v>
      </c>
      <c r="C2953">
        <v>8.25</v>
      </c>
      <c r="D2953">
        <v>2006</v>
      </c>
    </row>
    <row r="2954" spans="2:4">
      <c r="B2954" s="80">
        <v>38901</v>
      </c>
      <c r="C2954">
        <v>8.25</v>
      </c>
      <c r="D2954">
        <v>2006</v>
      </c>
    </row>
    <row r="2955" spans="2:4">
      <c r="B2955" s="80">
        <v>38902</v>
      </c>
      <c r="C2955">
        <v>8.25</v>
      </c>
      <c r="D2955">
        <v>2006</v>
      </c>
    </row>
    <row r="2956" spans="2:4">
      <c r="B2956" s="80">
        <v>38903</v>
      </c>
      <c r="C2956">
        <v>8.25</v>
      </c>
      <c r="D2956">
        <v>2006</v>
      </c>
    </row>
    <row r="2957" spans="2:4">
      <c r="B2957" s="80">
        <v>38904</v>
      </c>
      <c r="C2957">
        <v>8.25</v>
      </c>
      <c r="D2957">
        <v>2006</v>
      </c>
    </row>
    <row r="2958" spans="2:4">
      <c r="B2958" s="80">
        <v>38905</v>
      </c>
      <c r="C2958">
        <v>8.25</v>
      </c>
      <c r="D2958">
        <v>2006</v>
      </c>
    </row>
    <row r="2959" spans="2:4">
      <c r="B2959" s="80">
        <v>38908</v>
      </c>
      <c r="C2959">
        <v>8.25</v>
      </c>
      <c r="D2959">
        <v>2006</v>
      </c>
    </row>
    <row r="2960" spans="2:4">
      <c r="B2960" s="80">
        <v>38909</v>
      </c>
      <c r="C2960">
        <v>8.25</v>
      </c>
      <c r="D2960">
        <v>2006</v>
      </c>
    </row>
    <row r="2961" spans="2:4">
      <c r="B2961" s="80">
        <v>38910</v>
      </c>
      <c r="C2961">
        <v>8.25</v>
      </c>
      <c r="D2961">
        <v>2006</v>
      </c>
    </row>
    <row r="2962" spans="2:4">
      <c r="B2962" s="80">
        <v>38911</v>
      </c>
      <c r="C2962">
        <v>8.25</v>
      </c>
      <c r="D2962">
        <v>2006</v>
      </c>
    </row>
    <row r="2963" spans="2:4">
      <c r="B2963" s="80">
        <v>38912</v>
      </c>
      <c r="C2963">
        <v>8.25</v>
      </c>
      <c r="D2963">
        <v>2006</v>
      </c>
    </row>
    <row r="2964" spans="2:4">
      <c r="B2964" s="80">
        <v>38915</v>
      </c>
      <c r="C2964">
        <v>8.25</v>
      </c>
      <c r="D2964">
        <v>2006</v>
      </c>
    </row>
    <row r="2965" spans="2:4">
      <c r="B2965" s="80">
        <v>38916</v>
      </c>
      <c r="C2965">
        <v>8.25</v>
      </c>
      <c r="D2965">
        <v>2006</v>
      </c>
    </row>
    <row r="2966" spans="2:4">
      <c r="B2966" s="80">
        <v>38917</v>
      </c>
      <c r="C2966">
        <v>8.25</v>
      </c>
      <c r="D2966">
        <v>2006</v>
      </c>
    </row>
    <row r="2967" spans="2:4">
      <c r="B2967" s="80">
        <v>38918</v>
      </c>
      <c r="C2967">
        <v>8.25</v>
      </c>
      <c r="D2967">
        <v>2006</v>
      </c>
    </row>
    <row r="2968" spans="2:4">
      <c r="B2968" s="80">
        <v>38919</v>
      </c>
      <c r="C2968">
        <v>8.25</v>
      </c>
      <c r="D2968">
        <v>2006</v>
      </c>
    </row>
    <row r="2969" spans="2:4">
      <c r="B2969" s="80">
        <v>38922</v>
      </c>
      <c r="C2969">
        <v>8.25</v>
      </c>
      <c r="D2969">
        <v>2006</v>
      </c>
    </row>
    <row r="2970" spans="2:4">
      <c r="B2970" s="80">
        <v>38923</v>
      </c>
      <c r="C2970">
        <v>8.25</v>
      </c>
      <c r="D2970">
        <v>2006</v>
      </c>
    </row>
    <row r="2971" spans="2:4">
      <c r="B2971" s="80">
        <v>38924</v>
      </c>
      <c r="C2971">
        <v>8.25</v>
      </c>
      <c r="D2971">
        <v>2006</v>
      </c>
    </row>
    <row r="2972" spans="2:4">
      <c r="B2972" s="80">
        <v>38925</v>
      </c>
      <c r="C2972">
        <v>8.25</v>
      </c>
      <c r="D2972">
        <v>2006</v>
      </c>
    </row>
    <row r="2973" spans="2:4">
      <c r="B2973" s="80">
        <v>38926</v>
      </c>
      <c r="C2973">
        <v>8.25</v>
      </c>
      <c r="D2973">
        <v>2006</v>
      </c>
    </row>
    <row r="2974" spans="2:4">
      <c r="B2974" s="80">
        <v>38929</v>
      </c>
      <c r="C2974">
        <v>8.25</v>
      </c>
      <c r="D2974">
        <v>2006</v>
      </c>
    </row>
    <row r="2975" spans="2:4">
      <c r="B2975" s="80">
        <v>38930</v>
      </c>
      <c r="C2975">
        <v>8.25</v>
      </c>
      <c r="D2975">
        <v>2006</v>
      </c>
    </row>
    <row r="2976" spans="2:4">
      <c r="B2976" s="80">
        <v>38931</v>
      </c>
      <c r="C2976">
        <v>8.25</v>
      </c>
      <c r="D2976">
        <v>2006</v>
      </c>
    </row>
    <row r="2977" spans="2:4">
      <c r="B2977" s="80">
        <v>38932</v>
      </c>
      <c r="C2977">
        <v>8.25</v>
      </c>
      <c r="D2977">
        <v>2006</v>
      </c>
    </row>
    <row r="2978" spans="2:4">
      <c r="B2978" s="80">
        <v>38933</v>
      </c>
      <c r="C2978">
        <v>8.25</v>
      </c>
      <c r="D2978">
        <v>2006</v>
      </c>
    </row>
    <row r="2979" spans="2:4">
      <c r="B2979" s="80">
        <v>38936</v>
      </c>
      <c r="C2979">
        <v>8.25</v>
      </c>
      <c r="D2979">
        <v>2006</v>
      </c>
    </row>
    <row r="2980" spans="2:4">
      <c r="B2980" s="80">
        <v>38937</v>
      </c>
      <c r="C2980">
        <v>8.25</v>
      </c>
      <c r="D2980">
        <v>2006</v>
      </c>
    </row>
    <row r="2981" spans="2:4">
      <c r="B2981" s="80">
        <v>38938</v>
      </c>
      <c r="C2981">
        <v>8.25</v>
      </c>
      <c r="D2981">
        <v>2006</v>
      </c>
    </row>
    <row r="2982" spans="2:4">
      <c r="B2982" s="80">
        <v>38939</v>
      </c>
      <c r="C2982">
        <v>8.25</v>
      </c>
      <c r="D2982">
        <v>2006</v>
      </c>
    </row>
    <row r="2983" spans="2:4">
      <c r="B2983" s="80">
        <v>38940</v>
      </c>
      <c r="C2983">
        <v>8.25</v>
      </c>
      <c r="D2983">
        <v>2006</v>
      </c>
    </row>
    <row r="2984" spans="2:4">
      <c r="B2984" s="80">
        <v>38943</v>
      </c>
      <c r="C2984">
        <v>8.25</v>
      </c>
      <c r="D2984">
        <v>2006</v>
      </c>
    </row>
    <row r="2985" spans="2:4">
      <c r="B2985" s="80">
        <v>38944</v>
      </c>
      <c r="C2985">
        <v>8.25</v>
      </c>
      <c r="D2985">
        <v>2006</v>
      </c>
    </row>
    <row r="2986" spans="2:4">
      <c r="B2986" s="80">
        <v>38945</v>
      </c>
      <c r="C2986">
        <v>8.25</v>
      </c>
      <c r="D2986">
        <v>2006</v>
      </c>
    </row>
    <row r="2987" spans="2:4">
      <c r="B2987" s="80">
        <v>38946</v>
      </c>
      <c r="C2987">
        <v>8.25</v>
      </c>
      <c r="D2987">
        <v>2006</v>
      </c>
    </row>
    <row r="2988" spans="2:4">
      <c r="B2988" s="80">
        <v>38947</v>
      </c>
      <c r="C2988">
        <v>8.25</v>
      </c>
      <c r="D2988">
        <v>2006</v>
      </c>
    </row>
    <row r="2989" spans="2:4">
      <c r="B2989" s="80">
        <v>38950</v>
      </c>
      <c r="C2989">
        <v>8.25</v>
      </c>
      <c r="D2989">
        <v>2006</v>
      </c>
    </row>
    <row r="2990" spans="2:4">
      <c r="B2990" s="80">
        <v>38951</v>
      </c>
      <c r="C2990">
        <v>8.25</v>
      </c>
      <c r="D2990">
        <v>2006</v>
      </c>
    </row>
    <row r="2991" spans="2:4">
      <c r="B2991" s="80">
        <v>38952</v>
      </c>
      <c r="C2991">
        <v>8.25</v>
      </c>
      <c r="D2991">
        <v>2006</v>
      </c>
    </row>
    <row r="2992" spans="2:4">
      <c r="B2992" s="80">
        <v>38953</v>
      </c>
      <c r="C2992">
        <v>8.25</v>
      </c>
      <c r="D2992">
        <v>2006</v>
      </c>
    </row>
    <row r="2993" spans="2:4">
      <c r="B2993" s="80">
        <v>38954</v>
      </c>
      <c r="C2993">
        <v>8.25</v>
      </c>
      <c r="D2993">
        <v>2006</v>
      </c>
    </row>
    <row r="2994" spans="2:4">
      <c r="B2994" s="80">
        <v>38957</v>
      </c>
      <c r="C2994">
        <v>8.25</v>
      </c>
      <c r="D2994">
        <v>2006</v>
      </c>
    </row>
    <row r="2995" spans="2:4">
      <c r="B2995" s="80">
        <v>38958</v>
      </c>
      <c r="C2995">
        <v>8.25</v>
      </c>
      <c r="D2995">
        <v>2006</v>
      </c>
    </row>
    <row r="2996" spans="2:4">
      <c r="B2996" s="80">
        <v>38959</v>
      </c>
      <c r="C2996">
        <v>8.25</v>
      </c>
      <c r="D2996">
        <v>2006</v>
      </c>
    </row>
    <row r="2997" spans="2:4">
      <c r="B2997" s="80">
        <v>38960</v>
      </c>
      <c r="C2997">
        <v>8.25</v>
      </c>
      <c r="D2997">
        <v>2006</v>
      </c>
    </row>
    <row r="2998" spans="2:4">
      <c r="B2998" s="80">
        <v>38961</v>
      </c>
      <c r="C2998">
        <v>8.25</v>
      </c>
      <c r="D2998">
        <v>2006</v>
      </c>
    </row>
    <row r="2999" spans="2:4">
      <c r="B2999" s="80">
        <v>38964</v>
      </c>
      <c r="C2999">
        <v>8.25</v>
      </c>
      <c r="D2999">
        <v>2006</v>
      </c>
    </row>
    <row r="3000" spans="2:4">
      <c r="B3000" s="80">
        <v>38965</v>
      </c>
      <c r="C3000">
        <v>8.25</v>
      </c>
      <c r="D3000">
        <v>2006</v>
      </c>
    </row>
    <row r="3001" spans="2:4">
      <c r="B3001" s="80">
        <v>38966</v>
      </c>
      <c r="C3001">
        <v>8.25</v>
      </c>
      <c r="D3001">
        <v>2006</v>
      </c>
    </row>
    <row r="3002" spans="2:4">
      <c r="B3002" s="80">
        <v>38967</v>
      </c>
      <c r="C3002">
        <v>8.25</v>
      </c>
      <c r="D3002">
        <v>2006</v>
      </c>
    </row>
    <row r="3003" spans="2:4">
      <c r="B3003" s="80">
        <v>38968</v>
      </c>
      <c r="C3003">
        <v>8.25</v>
      </c>
      <c r="D3003">
        <v>2006</v>
      </c>
    </row>
    <row r="3004" spans="2:4">
      <c r="B3004" s="80">
        <v>38971</v>
      </c>
      <c r="C3004">
        <v>8.25</v>
      </c>
      <c r="D3004">
        <v>2006</v>
      </c>
    </row>
    <row r="3005" spans="2:4">
      <c r="B3005" s="80">
        <v>38972</v>
      </c>
      <c r="C3005">
        <v>8.25</v>
      </c>
      <c r="D3005">
        <v>2006</v>
      </c>
    </row>
    <row r="3006" spans="2:4">
      <c r="B3006" s="80">
        <v>38973</v>
      </c>
      <c r="C3006">
        <v>8.25</v>
      </c>
      <c r="D3006">
        <v>2006</v>
      </c>
    </row>
    <row r="3007" spans="2:4">
      <c r="B3007" s="80">
        <v>38974</v>
      </c>
      <c r="C3007">
        <v>8.25</v>
      </c>
      <c r="D3007">
        <v>2006</v>
      </c>
    </row>
    <row r="3008" spans="2:4">
      <c r="B3008" s="80">
        <v>38975</v>
      </c>
      <c r="C3008">
        <v>8.25</v>
      </c>
      <c r="D3008">
        <v>2006</v>
      </c>
    </row>
    <row r="3009" spans="2:4">
      <c r="B3009" s="80">
        <v>38978</v>
      </c>
      <c r="C3009">
        <v>8.25</v>
      </c>
      <c r="D3009">
        <v>2006</v>
      </c>
    </row>
    <row r="3010" spans="2:4">
      <c r="B3010" s="80">
        <v>38979</v>
      </c>
      <c r="C3010">
        <v>8.25</v>
      </c>
      <c r="D3010">
        <v>2006</v>
      </c>
    </row>
    <row r="3011" spans="2:4">
      <c r="B3011" s="80">
        <v>38980</v>
      </c>
      <c r="C3011">
        <v>8.25</v>
      </c>
      <c r="D3011">
        <v>2006</v>
      </c>
    </row>
    <row r="3012" spans="2:4">
      <c r="B3012" s="80">
        <v>38981</v>
      </c>
      <c r="C3012">
        <v>8.25</v>
      </c>
      <c r="D3012">
        <v>2006</v>
      </c>
    </row>
    <row r="3013" spans="2:4">
      <c r="B3013" s="80">
        <v>38982</v>
      </c>
      <c r="C3013">
        <v>8.25</v>
      </c>
      <c r="D3013">
        <v>2006</v>
      </c>
    </row>
    <row r="3014" spans="2:4">
      <c r="B3014" s="80">
        <v>38985</v>
      </c>
      <c r="C3014">
        <v>8.25</v>
      </c>
      <c r="D3014">
        <v>2006</v>
      </c>
    </row>
    <row r="3015" spans="2:4">
      <c r="B3015" s="80">
        <v>38986</v>
      </c>
      <c r="C3015">
        <v>8.25</v>
      </c>
      <c r="D3015">
        <v>2006</v>
      </c>
    </row>
    <row r="3016" spans="2:4">
      <c r="B3016" s="80">
        <v>38987</v>
      </c>
      <c r="C3016">
        <v>8.25</v>
      </c>
      <c r="D3016">
        <v>2006</v>
      </c>
    </row>
    <row r="3017" spans="2:4">
      <c r="B3017" s="80">
        <v>38988</v>
      </c>
      <c r="C3017">
        <v>8.25</v>
      </c>
      <c r="D3017">
        <v>2006</v>
      </c>
    </row>
    <row r="3018" spans="2:4">
      <c r="B3018" s="80">
        <v>38989</v>
      </c>
      <c r="C3018">
        <v>8.25</v>
      </c>
      <c r="D3018">
        <v>2006</v>
      </c>
    </row>
    <row r="3019" spans="2:4">
      <c r="B3019" s="80">
        <v>38992</v>
      </c>
      <c r="C3019">
        <v>8.25</v>
      </c>
      <c r="D3019">
        <v>2006</v>
      </c>
    </row>
    <row r="3020" spans="2:4">
      <c r="B3020" s="80">
        <v>38993</v>
      </c>
      <c r="C3020">
        <v>8.25</v>
      </c>
      <c r="D3020">
        <v>2006</v>
      </c>
    </row>
    <row r="3021" spans="2:4">
      <c r="B3021" s="80">
        <v>38994</v>
      </c>
      <c r="C3021">
        <v>8.25</v>
      </c>
      <c r="D3021">
        <v>2006</v>
      </c>
    </row>
    <row r="3022" spans="2:4">
      <c r="B3022" s="80">
        <v>38995</v>
      </c>
      <c r="C3022">
        <v>8.25</v>
      </c>
      <c r="D3022">
        <v>2006</v>
      </c>
    </row>
    <row r="3023" spans="2:4">
      <c r="B3023" s="80">
        <v>38996</v>
      </c>
      <c r="C3023">
        <v>8.25</v>
      </c>
      <c r="D3023">
        <v>2006</v>
      </c>
    </row>
    <row r="3024" spans="2:4">
      <c r="B3024" s="80">
        <v>38999</v>
      </c>
      <c r="C3024">
        <v>8.25</v>
      </c>
      <c r="D3024">
        <v>2006</v>
      </c>
    </row>
    <row r="3025" spans="2:4">
      <c r="B3025" s="80">
        <v>39000</v>
      </c>
      <c r="C3025">
        <v>8.25</v>
      </c>
      <c r="D3025">
        <v>2006</v>
      </c>
    </row>
    <row r="3026" spans="2:4">
      <c r="B3026" s="80">
        <v>39001</v>
      </c>
      <c r="C3026">
        <v>8.25</v>
      </c>
      <c r="D3026">
        <v>2006</v>
      </c>
    </row>
    <row r="3027" spans="2:4">
      <c r="B3027" s="80">
        <v>39002</v>
      </c>
      <c r="C3027">
        <v>8.25</v>
      </c>
      <c r="D3027">
        <v>2006</v>
      </c>
    </row>
    <row r="3028" spans="2:4">
      <c r="B3028" s="80">
        <v>39003</v>
      </c>
      <c r="C3028">
        <v>8.25</v>
      </c>
      <c r="D3028">
        <v>2006</v>
      </c>
    </row>
    <row r="3029" spans="2:4">
      <c r="B3029" s="80">
        <v>39006</v>
      </c>
      <c r="C3029">
        <v>8.25</v>
      </c>
      <c r="D3029">
        <v>2006</v>
      </c>
    </row>
    <row r="3030" spans="2:4">
      <c r="B3030" s="80">
        <v>39007</v>
      </c>
      <c r="C3030">
        <v>8.25</v>
      </c>
      <c r="D3030">
        <v>2006</v>
      </c>
    </row>
    <row r="3031" spans="2:4">
      <c r="B3031" s="80">
        <v>39008</v>
      </c>
      <c r="C3031">
        <v>8.25</v>
      </c>
      <c r="D3031">
        <v>2006</v>
      </c>
    </row>
    <row r="3032" spans="2:4">
      <c r="B3032" s="80">
        <v>39009</v>
      </c>
      <c r="C3032">
        <v>8.25</v>
      </c>
      <c r="D3032">
        <v>2006</v>
      </c>
    </row>
    <row r="3033" spans="2:4">
      <c r="B3033" s="80">
        <v>39010</v>
      </c>
      <c r="C3033">
        <v>8.25</v>
      </c>
      <c r="D3033">
        <v>2006</v>
      </c>
    </row>
    <row r="3034" spans="2:4">
      <c r="B3034" s="80">
        <v>39013</v>
      </c>
      <c r="C3034">
        <v>8.25</v>
      </c>
      <c r="D3034">
        <v>2006</v>
      </c>
    </row>
    <row r="3035" spans="2:4">
      <c r="B3035" s="80">
        <v>39014</v>
      </c>
      <c r="C3035">
        <v>8.25</v>
      </c>
      <c r="D3035">
        <v>2006</v>
      </c>
    </row>
    <row r="3036" spans="2:4">
      <c r="B3036" s="80">
        <v>39015</v>
      </c>
      <c r="C3036">
        <v>8.25</v>
      </c>
      <c r="D3036">
        <v>2006</v>
      </c>
    </row>
    <row r="3037" spans="2:4">
      <c r="B3037" s="80">
        <v>39016</v>
      </c>
      <c r="C3037">
        <v>8.25</v>
      </c>
      <c r="D3037">
        <v>2006</v>
      </c>
    </row>
    <row r="3038" spans="2:4">
      <c r="B3038" s="80">
        <v>39017</v>
      </c>
      <c r="C3038">
        <v>8.25</v>
      </c>
      <c r="D3038">
        <v>2006</v>
      </c>
    </row>
    <row r="3039" spans="2:4">
      <c r="B3039" s="80">
        <v>39020</v>
      </c>
      <c r="C3039">
        <v>8.25</v>
      </c>
      <c r="D3039">
        <v>2006</v>
      </c>
    </row>
    <row r="3040" spans="2:4">
      <c r="B3040" s="80">
        <v>39021</v>
      </c>
      <c r="C3040">
        <v>8.25</v>
      </c>
      <c r="D3040">
        <v>2006</v>
      </c>
    </row>
    <row r="3041" spans="2:4">
      <c r="B3041" s="80">
        <v>39022</v>
      </c>
      <c r="C3041">
        <v>8.25</v>
      </c>
      <c r="D3041">
        <v>2006</v>
      </c>
    </row>
    <row r="3042" spans="2:4">
      <c r="B3042" s="80">
        <v>39023</v>
      </c>
      <c r="C3042">
        <v>8.25</v>
      </c>
      <c r="D3042">
        <v>2006</v>
      </c>
    </row>
    <row r="3043" spans="2:4">
      <c r="B3043" s="80">
        <v>39024</v>
      </c>
      <c r="C3043">
        <v>8.25</v>
      </c>
      <c r="D3043">
        <v>2006</v>
      </c>
    </row>
    <row r="3044" spans="2:4">
      <c r="B3044" s="80">
        <v>39027</v>
      </c>
      <c r="C3044">
        <v>8.25</v>
      </c>
      <c r="D3044">
        <v>2006</v>
      </c>
    </row>
    <row r="3045" spans="2:4">
      <c r="B3045" s="80">
        <v>39028</v>
      </c>
      <c r="C3045">
        <v>8.25</v>
      </c>
      <c r="D3045">
        <v>2006</v>
      </c>
    </row>
    <row r="3046" spans="2:4">
      <c r="B3046" s="80">
        <v>39029</v>
      </c>
      <c r="C3046">
        <v>8.25</v>
      </c>
      <c r="D3046">
        <v>2006</v>
      </c>
    </row>
    <row r="3047" spans="2:4">
      <c r="B3047" s="80">
        <v>39030</v>
      </c>
      <c r="C3047">
        <v>8.25</v>
      </c>
      <c r="D3047">
        <v>2006</v>
      </c>
    </row>
    <row r="3048" spans="2:4">
      <c r="B3048" s="80">
        <v>39031</v>
      </c>
      <c r="C3048">
        <v>8.25</v>
      </c>
      <c r="D3048">
        <v>2006</v>
      </c>
    </row>
    <row r="3049" spans="2:4">
      <c r="B3049" s="80">
        <v>39034</v>
      </c>
      <c r="C3049">
        <v>8.25</v>
      </c>
      <c r="D3049">
        <v>2006</v>
      </c>
    </row>
    <row r="3050" spans="2:4">
      <c r="B3050" s="80">
        <v>39035</v>
      </c>
      <c r="C3050">
        <v>8.25</v>
      </c>
      <c r="D3050">
        <v>2006</v>
      </c>
    </row>
    <row r="3051" spans="2:4">
      <c r="B3051" s="80">
        <v>39036</v>
      </c>
      <c r="C3051">
        <v>8.25</v>
      </c>
      <c r="D3051">
        <v>2006</v>
      </c>
    </row>
    <row r="3052" spans="2:4">
      <c r="B3052" s="80">
        <v>39037</v>
      </c>
      <c r="C3052">
        <v>8.25</v>
      </c>
      <c r="D3052">
        <v>2006</v>
      </c>
    </row>
    <row r="3053" spans="2:4">
      <c r="B3053" s="80">
        <v>39038</v>
      </c>
      <c r="C3053">
        <v>8.25</v>
      </c>
      <c r="D3053">
        <v>2006</v>
      </c>
    </row>
    <row r="3054" spans="2:4">
      <c r="B3054" s="80">
        <v>39041</v>
      </c>
      <c r="C3054">
        <v>8.25</v>
      </c>
      <c r="D3054">
        <v>2006</v>
      </c>
    </row>
    <row r="3055" spans="2:4">
      <c r="B3055" s="80">
        <v>39042</v>
      </c>
      <c r="C3055">
        <v>8.25</v>
      </c>
      <c r="D3055">
        <v>2006</v>
      </c>
    </row>
    <row r="3056" spans="2:4">
      <c r="B3056" s="80">
        <v>39043</v>
      </c>
      <c r="C3056">
        <v>8.25</v>
      </c>
      <c r="D3056">
        <v>2006</v>
      </c>
    </row>
    <row r="3057" spans="2:4">
      <c r="B3057" s="80">
        <v>39044</v>
      </c>
      <c r="C3057">
        <v>8.25</v>
      </c>
      <c r="D3057">
        <v>2006</v>
      </c>
    </row>
    <row r="3058" spans="2:4">
      <c r="B3058" s="80">
        <v>39045</v>
      </c>
      <c r="C3058">
        <v>8.25</v>
      </c>
      <c r="D3058">
        <v>2006</v>
      </c>
    </row>
    <row r="3059" spans="2:4">
      <c r="B3059" s="80">
        <v>39048</v>
      </c>
      <c r="C3059">
        <v>8.25</v>
      </c>
      <c r="D3059">
        <v>2006</v>
      </c>
    </row>
    <row r="3060" spans="2:4">
      <c r="B3060" s="80">
        <v>39049</v>
      </c>
      <c r="C3060">
        <v>8.25</v>
      </c>
      <c r="D3060">
        <v>2006</v>
      </c>
    </row>
    <row r="3061" spans="2:4">
      <c r="B3061" s="80">
        <v>39050</v>
      </c>
      <c r="C3061">
        <v>8.25</v>
      </c>
      <c r="D3061">
        <v>2006</v>
      </c>
    </row>
    <row r="3062" spans="2:4">
      <c r="B3062" s="80">
        <v>39051</v>
      </c>
      <c r="C3062">
        <v>8.25</v>
      </c>
      <c r="D3062">
        <v>2006</v>
      </c>
    </row>
    <row r="3063" spans="2:4">
      <c r="B3063" s="80">
        <v>39052</v>
      </c>
      <c r="C3063">
        <v>8.25</v>
      </c>
      <c r="D3063">
        <v>2006</v>
      </c>
    </row>
    <row r="3064" spans="2:4">
      <c r="B3064" s="80">
        <v>39055</v>
      </c>
      <c r="C3064">
        <v>8.25</v>
      </c>
      <c r="D3064">
        <v>2006</v>
      </c>
    </row>
    <row r="3065" spans="2:4">
      <c r="B3065" s="80">
        <v>39056</v>
      </c>
      <c r="C3065">
        <v>8.25</v>
      </c>
      <c r="D3065">
        <v>2006</v>
      </c>
    </row>
    <row r="3066" spans="2:4">
      <c r="B3066" s="80">
        <v>39057</v>
      </c>
      <c r="C3066">
        <v>8.25</v>
      </c>
      <c r="D3066">
        <v>2006</v>
      </c>
    </row>
    <row r="3067" spans="2:4">
      <c r="B3067" s="80">
        <v>39058</v>
      </c>
      <c r="C3067">
        <v>8.25</v>
      </c>
      <c r="D3067">
        <v>2006</v>
      </c>
    </row>
    <row r="3068" spans="2:4">
      <c r="B3068" s="80">
        <v>39059</v>
      </c>
      <c r="C3068">
        <v>8.25</v>
      </c>
      <c r="D3068">
        <v>2006</v>
      </c>
    </row>
    <row r="3069" spans="2:4">
      <c r="B3069" s="80">
        <v>39062</v>
      </c>
      <c r="C3069">
        <v>8.25</v>
      </c>
      <c r="D3069">
        <v>2006</v>
      </c>
    </row>
    <row r="3070" spans="2:4">
      <c r="B3070" s="80">
        <v>39063</v>
      </c>
      <c r="C3070">
        <v>8.25</v>
      </c>
      <c r="D3070">
        <v>2006</v>
      </c>
    </row>
    <row r="3071" spans="2:4">
      <c r="B3071" s="80">
        <v>39064</v>
      </c>
      <c r="C3071">
        <v>8.25</v>
      </c>
      <c r="D3071">
        <v>2006</v>
      </c>
    </row>
    <row r="3072" spans="2:4">
      <c r="B3072" s="80">
        <v>39065</v>
      </c>
      <c r="C3072">
        <v>8.25</v>
      </c>
      <c r="D3072">
        <v>2006</v>
      </c>
    </row>
    <row r="3073" spans="2:4">
      <c r="B3073" s="80">
        <v>39066</v>
      </c>
      <c r="C3073">
        <v>8.25</v>
      </c>
      <c r="D3073">
        <v>2006</v>
      </c>
    </row>
    <row r="3074" spans="2:4">
      <c r="B3074" s="80">
        <v>39069</v>
      </c>
      <c r="C3074">
        <v>8.25</v>
      </c>
      <c r="D3074">
        <v>2006</v>
      </c>
    </row>
    <row r="3075" spans="2:4">
      <c r="B3075" s="80">
        <v>39070</v>
      </c>
      <c r="C3075">
        <v>8.25</v>
      </c>
      <c r="D3075">
        <v>2006</v>
      </c>
    </row>
    <row r="3076" spans="2:4">
      <c r="B3076" s="80">
        <v>39071</v>
      </c>
      <c r="C3076">
        <v>8.25</v>
      </c>
      <c r="D3076">
        <v>2006</v>
      </c>
    </row>
    <row r="3077" spans="2:4">
      <c r="B3077" s="80">
        <v>39072</v>
      </c>
      <c r="C3077">
        <v>8.25</v>
      </c>
      <c r="D3077">
        <v>2006</v>
      </c>
    </row>
    <row r="3078" spans="2:4">
      <c r="B3078" s="80">
        <v>39073</v>
      </c>
      <c r="C3078">
        <v>8.25</v>
      </c>
      <c r="D3078">
        <v>2006</v>
      </c>
    </row>
    <row r="3079" spans="2:4">
      <c r="B3079" s="80">
        <v>39077</v>
      </c>
      <c r="C3079">
        <v>8.25</v>
      </c>
      <c r="D3079">
        <v>2006</v>
      </c>
    </row>
    <row r="3080" spans="2:4">
      <c r="B3080" s="80">
        <v>39078</v>
      </c>
      <c r="C3080">
        <v>8.25</v>
      </c>
      <c r="D3080">
        <v>2006</v>
      </c>
    </row>
    <row r="3081" spans="2:4">
      <c r="B3081" s="80">
        <v>39079</v>
      </c>
      <c r="C3081">
        <v>8.25</v>
      </c>
      <c r="D3081">
        <v>2006</v>
      </c>
    </row>
    <row r="3082" spans="2:4">
      <c r="B3082" s="80">
        <v>39080</v>
      </c>
      <c r="C3082">
        <v>8.25</v>
      </c>
      <c r="D3082">
        <v>2006</v>
      </c>
    </row>
    <row r="3083" spans="2:4">
      <c r="B3083" s="80">
        <v>39084</v>
      </c>
      <c r="C3083">
        <v>8.25</v>
      </c>
      <c r="D3083">
        <v>2007</v>
      </c>
    </row>
    <row r="3084" spans="2:4">
      <c r="B3084" s="80">
        <v>39085</v>
      </c>
      <c r="C3084">
        <v>8.25</v>
      </c>
      <c r="D3084">
        <v>2007</v>
      </c>
    </row>
    <row r="3085" spans="2:4">
      <c r="B3085" s="80">
        <v>39086</v>
      </c>
      <c r="C3085">
        <v>8.25</v>
      </c>
      <c r="D3085">
        <v>2007</v>
      </c>
    </row>
    <row r="3086" spans="2:4">
      <c r="B3086" s="80">
        <v>39087</v>
      </c>
      <c r="C3086">
        <v>8.25</v>
      </c>
      <c r="D3086">
        <v>2007</v>
      </c>
    </row>
    <row r="3087" spans="2:4">
      <c r="B3087" s="80">
        <v>39090</v>
      </c>
      <c r="C3087">
        <v>8.25</v>
      </c>
      <c r="D3087">
        <v>2007</v>
      </c>
    </row>
    <row r="3088" spans="2:4">
      <c r="B3088" s="80">
        <v>39091</v>
      </c>
      <c r="C3088">
        <v>8.25</v>
      </c>
      <c r="D3088">
        <v>2007</v>
      </c>
    </row>
    <row r="3089" spans="2:4">
      <c r="B3089" s="80">
        <v>39092</v>
      </c>
      <c r="C3089">
        <v>8.25</v>
      </c>
      <c r="D3089">
        <v>2007</v>
      </c>
    </row>
    <row r="3090" spans="2:4">
      <c r="B3090" s="80">
        <v>39093</v>
      </c>
      <c r="C3090">
        <v>8.25</v>
      </c>
      <c r="D3090">
        <v>2007</v>
      </c>
    </row>
    <row r="3091" spans="2:4">
      <c r="B3091" s="80">
        <v>39094</v>
      </c>
      <c r="C3091">
        <v>8.25</v>
      </c>
      <c r="D3091">
        <v>2007</v>
      </c>
    </row>
    <row r="3092" spans="2:4">
      <c r="B3092" s="80">
        <v>39097</v>
      </c>
      <c r="C3092">
        <v>8.25</v>
      </c>
      <c r="D3092">
        <v>2007</v>
      </c>
    </row>
    <row r="3093" spans="2:4">
      <c r="B3093" s="80">
        <v>39098</v>
      </c>
      <c r="C3093">
        <v>8.25</v>
      </c>
      <c r="D3093">
        <v>2007</v>
      </c>
    </row>
    <row r="3094" spans="2:4">
      <c r="B3094" s="80">
        <v>39099</v>
      </c>
      <c r="C3094">
        <v>8.25</v>
      </c>
      <c r="D3094">
        <v>2007</v>
      </c>
    </row>
    <row r="3095" spans="2:4">
      <c r="B3095" s="80">
        <v>39100</v>
      </c>
      <c r="C3095">
        <v>8.25</v>
      </c>
      <c r="D3095">
        <v>2007</v>
      </c>
    </row>
    <row r="3096" spans="2:4">
      <c r="B3096" s="80">
        <v>39101</v>
      </c>
      <c r="C3096">
        <v>8.25</v>
      </c>
      <c r="D3096">
        <v>2007</v>
      </c>
    </row>
    <row r="3097" spans="2:4">
      <c r="B3097" s="80">
        <v>39104</v>
      </c>
      <c r="C3097">
        <v>8.25</v>
      </c>
      <c r="D3097">
        <v>2007</v>
      </c>
    </row>
    <row r="3098" spans="2:4">
      <c r="B3098" s="80">
        <v>39105</v>
      </c>
      <c r="C3098">
        <v>8.25</v>
      </c>
      <c r="D3098">
        <v>2007</v>
      </c>
    </row>
    <row r="3099" spans="2:4">
      <c r="B3099" s="80">
        <v>39106</v>
      </c>
      <c r="C3099">
        <v>8.25</v>
      </c>
      <c r="D3099">
        <v>2007</v>
      </c>
    </row>
    <row r="3100" spans="2:4">
      <c r="B3100" s="80">
        <v>39107</v>
      </c>
      <c r="C3100">
        <v>8.25</v>
      </c>
      <c r="D3100">
        <v>2007</v>
      </c>
    </row>
    <row r="3101" spans="2:4">
      <c r="B3101" s="80">
        <v>39108</v>
      </c>
      <c r="C3101">
        <v>8.25</v>
      </c>
      <c r="D3101">
        <v>2007</v>
      </c>
    </row>
    <row r="3102" spans="2:4">
      <c r="B3102" s="80">
        <v>39111</v>
      </c>
      <c r="C3102">
        <v>8.25</v>
      </c>
      <c r="D3102">
        <v>2007</v>
      </c>
    </row>
    <row r="3103" spans="2:4">
      <c r="B3103" s="80">
        <v>39112</v>
      </c>
      <c r="C3103">
        <v>8.25</v>
      </c>
      <c r="D3103">
        <v>2007</v>
      </c>
    </row>
    <row r="3104" spans="2:4">
      <c r="B3104" s="80">
        <v>39113</v>
      </c>
      <c r="C3104">
        <v>8.25</v>
      </c>
      <c r="D3104">
        <v>2007</v>
      </c>
    </row>
    <row r="3105" spans="2:4">
      <c r="B3105" s="80">
        <v>39114</v>
      </c>
      <c r="C3105">
        <v>8.25</v>
      </c>
      <c r="D3105">
        <v>2007</v>
      </c>
    </row>
    <row r="3106" spans="2:4">
      <c r="B3106" s="80">
        <v>39115</v>
      </c>
      <c r="C3106">
        <v>8.25</v>
      </c>
      <c r="D3106">
        <v>2007</v>
      </c>
    </row>
    <row r="3107" spans="2:4">
      <c r="B3107" s="80">
        <v>39118</v>
      </c>
      <c r="C3107">
        <v>8.25</v>
      </c>
      <c r="D3107">
        <v>2007</v>
      </c>
    </row>
    <row r="3108" spans="2:4">
      <c r="B3108" s="80">
        <v>39119</v>
      </c>
      <c r="C3108">
        <v>8.25</v>
      </c>
      <c r="D3108">
        <v>2007</v>
      </c>
    </row>
    <row r="3109" spans="2:4">
      <c r="B3109" s="80">
        <v>39120</v>
      </c>
      <c r="C3109">
        <v>8.25</v>
      </c>
      <c r="D3109">
        <v>2007</v>
      </c>
    </row>
    <row r="3110" spans="2:4">
      <c r="B3110" s="80">
        <v>39121</v>
      </c>
      <c r="C3110">
        <v>8.25</v>
      </c>
      <c r="D3110">
        <v>2007</v>
      </c>
    </row>
    <row r="3111" spans="2:4">
      <c r="B3111" s="80">
        <v>39122</v>
      </c>
      <c r="C3111">
        <v>8.25</v>
      </c>
      <c r="D3111">
        <v>2007</v>
      </c>
    </row>
    <row r="3112" spans="2:4">
      <c r="B3112" s="80">
        <v>39125</v>
      </c>
      <c r="C3112">
        <v>8.25</v>
      </c>
      <c r="D3112">
        <v>2007</v>
      </c>
    </row>
    <row r="3113" spans="2:4">
      <c r="B3113" s="80">
        <v>39126</v>
      </c>
      <c r="C3113">
        <v>8.25</v>
      </c>
      <c r="D3113">
        <v>2007</v>
      </c>
    </row>
    <row r="3114" spans="2:4">
      <c r="B3114" s="80">
        <v>39127</v>
      </c>
      <c r="C3114">
        <v>8.25</v>
      </c>
      <c r="D3114">
        <v>2007</v>
      </c>
    </row>
    <row r="3115" spans="2:4">
      <c r="B3115" s="80">
        <v>39128</v>
      </c>
      <c r="C3115">
        <v>8.25</v>
      </c>
      <c r="D3115">
        <v>2007</v>
      </c>
    </row>
    <row r="3116" spans="2:4">
      <c r="B3116" s="80">
        <v>39129</v>
      </c>
      <c r="C3116">
        <v>8.25</v>
      </c>
      <c r="D3116">
        <v>2007</v>
      </c>
    </row>
    <row r="3117" spans="2:4">
      <c r="B3117" s="80">
        <v>39132</v>
      </c>
      <c r="C3117">
        <v>8.25</v>
      </c>
      <c r="D3117">
        <v>2007</v>
      </c>
    </row>
    <row r="3118" spans="2:4">
      <c r="B3118" s="80">
        <v>39133</v>
      </c>
      <c r="C3118">
        <v>8.25</v>
      </c>
      <c r="D3118">
        <v>2007</v>
      </c>
    </row>
    <row r="3119" spans="2:4">
      <c r="B3119" s="80">
        <v>39134</v>
      </c>
      <c r="C3119">
        <v>8.25</v>
      </c>
      <c r="D3119">
        <v>2007</v>
      </c>
    </row>
    <row r="3120" spans="2:4">
      <c r="B3120" s="80">
        <v>39135</v>
      </c>
      <c r="C3120">
        <v>8.25</v>
      </c>
      <c r="D3120">
        <v>2007</v>
      </c>
    </row>
    <row r="3121" spans="2:4">
      <c r="B3121" s="80">
        <v>39136</v>
      </c>
      <c r="C3121">
        <v>8.25</v>
      </c>
      <c r="D3121">
        <v>2007</v>
      </c>
    </row>
    <row r="3122" spans="2:4">
      <c r="B3122" s="80">
        <v>39139</v>
      </c>
      <c r="C3122">
        <v>8.25</v>
      </c>
      <c r="D3122">
        <v>2007</v>
      </c>
    </row>
    <row r="3123" spans="2:4">
      <c r="B3123" s="80">
        <v>39140</v>
      </c>
      <c r="C3123">
        <v>8.25</v>
      </c>
      <c r="D3123">
        <v>2007</v>
      </c>
    </row>
    <row r="3124" spans="2:4">
      <c r="B3124" s="80">
        <v>39141</v>
      </c>
      <c r="C3124">
        <v>8.25</v>
      </c>
      <c r="D3124">
        <v>2007</v>
      </c>
    </row>
    <row r="3125" spans="2:4">
      <c r="B3125" s="80">
        <v>39142</v>
      </c>
      <c r="C3125">
        <v>8.25</v>
      </c>
      <c r="D3125">
        <v>2007</v>
      </c>
    </row>
    <row r="3126" spans="2:4">
      <c r="B3126" s="80">
        <v>39143</v>
      </c>
      <c r="C3126">
        <v>8.25</v>
      </c>
      <c r="D3126">
        <v>2007</v>
      </c>
    </row>
    <row r="3127" spans="2:4">
      <c r="B3127" s="80">
        <v>39146</v>
      </c>
      <c r="C3127">
        <v>8.25</v>
      </c>
      <c r="D3127">
        <v>2007</v>
      </c>
    </row>
    <row r="3128" spans="2:4">
      <c r="B3128" s="80">
        <v>39147</v>
      </c>
      <c r="C3128">
        <v>8.25</v>
      </c>
      <c r="D3128">
        <v>2007</v>
      </c>
    </row>
    <row r="3129" spans="2:4">
      <c r="B3129" s="80">
        <v>39148</v>
      </c>
      <c r="C3129">
        <v>8.25</v>
      </c>
      <c r="D3129">
        <v>2007</v>
      </c>
    </row>
    <row r="3130" spans="2:4">
      <c r="B3130" s="80">
        <v>39149</v>
      </c>
      <c r="C3130">
        <v>8.25</v>
      </c>
      <c r="D3130">
        <v>2007</v>
      </c>
    </row>
    <row r="3131" spans="2:4">
      <c r="B3131" s="80">
        <v>39150</v>
      </c>
      <c r="C3131">
        <v>8.25</v>
      </c>
      <c r="D3131">
        <v>2007</v>
      </c>
    </row>
    <row r="3132" spans="2:4">
      <c r="B3132" s="80">
        <v>39153</v>
      </c>
      <c r="C3132">
        <v>8.25</v>
      </c>
      <c r="D3132">
        <v>2007</v>
      </c>
    </row>
    <row r="3133" spans="2:4">
      <c r="B3133" s="80">
        <v>39154</v>
      </c>
      <c r="C3133">
        <v>8.25</v>
      </c>
      <c r="D3133">
        <v>2007</v>
      </c>
    </row>
    <row r="3134" spans="2:4">
      <c r="B3134" s="80">
        <v>39155</v>
      </c>
      <c r="C3134">
        <v>8.25</v>
      </c>
      <c r="D3134">
        <v>2007</v>
      </c>
    </row>
    <row r="3135" spans="2:4">
      <c r="B3135" s="80">
        <v>39156</v>
      </c>
      <c r="C3135">
        <v>8.25</v>
      </c>
      <c r="D3135">
        <v>2007</v>
      </c>
    </row>
    <row r="3136" spans="2:4">
      <c r="B3136" s="80">
        <v>39157</v>
      </c>
      <c r="C3136">
        <v>8.25</v>
      </c>
      <c r="D3136">
        <v>2007</v>
      </c>
    </row>
    <row r="3137" spans="2:4">
      <c r="B3137" s="80">
        <v>39160</v>
      </c>
      <c r="C3137">
        <v>8.25</v>
      </c>
      <c r="D3137">
        <v>2007</v>
      </c>
    </row>
    <row r="3138" spans="2:4">
      <c r="B3138" s="80">
        <v>39161</v>
      </c>
      <c r="C3138">
        <v>8.25</v>
      </c>
      <c r="D3138">
        <v>2007</v>
      </c>
    </row>
    <row r="3139" spans="2:4">
      <c r="B3139" s="80">
        <v>39162</v>
      </c>
      <c r="C3139">
        <v>8.25</v>
      </c>
      <c r="D3139">
        <v>2007</v>
      </c>
    </row>
    <row r="3140" spans="2:4">
      <c r="B3140" s="80">
        <v>39163</v>
      </c>
      <c r="C3140">
        <v>8.25</v>
      </c>
      <c r="D3140">
        <v>2007</v>
      </c>
    </row>
    <row r="3141" spans="2:4">
      <c r="B3141" s="80">
        <v>39164</v>
      </c>
      <c r="C3141">
        <v>8.25</v>
      </c>
      <c r="D3141">
        <v>2007</v>
      </c>
    </row>
    <row r="3142" spans="2:4">
      <c r="B3142" s="80">
        <v>39167</v>
      </c>
      <c r="C3142">
        <v>8.25</v>
      </c>
      <c r="D3142">
        <v>2007</v>
      </c>
    </row>
    <row r="3143" spans="2:4">
      <c r="B3143" s="80">
        <v>39168</v>
      </c>
      <c r="C3143">
        <v>8.25</v>
      </c>
      <c r="D3143">
        <v>2007</v>
      </c>
    </row>
    <row r="3144" spans="2:4">
      <c r="B3144" s="80">
        <v>39169</v>
      </c>
      <c r="C3144">
        <v>8.25</v>
      </c>
      <c r="D3144">
        <v>2007</v>
      </c>
    </row>
    <row r="3145" spans="2:4">
      <c r="B3145" s="80">
        <v>39170</v>
      </c>
      <c r="C3145">
        <v>8.25</v>
      </c>
      <c r="D3145">
        <v>2007</v>
      </c>
    </row>
    <row r="3146" spans="2:4">
      <c r="B3146" s="80">
        <v>39171</v>
      </c>
      <c r="C3146">
        <v>8.25</v>
      </c>
      <c r="D3146">
        <v>2007</v>
      </c>
    </row>
    <row r="3147" spans="2:4">
      <c r="B3147" s="80">
        <v>39174</v>
      </c>
      <c r="C3147">
        <v>8.25</v>
      </c>
      <c r="D3147">
        <v>2007</v>
      </c>
    </row>
    <row r="3148" spans="2:4">
      <c r="B3148" s="80">
        <v>39175</v>
      </c>
      <c r="C3148">
        <v>8.25</v>
      </c>
      <c r="D3148">
        <v>2007</v>
      </c>
    </row>
    <row r="3149" spans="2:4">
      <c r="B3149" s="80">
        <v>39176</v>
      </c>
      <c r="C3149">
        <v>8.25</v>
      </c>
      <c r="D3149">
        <v>2007</v>
      </c>
    </row>
    <row r="3150" spans="2:4">
      <c r="B3150" s="80">
        <v>39181</v>
      </c>
      <c r="C3150">
        <v>8.25</v>
      </c>
      <c r="D3150">
        <v>2007</v>
      </c>
    </row>
    <row r="3151" spans="2:4">
      <c r="B3151" s="80">
        <v>39182</v>
      </c>
      <c r="C3151">
        <v>8.25</v>
      </c>
      <c r="D3151">
        <v>2007</v>
      </c>
    </row>
    <row r="3152" spans="2:4">
      <c r="B3152" s="80">
        <v>39183</v>
      </c>
      <c r="C3152">
        <v>8.25</v>
      </c>
      <c r="D3152">
        <v>2007</v>
      </c>
    </row>
    <row r="3153" spans="2:4">
      <c r="B3153" s="80">
        <v>39184</v>
      </c>
      <c r="C3153">
        <v>8.25</v>
      </c>
      <c r="D3153">
        <v>2007</v>
      </c>
    </row>
    <row r="3154" spans="2:4">
      <c r="B3154" s="80">
        <v>39185</v>
      </c>
      <c r="C3154">
        <v>8.25</v>
      </c>
      <c r="D3154">
        <v>2007</v>
      </c>
    </row>
    <row r="3155" spans="2:4">
      <c r="B3155" s="80">
        <v>39188</v>
      </c>
      <c r="C3155">
        <v>8.25</v>
      </c>
      <c r="D3155">
        <v>2007</v>
      </c>
    </row>
    <row r="3156" spans="2:4">
      <c r="B3156" s="80">
        <v>39189</v>
      </c>
      <c r="C3156">
        <v>8.25</v>
      </c>
      <c r="D3156">
        <v>2007</v>
      </c>
    </row>
    <row r="3157" spans="2:4">
      <c r="B3157" s="80">
        <v>39190</v>
      </c>
      <c r="C3157">
        <v>8.25</v>
      </c>
      <c r="D3157">
        <v>2007</v>
      </c>
    </row>
    <row r="3158" spans="2:4">
      <c r="B3158" s="80">
        <v>39191</v>
      </c>
      <c r="C3158">
        <v>8.25</v>
      </c>
      <c r="D3158">
        <v>2007</v>
      </c>
    </row>
    <row r="3159" spans="2:4">
      <c r="B3159" s="80">
        <v>39192</v>
      </c>
      <c r="C3159">
        <v>8.25</v>
      </c>
      <c r="D3159">
        <v>2007</v>
      </c>
    </row>
    <row r="3160" spans="2:4">
      <c r="B3160" s="80">
        <v>39195</v>
      </c>
      <c r="C3160">
        <v>8.25</v>
      </c>
      <c r="D3160">
        <v>2007</v>
      </c>
    </row>
    <row r="3161" spans="2:4">
      <c r="B3161" s="80">
        <v>39196</v>
      </c>
      <c r="C3161">
        <v>8.25</v>
      </c>
      <c r="D3161">
        <v>2007</v>
      </c>
    </row>
    <row r="3162" spans="2:4">
      <c r="B3162" s="80">
        <v>39197</v>
      </c>
      <c r="C3162">
        <v>8.25</v>
      </c>
      <c r="D3162">
        <v>2007</v>
      </c>
    </row>
    <row r="3163" spans="2:4">
      <c r="B3163" s="80">
        <v>39198</v>
      </c>
      <c r="C3163">
        <v>8.25</v>
      </c>
      <c r="D3163">
        <v>2007</v>
      </c>
    </row>
    <row r="3164" spans="2:4">
      <c r="B3164" s="80">
        <v>39199</v>
      </c>
      <c r="C3164">
        <v>8.25</v>
      </c>
      <c r="D3164">
        <v>2007</v>
      </c>
    </row>
    <row r="3165" spans="2:4">
      <c r="B3165" s="80">
        <v>39202</v>
      </c>
      <c r="C3165">
        <v>8.25</v>
      </c>
      <c r="D3165">
        <v>2007</v>
      </c>
    </row>
    <row r="3166" spans="2:4">
      <c r="B3166" s="80">
        <v>39203</v>
      </c>
      <c r="C3166">
        <v>8.25</v>
      </c>
      <c r="D3166">
        <v>2007</v>
      </c>
    </row>
    <row r="3167" spans="2:4">
      <c r="B3167" s="80">
        <v>39204</v>
      </c>
      <c r="C3167">
        <v>8.25</v>
      </c>
      <c r="D3167">
        <v>2007</v>
      </c>
    </row>
    <row r="3168" spans="2:4">
      <c r="B3168" s="80">
        <v>39205</v>
      </c>
      <c r="C3168">
        <v>8.25</v>
      </c>
      <c r="D3168">
        <v>2007</v>
      </c>
    </row>
    <row r="3169" spans="2:4">
      <c r="B3169" s="80">
        <v>39206</v>
      </c>
      <c r="C3169">
        <v>8.25</v>
      </c>
      <c r="D3169">
        <v>2007</v>
      </c>
    </row>
    <row r="3170" spans="2:4">
      <c r="B3170" s="80">
        <v>39209</v>
      </c>
      <c r="C3170">
        <v>8.25</v>
      </c>
      <c r="D3170">
        <v>2007</v>
      </c>
    </row>
    <row r="3171" spans="2:4">
      <c r="B3171" s="80">
        <v>39210</v>
      </c>
      <c r="C3171">
        <v>8.25</v>
      </c>
      <c r="D3171">
        <v>2007</v>
      </c>
    </row>
    <row r="3172" spans="2:4">
      <c r="B3172" s="80">
        <v>39211</v>
      </c>
      <c r="C3172">
        <v>8.25</v>
      </c>
      <c r="D3172">
        <v>2007</v>
      </c>
    </row>
    <row r="3173" spans="2:4">
      <c r="B3173" s="80">
        <v>39212</v>
      </c>
      <c r="C3173">
        <v>8.25</v>
      </c>
      <c r="D3173">
        <v>2007</v>
      </c>
    </row>
    <row r="3174" spans="2:4">
      <c r="B3174" s="80">
        <v>39213</v>
      </c>
      <c r="C3174">
        <v>8.25</v>
      </c>
      <c r="D3174">
        <v>2007</v>
      </c>
    </row>
    <row r="3175" spans="2:4">
      <c r="B3175" s="80">
        <v>39216</v>
      </c>
      <c r="C3175">
        <v>8.25</v>
      </c>
      <c r="D3175">
        <v>2007</v>
      </c>
    </row>
    <row r="3176" spans="2:4">
      <c r="B3176" s="80">
        <v>39217</v>
      </c>
      <c r="C3176">
        <v>8.25</v>
      </c>
      <c r="D3176">
        <v>2007</v>
      </c>
    </row>
    <row r="3177" spans="2:4">
      <c r="B3177" s="80">
        <v>39218</v>
      </c>
      <c r="C3177">
        <v>8.25</v>
      </c>
      <c r="D3177">
        <v>2007</v>
      </c>
    </row>
    <row r="3178" spans="2:4">
      <c r="B3178" s="80">
        <v>39219</v>
      </c>
      <c r="C3178">
        <v>8.25</v>
      </c>
      <c r="D3178">
        <v>2007</v>
      </c>
    </row>
    <row r="3179" spans="2:4">
      <c r="B3179" s="80">
        <v>39220</v>
      </c>
      <c r="C3179">
        <v>8.25</v>
      </c>
      <c r="D3179">
        <v>2007</v>
      </c>
    </row>
    <row r="3180" spans="2:4">
      <c r="B3180" s="80">
        <v>39223</v>
      </c>
      <c r="C3180">
        <v>8.25</v>
      </c>
      <c r="D3180">
        <v>2007</v>
      </c>
    </row>
    <row r="3181" spans="2:4">
      <c r="B3181" s="80">
        <v>39224</v>
      </c>
      <c r="C3181">
        <v>8.25</v>
      </c>
      <c r="D3181">
        <v>2007</v>
      </c>
    </row>
    <row r="3182" spans="2:4">
      <c r="B3182" s="80">
        <v>39225</v>
      </c>
      <c r="C3182">
        <v>8.25</v>
      </c>
      <c r="D3182">
        <v>2007</v>
      </c>
    </row>
    <row r="3183" spans="2:4">
      <c r="B3183" s="80">
        <v>39226</v>
      </c>
      <c r="C3183">
        <v>8.25</v>
      </c>
      <c r="D3183">
        <v>2007</v>
      </c>
    </row>
    <row r="3184" spans="2:4">
      <c r="B3184" s="80">
        <v>39227</v>
      </c>
      <c r="C3184">
        <v>8.25</v>
      </c>
      <c r="D3184">
        <v>2007</v>
      </c>
    </row>
    <row r="3185" spans="2:4">
      <c r="B3185" s="80">
        <v>39230</v>
      </c>
      <c r="C3185">
        <v>8.25</v>
      </c>
      <c r="D3185">
        <v>2007</v>
      </c>
    </row>
    <row r="3186" spans="2:4">
      <c r="B3186" s="80">
        <v>39231</v>
      </c>
      <c r="C3186">
        <v>8.25</v>
      </c>
      <c r="D3186">
        <v>2007</v>
      </c>
    </row>
    <row r="3187" spans="2:4">
      <c r="B3187" s="80">
        <v>39232</v>
      </c>
      <c r="C3187">
        <v>8.25</v>
      </c>
      <c r="D3187">
        <v>2007</v>
      </c>
    </row>
    <row r="3188" spans="2:4">
      <c r="B3188" s="80">
        <v>39233</v>
      </c>
      <c r="C3188">
        <v>8.25</v>
      </c>
      <c r="D3188">
        <v>2007</v>
      </c>
    </row>
    <row r="3189" spans="2:4">
      <c r="B3189" s="80">
        <v>39234</v>
      </c>
      <c r="C3189">
        <v>8.25</v>
      </c>
      <c r="D3189">
        <v>2007</v>
      </c>
    </row>
    <row r="3190" spans="2:4">
      <c r="B3190" s="80">
        <v>39237</v>
      </c>
      <c r="C3190">
        <v>8.25</v>
      </c>
      <c r="D3190">
        <v>2007</v>
      </c>
    </row>
    <row r="3191" spans="2:4">
      <c r="B3191" s="80">
        <v>39238</v>
      </c>
      <c r="C3191">
        <v>8.25</v>
      </c>
      <c r="D3191">
        <v>2007</v>
      </c>
    </row>
    <row r="3192" spans="2:4">
      <c r="B3192" s="80">
        <v>39239</v>
      </c>
      <c r="C3192">
        <v>8.25</v>
      </c>
      <c r="D3192">
        <v>2007</v>
      </c>
    </row>
    <row r="3193" spans="2:4">
      <c r="B3193" s="80">
        <v>39240</v>
      </c>
      <c r="C3193">
        <v>8.25</v>
      </c>
      <c r="D3193">
        <v>2007</v>
      </c>
    </row>
    <row r="3194" spans="2:4">
      <c r="B3194" s="80">
        <v>39241</v>
      </c>
      <c r="C3194">
        <v>8.25</v>
      </c>
      <c r="D3194">
        <v>2007</v>
      </c>
    </row>
    <row r="3195" spans="2:4">
      <c r="B3195" s="80">
        <v>39244</v>
      </c>
      <c r="C3195">
        <v>8.25</v>
      </c>
      <c r="D3195">
        <v>2007</v>
      </c>
    </row>
    <row r="3196" spans="2:4">
      <c r="B3196" s="80">
        <v>39245</v>
      </c>
      <c r="C3196">
        <v>8.25</v>
      </c>
      <c r="D3196">
        <v>2007</v>
      </c>
    </row>
    <row r="3197" spans="2:4">
      <c r="B3197" s="80">
        <v>39246</v>
      </c>
      <c r="C3197">
        <v>8.25</v>
      </c>
      <c r="D3197">
        <v>2007</v>
      </c>
    </row>
    <row r="3198" spans="2:4">
      <c r="B3198" s="80">
        <v>39247</v>
      </c>
      <c r="C3198">
        <v>8.25</v>
      </c>
      <c r="D3198">
        <v>2007</v>
      </c>
    </row>
    <row r="3199" spans="2:4">
      <c r="B3199" s="80">
        <v>39248</v>
      </c>
      <c r="C3199">
        <v>8.25</v>
      </c>
      <c r="D3199">
        <v>2007</v>
      </c>
    </row>
    <row r="3200" spans="2:4">
      <c r="B3200" s="80">
        <v>39251</v>
      </c>
      <c r="C3200">
        <v>8.25</v>
      </c>
      <c r="D3200">
        <v>2007</v>
      </c>
    </row>
    <row r="3201" spans="2:4">
      <c r="B3201" s="80">
        <v>39252</v>
      </c>
      <c r="C3201">
        <v>8.25</v>
      </c>
      <c r="D3201">
        <v>2007</v>
      </c>
    </row>
    <row r="3202" spans="2:4">
      <c r="B3202" s="80">
        <v>39253</v>
      </c>
      <c r="C3202">
        <v>8.25</v>
      </c>
      <c r="D3202">
        <v>2007</v>
      </c>
    </row>
    <row r="3203" spans="2:4">
      <c r="B3203" s="80">
        <v>39254</v>
      </c>
      <c r="C3203">
        <v>8.25</v>
      </c>
      <c r="D3203">
        <v>2007</v>
      </c>
    </row>
    <row r="3204" spans="2:4">
      <c r="B3204" s="80">
        <v>39255</v>
      </c>
      <c r="C3204">
        <v>8.25</v>
      </c>
      <c r="D3204">
        <v>2007</v>
      </c>
    </row>
    <row r="3205" spans="2:4">
      <c r="B3205" s="80">
        <v>39258</v>
      </c>
      <c r="C3205">
        <v>8.25</v>
      </c>
      <c r="D3205">
        <v>2007</v>
      </c>
    </row>
    <row r="3206" spans="2:4">
      <c r="B3206" s="80">
        <v>39259</v>
      </c>
      <c r="C3206">
        <v>8.25</v>
      </c>
      <c r="D3206">
        <v>2007</v>
      </c>
    </row>
    <row r="3207" spans="2:4">
      <c r="B3207" s="80">
        <v>39260</v>
      </c>
      <c r="C3207">
        <v>8.25</v>
      </c>
      <c r="D3207">
        <v>2007</v>
      </c>
    </row>
    <row r="3208" spans="2:4">
      <c r="B3208" s="80">
        <v>39261</v>
      </c>
      <c r="C3208">
        <v>8.25</v>
      </c>
      <c r="D3208">
        <v>2007</v>
      </c>
    </row>
    <row r="3209" spans="2:4">
      <c r="B3209" s="80">
        <v>39262</v>
      </c>
      <c r="C3209">
        <v>8.25</v>
      </c>
      <c r="D3209">
        <v>2007</v>
      </c>
    </row>
    <row r="3210" spans="2:4">
      <c r="B3210" s="80">
        <v>39265</v>
      </c>
      <c r="C3210">
        <v>8.25</v>
      </c>
      <c r="D3210">
        <v>2007</v>
      </c>
    </row>
    <row r="3211" spans="2:4">
      <c r="B3211" s="80">
        <v>39266</v>
      </c>
      <c r="C3211">
        <v>8.25</v>
      </c>
      <c r="D3211">
        <v>2007</v>
      </c>
    </row>
    <row r="3212" spans="2:4">
      <c r="B3212" s="80">
        <v>39267</v>
      </c>
      <c r="C3212">
        <v>8.25</v>
      </c>
      <c r="D3212">
        <v>2007</v>
      </c>
    </row>
    <row r="3213" spans="2:4">
      <c r="B3213" s="80">
        <v>39268</v>
      </c>
      <c r="C3213">
        <v>8.25</v>
      </c>
      <c r="D3213">
        <v>2007</v>
      </c>
    </row>
    <row r="3214" spans="2:4">
      <c r="B3214" s="80">
        <v>39269</v>
      </c>
      <c r="C3214">
        <v>8.25</v>
      </c>
      <c r="D3214">
        <v>2007</v>
      </c>
    </row>
    <row r="3215" spans="2:4">
      <c r="B3215" s="80">
        <v>39272</v>
      </c>
      <c r="C3215">
        <v>8.25</v>
      </c>
      <c r="D3215">
        <v>2007</v>
      </c>
    </row>
    <row r="3216" spans="2:4">
      <c r="B3216" s="80">
        <v>39273</v>
      </c>
      <c r="C3216">
        <v>8.25</v>
      </c>
      <c r="D3216">
        <v>2007</v>
      </c>
    </row>
    <row r="3217" spans="2:4">
      <c r="B3217" s="80">
        <v>39274</v>
      </c>
      <c r="C3217">
        <v>8.25</v>
      </c>
      <c r="D3217">
        <v>2007</v>
      </c>
    </row>
    <row r="3218" spans="2:4">
      <c r="B3218" s="80">
        <v>39275</v>
      </c>
      <c r="C3218">
        <v>8.25</v>
      </c>
      <c r="D3218">
        <v>2007</v>
      </c>
    </row>
    <row r="3219" spans="2:4">
      <c r="B3219" s="80">
        <v>39276</v>
      </c>
      <c r="C3219">
        <v>8.25</v>
      </c>
      <c r="D3219">
        <v>2007</v>
      </c>
    </row>
    <row r="3220" spans="2:4">
      <c r="B3220" s="80">
        <v>39279</v>
      </c>
      <c r="C3220">
        <v>8.25</v>
      </c>
      <c r="D3220">
        <v>2007</v>
      </c>
    </row>
    <row r="3221" spans="2:4">
      <c r="B3221" s="80">
        <v>39280</v>
      </c>
      <c r="C3221">
        <v>8.25</v>
      </c>
      <c r="D3221">
        <v>2007</v>
      </c>
    </row>
    <row r="3222" spans="2:4">
      <c r="B3222" s="80">
        <v>39281</v>
      </c>
      <c r="C3222">
        <v>8.25</v>
      </c>
      <c r="D3222">
        <v>2007</v>
      </c>
    </row>
    <row r="3223" spans="2:4">
      <c r="B3223" s="80">
        <v>39282</v>
      </c>
      <c r="C3223">
        <v>8.25</v>
      </c>
      <c r="D3223">
        <v>2007</v>
      </c>
    </row>
    <row r="3224" spans="2:4">
      <c r="B3224" s="80">
        <v>39283</v>
      </c>
      <c r="C3224">
        <v>8.25</v>
      </c>
      <c r="D3224">
        <v>2007</v>
      </c>
    </row>
    <row r="3225" spans="2:4">
      <c r="B3225" s="80">
        <v>39286</v>
      </c>
      <c r="C3225">
        <v>8.25</v>
      </c>
      <c r="D3225">
        <v>2007</v>
      </c>
    </row>
    <row r="3226" spans="2:4">
      <c r="B3226" s="80">
        <v>39287</v>
      </c>
      <c r="C3226">
        <v>8.25</v>
      </c>
      <c r="D3226">
        <v>2007</v>
      </c>
    </row>
    <row r="3227" spans="2:4">
      <c r="B3227" s="80">
        <v>39288</v>
      </c>
      <c r="C3227">
        <v>8.25</v>
      </c>
      <c r="D3227">
        <v>2007</v>
      </c>
    </row>
    <row r="3228" spans="2:4">
      <c r="B3228" s="80">
        <v>39289</v>
      </c>
      <c r="C3228">
        <v>8.25</v>
      </c>
      <c r="D3228">
        <v>2007</v>
      </c>
    </row>
    <row r="3229" spans="2:4">
      <c r="B3229" s="80">
        <v>39290</v>
      </c>
      <c r="C3229">
        <v>8.25</v>
      </c>
      <c r="D3229">
        <v>2007</v>
      </c>
    </row>
    <row r="3230" spans="2:4">
      <c r="B3230" s="80">
        <v>39293</v>
      </c>
      <c r="C3230">
        <v>8.25</v>
      </c>
      <c r="D3230">
        <v>2007</v>
      </c>
    </row>
    <row r="3231" spans="2:4">
      <c r="B3231" s="80">
        <v>39294</v>
      </c>
      <c r="C3231">
        <v>8.25</v>
      </c>
      <c r="D3231">
        <v>2007</v>
      </c>
    </row>
    <row r="3232" spans="2:4">
      <c r="B3232" s="80">
        <v>39295</v>
      </c>
      <c r="C3232">
        <v>8.25</v>
      </c>
      <c r="D3232">
        <v>2007</v>
      </c>
    </row>
    <row r="3233" spans="2:4">
      <c r="B3233" s="80">
        <v>39296</v>
      </c>
      <c r="C3233">
        <v>8.25</v>
      </c>
      <c r="D3233">
        <v>2007</v>
      </c>
    </row>
    <row r="3234" spans="2:4">
      <c r="B3234" s="80">
        <v>39297</v>
      </c>
      <c r="C3234">
        <v>8.25</v>
      </c>
      <c r="D3234">
        <v>2007</v>
      </c>
    </row>
    <row r="3235" spans="2:4">
      <c r="B3235" s="80">
        <v>39300</v>
      </c>
      <c r="C3235">
        <v>8.25</v>
      </c>
      <c r="D3235">
        <v>2007</v>
      </c>
    </row>
    <row r="3236" spans="2:4">
      <c r="B3236" s="80">
        <v>39301</v>
      </c>
      <c r="C3236">
        <v>8.25</v>
      </c>
      <c r="D3236">
        <v>2007</v>
      </c>
    </row>
    <row r="3237" spans="2:4">
      <c r="B3237" s="80">
        <v>39302</v>
      </c>
      <c r="C3237">
        <v>8.25</v>
      </c>
      <c r="D3237">
        <v>2007</v>
      </c>
    </row>
    <row r="3238" spans="2:4">
      <c r="B3238" s="80">
        <v>39303</v>
      </c>
      <c r="C3238">
        <v>8.25</v>
      </c>
      <c r="D3238">
        <v>2007</v>
      </c>
    </row>
    <row r="3239" spans="2:4">
      <c r="B3239" s="80">
        <v>39304</v>
      </c>
      <c r="C3239">
        <v>8.25</v>
      </c>
      <c r="D3239">
        <v>2007</v>
      </c>
    </row>
    <row r="3240" spans="2:4">
      <c r="B3240" s="80">
        <v>39307</v>
      </c>
      <c r="C3240">
        <v>8.25</v>
      </c>
      <c r="D3240">
        <v>2007</v>
      </c>
    </row>
    <row r="3241" spans="2:4">
      <c r="B3241" s="80">
        <v>39308</v>
      </c>
      <c r="C3241">
        <v>8.25</v>
      </c>
      <c r="D3241">
        <v>2007</v>
      </c>
    </row>
    <row r="3242" spans="2:4">
      <c r="B3242" s="80">
        <v>39309</v>
      </c>
      <c r="C3242">
        <v>8.25</v>
      </c>
      <c r="D3242">
        <v>2007</v>
      </c>
    </row>
    <row r="3243" spans="2:4">
      <c r="B3243" s="80">
        <v>39310</v>
      </c>
      <c r="C3243">
        <v>8.25</v>
      </c>
      <c r="D3243">
        <v>2007</v>
      </c>
    </row>
    <row r="3244" spans="2:4">
      <c r="B3244" s="80">
        <v>39311</v>
      </c>
      <c r="C3244">
        <v>8.25</v>
      </c>
      <c r="D3244">
        <v>2007</v>
      </c>
    </row>
    <row r="3245" spans="2:4">
      <c r="B3245" s="80">
        <v>39314</v>
      </c>
      <c r="C3245">
        <v>8.25</v>
      </c>
      <c r="D3245">
        <v>2007</v>
      </c>
    </row>
    <row r="3246" spans="2:4">
      <c r="B3246" s="80">
        <v>39315</v>
      </c>
      <c r="C3246">
        <v>8.25</v>
      </c>
      <c r="D3246">
        <v>2007</v>
      </c>
    </row>
    <row r="3247" spans="2:4">
      <c r="B3247" s="80">
        <v>39316</v>
      </c>
      <c r="C3247">
        <v>8.25</v>
      </c>
      <c r="D3247">
        <v>2007</v>
      </c>
    </row>
    <row r="3248" spans="2:4">
      <c r="B3248" s="80">
        <v>39317</v>
      </c>
      <c r="C3248">
        <v>8.25</v>
      </c>
      <c r="D3248">
        <v>2007</v>
      </c>
    </row>
    <row r="3249" spans="2:4">
      <c r="B3249" s="80">
        <v>39318</v>
      </c>
      <c r="C3249">
        <v>8.25</v>
      </c>
      <c r="D3249">
        <v>2007</v>
      </c>
    </row>
    <row r="3250" spans="2:4">
      <c r="B3250" s="80">
        <v>39321</v>
      </c>
      <c r="C3250">
        <v>8.25</v>
      </c>
      <c r="D3250">
        <v>2007</v>
      </c>
    </row>
    <row r="3251" spans="2:4">
      <c r="B3251" s="80">
        <v>39322</v>
      </c>
      <c r="C3251">
        <v>8.25</v>
      </c>
      <c r="D3251">
        <v>2007</v>
      </c>
    </row>
    <row r="3252" spans="2:4">
      <c r="B3252" s="80">
        <v>39323</v>
      </c>
      <c r="C3252">
        <v>8.25</v>
      </c>
      <c r="D3252">
        <v>2007</v>
      </c>
    </row>
    <row r="3253" spans="2:4">
      <c r="B3253" s="80">
        <v>39324</v>
      </c>
      <c r="C3253">
        <v>8.25</v>
      </c>
      <c r="D3253">
        <v>2007</v>
      </c>
    </row>
    <row r="3254" spans="2:4">
      <c r="B3254" s="80">
        <v>39325</v>
      </c>
      <c r="C3254">
        <v>8.25</v>
      </c>
      <c r="D3254">
        <v>2007</v>
      </c>
    </row>
    <row r="3255" spans="2:4">
      <c r="B3255" s="80">
        <v>39328</v>
      </c>
      <c r="C3255">
        <v>8.25</v>
      </c>
      <c r="D3255">
        <v>2007</v>
      </c>
    </row>
    <row r="3256" spans="2:4">
      <c r="B3256" s="80">
        <v>39329</v>
      </c>
      <c r="C3256">
        <v>8.25</v>
      </c>
      <c r="D3256">
        <v>2007</v>
      </c>
    </row>
    <row r="3257" spans="2:4">
      <c r="B3257" s="80">
        <v>39330</v>
      </c>
      <c r="C3257">
        <v>8.25</v>
      </c>
      <c r="D3257">
        <v>2007</v>
      </c>
    </row>
    <row r="3258" spans="2:4">
      <c r="B3258" s="80">
        <v>39331</v>
      </c>
      <c r="C3258">
        <v>8.25</v>
      </c>
      <c r="D3258">
        <v>2007</v>
      </c>
    </row>
    <row r="3259" spans="2:4">
      <c r="B3259" s="80">
        <v>39332</v>
      </c>
      <c r="C3259">
        <v>8.25</v>
      </c>
      <c r="D3259">
        <v>2007</v>
      </c>
    </row>
    <row r="3260" spans="2:4">
      <c r="B3260" s="80">
        <v>39335</v>
      </c>
      <c r="C3260">
        <v>8.25</v>
      </c>
      <c r="D3260">
        <v>2007</v>
      </c>
    </row>
    <row r="3261" spans="2:4">
      <c r="B3261" s="80">
        <v>39336</v>
      </c>
      <c r="C3261">
        <v>8.25</v>
      </c>
      <c r="D3261">
        <v>2007</v>
      </c>
    </row>
    <row r="3262" spans="2:4">
      <c r="B3262" s="80">
        <v>39337</v>
      </c>
      <c r="C3262">
        <v>8.25</v>
      </c>
      <c r="D3262">
        <v>2007</v>
      </c>
    </row>
    <row r="3263" spans="2:4">
      <c r="B3263" s="80">
        <v>39338</v>
      </c>
      <c r="C3263">
        <v>8.25</v>
      </c>
      <c r="D3263">
        <v>2007</v>
      </c>
    </row>
    <row r="3264" spans="2:4">
      <c r="B3264" s="80">
        <v>39339</v>
      </c>
      <c r="C3264">
        <v>8.25</v>
      </c>
      <c r="D3264">
        <v>2007</v>
      </c>
    </row>
    <row r="3265" spans="2:4">
      <c r="B3265" s="80">
        <v>39342</v>
      </c>
      <c r="C3265">
        <v>8.25</v>
      </c>
      <c r="D3265">
        <v>2007</v>
      </c>
    </row>
    <row r="3266" spans="2:4">
      <c r="B3266" s="80">
        <v>39343</v>
      </c>
      <c r="C3266">
        <v>8.25</v>
      </c>
      <c r="D3266">
        <v>2007</v>
      </c>
    </row>
    <row r="3267" spans="2:4">
      <c r="B3267" s="80">
        <v>39344</v>
      </c>
      <c r="C3267">
        <v>7.75</v>
      </c>
      <c r="D3267">
        <v>2007</v>
      </c>
    </row>
    <row r="3268" spans="2:4">
      <c r="B3268" s="80">
        <v>39345</v>
      </c>
      <c r="C3268">
        <v>7.75</v>
      </c>
      <c r="D3268">
        <v>2007</v>
      </c>
    </row>
    <row r="3269" spans="2:4">
      <c r="B3269" s="80">
        <v>39346</v>
      </c>
      <c r="C3269">
        <v>7.75</v>
      </c>
      <c r="D3269">
        <v>2007</v>
      </c>
    </row>
    <row r="3270" spans="2:4">
      <c r="B3270" s="80">
        <v>39349</v>
      </c>
      <c r="C3270">
        <v>7.75</v>
      </c>
      <c r="D3270">
        <v>2007</v>
      </c>
    </row>
    <row r="3271" spans="2:4">
      <c r="B3271" s="80">
        <v>39350</v>
      </c>
      <c r="C3271">
        <v>7.75</v>
      </c>
      <c r="D3271">
        <v>2007</v>
      </c>
    </row>
    <row r="3272" spans="2:4">
      <c r="B3272" s="80">
        <v>39351</v>
      </c>
      <c r="C3272">
        <v>7.75</v>
      </c>
      <c r="D3272">
        <v>2007</v>
      </c>
    </row>
    <row r="3273" spans="2:4">
      <c r="B3273" s="80">
        <v>39352</v>
      </c>
      <c r="C3273">
        <v>7.75</v>
      </c>
      <c r="D3273">
        <v>2007</v>
      </c>
    </row>
    <row r="3274" spans="2:4">
      <c r="B3274" s="80">
        <v>39353</v>
      </c>
      <c r="C3274">
        <v>7.75</v>
      </c>
      <c r="D3274">
        <v>2007</v>
      </c>
    </row>
    <row r="3275" spans="2:4">
      <c r="B3275" s="80">
        <v>39356</v>
      </c>
      <c r="C3275">
        <v>7.75</v>
      </c>
      <c r="D3275">
        <v>2007</v>
      </c>
    </row>
    <row r="3276" spans="2:4">
      <c r="B3276" s="80">
        <v>39357</v>
      </c>
      <c r="C3276">
        <v>7.75</v>
      </c>
      <c r="D3276">
        <v>2007</v>
      </c>
    </row>
    <row r="3277" spans="2:4">
      <c r="B3277" s="80">
        <v>39358</v>
      </c>
      <c r="C3277">
        <v>7.75</v>
      </c>
      <c r="D3277">
        <v>2007</v>
      </c>
    </row>
    <row r="3278" spans="2:4">
      <c r="B3278" s="80">
        <v>39359</v>
      </c>
      <c r="C3278">
        <v>7.75</v>
      </c>
      <c r="D3278">
        <v>2007</v>
      </c>
    </row>
    <row r="3279" spans="2:4">
      <c r="B3279" s="80">
        <v>39360</v>
      </c>
      <c r="C3279">
        <v>7.75</v>
      </c>
      <c r="D3279">
        <v>2007</v>
      </c>
    </row>
    <row r="3280" spans="2:4">
      <c r="B3280" s="80">
        <v>39363</v>
      </c>
      <c r="C3280">
        <v>7.75</v>
      </c>
      <c r="D3280">
        <v>2007</v>
      </c>
    </row>
    <row r="3281" spans="2:4">
      <c r="B3281" s="80">
        <v>39364</v>
      </c>
      <c r="C3281">
        <v>7.75</v>
      </c>
      <c r="D3281">
        <v>2007</v>
      </c>
    </row>
    <row r="3282" spans="2:4">
      <c r="B3282" s="80">
        <v>39365</v>
      </c>
      <c r="C3282">
        <v>7.75</v>
      </c>
      <c r="D3282">
        <v>2007</v>
      </c>
    </row>
    <row r="3283" spans="2:4">
      <c r="B3283" s="80">
        <v>39366</v>
      </c>
      <c r="C3283">
        <v>7.75</v>
      </c>
      <c r="D3283">
        <v>2007</v>
      </c>
    </row>
    <row r="3284" spans="2:4">
      <c r="B3284" s="80">
        <v>39367</v>
      </c>
      <c r="C3284">
        <v>7.75</v>
      </c>
      <c r="D3284">
        <v>2007</v>
      </c>
    </row>
    <row r="3285" spans="2:4">
      <c r="B3285" s="80">
        <v>39370</v>
      </c>
      <c r="C3285">
        <v>7.75</v>
      </c>
      <c r="D3285">
        <v>2007</v>
      </c>
    </row>
    <row r="3286" spans="2:4">
      <c r="B3286" s="80">
        <v>39371</v>
      </c>
      <c r="C3286">
        <v>7.75</v>
      </c>
      <c r="D3286">
        <v>2007</v>
      </c>
    </row>
    <row r="3287" spans="2:4">
      <c r="B3287" s="80">
        <v>39372</v>
      </c>
      <c r="C3287">
        <v>7.75</v>
      </c>
      <c r="D3287">
        <v>2007</v>
      </c>
    </row>
    <row r="3288" spans="2:4">
      <c r="B3288" s="80">
        <v>39373</v>
      </c>
      <c r="C3288">
        <v>7.75</v>
      </c>
      <c r="D3288">
        <v>2007</v>
      </c>
    </row>
    <row r="3289" spans="2:4">
      <c r="B3289" s="80">
        <v>39374</v>
      </c>
      <c r="C3289">
        <v>7.75</v>
      </c>
      <c r="D3289">
        <v>2007</v>
      </c>
    </row>
    <row r="3290" spans="2:4">
      <c r="B3290" s="80">
        <v>39377</v>
      </c>
      <c r="C3290">
        <v>7.75</v>
      </c>
      <c r="D3290">
        <v>2007</v>
      </c>
    </row>
    <row r="3291" spans="2:4">
      <c r="B3291" s="80">
        <v>39378</v>
      </c>
      <c r="C3291">
        <v>7.75</v>
      </c>
      <c r="D3291">
        <v>2007</v>
      </c>
    </row>
    <row r="3292" spans="2:4">
      <c r="B3292" s="80">
        <v>39379</v>
      </c>
      <c r="C3292">
        <v>7.75</v>
      </c>
      <c r="D3292">
        <v>2007</v>
      </c>
    </row>
    <row r="3293" spans="2:4">
      <c r="B3293" s="80">
        <v>39380</v>
      </c>
      <c r="C3293">
        <v>7.75</v>
      </c>
      <c r="D3293">
        <v>2007</v>
      </c>
    </row>
    <row r="3294" spans="2:4">
      <c r="B3294" s="80">
        <v>39381</v>
      </c>
      <c r="C3294">
        <v>7.75</v>
      </c>
      <c r="D3294">
        <v>2007</v>
      </c>
    </row>
    <row r="3295" spans="2:4">
      <c r="B3295" s="80">
        <v>39384</v>
      </c>
      <c r="C3295">
        <v>7.75</v>
      </c>
      <c r="D3295">
        <v>2007</v>
      </c>
    </row>
    <row r="3296" spans="2:4">
      <c r="B3296" s="80">
        <v>39385</v>
      </c>
      <c r="C3296">
        <v>7.75</v>
      </c>
      <c r="D3296">
        <v>2007</v>
      </c>
    </row>
    <row r="3297" spans="2:4">
      <c r="B3297" s="80">
        <v>39386</v>
      </c>
      <c r="C3297">
        <v>7.75</v>
      </c>
      <c r="D3297">
        <v>2007</v>
      </c>
    </row>
    <row r="3298" spans="2:4">
      <c r="B3298" s="80">
        <v>39387</v>
      </c>
      <c r="C3298">
        <v>7.5</v>
      </c>
      <c r="D3298">
        <v>2007</v>
      </c>
    </row>
    <row r="3299" spans="2:4">
      <c r="B3299" s="80">
        <v>39388</v>
      </c>
      <c r="C3299">
        <v>7.5</v>
      </c>
      <c r="D3299">
        <v>2007</v>
      </c>
    </row>
    <row r="3300" spans="2:4">
      <c r="B3300" s="80">
        <v>39391</v>
      </c>
      <c r="C3300">
        <v>7.5</v>
      </c>
      <c r="D3300">
        <v>2007</v>
      </c>
    </row>
    <row r="3301" spans="2:4">
      <c r="B3301" s="80">
        <v>39392</v>
      </c>
      <c r="C3301">
        <v>7.5</v>
      </c>
      <c r="D3301">
        <v>2007</v>
      </c>
    </row>
    <row r="3302" spans="2:4">
      <c r="B3302" s="80">
        <v>39393</v>
      </c>
      <c r="C3302">
        <v>7.5</v>
      </c>
      <c r="D3302">
        <v>2007</v>
      </c>
    </row>
    <row r="3303" spans="2:4">
      <c r="B3303" s="80">
        <v>39394</v>
      </c>
      <c r="C3303">
        <v>7.5</v>
      </c>
      <c r="D3303">
        <v>2007</v>
      </c>
    </row>
    <row r="3304" spans="2:4">
      <c r="B3304" s="80">
        <v>39395</v>
      </c>
      <c r="C3304">
        <v>7.5</v>
      </c>
      <c r="D3304">
        <v>2007</v>
      </c>
    </row>
    <row r="3305" spans="2:4">
      <c r="B3305" s="80">
        <v>39398</v>
      </c>
      <c r="C3305">
        <v>7.5</v>
      </c>
      <c r="D3305">
        <v>2007</v>
      </c>
    </row>
    <row r="3306" spans="2:4">
      <c r="B3306" s="80">
        <v>39399</v>
      </c>
      <c r="C3306">
        <v>7.5</v>
      </c>
      <c r="D3306">
        <v>2007</v>
      </c>
    </row>
    <row r="3307" spans="2:4">
      <c r="B3307" s="80">
        <v>39400</v>
      </c>
      <c r="C3307">
        <v>7.5</v>
      </c>
      <c r="D3307">
        <v>2007</v>
      </c>
    </row>
    <row r="3308" spans="2:4">
      <c r="B3308" s="80">
        <v>39401</v>
      </c>
      <c r="C3308">
        <v>7.5</v>
      </c>
      <c r="D3308">
        <v>2007</v>
      </c>
    </row>
    <row r="3309" spans="2:4">
      <c r="B3309" s="80">
        <v>39402</v>
      </c>
      <c r="C3309">
        <v>7.5</v>
      </c>
      <c r="D3309">
        <v>2007</v>
      </c>
    </row>
    <row r="3310" spans="2:4">
      <c r="B3310" s="80">
        <v>39405</v>
      </c>
      <c r="C3310">
        <v>7.5</v>
      </c>
      <c r="D3310">
        <v>2007</v>
      </c>
    </row>
    <row r="3311" spans="2:4">
      <c r="B3311" s="80">
        <v>39406</v>
      </c>
      <c r="C3311">
        <v>7.5</v>
      </c>
      <c r="D3311">
        <v>2007</v>
      </c>
    </row>
    <row r="3312" spans="2:4">
      <c r="B3312" s="80">
        <v>39407</v>
      </c>
      <c r="C3312">
        <v>7.5</v>
      </c>
      <c r="D3312">
        <v>2007</v>
      </c>
    </row>
    <row r="3313" spans="2:4">
      <c r="B3313" s="80">
        <v>39408</v>
      </c>
      <c r="C3313">
        <v>7.5</v>
      </c>
      <c r="D3313">
        <v>2007</v>
      </c>
    </row>
    <row r="3314" spans="2:4">
      <c r="B3314" s="80">
        <v>39409</v>
      </c>
      <c r="C3314">
        <v>7.5</v>
      </c>
      <c r="D3314">
        <v>2007</v>
      </c>
    </row>
    <row r="3315" spans="2:4">
      <c r="B3315" s="80">
        <v>39412</v>
      </c>
      <c r="C3315">
        <v>7.5</v>
      </c>
      <c r="D3315">
        <v>2007</v>
      </c>
    </row>
    <row r="3316" spans="2:4">
      <c r="B3316" s="80">
        <v>39413</v>
      </c>
      <c r="C3316">
        <v>7.5</v>
      </c>
      <c r="D3316">
        <v>2007</v>
      </c>
    </row>
    <row r="3317" spans="2:4">
      <c r="B3317" s="80">
        <v>39414</v>
      </c>
      <c r="C3317">
        <v>7.5</v>
      </c>
      <c r="D3317">
        <v>2007</v>
      </c>
    </row>
    <row r="3318" spans="2:4">
      <c r="B3318" s="80">
        <v>39415</v>
      </c>
      <c r="C3318">
        <v>7.5</v>
      </c>
      <c r="D3318">
        <v>2007</v>
      </c>
    </row>
    <row r="3319" spans="2:4">
      <c r="B3319" s="80">
        <v>39416</v>
      </c>
      <c r="C3319">
        <v>7.5</v>
      </c>
      <c r="D3319">
        <v>2007</v>
      </c>
    </row>
    <row r="3320" spans="2:4">
      <c r="B3320" s="80">
        <v>39419</v>
      </c>
      <c r="C3320">
        <v>7.5</v>
      </c>
      <c r="D3320">
        <v>2007</v>
      </c>
    </row>
    <row r="3321" spans="2:4">
      <c r="B3321" s="80">
        <v>39420</v>
      </c>
      <c r="C3321">
        <v>7.5</v>
      </c>
      <c r="D3321">
        <v>2007</v>
      </c>
    </row>
    <row r="3322" spans="2:4">
      <c r="B3322" s="80">
        <v>39421</v>
      </c>
      <c r="C3322">
        <v>7.5</v>
      </c>
      <c r="D3322">
        <v>2007</v>
      </c>
    </row>
    <row r="3323" spans="2:4">
      <c r="B3323" s="80">
        <v>39422</v>
      </c>
      <c r="C3323">
        <v>7.5</v>
      </c>
      <c r="D3323">
        <v>2007</v>
      </c>
    </row>
    <row r="3324" spans="2:4">
      <c r="B3324" s="80">
        <v>39423</v>
      </c>
      <c r="C3324">
        <v>7.5</v>
      </c>
      <c r="D3324">
        <v>2007</v>
      </c>
    </row>
    <row r="3325" spans="2:4">
      <c r="B3325" s="80">
        <v>39426</v>
      </c>
      <c r="C3325">
        <v>7.5</v>
      </c>
      <c r="D3325">
        <v>2007</v>
      </c>
    </row>
    <row r="3326" spans="2:4">
      <c r="B3326" s="80">
        <v>39427</v>
      </c>
      <c r="C3326">
        <v>7.25</v>
      </c>
      <c r="D3326">
        <v>2007</v>
      </c>
    </row>
    <row r="3327" spans="2:4">
      <c r="B3327" s="80">
        <v>39428</v>
      </c>
      <c r="C3327">
        <v>7.25</v>
      </c>
      <c r="D3327">
        <v>2007</v>
      </c>
    </row>
    <row r="3328" spans="2:4">
      <c r="B3328" s="80">
        <v>39429</v>
      </c>
      <c r="C3328">
        <v>7.25</v>
      </c>
      <c r="D3328">
        <v>2007</v>
      </c>
    </row>
    <row r="3329" spans="2:4">
      <c r="B3329" s="80">
        <v>39430</v>
      </c>
      <c r="C3329">
        <v>7.25</v>
      </c>
      <c r="D3329">
        <v>2007</v>
      </c>
    </row>
    <row r="3330" spans="2:4">
      <c r="B3330" s="80">
        <v>39433</v>
      </c>
      <c r="C3330">
        <v>7.25</v>
      </c>
      <c r="D3330">
        <v>2007</v>
      </c>
    </row>
    <row r="3331" spans="2:4">
      <c r="B3331" s="80">
        <v>39434</v>
      </c>
      <c r="C3331">
        <v>7.25</v>
      </c>
      <c r="D3331">
        <v>2007</v>
      </c>
    </row>
    <row r="3332" spans="2:4">
      <c r="B3332" s="80">
        <v>39435</v>
      </c>
      <c r="C3332">
        <v>7.25</v>
      </c>
      <c r="D3332">
        <v>2007</v>
      </c>
    </row>
    <row r="3333" spans="2:4">
      <c r="B3333" s="80">
        <v>39436</v>
      </c>
      <c r="C3333">
        <v>7.25</v>
      </c>
      <c r="D3333">
        <v>2007</v>
      </c>
    </row>
    <row r="3334" spans="2:4">
      <c r="B3334" s="80">
        <v>39437</v>
      </c>
      <c r="C3334">
        <v>7.25</v>
      </c>
      <c r="D3334">
        <v>2007</v>
      </c>
    </row>
    <row r="3335" spans="2:4">
      <c r="B3335" s="80">
        <v>39440</v>
      </c>
      <c r="C3335">
        <v>7.25</v>
      </c>
      <c r="D3335">
        <v>2007</v>
      </c>
    </row>
    <row r="3336" spans="2:4">
      <c r="B3336" s="80">
        <v>39442</v>
      </c>
      <c r="C3336">
        <v>7.25</v>
      </c>
      <c r="D3336">
        <v>2007</v>
      </c>
    </row>
    <row r="3337" spans="2:4">
      <c r="B3337" s="80">
        <v>39443</v>
      </c>
      <c r="C3337">
        <v>7.25</v>
      </c>
      <c r="D3337">
        <v>2007</v>
      </c>
    </row>
    <row r="3338" spans="2:4">
      <c r="B3338" s="80">
        <v>39444</v>
      </c>
      <c r="C3338">
        <v>7.25</v>
      </c>
      <c r="D3338">
        <v>2007</v>
      </c>
    </row>
    <row r="3339" spans="2:4">
      <c r="B3339" s="80">
        <v>39447</v>
      </c>
      <c r="C3339">
        <v>7.25</v>
      </c>
      <c r="D3339">
        <v>2007</v>
      </c>
    </row>
    <row r="3340" spans="2:4">
      <c r="B3340" s="80">
        <v>39449</v>
      </c>
      <c r="C3340">
        <v>7.25</v>
      </c>
      <c r="D3340">
        <v>2008</v>
      </c>
    </row>
    <row r="3341" spans="2:4">
      <c r="B3341" s="80">
        <v>39450</v>
      </c>
      <c r="C3341">
        <v>7.25</v>
      </c>
      <c r="D3341">
        <v>2008</v>
      </c>
    </row>
    <row r="3342" spans="2:4">
      <c r="B3342" s="80">
        <v>39451</v>
      </c>
      <c r="C3342">
        <v>7.25</v>
      </c>
      <c r="D3342">
        <v>2008</v>
      </c>
    </row>
    <row r="3343" spans="2:4">
      <c r="B3343" s="80">
        <v>39454</v>
      </c>
      <c r="C3343">
        <v>7.25</v>
      </c>
      <c r="D3343">
        <v>2008</v>
      </c>
    </row>
    <row r="3344" spans="2:4">
      <c r="B3344" s="80">
        <v>39455</v>
      </c>
      <c r="C3344">
        <v>7.25</v>
      </c>
      <c r="D3344">
        <v>2008</v>
      </c>
    </row>
    <row r="3345" spans="2:4">
      <c r="B3345" s="80">
        <v>39456</v>
      </c>
      <c r="C3345">
        <v>7.25</v>
      </c>
      <c r="D3345">
        <v>2008</v>
      </c>
    </row>
    <row r="3346" spans="2:4">
      <c r="B3346" s="80">
        <v>39457</v>
      </c>
      <c r="C3346">
        <v>7.25</v>
      </c>
      <c r="D3346">
        <v>2008</v>
      </c>
    </row>
    <row r="3347" spans="2:4">
      <c r="B3347" s="80">
        <v>39458</v>
      </c>
      <c r="C3347">
        <v>7.25</v>
      </c>
      <c r="D3347">
        <v>2008</v>
      </c>
    </row>
    <row r="3348" spans="2:4">
      <c r="B3348" s="80">
        <v>39461</v>
      </c>
      <c r="C3348">
        <v>7.25</v>
      </c>
      <c r="D3348">
        <v>2008</v>
      </c>
    </row>
    <row r="3349" spans="2:4">
      <c r="B3349" s="80">
        <v>39462</v>
      </c>
      <c r="C3349">
        <v>7.25</v>
      </c>
      <c r="D3349">
        <v>2008</v>
      </c>
    </row>
    <row r="3350" spans="2:4">
      <c r="B3350" s="80">
        <v>39463</v>
      </c>
      <c r="C3350">
        <v>7.25</v>
      </c>
      <c r="D3350">
        <v>2008</v>
      </c>
    </row>
    <row r="3351" spans="2:4">
      <c r="B3351" s="80">
        <v>39464</v>
      </c>
      <c r="C3351">
        <v>7.25</v>
      </c>
      <c r="D3351">
        <v>2008</v>
      </c>
    </row>
    <row r="3352" spans="2:4">
      <c r="B3352" s="80">
        <v>39465</v>
      </c>
      <c r="C3352">
        <v>7.25</v>
      </c>
      <c r="D3352">
        <v>2008</v>
      </c>
    </row>
    <row r="3353" spans="2:4">
      <c r="B3353" s="80">
        <v>39469</v>
      </c>
      <c r="C3353">
        <v>7.25</v>
      </c>
      <c r="D3353">
        <v>2008</v>
      </c>
    </row>
    <row r="3354" spans="2:4">
      <c r="B3354" s="80">
        <v>39470</v>
      </c>
      <c r="C3354">
        <v>6.5</v>
      </c>
      <c r="D3354">
        <v>2008</v>
      </c>
    </row>
    <row r="3355" spans="2:4">
      <c r="B3355" s="80">
        <v>39471</v>
      </c>
      <c r="C3355">
        <v>6.5</v>
      </c>
      <c r="D3355">
        <v>2008</v>
      </c>
    </row>
    <row r="3356" spans="2:4">
      <c r="B3356" s="80">
        <v>39472</v>
      </c>
      <c r="C3356">
        <v>6.5</v>
      </c>
      <c r="D3356">
        <v>2008</v>
      </c>
    </row>
    <row r="3357" spans="2:4">
      <c r="B3357" s="80">
        <v>39475</v>
      </c>
      <c r="C3357">
        <v>6.5</v>
      </c>
      <c r="D3357">
        <v>2008</v>
      </c>
    </row>
    <row r="3358" spans="2:4">
      <c r="B3358" s="80">
        <v>39476</v>
      </c>
      <c r="C3358">
        <v>6.5</v>
      </c>
      <c r="D3358">
        <v>2008</v>
      </c>
    </row>
    <row r="3359" spans="2:4">
      <c r="B3359" s="80">
        <v>39477</v>
      </c>
      <c r="C3359">
        <v>6.5</v>
      </c>
      <c r="D3359">
        <v>2008</v>
      </c>
    </row>
    <row r="3360" spans="2:4">
      <c r="B3360" s="80">
        <v>39478</v>
      </c>
      <c r="C3360">
        <v>6</v>
      </c>
      <c r="D3360">
        <v>2008</v>
      </c>
    </row>
    <row r="3361" spans="2:4">
      <c r="B3361" s="80">
        <v>39479</v>
      </c>
      <c r="C3361">
        <v>6</v>
      </c>
      <c r="D3361">
        <v>2008</v>
      </c>
    </row>
    <row r="3362" spans="2:4">
      <c r="B3362" s="80">
        <v>39482</v>
      </c>
      <c r="C3362">
        <v>6</v>
      </c>
      <c r="D3362">
        <v>2008</v>
      </c>
    </row>
    <row r="3363" spans="2:4">
      <c r="B3363" s="80">
        <v>39483</v>
      </c>
      <c r="C3363">
        <v>6</v>
      </c>
      <c r="D3363">
        <v>2008</v>
      </c>
    </row>
    <row r="3364" spans="2:4">
      <c r="B3364" s="80">
        <v>39484</v>
      </c>
      <c r="C3364">
        <v>6</v>
      </c>
      <c r="D3364">
        <v>2008</v>
      </c>
    </row>
    <row r="3365" spans="2:4">
      <c r="B3365" s="80">
        <v>39485</v>
      </c>
      <c r="C3365">
        <v>6</v>
      </c>
      <c r="D3365">
        <v>2008</v>
      </c>
    </row>
    <row r="3366" spans="2:4">
      <c r="B3366" s="80">
        <v>39486</v>
      </c>
      <c r="C3366">
        <v>6</v>
      </c>
      <c r="D3366">
        <v>2008</v>
      </c>
    </row>
    <row r="3367" spans="2:4">
      <c r="B3367" s="80">
        <v>39489</v>
      </c>
      <c r="C3367">
        <v>6</v>
      </c>
      <c r="D3367">
        <v>2008</v>
      </c>
    </row>
    <row r="3368" spans="2:4">
      <c r="B3368" s="80">
        <v>39490</v>
      </c>
      <c r="C3368">
        <v>6</v>
      </c>
      <c r="D3368">
        <v>2008</v>
      </c>
    </row>
    <row r="3369" spans="2:4">
      <c r="B3369" s="80">
        <v>39491</v>
      </c>
      <c r="C3369">
        <v>6</v>
      </c>
      <c r="D3369">
        <v>2008</v>
      </c>
    </row>
    <row r="3370" spans="2:4">
      <c r="B3370" s="80">
        <v>39492</v>
      </c>
      <c r="C3370">
        <v>6</v>
      </c>
      <c r="D3370">
        <v>2008</v>
      </c>
    </row>
    <row r="3371" spans="2:4">
      <c r="B3371" s="80">
        <v>39493</v>
      </c>
      <c r="C3371">
        <v>6</v>
      </c>
      <c r="D3371">
        <v>2008</v>
      </c>
    </row>
    <row r="3372" spans="2:4">
      <c r="B3372" s="80">
        <v>39497</v>
      </c>
      <c r="C3372">
        <v>6</v>
      </c>
      <c r="D3372">
        <v>2008</v>
      </c>
    </row>
    <row r="3373" spans="2:4">
      <c r="B3373" s="80">
        <v>39498</v>
      </c>
      <c r="C3373">
        <v>6</v>
      </c>
      <c r="D3373">
        <v>2008</v>
      </c>
    </row>
    <row r="3374" spans="2:4">
      <c r="B3374" s="80">
        <v>39499</v>
      </c>
      <c r="C3374">
        <v>6</v>
      </c>
      <c r="D3374">
        <v>2008</v>
      </c>
    </row>
    <row r="3375" spans="2:4">
      <c r="B3375" s="80">
        <v>39500</v>
      </c>
      <c r="C3375">
        <v>6</v>
      </c>
      <c r="D3375">
        <v>2008</v>
      </c>
    </row>
    <row r="3376" spans="2:4">
      <c r="B3376" s="80">
        <v>39503</v>
      </c>
      <c r="C3376">
        <v>6</v>
      </c>
      <c r="D3376">
        <v>2008</v>
      </c>
    </row>
    <row r="3377" spans="2:4">
      <c r="B3377" s="80">
        <v>39504</v>
      </c>
      <c r="C3377">
        <v>6</v>
      </c>
      <c r="D3377">
        <v>2008</v>
      </c>
    </row>
    <row r="3378" spans="2:4">
      <c r="B3378" s="80">
        <v>39505</v>
      </c>
      <c r="C3378">
        <v>6</v>
      </c>
      <c r="D3378">
        <v>2008</v>
      </c>
    </row>
    <row r="3379" spans="2:4">
      <c r="B3379" s="80">
        <v>39506</v>
      </c>
      <c r="C3379">
        <v>6</v>
      </c>
      <c r="D3379">
        <v>2008</v>
      </c>
    </row>
    <row r="3380" spans="2:4">
      <c r="B3380" s="80">
        <v>39507</v>
      </c>
      <c r="C3380">
        <v>6</v>
      </c>
      <c r="D3380">
        <v>2008</v>
      </c>
    </row>
    <row r="3381" spans="2:4">
      <c r="B3381" s="80">
        <v>39510</v>
      </c>
      <c r="C3381">
        <v>6</v>
      </c>
      <c r="D3381">
        <v>2008</v>
      </c>
    </row>
    <row r="3382" spans="2:4">
      <c r="B3382" s="80">
        <v>39511</v>
      </c>
      <c r="C3382">
        <v>6</v>
      </c>
      <c r="D3382">
        <v>2008</v>
      </c>
    </row>
    <row r="3383" spans="2:4">
      <c r="B3383" s="80">
        <v>39512</v>
      </c>
      <c r="C3383">
        <v>6</v>
      </c>
      <c r="D3383">
        <v>2008</v>
      </c>
    </row>
    <row r="3384" spans="2:4">
      <c r="B3384" s="80">
        <v>39513</v>
      </c>
      <c r="C3384">
        <v>6</v>
      </c>
      <c r="D3384">
        <v>2008</v>
      </c>
    </row>
    <row r="3385" spans="2:4">
      <c r="B3385" s="80">
        <v>39514</v>
      </c>
      <c r="C3385">
        <v>6</v>
      </c>
      <c r="D3385">
        <v>2008</v>
      </c>
    </row>
    <row r="3386" spans="2:4">
      <c r="B3386" s="80">
        <v>39517</v>
      </c>
      <c r="C3386">
        <v>6</v>
      </c>
      <c r="D3386">
        <v>2008</v>
      </c>
    </row>
    <row r="3387" spans="2:4">
      <c r="B3387" s="80">
        <v>39518</v>
      </c>
      <c r="C3387">
        <v>6</v>
      </c>
      <c r="D3387">
        <v>2008</v>
      </c>
    </row>
    <row r="3388" spans="2:4">
      <c r="B3388" s="80">
        <v>39519</v>
      </c>
      <c r="C3388">
        <v>6</v>
      </c>
      <c r="D3388">
        <v>2008</v>
      </c>
    </row>
    <row r="3389" spans="2:4">
      <c r="B3389" s="80">
        <v>39520</v>
      </c>
      <c r="C3389">
        <v>6</v>
      </c>
      <c r="D3389">
        <v>2008</v>
      </c>
    </row>
    <row r="3390" spans="2:4">
      <c r="B3390" s="80">
        <v>39521</v>
      </c>
      <c r="C3390">
        <v>6</v>
      </c>
      <c r="D3390">
        <v>2008</v>
      </c>
    </row>
    <row r="3391" spans="2:4">
      <c r="B3391" s="80">
        <v>39524</v>
      </c>
      <c r="C3391">
        <v>6</v>
      </c>
      <c r="D3391">
        <v>2008</v>
      </c>
    </row>
    <row r="3392" spans="2:4">
      <c r="B3392" s="80">
        <v>39525</v>
      </c>
      <c r="C3392">
        <v>6</v>
      </c>
      <c r="D3392">
        <v>2008</v>
      </c>
    </row>
    <row r="3393" spans="2:4">
      <c r="B3393" s="80">
        <v>39526</v>
      </c>
      <c r="C3393">
        <v>5.25</v>
      </c>
      <c r="D3393">
        <v>2008</v>
      </c>
    </row>
    <row r="3394" spans="2:4">
      <c r="B3394" s="80">
        <v>39531</v>
      </c>
      <c r="C3394">
        <v>5.25</v>
      </c>
      <c r="D3394">
        <v>2008</v>
      </c>
    </row>
    <row r="3395" spans="2:4">
      <c r="B3395" s="80">
        <v>39532</v>
      </c>
      <c r="C3395">
        <v>5.25</v>
      </c>
      <c r="D3395">
        <v>2008</v>
      </c>
    </row>
    <row r="3396" spans="2:4">
      <c r="B3396" s="80">
        <v>39533</v>
      </c>
      <c r="C3396">
        <v>5.25</v>
      </c>
      <c r="D3396">
        <v>2008</v>
      </c>
    </row>
    <row r="3397" spans="2:4">
      <c r="B3397" s="80">
        <v>39534</v>
      </c>
      <c r="C3397">
        <v>5.25</v>
      </c>
      <c r="D3397">
        <v>2008</v>
      </c>
    </row>
    <row r="3398" spans="2:4">
      <c r="B3398" s="80">
        <v>39535</v>
      </c>
      <c r="C3398">
        <v>5.25</v>
      </c>
      <c r="D3398">
        <v>2008</v>
      </c>
    </row>
    <row r="3399" spans="2:4">
      <c r="B3399" s="80">
        <v>39538</v>
      </c>
      <c r="C3399">
        <v>5.25</v>
      </c>
      <c r="D3399">
        <v>2008</v>
      </c>
    </row>
    <row r="3400" spans="2:4">
      <c r="B3400" s="80">
        <v>39539</v>
      </c>
      <c r="C3400">
        <v>5.25</v>
      </c>
      <c r="D3400">
        <v>2008</v>
      </c>
    </row>
    <row r="3401" spans="2:4">
      <c r="B3401" s="80">
        <v>39540</v>
      </c>
      <c r="C3401">
        <v>5.25</v>
      </c>
      <c r="D3401">
        <v>2008</v>
      </c>
    </row>
    <row r="3402" spans="2:4">
      <c r="B3402" s="80">
        <v>39541</v>
      </c>
      <c r="C3402">
        <v>5.25</v>
      </c>
      <c r="D3402">
        <v>2008</v>
      </c>
    </row>
    <row r="3403" spans="2:4">
      <c r="B3403" s="80">
        <v>39542</v>
      </c>
      <c r="C3403">
        <v>5.25</v>
      </c>
      <c r="D3403">
        <v>2008</v>
      </c>
    </row>
    <row r="3404" spans="2:4">
      <c r="B3404" s="80">
        <v>39545</v>
      </c>
      <c r="C3404">
        <v>5.25</v>
      </c>
      <c r="D3404">
        <v>2008</v>
      </c>
    </row>
    <row r="3405" spans="2:4">
      <c r="B3405" s="80">
        <v>39546</v>
      </c>
      <c r="C3405">
        <v>5.25</v>
      </c>
      <c r="D3405">
        <v>2008</v>
      </c>
    </row>
    <row r="3406" spans="2:4">
      <c r="B3406" s="80">
        <v>39547</v>
      </c>
      <c r="C3406">
        <v>5.25</v>
      </c>
      <c r="D3406">
        <v>2008</v>
      </c>
    </row>
    <row r="3407" spans="2:4">
      <c r="B3407" s="80">
        <v>39548</v>
      </c>
      <c r="C3407">
        <v>5.25</v>
      </c>
      <c r="D3407">
        <v>2008</v>
      </c>
    </row>
    <row r="3408" spans="2:4">
      <c r="B3408" s="80">
        <v>39549</v>
      </c>
      <c r="C3408">
        <v>5.25</v>
      </c>
      <c r="D3408">
        <v>2008</v>
      </c>
    </row>
    <row r="3409" spans="2:4">
      <c r="B3409" s="80">
        <v>39552</v>
      </c>
      <c r="C3409">
        <v>5.25</v>
      </c>
      <c r="D3409">
        <v>2008</v>
      </c>
    </row>
    <row r="3410" spans="2:4">
      <c r="B3410" s="80">
        <v>39553</v>
      </c>
      <c r="C3410">
        <v>5.25</v>
      </c>
      <c r="D3410">
        <v>2008</v>
      </c>
    </row>
    <row r="3411" spans="2:4">
      <c r="B3411" s="80">
        <v>39554</v>
      </c>
      <c r="C3411">
        <v>5.25</v>
      </c>
      <c r="D3411">
        <v>2008</v>
      </c>
    </row>
    <row r="3412" spans="2:4">
      <c r="B3412" s="80">
        <v>39555</v>
      </c>
      <c r="C3412">
        <v>5.25</v>
      </c>
      <c r="D3412">
        <v>2008</v>
      </c>
    </row>
    <row r="3413" spans="2:4">
      <c r="B3413" s="80">
        <v>39556</v>
      </c>
      <c r="C3413">
        <v>5.25</v>
      </c>
      <c r="D3413">
        <v>2008</v>
      </c>
    </row>
    <row r="3414" spans="2:4">
      <c r="B3414" s="80">
        <v>39559</v>
      </c>
      <c r="C3414">
        <v>5.25</v>
      </c>
      <c r="D3414">
        <v>2008</v>
      </c>
    </row>
    <row r="3415" spans="2:4">
      <c r="B3415" s="80">
        <v>39560</v>
      </c>
      <c r="C3415">
        <v>5.25</v>
      </c>
      <c r="D3415">
        <v>2008</v>
      </c>
    </row>
    <row r="3416" spans="2:4">
      <c r="B3416" s="80">
        <v>39561</v>
      </c>
      <c r="C3416">
        <v>5.25</v>
      </c>
      <c r="D3416">
        <v>2008</v>
      </c>
    </row>
    <row r="3417" spans="2:4">
      <c r="B3417" s="80">
        <v>39562</v>
      </c>
      <c r="C3417">
        <v>5.25</v>
      </c>
      <c r="D3417">
        <v>2008</v>
      </c>
    </row>
    <row r="3418" spans="2:4">
      <c r="B3418" s="80">
        <v>39563</v>
      </c>
      <c r="C3418">
        <v>5.25</v>
      </c>
      <c r="D3418">
        <v>2008</v>
      </c>
    </row>
    <row r="3419" spans="2:4">
      <c r="B3419" s="80">
        <v>39566</v>
      </c>
      <c r="C3419">
        <v>5.25</v>
      </c>
      <c r="D3419">
        <v>2008</v>
      </c>
    </row>
    <row r="3420" spans="2:4">
      <c r="B3420" s="80">
        <v>39567</v>
      </c>
      <c r="C3420">
        <v>5.25</v>
      </c>
      <c r="D3420">
        <v>2008</v>
      </c>
    </row>
    <row r="3421" spans="2:4">
      <c r="B3421" s="80">
        <v>39568</v>
      </c>
      <c r="C3421">
        <v>5</v>
      </c>
      <c r="D3421">
        <v>2008</v>
      </c>
    </row>
    <row r="3422" spans="2:4">
      <c r="B3422" s="80">
        <v>39569</v>
      </c>
      <c r="C3422">
        <v>5</v>
      </c>
      <c r="D3422">
        <v>2008</v>
      </c>
    </row>
    <row r="3423" spans="2:4">
      <c r="B3423" s="80">
        <v>39570</v>
      </c>
      <c r="C3423">
        <v>5</v>
      </c>
      <c r="D3423">
        <v>2008</v>
      </c>
    </row>
    <row r="3424" spans="2:4">
      <c r="B3424" s="80">
        <v>39573</v>
      </c>
      <c r="C3424">
        <v>5</v>
      </c>
      <c r="D3424">
        <v>2008</v>
      </c>
    </row>
    <row r="3425" spans="2:4">
      <c r="B3425" s="80">
        <v>39574</v>
      </c>
      <c r="C3425">
        <v>5</v>
      </c>
      <c r="D3425">
        <v>2008</v>
      </c>
    </row>
    <row r="3426" spans="2:4">
      <c r="B3426" s="80">
        <v>39575</v>
      </c>
      <c r="C3426">
        <v>5</v>
      </c>
      <c r="D3426">
        <v>2008</v>
      </c>
    </row>
    <row r="3427" spans="2:4">
      <c r="B3427" s="80">
        <v>39576</v>
      </c>
      <c r="C3427">
        <v>5</v>
      </c>
      <c r="D3427">
        <v>2008</v>
      </c>
    </row>
    <row r="3428" spans="2:4">
      <c r="B3428" s="80">
        <v>39577</v>
      </c>
      <c r="C3428">
        <v>5</v>
      </c>
      <c r="D3428">
        <v>2008</v>
      </c>
    </row>
    <row r="3429" spans="2:4">
      <c r="B3429" s="80">
        <v>39580</v>
      </c>
      <c r="C3429">
        <v>5</v>
      </c>
      <c r="D3429">
        <v>2008</v>
      </c>
    </row>
    <row r="3430" spans="2:4">
      <c r="B3430" s="80">
        <v>39581</v>
      </c>
      <c r="C3430">
        <v>5</v>
      </c>
      <c r="D3430">
        <v>2008</v>
      </c>
    </row>
    <row r="3431" spans="2:4">
      <c r="B3431" s="80">
        <v>39582</v>
      </c>
      <c r="C3431">
        <v>5</v>
      </c>
      <c r="D3431">
        <v>2008</v>
      </c>
    </row>
    <row r="3432" spans="2:4">
      <c r="B3432" s="80">
        <v>39583</v>
      </c>
      <c r="C3432">
        <v>5</v>
      </c>
      <c r="D3432">
        <v>2008</v>
      </c>
    </row>
    <row r="3433" spans="2:4">
      <c r="B3433" s="80">
        <v>39584</v>
      </c>
      <c r="C3433">
        <v>5</v>
      </c>
      <c r="D3433">
        <v>2008</v>
      </c>
    </row>
    <row r="3434" spans="2:4">
      <c r="B3434" s="80">
        <v>39587</v>
      </c>
      <c r="C3434">
        <v>5</v>
      </c>
      <c r="D3434">
        <v>2008</v>
      </c>
    </row>
    <row r="3435" spans="2:4">
      <c r="B3435" s="80">
        <v>39588</v>
      </c>
      <c r="C3435">
        <v>5</v>
      </c>
      <c r="D3435">
        <v>2008</v>
      </c>
    </row>
    <row r="3436" spans="2:4">
      <c r="B3436" s="80">
        <v>39589</v>
      </c>
      <c r="C3436">
        <v>5</v>
      </c>
      <c r="D3436">
        <v>2008</v>
      </c>
    </row>
    <row r="3437" spans="2:4">
      <c r="B3437" s="80">
        <v>39590</v>
      </c>
      <c r="C3437">
        <v>5</v>
      </c>
      <c r="D3437">
        <v>2008</v>
      </c>
    </row>
    <row r="3438" spans="2:4">
      <c r="B3438" s="80">
        <v>39591</v>
      </c>
      <c r="C3438">
        <v>5</v>
      </c>
      <c r="D3438">
        <v>2008</v>
      </c>
    </row>
    <row r="3439" spans="2:4">
      <c r="B3439" s="80">
        <v>39595</v>
      </c>
      <c r="C3439">
        <v>5</v>
      </c>
      <c r="D3439">
        <v>2008</v>
      </c>
    </row>
    <row r="3440" spans="2:4">
      <c r="B3440" s="80">
        <v>39596</v>
      </c>
      <c r="C3440">
        <v>5</v>
      </c>
      <c r="D3440">
        <v>2008</v>
      </c>
    </row>
    <row r="3441" spans="2:4">
      <c r="B3441" s="80">
        <v>39597</v>
      </c>
      <c r="C3441">
        <v>5</v>
      </c>
      <c r="D3441">
        <v>2008</v>
      </c>
    </row>
    <row r="3442" spans="2:4">
      <c r="B3442" s="80">
        <v>39598</v>
      </c>
      <c r="C3442">
        <v>5</v>
      </c>
      <c r="D3442">
        <v>2008</v>
      </c>
    </row>
    <row r="3443" spans="2:4">
      <c r="B3443" s="80">
        <v>39601</v>
      </c>
      <c r="C3443">
        <v>5</v>
      </c>
      <c r="D3443">
        <v>2008</v>
      </c>
    </row>
    <row r="3444" spans="2:4">
      <c r="B3444" s="80">
        <v>39602</v>
      </c>
      <c r="C3444">
        <v>5</v>
      </c>
      <c r="D3444">
        <v>2008</v>
      </c>
    </row>
    <row r="3445" spans="2:4">
      <c r="B3445" s="80">
        <v>39603</v>
      </c>
      <c r="C3445">
        <v>5</v>
      </c>
      <c r="D3445">
        <v>2008</v>
      </c>
    </row>
    <row r="3446" spans="2:4">
      <c r="B3446" s="80">
        <v>39604</v>
      </c>
      <c r="C3446">
        <v>5</v>
      </c>
      <c r="D3446">
        <v>2008</v>
      </c>
    </row>
    <row r="3447" spans="2:4">
      <c r="B3447" s="80">
        <v>39605</v>
      </c>
      <c r="C3447">
        <v>5</v>
      </c>
      <c r="D3447">
        <v>2008</v>
      </c>
    </row>
    <row r="3448" spans="2:4">
      <c r="B3448" s="80">
        <v>39608</v>
      </c>
      <c r="C3448">
        <v>5</v>
      </c>
      <c r="D3448">
        <v>2008</v>
      </c>
    </row>
    <row r="3449" spans="2:4">
      <c r="B3449" s="80">
        <v>39609</v>
      </c>
      <c r="C3449">
        <v>5</v>
      </c>
      <c r="D3449">
        <v>2008</v>
      </c>
    </row>
    <row r="3450" spans="2:4">
      <c r="B3450" s="80">
        <v>39610</v>
      </c>
      <c r="C3450">
        <v>5</v>
      </c>
      <c r="D3450">
        <v>2008</v>
      </c>
    </row>
    <row r="3451" spans="2:4">
      <c r="B3451" s="80">
        <v>39611</v>
      </c>
      <c r="C3451">
        <v>5</v>
      </c>
      <c r="D3451">
        <v>2008</v>
      </c>
    </row>
    <row r="3452" spans="2:4">
      <c r="B3452" s="80">
        <v>39612</v>
      </c>
      <c r="C3452">
        <v>5</v>
      </c>
      <c r="D3452">
        <v>2008</v>
      </c>
    </row>
    <row r="3453" spans="2:4">
      <c r="B3453" s="80">
        <v>39615</v>
      </c>
      <c r="C3453">
        <v>5</v>
      </c>
      <c r="D3453">
        <v>2008</v>
      </c>
    </row>
    <row r="3454" spans="2:4">
      <c r="B3454" s="80">
        <v>39616</v>
      </c>
      <c r="C3454">
        <v>5</v>
      </c>
      <c r="D3454">
        <v>2008</v>
      </c>
    </row>
    <row r="3455" spans="2:4">
      <c r="B3455" s="80">
        <v>39617</v>
      </c>
      <c r="C3455">
        <v>5</v>
      </c>
      <c r="D3455">
        <v>2008</v>
      </c>
    </row>
    <row r="3456" spans="2:4">
      <c r="B3456" s="80">
        <v>39618</v>
      </c>
      <c r="C3456">
        <v>5</v>
      </c>
      <c r="D3456">
        <v>2008</v>
      </c>
    </row>
    <row r="3457" spans="2:4">
      <c r="B3457" s="80">
        <v>39619</v>
      </c>
      <c r="C3457">
        <v>5</v>
      </c>
      <c r="D3457">
        <v>2008</v>
      </c>
    </row>
    <row r="3458" spans="2:4">
      <c r="B3458" s="80">
        <v>39622</v>
      </c>
      <c r="C3458">
        <v>5</v>
      </c>
      <c r="D3458">
        <v>2008</v>
      </c>
    </row>
    <row r="3459" spans="2:4">
      <c r="B3459" s="80">
        <v>39623</v>
      </c>
      <c r="C3459">
        <v>5</v>
      </c>
      <c r="D3459">
        <v>2008</v>
      </c>
    </row>
    <row r="3460" spans="2:4">
      <c r="B3460" s="80">
        <v>39624</v>
      </c>
      <c r="C3460">
        <v>5</v>
      </c>
      <c r="D3460">
        <v>2008</v>
      </c>
    </row>
    <row r="3461" spans="2:4">
      <c r="B3461" s="80">
        <v>39625</v>
      </c>
      <c r="C3461">
        <v>5</v>
      </c>
      <c r="D3461">
        <v>2008</v>
      </c>
    </row>
    <row r="3462" spans="2:4">
      <c r="B3462" s="80">
        <v>39626</v>
      </c>
      <c r="C3462">
        <v>5</v>
      </c>
      <c r="D3462">
        <v>2008</v>
      </c>
    </row>
    <row r="3463" spans="2:4">
      <c r="B3463" s="80">
        <v>39629</v>
      </c>
      <c r="C3463">
        <v>5</v>
      </c>
      <c r="D3463">
        <v>2008</v>
      </c>
    </row>
    <row r="3464" spans="2:4">
      <c r="B3464" s="80">
        <v>39630</v>
      </c>
      <c r="C3464">
        <v>5</v>
      </c>
      <c r="D3464">
        <v>2008</v>
      </c>
    </row>
    <row r="3465" spans="2:4">
      <c r="B3465" s="80">
        <v>39631</v>
      </c>
      <c r="C3465">
        <v>5</v>
      </c>
      <c r="D3465">
        <v>2008</v>
      </c>
    </row>
    <row r="3466" spans="2:4">
      <c r="B3466" s="80">
        <v>39632</v>
      </c>
      <c r="C3466">
        <v>5</v>
      </c>
      <c r="D3466">
        <v>2008</v>
      </c>
    </row>
    <row r="3467" spans="2:4">
      <c r="B3467" s="80">
        <v>39636</v>
      </c>
      <c r="C3467">
        <v>5</v>
      </c>
      <c r="D3467">
        <v>2008</v>
      </c>
    </row>
    <row r="3468" spans="2:4">
      <c r="B3468" s="80">
        <v>39637</v>
      </c>
      <c r="C3468">
        <v>5</v>
      </c>
      <c r="D3468">
        <v>2008</v>
      </c>
    </row>
    <row r="3469" spans="2:4">
      <c r="B3469" s="80">
        <v>39638</v>
      </c>
      <c r="C3469">
        <v>5</v>
      </c>
      <c r="D3469">
        <v>2008</v>
      </c>
    </row>
    <row r="3470" spans="2:4">
      <c r="B3470" s="80">
        <v>39639</v>
      </c>
      <c r="C3470">
        <v>5</v>
      </c>
      <c r="D3470">
        <v>2008</v>
      </c>
    </row>
    <row r="3471" spans="2:4">
      <c r="B3471" s="80">
        <v>39640</v>
      </c>
      <c r="C3471">
        <v>5</v>
      </c>
      <c r="D3471">
        <v>2008</v>
      </c>
    </row>
    <row r="3472" spans="2:4">
      <c r="B3472" s="80">
        <v>39643</v>
      </c>
      <c r="C3472">
        <v>5</v>
      </c>
      <c r="D3472">
        <v>2008</v>
      </c>
    </row>
    <row r="3473" spans="2:4">
      <c r="B3473" s="80">
        <v>39644</v>
      </c>
      <c r="C3473">
        <v>5</v>
      </c>
      <c r="D3473">
        <v>2008</v>
      </c>
    </row>
    <row r="3474" spans="2:4">
      <c r="B3474" s="80">
        <v>39645</v>
      </c>
      <c r="C3474">
        <v>5</v>
      </c>
      <c r="D3474">
        <v>2008</v>
      </c>
    </row>
    <row r="3475" spans="2:4">
      <c r="B3475" s="80">
        <v>39646</v>
      </c>
      <c r="C3475">
        <v>5</v>
      </c>
      <c r="D3475">
        <v>2008</v>
      </c>
    </row>
    <row r="3476" spans="2:4">
      <c r="B3476" s="80">
        <v>39647</v>
      </c>
      <c r="C3476">
        <v>5</v>
      </c>
      <c r="D3476">
        <v>2008</v>
      </c>
    </row>
    <row r="3477" spans="2:4">
      <c r="B3477" s="80">
        <v>39650</v>
      </c>
      <c r="C3477">
        <v>5</v>
      </c>
      <c r="D3477">
        <v>2008</v>
      </c>
    </row>
    <row r="3478" spans="2:4">
      <c r="B3478" s="80">
        <v>39651</v>
      </c>
      <c r="C3478">
        <v>5</v>
      </c>
      <c r="D3478">
        <v>2008</v>
      </c>
    </row>
    <row r="3479" spans="2:4">
      <c r="B3479" s="80">
        <v>39652</v>
      </c>
      <c r="C3479">
        <v>5</v>
      </c>
      <c r="D3479">
        <v>2008</v>
      </c>
    </row>
    <row r="3480" spans="2:4">
      <c r="B3480" s="80">
        <v>39653</v>
      </c>
      <c r="C3480">
        <v>5</v>
      </c>
      <c r="D3480">
        <v>2008</v>
      </c>
    </row>
    <row r="3481" spans="2:4">
      <c r="B3481" s="80">
        <v>39654</v>
      </c>
      <c r="C3481">
        <v>5</v>
      </c>
      <c r="D3481">
        <v>2008</v>
      </c>
    </row>
    <row r="3482" spans="2:4">
      <c r="B3482" s="80">
        <v>39657</v>
      </c>
      <c r="C3482">
        <v>5</v>
      </c>
      <c r="D3482">
        <v>2008</v>
      </c>
    </row>
    <row r="3483" spans="2:4">
      <c r="B3483" s="80">
        <v>39658</v>
      </c>
      <c r="C3483">
        <v>5</v>
      </c>
      <c r="D3483">
        <v>2008</v>
      </c>
    </row>
    <row r="3484" spans="2:4">
      <c r="B3484" s="80">
        <v>39659</v>
      </c>
      <c r="C3484">
        <v>5</v>
      </c>
      <c r="D3484">
        <v>2008</v>
      </c>
    </row>
    <row r="3485" spans="2:4">
      <c r="B3485" s="80">
        <v>39660</v>
      </c>
      <c r="C3485">
        <v>5</v>
      </c>
      <c r="D3485">
        <v>2008</v>
      </c>
    </row>
    <row r="3486" spans="2:4">
      <c r="B3486" s="80">
        <v>39661</v>
      </c>
      <c r="C3486">
        <v>5</v>
      </c>
      <c r="D3486">
        <v>2008</v>
      </c>
    </row>
    <row r="3487" spans="2:4">
      <c r="B3487" s="80">
        <v>39664</v>
      </c>
      <c r="C3487">
        <v>5</v>
      </c>
      <c r="D3487">
        <v>2008</v>
      </c>
    </row>
    <row r="3488" spans="2:4">
      <c r="B3488" s="80">
        <v>39665</v>
      </c>
      <c r="C3488">
        <v>5</v>
      </c>
      <c r="D3488">
        <v>2008</v>
      </c>
    </row>
    <row r="3489" spans="2:4">
      <c r="B3489" s="80">
        <v>39666</v>
      </c>
      <c r="C3489">
        <v>5</v>
      </c>
      <c r="D3489">
        <v>2008</v>
      </c>
    </row>
    <row r="3490" spans="2:4">
      <c r="B3490" s="80">
        <v>39667</v>
      </c>
      <c r="C3490">
        <v>5</v>
      </c>
      <c r="D3490">
        <v>2008</v>
      </c>
    </row>
    <row r="3491" spans="2:4">
      <c r="B3491" s="80">
        <v>39668</v>
      </c>
      <c r="C3491">
        <v>5</v>
      </c>
      <c r="D3491">
        <v>2008</v>
      </c>
    </row>
    <row r="3492" spans="2:4">
      <c r="B3492" s="80">
        <v>39671</v>
      </c>
      <c r="C3492">
        <v>5</v>
      </c>
      <c r="D3492">
        <v>2008</v>
      </c>
    </row>
    <row r="3493" spans="2:4">
      <c r="B3493" s="80">
        <v>39672</v>
      </c>
      <c r="C3493">
        <v>5</v>
      </c>
      <c r="D3493">
        <v>2008</v>
      </c>
    </row>
    <row r="3494" spans="2:4">
      <c r="B3494" s="80">
        <v>39673</v>
      </c>
      <c r="C3494">
        <v>5</v>
      </c>
      <c r="D3494">
        <v>2008</v>
      </c>
    </row>
    <row r="3495" spans="2:4">
      <c r="B3495" s="80">
        <v>39674</v>
      </c>
      <c r="C3495">
        <v>5</v>
      </c>
      <c r="D3495">
        <v>2008</v>
      </c>
    </row>
    <row r="3496" spans="2:4">
      <c r="B3496" s="80">
        <v>39675</v>
      </c>
      <c r="C3496">
        <v>5</v>
      </c>
      <c r="D3496">
        <v>2008</v>
      </c>
    </row>
    <row r="3497" spans="2:4">
      <c r="B3497" s="80">
        <v>39678</v>
      </c>
      <c r="C3497">
        <v>5</v>
      </c>
      <c r="D3497">
        <v>2008</v>
      </c>
    </row>
    <row r="3498" spans="2:4">
      <c r="B3498" s="80">
        <v>39679</v>
      </c>
      <c r="C3498">
        <v>5</v>
      </c>
      <c r="D3498">
        <v>2008</v>
      </c>
    </row>
    <row r="3499" spans="2:4">
      <c r="B3499" s="80">
        <v>39680</v>
      </c>
      <c r="C3499">
        <v>5</v>
      </c>
      <c r="D3499">
        <v>2008</v>
      </c>
    </row>
    <row r="3500" spans="2:4">
      <c r="B3500" s="80">
        <v>39681</v>
      </c>
      <c r="C3500">
        <v>5</v>
      </c>
      <c r="D3500">
        <v>2008</v>
      </c>
    </row>
    <row r="3501" spans="2:4">
      <c r="B3501" s="80">
        <v>39682</v>
      </c>
      <c r="C3501">
        <v>5</v>
      </c>
      <c r="D3501">
        <v>2008</v>
      </c>
    </row>
    <row r="3502" spans="2:4">
      <c r="B3502" s="80">
        <v>39685</v>
      </c>
      <c r="C3502">
        <v>5</v>
      </c>
      <c r="D3502">
        <v>2008</v>
      </c>
    </row>
    <row r="3503" spans="2:4">
      <c r="B3503" s="80">
        <v>39686</v>
      </c>
      <c r="C3503">
        <v>5</v>
      </c>
      <c r="D3503">
        <v>2008</v>
      </c>
    </row>
    <row r="3504" spans="2:4">
      <c r="B3504" s="80">
        <v>39687</v>
      </c>
      <c r="C3504">
        <v>5</v>
      </c>
      <c r="D3504">
        <v>2008</v>
      </c>
    </row>
    <row r="3505" spans="2:4">
      <c r="B3505" s="80">
        <v>39688</v>
      </c>
      <c r="C3505">
        <v>5</v>
      </c>
      <c r="D3505">
        <v>2008</v>
      </c>
    </row>
    <row r="3506" spans="2:4">
      <c r="B3506" s="80">
        <v>39689</v>
      </c>
      <c r="C3506">
        <v>5</v>
      </c>
      <c r="D3506">
        <v>2008</v>
      </c>
    </row>
    <row r="3507" spans="2:4">
      <c r="B3507" s="80">
        <v>39692</v>
      </c>
      <c r="C3507">
        <v>5</v>
      </c>
      <c r="D3507">
        <v>2008</v>
      </c>
    </row>
    <row r="3508" spans="2:4">
      <c r="B3508" s="80">
        <v>39693</v>
      </c>
      <c r="C3508">
        <v>5</v>
      </c>
      <c r="D3508">
        <v>2008</v>
      </c>
    </row>
    <row r="3509" spans="2:4">
      <c r="B3509" s="80">
        <v>39694</v>
      </c>
      <c r="C3509">
        <v>5</v>
      </c>
      <c r="D3509">
        <v>2008</v>
      </c>
    </row>
    <row r="3510" spans="2:4">
      <c r="B3510" s="80">
        <v>39695</v>
      </c>
      <c r="C3510">
        <v>5</v>
      </c>
      <c r="D3510">
        <v>2008</v>
      </c>
    </row>
    <row r="3511" spans="2:4">
      <c r="B3511" s="80">
        <v>39696</v>
      </c>
      <c r="C3511">
        <v>5</v>
      </c>
      <c r="D3511">
        <v>2008</v>
      </c>
    </row>
    <row r="3512" spans="2:4">
      <c r="B3512" s="80">
        <v>39699</v>
      </c>
      <c r="C3512">
        <v>5</v>
      </c>
      <c r="D3512">
        <v>2008</v>
      </c>
    </row>
    <row r="3513" spans="2:4">
      <c r="B3513" s="80">
        <v>39700</v>
      </c>
      <c r="C3513">
        <v>5</v>
      </c>
      <c r="D3513">
        <v>2008</v>
      </c>
    </row>
    <row r="3514" spans="2:4">
      <c r="B3514" s="80">
        <v>39701</v>
      </c>
      <c r="C3514">
        <v>5</v>
      </c>
      <c r="D3514">
        <v>2008</v>
      </c>
    </row>
    <row r="3515" spans="2:4">
      <c r="B3515" s="80">
        <v>39702</v>
      </c>
      <c r="C3515">
        <v>5</v>
      </c>
      <c r="D3515">
        <v>2008</v>
      </c>
    </row>
    <row r="3516" spans="2:4">
      <c r="B3516" s="80">
        <v>39703</v>
      </c>
      <c r="C3516">
        <v>5</v>
      </c>
      <c r="D3516">
        <v>2008</v>
      </c>
    </row>
    <row r="3517" spans="2:4">
      <c r="B3517" s="80">
        <v>39706</v>
      </c>
      <c r="C3517">
        <v>5</v>
      </c>
      <c r="D3517">
        <v>2008</v>
      </c>
    </row>
    <row r="3518" spans="2:4">
      <c r="B3518" s="80">
        <v>39707</v>
      </c>
      <c r="C3518">
        <v>5</v>
      </c>
      <c r="D3518">
        <v>2008</v>
      </c>
    </row>
    <row r="3519" spans="2:4">
      <c r="B3519" s="80">
        <v>39708</v>
      </c>
      <c r="C3519">
        <v>5</v>
      </c>
      <c r="D3519">
        <v>2008</v>
      </c>
    </row>
    <row r="3520" spans="2:4">
      <c r="B3520" s="80">
        <v>39709</v>
      </c>
      <c r="C3520">
        <v>5</v>
      </c>
      <c r="D3520">
        <v>2008</v>
      </c>
    </row>
    <row r="3521" spans="2:4">
      <c r="B3521" s="80">
        <v>39710</v>
      </c>
      <c r="C3521">
        <v>5</v>
      </c>
      <c r="D3521">
        <v>2008</v>
      </c>
    </row>
    <row r="3522" spans="2:4">
      <c r="B3522" s="80">
        <v>39713</v>
      </c>
      <c r="C3522">
        <v>5</v>
      </c>
      <c r="D3522">
        <v>2008</v>
      </c>
    </row>
    <row r="3523" spans="2:4">
      <c r="B3523" s="80">
        <v>39714</v>
      </c>
      <c r="C3523">
        <v>5</v>
      </c>
      <c r="D3523">
        <v>2008</v>
      </c>
    </row>
    <row r="3524" spans="2:4">
      <c r="B3524" s="80">
        <v>39715</v>
      </c>
      <c r="C3524">
        <v>5</v>
      </c>
      <c r="D3524">
        <v>2008</v>
      </c>
    </row>
    <row r="3525" spans="2:4">
      <c r="B3525" s="80">
        <v>39716</v>
      </c>
      <c r="C3525">
        <v>5</v>
      </c>
      <c r="D3525">
        <v>2008</v>
      </c>
    </row>
    <row r="3526" spans="2:4">
      <c r="B3526" s="80">
        <v>39717</v>
      </c>
      <c r="C3526">
        <v>5</v>
      </c>
      <c r="D3526">
        <v>2008</v>
      </c>
    </row>
    <row r="3527" spans="2:4">
      <c r="B3527" s="80">
        <v>39720</v>
      </c>
      <c r="C3527">
        <v>5</v>
      </c>
      <c r="D3527">
        <v>2008</v>
      </c>
    </row>
    <row r="3528" spans="2:4">
      <c r="B3528" s="80">
        <v>39721</v>
      </c>
      <c r="C3528">
        <v>5</v>
      </c>
      <c r="D3528">
        <v>2008</v>
      </c>
    </row>
    <row r="3529" spans="2:4">
      <c r="B3529" s="80">
        <v>39722</v>
      </c>
      <c r="C3529">
        <v>5</v>
      </c>
      <c r="D3529">
        <v>2008</v>
      </c>
    </row>
    <row r="3530" spans="2:4">
      <c r="B3530" s="80">
        <v>39723</v>
      </c>
      <c r="C3530">
        <v>5</v>
      </c>
      <c r="D3530">
        <v>2008</v>
      </c>
    </row>
    <row r="3531" spans="2:4">
      <c r="B3531" s="80">
        <v>39724</v>
      </c>
      <c r="C3531">
        <v>5</v>
      </c>
      <c r="D3531">
        <v>2008</v>
      </c>
    </row>
    <row r="3532" spans="2:4">
      <c r="B3532" s="80">
        <v>39727</v>
      </c>
      <c r="C3532">
        <v>5</v>
      </c>
      <c r="D3532">
        <v>2008</v>
      </c>
    </row>
    <row r="3533" spans="2:4">
      <c r="B3533" s="80">
        <v>39728</v>
      </c>
      <c r="C3533">
        <v>5</v>
      </c>
      <c r="D3533">
        <v>2008</v>
      </c>
    </row>
    <row r="3534" spans="2:4">
      <c r="B3534" s="80">
        <v>39729</v>
      </c>
      <c r="C3534">
        <v>5</v>
      </c>
      <c r="D3534">
        <v>2008</v>
      </c>
    </row>
    <row r="3535" spans="2:4">
      <c r="B3535" s="80">
        <v>39730</v>
      </c>
      <c r="C3535">
        <v>4.5</v>
      </c>
      <c r="D3535">
        <v>2008</v>
      </c>
    </row>
    <row r="3536" spans="2:4">
      <c r="B3536" s="80">
        <v>39731</v>
      </c>
      <c r="C3536">
        <v>4.5</v>
      </c>
      <c r="D3536">
        <v>2008</v>
      </c>
    </row>
    <row r="3537" spans="2:4">
      <c r="B3537" s="80">
        <v>39734</v>
      </c>
      <c r="C3537">
        <v>4.5</v>
      </c>
      <c r="D3537">
        <v>2008</v>
      </c>
    </row>
    <row r="3538" spans="2:4">
      <c r="B3538" s="80">
        <v>39735</v>
      </c>
      <c r="C3538">
        <v>4.5</v>
      </c>
      <c r="D3538">
        <v>2008</v>
      </c>
    </row>
    <row r="3539" spans="2:4">
      <c r="B3539" s="80">
        <v>39736</v>
      </c>
      <c r="C3539">
        <v>4.5</v>
      </c>
      <c r="D3539">
        <v>2008</v>
      </c>
    </row>
    <row r="3540" spans="2:4">
      <c r="B3540" s="80">
        <v>39737</v>
      </c>
      <c r="C3540">
        <v>4.5</v>
      </c>
      <c r="D3540">
        <v>2008</v>
      </c>
    </row>
    <row r="3541" spans="2:4">
      <c r="B3541" s="80">
        <v>39738</v>
      </c>
      <c r="C3541">
        <v>4.5</v>
      </c>
      <c r="D3541">
        <v>2008</v>
      </c>
    </row>
    <row r="3542" spans="2:4">
      <c r="B3542" s="80">
        <v>39741</v>
      </c>
      <c r="C3542">
        <v>4.5</v>
      </c>
      <c r="D3542">
        <v>2008</v>
      </c>
    </row>
    <row r="3543" spans="2:4">
      <c r="B3543" s="80">
        <v>39742</v>
      </c>
      <c r="C3543">
        <v>4.5</v>
      </c>
      <c r="D3543">
        <v>2008</v>
      </c>
    </row>
    <row r="3544" spans="2:4">
      <c r="B3544" s="80">
        <v>39743</v>
      </c>
      <c r="C3544">
        <v>4.5</v>
      </c>
      <c r="D3544">
        <v>2008</v>
      </c>
    </row>
    <row r="3545" spans="2:4">
      <c r="B3545" s="80">
        <v>39744</v>
      </c>
      <c r="C3545">
        <v>4.5</v>
      </c>
      <c r="D3545">
        <v>2008</v>
      </c>
    </row>
    <row r="3546" spans="2:4">
      <c r="B3546" s="80">
        <v>39745</v>
      </c>
      <c r="C3546">
        <v>4.5</v>
      </c>
      <c r="D3546">
        <v>2008</v>
      </c>
    </row>
    <row r="3547" spans="2:4">
      <c r="B3547" s="80">
        <v>39748</v>
      </c>
      <c r="C3547">
        <v>4.5</v>
      </c>
      <c r="D3547">
        <v>2008</v>
      </c>
    </row>
    <row r="3548" spans="2:4">
      <c r="B3548" s="80">
        <v>39749</v>
      </c>
      <c r="C3548">
        <v>4.5</v>
      </c>
      <c r="D3548">
        <v>2008</v>
      </c>
    </row>
    <row r="3549" spans="2:4">
      <c r="B3549" s="80">
        <v>39750</v>
      </c>
      <c r="C3549">
        <v>4</v>
      </c>
      <c r="D3549">
        <v>2008</v>
      </c>
    </row>
    <row r="3550" spans="2:4">
      <c r="B3550" s="80">
        <v>39751</v>
      </c>
      <c r="C3550">
        <v>4</v>
      </c>
      <c r="D3550">
        <v>2008</v>
      </c>
    </row>
    <row r="3551" spans="2:4">
      <c r="B3551" s="80">
        <v>39752</v>
      </c>
      <c r="C3551">
        <v>4</v>
      </c>
      <c r="D3551">
        <v>2008</v>
      </c>
    </row>
    <row r="3552" spans="2:4">
      <c r="B3552" s="80">
        <v>39755</v>
      </c>
      <c r="C3552">
        <v>4</v>
      </c>
      <c r="D3552">
        <v>2008</v>
      </c>
    </row>
    <row r="3553" spans="2:4">
      <c r="B3553" s="80">
        <v>39756</v>
      </c>
      <c r="C3553">
        <v>4</v>
      </c>
      <c r="D3553">
        <v>2008</v>
      </c>
    </row>
    <row r="3554" spans="2:4">
      <c r="B3554" s="80">
        <v>39757</v>
      </c>
      <c r="C3554">
        <v>4</v>
      </c>
      <c r="D3554">
        <v>2008</v>
      </c>
    </row>
    <row r="3555" spans="2:4">
      <c r="B3555" s="80">
        <v>39758</v>
      </c>
      <c r="C3555">
        <v>4</v>
      </c>
      <c r="D3555">
        <v>2008</v>
      </c>
    </row>
    <row r="3556" spans="2:4">
      <c r="B3556" s="80">
        <v>39759</v>
      </c>
      <c r="C3556">
        <v>4</v>
      </c>
      <c r="D3556">
        <v>2008</v>
      </c>
    </row>
    <row r="3557" spans="2:4">
      <c r="B3557" s="80">
        <v>39762</v>
      </c>
      <c r="C3557">
        <v>4</v>
      </c>
      <c r="D3557">
        <v>2008</v>
      </c>
    </row>
    <row r="3558" spans="2:4">
      <c r="B3558" s="80">
        <v>39763</v>
      </c>
      <c r="C3558">
        <v>4</v>
      </c>
      <c r="D3558">
        <v>2008</v>
      </c>
    </row>
    <row r="3559" spans="2:4">
      <c r="B3559" s="80">
        <v>39764</v>
      </c>
      <c r="C3559">
        <v>4</v>
      </c>
      <c r="D3559">
        <v>2008</v>
      </c>
    </row>
    <row r="3560" spans="2:4">
      <c r="B3560" s="80">
        <v>39765</v>
      </c>
      <c r="C3560">
        <v>4</v>
      </c>
      <c r="D3560">
        <v>2008</v>
      </c>
    </row>
    <row r="3561" spans="2:4">
      <c r="B3561" s="80">
        <v>39766</v>
      </c>
      <c r="C3561">
        <v>4</v>
      </c>
      <c r="D3561">
        <v>2008</v>
      </c>
    </row>
    <row r="3562" spans="2:4">
      <c r="B3562" s="80">
        <v>39769</v>
      </c>
      <c r="C3562">
        <v>4</v>
      </c>
      <c r="D3562">
        <v>2008</v>
      </c>
    </row>
    <row r="3563" spans="2:4">
      <c r="B3563" s="80">
        <v>39770</v>
      </c>
      <c r="C3563">
        <v>4</v>
      </c>
      <c r="D3563">
        <v>2008</v>
      </c>
    </row>
    <row r="3564" spans="2:4">
      <c r="B3564" s="80">
        <v>39771</v>
      </c>
      <c r="C3564">
        <v>4</v>
      </c>
      <c r="D3564">
        <v>2008</v>
      </c>
    </row>
    <row r="3565" spans="2:4">
      <c r="B3565" s="80">
        <v>39772</v>
      </c>
      <c r="C3565">
        <v>4</v>
      </c>
      <c r="D3565">
        <v>2008</v>
      </c>
    </row>
    <row r="3566" spans="2:4">
      <c r="B3566" s="80">
        <v>39773</v>
      </c>
      <c r="C3566">
        <v>4</v>
      </c>
      <c r="D3566">
        <v>2008</v>
      </c>
    </row>
    <row r="3567" spans="2:4">
      <c r="B3567" s="80">
        <v>39776</v>
      </c>
      <c r="C3567">
        <v>4</v>
      </c>
      <c r="D3567">
        <v>2008</v>
      </c>
    </row>
    <row r="3568" spans="2:4">
      <c r="B3568" s="80">
        <v>39777</v>
      </c>
      <c r="C3568">
        <v>4</v>
      </c>
      <c r="D3568">
        <v>2008</v>
      </c>
    </row>
    <row r="3569" spans="2:4">
      <c r="B3569" s="80">
        <v>39778</v>
      </c>
      <c r="C3569">
        <v>4</v>
      </c>
      <c r="D3569">
        <v>2008</v>
      </c>
    </row>
    <row r="3570" spans="2:4">
      <c r="B3570" s="80">
        <v>39779</v>
      </c>
      <c r="C3570">
        <v>4</v>
      </c>
      <c r="D3570">
        <v>2008</v>
      </c>
    </row>
    <row r="3571" spans="2:4">
      <c r="B3571" s="80">
        <v>39780</v>
      </c>
      <c r="C3571">
        <v>4</v>
      </c>
      <c r="D3571">
        <v>2008</v>
      </c>
    </row>
    <row r="3572" spans="2:4">
      <c r="B3572" s="80">
        <v>39781</v>
      </c>
      <c r="C3572">
        <v>0</v>
      </c>
      <c r="D3572">
        <v>2008</v>
      </c>
    </row>
    <row r="3573" spans="2:4">
      <c r="B3573" s="80">
        <v>39782</v>
      </c>
      <c r="C3573">
        <v>0</v>
      </c>
      <c r="D3573">
        <v>2008</v>
      </c>
    </row>
    <row r="3574" spans="2:4">
      <c r="B3574" s="80">
        <v>39783</v>
      </c>
      <c r="C3574">
        <v>4</v>
      </c>
      <c r="D3574">
        <v>2008</v>
      </c>
    </row>
    <row r="3575" spans="2:4">
      <c r="B3575" s="80">
        <v>39784</v>
      </c>
      <c r="C3575">
        <v>4</v>
      </c>
      <c r="D3575">
        <v>2008</v>
      </c>
    </row>
    <row r="3576" spans="2:4">
      <c r="B3576" s="80">
        <v>39785</v>
      </c>
      <c r="C3576">
        <v>4</v>
      </c>
      <c r="D3576">
        <v>2008</v>
      </c>
    </row>
    <row r="3577" spans="2:4">
      <c r="B3577" s="80">
        <v>39786</v>
      </c>
      <c r="C3577">
        <v>4</v>
      </c>
      <c r="D3577">
        <v>2008</v>
      </c>
    </row>
    <row r="3578" spans="2:4">
      <c r="B3578" s="80">
        <v>39787</v>
      </c>
      <c r="C3578">
        <v>4</v>
      </c>
      <c r="D3578">
        <v>2008</v>
      </c>
    </row>
    <row r="3579" spans="2:4">
      <c r="B3579" s="80">
        <v>39790</v>
      </c>
      <c r="C3579">
        <v>4</v>
      </c>
      <c r="D3579">
        <v>2008</v>
      </c>
    </row>
    <row r="3580" spans="2:4">
      <c r="B3580" s="80">
        <v>39791</v>
      </c>
      <c r="C3580">
        <v>4</v>
      </c>
      <c r="D3580">
        <v>2008</v>
      </c>
    </row>
    <row r="3581" spans="2:4">
      <c r="B3581" s="80">
        <v>39792</v>
      </c>
      <c r="C3581">
        <v>4</v>
      </c>
      <c r="D3581">
        <v>2008</v>
      </c>
    </row>
    <row r="3582" spans="2:4">
      <c r="B3582" s="80">
        <v>39793</v>
      </c>
      <c r="C3582">
        <v>4</v>
      </c>
      <c r="D3582">
        <v>2008</v>
      </c>
    </row>
    <row r="3583" spans="2:4">
      <c r="B3583" s="80">
        <v>39794</v>
      </c>
      <c r="C3583">
        <v>4</v>
      </c>
      <c r="D3583">
        <v>2008</v>
      </c>
    </row>
    <row r="3584" spans="2:4">
      <c r="B3584" s="80">
        <v>39797</v>
      </c>
      <c r="C3584">
        <v>4</v>
      </c>
      <c r="D3584">
        <v>2008</v>
      </c>
    </row>
    <row r="3585" spans="2:4">
      <c r="B3585" s="80">
        <v>39798</v>
      </c>
      <c r="C3585">
        <v>4</v>
      </c>
      <c r="D3585">
        <v>2008</v>
      </c>
    </row>
    <row r="3586" spans="2:4">
      <c r="B3586" s="80">
        <v>39799</v>
      </c>
      <c r="C3586">
        <v>3.25</v>
      </c>
      <c r="D3586">
        <v>2008</v>
      </c>
    </row>
    <row r="3587" spans="2:4">
      <c r="B3587" s="80">
        <v>39800</v>
      </c>
      <c r="C3587">
        <v>3.25</v>
      </c>
      <c r="D3587">
        <v>2008</v>
      </c>
    </row>
    <row r="3588" spans="2:4">
      <c r="B3588" s="80">
        <v>39801</v>
      </c>
      <c r="C3588">
        <v>3.25</v>
      </c>
      <c r="D3588">
        <v>2008</v>
      </c>
    </row>
    <row r="3589" spans="2:4">
      <c r="B3589" s="80">
        <v>39804</v>
      </c>
      <c r="C3589">
        <v>3.25</v>
      </c>
      <c r="D3589">
        <v>2008</v>
      </c>
    </row>
    <row r="3590" spans="2:4">
      <c r="B3590" s="80">
        <v>39805</v>
      </c>
      <c r="C3590">
        <v>3.25</v>
      </c>
      <c r="D3590">
        <v>2008</v>
      </c>
    </row>
    <row r="3591" spans="2:4">
      <c r="B3591" s="80">
        <v>39806</v>
      </c>
      <c r="C3591">
        <v>3.25</v>
      </c>
      <c r="D3591">
        <v>2008</v>
      </c>
    </row>
    <row r="3592" spans="2:4">
      <c r="B3592" s="80">
        <v>39807</v>
      </c>
      <c r="C3592">
        <v>3.25</v>
      </c>
      <c r="D3592">
        <v>2008</v>
      </c>
    </row>
    <row r="3593" spans="2:4">
      <c r="B3593" s="80">
        <v>39808</v>
      </c>
      <c r="C3593">
        <v>3.25</v>
      </c>
      <c r="D3593">
        <v>2008</v>
      </c>
    </row>
    <row r="3594" spans="2:4">
      <c r="B3594" s="80">
        <v>39811</v>
      </c>
      <c r="C3594">
        <v>3.25</v>
      </c>
      <c r="D3594">
        <v>2008</v>
      </c>
    </row>
    <row r="3595" spans="2:4">
      <c r="B3595" s="80">
        <v>39812</v>
      </c>
      <c r="C3595">
        <v>3.25</v>
      </c>
      <c r="D3595">
        <v>2008</v>
      </c>
    </row>
    <row r="3596" spans="2:4">
      <c r="B3596" s="80">
        <v>39813</v>
      </c>
      <c r="C3596">
        <v>3.25</v>
      </c>
      <c r="D3596">
        <v>2008</v>
      </c>
    </row>
    <row r="3597" spans="2:4">
      <c r="B3597" s="80">
        <v>39815</v>
      </c>
      <c r="C3597">
        <v>3.25</v>
      </c>
      <c r="D3597">
        <v>2009</v>
      </c>
    </row>
    <row r="3598" spans="2:4">
      <c r="B3598" s="80">
        <v>39818</v>
      </c>
      <c r="C3598">
        <v>3.25</v>
      </c>
      <c r="D3598">
        <v>2009</v>
      </c>
    </row>
    <row r="3599" spans="2:4">
      <c r="B3599" s="80">
        <v>39819</v>
      </c>
      <c r="C3599">
        <v>3.25</v>
      </c>
      <c r="D3599">
        <v>2009</v>
      </c>
    </row>
    <row r="3600" spans="2:4">
      <c r="B3600" s="80">
        <v>39820</v>
      </c>
      <c r="C3600">
        <v>3.25</v>
      </c>
      <c r="D3600">
        <v>2009</v>
      </c>
    </row>
    <row r="3601" spans="2:4">
      <c r="B3601" s="80">
        <v>39821</v>
      </c>
      <c r="C3601">
        <v>3.25</v>
      </c>
      <c r="D3601">
        <v>2009</v>
      </c>
    </row>
    <row r="3602" spans="2:4">
      <c r="B3602" s="80">
        <v>39822</v>
      </c>
      <c r="C3602">
        <v>3.25</v>
      </c>
      <c r="D3602">
        <v>2009</v>
      </c>
    </row>
    <row r="3603" spans="2:4">
      <c r="B3603" s="80">
        <v>39825</v>
      </c>
      <c r="C3603">
        <v>3.25</v>
      </c>
      <c r="D3603">
        <v>2009</v>
      </c>
    </row>
    <row r="3604" spans="2:4">
      <c r="B3604" s="80">
        <v>39826</v>
      </c>
      <c r="C3604">
        <v>3.25</v>
      </c>
      <c r="D3604">
        <v>2009</v>
      </c>
    </row>
    <row r="3605" spans="2:4">
      <c r="B3605" s="80">
        <v>39827</v>
      </c>
      <c r="C3605">
        <v>3.25</v>
      </c>
      <c r="D3605">
        <v>2009</v>
      </c>
    </row>
    <row r="3606" spans="2:4">
      <c r="B3606" s="80">
        <v>39828</v>
      </c>
      <c r="C3606">
        <v>3.25</v>
      </c>
      <c r="D3606">
        <v>2009</v>
      </c>
    </row>
    <row r="3607" spans="2:4">
      <c r="B3607" s="80">
        <v>39829</v>
      </c>
      <c r="C3607">
        <v>3.25</v>
      </c>
      <c r="D3607">
        <v>2009</v>
      </c>
    </row>
    <row r="3608" spans="2:4">
      <c r="B3608" s="80">
        <v>39832</v>
      </c>
      <c r="C3608">
        <v>3.25</v>
      </c>
      <c r="D3608">
        <v>2009</v>
      </c>
    </row>
    <row r="3609" spans="2:4">
      <c r="B3609" s="80">
        <v>39833</v>
      </c>
      <c r="C3609">
        <v>3.25</v>
      </c>
      <c r="D3609">
        <v>2009</v>
      </c>
    </row>
    <row r="3610" spans="2:4">
      <c r="B3610" s="80">
        <v>39834</v>
      </c>
      <c r="C3610">
        <v>3.25</v>
      </c>
      <c r="D3610">
        <v>2009</v>
      </c>
    </row>
    <row r="3611" spans="2:4">
      <c r="B3611" s="80">
        <v>39835</v>
      </c>
      <c r="C3611">
        <v>3.25</v>
      </c>
      <c r="D3611">
        <v>2009</v>
      </c>
    </row>
    <row r="3612" spans="2:4">
      <c r="B3612" s="80">
        <v>39836</v>
      </c>
      <c r="C3612">
        <v>3.25</v>
      </c>
      <c r="D3612">
        <v>2009</v>
      </c>
    </row>
    <row r="3613" spans="2:4">
      <c r="B3613" s="80">
        <v>39839</v>
      </c>
      <c r="C3613">
        <v>3.25</v>
      </c>
      <c r="D3613">
        <v>2009</v>
      </c>
    </row>
    <row r="3614" spans="2:4">
      <c r="B3614" s="80">
        <v>39840</v>
      </c>
      <c r="C3614">
        <v>3.25</v>
      </c>
      <c r="D3614">
        <v>2009</v>
      </c>
    </row>
    <row r="3615" spans="2:4">
      <c r="B3615" s="80">
        <v>39841</v>
      </c>
      <c r="C3615">
        <v>3.25</v>
      </c>
      <c r="D3615">
        <v>2009</v>
      </c>
    </row>
    <row r="3616" spans="2:4">
      <c r="B3616" s="80">
        <v>39842</v>
      </c>
      <c r="C3616">
        <v>3.25</v>
      </c>
      <c r="D3616">
        <v>2009</v>
      </c>
    </row>
    <row r="3617" spans="2:4">
      <c r="B3617" s="80">
        <v>39843</v>
      </c>
      <c r="C3617">
        <v>3.25</v>
      </c>
      <c r="D3617">
        <v>2009</v>
      </c>
    </row>
    <row r="3618" spans="2:4">
      <c r="B3618" s="80">
        <v>39846</v>
      </c>
      <c r="C3618">
        <v>3.25</v>
      </c>
      <c r="D3618">
        <v>2009</v>
      </c>
    </row>
    <row r="3619" spans="2:4">
      <c r="B3619" s="80">
        <v>39847</v>
      </c>
      <c r="C3619">
        <v>3.25</v>
      </c>
      <c r="D3619">
        <v>2009</v>
      </c>
    </row>
    <row r="3620" spans="2:4">
      <c r="B3620" s="80">
        <v>39848</v>
      </c>
      <c r="C3620">
        <v>3.25</v>
      </c>
      <c r="D3620">
        <v>2009</v>
      </c>
    </row>
    <row r="3621" spans="2:4">
      <c r="B3621" s="80">
        <v>39849</v>
      </c>
      <c r="C3621">
        <v>3.25</v>
      </c>
      <c r="D3621">
        <v>2009</v>
      </c>
    </row>
    <row r="3622" spans="2:4">
      <c r="B3622" s="80">
        <v>39850</v>
      </c>
      <c r="C3622">
        <v>3.25</v>
      </c>
      <c r="D3622">
        <v>2009</v>
      </c>
    </row>
    <row r="3623" spans="2:4">
      <c r="B3623" s="80">
        <v>39853</v>
      </c>
      <c r="C3623">
        <v>3.25</v>
      </c>
      <c r="D3623">
        <v>2009</v>
      </c>
    </row>
    <row r="3624" spans="2:4">
      <c r="B3624" s="80">
        <v>39854</v>
      </c>
      <c r="C3624">
        <v>3.25</v>
      </c>
      <c r="D3624">
        <v>2009</v>
      </c>
    </row>
    <row r="3625" spans="2:4">
      <c r="B3625" s="80">
        <v>39855</v>
      </c>
      <c r="C3625">
        <v>3.25</v>
      </c>
      <c r="D3625">
        <v>2009</v>
      </c>
    </row>
    <row r="3626" spans="2:4">
      <c r="B3626" s="80">
        <v>39856</v>
      </c>
      <c r="C3626">
        <v>3.25</v>
      </c>
      <c r="D3626">
        <v>2009</v>
      </c>
    </row>
    <row r="3627" spans="2:4">
      <c r="B3627" s="80">
        <v>39857</v>
      </c>
      <c r="C3627">
        <v>3.25</v>
      </c>
      <c r="D3627">
        <v>2009</v>
      </c>
    </row>
    <row r="3628" spans="2:4">
      <c r="B3628" s="80">
        <v>39861</v>
      </c>
      <c r="C3628">
        <v>3.25</v>
      </c>
      <c r="D3628">
        <v>2009</v>
      </c>
    </row>
    <row r="3629" spans="2:4">
      <c r="B3629" s="80">
        <v>39862</v>
      </c>
      <c r="C3629">
        <v>3.25</v>
      </c>
      <c r="D3629">
        <v>2009</v>
      </c>
    </row>
    <row r="3630" spans="2:4">
      <c r="B3630" s="80">
        <v>39863</v>
      </c>
      <c r="C3630">
        <v>3.25</v>
      </c>
      <c r="D3630">
        <v>2009</v>
      </c>
    </row>
    <row r="3631" spans="2:4">
      <c r="B3631" s="80">
        <v>39864</v>
      </c>
      <c r="C3631">
        <v>3.25</v>
      </c>
      <c r="D3631">
        <v>2009</v>
      </c>
    </row>
    <row r="3632" spans="2:4">
      <c r="B3632" s="80">
        <v>39867</v>
      </c>
      <c r="C3632">
        <v>3.25</v>
      </c>
      <c r="D3632">
        <v>2009</v>
      </c>
    </row>
    <row r="3633" spans="2:4">
      <c r="B3633" s="80">
        <v>39868</v>
      </c>
      <c r="C3633">
        <v>3.25</v>
      </c>
      <c r="D3633">
        <v>2009</v>
      </c>
    </row>
    <row r="3634" spans="2:4">
      <c r="B3634" s="80">
        <v>39869</v>
      </c>
      <c r="C3634">
        <v>3.25</v>
      </c>
      <c r="D3634">
        <v>2009</v>
      </c>
    </row>
    <row r="3635" spans="2:4">
      <c r="B3635" s="80">
        <v>39870</v>
      </c>
      <c r="C3635">
        <v>3.25</v>
      </c>
      <c r="D3635">
        <v>2009</v>
      </c>
    </row>
    <row r="3636" spans="2:4">
      <c r="B3636" s="80">
        <v>39871</v>
      </c>
      <c r="C3636">
        <v>3.25</v>
      </c>
      <c r="D3636">
        <v>2009</v>
      </c>
    </row>
    <row r="3637" spans="2:4">
      <c r="B3637" s="80">
        <v>39874</v>
      </c>
      <c r="C3637">
        <v>3.25</v>
      </c>
      <c r="D3637">
        <v>2009</v>
      </c>
    </row>
    <row r="3638" spans="2:4">
      <c r="B3638" s="80">
        <v>39875</v>
      </c>
      <c r="C3638">
        <v>3.25</v>
      </c>
      <c r="D3638">
        <v>2009</v>
      </c>
    </row>
    <row r="3639" spans="2:4">
      <c r="B3639" s="80">
        <v>39876</v>
      </c>
      <c r="C3639">
        <v>3.25</v>
      </c>
      <c r="D3639">
        <v>2009</v>
      </c>
    </row>
    <row r="3640" spans="2:4">
      <c r="B3640" s="80">
        <v>39877</v>
      </c>
      <c r="C3640">
        <v>3.25</v>
      </c>
      <c r="D3640">
        <v>2009</v>
      </c>
    </row>
    <row r="3641" spans="2:4">
      <c r="B3641" s="80">
        <v>39878</v>
      </c>
      <c r="C3641">
        <v>3.25</v>
      </c>
      <c r="D3641">
        <v>2009</v>
      </c>
    </row>
    <row r="3642" spans="2:4">
      <c r="B3642" s="80">
        <v>39881</v>
      </c>
      <c r="C3642">
        <v>3.25</v>
      </c>
      <c r="D3642">
        <v>2009</v>
      </c>
    </row>
    <row r="3643" spans="2:4">
      <c r="B3643" s="80">
        <v>39882</v>
      </c>
      <c r="C3643">
        <v>3.25</v>
      </c>
      <c r="D3643">
        <v>2009</v>
      </c>
    </row>
    <row r="3644" spans="2:4">
      <c r="B3644" s="80">
        <v>39883</v>
      </c>
      <c r="C3644">
        <v>3.25</v>
      </c>
      <c r="D3644">
        <v>2009</v>
      </c>
    </row>
    <row r="3645" spans="2:4">
      <c r="B3645" s="80">
        <v>39884</v>
      </c>
      <c r="C3645">
        <v>3.25</v>
      </c>
      <c r="D3645">
        <v>2009</v>
      </c>
    </row>
    <row r="3646" spans="2:4">
      <c r="B3646" s="80">
        <v>39885</v>
      </c>
      <c r="C3646">
        <v>3.25</v>
      </c>
      <c r="D3646">
        <v>2009</v>
      </c>
    </row>
    <row r="3647" spans="2:4">
      <c r="B3647" s="80">
        <v>39888</v>
      </c>
      <c r="C3647">
        <v>3.25</v>
      </c>
      <c r="D3647">
        <v>2009</v>
      </c>
    </row>
    <row r="3648" spans="2:4">
      <c r="B3648" s="80">
        <v>39889</v>
      </c>
      <c r="C3648">
        <v>3.25</v>
      </c>
      <c r="D3648">
        <v>2009</v>
      </c>
    </row>
    <row r="3649" spans="2:4">
      <c r="B3649" s="80">
        <v>39890</v>
      </c>
      <c r="C3649">
        <v>3.25</v>
      </c>
      <c r="D3649">
        <v>2009</v>
      </c>
    </row>
    <row r="3650" spans="2:4">
      <c r="B3650" s="80">
        <v>39891</v>
      </c>
      <c r="C3650">
        <v>3.25</v>
      </c>
      <c r="D3650">
        <v>2009</v>
      </c>
    </row>
    <row r="3651" spans="2:4">
      <c r="B3651" s="80">
        <v>39892</v>
      </c>
      <c r="C3651">
        <v>3.25</v>
      </c>
      <c r="D3651">
        <v>2009</v>
      </c>
    </row>
    <row r="3652" spans="2:4">
      <c r="B3652" s="80">
        <v>39895</v>
      </c>
      <c r="C3652">
        <v>3.25</v>
      </c>
      <c r="D3652">
        <v>2009</v>
      </c>
    </row>
    <row r="3653" spans="2:4">
      <c r="B3653" s="80">
        <v>39896</v>
      </c>
      <c r="C3653">
        <v>3.25</v>
      </c>
      <c r="D3653">
        <v>2009</v>
      </c>
    </row>
    <row r="3654" spans="2:4">
      <c r="B3654" s="80">
        <v>39897</v>
      </c>
      <c r="C3654">
        <v>3.25</v>
      </c>
      <c r="D3654">
        <v>2009</v>
      </c>
    </row>
    <row r="3655" spans="2:4">
      <c r="B3655" s="80">
        <v>39898</v>
      </c>
      <c r="C3655">
        <v>3.25</v>
      </c>
      <c r="D3655">
        <v>2009</v>
      </c>
    </row>
    <row r="3656" spans="2:4">
      <c r="B3656" s="80">
        <v>39899</v>
      </c>
      <c r="C3656">
        <v>3.25</v>
      </c>
      <c r="D3656">
        <v>2009</v>
      </c>
    </row>
    <row r="3657" spans="2:4">
      <c r="B3657" s="80">
        <v>39902</v>
      </c>
      <c r="C3657">
        <v>3.25</v>
      </c>
      <c r="D3657">
        <v>2009</v>
      </c>
    </row>
    <row r="3658" spans="2:4">
      <c r="B3658" s="80">
        <v>39903</v>
      </c>
      <c r="C3658">
        <v>3.25</v>
      </c>
      <c r="D3658">
        <v>2009</v>
      </c>
    </row>
    <row r="3659" spans="2:4">
      <c r="B3659" s="80">
        <v>39904</v>
      </c>
      <c r="C3659">
        <v>3.25</v>
      </c>
      <c r="D3659">
        <v>2009</v>
      </c>
    </row>
    <row r="3660" spans="2:4">
      <c r="B3660" s="80">
        <v>39905</v>
      </c>
      <c r="C3660">
        <v>3.25</v>
      </c>
      <c r="D3660">
        <v>2009</v>
      </c>
    </row>
    <row r="3661" spans="2:4">
      <c r="B3661" s="80">
        <v>39906</v>
      </c>
      <c r="C3661">
        <v>3.25</v>
      </c>
      <c r="D3661">
        <v>2009</v>
      </c>
    </row>
    <row r="3662" spans="2:4">
      <c r="B3662" s="80">
        <v>39909</v>
      </c>
      <c r="C3662">
        <v>3.25</v>
      </c>
      <c r="D3662">
        <v>2009</v>
      </c>
    </row>
    <row r="3663" spans="2:4">
      <c r="B3663" s="80">
        <v>39910</v>
      </c>
      <c r="C3663">
        <v>3.25</v>
      </c>
      <c r="D3663">
        <v>2009</v>
      </c>
    </row>
    <row r="3664" spans="2:4">
      <c r="B3664" s="80">
        <v>39911</v>
      </c>
      <c r="C3664">
        <v>3.25</v>
      </c>
      <c r="D3664">
        <v>2009</v>
      </c>
    </row>
    <row r="3665" spans="2:4">
      <c r="B3665" s="80">
        <v>39912</v>
      </c>
      <c r="C3665">
        <v>3.25</v>
      </c>
      <c r="D3665">
        <v>2009</v>
      </c>
    </row>
    <row r="3666" spans="2:4">
      <c r="B3666" s="80">
        <v>39913</v>
      </c>
      <c r="C3666">
        <v>3.25</v>
      </c>
      <c r="D3666">
        <v>2009</v>
      </c>
    </row>
    <row r="3667" spans="2:4">
      <c r="B3667" s="80">
        <v>39916</v>
      </c>
      <c r="C3667">
        <v>3.25</v>
      </c>
      <c r="D3667">
        <v>2009</v>
      </c>
    </row>
    <row r="3668" spans="2:4">
      <c r="B3668" s="80">
        <v>39917</v>
      </c>
      <c r="C3668">
        <v>3.25</v>
      </c>
      <c r="D3668">
        <v>2009</v>
      </c>
    </row>
    <row r="3669" spans="2:4">
      <c r="B3669" s="80">
        <v>39918</v>
      </c>
      <c r="C3669">
        <v>3.25</v>
      </c>
      <c r="D3669">
        <v>2009</v>
      </c>
    </row>
    <row r="3670" spans="2:4">
      <c r="B3670" s="80">
        <v>39919</v>
      </c>
      <c r="C3670">
        <v>3.25</v>
      </c>
      <c r="D3670">
        <v>2009</v>
      </c>
    </row>
    <row r="3671" spans="2:4">
      <c r="B3671" s="80">
        <v>39920</v>
      </c>
      <c r="C3671">
        <v>3.25</v>
      </c>
      <c r="D3671">
        <v>2009</v>
      </c>
    </row>
    <row r="3672" spans="2:4">
      <c r="B3672" s="80">
        <v>39923</v>
      </c>
      <c r="C3672">
        <v>3.25</v>
      </c>
      <c r="D3672">
        <v>2009</v>
      </c>
    </row>
    <row r="3673" spans="2:4">
      <c r="B3673" s="80">
        <v>39924</v>
      </c>
      <c r="C3673">
        <v>3.25</v>
      </c>
      <c r="D3673">
        <v>2009</v>
      </c>
    </row>
    <row r="3674" spans="2:4">
      <c r="B3674" s="80">
        <v>39925</v>
      </c>
      <c r="C3674">
        <v>3.25</v>
      </c>
      <c r="D3674">
        <v>2009</v>
      </c>
    </row>
    <row r="3675" spans="2:4">
      <c r="B3675" s="80">
        <v>39926</v>
      </c>
      <c r="C3675">
        <v>3.25</v>
      </c>
      <c r="D3675">
        <v>2009</v>
      </c>
    </row>
    <row r="3676" spans="2:4">
      <c r="B3676" s="80">
        <v>39927</v>
      </c>
      <c r="C3676">
        <v>3.25</v>
      </c>
      <c r="D3676">
        <v>2009</v>
      </c>
    </row>
    <row r="3677" spans="2:4">
      <c r="B3677" s="80">
        <v>39930</v>
      </c>
      <c r="C3677">
        <v>3.25</v>
      </c>
      <c r="D3677">
        <v>2009</v>
      </c>
    </row>
    <row r="3678" spans="2:4">
      <c r="B3678" s="80">
        <v>39931</v>
      </c>
      <c r="C3678">
        <v>3.25</v>
      </c>
      <c r="D3678">
        <v>2009</v>
      </c>
    </row>
    <row r="3679" spans="2:4">
      <c r="B3679" s="80">
        <v>39932</v>
      </c>
      <c r="C3679">
        <v>3.25</v>
      </c>
      <c r="D3679">
        <v>2009</v>
      </c>
    </row>
    <row r="3680" spans="2:4">
      <c r="B3680" s="80">
        <v>39933</v>
      </c>
      <c r="C3680">
        <v>3.25</v>
      </c>
      <c r="D3680">
        <v>2009</v>
      </c>
    </row>
    <row r="3681" spans="2:4">
      <c r="B3681" s="80">
        <v>39934</v>
      </c>
      <c r="C3681">
        <v>3.25</v>
      </c>
      <c r="D3681">
        <v>2009</v>
      </c>
    </row>
    <row r="3682" spans="2:4">
      <c r="B3682" s="80">
        <v>39937</v>
      </c>
      <c r="C3682">
        <v>3.25</v>
      </c>
      <c r="D3682">
        <v>2009</v>
      </c>
    </row>
    <row r="3683" spans="2:4">
      <c r="B3683" s="80">
        <v>39938</v>
      </c>
      <c r="C3683">
        <v>3.25</v>
      </c>
      <c r="D3683">
        <v>2009</v>
      </c>
    </row>
    <row r="3684" spans="2:4">
      <c r="B3684" s="80">
        <v>39939</v>
      </c>
      <c r="C3684">
        <v>3.25</v>
      </c>
      <c r="D3684">
        <v>2009</v>
      </c>
    </row>
    <row r="3685" spans="2:4">
      <c r="B3685" s="80">
        <v>39940</v>
      </c>
      <c r="C3685">
        <v>3.25</v>
      </c>
      <c r="D3685">
        <v>2009</v>
      </c>
    </row>
    <row r="3686" spans="2:4">
      <c r="B3686" s="80">
        <v>39941</v>
      </c>
      <c r="C3686">
        <v>3.25</v>
      </c>
      <c r="D3686">
        <v>2009</v>
      </c>
    </row>
    <row r="3687" spans="2:4">
      <c r="B3687" s="80">
        <v>39944</v>
      </c>
      <c r="C3687">
        <v>3.25</v>
      </c>
      <c r="D3687">
        <v>2009</v>
      </c>
    </row>
    <row r="3688" spans="2:4">
      <c r="B3688" s="80">
        <v>39945</v>
      </c>
      <c r="C3688">
        <v>3.25</v>
      </c>
      <c r="D3688">
        <v>2009</v>
      </c>
    </row>
    <row r="3689" spans="2:4">
      <c r="B3689" s="80">
        <v>39946</v>
      </c>
      <c r="C3689">
        <v>3.25</v>
      </c>
      <c r="D3689">
        <v>2009</v>
      </c>
    </row>
    <row r="3690" spans="2:4">
      <c r="B3690" s="80">
        <v>39947</v>
      </c>
      <c r="C3690">
        <v>3.25</v>
      </c>
      <c r="D3690">
        <v>2009</v>
      </c>
    </row>
    <row r="3691" spans="2:4">
      <c r="B3691" s="80">
        <v>39948</v>
      </c>
      <c r="C3691">
        <v>3.25</v>
      </c>
      <c r="D3691">
        <v>2009</v>
      </c>
    </row>
    <row r="3692" spans="2:4">
      <c r="B3692" s="80">
        <v>39951</v>
      </c>
      <c r="C3692">
        <v>3.25</v>
      </c>
      <c r="D3692">
        <v>2009</v>
      </c>
    </row>
    <row r="3693" spans="2:4">
      <c r="B3693" s="80">
        <v>39952</v>
      </c>
      <c r="C3693">
        <v>3.25</v>
      </c>
      <c r="D3693">
        <v>2009</v>
      </c>
    </row>
    <row r="3694" spans="2:4">
      <c r="B3694" s="80">
        <v>39953</v>
      </c>
      <c r="C3694">
        <v>3.25</v>
      </c>
      <c r="D3694">
        <v>2009</v>
      </c>
    </row>
    <row r="3695" spans="2:4">
      <c r="B3695" s="80">
        <v>39954</v>
      </c>
      <c r="C3695">
        <v>3.25</v>
      </c>
      <c r="D3695">
        <v>2009</v>
      </c>
    </row>
    <row r="3696" spans="2:4">
      <c r="B3696" s="80">
        <v>39955</v>
      </c>
      <c r="C3696">
        <v>3.25</v>
      </c>
      <c r="D3696">
        <v>2009</v>
      </c>
    </row>
    <row r="3697" spans="2:4">
      <c r="B3697" s="80">
        <v>39958</v>
      </c>
      <c r="C3697">
        <v>3.25</v>
      </c>
      <c r="D3697">
        <v>2009</v>
      </c>
    </row>
    <row r="3698" spans="2:4">
      <c r="B3698" s="80">
        <v>39959</v>
      </c>
      <c r="C3698">
        <v>3.25</v>
      </c>
      <c r="D3698">
        <v>2009</v>
      </c>
    </row>
    <row r="3699" spans="2:4">
      <c r="B3699" s="80">
        <v>39960</v>
      </c>
      <c r="C3699">
        <v>3.25</v>
      </c>
      <c r="D3699">
        <v>2009</v>
      </c>
    </row>
    <row r="3700" spans="2:4">
      <c r="B3700" s="80">
        <v>39961</v>
      </c>
      <c r="C3700">
        <v>3.25</v>
      </c>
      <c r="D3700">
        <v>2009</v>
      </c>
    </row>
    <row r="3701" spans="2:4">
      <c r="B3701" s="80">
        <v>39962</v>
      </c>
      <c r="C3701">
        <v>3.25</v>
      </c>
      <c r="D3701">
        <v>2009</v>
      </c>
    </row>
    <row r="3702" spans="2:4">
      <c r="B3702" s="80">
        <v>39965</v>
      </c>
      <c r="C3702">
        <v>3.25</v>
      </c>
      <c r="D3702">
        <v>2009</v>
      </c>
    </row>
    <row r="3703" spans="2:4">
      <c r="B3703" s="80">
        <v>39966</v>
      </c>
      <c r="C3703">
        <v>3.25</v>
      </c>
      <c r="D3703">
        <v>2009</v>
      </c>
    </row>
    <row r="3704" spans="2:4">
      <c r="B3704" s="80">
        <v>39967</v>
      </c>
      <c r="C3704">
        <v>3.25</v>
      </c>
      <c r="D3704">
        <v>2009</v>
      </c>
    </row>
    <row r="3705" spans="2:4">
      <c r="B3705" s="80">
        <v>39968</v>
      </c>
      <c r="C3705">
        <v>3.25</v>
      </c>
      <c r="D3705">
        <v>2009</v>
      </c>
    </row>
    <row r="3706" spans="2:4">
      <c r="B3706" s="80">
        <v>39969</v>
      </c>
      <c r="C3706">
        <v>3.25</v>
      </c>
      <c r="D3706">
        <v>2009</v>
      </c>
    </row>
    <row r="3707" spans="2:4">
      <c r="B3707" s="80">
        <v>39972</v>
      </c>
      <c r="C3707">
        <v>3.25</v>
      </c>
      <c r="D3707">
        <v>2009</v>
      </c>
    </row>
    <row r="3708" spans="2:4">
      <c r="B3708" s="80">
        <v>39973</v>
      </c>
      <c r="C3708">
        <v>3.25</v>
      </c>
      <c r="D3708">
        <v>2009</v>
      </c>
    </row>
    <row r="3709" spans="2:4">
      <c r="B3709" s="80">
        <v>39974</v>
      </c>
      <c r="C3709">
        <v>3.25</v>
      </c>
      <c r="D3709">
        <v>2009</v>
      </c>
    </row>
    <row r="3710" spans="2:4">
      <c r="B3710" s="80">
        <v>39975</v>
      </c>
      <c r="C3710">
        <v>3.25</v>
      </c>
      <c r="D3710">
        <v>2009</v>
      </c>
    </row>
    <row r="3711" spans="2:4">
      <c r="B3711" s="80">
        <v>39976</v>
      </c>
      <c r="C3711">
        <v>3.25</v>
      </c>
      <c r="D3711">
        <v>2009</v>
      </c>
    </row>
    <row r="3712" spans="2:4">
      <c r="B3712" s="80">
        <v>39979</v>
      </c>
      <c r="C3712">
        <v>3.25</v>
      </c>
      <c r="D3712">
        <v>2009</v>
      </c>
    </row>
    <row r="3713" spans="2:4">
      <c r="B3713" s="80">
        <v>39980</v>
      </c>
      <c r="C3713">
        <v>3.25</v>
      </c>
      <c r="D3713">
        <v>2009</v>
      </c>
    </row>
    <row r="3714" spans="2:4">
      <c r="B3714" s="80">
        <v>39981</v>
      </c>
      <c r="C3714">
        <v>3.25</v>
      </c>
      <c r="D3714">
        <v>2009</v>
      </c>
    </row>
    <row r="3715" spans="2:4">
      <c r="B3715" s="80">
        <v>39982</v>
      </c>
      <c r="C3715">
        <v>3.25</v>
      </c>
      <c r="D3715">
        <v>2009</v>
      </c>
    </row>
    <row r="3716" spans="2:4">
      <c r="B3716" s="80">
        <v>39983</v>
      </c>
      <c r="C3716">
        <v>3.25</v>
      </c>
      <c r="D3716">
        <v>2009</v>
      </c>
    </row>
    <row r="3717" spans="2:4">
      <c r="B3717" s="80">
        <v>39986</v>
      </c>
      <c r="C3717">
        <v>3.25</v>
      </c>
      <c r="D3717">
        <v>2009</v>
      </c>
    </row>
    <row r="3718" spans="2:4">
      <c r="B3718" s="80">
        <v>39987</v>
      </c>
      <c r="C3718">
        <v>3.25</v>
      </c>
      <c r="D3718">
        <v>2009</v>
      </c>
    </row>
    <row r="3719" spans="2:4">
      <c r="B3719" s="80">
        <v>39988</v>
      </c>
      <c r="C3719">
        <v>3.25</v>
      </c>
      <c r="D3719">
        <v>2009</v>
      </c>
    </row>
    <row r="3720" spans="2:4">
      <c r="B3720" s="80">
        <v>39989</v>
      </c>
      <c r="C3720">
        <v>3.25</v>
      </c>
      <c r="D3720">
        <v>2009</v>
      </c>
    </row>
    <row r="3721" spans="2:4">
      <c r="B3721" s="80">
        <v>39990</v>
      </c>
      <c r="C3721">
        <v>3.25</v>
      </c>
      <c r="D3721">
        <v>2009</v>
      </c>
    </row>
    <row r="3722" spans="2:4">
      <c r="B3722" s="80">
        <v>39993</v>
      </c>
      <c r="C3722">
        <v>3.25</v>
      </c>
      <c r="D3722">
        <v>2009</v>
      </c>
    </row>
    <row r="3723" spans="2:4">
      <c r="B3723" s="80">
        <v>39994</v>
      </c>
      <c r="C3723">
        <v>3.25</v>
      </c>
      <c r="D3723">
        <v>2009</v>
      </c>
    </row>
    <row r="3724" spans="2:4">
      <c r="B3724" s="80">
        <v>39995</v>
      </c>
      <c r="C3724">
        <v>3.25</v>
      </c>
      <c r="D3724">
        <v>2009</v>
      </c>
    </row>
    <row r="3725" spans="2:4">
      <c r="B3725" s="80">
        <v>39996</v>
      </c>
      <c r="C3725">
        <v>3.25</v>
      </c>
      <c r="D3725">
        <v>2009</v>
      </c>
    </row>
    <row r="3726" spans="2:4">
      <c r="B3726" s="80">
        <v>39997</v>
      </c>
      <c r="C3726">
        <v>3.25</v>
      </c>
      <c r="D3726">
        <v>2009</v>
      </c>
    </row>
    <row r="3727" spans="2:4">
      <c r="B3727" s="80">
        <v>40000</v>
      </c>
      <c r="C3727">
        <v>3.25</v>
      </c>
      <c r="D3727">
        <v>2009</v>
      </c>
    </row>
    <row r="3728" spans="2:4">
      <c r="B3728" s="80">
        <v>40001</v>
      </c>
      <c r="C3728">
        <v>3.25</v>
      </c>
      <c r="D3728">
        <v>2009</v>
      </c>
    </row>
    <row r="3729" spans="2:4">
      <c r="B3729" s="80">
        <v>40002</v>
      </c>
      <c r="C3729">
        <v>3.25</v>
      </c>
      <c r="D3729">
        <v>2009</v>
      </c>
    </row>
    <row r="3730" spans="2:4">
      <c r="B3730" s="80">
        <v>40003</v>
      </c>
      <c r="C3730">
        <v>3.25</v>
      </c>
      <c r="D3730">
        <v>2009</v>
      </c>
    </row>
    <row r="3731" spans="2:4">
      <c r="B3731" s="80">
        <v>40004</v>
      </c>
      <c r="C3731">
        <v>3.25</v>
      </c>
      <c r="D3731">
        <v>2009</v>
      </c>
    </row>
    <row r="3732" spans="2:4">
      <c r="B3732" s="80">
        <v>40007</v>
      </c>
      <c r="C3732">
        <v>3.25</v>
      </c>
      <c r="D3732">
        <v>2009</v>
      </c>
    </row>
    <row r="3733" spans="2:4">
      <c r="B3733" s="80">
        <v>40008</v>
      </c>
      <c r="C3733">
        <v>3.25</v>
      </c>
      <c r="D3733">
        <v>2009</v>
      </c>
    </row>
    <row r="3734" spans="2:4">
      <c r="B3734" s="80">
        <v>40009</v>
      </c>
      <c r="C3734">
        <v>3.25</v>
      </c>
      <c r="D3734">
        <v>2009</v>
      </c>
    </row>
    <row r="3735" spans="2:4">
      <c r="B3735" s="80">
        <v>40010</v>
      </c>
      <c r="C3735">
        <v>3.25</v>
      </c>
      <c r="D3735">
        <v>2009</v>
      </c>
    </row>
    <row r="3736" spans="2:4">
      <c r="B3736" s="80">
        <v>40011</v>
      </c>
      <c r="C3736">
        <v>3.25</v>
      </c>
      <c r="D3736">
        <v>2009</v>
      </c>
    </row>
    <row r="3737" spans="2:4">
      <c r="B3737" s="80">
        <v>40014</v>
      </c>
      <c r="C3737">
        <v>3.25</v>
      </c>
      <c r="D3737">
        <v>2009</v>
      </c>
    </row>
    <row r="3738" spans="2:4">
      <c r="B3738" s="80">
        <v>40015</v>
      </c>
      <c r="C3738">
        <v>3.25</v>
      </c>
      <c r="D3738">
        <v>2009</v>
      </c>
    </row>
    <row r="3739" spans="2:4">
      <c r="B3739" s="80">
        <v>40016</v>
      </c>
      <c r="C3739">
        <v>3.25</v>
      </c>
      <c r="D3739">
        <v>2009</v>
      </c>
    </row>
    <row r="3740" spans="2:4">
      <c r="B3740" s="80">
        <v>40017</v>
      </c>
      <c r="C3740">
        <v>3.25</v>
      </c>
      <c r="D3740">
        <v>2009</v>
      </c>
    </row>
    <row r="3741" spans="2:4">
      <c r="B3741" s="80">
        <v>40018</v>
      </c>
      <c r="C3741">
        <v>3.25</v>
      </c>
      <c r="D3741">
        <v>2009</v>
      </c>
    </row>
    <row r="3742" spans="2:4">
      <c r="B3742" s="80">
        <v>40021</v>
      </c>
      <c r="C3742">
        <v>3.25</v>
      </c>
      <c r="D3742">
        <v>2009</v>
      </c>
    </row>
    <row r="3743" spans="2:4">
      <c r="B3743" s="80">
        <v>40022</v>
      </c>
      <c r="C3743">
        <v>3.25</v>
      </c>
      <c r="D3743">
        <v>2009</v>
      </c>
    </row>
    <row r="3744" spans="2:4">
      <c r="B3744" s="80">
        <v>40023</v>
      </c>
      <c r="C3744">
        <v>3.25</v>
      </c>
      <c r="D3744">
        <v>2009</v>
      </c>
    </row>
    <row r="3745" spans="2:4">
      <c r="B3745" s="80">
        <v>40024</v>
      </c>
      <c r="C3745">
        <v>3.25</v>
      </c>
      <c r="D3745">
        <v>2009</v>
      </c>
    </row>
    <row r="3746" spans="2:4">
      <c r="B3746" s="80">
        <v>40025</v>
      </c>
      <c r="C3746">
        <v>3.25</v>
      </c>
      <c r="D3746">
        <v>2009</v>
      </c>
    </row>
    <row r="3747" spans="2:4">
      <c r="B3747" s="80">
        <v>40028</v>
      </c>
      <c r="C3747">
        <v>3.25</v>
      </c>
      <c r="D3747">
        <v>2009</v>
      </c>
    </row>
    <row r="3748" spans="2:4">
      <c r="B3748" s="80">
        <v>40029</v>
      </c>
      <c r="C3748">
        <v>3.25</v>
      </c>
      <c r="D3748">
        <v>2009</v>
      </c>
    </row>
    <row r="3749" spans="2:4">
      <c r="B3749" s="80">
        <v>40030</v>
      </c>
      <c r="C3749">
        <v>3.25</v>
      </c>
      <c r="D3749">
        <v>2009</v>
      </c>
    </row>
    <row r="3750" spans="2:4">
      <c r="B3750" s="80">
        <v>40031</v>
      </c>
      <c r="C3750">
        <v>3.25</v>
      </c>
      <c r="D3750">
        <v>2009</v>
      </c>
    </row>
    <row r="3751" spans="2:4">
      <c r="B3751" s="80">
        <v>40032</v>
      </c>
      <c r="C3751">
        <v>3.25</v>
      </c>
      <c r="D3751">
        <v>2009</v>
      </c>
    </row>
    <row r="3752" spans="2:4">
      <c r="B3752" s="80">
        <v>40035</v>
      </c>
      <c r="C3752">
        <v>3.25</v>
      </c>
      <c r="D3752">
        <v>2009</v>
      </c>
    </row>
    <row r="3753" spans="2:4">
      <c r="B3753" s="80">
        <v>40036</v>
      </c>
      <c r="C3753">
        <v>3.25</v>
      </c>
      <c r="D3753">
        <v>2009</v>
      </c>
    </row>
    <row r="3754" spans="2:4">
      <c r="B3754" s="80">
        <v>40037</v>
      </c>
      <c r="C3754">
        <v>3.25</v>
      </c>
      <c r="D3754">
        <v>2009</v>
      </c>
    </row>
    <row r="3755" spans="2:4">
      <c r="B3755" s="80">
        <v>40038</v>
      </c>
      <c r="C3755">
        <v>3.25</v>
      </c>
      <c r="D3755">
        <v>2009</v>
      </c>
    </row>
    <row r="3756" spans="2:4">
      <c r="B3756" s="80">
        <v>40039</v>
      </c>
      <c r="C3756">
        <v>3.25</v>
      </c>
      <c r="D3756">
        <v>2009</v>
      </c>
    </row>
    <row r="3757" spans="2:4">
      <c r="B3757" s="80">
        <v>40042</v>
      </c>
      <c r="C3757">
        <v>3.25</v>
      </c>
      <c r="D3757">
        <v>2009</v>
      </c>
    </row>
    <row r="3758" spans="2:4">
      <c r="B3758" s="80">
        <v>40043</v>
      </c>
      <c r="C3758">
        <v>3.25</v>
      </c>
      <c r="D3758">
        <v>2009</v>
      </c>
    </row>
    <row r="3759" spans="2:4">
      <c r="B3759" s="80">
        <v>40044</v>
      </c>
      <c r="C3759">
        <v>3.25</v>
      </c>
      <c r="D3759">
        <v>2009</v>
      </c>
    </row>
    <row r="3760" spans="2:4">
      <c r="B3760" s="80">
        <v>40045</v>
      </c>
      <c r="C3760">
        <v>3.25</v>
      </c>
      <c r="D3760">
        <v>2009</v>
      </c>
    </row>
    <row r="3761" spans="2:4">
      <c r="B3761" s="80">
        <v>40046</v>
      </c>
      <c r="C3761">
        <v>3.25</v>
      </c>
      <c r="D3761">
        <v>2009</v>
      </c>
    </row>
    <row r="3762" spans="2:4">
      <c r="B3762" s="80">
        <v>40049</v>
      </c>
      <c r="C3762">
        <v>3.25</v>
      </c>
      <c r="D3762">
        <v>2009</v>
      </c>
    </row>
    <row r="3763" spans="2:4">
      <c r="B3763" s="80">
        <v>40050</v>
      </c>
      <c r="C3763">
        <v>3.25</v>
      </c>
      <c r="D3763">
        <v>2009</v>
      </c>
    </row>
    <row r="3764" spans="2:4">
      <c r="B3764" s="80">
        <v>40051</v>
      </c>
      <c r="C3764">
        <v>3.25</v>
      </c>
      <c r="D3764">
        <v>2009</v>
      </c>
    </row>
    <row r="3765" spans="2:4">
      <c r="B3765" s="80">
        <v>40052</v>
      </c>
      <c r="C3765">
        <v>3.25</v>
      </c>
      <c r="D3765">
        <v>2009</v>
      </c>
    </row>
    <row r="3766" spans="2:4">
      <c r="B3766" s="80">
        <v>40053</v>
      </c>
      <c r="C3766">
        <v>3.25</v>
      </c>
      <c r="D3766">
        <v>2009</v>
      </c>
    </row>
    <row r="3767" spans="2:4">
      <c r="B3767" s="80">
        <v>40056</v>
      </c>
      <c r="C3767">
        <v>3.25</v>
      </c>
      <c r="D3767">
        <v>2009</v>
      </c>
    </row>
    <row r="3768" spans="2:4">
      <c r="B3768" s="80">
        <v>40057</v>
      </c>
      <c r="C3768">
        <v>3.25</v>
      </c>
      <c r="D3768">
        <v>2009</v>
      </c>
    </row>
    <row r="3769" spans="2:4">
      <c r="B3769" s="80">
        <v>40058</v>
      </c>
      <c r="C3769">
        <v>3.25</v>
      </c>
      <c r="D3769">
        <v>2009</v>
      </c>
    </row>
    <row r="3770" spans="2:4">
      <c r="B3770" s="80">
        <v>40059</v>
      </c>
      <c r="C3770">
        <v>3.25</v>
      </c>
      <c r="D3770">
        <v>2009</v>
      </c>
    </row>
    <row r="3771" spans="2:4">
      <c r="B3771" s="80">
        <v>40060</v>
      </c>
      <c r="C3771">
        <v>3.25</v>
      </c>
      <c r="D3771">
        <v>2009</v>
      </c>
    </row>
    <row r="3772" spans="2:4">
      <c r="B3772" s="80">
        <v>40063</v>
      </c>
      <c r="C3772">
        <v>3.25</v>
      </c>
      <c r="D3772">
        <v>2009</v>
      </c>
    </row>
    <row r="3773" spans="2:4">
      <c r="B3773" s="80">
        <v>40064</v>
      </c>
      <c r="C3773">
        <v>3.25</v>
      </c>
      <c r="D3773">
        <v>2009</v>
      </c>
    </row>
    <row r="3774" spans="2:4">
      <c r="B3774" s="80">
        <v>40065</v>
      </c>
      <c r="C3774">
        <v>3.25</v>
      </c>
      <c r="D3774">
        <v>2009</v>
      </c>
    </row>
    <row r="3775" spans="2:4">
      <c r="B3775" s="80">
        <v>40066</v>
      </c>
      <c r="C3775">
        <v>3.25</v>
      </c>
      <c r="D3775">
        <v>2009</v>
      </c>
    </row>
    <row r="3776" spans="2:4">
      <c r="B3776" s="80">
        <v>40067</v>
      </c>
      <c r="C3776">
        <v>3.25</v>
      </c>
      <c r="D3776">
        <v>2009</v>
      </c>
    </row>
    <row r="3777" spans="2:4">
      <c r="B3777" s="80">
        <v>40070</v>
      </c>
      <c r="C3777">
        <v>3.25</v>
      </c>
      <c r="D3777">
        <v>2009</v>
      </c>
    </row>
    <row r="3778" spans="2:4">
      <c r="B3778" s="80">
        <v>40071</v>
      </c>
      <c r="C3778">
        <v>3.25</v>
      </c>
      <c r="D3778">
        <v>2009</v>
      </c>
    </row>
    <row r="3779" spans="2:4">
      <c r="B3779" s="80">
        <v>40072</v>
      </c>
      <c r="C3779">
        <v>3.25</v>
      </c>
      <c r="D3779">
        <v>2009</v>
      </c>
    </row>
    <row r="3780" spans="2:4">
      <c r="B3780" s="80">
        <v>40073</v>
      </c>
      <c r="C3780">
        <v>3.25</v>
      </c>
      <c r="D3780">
        <v>2009</v>
      </c>
    </row>
    <row r="3781" spans="2:4">
      <c r="B3781" s="80">
        <v>40074</v>
      </c>
      <c r="C3781">
        <v>3.25</v>
      </c>
      <c r="D3781">
        <v>2009</v>
      </c>
    </row>
    <row r="3782" spans="2:4">
      <c r="B3782" s="80">
        <v>40077</v>
      </c>
      <c r="C3782">
        <v>3.25</v>
      </c>
      <c r="D3782">
        <v>2009</v>
      </c>
    </row>
    <row r="3783" spans="2:4">
      <c r="B3783" s="80">
        <v>40078</v>
      </c>
      <c r="C3783">
        <v>3.25</v>
      </c>
      <c r="D3783">
        <v>2009</v>
      </c>
    </row>
    <row r="3784" spans="2:4">
      <c r="B3784" s="80">
        <v>40079</v>
      </c>
      <c r="C3784">
        <v>3.25</v>
      </c>
      <c r="D3784">
        <v>2009</v>
      </c>
    </row>
    <row r="3785" spans="2:4">
      <c r="B3785" s="80">
        <v>40080</v>
      </c>
      <c r="C3785">
        <v>3.25</v>
      </c>
      <c r="D3785">
        <v>2009</v>
      </c>
    </row>
    <row r="3786" spans="2:4">
      <c r="B3786" s="80">
        <v>40081</v>
      </c>
      <c r="C3786">
        <v>3.25</v>
      </c>
      <c r="D3786">
        <v>2009</v>
      </c>
    </row>
    <row r="3787" spans="2:4">
      <c r="B3787" s="80">
        <v>40084</v>
      </c>
      <c r="C3787">
        <v>3.25</v>
      </c>
      <c r="D3787">
        <v>2009</v>
      </c>
    </row>
    <row r="3788" spans="2:4">
      <c r="B3788" s="80">
        <v>40085</v>
      </c>
      <c r="C3788">
        <v>3.25</v>
      </c>
      <c r="D3788">
        <v>2009</v>
      </c>
    </row>
    <row r="3789" spans="2:4">
      <c r="B3789" s="80">
        <v>40086</v>
      </c>
      <c r="C3789">
        <v>3.25</v>
      </c>
      <c r="D3789">
        <v>2009</v>
      </c>
    </row>
    <row r="3790" spans="2:4">
      <c r="B3790" s="80">
        <v>40087</v>
      </c>
      <c r="C3790">
        <v>3.25</v>
      </c>
      <c r="D3790">
        <v>2009</v>
      </c>
    </row>
    <row r="3791" spans="2:4">
      <c r="B3791" s="80">
        <v>40088</v>
      </c>
      <c r="C3791">
        <v>3.25</v>
      </c>
      <c r="D3791">
        <v>2009</v>
      </c>
    </row>
    <row r="3792" spans="2:4">
      <c r="B3792" s="80">
        <v>40091</v>
      </c>
      <c r="C3792">
        <v>3.25</v>
      </c>
      <c r="D3792">
        <v>2009</v>
      </c>
    </row>
    <row r="3793" spans="2:4">
      <c r="B3793" s="80">
        <v>40092</v>
      </c>
      <c r="C3793">
        <v>3.25</v>
      </c>
      <c r="D3793">
        <v>2009</v>
      </c>
    </row>
    <row r="3794" spans="2:4">
      <c r="B3794" s="80">
        <v>40093</v>
      </c>
      <c r="C3794">
        <v>3.25</v>
      </c>
      <c r="D3794">
        <v>2009</v>
      </c>
    </row>
    <row r="3795" spans="2:4">
      <c r="B3795" s="80">
        <v>40094</v>
      </c>
      <c r="C3795">
        <v>3.25</v>
      </c>
      <c r="D3795">
        <v>2009</v>
      </c>
    </row>
    <row r="3796" spans="2:4">
      <c r="B3796" s="80">
        <v>40095</v>
      </c>
      <c r="C3796">
        <v>3.25</v>
      </c>
      <c r="D3796">
        <v>2009</v>
      </c>
    </row>
    <row r="3797" spans="2:4">
      <c r="B3797" s="80">
        <v>40098</v>
      </c>
      <c r="C3797">
        <v>3.25</v>
      </c>
      <c r="D3797">
        <v>2009</v>
      </c>
    </row>
    <row r="3798" spans="2:4">
      <c r="B3798" s="80">
        <v>40099</v>
      </c>
      <c r="C3798">
        <v>3.25</v>
      </c>
      <c r="D3798">
        <v>2009</v>
      </c>
    </row>
    <row r="3799" spans="2:4">
      <c r="B3799" s="80">
        <v>40100</v>
      </c>
      <c r="C3799">
        <v>3.25</v>
      </c>
      <c r="D3799">
        <v>2009</v>
      </c>
    </row>
    <row r="3800" spans="2:4">
      <c r="B3800" s="80">
        <v>40101</v>
      </c>
      <c r="C3800">
        <v>3.25</v>
      </c>
      <c r="D3800">
        <v>2009</v>
      </c>
    </row>
    <row r="3801" spans="2:4">
      <c r="B3801" s="80">
        <v>40102</v>
      </c>
      <c r="C3801">
        <v>3.25</v>
      </c>
      <c r="D3801">
        <v>2009</v>
      </c>
    </row>
    <row r="3802" spans="2:4">
      <c r="B3802" s="80">
        <v>40105</v>
      </c>
      <c r="C3802">
        <v>3.25</v>
      </c>
      <c r="D3802">
        <v>2009</v>
      </c>
    </row>
    <row r="3803" spans="2:4">
      <c r="B3803" s="80">
        <v>40106</v>
      </c>
      <c r="C3803">
        <v>3.25</v>
      </c>
      <c r="D3803">
        <v>2009</v>
      </c>
    </row>
    <row r="3804" spans="2:4">
      <c r="B3804" s="80">
        <v>40107</v>
      </c>
      <c r="C3804">
        <v>3.25</v>
      </c>
      <c r="D3804">
        <v>2009</v>
      </c>
    </row>
    <row r="3805" spans="2:4">
      <c r="B3805" s="80">
        <v>40108</v>
      </c>
      <c r="C3805">
        <v>3.25</v>
      </c>
      <c r="D3805">
        <v>2009</v>
      </c>
    </row>
    <row r="3806" spans="2:4">
      <c r="B3806" s="80">
        <v>40109</v>
      </c>
      <c r="C3806">
        <v>3.25</v>
      </c>
      <c r="D3806">
        <v>2009</v>
      </c>
    </row>
    <row r="3807" spans="2:4">
      <c r="B3807" s="80">
        <v>40112</v>
      </c>
      <c r="C3807">
        <v>3.25</v>
      </c>
      <c r="D3807">
        <v>2009</v>
      </c>
    </row>
    <row r="3808" spans="2:4">
      <c r="B3808" s="80">
        <v>40113</v>
      </c>
      <c r="C3808">
        <v>3.25</v>
      </c>
      <c r="D3808">
        <v>2009</v>
      </c>
    </row>
    <row r="3809" spans="2:4">
      <c r="B3809" s="80">
        <v>40114</v>
      </c>
      <c r="C3809">
        <v>3.25</v>
      </c>
      <c r="D3809">
        <v>2009</v>
      </c>
    </row>
    <row r="3810" spans="2:4">
      <c r="B3810" s="80">
        <v>40115</v>
      </c>
      <c r="C3810">
        <v>3.25</v>
      </c>
      <c r="D3810">
        <v>2009</v>
      </c>
    </row>
    <row r="3811" spans="2:4">
      <c r="B3811" s="80">
        <v>40116</v>
      </c>
      <c r="C3811">
        <v>3.25</v>
      </c>
      <c r="D3811">
        <v>2009</v>
      </c>
    </row>
    <row r="3812" spans="2:4">
      <c r="B3812" s="80">
        <v>40119</v>
      </c>
      <c r="C3812">
        <v>3.25</v>
      </c>
      <c r="D3812">
        <v>2009</v>
      </c>
    </row>
    <row r="3813" spans="2:4">
      <c r="B3813" s="80">
        <v>40120</v>
      </c>
      <c r="C3813">
        <v>3.25</v>
      </c>
      <c r="D3813">
        <v>2009</v>
      </c>
    </row>
    <row r="3814" spans="2:4">
      <c r="B3814" s="80">
        <v>40121</v>
      </c>
      <c r="C3814">
        <v>3.25</v>
      </c>
      <c r="D3814">
        <v>2009</v>
      </c>
    </row>
    <row r="3815" spans="2:4">
      <c r="B3815" s="80">
        <v>40122</v>
      </c>
      <c r="C3815">
        <v>3.25</v>
      </c>
      <c r="D3815">
        <v>2009</v>
      </c>
    </row>
    <row r="3816" spans="2:4">
      <c r="B3816" s="80">
        <v>40123</v>
      </c>
      <c r="C3816">
        <v>3.25</v>
      </c>
      <c r="D3816">
        <v>2009</v>
      </c>
    </row>
    <row r="3817" spans="2:4">
      <c r="B3817" s="80">
        <v>40126</v>
      </c>
      <c r="C3817">
        <v>3.25</v>
      </c>
      <c r="D3817">
        <v>2009</v>
      </c>
    </row>
    <row r="3818" spans="2:4">
      <c r="B3818" s="80">
        <v>40127</v>
      </c>
      <c r="C3818">
        <v>3.25</v>
      </c>
      <c r="D3818">
        <v>2009</v>
      </c>
    </row>
    <row r="3819" spans="2:4">
      <c r="B3819" s="80">
        <v>40128</v>
      </c>
      <c r="C3819">
        <v>3.25</v>
      </c>
      <c r="D3819">
        <v>2009</v>
      </c>
    </row>
    <row r="3820" spans="2:4">
      <c r="B3820" s="80">
        <v>40129</v>
      </c>
      <c r="C3820">
        <v>3.25</v>
      </c>
      <c r="D3820">
        <v>2009</v>
      </c>
    </row>
    <row r="3821" spans="2:4">
      <c r="B3821" s="80">
        <v>40130</v>
      </c>
      <c r="C3821">
        <v>3.25</v>
      </c>
      <c r="D3821">
        <v>2009</v>
      </c>
    </row>
    <row r="3822" spans="2:4">
      <c r="B3822" s="80">
        <v>40133</v>
      </c>
      <c r="C3822">
        <v>3.25</v>
      </c>
      <c r="D3822">
        <v>2009</v>
      </c>
    </row>
    <row r="3823" spans="2:4">
      <c r="B3823" s="80">
        <v>40134</v>
      </c>
      <c r="C3823">
        <v>3.25</v>
      </c>
      <c r="D3823">
        <v>2009</v>
      </c>
    </row>
    <row r="3824" spans="2:4">
      <c r="B3824" s="80">
        <v>40135</v>
      </c>
      <c r="C3824">
        <v>3.25</v>
      </c>
      <c r="D3824">
        <v>2009</v>
      </c>
    </row>
    <row r="3825" spans="2:4">
      <c r="B3825" s="80">
        <v>40136</v>
      </c>
      <c r="C3825">
        <v>3.25</v>
      </c>
      <c r="D3825">
        <v>2009</v>
      </c>
    </row>
    <row r="3826" spans="2:4">
      <c r="B3826" s="80">
        <v>40137</v>
      </c>
      <c r="C3826">
        <v>3.25</v>
      </c>
      <c r="D3826">
        <v>2009</v>
      </c>
    </row>
    <row r="3827" spans="2:4">
      <c r="B3827" s="80">
        <v>40140</v>
      </c>
      <c r="C3827">
        <v>3.25</v>
      </c>
      <c r="D3827">
        <v>2009</v>
      </c>
    </row>
    <row r="3828" spans="2:4">
      <c r="B3828" s="80">
        <v>40141</v>
      </c>
      <c r="C3828">
        <v>3.25</v>
      </c>
      <c r="D3828">
        <v>2009</v>
      </c>
    </row>
    <row r="3829" spans="2:4">
      <c r="B3829" s="80">
        <v>40142</v>
      </c>
      <c r="C3829">
        <v>3.25</v>
      </c>
      <c r="D3829">
        <v>2009</v>
      </c>
    </row>
    <row r="3830" spans="2:4">
      <c r="B3830" s="80">
        <v>40143</v>
      </c>
      <c r="C3830">
        <v>3.25</v>
      </c>
      <c r="D3830">
        <v>2009</v>
      </c>
    </row>
    <row r="3831" spans="2:4">
      <c r="B3831" s="80">
        <v>40144</v>
      </c>
      <c r="C3831">
        <v>3.25</v>
      </c>
      <c r="D3831">
        <v>2009</v>
      </c>
    </row>
    <row r="3832" spans="2:4">
      <c r="B3832" s="80">
        <v>40147</v>
      </c>
      <c r="C3832">
        <v>3.25</v>
      </c>
      <c r="D3832">
        <v>2009</v>
      </c>
    </row>
    <row r="3833" spans="2:4">
      <c r="B3833" s="80">
        <v>40148</v>
      </c>
      <c r="C3833">
        <v>3.25</v>
      </c>
      <c r="D3833">
        <v>2009</v>
      </c>
    </row>
    <row r="3834" spans="2:4">
      <c r="B3834" s="80">
        <v>40149</v>
      </c>
      <c r="C3834">
        <v>3.25</v>
      </c>
      <c r="D3834">
        <v>2009</v>
      </c>
    </row>
    <row r="3835" spans="2:4">
      <c r="B3835" s="80">
        <v>40150</v>
      </c>
      <c r="C3835">
        <v>3.25</v>
      </c>
      <c r="D3835">
        <v>2009</v>
      </c>
    </row>
    <row r="3836" spans="2:4">
      <c r="B3836" s="80">
        <v>40151</v>
      </c>
      <c r="C3836">
        <v>3.25</v>
      </c>
      <c r="D3836">
        <v>2009</v>
      </c>
    </row>
    <row r="3837" spans="2:4">
      <c r="B3837" s="80">
        <v>40154</v>
      </c>
      <c r="C3837">
        <v>3.25</v>
      </c>
      <c r="D3837">
        <v>2009</v>
      </c>
    </row>
    <row r="3838" spans="2:4">
      <c r="B3838" s="80">
        <v>40155</v>
      </c>
      <c r="C3838">
        <v>3.25</v>
      </c>
      <c r="D3838">
        <v>2009</v>
      </c>
    </row>
    <row r="3839" spans="2:4">
      <c r="B3839" s="80">
        <v>40156</v>
      </c>
      <c r="C3839">
        <v>3.25</v>
      </c>
      <c r="D3839">
        <v>2009</v>
      </c>
    </row>
    <row r="3840" spans="2:4">
      <c r="B3840" s="80">
        <v>40157</v>
      </c>
      <c r="C3840">
        <v>3.25</v>
      </c>
      <c r="D3840">
        <v>2009</v>
      </c>
    </row>
    <row r="3841" spans="2:4">
      <c r="B3841" s="80">
        <v>40158</v>
      </c>
      <c r="C3841">
        <v>3.25</v>
      </c>
      <c r="D3841">
        <v>2009</v>
      </c>
    </row>
    <row r="3842" spans="2:4">
      <c r="B3842" s="80">
        <v>40161</v>
      </c>
      <c r="C3842">
        <v>3.25</v>
      </c>
      <c r="D3842">
        <v>2009</v>
      </c>
    </row>
    <row r="3843" spans="2:4">
      <c r="B3843" s="80">
        <v>40162</v>
      </c>
      <c r="C3843">
        <v>3.25</v>
      </c>
      <c r="D3843">
        <v>2009</v>
      </c>
    </row>
    <row r="3844" spans="2:4">
      <c r="B3844" s="80">
        <v>40163</v>
      </c>
      <c r="C3844">
        <v>3.25</v>
      </c>
      <c r="D3844">
        <v>2009</v>
      </c>
    </row>
    <row r="3845" spans="2:4">
      <c r="B3845" s="80">
        <v>40164</v>
      </c>
      <c r="C3845">
        <v>3.25</v>
      </c>
      <c r="D3845">
        <v>2009</v>
      </c>
    </row>
    <row r="3846" spans="2:4">
      <c r="B3846" s="80">
        <v>40165</v>
      </c>
      <c r="C3846">
        <v>3.25</v>
      </c>
      <c r="D3846">
        <v>2009</v>
      </c>
    </row>
    <row r="3847" spans="2:4">
      <c r="B3847" s="80">
        <v>40168</v>
      </c>
      <c r="C3847">
        <v>3.25</v>
      </c>
      <c r="D3847">
        <v>2009</v>
      </c>
    </row>
    <row r="3848" spans="2:4">
      <c r="B3848" s="80">
        <v>40169</v>
      </c>
      <c r="C3848">
        <v>3.25</v>
      </c>
      <c r="D3848">
        <v>2009</v>
      </c>
    </row>
    <row r="3849" spans="2:4">
      <c r="B3849" s="80">
        <v>40170</v>
      </c>
      <c r="C3849">
        <v>3.25</v>
      </c>
      <c r="D3849">
        <v>2009</v>
      </c>
    </row>
    <row r="3850" spans="2:4">
      <c r="B3850" s="80">
        <v>40171</v>
      </c>
      <c r="C3850">
        <v>3.25</v>
      </c>
      <c r="D3850">
        <v>2009</v>
      </c>
    </row>
    <row r="3851" spans="2:4">
      <c r="B3851" s="80">
        <v>40175</v>
      </c>
      <c r="C3851">
        <v>3.25</v>
      </c>
      <c r="D3851">
        <v>2009</v>
      </c>
    </row>
    <row r="3852" spans="2:4">
      <c r="B3852" s="80">
        <v>40176</v>
      </c>
      <c r="C3852">
        <v>3.25</v>
      </c>
      <c r="D3852">
        <v>2009</v>
      </c>
    </row>
    <row r="3853" spans="2:4">
      <c r="B3853" s="80">
        <v>40177</v>
      </c>
      <c r="C3853">
        <v>3.25</v>
      </c>
      <c r="D3853">
        <v>2009</v>
      </c>
    </row>
    <row r="3854" spans="2:4">
      <c r="B3854" s="80">
        <v>40178</v>
      </c>
      <c r="C3854">
        <v>3.25</v>
      </c>
      <c r="D3854">
        <v>2009</v>
      </c>
    </row>
    <row r="3855" spans="2:4">
      <c r="B3855" s="80">
        <v>40179</v>
      </c>
      <c r="C3855">
        <v>3.25</v>
      </c>
      <c r="D3855">
        <v>2010</v>
      </c>
    </row>
    <row r="3856" spans="2:4">
      <c r="B3856" s="80">
        <v>40182</v>
      </c>
      <c r="C3856">
        <v>3.25</v>
      </c>
      <c r="D3856">
        <v>2010</v>
      </c>
    </row>
    <row r="3857" spans="2:4">
      <c r="B3857" s="80">
        <v>40183</v>
      </c>
      <c r="C3857">
        <v>3.25</v>
      </c>
      <c r="D3857">
        <v>2010</v>
      </c>
    </row>
    <row r="3858" spans="2:4">
      <c r="B3858" s="80">
        <v>40184</v>
      </c>
      <c r="C3858">
        <v>3.25</v>
      </c>
      <c r="D3858">
        <v>2010</v>
      </c>
    </row>
    <row r="3859" spans="2:4">
      <c r="B3859" s="80">
        <v>40185</v>
      </c>
      <c r="C3859">
        <v>3.25</v>
      </c>
      <c r="D3859">
        <v>2010</v>
      </c>
    </row>
    <row r="3860" spans="2:4">
      <c r="B3860" s="80">
        <v>40186</v>
      </c>
      <c r="C3860">
        <v>3.25</v>
      </c>
      <c r="D3860">
        <v>2010</v>
      </c>
    </row>
    <row r="3861" spans="2:4">
      <c r="B3861" s="80">
        <v>40189</v>
      </c>
      <c r="C3861">
        <v>3.25</v>
      </c>
      <c r="D3861">
        <v>2010</v>
      </c>
    </row>
    <row r="3862" spans="2:4">
      <c r="B3862" s="80">
        <v>40190</v>
      </c>
      <c r="C3862">
        <v>3.25</v>
      </c>
      <c r="D3862">
        <v>2010</v>
      </c>
    </row>
    <row r="3863" spans="2:4">
      <c r="B3863" s="80">
        <v>40191</v>
      </c>
      <c r="C3863">
        <v>3.25</v>
      </c>
      <c r="D3863">
        <v>2010</v>
      </c>
    </row>
    <row r="3864" spans="2:4">
      <c r="B3864" s="80">
        <v>40192</v>
      </c>
      <c r="C3864">
        <v>3.25</v>
      </c>
      <c r="D3864">
        <v>2010</v>
      </c>
    </row>
    <row r="3865" spans="2:4">
      <c r="B3865" s="80">
        <v>40193</v>
      </c>
      <c r="C3865">
        <v>3.25</v>
      </c>
      <c r="D3865">
        <v>2010</v>
      </c>
    </row>
    <row r="3866" spans="2:4">
      <c r="B3866" s="80">
        <v>40196</v>
      </c>
      <c r="C3866">
        <v>3.25</v>
      </c>
      <c r="D3866">
        <v>2010</v>
      </c>
    </row>
    <row r="3867" spans="2:4">
      <c r="B3867" s="80">
        <v>40197</v>
      </c>
      <c r="C3867">
        <v>3.25</v>
      </c>
      <c r="D3867">
        <v>2010</v>
      </c>
    </row>
    <row r="3868" spans="2:4">
      <c r="B3868" s="80">
        <v>40198</v>
      </c>
      <c r="C3868">
        <v>3.25</v>
      </c>
      <c r="D3868">
        <v>2010</v>
      </c>
    </row>
    <row r="3869" spans="2:4">
      <c r="B3869" s="80">
        <v>40199</v>
      </c>
      <c r="C3869">
        <v>3.25</v>
      </c>
      <c r="D3869">
        <v>2010</v>
      </c>
    </row>
    <row r="3870" spans="2:4">
      <c r="B3870" s="80">
        <v>40200</v>
      </c>
      <c r="C3870">
        <v>3.25</v>
      </c>
      <c r="D3870">
        <v>2010</v>
      </c>
    </row>
    <row r="3871" spans="2:4">
      <c r="B3871" s="80">
        <v>40203</v>
      </c>
      <c r="C3871">
        <v>3.25</v>
      </c>
      <c r="D3871">
        <v>2010</v>
      </c>
    </row>
    <row r="3872" spans="2:4">
      <c r="B3872" s="80">
        <v>40204</v>
      </c>
      <c r="C3872">
        <v>3.25</v>
      </c>
      <c r="D3872">
        <v>2010</v>
      </c>
    </row>
    <row r="3873" spans="2:4">
      <c r="B3873" s="80">
        <v>40205</v>
      </c>
      <c r="C3873">
        <v>3.25</v>
      </c>
      <c r="D3873">
        <v>2010</v>
      </c>
    </row>
    <row r="3874" spans="2:4">
      <c r="B3874" s="80">
        <v>40206</v>
      </c>
      <c r="C3874">
        <v>3.25</v>
      </c>
      <c r="D3874">
        <v>2010</v>
      </c>
    </row>
    <row r="3875" spans="2:4">
      <c r="B3875" s="80">
        <v>40207</v>
      </c>
      <c r="C3875">
        <v>3.25</v>
      </c>
      <c r="D3875">
        <v>2010</v>
      </c>
    </row>
    <row r="3876" spans="2:4">
      <c r="B3876" s="80">
        <v>40210</v>
      </c>
      <c r="C3876">
        <v>3.25</v>
      </c>
      <c r="D3876">
        <v>2010</v>
      </c>
    </row>
    <row r="3877" spans="2:4">
      <c r="B3877" s="80">
        <v>40211</v>
      </c>
      <c r="C3877">
        <v>3.25</v>
      </c>
      <c r="D3877">
        <v>2010</v>
      </c>
    </row>
    <row r="3878" spans="2:4">
      <c r="B3878" s="80">
        <v>40212</v>
      </c>
      <c r="C3878">
        <v>3.25</v>
      </c>
      <c r="D3878">
        <v>2010</v>
      </c>
    </row>
    <row r="3879" spans="2:4">
      <c r="B3879" s="80">
        <v>40213</v>
      </c>
      <c r="C3879">
        <v>3.25</v>
      </c>
      <c r="D3879">
        <v>2010</v>
      </c>
    </row>
    <row r="3880" spans="2:4">
      <c r="B3880" s="80">
        <v>40214</v>
      </c>
      <c r="C3880">
        <v>3.25</v>
      </c>
      <c r="D3880">
        <v>2010</v>
      </c>
    </row>
    <row r="3881" spans="2:4">
      <c r="B3881" s="80">
        <v>40217</v>
      </c>
      <c r="C3881">
        <v>3.25</v>
      </c>
      <c r="D3881">
        <v>2010</v>
      </c>
    </row>
    <row r="3882" spans="2:4">
      <c r="B3882" s="80">
        <v>40218</v>
      </c>
      <c r="C3882">
        <v>3.25</v>
      </c>
      <c r="D3882">
        <v>2010</v>
      </c>
    </row>
    <row r="3883" spans="2:4">
      <c r="B3883" s="80">
        <v>40219</v>
      </c>
      <c r="C3883">
        <v>3.25</v>
      </c>
      <c r="D3883">
        <v>2010</v>
      </c>
    </row>
    <row r="3884" spans="2:4">
      <c r="B3884" s="80">
        <v>40220</v>
      </c>
      <c r="C3884">
        <v>3.25</v>
      </c>
      <c r="D3884">
        <v>2010</v>
      </c>
    </row>
    <row r="3885" spans="2:4">
      <c r="B3885" s="80">
        <v>40221</v>
      </c>
      <c r="C3885">
        <v>3.25</v>
      </c>
      <c r="D3885">
        <v>2010</v>
      </c>
    </row>
    <row r="3886" spans="2:4">
      <c r="B3886" s="80">
        <v>40224</v>
      </c>
      <c r="C3886">
        <v>3.25</v>
      </c>
      <c r="D3886">
        <v>2010</v>
      </c>
    </row>
    <row r="3887" spans="2:4">
      <c r="B3887" s="80">
        <v>40225</v>
      </c>
      <c r="C3887">
        <v>3.25</v>
      </c>
      <c r="D3887">
        <v>2010</v>
      </c>
    </row>
    <row r="3888" spans="2:4">
      <c r="B3888" s="80">
        <v>40226</v>
      </c>
      <c r="C3888">
        <v>3.25</v>
      </c>
      <c r="D3888">
        <v>2010</v>
      </c>
    </row>
    <row r="3889" spans="2:4">
      <c r="B3889" s="80">
        <v>40227</v>
      </c>
      <c r="C3889">
        <v>3.25</v>
      </c>
      <c r="D3889">
        <v>2010</v>
      </c>
    </row>
    <row r="3890" spans="2:4">
      <c r="B3890" s="80">
        <v>40228</v>
      </c>
      <c r="C3890">
        <v>3.25</v>
      </c>
      <c r="D3890">
        <v>2010</v>
      </c>
    </row>
    <row r="3891" spans="2:4">
      <c r="B3891" s="80">
        <v>40231</v>
      </c>
      <c r="C3891">
        <v>3.25</v>
      </c>
      <c r="D3891">
        <v>2010</v>
      </c>
    </row>
    <row r="3892" spans="2:4">
      <c r="B3892" s="80">
        <v>40232</v>
      </c>
      <c r="C3892">
        <v>3.25</v>
      </c>
      <c r="D3892">
        <v>2010</v>
      </c>
    </row>
    <row r="3893" spans="2:4">
      <c r="B3893" s="80">
        <v>40233</v>
      </c>
      <c r="C3893">
        <v>3.25</v>
      </c>
      <c r="D3893">
        <v>2010</v>
      </c>
    </row>
    <row r="3894" spans="2:4">
      <c r="B3894" s="80">
        <v>40234</v>
      </c>
      <c r="C3894">
        <v>3.25</v>
      </c>
      <c r="D3894">
        <v>2010</v>
      </c>
    </row>
    <row r="3895" spans="2:4">
      <c r="B3895" s="80">
        <v>40235</v>
      </c>
      <c r="C3895">
        <v>3.25</v>
      </c>
      <c r="D3895">
        <v>2010</v>
      </c>
    </row>
    <row r="3896" spans="2:4">
      <c r="B3896" s="80">
        <v>40238</v>
      </c>
      <c r="C3896">
        <v>3.25</v>
      </c>
      <c r="D3896">
        <v>2010</v>
      </c>
    </row>
    <row r="3897" spans="2:4">
      <c r="B3897" s="80">
        <v>40239</v>
      </c>
      <c r="C3897">
        <v>3.25</v>
      </c>
      <c r="D3897">
        <v>2010</v>
      </c>
    </row>
    <row r="3898" spans="2:4">
      <c r="B3898" s="80">
        <v>40240</v>
      </c>
      <c r="C3898">
        <v>3.25</v>
      </c>
      <c r="D3898">
        <v>2010</v>
      </c>
    </row>
    <row r="3899" spans="2:4">
      <c r="B3899" s="80">
        <v>40241</v>
      </c>
      <c r="C3899">
        <v>3.25</v>
      </c>
      <c r="D3899">
        <v>2010</v>
      </c>
    </row>
    <row r="3900" spans="2:4">
      <c r="B3900" s="80">
        <v>40242</v>
      </c>
      <c r="C3900">
        <v>3.25</v>
      </c>
      <c r="D3900">
        <v>2010</v>
      </c>
    </row>
    <row r="3901" spans="2:4">
      <c r="B3901" s="80">
        <v>40245</v>
      </c>
      <c r="C3901">
        <v>3.25</v>
      </c>
      <c r="D3901">
        <v>2010</v>
      </c>
    </row>
    <row r="3902" spans="2:4">
      <c r="B3902" s="80">
        <v>40246</v>
      </c>
      <c r="C3902">
        <v>3.25</v>
      </c>
      <c r="D3902">
        <v>2010</v>
      </c>
    </row>
    <row r="3903" spans="2:4">
      <c r="B3903" s="80">
        <v>40247</v>
      </c>
      <c r="C3903">
        <v>3.25</v>
      </c>
      <c r="D3903">
        <v>2010</v>
      </c>
    </row>
    <row r="3904" spans="2:4">
      <c r="B3904" s="80">
        <v>40248</v>
      </c>
      <c r="C3904">
        <v>3.25</v>
      </c>
      <c r="D3904">
        <v>2010</v>
      </c>
    </row>
    <row r="3905" spans="2:4">
      <c r="B3905" s="80">
        <v>40249</v>
      </c>
      <c r="C3905">
        <v>3.25</v>
      </c>
      <c r="D3905">
        <v>2010</v>
      </c>
    </row>
    <row r="3906" spans="2:4">
      <c r="B3906" s="80">
        <v>40252</v>
      </c>
      <c r="C3906">
        <v>3.25</v>
      </c>
      <c r="D3906">
        <v>2010</v>
      </c>
    </row>
    <row r="3907" spans="2:4">
      <c r="B3907" s="80">
        <v>40253</v>
      </c>
      <c r="C3907">
        <v>3.25</v>
      </c>
      <c r="D3907">
        <v>2010</v>
      </c>
    </row>
    <row r="3908" spans="2:4">
      <c r="B3908" s="80">
        <v>40254</v>
      </c>
      <c r="C3908">
        <v>3.25</v>
      </c>
      <c r="D3908">
        <v>2010</v>
      </c>
    </row>
    <row r="3909" spans="2:4">
      <c r="B3909" s="80">
        <v>40255</v>
      </c>
      <c r="C3909">
        <v>3.25</v>
      </c>
      <c r="D3909">
        <v>2010</v>
      </c>
    </row>
    <row r="3910" spans="2:4">
      <c r="B3910" s="80">
        <v>40256</v>
      </c>
      <c r="C3910">
        <v>3.25</v>
      </c>
      <c r="D3910">
        <v>2010</v>
      </c>
    </row>
    <row r="3911" spans="2:4">
      <c r="B3911" s="80">
        <v>40259</v>
      </c>
      <c r="C3911">
        <v>3.25</v>
      </c>
      <c r="D3911">
        <v>2010</v>
      </c>
    </row>
    <row r="3912" spans="2:4">
      <c r="B3912" s="80">
        <v>40260</v>
      </c>
      <c r="C3912">
        <v>3.25</v>
      </c>
      <c r="D3912">
        <v>2010</v>
      </c>
    </row>
    <row r="3913" spans="2:4">
      <c r="B3913" s="80">
        <v>40261</v>
      </c>
      <c r="C3913">
        <v>3.25</v>
      </c>
      <c r="D3913">
        <v>2010</v>
      </c>
    </row>
    <row r="3914" spans="2:4">
      <c r="B3914" s="80">
        <v>40262</v>
      </c>
      <c r="C3914">
        <v>3.25</v>
      </c>
      <c r="D3914">
        <v>2010</v>
      </c>
    </row>
    <row r="3915" spans="2:4">
      <c r="B3915" s="80">
        <v>40263</v>
      </c>
      <c r="C3915">
        <v>3.25</v>
      </c>
      <c r="D3915">
        <v>2010</v>
      </c>
    </row>
    <row r="3916" spans="2:4">
      <c r="B3916" s="80">
        <v>40266</v>
      </c>
      <c r="C3916">
        <v>3.25</v>
      </c>
      <c r="D3916">
        <v>2010</v>
      </c>
    </row>
    <row r="3917" spans="2:4">
      <c r="B3917" s="80">
        <v>40267</v>
      </c>
      <c r="C3917">
        <v>3.25</v>
      </c>
      <c r="D3917">
        <v>2010</v>
      </c>
    </row>
    <row r="3918" spans="2:4">
      <c r="B3918" s="80">
        <v>40268</v>
      </c>
      <c r="C3918">
        <v>3.25</v>
      </c>
      <c r="D3918">
        <v>2010</v>
      </c>
    </row>
    <row r="3919" spans="2:4">
      <c r="B3919" s="80">
        <v>40269</v>
      </c>
      <c r="C3919">
        <v>3.25</v>
      </c>
      <c r="D3919">
        <v>2010</v>
      </c>
    </row>
    <row r="3920" spans="2:4">
      <c r="B3920" s="80">
        <v>40270</v>
      </c>
      <c r="C3920">
        <v>3.25</v>
      </c>
      <c r="D3920">
        <v>2010</v>
      </c>
    </row>
    <row r="3921" spans="2:4">
      <c r="B3921" s="80">
        <v>40273</v>
      </c>
      <c r="C3921">
        <v>3.25</v>
      </c>
      <c r="D3921">
        <v>2010</v>
      </c>
    </row>
    <row r="3922" spans="2:4">
      <c r="B3922" s="80">
        <v>40274</v>
      </c>
      <c r="C3922">
        <v>3.25</v>
      </c>
      <c r="D3922">
        <v>2010</v>
      </c>
    </row>
    <row r="3923" spans="2:4">
      <c r="B3923" s="80">
        <v>40275</v>
      </c>
      <c r="C3923">
        <v>3.25</v>
      </c>
      <c r="D3923">
        <v>2010</v>
      </c>
    </row>
    <row r="3924" spans="2:4">
      <c r="B3924" s="80">
        <v>40276</v>
      </c>
      <c r="C3924">
        <v>3.25</v>
      </c>
      <c r="D3924">
        <v>2010</v>
      </c>
    </row>
    <row r="3925" spans="2:4">
      <c r="B3925" s="80">
        <v>40277</v>
      </c>
      <c r="C3925">
        <v>3.25</v>
      </c>
      <c r="D3925">
        <v>2010</v>
      </c>
    </row>
    <row r="3926" spans="2:4">
      <c r="B3926" s="80">
        <v>40280</v>
      </c>
      <c r="C3926">
        <v>3.25</v>
      </c>
      <c r="D3926">
        <v>2010</v>
      </c>
    </row>
    <row r="3927" spans="2:4">
      <c r="B3927" s="80">
        <v>40281</v>
      </c>
      <c r="C3927">
        <v>3.25</v>
      </c>
      <c r="D3927">
        <v>2010</v>
      </c>
    </row>
    <row r="3928" spans="2:4">
      <c r="B3928" s="80">
        <v>40282</v>
      </c>
      <c r="C3928">
        <v>3.25</v>
      </c>
      <c r="D3928">
        <v>2010</v>
      </c>
    </row>
    <row r="3929" spans="2:4">
      <c r="B3929" s="80">
        <v>40283</v>
      </c>
      <c r="C3929">
        <v>3.25</v>
      </c>
      <c r="D3929">
        <v>2010</v>
      </c>
    </row>
    <row r="3930" spans="2:4">
      <c r="B3930" s="80">
        <v>40284</v>
      </c>
      <c r="C3930">
        <v>3.25</v>
      </c>
      <c r="D3930">
        <v>2010</v>
      </c>
    </row>
    <row r="3931" spans="2:4">
      <c r="B3931" s="80">
        <v>40287</v>
      </c>
      <c r="C3931">
        <v>3.25</v>
      </c>
      <c r="D3931">
        <v>2010</v>
      </c>
    </row>
    <row r="3932" spans="2:4">
      <c r="B3932" s="80">
        <v>40288</v>
      </c>
      <c r="C3932">
        <v>3.25</v>
      </c>
      <c r="D3932">
        <v>2010</v>
      </c>
    </row>
    <row r="3933" spans="2:4">
      <c r="B3933" s="80">
        <v>40289</v>
      </c>
      <c r="C3933">
        <v>3.25</v>
      </c>
      <c r="D3933">
        <v>2010</v>
      </c>
    </row>
    <row r="3934" spans="2:4">
      <c r="B3934" s="80">
        <v>40290</v>
      </c>
      <c r="C3934">
        <v>3.25</v>
      </c>
      <c r="D3934">
        <v>2010</v>
      </c>
    </row>
    <row r="3935" spans="2:4">
      <c r="B3935" s="80">
        <v>40291</v>
      </c>
      <c r="C3935">
        <v>3.25</v>
      </c>
      <c r="D3935">
        <v>2010</v>
      </c>
    </row>
    <row r="3936" spans="2:4">
      <c r="B3936" s="80">
        <v>40294</v>
      </c>
      <c r="C3936">
        <v>3.25</v>
      </c>
      <c r="D3936">
        <v>2010</v>
      </c>
    </row>
    <row r="3937" spans="2:4">
      <c r="B3937" s="80">
        <v>40295</v>
      </c>
      <c r="C3937">
        <v>3.25</v>
      </c>
      <c r="D3937">
        <v>2010</v>
      </c>
    </row>
    <row r="3938" spans="2:4">
      <c r="B3938" s="80">
        <v>40296</v>
      </c>
      <c r="C3938">
        <v>3.25</v>
      </c>
      <c r="D3938">
        <v>2010</v>
      </c>
    </row>
    <row r="3939" spans="2:4">
      <c r="B3939" s="80">
        <v>40297</v>
      </c>
      <c r="C3939">
        <v>3.25</v>
      </c>
      <c r="D3939">
        <v>2010</v>
      </c>
    </row>
    <row r="3940" spans="2:4">
      <c r="B3940" s="80">
        <v>40298</v>
      </c>
      <c r="C3940">
        <v>3.25</v>
      </c>
      <c r="D3940">
        <v>2010</v>
      </c>
    </row>
    <row r="3941" spans="2:4">
      <c r="B3941" s="80">
        <v>40301</v>
      </c>
      <c r="C3941">
        <v>3.25</v>
      </c>
      <c r="D3941">
        <v>2010</v>
      </c>
    </row>
    <row r="3942" spans="2:4">
      <c r="B3942" s="80">
        <v>40302</v>
      </c>
      <c r="C3942">
        <v>3.25</v>
      </c>
      <c r="D3942">
        <v>2010</v>
      </c>
    </row>
    <row r="3943" spans="2:4">
      <c r="B3943" s="80">
        <v>40303</v>
      </c>
      <c r="C3943">
        <v>3.25</v>
      </c>
      <c r="D3943">
        <v>2010</v>
      </c>
    </row>
    <row r="3944" spans="2:4">
      <c r="B3944" s="80">
        <v>40304</v>
      </c>
      <c r="C3944">
        <v>3.25</v>
      </c>
      <c r="D3944">
        <v>2010</v>
      </c>
    </row>
    <row r="3945" spans="2:4">
      <c r="B3945" s="80">
        <v>40305</v>
      </c>
      <c r="C3945">
        <v>3.25</v>
      </c>
      <c r="D3945">
        <v>2010</v>
      </c>
    </row>
    <row r="3946" spans="2:4">
      <c r="B3946" s="80">
        <v>40308</v>
      </c>
      <c r="C3946">
        <v>3.25</v>
      </c>
      <c r="D3946">
        <v>2010</v>
      </c>
    </row>
    <row r="3947" spans="2:4">
      <c r="B3947" s="80">
        <v>40309</v>
      </c>
      <c r="C3947">
        <v>3.25</v>
      </c>
      <c r="D3947">
        <v>2010</v>
      </c>
    </row>
    <row r="3948" spans="2:4">
      <c r="B3948" s="80">
        <v>40310</v>
      </c>
      <c r="C3948">
        <v>3.25</v>
      </c>
      <c r="D3948">
        <v>2010</v>
      </c>
    </row>
    <row r="3949" spans="2:4">
      <c r="B3949" s="80">
        <v>40311</v>
      </c>
      <c r="C3949">
        <v>3.25</v>
      </c>
      <c r="D3949">
        <v>2010</v>
      </c>
    </row>
    <row r="3950" spans="2:4">
      <c r="B3950" s="80">
        <v>40312</v>
      </c>
      <c r="C3950">
        <v>3.25</v>
      </c>
      <c r="D3950">
        <v>2010</v>
      </c>
    </row>
    <row r="3951" spans="2:4">
      <c r="B3951" s="80">
        <v>40315</v>
      </c>
      <c r="C3951">
        <v>3.25</v>
      </c>
      <c r="D3951">
        <v>2010</v>
      </c>
    </row>
    <row r="3952" spans="2:4">
      <c r="B3952" s="80">
        <v>40316</v>
      </c>
      <c r="C3952">
        <v>3.25</v>
      </c>
      <c r="D3952">
        <v>2010</v>
      </c>
    </row>
    <row r="3953" spans="2:4">
      <c r="B3953" s="80">
        <v>40317</v>
      </c>
      <c r="C3953">
        <v>3.25</v>
      </c>
      <c r="D3953">
        <v>2010</v>
      </c>
    </row>
    <row r="3954" spans="2:4">
      <c r="B3954" s="80">
        <v>40318</v>
      </c>
      <c r="C3954">
        <v>3.25</v>
      </c>
      <c r="D3954">
        <v>2010</v>
      </c>
    </row>
    <row r="3955" spans="2:4">
      <c r="B3955" s="80">
        <v>40319</v>
      </c>
      <c r="C3955">
        <v>3.25</v>
      </c>
      <c r="D3955">
        <v>2010</v>
      </c>
    </row>
    <row r="3956" spans="2:4">
      <c r="B3956" s="80">
        <v>40322</v>
      </c>
      <c r="C3956">
        <v>3.25</v>
      </c>
      <c r="D3956">
        <v>2010</v>
      </c>
    </row>
    <row r="3957" spans="2:4">
      <c r="B3957" s="80">
        <v>40323</v>
      </c>
      <c r="C3957">
        <v>3.25</v>
      </c>
      <c r="D3957">
        <v>2010</v>
      </c>
    </row>
    <row r="3958" spans="2:4">
      <c r="B3958" s="80">
        <v>40324</v>
      </c>
      <c r="C3958">
        <v>3.25</v>
      </c>
      <c r="D3958">
        <v>2010</v>
      </c>
    </row>
    <row r="3959" spans="2:4">
      <c r="B3959" s="80">
        <v>40325</v>
      </c>
      <c r="C3959">
        <v>3.25</v>
      </c>
      <c r="D3959">
        <v>2010</v>
      </c>
    </row>
    <row r="3960" spans="2:4">
      <c r="B3960" s="80">
        <v>40326</v>
      </c>
      <c r="C3960">
        <v>3.25</v>
      </c>
      <c r="D3960">
        <v>2010</v>
      </c>
    </row>
    <row r="3961" spans="2:4">
      <c r="B3961" s="80">
        <v>40329</v>
      </c>
      <c r="C3961">
        <v>3.25</v>
      </c>
      <c r="D3961">
        <v>2010</v>
      </c>
    </row>
    <row r="3962" spans="2:4">
      <c r="B3962" s="80">
        <v>40330</v>
      </c>
      <c r="C3962">
        <v>3.25</v>
      </c>
      <c r="D3962">
        <v>2010</v>
      </c>
    </row>
    <row r="3963" spans="2:4">
      <c r="B3963" s="80">
        <v>40331</v>
      </c>
      <c r="C3963">
        <v>3.25</v>
      </c>
      <c r="D3963">
        <v>2010</v>
      </c>
    </row>
    <row r="3964" spans="2:4">
      <c r="B3964" s="80">
        <v>40332</v>
      </c>
      <c r="C3964">
        <v>3.25</v>
      </c>
      <c r="D3964">
        <v>2010</v>
      </c>
    </row>
    <row r="3965" spans="2:4">
      <c r="B3965" s="80">
        <v>40333</v>
      </c>
      <c r="C3965">
        <v>3.25</v>
      </c>
      <c r="D3965">
        <v>2010</v>
      </c>
    </row>
    <row r="3966" spans="2:4">
      <c r="B3966" s="80">
        <v>40336</v>
      </c>
      <c r="C3966">
        <v>3.25</v>
      </c>
      <c r="D3966">
        <v>2010</v>
      </c>
    </row>
    <row r="3967" spans="2:4">
      <c r="B3967" s="80">
        <v>40337</v>
      </c>
      <c r="C3967">
        <v>3.25</v>
      </c>
      <c r="D3967">
        <v>2010</v>
      </c>
    </row>
    <row r="3968" spans="2:4">
      <c r="B3968" s="80">
        <v>40338</v>
      </c>
      <c r="C3968">
        <v>3.25</v>
      </c>
      <c r="D3968">
        <v>2010</v>
      </c>
    </row>
    <row r="3969" spans="2:4">
      <c r="B3969" s="80">
        <v>40339</v>
      </c>
      <c r="C3969">
        <v>3.25</v>
      </c>
      <c r="D3969">
        <v>2010</v>
      </c>
    </row>
    <row r="3970" spans="2:4">
      <c r="B3970" s="80">
        <v>40340</v>
      </c>
      <c r="C3970">
        <v>3.25</v>
      </c>
      <c r="D3970">
        <v>2010</v>
      </c>
    </row>
    <row r="3971" spans="2:4">
      <c r="B3971" s="80">
        <v>40343</v>
      </c>
      <c r="C3971">
        <v>3.25</v>
      </c>
      <c r="D3971">
        <v>2010</v>
      </c>
    </row>
    <row r="3972" spans="2:4">
      <c r="B3972" s="80">
        <v>40344</v>
      </c>
      <c r="C3972">
        <v>3.25</v>
      </c>
      <c r="D3972">
        <v>2010</v>
      </c>
    </row>
    <row r="3973" spans="2:4">
      <c r="B3973" s="80">
        <v>40345</v>
      </c>
      <c r="C3973">
        <v>3.25</v>
      </c>
      <c r="D3973">
        <v>2010</v>
      </c>
    </row>
    <row r="3974" spans="2:4">
      <c r="B3974" s="80">
        <v>40346</v>
      </c>
      <c r="C3974">
        <v>3.25</v>
      </c>
      <c r="D3974">
        <v>2010</v>
      </c>
    </row>
    <row r="3975" spans="2:4">
      <c r="B3975" s="80">
        <v>40347</v>
      </c>
      <c r="C3975">
        <v>3.25</v>
      </c>
      <c r="D3975">
        <v>2010</v>
      </c>
    </row>
    <row r="3976" spans="2:4">
      <c r="B3976" s="80">
        <v>40350</v>
      </c>
      <c r="C3976">
        <v>3.25</v>
      </c>
      <c r="D3976">
        <v>2010</v>
      </c>
    </row>
    <row r="3977" spans="2:4">
      <c r="B3977" s="80">
        <v>40351</v>
      </c>
      <c r="C3977">
        <v>3.25</v>
      </c>
      <c r="D3977">
        <v>2010</v>
      </c>
    </row>
    <row r="3978" spans="2:4">
      <c r="B3978" s="80">
        <v>40352</v>
      </c>
      <c r="C3978">
        <v>3.25</v>
      </c>
      <c r="D3978">
        <v>2010</v>
      </c>
    </row>
    <row r="3979" spans="2:4">
      <c r="B3979" s="80">
        <v>40353</v>
      </c>
      <c r="C3979">
        <v>3.25</v>
      </c>
      <c r="D3979">
        <v>2010</v>
      </c>
    </row>
    <row r="3980" spans="2:4">
      <c r="B3980" s="80">
        <v>40354</v>
      </c>
      <c r="C3980">
        <v>3.25</v>
      </c>
      <c r="D3980">
        <v>2010</v>
      </c>
    </row>
    <row r="3981" spans="2:4">
      <c r="B3981" s="80">
        <v>40357</v>
      </c>
      <c r="C3981">
        <v>3.25</v>
      </c>
      <c r="D3981">
        <v>2010</v>
      </c>
    </row>
    <row r="3982" spans="2:4">
      <c r="B3982" s="80">
        <v>40358</v>
      </c>
      <c r="C3982">
        <v>3.25</v>
      </c>
      <c r="D3982">
        <v>2010</v>
      </c>
    </row>
    <row r="3983" spans="2:4">
      <c r="B3983" s="80">
        <v>40359</v>
      </c>
      <c r="C3983">
        <v>3.25</v>
      </c>
      <c r="D3983">
        <v>2010</v>
      </c>
    </row>
    <row r="3984" spans="2:4">
      <c r="B3984" s="80">
        <v>40360</v>
      </c>
      <c r="C3984">
        <v>3.25</v>
      </c>
      <c r="D3984">
        <v>2010</v>
      </c>
    </row>
    <row r="3985" spans="2:4">
      <c r="B3985" s="80">
        <v>40361</v>
      </c>
      <c r="C3985">
        <v>3.25</v>
      </c>
      <c r="D3985">
        <v>2010</v>
      </c>
    </row>
    <row r="3986" spans="2:4">
      <c r="B3986" s="80">
        <v>40364</v>
      </c>
      <c r="C3986">
        <v>3.25</v>
      </c>
      <c r="D3986">
        <v>2010</v>
      </c>
    </row>
    <row r="3987" spans="2:4">
      <c r="B3987" s="80">
        <v>40365</v>
      </c>
      <c r="C3987">
        <v>3.25</v>
      </c>
      <c r="D3987">
        <v>2010</v>
      </c>
    </row>
    <row r="3988" spans="2:4">
      <c r="B3988" s="80">
        <v>40366</v>
      </c>
      <c r="C3988">
        <v>3.25</v>
      </c>
      <c r="D3988">
        <v>2010</v>
      </c>
    </row>
    <row r="3989" spans="2:4">
      <c r="B3989" s="80">
        <v>40367</v>
      </c>
      <c r="C3989">
        <v>3.25</v>
      </c>
      <c r="D3989">
        <v>2010</v>
      </c>
    </row>
    <row r="3990" spans="2:4">
      <c r="B3990" s="80">
        <v>40368</v>
      </c>
      <c r="C3990">
        <v>3.25</v>
      </c>
      <c r="D3990">
        <v>2010</v>
      </c>
    </row>
    <row r="3991" spans="2:4">
      <c r="B3991" s="80">
        <v>40369</v>
      </c>
      <c r="C3991">
        <v>0</v>
      </c>
      <c r="D3991">
        <v>2010</v>
      </c>
    </row>
    <row r="3992" spans="2:4">
      <c r="B3992" s="80">
        <v>40370</v>
      </c>
      <c r="C3992">
        <v>0</v>
      </c>
      <c r="D3992">
        <v>2010</v>
      </c>
    </row>
    <row r="3993" spans="2:4">
      <c r="B3993" s="80">
        <v>40371</v>
      </c>
      <c r="C3993">
        <v>3.25</v>
      </c>
      <c r="D3993">
        <v>2010</v>
      </c>
    </row>
    <row r="3994" spans="2:4">
      <c r="B3994" s="80">
        <v>40372</v>
      </c>
      <c r="C3994">
        <v>3.25</v>
      </c>
      <c r="D3994">
        <v>2010</v>
      </c>
    </row>
    <row r="3995" spans="2:4">
      <c r="B3995" s="80">
        <v>40373</v>
      </c>
      <c r="C3995">
        <v>3.25</v>
      </c>
      <c r="D3995">
        <v>2010</v>
      </c>
    </row>
    <row r="3996" spans="2:4">
      <c r="B3996" s="80">
        <v>40374</v>
      </c>
      <c r="C3996">
        <v>3.25</v>
      </c>
      <c r="D3996">
        <v>2010</v>
      </c>
    </row>
    <row r="3997" spans="2:4">
      <c r="B3997" s="80">
        <v>40375</v>
      </c>
      <c r="C3997">
        <v>3.25</v>
      </c>
      <c r="D3997">
        <v>2010</v>
      </c>
    </row>
    <row r="3998" spans="2:4">
      <c r="B3998" s="80">
        <v>40376</v>
      </c>
      <c r="C3998">
        <v>0</v>
      </c>
      <c r="D3998">
        <v>2010</v>
      </c>
    </row>
    <row r="3999" spans="2:4">
      <c r="B3999" s="80">
        <v>40377</v>
      </c>
      <c r="C3999">
        <v>0</v>
      </c>
      <c r="D3999">
        <v>2010</v>
      </c>
    </row>
    <row r="4000" spans="2:4">
      <c r="B4000" s="80">
        <v>40378</v>
      </c>
      <c r="C4000">
        <v>3.25</v>
      </c>
      <c r="D4000">
        <v>2010</v>
      </c>
    </row>
    <row r="4001" spans="2:4">
      <c r="B4001" s="80">
        <v>40379</v>
      </c>
      <c r="C4001">
        <v>3.25</v>
      </c>
      <c r="D4001">
        <v>2010</v>
      </c>
    </row>
    <row r="4002" spans="2:4">
      <c r="B4002" s="80">
        <v>40380</v>
      </c>
      <c r="C4002">
        <v>3.25</v>
      </c>
      <c r="D4002">
        <v>2010</v>
      </c>
    </row>
    <row r="4003" spans="2:4">
      <c r="B4003" s="80">
        <v>40381</v>
      </c>
      <c r="C4003">
        <v>3.25</v>
      </c>
      <c r="D4003">
        <v>2010</v>
      </c>
    </row>
    <row r="4004" spans="2:4">
      <c r="B4004" s="80">
        <v>40382</v>
      </c>
      <c r="C4004">
        <v>3.25</v>
      </c>
      <c r="D4004">
        <v>2010</v>
      </c>
    </row>
    <row r="4005" spans="2:4">
      <c r="B4005" s="80">
        <v>40383</v>
      </c>
      <c r="C4005">
        <v>0</v>
      </c>
      <c r="D4005">
        <v>2010</v>
      </c>
    </row>
    <row r="4006" spans="2:4">
      <c r="B4006" s="80">
        <v>40384</v>
      </c>
      <c r="C4006">
        <v>0</v>
      </c>
      <c r="D4006">
        <v>2010</v>
      </c>
    </row>
    <row r="4007" spans="2:4">
      <c r="B4007" s="80">
        <v>40385</v>
      </c>
      <c r="C4007">
        <v>3.25</v>
      </c>
      <c r="D4007">
        <v>2010</v>
      </c>
    </row>
    <row r="4008" spans="2:4">
      <c r="B4008" s="80">
        <v>40386</v>
      </c>
      <c r="C4008">
        <v>3.25</v>
      </c>
      <c r="D4008">
        <v>2010</v>
      </c>
    </row>
    <row r="4009" spans="2:4">
      <c r="B4009" s="80">
        <v>40387</v>
      </c>
      <c r="C4009">
        <v>3.25</v>
      </c>
      <c r="D4009">
        <v>2010</v>
      </c>
    </row>
    <row r="4010" spans="2:4">
      <c r="B4010" s="80">
        <v>40388</v>
      </c>
      <c r="C4010">
        <v>3.25</v>
      </c>
      <c r="D4010">
        <v>2010</v>
      </c>
    </row>
    <row r="4011" spans="2:4">
      <c r="B4011" s="80">
        <v>40389</v>
      </c>
      <c r="C4011">
        <v>3.25</v>
      </c>
      <c r="D4011">
        <v>2010</v>
      </c>
    </row>
    <row r="4012" spans="2:4">
      <c r="B4012" s="80">
        <v>40390</v>
      </c>
      <c r="C4012">
        <v>0</v>
      </c>
      <c r="D4012">
        <v>2010</v>
      </c>
    </row>
    <row r="4013" spans="2:4">
      <c r="B4013" s="80">
        <v>40391</v>
      </c>
      <c r="C4013">
        <v>0</v>
      </c>
      <c r="D4013">
        <v>2010</v>
      </c>
    </row>
    <row r="4014" spans="2:4">
      <c r="B4014" s="80">
        <v>40392</v>
      </c>
      <c r="C4014">
        <v>3.25</v>
      </c>
      <c r="D4014">
        <v>2010</v>
      </c>
    </row>
    <row r="4015" spans="2:4">
      <c r="B4015" s="80">
        <v>40393</v>
      </c>
      <c r="C4015">
        <v>3.25</v>
      </c>
      <c r="D4015">
        <v>2010</v>
      </c>
    </row>
    <row r="4016" spans="2:4">
      <c r="B4016" s="80">
        <v>40394</v>
      </c>
      <c r="C4016">
        <v>3.25</v>
      </c>
      <c r="D4016">
        <v>2010</v>
      </c>
    </row>
    <row r="4017" spans="2:4">
      <c r="B4017" s="80">
        <v>40395</v>
      </c>
      <c r="C4017">
        <v>3.25</v>
      </c>
      <c r="D4017">
        <v>2010</v>
      </c>
    </row>
    <row r="4018" spans="2:4">
      <c r="B4018" s="80">
        <v>40396</v>
      </c>
      <c r="C4018">
        <v>3.25</v>
      </c>
      <c r="D4018">
        <v>2010</v>
      </c>
    </row>
    <row r="4019" spans="2:4">
      <c r="B4019" s="80">
        <v>40397</v>
      </c>
      <c r="C4019">
        <v>0</v>
      </c>
      <c r="D4019">
        <v>2010</v>
      </c>
    </row>
    <row r="4020" spans="2:4">
      <c r="B4020" s="80">
        <v>40398</v>
      </c>
      <c r="C4020">
        <v>0</v>
      </c>
      <c r="D4020">
        <v>2010</v>
      </c>
    </row>
    <row r="4021" spans="2:4">
      <c r="B4021" s="80">
        <v>40399</v>
      </c>
      <c r="C4021">
        <v>3.25</v>
      </c>
      <c r="D4021">
        <v>2010</v>
      </c>
    </row>
    <row r="4022" spans="2:4">
      <c r="B4022" s="80">
        <v>40400</v>
      </c>
      <c r="C4022">
        <v>3.25</v>
      </c>
      <c r="D4022">
        <v>2010</v>
      </c>
    </row>
    <row r="4023" spans="2:4">
      <c r="B4023" s="80">
        <v>40401</v>
      </c>
      <c r="C4023">
        <v>3.25</v>
      </c>
      <c r="D4023">
        <v>2010</v>
      </c>
    </row>
    <row r="4024" spans="2:4">
      <c r="B4024" s="80">
        <v>40402</v>
      </c>
      <c r="C4024">
        <v>3.25</v>
      </c>
      <c r="D4024">
        <v>2010</v>
      </c>
    </row>
    <row r="4025" spans="2:4">
      <c r="B4025" s="80">
        <v>40403</v>
      </c>
      <c r="C4025">
        <v>3.25</v>
      </c>
      <c r="D4025">
        <v>2010</v>
      </c>
    </row>
    <row r="4026" spans="2:4">
      <c r="B4026" s="80">
        <v>40404</v>
      </c>
      <c r="C4026">
        <v>0</v>
      </c>
      <c r="D4026">
        <v>2010</v>
      </c>
    </row>
    <row r="4027" spans="2:4">
      <c r="B4027" s="80">
        <v>40405</v>
      </c>
      <c r="C4027">
        <v>0</v>
      </c>
      <c r="D4027">
        <v>2010</v>
      </c>
    </row>
    <row r="4028" spans="2:4">
      <c r="B4028" s="80">
        <v>40406</v>
      </c>
      <c r="C4028">
        <v>3.25</v>
      </c>
      <c r="D4028">
        <v>2010</v>
      </c>
    </row>
    <row r="4029" spans="2:4">
      <c r="B4029" s="80">
        <v>40407</v>
      </c>
      <c r="C4029">
        <v>3.25</v>
      </c>
      <c r="D4029">
        <v>2010</v>
      </c>
    </row>
    <row r="4030" spans="2:4">
      <c r="B4030" s="80">
        <v>40408</v>
      </c>
      <c r="C4030">
        <v>3.25</v>
      </c>
      <c r="D4030">
        <v>2010</v>
      </c>
    </row>
    <row r="4031" spans="2:4">
      <c r="B4031" s="80">
        <v>40409</v>
      </c>
      <c r="C4031">
        <v>3.25</v>
      </c>
      <c r="D4031">
        <v>2010</v>
      </c>
    </row>
    <row r="4032" spans="2:4">
      <c r="B4032" s="80">
        <v>40410</v>
      </c>
      <c r="C4032">
        <v>3.25</v>
      </c>
      <c r="D4032">
        <v>2010</v>
      </c>
    </row>
    <row r="4033" spans="2:4">
      <c r="B4033" s="80">
        <v>40411</v>
      </c>
      <c r="C4033">
        <v>0</v>
      </c>
      <c r="D4033">
        <v>2010</v>
      </c>
    </row>
    <row r="4034" spans="2:4">
      <c r="B4034" s="80">
        <v>40412</v>
      </c>
      <c r="C4034">
        <v>0</v>
      </c>
      <c r="D4034">
        <v>2010</v>
      </c>
    </row>
    <row r="4035" spans="2:4">
      <c r="B4035" s="80">
        <v>40413</v>
      </c>
      <c r="C4035">
        <v>3.25</v>
      </c>
      <c r="D4035">
        <v>2010</v>
      </c>
    </row>
    <row r="4036" spans="2:4">
      <c r="B4036" s="80">
        <v>40414</v>
      </c>
      <c r="C4036">
        <v>3.25</v>
      </c>
      <c r="D4036">
        <v>2010</v>
      </c>
    </row>
    <row r="4037" spans="2:4">
      <c r="B4037" s="80">
        <v>40415</v>
      </c>
      <c r="C4037">
        <v>3.25</v>
      </c>
      <c r="D4037">
        <v>2010</v>
      </c>
    </row>
    <row r="4038" spans="2:4">
      <c r="B4038" s="80">
        <v>40416</v>
      </c>
      <c r="C4038">
        <v>3.25</v>
      </c>
      <c r="D4038">
        <v>2010</v>
      </c>
    </row>
    <row r="4039" spans="2:4">
      <c r="B4039" s="80">
        <v>40417</v>
      </c>
      <c r="C4039">
        <v>3.25</v>
      </c>
      <c r="D4039">
        <v>2010</v>
      </c>
    </row>
    <row r="4040" spans="2:4">
      <c r="B4040" s="80">
        <v>40418</v>
      </c>
      <c r="C4040">
        <v>0</v>
      </c>
      <c r="D4040">
        <v>2010</v>
      </c>
    </row>
    <row r="4041" spans="2:4">
      <c r="B4041" s="80">
        <v>40419</v>
      </c>
      <c r="C4041">
        <v>0</v>
      </c>
      <c r="D4041">
        <v>2010</v>
      </c>
    </row>
    <row r="4042" spans="2:4">
      <c r="B4042" s="80">
        <v>40420</v>
      </c>
      <c r="C4042">
        <v>3.25</v>
      </c>
      <c r="D4042">
        <v>2010</v>
      </c>
    </row>
    <row r="4043" spans="2:4">
      <c r="B4043" s="80">
        <v>40421</v>
      </c>
      <c r="C4043">
        <v>3.25</v>
      </c>
      <c r="D4043">
        <v>2010</v>
      </c>
    </row>
    <row r="4044" spans="2:4">
      <c r="B4044" s="80">
        <v>40422</v>
      </c>
      <c r="C4044">
        <v>3.25</v>
      </c>
      <c r="D4044">
        <v>2010</v>
      </c>
    </row>
    <row r="4045" spans="2:4">
      <c r="B4045" s="80">
        <v>40423</v>
      </c>
      <c r="C4045">
        <v>3.25</v>
      </c>
      <c r="D4045">
        <v>2010</v>
      </c>
    </row>
    <row r="4046" spans="2:4">
      <c r="B4046" s="80">
        <v>40424</v>
      </c>
      <c r="C4046">
        <v>3.25</v>
      </c>
      <c r="D4046">
        <v>2010</v>
      </c>
    </row>
    <row r="4047" spans="2:4">
      <c r="B4047" s="80">
        <v>40425</v>
      </c>
      <c r="C4047">
        <v>0</v>
      </c>
      <c r="D4047">
        <v>2010</v>
      </c>
    </row>
    <row r="4048" spans="2:4">
      <c r="B4048" s="80">
        <v>40426</v>
      </c>
      <c r="C4048">
        <v>0</v>
      </c>
      <c r="D4048">
        <v>2010</v>
      </c>
    </row>
    <row r="4049" spans="2:4">
      <c r="B4049" s="80">
        <v>40427</v>
      </c>
      <c r="C4049">
        <v>0</v>
      </c>
      <c r="D4049">
        <v>2010</v>
      </c>
    </row>
    <row r="4050" spans="2:4">
      <c r="B4050" s="80">
        <v>40428</v>
      </c>
      <c r="C4050">
        <v>3.25</v>
      </c>
      <c r="D4050">
        <v>2010</v>
      </c>
    </row>
    <row r="4051" spans="2:4">
      <c r="B4051" s="80">
        <v>40429</v>
      </c>
      <c r="C4051">
        <v>3.25</v>
      </c>
      <c r="D4051">
        <v>2010</v>
      </c>
    </row>
    <row r="4052" spans="2:4">
      <c r="B4052" s="80">
        <v>40430</v>
      </c>
      <c r="C4052">
        <v>3.25</v>
      </c>
      <c r="D4052">
        <v>2010</v>
      </c>
    </row>
    <row r="4053" spans="2:4">
      <c r="B4053" s="80">
        <v>40431</v>
      </c>
      <c r="C4053">
        <v>3.25</v>
      </c>
      <c r="D4053">
        <v>2010</v>
      </c>
    </row>
    <row r="4054" spans="2:4">
      <c r="B4054" s="80">
        <v>40432</v>
      </c>
      <c r="C4054">
        <v>0</v>
      </c>
      <c r="D4054">
        <v>2010</v>
      </c>
    </row>
    <row r="4055" spans="2:4">
      <c r="B4055" s="80">
        <v>40433</v>
      </c>
      <c r="C4055">
        <v>0</v>
      </c>
      <c r="D4055">
        <v>2010</v>
      </c>
    </row>
    <row r="4056" spans="2:4">
      <c r="B4056" s="80">
        <v>40434</v>
      </c>
      <c r="C4056">
        <v>3.25</v>
      </c>
      <c r="D4056">
        <v>2010</v>
      </c>
    </row>
    <row r="4057" spans="2:4">
      <c r="B4057" s="80">
        <v>40435</v>
      </c>
      <c r="C4057">
        <v>3.25</v>
      </c>
      <c r="D4057">
        <v>2010</v>
      </c>
    </row>
    <row r="4058" spans="2:4">
      <c r="B4058" s="80">
        <v>40436</v>
      </c>
      <c r="C4058">
        <v>3.25</v>
      </c>
      <c r="D4058">
        <v>2010</v>
      </c>
    </row>
    <row r="4059" spans="2:4">
      <c r="B4059" s="80">
        <v>40437</v>
      </c>
      <c r="C4059">
        <v>3.25</v>
      </c>
      <c r="D4059">
        <v>2010</v>
      </c>
    </row>
    <row r="4060" spans="2:4">
      <c r="B4060" s="80">
        <v>40438</v>
      </c>
      <c r="C4060">
        <v>3.25</v>
      </c>
      <c r="D4060">
        <v>2010</v>
      </c>
    </row>
    <row r="4061" spans="2:4">
      <c r="B4061" s="80">
        <v>40439</v>
      </c>
      <c r="C4061">
        <v>0</v>
      </c>
      <c r="D4061">
        <v>2010</v>
      </c>
    </row>
    <row r="4062" spans="2:4">
      <c r="B4062" s="80">
        <v>40440</v>
      </c>
      <c r="C4062">
        <v>0</v>
      </c>
      <c r="D4062">
        <v>2010</v>
      </c>
    </row>
    <row r="4063" spans="2:4">
      <c r="B4063" s="80">
        <v>40441</v>
      </c>
      <c r="C4063">
        <v>3.25</v>
      </c>
      <c r="D4063">
        <v>2010</v>
      </c>
    </row>
    <row r="4064" spans="2:4">
      <c r="B4064" s="80">
        <v>40442</v>
      </c>
      <c r="C4064">
        <v>3.25</v>
      </c>
      <c r="D4064">
        <v>2010</v>
      </c>
    </row>
    <row r="4065" spans="2:4">
      <c r="B4065" s="80">
        <v>40443</v>
      </c>
      <c r="C4065">
        <v>3.25</v>
      </c>
      <c r="D4065">
        <v>2010</v>
      </c>
    </row>
    <row r="4066" spans="2:4">
      <c r="B4066" s="80">
        <v>40444</v>
      </c>
      <c r="C4066">
        <v>3.25</v>
      </c>
      <c r="D4066">
        <v>2010</v>
      </c>
    </row>
    <row r="4067" spans="2:4">
      <c r="B4067" s="80">
        <v>40445</v>
      </c>
      <c r="C4067">
        <v>3.25</v>
      </c>
      <c r="D4067">
        <v>2010</v>
      </c>
    </row>
    <row r="4068" spans="2:4">
      <c r="B4068" s="80">
        <v>40446</v>
      </c>
      <c r="C4068">
        <v>0</v>
      </c>
      <c r="D4068">
        <v>2010</v>
      </c>
    </row>
    <row r="4069" spans="2:4">
      <c r="B4069" s="80">
        <v>40447</v>
      </c>
      <c r="C4069">
        <v>0</v>
      </c>
      <c r="D4069">
        <v>2010</v>
      </c>
    </row>
    <row r="4070" spans="2:4">
      <c r="B4070" s="80">
        <v>40448</v>
      </c>
      <c r="C4070">
        <v>3.25</v>
      </c>
      <c r="D4070">
        <v>2010</v>
      </c>
    </row>
    <row r="4071" spans="2:4">
      <c r="B4071" s="80">
        <v>40449</v>
      </c>
      <c r="C4071">
        <v>3.25</v>
      </c>
      <c r="D4071">
        <v>2010</v>
      </c>
    </row>
    <row r="4072" spans="2:4">
      <c r="B4072" s="80">
        <v>40450</v>
      </c>
      <c r="C4072">
        <v>3.25</v>
      </c>
      <c r="D4072">
        <v>2010</v>
      </c>
    </row>
    <row r="4073" spans="2:4">
      <c r="B4073" s="80">
        <v>40451</v>
      </c>
      <c r="C4073">
        <v>3.25</v>
      </c>
      <c r="D4073">
        <v>2010</v>
      </c>
    </row>
    <row r="4074" spans="2:4">
      <c r="B4074" s="80">
        <v>40452</v>
      </c>
      <c r="C4074">
        <v>3.25</v>
      </c>
      <c r="D4074">
        <v>2010</v>
      </c>
    </row>
    <row r="4075" spans="2:4">
      <c r="B4075" s="80">
        <v>40453</v>
      </c>
      <c r="C4075">
        <v>0</v>
      </c>
      <c r="D4075">
        <v>2010</v>
      </c>
    </row>
    <row r="4076" spans="2:4">
      <c r="B4076" s="80">
        <v>40454</v>
      </c>
      <c r="C4076">
        <v>0</v>
      </c>
      <c r="D4076">
        <v>2010</v>
      </c>
    </row>
    <row r="4077" spans="2:4">
      <c r="B4077" s="80">
        <v>40455</v>
      </c>
      <c r="C4077">
        <v>3.25</v>
      </c>
      <c r="D4077">
        <v>2010</v>
      </c>
    </row>
    <row r="4078" spans="2:4">
      <c r="B4078" s="80">
        <v>40456</v>
      </c>
      <c r="C4078">
        <v>3.25</v>
      </c>
      <c r="D4078">
        <v>2010</v>
      </c>
    </row>
    <row r="4079" spans="2:4">
      <c r="B4079" s="80">
        <v>40457</v>
      </c>
      <c r="C4079">
        <v>3.25</v>
      </c>
      <c r="D4079">
        <v>2010</v>
      </c>
    </row>
    <row r="4080" spans="2:4">
      <c r="B4080" s="80">
        <v>40458</v>
      </c>
      <c r="C4080">
        <v>3.25</v>
      </c>
      <c r="D4080">
        <v>2010</v>
      </c>
    </row>
    <row r="4081" spans="2:4">
      <c r="B4081" s="80">
        <v>40459</v>
      </c>
      <c r="C4081">
        <v>3.25</v>
      </c>
      <c r="D4081">
        <v>2010</v>
      </c>
    </row>
    <row r="4082" spans="2:4">
      <c r="B4082" s="80">
        <v>40460</v>
      </c>
      <c r="C4082">
        <v>0</v>
      </c>
      <c r="D4082">
        <v>2010</v>
      </c>
    </row>
    <row r="4083" spans="2:4">
      <c r="B4083" s="80">
        <v>40461</v>
      </c>
      <c r="C4083">
        <v>0</v>
      </c>
      <c r="D4083">
        <v>2010</v>
      </c>
    </row>
    <row r="4084" spans="2:4">
      <c r="B4084" s="80">
        <v>40462</v>
      </c>
      <c r="C4084">
        <v>3.25</v>
      </c>
      <c r="D4084">
        <v>2010</v>
      </c>
    </row>
    <row r="4085" spans="2:4">
      <c r="B4085" s="80">
        <v>40463</v>
      </c>
      <c r="C4085">
        <v>3.25</v>
      </c>
      <c r="D4085">
        <v>2010</v>
      </c>
    </row>
    <row r="4086" spans="2:4">
      <c r="B4086" s="80">
        <v>40464</v>
      </c>
      <c r="C4086">
        <v>3.25</v>
      </c>
      <c r="D4086">
        <v>2010</v>
      </c>
    </row>
    <row r="4087" spans="2:4">
      <c r="B4087" s="80">
        <v>40465</v>
      </c>
      <c r="C4087">
        <v>3.25</v>
      </c>
      <c r="D4087">
        <v>2010</v>
      </c>
    </row>
    <row r="4088" spans="2:4">
      <c r="B4088" s="80">
        <v>40466</v>
      </c>
      <c r="C4088">
        <v>3.25</v>
      </c>
      <c r="D4088">
        <v>2010</v>
      </c>
    </row>
    <row r="4089" spans="2:4">
      <c r="B4089" s="80">
        <v>40467</v>
      </c>
      <c r="C4089">
        <v>0</v>
      </c>
      <c r="D4089">
        <v>2010</v>
      </c>
    </row>
    <row r="4090" spans="2:4">
      <c r="B4090" s="80">
        <v>40468</v>
      </c>
      <c r="C4090">
        <v>0</v>
      </c>
      <c r="D4090">
        <v>2010</v>
      </c>
    </row>
    <row r="4091" spans="2:4">
      <c r="B4091" s="80">
        <v>40469</v>
      </c>
      <c r="C4091">
        <v>3.25</v>
      </c>
      <c r="D4091">
        <v>2010</v>
      </c>
    </row>
    <row r="4092" spans="2:4">
      <c r="B4092" s="80">
        <v>40470</v>
      </c>
      <c r="C4092">
        <v>3.25</v>
      </c>
      <c r="D4092">
        <v>2010</v>
      </c>
    </row>
    <row r="4093" spans="2:4">
      <c r="B4093" s="80">
        <v>40471</v>
      </c>
      <c r="C4093">
        <v>3.25</v>
      </c>
      <c r="D4093">
        <v>2010</v>
      </c>
    </row>
    <row r="4094" spans="2:4">
      <c r="B4094" s="80">
        <v>40472</v>
      </c>
      <c r="C4094">
        <v>3.25</v>
      </c>
      <c r="D4094">
        <v>2010</v>
      </c>
    </row>
    <row r="4095" spans="2:4">
      <c r="B4095" s="80">
        <v>40473</v>
      </c>
      <c r="C4095">
        <v>3.25</v>
      </c>
      <c r="D4095">
        <v>2010</v>
      </c>
    </row>
    <row r="4096" spans="2:4">
      <c r="B4096" s="80">
        <v>40474</v>
      </c>
      <c r="C4096">
        <v>0</v>
      </c>
      <c r="D4096">
        <v>2010</v>
      </c>
    </row>
    <row r="4097" spans="2:4">
      <c r="B4097" s="80">
        <v>40475</v>
      </c>
      <c r="C4097">
        <v>0</v>
      </c>
      <c r="D4097">
        <v>2010</v>
      </c>
    </row>
    <row r="4098" spans="2:4">
      <c r="B4098" s="80">
        <v>40476</v>
      </c>
      <c r="C4098">
        <v>3.25</v>
      </c>
      <c r="D4098">
        <v>2010</v>
      </c>
    </row>
    <row r="4099" spans="2:4">
      <c r="B4099" s="80">
        <v>40477</v>
      </c>
      <c r="C4099">
        <v>3.25</v>
      </c>
      <c r="D4099">
        <v>2010</v>
      </c>
    </row>
    <row r="4100" spans="2:4">
      <c r="B4100" s="80">
        <v>40478</v>
      </c>
      <c r="C4100">
        <v>3.25</v>
      </c>
      <c r="D4100">
        <v>2010</v>
      </c>
    </row>
    <row r="4101" spans="2:4">
      <c r="B4101" s="80">
        <v>40479</v>
      </c>
      <c r="C4101">
        <v>3.25</v>
      </c>
      <c r="D4101">
        <v>2010</v>
      </c>
    </row>
    <row r="4102" spans="2:4">
      <c r="B4102" s="80">
        <v>40480</v>
      </c>
      <c r="C4102">
        <v>3.25</v>
      </c>
      <c r="D4102">
        <v>2010</v>
      </c>
    </row>
    <row r="4103" spans="2:4">
      <c r="B4103" s="80">
        <v>40481</v>
      </c>
      <c r="C4103">
        <v>0</v>
      </c>
      <c r="D4103">
        <v>2010</v>
      </c>
    </row>
    <row r="4104" spans="2:4">
      <c r="B4104" s="80">
        <v>40482</v>
      </c>
      <c r="C4104">
        <v>0</v>
      </c>
      <c r="D4104">
        <v>2010</v>
      </c>
    </row>
    <row r="4105" spans="2:4">
      <c r="B4105" s="80">
        <v>40483</v>
      </c>
      <c r="C4105">
        <v>3.25</v>
      </c>
      <c r="D4105">
        <v>2010</v>
      </c>
    </row>
    <row r="4106" spans="2:4">
      <c r="B4106" s="80">
        <v>40484</v>
      </c>
      <c r="C4106">
        <v>3.25</v>
      </c>
      <c r="D4106">
        <v>2010</v>
      </c>
    </row>
    <row r="4107" spans="2:4">
      <c r="B4107" s="80">
        <v>40485</v>
      </c>
      <c r="C4107">
        <v>3.25</v>
      </c>
      <c r="D4107">
        <v>2010</v>
      </c>
    </row>
    <row r="4108" spans="2:4">
      <c r="B4108" s="80">
        <v>40486</v>
      </c>
      <c r="C4108">
        <v>3.25</v>
      </c>
      <c r="D4108">
        <v>2010</v>
      </c>
    </row>
    <row r="4109" spans="2:4">
      <c r="B4109" s="80">
        <v>40487</v>
      </c>
      <c r="C4109">
        <v>3.25</v>
      </c>
      <c r="D4109">
        <v>2010</v>
      </c>
    </row>
    <row r="4110" spans="2:4">
      <c r="B4110" s="80">
        <v>40488</v>
      </c>
      <c r="C4110">
        <v>0</v>
      </c>
      <c r="D4110">
        <v>2010</v>
      </c>
    </row>
    <row r="4111" spans="2:4">
      <c r="B4111" s="80">
        <v>40489</v>
      </c>
      <c r="C4111">
        <v>0</v>
      </c>
      <c r="D4111">
        <v>2010</v>
      </c>
    </row>
    <row r="4112" spans="2:4">
      <c r="B4112" s="80">
        <v>40490</v>
      </c>
      <c r="C4112">
        <v>3.25</v>
      </c>
      <c r="D4112">
        <v>2010</v>
      </c>
    </row>
    <row r="4113" spans="2:4">
      <c r="B4113" s="80">
        <v>40491</v>
      </c>
      <c r="C4113">
        <v>3.25</v>
      </c>
      <c r="D4113">
        <v>2010</v>
      </c>
    </row>
    <row r="4114" spans="2:4">
      <c r="B4114" s="80">
        <v>40492</v>
      </c>
      <c r="C4114">
        <v>3.25</v>
      </c>
      <c r="D4114">
        <v>2010</v>
      </c>
    </row>
    <row r="4115" spans="2:4">
      <c r="B4115" s="80">
        <v>40493</v>
      </c>
      <c r="C4115">
        <v>3.25</v>
      </c>
      <c r="D4115">
        <v>2010</v>
      </c>
    </row>
    <row r="4116" spans="2:4">
      <c r="B4116" s="80">
        <v>40494</v>
      </c>
      <c r="C4116">
        <v>3.25</v>
      </c>
      <c r="D4116">
        <v>2010</v>
      </c>
    </row>
    <row r="4117" spans="2:4">
      <c r="B4117" s="80">
        <v>40495</v>
      </c>
      <c r="C4117">
        <v>0</v>
      </c>
      <c r="D4117">
        <v>2010</v>
      </c>
    </row>
    <row r="4118" spans="2:4">
      <c r="B4118" s="80">
        <v>40496</v>
      </c>
      <c r="C4118">
        <v>0</v>
      </c>
      <c r="D4118">
        <v>2010</v>
      </c>
    </row>
    <row r="4119" spans="2:4">
      <c r="B4119" s="80">
        <v>40497</v>
      </c>
      <c r="C4119">
        <v>3.25</v>
      </c>
      <c r="D4119">
        <v>2010</v>
      </c>
    </row>
    <row r="4120" spans="2:4">
      <c r="B4120" s="80">
        <v>40498</v>
      </c>
      <c r="C4120">
        <v>3.25</v>
      </c>
      <c r="D4120">
        <v>2010</v>
      </c>
    </row>
    <row r="4121" spans="2:4">
      <c r="B4121" s="80">
        <v>40499</v>
      </c>
      <c r="C4121">
        <v>3.25</v>
      </c>
      <c r="D4121">
        <v>2010</v>
      </c>
    </row>
    <row r="4122" spans="2:4">
      <c r="B4122" s="80">
        <v>40500</v>
      </c>
      <c r="C4122">
        <v>3.25</v>
      </c>
      <c r="D4122">
        <v>2010</v>
      </c>
    </row>
    <row r="4123" spans="2:4">
      <c r="B4123" s="80">
        <v>40501</v>
      </c>
      <c r="C4123">
        <v>3.25</v>
      </c>
      <c r="D4123">
        <v>2010</v>
      </c>
    </row>
    <row r="4124" spans="2:4">
      <c r="B4124" s="80">
        <v>40502</v>
      </c>
      <c r="C4124">
        <v>0</v>
      </c>
      <c r="D4124">
        <v>2010</v>
      </c>
    </row>
    <row r="4125" spans="2:4">
      <c r="B4125" s="80">
        <v>40503</v>
      </c>
      <c r="C4125">
        <v>0</v>
      </c>
      <c r="D4125">
        <v>2010</v>
      </c>
    </row>
    <row r="4126" spans="2:4">
      <c r="B4126" s="80">
        <v>40504</v>
      </c>
      <c r="C4126">
        <v>3.25</v>
      </c>
      <c r="D4126">
        <v>2010</v>
      </c>
    </row>
    <row r="4127" spans="2:4">
      <c r="B4127" s="80">
        <v>40505</v>
      </c>
      <c r="C4127">
        <v>3.25</v>
      </c>
      <c r="D4127">
        <v>2010</v>
      </c>
    </row>
    <row r="4128" spans="2:4">
      <c r="B4128" s="80">
        <v>40506</v>
      </c>
      <c r="C4128">
        <v>3.25</v>
      </c>
      <c r="D4128">
        <v>2010</v>
      </c>
    </row>
    <row r="4129" spans="2:4">
      <c r="B4129" s="80">
        <v>40507</v>
      </c>
      <c r="C4129">
        <v>3.25</v>
      </c>
      <c r="D4129">
        <v>2010</v>
      </c>
    </row>
    <row r="4130" spans="2:4">
      <c r="B4130" s="80">
        <v>40508</v>
      </c>
      <c r="C4130">
        <v>3.25</v>
      </c>
      <c r="D4130">
        <v>2010</v>
      </c>
    </row>
    <row r="4131" spans="2:4">
      <c r="B4131" s="80">
        <v>40509</v>
      </c>
      <c r="C4131">
        <v>0</v>
      </c>
      <c r="D4131">
        <v>2010</v>
      </c>
    </row>
    <row r="4132" spans="2:4">
      <c r="B4132" s="80">
        <v>40510</v>
      </c>
      <c r="C4132">
        <v>0</v>
      </c>
      <c r="D4132">
        <v>2010</v>
      </c>
    </row>
    <row r="4133" spans="2:4">
      <c r="B4133" s="80">
        <v>40511</v>
      </c>
      <c r="C4133">
        <v>3.25</v>
      </c>
      <c r="D4133">
        <v>2010</v>
      </c>
    </row>
    <row r="4134" spans="2:4">
      <c r="B4134" s="80">
        <v>40512</v>
      </c>
      <c r="C4134">
        <v>3.25</v>
      </c>
      <c r="D4134">
        <v>2010</v>
      </c>
    </row>
    <row r="4135" spans="2:4">
      <c r="B4135" s="80">
        <v>40513</v>
      </c>
      <c r="C4135">
        <v>3.25</v>
      </c>
      <c r="D4135">
        <v>2010</v>
      </c>
    </row>
    <row r="4136" spans="2:4">
      <c r="B4136" s="80">
        <v>40514</v>
      </c>
      <c r="C4136">
        <v>3.25</v>
      </c>
      <c r="D4136">
        <v>2010</v>
      </c>
    </row>
    <row r="4137" spans="2:4">
      <c r="B4137" s="80">
        <v>40515</v>
      </c>
      <c r="C4137">
        <v>3.25</v>
      </c>
      <c r="D4137">
        <v>2010</v>
      </c>
    </row>
    <row r="4138" spans="2:4">
      <c r="B4138" s="80">
        <v>40516</v>
      </c>
      <c r="C4138">
        <v>0</v>
      </c>
      <c r="D4138">
        <v>2010</v>
      </c>
    </row>
    <row r="4139" spans="2:4">
      <c r="B4139" s="80">
        <v>40517</v>
      </c>
      <c r="C4139">
        <v>0</v>
      </c>
      <c r="D4139">
        <v>2010</v>
      </c>
    </row>
    <row r="4140" spans="2:4">
      <c r="B4140" s="80">
        <v>40518</v>
      </c>
      <c r="C4140">
        <v>3.25</v>
      </c>
      <c r="D4140">
        <v>2010</v>
      </c>
    </row>
    <row r="4141" spans="2:4">
      <c r="B4141" s="80">
        <v>40519</v>
      </c>
      <c r="C4141">
        <v>3.25</v>
      </c>
      <c r="D4141">
        <v>2010</v>
      </c>
    </row>
    <row r="4142" spans="2:4">
      <c r="B4142" s="80">
        <v>40520</v>
      </c>
      <c r="C4142">
        <v>3.25</v>
      </c>
      <c r="D4142">
        <v>2010</v>
      </c>
    </row>
    <row r="4143" spans="2:4">
      <c r="B4143" s="80">
        <v>40521</v>
      </c>
      <c r="C4143">
        <v>3.25</v>
      </c>
      <c r="D4143">
        <v>2010</v>
      </c>
    </row>
    <row r="4144" spans="2:4">
      <c r="B4144" s="80">
        <v>40522</v>
      </c>
      <c r="C4144">
        <v>3.25</v>
      </c>
      <c r="D4144">
        <v>2010</v>
      </c>
    </row>
    <row r="4145" spans="2:4">
      <c r="B4145" s="80">
        <v>40523</v>
      </c>
      <c r="C4145">
        <v>0</v>
      </c>
      <c r="D4145">
        <v>2010</v>
      </c>
    </row>
    <row r="4146" spans="2:4">
      <c r="B4146" s="80">
        <v>40524</v>
      </c>
      <c r="C4146">
        <v>0</v>
      </c>
      <c r="D4146">
        <v>2010</v>
      </c>
    </row>
    <row r="4147" spans="2:4">
      <c r="B4147" s="80">
        <v>40525</v>
      </c>
      <c r="C4147">
        <v>3.25</v>
      </c>
      <c r="D4147">
        <v>2010</v>
      </c>
    </row>
    <row r="4148" spans="2:4">
      <c r="B4148" s="80">
        <v>40526</v>
      </c>
      <c r="C4148">
        <v>3.25</v>
      </c>
      <c r="D4148">
        <v>2010</v>
      </c>
    </row>
    <row r="4149" spans="2:4">
      <c r="B4149" s="80">
        <v>40527</v>
      </c>
      <c r="C4149">
        <v>3.25</v>
      </c>
      <c r="D4149">
        <v>2010</v>
      </c>
    </row>
    <row r="4150" spans="2:4">
      <c r="B4150" s="80">
        <v>40528</v>
      </c>
      <c r="C4150">
        <v>3.25</v>
      </c>
      <c r="D4150">
        <v>2010</v>
      </c>
    </row>
    <row r="4151" spans="2:4">
      <c r="B4151" s="80">
        <v>40529</v>
      </c>
      <c r="C4151">
        <v>3.25</v>
      </c>
      <c r="D4151">
        <v>2010</v>
      </c>
    </row>
    <row r="4152" spans="2:4">
      <c r="B4152" s="80">
        <v>40530</v>
      </c>
      <c r="C4152">
        <v>0</v>
      </c>
      <c r="D4152">
        <v>2010</v>
      </c>
    </row>
    <row r="4153" spans="2:4">
      <c r="B4153" s="80">
        <v>40531</v>
      </c>
      <c r="C4153">
        <v>0</v>
      </c>
      <c r="D4153">
        <v>2010</v>
      </c>
    </row>
    <row r="4154" spans="2:4">
      <c r="B4154" s="80">
        <v>40532</v>
      </c>
      <c r="C4154">
        <v>3.25</v>
      </c>
      <c r="D4154">
        <v>2010</v>
      </c>
    </row>
    <row r="4155" spans="2:4">
      <c r="B4155" s="80">
        <v>40533</v>
      </c>
      <c r="C4155">
        <v>3.25</v>
      </c>
      <c r="D4155">
        <v>2010</v>
      </c>
    </row>
    <row r="4156" spans="2:4">
      <c r="B4156" s="80">
        <v>40534</v>
      </c>
      <c r="C4156">
        <v>3.25</v>
      </c>
      <c r="D4156">
        <v>2010</v>
      </c>
    </row>
    <row r="4157" spans="2:4">
      <c r="B4157" s="80">
        <v>40535</v>
      </c>
      <c r="C4157">
        <v>3.25</v>
      </c>
      <c r="D4157">
        <v>2010</v>
      </c>
    </row>
    <row r="4158" spans="2:4">
      <c r="B4158" s="80">
        <v>40536</v>
      </c>
      <c r="C4158">
        <v>3.25</v>
      </c>
      <c r="D4158">
        <v>2010</v>
      </c>
    </row>
    <row r="4159" spans="2:4">
      <c r="B4159" s="80">
        <v>40537</v>
      </c>
      <c r="C4159">
        <v>0</v>
      </c>
      <c r="D4159">
        <v>2010</v>
      </c>
    </row>
    <row r="4160" spans="2:4">
      <c r="B4160" s="80">
        <v>40538</v>
      </c>
      <c r="C4160">
        <v>0</v>
      </c>
      <c r="D4160">
        <v>2010</v>
      </c>
    </row>
    <row r="4161" spans="2:4">
      <c r="B4161" s="80">
        <v>40539</v>
      </c>
      <c r="C4161">
        <v>3.25</v>
      </c>
      <c r="D4161">
        <v>2010</v>
      </c>
    </row>
    <row r="4162" spans="2:4">
      <c r="B4162" s="80">
        <v>40540</v>
      </c>
      <c r="C4162">
        <v>3.25</v>
      </c>
      <c r="D4162">
        <v>2010</v>
      </c>
    </row>
    <row r="4163" spans="2:4">
      <c r="B4163" s="80">
        <v>40541</v>
      </c>
      <c r="C4163">
        <v>3.25</v>
      </c>
      <c r="D4163">
        <v>2010</v>
      </c>
    </row>
    <row r="4164" spans="2:4">
      <c r="B4164" s="80">
        <v>40542</v>
      </c>
      <c r="C4164">
        <v>3.25</v>
      </c>
      <c r="D4164">
        <v>2010</v>
      </c>
    </row>
    <row r="4165" spans="2:4">
      <c r="B4165" s="80">
        <v>40543</v>
      </c>
      <c r="C4165">
        <v>3.25</v>
      </c>
      <c r="D4165">
        <v>2010</v>
      </c>
    </row>
    <row r="4166" spans="2:4">
      <c r="B4166" s="80">
        <v>40544</v>
      </c>
      <c r="C4166">
        <v>0</v>
      </c>
      <c r="D4166">
        <v>2011</v>
      </c>
    </row>
    <row r="4167" spans="2:4">
      <c r="B4167" s="80">
        <v>40545</v>
      </c>
      <c r="C4167">
        <v>0</v>
      </c>
      <c r="D4167">
        <v>2011</v>
      </c>
    </row>
    <row r="4168" spans="2:4">
      <c r="B4168" s="80">
        <v>40546</v>
      </c>
      <c r="C4168">
        <v>3.25</v>
      </c>
      <c r="D4168">
        <v>2011</v>
      </c>
    </row>
    <row r="4169" spans="2:4">
      <c r="B4169" s="80">
        <v>40547</v>
      </c>
      <c r="C4169">
        <v>3.25</v>
      </c>
      <c r="D4169">
        <v>2011</v>
      </c>
    </row>
    <row r="4170" spans="2:4">
      <c r="B4170" s="80">
        <v>40548</v>
      </c>
      <c r="C4170">
        <v>3.25</v>
      </c>
      <c r="D4170">
        <v>2011</v>
      </c>
    </row>
    <row r="4171" spans="2:4">
      <c r="B4171" s="80">
        <v>40549</v>
      </c>
      <c r="C4171">
        <v>3.25</v>
      </c>
      <c r="D4171">
        <v>2011</v>
      </c>
    </row>
    <row r="4172" spans="2:4">
      <c r="B4172" s="80">
        <v>40550</v>
      </c>
      <c r="C4172">
        <v>3.25</v>
      </c>
      <c r="D4172">
        <v>2011</v>
      </c>
    </row>
    <row r="4173" spans="2:4">
      <c r="B4173" s="80">
        <v>40551</v>
      </c>
      <c r="C4173">
        <v>0</v>
      </c>
      <c r="D4173">
        <v>2011</v>
      </c>
    </row>
    <row r="4174" spans="2:4">
      <c r="B4174" s="80">
        <v>40552</v>
      </c>
      <c r="C4174">
        <v>0</v>
      </c>
      <c r="D4174">
        <v>2011</v>
      </c>
    </row>
    <row r="4175" spans="2:4">
      <c r="B4175" s="80">
        <v>40553</v>
      </c>
      <c r="C4175">
        <v>3.25</v>
      </c>
      <c r="D4175">
        <v>2011</v>
      </c>
    </row>
    <row r="4176" spans="2:4">
      <c r="B4176" s="80">
        <v>40554</v>
      </c>
      <c r="C4176">
        <v>3.25</v>
      </c>
      <c r="D4176">
        <v>2011</v>
      </c>
    </row>
    <row r="4177" spans="2:4">
      <c r="B4177" s="80">
        <v>40555</v>
      </c>
      <c r="C4177">
        <v>3.25</v>
      </c>
      <c r="D4177">
        <v>2011</v>
      </c>
    </row>
    <row r="4178" spans="2:4">
      <c r="B4178" s="80">
        <v>40556</v>
      </c>
      <c r="C4178">
        <v>3.25</v>
      </c>
      <c r="D4178">
        <v>2011</v>
      </c>
    </row>
    <row r="4179" spans="2:4">
      <c r="B4179" s="80">
        <v>40557</v>
      </c>
      <c r="C4179">
        <v>3.25</v>
      </c>
      <c r="D4179">
        <v>2011</v>
      </c>
    </row>
    <row r="4180" spans="2:4">
      <c r="B4180" s="80">
        <v>40558</v>
      </c>
      <c r="C4180">
        <v>0</v>
      </c>
      <c r="D4180">
        <v>2011</v>
      </c>
    </row>
    <row r="4181" spans="2:4">
      <c r="B4181" s="80">
        <v>40559</v>
      </c>
      <c r="C4181">
        <v>0</v>
      </c>
      <c r="D4181">
        <v>2011</v>
      </c>
    </row>
    <row r="4182" spans="2:4">
      <c r="B4182" s="80">
        <v>40560</v>
      </c>
      <c r="C4182">
        <v>3.25</v>
      </c>
      <c r="D4182">
        <v>2011</v>
      </c>
    </row>
    <row r="4183" spans="2:4">
      <c r="B4183" s="80">
        <v>40561</v>
      </c>
      <c r="C4183">
        <v>3.25</v>
      </c>
      <c r="D4183">
        <v>2011</v>
      </c>
    </row>
    <row r="4184" spans="2:4">
      <c r="B4184" s="80">
        <v>40562</v>
      </c>
      <c r="C4184">
        <v>3.25</v>
      </c>
      <c r="D4184">
        <v>2011</v>
      </c>
    </row>
    <row r="4185" spans="2:4">
      <c r="B4185" s="80">
        <v>40563</v>
      </c>
      <c r="C4185">
        <v>3.25</v>
      </c>
      <c r="D4185">
        <v>2011</v>
      </c>
    </row>
    <row r="4186" spans="2:4">
      <c r="B4186" s="80">
        <v>40564</v>
      </c>
      <c r="C4186">
        <v>3.25</v>
      </c>
      <c r="D4186">
        <v>2011</v>
      </c>
    </row>
    <row r="4187" spans="2:4">
      <c r="B4187" s="80">
        <v>40565</v>
      </c>
      <c r="C4187">
        <v>0</v>
      </c>
      <c r="D4187">
        <v>2011</v>
      </c>
    </row>
    <row r="4188" spans="2:4">
      <c r="B4188" s="80">
        <v>40566</v>
      </c>
      <c r="C4188">
        <v>0</v>
      </c>
      <c r="D4188">
        <v>2011</v>
      </c>
    </row>
    <row r="4189" spans="2:4">
      <c r="B4189" s="80">
        <v>40567</v>
      </c>
      <c r="C4189">
        <v>3.25</v>
      </c>
      <c r="D4189">
        <v>2011</v>
      </c>
    </row>
    <row r="4190" spans="2:4">
      <c r="B4190" s="80">
        <v>40568</v>
      </c>
      <c r="C4190">
        <v>3.25</v>
      </c>
      <c r="D4190">
        <v>2011</v>
      </c>
    </row>
    <row r="4191" spans="2:4">
      <c r="B4191" s="80">
        <v>40569</v>
      </c>
      <c r="C4191">
        <v>3.25</v>
      </c>
      <c r="D4191">
        <v>2011</v>
      </c>
    </row>
    <row r="4192" spans="2:4">
      <c r="B4192" s="80">
        <v>40570</v>
      </c>
      <c r="C4192">
        <v>3.25</v>
      </c>
      <c r="D4192">
        <v>2011</v>
      </c>
    </row>
    <row r="4193" spans="2:4">
      <c r="B4193" s="80">
        <v>40571</v>
      </c>
      <c r="C4193">
        <v>3.25</v>
      </c>
      <c r="D4193">
        <v>2011</v>
      </c>
    </row>
    <row r="4194" spans="2:4">
      <c r="B4194" s="80">
        <v>40572</v>
      </c>
      <c r="C4194">
        <v>0</v>
      </c>
      <c r="D4194">
        <v>2011</v>
      </c>
    </row>
    <row r="4195" spans="2:4">
      <c r="B4195" s="80">
        <v>40573</v>
      </c>
      <c r="C4195">
        <v>0</v>
      </c>
      <c r="D4195">
        <v>2011</v>
      </c>
    </row>
    <row r="4196" spans="2:4">
      <c r="B4196" s="80">
        <v>40574</v>
      </c>
      <c r="C4196">
        <v>3.25</v>
      </c>
      <c r="D4196">
        <v>2011</v>
      </c>
    </row>
    <row r="4197" spans="2:4">
      <c r="B4197" s="80">
        <v>40575</v>
      </c>
      <c r="C4197">
        <v>3.25</v>
      </c>
      <c r="D4197">
        <v>2011</v>
      </c>
    </row>
    <row r="4198" spans="2:4">
      <c r="B4198" s="80">
        <v>40576</v>
      </c>
      <c r="C4198">
        <v>3.25</v>
      </c>
      <c r="D4198">
        <v>2011</v>
      </c>
    </row>
    <row r="4199" spans="2:4">
      <c r="B4199" s="80">
        <v>40577</v>
      </c>
      <c r="C4199">
        <v>3.25</v>
      </c>
      <c r="D4199">
        <v>2011</v>
      </c>
    </row>
    <row r="4200" spans="2:4">
      <c r="B4200" s="80">
        <v>40578</v>
      </c>
      <c r="C4200">
        <v>3.25</v>
      </c>
      <c r="D4200">
        <v>2011</v>
      </c>
    </row>
    <row r="4201" spans="2:4">
      <c r="B4201" s="80">
        <v>40579</v>
      </c>
      <c r="C4201">
        <v>0</v>
      </c>
      <c r="D4201">
        <v>2011</v>
      </c>
    </row>
    <row r="4202" spans="2:4">
      <c r="B4202" s="80">
        <v>40580</v>
      </c>
      <c r="C4202">
        <v>0</v>
      </c>
      <c r="D4202">
        <v>2011</v>
      </c>
    </row>
    <row r="4203" spans="2:4">
      <c r="B4203" s="80">
        <v>40581</v>
      </c>
      <c r="C4203">
        <v>3.25</v>
      </c>
      <c r="D4203">
        <v>2011</v>
      </c>
    </row>
    <row r="4204" spans="2:4">
      <c r="B4204" s="80">
        <v>40582</v>
      </c>
      <c r="C4204">
        <v>3.25</v>
      </c>
      <c r="D4204">
        <v>2011</v>
      </c>
    </row>
    <row r="4205" spans="2:4">
      <c r="B4205" s="80">
        <v>40583</v>
      </c>
      <c r="C4205">
        <v>3.25</v>
      </c>
      <c r="D4205">
        <v>2011</v>
      </c>
    </row>
    <row r="4206" spans="2:4">
      <c r="B4206" s="80">
        <v>40584</v>
      </c>
      <c r="C4206">
        <v>3.25</v>
      </c>
      <c r="D4206">
        <v>2011</v>
      </c>
    </row>
    <row r="4207" spans="2:4">
      <c r="B4207" s="80">
        <v>40585</v>
      </c>
      <c r="C4207">
        <v>3.25</v>
      </c>
      <c r="D4207">
        <v>2011</v>
      </c>
    </row>
    <row r="4208" spans="2:4">
      <c r="B4208" s="80">
        <v>40586</v>
      </c>
      <c r="C4208">
        <v>0</v>
      </c>
      <c r="D4208">
        <v>2011</v>
      </c>
    </row>
    <row r="4209" spans="2:4">
      <c r="B4209" s="80">
        <v>40587</v>
      </c>
      <c r="C4209">
        <v>0</v>
      </c>
      <c r="D4209">
        <v>2011</v>
      </c>
    </row>
    <row r="4210" spans="2:4">
      <c r="B4210" s="80">
        <v>40588</v>
      </c>
      <c r="C4210">
        <v>3.25</v>
      </c>
      <c r="D4210">
        <v>2011</v>
      </c>
    </row>
    <row r="4211" spans="2:4">
      <c r="B4211" s="80">
        <v>40589</v>
      </c>
      <c r="C4211">
        <v>3.25</v>
      </c>
      <c r="D4211">
        <v>2011</v>
      </c>
    </row>
    <row r="4212" spans="2:4">
      <c r="B4212" s="80">
        <v>40590</v>
      </c>
      <c r="C4212">
        <v>3.25</v>
      </c>
      <c r="D4212">
        <v>2011</v>
      </c>
    </row>
    <row r="4213" spans="2:4">
      <c r="B4213" s="80">
        <v>40591</v>
      </c>
      <c r="C4213">
        <v>3.25</v>
      </c>
      <c r="D4213">
        <v>2011</v>
      </c>
    </row>
    <row r="4214" spans="2:4">
      <c r="B4214" s="80">
        <v>40592</v>
      </c>
      <c r="C4214">
        <v>3.25</v>
      </c>
      <c r="D4214">
        <v>2011</v>
      </c>
    </row>
    <row r="4215" spans="2:4">
      <c r="B4215" s="80">
        <v>40593</v>
      </c>
      <c r="C4215">
        <v>0</v>
      </c>
      <c r="D4215">
        <v>2011</v>
      </c>
    </row>
    <row r="4216" spans="2:4">
      <c r="B4216" s="80">
        <v>40594</v>
      </c>
      <c r="C4216">
        <v>0</v>
      </c>
      <c r="D4216">
        <v>2011</v>
      </c>
    </row>
    <row r="4217" spans="2:4">
      <c r="B4217" s="80">
        <v>40595</v>
      </c>
      <c r="C4217">
        <v>3.25</v>
      </c>
      <c r="D4217">
        <v>2011</v>
      </c>
    </row>
    <row r="4218" spans="2:4">
      <c r="B4218" s="80">
        <v>40596</v>
      </c>
      <c r="C4218">
        <v>3.25</v>
      </c>
      <c r="D4218">
        <v>2011</v>
      </c>
    </row>
    <row r="4219" spans="2:4">
      <c r="B4219" s="80">
        <v>40597</v>
      </c>
      <c r="C4219">
        <v>3.25</v>
      </c>
      <c r="D4219">
        <v>2011</v>
      </c>
    </row>
    <row r="4220" spans="2:4">
      <c r="B4220" s="80">
        <v>40598</v>
      </c>
      <c r="C4220">
        <v>3.25</v>
      </c>
      <c r="D4220">
        <v>2011</v>
      </c>
    </row>
    <row r="4221" spans="2:4">
      <c r="B4221" s="80">
        <v>40599</v>
      </c>
      <c r="C4221">
        <v>3.25</v>
      </c>
      <c r="D4221">
        <v>2011</v>
      </c>
    </row>
    <row r="4222" spans="2:4">
      <c r="B4222" s="80">
        <v>40600</v>
      </c>
      <c r="C4222">
        <v>0</v>
      </c>
      <c r="D4222">
        <v>2011</v>
      </c>
    </row>
    <row r="4223" spans="2:4">
      <c r="B4223" s="80">
        <v>40601</v>
      </c>
      <c r="C4223">
        <v>0</v>
      </c>
      <c r="D4223">
        <v>2011</v>
      </c>
    </row>
    <row r="4224" spans="2:4">
      <c r="B4224" s="80">
        <v>40602</v>
      </c>
      <c r="C4224">
        <v>3.25</v>
      </c>
      <c r="D4224">
        <v>2011</v>
      </c>
    </row>
    <row r="4225" spans="2:4">
      <c r="B4225" s="80">
        <v>40603</v>
      </c>
      <c r="C4225">
        <v>3.25</v>
      </c>
      <c r="D4225">
        <v>2011</v>
      </c>
    </row>
    <row r="4226" spans="2:4">
      <c r="B4226" s="80">
        <v>40604</v>
      </c>
      <c r="C4226">
        <v>3.25</v>
      </c>
      <c r="D4226">
        <v>2011</v>
      </c>
    </row>
    <row r="4227" spans="2:4">
      <c r="B4227" s="80">
        <v>40605</v>
      </c>
      <c r="C4227">
        <v>3.25</v>
      </c>
      <c r="D4227">
        <v>2011</v>
      </c>
    </row>
    <row r="4228" spans="2:4">
      <c r="B4228" s="80">
        <v>40606</v>
      </c>
      <c r="C4228">
        <v>3.25</v>
      </c>
      <c r="D4228">
        <v>2011</v>
      </c>
    </row>
    <row r="4229" spans="2:4">
      <c r="B4229" s="80">
        <v>40607</v>
      </c>
      <c r="C4229">
        <v>0</v>
      </c>
      <c r="D4229">
        <v>2011</v>
      </c>
    </row>
    <row r="4230" spans="2:4">
      <c r="B4230" s="80">
        <v>40608</v>
      </c>
      <c r="C4230">
        <v>0</v>
      </c>
      <c r="D4230">
        <v>2011</v>
      </c>
    </row>
    <row r="4231" spans="2:4">
      <c r="B4231" s="80">
        <v>40609</v>
      </c>
      <c r="C4231">
        <v>3.25</v>
      </c>
      <c r="D4231">
        <v>2011</v>
      </c>
    </row>
    <row r="4232" spans="2:4">
      <c r="B4232" s="80">
        <v>40610</v>
      </c>
      <c r="C4232">
        <v>3.25</v>
      </c>
      <c r="D4232">
        <v>2011</v>
      </c>
    </row>
    <row r="4233" spans="2:4">
      <c r="B4233" s="80">
        <v>40611</v>
      </c>
      <c r="C4233">
        <v>3.25</v>
      </c>
      <c r="D4233">
        <v>2011</v>
      </c>
    </row>
    <row r="4234" spans="2:4">
      <c r="B4234" s="80">
        <v>40612</v>
      </c>
      <c r="C4234">
        <v>3.25</v>
      </c>
      <c r="D4234">
        <v>2011</v>
      </c>
    </row>
    <row r="4235" spans="2:4">
      <c r="B4235" s="80">
        <v>40613</v>
      </c>
      <c r="C4235">
        <v>3.25</v>
      </c>
      <c r="D4235">
        <v>2011</v>
      </c>
    </row>
    <row r="4236" spans="2:4">
      <c r="B4236" s="80">
        <v>40614</v>
      </c>
      <c r="C4236">
        <v>0</v>
      </c>
      <c r="D4236">
        <v>2011</v>
      </c>
    </row>
    <row r="4237" spans="2:4">
      <c r="B4237" s="80">
        <v>40615</v>
      </c>
      <c r="C4237">
        <v>0</v>
      </c>
      <c r="D4237">
        <v>2011</v>
      </c>
    </row>
    <row r="4238" spans="2:4">
      <c r="B4238" s="80">
        <v>40616</v>
      </c>
      <c r="C4238">
        <v>3.25</v>
      </c>
      <c r="D4238">
        <v>2011</v>
      </c>
    </row>
    <row r="4239" spans="2:4">
      <c r="B4239" s="80">
        <v>40617</v>
      </c>
      <c r="C4239">
        <v>3.25</v>
      </c>
      <c r="D4239">
        <v>2011</v>
      </c>
    </row>
    <row r="4240" spans="2:4">
      <c r="B4240" s="80">
        <v>40618</v>
      </c>
      <c r="C4240">
        <v>3.25</v>
      </c>
      <c r="D4240">
        <v>2011</v>
      </c>
    </row>
    <row r="4241" spans="2:4">
      <c r="B4241" s="80">
        <v>40619</v>
      </c>
      <c r="C4241">
        <v>3.25</v>
      </c>
      <c r="D4241">
        <v>2011</v>
      </c>
    </row>
    <row r="4242" spans="2:4">
      <c r="B4242" s="80">
        <v>40620</v>
      </c>
      <c r="C4242">
        <v>3.25</v>
      </c>
      <c r="D4242">
        <v>2011</v>
      </c>
    </row>
    <row r="4243" spans="2:4">
      <c r="B4243" s="80">
        <v>40621</v>
      </c>
      <c r="C4243">
        <v>0</v>
      </c>
      <c r="D4243">
        <v>2011</v>
      </c>
    </row>
    <row r="4244" spans="2:4">
      <c r="B4244" s="80">
        <v>40622</v>
      </c>
      <c r="C4244">
        <v>0</v>
      </c>
      <c r="D4244">
        <v>2011</v>
      </c>
    </row>
    <row r="4245" spans="2:4">
      <c r="B4245" s="80">
        <v>40623</v>
      </c>
      <c r="C4245">
        <v>3.25</v>
      </c>
      <c r="D4245">
        <v>2011</v>
      </c>
    </row>
    <row r="4246" spans="2:4">
      <c r="B4246" s="80">
        <v>40624</v>
      </c>
      <c r="C4246">
        <v>3.25</v>
      </c>
      <c r="D4246">
        <v>2011</v>
      </c>
    </row>
    <row r="4247" spans="2:4">
      <c r="B4247" s="80">
        <v>40625</v>
      </c>
      <c r="C4247">
        <v>3.25</v>
      </c>
      <c r="D4247">
        <v>2011</v>
      </c>
    </row>
    <row r="4248" spans="2:4">
      <c r="B4248" s="80">
        <v>40626</v>
      </c>
      <c r="C4248">
        <v>3.25</v>
      </c>
      <c r="D4248">
        <v>2011</v>
      </c>
    </row>
    <row r="4249" spans="2:4">
      <c r="B4249" s="80">
        <v>40627</v>
      </c>
      <c r="C4249">
        <v>3.25</v>
      </c>
      <c r="D4249">
        <v>2011</v>
      </c>
    </row>
    <row r="4250" spans="2:4">
      <c r="B4250" s="80">
        <v>40628</v>
      </c>
      <c r="C4250">
        <v>0</v>
      </c>
      <c r="D4250">
        <v>2011</v>
      </c>
    </row>
    <row r="4251" spans="2:4">
      <c r="B4251" s="80">
        <v>40629</v>
      </c>
      <c r="C4251">
        <v>0</v>
      </c>
      <c r="D4251">
        <v>2011</v>
      </c>
    </row>
    <row r="4252" spans="2:4">
      <c r="B4252" s="80">
        <v>40630</v>
      </c>
      <c r="C4252">
        <v>3.25</v>
      </c>
      <c r="D4252">
        <v>2011</v>
      </c>
    </row>
    <row r="4253" spans="2:4">
      <c r="B4253" s="80">
        <v>40631</v>
      </c>
      <c r="C4253">
        <v>3.25</v>
      </c>
      <c r="D4253">
        <v>2011</v>
      </c>
    </row>
    <row r="4254" spans="2:4">
      <c r="B4254" s="80">
        <v>40632</v>
      </c>
      <c r="C4254">
        <v>3.25</v>
      </c>
      <c r="D4254">
        <v>2011</v>
      </c>
    </row>
    <row r="4255" spans="2:4">
      <c r="B4255" s="80">
        <v>40633</v>
      </c>
      <c r="C4255">
        <v>3.25</v>
      </c>
      <c r="D4255">
        <v>2011</v>
      </c>
    </row>
    <row r="4256" spans="2:4">
      <c r="B4256" s="80">
        <v>40634</v>
      </c>
      <c r="C4256">
        <v>3.25</v>
      </c>
      <c r="D4256">
        <v>2011</v>
      </c>
    </row>
    <row r="4257" spans="2:4">
      <c r="B4257" s="80">
        <v>40635</v>
      </c>
      <c r="C4257">
        <v>0</v>
      </c>
      <c r="D4257">
        <v>2011</v>
      </c>
    </row>
    <row r="4258" spans="2:4">
      <c r="B4258" s="80">
        <v>40636</v>
      </c>
      <c r="C4258">
        <v>0</v>
      </c>
      <c r="D4258">
        <v>2011</v>
      </c>
    </row>
    <row r="4259" spans="2:4">
      <c r="B4259" s="80">
        <v>40637</v>
      </c>
      <c r="C4259">
        <v>3.25</v>
      </c>
      <c r="D4259">
        <v>2011</v>
      </c>
    </row>
    <row r="4260" spans="2:4">
      <c r="B4260" s="80">
        <v>40638</v>
      </c>
      <c r="C4260">
        <v>3.25</v>
      </c>
      <c r="D4260">
        <v>2011</v>
      </c>
    </row>
    <row r="4261" spans="2:4">
      <c r="B4261" s="80">
        <v>40639</v>
      </c>
      <c r="C4261">
        <v>3.25</v>
      </c>
      <c r="D4261">
        <v>2011</v>
      </c>
    </row>
    <row r="4262" spans="2:4">
      <c r="B4262" s="80">
        <v>40640</v>
      </c>
      <c r="C4262">
        <v>3.25</v>
      </c>
      <c r="D4262">
        <v>2011</v>
      </c>
    </row>
    <row r="4263" spans="2:4">
      <c r="B4263" s="80">
        <v>40641</v>
      </c>
      <c r="C4263">
        <v>3.25</v>
      </c>
      <c r="D4263">
        <v>2011</v>
      </c>
    </row>
    <row r="4264" spans="2:4">
      <c r="B4264" s="80">
        <v>40642</v>
      </c>
      <c r="C4264">
        <v>0</v>
      </c>
      <c r="D4264">
        <v>2011</v>
      </c>
    </row>
    <row r="4265" spans="2:4">
      <c r="B4265" s="80">
        <v>40643</v>
      </c>
      <c r="C4265">
        <v>0</v>
      </c>
      <c r="D4265">
        <v>2011</v>
      </c>
    </row>
    <row r="4266" spans="2:4">
      <c r="B4266" s="80">
        <v>40644</v>
      </c>
      <c r="C4266">
        <v>3.25</v>
      </c>
      <c r="D4266">
        <v>2011</v>
      </c>
    </row>
    <row r="4267" spans="2:4">
      <c r="B4267" s="80">
        <v>40645</v>
      </c>
      <c r="C4267">
        <v>3.25</v>
      </c>
      <c r="D4267">
        <v>2011</v>
      </c>
    </row>
    <row r="4268" spans="2:4">
      <c r="B4268" s="80">
        <v>40646</v>
      </c>
      <c r="C4268">
        <v>3.25</v>
      </c>
      <c r="D4268">
        <v>2011</v>
      </c>
    </row>
    <row r="4269" spans="2:4">
      <c r="B4269" s="80">
        <v>40647</v>
      </c>
      <c r="C4269">
        <v>3.25</v>
      </c>
      <c r="D4269">
        <v>2011</v>
      </c>
    </row>
    <row r="4270" spans="2:4">
      <c r="B4270" s="80">
        <v>40648</v>
      </c>
      <c r="C4270">
        <v>3.25</v>
      </c>
      <c r="D4270">
        <v>2011</v>
      </c>
    </row>
    <row r="4271" spans="2:4">
      <c r="B4271" s="80">
        <v>40649</v>
      </c>
      <c r="C4271">
        <v>0</v>
      </c>
      <c r="D4271">
        <v>2011</v>
      </c>
    </row>
    <row r="4272" spans="2:4">
      <c r="B4272" s="80">
        <v>40650</v>
      </c>
      <c r="C4272">
        <v>0</v>
      </c>
      <c r="D4272">
        <v>2011</v>
      </c>
    </row>
    <row r="4273" spans="2:4">
      <c r="B4273" s="80">
        <v>40651</v>
      </c>
      <c r="C4273">
        <v>3.25</v>
      </c>
      <c r="D4273">
        <v>2011</v>
      </c>
    </row>
    <row r="4274" spans="2:4">
      <c r="B4274" s="80">
        <v>40652</v>
      </c>
      <c r="C4274">
        <v>3.25</v>
      </c>
      <c r="D4274">
        <v>2011</v>
      </c>
    </row>
    <row r="4275" spans="2:4">
      <c r="B4275" s="80">
        <v>40653</v>
      </c>
      <c r="C4275">
        <v>3.25</v>
      </c>
      <c r="D4275">
        <v>2011</v>
      </c>
    </row>
    <row r="4276" spans="2:4">
      <c r="B4276" s="80">
        <v>40654</v>
      </c>
      <c r="C4276">
        <v>3.25</v>
      </c>
      <c r="D4276">
        <v>2011</v>
      </c>
    </row>
    <row r="4277" spans="2:4">
      <c r="B4277" s="80">
        <v>40655</v>
      </c>
      <c r="C4277">
        <v>0</v>
      </c>
      <c r="D4277">
        <v>2011</v>
      </c>
    </row>
    <row r="4278" spans="2:4">
      <c r="B4278" s="80">
        <v>40656</v>
      </c>
      <c r="C4278">
        <v>0</v>
      </c>
      <c r="D4278">
        <v>2011</v>
      </c>
    </row>
    <row r="4279" spans="2:4">
      <c r="B4279" s="80">
        <v>40657</v>
      </c>
      <c r="C4279">
        <v>0</v>
      </c>
      <c r="D4279">
        <v>2011</v>
      </c>
    </row>
    <row r="4280" spans="2:4">
      <c r="B4280" s="80">
        <v>40658</v>
      </c>
      <c r="C4280">
        <v>3.25</v>
      </c>
      <c r="D4280">
        <v>2011</v>
      </c>
    </row>
    <row r="4281" spans="2:4">
      <c r="B4281" s="80">
        <v>40659</v>
      </c>
      <c r="C4281">
        <v>3.25</v>
      </c>
      <c r="D4281">
        <v>2011</v>
      </c>
    </row>
    <row r="4282" spans="2:4">
      <c r="B4282" s="80">
        <v>40660</v>
      </c>
      <c r="C4282">
        <v>3.25</v>
      </c>
      <c r="D4282">
        <v>2011</v>
      </c>
    </row>
    <row r="4283" spans="2:4">
      <c r="B4283" s="80">
        <v>40661</v>
      </c>
      <c r="C4283">
        <v>3.25</v>
      </c>
      <c r="D4283">
        <v>2011</v>
      </c>
    </row>
    <row r="4284" spans="2:4">
      <c r="B4284" s="80">
        <v>40662</v>
      </c>
      <c r="C4284">
        <v>3.25</v>
      </c>
      <c r="D4284">
        <v>2011</v>
      </c>
    </row>
    <row r="4285" spans="2:4">
      <c r="B4285" s="80">
        <v>40663</v>
      </c>
      <c r="C4285">
        <v>0</v>
      </c>
      <c r="D4285">
        <v>2011</v>
      </c>
    </row>
    <row r="4286" spans="2:4">
      <c r="B4286" s="80">
        <v>40664</v>
      </c>
      <c r="C4286">
        <v>0</v>
      </c>
      <c r="D4286">
        <v>2011</v>
      </c>
    </row>
    <row r="4287" spans="2:4">
      <c r="B4287" s="80">
        <v>40665</v>
      </c>
      <c r="C4287">
        <v>3.25</v>
      </c>
      <c r="D4287">
        <v>2011</v>
      </c>
    </row>
    <row r="4288" spans="2:4">
      <c r="B4288" s="80">
        <v>40666</v>
      </c>
      <c r="C4288">
        <v>3.25</v>
      </c>
      <c r="D4288">
        <v>2011</v>
      </c>
    </row>
    <row r="4289" spans="2:4">
      <c r="B4289" s="80">
        <v>40667</v>
      </c>
      <c r="C4289">
        <v>3.25</v>
      </c>
      <c r="D4289">
        <v>2011</v>
      </c>
    </row>
    <row r="4290" spans="2:4">
      <c r="B4290" s="80">
        <v>40668</v>
      </c>
      <c r="C4290">
        <v>3.25</v>
      </c>
      <c r="D4290">
        <v>2011</v>
      </c>
    </row>
    <row r="4291" spans="2:4">
      <c r="B4291" s="80">
        <v>40669</v>
      </c>
      <c r="C4291">
        <v>3.25</v>
      </c>
      <c r="D4291">
        <v>2011</v>
      </c>
    </row>
    <row r="4292" spans="2:4">
      <c r="B4292" s="80">
        <v>40670</v>
      </c>
      <c r="C4292">
        <v>0</v>
      </c>
      <c r="D4292">
        <v>2011</v>
      </c>
    </row>
    <row r="4293" spans="2:4">
      <c r="B4293" s="80">
        <v>40671</v>
      </c>
      <c r="C4293">
        <v>0</v>
      </c>
      <c r="D4293">
        <v>2011</v>
      </c>
    </row>
    <row r="4294" spans="2:4">
      <c r="B4294" s="80">
        <v>40672</v>
      </c>
      <c r="C4294">
        <v>3.25</v>
      </c>
      <c r="D4294">
        <v>2011</v>
      </c>
    </row>
    <row r="4295" spans="2:4">
      <c r="B4295" s="80">
        <v>40673</v>
      </c>
      <c r="C4295">
        <v>3.25</v>
      </c>
      <c r="D4295">
        <v>2011</v>
      </c>
    </row>
    <row r="4296" spans="2:4">
      <c r="B4296" s="80">
        <v>40674</v>
      </c>
      <c r="C4296">
        <v>3.25</v>
      </c>
      <c r="D4296">
        <v>2011</v>
      </c>
    </row>
    <row r="4297" spans="2:4">
      <c r="B4297" s="80">
        <v>40675</v>
      </c>
      <c r="C4297">
        <v>3.25</v>
      </c>
      <c r="D4297">
        <v>2011</v>
      </c>
    </row>
    <row r="4298" spans="2:4">
      <c r="B4298" s="80">
        <v>40676</v>
      </c>
      <c r="C4298">
        <v>3.25</v>
      </c>
      <c r="D4298">
        <v>2011</v>
      </c>
    </row>
    <row r="4299" spans="2:4">
      <c r="B4299" s="80">
        <v>40677</v>
      </c>
      <c r="C4299">
        <v>0</v>
      </c>
      <c r="D4299">
        <v>2011</v>
      </c>
    </row>
    <row r="4300" spans="2:4">
      <c r="B4300" s="80">
        <v>40678</v>
      </c>
      <c r="C4300">
        <v>0</v>
      </c>
      <c r="D4300">
        <v>2011</v>
      </c>
    </row>
    <row r="4301" spans="2:4">
      <c r="B4301" s="80">
        <v>40679</v>
      </c>
      <c r="C4301">
        <v>3.25</v>
      </c>
      <c r="D4301">
        <v>2011</v>
      </c>
    </row>
    <row r="4302" spans="2:4">
      <c r="B4302" s="80">
        <v>40680</v>
      </c>
      <c r="C4302">
        <v>3.25</v>
      </c>
      <c r="D4302">
        <v>2011</v>
      </c>
    </row>
    <row r="4303" spans="2:4">
      <c r="B4303" s="80">
        <v>40681</v>
      </c>
      <c r="C4303">
        <v>3.25</v>
      </c>
      <c r="D4303">
        <v>2011</v>
      </c>
    </row>
    <row r="4304" spans="2:4">
      <c r="B4304" s="80">
        <v>40682</v>
      </c>
      <c r="C4304">
        <v>3.25</v>
      </c>
      <c r="D4304">
        <v>2011</v>
      </c>
    </row>
    <row r="4305" spans="2:4">
      <c r="B4305" s="80">
        <v>40683</v>
      </c>
      <c r="C4305">
        <v>3.25</v>
      </c>
      <c r="D4305">
        <v>2011</v>
      </c>
    </row>
    <row r="4306" spans="2:4">
      <c r="B4306" s="80">
        <v>40684</v>
      </c>
      <c r="C4306">
        <v>0</v>
      </c>
      <c r="D4306">
        <v>2011</v>
      </c>
    </row>
    <row r="4307" spans="2:4">
      <c r="B4307" s="80">
        <v>40685</v>
      </c>
      <c r="C4307">
        <v>0</v>
      </c>
      <c r="D4307">
        <v>2011</v>
      </c>
    </row>
    <row r="4308" spans="2:4">
      <c r="B4308" s="80">
        <v>40686</v>
      </c>
      <c r="C4308">
        <v>3.25</v>
      </c>
      <c r="D4308">
        <v>2011</v>
      </c>
    </row>
    <row r="4309" spans="2:4">
      <c r="B4309" s="80">
        <v>40687</v>
      </c>
      <c r="C4309">
        <v>3.25</v>
      </c>
      <c r="D4309">
        <v>2011</v>
      </c>
    </row>
    <row r="4310" spans="2:4">
      <c r="B4310" s="80">
        <v>40688</v>
      </c>
      <c r="C4310">
        <v>3.25</v>
      </c>
      <c r="D4310">
        <v>2011</v>
      </c>
    </row>
    <row r="4311" spans="2:4">
      <c r="B4311" s="80">
        <v>40689</v>
      </c>
      <c r="C4311">
        <v>3.25</v>
      </c>
      <c r="D4311">
        <v>2011</v>
      </c>
    </row>
    <row r="4312" spans="2:4">
      <c r="B4312" s="80">
        <v>40690</v>
      </c>
      <c r="C4312">
        <v>3.25</v>
      </c>
      <c r="D4312">
        <v>2011</v>
      </c>
    </row>
    <row r="4313" spans="2:4">
      <c r="B4313" s="80">
        <v>40691</v>
      </c>
      <c r="C4313">
        <v>0</v>
      </c>
      <c r="D4313">
        <v>2011</v>
      </c>
    </row>
    <row r="4314" spans="2:4">
      <c r="B4314" s="80">
        <v>40692</v>
      </c>
      <c r="C4314">
        <v>0</v>
      </c>
      <c r="D4314">
        <v>2011</v>
      </c>
    </row>
    <row r="4315" spans="2:4">
      <c r="B4315" s="80">
        <v>40693</v>
      </c>
      <c r="C4315">
        <v>3.25</v>
      </c>
      <c r="D4315">
        <v>2011</v>
      </c>
    </row>
    <row r="4316" spans="2:4">
      <c r="B4316" s="80">
        <v>40694</v>
      </c>
      <c r="C4316">
        <v>3.25</v>
      </c>
      <c r="D4316">
        <v>2011</v>
      </c>
    </row>
    <row r="4317" spans="2:4">
      <c r="B4317" s="80">
        <v>40695</v>
      </c>
      <c r="C4317">
        <v>3.25</v>
      </c>
      <c r="D4317">
        <v>2011</v>
      </c>
    </row>
    <row r="4318" spans="2:4">
      <c r="B4318" s="80">
        <v>40696</v>
      </c>
      <c r="C4318">
        <v>3.25</v>
      </c>
      <c r="D4318">
        <v>2011</v>
      </c>
    </row>
    <row r="4319" spans="2:4">
      <c r="B4319" s="80">
        <v>40697</v>
      </c>
      <c r="C4319">
        <v>3.25</v>
      </c>
      <c r="D4319">
        <v>2011</v>
      </c>
    </row>
    <row r="4320" spans="2:4">
      <c r="B4320" s="80">
        <v>40698</v>
      </c>
      <c r="C4320">
        <v>0</v>
      </c>
      <c r="D4320">
        <v>2011</v>
      </c>
    </row>
    <row r="4321" spans="2:4">
      <c r="B4321" s="80">
        <v>40699</v>
      </c>
      <c r="C4321">
        <v>0</v>
      </c>
      <c r="D4321">
        <v>2011</v>
      </c>
    </row>
    <row r="4322" spans="2:4">
      <c r="B4322" s="80">
        <v>40700</v>
      </c>
      <c r="C4322">
        <v>3.25</v>
      </c>
      <c r="D4322">
        <v>2011</v>
      </c>
    </row>
    <row r="4323" spans="2:4">
      <c r="B4323" s="80">
        <v>40701</v>
      </c>
      <c r="C4323">
        <v>3.25</v>
      </c>
      <c r="D4323">
        <v>2011</v>
      </c>
    </row>
    <row r="4324" spans="2:4">
      <c r="B4324" s="80">
        <v>40702</v>
      </c>
      <c r="C4324">
        <v>3.25</v>
      </c>
      <c r="D4324">
        <v>2011</v>
      </c>
    </row>
    <row r="4325" spans="2:4">
      <c r="B4325" s="80">
        <v>40703</v>
      </c>
      <c r="C4325">
        <v>3.25</v>
      </c>
      <c r="D4325">
        <v>2011</v>
      </c>
    </row>
    <row r="4326" spans="2:4">
      <c r="B4326" s="80">
        <v>40704</v>
      </c>
      <c r="C4326">
        <v>3.25</v>
      </c>
      <c r="D4326">
        <v>2011</v>
      </c>
    </row>
    <row r="4327" spans="2:4">
      <c r="B4327" s="80">
        <v>40705</v>
      </c>
      <c r="C4327">
        <v>0</v>
      </c>
      <c r="D4327">
        <v>2011</v>
      </c>
    </row>
    <row r="4328" spans="2:4">
      <c r="B4328" s="80">
        <v>40706</v>
      </c>
      <c r="C4328">
        <v>0</v>
      </c>
      <c r="D4328">
        <v>2011</v>
      </c>
    </row>
    <row r="4329" spans="2:4">
      <c r="B4329" s="80">
        <v>40707</v>
      </c>
      <c r="C4329">
        <v>3.25</v>
      </c>
      <c r="D4329">
        <v>2011</v>
      </c>
    </row>
    <row r="4330" spans="2:4">
      <c r="B4330" s="80">
        <v>40708</v>
      </c>
      <c r="C4330">
        <v>3.25</v>
      </c>
      <c r="D4330">
        <v>2011</v>
      </c>
    </row>
    <row r="4331" spans="2:4">
      <c r="B4331" s="80">
        <v>40709</v>
      </c>
      <c r="C4331">
        <v>3.25</v>
      </c>
      <c r="D4331">
        <v>2011</v>
      </c>
    </row>
    <row r="4332" spans="2:4">
      <c r="B4332" s="80">
        <v>40710</v>
      </c>
      <c r="C4332">
        <v>3.25</v>
      </c>
      <c r="D4332">
        <v>2011</v>
      </c>
    </row>
    <row r="4333" spans="2:4">
      <c r="B4333" s="80">
        <v>40711</v>
      </c>
      <c r="C4333">
        <v>3.25</v>
      </c>
      <c r="D4333">
        <v>2011</v>
      </c>
    </row>
    <row r="4334" spans="2:4">
      <c r="B4334" s="80">
        <v>40712</v>
      </c>
      <c r="C4334">
        <v>0</v>
      </c>
      <c r="D4334">
        <v>2011</v>
      </c>
    </row>
    <row r="4335" spans="2:4">
      <c r="B4335" s="80">
        <v>40713</v>
      </c>
      <c r="C4335">
        <v>0</v>
      </c>
      <c r="D4335">
        <v>2011</v>
      </c>
    </row>
    <row r="4336" spans="2:4">
      <c r="B4336" s="80">
        <v>40714</v>
      </c>
      <c r="C4336">
        <v>3.25</v>
      </c>
      <c r="D4336">
        <v>2011</v>
      </c>
    </row>
    <row r="4337" spans="2:4">
      <c r="B4337" s="80">
        <v>40715</v>
      </c>
      <c r="C4337">
        <v>3.25</v>
      </c>
      <c r="D4337">
        <v>2011</v>
      </c>
    </row>
    <row r="4338" spans="2:4">
      <c r="B4338" s="80">
        <v>40716</v>
      </c>
      <c r="C4338">
        <v>3.25</v>
      </c>
      <c r="D4338">
        <v>2011</v>
      </c>
    </row>
    <row r="4339" spans="2:4">
      <c r="B4339" s="80">
        <v>40717</v>
      </c>
      <c r="C4339">
        <v>3.25</v>
      </c>
      <c r="D4339">
        <v>2011</v>
      </c>
    </row>
    <row r="4340" spans="2:4">
      <c r="B4340" s="80">
        <v>40718</v>
      </c>
      <c r="C4340">
        <v>3.25</v>
      </c>
      <c r="D4340">
        <v>2011</v>
      </c>
    </row>
    <row r="4341" spans="2:4">
      <c r="B4341" s="80">
        <v>40719</v>
      </c>
      <c r="C4341">
        <v>0</v>
      </c>
      <c r="D4341">
        <v>2011</v>
      </c>
    </row>
    <row r="4342" spans="2:4">
      <c r="B4342" s="80">
        <v>40720</v>
      </c>
      <c r="C4342">
        <v>0</v>
      </c>
      <c r="D4342">
        <v>2011</v>
      </c>
    </row>
    <row r="4343" spans="2:4">
      <c r="B4343" s="80">
        <v>40721</v>
      </c>
      <c r="C4343">
        <v>3.25</v>
      </c>
      <c r="D4343">
        <v>2011</v>
      </c>
    </row>
    <row r="4344" spans="2:4">
      <c r="B4344" s="80">
        <v>40722</v>
      </c>
      <c r="C4344">
        <v>3.25</v>
      </c>
      <c r="D4344">
        <v>2011</v>
      </c>
    </row>
    <row r="4345" spans="2:4">
      <c r="B4345" s="80">
        <v>40723</v>
      </c>
      <c r="C4345">
        <v>3.25</v>
      </c>
      <c r="D4345">
        <v>2011</v>
      </c>
    </row>
    <row r="4346" spans="2:4">
      <c r="B4346" s="80">
        <v>40724</v>
      </c>
      <c r="C4346">
        <v>3.25</v>
      </c>
      <c r="D4346">
        <v>2011</v>
      </c>
    </row>
    <row r="4347" spans="2:4">
      <c r="B4347" s="80">
        <v>40725</v>
      </c>
      <c r="C4347">
        <v>3.25</v>
      </c>
      <c r="D4347">
        <v>2011</v>
      </c>
    </row>
    <row r="4348" spans="2:4">
      <c r="B4348" s="80">
        <v>40726</v>
      </c>
      <c r="C4348">
        <v>0</v>
      </c>
      <c r="D4348">
        <v>2011</v>
      </c>
    </row>
    <row r="4349" spans="2:4">
      <c r="B4349" s="80">
        <v>40727</v>
      </c>
      <c r="C4349">
        <v>0</v>
      </c>
      <c r="D4349">
        <v>2011</v>
      </c>
    </row>
    <row r="4350" spans="2:4">
      <c r="B4350" s="80">
        <v>40728</v>
      </c>
      <c r="C4350">
        <v>0</v>
      </c>
      <c r="D4350">
        <v>2011</v>
      </c>
    </row>
    <row r="4351" spans="2:4">
      <c r="B4351" s="80">
        <v>40729</v>
      </c>
      <c r="C4351">
        <v>3.25</v>
      </c>
      <c r="D4351">
        <v>2011</v>
      </c>
    </row>
    <row r="4352" spans="2:4">
      <c r="B4352" s="80">
        <v>40730</v>
      </c>
      <c r="C4352">
        <v>3.25</v>
      </c>
      <c r="D4352">
        <v>2011</v>
      </c>
    </row>
    <row r="4353" spans="2:4">
      <c r="B4353" s="80">
        <v>40731</v>
      </c>
      <c r="C4353">
        <v>3.25</v>
      </c>
      <c r="D4353">
        <v>2011</v>
      </c>
    </row>
    <row r="4354" spans="2:4">
      <c r="B4354" s="80">
        <v>40732</v>
      </c>
      <c r="C4354">
        <v>3.25</v>
      </c>
      <c r="D4354">
        <v>2011</v>
      </c>
    </row>
    <row r="4355" spans="2:4">
      <c r="B4355" s="80">
        <v>40733</v>
      </c>
      <c r="C4355">
        <v>0</v>
      </c>
      <c r="D4355">
        <v>2011</v>
      </c>
    </row>
    <row r="4356" spans="2:4">
      <c r="B4356" s="80">
        <v>40734</v>
      </c>
      <c r="C4356">
        <v>0</v>
      </c>
      <c r="D4356">
        <v>2011</v>
      </c>
    </row>
    <row r="4357" spans="2:4">
      <c r="B4357" s="80">
        <v>40735</v>
      </c>
      <c r="C4357">
        <v>3.25</v>
      </c>
      <c r="D4357">
        <v>2011</v>
      </c>
    </row>
    <row r="4358" spans="2:4">
      <c r="B4358" s="80">
        <v>40736</v>
      </c>
      <c r="C4358">
        <v>3.25</v>
      </c>
      <c r="D4358">
        <v>2011</v>
      </c>
    </row>
    <row r="4359" spans="2:4">
      <c r="B4359" s="80">
        <v>40737</v>
      </c>
      <c r="C4359">
        <v>3.25</v>
      </c>
      <c r="D4359">
        <v>2011</v>
      </c>
    </row>
    <row r="4360" spans="2:4">
      <c r="B4360" s="80">
        <v>40738</v>
      </c>
      <c r="C4360">
        <v>3.25</v>
      </c>
      <c r="D4360">
        <v>2011</v>
      </c>
    </row>
    <row r="4361" spans="2:4">
      <c r="B4361" s="80">
        <v>40739</v>
      </c>
      <c r="C4361">
        <v>3.25</v>
      </c>
      <c r="D4361">
        <v>2011</v>
      </c>
    </row>
    <row r="4362" spans="2:4">
      <c r="B4362" s="80">
        <v>40740</v>
      </c>
      <c r="C4362">
        <v>0</v>
      </c>
      <c r="D4362">
        <v>2011</v>
      </c>
    </row>
    <row r="4363" spans="2:4">
      <c r="B4363" s="80">
        <v>40741</v>
      </c>
      <c r="C4363">
        <v>0</v>
      </c>
      <c r="D4363">
        <v>2011</v>
      </c>
    </row>
    <row r="4364" spans="2:4">
      <c r="B4364" s="80">
        <v>40742</v>
      </c>
      <c r="C4364">
        <v>3.25</v>
      </c>
      <c r="D4364">
        <v>2011</v>
      </c>
    </row>
    <row r="4365" spans="2:4">
      <c r="B4365" s="80">
        <v>40743</v>
      </c>
      <c r="C4365">
        <v>3.25</v>
      </c>
      <c r="D4365">
        <v>2011</v>
      </c>
    </row>
    <row r="4366" spans="2:4">
      <c r="B4366" s="80">
        <v>40744</v>
      </c>
      <c r="C4366">
        <v>3.25</v>
      </c>
      <c r="D4366">
        <v>2011</v>
      </c>
    </row>
    <row r="4367" spans="2:4">
      <c r="B4367" s="80">
        <v>40745</v>
      </c>
      <c r="C4367">
        <v>3.25</v>
      </c>
      <c r="D4367">
        <v>2011</v>
      </c>
    </row>
    <row r="4368" spans="2:4">
      <c r="B4368" s="80">
        <v>40746</v>
      </c>
      <c r="C4368">
        <v>3.25</v>
      </c>
      <c r="D4368">
        <v>2011</v>
      </c>
    </row>
    <row r="4369" spans="2:4">
      <c r="B4369" s="80">
        <v>40747</v>
      </c>
      <c r="C4369">
        <v>0</v>
      </c>
      <c r="D4369">
        <v>2011</v>
      </c>
    </row>
    <row r="4370" spans="2:4">
      <c r="B4370" s="80">
        <v>40748</v>
      </c>
      <c r="C4370">
        <v>0</v>
      </c>
      <c r="D4370">
        <v>2011</v>
      </c>
    </row>
    <row r="4371" spans="2:4">
      <c r="B4371" s="80">
        <v>40749</v>
      </c>
      <c r="C4371">
        <v>3.25</v>
      </c>
      <c r="D4371">
        <v>2011</v>
      </c>
    </row>
    <row r="4372" spans="2:4">
      <c r="B4372" s="80">
        <v>40750</v>
      </c>
      <c r="C4372">
        <v>3.25</v>
      </c>
      <c r="D4372">
        <v>2011</v>
      </c>
    </row>
    <row r="4373" spans="2:4">
      <c r="B4373" s="80">
        <v>40751</v>
      </c>
      <c r="C4373">
        <v>3.25</v>
      </c>
      <c r="D4373">
        <v>2011</v>
      </c>
    </row>
    <row r="4374" spans="2:4">
      <c r="B4374" s="80">
        <v>40752</v>
      </c>
      <c r="C4374">
        <v>3.25</v>
      </c>
      <c r="D4374">
        <v>2011</v>
      </c>
    </row>
    <row r="4375" spans="2:4">
      <c r="B4375" s="80">
        <v>40753</v>
      </c>
      <c r="C4375">
        <v>3.25</v>
      </c>
      <c r="D4375">
        <v>2011</v>
      </c>
    </row>
    <row r="4376" spans="2:4">
      <c r="B4376" s="80">
        <v>40754</v>
      </c>
      <c r="C4376">
        <v>0</v>
      </c>
      <c r="D4376">
        <v>2011</v>
      </c>
    </row>
    <row r="4377" spans="2:4">
      <c r="B4377" s="80">
        <v>40755</v>
      </c>
      <c r="C4377">
        <v>0</v>
      </c>
      <c r="D4377">
        <v>2011</v>
      </c>
    </row>
    <row r="4378" spans="2:4">
      <c r="B4378" s="80">
        <v>40756</v>
      </c>
      <c r="C4378">
        <v>3.25</v>
      </c>
      <c r="D4378">
        <v>2011</v>
      </c>
    </row>
    <row r="4379" spans="2:4">
      <c r="B4379" s="80">
        <v>40757</v>
      </c>
      <c r="C4379">
        <v>3.25</v>
      </c>
      <c r="D4379">
        <v>2011</v>
      </c>
    </row>
    <row r="4380" spans="2:4">
      <c r="B4380" s="80">
        <v>40758</v>
      </c>
      <c r="C4380">
        <v>3.25</v>
      </c>
      <c r="D4380">
        <v>2011</v>
      </c>
    </row>
    <row r="4381" spans="2:4">
      <c r="B4381" s="80">
        <v>40759</v>
      </c>
      <c r="C4381">
        <v>3.25</v>
      </c>
      <c r="D4381">
        <v>2011</v>
      </c>
    </row>
    <row r="4382" spans="2:4">
      <c r="B4382" s="80">
        <v>40760</v>
      </c>
      <c r="C4382">
        <v>3.25</v>
      </c>
      <c r="D4382">
        <v>2011</v>
      </c>
    </row>
    <row r="4383" spans="2:4">
      <c r="B4383" s="80">
        <v>40761</v>
      </c>
      <c r="C4383">
        <v>0</v>
      </c>
      <c r="D4383">
        <v>2011</v>
      </c>
    </row>
    <row r="4384" spans="2:4">
      <c r="B4384" s="80">
        <v>40762</v>
      </c>
      <c r="C4384">
        <v>0</v>
      </c>
      <c r="D4384">
        <v>2011</v>
      </c>
    </row>
    <row r="4385" spans="2:4">
      <c r="B4385" s="80">
        <v>40763</v>
      </c>
      <c r="C4385">
        <v>3.25</v>
      </c>
      <c r="D4385">
        <v>2011</v>
      </c>
    </row>
    <row r="4386" spans="2:4">
      <c r="B4386" s="80">
        <v>40764</v>
      </c>
      <c r="C4386">
        <v>3.25</v>
      </c>
      <c r="D4386">
        <v>2011</v>
      </c>
    </row>
    <row r="4387" spans="2:4">
      <c r="B4387" s="80">
        <v>40765</v>
      </c>
      <c r="C4387">
        <v>3.25</v>
      </c>
      <c r="D4387">
        <v>2011</v>
      </c>
    </row>
    <row r="4388" spans="2:4">
      <c r="B4388" s="80">
        <v>40766</v>
      </c>
      <c r="C4388">
        <v>3.25</v>
      </c>
      <c r="D4388">
        <v>2011</v>
      </c>
    </row>
    <row r="4389" spans="2:4">
      <c r="B4389" s="80">
        <v>40767</v>
      </c>
      <c r="C4389">
        <v>3.25</v>
      </c>
      <c r="D4389">
        <v>2011</v>
      </c>
    </row>
    <row r="4390" spans="2:4">
      <c r="B4390" s="80">
        <v>40768</v>
      </c>
      <c r="C4390">
        <v>0</v>
      </c>
      <c r="D4390">
        <v>2011</v>
      </c>
    </row>
    <row r="4391" spans="2:4">
      <c r="B4391" s="80">
        <v>40769</v>
      </c>
      <c r="C4391">
        <v>0</v>
      </c>
      <c r="D4391">
        <v>2011</v>
      </c>
    </row>
    <row r="4392" spans="2:4">
      <c r="B4392" s="80">
        <v>40770</v>
      </c>
      <c r="C4392">
        <v>3.25</v>
      </c>
      <c r="D4392">
        <v>2011</v>
      </c>
    </row>
    <row r="4393" spans="2:4">
      <c r="B4393" s="80">
        <v>40771</v>
      </c>
      <c r="C4393">
        <v>3.25</v>
      </c>
      <c r="D4393">
        <v>2011</v>
      </c>
    </row>
    <row r="4394" spans="2:4">
      <c r="B4394" s="80">
        <v>40772</v>
      </c>
      <c r="C4394">
        <v>3.25</v>
      </c>
      <c r="D4394">
        <v>2011</v>
      </c>
    </row>
    <row r="4395" spans="2:4">
      <c r="B4395" s="80">
        <v>40773</v>
      </c>
      <c r="C4395">
        <v>3.25</v>
      </c>
      <c r="D4395">
        <v>2011</v>
      </c>
    </row>
    <row r="4396" spans="2:4">
      <c r="B4396" s="80">
        <v>40774</v>
      </c>
      <c r="C4396">
        <v>3.25</v>
      </c>
      <c r="D4396">
        <v>2011</v>
      </c>
    </row>
    <row r="4397" spans="2:4">
      <c r="B4397" s="80">
        <v>40775</v>
      </c>
      <c r="C4397">
        <v>0</v>
      </c>
      <c r="D4397">
        <v>2011</v>
      </c>
    </row>
    <row r="4398" spans="2:4">
      <c r="B4398" s="80">
        <v>40776</v>
      </c>
      <c r="C4398">
        <v>0</v>
      </c>
      <c r="D4398">
        <v>2011</v>
      </c>
    </row>
    <row r="4399" spans="2:4">
      <c r="B4399" s="80">
        <v>40777</v>
      </c>
      <c r="C4399">
        <v>3.25</v>
      </c>
      <c r="D4399">
        <v>2011</v>
      </c>
    </row>
    <row r="4400" spans="2:4">
      <c r="B4400" s="80">
        <v>40778</v>
      </c>
      <c r="C4400">
        <v>3.25</v>
      </c>
      <c r="D4400">
        <v>2011</v>
      </c>
    </row>
    <row r="4401" spans="2:4">
      <c r="B4401" s="80">
        <v>40779</v>
      </c>
      <c r="C4401">
        <v>3.25</v>
      </c>
      <c r="D4401">
        <v>2011</v>
      </c>
    </row>
    <row r="4402" spans="2:4">
      <c r="B4402" s="80">
        <v>40780</v>
      </c>
      <c r="C4402">
        <v>3.25</v>
      </c>
      <c r="D4402">
        <v>2011</v>
      </c>
    </row>
    <row r="4403" spans="2:4">
      <c r="B4403" s="80">
        <v>40781</v>
      </c>
      <c r="C4403">
        <v>3.25</v>
      </c>
      <c r="D4403">
        <v>2011</v>
      </c>
    </row>
    <row r="4404" spans="2:4">
      <c r="B4404" s="80">
        <v>40782</v>
      </c>
      <c r="C4404">
        <v>0</v>
      </c>
      <c r="D4404">
        <v>2011</v>
      </c>
    </row>
    <row r="4405" spans="2:4">
      <c r="B4405" s="80">
        <v>40783</v>
      </c>
      <c r="C4405">
        <v>0</v>
      </c>
      <c r="D4405">
        <v>2011</v>
      </c>
    </row>
    <row r="4406" spans="2:4">
      <c r="B4406" s="80">
        <v>40784</v>
      </c>
      <c r="C4406">
        <v>3.25</v>
      </c>
      <c r="D4406">
        <v>2011</v>
      </c>
    </row>
    <row r="4407" spans="2:4">
      <c r="B4407" s="80">
        <v>40785</v>
      </c>
      <c r="C4407">
        <v>3.25</v>
      </c>
      <c r="D4407">
        <v>2011</v>
      </c>
    </row>
    <row r="4408" spans="2:4">
      <c r="B4408" s="80">
        <v>40786</v>
      </c>
      <c r="C4408">
        <v>3.25</v>
      </c>
      <c r="D4408">
        <v>2011</v>
      </c>
    </row>
    <row r="4409" spans="2:4">
      <c r="B4409" s="80">
        <v>40787</v>
      </c>
      <c r="C4409">
        <v>3.25</v>
      </c>
      <c r="D4409">
        <v>2011</v>
      </c>
    </row>
    <row r="4410" spans="2:4">
      <c r="B4410" s="80">
        <v>40788</v>
      </c>
      <c r="C4410">
        <v>3.25</v>
      </c>
      <c r="D4410">
        <v>2011</v>
      </c>
    </row>
    <row r="4411" spans="2:4">
      <c r="B4411" s="80">
        <v>40789</v>
      </c>
      <c r="C4411">
        <v>0</v>
      </c>
      <c r="D4411">
        <v>2011</v>
      </c>
    </row>
    <row r="4412" spans="2:4">
      <c r="B4412" s="80">
        <v>40790</v>
      </c>
      <c r="C4412">
        <v>0</v>
      </c>
      <c r="D4412">
        <v>2011</v>
      </c>
    </row>
    <row r="4413" spans="2:4">
      <c r="B4413" s="80">
        <v>40791</v>
      </c>
      <c r="C4413">
        <v>3.25</v>
      </c>
      <c r="D4413">
        <v>2011</v>
      </c>
    </row>
    <row r="4414" spans="2:4">
      <c r="B4414" s="80">
        <v>40792</v>
      </c>
      <c r="C4414">
        <v>3.25</v>
      </c>
      <c r="D4414">
        <v>2011</v>
      </c>
    </row>
    <row r="4415" spans="2:4">
      <c r="B4415" s="80">
        <v>40793</v>
      </c>
      <c r="C4415">
        <v>3.25</v>
      </c>
      <c r="D4415">
        <v>2011</v>
      </c>
    </row>
    <row r="4416" spans="2:4">
      <c r="B4416" s="80">
        <v>40794</v>
      </c>
      <c r="C4416">
        <v>3.25</v>
      </c>
      <c r="D4416">
        <v>2011</v>
      </c>
    </row>
    <row r="4417" spans="2:4">
      <c r="B4417" s="80">
        <v>40795</v>
      </c>
      <c r="C4417">
        <v>3.25</v>
      </c>
      <c r="D4417">
        <v>2011</v>
      </c>
    </row>
    <row r="4418" spans="2:4">
      <c r="B4418" s="80">
        <v>40796</v>
      </c>
      <c r="C4418">
        <v>0</v>
      </c>
      <c r="D4418">
        <v>2011</v>
      </c>
    </row>
    <row r="4419" spans="2:4">
      <c r="B4419" s="80">
        <v>40797</v>
      </c>
      <c r="C4419">
        <v>0</v>
      </c>
      <c r="D4419">
        <v>2011</v>
      </c>
    </row>
    <row r="4420" spans="2:4">
      <c r="B4420" s="80">
        <v>40798</v>
      </c>
      <c r="C4420">
        <v>3.25</v>
      </c>
      <c r="D4420">
        <v>2011</v>
      </c>
    </row>
    <row r="4421" spans="2:4">
      <c r="B4421" s="80">
        <v>40799</v>
      </c>
      <c r="C4421">
        <v>3.25</v>
      </c>
      <c r="D4421">
        <v>2011</v>
      </c>
    </row>
    <row r="4422" spans="2:4">
      <c r="B4422" s="80">
        <v>40800</v>
      </c>
      <c r="C4422">
        <v>3.25</v>
      </c>
      <c r="D4422">
        <v>2011</v>
      </c>
    </row>
    <row r="4423" spans="2:4">
      <c r="B4423" s="80">
        <v>40801</v>
      </c>
      <c r="C4423">
        <v>3.25</v>
      </c>
      <c r="D4423">
        <v>2011</v>
      </c>
    </row>
    <row r="4424" spans="2:4">
      <c r="B4424" s="80">
        <v>40802</v>
      </c>
      <c r="C4424">
        <v>3.25</v>
      </c>
      <c r="D4424">
        <v>2011</v>
      </c>
    </row>
    <row r="4425" spans="2:4">
      <c r="B4425" s="80">
        <v>40803</v>
      </c>
      <c r="C4425">
        <v>0</v>
      </c>
      <c r="D4425">
        <v>2011</v>
      </c>
    </row>
    <row r="4426" spans="2:4">
      <c r="B4426" s="80">
        <v>40804</v>
      </c>
      <c r="C4426">
        <v>0</v>
      </c>
      <c r="D4426">
        <v>2011</v>
      </c>
    </row>
    <row r="4427" spans="2:4">
      <c r="B4427" s="80">
        <v>40805</v>
      </c>
      <c r="C4427">
        <v>3.25</v>
      </c>
      <c r="D4427">
        <v>2011</v>
      </c>
    </row>
    <row r="4428" spans="2:4">
      <c r="B4428" s="80">
        <v>40806</v>
      </c>
      <c r="C4428">
        <v>3.25</v>
      </c>
      <c r="D4428">
        <v>2011</v>
      </c>
    </row>
    <row r="4429" spans="2:4">
      <c r="B4429" s="80">
        <v>40807</v>
      </c>
      <c r="C4429">
        <v>3.25</v>
      </c>
      <c r="D4429">
        <v>2011</v>
      </c>
    </row>
    <row r="4430" spans="2:4">
      <c r="B4430" s="80">
        <v>40808</v>
      </c>
      <c r="C4430">
        <v>3.25</v>
      </c>
      <c r="D4430">
        <v>2011</v>
      </c>
    </row>
    <row r="4431" spans="2:4">
      <c r="B4431" s="80">
        <v>40809</v>
      </c>
      <c r="C4431">
        <v>3.25</v>
      </c>
      <c r="D4431">
        <v>2011</v>
      </c>
    </row>
    <row r="4432" spans="2:4">
      <c r="B4432" s="80">
        <v>40810</v>
      </c>
      <c r="C4432">
        <v>0</v>
      </c>
      <c r="D4432">
        <v>2011</v>
      </c>
    </row>
    <row r="4433" spans="2:4">
      <c r="B4433" s="80">
        <v>40811</v>
      </c>
      <c r="C4433">
        <v>0</v>
      </c>
      <c r="D4433">
        <v>2011</v>
      </c>
    </row>
    <row r="4434" spans="2:4">
      <c r="B4434" s="80">
        <v>40812</v>
      </c>
      <c r="C4434">
        <v>3.25</v>
      </c>
      <c r="D4434">
        <v>2011</v>
      </c>
    </row>
    <row r="4435" spans="2:4">
      <c r="B4435" s="80">
        <v>40813</v>
      </c>
      <c r="C4435">
        <v>3.25</v>
      </c>
      <c r="D4435">
        <v>2011</v>
      </c>
    </row>
    <row r="4436" spans="2:4">
      <c r="B4436" s="80">
        <v>40814</v>
      </c>
      <c r="C4436">
        <v>3.25</v>
      </c>
      <c r="D4436">
        <v>2011</v>
      </c>
    </row>
    <row r="4437" spans="2:4">
      <c r="B4437" s="80">
        <v>40815</v>
      </c>
      <c r="C4437">
        <v>3.25</v>
      </c>
      <c r="D4437">
        <v>2011</v>
      </c>
    </row>
    <row r="4438" spans="2:4">
      <c r="B4438" s="80">
        <v>40816</v>
      </c>
      <c r="C4438">
        <v>3.25</v>
      </c>
      <c r="D4438">
        <v>2011</v>
      </c>
    </row>
    <row r="4439" spans="2:4">
      <c r="B4439" s="80">
        <v>40817</v>
      </c>
      <c r="C4439">
        <v>0</v>
      </c>
      <c r="D4439">
        <v>2011</v>
      </c>
    </row>
    <row r="4440" spans="2:4">
      <c r="B4440" s="80">
        <v>40818</v>
      </c>
      <c r="C4440">
        <v>0</v>
      </c>
      <c r="D4440">
        <v>2011</v>
      </c>
    </row>
    <row r="4441" spans="2:4">
      <c r="B4441" s="80">
        <v>40819</v>
      </c>
      <c r="C4441">
        <v>3.25</v>
      </c>
      <c r="D4441">
        <v>2011</v>
      </c>
    </row>
    <row r="4442" spans="2:4">
      <c r="B4442" s="80">
        <v>40820</v>
      </c>
      <c r="C4442">
        <v>3.25</v>
      </c>
      <c r="D4442">
        <v>2011</v>
      </c>
    </row>
    <row r="4443" spans="2:4">
      <c r="B4443" s="80">
        <v>40821</v>
      </c>
      <c r="C4443">
        <v>3.25</v>
      </c>
      <c r="D4443">
        <v>2011</v>
      </c>
    </row>
    <row r="4444" spans="2:4">
      <c r="B4444" s="80">
        <v>40822</v>
      </c>
      <c r="C4444">
        <v>3.25</v>
      </c>
      <c r="D4444">
        <v>2011</v>
      </c>
    </row>
    <row r="4445" spans="2:4">
      <c r="B4445" s="80">
        <v>40823</v>
      </c>
      <c r="C4445">
        <v>3.25</v>
      </c>
      <c r="D4445">
        <v>2011</v>
      </c>
    </row>
    <row r="4446" spans="2:4">
      <c r="B4446" s="80">
        <v>40824</v>
      </c>
      <c r="C4446">
        <v>0</v>
      </c>
      <c r="D4446">
        <v>2011</v>
      </c>
    </row>
    <row r="4447" spans="2:4">
      <c r="B4447" s="80">
        <v>40825</v>
      </c>
      <c r="C4447">
        <v>0</v>
      </c>
      <c r="D4447">
        <v>2011</v>
      </c>
    </row>
    <row r="4448" spans="2:4">
      <c r="B4448" s="80">
        <v>40826</v>
      </c>
      <c r="C4448">
        <v>3.25</v>
      </c>
      <c r="D4448">
        <v>2011</v>
      </c>
    </row>
    <row r="4449" spans="2:4">
      <c r="B4449" s="80">
        <v>40827</v>
      </c>
      <c r="C4449">
        <v>3.25</v>
      </c>
      <c r="D4449">
        <v>2011</v>
      </c>
    </row>
    <row r="4450" spans="2:4">
      <c r="B4450" s="80">
        <v>40828</v>
      </c>
      <c r="C4450">
        <v>3.25</v>
      </c>
      <c r="D4450">
        <v>2011</v>
      </c>
    </row>
    <row r="4451" spans="2:4">
      <c r="B4451" s="80">
        <v>40829</v>
      </c>
      <c r="C4451">
        <v>3.25</v>
      </c>
      <c r="D4451">
        <v>2011</v>
      </c>
    </row>
    <row r="4452" spans="2:4">
      <c r="B4452" s="80">
        <v>40830</v>
      </c>
      <c r="C4452">
        <v>3.25</v>
      </c>
      <c r="D4452">
        <v>2011</v>
      </c>
    </row>
    <row r="4453" spans="2:4">
      <c r="B4453" s="80">
        <v>40831</v>
      </c>
      <c r="C4453">
        <v>0</v>
      </c>
      <c r="D4453">
        <v>2011</v>
      </c>
    </row>
    <row r="4454" spans="2:4">
      <c r="B4454" s="80">
        <v>40832</v>
      </c>
      <c r="C4454">
        <v>0</v>
      </c>
      <c r="D4454">
        <v>2011</v>
      </c>
    </row>
    <row r="4455" spans="2:4">
      <c r="B4455" s="80">
        <v>40833</v>
      </c>
      <c r="C4455">
        <v>3.25</v>
      </c>
      <c r="D4455">
        <v>2011</v>
      </c>
    </row>
    <row r="4456" spans="2:4">
      <c r="B4456" s="80">
        <v>40834</v>
      </c>
      <c r="C4456">
        <v>3.25</v>
      </c>
      <c r="D4456">
        <v>2011</v>
      </c>
    </row>
    <row r="4457" spans="2:4">
      <c r="B4457" s="80">
        <v>40835</v>
      </c>
      <c r="C4457">
        <v>3.25</v>
      </c>
      <c r="D4457">
        <v>2011</v>
      </c>
    </row>
    <row r="4458" spans="2:4">
      <c r="B4458" s="80">
        <v>40836</v>
      </c>
      <c r="C4458">
        <v>3.25</v>
      </c>
      <c r="D4458">
        <v>2011</v>
      </c>
    </row>
    <row r="4459" spans="2:4">
      <c r="B4459" s="80">
        <v>40837</v>
      </c>
      <c r="C4459">
        <v>3.25</v>
      </c>
      <c r="D4459">
        <v>2011</v>
      </c>
    </row>
    <row r="4460" spans="2:4">
      <c r="B4460" s="80">
        <v>40838</v>
      </c>
      <c r="C4460">
        <v>0</v>
      </c>
      <c r="D4460">
        <v>2011</v>
      </c>
    </row>
    <row r="4461" spans="2:4">
      <c r="B4461" s="80">
        <v>40839</v>
      </c>
      <c r="C4461">
        <v>0</v>
      </c>
      <c r="D4461">
        <v>2011</v>
      </c>
    </row>
    <row r="4462" spans="2:4">
      <c r="B4462" s="80">
        <v>40840</v>
      </c>
      <c r="C4462">
        <v>3.25</v>
      </c>
      <c r="D4462">
        <v>2011</v>
      </c>
    </row>
    <row r="4463" spans="2:4">
      <c r="B4463" s="80">
        <v>40841</v>
      </c>
      <c r="C4463">
        <v>3.25</v>
      </c>
      <c r="D4463">
        <v>2011</v>
      </c>
    </row>
    <row r="4464" spans="2:4">
      <c r="B4464" s="80">
        <v>40842</v>
      </c>
      <c r="C4464">
        <v>3.25</v>
      </c>
      <c r="D4464">
        <v>2011</v>
      </c>
    </row>
    <row r="4465" spans="2:4">
      <c r="B4465" s="80">
        <v>40843</v>
      </c>
      <c r="C4465">
        <v>3.25</v>
      </c>
      <c r="D4465">
        <v>2011</v>
      </c>
    </row>
    <row r="4466" spans="2:4">
      <c r="B4466" s="80">
        <v>40844</v>
      </c>
      <c r="C4466">
        <v>3.25</v>
      </c>
      <c r="D4466">
        <v>2011</v>
      </c>
    </row>
    <row r="4467" spans="2:4">
      <c r="B4467" s="80">
        <v>40845</v>
      </c>
      <c r="C4467">
        <v>0</v>
      </c>
      <c r="D4467">
        <v>2011</v>
      </c>
    </row>
    <row r="4468" spans="2:4">
      <c r="B4468" s="80">
        <v>40846</v>
      </c>
      <c r="C4468">
        <v>0</v>
      </c>
      <c r="D4468">
        <v>2011</v>
      </c>
    </row>
    <row r="4469" spans="2:4">
      <c r="B4469" s="80">
        <v>40847</v>
      </c>
      <c r="C4469">
        <v>3.25</v>
      </c>
      <c r="D4469">
        <v>2011</v>
      </c>
    </row>
    <row r="4470" spans="2:4">
      <c r="B4470" s="80">
        <v>40848</v>
      </c>
      <c r="C4470">
        <v>3.25</v>
      </c>
      <c r="D4470">
        <v>2011</v>
      </c>
    </row>
    <row r="4471" spans="2:4">
      <c r="B4471" s="80">
        <v>40849</v>
      </c>
      <c r="C4471">
        <v>3.25</v>
      </c>
      <c r="D4471">
        <v>2011</v>
      </c>
    </row>
    <row r="4472" spans="2:4">
      <c r="B4472" s="80">
        <v>40850</v>
      </c>
      <c r="C4472">
        <v>3.25</v>
      </c>
      <c r="D4472">
        <v>2011</v>
      </c>
    </row>
    <row r="4473" spans="2:4">
      <c r="B4473" s="80">
        <v>40851</v>
      </c>
      <c r="C4473">
        <v>3.25</v>
      </c>
      <c r="D4473">
        <v>2011</v>
      </c>
    </row>
    <row r="4474" spans="2:4">
      <c r="B4474" s="80">
        <v>40852</v>
      </c>
      <c r="C4474">
        <v>0</v>
      </c>
      <c r="D4474">
        <v>2011</v>
      </c>
    </row>
    <row r="4475" spans="2:4">
      <c r="B4475" s="80">
        <v>40853</v>
      </c>
      <c r="C4475">
        <v>0</v>
      </c>
      <c r="D4475">
        <v>2011</v>
      </c>
    </row>
    <row r="4476" spans="2:4">
      <c r="B4476" s="80">
        <v>40854</v>
      </c>
      <c r="C4476">
        <v>3.25</v>
      </c>
      <c r="D4476">
        <v>2011</v>
      </c>
    </row>
    <row r="4477" spans="2:4">
      <c r="B4477" s="80">
        <v>40855</v>
      </c>
      <c r="C4477">
        <v>3.25</v>
      </c>
      <c r="D4477">
        <v>2011</v>
      </c>
    </row>
    <row r="4478" spans="2:4">
      <c r="B4478" s="80">
        <v>40856</v>
      </c>
      <c r="C4478">
        <v>3.25</v>
      </c>
      <c r="D4478">
        <v>2011</v>
      </c>
    </row>
    <row r="4479" spans="2:4">
      <c r="B4479" s="80">
        <v>40857</v>
      </c>
      <c r="C4479">
        <v>3.25</v>
      </c>
      <c r="D4479">
        <v>2011</v>
      </c>
    </row>
    <row r="4480" spans="2:4">
      <c r="B4480" s="80">
        <v>40858</v>
      </c>
      <c r="C4480">
        <v>3.25</v>
      </c>
      <c r="D4480">
        <v>2011</v>
      </c>
    </row>
    <row r="4481" spans="2:4">
      <c r="B4481" s="80">
        <v>40859</v>
      </c>
      <c r="C4481">
        <v>0</v>
      </c>
      <c r="D4481">
        <v>2011</v>
      </c>
    </row>
    <row r="4482" spans="2:4">
      <c r="B4482" s="80">
        <v>40860</v>
      </c>
      <c r="C4482">
        <v>0</v>
      </c>
      <c r="D4482">
        <v>2011</v>
      </c>
    </row>
    <row r="4483" spans="2:4">
      <c r="B4483" s="80">
        <v>40861</v>
      </c>
      <c r="C4483">
        <v>3.25</v>
      </c>
      <c r="D4483">
        <v>2011</v>
      </c>
    </row>
    <row r="4484" spans="2:4">
      <c r="B4484" s="80">
        <v>40862</v>
      </c>
      <c r="C4484">
        <v>3.25</v>
      </c>
      <c r="D4484">
        <v>2011</v>
      </c>
    </row>
    <row r="4485" spans="2:4">
      <c r="B4485" s="80">
        <v>40863</v>
      </c>
      <c r="C4485">
        <v>3.25</v>
      </c>
      <c r="D4485">
        <v>2011</v>
      </c>
    </row>
    <row r="4486" spans="2:4">
      <c r="B4486" s="80">
        <v>40864</v>
      </c>
      <c r="C4486">
        <v>3.25</v>
      </c>
      <c r="D4486">
        <v>2011</v>
      </c>
    </row>
    <row r="4487" spans="2:4">
      <c r="B4487" s="80">
        <v>40865</v>
      </c>
      <c r="C4487">
        <v>3.25</v>
      </c>
      <c r="D4487">
        <v>2011</v>
      </c>
    </row>
    <row r="4488" spans="2:4">
      <c r="B4488" s="80">
        <v>40866</v>
      </c>
      <c r="C4488">
        <v>0</v>
      </c>
      <c r="D4488">
        <v>2011</v>
      </c>
    </row>
    <row r="4489" spans="2:4">
      <c r="B4489" s="80">
        <v>40867</v>
      </c>
      <c r="C4489">
        <v>0</v>
      </c>
      <c r="D4489">
        <v>2011</v>
      </c>
    </row>
    <row r="4490" spans="2:4">
      <c r="B4490" s="80">
        <v>40868</v>
      </c>
      <c r="C4490">
        <v>3.25</v>
      </c>
      <c r="D4490">
        <v>2011</v>
      </c>
    </row>
    <row r="4491" spans="2:4">
      <c r="B4491" s="80">
        <v>40869</v>
      </c>
      <c r="C4491">
        <v>3.25</v>
      </c>
      <c r="D4491">
        <v>2011</v>
      </c>
    </row>
    <row r="4492" spans="2:4">
      <c r="B4492" s="80">
        <v>40870</v>
      </c>
      <c r="C4492">
        <v>3.25</v>
      </c>
      <c r="D4492">
        <v>2011</v>
      </c>
    </row>
    <row r="4493" spans="2:4">
      <c r="B4493" s="80">
        <v>40871</v>
      </c>
      <c r="C4493">
        <v>3.25</v>
      </c>
      <c r="D4493">
        <v>2011</v>
      </c>
    </row>
    <row r="4494" spans="2:4">
      <c r="B4494" s="80">
        <v>40872</v>
      </c>
      <c r="C4494">
        <v>3.25</v>
      </c>
      <c r="D4494">
        <v>2011</v>
      </c>
    </row>
    <row r="4495" spans="2:4">
      <c r="B4495" s="80">
        <v>40873</v>
      </c>
      <c r="C4495">
        <v>0</v>
      </c>
      <c r="D4495">
        <v>2011</v>
      </c>
    </row>
    <row r="4496" spans="2:4">
      <c r="B4496" s="80">
        <v>40874</v>
      </c>
      <c r="C4496">
        <v>0</v>
      </c>
      <c r="D4496">
        <v>2011</v>
      </c>
    </row>
    <row r="4497" spans="2:4">
      <c r="B4497" s="80">
        <v>40875</v>
      </c>
      <c r="C4497">
        <v>3.25</v>
      </c>
      <c r="D4497">
        <v>2011</v>
      </c>
    </row>
    <row r="4498" spans="2:4">
      <c r="B4498" s="80">
        <v>40876</v>
      </c>
      <c r="C4498">
        <v>3.25</v>
      </c>
      <c r="D4498">
        <v>2011</v>
      </c>
    </row>
    <row r="4499" spans="2:4">
      <c r="B4499" s="80">
        <v>40877</v>
      </c>
      <c r="C4499">
        <v>3.25</v>
      </c>
      <c r="D4499">
        <v>2011</v>
      </c>
    </row>
    <row r="4500" spans="2:4">
      <c r="B4500" s="80">
        <v>40878</v>
      </c>
      <c r="C4500">
        <v>3.25</v>
      </c>
      <c r="D4500">
        <v>2011</v>
      </c>
    </row>
    <row r="4501" spans="2:4">
      <c r="B4501" s="80">
        <v>40879</v>
      </c>
      <c r="C4501">
        <v>3.25</v>
      </c>
      <c r="D4501">
        <v>2011</v>
      </c>
    </row>
    <row r="4502" spans="2:4">
      <c r="B4502" s="80">
        <v>40880</v>
      </c>
      <c r="C4502">
        <v>0</v>
      </c>
      <c r="D4502">
        <v>2011</v>
      </c>
    </row>
    <row r="4503" spans="2:4">
      <c r="B4503" s="80">
        <v>40881</v>
      </c>
      <c r="C4503">
        <v>0</v>
      </c>
      <c r="D4503">
        <v>2011</v>
      </c>
    </row>
    <row r="4504" spans="2:4">
      <c r="B4504" s="80">
        <v>40882</v>
      </c>
      <c r="C4504">
        <v>3.25</v>
      </c>
      <c r="D4504">
        <v>2011</v>
      </c>
    </row>
    <row r="4505" spans="2:4">
      <c r="B4505" s="80">
        <v>40883</v>
      </c>
      <c r="C4505">
        <v>3.25</v>
      </c>
      <c r="D4505">
        <v>2011</v>
      </c>
    </row>
    <row r="4506" spans="2:4">
      <c r="B4506" s="80">
        <v>40884</v>
      </c>
      <c r="C4506">
        <v>3.25</v>
      </c>
      <c r="D4506">
        <v>2011</v>
      </c>
    </row>
    <row r="4507" spans="2:4">
      <c r="B4507" s="80">
        <v>40885</v>
      </c>
      <c r="C4507">
        <v>3.25</v>
      </c>
      <c r="D4507">
        <v>2011</v>
      </c>
    </row>
    <row r="4508" spans="2:4">
      <c r="B4508" s="80">
        <v>40886</v>
      </c>
      <c r="C4508">
        <v>3.25</v>
      </c>
      <c r="D4508">
        <v>2011</v>
      </c>
    </row>
    <row r="4509" spans="2:4">
      <c r="B4509" s="80">
        <v>40887</v>
      </c>
      <c r="C4509">
        <v>0</v>
      </c>
      <c r="D4509">
        <v>2011</v>
      </c>
    </row>
    <row r="4510" spans="2:4">
      <c r="B4510" s="80">
        <v>40888</v>
      </c>
      <c r="C4510">
        <v>0</v>
      </c>
      <c r="D4510">
        <v>2011</v>
      </c>
    </row>
    <row r="4511" spans="2:4">
      <c r="B4511" s="80">
        <v>40889</v>
      </c>
      <c r="C4511">
        <v>3.25</v>
      </c>
      <c r="D4511">
        <v>2011</v>
      </c>
    </row>
    <row r="4512" spans="2:4">
      <c r="B4512" s="80">
        <v>40890</v>
      </c>
      <c r="C4512">
        <v>3.25</v>
      </c>
      <c r="D4512">
        <v>2011</v>
      </c>
    </row>
    <row r="4513" spans="2:4">
      <c r="B4513" s="80">
        <v>40891</v>
      </c>
      <c r="C4513">
        <v>3.25</v>
      </c>
      <c r="D4513">
        <v>2011</v>
      </c>
    </row>
    <row r="4514" spans="2:4">
      <c r="B4514" s="80">
        <v>40892</v>
      </c>
      <c r="C4514">
        <v>3.25</v>
      </c>
      <c r="D4514">
        <v>2011</v>
      </c>
    </row>
    <row r="4515" spans="2:4">
      <c r="B4515" s="80">
        <v>40893</v>
      </c>
      <c r="C4515">
        <v>3.25</v>
      </c>
      <c r="D4515">
        <v>2011</v>
      </c>
    </row>
    <row r="4516" spans="2:4">
      <c r="B4516" s="80">
        <v>40894</v>
      </c>
      <c r="C4516">
        <v>0</v>
      </c>
      <c r="D4516">
        <v>2011</v>
      </c>
    </row>
    <row r="4517" spans="2:4">
      <c r="B4517" s="80">
        <v>40895</v>
      </c>
      <c r="C4517">
        <v>0</v>
      </c>
      <c r="D4517">
        <v>2011</v>
      </c>
    </row>
    <row r="4518" spans="2:4">
      <c r="B4518" s="80">
        <v>40896</v>
      </c>
      <c r="C4518">
        <v>3.25</v>
      </c>
      <c r="D4518">
        <v>2011</v>
      </c>
    </row>
    <row r="4519" spans="2:4">
      <c r="B4519" s="80">
        <v>40897</v>
      </c>
      <c r="C4519">
        <v>3.25</v>
      </c>
      <c r="D4519">
        <v>2011</v>
      </c>
    </row>
    <row r="4520" spans="2:4">
      <c r="B4520" s="80">
        <v>40898</v>
      </c>
      <c r="C4520">
        <v>3.25</v>
      </c>
      <c r="D4520">
        <v>2011</v>
      </c>
    </row>
    <row r="4521" spans="2:4">
      <c r="B4521" s="80">
        <v>40899</v>
      </c>
      <c r="C4521">
        <v>3.25</v>
      </c>
      <c r="D4521">
        <v>2011</v>
      </c>
    </row>
    <row r="4522" spans="2:4">
      <c r="B4522" s="80">
        <v>40900</v>
      </c>
      <c r="C4522">
        <v>3.25</v>
      </c>
      <c r="D4522">
        <v>2011</v>
      </c>
    </row>
    <row r="4523" spans="2:4">
      <c r="B4523" s="80">
        <v>40901</v>
      </c>
      <c r="C4523">
        <v>0</v>
      </c>
      <c r="D4523">
        <v>2011</v>
      </c>
    </row>
    <row r="4524" spans="2:4">
      <c r="B4524" s="80">
        <v>40902</v>
      </c>
      <c r="C4524">
        <v>0</v>
      </c>
      <c r="D4524">
        <v>2011</v>
      </c>
    </row>
    <row r="4525" spans="2:4">
      <c r="B4525" s="80">
        <v>40903</v>
      </c>
      <c r="C4525">
        <v>3.25</v>
      </c>
      <c r="D4525">
        <v>2011</v>
      </c>
    </row>
    <row r="4526" spans="2:4">
      <c r="B4526" s="80">
        <v>40904</v>
      </c>
      <c r="C4526">
        <v>3.25</v>
      </c>
      <c r="D4526">
        <v>2011</v>
      </c>
    </row>
    <row r="4527" spans="2:4">
      <c r="B4527" s="80">
        <v>40905</v>
      </c>
      <c r="C4527">
        <v>3.25</v>
      </c>
      <c r="D4527">
        <v>2011</v>
      </c>
    </row>
    <row r="4528" spans="2:4">
      <c r="B4528" s="80">
        <v>40906</v>
      </c>
      <c r="C4528">
        <v>3.25</v>
      </c>
      <c r="D4528">
        <v>2011</v>
      </c>
    </row>
    <row r="4529" spans="2:4">
      <c r="B4529" s="80">
        <v>40907</v>
      </c>
      <c r="C4529">
        <v>3.25</v>
      </c>
      <c r="D4529">
        <v>2011</v>
      </c>
    </row>
    <row r="4530" spans="2:4">
      <c r="B4530" s="80">
        <v>40908</v>
      </c>
      <c r="C4530">
        <v>0</v>
      </c>
      <c r="D4530">
        <v>2011</v>
      </c>
    </row>
    <row r="4531" spans="2:4">
      <c r="B4531" s="80">
        <v>40909</v>
      </c>
      <c r="C4531">
        <v>0</v>
      </c>
      <c r="D4531">
        <v>2012</v>
      </c>
    </row>
    <row r="4532" spans="2:4">
      <c r="B4532" s="80">
        <v>40910</v>
      </c>
      <c r="C4532">
        <v>3.25</v>
      </c>
      <c r="D4532">
        <v>2012</v>
      </c>
    </row>
    <row r="4533" spans="2:4">
      <c r="B4533" s="80">
        <v>40911</v>
      </c>
      <c r="C4533">
        <v>3.25</v>
      </c>
      <c r="D4533">
        <v>2012</v>
      </c>
    </row>
    <row r="4534" spans="2:4">
      <c r="B4534" s="80">
        <v>40912</v>
      </c>
      <c r="C4534">
        <v>3.25</v>
      </c>
      <c r="D4534">
        <v>2012</v>
      </c>
    </row>
    <row r="4535" spans="2:4">
      <c r="B4535" s="80">
        <v>40913</v>
      </c>
      <c r="C4535">
        <v>3.25</v>
      </c>
      <c r="D4535">
        <v>2012</v>
      </c>
    </row>
    <row r="4536" spans="2:4">
      <c r="B4536" s="80">
        <v>40914</v>
      </c>
      <c r="C4536">
        <v>3.25</v>
      </c>
      <c r="D4536">
        <v>2012</v>
      </c>
    </row>
    <row r="4537" spans="2:4">
      <c r="B4537" s="80">
        <v>40915</v>
      </c>
      <c r="C4537">
        <v>0</v>
      </c>
      <c r="D4537">
        <v>2012</v>
      </c>
    </row>
    <row r="4538" spans="2:4">
      <c r="B4538" s="80">
        <v>40916</v>
      </c>
      <c r="C4538">
        <v>0</v>
      </c>
      <c r="D4538">
        <v>2012</v>
      </c>
    </row>
    <row r="4539" spans="2:4">
      <c r="B4539" s="80">
        <v>40917</v>
      </c>
      <c r="C4539">
        <v>3.25</v>
      </c>
      <c r="D4539">
        <v>2012</v>
      </c>
    </row>
    <row r="4540" spans="2:4">
      <c r="B4540" s="80">
        <v>40918</v>
      </c>
      <c r="C4540">
        <v>3.25</v>
      </c>
      <c r="D4540">
        <v>2012</v>
      </c>
    </row>
    <row r="4541" spans="2:4">
      <c r="B4541" s="80">
        <v>40919</v>
      </c>
      <c r="C4541">
        <v>3.25</v>
      </c>
      <c r="D4541">
        <v>2012</v>
      </c>
    </row>
    <row r="4542" spans="2:4">
      <c r="B4542" s="80">
        <v>40920</v>
      </c>
      <c r="C4542">
        <v>3.25</v>
      </c>
      <c r="D4542">
        <v>2012</v>
      </c>
    </row>
    <row r="4543" spans="2:4">
      <c r="B4543" s="80">
        <v>40921</v>
      </c>
      <c r="C4543">
        <v>3.25</v>
      </c>
      <c r="D4543">
        <v>2012</v>
      </c>
    </row>
    <row r="4544" spans="2:4">
      <c r="B4544" s="80">
        <v>40922</v>
      </c>
      <c r="C4544">
        <v>0</v>
      </c>
      <c r="D4544">
        <v>2012</v>
      </c>
    </row>
    <row r="4545" spans="2:4">
      <c r="B4545" s="80">
        <v>40923</v>
      </c>
      <c r="C4545">
        <v>0</v>
      </c>
      <c r="D4545">
        <v>2012</v>
      </c>
    </row>
    <row r="4546" spans="2:4">
      <c r="B4546" s="80">
        <v>40924</v>
      </c>
      <c r="C4546">
        <v>3.25</v>
      </c>
      <c r="D4546">
        <v>2012</v>
      </c>
    </row>
    <row r="4547" spans="2:4">
      <c r="B4547" s="80">
        <v>40925</v>
      </c>
      <c r="C4547">
        <v>3.25</v>
      </c>
      <c r="D4547">
        <v>2012</v>
      </c>
    </row>
    <row r="4548" spans="2:4">
      <c r="B4548" s="80">
        <v>40926</v>
      </c>
      <c r="C4548">
        <v>3.25</v>
      </c>
      <c r="D4548">
        <v>2012</v>
      </c>
    </row>
    <row r="4549" spans="2:4">
      <c r="B4549" s="80">
        <v>40927</v>
      </c>
      <c r="C4549">
        <v>3.25</v>
      </c>
      <c r="D4549">
        <v>2012</v>
      </c>
    </row>
    <row r="4550" spans="2:4">
      <c r="B4550" s="80">
        <v>40928</v>
      </c>
      <c r="C4550">
        <v>3.25</v>
      </c>
      <c r="D4550">
        <v>2012</v>
      </c>
    </row>
    <row r="4551" spans="2:4">
      <c r="B4551" s="80">
        <v>40929</v>
      </c>
      <c r="C4551">
        <v>0</v>
      </c>
      <c r="D4551">
        <v>2012</v>
      </c>
    </row>
    <row r="4552" spans="2:4">
      <c r="B4552" s="80">
        <v>40930</v>
      </c>
      <c r="C4552">
        <v>0</v>
      </c>
      <c r="D4552">
        <v>2012</v>
      </c>
    </row>
    <row r="4553" spans="2:4">
      <c r="B4553" s="80">
        <v>40931</v>
      </c>
      <c r="C4553">
        <v>3.25</v>
      </c>
      <c r="D4553">
        <v>2012</v>
      </c>
    </row>
    <row r="4554" spans="2:4">
      <c r="B4554" s="80">
        <v>40932</v>
      </c>
      <c r="C4554">
        <v>3.25</v>
      </c>
      <c r="D4554">
        <v>2012</v>
      </c>
    </row>
    <row r="4555" spans="2:4">
      <c r="B4555" s="80">
        <v>40933</v>
      </c>
      <c r="C4555">
        <v>3.25</v>
      </c>
      <c r="D4555">
        <v>2012</v>
      </c>
    </row>
    <row r="4556" spans="2:4">
      <c r="B4556" s="80">
        <v>40934</v>
      </c>
      <c r="C4556">
        <v>3.25</v>
      </c>
      <c r="D4556">
        <v>2012</v>
      </c>
    </row>
    <row r="4557" spans="2:4">
      <c r="B4557" s="80">
        <v>40935</v>
      </c>
      <c r="C4557">
        <v>3.25</v>
      </c>
      <c r="D4557">
        <v>2012</v>
      </c>
    </row>
    <row r="4558" spans="2:4">
      <c r="B4558" s="80">
        <v>40936</v>
      </c>
      <c r="C4558">
        <v>0</v>
      </c>
      <c r="D4558">
        <v>2012</v>
      </c>
    </row>
    <row r="4559" spans="2:4">
      <c r="B4559" s="80">
        <v>40937</v>
      </c>
      <c r="C4559">
        <v>0</v>
      </c>
      <c r="D4559">
        <v>2012</v>
      </c>
    </row>
    <row r="4560" spans="2:4">
      <c r="B4560" s="80">
        <v>40938</v>
      </c>
      <c r="C4560">
        <v>3.25</v>
      </c>
      <c r="D4560">
        <v>2012</v>
      </c>
    </row>
    <row r="4561" spans="2:4">
      <c r="B4561" s="80">
        <v>40939</v>
      </c>
      <c r="C4561">
        <v>3.25</v>
      </c>
      <c r="D4561">
        <v>2012</v>
      </c>
    </row>
    <row r="4562" spans="2:4">
      <c r="B4562" s="80">
        <v>40940</v>
      </c>
      <c r="C4562">
        <v>3.25</v>
      </c>
      <c r="D4562">
        <v>2012</v>
      </c>
    </row>
    <row r="4563" spans="2:4">
      <c r="B4563" s="80">
        <v>40941</v>
      </c>
      <c r="C4563">
        <v>3.25</v>
      </c>
      <c r="D4563">
        <v>2012</v>
      </c>
    </row>
    <row r="4564" spans="2:4">
      <c r="B4564" s="80">
        <v>40942</v>
      </c>
      <c r="C4564">
        <v>3.25</v>
      </c>
      <c r="D4564">
        <v>2012</v>
      </c>
    </row>
    <row r="4565" spans="2:4">
      <c r="B4565" s="80">
        <v>40943</v>
      </c>
      <c r="C4565">
        <v>0</v>
      </c>
      <c r="D4565">
        <v>2012</v>
      </c>
    </row>
    <row r="4566" spans="2:4">
      <c r="B4566" s="80">
        <v>40944</v>
      </c>
      <c r="C4566">
        <v>0</v>
      </c>
      <c r="D4566">
        <v>2012</v>
      </c>
    </row>
    <row r="4567" spans="2:4">
      <c r="B4567" s="80">
        <v>40945</v>
      </c>
      <c r="C4567">
        <v>3.25</v>
      </c>
      <c r="D4567">
        <v>2012</v>
      </c>
    </row>
    <row r="4568" spans="2:4">
      <c r="B4568" s="80">
        <v>40946</v>
      </c>
      <c r="C4568">
        <v>3.25</v>
      </c>
      <c r="D4568">
        <v>2012</v>
      </c>
    </row>
    <row r="4569" spans="2:4">
      <c r="B4569" s="80">
        <v>40947</v>
      </c>
      <c r="C4569">
        <v>3.25</v>
      </c>
      <c r="D4569">
        <v>2012</v>
      </c>
    </row>
    <row r="4570" spans="2:4">
      <c r="B4570" s="80">
        <v>40948</v>
      </c>
      <c r="C4570">
        <v>3.25</v>
      </c>
      <c r="D4570">
        <v>2012</v>
      </c>
    </row>
    <row r="4571" spans="2:4">
      <c r="B4571" s="80">
        <v>40949</v>
      </c>
      <c r="C4571">
        <v>3.25</v>
      </c>
      <c r="D4571">
        <v>2012</v>
      </c>
    </row>
    <row r="4572" spans="2:4">
      <c r="B4572" s="80">
        <v>40950</v>
      </c>
      <c r="C4572">
        <v>0</v>
      </c>
      <c r="D4572">
        <v>2012</v>
      </c>
    </row>
    <row r="4573" spans="2:4">
      <c r="B4573" s="80">
        <v>40951</v>
      </c>
      <c r="C4573">
        <v>0</v>
      </c>
      <c r="D4573">
        <v>2012</v>
      </c>
    </row>
    <row r="4574" spans="2:4">
      <c r="B4574" s="80">
        <v>40952</v>
      </c>
      <c r="C4574">
        <v>3.25</v>
      </c>
      <c r="D4574">
        <v>2012</v>
      </c>
    </row>
    <row r="4575" spans="2:4">
      <c r="B4575" s="80">
        <v>40953</v>
      </c>
      <c r="C4575">
        <v>3.25</v>
      </c>
      <c r="D4575">
        <v>2012</v>
      </c>
    </row>
    <row r="4576" spans="2:4">
      <c r="B4576" s="80">
        <v>40954</v>
      </c>
      <c r="C4576">
        <v>3.25</v>
      </c>
      <c r="D4576">
        <v>2012</v>
      </c>
    </row>
    <row r="4577" spans="2:4">
      <c r="B4577" s="80">
        <v>40955</v>
      </c>
      <c r="C4577">
        <v>3.25</v>
      </c>
      <c r="D4577">
        <v>2012</v>
      </c>
    </row>
    <row r="4578" spans="2:4">
      <c r="B4578" s="80">
        <v>40956</v>
      </c>
      <c r="C4578">
        <v>3.25</v>
      </c>
      <c r="D4578">
        <v>2012</v>
      </c>
    </row>
    <row r="4579" spans="2:4">
      <c r="B4579" s="80">
        <v>40957</v>
      </c>
      <c r="C4579">
        <v>0</v>
      </c>
      <c r="D4579">
        <v>2012</v>
      </c>
    </row>
    <row r="4580" spans="2:4">
      <c r="B4580" s="80">
        <v>40958</v>
      </c>
      <c r="C4580">
        <v>0</v>
      </c>
      <c r="D4580">
        <v>2012</v>
      </c>
    </row>
    <row r="4581" spans="2:4">
      <c r="B4581" s="80">
        <v>40959</v>
      </c>
      <c r="C4581">
        <v>3.25</v>
      </c>
      <c r="D4581">
        <v>2012</v>
      </c>
    </row>
    <row r="4582" spans="2:4">
      <c r="B4582" s="80">
        <v>40960</v>
      </c>
      <c r="C4582">
        <v>3.25</v>
      </c>
      <c r="D4582">
        <v>2012</v>
      </c>
    </row>
    <row r="4583" spans="2:4">
      <c r="B4583" s="80">
        <v>40961</v>
      </c>
      <c r="C4583">
        <v>3.25</v>
      </c>
      <c r="D4583">
        <v>2012</v>
      </c>
    </row>
    <row r="4584" spans="2:4">
      <c r="B4584" s="80">
        <v>40962</v>
      </c>
      <c r="C4584">
        <v>3.25</v>
      </c>
      <c r="D4584">
        <v>2012</v>
      </c>
    </row>
    <row r="4585" spans="2:4">
      <c r="B4585" s="80">
        <v>40963</v>
      </c>
      <c r="C4585">
        <v>3.25</v>
      </c>
      <c r="D4585">
        <v>2012</v>
      </c>
    </row>
    <row r="4586" spans="2:4">
      <c r="B4586" s="80">
        <v>40964</v>
      </c>
      <c r="C4586">
        <v>0</v>
      </c>
      <c r="D4586">
        <v>2012</v>
      </c>
    </row>
    <row r="4587" spans="2:4">
      <c r="B4587" s="80">
        <v>40965</v>
      </c>
      <c r="C4587">
        <v>0</v>
      </c>
      <c r="D4587">
        <v>2012</v>
      </c>
    </row>
    <row r="4588" spans="2:4">
      <c r="B4588" s="80">
        <v>40966</v>
      </c>
      <c r="C4588">
        <v>3.25</v>
      </c>
      <c r="D4588">
        <v>2012</v>
      </c>
    </row>
    <row r="4589" spans="2:4">
      <c r="B4589" s="80">
        <v>40967</v>
      </c>
      <c r="C4589">
        <v>3.25</v>
      </c>
      <c r="D4589">
        <v>2012</v>
      </c>
    </row>
    <row r="4590" spans="2:4">
      <c r="B4590" s="80">
        <v>40968</v>
      </c>
      <c r="C4590">
        <v>3.25</v>
      </c>
      <c r="D4590">
        <v>2012</v>
      </c>
    </row>
    <row r="4591" spans="2:4">
      <c r="B4591" s="80">
        <v>40969</v>
      </c>
      <c r="C4591">
        <v>3.25</v>
      </c>
      <c r="D4591">
        <v>2012</v>
      </c>
    </row>
    <row r="4592" spans="2:4">
      <c r="B4592" s="80">
        <v>40970</v>
      </c>
      <c r="C4592">
        <v>3.25</v>
      </c>
      <c r="D4592">
        <v>2012</v>
      </c>
    </row>
    <row r="4593" spans="2:4">
      <c r="B4593" s="80">
        <v>40971</v>
      </c>
      <c r="C4593">
        <v>0</v>
      </c>
      <c r="D4593">
        <v>2012</v>
      </c>
    </row>
    <row r="4594" spans="2:4">
      <c r="B4594" s="80">
        <v>40972</v>
      </c>
      <c r="C4594">
        <v>0</v>
      </c>
      <c r="D4594">
        <v>2012</v>
      </c>
    </row>
    <row r="4595" spans="2:4">
      <c r="B4595" s="80">
        <v>40973</v>
      </c>
      <c r="C4595">
        <v>3.25</v>
      </c>
      <c r="D4595">
        <v>2012</v>
      </c>
    </row>
    <row r="4596" spans="2:4">
      <c r="B4596" s="80">
        <v>40974</v>
      </c>
      <c r="C4596">
        <v>3.25</v>
      </c>
      <c r="D4596">
        <v>2012</v>
      </c>
    </row>
    <row r="4597" spans="2:4">
      <c r="B4597" s="80">
        <v>40975</v>
      </c>
      <c r="C4597">
        <v>3.25</v>
      </c>
      <c r="D4597">
        <v>2012</v>
      </c>
    </row>
    <row r="4598" spans="2:4">
      <c r="B4598" s="80">
        <v>40976</v>
      </c>
      <c r="C4598">
        <v>3.25</v>
      </c>
      <c r="D4598">
        <v>2012</v>
      </c>
    </row>
    <row r="4599" spans="2:4">
      <c r="B4599" s="80">
        <v>40977</v>
      </c>
      <c r="C4599">
        <v>3.25</v>
      </c>
      <c r="D4599">
        <v>2012</v>
      </c>
    </row>
    <row r="4600" spans="2:4">
      <c r="B4600" s="80">
        <v>40978</v>
      </c>
      <c r="C4600">
        <v>0</v>
      </c>
      <c r="D4600">
        <v>2012</v>
      </c>
    </row>
    <row r="4601" spans="2:4">
      <c r="B4601" s="80">
        <v>40979</v>
      </c>
      <c r="C4601">
        <v>0</v>
      </c>
      <c r="D4601">
        <v>2012</v>
      </c>
    </row>
    <row r="4602" spans="2:4">
      <c r="B4602" s="80">
        <v>40980</v>
      </c>
      <c r="C4602">
        <v>3.25</v>
      </c>
      <c r="D4602">
        <v>2012</v>
      </c>
    </row>
    <row r="4603" spans="2:4">
      <c r="B4603" s="80">
        <v>40981</v>
      </c>
      <c r="C4603">
        <v>3.25</v>
      </c>
      <c r="D4603">
        <v>2012</v>
      </c>
    </row>
    <row r="4604" spans="2:4">
      <c r="B4604" s="80">
        <v>40982</v>
      </c>
      <c r="C4604">
        <v>3.25</v>
      </c>
      <c r="D4604">
        <v>2012</v>
      </c>
    </row>
    <row r="4605" spans="2:4">
      <c r="B4605" s="80">
        <v>40983</v>
      </c>
      <c r="C4605">
        <v>3.25</v>
      </c>
      <c r="D4605">
        <v>2012</v>
      </c>
    </row>
    <row r="4606" spans="2:4">
      <c r="B4606" s="80">
        <v>40984</v>
      </c>
      <c r="C4606">
        <v>3.25</v>
      </c>
      <c r="D4606">
        <v>2012</v>
      </c>
    </row>
    <row r="4607" spans="2:4">
      <c r="B4607" s="80">
        <v>40985</v>
      </c>
      <c r="C4607">
        <v>0</v>
      </c>
      <c r="D4607">
        <v>2012</v>
      </c>
    </row>
    <row r="4608" spans="2:4">
      <c r="B4608" s="80">
        <v>40986</v>
      </c>
      <c r="C4608">
        <v>0</v>
      </c>
      <c r="D4608">
        <v>2012</v>
      </c>
    </row>
    <row r="4609" spans="2:4">
      <c r="B4609" s="80">
        <v>40987</v>
      </c>
      <c r="C4609">
        <v>3.25</v>
      </c>
      <c r="D4609">
        <v>2012</v>
      </c>
    </row>
    <row r="4610" spans="2:4">
      <c r="B4610" s="80">
        <v>40988</v>
      </c>
      <c r="C4610">
        <v>3.25</v>
      </c>
      <c r="D4610">
        <v>2012</v>
      </c>
    </row>
    <row r="4611" spans="2:4">
      <c r="B4611" s="80">
        <v>40989</v>
      </c>
      <c r="C4611">
        <v>3.25</v>
      </c>
      <c r="D4611">
        <v>2012</v>
      </c>
    </row>
    <row r="4612" spans="2:4">
      <c r="B4612" s="80">
        <v>40990</v>
      </c>
      <c r="C4612">
        <v>3.25</v>
      </c>
      <c r="D4612">
        <v>2012</v>
      </c>
    </row>
    <row r="4613" spans="2:4">
      <c r="B4613" s="80">
        <v>40991</v>
      </c>
      <c r="C4613">
        <v>3.25</v>
      </c>
      <c r="D4613">
        <v>2012</v>
      </c>
    </row>
    <row r="4614" spans="2:4">
      <c r="B4614" s="80">
        <v>40992</v>
      </c>
      <c r="C4614">
        <v>0</v>
      </c>
      <c r="D4614">
        <v>2012</v>
      </c>
    </row>
    <row r="4615" spans="2:4">
      <c r="B4615" s="80">
        <v>40993</v>
      </c>
      <c r="C4615">
        <v>0</v>
      </c>
      <c r="D4615">
        <v>2012</v>
      </c>
    </row>
    <row r="4616" spans="2:4">
      <c r="B4616" s="80">
        <v>40994</v>
      </c>
      <c r="C4616">
        <v>3.25</v>
      </c>
      <c r="D4616">
        <v>2012</v>
      </c>
    </row>
    <row r="4617" spans="2:4">
      <c r="B4617" s="80">
        <v>40995</v>
      </c>
      <c r="C4617">
        <v>3.25</v>
      </c>
      <c r="D4617">
        <v>2012</v>
      </c>
    </row>
    <row r="4618" spans="2:4">
      <c r="B4618" s="80">
        <v>40996</v>
      </c>
      <c r="C4618">
        <v>3.25</v>
      </c>
      <c r="D4618">
        <v>2012</v>
      </c>
    </row>
    <row r="4619" spans="2:4">
      <c r="B4619" s="80">
        <v>40997</v>
      </c>
      <c r="C4619">
        <v>3.25</v>
      </c>
      <c r="D4619">
        <v>2012</v>
      </c>
    </row>
    <row r="4620" spans="2:4">
      <c r="B4620" s="80">
        <v>40998</v>
      </c>
      <c r="C4620">
        <v>3.25</v>
      </c>
      <c r="D4620">
        <v>2012</v>
      </c>
    </row>
    <row r="4621" spans="2:4">
      <c r="B4621" s="80">
        <v>40999</v>
      </c>
      <c r="C4621">
        <v>0</v>
      </c>
      <c r="D4621">
        <v>2012</v>
      </c>
    </row>
    <row r="4622" spans="2:4">
      <c r="B4622" s="80">
        <v>41000</v>
      </c>
      <c r="C4622">
        <v>0</v>
      </c>
      <c r="D4622">
        <v>2012</v>
      </c>
    </row>
    <row r="4623" spans="2:4">
      <c r="B4623" s="80">
        <v>41001</v>
      </c>
      <c r="C4623">
        <v>3.25</v>
      </c>
      <c r="D4623">
        <v>2012</v>
      </c>
    </row>
    <row r="4624" spans="2:4">
      <c r="B4624" s="80">
        <v>41002</v>
      </c>
      <c r="C4624">
        <v>3.25</v>
      </c>
      <c r="D4624">
        <v>2012</v>
      </c>
    </row>
    <row r="4625" spans="2:4">
      <c r="B4625" s="80">
        <v>41003</v>
      </c>
      <c r="C4625">
        <v>3.25</v>
      </c>
      <c r="D4625">
        <v>2012</v>
      </c>
    </row>
    <row r="4626" spans="2:4">
      <c r="B4626" s="80">
        <v>41004</v>
      </c>
      <c r="C4626">
        <v>3.25</v>
      </c>
      <c r="D4626">
        <v>2012</v>
      </c>
    </row>
    <row r="4627" spans="2:4">
      <c r="B4627" s="80">
        <v>41005</v>
      </c>
      <c r="C4627">
        <v>3.25</v>
      </c>
      <c r="D4627">
        <v>2012</v>
      </c>
    </row>
    <row r="4628" spans="2:4">
      <c r="B4628" s="80">
        <v>41006</v>
      </c>
      <c r="C4628">
        <v>0</v>
      </c>
      <c r="D4628">
        <v>2012</v>
      </c>
    </row>
    <row r="4629" spans="2:4">
      <c r="B4629" s="80">
        <v>41007</v>
      </c>
      <c r="C4629">
        <v>0</v>
      </c>
      <c r="D4629">
        <v>2012</v>
      </c>
    </row>
    <row r="4630" spans="2:4">
      <c r="B4630" s="80">
        <v>41008</v>
      </c>
      <c r="C4630">
        <v>3.25</v>
      </c>
      <c r="D4630">
        <v>2012</v>
      </c>
    </row>
    <row r="4631" spans="2:4">
      <c r="B4631" s="80">
        <v>41009</v>
      </c>
      <c r="C4631">
        <v>3.25</v>
      </c>
      <c r="D4631">
        <v>2012</v>
      </c>
    </row>
    <row r="4632" spans="2:4">
      <c r="B4632" s="80">
        <v>41010</v>
      </c>
      <c r="C4632">
        <v>3.25</v>
      </c>
      <c r="D4632">
        <v>2012</v>
      </c>
    </row>
    <row r="4633" spans="2:4">
      <c r="B4633" s="80">
        <v>41011</v>
      </c>
      <c r="C4633">
        <v>3.25</v>
      </c>
      <c r="D4633">
        <v>2012</v>
      </c>
    </row>
    <row r="4634" spans="2:4">
      <c r="B4634" s="80">
        <v>41012</v>
      </c>
      <c r="C4634">
        <v>3.25</v>
      </c>
      <c r="D4634">
        <v>2012</v>
      </c>
    </row>
    <row r="4635" spans="2:4">
      <c r="B4635" s="80">
        <v>41013</v>
      </c>
      <c r="C4635">
        <v>0</v>
      </c>
      <c r="D4635">
        <v>2012</v>
      </c>
    </row>
    <row r="4636" spans="2:4">
      <c r="B4636" s="80">
        <v>41014</v>
      </c>
      <c r="C4636">
        <v>0</v>
      </c>
      <c r="D4636">
        <v>2012</v>
      </c>
    </row>
    <row r="4637" spans="2:4">
      <c r="B4637" s="80">
        <v>41015</v>
      </c>
      <c r="C4637">
        <v>3.25</v>
      </c>
      <c r="D4637">
        <v>2012</v>
      </c>
    </row>
    <row r="4638" spans="2:4">
      <c r="B4638" s="80">
        <v>41016</v>
      </c>
      <c r="C4638">
        <v>3.25</v>
      </c>
      <c r="D4638">
        <v>2012</v>
      </c>
    </row>
    <row r="4639" spans="2:4">
      <c r="B4639" s="80">
        <v>41017</v>
      </c>
      <c r="C4639">
        <v>3.25</v>
      </c>
      <c r="D4639">
        <v>2012</v>
      </c>
    </row>
    <row r="4640" spans="2:4">
      <c r="B4640" s="80">
        <v>41018</v>
      </c>
      <c r="C4640">
        <v>3.25</v>
      </c>
      <c r="D4640">
        <v>2012</v>
      </c>
    </row>
    <row r="4641" spans="2:4">
      <c r="B4641" s="80">
        <v>41019</v>
      </c>
      <c r="C4641">
        <v>3.25</v>
      </c>
      <c r="D4641">
        <v>2012</v>
      </c>
    </row>
    <row r="4642" spans="2:4">
      <c r="B4642" s="80">
        <v>41020</v>
      </c>
      <c r="C4642">
        <v>0</v>
      </c>
      <c r="D4642">
        <v>2012</v>
      </c>
    </row>
    <row r="4643" spans="2:4">
      <c r="B4643" s="80">
        <v>41021</v>
      </c>
      <c r="C4643">
        <v>0</v>
      </c>
      <c r="D4643">
        <v>2012</v>
      </c>
    </row>
    <row r="4644" spans="2:4">
      <c r="B4644" s="80">
        <v>41022</v>
      </c>
      <c r="C4644">
        <v>3.25</v>
      </c>
      <c r="D4644">
        <v>2012</v>
      </c>
    </row>
    <row r="4645" spans="2:4">
      <c r="B4645" s="80">
        <v>41023</v>
      </c>
      <c r="C4645">
        <v>3.25</v>
      </c>
      <c r="D4645">
        <v>2012</v>
      </c>
    </row>
    <row r="4646" spans="2:4">
      <c r="B4646" s="80">
        <v>41024</v>
      </c>
      <c r="C4646">
        <v>3.25</v>
      </c>
      <c r="D4646">
        <v>2012</v>
      </c>
    </row>
    <row r="4647" spans="2:4">
      <c r="B4647" s="80">
        <v>41025</v>
      </c>
      <c r="C4647">
        <v>3.25</v>
      </c>
      <c r="D4647">
        <v>2012</v>
      </c>
    </row>
    <row r="4648" spans="2:4">
      <c r="B4648" s="80">
        <v>41026</v>
      </c>
      <c r="C4648">
        <v>3.25</v>
      </c>
      <c r="D4648">
        <v>2012</v>
      </c>
    </row>
    <row r="4649" spans="2:4">
      <c r="B4649" s="80">
        <v>41027</v>
      </c>
      <c r="C4649">
        <v>0</v>
      </c>
      <c r="D4649">
        <v>2012</v>
      </c>
    </row>
    <row r="4650" spans="2:4">
      <c r="B4650" s="80">
        <v>41028</v>
      </c>
      <c r="C4650">
        <v>0</v>
      </c>
      <c r="D4650">
        <v>2012</v>
      </c>
    </row>
    <row r="4651" spans="2:4">
      <c r="B4651" s="80">
        <v>41029</v>
      </c>
      <c r="C4651">
        <v>3.25</v>
      </c>
      <c r="D4651">
        <v>2012</v>
      </c>
    </row>
    <row r="4652" spans="2:4">
      <c r="B4652" s="80">
        <v>41030</v>
      </c>
      <c r="C4652">
        <v>3.25</v>
      </c>
      <c r="D4652">
        <v>2012</v>
      </c>
    </row>
    <row r="4653" spans="2:4">
      <c r="B4653" s="80">
        <v>41031</v>
      </c>
      <c r="C4653">
        <v>3.25</v>
      </c>
      <c r="D4653">
        <v>2012</v>
      </c>
    </row>
    <row r="4654" spans="2:4">
      <c r="B4654" s="80">
        <v>41032</v>
      </c>
      <c r="C4654">
        <v>3.25</v>
      </c>
      <c r="D4654">
        <v>2012</v>
      </c>
    </row>
    <row r="4655" spans="2:4">
      <c r="B4655" s="80">
        <v>41033</v>
      </c>
      <c r="C4655">
        <v>3.25</v>
      </c>
      <c r="D4655">
        <v>2012</v>
      </c>
    </row>
    <row r="4656" spans="2:4">
      <c r="B4656" s="80">
        <v>41034</v>
      </c>
      <c r="C4656">
        <v>0</v>
      </c>
      <c r="D4656">
        <v>2012</v>
      </c>
    </row>
    <row r="4657" spans="2:4">
      <c r="B4657" s="80">
        <v>41035</v>
      </c>
      <c r="C4657">
        <v>0</v>
      </c>
      <c r="D4657">
        <v>2012</v>
      </c>
    </row>
    <row r="4658" spans="2:4">
      <c r="B4658" s="80">
        <v>41036</v>
      </c>
      <c r="C4658">
        <v>3.25</v>
      </c>
      <c r="D4658">
        <v>2012</v>
      </c>
    </row>
    <row r="4659" spans="2:4">
      <c r="B4659" s="80">
        <v>41037</v>
      </c>
      <c r="C4659">
        <v>3.25</v>
      </c>
      <c r="D4659">
        <v>2012</v>
      </c>
    </row>
    <row r="4660" spans="2:4">
      <c r="B4660" s="80">
        <v>41038</v>
      </c>
      <c r="C4660">
        <v>3.25</v>
      </c>
      <c r="D4660">
        <v>2012</v>
      </c>
    </row>
    <row r="4661" spans="2:4">
      <c r="B4661" s="80">
        <v>41039</v>
      </c>
      <c r="C4661">
        <v>3.25</v>
      </c>
      <c r="D4661">
        <v>2012</v>
      </c>
    </row>
    <row r="4662" spans="2:4">
      <c r="B4662" s="80">
        <v>41040</v>
      </c>
      <c r="C4662">
        <v>3.25</v>
      </c>
      <c r="D4662">
        <v>2012</v>
      </c>
    </row>
    <row r="4663" spans="2:4">
      <c r="B4663" s="80">
        <v>41041</v>
      </c>
      <c r="C4663">
        <v>0</v>
      </c>
      <c r="D4663">
        <v>2012</v>
      </c>
    </row>
    <row r="4664" spans="2:4">
      <c r="B4664" s="80">
        <v>41042</v>
      </c>
      <c r="C4664">
        <v>0</v>
      </c>
      <c r="D4664">
        <v>2012</v>
      </c>
    </row>
    <row r="4665" spans="2:4">
      <c r="B4665" s="80">
        <v>41043</v>
      </c>
      <c r="C4665">
        <v>3.25</v>
      </c>
      <c r="D4665">
        <v>2012</v>
      </c>
    </row>
    <row r="4666" spans="2:4">
      <c r="B4666" s="80">
        <v>41044</v>
      </c>
      <c r="C4666">
        <v>3.25</v>
      </c>
      <c r="D4666">
        <v>2012</v>
      </c>
    </row>
    <row r="4667" spans="2:4">
      <c r="B4667" s="80">
        <v>41045</v>
      </c>
      <c r="C4667">
        <v>3.25</v>
      </c>
      <c r="D4667">
        <v>2012</v>
      </c>
    </row>
    <row r="4668" spans="2:4">
      <c r="B4668" s="80">
        <v>41046</v>
      </c>
      <c r="C4668">
        <v>3.25</v>
      </c>
      <c r="D4668">
        <v>2012</v>
      </c>
    </row>
    <row r="4669" spans="2:4">
      <c r="B4669" s="80">
        <v>41047</v>
      </c>
      <c r="C4669">
        <v>3.25</v>
      </c>
      <c r="D4669">
        <v>2012</v>
      </c>
    </row>
    <row r="4670" spans="2:4">
      <c r="B4670" s="80">
        <v>41048</v>
      </c>
      <c r="C4670">
        <v>0</v>
      </c>
      <c r="D4670">
        <v>2012</v>
      </c>
    </row>
    <row r="4671" spans="2:4">
      <c r="B4671" s="80">
        <v>41049</v>
      </c>
      <c r="C4671">
        <v>0</v>
      </c>
      <c r="D4671">
        <v>2012</v>
      </c>
    </row>
    <row r="4672" spans="2:4">
      <c r="B4672" s="80">
        <v>41050</v>
      </c>
      <c r="C4672">
        <v>3.25</v>
      </c>
      <c r="D4672">
        <v>2012</v>
      </c>
    </row>
    <row r="4673" spans="2:4">
      <c r="B4673" s="80">
        <v>41051</v>
      </c>
      <c r="C4673">
        <v>3.25</v>
      </c>
      <c r="D4673">
        <v>2012</v>
      </c>
    </row>
    <row r="4674" spans="2:4">
      <c r="B4674" s="80">
        <v>41052</v>
      </c>
      <c r="C4674">
        <v>3.25</v>
      </c>
      <c r="D4674">
        <v>2012</v>
      </c>
    </row>
    <row r="4675" spans="2:4">
      <c r="B4675" s="80">
        <v>41053</v>
      </c>
      <c r="C4675">
        <v>3.25</v>
      </c>
      <c r="D4675">
        <v>2012</v>
      </c>
    </row>
    <row r="4676" spans="2:4">
      <c r="B4676" s="80">
        <v>41054</v>
      </c>
      <c r="C4676">
        <v>3.25</v>
      </c>
      <c r="D4676">
        <v>2012</v>
      </c>
    </row>
    <row r="4677" spans="2:4">
      <c r="B4677" s="80">
        <v>41055</v>
      </c>
      <c r="C4677">
        <v>0</v>
      </c>
      <c r="D4677">
        <v>2012</v>
      </c>
    </row>
    <row r="4678" spans="2:4">
      <c r="B4678" s="80">
        <v>41056</v>
      </c>
      <c r="C4678">
        <v>0</v>
      </c>
      <c r="D4678">
        <v>2012</v>
      </c>
    </row>
    <row r="4679" spans="2:4">
      <c r="B4679" s="80">
        <v>41057</v>
      </c>
      <c r="C4679">
        <v>3.25</v>
      </c>
      <c r="D4679">
        <v>2012</v>
      </c>
    </row>
    <row r="4680" spans="2:4">
      <c r="B4680" s="80">
        <v>41058</v>
      </c>
      <c r="C4680">
        <v>3.25</v>
      </c>
      <c r="D4680">
        <v>2012</v>
      </c>
    </row>
    <row r="4681" spans="2:4">
      <c r="B4681" s="80">
        <v>41059</v>
      </c>
      <c r="C4681">
        <v>3.25</v>
      </c>
      <c r="D4681">
        <v>2012</v>
      </c>
    </row>
    <row r="4682" spans="2:4">
      <c r="B4682" s="80">
        <v>41060</v>
      </c>
      <c r="C4682">
        <v>3.25</v>
      </c>
      <c r="D4682">
        <v>2012</v>
      </c>
    </row>
    <row r="4683" spans="2:4">
      <c r="B4683" s="80">
        <v>41061</v>
      </c>
      <c r="C4683">
        <v>3.25</v>
      </c>
      <c r="D4683">
        <v>2012</v>
      </c>
    </row>
    <row r="4684" spans="2:4">
      <c r="B4684" s="80">
        <v>41062</v>
      </c>
      <c r="C4684">
        <v>0</v>
      </c>
      <c r="D4684">
        <v>2012</v>
      </c>
    </row>
    <row r="4685" spans="2:4">
      <c r="B4685" s="80">
        <v>41063</v>
      </c>
      <c r="C4685">
        <v>0</v>
      </c>
      <c r="D4685">
        <v>2012</v>
      </c>
    </row>
    <row r="4686" spans="2:4">
      <c r="B4686" s="80">
        <v>41064</v>
      </c>
      <c r="C4686">
        <v>3.25</v>
      </c>
      <c r="D4686">
        <v>2012</v>
      </c>
    </row>
    <row r="4687" spans="2:4">
      <c r="B4687" s="80">
        <v>41065</v>
      </c>
      <c r="C4687">
        <v>3.25</v>
      </c>
      <c r="D4687">
        <v>2012</v>
      </c>
    </row>
    <row r="4688" spans="2:4">
      <c r="B4688" s="80">
        <v>41066</v>
      </c>
      <c r="C4688">
        <v>3.25</v>
      </c>
      <c r="D4688">
        <v>2012</v>
      </c>
    </row>
    <row r="4689" spans="2:4">
      <c r="B4689" s="80">
        <v>41067</v>
      </c>
      <c r="C4689">
        <v>3.25</v>
      </c>
      <c r="D4689">
        <v>2012</v>
      </c>
    </row>
    <row r="4690" spans="2:4">
      <c r="B4690" s="80">
        <v>41068</v>
      </c>
      <c r="C4690">
        <v>3.25</v>
      </c>
      <c r="D4690">
        <v>2012</v>
      </c>
    </row>
    <row r="4691" spans="2:4">
      <c r="B4691" s="80">
        <v>41069</v>
      </c>
      <c r="C4691">
        <v>0</v>
      </c>
      <c r="D4691">
        <v>2012</v>
      </c>
    </row>
    <row r="4692" spans="2:4">
      <c r="B4692" s="80">
        <v>41070</v>
      </c>
      <c r="C4692">
        <v>0</v>
      </c>
      <c r="D4692">
        <v>2012</v>
      </c>
    </row>
    <row r="4693" spans="2:4">
      <c r="B4693" s="80">
        <v>41071</v>
      </c>
      <c r="C4693">
        <v>3.25</v>
      </c>
      <c r="D4693">
        <v>2012</v>
      </c>
    </row>
    <row r="4694" spans="2:4">
      <c r="B4694" s="80">
        <v>41072</v>
      </c>
      <c r="C4694">
        <v>3.25</v>
      </c>
      <c r="D4694">
        <v>2012</v>
      </c>
    </row>
    <row r="4695" spans="2:4">
      <c r="B4695" s="80">
        <v>41073</v>
      </c>
      <c r="C4695">
        <v>3.25</v>
      </c>
      <c r="D4695">
        <v>2012</v>
      </c>
    </row>
    <row r="4696" spans="2:4">
      <c r="B4696" s="80">
        <v>41074</v>
      </c>
      <c r="C4696">
        <v>3.25</v>
      </c>
      <c r="D4696">
        <v>2012</v>
      </c>
    </row>
    <row r="4697" spans="2:4">
      <c r="B4697" s="80">
        <v>41075</v>
      </c>
      <c r="C4697">
        <v>3.25</v>
      </c>
      <c r="D4697">
        <v>2012</v>
      </c>
    </row>
    <row r="4698" spans="2:4">
      <c r="B4698" s="80">
        <v>41076</v>
      </c>
      <c r="C4698">
        <v>0</v>
      </c>
      <c r="D4698">
        <v>2012</v>
      </c>
    </row>
    <row r="4699" spans="2:4">
      <c r="B4699" s="80">
        <v>41077</v>
      </c>
      <c r="C4699">
        <v>0</v>
      </c>
      <c r="D4699">
        <v>2012</v>
      </c>
    </row>
    <row r="4700" spans="2:4">
      <c r="B4700" s="80">
        <v>41078</v>
      </c>
      <c r="C4700">
        <v>3.25</v>
      </c>
      <c r="D4700">
        <v>2012</v>
      </c>
    </row>
    <row r="4701" spans="2:4">
      <c r="B4701" s="80">
        <v>41079</v>
      </c>
      <c r="C4701">
        <v>3.25</v>
      </c>
      <c r="D4701">
        <v>2012</v>
      </c>
    </row>
    <row r="4702" spans="2:4">
      <c r="B4702" s="80">
        <v>41080</v>
      </c>
      <c r="C4702">
        <v>3.25</v>
      </c>
      <c r="D4702">
        <v>2012</v>
      </c>
    </row>
    <row r="4703" spans="2:4">
      <c r="B4703" s="80">
        <v>41081</v>
      </c>
      <c r="C4703">
        <v>3.25</v>
      </c>
      <c r="D4703">
        <v>2012</v>
      </c>
    </row>
    <row r="4704" spans="2:4">
      <c r="B4704" s="80">
        <v>41082</v>
      </c>
      <c r="C4704">
        <v>3.25</v>
      </c>
      <c r="D4704">
        <v>2012</v>
      </c>
    </row>
    <row r="4705" spans="2:4">
      <c r="B4705" s="80">
        <v>41083</v>
      </c>
      <c r="C4705">
        <v>0</v>
      </c>
      <c r="D4705">
        <v>2012</v>
      </c>
    </row>
    <row r="4706" spans="2:4">
      <c r="B4706" s="80">
        <v>41084</v>
      </c>
      <c r="C4706">
        <v>0</v>
      </c>
      <c r="D4706">
        <v>2012</v>
      </c>
    </row>
    <row r="4707" spans="2:4">
      <c r="B4707" s="80">
        <v>41085</v>
      </c>
      <c r="C4707">
        <v>3.25</v>
      </c>
      <c r="D4707">
        <v>2012</v>
      </c>
    </row>
    <row r="4708" spans="2:4">
      <c r="B4708" s="80">
        <v>41086</v>
      </c>
      <c r="C4708">
        <v>3.25</v>
      </c>
      <c r="D4708">
        <v>2012</v>
      </c>
    </row>
    <row r="4709" spans="2:4">
      <c r="B4709" s="80">
        <v>41087</v>
      </c>
      <c r="C4709">
        <v>3.25</v>
      </c>
      <c r="D4709">
        <v>2012</v>
      </c>
    </row>
    <row r="4710" spans="2:4">
      <c r="B4710" s="80">
        <v>41088</v>
      </c>
      <c r="C4710">
        <v>3.25</v>
      </c>
      <c r="D4710">
        <v>2012</v>
      </c>
    </row>
    <row r="4711" spans="2:4">
      <c r="B4711" s="80">
        <v>41089</v>
      </c>
      <c r="C4711">
        <v>3.25</v>
      </c>
      <c r="D4711">
        <v>2012</v>
      </c>
    </row>
    <row r="4712" spans="2:4">
      <c r="B4712" s="80">
        <v>41090</v>
      </c>
      <c r="C4712">
        <v>0</v>
      </c>
      <c r="D4712">
        <v>2012</v>
      </c>
    </row>
    <row r="4713" spans="2:4">
      <c r="B4713" s="80">
        <v>41091</v>
      </c>
      <c r="C4713">
        <v>0</v>
      </c>
      <c r="D4713">
        <v>2012</v>
      </c>
    </row>
    <row r="4714" spans="2:4">
      <c r="B4714" s="80">
        <v>41092</v>
      </c>
      <c r="C4714">
        <v>3.25</v>
      </c>
      <c r="D4714">
        <v>2012</v>
      </c>
    </row>
    <row r="4715" spans="2:4">
      <c r="B4715" s="80">
        <v>41093</v>
      </c>
      <c r="C4715">
        <v>3.25</v>
      </c>
      <c r="D4715">
        <v>2012</v>
      </c>
    </row>
    <row r="4716" spans="2:4">
      <c r="B4716" s="80">
        <v>41094</v>
      </c>
      <c r="C4716">
        <v>3.25</v>
      </c>
      <c r="D4716">
        <v>2012</v>
      </c>
    </row>
    <row r="4717" spans="2:4">
      <c r="B4717" s="80">
        <v>41095</v>
      </c>
      <c r="C4717">
        <v>3.25</v>
      </c>
      <c r="D4717">
        <v>2012</v>
      </c>
    </row>
    <row r="4718" spans="2:4">
      <c r="B4718" s="80">
        <v>41096</v>
      </c>
      <c r="C4718">
        <v>3.25</v>
      </c>
      <c r="D4718">
        <v>2012</v>
      </c>
    </row>
    <row r="4719" spans="2:4">
      <c r="B4719" s="80">
        <v>41097</v>
      </c>
      <c r="C4719">
        <v>0</v>
      </c>
      <c r="D4719">
        <v>2012</v>
      </c>
    </row>
    <row r="4720" spans="2:4">
      <c r="B4720" s="80">
        <v>41098</v>
      </c>
      <c r="C4720">
        <v>0</v>
      </c>
      <c r="D4720">
        <v>2012</v>
      </c>
    </row>
    <row r="4721" spans="2:4">
      <c r="B4721" s="80">
        <v>41099</v>
      </c>
      <c r="C4721">
        <v>3.25</v>
      </c>
      <c r="D4721">
        <v>2012</v>
      </c>
    </row>
    <row r="4722" spans="2:4">
      <c r="B4722" s="80">
        <v>41100</v>
      </c>
      <c r="C4722">
        <v>3.25</v>
      </c>
      <c r="D4722">
        <v>2012</v>
      </c>
    </row>
    <row r="4723" spans="2:4">
      <c r="B4723" s="80">
        <v>41101</v>
      </c>
      <c r="C4723">
        <v>3.25</v>
      </c>
      <c r="D4723">
        <v>2012</v>
      </c>
    </row>
    <row r="4724" spans="2:4">
      <c r="B4724" s="80">
        <v>41102</v>
      </c>
      <c r="C4724">
        <v>3.25</v>
      </c>
      <c r="D4724">
        <v>2012</v>
      </c>
    </row>
    <row r="4725" spans="2:4">
      <c r="B4725" s="80">
        <v>41103</v>
      </c>
      <c r="C4725">
        <v>3.25</v>
      </c>
      <c r="D4725">
        <v>2012</v>
      </c>
    </row>
    <row r="4726" spans="2:4">
      <c r="B4726" s="80">
        <v>41104</v>
      </c>
      <c r="C4726">
        <v>0</v>
      </c>
      <c r="D4726">
        <v>2012</v>
      </c>
    </row>
    <row r="4727" spans="2:4">
      <c r="B4727" s="80">
        <v>41105</v>
      </c>
      <c r="C4727">
        <v>0</v>
      </c>
      <c r="D4727">
        <v>2012</v>
      </c>
    </row>
    <row r="4728" spans="2:4">
      <c r="B4728" s="80">
        <v>41106</v>
      </c>
      <c r="C4728">
        <v>3.25</v>
      </c>
      <c r="D4728">
        <v>2012</v>
      </c>
    </row>
    <row r="4729" spans="2:4">
      <c r="B4729" s="80">
        <v>41107</v>
      </c>
      <c r="C4729">
        <v>3.25</v>
      </c>
      <c r="D4729">
        <v>2012</v>
      </c>
    </row>
    <row r="4730" spans="2:4">
      <c r="B4730" s="80">
        <v>41108</v>
      </c>
      <c r="C4730">
        <v>3.25</v>
      </c>
      <c r="D4730">
        <v>2012</v>
      </c>
    </row>
    <row r="4731" spans="2:4">
      <c r="B4731" s="80">
        <v>41109</v>
      </c>
      <c r="C4731">
        <v>3.25</v>
      </c>
      <c r="D4731">
        <v>2012</v>
      </c>
    </row>
    <row r="4732" spans="2:4">
      <c r="B4732" s="80">
        <v>41110</v>
      </c>
      <c r="C4732">
        <v>3.25</v>
      </c>
      <c r="D4732">
        <v>2012</v>
      </c>
    </row>
    <row r="4733" spans="2:4">
      <c r="B4733" s="80">
        <v>41111</v>
      </c>
      <c r="C4733">
        <v>0</v>
      </c>
      <c r="D4733">
        <v>2012</v>
      </c>
    </row>
    <row r="4734" spans="2:4">
      <c r="B4734" s="80">
        <v>41112</v>
      </c>
      <c r="C4734">
        <v>0</v>
      </c>
      <c r="D4734">
        <v>2012</v>
      </c>
    </row>
    <row r="4735" spans="2:4">
      <c r="B4735" s="80">
        <v>41113</v>
      </c>
      <c r="C4735">
        <v>3.25</v>
      </c>
      <c r="D4735">
        <v>2012</v>
      </c>
    </row>
    <row r="4736" spans="2:4">
      <c r="B4736" s="80">
        <v>41114</v>
      </c>
      <c r="C4736">
        <v>3.25</v>
      </c>
      <c r="D4736">
        <v>2012</v>
      </c>
    </row>
    <row r="4737" spans="2:4">
      <c r="B4737" s="80">
        <v>41115</v>
      </c>
      <c r="C4737">
        <v>3.25</v>
      </c>
      <c r="D4737">
        <v>2012</v>
      </c>
    </row>
    <row r="4738" spans="2:4">
      <c r="B4738" s="80">
        <v>41116</v>
      </c>
      <c r="C4738">
        <v>3.25</v>
      </c>
      <c r="D4738">
        <v>2012</v>
      </c>
    </row>
    <row r="4739" spans="2:4">
      <c r="B4739" s="80">
        <v>41117</v>
      </c>
      <c r="C4739">
        <v>3.25</v>
      </c>
      <c r="D4739">
        <v>2012</v>
      </c>
    </row>
    <row r="4740" spans="2:4">
      <c r="B4740" s="80">
        <v>41118</v>
      </c>
      <c r="C4740">
        <v>0</v>
      </c>
      <c r="D4740">
        <v>2012</v>
      </c>
    </row>
    <row r="4741" spans="2:4">
      <c r="B4741" s="80">
        <v>41119</v>
      </c>
      <c r="C4741">
        <v>0</v>
      </c>
      <c r="D4741">
        <v>2012</v>
      </c>
    </row>
    <row r="4742" spans="2:4">
      <c r="B4742" s="80">
        <v>41120</v>
      </c>
      <c r="C4742">
        <v>3.25</v>
      </c>
      <c r="D4742">
        <v>2012</v>
      </c>
    </row>
    <row r="4743" spans="2:4">
      <c r="B4743" s="80">
        <v>41121</v>
      </c>
      <c r="C4743">
        <v>3.25</v>
      </c>
      <c r="D4743">
        <v>2012</v>
      </c>
    </row>
    <row r="4744" spans="2:4">
      <c r="B4744" s="80">
        <v>41122</v>
      </c>
      <c r="C4744">
        <v>3.25</v>
      </c>
      <c r="D4744">
        <v>2012</v>
      </c>
    </row>
    <row r="4745" spans="2:4">
      <c r="B4745" s="80">
        <v>41123</v>
      </c>
      <c r="C4745">
        <v>3.25</v>
      </c>
      <c r="D4745">
        <v>2012</v>
      </c>
    </row>
    <row r="4746" spans="2:4">
      <c r="B4746" s="80">
        <v>41124</v>
      </c>
      <c r="C4746">
        <v>3.25</v>
      </c>
      <c r="D4746">
        <v>2012</v>
      </c>
    </row>
    <row r="4747" spans="2:4">
      <c r="B4747" s="80">
        <v>41125</v>
      </c>
      <c r="C4747">
        <v>0</v>
      </c>
      <c r="D4747">
        <v>2012</v>
      </c>
    </row>
    <row r="4748" spans="2:4">
      <c r="B4748" s="80">
        <v>41126</v>
      </c>
      <c r="C4748">
        <v>0</v>
      </c>
      <c r="D4748">
        <v>2012</v>
      </c>
    </row>
    <row r="4749" spans="2:4">
      <c r="B4749" s="80">
        <v>41127</v>
      </c>
      <c r="C4749">
        <v>3.25</v>
      </c>
      <c r="D4749">
        <v>2012</v>
      </c>
    </row>
    <row r="4750" spans="2:4">
      <c r="B4750" s="80">
        <v>41128</v>
      </c>
      <c r="C4750">
        <v>3.25</v>
      </c>
      <c r="D4750">
        <v>2012</v>
      </c>
    </row>
    <row r="4751" spans="2:4">
      <c r="B4751" s="80">
        <v>41129</v>
      </c>
      <c r="C4751">
        <v>3.25</v>
      </c>
      <c r="D4751">
        <v>2012</v>
      </c>
    </row>
    <row r="4752" spans="2:4">
      <c r="B4752" s="80">
        <v>41130</v>
      </c>
      <c r="C4752">
        <v>3.25</v>
      </c>
      <c r="D4752">
        <v>2012</v>
      </c>
    </row>
    <row r="4753" spans="2:4">
      <c r="B4753" s="80">
        <v>41131</v>
      </c>
      <c r="C4753">
        <v>3.25</v>
      </c>
      <c r="D4753">
        <v>2012</v>
      </c>
    </row>
    <row r="4754" spans="2:4">
      <c r="B4754" s="80">
        <v>41132</v>
      </c>
      <c r="C4754">
        <v>0</v>
      </c>
      <c r="D4754">
        <v>2012</v>
      </c>
    </row>
    <row r="4755" spans="2:4">
      <c r="B4755" s="80">
        <v>41133</v>
      </c>
      <c r="C4755">
        <v>0</v>
      </c>
      <c r="D4755">
        <v>2012</v>
      </c>
    </row>
    <row r="4756" spans="2:4">
      <c r="B4756" s="80">
        <v>41134</v>
      </c>
      <c r="C4756">
        <v>3.25</v>
      </c>
      <c r="D4756">
        <v>2012</v>
      </c>
    </row>
    <row r="4757" spans="2:4">
      <c r="B4757" s="80">
        <v>41135</v>
      </c>
      <c r="C4757">
        <v>3.25</v>
      </c>
      <c r="D4757">
        <v>2012</v>
      </c>
    </row>
    <row r="4758" spans="2:4">
      <c r="B4758" s="80">
        <v>41136</v>
      </c>
      <c r="C4758">
        <v>3.25</v>
      </c>
      <c r="D4758">
        <v>2012</v>
      </c>
    </row>
    <row r="4759" spans="2:4">
      <c r="B4759" s="80">
        <v>41137</v>
      </c>
      <c r="C4759">
        <v>3.25</v>
      </c>
      <c r="D4759">
        <v>2012</v>
      </c>
    </row>
    <row r="4760" spans="2:4">
      <c r="B4760" s="80">
        <v>41138</v>
      </c>
      <c r="C4760">
        <v>3.25</v>
      </c>
      <c r="D4760">
        <v>2012</v>
      </c>
    </row>
    <row r="4761" spans="2:4">
      <c r="B4761" s="80">
        <v>41139</v>
      </c>
      <c r="C4761">
        <v>0</v>
      </c>
      <c r="D4761">
        <v>2012</v>
      </c>
    </row>
    <row r="4762" spans="2:4">
      <c r="B4762" s="80">
        <v>41140</v>
      </c>
      <c r="C4762">
        <v>0</v>
      </c>
      <c r="D4762">
        <v>2012</v>
      </c>
    </row>
    <row r="4763" spans="2:4">
      <c r="B4763" s="80">
        <v>41141</v>
      </c>
      <c r="C4763">
        <v>3.25</v>
      </c>
      <c r="D4763">
        <v>2012</v>
      </c>
    </row>
    <row r="4764" spans="2:4">
      <c r="B4764" s="80">
        <v>41142</v>
      </c>
      <c r="C4764">
        <v>3.25</v>
      </c>
      <c r="D4764">
        <v>2012</v>
      </c>
    </row>
    <row r="4765" spans="2:4">
      <c r="B4765" s="80">
        <v>41143</v>
      </c>
      <c r="C4765">
        <v>3.25</v>
      </c>
      <c r="D4765">
        <v>2012</v>
      </c>
    </row>
    <row r="4766" spans="2:4">
      <c r="B4766" s="80">
        <v>41144</v>
      </c>
      <c r="C4766">
        <v>3.25</v>
      </c>
      <c r="D4766">
        <v>2012</v>
      </c>
    </row>
    <row r="4767" spans="2:4">
      <c r="B4767" s="80">
        <v>41145</v>
      </c>
      <c r="C4767">
        <v>3.25</v>
      </c>
      <c r="D4767">
        <v>2012</v>
      </c>
    </row>
    <row r="4768" spans="2:4">
      <c r="B4768" s="80">
        <v>41146</v>
      </c>
      <c r="C4768">
        <v>0</v>
      </c>
      <c r="D4768">
        <v>2012</v>
      </c>
    </row>
    <row r="4769" spans="2:4">
      <c r="B4769" s="80">
        <v>41147</v>
      </c>
      <c r="C4769">
        <v>0</v>
      </c>
      <c r="D4769">
        <v>2012</v>
      </c>
    </row>
    <row r="4770" spans="2:4">
      <c r="B4770" s="80">
        <v>41148</v>
      </c>
      <c r="C4770">
        <v>3.25</v>
      </c>
      <c r="D4770">
        <v>2012</v>
      </c>
    </row>
    <row r="4771" spans="2:4">
      <c r="B4771" s="80">
        <v>41149</v>
      </c>
      <c r="C4771">
        <v>3.25</v>
      </c>
      <c r="D4771">
        <v>2012</v>
      </c>
    </row>
    <row r="4772" spans="2:4">
      <c r="B4772" s="80">
        <v>41150</v>
      </c>
      <c r="C4772">
        <v>3.25</v>
      </c>
      <c r="D4772">
        <v>2012</v>
      </c>
    </row>
    <row r="4773" spans="2:4">
      <c r="B4773" s="80">
        <v>41151</v>
      </c>
      <c r="C4773">
        <v>3.25</v>
      </c>
      <c r="D4773">
        <v>2012</v>
      </c>
    </row>
    <row r="4774" spans="2:4">
      <c r="B4774" s="80">
        <v>41152</v>
      </c>
      <c r="C4774">
        <v>3.25</v>
      </c>
      <c r="D4774">
        <v>2012</v>
      </c>
    </row>
    <row r="4775" spans="2:4">
      <c r="B4775" s="80">
        <v>41153</v>
      </c>
      <c r="C4775">
        <v>0</v>
      </c>
      <c r="D4775">
        <v>2012</v>
      </c>
    </row>
    <row r="4776" spans="2:4">
      <c r="B4776" s="80">
        <v>41154</v>
      </c>
      <c r="C4776">
        <v>0</v>
      </c>
      <c r="D4776">
        <v>2012</v>
      </c>
    </row>
    <row r="4777" spans="2:4">
      <c r="B4777" s="80">
        <v>41155</v>
      </c>
      <c r="C4777">
        <v>3.25</v>
      </c>
      <c r="D4777">
        <v>2012</v>
      </c>
    </row>
    <row r="4778" spans="2:4">
      <c r="B4778" s="80">
        <v>41156</v>
      </c>
      <c r="C4778">
        <v>3.25</v>
      </c>
      <c r="D4778">
        <v>2012</v>
      </c>
    </row>
    <row r="4779" spans="2:4">
      <c r="B4779" s="80">
        <v>41157</v>
      </c>
      <c r="C4779">
        <v>3.25</v>
      </c>
      <c r="D4779">
        <v>2012</v>
      </c>
    </row>
    <row r="4780" spans="2:4">
      <c r="B4780" s="80">
        <v>41158</v>
      </c>
      <c r="C4780">
        <v>3.25</v>
      </c>
      <c r="D4780">
        <v>2012</v>
      </c>
    </row>
    <row r="4781" spans="2:4">
      <c r="B4781" s="80">
        <v>41159</v>
      </c>
      <c r="C4781">
        <v>3.25</v>
      </c>
      <c r="D4781">
        <v>2012</v>
      </c>
    </row>
    <row r="4782" spans="2:4">
      <c r="B4782" s="80">
        <v>41160</v>
      </c>
      <c r="C4782">
        <v>0</v>
      </c>
      <c r="D4782">
        <v>2012</v>
      </c>
    </row>
    <row r="4783" spans="2:4">
      <c r="B4783" s="80">
        <v>41161</v>
      </c>
      <c r="C4783">
        <v>0</v>
      </c>
      <c r="D4783">
        <v>2012</v>
      </c>
    </row>
    <row r="4784" spans="2:4">
      <c r="B4784" s="80">
        <v>41162</v>
      </c>
      <c r="C4784">
        <v>3.25</v>
      </c>
      <c r="D4784">
        <v>2012</v>
      </c>
    </row>
    <row r="4785" spans="2:4">
      <c r="B4785" s="80">
        <v>41163</v>
      </c>
      <c r="C4785">
        <v>3.25</v>
      </c>
      <c r="D4785">
        <v>2012</v>
      </c>
    </row>
    <row r="4786" spans="2:4">
      <c r="B4786" s="80">
        <v>41164</v>
      </c>
      <c r="C4786">
        <v>3.25</v>
      </c>
      <c r="D4786">
        <v>2012</v>
      </c>
    </row>
    <row r="4787" spans="2:4">
      <c r="B4787" s="80">
        <v>41165</v>
      </c>
      <c r="C4787">
        <v>3.25</v>
      </c>
      <c r="D4787">
        <v>2012</v>
      </c>
    </row>
    <row r="4788" spans="2:4">
      <c r="B4788" s="80">
        <v>41166</v>
      </c>
      <c r="C4788">
        <v>3.25</v>
      </c>
      <c r="D4788">
        <v>2012</v>
      </c>
    </row>
    <row r="4789" spans="2:4">
      <c r="B4789" s="80">
        <v>41167</v>
      </c>
      <c r="C4789">
        <v>0</v>
      </c>
      <c r="D4789">
        <v>2012</v>
      </c>
    </row>
    <row r="4790" spans="2:4">
      <c r="B4790" s="80">
        <v>41168</v>
      </c>
      <c r="C4790">
        <v>0</v>
      </c>
      <c r="D4790">
        <v>2012</v>
      </c>
    </row>
    <row r="4791" spans="2:4">
      <c r="B4791" s="80">
        <v>41169</v>
      </c>
      <c r="C4791">
        <v>3.25</v>
      </c>
      <c r="D4791">
        <v>2012</v>
      </c>
    </row>
    <row r="4792" spans="2:4">
      <c r="B4792" s="80">
        <v>41170</v>
      </c>
      <c r="C4792">
        <v>3.25</v>
      </c>
      <c r="D4792">
        <v>2012</v>
      </c>
    </row>
    <row r="4793" spans="2:4">
      <c r="B4793" s="80">
        <v>41171</v>
      </c>
      <c r="C4793">
        <v>3.25</v>
      </c>
      <c r="D4793">
        <v>2012</v>
      </c>
    </row>
    <row r="4794" spans="2:4">
      <c r="B4794" s="80">
        <v>41172</v>
      </c>
      <c r="C4794">
        <v>3.25</v>
      </c>
      <c r="D4794">
        <v>2012</v>
      </c>
    </row>
    <row r="4795" spans="2:4">
      <c r="B4795" s="80">
        <v>41173</v>
      </c>
      <c r="C4795">
        <v>3.25</v>
      </c>
      <c r="D4795">
        <v>2012</v>
      </c>
    </row>
    <row r="4796" spans="2:4">
      <c r="B4796" s="80">
        <v>41174</v>
      </c>
      <c r="C4796">
        <v>0</v>
      </c>
      <c r="D4796">
        <v>2012</v>
      </c>
    </row>
    <row r="4797" spans="2:4">
      <c r="B4797" s="80">
        <v>41175</v>
      </c>
      <c r="C4797">
        <v>0</v>
      </c>
      <c r="D4797">
        <v>2012</v>
      </c>
    </row>
    <row r="4798" spans="2:4">
      <c r="B4798" s="80">
        <v>41176</v>
      </c>
      <c r="C4798">
        <v>3.25</v>
      </c>
      <c r="D4798">
        <v>2012</v>
      </c>
    </row>
    <row r="4799" spans="2:4">
      <c r="B4799" s="80">
        <v>41177</v>
      </c>
      <c r="C4799">
        <v>3.25</v>
      </c>
      <c r="D4799">
        <v>2012</v>
      </c>
    </row>
    <row r="4800" spans="2:4">
      <c r="B4800" s="80">
        <v>41178</v>
      </c>
      <c r="C4800">
        <v>3.25</v>
      </c>
      <c r="D4800">
        <v>2012</v>
      </c>
    </row>
    <row r="4801" spans="2:4">
      <c r="B4801" s="80">
        <v>41179</v>
      </c>
      <c r="C4801">
        <v>3.25</v>
      </c>
      <c r="D4801">
        <v>2012</v>
      </c>
    </row>
    <row r="4802" spans="2:4">
      <c r="B4802" s="80">
        <v>41180</v>
      </c>
      <c r="C4802">
        <v>3.25</v>
      </c>
      <c r="D4802">
        <v>2012</v>
      </c>
    </row>
    <row r="4803" spans="2:4">
      <c r="B4803" s="80">
        <v>41181</v>
      </c>
      <c r="C4803">
        <v>0</v>
      </c>
      <c r="D4803">
        <v>2012</v>
      </c>
    </row>
    <row r="4804" spans="2:4">
      <c r="B4804" s="80">
        <v>41182</v>
      </c>
      <c r="C4804">
        <v>0</v>
      </c>
      <c r="D4804">
        <v>2012</v>
      </c>
    </row>
    <row r="4805" spans="2:4">
      <c r="B4805" s="80">
        <v>41183</v>
      </c>
      <c r="C4805">
        <v>3.25</v>
      </c>
      <c r="D4805">
        <v>2012</v>
      </c>
    </row>
    <row r="4806" spans="2:4">
      <c r="B4806" s="80">
        <v>41184</v>
      </c>
      <c r="C4806">
        <v>3.25</v>
      </c>
      <c r="D4806">
        <v>2012</v>
      </c>
    </row>
    <row r="4807" spans="2:4">
      <c r="B4807" s="80">
        <v>41185</v>
      </c>
      <c r="C4807">
        <v>3.25</v>
      </c>
      <c r="D4807">
        <v>2012</v>
      </c>
    </row>
    <row r="4808" spans="2:4">
      <c r="B4808" s="80">
        <v>41186</v>
      </c>
      <c r="C4808">
        <v>3.25</v>
      </c>
      <c r="D4808">
        <v>2012</v>
      </c>
    </row>
    <row r="4809" spans="2:4">
      <c r="B4809" s="80">
        <v>41187</v>
      </c>
      <c r="C4809">
        <v>3.25</v>
      </c>
      <c r="D4809">
        <v>2012</v>
      </c>
    </row>
    <row r="4810" spans="2:4">
      <c r="B4810" s="80">
        <v>41188</v>
      </c>
      <c r="C4810">
        <v>0</v>
      </c>
      <c r="D4810">
        <v>2012</v>
      </c>
    </row>
    <row r="4811" spans="2:4">
      <c r="B4811" s="80">
        <v>41189</v>
      </c>
      <c r="C4811">
        <v>0</v>
      </c>
      <c r="D4811">
        <v>2012</v>
      </c>
    </row>
    <row r="4812" spans="2:4">
      <c r="B4812" s="80">
        <v>41190</v>
      </c>
      <c r="C4812">
        <v>0</v>
      </c>
      <c r="D4812">
        <v>2012</v>
      </c>
    </row>
    <row r="4813" spans="2:4">
      <c r="B4813" s="80">
        <v>41191</v>
      </c>
      <c r="C4813">
        <v>3.25</v>
      </c>
      <c r="D4813">
        <v>2012</v>
      </c>
    </row>
    <row r="4814" spans="2:4">
      <c r="B4814" s="80">
        <v>41192</v>
      </c>
      <c r="C4814">
        <v>3.25</v>
      </c>
      <c r="D4814">
        <v>2012</v>
      </c>
    </row>
    <row r="4815" spans="2:4">
      <c r="B4815" s="80">
        <v>41193</v>
      </c>
      <c r="C4815">
        <v>3.25</v>
      </c>
      <c r="D4815">
        <v>2012</v>
      </c>
    </row>
    <row r="4816" spans="2:4">
      <c r="B4816" s="80">
        <v>41194</v>
      </c>
      <c r="C4816">
        <v>3.25</v>
      </c>
      <c r="D4816">
        <v>2012</v>
      </c>
    </row>
    <row r="4817" spans="2:4">
      <c r="B4817" s="80">
        <v>41195</v>
      </c>
      <c r="C4817">
        <v>0</v>
      </c>
      <c r="D4817">
        <v>2012</v>
      </c>
    </row>
    <row r="4818" spans="2:4">
      <c r="B4818" s="80">
        <v>41196</v>
      </c>
      <c r="C4818">
        <v>0</v>
      </c>
      <c r="D4818">
        <v>2012</v>
      </c>
    </row>
    <row r="4819" spans="2:4">
      <c r="B4819" s="80">
        <v>41197</v>
      </c>
      <c r="C4819">
        <v>3.25</v>
      </c>
      <c r="D4819">
        <v>2012</v>
      </c>
    </row>
    <row r="4820" spans="2:4">
      <c r="B4820" s="80">
        <v>41198</v>
      </c>
      <c r="C4820">
        <v>3.25</v>
      </c>
      <c r="D4820">
        <v>2012</v>
      </c>
    </row>
    <row r="4821" spans="2:4">
      <c r="B4821" s="80">
        <v>41199</v>
      </c>
      <c r="C4821">
        <v>3.25</v>
      </c>
      <c r="D4821">
        <v>2012</v>
      </c>
    </row>
    <row r="4822" spans="2:4">
      <c r="B4822" s="80">
        <v>41200</v>
      </c>
      <c r="C4822">
        <v>3.25</v>
      </c>
      <c r="D4822">
        <v>2012</v>
      </c>
    </row>
    <row r="4823" spans="2:4">
      <c r="B4823" s="80">
        <v>41201</v>
      </c>
      <c r="C4823">
        <v>3.25</v>
      </c>
      <c r="D4823">
        <v>2012</v>
      </c>
    </row>
    <row r="4824" spans="2:4">
      <c r="B4824" s="80">
        <v>41202</v>
      </c>
      <c r="C4824">
        <v>0</v>
      </c>
      <c r="D4824">
        <v>2012</v>
      </c>
    </row>
    <row r="4825" spans="2:4">
      <c r="B4825" s="80">
        <v>41203</v>
      </c>
      <c r="C4825">
        <v>0</v>
      </c>
      <c r="D4825">
        <v>2012</v>
      </c>
    </row>
    <row r="4826" spans="2:4">
      <c r="B4826" s="80">
        <v>41204</v>
      </c>
      <c r="C4826">
        <v>3.25</v>
      </c>
      <c r="D4826">
        <v>2012</v>
      </c>
    </row>
    <row r="4827" spans="2:4">
      <c r="B4827" s="80">
        <v>41205</v>
      </c>
      <c r="C4827">
        <v>3.25</v>
      </c>
      <c r="D4827">
        <v>2012</v>
      </c>
    </row>
    <row r="4828" spans="2:4">
      <c r="B4828" s="80">
        <v>41206</v>
      </c>
      <c r="C4828">
        <v>3.25</v>
      </c>
      <c r="D4828">
        <v>2012</v>
      </c>
    </row>
    <row r="4829" spans="2:4">
      <c r="B4829" s="80">
        <v>41207</v>
      </c>
      <c r="C4829">
        <v>3.25</v>
      </c>
      <c r="D4829">
        <v>2012</v>
      </c>
    </row>
    <row r="4830" spans="2:4">
      <c r="B4830" s="80">
        <v>41208</v>
      </c>
      <c r="C4830">
        <v>3.25</v>
      </c>
      <c r="D4830">
        <v>2012</v>
      </c>
    </row>
    <row r="4831" spans="2:4">
      <c r="B4831" s="80">
        <v>41209</v>
      </c>
      <c r="C4831">
        <v>0</v>
      </c>
      <c r="D4831">
        <v>2012</v>
      </c>
    </row>
    <row r="4832" spans="2:4">
      <c r="B4832" s="80">
        <v>41210</v>
      </c>
      <c r="C4832">
        <v>0</v>
      </c>
      <c r="D4832">
        <v>2012</v>
      </c>
    </row>
    <row r="4833" spans="2:4">
      <c r="B4833" s="80">
        <v>41211</v>
      </c>
      <c r="C4833">
        <v>3.25</v>
      </c>
      <c r="D4833">
        <v>2012</v>
      </c>
    </row>
    <row r="4834" spans="2:4">
      <c r="B4834" s="80">
        <v>41212</v>
      </c>
      <c r="C4834">
        <v>3.25</v>
      </c>
      <c r="D4834">
        <v>2012</v>
      </c>
    </row>
    <row r="4835" spans="2:4">
      <c r="B4835" s="80">
        <v>41213</v>
      </c>
      <c r="C4835">
        <v>3.25</v>
      </c>
      <c r="D4835">
        <v>2012</v>
      </c>
    </row>
    <row r="4836" spans="2:4">
      <c r="B4836" s="80">
        <v>41214</v>
      </c>
      <c r="C4836">
        <v>3.25</v>
      </c>
      <c r="D4836">
        <v>2012</v>
      </c>
    </row>
    <row r="4837" spans="2:4">
      <c r="B4837" s="80">
        <v>41215</v>
      </c>
      <c r="C4837">
        <v>3.25</v>
      </c>
      <c r="D4837">
        <v>2012</v>
      </c>
    </row>
    <row r="4838" spans="2:4">
      <c r="B4838" s="80">
        <v>41216</v>
      </c>
      <c r="C4838">
        <v>0</v>
      </c>
      <c r="D4838">
        <v>2012</v>
      </c>
    </row>
    <row r="4839" spans="2:4">
      <c r="B4839" s="80">
        <v>41217</v>
      </c>
      <c r="C4839">
        <v>0</v>
      </c>
      <c r="D4839">
        <v>2012</v>
      </c>
    </row>
    <row r="4840" spans="2:4">
      <c r="B4840" s="80">
        <v>41218</v>
      </c>
      <c r="C4840">
        <v>3.25</v>
      </c>
      <c r="D4840">
        <v>2012</v>
      </c>
    </row>
    <row r="4841" spans="2:4">
      <c r="B4841" s="80">
        <v>41219</v>
      </c>
      <c r="C4841">
        <v>3.25</v>
      </c>
      <c r="D4841">
        <v>2012</v>
      </c>
    </row>
    <row r="4842" spans="2:4">
      <c r="B4842" s="80">
        <v>41220</v>
      </c>
      <c r="C4842">
        <v>3.25</v>
      </c>
      <c r="D4842">
        <v>2012</v>
      </c>
    </row>
    <row r="4843" spans="2:4">
      <c r="B4843" s="80">
        <v>41221</v>
      </c>
      <c r="C4843">
        <v>3.25</v>
      </c>
      <c r="D4843">
        <v>2012</v>
      </c>
    </row>
    <row r="4844" spans="2:4">
      <c r="B4844" s="80">
        <v>41222</v>
      </c>
      <c r="C4844">
        <v>3.25</v>
      </c>
      <c r="D4844">
        <v>2012</v>
      </c>
    </row>
    <row r="4845" spans="2:4">
      <c r="B4845" s="80">
        <v>41223</v>
      </c>
      <c r="C4845">
        <v>0</v>
      </c>
      <c r="D4845">
        <v>2012</v>
      </c>
    </row>
    <row r="4846" spans="2:4">
      <c r="B4846" s="80">
        <v>41224</v>
      </c>
      <c r="C4846">
        <v>0</v>
      </c>
      <c r="D4846">
        <v>2012</v>
      </c>
    </row>
    <row r="4847" spans="2:4">
      <c r="B4847" s="80">
        <v>41225</v>
      </c>
      <c r="C4847">
        <v>3.25</v>
      </c>
      <c r="D4847">
        <v>2012</v>
      </c>
    </row>
    <row r="4848" spans="2:4">
      <c r="B4848" s="80">
        <v>41226</v>
      </c>
      <c r="C4848">
        <v>3.25</v>
      </c>
      <c r="D4848">
        <v>2012</v>
      </c>
    </row>
    <row r="4849" spans="2:4">
      <c r="B4849" s="80">
        <v>41227</v>
      </c>
      <c r="C4849">
        <v>3.25</v>
      </c>
      <c r="D4849">
        <v>2012</v>
      </c>
    </row>
    <row r="4850" spans="2:4">
      <c r="B4850" s="80">
        <v>41228</v>
      </c>
      <c r="C4850">
        <v>3.25</v>
      </c>
      <c r="D4850">
        <v>2012</v>
      </c>
    </row>
    <row r="4851" spans="2:4">
      <c r="B4851" s="80">
        <v>41229</v>
      </c>
      <c r="C4851">
        <v>3.25</v>
      </c>
      <c r="D4851">
        <v>2012</v>
      </c>
    </row>
    <row r="4852" spans="2:4">
      <c r="B4852" s="80">
        <v>41230</v>
      </c>
      <c r="C4852">
        <v>0</v>
      </c>
      <c r="D4852">
        <v>2012</v>
      </c>
    </row>
    <row r="4853" spans="2:4">
      <c r="B4853" s="80">
        <v>41231</v>
      </c>
      <c r="C4853">
        <v>0</v>
      </c>
      <c r="D4853">
        <v>2012</v>
      </c>
    </row>
    <row r="4854" spans="2:4">
      <c r="B4854" s="80">
        <v>41232</v>
      </c>
      <c r="C4854">
        <v>3.25</v>
      </c>
      <c r="D4854">
        <v>2012</v>
      </c>
    </row>
    <row r="4855" spans="2:4">
      <c r="B4855" s="80">
        <v>41233</v>
      </c>
      <c r="C4855">
        <v>3.25</v>
      </c>
      <c r="D4855">
        <v>2012</v>
      </c>
    </row>
    <row r="4856" spans="2:4">
      <c r="B4856" s="80">
        <v>41234</v>
      </c>
      <c r="C4856">
        <v>3.25</v>
      </c>
      <c r="D4856">
        <v>2012</v>
      </c>
    </row>
    <row r="4857" spans="2:4">
      <c r="B4857" s="80">
        <v>41235</v>
      </c>
      <c r="C4857">
        <v>3.25</v>
      </c>
      <c r="D4857">
        <v>2012</v>
      </c>
    </row>
    <row r="4858" spans="2:4">
      <c r="B4858" s="80">
        <v>41236</v>
      </c>
      <c r="C4858">
        <v>3.25</v>
      </c>
      <c r="D4858">
        <v>2012</v>
      </c>
    </row>
    <row r="4859" spans="2:4">
      <c r="B4859" s="80">
        <v>41237</v>
      </c>
      <c r="C4859">
        <v>0</v>
      </c>
      <c r="D4859">
        <v>2012</v>
      </c>
    </row>
    <row r="4860" spans="2:4">
      <c r="B4860" s="80">
        <v>41238</v>
      </c>
      <c r="C4860">
        <v>0</v>
      </c>
      <c r="D4860">
        <v>2012</v>
      </c>
    </row>
    <row r="4861" spans="2:4">
      <c r="B4861" s="80">
        <v>41239</v>
      </c>
      <c r="C4861">
        <v>3.25</v>
      </c>
      <c r="D4861">
        <v>2012</v>
      </c>
    </row>
    <row r="4862" spans="2:4">
      <c r="B4862" s="80">
        <v>41240</v>
      </c>
      <c r="C4862">
        <v>3.25</v>
      </c>
      <c r="D4862">
        <v>2012</v>
      </c>
    </row>
    <row r="4863" spans="2:4">
      <c r="B4863" s="80">
        <v>41241</v>
      </c>
      <c r="C4863">
        <v>3.25</v>
      </c>
      <c r="D4863">
        <v>2012</v>
      </c>
    </row>
    <row r="4864" spans="2:4">
      <c r="B4864" s="80">
        <v>41242</v>
      </c>
      <c r="C4864">
        <v>3.25</v>
      </c>
      <c r="D4864">
        <v>2012</v>
      </c>
    </row>
    <row r="4865" spans="2:4">
      <c r="B4865" s="80">
        <v>41243</v>
      </c>
      <c r="C4865">
        <v>3.25</v>
      </c>
      <c r="D4865">
        <v>2012</v>
      </c>
    </row>
    <row r="4866" spans="2:4">
      <c r="B4866" s="80">
        <v>41244</v>
      </c>
      <c r="C4866">
        <v>0</v>
      </c>
      <c r="D4866">
        <v>2012</v>
      </c>
    </row>
    <row r="4867" spans="2:4">
      <c r="B4867" s="80">
        <v>41245</v>
      </c>
      <c r="C4867">
        <v>0</v>
      </c>
      <c r="D4867">
        <v>2012</v>
      </c>
    </row>
    <row r="4868" spans="2:4">
      <c r="B4868" s="80">
        <v>41246</v>
      </c>
      <c r="C4868">
        <v>3.25</v>
      </c>
      <c r="D4868">
        <v>2012</v>
      </c>
    </row>
    <row r="4869" spans="2:4">
      <c r="B4869" s="80">
        <v>41247</v>
      </c>
      <c r="C4869">
        <v>3.25</v>
      </c>
      <c r="D4869">
        <v>2012</v>
      </c>
    </row>
    <row r="4870" spans="2:4">
      <c r="B4870" s="80">
        <v>41248</v>
      </c>
      <c r="C4870">
        <v>3.25</v>
      </c>
      <c r="D4870">
        <v>2012</v>
      </c>
    </row>
    <row r="4871" spans="2:4">
      <c r="B4871" s="80">
        <v>41249</v>
      </c>
      <c r="C4871">
        <v>3.25</v>
      </c>
      <c r="D4871">
        <v>2012</v>
      </c>
    </row>
    <row r="4872" spans="2:4">
      <c r="B4872" s="80">
        <v>41250</v>
      </c>
      <c r="C4872">
        <v>3.25</v>
      </c>
      <c r="D4872">
        <v>2012</v>
      </c>
    </row>
    <row r="4873" spans="2:4">
      <c r="B4873" s="80">
        <v>41251</v>
      </c>
      <c r="C4873">
        <v>0</v>
      </c>
      <c r="D4873">
        <v>2012</v>
      </c>
    </row>
    <row r="4874" spans="2:4">
      <c r="B4874" s="80">
        <v>41252</v>
      </c>
      <c r="C4874">
        <v>0</v>
      </c>
      <c r="D4874">
        <v>2012</v>
      </c>
    </row>
    <row r="4875" spans="2:4">
      <c r="B4875" s="80">
        <v>41253</v>
      </c>
      <c r="C4875">
        <v>3.25</v>
      </c>
      <c r="D4875">
        <v>2012</v>
      </c>
    </row>
    <row r="4876" spans="2:4">
      <c r="B4876" s="80">
        <v>41254</v>
      </c>
      <c r="C4876">
        <v>3.25</v>
      </c>
      <c r="D4876">
        <v>2012</v>
      </c>
    </row>
    <row r="4877" spans="2:4">
      <c r="B4877" s="80">
        <v>41255</v>
      </c>
      <c r="C4877">
        <v>3.25</v>
      </c>
      <c r="D4877">
        <v>2012</v>
      </c>
    </row>
    <row r="4878" spans="2:4">
      <c r="B4878" s="80">
        <v>41256</v>
      </c>
      <c r="C4878">
        <v>3.25</v>
      </c>
      <c r="D4878">
        <v>2012</v>
      </c>
    </row>
    <row r="4879" spans="2:4">
      <c r="B4879" s="80">
        <v>41257</v>
      </c>
      <c r="C4879">
        <v>3.25</v>
      </c>
      <c r="D4879">
        <v>2012</v>
      </c>
    </row>
    <row r="4880" spans="2:4">
      <c r="B4880" s="80">
        <v>41258</v>
      </c>
      <c r="C4880">
        <v>0</v>
      </c>
      <c r="D4880">
        <v>2012</v>
      </c>
    </row>
    <row r="4881" spans="2:4">
      <c r="B4881" s="80">
        <v>41259</v>
      </c>
      <c r="C4881">
        <v>0</v>
      </c>
      <c r="D4881">
        <v>2012</v>
      </c>
    </row>
    <row r="4882" spans="2:4">
      <c r="B4882" s="80">
        <v>41260</v>
      </c>
      <c r="C4882">
        <v>3.25</v>
      </c>
      <c r="D4882">
        <v>2012</v>
      </c>
    </row>
    <row r="4883" spans="2:4">
      <c r="B4883" s="80">
        <v>41261</v>
      </c>
      <c r="C4883">
        <v>3.25</v>
      </c>
      <c r="D4883">
        <v>2012</v>
      </c>
    </row>
    <row r="4884" spans="2:4">
      <c r="B4884" s="80">
        <v>41262</v>
      </c>
      <c r="C4884">
        <v>3.25</v>
      </c>
      <c r="D4884">
        <v>2012</v>
      </c>
    </row>
    <row r="4885" spans="2:4">
      <c r="B4885" s="80">
        <v>41263</v>
      </c>
      <c r="C4885">
        <v>3.25</v>
      </c>
      <c r="D4885">
        <v>2012</v>
      </c>
    </row>
    <row r="4886" spans="2:4">
      <c r="B4886" s="80">
        <v>41264</v>
      </c>
      <c r="C4886">
        <v>3.25</v>
      </c>
      <c r="D4886">
        <v>2012</v>
      </c>
    </row>
    <row r="4887" spans="2:4">
      <c r="B4887" s="80">
        <v>41265</v>
      </c>
      <c r="C4887">
        <v>0</v>
      </c>
      <c r="D4887">
        <v>2012</v>
      </c>
    </row>
    <row r="4888" spans="2:4">
      <c r="B4888" s="80">
        <v>41266</v>
      </c>
      <c r="C4888">
        <v>0</v>
      </c>
      <c r="D4888">
        <v>2012</v>
      </c>
    </row>
    <row r="4889" spans="2:4">
      <c r="B4889" s="80">
        <v>41267</v>
      </c>
      <c r="C4889">
        <v>3.25</v>
      </c>
      <c r="D4889">
        <v>2012</v>
      </c>
    </row>
    <row r="4890" spans="2:4">
      <c r="B4890" s="80">
        <v>41268</v>
      </c>
      <c r="C4890">
        <v>0</v>
      </c>
      <c r="D4890">
        <v>2012</v>
      </c>
    </row>
    <row r="4891" spans="2:4">
      <c r="B4891" s="80">
        <v>41269</v>
      </c>
      <c r="C4891">
        <v>3.25</v>
      </c>
      <c r="D4891">
        <v>2012</v>
      </c>
    </row>
    <row r="4892" spans="2:4">
      <c r="B4892" s="80">
        <v>41270</v>
      </c>
      <c r="C4892">
        <v>3.25</v>
      </c>
      <c r="D4892">
        <v>2012</v>
      </c>
    </row>
    <row r="4893" spans="2:4">
      <c r="B4893" s="80">
        <v>41271</v>
      </c>
      <c r="C4893">
        <v>3.25</v>
      </c>
      <c r="D4893">
        <v>2012</v>
      </c>
    </row>
    <row r="4894" spans="2:4">
      <c r="B4894" s="80">
        <v>41272</v>
      </c>
      <c r="C4894">
        <v>0</v>
      </c>
      <c r="D4894">
        <v>2012</v>
      </c>
    </row>
    <row r="4895" spans="2:4">
      <c r="B4895" s="80">
        <v>41273</v>
      </c>
      <c r="C4895">
        <v>0</v>
      </c>
      <c r="D4895">
        <v>2012</v>
      </c>
    </row>
    <row r="4896" spans="2:4">
      <c r="B4896" s="80">
        <v>41274</v>
      </c>
      <c r="C4896">
        <v>3.25</v>
      </c>
      <c r="D4896">
        <v>2012</v>
      </c>
    </row>
    <row r="4897" spans="2:4">
      <c r="B4897" s="80">
        <v>41275</v>
      </c>
      <c r="C4897">
        <v>0</v>
      </c>
      <c r="D4897">
        <v>2013</v>
      </c>
    </row>
    <row r="4898" spans="2:4">
      <c r="B4898" s="80">
        <v>41276</v>
      </c>
      <c r="C4898">
        <v>3.25</v>
      </c>
      <c r="D4898">
        <v>2013</v>
      </c>
    </row>
    <row r="4899" spans="2:4">
      <c r="B4899" s="80">
        <v>41277</v>
      </c>
      <c r="C4899">
        <v>3.25</v>
      </c>
      <c r="D4899">
        <v>2013</v>
      </c>
    </row>
    <row r="4900" spans="2:4">
      <c r="B4900" s="80">
        <v>41278</v>
      </c>
      <c r="C4900">
        <v>3.25</v>
      </c>
      <c r="D4900">
        <v>2013</v>
      </c>
    </row>
    <row r="4901" spans="2:4">
      <c r="B4901" s="80">
        <v>41279</v>
      </c>
      <c r="C4901">
        <v>0</v>
      </c>
      <c r="D4901">
        <v>2013</v>
      </c>
    </row>
    <row r="4902" spans="2:4">
      <c r="B4902" s="80">
        <v>41280</v>
      </c>
      <c r="C4902">
        <v>0</v>
      </c>
      <c r="D4902">
        <v>2013</v>
      </c>
    </row>
    <row r="4903" spans="2:4">
      <c r="B4903" s="80">
        <v>41281</v>
      </c>
      <c r="C4903">
        <v>3.25</v>
      </c>
      <c r="D4903">
        <v>2013</v>
      </c>
    </row>
    <row r="4904" spans="2:4">
      <c r="B4904" s="80">
        <v>41282</v>
      </c>
      <c r="C4904">
        <v>3.25</v>
      </c>
      <c r="D4904">
        <v>2013</v>
      </c>
    </row>
    <row r="4905" spans="2:4">
      <c r="B4905" s="80">
        <v>41283</v>
      </c>
      <c r="C4905">
        <v>3.25</v>
      </c>
      <c r="D4905">
        <v>2013</v>
      </c>
    </row>
    <row r="4906" spans="2:4">
      <c r="B4906" s="80">
        <v>41284</v>
      </c>
      <c r="C4906">
        <v>3.25</v>
      </c>
      <c r="D4906">
        <v>2013</v>
      </c>
    </row>
    <row r="4907" spans="2:4">
      <c r="B4907" s="80">
        <v>41285</v>
      </c>
      <c r="C4907">
        <v>3.25</v>
      </c>
      <c r="D4907">
        <v>2013</v>
      </c>
    </row>
    <row r="4908" spans="2:4">
      <c r="B4908" s="80">
        <v>41286</v>
      </c>
      <c r="C4908">
        <v>0</v>
      </c>
      <c r="D4908">
        <v>2013</v>
      </c>
    </row>
    <row r="4909" spans="2:4">
      <c r="B4909" s="80">
        <v>41287</v>
      </c>
      <c r="C4909">
        <v>0</v>
      </c>
      <c r="D4909">
        <v>2013</v>
      </c>
    </row>
    <row r="4910" spans="2:4">
      <c r="B4910" s="80">
        <v>41288</v>
      </c>
      <c r="C4910">
        <v>3.25</v>
      </c>
      <c r="D4910">
        <v>2013</v>
      </c>
    </row>
    <row r="4911" spans="2:4">
      <c r="B4911" s="80">
        <v>41289</v>
      </c>
      <c r="C4911">
        <v>3.25</v>
      </c>
      <c r="D4911">
        <v>2013</v>
      </c>
    </row>
    <row r="4912" spans="2:4">
      <c r="B4912" s="80">
        <v>41290</v>
      </c>
      <c r="C4912">
        <v>3.25</v>
      </c>
      <c r="D4912">
        <v>2013</v>
      </c>
    </row>
    <row r="4913" spans="2:4">
      <c r="B4913" s="80">
        <v>41291</v>
      </c>
      <c r="C4913">
        <v>3.25</v>
      </c>
      <c r="D4913">
        <v>2013</v>
      </c>
    </row>
    <row r="4914" spans="2:4">
      <c r="B4914" s="80">
        <v>41292</v>
      </c>
      <c r="C4914">
        <v>3.25</v>
      </c>
      <c r="D4914">
        <v>2013</v>
      </c>
    </row>
    <row r="4915" spans="2:4">
      <c r="B4915" s="80">
        <v>41293</v>
      </c>
      <c r="C4915">
        <v>0</v>
      </c>
      <c r="D4915">
        <v>2013</v>
      </c>
    </row>
    <row r="4916" spans="2:4">
      <c r="B4916" s="80">
        <v>41294</v>
      </c>
      <c r="C4916">
        <v>0</v>
      </c>
      <c r="D4916">
        <v>2013</v>
      </c>
    </row>
    <row r="4917" spans="2:4">
      <c r="B4917" s="80">
        <v>41295</v>
      </c>
      <c r="C4917">
        <v>3.25</v>
      </c>
      <c r="D4917">
        <v>2013</v>
      </c>
    </row>
    <row r="4918" spans="2:4">
      <c r="B4918" s="80">
        <v>41296</v>
      </c>
      <c r="C4918">
        <v>3.25</v>
      </c>
      <c r="D4918">
        <v>2013</v>
      </c>
    </row>
    <row r="4919" spans="2:4">
      <c r="B4919" s="80">
        <v>41297</v>
      </c>
      <c r="C4919">
        <v>3.25</v>
      </c>
      <c r="D4919">
        <v>2013</v>
      </c>
    </row>
    <row r="4920" spans="2:4">
      <c r="B4920" s="80">
        <v>41298</v>
      </c>
      <c r="C4920">
        <v>3.25</v>
      </c>
      <c r="D4920">
        <v>2013</v>
      </c>
    </row>
    <row r="4921" spans="2:4">
      <c r="B4921" s="80">
        <v>41299</v>
      </c>
      <c r="C4921">
        <v>3.25</v>
      </c>
      <c r="D4921">
        <v>2013</v>
      </c>
    </row>
    <row r="4922" spans="2:4">
      <c r="B4922" s="80">
        <v>41300</v>
      </c>
      <c r="C4922">
        <v>0</v>
      </c>
      <c r="D4922">
        <v>2013</v>
      </c>
    </row>
    <row r="4923" spans="2:4">
      <c r="B4923" s="80">
        <v>41301</v>
      </c>
      <c r="C4923">
        <v>0</v>
      </c>
      <c r="D4923">
        <v>2013</v>
      </c>
    </row>
    <row r="4924" spans="2:4">
      <c r="B4924" s="80">
        <v>41302</v>
      </c>
      <c r="C4924">
        <v>3.25</v>
      </c>
      <c r="D4924">
        <v>2013</v>
      </c>
    </row>
    <row r="4925" spans="2:4">
      <c r="B4925" s="80">
        <v>41303</v>
      </c>
      <c r="C4925">
        <v>3.25</v>
      </c>
      <c r="D4925">
        <v>2013</v>
      </c>
    </row>
    <row r="4926" spans="2:4">
      <c r="B4926" s="80">
        <v>41304</v>
      </c>
      <c r="C4926">
        <v>3.25</v>
      </c>
      <c r="D4926">
        <v>2013</v>
      </c>
    </row>
    <row r="4927" spans="2:4">
      <c r="B4927" s="80">
        <v>41305</v>
      </c>
      <c r="C4927">
        <v>3.25</v>
      </c>
      <c r="D4927">
        <v>2013</v>
      </c>
    </row>
    <row r="4928" spans="2:4">
      <c r="B4928" s="80">
        <v>41306</v>
      </c>
      <c r="C4928">
        <v>3.25</v>
      </c>
      <c r="D4928">
        <v>2013</v>
      </c>
    </row>
    <row r="4929" spans="2:4">
      <c r="B4929" s="80">
        <v>41307</v>
      </c>
      <c r="C4929">
        <v>0</v>
      </c>
      <c r="D4929">
        <v>2013</v>
      </c>
    </row>
    <row r="4930" spans="2:4">
      <c r="B4930" s="80">
        <v>41308</v>
      </c>
      <c r="C4930">
        <v>0</v>
      </c>
      <c r="D4930">
        <v>2013</v>
      </c>
    </row>
    <row r="4931" spans="2:4">
      <c r="B4931" s="80">
        <v>41309</v>
      </c>
      <c r="C4931">
        <v>3.25</v>
      </c>
      <c r="D4931">
        <v>2013</v>
      </c>
    </row>
    <row r="4932" spans="2:4">
      <c r="B4932" s="80">
        <v>41310</v>
      </c>
      <c r="C4932">
        <v>3.25</v>
      </c>
      <c r="D4932">
        <v>2013</v>
      </c>
    </row>
    <row r="4933" spans="2:4">
      <c r="B4933" s="80">
        <v>41311</v>
      </c>
      <c r="C4933">
        <v>3.25</v>
      </c>
      <c r="D4933">
        <v>2013</v>
      </c>
    </row>
    <row r="4934" spans="2:4">
      <c r="B4934" s="80">
        <v>41312</v>
      </c>
      <c r="C4934">
        <v>3.25</v>
      </c>
      <c r="D4934">
        <v>2013</v>
      </c>
    </row>
    <row r="4935" spans="2:4">
      <c r="B4935" s="80">
        <v>41313</v>
      </c>
      <c r="C4935">
        <v>3.25</v>
      </c>
      <c r="D4935">
        <v>2013</v>
      </c>
    </row>
    <row r="4936" spans="2:4">
      <c r="B4936" s="80">
        <v>41314</v>
      </c>
      <c r="C4936">
        <v>0</v>
      </c>
      <c r="D4936">
        <v>2013</v>
      </c>
    </row>
    <row r="4937" spans="2:4">
      <c r="B4937" s="80">
        <v>41315</v>
      </c>
      <c r="C4937">
        <v>0</v>
      </c>
      <c r="D4937">
        <v>2013</v>
      </c>
    </row>
    <row r="4938" spans="2:4">
      <c r="B4938" s="80">
        <v>41316</v>
      </c>
      <c r="C4938">
        <v>3.25</v>
      </c>
      <c r="D4938">
        <v>2013</v>
      </c>
    </row>
    <row r="4939" spans="2:4">
      <c r="B4939" s="80">
        <v>41317</v>
      </c>
      <c r="C4939">
        <v>3.25</v>
      </c>
      <c r="D4939">
        <v>2013</v>
      </c>
    </row>
    <row r="4940" spans="2:4">
      <c r="B4940" s="80">
        <v>41318</v>
      </c>
      <c r="C4940">
        <v>3.25</v>
      </c>
      <c r="D4940">
        <v>2013</v>
      </c>
    </row>
    <row r="4941" spans="2:4">
      <c r="B4941" s="80">
        <v>41319</v>
      </c>
      <c r="C4941">
        <v>3.25</v>
      </c>
      <c r="D4941">
        <v>2013</v>
      </c>
    </row>
    <row r="4942" spans="2:4">
      <c r="B4942" s="80">
        <v>41320</v>
      </c>
      <c r="C4942">
        <v>3.25</v>
      </c>
      <c r="D4942">
        <v>2013</v>
      </c>
    </row>
    <row r="4943" spans="2:4">
      <c r="B4943" s="80">
        <v>41321</v>
      </c>
      <c r="C4943">
        <v>0</v>
      </c>
      <c r="D4943">
        <v>2013</v>
      </c>
    </row>
    <row r="4944" spans="2:4">
      <c r="B4944" s="80">
        <v>41322</v>
      </c>
      <c r="C4944">
        <v>0</v>
      </c>
      <c r="D4944">
        <v>2013</v>
      </c>
    </row>
    <row r="4945" spans="2:4">
      <c r="B4945" s="80">
        <v>41323</v>
      </c>
      <c r="C4945">
        <v>3.25</v>
      </c>
      <c r="D4945">
        <v>2013</v>
      </c>
    </row>
    <row r="4946" spans="2:4">
      <c r="B4946" s="80">
        <v>41324</v>
      </c>
      <c r="C4946">
        <v>3.25</v>
      </c>
      <c r="D4946">
        <v>2013</v>
      </c>
    </row>
    <row r="4947" spans="2:4">
      <c r="B4947" s="80">
        <v>41325</v>
      </c>
      <c r="C4947">
        <v>3.25</v>
      </c>
      <c r="D4947">
        <v>2013</v>
      </c>
    </row>
    <row r="4948" spans="2:4">
      <c r="B4948" s="80">
        <v>41326</v>
      </c>
      <c r="C4948">
        <v>3.25</v>
      </c>
      <c r="D4948">
        <v>2013</v>
      </c>
    </row>
    <row r="4949" spans="2:4">
      <c r="B4949" s="80">
        <v>41327</v>
      </c>
      <c r="C4949">
        <v>3.25</v>
      </c>
      <c r="D4949">
        <v>2013</v>
      </c>
    </row>
    <row r="4950" spans="2:4">
      <c r="B4950" s="80">
        <v>41328</v>
      </c>
      <c r="C4950">
        <v>0</v>
      </c>
      <c r="D4950">
        <v>2013</v>
      </c>
    </row>
    <row r="4951" spans="2:4">
      <c r="B4951" s="80">
        <v>41329</v>
      </c>
      <c r="C4951">
        <v>0</v>
      </c>
      <c r="D4951">
        <v>2013</v>
      </c>
    </row>
    <row r="4952" spans="2:4">
      <c r="B4952" s="80">
        <v>41330</v>
      </c>
      <c r="C4952">
        <v>3.25</v>
      </c>
      <c r="D4952">
        <v>2013</v>
      </c>
    </row>
    <row r="4953" spans="2:4">
      <c r="B4953" s="80">
        <v>41331</v>
      </c>
      <c r="C4953">
        <v>3.25</v>
      </c>
      <c r="D4953">
        <v>2013</v>
      </c>
    </row>
    <row r="4954" spans="2:4">
      <c r="B4954" s="80">
        <v>41332</v>
      </c>
      <c r="C4954">
        <v>3.25</v>
      </c>
      <c r="D4954">
        <v>2013</v>
      </c>
    </row>
    <row r="4955" spans="2:4">
      <c r="B4955" s="80">
        <v>41333</v>
      </c>
      <c r="C4955">
        <v>3.25</v>
      </c>
      <c r="D4955">
        <v>2013</v>
      </c>
    </row>
    <row r="4956" spans="2:4">
      <c r="B4956" s="80">
        <v>41334</v>
      </c>
      <c r="C4956">
        <v>3.25</v>
      </c>
      <c r="D4956">
        <v>2013</v>
      </c>
    </row>
    <row r="4957" spans="2:4">
      <c r="B4957" s="80">
        <v>41335</v>
      </c>
      <c r="C4957">
        <v>0</v>
      </c>
      <c r="D4957">
        <v>2013</v>
      </c>
    </row>
    <row r="4958" spans="2:4">
      <c r="B4958" s="80">
        <v>41336</v>
      </c>
      <c r="C4958">
        <v>0</v>
      </c>
      <c r="D4958">
        <v>2013</v>
      </c>
    </row>
    <row r="4959" spans="2:4">
      <c r="B4959" s="80">
        <v>41337</v>
      </c>
      <c r="C4959">
        <v>3.25</v>
      </c>
      <c r="D4959">
        <v>2013</v>
      </c>
    </row>
    <row r="4960" spans="2:4">
      <c r="B4960" s="80">
        <v>41338</v>
      </c>
      <c r="C4960">
        <v>3.25</v>
      </c>
      <c r="D4960">
        <v>2013</v>
      </c>
    </row>
    <row r="4961" spans="2:4">
      <c r="B4961" s="80">
        <v>41339</v>
      </c>
      <c r="C4961">
        <v>3.25</v>
      </c>
      <c r="D4961">
        <v>2013</v>
      </c>
    </row>
    <row r="4962" spans="2:4">
      <c r="B4962" s="80">
        <v>41340</v>
      </c>
      <c r="C4962">
        <v>3.25</v>
      </c>
      <c r="D4962">
        <v>2013</v>
      </c>
    </row>
    <row r="4963" spans="2:4">
      <c r="B4963" s="80">
        <v>41341</v>
      </c>
      <c r="C4963">
        <v>3.25</v>
      </c>
      <c r="D4963">
        <v>2013</v>
      </c>
    </row>
    <row r="4964" spans="2:4">
      <c r="B4964" s="80">
        <v>41342</v>
      </c>
      <c r="C4964">
        <v>0</v>
      </c>
      <c r="D4964">
        <v>2013</v>
      </c>
    </row>
    <row r="4965" spans="2:4">
      <c r="B4965" s="80">
        <v>41343</v>
      </c>
      <c r="C4965">
        <v>0</v>
      </c>
      <c r="D4965">
        <v>2013</v>
      </c>
    </row>
    <row r="4966" spans="2:4">
      <c r="B4966" s="80">
        <v>41344</v>
      </c>
      <c r="C4966">
        <v>3.25</v>
      </c>
      <c r="D4966">
        <v>2013</v>
      </c>
    </row>
    <row r="4967" spans="2:4">
      <c r="B4967" s="80">
        <v>41345</v>
      </c>
      <c r="C4967">
        <v>3.25</v>
      </c>
      <c r="D4967">
        <v>2013</v>
      </c>
    </row>
    <row r="4968" spans="2:4">
      <c r="B4968" s="80">
        <v>41346</v>
      </c>
      <c r="C4968">
        <v>3.25</v>
      </c>
      <c r="D4968">
        <v>2013</v>
      </c>
    </row>
    <row r="4969" spans="2:4">
      <c r="B4969" s="80">
        <v>41347</v>
      </c>
      <c r="C4969">
        <v>3.25</v>
      </c>
      <c r="D4969">
        <v>2013</v>
      </c>
    </row>
    <row r="4970" spans="2:4">
      <c r="B4970" s="80">
        <v>41348</v>
      </c>
      <c r="C4970">
        <v>3.25</v>
      </c>
      <c r="D4970">
        <v>2013</v>
      </c>
    </row>
    <row r="4971" spans="2:4">
      <c r="B4971" s="80">
        <v>41349</v>
      </c>
      <c r="C4971">
        <v>0</v>
      </c>
      <c r="D4971">
        <v>2013</v>
      </c>
    </row>
    <row r="4972" spans="2:4">
      <c r="B4972" s="80">
        <v>41350</v>
      </c>
      <c r="C4972">
        <v>0</v>
      </c>
      <c r="D4972">
        <v>2013</v>
      </c>
    </row>
    <row r="4973" spans="2:4">
      <c r="B4973" s="80">
        <v>41351</v>
      </c>
      <c r="C4973">
        <v>3.25</v>
      </c>
      <c r="D4973">
        <v>2013</v>
      </c>
    </row>
    <row r="4974" spans="2:4">
      <c r="B4974" s="80">
        <v>41352</v>
      </c>
      <c r="C4974">
        <v>3.25</v>
      </c>
      <c r="D4974">
        <v>2013</v>
      </c>
    </row>
    <row r="4975" spans="2:4">
      <c r="B4975" s="80">
        <v>41353</v>
      </c>
      <c r="C4975">
        <v>3.25</v>
      </c>
      <c r="D4975">
        <v>2013</v>
      </c>
    </row>
    <row r="4976" spans="2:4">
      <c r="B4976" s="80">
        <v>41354</v>
      </c>
      <c r="C4976">
        <v>3.25</v>
      </c>
      <c r="D4976">
        <v>2013</v>
      </c>
    </row>
    <row r="4977" spans="2:4">
      <c r="B4977" s="80">
        <v>41355</v>
      </c>
      <c r="C4977">
        <v>3.25</v>
      </c>
      <c r="D4977">
        <v>2013</v>
      </c>
    </row>
    <row r="4978" spans="2:4">
      <c r="B4978" s="80">
        <v>41356</v>
      </c>
      <c r="C4978">
        <v>0</v>
      </c>
      <c r="D4978">
        <v>2013</v>
      </c>
    </row>
    <row r="4979" spans="2:4">
      <c r="B4979" s="80">
        <v>41357</v>
      </c>
      <c r="C4979">
        <v>0</v>
      </c>
      <c r="D4979">
        <v>2013</v>
      </c>
    </row>
    <row r="4980" spans="2:4">
      <c r="B4980" s="80">
        <v>41358</v>
      </c>
      <c r="C4980">
        <v>3.25</v>
      </c>
      <c r="D4980">
        <v>2013</v>
      </c>
    </row>
    <row r="4981" spans="2:4">
      <c r="B4981" s="80">
        <v>41359</v>
      </c>
      <c r="C4981">
        <v>3.25</v>
      </c>
      <c r="D4981">
        <v>2013</v>
      </c>
    </row>
    <row r="4982" spans="2:4">
      <c r="B4982" s="80">
        <v>41360</v>
      </c>
      <c r="C4982">
        <v>3.25</v>
      </c>
      <c r="D4982">
        <v>2013</v>
      </c>
    </row>
    <row r="4983" spans="2:4">
      <c r="B4983" s="80">
        <v>41361</v>
      </c>
      <c r="C4983">
        <v>3.25</v>
      </c>
      <c r="D4983">
        <v>2013</v>
      </c>
    </row>
    <row r="4984" spans="2:4">
      <c r="B4984" s="80">
        <v>41362</v>
      </c>
      <c r="C4984">
        <v>3.25</v>
      </c>
      <c r="D4984">
        <v>2013</v>
      </c>
    </row>
    <row r="4985" spans="2:4">
      <c r="B4985" s="80">
        <v>41363</v>
      </c>
      <c r="C4985">
        <v>0</v>
      </c>
      <c r="D4985">
        <v>2013</v>
      </c>
    </row>
    <row r="4986" spans="2:4">
      <c r="B4986" s="80">
        <v>41364</v>
      </c>
      <c r="C4986">
        <v>0</v>
      </c>
      <c r="D4986">
        <v>2013</v>
      </c>
    </row>
    <row r="4987" spans="2:4">
      <c r="B4987" s="80">
        <v>41365</v>
      </c>
      <c r="C4987">
        <v>3.25</v>
      </c>
      <c r="D4987">
        <v>2013</v>
      </c>
    </row>
    <row r="4988" spans="2:4">
      <c r="B4988" s="80">
        <v>41366</v>
      </c>
      <c r="C4988">
        <v>3.25</v>
      </c>
      <c r="D4988">
        <v>2013</v>
      </c>
    </row>
    <row r="4989" spans="2:4">
      <c r="B4989" s="80">
        <v>41367</v>
      </c>
      <c r="C4989">
        <v>3.25</v>
      </c>
      <c r="D4989">
        <v>2013</v>
      </c>
    </row>
    <row r="4990" spans="2:4">
      <c r="B4990" s="80">
        <v>41368</v>
      </c>
      <c r="C4990">
        <v>3.25</v>
      </c>
      <c r="D4990">
        <v>2013</v>
      </c>
    </row>
    <row r="4991" spans="2:4">
      <c r="B4991" s="80">
        <v>41369</v>
      </c>
      <c r="C4991">
        <v>3.25</v>
      </c>
      <c r="D4991">
        <v>2013</v>
      </c>
    </row>
    <row r="4992" spans="2:4">
      <c r="B4992" s="80">
        <v>41370</v>
      </c>
      <c r="C4992">
        <v>0</v>
      </c>
      <c r="D4992">
        <v>2013</v>
      </c>
    </row>
    <row r="4993" spans="2:4">
      <c r="B4993" s="80">
        <v>41371</v>
      </c>
      <c r="C4993">
        <v>0</v>
      </c>
      <c r="D4993">
        <v>2013</v>
      </c>
    </row>
    <row r="4994" spans="2:4">
      <c r="B4994" s="80">
        <v>41372</v>
      </c>
      <c r="C4994">
        <v>3.25</v>
      </c>
      <c r="D4994">
        <v>2013</v>
      </c>
    </row>
    <row r="4995" spans="2:4">
      <c r="B4995" s="80">
        <v>41373</v>
      </c>
      <c r="C4995">
        <v>3.25</v>
      </c>
      <c r="D4995">
        <v>2013</v>
      </c>
    </row>
    <row r="4996" spans="2:4">
      <c r="B4996" s="80">
        <v>41374</v>
      </c>
      <c r="C4996">
        <v>3.25</v>
      </c>
      <c r="D4996">
        <v>2013</v>
      </c>
    </row>
    <row r="4997" spans="2:4">
      <c r="B4997" s="80">
        <v>41375</v>
      </c>
      <c r="C4997">
        <v>3.25</v>
      </c>
      <c r="D4997">
        <v>2013</v>
      </c>
    </row>
    <row r="4998" spans="2:4">
      <c r="B4998" s="80">
        <v>41376</v>
      </c>
      <c r="C4998">
        <v>3.25</v>
      </c>
      <c r="D4998">
        <v>2013</v>
      </c>
    </row>
    <row r="4999" spans="2:4">
      <c r="B4999" s="80">
        <v>41377</v>
      </c>
      <c r="C4999">
        <v>0</v>
      </c>
      <c r="D4999">
        <v>2013</v>
      </c>
    </row>
    <row r="5000" spans="2:4">
      <c r="B5000" s="80">
        <v>41378</v>
      </c>
      <c r="C5000">
        <v>0</v>
      </c>
      <c r="D5000">
        <v>2013</v>
      </c>
    </row>
    <row r="5001" spans="2:4">
      <c r="B5001" s="80">
        <v>41379</v>
      </c>
      <c r="C5001">
        <v>3.25</v>
      </c>
      <c r="D5001">
        <v>2013</v>
      </c>
    </row>
    <row r="5002" spans="2:4">
      <c r="B5002" s="80">
        <v>41380</v>
      </c>
      <c r="C5002">
        <v>3.25</v>
      </c>
      <c r="D5002">
        <v>2013</v>
      </c>
    </row>
    <row r="5003" spans="2:4">
      <c r="B5003" s="80">
        <v>41381</v>
      </c>
      <c r="C5003">
        <v>3.25</v>
      </c>
      <c r="D5003">
        <v>2013</v>
      </c>
    </row>
    <row r="5004" spans="2:4">
      <c r="B5004" s="80">
        <v>41382</v>
      </c>
      <c r="C5004">
        <v>3.25</v>
      </c>
      <c r="D5004">
        <v>2013</v>
      </c>
    </row>
    <row r="5005" spans="2:4">
      <c r="B5005" s="80">
        <v>41383</v>
      </c>
      <c r="C5005">
        <v>3.25</v>
      </c>
      <c r="D5005">
        <v>2013</v>
      </c>
    </row>
    <row r="5006" spans="2:4">
      <c r="B5006" s="80">
        <v>41384</v>
      </c>
      <c r="C5006">
        <v>0</v>
      </c>
      <c r="D5006">
        <v>2013</v>
      </c>
    </row>
    <row r="5007" spans="2:4">
      <c r="B5007" s="80">
        <v>41385</v>
      </c>
      <c r="C5007">
        <v>0</v>
      </c>
      <c r="D5007">
        <v>2013</v>
      </c>
    </row>
    <row r="5008" spans="2:4">
      <c r="B5008" s="80">
        <v>41386</v>
      </c>
      <c r="C5008">
        <v>3.25</v>
      </c>
      <c r="D5008">
        <v>2013</v>
      </c>
    </row>
    <row r="5009" spans="2:4">
      <c r="B5009" s="80">
        <v>41387</v>
      </c>
      <c r="C5009">
        <v>3.25</v>
      </c>
      <c r="D5009">
        <v>2013</v>
      </c>
    </row>
    <row r="5010" spans="2:4">
      <c r="B5010" s="80">
        <v>41388</v>
      </c>
      <c r="C5010">
        <v>3.25</v>
      </c>
      <c r="D5010">
        <v>2013</v>
      </c>
    </row>
    <row r="5011" spans="2:4">
      <c r="B5011" s="80">
        <v>41389</v>
      </c>
      <c r="C5011">
        <v>3.25</v>
      </c>
      <c r="D5011">
        <v>2013</v>
      </c>
    </row>
    <row r="5012" spans="2:4">
      <c r="B5012" s="80">
        <v>41390</v>
      </c>
      <c r="C5012">
        <v>3.25</v>
      </c>
      <c r="D5012">
        <v>2013</v>
      </c>
    </row>
    <row r="5013" spans="2:4">
      <c r="B5013" s="80">
        <v>41391</v>
      </c>
      <c r="C5013">
        <v>0</v>
      </c>
      <c r="D5013">
        <v>2013</v>
      </c>
    </row>
    <row r="5014" spans="2:4">
      <c r="B5014" s="80">
        <v>41392</v>
      </c>
      <c r="C5014">
        <v>0</v>
      </c>
      <c r="D5014">
        <v>2013</v>
      </c>
    </row>
    <row r="5015" spans="2:4">
      <c r="B5015" s="80">
        <v>41393</v>
      </c>
      <c r="C5015">
        <v>3.25</v>
      </c>
      <c r="D5015">
        <v>2013</v>
      </c>
    </row>
    <row r="5016" spans="2:4">
      <c r="B5016" s="80">
        <v>41394</v>
      </c>
      <c r="C5016">
        <v>3.25</v>
      </c>
      <c r="D5016">
        <v>2013</v>
      </c>
    </row>
    <row r="5017" spans="2:4">
      <c r="B5017" s="80">
        <v>41395</v>
      </c>
      <c r="C5017">
        <v>3.25</v>
      </c>
      <c r="D5017">
        <v>2013</v>
      </c>
    </row>
    <row r="5018" spans="2:4">
      <c r="B5018" s="80">
        <v>41396</v>
      </c>
      <c r="C5018">
        <v>3.25</v>
      </c>
      <c r="D5018">
        <v>2013</v>
      </c>
    </row>
    <row r="5019" spans="2:4">
      <c r="B5019" s="80">
        <v>41397</v>
      </c>
      <c r="C5019">
        <v>3.25</v>
      </c>
      <c r="D5019">
        <v>2013</v>
      </c>
    </row>
    <row r="5020" spans="2:4">
      <c r="B5020" s="80">
        <v>41398</v>
      </c>
      <c r="C5020">
        <v>0</v>
      </c>
      <c r="D5020">
        <v>2013</v>
      </c>
    </row>
    <row r="5021" spans="2:4">
      <c r="B5021" s="80">
        <v>41399</v>
      </c>
      <c r="C5021">
        <v>0</v>
      </c>
      <c r="D5021">
        <v>2013</v>
      </c>
    </row>
    <row r="5022" spans="2:4">
      <c r="B5022" s="80">
        <v>41400</v>
      </c>
      <c r="C5022">
        <v>3.25</v>
      </c>
      <c r="D5022">
        <v>2013</v>
      </c>
    </row>
    <row r="5023" spans="2:4">
      <c r="B5023" s="80">
        <v>41401</v>
      </c>
      <c r="C5023">
        <v>3.25</v>
      </c>
      <c r="D5023">
        <v>2013</v>
      </c>
    </row>
    <row r="5024" spans="2:4">
      <c r="B5024" s="80">
        <v>41402</v>
      </c>
      <c r="C5024">
        <v>3.25</v>
      </c>
      <c r="D5024">
        <v>2013</v>
      </c>
    </row>
    <row r="5025" spans="2:4">
      <c r="B5025" s="80">
        <v>41403</v>
      </c>
      <c r="C5025">
        <v>3.25</v>
      </c>
      <c r="D5025">
        <v>2013</v>
      </c>
    </row>
    <row r="5026" spans="2:4">
      <c r="B5026" s="80">
        <v>41404</v>
      </c>
      <c r="C5026">
        <v>3.25</v>
      </c>
      <c r="D5026">
        <v>2013</v>
      </c>
    </row>
    <row r="5027" spans="2:4">
      <c r="B5027" s="80">
        <v>41405</v>
      </c>
      <c r="C5027">
        <v>0</v>
      </c>
      <c r="D5027">
        <v>2013</v>
      </c>
    </row>
    <row r="5028" spans="2:4">
      <c r="B5028" s="80">
        <v>41406</v>
      </c>
      <c r="C5028">
        <v>0</v>
      </c>
      <c r="D5028">
        <v>2013</v>
      </c>
    </row>
    <row r="5029" spans="2:4">
      <c r="B5029" s="80">
        <v>41407</v>
      </c>
      <c r="C5029">
        <v>3.25</v>
      </c>
      <c r="D5029">
        <v>2013</v>
      </c>
    </row>
    <row r="5030" spans="2:4">
      <c r="B5030" s="80">
        <v>41408</v>
      </c>
      <c r="C5030">
        <v>3.25</v>
      </c>
      <c r="D5030">
        <v>2013</v>
      </c>
    </row>
    <row r="5031" spans="2:4">
      <c r="B5031" s="80">
        <v>41409</v>
      </c>
      <c r="C5031">
        <v>3.25</v>
      </c>
      <c r="D5031">
        <v>2013</v>
      </c>
    </row>
    <row r="5032" spans="2:4">
      <c r="B5032" s="80">
        <v>41410</v>
      </c>
      <c r="C5032">
        <v>3.25</v>
      </c>
      <c r="D5032">
        <v>2013</v>
      </c>
    </row>
    <row r="5033" spans="2:4">
      <c r="B5033" s="80">
        <v>41411</v>
      </c>
      <c r="C5033">
        <v>3.25</v>
      </c>
      <c r="D5033">
        <v>2013</v>
      </c>
    </row>
    <row r="5034" spans="2:4">
      <c r="B5034" s="80">
        <v>41412</v>
      </c>
      <c r="C5034">
        <v>0</v>
      </c>
      <c r="D5034">
        <v>2013</v>
      </c>
    </row>
    <row r="5035" spans="2:4">
      <c r="B5035" s="80">
        <v>41413</v>
      </c>
      <c r="C5035">
        <v>0</v>
      </c>
      <c r="D5035">
        <v>2013</v>
      </c>
    </row>
    <row r="5036" spans="2:4">
      <c r="B5036" s="80">
        <v>41414</v>
      </c>
      <c r="C5036">
        <v>3.25</v>
      </c>
      <c r="D5036">
        <v>2013</v>
      </c>
    </row>
    <row r="5037" spans="2:4">
      <c r="B5037" s="80">
        <v>41415</v>
      </c>
      <c r="C5037">
        <v>3.25</v>
      </c>
      <c r="D5037">
        <v>2013</v>
      </c>
    </row>
    <row r="5038" spans="2:4">
      <c r="B5038" s="80">
        <v>41416</v>
      </c>
      <c r="C5038">
        <v>3.25</v>
      </c>
      <c r="D5038">
        <v>2013</v>
      </c>
    </row>
    <row r="5039" spans="2:4">
      <c r="B5039" s="80">
        <v>41417</v>
      </c>
      <c r="C5039">
        <v>3.25</v>
      </c>
      <c r="D5039">
        <v>2013</v>
      </c>
    </row>
    <row r="5040" spans="2:4">
      <c r="B5040" s="80">
        <v>41418</v>
      </c>
      <c r="C5040">
        <v>3.25</v>
      </c>
      <c r="D5040">
        <v>2013</v>
      </c>
    </row>
    <row r="5041" spans="2:4">
      <c r="B5041" s="80">
        <v>41419</v>
      </c>
      <c r="C5041">
        <v>0</v>
      </c>
      <c r="D5041">
        <v>2013</v>
      </c>
    </row>
    <row r="5042" spans="2:4">
      <c r="B5042" s="80">
        <v>41420</v>
      </c>
      <c r="C5042">
        <v>0</v>
      </c>
      <c r="D5042">
        <v>2013</v>
      </c>
    </row>
    <row r="5043" spans="2:4">
      <c r="B5043" s="80">
        <v>41421</v>
      </c>
      <c r="C5043">
        <v>3.25</v>
      </c>
      <c r="D5043">
        <v>2013</v>
      </c>
    </row>
    <row r="5044" spans="2:4">
      <c r="B5044" s="80">
        <v>41422</v>
      </c>
      <c r="C5044">
        <v>3.25</v>
      </c>
      <c r="D5044">
        <v>2013</v>
      </c>
    </row>
    <row r="5045" spans="2:4">
      <c r="B5045" s="80">
        <v>41423</v>
      </c>
      <c r="C5045">
        <v>3.25</v>
      </c>
      <c r="D5045">
        <v>2013</v>
      </c>
    </row>
    <row r="5046" spans="2:4">
      <c r="B5046" s="80">
        <v>41424</v>
      </c>
      <c r="C5046">
        <v>3.25</v>
      </c>
      <c r="D5046">
        <v>2013</v>
      </c>
    </row>
    <row r="5047" spans="2:4">
      <c r="B5047" s="80">
        <v>41425</v>
      </c>
      <c r="C5047">
        <v>3.25</v>
      </c>
      <c r="D5047">
        <v>2013</v>
      </c>
    </row>
    <row r="5048" spans="2:4">
      <c r="B5048" s="80">
        <v>41426</v>
      </c>
      <c r="C5048">
        <v>0</v>
      </c>
      <c r="D5048">
        <v>2013</v>
      </c>
    </row>
    <row r="5049" spans="2:4">
      <c r="B5049" s="80">
        <v>41427</v>
      </c>
      <c r="C5049">
        <v>0</v>
      </c>
      <c r="D5049">
        <v>2013</v>
      </c>
    </row>
    <row r="5050" spans="2:4">
      <c r="B5050" s="80">
        <v>41428</v>
      </c>
      <c r="C5050">
        <v>3.25</v>
      </c>
      <c r="D5050">
        <v>2013</v>
      </c>
    </row>
    <row r="5051" spans="2:4">
      <c r="B5051" s="80">
        <v>41429</v>
      </c>
      <c r="C5051">
        <v>3.25</v>
      </c>
      <c r="D5051">
        <v>2013</v>
      </c>
    </row>
    <row r="5052" spans="2:4">
      <c r="B5052" s="80">
        <v>41430</v>
      </c>
      <c r="C5052">
        <v>3.25</v>
      </c>
      <c r="D5052">
        <v>2013</v>
      </c>
    </row>
    <row r="5053" spans="2:4">
      <c r="B5053" s="80">
        <v>41431</v>
      </c>
      <c r="C5053">
        <v>3.25</v>
      </c>
      <c r="D5053">
        <v>2013</v>
      </c>
    </row>
    <row r="5054" spans="2:4">
      <c r="B5054" s="80">
        <v>41432</v>
      </c>
      <c r="C5054">
        <v>3.25</v>
      </c>
      <c r="D5054">
        <v>2013</v>
      </c>
    </row>
    <row r="5055" spans="2:4">
      <c r="B5055" s="80">
        <v>41433</v>
      </c>
      <c r="C5055">
        <v>0</v>
      </c>
      <c r="D5055">
        <v>2013</v>
      </c>
    </row>
    <row r="5056" spans="2:4">
      <c r="B5056" s="80">
        <v>41434</v>
      </c>
      <c r="C5056">
        <v>0</v>
      </c>
      <c r="D5056">
        <v>2013</v>
      </c>
    </row>
    <row r="5057" spans="2:4">
      <c r="B5057" s="80">
        <v>41435</v>
      </c>
      <c r="C5057">
        <v>3.25</v>
      </c>
      <c r="D5057">
        <v>2013</v>
      </c>
    </row>
    <row r="5058" spans="2:4">
      <c r="B5058" s="80">
        <v>41436</v>
      </c>
      <c r="C5058">
        <v>3.25</v>
      </c>
      <c r="D5058">
        <v>2013</v>
      </c>
    </row>
    <row r="5059" spans="2:4">
      <c r="B5059" s="80">
        <v>41437</v>
      </c>
      <c r="C5059">
        <v>3.25</v>
      </c>
      <c r="D5059">
        <v>2013</v>
      </c>
    </row>
    <row r="5060" spans="2:4">
      <c r="B5060" s="80">
        <v>41438</v>
      </c>
      <c r="C5060">
        <v>3.25</v>
      </c>
      <c r="D5060">
        <v>2013</v>
      </c>
    </row>
    <row r="5061" spans="2:4">
      <c r="B5061" s="80">
        <v>41439</v>
      </c>
      <c r="C5061">
        <v>3.25</v>
      </c>
      <c r="D5061">
        <v>2013</v>
      </c>
    </row>
    <row r="5062" spans="2:4">
      <c r="B5062" s="80">
        <v>41440</v>
      </c>
      <c r="C5062">
        <v>0</v>
      </c>
      <c r="D5062">
        <v>2013</v>
      </c>
    </row>
    <row r="5063" spans="2:4">
      <c r="B5063" s="80">
        <v>41441</v>
      </c>
      <c r="C5063">
        <v>0</v>
      </c>
      <c r="D5063">
        <v>2013</v>
      </c>
    </row>
    <row r="5064" spans="2:4">
      <c r="B5064" s="80">
        <v>41442</v>
      </c>
      <c r="C5064">
        <v>3.25</v>
      </c>
      <c r="D5064">
        <v>2013</v>
      </c>
    </row>
    <row r="5065" spans="2:4">
      <c r="B5065" s="80">
        <v>41443</v>
      </c>
      <c r="C5065">
        <v>3.25</v>
      </c>
      <c r="D5065">
        <v>2013</v>
      </c>
    </row>
    <row r="5066" spans="2:4">
      <c r="B5066" s="80">
        <v>41444</v>
      </c>
      <c r="C5066">
        <v>3.25</v>
      </c>
      <c r="D5066">
        <v>2013</v>
      </c>
    </row>
    <row r="5067" spans="2:4">
      <c r="B5067" s="80">
        <v>41445</v>
      </c>
      <c r="C5067">
        <v>3.25</v>
      </c>
      <c r="D5067">
        <v>2013</v>
      </c>
    </row>
    <row r="5068" spans="2:4">
      <c r="B5068" s="80">
        <v>41446</v>
      </c>
      <c r="C5068">
        <v>3.25</v>
      </c>
      <c r="D5068">
        <v>2013</v>
      </c>
    </row>
    <row r="5069" spans="2:4">
      <c r="B5069" s="80">
        <v>41447</v>
      </c>
      <c r="C5069">
        <v>0</v>
      </c>
      <c r="D5069">
        <v>2013</v>
      </c>
    </row>
    <row r="5070" spans="2:4">
      <c r="B5070" s="80">
        <v>41448</v>
      </c>
      <c r="C5070">
        <v>0</v>
      </c>
      <c r="D5070">
        <v>2013</v>
      </c>
    </row>
    <row r="5071" spans="2:4">
      <c r="B5071" s="80">
        <v>41449</v>
      </c>
      <c r="C5071">
        <v>3.25</v>
      </c>
      <c r="D5071">
        <v>2013</v>
      </c>
    </row>
    <row r="5072" spans="2:4">
      <c r="B5072" s="80">
        <v>41450</v>
      </c>
      <c r="C5072">
        <v>3.25</v>
      </c>
      <c r="D5072">
        <v>2013</v>
      </c>
    </row>
    <row r="5073" spans="2:4">
      <c r="B5073" s="80">
        <v>41451</v>
      </c>
      <c r="C5073">
        <v>3.25</v>
      </c>
      <c r="D5073">
        <v>2013</v>
      </c>
    </row>
    <row r="5074" spans="2:4">
      <c r="B5074" s="80">
        <v>41452</v>
      </c>
      <c r="C5074">
        <v>3.25</v>
      </c>
      <c r="D5074">
        <v>2013</v>
      </c>
    </row>
    <row r="5075" spans="2:4">
      <c r="B5075" s="80">
        <v>41453</v>
      </c>
      <c r="C5075">
        <v>3.25</v>
      </c>
      <c r="D5075">
        <v>2013</v>
      </c>
    </row>
    <row r="5076" spans="2:4">
      <c r="B5076" s="80">
        <v>41454</v>
      </c>
      <c r="C5076">
        <v>0</v>
      </c>
      <c r="D5076">
        <v>2013</v>
      </c>
    </row>
    <row r="5077" spans="2:4">
      <c r="B5077" s="80">
        <v>41455</v>
      </c>
      <c r="C5077">
        <v>0</v>
      </c>
      <c r="D5077">
        <v>2013</v>
      </c>
    </row>
    <row r="5078" spans="2:4">
      <c r="B5078" s="80">
        <v>41456</v>
      </c>
      <c r="C5078">
        <v>3.25</v>
      </c>
      <c r="D5078">
        <v>2013</v>
      </c>
    </row>
    <row r="5079" spans="2:4">
      <c r="B5079" s="80">
        <v>41457</v>
      </c>
      <c r="C5079">
        <v>3.25</v>
      </c>
      <c r="D5079">
        <v>2013</v>
      </c>
    </row>
    <row r="5080" spans="2:4">
      <c r="B5080" s="80">
        <v>41458</v>
      </c>
      <c r="C5080">
        <v>3.25</v>
      </c>
      <c r="D5080">
        <v>2013</v>
      </c>
    </row>
    <row r="5081" spans="2:4">
      <c r="B5081" s="80">
        <v>41459</v>
      </c>
      <c r="C5081">
        <v>3.25</v>
      </c>
      <c r="D5081">
        <v>2013</v>
      </c>
    </row>
    <row r="5082" spans="2:4">
      <c r="B5082" s="80">
        <v>41460</v>
      </c>
      <c r="C5082">
        <v>3.25</v>
      </c>
      <c r="D5082">
        <v>2013</v>
      </c>
    </row>
    <row r="5083" spans="2:4">
      <c r="B5083" s="80">
        <v>41461</v>
      </c>
      <c r="C5083">
        <v>0</v>
      </c>
      <c r="D5083">
        <v>2013</v>
      </c>
    </row>
    <row r="5084" spans="2:4">
      <c r="B5084" s="80">
        <v>41462</v>
      </c>
      <c r="C5084">
        <v>0</v>
      </c>
      <c r="D5084">
        <v>2013</v>
      </c>
    </row>
    <row r="5085" spans="2:4">
      <c r="B5085" s="80">
        <v>41463</v>
      </c>
      <c r="C5085">
        <v>3.25</v>
      </c>
      <c r="D5085">
        <v>2013</v>
      </c>
    </row>
    <row r="5086" spans="2:4">
      <c r="B5086" s="80">
        <v>41464</v>
      </c>
      <c r="C5086">
        <v>3.25</v>
      </c>
      <c r="D5086">
        <v>2013</v>
      </c>
    </row>
    <row r="5087" spans="2:4">
      <c r="B5087" s="80">
        <v>41465</v>
      </c>
      <c r="C5087">
        <v>3.25</v>
      </c>
      <c r="D5087">
        <v>2013</v>
      </c>
    </row>
    <row r="5088" spans="2:4">
      <c r="B5088" s="80">
        <v>41466</v>
      </c>
      <c r="C5088">
        <v>3.25</v>
      </c>
      <c r="D5088">
        <v>2013</v>
      </c>
    </row>
    <row r="5089" spans="2:4">
      <c r="B5089" s="80">
        <v>41467</v>
      </c>
      <c r="C5089">
        <v>3.25</v>
      </c>
      <c r="D5089">
        <v>2013</v>
      </c>
    </row>
    <row r="5090" spans="2:4">
      <c r="B5090" s="80">
        <v>41468</v>
      </c>
      <c r="C5090">
        <v>0</v>
      </c>
      <c r="D5090">
        <v>2013</v>
      </c>
    </row>
    <row r="5091" spans="2:4">
      <c r="B5091" s="80">
        <v>41469</v>
      </c>
      <c r="C5091">
        <v>0</v>
      </c>
      <c r="D5091">
        <v>2013</v>
      </c>
    </row>
    <row r="5092" spans="2:4">
      <c r="B5092" s="80">
        <v>41470</v>
      </c>
      <c r="C5092">
        <v>3.25</v>
      </c>
      <c r="D5092">
        <v>2013</v>
      </c>
    </row>
    <row r="5093" spans="2:4">
      <c r="B5093" s="80">
        <v>41471</v>
      </c>
      <c r="C5093">
        <v>3.25</v>
      </c>
      <c r="D5093">
        <v>2013</v>
      </c>
    </row>
    <row r="5094" spans="2:4">
      <c r="B5094" s="80">
        <v>41472</v>
      </c>
      <c r="C5094">
        <v>3.25</v>
      </c>
      <c r="D5094">
        <v>2013</v>
      </c>
    </row>
    <row r="5095" spans="2:4">
      <c r="B5095" s="80">
        <v>41473</v>
      </c>
      <c r="C5095">
        <v>3.25</v>
      </c>
      <c r="D5095">
        <v>2013</v>
      </c>
    </row>
    <row r="5096" spans="2:4">
      <c r="B5096" s="80">
        <v>41474</v>
      </c>
      <c r="C5096">
        <v>3.25</v>
      </c>
      <c r="D5096">
        <v>2013</v>
      </c>
    </row>
    <row r="5097" spans="2:4">
      <c r="B5097" s="80">
        <v>41475</v>
      </c>
      <c r="C5097">
        <v>0</v>
      </c>
      <c r="D5097">
        <v>2013</v>
      </c>
    </row>
    <row r="5098" spans="2:4">
      <c r="B5098" s="80">
        <v>41476</v>
      </c>
      <c r="C5098">
        <v>0</v>
      </c>
      <c r="D5098">
        <v>2013</v>
      </c>
    </row>
    <row r="5099" spans="2:4">
      <c r="B5099" s="80">
        <v>41477</v>
      </c>
      <c r="C5099">
        <v>3.25</v>
      </c>
      <c r="D5099">
        <v>2013</v>
      </c>
    </row>
    <row r="5100" spans="2:4">
      <c r="B5100" s="80">
        <v>41478</v>
      </c>
      <c r="C5100">
        <v>3.25</v>
      </c>
      <c r="D5100">
        <v>2013</v>
      </c>
    </row>
    <row r="5101" spans="2:4">
      <c r="B5101" s="80">
        <v>41479</v>
      </c>
      <c r="C5101">
        <v>3.25</v>
      </c>
      <c r="D5101">
        <v>2013</v>
      </c>
    </row>
    <row r="5102" spans="2:4">
      <c r="B5102" s="80">
        <v>41480</v>
      </c>
      <c r="C5102">
        <v>3.25</v>
      </c>
      <c r="D5102">
        <v>2013</v>
      </c>
    </row>
    <row r="5103" spans="2:4">
      <c r="B5103" s="80">
        <v>41481</v>
      </c>
      <c r="C5103">
        <v>3.25</v>
      </c>
      <c r="D5103">
        <v>2013</v>
      </c>
    </row>
    <row r="5104" spans="2:4">
      <c r="B5104" s="80">
        <v>41482</v>
      </c>
      <c r="C5104">
        <v>0</v>
      </c>
      <c r="D5104">
        <v>2013</v>
      </c>
    </row>
    <row r="5105" spans="2:4">
      <c r="B5105" s="80">
        <v>41483</v>
      </c>
      <c r="C5105">
        <v>0</v>
      </c>
      <c r="D5105">
        <v>2013</v>
      </c>
    </row>
    <row r="5106" spans="2:4">
      <c r="B5106" s="80">
        <v>41484</v>
      </c>
      <c r="C5106">
        <v>3.25</v>
      </c>
      <c r="D5106">
        <v>2013</v>
      </c>
    </row>
    <row r="5107" spans="2:4">
      <c r="B5107" s="80">
        <v>41485</v>
      </c>
      <c r="C5107">
        <v>3.25</v>
      </c>
      <c r="D5107">
        <v>2013</v>
      </c>
    </row>
    <row r="5108" spans="2:4">
      <c r="B5108" s="80">
        <v>41486</v>
      </c>
      <c r="C5108">
        <v>3.25</v>
      </c>
      <c r="D5108">
        <v>2013</v>
      </c>
    </row>
    <row r="5109" spans="2:4">
      <c r="B5109" s="80">
        <v>41487</v>
      </c>
      <c r="C5109">
        <v>3.25</v>
      </c>
      <c r="D5109">
        <v>2013</v>
      </c>
    </row>
    <row r="5110" spans="2:4">
      <c r="B5110" s="80">
        <v>41488</v>
      </c>
      <c r="C5110">
        <v>3.25</v>
      </c>
      <c r="D5110">
        <v>2013</v>
      </c>
    </row>
    <row r="5111" spans="2:4">
      <c r="B5111" s="80">
        <v>41489</v>
      </c>
      <c r="C5111">
        <v>0</v>
      </c>
      <c r="D5111">
        <v>2013</v>
      </c>
    </row>
    <row r="5112" spans="2:4">
      <c r="B5112" s="80">
        <v>41490</v>
      </c>
      <c r="C5112">
        <v>0</v>
      </c>
      <c r="D5112">
        <v>2013</v>
      </c>
    </row>
    <row r="5113" spans="2:4">
      <c r="B5113" s="80">
        <v>41491</v>
      </c>
      <c r="C5113">
        <v>3.25</v>
      </c>
      <c r="D5113">
        <v>2013</v>
      </c>
    </row>
    <row r="5114" spans="2:4">
      <c r="B5114" s="80">
        <v>41492</v>
      </c>
      <c r="C5114">
        <v>3.25</v>
      </c>
      <c r="D5114">
        <v>2013</v>
      </c>
    </row>
    <row r="5115" spans="2:4">
      <c r="B5115" s="80">
        <v>41493</v>
      </c>
      <c r="C5115">
        <v>3.25</v>
      </c>
      <c r="D5115">
        <v>2013</v>
      </c>
    </row>
    <row r="5116" spans="2:4">
      <c r="B5116" s="80">
        <v>41494</v>
      </c>
      <c r="C5116">
        <v>3.25</v>
      </c>
      <c r="D5116">
        <v>2013</v>
      </c>
    </row>
    <row r="5117" spans="2:4">
      <c r="B5117" s="80">
        <v>41495</v>
      </c>
      <c r="C5117">
        <v>3.25</v>
      </c>
      <c r="D5117">
        <v>2013</v>
      </c>
    </row>
    <row r="5118" spans="2:4">
      <c r="B5118" s="80">
        <v>41496</v>
      </c>
      <c r="C5118">
        <v>0</v>
      </c>
      <c r="D5118">
        <v>2013</v>
      </c>
    </row>
    <row r="5119" spans="2:4">
      <c r="B5119" s="80">
        <v>41497</v>
      </c>
      <c r="C5119">
        <v>0</v>
      </c>
      <c r="D5119">
        <v>2013</v>
      </c>
    </row>
    <row r="5120" spans="2:4">
      <c r="B5120" s="80">
        <v>41498</v>
      </c>
      <c r="C5120">
        <v>3.25</v>
      </c>
      <c r="D5120">
        <v>2013</v>
      </c>
    </row>
    <row r="5121" spans="2:4">
      <c r="B5121" s="80">
        <v>41499</v>
      </c>
      <c r="C5121">
        <v>3.25</v>
      </c>
      <c r="D5121">
        <v>2013</v>
      </c>
    </row>
    <row r="5122" spans="2:4">
      <c r="B5122" s="80">
        <v>41500</v>
      </c>
      <c r="C5122">
        <v>3.25</v>
      </c>
      <c r="D5122">
        <v>2013</v>
      </c>
    </row>
    <row r="5123" spans="2:4">
      <c r="B5123" s="80">
        <v>41501</v>
      </c>
      <c r="C5123">
        <v>3.25</v>
      </c>
      <c r="D5123">
        <v>2013</v>
      </c>
    </row>
    <row r="5124" spans="2:4">
      <c r="B5124" s="80">
        <v>41502</v>
      </c>
      <c r="C5124">
        <v>3.25</v>
      </c>
      <c r="D5124">
        <v>2013</v>
      </c>
    </row>
    <row r="5125" spans="2:4">
      <c r="B5125" s="80">
        <v>41503</v>
      </c>
      <c r="C5125">
        <v>0</v>
      </c>
      <c r="D5125">
        <v>2013</v>
      </c>
    </row>
    <row r="5126" spans="2:4">
      <c r="B5126" s="80">
        <v>41504</v>
      </c>
      <c r="C5126">
        <v>0</v>
      </c>
      <c r="D5126">
        <v>2013</v>
      </c>
    </row>
    <row r="5127" spans="2:4">
      <c r="B5127" s="80">
        <v>41505</v>
      </c>
      <c r="C5127">
        <v>3.25</v>
      </c>
      <c r="D5127">
        <v>2013</v>
      </c>
    </row>
    <row r="5128" spans="2:4">
      <c r="B5128" s="80">
        <v>41506</v>
      </c>
      <c r="C5128">
        <v>3.25</v>
      </c>
      <c r="D5128">
        <v>2013</v>
      </c>
    </row>
    <row r="5129" spans="2:4">
      <c r="B5129" s="80">
        <v>41507</v>
      </c>
      <c r="C5129">
        <v>3.25</v>
      </c>
      <c r="D5129">
        <v>2013</v>
      </c>
    </row>
    <row r="5130" spans="2:4">
      <c r="B5130" s="80">
        <v>41508</v>
      </c>
      <c r="C5130">
        <v>3.25</v>
      </c>
      <c r="D5130">
        <v>2013</v>
      </c>
    </row>
    <row r="5131" spans="2:4">
      <c r="B5131" s="80">
        <v>41509</v>
      </c>
      <c r="C5131">
        <v>3.25</v>
      </c>
      <c r="D5131">
        <v>2013</v>
      </c>
    </row>
    <row r="5132" spans="2:4">
      <c r="B5132" s="80">
        <v>41510</v>
      </c>
      <c r="C5132">
        <v>0</v>
      </c>
      <c r="D5132">
        <v>2013</v>
      </c>
    </row>
    <row r="5133" spans="2:4">
      <c r="B5133" s="80">
        <v>41511</v>
      </c>
      <c r="C5133">
        <v>0</v>
      </c>
      <c r="D5133">
        <v>2013</v>
      </c>
    </row>
    <row r="5134" spans="2:4">
      <c r="B5134" s="80">
        <v>41512</v>
      </c>
      <c r="C5134">
        <v>3.25</v>
      </c>
      <c r="D5134">
        <v>2013</v>
      </c>
    </row>
    <row r="5135" spans="2:4">
      <c r="B5135" s="80">
        <v>41513</v>
      </c>
      <c r="C5135">
        <v>3.25</v>
      </c>
      <c r="D5135">
        <v>2013</v>
      </c>
    </row>
    <row r="5136" spans="2:4">
      <c r="B5136" s="80">
        <v>41514</v>
      </c>
      <c r="C5136">
        <v>3.25</v>
      </c>
      <c r="D5136">
        <v>2013</v>
      </c>
    </row>
    <row r="5137" spans="2:4">
      <c r="B5137" s="80">
        <v>41515</v>
      </c>
      <c r="C5137">
        <v>3.25</v>
      </c>
      <c r="D5137">
        <v>2013</v>
      </c>
    </row>
    <row r="5138" spans="2:4">
      <c r="B5138" s="80">
        <v>41516</v>
      </c>
      <c r="C5138">
        <v>3.25</v>
      </c>
      <c r="D5138">
        <v>2013</v>
      </c>
    </row>
    <row r="5139" spans="2:4">
      <c r="B5139" s="80">
        <v>41517</v>
      </c>
      <c r="C5139">
        <v>0</v>
      </c>
      <c r="D5139">
        <v>2013</v>
      </c>
    </row>
    <row r="5140" spans="2:4">
      <c r="B5140" s="80">
        <v>41518</v>
      </c>
      <c r="C5140">
        <v>0</v>
      </c>
      <c r="D5140">
        <v>2013</v>
      </c>
    </row>
    <row r="5141" spans="2:4">
      <c r="B5141" s="80">
        <v>41519</v>
      </c>
      <c r="C5141">
        <v>0</v>
      </c>
      <c r="D5141">
        <v>2013</v>
      </c>
    </row>
    <row r="5142" spans="2:4">
      <c r="B5142" s="80">
        <v>41520</v>
      </c>
      <c r="C5142">
        <v>3.25</v>
      </c>
      <c r="D5142">
        <v>2013</v>
      </c>
    </row>
    <row r="5143" spans="2:4">
      <c r="B5143" s="80">
        <v>41521</v>
      </c>
      <c r="C5143">
        <v>3.25</v>
      </c>
      <c r="D5143">
        <v>2013</v>
      </c>
    </row>
    <row r="5144" spans="2:4">
      <c r="B5144" s="80">
        <v>41522</v>
      </c>
      <c r="C5144">
        <v>3.25</v>
      </c>
      <c r="D5144">
        <v>2013</v>
      </c>
    </row>
    <row r="5145" spans="2:4">
      <c r="B5145" s="80">
        <v>41523</v>
      </c>
      <c r="C5145">
        <v>3.25</v>
      </c>
      <c r="D5145">
        <v>2013</v>
      </c>
    </row>
    <row r="5146" spans="2:4">
      <c r="B5146" s="80">
        <v>41524</v>
      </c>
      <c r="C5146">
        <v>0</v>
      </c>
      <c r="D5146">
        <v>2013</v>
      </c>
    </row>
    <row r="5147" spans="2:4">
      <c r="B5147" s="80">
        <v>41525</v>
      </c>
      <c r="C5147">
        <v>0</v>
      </c>
      <c r="D5147">
        <v>2013</v>
      </c>
    </row>
    <row r="5148" spans="2:4">
      <c r="B5148" s="80">
        <v>41526</v>
      </c>
      <c r="C5148">
        <v>3.25</v>
      </c>
      <c r="D5148">
        <v>2013</v>
      </c>
    </row>
    <row r="5149" spans="2:4">
      <c r="B5149" s="80">
        <v>41527</v>
      </c>
      <c r="C5149">
        <v>3.25</v>
      </c>
      <c r="D5149">
        <v>2013</v>
      </c>
    </row>
    <row r="5150" spans="2:4">
      <c r="B5150" s="80">
        <v>41528</v>
      </c>
      <c r="C5150">
        <v>3.25</v>
      </c>
      <c r="D5150">
        <v>2013</v>
      </c>
    </row>
    <row r="5151" spans="2:4">
      <c r="B5151" s="80">
        <v>41529</v>
      </c>
      <c r="C5151">
        <v>3.25</v>
      </c>
      <c r="D5151">
        <v>2013</v>
      </c>
    </row>
    <row r="5152" spans="2:4">
      <c r="B5152" s="80">
        <v>41530</v>
      </c>
      <c r="C5152">
        <v>3.25</v>
      </c>
      <c r="D5152">
        <v>2013</v>
      </c>
    </row>
    <row r="5153" spans="2:4">
      <c r="B5153" s="80">
        <v>41531</v>
      </c>
      <c r="C5153">
        <v>0</v>
      </c>
      <c r="D5153">
        <v>2013</v>
      </c>
    </row>
    <row r="5154" spans="2:4">
      <c r="B5154" s="80">
        <v>41532</v>
      </c>
      <c r="C5154">
        <v>0</v>
      </c>
      <c r="D5154">
        <v>2013</v>
      </c>
    </row>
    <row r="5155" spans="2:4">
      <c r="B5155" s="80">
        <v>41533</v>
      </c>
      <c r="C5155">
        <v>3.25</v>
      </c>
      <c r="D5155">
        <v>2013</v>
      </c>
    </row>
    <row r="5156" spans="2:4">
      <c r="B5156" s="80">
        <v>41534</v>
      </c>
      <c r="C5156">
        <v>3.25</v>
      </c>
      <c r="D5156">
        <v>2013</v>
      </c>
    </row>
    <row r="5157" spans="2:4">
      <c r="B5157" s="80">
        <v>41535</v>
      </c>
      <c r="C5157">
        <v>3.25</v>
      </c>
      <c r="D5157">
        <v>2013</v>
      </c>
    </row>
    <row r="5158" spans="2:4">
      <c r="B5158" s="80">
        <v>41536</v>
      </c>
      <c r="C5158">
        <v>3.25</v>
      </c>
      <c r="D5158">
        <v>2013</v>
      </c>
    </row>
    <row r="5159" spans="2:4">
      <c r="B5159" s="80">
        <v>41537</v>
      </c>
      <c r="C5159">
        <v>3.25</v>
      </c>
      <c r="D5159">
        <v>2013</v>
      </c>
    </row>
    <row r="5160" spans="2:4">
      <c r="B5160" s="80">
        <v>41538</v>
      </c>
      <c r="C5160">
        <v>0</v>
      </c>
      <c r="D5160">
        <v>2013</v>
      </c>
    </row>
    <row r="5161" spans="2:4">
      <c r="B5161" s="80">
        <v>41539</v>
      </c>
      <c r="C5161">
        <v>0</v>
      </c>
      <c r="D5161">
        <v>2013</v>
      </c>
    </row>
    <row r="5162" spans="2:4">
      <c r="B5162" s="80">
        <v>41540</v>
      </c>
      <c r="C5162">
        <v>3.25</v>
      </c>
      <c r="D5162">
        <v>2013</v>
      </c>
    </row>
    <row r="5163" spans="2:4">
      <c r="B5163" s="80">
        <v>41541</v>
      </c>
      <c r="C5163">
        <v>3.25</v>
      </c>
      <c r="D5163">
        <v>2013</v>
      </c>
    </row>
    <row r="5164" spans="2:4">
      <c r="B5164" s="80">
        <v>41542</v>
      </c>
      <c r="C5164">
        <v>3.25</v>
      </c>
      <c r="D5164">
        <v>2013</v>
      </c>
    </row>
    <row r="5165" spans="2:4">
      <c r="B5165" s="80">
        <v>41543</v>
      </c>
      <c r="C5165">
        <v>3.25</v>
      </c>
      <c r="D5165">
        <v>2013</v>
      </c>
    </row>
    <row r="5166" spans="2:4">
      <c r="B5166" s="80">
        <v>41544</v>
      </c>
      <c r="C5166">
        <v>3.25</v>
      </c>
      <c r="D5166">
        <v>2013</v>
      </c>
    </row>
    <row r="5167" spans="2:4">
      <c r="B5167" s="80">
        <v>41545</v>
      </c>
      <c r="C5167">
        <v>0</v>
      </c>
      <c r="D5167">
        <v>2013</v>
      </c>
    </row>
    <row r="5168" spans="2:4">
      <c r="B5168" s="80">
        <v>41546</v>
      </c>
      <c r="C5168">
        <v>0</v>
      </c>
      <c r="D5168">
        <v>2013</v>
      </c>
    </row>
    <row r="5169" spans="2:4">
      <c r="B5169" s="80">
        <v>41547</v>
      </c>
      <c r="C5169">
        <v>3.25</v>
      </c>
      <c r="D5169">
        <v>2013</v>
      </c>
    </row>
    <row r="5170" spans="2:4">
      <c r="B5170" s="80">
        <v>41548</v>
      </c>
      <c r="C5170">
        <v>3.25</v>
      </c>
      <c r="D5170">
        <v>2013</v>
      </c>
    </row>
    <row r="5171" spans="2:4">
      <c r="B5171" s="80">
        <v>41549</v>
      </c>
      <c r="C5171">
        <v>3.25</v>
      </c>
      <c r="D5171">
        <v>2013</v>
      </c>
    </row>
    <row r="5172" spans="2:4">
      <c r="B5172" s="80">
        <v>41550</v>
      </c>
      <c r="C5172">
        <v>3.25</v>
      </c>
      <c r="D5172">
        <v>2013</v>
      </c>
    </row>
    <row r="5173" spans="2:4">
      <c r="B5173" s="80">
        <v>41551</v>
      </c>
      <c r="C5173">
        <v>3.25</v>
      </c>
      <c r="D5173">
        <v>2013</v>
      </c>
    </row>
    <row r="5174" spans="2:4">
      <c r="B5174" s="80">
        <v>41552</v>
      </c>
      <c r="C5174">
        <v>0</v>
      </c>
      <c r="D5174">
        <v>2013</v>
      </c>
    </row>
    <row r="5175" spans="2:4">
      <c r="B5175" s="80">
        <v>41553</v>
      </c>
      <c r="C5175">
        <v>0</v>
      </c>
      <c r="D5175">
        <v>2013</v>
      </c>
    </row>
    <row r="5176" spans="2:4">
      <c r="B5176" s="80">
        <v>41554</v>
      </c>
      <c r="C5176">
        <v>3.25</v>
      </c>
      <c r="D5176">
        <v>2013</v>
      </c>
    </row>
    <row r="5177" spans="2:4">
      <c r="B5177" s="80">
        <v>41555</v>
      </c>
      <c r="C5177">
        <v>3.25</v>
      </c>
      <c r="D5177">
        <v>2013</v>
      </c>
    </row>
    <row r="5178" spans="2:4">
      <c r="B5178" s="80">
        <v>41556</v>
      </c>
      <c r="C5178">
        <v>3.25</v>
      </c>
      <c r="D5178">
        <v>2013</v>
      </c>
    </row>
    <row r="5179" spans="2:4">
      <c r="B5179" s="80">
        <v>41557</v>
      </c>
      <c r="C5179">
        <v>3.25</v>
      </c>
      <c r="D5179">
        <v>2013</v>
      </c>
    </row>
    <row r="5180" spans="2:4">
      <c r="B5180" s="80">
        <v>41558</v>
      </c>
      <c r="C5180">
        <v>3.25</v>
      </c>
      <c r="D5180">
        <v>2013</v>
      </c>
    </row>
    <row r="5181" spans="2:4">
      <c r="B5181" s="80">
        <v>41559</v>
      </c>
      <c r="C5181">
        <v>0</v>
      </c>
      <c r="D5181">
        <v>2013</v>
      </c>
    </row>
    <row r="5182" spans="2:4">
      <c r="B5182" s="80">
        <v>41560</v>
      </c>
      <c r="C5182">
        <v>0</v>
      </c>
      <c r="D5182">
        <v>2013</v>
      </c>
    </row>
    <row r="5183" spans="2:4">
      <c r="B5183" s="80">
        <v>41561</v>
      </c>
      <c r="C5183">
        <v>3.25</v>
      </c>
      <c r="D5183">
        <v>2013</v>
      </c>
    </row>
    <row r="5184" spans="2:4">
      <c r="B5184" s="80">
        <v>41562</v>
      </c>
      <c r="C5184">
        <v>3.25</v>
      </c>
      <c r="D5184">
        <v>2013</v>
      </c>
    </row>
    <row r="5185" spans="2:4">
      <c r="B5185" s="80">
        <v>41563</v>
      </c>
      <c r="C5185">
        <v>3.25</v>
      </c>
      <c r="D5185">
        <v>2013</v>
      </c>
    </row>
    <row r="5186" spans="2:4">
      <c r="B5186" s="80">
        <v>41564</v>
      </c>
      <c r="C5186">
        <v>3.25</v>
      </c>
      <c r="D5186">
        <v>2013</v>
      </c>
    </row>
    <row r="5187" spans="2:4">
      <c r="B5187" s="80">
        <v>41565</v>
      </c>
      <c r="C5187">
        <v>3.25</v>
      </c>
      <c r="D5187">
        <v>2013</v>
      </c>
    </row>
    <row r="5188" spans="2:4">
      <c r="B5188" s="80">
        <v>41566</v>
      </c>
      <c r="C5188">
        <v>0</v>
      </c>
      <c r="D5188">
        <v>2013</v>
      </c>
    </row>
    <row r="5189" spans="2:4">
      <c r="B5189" s="80">
        <v>41567</v>
      </c>
      <c r="C5189">
        <v>0</v>
      </c>
      <c r="D5189">
        <v>2013</v>
      </c>
    </row>
    <row r="5190" spans="2:4">
      <c r="B5190" s="80">
        <v>41568</v>
      </c>
      <c r="C5190">
        <v>3.25</v>
      </c>
      <c r="D5190">
        <v>2013</v>
      </c>
    </row>
    <row r="5191" spans="2:4">
      <c r="B5191" s="80">
        <v>41569</v>
      </c>
      <c r="C5191">
        <v>3.25</v>
      </c>
      <c r="D5191">
        <v>2013</v>
      </c>
    </row>
    <row r="5192" spans="2:4">
      <c r="B5192" s="80">
        <v>41570</v>
      </c>
      <c r="C5192">
        <v>3.25</v>
      </c>
      <c r="D5192">
        <v>2013</v>
      </c>
    </row>
    <row r="5193" spans="2:4">
      <c r="B5193" s="80">
        <v>41571</v>
      </c>
      <c r="C5193">
        <v>3.25</v>
      </c>
      <c r="D5193">
        <v>2013</v>
      </c>
    </row>
    <row r="5194" spans="2:4">
      <c r="B5194" s="80">
        <v>41572</v>
      </c>
      <c r="C5194">
        <v>3.25</v>
      </c>
      <c r="D5194">
        <v>2013</v>
      </c>
    </row>
    <row r="5195" spans="2:4">
      <c r="B5195" s="80">
        <v>41573</v>
      </c>
      <c r="C5195">
        <v>0</v>
      </c>
      <c r="D5195">
        <v>2013</v>
      </c>
    </row>
    <row r="5196" spans="2:4">
      <c r="B5196" s="80">
        <v>41574</v>
      </c>
      <c r="C5196">
        <v>0</v>
      </c>
      <c r="D5196">
        <v>2013</v>
      </c>
    </row>
    <row r="5197" spans="2:4">
      <c r="B5197" s="80">
        <v>41575</v>
      </c>
      <c r="C5197">
        <v>3.25</v>
      </c>
      <c r="D5197">
        <v>2013</v>
      </c>
    </row>
    <row r="5198" spans="2:4">
      <c r="B5198" s="80">
        <v>41576</v>
      </c>
      <c r="C5198">
        <v>3.25</v>
      </c>
      <c r="D5198">
        <v>2013</v>
      </c>
    </row>
    <row r="5199" spans="2:4">
      <c r="B5199" s="80">
        <v>41577</v>
      </c>
      <c r="C5199">
        <v>3.25</v>
      </c>
      <c r="D5199">
        <v>2013</v>
      </c>
    </row>
    <row r="5200" spans="2:4">
      <c r="B5200" s="80">
        <v>41578</v>
      </c>
      <c r="C5200">
        <v>3.25</v>
      </c>
      <c r="D5200">
        <v>2013</v>
      </c>
    </row>
    <row r="5201" spans="2:4">
      <c r="B5201" s="80">
        <v>41579</v>
      </c>
      <c r="C5201">
        <v>3.25</v>
      </c>
      <c r="D5201">
        <v>2013</v>
      </c>
    </row>
    <row r="5202" spans="2:4">
      <c r="B5202" s="80">
        <v>41580</v>
      </c>
      <c r="C5202">
        <v>0</v>
      </c>
      <c r="D5202">
        <v>2013</v>
      </c>
    </row>
    <row r="5203" spans="2:4">
      <c r="B5203" s="80">
        <v>41581</v>
      </c>
      <c r="C5203">
        <v>0</v>
      </c>
      <c r="D5203">
        <v>2013</v>
      </c>
    </row>
    <row r="5204" spans="2:4">
      <c r="B5204" s="80">
        <v>41582</v>
      </c>
      <c r="C5204">
        <v>3.25</v>
      </c>
      <c r="D5204">
        <v>2013</v>
      </c>
    </row>
    <row r="5205" spans="2:4">
      <c r="B5205" s="80">
        <v>41583</v>
      </c>
      <c r="C5205">
        <v>3.25</v>
      </c>
      <c r="D5205">
        <v>2013</v>
      </c>
    </row>
    <row r="5206" spans="2:4">
      <c r="B5206" s="80">
        <v>41584</v>
      </c>
      <c r="C5206">
        <v>3.25</v>
      </c>
      <c r="D5206">
        <v>2013</v>
      </c>
    </row>
    <row r="5207" spans="2:4">
      <c r="B5207" s="80">
        <v>41585</v>
      </c>
      <c r="C5207">
        <v>3.25</v>
      </c>
      <c r="D5207">
        <v>2013</v>
      </c>
    </row>
    <row r="5208" spans="2:4">
      <c r="B5208" s="80">
        <v>41586</v>
      </c>
      <c r="C5208">
        <v>3.25</v>
      </c>
      <c r="D5208">
        <v>2013</v>
      </c>
    </row>
    <row r="5209" spans="2:4">
      <c r="B5209" s="80">
        <v>41587</v>
      </c>
      <c r="C5209">
        <v>0</v>
      </c>
      <c r="D5209">
        <v>2013</v>
      </c>
    </row>
    <row r="5210" spans="2:4">
      <c r="B5210" s="80">
        <v>41588</v>
      </c>
      <c r="C5210">
        <v>0</v>
      </c>
      <c r="D5210">
        <v>2013</v>
      </c>
    </row>
    <row r="5211" spans="2:4">
      <c r="B5211" s="80">
        <v>41589</v>
      </c>
      <c r="C5211">
        <v>3.25</v>
      </c>
      <c r="D5211">
        <v>2013</v>
      </c>
    </row>
    <row r="5212" spans="2:4">
      <c r="B5212" s="80">
        <v>41590</v>
      </c>
      <c r="C5212">
        <v>3.25</v>
      </c>
      <c r="D5212">
        <v>2013</v>
      </c>
    </row>
    <row r="5213" spans="2:4">
      <c r="B5213" s="80">
        <v>41591</v>
      </c>
      <c r="C5213">
        <v>3.25</v>
      </c>
      <c r="D5213">
        <v>2013</v>
      </c>
    </row>
    <row r="5214" spans="2:4">
      <c r="B5214" s="80">
        <v>41592</v>
      </c>
      <c r="C5214">
        <v>3.25</v>
      </c>
      <c r="D5214">
        <v>2013</v>
      </c>
    </row>
    <row r="5215" spans="2:4">
      <c r="B5215" s="80">
        <v>41593</v>
      </c>
      <c r="C5215">
        <v>3.25</v>
      </c>
      <c r="D5215">
        <v>2013</v>
      </c>
    </row>
    <row r="5216" spans="2:4">
      <c r="B5216" s="80">
        <v>41594</v>
      </c>
      <c r="C5216">
        <v>0</v>
      </c>
      <c r="D5216">
        <v>2013</v>
      </c>
    </row>
    <row r="5217" spans="2:4">
      <c r="B5217" s="80">
        <v>41595</v>
      </c>
      <c r="C5217">
        <v>0</v>
      </c>
      <c r="D5217">
        <v>2013</v>
      </c>
    </row>
    <row r="5218" spans="2:4">
      <c r="B5218" s="80">
        <v>41596</v>
      </c>
      <c r="C5218">
        <v>3.25</v>
      </c>
      <c r="D5218">
        <v>2013</v>
      </c>
    </row>
    <row r="5219" spans="2:4">
      <c r="B5219" s="80">
        <v>41597</v>
      </c>
      <c r="C5219">
        <v>3.25</v>
      </c>
      <c r="D5219">
        <v>2013</v>
      </c>
    </row>
    <row r="5220" spans="2:4">
      <c r="B5220" s="80">
        <v>41598</v>
      </c>
      <c r="C5220">
        <v>3.25</v>
      </c>
      <c r="D5220">
        <v>2013</v>
      </c>
    </row>
    <row r="5221" spans="2:4">
      <c r="B5221" s="80">
        <v>41599</v>
      </c>
      <c r="C5221">
        <v>3.25</v>
      </c>
      <c r="D5221">
        <v>2013</v>
      </c>
    </row>
    <row r="5222" spans="2:4">
      <c r="B5222" s="80">
        <v>41600</v>
      </c>
      <c r="C5222">
        <v>3.25</v>
      </c>
      <c r="D5222">
        <v>2013</v>
      </c>
    </row>
    <row r="5223" spans="2:4">
      <c r="B5223" s="80">
        <v>41601</v>
      </c>
      <c r="C5223">
        <v>0</v>
      </c>
      <c r="D5223">
        <v>2013</v>
      </c>
    </row>
    <row r="5224" spans="2:4">
      <c r="B5224" s="80">
        <v>41602</v>
      </c>
      <c r="C5224">
        <v>0</v>
      </c>
      <c r="D5224">
        <v>2013</v>
      </c>
    </row>
    <row r="5225" spans="2:4">
      <c r="B5225" s="80">
        <v>41603</v>
      </c>
      <c r="C5225">
        <v>3.25</v>
      </c>
      <c r="D5225">
        <v>2013</v>
      </c>
    </row>
    <row r="5226" spans="2:4">
      <c r="B5226" s="80">
        <v>41604</v>
      </c>
      <c r="C5226">
        <v>3.25</v>
      </c>
      <c r="D5226">
        <v>2013</v>
      </c>
    </row>
    <row r="5227" spans="2:4">
      <c r="B5227" s="80">
        <v>41605</v>
      </c>
      <c r="C5227">
        <v>3.25</v>
      </c>
      <c r="D5227">
        <v>2013</v>
      </c>
    </row>
    <row r="5228" spans="2:4">
      <c r="B5228" s="80">
        <v>41606</v>
      </c>
      <c r="C5228">
        <v>3.25</v>
      </c>
      <c r="D5228">
        <v>2013</v>
      </c>
    </row>
    <row r="5229" spans="2:4">
      <c r="B5229" s="80">
        <v>41607</v>
      </c>
      <c r="C5229">
        <v>3.25</v>
      </c>
      <c r="D5229">
        <v>2013</v>
      </c>
    </row>
    <row r="5230" spans="2:4">
      <c r="B5230" s="80">
        <v>41608</v>
      </c>
      <c r="C5230">
        <v>0</v>
      </c>
      <c r="D5230">
        <v>2013</v>
      </c>
    </row>
    <row r="5231" spans="2:4">
      <c r="B5231" s="80">
        <v>41609</v>
      </c>
      <c r="C5231">
        <v>0</v>
      </c>
      <c r="D5231">
        <v>2013</v>
      </c>
    </row>
    <row r="5232" spans="2:4">
      <c r="B5232" s="80">
        <v>41610</v>
      </c>
      <c r="C5232">
        <v>3.25</v>
      </c>
      <c r="D5232">
        <v>2013</v>
      </c>
    </row>
    <row r="5233" spans="2:4">
      <c r="B5233" s="80">
        <v>41611</v>
      </c>
      <c r="C5233">
        <v>3.25</v>
      </c>
      <c r="D5233">
        <v>2013</v>
      </c>
    </row>
    <row r="5234" spans="2:4">
      <c r="B5234" s="80">
        <v>41612</v>
      </c>
      <c r="C5234">
        <v>3.25</v>
      </c>
      <c r="D5234">
        <v>2013</v>
      </c>
    </row>
    <row r="5235" spans="2:4">
      <c r="B5235" s="80">
        <v>41613</v>
      </c>
      <c r="C5235">
        <v>3.25</v>
      </c>
      <c r="D5235">
        <v>2013</v>
      </c>
    </row>
    <row r="5236" spans="2:4">
      <c r="B5236" s="80">
        <v>41614</v>
      </c>
      <c r="C5236">
        <v>3.25</v>
      </c>
      <c r="D5236">
        <v>2013</v>
      </c>
    </row>
    <row r="5237" spans="2:4">
      <c r="B5237" s="80">
        <v>41615</v>
      </c>
      <c r="C5237">
        <v>0</v>
      </c>
      <c r="D5237">
        <v>2013</v>
      </c>
    </row>
    <row r="5238" spans="2:4">
      <c r="B5238" s="80">
        <v>41616</v>
      </c>
      <c r="C5238">
        <v>0</v>
      </c>
      <c r="D5238">
        <v>2013</v>
      </c>
    </row>
    <row r="5239" spans="2:4">
      <c r="B5239" s="80">
        <v>41617</v>
      </c>
      <c r="C5239">
        <v>3.25</v>
      </c>
      <c r="D5239">
        <v>2013</v>
      </c>
    </row>
    <row r="5240" spans="2:4">
      <c r="B5240" s="80">
        <v>41618</v>
      </c>
      <c r="C5240">
        <v>3.25</v>
      </c>
      <c r="D5240">
        <v>2013</v>
      </c>
    </row>
    <row r="5241" spans="2:4">
      <c r="B5241" s="80">
        <v>41619</v>
      </c>
      <c r="C5241">
        <v>3.25</v>
      </c>
      <c r="D5241">
        <v>2013</v>
      </c>
    </row>
    <row r="5242" spans="2:4">
      <c r="B5242" s="80">
        <v>41620</v>
      </c>
      <c r="C5242">
        <v>3.25</v>
      </c>
      <c r="D5242">
        <v>2013</v>
      </c>
    </row>
    <row r="5243" spans="2:4">
      <c r="B5243" s="80">
        <v>41621</v>
      </c>
      <c r="C5243">
        <v>3.25</v>
      </c>
      <c r="D5243">
        <v>2013</v>
      </c>
    </row>
    <row r="5244" spans="2:4">
      <c r="B5244" s="80">
        <v>41622</v>
      </c>
      <c r="C5244">
        <v>0</v>
      </c>
      <c r="D5244">
        <v>2013</v>
      </c>
    </row>
    <row r="5245" spans="2:4">
      <c r="B5245" s="80">
        <v>41623</v>
      </c>
      <c r="C5245">
        <v>0</v>
      </c>
      <c r="D5245">
        <v>2013</v>
      </c>
    </row>
    <row r="5246" spans="2:4">
      <c r="B5246" s="80">
        <v>41624</v>
      </c>
      <c r="C5246">
        <v>3.25</v>
      </c>
      <c r="D5246">
        <v>2013</v>
      </c>
    </row>
    <row r="5247" spans="2:4">
      <c r="B5247" s="80">
        <v>41625</v>
      </c>
      <c r="C5247">
        <v>3.25</v>
      </c>
      <c r="D5247">
        <v>2013</v>
      </c>
    </row>
    <row r="5248" spans="2:4">
      <c r="B5248" s="80">
        <v>41626</v>
      </c>
      <c r="C5248">
        <v>3.25</v>
      </c>
      <c r="D5248">
        <v>2013</v>
      </c>
    </row>
    <row r="5249" spans="2:4">
      <c r="B5249" s="80">
        <v>41627</v>
      </c>
      <c r="C5249">
        <v>3.25</v>
      </c>
      <c r="D5249">
        <v>2013</v>
      </c>
    </row>
    <row r="5250" spans="2:4">
      <c r="B5250" s="80">
        <v>41628</v>
      </c>
      <c r="C5250">
        <v>3.25</v>
      </c>
      <c r="D5250">
        <v>2013</v>
      </c>
    </row>
    <row r="5251" spans="2:4">
      <c r="B5251" s="80">
        <v>41629</v>
      </c>
      <c r="C5251">
        <v>0</v>
      </c>
      <c r="D5251">
        <v>2013</v>
      </c>
    </row>
    <row r="5252" spans="2:4">
      <c r="B5252" s="80">
        <v>41630</v>
      </c>
      <c r="C5252">
        <v>0</v>
      </c>
      <c r="D5252">
        <v>2013</v>
      </c>
    </row>
    <row r="5253" spans="2:4">
      <c r="B5253" s="80">
        <v>41631</v>
      </c>
      <c r="C5253">
        <v>3.25</v>
      </c>
      <c r="D5253">
        <v>2013</v>
      </c>
    </row>
    <row r="5254" spans="2:4">
      <c r="B5254" s="80">
        <v>41632</v>
      </c>
      <c r="C5254">
        <v>3.25</v>
      </c>
      <c r="D5254">
        <v>2013</v>
      </c>
    </row>
    <row r="5255" spans="2:4">
      <c r="B5255" s="80">
        <v>41633</v>
      </c>
      <c r="C5255">
        <v>0</v>
      </c>
      <c r="D5255">
        <v>2013</v>
      </c>
    </row>
    <row r="5256" spans="2:4">
      <c r="B5256" s="80">
        <v>41634</v>
      </c>
      <c r="C5256">
        <v>3.25</v>
      </c>
      <c r="D5256">
        <v>2013</v>
      </c>
    </row>
    <row r="5257" spans="2:4">
      <c r="B5257" s="80">
        <v>41635</v>
      </c>
      <c r="C5257">
        <v>3.25</v>
      </c>
      <c r="D5257">
        <v>2013</v>
      </c>
    </row>
    <row r="5258" spans="2:4">
      <c r="B5258" s="80">
        <v>41636</v>
      </c>
      <c r="C5258">
        <v>0</v>
      </c>
      <c r="D5258">
        <v>2013</v>
      </c>
    </row>
    <row r="5259" spans="2:4">
      <c r="B5259" s="80">
        <v>41637</v>
      </c>
      <c r="C5259">
        <v>0</v>
      </c>
      <c r="D5259">
        <v>2013</v>
      </c>
    </row>
    <row r="5260" spans="2:4">
      <c r="B5260" s="80">
        <v>41638</v>
      </c>
      <c r="C5260">
        <v>3.25</v>
      </c>
      <c r="D5260">
        <v>2013</v>
      </c>
    </row>
    <row r="5261" spans="2:4">
      <c r="B5261" s="80">
        <v>41639</v>
      </c>
      <c r="C5261">
        <v>3.25</v>
      </c>
      <c r="D5261">
        <v>2013</v>
      </c>
    </row>
    <row r="5262" spans="2:4">
      <c r="B5262" s="80">
        <v>41640</v>
      </c>
      <c r="C5262">
        <v>0</v>
      </c>
      <c r="D5262">
        <v>2014</v>
      </c>
    </row>
    <row r="5263" spans="2:4">
      <c r="B5263" s="80">
        <v>41641</v>
      </c>
      <c r="C5263">
        <v>3.25</v>
      </c>
      <c r="D5263">
        <v>2014</v>
      </c>
    </row>
    <row r="5264" spans="2:4">
      <c r="B5264" s="80">
        <v>41642</v>
      </c>
      <c r="C5264">
        <v>3.25</v>
      </c>
      <c r="D5264">
        <v>2014</v>
      </c>
    </row>
    <row r="5265" spans="2:4">
      <c r="B5265" s="80">
        <v>41643</v>
      </c>
      <c r="C5265">
        <v>0</v>
      </c>
      <c r="D5265">
        <v>2014</v>
      </c>
    </row>
    <row r="5266" spans="2:4">
      <c r="B5266" s="80">
        <v>41644</v>
      </c>
      <c r="C5266">
        <v>0</v>
      </c>
      <c r="D5266">
        <v>2014</v>
      </c>
    </row>
    <row r="5267" spans="2:4">
      <c r="B5267" s="80">
        <v>41645</v>
      </c>
      <c r="C5267">
        <v>3.25</v>
      </c>
      <c r="D5267">
        <v>2014</v>
      </c>
    </row>
    <row r="5268" spans="2:4">
      <c r="B5268" s="80">
        <v>41646</v>
      </c>
      <c r="C5268">
        <v>3.25</v>
      </c>
      <c r="D5268">
        <v>2014</v>
      </c>
    </row>
    <row r="5269" spans="2:4">
      <c r="B5269" s="80">
        <v>41647</v>
      </c>
      <c r="C5269">
        <v>3.25</v>
      </c>
      <c r="D5269">
        <v>2014</v>
      </c>
    </row>
    <row r="5270" spans="2:4">
      <c r="B5270" s="80">
        <v>41648</v>
      </c>
      <c r="C5270">
        <v>3.25</v>
      </c>
      <c r="D5270">
        <v>2014</v>
      </c>
    </row>
    <row r="5271" spans="2:4">
      <c r="B5271" s="80">
        <v>41649</v>
      </c>
      <c r="C5271">
        <v>3.25</v>
      </c>
      <c r="D5271">
        <v>2014</v>
      </c>
    </row>
    <row r="5272" spans="2:4">
      <c r="B5272" s="80">
        <v>41650</v>
      </c>
      <c r="C5272">
        <v>0</v>
      </c>
      <c r="D5272">
        <v>2014</v>
      </c>
    </row>
    <row r="5273" spans="2:4">
      <c r="B5273" s="80">
        <v>41651</v>
      </c>
      <c r="C5273">
        <v>0</v>
      </c>
      <c r="D5273">
        <v>2014</v>
      </c>
    </row>
    <row r="5274" spans="2:4">
      <c r="B5274" s="80">
        <v>41652</v>
      </c>
      <c r="C5274">
        <v>3.25</v>
      </c>
      <c r="D5274">
        <v>2014</v>
      </c>
    </row>
    <row r="5275" spans="2:4">
      <c r="B5275" s="80">
        <v>41653</v>
      </c>
      <c r="C5275">
        <v>3.25</v>
      </c>
      <c r="D5275">
        <v>2014</v>
      </c>
    </row>
    <row r="5276" spans="2:4">
      <c r="B5276" s="80">
        <v>41654</v>
      </c>
      <c r="C5276">
        <v>3.25</v>
      </c>
      <c r="D5276">
        <v>2014</v>
      </c>
    </row>
    <row r="5277" spans="2:4">
      <c r="B5277" s="80">
        <v>41655</v>
      </c>
      <c r="C5277">
        <v>3.25</v>
      </c>
      <c r="D5277">
        <v>2014</v>
      </c>
    </row>
    <row r="5278" spans="2:4">
      <c r="B5278" s="80">
        <v>41656</v>
      </c>
      <c r="C5278">
        <v>3.25</v>
      </c>
      <c r="D5278">
        <v>2014</v>
      </c>
    </row>
    <row r="5279" spans="2:4">
      <c r="B5279" s="80">
        <v>41657</v>
      </c>
      <c r="C5279">
        <v>0</v>
      </c>
      <c r="D5279">
        <v>2014</v>
      </c>
    </row>
    <row r="5280" spans="2:4">
      <c r="B5280" s="80">
        <v>41658</v>
      </c>
      <c r="C5280">
        <v>0</v>
      </c>
      <c r="D5280">
        <v>2014</v>
      </c>
    </row>
    <row r="5281" spans="2:4">
      <c r="B5281" s="80">
        <v>41659</v>
      </c>
      <c r="C5281">
        <v>3.25</v>
      </c>
      <c r="D5281">
        <v>2014</v>
      </c>
    </row>
    <row r="5282" spans="2:4">
      <c r="B5282" s="80">
        <v>41660</v>
      </c>
      <c r="C5282">
        <v>3.25</v>
      </c>
      <c r="D5282">
        <v>2014</v>
      </c>
    </row>
    <row r="5283" spans="2:4">
      <c r="B5283" s="80">
        <v>41661</v>
      </c>
      <c r="C5283">
        <v>3.25</v>
      </c>
      <c r="D5283">
        <v>2014</v>
      </c>
    </row>
    <row r="5284" spans="2:4">
      <c r="B5284" s="80">
        <v>41662</v>
      </c>
      <c r="C5284">
        <v>3.25</v>
      </c>
      <c r="D5284">
        <v>2014</v>
      </c>
    </row>
    <row r="5285" spans="2:4">
      <c r="B5285" s="80">
        <v>41663</v>
      </c>
      <c r="C5285">
        <v>3.25</v>
      </c>
      <c r="D5285">
        <v>2014</v>
      </c>
    </row>
    <row r="5286" spans="2:4">
      <c r="B5286" s="80">
        <v>41664</v>
      </c>
      <c r="C5286">
        <v>0</v>
      </c>
      <c r="D5286">
        <v>2014</v>
      </c>
    </row>
    <row r="5287" spans="2:4">
      <c r="B5287" s="80">
        <v>41665</v>
      </c>
      <c r="C5287">
        <v>0</v>
      </c>
      <c r="D5287">
        <v>2014</v>
      </c>
    </row>
    <row r="5288" spans="2:4">
      <c r="B5288" s="80">
        <v>41666</v>
      </c>
      <c r="C5288">
        <v>3.25</v>
      </c>
      <c r="D5288">
        <v>2014</v>
      </c>
    </row>
    <row r="5289" spans="2:4">
      <c r="B5289" s="80">
        <v>41667</v>
      </c>
      <c r="C5289">
        <v>3.25</v>
      </c>
      <c r="D5289">
        <v>2014</v>
      </c>
    </row>
    <row r="5290" spans="2:4">
      <c r="B5290" s="80">
        <v>41668</v>
      </c>
      <c r="C5290">
        <v>3.25</v>
      </c>
      <c r="D5290">
        <v>2014</v>
      </c>
    </row>
    <row r="5291" spans="2:4">
      <c r="B5291" s="80">
        <v>41669</v>
      </c>
      <c r="C5291">
        <v>3.25</v>
      </c>
      <c r="D5291">
        <v>2014</v>
      </c>
    </row>
    <row r="5292" spans="2:4">
      <c r="B5292" s="80">
        <v>41670</v>
      </c>
      <c r="C5292">
        <v>3.25</v>
      </c>
      <c r="D5292">
        <v>2014</v>
      </c>
    </row>
    <row r="5293" spans="2:4">
      <c r="B5293" s="80">
        <v>41671</v>
      </c>
      <c r="C5293">
        <v>0</v>
      </c>
      <c r="D5293">
        <v>2014</v>
      </c>
    </row>
    <row r="5294" spans="2:4">
      <c r="B5294" s="80">
        <v>41672</v>
      </c>
      <c r="C5294">
        <v>0</v>
      </c>
      <c r="D5294">
        <v>2014</v>
      </c>
    </row>
    <row r="5295" spans="2:4">
      <c r="B5295" s="80">
        <v>41673</v>
      </c>
      <c r="C5295">
        <v>3.25</v>
      </c>
      <c r="D5295">
        <v>2014</v>
      </c>
    </row>
    <row r="5296" spans="2:4">
      <c r="B5296" s="80">
        <v>41674</v>
      </c>
      <c r="C5296">
        <v>3.25</v>
      </c>
      <c r="D5296">
        <v>2014</v>
      </c>
    </row>
    <row r="5297" spans="2:4">
      <c r="B5297" s="80">
        <v>41675</v>
      </c>
      <c r="C5297">
        <v>3.25</v>
      </c>
      <c r="D5297">
        <v>2014</v>
      </c>
    </row>
    <row r="5298" spans="2:4">
      <c r="B5298" s="80">
        <v>41676</v>
      </c>
      <c r="C5298">
        <v>3.25</v>
      </c>
      <c r="D5298">
        <v>2014</v>
      </c>
    </row>
    <row r="5299" spans="2:4">
      <c r="B5299" s="80">
        <v>41677</v>
      </c>
      <c r="C5299">
        <v>3.25</v>
      </c>
      <c r="D5299">
        <v>2014</v>
      </c>
    </row>
    <row r="5300" spans="2:4">
      <c r="B5300" s="80">
        <v>41678</v>
      </c>
      <c r="C5300">
        <v>0</v>
      </c>
      <c r="D5300">
        <v>2014</v>
      </c>
    </row>
    <row r="5301" spans="2:4">
      <c r="B5301" s="80">
        <v>41679</v>
      </c>
      <c r="C5301">
        <v>0</v>
      </c>
      <c r="D5301">
        <v>2014</v>
      </c>
    </row>
    <row r="5302" spans="2:4">
      <c r="B5302" s="80">
        <v>41680</v>
      </c>
      <c r="C5302">
        <v>3.25</v>
      </c>
      <c r="D5302">
        <v>2014</v>
      </c>
    </row>
    <row r="5303" spans="2:4">
      <c r="B5303" s="80">
        <v>41681</v>
      </c>
      <c r="C5303">
        <v>3.25</v>
      </c>
      <c r="D5303">
        <v>2014</v>
      </c>
    </row>
    <row r="5304" spans="2:4">
      <c r="B5304" s="80">
        <v>41682</v>
      </c>
      <c r="C5304">
        <v>3.25</v>
      </c>
      <c r="D5304">
        <v>2014</v>
      </c>
    </row>
    <row r="5305" spans="2:4">
      <c r="B5305" s="80">
        <v>41683</v>
      </c>
      <c r="C5305">
        <v>3.25</v>
      </c>
      <c r="D5305">
        <v>2014</v>
      </c>
    </row>
    <row r="5306" spans="2:4">
      <c r="B5306" s="80">
        <v>41684</v>
      </c>
      <c r="C5306">
        <v>3.25</v>
      </c>
      <c r="D5306">
        <v>2014</v>
      </c>
    </row>
    <row r="5307" spans="2:4">
      <c r="B5307" s="80">
        <v>41685</v>
      </c>
      <c r="C5307">
        <v>0</v>
      </c>
      <c r="D5307">
        <v>2014</v>
      </c>
    </row>
    <row r="5308" spans="2:4">
      <c r="B5308" s="80">
        <v>41686</v>
      </c>
      <c r="C5308">
        <v>0</v>
      </c>
      <c r="D5308">
        <v>2014</v>
      </c>
    </row>
    <row r="5309" spans="2:4">
      <c r="B5309" s="80">
        <v>41687</v>
      </c>
      <c r="C5309">
        <v>3.25</v>
      </c>
      <c r="D5309">
        <v>2014</v>
      </c>
    </row>
    <row r="5310" spans="2:4">
      <c r="B5310" s="80">
        <v>41688</v>
      </c>
      <c r="C5310">
        <v>3.25</v>
      </c>
      <c r="D5310">
        <v>2014</v>
      </c>
    </row>
    <row r="5311" spans="2:4">
      <c r="B5311" s="80">
        <v>41689</v>
      </c>
      <c r="C5311">
        <v>3.25</v>
      </c>
      <c r="D5311">
        <v>2014</v>
      </c>
    </row>
    <row r="5312" spans="2:4">
      <c r="B5312" s="80">
        <v>41690</v>
      </c>
      <c r="C5312">
        <v>3.25</v>
      </c>
      <c r="D5312">
        <v>2014</v>
      </c>
    </row>
    <row r="5313" spans="2:4">
      <c r="B5313" s="80">
        <v>41691</v>
      </c>
      <c r="C5313">
        <v>3.25</v>
      </c>
      <c r="D5313">
        <v>2014</v>
      </c>
    </row>
    <row r="5314" spans="2:4">
      <c r="B5314" s="80">
        <v>41692</v>
      </c>
      <c r="C5314">
        <v>0</v>
      </c>
      <c r="D5314">
        <v>2014</v>
      </c>
    </row>
    <row r="5315" spans="2:4">
      <c r="B5315" s="80">
        <v>41693</v>
      </c>
      <c r="C5315">
        <v>0</v>
      </c>
      <c r="D5315">
        <v>2014</v>
      </c>
    </row>
    <row r="5316" spans="2:4">
      <c r="B5316" s="80">
        <v>41694</v>
      </c>
      <c r="C5316">
        <v>3.25</v>
      </c>
      <c r="D5316">
        <v>2014</v>
      </c>
    </row>
    <row r="5317" spans="2:4">
      <c r="B5317" s="80">
        <v>41695</v>
      </c>
      <c r="C5317">
        <v>3.25</v>
      </c>
      <c r="D5317">
        <v>2014</v>
      </c>
    </row>
    <row r="5318" spans="2:4">
      <c r="B5318" s="80">
        <v>41696</v>
      </c>
      <c r="C5318">
        <v>3.25</v>
      </c>
      <c r="D5318">
        <v>2014</v>
      </c>
    </row>
    <row r="5319" spans="2:4">
      <c r="B5319" s="80">
        <v>41697</v>
      </c>
      <c r="C5319">
        <v>3.25</v>
      </c>
      <c r="D5319">
        <v>2014</v>
      </c>
    </row>
    <row r="5320" spans="2:4">
      <c r="B5320" s="80">
        <v>41698</v>
      </c>
      <c r="C5320">
        <v>3.25</v>
      </c>
      <c r="D5320">
        <v>2014</v>
      </c>
    </row>
    <row r="5321" spans="2:4">
      <c r="B5321" s="80">
        <v>41699</v>
      </c>
      <c r="C5321">
        <v>0</v>
      </c>
      <c r="D5321">
        <v>2014</v>
      </c>
    </row>
    <row r="5322" spans="2:4">
      <c r="B5322" s="80">
        <v>41700</v>
      </c>
      <c r="C5322">
        <v>0</v>
      </c>
      <c r="D5322">
        <v>2014</v>
      </c>
    </row>
    <row r="5323" spans="2:4">
      <c r="B5323" s="80">
        <v>41701</v>
      </c>
      <c r="C5323">
        <v>3.25</v>
      </c>
      <c r="D5323">
        <v>2014</v>
      </c>
    </row>
    <row r="5324" spans="2:4">
      <c r="B5324" s="80">
        <v>41702</v>
      </c>
      <c r="C5324">
        <v>3.25</v>
      </c>
      <c r="D5324">
        <v>2014</v>
      </c>
    </row>
    <row r="5325" spans="2:4">
      <c r="B5325" s="80">
        <v>41703</v>
      </c>
      <c r="C5325">
        <v>3.25</v>
      </c>
      <c r="D5325">
        <v>2014</v>
      </c>
    </row>
    <row r="5326" spans="2:4">
      <c r="B5326" s="80">
        <v>41704</v>
      </c>
      <c r="C5326">
        <v>3.25</v>
      </c>
      <c r="D5326">
        <v>2014</v>
      </c>
    </row>
    <row r="5327" spans="2:4">
      <c r="B5327" s="80">
        <v>41705</v>
      </c>
      <c r="C5327">
        <v>3.25</v>
      </c>
      <c r="D5327">
        <v>2014</v>
      </c>
    </row>
    <row r="5328" spans="2:4">
      <c r="B5328" s="80">
        <v>41706</v>
      </c>
      <c r="C5328">
        <v>0</v>
      </c>
      <c r="D5328">
        <v>2014</v>
      </c>
    </row>
    <row r="5329" spans="2:4">
      <c r="B5329" s="80">
        <v>41707</v>
      </c>
      <c r="C5329">
        <v>0</v>
      </c>
      <c r="D5329">
        <v>2014</v>
      </c>
    </row>
    <row r="5330" spans="2:4">
      <c r="B5330" s="80">
        <v>41708</v>
      </c>
      <c r="C5330">
        <v>3.25</v>
      </c>
      <c r="D5330">
        <v>2014</v>
      </c>
    </row>
    <row r="5331" spans="2:4">
      <c r="B5331" s="80">
        <v>41709</v>
      </c>
      <c r="C5331">
        <v>3.25</v>
      </c>
      <c r="D5331">
        <v>2014</v>
      </c>
    </row>
    <row r="5332" spans="2:4">
      <c r="B5332" s="80">
        <v>41710</v>
      </c>
      <c r="C5332">
        <v>3.25</v>
      </c>
      <c r="D5332">
        <v>2014</v>
      </c>
    </row>
    <row r="5333" spans="2:4">
      <c r="B5333" s="80">
        <v>41711</v>
      </c>
      <c r="C5333">
        <v>3.25</v>
      </c>
      <c r="D5333">
        <v>2014</v>
      </c>
    </row>
    <row r="5334" spans="2:4">
      <c r="B5334" s="80">
        <v>41712</v>
      </c>
      <c r="C5334">
        <v>3.25</v>
      </c>
      <c r="D5334">
        <v>2014</v>
      </c>
    </row>
    <row r="5335" spans="2:4">
      <c r="B5335" s="80">
        <v>41713</v>
      </c>
      <c r="C5335">
        <v>0</v>
      </c>
      <c r="D5335">
        <v>2014</v>
      </c>
    </row>
    <row r="5336" spans="2:4">
      <c r="B5336" s="80">
        <v>41714</v>
      </c>
      <c r="C5336">
        <v>0</v>
      </c>
      <c r="D5336">
        <v>2014</v>
      </c>
    </row>
    <row r="5337" spans="2:4">
      <c r="B5337" s="80">
        <v>41715</v>
      </c>
      <c r="C5337">
        <v>3.25</v>
      </c>
      <c r="D5337">
        <v>2014</v>
      </c>
    </row>
    <row r="5338" spans="2:4">
      <c r="B5338" s="80">
        <v>41716</v>
      </c>
      <c r="C5338">
        <v>3.25</v>
      </c>
      <c r="D5338">
        <v>2014</v>
      </c>
    </row>
    <row r="5339" spans="2:4">
      <c r="B5339" s="80">
        <v>41717</v>
      </c>
      <c r="C5339">
        <v>3.25</v>
      </c>
      <c r="D5339">
        <v>2014</v>
      </c>
    </row>
    <row r="5340" spans="2:4">
      <c r="B5340" s="80">
        <v>41718</v>
      </c>
      <c r="C5340">
        <v>3.25</v>
      </c>
      <c r="D5340">
        <v>2014</v>
      </c>
    </row>
    <row r="5341" spans="2:4">
      <c r="B5341" s="80">
        <v>41719</v>
      </c>
      <c r="C5341">
        <v>3.25</v>
      </c>
      <c r="D5341">
        <v>2014</v>
      </c>
    </row>
    <row r="5342" spans="2:4">
      <c r="B5342" s="80">
        <v>41720</v>
      </c>
      <c r="C5342">
        <v>0</v>
      </c>
      <c r="D5342">
        <v>2014</v>
      </c>
    </row>
    <row r="5343" spans="2:4">
      <c r="B5343" s="80">
        <v>41721</v>
      </c>
      <c r="C5343">
        <v>0</v>
      </c>
      <c r="D5343">
        <v>2014</v>
      </c>
    </row>
    <row r="5344" spans="2:4">
      <c r="B5344" s="80">
        <v>41722</v>
      </c>
      <c r="C5344">
        <v>3.25</v>
      </c>
      <c r="D5344">
        <v>2014</v>
      </c>
    </row>
    <row r="5345" spans="2:4">
      <c r="B5345" s="80">
        <v>41723</v>
      </c>
      <c r="C5345">
        <v>3.25</v>
      </c>
      <c r="D5345">
        <v>2014</v>
      </c>
    </row>
    <row r="5346" spans="2:4">
      <c r="B5346" s="80">
        <v>41724</v>
      </c>
      <c r="C5346">
        <v>3.25</v>
      </c>
      <c r="D5346">
        <v>2014</v>
      </c>
    </row>
    <row r="5347" spans="2:4">
      <c r="B5347" s="80">
        <v>41725</v>
      </c>
      <c r="C5347">
        <v>3.25</v>
      </c>
      <c r="D5347">
        <v>2014</v>
      </c>
    </row>
    <row r="5348" spans="2:4">
      <c r="B5348" s="80">
        <v>41726</v>
      </c>
      <c r="C5348">
        <v>3.25</v>
      </c>
      <c r="D5348">
        <v>2014</v>
      </c>
    </row>
    <row r="5349" spans="2:4">
      <c r="B5349" s="80">
        <v>41727</v>
      </c>
      <c r="C5349">
        <v>0</v>
      </c>
      <c r="D5349">
        <v>2014</v>
      </c>
    </row>
    <row r="5350" spans="2:4">
      <c r="B5350" s="80">
        <v>41728</v>
      </c>
      <c r="C5350">
        <v>0</v>
      </c>
      <c r="D5350">
        <v>2014</v>
      </c>
    </row>
    <row r="5351" spans="2:4">
      <c r="B5351" s="80">
        <v>41729</v>
      </c>
      <c r="C5351">
        <v>3.25</v>
      </c>
      <c r="D5351">
        <v>2014</v>
      </c>
    </row>
    <row r="5352" spans="2:4">
      <c r="B5352" s="80">
        <v>41730</v>
      </c>
      <c r="C5352">
        <v>3.25</v>
      </c>
      <c r="D5352">
        <v>2014</v>
      </c>
    </row>
    <row r="5353" spans="2:4">
      <c r="B5353" s="80">
        <v>41731</v>
      </c>
      <c r="C5353">
        <v>3.25</v>
      </c>
      <c r="D5353">
        <v>2014</v>
      </c>
    </row>
    <row r="5354" spans="2:4">
      <c r="B5354" s="80">
        <v>41732</v>
      </c>
      <c r="C5354">
        <v>3.25</v>
      </c>
      <c r="D5354">
        <v>2014</v>
      </c>
    </row>
    <row r="5355" spans="2:4">
      <c r="B5355" s="80">
        <v>41733</v>
      </c>
      <c r="C5355">
        <v>3.25</v>
      </c>
      <c r="D5355">
        <v>2014</v>
      </c>
    </row>
    <row r="5356" spans="2:4">
      <c r="B5356" s="80">
        <v>41734</v>
      </c>
      <c r="C5356">
        <v>0</v>
      </c>
      <c r="D5356">
        <v>2014</v>
      </c>
    </row>
    <row r="5357" spans="2:4">
      <c r="B5357" s="80">
        <v>41735</v>
      </c>
      <c r="C5357">
        <v>0</v>
      </c>
      <c r="D5357">
        <v>2014</v>
      </c>
    </row>
    <row r="5358" spans="2:4">
      <c r="B5358" s="80">
        <v>41736</v>
      </c>
      <c r="C5358">
        <v>3.25</v>
      </c>
      <c r="D5358">
        <v>2014</v>
      </c>
    </row>
    <row r="5359" spans="2:4">
      <c r="B5359" s="80">
        <v>41737</v>
      </c>
      <c r="C5359">
        <v>3.25</v>
      </c>
      <c r="D5359">
        <v>2014</v>
      </c>
    </row>
    <row r="5360" spans="2:4">
      <c r="B5360" s="80">
        <v>41738</v>
      </c>
      <c r="C5360">
        <v>3.25</v>
      </c>
      <c r="D5360">
        <v>2014</v>
      </c>
    </row>
    <row r="5361" spans="2:4">
      <c r="B5361" s="80">
        <v>41739</v>
      </c>
      <c r="C5361">
        <v>3.25</v>
      </c>
      <c r="D5361">
        <v>2014</v>
      </c>
    </row>
    <row r="5362" spans="2:4">
      <c r="B5362" s="80">
        <v>41740</v>
      </c>
      <c r="C5362">
        <v>3.25</v>
      </c>
      <c r="D5362">
        <v>2014</v>
      </c>
    </row>
    <row r="5363" spans="2:4">
      <c r="B5363" s="80">
        <v>41741</v>
      </c>
      <c r="C5363">
        <v>0</v>
      </c>
      <c r="D5363">
        <v>2014</v>
      </c>
    </row>
    <row r="5364" spans="2:4">
      <c r="B5364" s="80">
        <v>41742</v>
      </c>
      <c r="C5364">
        <v>0</v>
      </c>
      <c r="D5364">
        <v>2014</v>
      </c>
    </row>
    <row r="5365" spans="2:4">
      <c r="B5365" s="80">
        <v>41743</v>
      </c>
      <c r="C5365">
        <v>3.25</v>
      </c>
      <c r="D5365">
        <v>2014</v>
      </c>
    </row>
    <row r="5366" spans="2:4">
      <c r="B5366" s="80">
        <v>41744</v>
      </c>
      <c r="C5366">
        <v>3.25</v>
      </c>
      <c r="D5366">
        <v>2014</v>
      </c>
    </row>
    <row r="5367" spans="2:4">
      <c r="B5367" s="80">
        <v>41745</v>
      </c>
      <c r="C5367">
        <v>3.25</v>
      </c>
      <c r="D5367">
        <v>2014</v>
      </c>
    </row>
    <row r="5368" spans="2:4">
      <c r="B5368" s="80">
        <v>41746</v>
      </c>
      <c r="C5368">
        <v>3.25</v>
      </c>
      <c r="D5368">
        <v>2014</v>
      </c>
    </row>
    <row r="5369" spans="2:4">
      <c r="B5369" s="80">
        <v>41747</v>
      </c>
      <c r="C5369">
        <v>3.25</v>
      </c>
      <c r="D5369">
        <v>2014</v>
      </c>
    </row>
    <row r="5370" spans="2:4">
      <c r="B5370" s="80">
        <v>41748</v>
      </c>
      <c r="C5370">
        <v>0</v>
      </c>
      <c r="D5370">
        <v>2014</v>
      </c>
    </row>
    <row r="5371" spans="2:4">
      <c r="B5371" s="80">
        <v>41749</v>
      </c>
      <c r="C5371">
        <v>0</v>
      </c>
      <c r="D5371">
        <v>2014</v>
      </c>
    </row>
    <row r="5372" spans="2:4">
      <c r="B5372" s="80">
        <v>41750</v>
      </c>
      <c r="C5372">
        <v>3.25</v>
      </c>
      <c r="D5372">
        <v>2014</v>
      </c>
    </row>
    <row r="5373" spans="2:4">
      <c r="B5373" s="80">
        <v>41751</v>
      </c>
      <c r="C5373">
        <v>3.25</v>
      </c>
      <c r="D5373">
        <v>2014</v>
      </c>
    </row>
    <row r="5374" spans="2:4">
      <c r="B5374" s="80">
        <v>41752</v>
      </c>
      <c r="C5374">
        <v>3.25</v>
      </c>
      <c r="D5374">
        <v>2014</v>
      </c>
    </row>
    <row r="5375" spans="2:4">
      <c r="B5375" s="80">
        <v>41753</v>
      </c>
      <c r="C5375">
        <v>3.25</v>
      </c>
      <c r="D5375">
        <v>2014</v>
      </c>
    </row>
    <row r="5376" spans="2:4">
      <c r="B5376" s="80">
        <v>41754</v>
      </c>
      <c r="C5376">
        <v>3.25</v>
      </c>
      <c r="D5376">
        <v>2014</v>
      </c>
    </row>
    <row r="5377" spans="2:4">
      <c r="B5377" s="80">
        <v>41755</v>
      </c>
      <c r="C5377">
        <v>0</v>
      </c>
      <c r="D5377">
        <v>2014</v>
      </c>
    </row>
    <row r="5378" spans="2:4">
      <c r="B5378" s="80">
        <v>41756</v>
      </c>
      <c r="C5378">
        <v>0</v>
      </c>
      <c r="D5378">
        <v>2014</v>
      </c>
    </row>
    <row r="5379" spans="2:4">
      <c r="B5379" s="80">
        <v>41757</v>
      </c>
      <c r="C5379">
        <v>3.25</v>
      </c>
      <c r="D5379">
        <v>2014</v>
      </c>
    </row>
    <row r="5380" spans="2:4">
      <c r="B5380" s="80">
        <v>41758</v>
      </c>
      <c r="C5380">
        <v>3.25</v>
      </c>
      <c r="D5380">
        <v>2014</v>
      </c>
    </row>
    <row r="5381" spans="2:4">
      <c r="B5381" s="80">
        <v>41759</v>
      </c>
      <c r="C5381">
        <v>3.25</v>
      </c>
      <c r="D5381">
        <v>2014</v>
      </c>
    </row>
    <row r="5382" spans="2:4">
      <c r="B5382" s="80">
        <v>41760</v>
      </c>
      <c r="C5382">
        <v>3.25</v>
      </c>
      <c r="D5382">
        <v>2014</v>
      </c>
    </row>
    <row r="5383" spans="2:4">
      <c r="B5383" s="80">
        <v>41761</v>
      </c>
      <c r="C5383">
        <v>3.25</v>
      </c>
      <c r="D5383">
        <v>2014</v>
      </c>
    </row>
    <row r="5384" spans="2:4">
      <c r="B5384" s="80">
        <v>41762</v>
      </c>
      <c r="C5384">
        <v>0</v>
      </c>
      <c r="D5384">
        <v>2014</v>
      </c>
    </row>
    <row r="5385" spans="2:4">
      <c r="B5385" s="80">
        <v>41763</v>
      </c>
      <c r="C5385">
        <v>0</v>
      </c>
      <c r="D5385">
        <v>2014</v>
      </c>
    </row>
    <row r="5386" spans="2:4">
      <c r="B5386" s="80">
        <v>41764</v>
      </c>
      <c r="C5386">
        <v>3.25</v>
      </c>
      <c r="D5386">
        <v>2014</v>
      </c>
    </row>
    <row r="5387" spans="2:4">
      <c r="B5387" s="80">
        <v>41765</v>
      </c>
      <c r="C5387">
        <v>3.25</v>
      </c>
      <c r="D5387">
        <v>2014</v>
      </c>
    </row>
    <row r="5388" spans="2:4">
      <c r="B5388" s="80">
        <v>41766</v>
      </c>
      <c r="C5388">
        <v>3.25</v>
      </c>
      <c r="D5388">
        <v>2014</v>
      </c>
    </row>
    <row r="5389" spans="2:4">
      <c r="B5389" s="80">
        <v>41767</v>
      </c>
      <c r="C5389">
        <v>3.25</v>
      </c>
      <c r="D5389">
        <v>2014</v>
      </c>
    </row>
    <row r="5390" spans="2:4">
      <c r="B5390" s="80">
        <v>41768</v>
      </c>
      <c r="C5390">
        <v>3.25</v>
      </c>
      <c r="D5390">
        <v>2014</v>
      </c>
    </row>
    <row r="5391" spans="2:4">
      <c r="B5391" s="80">
        <v>41769</v>
      </c>
      <c r="C5391">
        <v>0</v>
      </c>
      <c r="D5391">
        <v>2014</v>
      </c>
    </row>
    <row r="5392" spans="2:4">
      <c r="B5392" s="80">
        <v>41770</v>
      </c>
      <c r="C5392">
        <v>0</v>
      </c>
      <c r="D5392">
        <v>2014</v>
      </c>
    </row>
    <row r="5393" spans="2:4">
      <c r="B5393" s="80">
        <v>41771</v>
      </c>
      <c r="C5393">
        <v>3.25</v>
      </c>
      <c r="D5393">
        <v>2014</v>
      </c>
    </row>
    <row r="5394" spans="2:4">
      <c r="B5394" s="80">
        <v>41772</v>
      </c>
      <c r="C5394">
        <v>3.25</v>
      </c>
      <c r="D5394">
        <v>2014</v>
      </c>
    </row>
    <row r="5395" spans="2:4">
      <c r="B5395" s="80">
        <v>41773</v>
      </c>
      <c r="C5395">
        <v>3.25</v>
      </c>
      <c r="D5395">
        <v>2014</v>
      </c>
    </row>
    <row r="5396" spans="2:4">
      <c r="B5396" s="80">
        <v>41774</v>
      </c>
      <c r="C5396">
        <v>3.25</v>
      </c>
      <c r="D5396">
        <v>2014</v>
      </c>
    </row>
    <row r="5397" spans="2:4">
      <c r="B5397" s="80">
        <v>41775</v>
      </c>
      <c r="C5397">
        <v>3.25</v>
      </c>
      <c r="D5397">
        <v>2014</v>
      </c>
    </row>
    <row r="5398" spans="2:4">
      <c r="B5398" s="80">
        <v>41776</v>
      </c>
      <c r="C5398">
        <v>0</v>
      </c>
      <c r="D5398">
        <v>2014</v>
      </c>
    </row>
    <row r="5399" spans="2:4">
      <c r="B5399" s="80">
        <v>41777</v>
      </c>
      <c r="C5399">
        <v>0</v>
      </c>
      <c r="D5399">
        <v>2014</v>
      </c>
    </row>
    <row r="5400" spans="2:4">
      <c r="B5400" s="80">
        <v>41778</v>
      </c>
      <c r="C5400">
        <v>3.25</v>
      </c>
      <c r="D5400">
        <v>2014</v>
      </c>
    </row>
    <row r="5401" spans="2:4">
      <c r="B5401" s="80">
        <v>41779</v>
      </c>
      <c r="C5401">
        <v>3.25</v>
      </c>
      <c r="D5401">
        <v>2014</v>
      </c>
    </row>
    <row r="5402" spans="2:4">
      <c r="B5402" s="80">
        <v>41780</v>
      </c>
      <c r="C5402">
        <v>3.25</v>
      </c>
      <c r="D5402">
        <v>2014</v>
      </c>
    </row>
    <row r="5403" spans="2:4">
      <c r="B5403" s="80">
        <v>41781</v>
      </c>
      <c r="C5403">
        <v>3.25</v>
      </c>
      <c r="D5403">
        <v>2014</v>
      </c>
    </row>
    <row r="5404" spans="2:4">
      <c r="B5404" s="80">
        <v>41782</v>
      </c>
      <c r="C5404">
        <v>3.25</v>
      </c>
      <c r="D5404">
        <v>2014</v>
      </c>
    </row>
    <row r="5405" spans="2:4">
      <c r="B5405" s="80">
        <v>41783</v>
      </c>
      <c r="C5405">
        <v>0</v>
      </c>
      <c r="D5405">
        <v>2014</v>
      </c>
    </row>
    <row r="5406" spans="2:4">
      <c r="B5406" s="80">
        <v>41784</v>
      </c>
      <c r="C5406">
        <v>0</v>
      </c>
      <c r="D5406">
        <v>2014</v>
      </c>
    </row>
    <row r="5407" spans="2:4">
      <c r="B5407" s="80">
        <v>41785</v>
      </c>
      <c r="C5407">
        <v>0</v>
      </c>
      <c r="D5407">
        <v>2014</v>
      </c>
    </row>
    <row r="5408" spans="2:4">
      <c r="B5408" s="80">
        <v>41786</v>
      </c>
      <c r="C5408">
        <v>3.25</v>
      </c>
      <c r="D5408">
        <v>2014</v>
      </c>
    </row>
    <row r="5409" spans="2:4">
      <c r="B5409" s="80">
        <v>41787</v>
      </c>
      <c r="C5409">
        <v>3.25</v>
      </c>
      <c r="D5409">
        <v>2014</v>
      </c>
    </row>
    <row r="5410" spans="2:4">
      <c r="B5410" s="80">
        <v>41788</v>
      </c>
      <c r="C5410">
        <v>3.25</v>
      </c>
      <c r="D5410">
        <v>2014</v>
      </c>
    </row>
    <row r="5411" spans="2:4">
      <c r="B5411" s="80">
        <v>41789</v>
      </c>
      <c r="C5411">
        <v>3.25</v>
      </c>
      <c r="D5411">
        <v>2014</v>
      </c>
    </row>
    <row r="5412" spans="2:4">
      <c r="B5412" s="80">
        <v>41790</v>
      </c>
      <c r="C5412">
        <v>0</v>
      </c>
      <c r="D5412">
        <v>2014</v>
      </c>
    </row>
    <row r="5413" spans="2:4">
      <c r="B5413" s="80">
        <v>41791</v>
      </c>
      <c r="C5413">
        <v>0</v>
      </c>
      <c r="D5413">
        <v>2014</v>
      </c>
    </row>
    <row r="5414" spans="2:4">
      <c r="B5414" s="80">
        <v>41792</v>
      </c>
      <c r="C5414">
        <v>3.25</v>
      </c>
      <c r="D5414">
        <v>2014</v>
      </c>
    </row>
    <row r="5415" spans="2:4">
      <c r="B5415" s="80">
        <v>41793</v>
      </c>
      <c r="C5415">
        <v>3.25</v>
      </c>
      <c r="D5415">
        <v>2014</v>
      </c>
    </row>
    <row r="5416" spans="2:4">
      <c r="B5416" s="80">
        <v>41794</v>
      </c>
      <c r="C5416">
        <v>3.25</v>
      </c>
      <c r="D5416">
        <v>2014</v>
      </c>
    </row>
    <row r="5417" spans="2:4">
      <c r="B5417" s="80">
        <v>41795</v>
      </c>
      <c r="C5417">
        <v>3.25</v>
      </c>
      <c r="D5417">
        <v>2014</v>
      </c>
    </row>
    <row r="5418" spans="2:4">
      <c r="B5418" s="80">
        <v>41796</v>
      </c>
      <c r="C5418">
        <v>3.25</v>
      </c>
      <c r="D5418">
        <v>2014</v>
      </c>
    </row>
    <row r="5419" spans="2:4">
      <c r="B5419" s="80">
        <v>41797</v>
      </c>
      <c r="C5419">
        <v>0</v>
      </c>
      <c r="D5419">
        <v>2014</v>
      </c>
    </row>
    <row r="5420" spans="2:4">
      <c r="B5420" s="80">
        <v>41798</v>
      </c>
      <c r="C5420">
        <v>0</v>
      </c>
      <c r="D5420">
        <v>2014</v>
      </c>
    </row>
    <row r="5421" spans="2:4">
      <c r="B5421" s="80">
        <v>41799</v>
      </c>
      <c r="C5421">
        <v>3.25</v>
      </c>
      <c r="D5421">
        <v>2014</v>
      </c>
    </row>
    <row r="5422" spans="2:4">
      <c r="B5422" s="80">
        <v>41800</v>
      </c>
      <c r="C5422">
        <v>3.25</v>
      </c>
      <c r="D5422">
        <v>2014</v>
      </c>
    </row>
    <row r="5423" spans="2:4">
      <c r="B5423" s="80">
        <v>41801</v>
      </c>
      <c r="C5423">
        <v>3.25</v>
      </c>
      <c r="D5423">
        <v>2014</v>
      </c>
    </row>
    <row r="5424" spans="2:4">
      <c r="B5424" s="80">
        <v>41802</v>
      </c>
      <c r="C5424">
        <v>3.25</v>
      </c>
      <c r="D5424">
        <v>2014</v>
      </c>
    </row>
    <row r="5425" spans="2:4">
      <c r="B5425" s="80">
        <v>41803</v>
      </c>
      <c r="C5425">
        <v>3.25</v>
      </c>
      <c r="D5425">
        <v>2014</v>
      </c>
    </row>
    <row r="5426" spans="2:4">
      <c r="B5426" s="80">
        <v>41804</v>
      </c>
      <c r="C5426">
        <v>0</v>
      </c>
      <c r="D5426">
        <v>2014</v>
      </c>
    </row>
    <row r="5427" spans="2:4">
      <c r="B5427" s="80">
        <v>41805</v>
      </c>
      <c r="C5427">
        <v>0</v>
      </c>
      <c r="D5427">
        <v>2014</v>
      </c>
    </row>
    <row r="5428" spans="2:4">
      <c r="B5428" s="80">
        <v>41806</v>
      </c>
      <c r="C5428">
        <v>3.25</v>
      </c>
      <c r="D5428">
        <v>2014</v>
      </c>
    </row>
    <row r="5429" spans="2:4">
      <c r="B5429" s="80">
        <v>41807</v>
      </c>
      <c r="C5429">
        <v>3.25</v>
      </c>
      <c r="D5429">
        <v>2014</v>
      </c>
    </row>
    <row r="5430" spans="2:4">
      <c r="B5430" s="80">
        <v>41808</v>
      </c>
      <c r="C5430">
        <v>3.25</v>
      </c>
      <c r="D5430">
        <v>2014</v>
      </c>
    </row>
    <row r="5431" spans="2:4">
      <c r="B5431" s="80">
        <v>41809</v>
      </c>
      <c r="C5431">
        <v>3.25</v>
      </c>
      <c r="D5431">
        <v>2014</v>
      </c>
    </row>
    <row r="5432" spans="2:4">
      <c r="B5432" s="80">
        <v>41810</v>
      </c>
      <c r="C5432">
        <v>3.25</v>
      </c>
      <c r="D5432">
        <v>2014</v>
      </c>
    </row>
    <row r="5433" spans="2:4">
      <c r="B5433" s="80">
        <v>41811</v>
      </c>
      <c r="C5433">
        <v>0</v>
      </c>
      <c r="D5433">
        <v>2014</v>
      </c>
    </row>
    <row r="5434" spans="2:4">
      <c r="B5434" s="80">
        <v>41812</v>
      </c>
      <c r="C5434">
        <v>0</v>
      </c>
      <c r="D5434">
        <v>2014</v>
      </c>
    </row>
    <row r="5435" spans="2:4">
      <c r="B5435" s="80">
        <v>41813</v>
      </c>
      <c r="C5435">
        <v>3.25</v>
      </c>
      <c r="D5435">
        <v>2014</v>
      </c>
    </row>
    <row r="5436" spans="2:4">
      <c r="B5436" s="80">
        <v>41814</v>
      </c>
      <c r="C5436">
        <v>3.25</v>
      </c>
      <c r="D5436">
        <v>2014</v>
      </c>
    </row>
    <row r="5437" spans="2:4">
      <c r="B5437" s="80">
        <v>41815</v>
      </c>
      <c r="C5437">
        <v>3.25</v>
      </c>
      <c r="D5437">
        <v>2014</v>
      </c>
    </row>
    <row r="5438" spans="2:4">
      <c r="B5438" s="80">
        <v>41816</v>
      </c>
      <c r="C5438">
        <v>3.25</v>
      </c>
      <c r="D5438">
        <v>2014</v>
      </c>
    </row>
    <row r="5439" spans="2:4">
      <c r="B5439" s="80">
        <v>41817</v>
      </c>
      <c r="C5439">
        <v>3.25</v>
      </c>
      <c r="D5439">
        <v>2014</v>
      </c>
    </row>
    <row r="5440" spans="2:4">
      <c r="B5440" s="80">
        <v>41818</v>
      </c>
      <c r="C5440">
        <v>0</v>
      </c>
      <c r="D5440">
        <v>2014</v>
      </c>
    </row>
    <row r="5441" spans="2:4">
      <c r="B5441" s="80">
        <v>41819</v>
      </c>
      <c r="C5441">
        <v>0</v>
      </c>
      <c r="D5441">
        <v>2014</v>
      </c>
    </row>
    <row r="5442" spans="2:4">
      <c r="B5442" s="80">
        <v>41820</v>
      </c>
      <c r="C5442">
        <v>3.25</v>
      </c>
      <c r="D5442">
        <v>2014</v>
      </c>
    </row>
    <row r="5443" spans="2:4">
      <c r="B5443" s="80">
        <v>41821</v>
      </c>
      <c r="C5443">
        <v>3.25</v>
      </c>
      <c r="D5443">
        <v>2014</v>
      </c>
    </row>
    <row r="5444" spans="2:4">
      <c r="B5444" s="80">
        <v>41822</v>
      </c>
      <c r="C5444">
        <v>3.25</v>
      </c>
      <c r="D5444">
        <v>2014</v>
      </c>
    </row>
    <row r="5445" spans="2:4">
      <c r="B5445" s="80">
        <v>41823</v>
      </c>
      <c r="C5445">
        <v>3.25</v>
      </c>
      <c r="D5445">
        <v>2014</v>
      </c>
    </row>
    <row r="5446" spans="2:4">
      <c r="B5446" s="80">
        <v>41824</v>
      </c>
      <c r="C5446">
        <v>3.25</v>
      </c>
      <c r="D5446">
        <v>2014</v>
      </c>
    </row>
    <row r="5447" spans="2:4">
      <c r="B5447" s="80">
        <v>41825</v>
      </c>
      <c r="C5447">
        <v>0</v>
      </c>
      <c r="D5447">
        <v>2014</v>
      </c>
    </row>
    <row r="5448" spans="2:4">
      <c r="B5448" s="80">
        <v>41826</v>
      </c>
      <c r="C5448">
        <v>0</v>
      </c>
      <c r="D5448">
        <v>2014</v>
      </c>
    </row>
    <row r="5449" spans="2:4">
      <c r="B5449" s="80">
        <v>41827</v>
      </c>
      <c r="C5449">
        <v>3.25</v>
      </c>
      <c r="D5449">
        <v>2014</v>
      </c>
    </row>
    <row r="5450" spans="2:4">
      <c r="B5450" s="80">
        <v>41828</v>
      </c>
      <c r="C5450">
        <v>3.25</v>
      </c>
      <c r="D5450">
        <v>2014</v>
      </c>
    </row>
    <row r="5451" spans="2:4">
      <c r="B5451" s="80">
        <v>41829</v>
      </c>
      <c r="C5451">
        <v>3.25</v>
      </c>
      <c r="D5451">
        <v>2014</v>
      </c>
    </row>
    <row r="5452" spans="2:4">
      <c r="B5452" s="80">
        <v>41830</v>
      </c>
      <c r="C5452">
        <v>3.25</v>
      </c>
      <c r="D5452">
        <v>2014</v>
      </c>
    </row>
    <row r="5453" spans="2:4">
      <c r="B5453" s="80">
        <v>41831</v>
      </c>
      <c r="C5453">
        <v>3.25</v>
      </c>
      <c r="D5453">
        <v>2014</v>
      </c>
    </row>
    <row r="5454" spans="2:4">
      <c r="B5454" s="80">
        <v>41832</v>
      </c>
      <c r="C5454">
        <v>0</v>
      </c>
      <c r="D5454">
        <v>2014</v>
      </c>
    </row>
    <row r="5455" spans="2:4">
      <c r="B5455" s="80">
        <v>41833</v>
      </c>
      <c r="C5455">
        <v>0</v>
      </c>
      <c r="D5455">
        <v>2014</v>
      </c>
    </row>
    <row r="5456" spans="2:4">
      <c r="B5456" s="80">
        <v>41834</v>
      </c>
      <c r="C5456">
        <v>3.25</v>
      </c>
      <c r="D5456">
        <v>2014</v>
      </c>
    </row>
    <row r="5457" spans="2:4">
      <c r="B5457" s="80">
        <v>41835</v>
      </c>
      <c r="C5457">
        <v>3.25</v>
      </c>
      <c r="D5457">
        <v>2014</v>
      </c>
    </row>
    <row r="5458" spans="2:4">
      <c r="B5458" s="80">
        <v>41836</v>
      </c>
      <c r="C5458">
        <v>3.25</v>
      </c>
      <c r="D5458">
        <v>2014</v>
      </c>
    </row>
    <row r="5459" spans="2:4">
      <c r="B5459" s="80">
        <v>41837</v>
      </c>
      <c r="C5459">
        <v>3.25</v>
      </c>
      <c r="D5459">
        <v>2014</v>
      </c>
    </row>
    <row r="5460" spans="2:4">
      <c r="B5460" s="80">
        <v>41838</v>
      </c>
      <c r="C5460">
        <v>3.25</v>
      </c>
      <c r="D5460">
        <v>2014</v>
      </c>
    </row>
    <row r="5461" spans="2:4">
      <c r="B5461" s="80">
        <v>41841</v>
      </c>
      <c r="C5461">
        <v>3.25</v>
      </c>
      <c r="D5461">
        <v>2014</v>
      </c>
    </row>
    <row r="5462" spans="2:4">
      <c r="B5462" s="80">
        <v>41842</v>
      </c>
      <c r="C5462">
        <v>3.25</v>
      </c>
      <c r="D5462">
        <v>2014</v>
      </c>
    </row>
    <row r="5463" spans="2:4">
      <c r="B5463" s="80">
        <v>41843</v>
      </c>
      <c r="C5463">
        <v>3.25</v>
      </c>
      <c r="D5463">
        <v>2014</v>
      </c>
    </row>
    <row r="5464" spans="2:4">
      <c r="B5464" s="80">
        <v>41844</v>
      </c>
      <c r="C5464">
        <v>3.25</v>
      </c>
      <c r="D5464">
        <v>2014</v>
      </c>
    </row>
    <row r="5465" spans="2:4">
      <c r="B5465" s="80">
        <v>41845</v>
      </c>
      <c r="C5465">
        <v>3.25</v>
      </c>
      <c r="D5465">
        <v>2014</v>
      </c>
    </row>
    <row r="5466" spans="2:4">
      <c r="B5466" s="80">
        <v>41848</v>
      </c>
      <c r="C5466">
        <v>3.25</v>
      </c>
      <c r="D5466">
        <v>2014</v>
      </c>
    </row>
    <row r="5467" spans="2:4">
      <c r="B5467" s="80">
        <v>41849</v>
      </c>
      <c r="C5467">
        <v>3.25</v>
      </c>
      <c r="D5467">
        <v>2014</v>
      </c>
    </row>
    <row r="5468" spans="2:4">
      <c r="B5468" s="80">
        <v>41850</v>
      </c>
      <c r="C5468">
        <v>3.25</v>
      </c>
      <c r="D5468">
        <v>2014</v>
      </c>
    </row>
    <row r="5469" spans="2:4">
      <c r="B5469" s="80">
        <v>41851</v>
      </c>
      <c r="C5469">
        <v>3.25</v>
      </c>
      <c r="D5469">
        <v>2014</v>
      </c>
    </row>
    <row r="5470" spans="2:4">
      <c r="B5470" s="80">
        <v>41852</v>
      </c>
      <c r="C5470">
        <v>3.25</v>
      </c>
      <c r="D5470">
        <v>2014</v>
      </c>
    </row>
    <row r="5471" spans="2:4">
      <c r="B5471" s="80">
        <v>41855</v>
      </c>
      <c r="C5471">
        <v>3.25</v>
      </c>
      <c r="D5471">
        <v>2014</v>
      </c>
    </row>
    <row r="5472" spans="2:4">
      <c r="B5472" s="80">
        <v>41856</v>
      </c>
      <c r="C5472">
        <v>3.25</v>
      </c>
      <c r="D5472">
        <v>2014</v>
      </c>
    </row>
    <row r="5473" spans="2:4">
      <c r="B5473" s="80">
        <v>41857</v>
      </c>
      <c r="C5473">
        <v>3.25</v>
      </c>
      <c r="D5473">
        <v>2014</v>
      </c>
    </row>
    <row r="5474" spans="2:4">
      <c r="B5474" s="80">
        <v>41858</v>
      </c>
      <c r="C5474">
        <v>3.25</v>
      </c>
      <c r="D5474">
        <v>2014</v>
      </c>
    </row>
    <row r="5475" spans="2:4">
      <c r="B5475" s="80">
        <v>41859</v>
      </c>
      <c r="C5475">
        <v>3.25</v>
      </c>
      <c r="D5475">
        <v>2014</v>
      </c>
    </row>
    <row r="5476" spans="2:4">
      <c r="B5476" s="80">
        <v>41862</v>
      </c>
      <c r="C5476">
        <v>3.25</v>
      </c>
      <c r="D5476">
        <v>2014</v>
      </c>
    </row>
    <row r="5477" spans="2:4">
      <c r="B5477" s="80">
        <v>41863</v>
      </c>
      <c r="C5477">
        <v>3.25</v>
      </c>
      <c r="D5477">
        <v>2014</v>
      </c>
    </row>
    <row r="5478" spans="2:4">
      <c r="B5478" s="80">
        <v>41864</v>
      </c>
      <c r="C5478">
        <v>3.25</v>
      </c>
      <c r="D5478">
        <v>2014</v>
      </c>
    </row>
    <row r="5479" spans="2:4">
      <c r="B5479" s="80">
        <v>41865</v>
      </c>
      <c r="C5479">
        <v>3.25</v>
      </c>
      <c r="D5479">
        <v>2014</v>
      </c>
    </row>
    <row r="5480" spans="2:4">
      <c r="B5480" s="80">
        <v>41866</v>
      </c>
      <c r="C5480">
        <v>3.25</v>
      </c>
      <c r="D5480">
        <v>2014</v>
      </c>
    </row>
    <row r="5481" spans="2:4">
      <c r="B5481" s="80">
        <v>41869</v>
      </c>
      <c r="C5481">
        <v>3.25</v>
      </c>
      <c r="D5481">
        <v>2014</v>
      </c>
    </row>
    <row r="5482" spans="2:4">
      <c r="B5482" s="80">
        <v>41870</v>
      </c>
      <c r="C5482">
        <v>3.25</v>
      </c>
      <c r="D5482">
        <v>2014</v>
      </c>
    </row>
    <row r="5483" spans="2:4">
      <c r="B5483" s="80">
        <v>41871</v>
      </c>
      <c r="C5483">
        <v>3.25</v>
      </c>
      <c r="D5483">
        <v>2014</v>
      </c>
    </row>
    <row r="5484" spans="2:4">
      <c r="B5484" s="80">
        <v>41872</v>
      </c>
      <c r="C5484">
        <v>3.25</v>
      </c>
      <c r="D5484">
        <v>2014</v>
      </c>
    </row>
    <row r="5485" spans="2:4">
      <c r="B5485" s="80">
        <v>41873</v>
      </c>
      <c r="C5485">
        <v>3.25</v>
      </c>
      <c r="D5485">
        <v>2014</v>
      </c>
    </row>
    <row r="5486" spans="2:4">
      <c r="B5486" s="80">
        <v>41876</v>
      </c>
      <c r="C5486">
        <v>3.25</v>
      </c>
      <c r="D5486">
        <v>2014</v>
      </c>
    </row>
    <row r="5487" spans="2:4">
      <c r="B5487" s="80">
        <v>41877</v>
      </c>
      <c r="C5487">
        <v>3.25</v>
      </c>
      <c r="D5487">
        <v>2014</v>
      </c>
    </row>
    <row r="5488" spans="2:4">
      <c r="B5488" s="80">
        <v>41878</v>
      </c>
      <c r="C5488">
        <v>3.25</v>
      </c>
      <c r="D5488">
        <v>2014</v>
      </c>
    </row>
    <row r="5489" spans="2:4">
      <c r="B5489" s="80">
        <v>41879</v>
      </c>
      <c r="C5489">
        <v>3.25</v>
      </c>
      <c r="D5489">
        <v>2014</v>
      </c>
    </row>
    <row r="5490" spans="2:4">
      <c r="B5490" s="80">
        <v>41880</v>
      </c>
      <c r="C5490">
        <v>3.25</v>
      </c>
      <c r="D5490">
        <v>2014</v>
      </c>
    </row>
    <row r="5491" spans="2:4">
      <c r="B5491" s="80">
        <v>41883</v>
      </c>
      <c r="C5491">
        <v>3.25</v>
      </c>
      <c r="D5491">
        <v>2014</v>
      </c>
    </row>
    <row r="5492" spans="2:4">
      <c r="B5492" s="80">
        <v>41884</v>
      </c>
      <c r="C5492">
        <v>3.25</v>
      </c>
      <c r="D5492">
        <v>2014</v>
      </c>
    </row>
    <row r="5493" spans="2:4">
      <c r="B5493" s="80">
        <v>41885</v>
      </c>
      <c r="C5493">
        <v>3.25</v>
      </c>
      <c r="D5493">
        <v>2014</v>
      </c>
    </row>
    <row r="5494" spans="2:4">
      <c r="B5494" s="80">
        <v>41886</v>
      </c>
      <c r="C5494">
        <v>3.25</v>
      </c>
      <c r="D5494">
        <v>2014</v>
      </c>
    </row>
    <row r="5495" spans="2:4">
      <c r="B5495" s="80">
        <v>41887</v>
      </c>
      <c r="C5495">
        <v>3.25</v>
      </c>
      <c r="D5495">
        <v>2014</v>
      </c>
    </row>
    <row r="5496" spans="2:4">
      <c r="B5496" s="80">
        <v>41890</v>
      </c>
      <c r="C5496">
        <v>3.25</v>
      </c>
      <c r="D5496">
        <v>2014</v>
      </c>
    </row>
    <row r="5497" spans="2:4">
      <c r="B5497" s="80">
        <v>41891</v>
      </c>
      <c r="C5497">
        <v>3.25</v>
      </c>
      <c r="D5497">
        <v>2014</v>
      </c>
    </row>
    <row r="5498" spans="2:4">
      <c r="B5498" s="80">
        <v>41892</v>
      </c>
      <c r="C5498">
        <v>3.25</v>
      </c>
      <c r="D5498">
        <v>2014</v>
      </c>
    </row>
    <row r="5499" spans="2:4">
      <c r="B5499" s="80">
        <v>41893</v>
      </c>
      <c r="C5499">
        <v>3.25</v>
      </c>
      <c r="D5499">
        <v>2014</v>
      </c>
    </row>
    <row r="5500" spans="2:4">
      <c r="B5500" s="80">
        <v>41894</v>
      </c>
      <c r="C5500">
        <v>3.25</v>
      </c>
      <c r="D5500">
        <v>2014</v>
      </c>
    </row>
    <row r="5501" spans="2:4">
      <c r="B5501" s="80">
        <v>41897</v>
      </c>
      <c r="C5501">
        <v>3.25</v>
      </c>
      <c r="D5501">
        <v>2014</v>
      </c>
    </row>
    <row r="5502" spans="2:4">
      <c r="B5502" s="80">
        <v>41898</v>
      </c>
      <c r="C5502">
        <v>3.25</v>
      </c>
      <c r="D5502">
        <v>2014</v>
      </c>
    </row>
    <row r="5503" spans="2:4">
      <c r="B5503" s="80">
        <v>41899</v>
      </c>
      <c r="C5503">
        <v>3.25</v>
      </c>
      <c r="D5503">
        <v>2014</v>
      </c>
    </row>
    <row r="5504" spans="2:4">
      <c r="B5504" s="80">
        <v>41900</v>
      </c>
      <c r="C5504">
        <v>3.25</v>
      </c>
      <c r="D5504">
        <v>2014</v>
      </c>
    </row>
    <row r="5505" spans="2:4">
      <c r="B5505" s="80">
        <v>41901</v>
      </c>
      <c r="C5505">
        <v>3.25</v>
      </c>
      <c r="D5505">
        <v>2014</v>
      </c>
    </row>
    <row r="5506" spans="2:4">
      <c r="B5506" s="80">
        <v>41904</v>
      </c>
      <c r="C5506">
        <v>3.25</v>
      </c>
      <c r="D5506">
        <v>2014</v>
      </c>
    </row>
    <row r="5507" spans="2:4">
      <c r="B5507" s="80">
        <v>41905</v>
      </c>
      <c r="C5507">
        <v>3.25</v>
      </c>
      <c r="D5507">
        <v>2014</v>
      </c>
    </row>
    <row r="5508" spans="2:4">
      <c r="B5508" s="80">
        <v>41906</v>
      </c>
      <c r="C5508">
        <v>3.25</v>
      </c>
      <c r="D5508">
        <v>2014</v>
      </c>
    </row>
    <row r="5509" spans="2:4">
      <c r="B5509" s="80">
        <v>41907</v>
      </c>
      <c r="C5509">
        <v>3.25</v>
      </c>
      <c r="D5509">
        <v>2014</v>
      </c>
    </row>
    <row r="5510" spans="2:4">
      <c r="B5510" s="80">
        <v>41908</v>
      </c>
      <c r="C5510">
        <v>3.25</v>
      </c>
      <c r="D5510">
        <v>2014</v>
      </c>
    </row>
    <row r="5511" spans="2:4">
      <c r="B5511" s="80">
        <v>41911</v>
      </c>
      <c r="C5511">
        <v>3.25</v>
      </c>
      <c r="D5511">
        <v>2014</v>
      </c>
    </row>
    <row r="5512" spans="2:4">
      <c r="B5512" s="80">
        <v>41912</v>
      </c>
      <c r="C5512">
        <v>3.25</v>
      </c>
      <c r="D5512">
        <v>2014</v>
      </c>
    </row>
    <row r="5513" spans="2:4">
      <c r="B5513" s="80">
        <v>41913</v>
      </c>
      <c r="C5513">
        <v>3.25</v>
      </c>
      <c r="D5513">
        <v>2014</v>
      </c>
    </row>
    <row r="5514" spans="2:4">
      <c r="B5514" s="80">
        <v>41914</v>
      </c>
      <c r="C5514">
        <v>3.25</v>
      </c>
      <c r="D5514">
        <v>2014</v>
      </c>
    </row>
    <row r="5515" spans="2:4">
      <c r="B5515" s="80">
        <v>41915</v>
      </c>
      <c r="C5515">
        <v>3.25</v>
      </c>
      <c r="D5515">
        <v>2014</v>
      </c>
    </row>
    <row r="5516" spans="2:4">
      <c r="B5516" s="80">
        <v>41918</v>
      </c>
      <c r="C5516">
        <v>3.25</v>
      </c>
      <c r="D5516">
        <v>2014</v>
      </c>
    </row>
    <row r="5517" spans="2:4">
      <c r="B5517" s="80">
        <v>41919</v>
      </c>
      <c r="C5517">
        <v>3.25</v>
      </c>
      <c r="D5517">
        <v>2014</v>
      </c>
    </row>
    <row r="5518" spans="2:4">
      <c r="B5518" s="80">
        <v>41920</v>
      </c>
      <c r="C5518">
        <v>3.25</v>
      </c>
      <c r="D5518">
        <v>2014</v>
      </c>
    </row>
    <row r="5519" spans="2:4">
      <c r="B5519" s="80">
        <v>41921</v>
      </c>
      <c r="C5519">
        <v>3.25</v>
      </c>
      <c r="D5519">
        <v>2014</v>
      </c>
    </row>
    <row r="5520" spans="2:4">
      <c r="B5520" s="80">
        <v>41922</v>
      </c>
      <c r="C5520">
        <v>3.25</v>
      </c>
      <c r="D5520">
        <v>2014</v>
      </c>
    </row>
    <row r="5521" spans="2:4">
      <c r="B5521" s="80">
        <v>41925</v>
      </c>
      <c r="C5521">
        <v>3.25</v>
      </c>
      <c r="D5521">
        <v>2014</v>
      </c>
    </row>
    <row r="5522" spans="2:4">
      <c r="B5522" s="80">
        <v>41926</v>
      </c>
      <c r="C5522">
        <v>3.25</v>
      </c>
      <c r="D5522">
        <v>2014</v>
      </c>
    </row>
    <row r="5523" spans="2:4">
      <c r="B5523" s="80">
        <v>41927</v>
      </c>
      <c r="C5523">
        <v>3.25</v>
      </c>
      <c r="D5523">
        <v>2014</v>
      </c>
    </row>
    <row r="5524" spans="2:4">
      <c r="B5524" s="80">
        <v>41928</v>
      </c>
      <c r="C5524">
        <v>3.25</v>
      </c>
      <c r="D5524">
        <v>2014</v>
      </c>
    </row>
    <row r="5525" spans="2:4">
      <c r="B5525" s="80">
        <v>41929</v>
      </c>
      <c r="C5525">
        <v>3.25</v>
      </c>
      <c r="D5525">
        <v>2014</v>
      </c>
    </row>
    <row r="5526" spans="2:4">
      <c r="B5526" s="80">
        <v>41932</v>
      </c>
      <c r="C5526">
        <v>3.25</v>
      </c>
      <c r="D5526">
        <v>2014</v>
      </c>
    </row>
    <row r="5527" spans="2:4">
      <c r="B5527" s="80">
        <v>41933</v>
      </c>
      <c r="C5527">
        <v>3.25</v>
      </c>
      <c r="D5527">
        <v>2014</v>
      </c>
    </row>
    <row r="5528" spans="2:4">
      <c r="B5528" s="80">
        <v>41934</v>
      </c>
      <c r="C5528">
        <v>3.25</v>
      </c>
      <c r="D5528">
        <v>2014</v>
      </c>
    </row>
    <row r="5529" spans="2:4">
      <c r="B5529" s="80">
        <v>41935</v>
      </c>
      <c r="C5529">
        <v>3.25</v>
      </c>
      <c r="D5529">
        <v>2014</v>
      </c>
    </row>
    <row r="5530" spans="2:4">
      <c r="B5530" s="80">
        <v>41936</v>
      </c>
      <c r="C5530">
        <v>3.25</v>
      </c>
      <c r="D5530">
        <v>2014</v>
      </c>
    </row>
    <row r="5531" spans="2:4">
      <c r="B5531" s="80">
        <v>41939</v>
      </c>
      <c r="C5531">
        <v>3.25</v>
      </c>
      <c r="D5531">
        <v>2014</v>
      </c>
    </row>
    <row r="5532" spans="2:4">
      <c r="B5532" s="80">
        <v>41940</v>
      </c>
      <c r="C5532">
        <v>3.25</v>
      </c>
      <c r="D5532">
        <v>2014</v>
      </c>
    </row>
    <row r="5533" spans="2:4">
      <c r="B5533" s="80">
        <v>41941</v>
      </c>
      <c r="C5533">
        <v>3.25</v>
      </c>
      <c r="D5533">
        <v>2014</v>
      </c>
    </row>
    <row r="5534" spans="2:4">
      <c r="B5534" s="80">
        <v>41942</v>
      </c>
      <c r="C5534">
        <v>3.25</v>
      </c>
      <c r="D5534">
        <v>2014</v>
      </c>
    </row>
    <row r="5535" spans="2:4">
      <c r="B5535" s="80">
        <v>41943</v>
      </c>
      <c r="C5535">
        <v>3.25</v>
      </c>
      <c r="D5535">
        <v>2014</v>
      </c>
    </row>
    <row r="5536" spans="2:4">
      <c r="B5536" s="80">
        <v>41946</v>
      </c>
      <c r="C5536">
        <v>3.25</v>
      </c>
      <c r="D5536">
        <v>2014</v>
      </c>
    </row>
    <row r="5537" spans="2:4">
      <c r="B5537" s="80">
        <v>41947</v>
      </c>
      <c r="C5537">
        <v>3.25</v>
      </c>
      <c r="D5537">
        <v>2014</v>
      </c>
    </row>
    <row r="5538" spans="2:4">
      <c r="B5538" s="80">
        <v>41948</v>
      </c>
      <c r="C5538">
        <v>3.25</v>
      </c>
      <c r="D5538">
        <v>2014</v>
      </c>
    </row>
    <row r="5539" spans="2:4">
      <c r="B5539" s="80">
        <v>41949</v>
      </c>
      <c r="C5539">
        <v>3.25</v>
      </c>
      <c r="D5539">
        <v>2014</v>
      </c>
    </row>
    <row r="5540" spans="2:4">
      <c r="B5540" s="80">
        <v>41950</v>
      </c>
      <c r="C5540">
        <v>3.25</v>
      </c>
      <c r="D5540">
        <v>2014</v>
      </c>
    </row>
    <row r="5541" spans="2:4">
      <c r="B5541" s="80">
        <v>41953</v>
      </c>
      <c r="C5541">
        <v>3.25</v>
      </c>
      <c r="D5541">
        <v>2014</v>
      </c>
    </row>
    <row r="5542" spans="2:4">
      <c r="B5542" s="80">
        <v>41954</v>
      </c>
      <c r="C5542">
        <v>3.25</v>
      </c>
      <c r="D5542">
        <v>2014</v>
      </c>
    </row>
    <row r="5543" spans="2:4">
      <c r="B5543" s="80">
        <v>41955</v>
      </c>
      <c r="C5543">
        <v>3.25</v>
      </c>
      <c r="D5543">
        <v>2014</v>
      </c>
    </row>
    <row r="5544" spans="2:4">
      <c r="B5544" s="80">
        <v>41956</v>
      </c>
      <c r="C5544">
        <v>3.25</v>
      </c>
      <c r="D5544">
        <v>2014</v>
      </c>
    </row>
    <row r="5545" spans="2:4">
      <c r="B5545" s="80">
        <v>41957</v>
      </c>
      <c r="C5545">
        <v>3.25</v>
      </c>
      <c r="D5545">
        <v>2014</v>
      </c>
    </row>
    <row r="5546" spans="2:4">
      <c r="B5546" s="80">
        <v>41960</v>
      </c>
      <c r="C5546">
        <v>3.25</v>
      </c>
      <c r="D5546">
        <v>2014</v>
      </c>
    </row>
    <row r="5547" spans="2:4">
      <c r="B5547" s="80">
        <v>41961</v>
      </c>
      <c r="C5547">
        <v>3.25</v>
      </c>
      <c r="D5547">
        <v>2014</v>
      </c>
    </row>
    <row r="5548" spans="2:4">
      <c r="B5548" s="80">
        <v>41962</v>
      </c>
      <c r="C5548">
        <v>3.25</v>
      </c>
      <c r="D5548">
        <v>2014</v>
      </c>
    </row>
    <row r="5549" spans="2:4">
      <c r="B5549" s="80">
        <v>41963</v>
      </c>
      <c r="C5549">
        <v>3.25</v>
      </c>
      <c r="D5549">
        <v>2014</v>
      </c>
    </row>
    <row r="5550" spans="2:4">
      <c r="B5550" s="80">
        <v>41964</v>
      </c>
      <c r="C5550">
        <v>3.25</v>
      </c>
      <c r="D5550">
        <v>2014</v>
      </c>
    </row>
    <row r="5551" spans="2:4">
      <c r="B5551" s="80">
        <v>41967</v>
      </c>
      <c r="C5551">
        <v>3.25</v>
      </c>
      <c r="D5551">
        <v>2014</v>
      </c>
    </row>
    <row r="5552" spans="2:4">
      <c r="B5552" s="80">
        <v>41968</v>
      </c>
      <c r="C5552">
        <v>3.25</v>
      </c>
      <c r="D5552">
        <v>2014</v>
      </c>
    </row>
    <row r="5553" spans="2:4">
      <c r="B5553" s="80">
        <v>41969</v>
      </c>
      <c r="C5553">
        <v>3.25</v>
      </c>
      <c r="D5553">
        <v>2014</v>
      </c>
    </row>
    <row r="5554" spans="2:4">
      <c r="B5554" s="80">
        <v>41970</v>
      </c>
      <c r="C5554">
        <v>3.25</v>
      </c>
      <c r="D5554">
        <v>2014</v>
      </c>
    </row>
    <row r="5555" spans="2:4">
      <c r="B5555" s="80">
        <v>41971</v>
      </c>
      <c r="C5555">
        <v>3.25</v>
      </c>
      <c r="D5555">
        <v>2014</v>
      </c>
    </row>
    <row r="5556" spans="2:4">
      <c r="B5556" s="80">
        <v>41974</v>
      </c>
      <c r="C5556">
        <v>3.25</v>
      </c>
      <c r="D5556">
        <v>2014</v>
      </c>
    </row>
    <row r="5557" spans="2:4">
      <c r="B5557" s="80">
        <v>41975</v>
      </c>
      <c r="C5557">
        <v>3.25</v>
      </c>
      <c r="D5557">
        <v>2014</v>
      </c>
    </row>
    <row r="5558" spans="2:4">
      <c r="B5558" s="80">
        <v>41976</v>
      </c>
      <c r="C5558">
        <v>3.25</v>
      </c>
      <c r="D5558">
        <v>2014</v>
      </c>
    </row>
    <row r="5559" spans="2:4">
      <c r="B5559" s="80">
        <v>41977</v>
      </c>
      <c r="C5559">
        <v>3.25</v>
      </c>
      <c r="D5559">
        <v>2014</v>
      </c>
    </row>
    <row r="5560" spans="2:4">
      <c r="B5560" s="80">
        <v>41978</v>
      </c>
      <c r="C5560">
        <v>3.25</v>
      </c>
      <c r="D5560">
        <v>2014</v>
      </c>
    </row>
    <row r="5561" spans="2:4">
      <c r="B5561" s="80">
        <v>41981</v>
      </c>
      <c r="C5561">
        <v>3.25</v>
      </c>
      <c r="D5561">
        <v>2014</v>
      </c>
    </row>
    <row r="5562" spans="2:4">
      <c r="B5562" s="80">
        <v>41982</v>
      </c>
      <c r="C5562">
        <v>3.25</v>
      </c>
      <c r="D5562">
        <v>2014</v>
      </c>
    </row>
    <row r="5563" spans="2:4">
      <c r="B5563" s="80">
        <v>41983</v>
      </c>
      <c r="C5563">
        <v>3.25</v>
      </c>
      <c r="D5563">
        <v>2014</v>
      </c>
    </row>
    <row r="5564" spans="2:4">
      <c r="B5564" s="80">
        <v>41984</v>
      </c>
      <c r="C5564">
        <v>3.25</v>
      </c>
      <c r="D5564">
        <v>2014</v>
      </c>
    </row>
    <row r="5565" spans="2:4">
      <c r="B5565" s="80">
        <v>41985</v>
      </c>
      <c r="C5565">
        <v>3.25</v>
      </c>
      <c r="D5565">
        <v>2014</v>
      </c>
    </row>
    <row r="5566" spans="2:4">
      <c r="B5566" s="80">
        <v>41988</v>
      </c>
      <c r="C5566">
        <v>3.25</v>
      </c>
      <c r="D5566">
        <v>2014</v>
      </c>
    </row>
    <row r="5567" spans="2:4">
      <c r="B5567" s="80">
        <v>41989</v>
      </c>
      <c r="C5567">
        <v>3.25</v>
      </c>
      <c r="D5567">
        <v>2014</v>
      </c>
    </row>
    <row r="5568" spans="2:4">
      <c r="B5568" s="80">
        <v>41990</v>
      </c>
      <c r="C5568">
        <v>3.25</v>
      </c>
      <c r="D5568">
        <v>2014</v>
      </c>
    </row>
    <row r="5569" spans="2:4">
      <c r="B5569" s="80">
        <v>41991</v>
      </c>
      <c r="C5569">
        <v>3.25</v>
      </c>
      <c r="D5569">
        <v>2014</v>
      </c>
    </row>
    <row r="5570" spans="2:4">
      <c r="B5570" s="80">
        <v>41992</v>
      </c>
      <c r="C5570">
        <v>3.25</v>
      </c>
      <c r="D5570">
        <v>2014</v>
      </c>
    </row>
    <row r="5571" spans="2:4">
      <c r="B5571" s="80">
        <v>41995</v>
      </c>
      <c r="C5571">
        <v>3.25</v>
      </c>
      <c r="D5571">
        <v>2014</v>
      </c>
    </row>
    <row r="5572" spans="2:4">
      <c r="B5572" s="80">
        <v>41996</v>
      </c>
      <c r="C5572">
        <v>3.25</v>
      </c>
      <c r="D5572">
        <v>2014</v>
      </c>
    </row>
    <row r="5573" spans="2:4">
      <c r="B5573" s="80">
        <v>41997</v>
      </c>
      <c r="C5573">
        <v>3.25</v>
      </c>
      <c r="D5573">
        <v>2014</v>
      </c>
    </row>
    <row r="5574" spans="2:4">
      <c r="B5574" s="80">
        <v>41999</v>
      </c>
      <c r="C5574">
        <v>3.25</v>
      </c>
      <c r="D5574">
        <v>2014</v>
      </c>
    </row>
    <row r="5575" spans="2:4">
      <c r="B5575" s="80">
        <v>42002</v>
      </c>
      <c r="C5575">
        <v>3.25</v>
      </c>
      <c r="D5575">
        <v>2014</v>
      </c>
    </row>
    <row r="5576" spans="2:4">
      <c r="B5576" s="80">
        <v>42003</v>
      </c>
      <c r="C5576">
        <v>3.25</v>
      </c>
      <c r="D5576">
        <v>2014</v>
      </c>
    </row>
    <row r="5577" spans="2:4">
      <c r="B5577" s="80">
        <v>42004</v>
      </c>
      <c r="C5577">
        <v>3.25</v>
      </c>
      <c r="D5577">
        <v>2014</v>
      </c>
    </row>
    <row r="5578" spans="2:4">
      <c r="B5578" s="80">
        <v>42006</v>
      </c>
      <c r="C5578">
        <v>3.25</v>
      </c>
      <c r="D5578">
        <v>2015</v>
      </c>
    </row>
    <row r="5579" spans="2:4">
      <c r="B5579" s="80">
        <v>42009</v>
      </c>
      <c r="C5579">
        <v>3.25</v>
      </c>
      <c r="D5579">
        <v>2015</v>
      </c>
    </row>
    <row r="5580" spans="2:4">
      <c r="B5580" s="80">
        <v>42010</v>
      </c>
      <c r="C5580">
        <v>3.25</v>
      </c>
      <c r="D5580">
        <v>2015</v>
      </c>
    </row>
    <row r="5581" spans="2:4">
      <c r="B5581" s="80">
        <v>42011</v>
      </c>
      <c r="C5581">
        <v>3.25</v>
      </c>
      <c r="D5581">
        <v>2015</v>
      </c>
    </row>
    <row r="5582" spans="2:4">
      <c r="B5582" s="80">
        <v>42012</v>
      </c>
      <c r="C5582">
        <v>3.25</v>
      </c>
      <c r="D5582">
        <v>2015</v>
      </c>
    </row>
    <row r="5583" spans="2:4">
      <c r="B5583" s="80">
        <v>42013</v>
      </c>
      <c r="C5583">
        <v>3.25</v>
      </c>
      <c r="D5583">
        <v>2015</v>
      </c>
    </row>
    <row r="5584" spans="2:4">
      <c r="B5584" s="80">
        <v>42016</v>
      </c>
      <c r="C5584">
        <v>3.25</v>
      </c>
      <c r="D5584">
        <v>2015</v>
      </c>
    </row>
    <row r="5585" spans="2:4">
      <c r="B5585" s="80">
        <v>42017</v>
      </c>
      <c r="C5585">
        <v>3.25</v>
      </c>
      <c r="D5585">
        <v>2015</v>
      </c>
    </row>
    <row r="5586" spans="2:4">
      <c r="B5586" s="80">
        <v>42018</v>
      </c>
      <c r="C5586">
        <v>3.25</v>
      </c>
      <c r="D5586">
        <v>2015</v>
      </c>
    </row>
    <row r="5587" spans="2:4">
      <c r="B5587" s="80">
        <v>42019</v>
      </c>
      <c r="C5587">
        <v>3.25</v>
      </c>
      <c r="D5587">
        <v>2015</v>
      </c>
    </row>
    <row r="5588" spans="2:4">
      <c r="B5588" s="80">
        <v>42020</v>
      </c>
      <c r="C5588">
        <v>3.25</v>
      </c>
      <c r="D5588">
        <v>2015</v>
      </c>
    </row>
    <row r="5589" spans="2:4">
      <c r="B5589" s="80">
        <v>42023</v>
      </c>
      <c r="C5589">
        <v>3.25</v>
      </c>
      <c r="D5589">
        <v>2015</v>
      </c>
    </row>
    <row r="5590" spans="2:4">
      <c r="B5590" s="80">
        <v>42024</v>
      </c>
      <c r="C5590">
        <v>3.25</v>
      </c>
      <c r="D5590">
        <v>2015</v>
      </c>
    </row>
    <row r="5591" spans="2:4">
      <c r="B5591" s="80">
        <v>42025</v>
      </c>
      <c r="C5591">
        <v>3.25</v>
      </c>
      <c r="D5591">
        <v>2015</v>
      </c>
    </row>
    <row r="5592" spans="2:4">
      <c r="B5592" s="80">
        <v>42026</v>
      </c>
      <c r="C5592">
        <v>3.25</v>
      </c>
      <c r="D5592">
        <v>2015</v>
      </c>
    </row>
    <row r="5593" spans="2:4">
      <c r="B5593" s="80">
        <v>42027</v>
      </c>
      <c r="C5593">
        <v>3.25</v>
      </c>
      <c r="D5593">
        <v>2015</v>
      </c>
    </row>
    <row r="5594" spans="2:4">
      <c r="B5594" s="80">
        <v>42030</v>
      </c>
      <c r="C5594">
        <v>3.25</v>
      </c>
      <c r="D5594">
        <v>2015</v>
      </c>
    </row>
    <row r="5595" spans="2:4">
      <c r="B5595" s="80">
        <v>42031</v>
      </c>
      <c r="C5595">
        <v>3.25</v>
      </c>
      <c r="D5595">
        <v>2015</v>
      </c>
    </row>
    <row r="5596" spans="2:4">
      <c r="B5596" s="80">
        <v>42032</v>
      </c>
      <c r="C5596">
        <v>3.25</v>
      </c>
      <c r="D5596">
        <v>2015</v>
      </c>
    </row>
    <row r="5597" spans="2:4">
      <c r="B5597" s="80">
        <v>42033</v>
      </c>
      <c r="C5597">
        <v>3.25</v>
      </c>
      <c r="D5597">
        <v>2015</v>
      </c>
    </row>
    <row r="5598" spans="2:4">
      <c r="B5598" s="80">
        <v>42034</v>
      </c>
      <c r="C5598">
        <v>3.25</v>
      </c>
      <c r="D5598">
        <v>2015</v>
      </c>
    </row>
    <row r="5599" spans="2:4">
      <c r="B5599" s="80">
        <v>42037</v>
      </c>
      <c r="C5599">
        <v>3.25</v>
      </c>
      <c r="D5599">
        <v>2015</v>
      </c>
    </row>
    <row r="5600" spans="2:4">
      <c r="B5600" s="80">
        <v>42038</v>
      </c>
      <c r="C5600">
        <v>3.25</v>
      </c>
      <c r="D5600">
        <v>2015</v>
      </c>
    </row>
    <row r="5601" spans="2:4">
      <c r="B5601" s="80">
        <v>42039</v>
      </c>
      <c r="C5601">
        <v>3.25</v>
      </c>
      <c r="D5601">
        <v>2015</v>
      </c>
    </row>
    <row r="5602" spans="2:4">
      <c r="B5602" s="80">
        <v>42040</v>
      </c>
      <c r="C5602">
        <v>3.25</v>
      </c>
      <c r="D5602">
        <v>2015</v>
      </c>
    </row>
    <row r="5603" spans="2:4">
      <c r="B5603" s="80">
        <v>42041</v>
      </c>
      <c r="C5603">
        <v>3.25</v>
      </c>
      <c r="D5603">
        <v>2015</v>
      </c>
    </row>
    <row r="5604" spans="2:4">
      <c r="B5604" s="80">
        <v>42044</v>
      </c>
      <c r="C5604">
        <v>3.25</v>
      </c>
      <c r="D5604">
        <v>2015</v>
      </c>
    </row>
    <row r="5605" spans="2:4">
      <c r="B5605" s="80">
        <v>42045</v>
      </c>
      <c r="C5605">
        <v>3.25</v>
      </c>
      <c r="D5605">
        <v>2015</v>
      </c>
    </row>
    <row r="5606" spans="2:4">
      <c r="B5606" s="80">
        <v>42046</v>
      </c>
      <c r="C5606">
        <v>3.25</v>
      </c>
      <c r="D5606">
        <v>2015</v>
      </c>
    </row>
    <row r="5607" spans="2:4">
      <c r="B5607" s="80">
        <v>42047</v>
      </c>
      <c r="C5607">
        <v>3.25</v>
      </c>
      <c r="D5607">
        <v>2015</v>
      </c>
    </row>
    <row r="5608" spans="2:4">
      <c r="B5608" s="80">
        <v>42048</v>
      </c>
      <c r="C5608">
        <v>3.25</v>
      </c>
      <c r="D5608">
        <v>2015</v>
      </c>
    </row>
    <row r="5609" spans="2:4">
      <c r="B5609" s="80">
        <v>42051</v>
      </c>
      <c r="C5609">
        <v>3.25</v>
      </c>
      <c r="D5609">
        <v>2015</v>
      </c>
    </row>
    <row r="5610" spans="2:4">
      <c r="B5610" s="80">
        <v>42052</v>
      </c>
      <c r="C5610">
        <v>3.25</v>
      </c>
      <c r="D5610">
        <v>2015</v>
      </c>
    </row>
    <row r="5611" spans="2:4">
      <c r="B5611" s="80">
        <v>42053</v>
      </c>
      <c r="C5611">
        <v>3.25</v>
      </c>
      <c r="D5611">
        <v>2015</v>
      </c>
    </row>
    <row r="5612" spans="2:4">
      <c r="B5612" s="80">
        <v>42054</v>
      </c>
      <c r="C5612">
        <v>3.25</v>
      </c>
      <c r="D5612">
        <v>2015</v>
      </c>
    </row>
    <row r="5613" spans="2:4">
      <c r="B5613" s="80">
        <v>42055</v>
      </c>
      <c r="C5613">
        <v>3.25</v>
      </c>
      <c r="D5613">
        <v>2015</v>
      </c>
    </row>
    <row r="5614" spans="2:4">
      <c r="B5614" s="80">
        <v>42058</v>
      </c>
      <c r="C5614">
        <v>3.25</v>
      </c>
      <c r="D5614">
        <v>2015</v>
      </c>
    </row>
    <row r="5615" spans="2:4">
      <c r="B5615" s="80">
        <v>42059</v>
      </c>
      <c r="C5615">
        <v>3.25</v>
      </c>
      <c r="D5615">
        <v>2015</v>
      </c>
    </row>
    <row r="5616" spans="2:4">
      <c r="B5616" s="80">
        <v>42060</v>
      </c>
      <c r="C5616">
        <v>3.25</v>
      </c>
      <c r="D5616">
        <v>2015</v>
      </c>
    </row>
    <row r="5617" spans="2:4">
      <c r="B5617" s="80">
        <v>42061</v>
      </c>
      <c r="C5617">
        <v>3.25</v>
      </c>
      <c r="D5617">
        <v>2015</v>
      </c>
    </row>
    <row r="5618" spans="2:4">
      <c r="B5618" s="80">
        <v>42062</v>
      </c>
      <c r="C5618">
        <v>3.25</v>
      </c>
      <c r="D5618">
        <v>2015</v>
      </c>
    </row>
    <row r="5619" spans="2:4">
      <c r="B5619" s="80">
        <v>42065</v>
      </c>
      <c r="C5619">
        <v>3.25</v>
      </c>
      <c r="D5619">
        <v>2015</v>
      </c>
    </row>
    <row r="5620" spans="2:4">
      <c r="B5620" s="80">
        <v>42066</v>
      </c>
      <c r="C5620">
        <v>3.25</v>
      </c>
      <c r="D5620">
        <v>2015</v>
      </c>
    </row>
    <row r="5621" spans="2:4">
      <c r="B5621" s="80">
        <v>42067</v>
      </c>
      <c r="C5621">
        <v>3.25</v>
      </c>
      <c r="D5621">
        <v>2015</v>
      </c>
    </row>
    <row r="5622" spans="2:4">
      <c r="B5622" s="80">
        <v>42068</v>
      </c>
      <c r="C5622">
        <v>3.25</v>
      </c>
      <c r="D5622">
        <v>2015</v>
      </c>
    </row>
    <row r="5623" spans="2:4">
      <c r="B5623" s="80">
        <v>42069</v>
      </c>
      <c r="C5623">
        <v>3.25</v>
      </c>
      <c r="D5623">
        <v>2015</v>
      </c>
    </row>
    <row r="5624" spans="2:4">
      <c r="B5624" s="80">
        <v>42072</v>
      </c>
      <c r="C5624">
        <v>3.25</v>
      </c>
      <c r="D5624">
        <v>2015</v>
      </c>
    </row>
    <row r="5625" spans="2:4">
      <c r="B5625" s="80">
        <v>42073</v>
      </c>
      <c r="C5625">
        <v>3.25</v>
      </c>
      <c r="D5625">
        <v>2015</v>
      </c>
    </row>
    <row r="5626" spans="2:4">
      <c r="B5626" s="80">
        <v>42074</v>
      </c>
      <c r="C5626">
        <v>3.25</v>
      </c>
      <c r="D5626">
        <v>2015</v>
      </c>
    </row>
    <row r="5627" spans="2:4">
      <c r="B5627" s="80">
        <v>42075</v>
      </c>
      <c r="C5627">
        <v>3.25</v>
      </c>
      <c r="D5627">
        <v>2015</v>
      </c>
    </row>
    <row r="5628" spans="2:4">
      <c r="B5628" s="80">
        <v>42076</v>
      </c>
      <c r="C5628">
        <v>3.25</v>
      </c>
      <c r="D5628">
        <v>2015</v>
      </c>
    </row>
    <row r="5629" spans="2:4">
      <c r="B5629" s="80">
        <v>42079</v>
      </c>
      <c r="C5629">
        <v>3.25</v>
      </c>
      <c r="D5629">
        <v>2015</v>
      </c>
    </row>
    <row r="5630" spans="2:4">
      <c r="B5630" s="80">
        <v>42080</v>
      </c>
      <c r="C5630">
        <v>3.25</v>
      </c>
      <c r="D5630">
        <v>2015</v>
      </c>
    </row>
    <row r="5631" spans="2:4">
      <c r="B5631" s="80">
        <v>42081</v>
      </c>
      <c r="C5631">
        <v>3.25</v>
      </c>
      <c r="D5631">
        <v>2015</v>
      </c>
    </row>
    <row r="5632" spans="2:4">
      <c r="B5632" s="80">
        <v>42082</v>
      </c>
      <c r="C5632">
        <v>3.25</v>
      </c>
      <c r="D5632">
        <v>2015</v>
      </c>
    </row>
    <row r="5633" spans="2:4">
      <c r="B5633" s="80">
        <v>42083</v>
      </c>
      <c r="C5633">
        <v>3.25</v>
      </c>
      <c r="D5633">
        <v>2015</v>
      </c>
    </row>
    <row r="5634" spans="2:4">
      <c r="B5634" s="80">
        <v>42086</v>
      </c>
      <c r="C5634">
        <v>3.25</v>
      </c>
      <c r="D5634">
        <v>2015</v>
      </c>
    </row>
    <row r="5635" spans="2:4">
      <c r="B5635" s="80">
        <v>42087</v>
      </c>
      <c r="C5635">
        <v>3.25</v>
      </c>
      <c r="D5635">
        <v>2015</v>
      </c>
    </row>
    <row r="5636" spans="2:4">
      <c r="B5636" s="80">
        <v>42088</v>
      </c>
      <c r="C5636">
        <v>3.25</v>
      </c>
      <c r="D5636">
        <v>2015</v>
      </c>
    </row>
    <row r="5637" spans="2:4">
      <c r="B5637" s="80">
        <v>42089</v>
      </c>
      <c r="C5637">
        <v>3.25</v>
      </c>
      <c r="D5637">
        <v>2015</v>
      </c>
    </row>
    <row r="5638" spans="2:4">
      <c r="B5638" s="80">
        <v>42090</v>
      </c>
      <c r="C5638">
        <v>3.25</v>
      </c>
      <c r="D5638">
        <v>2015</v>
      </c>
    </row>
    <row r="5639" spans="2:4">
      <c r="B5639" s="80">
        <v>42093</v>
      </c>
      <c r="C5639">
        <v>3.25</v>
      </c>
      <c r="D5639">
        <v>2015</v>
      </c>
    </row>
    <row r="5640" spans="2:4">
      <c r="B5640" s="80">
        <v>42094</v>
      </c>
      <c r="C5640">
        <v>3.25</v>
      </c>
      <c r="D5640">
        <v>2015</v>
      </c>
    </row>
    <row r="5641" spans="2:4">
      <c r="B5641" s="80">
        <v>42095</v>
      </c>
      <c r="C5641">
        <v>3.25</v>
      </c>
      <c r="D5641">
        <v>2015</v>
      </c>
    </row>
    <row r="5642" spans="2:4">
      <c r="B5642" s="80">
        <v>42096</v>
      </c>
      <c r="C5642">
        <v>3.25</v>
      </c>
      <c r="D5642">
        <v>2015</v>
      </c>
    </row>
    <row r="5643" spans="2:4">
      <c r="B5643" s="80">
        <v>42097</v>
      </c>
      <c r="C5643">
        <v>3.25</v>
      </c>
      <c r="D5643">
        <v>2015</v>
      </c>
    </row>
    <row r="5644" spans="2:4">
      <c r="B5644" s="80">
        <v>42100</v>
      </c>
      <c r="C5644">
        <v>3.25</v>
      </c>
      <c r="D5644">
        <v>2015</v>
      </c>
    </row>
    <row r="5645" spans="2:4">
      <c r="B5645" s="80">
        <v>42101</v>
      </c>
      <c r="C5645">
        <v>3.25</v>
      </c>
      <c r="D5645">
        <v>2015</v>
      </c>
    </row>
    <row r="5646" spans="2:4">
      <c r="B5646" s="80">
        <v>42102</v>
      </c>
      <c r="C5646">
        <v>3.25</v>
      </c>
      <c r="D5646">
        <v>2015</v>
      </c>
    </row>
    <row r="5647" spans="2:4">
      <c r="B5647" s="80">
        <v>42103</v>
      </c>
      <c r="C5647">
        <v>3.25</v>
      </c>
      <c r="D5647">
        <v>2015</v>
      </c>
    </row>
    <row r="5648" spans="2:4">
      <c r="B5648" s="80">
        <v>42104</v>
      </c>
      <c r="C5648">
        <v>3.25</v>
      </c>
      <c r="D5648">
        <v>2015</v>
      </c>
    </row>
    <row r="5649" spans="2:4">
      <c r="B5649" s="80">
        <v>42107</v>
      </c>
      <c r="C5649">
        <v>3.25</v>
      </c>
      <c r="D5649">
        <v>2015</v>
      </c>
    </row>
    <row r="5650" spans="2:4">
      <c r="B5650" s="80">
        <v>42108</v>
      </c>
      <c r="C5650">
        <v>3.25</v>
      </c>
      <c r="D5650">
        <v>2015</v>
      </c>
    </row>
    <row r="5651" spans="2:4">
      <c r="B5651" s="80">
        <v>42109</v>
      </c>
      <c r="C5651">
        <v>3.25</v>
      </c>
      <c r="D5651">
        <v>2015</v>
      </c>
    </row>
    <row r="5652" spans="2:4">
      <c r="B5652" s="80">
        <v>42110</v>
      </c>
      <c r="C5652">
        <v>3.25</v>
      </c>
      <c r="D5652">
        <v>2015</v>
      </c>
    </row>
    <row r="5653" spans="2:4">
      <c r="B5653" s="80">
        <v>42111</v>
      </c>
      <c r="C5653">
        <v>3.25</v>
      </c>
      <c r="D5653">
        <v>2015</v>
      </c>
    </row>
    <row r="5654" spans="2:4">
      <c r="B5654" s="80">
        <v>42114</v>
      </c>
      <c r="C5654">
        <v>3.25</v>
      </c>
      <c r="D5654">
        <v>2015</v>
      </c>
    </row>
    <row r="5655" spans="2:4">
      <c r="B5655" s="80">
        <v>42115</v>
      </c>
      <c r="C5655">
        <v>3.25</v>
      </c>
      <c r="D5655">
        <v>2015</v>
      </c>
    </row>
    <row r="5656" spans="2:4">
      <c r="B5656" s="80">
        <v>42116</v>
      </c>
      <c r="C5656">
        <v>3.25</v>
      </c>
      <c r="D5656">
        <v>2015</v>
      </c>
    </row>
    <row r="5657" spans="2:4">
      <c r="B5657" s="80">
        <v>42117</v>
      </c>
      <c r="C5657">
        <v>3.25</v>
      </c>
      <c r="D5657">
        <v>2015</v>
      </c>
    </row>
    <row r="5658" spans="2:4">
      <c r="B5658" s="80">
        <v>42118</v>
      </c>
      <c r="C5658">
        <v>3.25</v>
      </c>
      <c r="D5658">
        <v>2015</v>
      </c>
    </row>
    <row r="5659" spans="2:4">
      <c r="B5659" s="80">
        <v>42121</v>
      </c>
      <c r="C5659">
        <v>3.25</v>
      </c>
      <c r="D5659">
        <v>2015</v>
      </c>
    </row>
    <row r="5660" spans="2:4">
      <c r="B5660" s="80">
        <v>42122</v>
      </c>
      <c r="C5660">
        <v>3.25</v>
      </c>
      <c r="D5660">
        <v>2015</v>
      </c>
    </row>
    <row r="5661" spans="2:4">
      <c r="B5661" s="80">
        <v>42123</v>
      </c>
      <c r="C5661">
        <v>3.25</v>
      </c>
      <c r="D5661">
        <v>2015</v>
      </c>
    </row>
    <row r="5662" spans="2:4">
      <c r="B5662" s="80">
        <v>42124</v>
      </c>
      <c r="C5662">
        <v>3.25</v>
      </c>
      <c r="D5662">
        <v>2015</v>
      </c>
    </row>
    <row r="5663" spans="2:4">
      <c r="B5663" s="80">
        <v>42125</v>
      </c>
      <c r="C5663">
        <v>3.25</v>
      </c>
      <c r="D5663">
        <v>2015</v>
      </c>
    </row>
    <row r="5664" spans="2:4">
      <c r="B5664" s="80">
        <v>42128</v>
      </c>
      <c r="C5664">
        <v>3.25</v>
      </c>
      <c r="D5664">
        <v>2015</v>
      </c>
    </row>
    <row r="5665" spans="2:4">
      <c r="B5665" s="80">
        <v>42129</v>
      </c>
      <c r="C5665">
        <v>3.25</v>
      </c>
      <c r="D5665">
        <v>2015</v>
      </c>
    </row>
    <row r="5666" spans="2:4">
      <c r="B5666" s="80">
        <v>42130</v>
      </c>
      <c r="C5666">
        <v>3.25</v>
      </c>
      <c r="D5666">
        <v>2015</v>
      </c>
    </row>
    <row r="5667" spans="2:4">
      <c r="B5667" s="80">
        <v>42131</v>
      </c>
      <c r="C5667">
        <v>3.25</v>
      </c>
      <c r="D5667">
        <v>2015</v>
      </c>
    </row>
    <row r="5668" spans="2:4">
      <c r="B5668" s="80">
        <v>42132</v>
      </c>
      <c r="C5668">
        <v>3.25</v>
      </c>
      <c r="D5668">
        <v>2015</v>
      </c>
    </row>
    <row r="5669" spans="2:4">
      <c r="B5669" s="80">
        <v>42135</v>
      </c>
      <c r="C5669">
        <v>3.25</v>
      </c>
      <c r="D5669">
        <v>2015</v>
      </c>
    </row>
    <row r="5670" spans="2:4">
      <c r="B5670" s="80">
        <v>42136</v>
      </c>
      <c r="C5670">
        <v>3.25</v>
      </c>
      <c r="D5670">
        <v>2015</v>
      </c>
    </row>
    <row r="5671" spans="2:4">
      <c r="B5671" s="80">
        <v>42137</v>
      </c>
      <c r="C5671">
        <v>3.25</v>
      </c>
      <c r="D5671">
        <v>2015</v>
      </c>
    </row>
    <row r="5672" spans="2:4">
      <c r="B5672" s="80">
        <v>42138</v>
      </c>
      <c r="C5672">
        <v>3.25</v>
      </c>
      <c r="D5672">
        <v>2015</v>
      </c>
    </row>
    <row r="5673" spans="2:4">
      <c r="B5673" s="80">
        <v>42139</v>
      </c>
      <c r="C5673">
        <v>3.25</v>
      </c>
      <c r="D5673">
        <v>2015</v>
      </c>
    </row>
    <row r="5674" spans="2:4">
      <c r="B5674" s="80">
        <v>42142</v>
      </c>
      <c r="C5674">
        <v>3.25</v>
      </c>
      <c r="D5674">
        <v>2015</v>
      </c>
    </row>
    <row r="5675" spans="2:4">
      <c r="B5675" s="80">
        <v>42143</v>
      </c>
      <c r="C5675">
        <v>3.25</v>
      </c>
      <c r="D5675">
        <v>2015</v>
      </c>
    </row>
    <row r="5676" spans="2:4">
      <c r="B5676" s="80">
        <v>42144</v>
      </c>
      <c r="C5676">
        <v>3.25</v>
      </c>
      <c r="D5676">
        <v>2015</v>
      </c>
    </row>
    <row r="5677" spans="2:4">
      <c r="B5677" s="80">
        <v>42145</v>
      </c>
      <c r="C5677">
        <v>3.25</v>
      </c>
      <c r="D5677">
        <v>2015</v>
      </c>
    </row>
    <row r="5678" spans="2:4">
      <c r="B5678" s="80">
        <v>42146</v>
      </c>
      <c r="C5678">
        <v>3.25</v>
      </c>
      <c r="D5678">
        <v>2015</v>
      </c>
    </row>
    <row r="5679" spans="2:4">
      <c r="B5679" s="80">
        <v>42149</v>
      </c>
      <c r="C5679">
        <v>3.25</v>
      </c>
      <c r="D5679">
        <v>2015</v>
      </c>
    </row>
    <row r="5680" spans="2:4">
      <c r="B5680" s="80">
        <v>42150</v>
      </c>
      <c r="C5680">
        <v>3.25</v>
      </c>
      <c r="D5680">
        <v>2015</v>
      </c>
    </row>
    <row r="5681" spans="2:4">
      <c r="B5681" s="80">
        <v>42151</v>
      </c>
      <c r="C5681">
        <v>3.25</v>
      </c>
      <c r="D5681">
        <v>2015</v>
      </c>
    </row>
    <row r="5682" spans="2:4">
      <c r="B5682" s="80">
        <v>42152</v>
      </c>
      <c r="C5682">
        <v>3.25</v>
      </c>
      <c r="D5682">
        <v>2015</v>
      </c>
    </row>
    <row r="5683" spans="2:4">
      <c r="B5683" s="80">
        <v>42153</v>
      </c>
      <c r="C5683">
        <v>3.25</v>
      </c>
      <c r="D5683">
        <v>2015</v>
      </c>
    </row>
    <row r="5684" spans="2:4">
      <c r="B5684" s="80">
        <v>42156</v>
      </c>
      <c r="C5684">
        <v>3.25</v>
      </c>
      <c r="D5684">
        <v>2015</v>
      </c>
    </row>
    <row r="5685" spans="2:4">
      <c r="B5685" s="80">
        <v>42157</v>
      </c>
      <c r="C5685">
        <v>3.25</v>
      </c>
      <c r="D5685">
        <v>2015</v>
      </c>
    </row>
    <row r="5686" spans="2:4">
      <c r="B5686" s="80">
        <v>42158</v>
      </c>
      <c r="C5686">
        <v>3.25</v>
      </c>
      <c r="D5686">
        <v>2015</v>
      </c>
    </row>
    <row r="5687" spans="2:4">
      <c r="B5687" s="80">
        <v>42159</v>
      </c>
      <c r="C5687">
        <v>3.25</v>
      </c>
      <c r="D5687">
        <v>2015</v>
      </c>
    </row>
    <row r="5688" spans="2:4">
      <c r="B5688" s="80">
        <v>42160</v>
      </c>
      <c r="C5688">
        <v>3.25</v>
      </c>
      <c r="D5688">
        <v>2015</v>
      </c>
    </row>
    <row r="5689" spans="2:4">
      <c r="B5689" s="80">
        <v>42163</v>
      </c>
      <c r="C5689">
        <v>3.25</v>
      </c>
      <c r="D5689">
        <v>2015</v>
      </c>
    </row>
    <row r="5690" spans="2:4">
      <c r="B5690" s="80">
        <v>42164</v>
      </c>
      <c r="C5690">
        <v>3.25</v>
      </c>
      <c r="D5690">
        <v>2015</v>
      </c>
    </row>
    <row r="5691" spans="2:4">
      <c r="B5691" s="80">
        <v>42165</v>
      </c>
      <c r="C5691">
        <v>3.25</v>
      </c>
      <c r="D5691">
        <v>2015</v>
      </c>
    </row>
    <row r="5692" spans="2:4">
      <c r="B5692" s="80">
        <v>42166</v>
      </c>
      <c r="C5692">
        <v>3.25</v>
      </c>
      <c r="D5692">
        <v>2015</v>
      </c>
    </row>
    <row r="5693" spans="2:4">
      <c r="B5693" s="80">
        <v>42167</v>
      </c>
      <c r="C5693">
        <v>3.25</v>
      </c>
      <c r="D5693">
        <v>2015</v>
      </c>
    </row>
    <row r="5694" spans="2:4">
      <c r="B5694" s="80">
        <v>42170</v>
      </c>
      <c r="C5694">
        <v>3.25</v>
      </c>
      <c r="D5694">
        <v>2015</v>
      </c>
    </row>
    <row r="5695" spans="2:4">
      <c r="B5695" s="80">
        <v>42171</v>
      </c>
      <c r="C5695">
        <v>3.25</v>
      </c>
      <c r="D5695">
        <v>2015</v>
      </c>
    </row>
    <row r="5696" spans="2:4">
      <c r="B5696" s="80">
        <v>42172</v>
      </c>
      <c r="C5696">
        <v>3.25</v>
      </c>
      <c r="D5696">
        <v>2015</v>
      </c>
    </row>
    <row r="5697" spans="2:4">
      <c r="B5697" s="80">
        <v>42173</v>
      </c>
      <c r="C5697">
        <v>3.25</v>
      </c>
      <c r="D5697">
        <v>2015</v>
      </c>
    </row>
    <row r="5698" spans="2:4">
      <c r="B5698" s="80">
        <v>42174</v>
      </c>
      <c r="C5698">
        <v>3.25</v>
      </c>
      <c r="D5698">
        <v>2015</v>
      </c>
    </row>
    <row r="5699" spans="2:4">
      <c r="B5699" s="80">
        <v>42177</v>
      </c>
      <c r="C5699">
        <v>3.25</v>
      </c>
      <c r="D5699">
        <v>2015</v>
      </c>
    </row>
    <row r="5700" spans="2:4">
      <c r="B5700" s="80">
        <v>42178</v>
      </c>
      <c r="C5700">
        <v>3.25</v>
      </c>
      <c r="D5700">
        <v>2015</v>
      </c>
    </row>
    <row r="5701" spans="2:4">
      <c r="B5701" s="80">
        <v>42179</v>
      </c>
      <c r="C5701">
        <v>3.25</v>
      </c>
      <c r="D5701">
        <v>2015</v>
      </c>
    </row>
    <row r="5702" spans="2:4">
      <c r="B5702" s="80">
        <v>42180</v>
      </c>
      <c r="C5702">
        <v>3.25</v>
      </c>
      <c r="D5702">
        <v>2015</v>
      </c>
    </row>
    <row r="5703" spans="2:4">
      <c r="B5703" s="80">
        <v>42181</v>
      </c>
      <c r="C5703">
        <v>3.25</v>
      </c>
      <c r="D5703">
        <v>2015</v>
      </c>
    </row>
    <row r="5704" spans="2:4">
      <c r="B5704" s="80">
        <v>42184</v>
      </c>
      <c r="C5704">
        <v>3.25</v>
      </c>
      <c r="D5704">
        <v>2015</v>
      </c>
    </row>
    <row r="5705" spans="2:4">
      <c r="B5705" s="80">
        <v>42185</v>
      </c>
      <c r="C5705">
        <v>3.25</v>
      </c>
      <c r="D5705">
        <v>2015</v>
      </c>
    </row>
    <row r="5706" spans="2:4">
      <c r="B5706" s="80">
        <v>42186</v>
      </c>
      <c r="C5706">
        <v>3.25</v>
      </c>
      <c r="D5706">
        <v>2015</v>
      </c>
    </row>
    <row r="5707" spans="2:4">
      <c r="B5707" s="80">
        <v>42187</v>
      </c>
      <c r="C5707">
        <v>3.25</v>
      </c>
      <c r="D5707">
        <v>2015</v>
      </c>
    </row>
    <row r="5708" spans="2:4">
      <c r="B5708" s="80">
        <v>42188</v>
      </c>
      <c r="C5708">
        <v>3.25</v>
      </c>
      <c r="D5708">
        <v>2015</v>
      </c>
    </row>
    <row r="5709" spans="2:4">
      <c r="B5709" s="80">
        <v>42191</v>
      </c>
      <c r="C5709">
        <v>3.25</v>
      </c>
      <c r="D5709">
        <v>2015</v>
      </c>
    </row>
    <row r="5710" spans="2:4">
      <c r="B5710" s="80">
        <v>42192</v>
      </c>
      <c r="C5710">
        <v>3.25</v>
      </c>
      <c r="D5710">
        <v>2015</v>
      </c>
    </row>
    <row r="5711" spans="2:4">
      <c r="B5711" s="80">
        <v>42193</v>
      </c>
      <c r="C5711">
        <v>3.25</v>
      </c>
      <c r="D5711">
        <v>2015</v>
      </c>
    </row>
    <row r="5712" spans="2:4">
      <c r="B5712" s="80">
        <v>42194</v>
      </c>
      <c r="C5712">
        <v>3.25</v>
      </c>
      <c r="D5712">
        <v>2015</v>
      </c>
    </row>
    <row r="5713" spans="2:4">
      <c r="B5713" s="80">
        <v>42195</v>
      </c>
      <c r="C5713">
        <v>3.25</v>
      </c>
      <c r="D5713">
        <v>2015</v>
      </c>
    </row>
    <row r="5714" spans="2:4">
      <c r="B5714" s="80">
        <v>42198</v>
      </c>
      <c r="C5714">
        <v>3.25</v>
      </c>
      <c r="D5714">
        <v>2015</v>
      </c>
    </row>
    <row r="5715" spans="2:4">
      <c r="B5715" s="80">
        <v>42199</v>
      </c>
      <c r="C5715">
        <v>3.25</v>
      </c>
      <c r="D5715">
        <v>2015</v>
      </c>
    </row>
    <row r="5716" spans="2:4">
      <c r="B5716" s="80">
        <v>42200</v>
      </c>
      <c r="C5716">
        <v>3.25</v>
      </c>
      <c r="D5716">
        <v>2015</v>
      </c>
    </row>
    <row r="5717" spans="2:4">
      <c r="B5717" s="80">
        <v>42201</v>
      </c>
      <c r="C5717">
        <v>3.25</v>
      </c>
      <c r="D5717">
        <v>2015</v>
      </c>
    </row>
    <row r="5718" spans="2:4">
      <c r="B5718" s="80">
        <v>42202</v>
      </c>
      <c r="C5718">
        <v>3.25</v>
      </c>
      <c r="D5718">
        <v>2015</v>
      </c>
    </row>
    <row r="5719" spans="2:4">
      <c r="B5719" s="80">
        <v>42205</v>
      </c>
      <c r="C5719">
        <v>3.25</v>
      </c>
      <c r="D5719">
        <v>2015</v>
      </c>
    </row>
    <row r="5720" spans="2:4">
      <c r="B5720" s="80">
        <v>42206</v>
      </c>
      <c r="C5720">
        <v>3.25</v>
      </c>
      <c r="D5720">
        <v>2015</v>
      </c>
    </row>
    <row r="5721" spans="2:4">
      <c r="B5721" s="80">
        <v>42207</v>
      </c>
      <c r="C5721">
        <v>3.25</v>
      </c>
      <c r="D5721">
        <v>2015</v>
      </c>
    </row>
    <row r="5722" spans="2:4">
      <c r="B5722" s="80">
        <v>42208</v>
      </c>
      <c r="C5722">
        <v>3.25</v>
      </c>
      <c r="D5722">
        <v>2015</v>
      </c>
    </row>
    <row r="5723" spans="2:4">
      <c r="B5723" s="80">
        <v>42209</v>
      </c>
      <c r="C5723">
        <v>3.25</v>
      </c>
      <c r="D5723">
        <v>2015</v>
      </c>
    </row>
    <row r="5724" spans="2:4">
      <c r="B5724" s="80">
        <v>42212</v>
      </c>
      <c r="C5724">
        <v>3.25</v>
      </c>
      <c r="D5724">
        <v>2015</v>
      </c>
    </row>
    <row r="5725" spans="2:4">
      <c r="B5725" s="80">
        <v>42213</v>
      </c>
      <c r="C5725">
        <v>3.25</v>
      </c>
      <c r="D5725">
        <v>2015</v>
      </c>
    </row>
    <row r="5726" spans="2:4">
      <c r="B5726" s="80">
        <v>42214</v>
      </c>
      <c r="C5726">
        <v>3.25</v>
      </c>
      <c r="D5726">
        <v>2015</v>
      </c>
    </row>
    <row r="5727" spans="2:4">
      <c r="B5727" s="80">
        <v>42215</v>
      </c>
      <c r="C5727">
        <v>3.25</v>
      </c>
      <c r="D5727">
        <v>2015</v>
      </c>
    </row>
    <row r="5728" spans="2:4">
      <c r="B5728" s="80">
        <v>42216</v>
      </c>
      <c r="C5728">
        <v>3.25</v>
      </c>
      <c r="D5728">
        <v>2015</v>
      </c>
    </row>
    <row r="5729" spans="2:4">
      <c r="B5729" s="80">
        <v>42219</v>
      </c>
      <c r="C5729">
        <v>3.25</v>
      </c>
      <c r="D5729">
        <v>2015</v>
      </c>
    </row>
    <row r="5730" spans="2:4">
      <c r="B5730" s="80">
        <v>42220</v>
      </c>
      <c r="C5730">
        <v>3.25</v>
      </c>
      <c r="D5730">
        <v>2015</v>
      </c>
    </row>
    <row r="5731" spans="2:4">
      <c r="B5731" s="80">
        <v>42221</v>
      </c>
      <c r="C5731">
        <v>3.25</v>
      </c>
      <c r="D5731">
        <v>2015</v>
      </c>
    </row>
    <row r="5732" spans="2:4">
      <c r="B5732" s="80">
        <v>42222</v>
      </c>
      <c r="C5732">
        <v>3.25</v>
      </c>
      <c r="D5732">
        <v>2015</v>
      </c>
    </row>
    <row r="5733" spans="2:4">
      <c r="B5733" s="80">
        <v>42223</v>
      </c>
      <c r="C5733">
        <v>3.25</v>
      </c>
      <c r="D5733">
        <v>2015</v>
      </c>
    </row>
    <row r="5734" spans="2:4">
      <c r="B5734" s="80">
        <v>42226</v>
      </c>
      <c r="C5734">
        <v>3.25</v>
      </c>
      <c r="D5734">
        <v>2015</v>
      </c>
    </row>
    <row r="5735" spans="2:4">
      <c r="B5735" s="80">
        <v>42227</v>
      </c>
      <c r="C5735">
        <v>3.25</v>
      </c>
      <c r="D5735">
        <v>2015</v>
      </c>
    </row>
    <row r="5736" spans="2:4">
      <c r="B5736" s="80">
        <v>42228</v>
      </c>
      <c r="C5736">
        <v>3.25</v>
      </c>
      <c r="D5736">
        <v>2015</v>
      </c>
    </row>
    <row r="5737" spans="2:4">
      <c r="B5737" s="80">
        <v>42229</v>
      </c>
      <c r="C5737">
        <v>3.25</v>
      </c>
      <c r="D5737">
        <v>2015</v>
      </c>
    </row>
    <row r="5738" spans="2:4">
      <c r="B5738" s="80">
        <v>42230</v>
      </c>
      <c r="C5738">
        <v>3.25</v>
      </c>
      <c r="D5738">
        <v>2015</v>
      </c>
    </row>
    <row r="5739" spans="2:4">
      <c r="B5739" s="80">
        <v>42233</v>
      </c>
      <c r="C5739">
        <v>3.25</v>
      </c>
      <c r="D5739">
        <v>2015</v>
      </c>
    </row>
    <row r="5740" spans="2:4">
      <c r="B5740" s="80">
        <v>42234</v>
      </c>
      <c r="C5740">
        <v>3.25</v>
      </c>
      <c r="D5740">
        <v>2015</v>
      </c>
    </row>
    <row r="5741" spans="2:4">
      <c r="B5741" s="80">
        <v>42235</v>
      </c>
      <c r="C5741">
        <v>3.25</v>
      </c>
      <c r="D5741">
        <v>2015</v>
      </c>
    </row>
    <row r="5742" spans="2:4">
      <c r="B5742" s="80">
        <v>42236</v>
      </c>
      <c r="C5742">
        <v>3.25</v>
      </c>
      <c r="D5742">
        <v>2015</v>
      </c>
    </row>
    <row r="5743" spans="2:4">
      <c r="B5743" s="80">
        <v>42237</v>
      </c>
      <c r="C5743">
        <v>3.25</v>
      </c>
      <c r="D5743">
        <v>2015</v>
      </c>
    </row>
    <row r="5744" spans="2:4">
      <c r="B5744" s="80">
        <v>42240</v>
      </c>
      <c r="C5744">
        <v>3.25</v>
      </c>
      <c r="D5744">
        <v>2015</v>
      </c>
    </row>
    <row r="5745" spans="2:4">
      <c r="B5745" s="80">
        <v>42241</v>
      </c>
      <c r="C5745">
        <v>3.25</v>
      </c>
      <c r="D5745">
        <v>2015</v>
      </c>
    </row>
    <row r="5746" spans="2:4">
      <c r="B5746" s="80">
        <v>42242</v>
      </c>
      <c r="C5746">
        <v>3.25</v>
      </c>
      <c r="D5746">
        <v>2015</v>
      </c>
    </row>
    <row r="5747" spans="2:4">
      <c r="B5747" s="80">
        <v>42243</v>
      </c>
      <c r="C5747">
        <v>3.25</v>
      </c>
      <c r="D5747">
        <v>2015</v>
      </c>
    </row>
    <row r="5748" spans="2:4">
      <c r="B5748" s="80">
        <v>42244</v>
      </c>
      <c r="C5748">
        <v>3.25</v>
      </c>
      <c r="D5748">
        <v>2015</v>
      </c>
    </row>
    <row r="5749" spans="2:4">
      <c r="B5749" s="80">
        <v>42247</v>
      </c>
      <c r="C5749">
        <v>3.25</v>
      </c>
      <c r="D5749">
        <v>2015</v>
      </c>
    </row>
    <row r="5750" spans="2:4">
      <c r="B5750" s="80">
        <v>42248</v>
      </c>
      <c r="C5750">
        <v>3.25</v>
      </c>
      <c r="D5750">
        <v>2015</v>
      </c>
    </row>
    <row r="5751" spans="2:4">
      <c r="B5751" s="80">
        <v>42249</v>
      </c>
      <c r="C5751">
        <v>3.25</v>
      </c>
      <c r="D5751">
        <v>2015</v>
      </c>
    </row>
    <row r="5752" spans="2:4">
      <c r="B5752" s="80">
        <v>42250</v>
      </c>
      <c r="C5752">
        <v>3.25</v>
      </c>
      <c r="D5752">
        <v>2015</v>
      </c>
    </row>
    <row r="5753" spans="2:4">
      <c r="B5753" s="80">
        <v>42251</v>
      </c>
      <c r="C5753">
        <v>3.25</v>
      </c>
      <c r="D5753">
        <v>2015</v>
      </c>
    </row>
    <row r="5754" spans="2:4">
      <c r="B5754" s="80">
        <v>42254</v>
      </c>
      <c r="C5754">
        <v>3.25</v>
      </c>
      <c r="D5754">
        <v>2015</v>
      </c>
    </row>
    <row r="5755" spans="2:4">
      <c r="B5755" s="80">
        <v>42255</v>
      </c>
      <c r="C5755">
        <v>3.25</v>
      </c>
      <c r="D5755">
        <v>2015</v>
      </c>
    </row>
    <row r="5756" spans="2:4">
      <c r="B5756" s="80">
        <v>42256</v>
      </c>
      <c r="C5756">
        <v>3.25</v>
      </c>
      <c r="D5756">
        <v>2015</v>
      </c>
    </row>
    <row r="5757" spans="2:4">
      <c r="B5757" s="80">
        <v>42257</v>
      </c>
      <c r="C5757">
        <v>3.25</v>
      </c>
      <c r="D5757">
        <v>2015</v>
      </c>
    </row>
    <row r="5758" spans="2:4">
      <c r="B5758" s="80">
        <v>42258</v>
      </c>
      <c r="C5758">
        <v>3.25</v>
      </c>
      <c r="D5758">
        <v>2015</v>
      </c>
    </row>
    <row r="5759" spans="2:4">
      <c r="B5759" s="80">
        <v>42261</v>
      </c>
      <c r="C5759">
        <v>3.25</v>
      </c>
      <c r="D5759">
        <v>2015</v>
      </c>
    </row>
    <row r="5760" spans="2:4">
      <c r="B5760" s="80">
        <v>42262</v>
      </c>
      <c r="C5760">
        <v>3.25</v>
      </c>
      <c r="D5760">
        <v>2015</v>
      </c>
    </row>
    <row r="5761" spans="2:4">
      <c r="B5761" s="80">
        <v>42263</v>
      </c>
      <c r="C5761">
        <v>3.25</v>
      </c>
      <c r="D5761">
        <v>2015</v>
      </c>
    </row>
    <row r="5762" spans="2:4">
      <c r="B5762" s="80">
        <v>42264</v>
      </c>
      <c r="C5762">
        <v>3.25</v>
      </c>
      <c r="D5762">
        <v>2015</v>
      </c>
    </row>
    <row r="5763" spans="2:4">
      <c r="B5763" s="80">
        <v>42265</v>
      </c>
      <c r="C5763">
        <v>3.25</v>
      </c>
      <c r="D5763">
        <v>2015</v>
      </c>
    </row>
    <row r="5764" spans="2:4">
      <c r="B5764" s="80">
        <v>42268</v>
      </c>
      <c r="C5764">
        <v>3.25</v>
      </c>
      <c r="D5764">
        <v>2015</v>
      </c>
    </row>
    <row r="5765" spans="2:4">
      <c r="B5765" s="80">
        <v>42269</v>
      </c>
      <c r="C5765">
        <v>3.25</v>
      </c>
      <c r="D5765">
        <v>2015</v>
      </c>
    </row>
    <row r="5766" spans="2:4">
      <c r="B5766" s="80">
        <v>42270</v>
      </c>
      <c r="C5766">
        <v>3.25</v>
      </c>
      <c r="D5766">
        <v>2015</v>
      </c>
    </row>
    <row r="5767" spans="2:4">
      <c r="B5767" s="80">
        <v>42271</v>
      </c>
      <c r="C5767">
        <v>3.25</v>
      </c>
      <c r="D5767">
        <v>2015</v>
      </c>
    </row>
    <row r="5768" spans="2:4">
      <c r="B5768" s="80">
        <v>42272</v>
      </c>
      <c r="C5768">
        <v>3.25</v>
      </c>
      <c r="D5768">
        <v>2015</v>
      </c>
    </row>
    <row r="5769" spans="2:4">
      <c r="B5769" s="80">
        <v>42275</v>
      </c>
      <c r="C5769">
        <v>3.25</v>
      </c>
      <c r="D5769">
        <v>2015</v>
      </c>
    </row>
    <row r="5770" spans="2:4">
      <c r="B5770" s="80">
        <v>42276</v>
      </c>
      <c r="C5770">
        <v>3.25</v>
      </c>
      <c r="D5770">
        <v>2015</v>
      </c>
    </row>
    <row r="5771" spans="2:4">
      <c r="B5771" s="80">
        <v>42277</v>
      </c>
      <c r="C5771">
        <v>3.25</v>
      </c>
      <c r="D5771">
        <v>2015</v>
      </c>
    </row>
    <row r="5772" spans="2:4">
      <c r="B5772" s="80">
        <v>42278</v>
      </c>
      <c r="C5772">
        <v>3.25</v>
      </c>
      <c r="D5772">
        <v>2015</v>
      </c>
    </row>
    <row r="5773" spans="2:4">
      <c r="B5773" s="80">
        <v>42279</v>
      </c>
      <c r="C5773">
        <v>3.25</v>
      </c>
      <c r="D5773">
        <v>2015</v>
      </c>
    </row>
    <row r="5774" spans="2:4">
      <c r="B5774" s="80">
        <v>42282</v>
      </c>
      <c r="C5774">
        <v>3.25</v>
      </c>
      <c r="D5774">
        <v>2015</v>
      </c>
    </row>
    <row r="5775" spans="2:4">
      <c r="B5775" s="80">
        <v>42283</v>
      </c>
      <c r="C5775">
        <v>3.25</v>
      </c>
      <c r="D5775">
        <v>2015</v>
      </c>
    </row>
    <row r="5776" spans="2:4">
      <c r="B5776" s="80">
        <v>42284</v>
      </c>
      <c r="C5776">
        <v>3.25</v>
      </c>
      <c r="D5776">
        <v>2015</v>
      </c>
    </row>
    <row r="5777" spans="2:4">
      <c r="B5777" s="80">
        <v>42285</v>
      </c>
      <c r="C5777">
        <v>3.25</v>
      </c>
      <c r="D5777">
        <v>2015</v>
      </c>
    </row>
    <row r="5778" spans="2:4">
      <c r="B5778" s="80">
        <v>42286</v>
      </c>
      <c r="C5778">
        <v>3.25</v>
      </c>
      <c r="D5778">
        <v>2015</v>
      </c>
    </row>
    <row r="5779" spans="2:4">
      <c r="B5779" s="80">
        <v>42289</v>
      </c>
      <c r="C5779">
        <v>3.25</v>
      </c>
      <c r="D5779">
        <v>2015</v>
      </c>
    </row>
    <row r="5780" spans="2:4">
      <c r="B5780" s="80">
        <v>42290</v>
      </c>
      <c r="C5780">
        <v>3.25</v>
      </c>
      <c r="D5780">
        <v>2015</v>
      </c>
    </row>
    <row r="5781" spans="2:4">
      <c r="B5781" s="80">
        <v>42291</v>
      </c>
      <c r="C5781">
        <v>3.25</v>
      </c>
      <c r="D5781">
        <v>2015</v>
      </c>
    </row>
    <row r="5782" spans="2:4">
      <c r="B5782" s="80">
        <v>42292</v>
      </c>
      <c r="C5782">
        <v>3.25</v>
      </c>
      <c r="D5782">
        <v>2015</v>
      </c>
    </row>
    <row r="5783" spans="2:4">
      <c r="B5783" s="80">
        <v>42293</v>
      </c>
      <c r="C5783">
        <v>3.25</v>
      </c>
      <c r="D5783">
        <v>2015</v>
      </c>
    </row>
    <row r="5784" spans="2:4">
      <c r="B5784" s="80">
        <v>42296</v>
      </c>
      <c r="C5784">
        <v>3.25</v>
      </c>
      <c r="D5784">
        <v>2015</v>
      </c>
    </row>
    <row r="5785" spans="2:4">
      <c r="B5785" s="80">
        <v>42297</v>
      </c>
      <c r="C5785">
        <v>3.25</v>
      </c>
      <c r="D5785">
        <v>2015</v>
      </c>
    </row>
    <row r="5786" spans="2:4">
      <c r="B5786" s="80">
        <v>42298</v>
      </c>
      <c r="C5786">
        <v>3.25</v>
      </c>
      <c r="D5786">
        <v>2015</v>
      </c>
    </row>
    <row r="5787" spans="2:4">
      <c r="B5787" s="80">
        <v>42299</v>
      </c>
      <c r="C5787">
        <v>3.25</v>
      </c>
      <c r="D5787">
        <v>2015</v>
      </c>
    </row>
    <row r="5788" spans="2:4">
      <c r="B5788" s="80">
        <v>42300</v>
      </c>
      <c r="C5788">
        <v>3.25</v>
      </c>
      <c r="D5788">
        <v>2015</v>
      </c>
    </row>
    <row r="5789" spans="2:4">
      <c r="B5789" s="80">
        <v>42303</v>
      </c>
      <c r="C5789">
        <v>3.25</v>
      </c>
      <c r="D5789">
        <v>2015</v>
      </c>
    </row>
    <row r="5790" spans="2:4">
      <c r="B5790" s="80">
        <v>42304</v>
      </c>
      <c r="C5790">
        <v>3.25</v>
      </c>
      <c r="D5790">
        <v>2015</v>
      </c>
    </row>
    <row r="5791" spans="2:4">
      <c r="B5791" s="80">
        <v>42305</v>
      </c>
      <c r="C5791">
        <v>3.25</v>
      </c>
      <c r="D5791">
        <v>2015</v>
      </c>
    </row>
    <row r="5792" spans="2:4">
      <c r="B5792" s="80">
        <v>42306</v>
      </c>
      <c r="C5792">
        <v>3.25</v>
      </c>
      <c r="D5792">
        <v>2015</v>
      </c>
    </row>
    <row r="5793" spans="2:4">
      <c r="B5793" s="80">
        <v>42307</v>
      </c>
      <c r="C5793">
        <v>3.25</v>
      </c>
      <c r="D5793">
        <v>2015</v>
      </c>
    </row>
    <row r="5794" spans="2:4">
      <c r="B5794" s="80">
        <v>42310</v>
      </c>
      <c r="C5794">
        <v>3.25</v>
      </c>
      <c r="D5794">
        <v>2015</v>
      </c>
    </row>
    <row r="5795" spans="2:4">
      <c r="B5795" s="80">
        <v>42311</v>
      </c>
      <c r="C5795">
        <v>3.25</v>
      </c>
      <c r="D5795">
        <v>2015</v>
      </c>
    </row>
    <row r="5796" spans="2:4">
      <c r="B5796" s="80">
        <v>42312</v>
      </c>
      <c r="C5796">
        <v>3.25</v>
      </c>
      <c r="D5796">
        <v>2015</v>
      </c>
    </row>
    <row r="5797" spans="2:4">
      <c r="B5797" s="80">
        <v>42313</v>
      </c>
      <c r="C5797">
        <v>3.25</v>
      </c>
      <c r="D5797">
        <v>2015</v>
      </c>
    </row>
    <row r="5798" spans="2:4">
      <c r="B5798" s="80">
        <v>42314</v>
      </c>
      <c r="C5798">
        <v>3.25</v>
      </c>
      <c r="D5798">
        <v>2015</v>
      </c>
    </row>
    <row r="5799" spans="2:4">
      <c r="B5799" s="80">
        <v>42317</v>
      </c>
      <c r="C5799">
        <v>3.25</v>
      </c>
      <c r="D5799">
        <v>2015</v>
      </c>
    </row>
    <row r="5800" spans="2:4">
      <c r="B5800" s="80">
        <v>42318</v>
      </c>
      <c r="C5800">
        <v>3.25</v>
      </c>
      <c r="D5800">
        <v>2015</v>
      </c>
    </row>
    <row r="5801" spans="2:4">
      <c r="B5801" s="80">
        <v>42319</v>
      </c>
      <c r="C5801">
        <v>3.25</v>
      </c>
      <c r="D5801">
        <v>2015</v>
      </c>
    </row>
    <row r="5802" spans="2:4">
      <c r="B5802" s="80">
        <v>42320</v>
      </c>
      <c r="C5802">
        <v>3.25</v>
      </c>
      <c r="D5802">
        <v>2015</v>
      </c>
    </row>
    <row r="5803" spans="2:4">
      <c r="B5803" s="80">
        <v>42321</v>
      </c>
      <c r="C5803">
        <v>3.25</v>
      </c>
      <c r="D5803">
        <v>2015</v>
      </c>
    </row>
    <row r="5804" spans="2:4">
      <c r="B5804" s="80">
        <v>42324</v>
      </c>
      <c r="C5804">
        <v>3.25</v>
      </c>
      <c r="D5804">
        <v>2015</v>
      </c>
    </row>
    <row r="5805" spans="2:4">
      <c r="B5805" s="80">
        <v>42325</v>
      </c>
      <c r="C5805">
        <v>3.25</v>
      </c>
      <c r="D5805">
        <v>2015</v>
      </c>
    </row>
    <row r="5806" spans="2:4">
      <c r="B5806" s="80">
        <v>42326</v>
      </c>
      <c r="C5806">
        <v>3.25</v>
      </c>
      <c r="D5806">
        <v>2015</v>
      </c>
    </row>
    <row r="5807" spans="2:4">
      <c r="B5807" s="80">
        <v>42327</v>
      </c>
      <c r="C5807">
        <v>3.25</v>
      </c>
      <c r="D5807">
        <v>2015</v>
      </c>
    </row>
    <row r="5808" spans="2:4">
      <c r="B5808" s="80">
        <v>42328</v>
      </c>
      <c r="C5808">
        <v>3.25</v>
      </c>
      <c r="D5808">
        <v>2015</v>
      </c>
    </row>
    <row r="5809" spans="2:4">
      <c r="B5809" s="80">
        <v>42331</v>
      </c>
      <c r="C5809">
        <v>3.25</v>
      </c>
      <c r="D5809">
        <v>2015</v>
      </c>
    </row>
    <row r="5810" spans="2:4">
      <c r="B5810" s="80">
        <v>42332</v>
      </c>
      <c r="C5810">
        <v>3.25</v>
      </c>
      <c r="D5810">
        <v>2015</v>
      </c>
    </row>
    <row r="5811" spans="2:4">
      <c r="B5811" s="80">
        <v>42333</v>
      </c>
      <c r="C5811">
        <v>3.25</v>
      </c>
      <c r="D5811">
        <v>2015</v>
      </c>
    </row>
    <row r="5812" spans="2:4">
      <c r="B5812" s="80">
        <v>42334</v>
      </c>
      <c r="C5812">
        <v>3.25</v>
      </c>
      <c r="D5812">
        <v>2015</v>
      </c>
    </row>
    <row r="5813" spans="2:4">
      <c r="B5813" s="80">
        <v>42335</v>
      </c>
      <c r="C5813">
        <v>3.25</v>
      </c>
      <c r="D5813">
        <v>2015</v>
      </c>
    </row>
    <row r="5814" spans="2:4">
      <c r="B5814" s="80">
        <v>42338</v>
      </c>
      <c r="C5814">
        <v>3.25</v>
      </c>
      <c r="D5814">
        <v>2015</v>
      </c>
    </row>
    <row r="5815" spans="2:4">
      <c r="B5815" s="80">
        <v>42339</v>
      </c>
      <c r="C5815">
        <v>3.25</v>
      </c>
      <c r="D5815">
        <v>2015</v>
      </c>
    </row>
    <row r="5816" spans="2:4">
      <c r="B5816" s="80">
        <v>42340</v>
      </c>
      <c r="C5816">
        <v>3.25</v>
      </c>
      <c r="D5816">
        <v>2015</v>
      </c>
    </row>
    <row r="5817" spans="2:4">
      <c r="B5817" s="80">
        <v>42341</v>
      </c>
      <c r="C5817">
        <v>3.25</v>
      </c>
      <c r="D5817">
        <v>2015</v>
      </c>
    </row>
    <row r="5818" spans="2:4">
      <c r="B5818" s="80">
        <v>42342</v>
      </c>
      <c r="C5818">
        <v>3.25</v>
      </c>
      <c r="D5818">
        <v>2015</v>
      </c>
    </row>
    <row r="5819" spans="2:4">
      <c r="B5819" s="80">
        <v>42345</v>
      </c>
      <c r="C5819">
        <v>3.25</v>
      </c>
      <c r="D5819">
        <v>2015</v>
      </c>
    </row>
    <row r="5820" spans="2:4">
      <c r="B5820" s="80">
        <v>42346</v>
      </c>
      <c r="C5820">
        <v>3.25</v>
      </c>
      <c r="D5820">
        <v>2015</v>
      </c>
    </row>
    <row r="5821" spans="2:4">
      <c r="B5821" s="80">
        <v>42347</v>
      </c>
      <c r="C5821">
        <v>3.25</v>
      </c>
      <c r="D5821">
        <v>2015</v>
      </c>
    </row>
    <row r="5822" spans="2:4">
      <c r="B5822" s="80">
        <v>42348</v>
      </c>
      <c r="C5822">
        <v>3.25</v>
      </c>
      <c r="D5822">
        <v>2015</v>
      </c>
    </row>
    <row r="5823" spans="2:4">
      <c r="B5823" s="80">
        <v>42349</v>
      </c>
      <c r="C5823">
        <v>3.25</v>
      </c>
      <c r="D5823">
        <v>2015</v>
      </c>
    </row>
    <row r="5824" spans="2:4">
      <c r="B5824" s="80">
        <v>42352</v>
      </c>
      <c r="C5824">
        <v>3.25</v>
      </c>
      <c r="D5824">
        <v>2015</v>
      </c>
    </row>
    <row r="5825" spans="2:4">
      <c r="B5825" s="80">
        <v>42353</v>
      </c>
      <c r="C5825">
        <v>3.25</v>
      </c>
      <c r="D5825">
        <v>2015</v>
      </c>
    </row>
    <row r="5826" spans="2:4">
      <c r="B5826" s="80">
        <v>42354</v>
      </c>
      <c r="C5826">
        <v>3.25</v>
      </c>
      <c r="D5826">
        <v>2015</v>
      </c>
    </row>
    <row r="5827" spans="2:4">
      <c r="B5827" s="80">
        <v>42355</v>
      </c>
      <c r="C5827">
        <v>3.5</v>
      </c>
      <c r="D5827">
        <v>2015</v>
      </c>
    </row>
    <row r="5828" spans="2:4">
      <c r="B5828" s="80">
        <v>42356</v>
      </c>
      <c r="C5828">
        <v>3.5</v>
      </c>
      <c r="D5828">
        <v>2015</v>
      </c>
    </row>
    <row r="5829" spans="2:4">
      <c r="B5829" s="80">
        <v>42359</v>
      </c>
      <c r="C5829">
        <v>3.5</v>
      </c>
      <c r="D5829">
        <v>2015</v>
      </c>
    </row>
    <row r="5830" spans="2:4">
      <c r="B5830" s="80">
        <v>42360</v>
      </c>
      <c r="C5830">
        <v>3.5</v>
      </c>
      <c r="D5830">
        <v>2015</v>
      </c>
    </row>
    <row r="5831" spans="2:4">
      <c r="B5831" s="80">
        <v>42361</v>
      </c>
      <c r="C5831">
        <v>3.5</v>
      </c>
      <c r="D5831">
        <v>2015</v>
      </c>
    </row>
    <row r="5832" spans="2:4">
      <c r="B5832" s="80">
        <v>42362</v>
      </c>
      <c r="C5832">
        <v>3.5</v>
      </c>
      <c r="D5832">
        <v>2015</v>
      </c>
    </row>
    <row r="5833" spans="2:4">
      <c r="B5833" s="80">
        <v>42366</v>
      </c>
      <c r="C5833">
        <v>3.5</v>
      </c>
      <c r="D5833">
        <v>2015</v>
      </c>
    </row>
    <row r="5834" spans="2:4">
      <c r="B5834" s="80">
        <v>42367</v>
      </c>
      <c r="C5834">
        <v>3.5</v>
      </c>
      <c r="D5834">
        <v>2015</v>
      </c>
    </row>
    <row r="5835" spans="2:4">
      <c r="B5835" s="80">
        <v>42368</v>
      </c>
      <c r="C5835">
        <v>3.5</v>
      </c>
      <c r="D5835">
        <v>2015</v>
      </c>
    </row>
    <row r="5836" spans="2:4">
      <c r="B5836" s="80">
        <v>42369</v>
      </c>
      <c r="C5836">
        <v>3.5</v>
      </c>
      <c r="D5836">
        <v>2015</v>
      </c>
    </row>
    <row r="5837" spans="2:4">
      <c r="B5837" s="80">
        <v>42373</v>
      </c>
      <c r="C5837">
        <v>3.5</v>
      </c>
      <c r="D5837">
        <v>2016</v>
      </c>
    </row>
    <row r="5838" spans="2:4">
      <c r="B5838" s="80">
        <v>42374</v>
      </c>
      <c r="C5838">
        <v>3.5</v>
      </c>
      <c r="D5838">
        <v>2016</v>
      </c>
    </row>
    <row r="5839" spans="2:4">
      <c r="B5839" s="80">
        <v>42375</v>
      </c>
      <c r="C5839">
        <v>3.5</v>
      </c>
      <c r="D5839">
        <v>2016</v>
      </c>
    </row>
    <row r="5840" spans="2:4">
      <c r="B5840" s="80">
        <v>42376</v>
      </c>
      <c r="C5840">
        <v>3.5</v>
      </c>
      <c r="D5840">
        <v>2016</v>
      </c>
    </row>
    <row r="5841" spans="2:4">
      <c r="B5841" s="80">
        <v>42377</v>
      </c>
      <c r="C5841">
        <v>3.5</v>
      </c>
      <c r="D5841">
        <v>2016</v>
      </c>
    </row>
    <row r="5842" spans="2:4">
      <c r="B5842" s="80">
        <v>42380</v>
      </c>
      <c r="C5842">
        <v>3.5</v>
      </c>
      <c r="D5842">
        <v>2016</v>
      </c>
    </row>
    <row r="5843" spans="2:4">
      <c r="B5843" s="80">
        <v>42381</v>
      </c>
      <c r="C5843">
        <v>3.5</v>
      </c>
      <c r="D5843">
        <v>2016</v>
      </c>
    </row>
    <row r="5844" spans="2:4">
      <c r="B5844" s="80">
        <v>42382</v>
      </c>
      <c r="C5844">
        <v>3.5</v>
      </c>
      <c r="D5844">
        <v>2016</v>
      </c>
    </row>
    <row r="5845" spans="2:4">
      <c r="B5845" s="80">
        <v>42383</v>
      </c>
      <c r="C5845">
        <v>3.5</v>
      </c>
      <c r="D5845">
        <v>2016</v>
      </c>
    </row>
    <row r="5846" spans="2:4">
      <c r="B5846" s="80">
        <v>42384</v>
      </c>
      <c r="C5846">
        <v>3.5</v>
      </c>
      <c r="D5846">
        <v>2016</v>
      </c>
    </row>
    <row r="5847" spans="2:4">
      <c r="B5847" s="80">
        <v>42387</v>
      </c>
      <c r="C5847">
        <v>3.5</v>
      </c>
      <c r="D5847">
        <v>2016</v>
      </c>
    </row>
    <row r="5848" spans="2:4">
      <c r="B5848" s="80">
        <v>42388</v>
      </c>
      <c r="C5848">
        <v>3.5</v>
      </c>
      <c r="D5848">
        <v>2016</v>
      </c>
    </row>
    <row r="5849" spans="2:4">
      <c r="B5849" s="80">
        <v>42389</v>
      </c>
      <c r="C5849">
        <v>3.5</v>
      </c>
      <c r="D5849">
        <v>2016</v>
      </c>
    </row>
    <row r="5850" spans="2:4">
      <c r="B5850" s="80">
        <v>42390</v>
      </c>
      <c r="C5850">
        <v>3.5</v>
      </c>
      <c r="D5850">
        <v>2016</v>
      </c>
    </row>
    <row r="5851" spans="2:4">
      <c r="B5851" s="80">
        <v>42391</v>
      </c>
      <c r="C5851">
        <v>3.5</v>
      </c>
      <c r="D5851">
        <v>2016</v>
      </c>
    </row>
    <row r="5852" spans="2:4">
      <c r="B5852" s="80">
        <v>42394</v>
      </c>
      <c r="C5852">
        <v>3.5</v>
      </c>
      <c r="D5852">
        <v>2016</v>
      </c>
    </row>
    <row r="5853" spans="2:4">
      <c r="B5853" s="80">
        <v>42395</v>
      </c>
      <c r="C5853">
        <v>3.5</v>
      </c>
      <c r="D5853">
        <v>2016</v>
      </c>
    </row>
    <row r="5854" spans="2:4">
      <c r="B5854" s="80">
        <v>42396</v>
      </c>
      <c r="C5854">
        <v>3.5</v>
      </c>
      <c r="D5854">
        <v>2016</v>
      </c>
    </row>
    <row r="5855" spans="2:4">
      <c r="B5855" s="80">
        <v>42397</v>
      </c>
      <c r="C5855">
        <v>3.5</v>
      </c>
      <c r="D5855">
        <v>2016</v>
      </c>
    </row>
    <row r="5856" spans="2:4">
      <c r="B5856" s="80">
        <v>42398</v>
      </c>
      <c r="C5856">
        <v>3.5</v>
      </c>
      <c r="D5856">
        <v>2016</v>
      </c>
    </row>
    <row r="5857" spans="2:4">
      <c r="B5857" s="80">
        <v>42401</v>
      </c>
      <c r="C5857">
        <v>3.5</v>
      </c>
      <c r="D5857">
        <v>2016</v>
      </c>
    </row>
    <row r="5858" spans="2:4">
      <c r="B5858" s="80">
        <v>42402</v>
      </c>
      <c r="C5858">
        <v>3.5</v>
      </c>
      <c r="D5858">
        <v>2016</v>
      </c>
    </row>
    <row r="5859" spans="2:4">
      <c r="B5859" s="80">
        <v>42403</v>
      </c>
      <c r="C5859">
        <v>3.5</v>
      </c>
      <c r="D5859">
        <v>2016</v>
      </c>
    </row>
    <row r="5860" spans="2:4">
      <c r="B5860" s="80">
        <v>42404</v>
      </c>
      <c r="C5860">
        <v>3.5</v>
      </c>
      <c r="D5860">
        <v>2016</v>
      </c>
    </row>
    <row r="5861" spans="2:4">
      <c r="B5861" s="80">
        <v>42405</v>
      </c>
      <c r="C5861">
        <v>3.5</v>
      </c>
      <c r="D5861">
        <v>2016</v>
      </c>
    </row>
    <row r="5862" spans="2:4">
      <c r="B5862" s="80">
        <v>42408</v>
      </c>
      <c r="C5862">
        <v>3.5</v>
      </c>
      <c r="D5862">
        <v>2016</v>
      </c>
    </row>
    <row r="5863" spans="2:4">
      <c r="B5863" s="80">
        <v>42409</v>
      </c>
      <c r="C5863">
        <v>3.5</v>
      </c>
      <c r="D5863">
        <v>2016</v>
      </c>
    </row>
    <row r="5864" spans="2:4">
      <c r="B5864" s="80">
        <v>42410</v>
      </c>
      <c r="C5864">
        <v>3.5</v>
      </c>
      <c r="D5864">
        <v>2016</v>
      </c>
    </row>
    <row r="5865" spans="2:4">
      <c r="B5865" s="80">
        <v>42411</v>
      </c>
      <c r="C5865">
        <v>3.5</v>
      </c>
      <c r="D5865">
        <v>2016</v>
      </c>
    </row>
    <row r="5866" spans="2:4">
      <c r="B5866" s="80">
        <v>42412</v>
      </c>
      <c r="C5866">
        <v>3.5</v>
      </c>
      <c r="D5866">
        <v>2016</v>
      </c>
    </row>
    <row r="5867" spans="2:4">
      <c r="B5867" s="80">
        <v>42415</v>
      </c>
      <c r="C5867">
        <v>3.5</v>
      </c>
      <c r="D5867">
        <v>2016</v>
      </c>
    </row>
    <row r="5868" spans="2:4">
      <c r="B5868" s="80">
        <v>42416</v>
      </c>
      <c r="C5868">
        <v>3.5</v>
      </c>
      <c r="D5868">
        <v>2016</v>
      </c>
    </row>
    <row r="5869" spans="2:4">
      <c r="B5869" s="80">
        <v>42417</v>
      </c>
      <c r="C5869">
        <v>3.5</v>
      </c>
      <c r="D5869">
        <v>2016</v>
      </c>
    </row>
    <row r="5870" spans="2:4">
      <c r="B5870" s="80">
        <v>42418</v>
      </c>
      <c r="C5870">
        <v>3.5</v>
      </c>
      <c r="D5870">
        <v>2016</v>
      </c>
    </row>
    <row r="5871" spans="2:4">
      <c r="B5871" s="80">
        <v>42419</v>
      </c>
      <c r="C5871">
        <v>3.5</v>
      </c>
      <c r="D5871">
        <v>2016</v>
      </c>
    </row>
    <row r="5872" spans="2:4">
      <c r="B5872" s="80">
        <v>42422</v>
      </c>
      <c r="C5872">
        <v>3.5</v>
      </c>
      <c r="D5872">
        <v>2016</v>
      </c>
    </row>
    <row r="5873" spans="2:4">
      <c r="B5873" s="80">
        <v>42423</v>
      </c>
      <c r="C5873">
        <v>3.5</v>
      </c>
      <c r="D5873">
        <v>2016</v>
      </c>
    </row>
    <row r="5874" spans="2:4">
      <c r="B5874" s="80">
        <v>42424</v>
      </c>
      <c r="C5874">
        <v>3.5</v>
      </c>
      <c r="D5874">
        <v>2016</v>
      </c>
    </row>
    <row r="5875" spans="2:4">
      <c r="B5875" s="80">
        <v>42425</v>
      </c>
      <c r="C5875">
        <v>3.5</v>
      </c>
      <c r="D5875">
        <v>2016</v>
      </c>
    </row>
    <row r="5876" spans="2:4">
      <c r="B5876" s="80">
        <v>42426</v>
      </c>
      <c r="C5876">
        <v>3.5</v>
      </c>
      <c r="D5876">
        <v>2016</v>
      </c>
    </row>
    <row r="5877" spans="2:4">
      <c r="B5877" s="80">
        <v>42429</v>
      </c>
      <c r="C5877">
        <v>3.5</v>
      </c>
      <c r="D5877">
        <v>2016</v>
      </c>
    </row>
    <row r="5878" spans="2:4">
      <c r="B5878" s="80">
        <v>42430</v>
      </c>
      <c r="C5878">
        <v>3.5</v>
      </c>
      <c r="D5878">
        <v>2016</v>
      </c>
    </row>
    <row r="5879" spans="2:4">
      <c r="B5879" s="80">
        <v>42431</v>
      </c>
      <c r="C5879">
        <v>3.5</v>
      </c>
      <c r="D5879">
        <v>2016</v>
      </c>
    </row>
    <row r="5880" spans="2:4">
      <c r="B5880" s="80">
        <v>42432</v>
      </c>
      <c r="C5880">
        <v>3.5</v>
      </c>
      <c r="D5880">
        <v>2016</v>
      </c>
    </row>
    <row r="5881" spans="2:4">
      <c r="B5881" s="80">
        <v>42433</v>
      </c>
      <c r="C5881">
        <v>3.5</v>
      </c>
      <c r="D5881">
        <v>2016</v>
      </c>
    </row>
    <row r="5882" spans="2:4">
      <c r="B5882" s="80">
        <v>42436</v>
      </c>
      <c r="C5882">
        <v>3.5</v>
      </c>
      <c r="D5882">
        <v>2016</v>
      </c>
    </row>
    <row r="5883" spans="2:4">
      <c r="B5883" s="80">
        <v>42437</v>
      </c>
      <c r="C5883">
        <v>3.5</v>
      </c>
      <c r="D5883">
        <v>2016</v>
      </c>
    </row>
    <row r="5884" spans="2:4">
      <c r="B5884" s="80">
        <v>42438</v>
      </c>
      <c r="C5884">
        <v>3.5</v>
      </c>
      <c r="D5884">
        <v>2016</v>
      </c>
    </row>
    <row r="5885" spans="2:4">
      <c r="B5885" s="80">
        <v>42439</v>
      </c>
      <c r="C5885">
        <v>3.5</v>
      </c>
      <c r="D5885">
        <v>2016</v>
      </c>
    </row>
    <row r="5886" spans="2:4">
      <c r="B5886" s="80">
        <v>42440</v>
      </c>
      <c r="C5886">
        <v>3.5</v>
      </c>
      <c r="D5886">
        <v>2016</v>
      </c>
    </row>
    <row r="5887" spans="2:4">
      <c r="B5887" s="80">
        <v>42443</v>
      </c>
      <c r="C5887">
        <v>3.5</v>
      </c>
      <c r="D5887">
        <v>2016</v>
      </c>
    </row>
    <row r="5888" spans="2:4">
      <c r="B5888" s="80">
        <v>42444</v>
      </c>
      <c r="C5888">
        <v>3.5</v>
      </c>
      <c r="D5888">
        <v>2016</v>
      </c>
    </row>
    <row r="5889" spans="2:4">
      <c r="B5889" s="80">
        <v>42445</v>
      </c>
      <c r="C5889">
        <v>3.5</v>
      </c>
      <c r="D5889">
        <v>2016</v>
      </c>
    </row>
    <row r="5890" spans="2:4">
      <c r="B5890" s="80">
        <v>42446</v>
      </c>
      <c r="C5890">
        <v>3.5</v>
      </c>
      <c r="D5890">
        <v>2016</v>
      </c>
    </row>
    <row r="5891" spans="2:4">
      <c r="B5891" s="80">
        <v>42447</v>
      </c>
      <c r="C5891">
        <v>3.5</v>
      </c>
      <c r="D5891">
        <v>2016</v>
      </c>
    </row>
    <row r="5892" spans="2:4">
      <c r="B5892" s="80">
        <v>42450</v>
      </c>
      <c r="C5892">
        <v>3.5</v>
      </c>
      <c r="D5892">
        <v>2016</v>
      </c>
    </row>
    <row r="5893" spans="2:4">
      <c r="B5893" s="80">
        <v>42451</v>
      </c>
      <c r="C5893">
        <v>3.5</v>
      </c>
      <c r="D5893">
        <v>2016</v>
      </c>
    </row>
    <row r="5894" spans="2:4">
      <c r="B5894" s="80">
        <v>42452</v>
      </c>
      <c r="C5894">
        <v>3.5</v>
      </c>
      <c r="D5894">
        <v>2016</v>
      </c>
    </row>
    <row r="5895" spans="2:4">
      <c r="B5895" s="80">
        <v>42453</v>
      </c>
      <c r="C5895">
        <v>3.5</v>
      </c>
      <c r="D5895">
        <v>2016</v>
      </c>
    </row>
    <row r="5896" spans="2:4">
      <c r="B5896" s="80">
        <v>42457</v>
      </c>
      <c r="C5896">
        <v>3.5</v>
      </c>
      <c r="D5896">
        <v>2016</v>
      </c>
    </row>
    <row r="5897" spans="2:4">
      <c r="B5897" s="80">
        <v>42458</v>
      </c>
      <c r="C5897">
        <v>3.5</v>
      </c>
      <c r="D5897">
        <v>2016</v>
      </c>
    </row>
    <row r="5898" spans="2:4">
      <c r="B5898" s="80">
        <v>42459</v>
      </c>
      <c r="C5898">
        <v>3.5</v>
      </c>
      <c r="D5898">
        <v>2016</v>
      </c>
    </row>
    <row r="5899" spans="2:4">
      <c r="B5899" s="80">
        <v>42460</v>
      </c>
      <c r="C5899">
        <v>3.5</v>
      </c>
      <c r="D5899">
        <v>2016</v>
      </c>
    </row>
    <row r="5900" spans="2:4">
      <c r="B5900" s="80">
        <v>42461</v>
      </c>
      <c r="C5900">
        <v>3.5</v>
      </c>
      <c r="D5900">
        <v>2016</v>
      </c>
    </row>
    <row r="5901" spans="2:4">
      <c r="B5901" s="80">
        <v>42464</v>
      </c>
      <c r="C5901">
        <v>3.5</v>
      </c>
      <c r="D5901">
        <v>2016</v>
      </c>
    </row>
    <row r="5902" spans="2:4">
      <c r="B5902" s="80">
        <v>42465</v>
      </c>
      <c r="C5902">
        <v>3.5</v>
      </c>
      <c r="D5902">
        <v>2016</v>
      </c>
    </row>
    <row r="5903" spans="2:4">
      <c r="B5903" s="80">
        <v>42466</v>
      </c>
      <c r="C5903">
        <v>3.5</v>
      </c>
      <c r="D5903">
        <v>2016</v>
      </c>
    </row>
    <row r="5904" spans="2:4">
      <c r="B5904" s="80">
        <v>42467</v>
      </c>
      <c r="C5904">
        <v>3.5</v>
      </c>
      <c r="D5904">
        <v>2016</v>
      </c>
    </row>
    <row r="5905" spans="2:4">
      <c r="B5905" s="80">
        <v>42468</v>
      </c>
      <c r="C5905">
        <v>3.5</v>
      </c>
      <c r="D5905">
        <v>2016</v>
      </c>
    </row>
    <row r="5906" spans="2:4">
      <c r="B5906" s="80">
        <v>42471</v>
      </c>
      <c r="C5906">
        <v>3.5</v>
      </c>
      <c r="D5906">
        <v>2016</v>
      </c>
    </row>
    <row r="5907" spans="2:4">
      <c r="B5907" s="80">
        <v>42472</v>
      </c>
      <c r="C5907">
        <v>3.5</v>
      </c>
      <c r="D5907">
        <v>2016</v>
      </c>
    </row>
    <row r="5908" spans="2:4">
      <c r="B5908" s="80">
        <v>42473</v>
      </c>
      <c r="C5908">
        <v>3.5</v>
      </c>
      <c r="D5908">
        <v>2016</v>
      </c>
    </row>
    <row r="5909" spans="2:4">
      <c r="B5909" s="80">
        <v>42474</v>
      </c>
      <c r="C5909">
        <v>3.5</v>
      </c>
      <c r="D5909">
        <v>2016</v>
      </c>
    </row>
    <row r="5910" spans="2:4">
      <c r="B5910" s="80">
        <v>42475</v>
      </c>
      <c r="C5910">
        <v>3.5</v>
      </c>
      <c r="D5910">
        <v>2016</v>
      </c>
    </row>
    <row r="5911" spans="2:4">
      <c r="B5911" s="80">
        <v>42478</v>
      </c>
      <c r="C5911">
        <v>3.5</v>
      </c>
      <c r="D5911">
        <v>2016</v>
      </c>
    </row>
    <row r="5912" spans="2:4">
      <c r="B5912" s="80">
        <v>42479</v>
      </c>
      <c r="C5912">
        <v>3.5</v>
      </c>
      <c r="D5912">
        <v>2016</v>
      </c>
    </row>
    <row r="5913" spans="2:4">
      <c r="B5913" s="80">
        <v>42480</v>
      </c>
      <c r="C5913">
        <v>3.5</v>
      </c>
      <c r="D5913">
        <v>2016</v>
      </c>
    </row>
    <row r="5914" spans="2:4">
      <c r="B5914" s="80">
        <v>42481</v>
      </c>
      <c r="C5914">
        <v>3.5</v>
      </c>
      <c r="D5914">
        <v>2016</v>
      </c>
    </row>
    <row r="5915" spans="2:4">
      <c r="B5915" s="80">
        <v>42482</v>
      </c>
      <c r="C5915">
        <v>3.5</v>
      </c>
      <c r="D5915">
        <v>2016</v>
      </c>
    </row>
    <row r="5916" spans="2:4">
      <c r="B5916" s="80">
        <v>42485</v>
      </c>
      <c r="C5916">
        <v>3.5</v>
      </c>
      <c r="D5916">
        <v>2016</v>
      </c>
    </row>
    <row r="5917" spans="2:4">
      <c r="B5917" s="80">
        <v>42486</v>
      </c>
      <c r="C5917">
        <v>3.5</v>
      </c>
      <c r="D5917">
        <v>2016</v>
      </c>
    </row>
    <row r="5918" spans="2:4">
      <c r="B5918" s="80">
        <v>42487</v>
      </c>
      <c r="C5918">
        <v>3.5</v>
      </c>
      <c r="D5918">
        <v>2016</v>
      </c>
    </row>
    <row r="5919" spans="2:4">
      <c r="B5919" s="80">
        <v>42488</v>
      </c>
      <c r="C5919">
        <v>3.5</v>
      </c>
      <c r="D5919">
        <v>2016</v>
      </c>
    </row>
    <row r="5920" spans="2:4">
      <c r="B5920" s="80">
        <v>42489</v>
      </c>
      <c r="C5920">
        <v>3.5</v>
      </c>
      <c r="D5920">
        <v>2016</v>
      </c>
    </row>
    <row r="5921" spans="2:4">
      <c r="B5921" s="80">
        <v>42492</v>
      </c>
      <c r="C5921">
        <v>3.5</v>
      </c>
      <c r="D5921">
        <v>2016</v>
      </c>
    </row>
    <row r="5922" spans="2:4">
      <c r="B5922" s="80">
        <v>42493</v>
      </c>
      <c r="C5922">
        <v>3.5</v>
      </c>
      <c r="D5922">
        <v>2016</v>
      </c>
    </row>
    <row r="5923" spans="2:4">
      <c r="B5923" s="80">
        <v>42494</v>
      </c>
      <c r="C5923">
        <v>3.5</v>
      </c>
      <c r="D5923">
        <v>2016</v>
      </c>
    </row>
    <row r="5924" spans="2:4">
      <c r="B5924" s="80">
        <v>42495</v>
      </c>
      <c r="C5924">
        <v>3.5</v>
      </c>
      <c r="D5924">
        <v>2016</v>
      </c>
    </row>
    <row r="5925" spans="2:4">
      <c r="B5925" s="80">
        <v>42496</v>
      </c>
      <c r="C5925">
        <v>3.5</v>
      </c>
      <c r="D5925">
        <v>2016</v>
      </c>
    </row>
    <row r="5926" spans="2:4">
      <c r="B5926" s="80">
        <v>42499</v>
      </c>
      <c r="C5926">
        <v>3.5</v>
      </c>
      <c r="D5926">
        <v>2016</v>
      </c>
    </row>
    <row r="5927" spans="2:4">
      <c r="B5927" s="80">
        <v>42500</v>
      </c>
      <c r="C5927">
        <v>3.5</v>
      </c>
      <c r="D5927">
        <v>2016</v>
      </c>
    </row>
    <row r="5928" spans="2:4">
      <c r="B5928" s="80">
        <v>42501</v>
      </c>
      <c r="C5928">
        <v>3.5</v>
      </c>
      <c r="D5928">
        <v>2016</v>
      </c>
    </row>
    <row r="5929" spans="2:4">
      <c r="B5929" s="80">
        <v>42502</v>
      </c>
      <c r="C5929">
        <v>3.5</v>
      </c>
      <c r="D5929">
        <v>2016</v>
      </c>
    </row>
    <row r="5930" spans="2:4">
      <c r="B5930" s="80">
        <v>42503</v>
      </c>
      <c r="C5930">
        <v>3.5</v>
      </c>
      <c r="D5930">
        <v>2016</v>
      </c>
    </row>
    <row r="5931" spans="2:4">
      <c r="B5931" s="80">
        <v>42506</v>
      </c>
      <c r="C5931">
        <v>3.5</v>
      </c>
      <c r="D5931">
        <v>2016</v>
      </c>
    </row>
    <row r="5932" spans="2:4">
      <c r="B5932" s="80">
        <v>42507</v>
      </c>
      <c r="C5932">
        <v>3.5</v>
      </c>
      <c r="D5932">
        <v>2016</v>
      </c>
    </row>
    <row r="5933" spans="2:4">
      <c r="B5933" s="80">
        <v>42508</v>
      </c>
      <c r="C5933">
        <v>3.5</v>
      </c>
      <c r="D5933">
        <v>2016</v>
      </c>
    </row>
    <row r="5934" spans="2:4">
      <c r="B5934" s="80">
        <v>42509</v>
      </c>
      <c r="C5934">
        <v>3.5</v>
      </c>
      <c r="D5934">
        <v>2016</v>
      </c>
    </row>
    <row r="5935" spans="2:4">
      <c r="B5935" s="80">
        <v>42510</v>
      </c>
      <c r="C5935">
        <v>3.5</v>
      </c>
      <c r="D5935">
        <v>2016</v>
      </c>
    </row>
    <row r="5936" spans="2:4">
      <c r="B5936" s="80">
        <v>42513</v>
      </c>
      <c r="C5936">
        <v>3.5</v>
      </c>
      <c r="D5936">
        <v>2016</v>
      </c>
    </row>
    <row r="5937" spans="2:4">
      <c r="B5937" s="80">
        <v>42514</v>
      </c>
      <c r="C5937">
        <v>3.5</v>
      </c>
      <c r="D5937">
        <v>2016</v>
      </c>
    </row>
    <row r="5938" spans="2:4">
      <c r="B5938" s="80">
        <v>42515</v>
      </c>
      <c r="C5938">
        <v>3.5</v>
      </c>
      <c r="D5938">
        <v>2016</v>
      </c>
    </row>
    <row r="5939" spans="2:4">
      <c r="B5939" s="80">
        <v>42516</v>
      </c>
      <c r="C5939">
        <v>3.5</v>
      </c>
      <c r="D5939">
        <v>2016</v>
      </c>
    </row>
    <row r="5940" spans="2:4">
      <c r="B5940" s="80">
        <v>42517</v>
      </c>
      <c r="C5940">
        <v>3.5</v>
      </c>
      <c r="D5940">
        <v>2016</v>
      </c>
    </row>
    <row r="5941" spans="2:4">
      <c r="B5941" s="80">
        <v>42520</v>
      </c>
      <c r="C5941">
        <v>3.5</v>
      </c>
      <c r="D5941">
        <v>2016</v>
      </c>
    </row>
    <row r="5942" spans="2:4">
      <c r="B5942" s="80">
        <v>42521</v>
      </c>
      <c r="C5942">
        <v>3.5</v>
      </c>
      <c r="D5942">
        <v>2016</v>
      </c>
    </row>
    <row r="5943" spans="2:4">
      <c r="B5943" s="80">
        <v>42522</v>
      </c>
      <c r="C5943">
        <v>3.5</v>
      </c>
      <c r="D5943">
        <v>2016</v>
      </c>
    </row>
    <row r="5944" spans="2:4">
      <c r="B5944" s="80">
        <v>42523</v>
      </c>
      <c r="C5944">
        <v>3.5</v>
      </c>
      <c r="D5944">
        <v>2016</v>
      </c>
    </row>
    <row r="5945" spans="2:4">
      <c r="B5945" s="80">
        <v>42524</v>
      </c>
      <c r="C5945">
        <v>3.5</v>
      </c>
      <c r="D5945">
        <v>2016</v>
      </c>
    </row>
    <row r="5946" spans="2:4">
      <c r="B5946" s="80">
        <v>42527</v>
      </c>
      <c r="C5946">
        <v>3.5</v>
      </c>
      <c r="D5946">
        <v>2016</v>
      </c>
    </row>
    <row r="5947" spans="2:4">
      <c r="B5947" s="80">
        <v>42528</v>
      </c>
      <c r="C5947">
        <v>3.5</v>
      </c>
      <c r="D5947">
        <v>2016</v>
      </c>
    </row>
    <row r="5948" spans="2:4">
      <c r="B5948" s="80">
        <v>42529</v>
      </c>
      <c r="C5948">
        <v>3.5</v>
      </c>
      <c r="D5948">
        <v>2016</v>
      </c>
    </row>
    <row r="5949" spans="2:4">
      <c r="B5949" s="80">
        <v>42530</v>
      </c>
      <c r="C5949">
        <v>3.5</v>
      </c>
      <c r="D5949">
        <v>2016</v>
      </c>
    </row>
    <row r="5950" spans="2:4">
      <c r="B5950" s="80">
        <v>42531</v>
      </c>
      <c r="C5950">
        <v>3.5</v>
      </c>
      <c r="D5950">
        <v>2016</v>
      </c>
    </row>
    <row r="5951" spans="2:4">
      <c r="B5951" s="80">
        <v>42534</v>
      </c>
      <c r="C5951">
        <v>3.5</v>
      </c>
      <c r="D5951">
        <v>2016</v>
      </c>
    </row>
    <row r="5952" spans="2:4">
      <c r="B5952" s="80">
        <v>42535</v>
      </c>
      <c r="C5952">
        <v>3.5</v>
      </c>
      <c r="D5952">
        <v>2016</v>
      </c>
    </row>
    <row r="5953" spans="2:4">
      <c r="B5953" s="80">
        <v>42536</v>
      </c>
      <c r="C5953">
        <v>3.5</v>
      </c>
      <c r="D5953">
        <v>2016</v>
      </c>
    </row>
    <row r="5954" spans="2:4">
      <c r="B5954" s="80">
        <v>42537</v>
      </c>
      <c r="C5954">
        <v>3.5</v>
      </c>
      <c r="D5954">
        <v>2016</v>
      </c>
    </row>
    <row r="5955" spans="2:4">
      <c r="B5955" s="80">
        <v>42538</v>
      </c>
      <c r="C5955">
        <v>3.5</v>
      </c>
      <c r="D5955">
        <v>2016</v>
      </c>
    </row>
    <row r="5956" spans="2:4">
      <c r="B5956" s="80">
        <v>42541</v>
      </c>
      <c r="C5956">
        <v>3.5</v>
      </c>
      <c r="D5956">
        <v>2016</v>
      </c>
    </row>
    <row r="5957" spans="2:4">
      <c r="B5957" s="80">
        <v>42542</v>
      </c>
      <c r="C5957">
        <v>3.5</v>
      </c>
      <c r="D5957">
        <v>2016</v>
      </c>
    </row>
    <row r="5958" spans="2:4">
      <c r="B5958" s="80">
        <v>42543</v>
      </c>
      <c r="C5958">
        <v>3.5</v>
      </c>
      <c r="D5958">
        <v>2016</v>
      </c>
    </row>
    <row r="5959" spans="2:4">
      <c r="B5959" s="80">
        <v>42544</v>
      </c>
      <c r="C5959">
        <v>3.5</v>
      </c>
      <c r="D5959">
        <v>2016</v>
      </c>
    </row>
    <row r="5960" spans="2:4">
      <c r="B5960" s="80">
        <v>42545</v>
      </c>
      <c r="C5960">
        <v>3.5</v>
      </c>
      <c r="D5960">
        <v>2016</v>
      </c>
    </row>
    <row r="5961" spans="2:4">
      <c r="B5961" s="80">
        <v>42548</v>
      </c>
      <c r="C5961">
        <v>3.5</v>
      </c>
      <c r="D5961">
        <v>2016</v>
      </c>
    </row>
    <row r="5962" spans="2:4">
      <c r="B5962" s="80">
        <v>42549</v>
      </c>
      <c r="C5962">
        <v>3.5</v>
      </c>
      <c r="D5962">
        <v>2016</v>
      </c>
    </row>
    <row r="5963" spans="2:4">
      <c r="B5963" s="80">
        <v>42550</v>
      </c>
      <c r="C5963">
        <v>3.5</v>
      </c>
      <c r="D5963">
        <v>2016</v>
      </c>
    </row>
    <row r="5964" spans="2:4">
      <c r="B5964" s="80">
        <v>42551</v>
      </c>
      <c r="C5964">
        <v>3.5</v>
      </c>
      <c r="D5964">
        <v>2016</v>
      </c>
    </row>
    <row r="5965" spans="2:4">
      <c r="B5965" s="80">
        <v>42552</v>
      </c>
      <c r="C5965">
        <v>3.5</v>
      </c>
      <c r="D5965">
        <v>2016</v>
      </c>
    </row>
    <row r="5966" spans="2:4">
      <c r="B5966" s="80">
        <v>42555</v>
      </c>
      <c r="C5966">
        <v>3.5</v>
      </c>
      <c r="D5966">
        <v>2016</v>
      </c>
    </row>
    <row r="5967" spans="2:4">
      <c r="B5967" s="80">
        <v>42556</v>
      </c>
      <c r="C5967">
        <v>3.5</v>
      </c>
      <c r="D5967">
        <v>2016</v>
      </c>
    </row>
    <row r="5968" spans="2:4">
      <c r="B5968" s="80">
        <v>42557</v>
      </c>
      <c r="C5968">
        <v>3.5</v>
      </c>
      <c r="D5968">
        <v>2016</v>
      </c>
    </row>
    <row r="5969" spans="2:4">
      <c r="B5969" s="80">
        <v>42558</v>
      </c>
      <c r="C5969">
        <v>3.5</v>
      </c>
      <c r="D5969">
        <v>2016</v>
      </c>
    </row>
    <row r="5970" spans="2:4">
      <c r="B5970" s="80">
        <v>42559</v>
      </c>
      <c r="C5970">
        <v>3.5</v>
      </c>
      <c r="D5970">
        <v>2016</v>
      </c>
    </row>
    <row r="5971" spans="2:4">
      <c r="B5971" s="80">
        <v>42562</v>
      </c>
      <c r="C5971">
        <v>3.5</v>
      </c>
      <c r="D5971">
        <v>2016</v>
      </c>
    </row>
    <row r="5972" spans="2:4">
      <c r="B5972" s="80">
        <v>42563</v>
      </c>
      <c r="C5972">
        <v>3.5</v>
      </c>
      <c r="D5972">
        <v>2016</v>
      </c>
    </row>
    <row r="5973" spans="2:4">
      <c r="B5973" s="80">
        <v>42564</v>
      </c>
      <c r="C5973">
        <v>3.5</v>
      </c>
      <c r="D5973">
        <v>2016</v>
      </c>
    </row>
    <row r="5974" spans="2:4">
      <c r="B5974" s="80">
        <v>42565</v>
      </c>
      <c r="C5974">
        <v>3.5</v>
      </c>
      <c r="D5974">
        <v>2016</v>
      </c>
    </row>
    <row r="5975" spans="2:4">
      <c r="B5975" s="80">
        <v>42566</v>
      </c>
      <c r="C5975">
        <v>3.5</v>
      </c>
      <c r="D5975">
        <v>2016</v>
      </c>
    </row>
    <row r="5976" spans="2:4">
      <c r="B5976" s="80">
        <v>42569</v>
      </c>
      <c r="C5976">
        <v>3.5</v>
      </c>
      <c r="D5976">
        <v>2016</v>
      </c>
    </row>
    <row r="5977" spans="2:4">
      <c r="B5977" s="80">
        <v>42570</v>
      </c>
      <c r="C5977">
        <v>3.5</v>
      </c>
      <c r="D5977">
        <v>2016</v>
      </c>
    </row>
    <row r="5978" spans="2:4">
      <c r="B5978" s="80">
        <v>42571</v>
      </c>
      <c r="C5978">
        <v>3.5</v>
      </c>
      <c r="D5978">
        <v>2016</v>
      </c>
    </row>
    <row r="5979" spans="2:4">
      <c r="B5979" s="80">
        <v>42572</v>
      </c>
      <c r="C5979">
        <v>3.5</v>
      </c>
      <c r="D5979">
        <v>2016</v>
      </c>
    </row>
    <row r="5980" spans="2:4">
      <c r="B5980" s="80">
        <v>42573</v>
      </c>
      <c r="C5980">
        <v>3.5</v>
      </c>
      <c r="D5980">
        <v>2016</v>
      </c>
    </row>
    <row r="5981" spans="2:4">
      <c r="B5981" s="80">
        <v>42576</v>
      </c>
      <c r="C5981">
        <v>3.5</v>
      </c>
      <c r="D5981">
        <v>2016</v>
      </c>
    </row>
    <row r="5982" spans="2:4">
      <c r="B5982" s="80">
        <v>42577</v>
      </c>
      <c r="C5982">
        <v>3.5</v>
      </c>
      <c r="D5982">
        <v>2016</v>
      </c>
    </row>
    <row r="5983" spans="2:4">
      <c r="B5983" s="80">
        <v>42578</v>
      </c>
      <c r="C5983">
        <v>3.5</v>
      </c>
      <c r="D5983">
        <v>2016</v>
      </c>
    </row>
    <row r="5984" spans="2:4">
      <c r="B5984" s="80">
        <v>42579</v>
      </c>
      <c r="C5984">
        <v>3.5</v>
      </c>
      <c r="D5984">
        <v>2016</v>
      </c>
    </row>
    <row r="5985" spans="2:4">
      <c r="B5985" s="80">
        <v>42580</v>
      </c>
      <c r="C5985">
        <v>3.5</v>
      </c>
      <c r="D5985">
        <v>2016</v>
      </c>
    </row>
    <row r="5986" spans="2:4">
      <c r="B5986" s="80">
        <v>42583</v>
      </c>
      <c r="C5986">
        <v>3.5</v>
      </c>
      <c r="D5986">
        <v>2016</v>
      </c>
    </row>
    <row r="5987" spans="2:4">
      <c r="B5987" s="80">
        <v>42584</v>
      </c>
      <c r="C5987">
        <v>3.5</v>
      </c>
      <c r="D5987">
        <v>2016</v>
      </c>
    </row>
    <row r="5988" spans="2:4">
      <c r="B5988" s="80">
        <v>42585</v>
      </c>
      <c r="C5988">
        <v>3.5</v>
      </c>
      <c r="D5988">
        <v>2016</v>
      </c>
    </row>
    <row r="5989" spans="2:4">
      <c r="B5989" s="80">
        <v>42586</v>
      </c>
      <c r="C5989">
        <v>3.5</v>
      </c>
      <c r="D5989">
        <v>2016</v>
      </c>
    </row>
    <row r="5990" spans="2:4">
      <c r="B5990" s="80">
        <v>42587</v>
      </c>
      <c r="C5990">
        <v>3.5</v>
      </c>
      <c r="D5990">
        <v>2016</v>
      </c>
    </row>
    <row r="5991" spans="2:4">
      <c r="B5991" s="80">
        <v>42590</v>
      </c>
      <c r="C5991">
        <v>3.5</v>
      </c>
      <c r="D5991">
        <v>2016</v>
      </c>
    </row>
    <row r="5992" spans="2:4">
      <c r="B5992" s="80">
        <v>42591</v>
      </c>
      <c r="C5992">
        <v>3.5</v>
      </c>
      <c r="D5992">
        <v>2016</v>
      </c>
    </row>
    <row r="5993" spans="2:4">
      <c r="B5993" s="80">
        <v>42592</v>
      </c>
      <c r="C5993">
        <v>3.5</v>
      </c>
      <c r="D5993">
        <v>2016</v>
      </c>
    </row>
    <row r="5994" spans="2:4">
      <c r="B5994" s="80">
        <v>42593</v>
      </c>
      <c r="C5994">
        <v>3.5</v>
      </c>
      <c r="D5994">
        <v>2016</v>
      </c>
    </row>
    <row r="5995" spans="2:4">
      <c r="B5995" s="80">
        <v>42594</v>
      </c>
      <c r="C5995">
        <v>3.5</v>
      </c>
      <c r="D5995">
        <v>2016</v>
      </c>
    </row>
    <row r="5996" spans="2:4">
      <c r="B5996" s="80">
        <v>42597</v>
      </c>
      <c r="C5996">
        <v>3.5</v>
      </c>
      <c r="D5996">
        <v>2016</v>
      </c>
    </row>
    <row r="5997" spans="2:4">
      <c r="B5997" s="80">
        <v>42598</v>
      </c>
      <c r="C5997">
        <v>3.5</v>
      </c>
      <c r="D5997">
        <v>2016</v>
      </c>
    </row>
    <row r="5998" spans="2:4">
      <c r="B5998" s="80">
        <v>42599</v>
      </c>
      <c r="C5998">
        <v>3.5</v>
      </c>
      <c r="D5998">
        <v>2016</v>
      </c>
    </row>
    <row r="5999" spans="2:4">
      <c r="B5999" s="80">
        <v>42600</v>
      </c>
      <c r="C5999">
        <v>3.5</v>
      </c>
      <c r="D5999">
        <v>2016</v>
      </c>
    </row>
    <row r="6000" spans="2:4">
      <c r="B6000" s="80">
        <v>42601</v>
      </c>
      <c r="C6000">
        <v>3.5</v>
      </c>
      <c r="D6000">
        <v>2016</v>
      </c>
    </row>
    <row r="6001" spans="2:4">
      <c r="B6001" s="80">
        <v>42604</v>
      </c>
      <c r="C6001">
        <v>3.5</v>
      </c>
      <c r="D6001">
        <v>2016</v>
      </c>
    </row>
    <row r="6002" spans="2:4">
      <c r="B6002" s="80">
        <v>42605</v>
      </c>
      <c r="C6002">
        <v>3.5</v>
      </c>
      <c r="D6002">
        <v>2016</v>
      </c>
    </row>
    <row r="6003" spans="2:4">
      <c r="B6003" s="80">
        <v>42606</v>
      </c>
      <c r="C6003">
        <v>3.5</v>
      </c>
      <c r="D6003">
        <v>2016</v>
      </c>
    </row>
    <row r="6004" spans="2:4">
      <c r="B6004" s="80">
        <v>42607</v>
      </c>
      <c r="C6004">
        <v>3.5</v>
      </c>
      <c r="D6004">
        <v>2016</v>
      </c>
    </row>
    <row r="6005" spans="2:4">
      <c r="B6005" s="80">
        <v>42608</v>
      </c>
      <c r="C6005">
        <v>3.5</v>
      </c>
      <c r="D6005">
        <v>2016</v>
      </c>
    </row>
    <row r="6006" spans="2:4">
      <c r="B6006" s="80">
        <v>42611</v>
      </c>
      <c r="C6006">
        <v>3.5</v>
      </c>
      <c r="D6006">
        <v>2016</v>
      </c>
    </row>
    <row r="6007" spans="2:4">
      <c r="B6007" s="80">
        <v>42612</v>
      </c>
      <c r="C6007">
        <v>3.5</v>
      </c>
      <c r="D6007">
        <v>2016</v>
      </c>
    </row>
    <row r="6008" spans="2:4">
      <c r="B6008" s="80">
        <v>42613</v>
      </c>
      <c r="C6008">
        <v>3.5</v>
      </c>
      <c r="D6008">
        <v>2016</v>
      </c>
    </row>
    <row r="6009" spans="2:4">
      <c r="B6009" s="80">
        <v>42614</v>
      </c>
      <c r="C6009">
        <v>3.5</v>
      </c>
      <c r="D6009">
        <v>2016</v>
      </c>
    </row>
    <row r="6010" spans="2:4">
      <c r="B6010" s="80">
        <v>42615</v>
      </c>
      <c r="C6010">
        <v>3.5</v>
      </c>
      <c r="D6010">
        <v>2016</v>
      </c>
    </row>
    <row r="6011" spans="2:4">
      <c r="B6011" s="80">
        <v>42618</v>
      </c>
      <c r="C6011">
        <v>3.5</v>
      </c>
      <c r="D6011">
        <v>2016</v>
      </c>
    </row>
    <row r="6012" spans="2:4">
      <c r="B6012" s="80">
        <v>42619</v>
      </c>
      <c r="C6012">
        <v>3.5</v>
      </c>
      <c r="D6012">
        <v>2016</v>
      </c>
    </row>
    <row r="6013" spans="2:4">
      <c r="B6013" s="80">
        <v>42620</v>
      </c>
      <c r="C6013">
        <v>3.5</v>
      </c>
      <c r="D6013">
        <v>2016</v>
      </c>
    </row>
    <row r="6014" spans="2:4">
      <c r="B6014" s="80">
        <v>42621</v>
      </c>
      <c r="C6014">
        <v>3.5</v>
      </c>
      <c r="D6014">
        <v>2016</v>
      </c>
    </row>
    <row r="6015" spans="2:4">
      <c r="B6015" s="80">
        <v>42622</v>
      </c>
      <c r="C6015">
        <v>3.5</v>
      </c>
      <c r="D6015">
        <v>2016</v>
      </c>
    </row>
    <row r="6016" spans="2:4">
      <c r="B6016" s="80">
        <v>42625</v>
      </c>
      <c r="C6016">
        <v>3.5</v>
      </c>
      <c r="D6016">
        <v>2016</v>
      </c>
    </row>
    <row r="6017" spans="2:4">
      <c r="B6017" s="80">
        <v>42626</v>
      </c>
      <c r="C6017">
        <v>3.5</v>
      </c>
      <c r="D6017">
        <v>2016</v>
      </c>
    </row>
    <row r="6018" spans="2:4">
      <c r="B6018" s="80">
        <v>42627</v>
      </c>
      <c r="C6018">
        <v>3.5</v>
      </c>
      <c r="D6018">
        <v>2016</v>
      </c>
    </row>
    <row r="6019" spans="2:4">
      <c r="B6019" s="80">
        <v>42628</v>
      </c>
      <c r="C6019">
        <v>3.5</v>
      </c>
      <c r="D6019">
        <v>2016</v>
      </c>
    </row>
    <row r="6020" spans="2:4">
      <c r="B6020" s="80">
        <v>42629</v>
      </c>
      <c r="C6020">
        <v>3.5</v>
      </c>
      <c r="D6020">
        <v>2016</v>
      </c>
    </row>
    <row r="6021" spans="2:4">
      <c r="B6021" s="80">
        <v>42632</v>
      </c>
      <c r="C6021">
        <v>3.5</v>
      </c>
      <c r="D6021">
        <v>2016</v>
      </c>
    </row>
    <row r="6022" spans="2:4">
      <c r="B6022" s="80">
        <v>42633</v>
      </c>
      <c r="C6022">
        <v>3.5</v>
      </c>
      <c r="D6022">
        <v>2016</v>
      </c>
    </row>
    <row r="6023" spans="2:4">
      <c r="B6023" s="80">
        <v>42634</v>
      </c>
      <c r="C6023">
        <v>3.5</v>
      </c>
      <c r="D6023">
        <v>2016</v>
      </c>
    </row>
    <row r="6024" spans="2:4">
      <c r="B6024" s="80">
        <v>42635</v>
      </c>
      <c r="C6024">
        <v>3.5</v>
      </c>
      <c r="D6024">
        <v>2016</v>
      </c>
    </row>
    <row r="6025" spans="2:4">
      <c r="B6025" s="80">
        <v>42636</v>
      </c>
      <c r="C6025">
        <v>3.5</v>
      </c>
      <c r="D6025">
        <v>2016</v>
      </c>
    </row>
    <row r="6026" spans="2:4">
      <c r="B6026" s="80">
        <v>42639</v>
      </c>
      <c r="C6026">
        <v>3.5</v>
      </c>
      <c r="D6026">
        <v>2016</v>
      </c>
    </row>
    <row r="6027" spans="2:4">
      <c r="B6027" s="80">
        <v>42640</v>
      </c>
      <c r="C6027">
        <v>3.5</v>
      </c>
      <c r="D6027">
        <v>2016</v>
      </c>
    </row>
    <row r="6028" spans="2:4">
      <c r="B6028" s="80">
        <v>42641</v>
      </c>
      <c r="C6028">
        <v>3.5</v>
      </c>
      <c r="D6028">
        <v>2016</v>
      </c>
    </row>
    <row r="6029" spans="2:4">
      <c r="B6029" s="80">
        <v>42642</v>
      </c>
      <c r="C6029">
        <v>3.5</v>
      </c>
      <c r="D6029">
        <v>2016</v>
      </c>
    </row>
    <row r="6030" spans="2:4">
      <c r="B6030" s="80">
        <v>42643</v>
      </c>
      <c r="C6030">
        <v>3.5</v>
      </c>
      <c r="D6030">
        <v>2016</v>
      </c>
    </row>
    <row r="6031" spans="2:4">
      <c r="B6031" s="80">
        <v>42646</v>
      </c>
      <c r="C6031">
        <v>3.5</v>
      </c>
      <c r="D6031">
        <v>2016</v>
      </c>
    </row>
    <row r="6032" spans="2:4">
      <c r="B6032" s="80">
        <v>42647</v>
      </c>
      <c r="C6032">
        <v>3.5</v>
      </c>
      <c r="D6032">
        <v>2016</v>
      </c>
    </row>
    <row r="6033" spans="2:4">
      <c r="B6033" s="80">
        <v>42648</v>
      </c>
      <c r="C6033">
        <v>3.5</v>
      </c>
      <c r="D6033">
        <v>2016</v>
      </c>
    </row>
    <row r="6034" spans="2:4">
      <c r="B6034" s="80">
        <v>42649</v>
      </c>
      <c r="C6034">
        <v>3.5</v>
      </c>
      <c r="D6034">
        <v>2016</v>
      </c>
    </row>
    <row r="6035" spans="2:4">
      <c r="B6035" s="80">
        <v>42650</v>
      </c>
      <c r="C6035">
        <v>3.5</v>
      </c>
      <c r="D6035">
        <v>2016</v>
      </c>
    </row>
    <row r="6036" spans="2:4">
      <c r="B6036" s="80">
        <v>42653</v>
      </c>
      <c r="C6036">
        <v>3.5</v>
      </c>
      <c r="D6036">
        <v>2016</v>
      </c>
    </row>
    <row r="6037" spans="2:4">
      <c r="B6037" s="80">
        <v>42654</v>
      </c>
      <c r="C6037">
        <v>3.5</v>
      </c>
      <c r="D6037">
        <v>2016</v>
      </c>
    </row>
    <row r="6038" spans="2:4">
      <c r="B6038" s="80">
        <v>42655</v>
      </c>
      <c r="C6038">
        <v>3.5</v>
      </c>
      <c r="D6038">
        <v>2016</v>
      </c>
    </row>
    <row r="6039" spans="2:4">
      <c r="B6039" s="80">
        <v>42656</v>
      </c>
      <c r="C6039">
        <v>3.5</v>
      </c>
      <c r="D6039">
        <v>2016</v>
      </c>
    </row>
    <row r="6040" spans="2:4">
      <c r="B6040" s="80">
        <v>42657</v>
      </c>
      <c r="C6040">
        <v>3.5</v>
      </c>
      <c r="D6040">
        <v>2016</v>
      </c>
    </row>
    <row r="6041" spans="2:4">
      <c r="B6041" s="80">
        <v>42660</v>
      </c>
      <c r="C6041">
        <v>3.5</v>
      </c>
      <c r="D6041">
        <v>2016</v>
      </c>
    </row>
    <row r="6042" spans="2:4">
      <c r="B6042" s="80">
        <v>42661</v>
      </c>
      <c r="C6042">
        <v>3.5</v>
      </c>
      <c r="D6042">
        <v>2016</v>
      </c>
    </row>
    <row r="6043" spans="2:4">
      <c r="B6043" s="80">
        <v>42662</v>
      </c>
      <c r="C6043">
        <v>3.5</v>
      </c>
      <c r="D6043">
        <v>2016</v>
      </c>
    </row>
    <row r="6044" spans="2:4">
      <c r="B6044" s="80">
        <v>42663</v>
      </c>
      <c r="C6044">
        <v>3.5</v>
      </c>
      <c r="D6044">
        <v>2016</v>
      </c>
    </row>
    <row r="6045" spans="2:4">
      <c r="B6045" s="80">
        <v>42664</v>
      </c>
      <c r="C6045">
        <v>3.5</v>
      </c>
      <c r="D6045">
        <v>2016</v>
      </c>
    </row>
    <row r="6046" spans="2:4">
      <c r="B6046" s="80">
        <v>42667</v>
      </c>
      <c r="C6046">
        <v>3.5</v>
      </c>
      <c r="D6046">
        <v>2016</v>
      </c>
    </row>
    <row r="6047" spans="2:4">
      <c r="B6047" s="80">
        <v>42668</v>
      </c>
      <c r="C6047">
        <v>3.5</v>
      </c>
      <c r="D6047">
        <v>2016</v>
      </c>
    </row>
    <row r="6048" spans="2:4">
      <c r="B6048" s="80">
        <v>42669</v>
      </c>
      <c r="C6048">
        <v>3.5</v>
      </c>
      <c r="D6048">
        <v>2016</v>
      </c>
    </row>
    <row r="6049" spans="2:4">
      <c r="B6049" s="80">
        <v>42670</v>
      </c>
      <c r="C6049">
        <v>3.5</v>
      </c>
      <c r="D6049">
        <v>2016</v>
      </c>
    </row>
    <row r="6050" spans="2:4">
      <c r="B6050" s="80">
        <v>42671</v>
      </c>
      <c r="C6050">
        <v>3.5</v>
      </c>
      <c r="D6050">
        <v>2016</v>
      </c>
    </row>
    <row r="6051" spans="2:4">
      <c r="B6051" s="80">
        <v>42674</v>
      </c>
      <c r="C6051">
        <v>3.5</v>
      </c>
      <c r="D6051">
        <v>2016</v>
      </c>
    </row>
    <row r="6052" spans="2:4">
      <c r="B6052" s="80">
        <v>42675</v>
      </c>
      <c r="C6052">
        <v>3.5</v>
      </c>
      <c r="D6052">
        <v>2016</v>
      </c>
    </row>
    <row r="6053" spans="2:4">
      <c r="B6053" s="80">
        <v>42676</v>
      </c>
      <c r="C6053">
        <v>3.5</v>
      </c>
      <c r="D6053">
        <v>2016</v>
      </c>
    </row>
    <row r="6054" spans="2:4">
      <c r="B6054" s="80">
        <v>42677</v>
      </c>
      <c r="C6054">
        <v>3.5</v>
      </c>
      <c r="D6054">
        <v>2016</v>
      </c>
    </row>
    <row r="6055" spans="2:4">
      <c r="B6055" s="80">
        <v>42678</v>
      </c>
      <c r="C6055">
        <v>3.5</v>
      </c>
      <c r="D6055">
        <v>2016</v>
      </c>
    </row>
    <row r="6056" spans="2:4">
      <c r="B6056" s="80">
        <v>42681</v>
      </c>
      <c r="C6056">
        <v>3.5</v>
      </c>
      <c r="D6056">
        <v>2016</v>
      </c>
    </row>
    <row r="6057" spans="2:4">
      <c r="B6057" s="80">
        <v>42682</v>
      </c>
      <c r="C6057">
        <v>3.5</v>
      </c>
      <c r="D6057">
        <v>2016</v>
      </c>
    </row>
    <row r="6058" spans="2:4">
      <c r="B6058" s="80">
        <v>42683</v>
      </c>
      <c r="C6058">
        <v>3.5</v>
      </c>
      <c r="D6058">
        <v>2016</v>
      </c>
    </row>
    <row r="6059" spans="2:4">
      <c r="B6059" s="80">
        <v>42684</v>
      </c>
      <c r="C6059">
        <v>3.5</v>
      </c>
      <c r="D6059">
        <v>2016</v>
      </c>
    </row>
    <row r="6060" spans="2:4">
      <c r="B6060" s="80">
        <v>42685</v>
      </c>
      <c r="C6060">
        <v>3.5</v>
      </c>
      <c r="D6060">
        <v>2016</v>
      </c>
    </row>
    <row r="6061" spans="2:4">
      <c r="B6061" s="80">
        <v>42688</v>
      </c>
      <c r="C6061">
        <v>3.5</v>
      </c>
      <c r="D6061">
        <v>2016</v>
      </c>
    </row>
    <row r="6062" spans="2:4">
      <c r="B6062" s="80">
        <v>42689</v>
      </c>
      <c r="C6062">
        <v>3.5</v>
      </c>
      <c r="D6062">
        <v>2016</v>
      </c>
    </row>
    <row r="6063" spans="2:4">
      <c r="B6063" s="80">
        <v>42690</v>
      </c>
      <c r="C6063">
        <v>3.5</v>
      </c>
      <c r="D6063">
        <v>2016</v>
      </c>
    </row>
    <row r="6064" spans="2:4">
      <c r="B6064" s="80">
        <v>42691</v>
      </c>
      <c r="C6064">
        <v>3.5</v>
      </c>
      <c r="D6064">
        <v>2016</v>
      </c>
    </row>
    <row r="6065" spans="2:4">
      <c r="B6065" s="80">
        <v>42692</v>
      </c>
      <c r="C6065">
        <v>3.5</v>
      </c>
      <c r="D6065">
        <v>2016</v>
      </c>
    </row>
    <row r="6066" spans="2:4">
      <c r="B6066" s="80">
        <v>42695</v>
      </c>
      <c r="C6066">
        <v>3.5</v>
      </c>
      <c r="D6066">
        <v>2016</v>
      </c>
    </row>
    <row r="6067" spans="2:4">
      <c r="B6067" s="80">
        <v>42696</v>
      </c>
      <c r="C6067">
        <v>3.5</v>
      </c>
      <c r="D6067">
        <v>2016</v>
      </c>
    </row>
    <row r="6068" spans="2:4">
      <c r="B6068" s="80">
        <v>42697</v>
      </c>
      <c r="C6068">
        <v>3.5</v>
      </c>
      <c r="D6068">
        <v>2016</v>
      </c>
    </row>
    <row r="6069" spans="2:4">
      <c r="B6069" s="80">
        <v>42698</v>
      </c>
      <c r="C6069">
        <v>3.5</v>
      </c>
      <c r="D6069">
        <v>2016</v>
      </c>
    </row>
    <row r="6070" spans="2:4">
      <c r="B6070" s="80">
        <v>42699</v>
      </c>
      <c r="C6070">
        <v>3.5</v>
      </c>
      <c r="D6070">
        <v>2016</v>
      </c>
    </row>
    <row r="6071" spans="2:4">
      <c r="B6071" s="80">
        <v>42702</v>
      </c>
      <c r="C6071">
        <v>3.5</v>
      </c>
      <c r="D6071">
        <v>2016</v>
      </c>
    </row>
    <row r="6072" spans="2:4">
      <c r="B6072" s="80">
        <v>42703</v>
      </c>
      <c r="C6072">
        <v>3.5</v>
      </c>
      <c r="D6072">
        <v>2016</v>
      </c>
    </row>
    <row r="6073" spans="2:4">
      <c r="B6073" s="80">
        <v>42704</v>
      </c>
      <c r="C6073">
        <v>3.5</v>
      </c>
      <c r="D6073">
        <v>2016</v>
      </c>
    </row>
    <row r="6074" spans="2:4">
      <c r="B6074" s="80">
        <v>42705</v>
      </c>
      <c r="C6074">
        <v>3.5</v>
      </c>
      <c r="D6074">
        <v>2016</v>
      </c>
    </row>
    <row r="6075" spans="2:4">
      <c r="B6075" s="80">
        <v>42706</v>
      </c>
      <c r="C6075">
        <v>3.5</v>
      </c>
      <c r="D6075">
        <v>2016</v>
      </c>
    </row>
    <row r="6076" spans="2:4">
      <c r="B6076" s="80">
        <v>42709</v>
      </c>
      <c r="C6076">
        <v>3.5</v>
      </c>
      <c r="D6076">
        <v>2016</v>
      </c>
    </row>
    <row r="6077" spans="2:4">
      <c r="B6077" s="80">
        <v>42710</v>
      </c>
      <c r="C6077">
        <v>3.5</v>
      </c>
      <c r="D6077">
        <v>2016</v>
      </c>
    </row>
    <row r="6078" spans="2:4">
      <c r="B6078" s="80">
        <v>42711</v>
      </c>
      <c r="C6078">
        <v>3.5</v>
      </c>
      <c r="D6078">
        <v>2016</v>
      </c>
    </row>
    <row r="6079" spans="2:4">
      <c r="B6079" s="80">
        <v>42712</v>
      </c>
      <c r="C6079">
        <v>3.5</v>
      </c>
      <c r="D6079">
        <v>2016</v>
      </c>
    </row>
    <row r="6080" spans="2:4">
      <c r="B6080" s="80">
        <v>42713</v>
      </c>
      <c r="C6080">
        <v>3.5</v>
      </c>
      <c r="D6080">
        <v>2016</v>
      </c>
    </row>
    <row r="6081" spans="2:4">
      <c r="B6081" s="80">
        <v>42716</v>
      </c>
      <c r="C6081">
        <v>3.5</v>
      </c>
      <c r="D6081">
        <v>2016</v>
      </c>
    </row>
    <row r="6082" spans="2:4">
      <c r="B6082" s="80">
        <v>42717</v>
      </c>
      <c r="C6082">
        <v>3.5</v>
      </c>
      <c r="D6082">
        <v>2016</v>
      </c>
    </row>
    <row r="6083" spans="2:4">
      <c r="B6083" s="80">
        <v>42718</v>
      </c>
      <c r="C6083">
        <v>3.5</v>
      </c>
      <c r="D6083">
        <v>2016</v>
      </c>
    </row>
    <row r="6084" spans="2:4">
      <c r="B6084" s="80">
        <v>42719</v>
      </c>
      <c r="C6084">
        <v>3.75</v>
      </c>
      <c r="D6084">
        <v>2016</v>
      </c>
    </row>
    <row r="6085" spans="2:4">
      <c r="B6085" s="80">
        <v>42720</v>
      </c>
      <c r="C6085">
        <v>3.75</v>
      </c>
      <c r="D6085">
        <v>2016</v>
      </c>
    </row>
    <row r="6086" spans="2:4">
      <c r="B6086" s="80">
        <v>42723</v>
      </c>
      <c r="C6086">
        <v>3.75</v>
      </c>
      <c r="D6086">
        <v>2016</v>
      </c>
    </row>
    <row r="6087" spans="2:4">
      <c r="B6087" s="80">
        <v>42724</v>
      </c>
      <c r="C6087">
        <v>3.75</v>
      </c>
      <c r="D6087">
        <v>2016</v>
      </c>
    </row>
    <row r="6088" spans="2:4">
      <c r="B6088" s="80">
        <v>42725</v>
      </c>
      <c r="C6088">
        <v>3.75</v>
      </c>
      <c r="D6088">
        <v>2016</v>
      </c>
    </row>
    <row r="6089" spans="2:4">
      <c r="B6089" s="80">
        <v>42726</v>
      </c>
      <c r="C6089">
        <v>3.75</v>
      </c>
      <c r="D6089">
        <v>2016</v>
      </c>
    </row>
    <row r="6090" spans="2:4">
      <c r="B6090" s="80">
        <v>42727</v>
      </c>
      <c r="C6090">
        <v>3.75</v>
      </c>
      <c r="D6090">
        <v>2016</v>
      </c>
    </row>
    <row r="6091" spans="2:4">
      <c r="B6091" s="80">
        <v>42730</v>
      </c>
      <c r="C6091">
        <v>3.75</v>
      </c>
      <c r="D6091">
        <v>2016</v>
      </c>
    </row>
    <row r="6092" spans="2:4">
      <c r="B6092" s="80">
        <v>42731</v>
      </c>
      <c r="C6092">
        <v>3.75</v>
      </c>
      <c r="D6092">
        <v>2016</v>
      </c>
    </row>
    <row r="6093" spans="2:4">
      <c r="B6093" s="80">
        <v>42732</v>
      </c>
      <c r="C6093">
        <v>3.75</v>
      </c>
      <c r="D6093">
        <v>2016</v>
      </c>
    </row>
    <row r="6094" spans="2:4">
      <c r="B6094" s="80">
        <v>42733</v>
      </c>
      <c r="C6094">
        <v>3.75</v>
      </c>
      <c r="D6094">
        <v>2016</v>
      </c>
    </row>
    <row r="6095" spans="2:4">
      <c r="B6095" s="80">
        <v>42734</v>
      </c>
      <c r="C6095">
        <v>3.75</v>
      </c>
      <c r="D6095">
        <v>2016</v>
      </c>
    </row>
    <row r="6096" spans="2:4">
      <c r="B6096" s="80">
        <v>42737</v>
      </c>
      <c r="C6096">
        <v>3.75</v>
      </c>
      <c r="D6096">
        <v>2017</v>
      </c>
    </row>
    <row r="6097" spans="2:4">
      <c r="B6097" s="80">
        <v>42738</v>
      </c>
      <c r="C6097">
        <v>3.75</v>
      </c>
      <c r="D6097">
        <v>2017</v>
      </c>
    </row>
    <row r="6098" spans="2:4">
      <c r="B6098" s="80">
        <v>42739</v>
      </c>
      <c r="C6098">
        <v>3.75</v>
      </c>
      <c r="D6098">
        <v>2017</v>
      </c>
    </row>
    <row r="6099" spans="2:4">
      <c r="B6099" s="80">
        <v>42740</v>
      </c>
      <c r="C6099">
        <v>3.75</v>
      </c>
      <c r="D6099">
        <v>2017</v>
      </c>
    </row>
    <row r="6100" spans="2:4">
      <c r="B6100" s="80">
        <v>42741</v>
      </c>
      <c r="C6100">
        <v>3.75</v>
      </c>
      <c r="D6100">
        <v>2017</v>
      </c>
    </row>
    <row r="6101" spans="2:4">
      <c r="B6101" s="80">
        <v>42744</v>
      </c>
      <c r="C6101">
        <v>3.75</v>
      </c>
      <c r="D6101">
        <v>2017</v>
      </c>
    </row>
    <row r="6102" spans="2:4">
      <c r="B6102" s="80">
        <v>42745</v>
      </c>
      <c r="C6102">
        <v>3.75</v>
      </c>
      <c r="D6102">
        <v>2017</v>
      </c>
    </row>
    <row r="6103" spans="2:4">
      <c r="B6103" s="80">
        <v>42746</v>
      </c>
      <c r="C6103">
        <v>3.75</v>
      </c>
      <c r="D6103">
        <v>2017</v>
      </c>
    </row>
    <row r="6104" spans="2:4">
      <c r="B6104" s="80">
        <v>42747</v>
      </c>
      <c r="C6104">
        <v>3.75</v>
      </c>
      <c r="D6104">
        <v>2017</v>
      </c>
    </row>
    <row r="6105" spans="2:4">
      <c r="B6105" s="80">
        <v>42748</v>
      </c>
      <c r="C6105">
        <v>3.75</v>
      </c>
      <c r="D6105">
        <v>2017</v>
      </c>
    </row>
    <row r="6106" spans="2:4">
      <c r="B6106" s="80">
        <v>42751</v>
      </c>
      <c r="C6106">
        <v>3.75</v>
      </c>
      <c r="D6106">
        <v>2017</v>
      </c>
    </row>
    <row r="6107" spans="2:4">
      <c r="B6107" s="80">
        <v>42752</v>
      </c>
      <c r="C6107">
        <v>3.75</v>
      </c>
      <c r="D6107">
        <v>2017</v>
      </c>
    </row>
    <row r="6108" spans="2:4">
      <c r="B6108" s="80">
        <v>42753</v>
      </c>
      <c r="C6108">
        <v>3.75</v>
      </c>
      <c r="D6108">
        <v>2017</v>
      </c>
    </row>
    <row r="6109" spans="2:4">
      <c r="B6109" s="80">
        <v>42754</v>
      </c>
      <c r="C6109">
        <v>3.75</v>
      </c>
      <c r="D6109">
        <v>2017</v>
      </c>
    </row>
    <row r="6110" spans="2:4">
      <c r="B6110" s="80">
        <v>42755</v>
      </c>
      <c r="C6110">
        <v>3.75</v>
      </c>
      <c r="D6110">
        <v>2017</v>
      </c>
    </row>
    <row r="6111" spans="2:4">
      <c r="B6111" s="80">
        <v>42758</v>
      </c>
      <c r="C6111">
        <v>3.75</v>
      </c>
      <c r="D6111">
        <v>2017</v>
      </c>
    </row>
    <row r="6112" spans="2:4">
      <c r="B6112" s="80">
        <v>42759</v>
      </c>
      <c r="C6112">
        <v>3.75</v>
      </c>
      <c r="D6112">
        <v>2017</v>
      </c>
    </row>
    <row r="6113" spans="2:4">
      <c r="B6113" s="80">
        <v>42760</v>
      </c>
      <c r="C6113">
        <v>3.75</v>
      </c>
      <c r="D6113">
        <v>2017</v>
      </c>
    </row>
    <row r="6114" spans="2:4">
      <c r="B6114" s="80">
        <v>42761</v>
      </c>
      <c r="C6114">
        <v>3.75</v>
      </c>
      <c r="D6114">
        <v>2017</v>
      </c>
    </row>
    <row r="6115" spans="2:4">
      <c r="B6115" s="80">
        <v>42762</v>
      </c>
      <c r="C6115">
        <v>3.75</v>
      </c>
      <c r="D6115">
        <v>2017</v>
      </c>
    </row>
    <row r="6116" spans="2:4">
      <c r="B6116" s="80">
        <v>42765</v>
      </c>
      <c r="C6116">
        <v>3.75</v>
      </c>
      <c r="D6116">
        <v>2017</v>
      </c>
    </row>
    <row r="6117" spans="2:4">
      <c r="B6117" s="80">
        <v>42766</v>
      </c>
      <c r="C6117">
        <v>3.75</v>
      </c>
      <c r="D6117">
        <v>2017</v>
      </c>
    </row>
    <row r="6118" spans="2:4">
      <c r="B6118" s="80">
        <v>42767</v>
      </c>
      <c r="C6118">
        <v>3.75</v>
      </c>
      <c r="D6118">
        <v>2017</v>
      </c>
    </row>
    <row r="6119" spans="2:4">
      <c r="B6119" s="80">
        <v>42768</v>
      </c>
      <c r="C6119">
        <v>3.75</v>
      </c>
      <c r="D6119">
        <v>2017</v>
      </c>
    </row>
    <row r="6120" spans="2:4">
      <c r="B6120" s="80">
        <v>42769</v>
      </c>
      <c r="C6120">
        <v>3.75</v>
      </c>
      <c r="D6120">
        <v>2017</v>
      </c>
    </row>
    <row r="6121" spans="2:4">
      <c r="B6121" s="80">
        <v>42772</v>
      </c>
      <c r="C6121">
        <v>3.75</v>
      </c>
      <c r="D6121">
        <v>2017</v>
      </c>
    </row>
    <row r="6122" spans="2:4">
      <c r="B6122" s="80">
        <v>42773</v>
      </c>
      <c r="C6122">
        <v>3.75</v>
      </c>
      <c r="D6122">
        <v>2017</v>
      </c>
    </row>
    <row r="6123" spans="2:4">
      <c r="B6123" s="80">
        <v>42774</v>
      </c>
      <c r="C6123">
        <v>3.75</v>
      </c>
      <c r="D6123">
        <v>2017</v>
      </c>
    </row>
    <row r="6124" spans="2:4">
      <c r="B6124" s="80">
        <v>42775</v>
      </c>
      <c r="C6124">
        <v>3.75</v>
      </c>
      <c r="D6124">
        <v>2017</v>
      </c>
    </row>
    <row r="6125" spans="2:4">
      <c r="B6125" s="80">
        <v>42776</v>
      </c>
      <c r="C6125">
        <v>3.75</v>
      </c>
      <c r="D6125">
        <v>2017</v>
      </c>
    </row>
    <row r="6126" spans="2:4">
      <c r="B6126" s="80">
        <v>42779</v>
      </c>
      <c r="C6126">
        <v>3.75</v>
      </c>
      <c r="D6126">
        <v>2017</v>
      </c>
    </row>
    <row r="6127" spans="2:4">
      <c r="B6127" s="80">
        <v>42780</v>
      </c>
      <c r="C6127">
        <v>3.75</v>
      </c>
      <c r="D6127">
        <v>2017</v>
      </c>
    </row>
    <row r="6128" spans="2:4">
      <c r="B6128" s="80">
        <v>42781</v>
      </c>
      <c r="C6128">
        <v>3.75</v>
      </c>
      <c r="D6128">
        <v>2017</v>
      </c>
    </row>
    <row r="6129" spans="2:4">
      <c r="B6129" s="80">
        <v>42782</v>
      </c>
      <c r="C6129">
        <v>3.75</v>
      </c>
      <c r="D6129">
        <v>2017</v>
      </c>
    </row>
    <row r="6130" spans="2:4">
      <c r="B6130" s="80">
        <v>42783</v>
      </c>
      <c r="C6130">
        <v>3.75</v>
      </c>
      <c r="D6130">
        <v>2017</v>
      </c>
    </row>
    <row r="6131" spans="2:4">
      <c r="B6131" s="80">
        <v>42786</v>
      </c>
      <c r="C6131">
        <v>3.75</v>
      </c>
      <c r="D6131">
        <v>2017</v>
      </c>
    </row>
    <row r="6132" spans="2:4">
      <c r="B6132" s="80">
        <v>42787</v>
      </c>
      <c r="C6132">
        <v>3.75</v>
      </c>
      <c r="D6132">
        <v>2017</v>
      </c>
    </row>
    <row r="6133" spans="2:4">
      <c r="B6133" s="80">
        <v>42788</v>
      </c>
      <c r="C6133">
        <v>3.75</v>
      </c>
      <c r="D6133">
        <v>2017</v>
      </c>
    </row>
    <row r="6134" spans="2:4">
      <c r="B6134" s="80">
        <v>42789</v>
      </c>
      <c r="C6134">
        <v>3.75</v>
      </c>
      <c r="D6134">
        <v>2017</v>
      </c>
    </row>
    <row r="6135" spans="2:4">
      <c r="B6135" s="80">
        <v>42790</v>
      </c>
      <c r="C6135">
        <v>3.75</v>
      </c>
      <c r="D6135">
        <v>2017</v>
      </c>
    </row>
    <row r="6136" spans="2:4">
      <c r="B6136" s="80">
        <v>42793</v>
      </c>
      <c r="C6136">
        <v>3.75</v>
      </c>
      <c r="D6136">
        <v>2017</v>
      </c>
    </row>
    <row r="6137" spans="2:4">
      <c r="B6137" s="80">
        <v>42794</v>
      </c>
      <c r="C6137">
        <v>3.75</v>
      </c>
      <c r="D6137">
        <v>2017</v>
      </c>
    </row>
    <row r="6138" spans="2:4">
      <c r="B6138" s="80">
        <v>42795</v>
      </c>
      <c r="C6138">
        <v>3.75</v>
      </c>
      <c r="D6138">
        <v>2017</v>
      </c>
    </row>
    <row r="6139" spans="2:4">
      <c r="B6139" s="80">
        <v>42796</v>
      </c>
      <c r="C6139">
        <v>3.75</v>
      </c>
      <c r="D6139">
        <v>2017</v>
      </c>
    </row>
    <row r="6140" spans="2:4">
      <c r="B6140" s="80">
        <v>42797</v>
      </c>
      <c r="C6140">
        <v>3.75</v>
      </c>
      <c r="D6140">
        <v>2017</v>
      </c>
    </row>
    <row r="6141" spans="2:4">
      <c r="B6141" s="80">
        <v>42800</v>
      </c>
      <c r="C6141">
        <v>3.75</v>
      </c>
      <c r="D6141">
        <v>2017</v>
      </c>
    </row>
    <row r="6142" spans="2:4">
      <c r="B6142" s="80">
        <v>42801</v>
      </c>
      <c r="C6142">
        <v>3.75</v>
      </c>
      <c r="D6142">
        <v>2017</v>
      </c>
    </row>
    <row r="6143" spans="2:4">
      <c r="B6143" s="80">
        <v>42802</v>
      </c>
      <c r="C6143">
        <v>3.75</v>
      </c>
      <c r="D6143">
        <v>2017</v>
      </c>
    </row>
    <row r="6144" spans="2:4">
      <c r="B6144" s="80">
        <v>42803</v>
      </c>
      <c r="C6144">
        <v>3.75</v>
      </c>
      <c r="D6144">
        <v>2017</v>
      </c>
    </row>
    <row r="6145" spans="2:4">
      <c r="B6145" s="80">
        <v>42804</v>
      </c>
      <c r="C6145">
        <v>3.75</v>
      </c>
      <c r="D6145">
        <v>2017</v>
      </c>
    </row>
    <row r="6146" spans="2:4">
      <c r="B6146" s="80">
        <v>42807</v>
      </c>
      <c r="C6146">
        <v>3.75</v>
      </c>
      <c r="D6146">
        <v>2017</v>
      </c>
    </row>
    <row r="6147" spans="2:4">
      <c r="B6147" s="80">
        <v>42808</v>
      </c>
      <c r="C6147">
        <v>3.75</v>
      </c>
      <c r="D6147">
        <v>2017</v>
      </c>
    </row>
    <row r="6148" spans="2:4">
      <c r="B6148" s="80">
        <v>42809</v>
      </c>
      <c r="C6148">
        <v>3.75</v>
      </c>
      <c r="D6148">
        <v>2017</v>
      </c>
    </row>
    <row r="6149" spans="2:4">
      <c r="B6149" s="80">
        <v>42810</v>
      </c>
      <c r="C6149">
        <v>4</v>
      </c>
      <c r="D6149">
        <v>2017</v>
      </c>
    </row>
    <row r="6150" spans="2:4">
      <c r="B6150" s="80">
        <v>42811</v>
      </c>
      <c r="C6150">
        <v>4</v>
      </c>
      <c r="D6150">
        <v>2017</v>
      </c>
    </row>
    <row r="6151" spans="2:4">
      <c r="B6151" s="80">
        <v>42814</v>
      </c>
      <c r="C6151">
        <v>4</v>
      </c>
      <c r="D6151">
        <v>2017</v>
      </c>
    </row>
    <row r="6152" spans="2:4">
      <c r="B6152" s="80">
        <v>42815</v>
      </c>
      <c r="C6152">
        <v>4</v>
      </c>
      <c r="D6152">
        <v>2017</v>
      </c>
    </row>
    <row r="6153" spans="2:4">
      <c r="B6153" s="80">
        <v>42816</v>
      </c>
      <c r="C6153">
        <v>4</v>
      </c>
      <c r="D6153">
        <v>2017</v>
      </c>
    </row>
    <row r="6154" spans="2:4">
      <c r="B6154" s="80">
        <v>42817</v>
      </c>
      <c r="C6154">
        <v>4</v>
      </c>
      <c r="D6154">
        <v>2017</v>
      </c>
    </row>
    <row r="6155" spans="2:4">
      <c r="B6155" s="80">
        <v>42818</v>
      </c>
      <c r="C6155">
        <v>4</v>
      </c>
      <c r="D6155">
        <v>2017</v>
      </c>
    </row>
    <row r="6156" spans="2:4">
      <c r="B6156" s="80">
        <v>42821</v>
      </c>
      <c r="C6156">
        <v>4</v>
      </c>
      <c r="D6156">
        <v>2017</v>
      </c>
    </row>
    <row r="6157" spans="2:4">
      <c r="B6157" s="80">
        <v>42822</v>
      </c>
      <c r="C6157">
        <v>4</v>
      </c>
      <c r="D6157">
        <v>2017</v>
      </c>
    </row>
    <row r="6158" spans="2:4">
      <c r="B6158" s="80">
        <v>42823</v>
      </c>
      <c r="C6158">
        <v>4</v>
      </c>
      <c r="D6158">
        <v>2017</v>
      </c>
    </row>
    <row r="6159" spans="2:4">
      <c r="B6159" s="80">
        <v>42824</v>
      </c>
      <c r="C6159">
        <v>4</v>
      </c>
      <c r="D6159">
        <v>2017</v>
      </c>
    </row>
    <row r="6160" spans="2:4">
      <c r="B6160" s="80">
        <v>42825</v>
      </c>
      <c r="C6160">
        <v>4</v>
      </c>
      <c r="D6160">
        <v>2017</v>
      </c>
    </row>
    <row r="6161" spans="2:4">
      <c r="B6161" s="80">
        <v>42828</v>
      </c>
      <c r="C6161">
        <v>4</v>
      </c>
      <c r="D6161">
        <v>2017</v>
      </c>
    </row>
    <row r="6162" spans="2:4">
      <c r="B6162" s="80">
        <v>42829</v>
      </c>
      <c r="C6162">
        <v>4</v>
      </c>
      <c r="D6162">
        <v>2017</v>
      </c>
    </row>
    <row r="6163" spans="2:4">
      <c r="B6163" s="80">
        <v>42830</v>
      </c>
      <c r="C6163">
        <v>4</v>
      </c>
      <c r="D6163">
        <v>2017</v>
      </c>
    </row>
    <row r="6164" spans="2:4">
      <c r="B6164" s="80">
        <v>42831</v>
      </c>
      <c r="C6164">
        <v>4</v>
      </c>
      <c r="D6164">
        <v>2017</v>
      </c>
    </row>
    <row r="6165" spans="2:4">
      <c r="B6165" s="80">
        <v>42832</v>
      </c>
      <c r="C6165">
        <v>4</v>
      </c>
      <c r="D6165">
        <v>2017</v>
      </c>
    </row>
    <row r="6166" spans="2:4">
      <c r="B6166" s="80">
        <v>42835</v>
      </c>
      <c r="C6166">
        <v>4</v>
      </c>
      <c r="D6166">
        <v>2017</v>
      </c>
    </row>
    <row r="6167" spans="2:4">
      <c r="B6167" s="80">
        <v>42836</v>
      </c>
      <c r="C6167">
        <v>4</v>
      </c>
      <c r="D6167">
        <v>2017</v>
      </c>
    </row>
    <row r="6168" spans="2:4">
      <c r="B6168" s="80">
        <v>42837</v>
      </c>
      <c r="C6168">
        <v>4</v>
      </c>
      <c r="D6168">
        <v>2017</v>
      </c>
    </row>
    <row r="6169" spans="2:4">
      <c r="B6169" s="80">
        <v>42838</v>
      </c>
      <c r="C6169">
        <v>4</v>
      </c>
      <c r="D6169">
        <v>2017</v>
      </c>
    </row>
    <row r="6170" spans="2:4">
      <c r="B6170" s="80">
        <v>42842</v>
      </c>
      <c r="C6170">
        <v>4</v>
      </c>
      <c r="D6170">
        <v>2017</v>
      </c>
    </row>
    <row r="6171" spans="2:4">
      <c r="B6171" s="80">
        <v>42843</v>
      </c>
      <c r="C6171">
        <v>4</v>
      </c>
      <c r="D6171">
        <v>2017</v>
      </c>
    </row>
    <row r="6172" spans="2:4">
      <c r="B6172" s="80">
        <v>42844</v>
      </c>
      <c r="C6172">
        <v>4</v>
      </c>
      <c r="D6172">
        <v>2017</v>
      </c>
    </row>
    <row r="6173" spans="2:4">
      <c r="B6173" s="80">
        <v>42845</v>
      </c>
      <c r="C6173">
        <v>4</v>
      </c>
      <c r="D6173">
        <v>2017</v>
      </c>
    </row>
    <row r="6174" spans="2:4">
      <c r="B6174" s="80">
        <v>42846</v>
      </c>
      <c r="C6174">
        <v>4</v>
      </c>
      <c r="D6174">
        <v>2017</v>
      </c>
    </row>
    <row r="6175" spans="2:4">
      <c r="B6175" s="80">
        <v>42849</v>
      </c>
      <c r="C6175">
        <v>4</v>
      </c>
      <c r="D6175">
        <v>2017</v>
      </c>
    </row>
    <row r="6176" spans="2:4">
      <c r="B6176" s="80">
        <v>42850</v>
      </c>
      <c r="C6176">
        <v>4</v>
      </c>
      <c r="D6176">
        <v>2017</v>
      </c>
    </row>
    <row r="6177" spans="2:4">
      <c r="B6177" s="80">
        <v>42851</v>
      </c>
      <c r="C6177">
        <v>4</v>
      </c>
      <c r="D6177">
        <v>2017</v>
      </c>
    </row>
    <row r="6178" spans="2:4">
      <c r="B6178" s="80">
        <v>42852</v>
      </c>
      <c r="C6178">
        <v>4</v>
      </c>
      <c r="D6178">
        <v>2017</v>
      </c>
    </row>
    <row r="6179" spans="2:4">
      <c r="B6179" s="80">
        <v>42853</v>
      </c>
      <c r="C6179">
        <v>4</v>
      </c>
      <c r="D6179">
        <v>2017</v>
      </c>
    </row>
    <row r="6180" spans="2:4">
      <c r="B6180" s="80">
        <v>42856</v>
      </c>
      <c r="C6180">
        <v>4</v>
      </c>
      <c r="D6180">
        <v>2017</v>
      </c>
    </row>
    <row r="6181" spans="2:4">
      <c r="B6181" s="80">
        <v>42857</v>
      </c>
      <c r="C6181">
        <v>4</v>
      </c>
      <c r="D6181">
        <v>2017</v>
      </c>
    </row>
    <row r="6182" spans="2:4">
      <c r="B6182" s="80">
        <v>42858</v>
      </c>
      <c r="C6182">
        <v>4</v>
      </c>
      <c r="D6182">
        <v>2017</v>
      </c>
    </row>
    <row r="6183" spans="2:4">
      <c r="B6183" s="80">
        <v>42859</v>
      </c>
      <c r="C6183">
        <v>4</v>
      </c>
      <c r="D6183">
        <v>2017</v>
      </c>
    </row>
    <row r="6184" spans="2:4">
      <c r="B6184" s="80">
        <v>42860</v>
      </c>
      <c r="C6184">
        <v>4</v>
      </c>
      <c r="D6184">
        <v>2017</v>
      </c>
    </row>
    <row r="6185" spans="2:4">
      <c r="B6185" s="80">
        <v>42863</v>
      </c>
      <c r="C6185">
        <v>4</v>
      </c>
      <c r="D6185">
        <v>2017</v>
      </c>
    </row>
    <row r="6186" spans="2:4">
      <c r="B6186" s="80">
        <v>42864</v>
      </c>
      <c r="C6186">
        <v>4</v>
      </c>
      <c r="D6186">
        <v>2017</v>
      </c>
    </row>
    <row r="6187" spans="2:4">
      <c r="B6187" s="80">
        <v>42865</v>
      </c>
      <c r="C6187">
        <v>4</v>
      </c>
      <c r="D6187">
        <v>2017</v>
      </c>
    </row>
    <row r="6188" spans="2:4">
      <c r="B6188" s="80">
        <v>42866</v>
      </c>
      <c r="C6188">
        <v>4</v>
      </c>
      <c r="D6188">
        <v>2017</v>
      </c>
    </row>
    <row r="6189" spans="2:4">
      <c r="B6189" s="80">
        <v>42867</v>
      </c>
      <c r="C6189">
        <v>4</v>
      </c>
      <c r="D6189">
        <v>2017</v>
      </c>
    </row>
    <row r="6190" spans="2:4">
      <c r="B6190" s="80">
        <v>42870</v>
      </c>
      <c r="C6190">
        <v>4</v>
      </c>
      <c r="D6190">
        <v>2017</v>
      </c>
    </row>
    <row r="6191" spans="2:4">
      <c r="B6191" s="80">
        <v>42871</v>
      </c>
      <c r="C6191">
        <v>4</v>
      </c>
      <c r="D6191">
        <v>2017</v>
      </c>
    </row>
    <row r="6192" spans="2:4">
      <c r="B6192" s="80">
        <v>42872</v>
      </c>
      <c r="C6192">
        <v>4</v>
      </c>
      <c r="D6192">
        <v>2017</v>
      </c>
    </row>
    <row r="6193" spans="2:4">
      <c r="B6193" s="80">
        <v>42873</v>
      </c>
      <c r="C6193">
        <v>4</v>
      </c>
      <c r="D6193">
        <v>2017</v>
      </c>
    </row>
    <row r="6194" spans="2:4">
      <c r="B6194" s="80">
        <v>42874</v>
      </c>
      <c r="C6194">
        <v>4</v>
      </c>
      <c r="D6194">
        <v>2017</v>
      </c>
    </row>
    <row r="6195" spans="2:4">
      <c r="B6195" s="80">
        <v>42877</v>
      </c>
      <c r="C6195">
        <v>4</v>
      </c>
      <c r="D6195">
        <v>2017</v>
      </c>
    </row>
    <row r="6196" spans="2:4">
      <c r="B6196" s="80">
        <v>42878</v>
      </c>
      <c r="C6196">
        <v>4</v>
      </c>
      <c r="D6196">
        <v>2017</v>
      </c>
    </row>
    <row r="6197" spans="2:4">
      <c r="B6197" s="80">
        <v>42879</v>
      </c>
      <c r="C6197">
        <v>4</v>
      </c>
      <c r="D6197">
        <v>2017</v>
      </c>
    </row>
    <row r="6198" spans="2:4">
      <c r="B6198" s="80">
        <v>42880</v>
      </c>
      <c r="C6198">
        <v>4</v>
      </c>
      <c r="D6198">
        <v>2017</v>
      </c>
    </row>
    <row r="6199" spans="2:4">
      <c r="B6199" s="80">
        <v>42881</v>
      </c>
      <c r="C6199">
        <v>4</v>
      </c>
      <c r="D6199">
        <v>2017</v>
      </c>
    </row>
    <row r="6200" spans="2:4">
      <c r="B6200" s="80">
        <v>42884</v>
      </c>
      <c r="C6200">
        <v>4</v>
      </c>
      <c r="D6200">
        <v>2017</v>
      </c>
    </row>
    <row r="6201" spans="2:4">
      <c r="B6201" s="80">
        <v>42885</v>
      </c>
      <c r="C6201">
        <v>4</v>
      </c>
      <c r="D6201">
        <v>2017</v>
      </c>
    </row>
    <row r="6202" spans="2:4">
      <c r="B6202" s="80">
        <v>42886</v>
      </c>
      <c r="C6202">
        <v>4</v>
      </c>
      <c r="D6202">
        <v>2017</v>
      </c>
    </row>
    <row r="6203" spans="2:4">
      <c r="B6203" s="80">
        <v>42887</v>
      </c>
      <c r="C6203">
        <v>4</v>
      </c>
      <c r="D6203">
        <v>2017</v>
      </c>
    </row>
    <row r="6204" spans="2:4">
      <c r="B6204" s="80">
        <v>42888</v>
      </c>
      <c r="C6204">
        <v>4</v>
      </c>
      <c r="D6204">
        <v>2017</v>
      </c>
    </row>
    <row r="6205" spans="2:4">
      <c r="B6205" s="80">
        <v>42891</v>
      </c>
      <c r="C6205">
        <v>4</v>
      </c>
      <c r="D6205">
        <v>2017</v>
      </c>
    </row>
    <row r="6206" spans="2:4">
      <c r="B6206" s="80">
        <v>42892</v>
      </c>
      <c r="C6206">
        <v>4</v>
      </c>
      <c r="D6206">
        <v>2017</v>
      </c>
    </row>
    <row r="6207" spans="2:4">
      <c r="B6207" s="80">
        <v>42893</v>
      </c>
      <c r="C6207">
        <v>4</v>
      </c>
      <c r="D6207">
        <v>2017</v>
      </c>
    </row>
    <row r="6208" spans="2:4">
      <c r="B6208" s="80">
        <v>42894</v>
      </c>
      <c r="C6208">
        <v>4</v>
      </c>
      <c r="D6208">
        <v>2017</v>
      </c>
    </row>
    <row r="6209" spans="2:4">
      <c r="B6209" s="80">
        <v>42895</v>
      </c>
      <c r="C6209">
        <v>4</v>
      </c>
      <c r="D6209">
        <v>2017</v>
      </c>
    </row>
    <row r="6210" spans="2:4">
      <c r="B6210" s="80">
        <v>42898</v>
      </c>
      <c r="C6210">
        <v>4</v>
      </c>
      <c r="D6210">
        <v>2017</v>
      </c>
    </row>
    <row r="6211" spans="2:4">
      <c r="B6211" s="80">
        <v>42899</v>
      </c>
      <c r="C6211">
        <v>4</v>
      </c>
      <c r="D6211">
        <v>2017</v>
      </c>
    </row>
    <row r="6212" spans="2:4">
      <c r="B6212" s="80">
        <v>42900</v>
      </c>
      <c r="C6212">
        <v>4</v>
      </c>
      <c r="D6212">
        <v>2017</v>
      </c>
    </row>
    <row r="6213" spans="2:4">
      <c r="B6213" s="80">
        <v>42901</v>
      </c>
      <c r="C6213">
        <v>4.25</v>
      </c>
      <c r="D6213">
        <v>2017</v>
      </c>
    </row>
    <row r="6214" spans="2:4">
      <c r="B6214" s="80">
        <v>42902</v>
      </c>
      <c r="C6214">
        <v>4.25</v>
      </c>
      <c r="D6214">
        <v>2017</v>
      </c>
    </row>
    <row r="6215" spans="2:4">
      <c r="B6215" s="80">
        <v>42905</v>
      </c>
      <c r="C6215">
        <v>4.25</v>
      </c>
      <c r="D6215">
        <v>2017</v>
      </c>
    </row>
    <row r="6216" spans="2:4">
      <c r="B6216" s="80">
        <v>42906</v>
      </c>
      <c r="C6216">
        <v>4.25</v>
      </c>
      <c r="D6216">
        <v>2017</v>
      </c>
    </row>
    <row r="6217" spans="2:4">
      <c r="B6217" s="80">
        <v>42907</v>
      </c>
      <c r="C6217">
        <v>4.25</v>
      </c>
      <c r="D6217">
        <v>2017</v>
      </c>
    </row>
    <row r="6218" spans="2:4">
      <c r="B6218" s="80">
        <v>42908</v>
      </c>
      <c r="C6218">
        <v>4.25</v>
      </c>
      <c r="D6218">
        <v>2017</v>
      </c>
    </row>
    <row r="6219" spans="2:4">
      <c r="B6219" s="80">
        <v>42909</v>
      </c>
      <c r="C6219">
        <v>4.25</v>
      </c>
      <c r="D6219">
        <v>2017</v>
      </c>
    </row>
    <row r="6220" spans="2:4">
      <c r="B6220" s="80">
        <v>42912</v>
      </c>
      <c r="C6220">
        <v>4.25</v>
      </c>
      <c r="D6220">
        <v>2017</v>
      </c>
    </row>
    <row r="6221" spans="2:4">
      <c r="B6221" s="80">
        <v>42913</v>
      </c>
      <c r="C6221">
        <v>4.25</v>
      </c>
      <c r="D6221">
        <v>2017</v>
      </c>
    </row>
    <row r="6222" spans="2:4">
      <c r="B6222" s="80">
        <v>42914</v>
      </c>
      <c r="C6222">
        <v>4.25</v>
      </c>
      <c r="D6222">
        <v>2017</v>
      </c>
    </row>
    <row r="6223" spans="2:4">
      <c r="B6223" s="80">
        <v>42915</v>
      </c>
      <c r="C6223">
        <v>4.25</v>
      </c>
      <c r="D6223">
        <v>2017</v>
      </c>
    </row>
    <row r="6224" spans="2:4">
      <c r="B6224" s="80">
        <v>42916</v>
      </c>
      <c r="C6224">
        <v>4.25</v>
      </c>
      <c r="D6224">
        <v>2017</v>
      </c>
    </row>
    <row r="6225" spans="2:4">
      <c r="B6225" s="80">
        <v>42919</v>
      </c>
      <c r="C6225">
        <v>4.25</v>
      </c>
      <c r="D6225">
        <v>2017</v>
      </c>
    </row>
    <row r="6226" spans="2:4">
      <c r="B6226" s="80">
        <v>42920</v>
      </c>
      <c r="C6226">
        <v>4.25</v>
      </c>
      <c r="D6226">
        <v>2017</v>
      </c>
    </row>
    <row r="6227" spans="2:4">
      <c r="B6227" s="80">
        <v>42921</v>
      </c>
      <c r="C6227">
        <v>4.25</v>
      </c>
      <c r="D6227">
        <v>2017</v>
      </c>
    </row>
    <row r="6228" spans="2:4">
      <c r="B6228" s="80">
        <v>42922</v>
      </c>
      <c r="C6228">
        <v>4.25</v>
      </c>
      <c r="D6228">
        <v>2017</v>
      </c>
    </row>
    <row r="6229" spans="2:4">
      <c r="B6229" s="80">
        <v>42923</v>
      </c>
      <c r="C6229">
        <v>4.25</v>
      </c>
      <c r="D6229">
        <v>2017</v>
      </c>
    </row>
    <row r="6230" spans="2:4">
      <c r="B6230" s="80">
        <v>42926</v>
      </c>
      <c r="C6230">
        <v>4.25</v>
      </c>
      <c r="D6230">
        <v>2017</v>
      </c>
    </row>
    <row r="6231" spans="2:4">
      <c r="B6231" s="80">
        <v>42927</v>
      </c>
      <c r="C6231">
        <v>4.25</v>
      </c>
      <c r="D6231">
        <v>2017</v>
      </c>
    </row>
    <row r="6232" spans="2:4">
      <c r="B6232" s="80">
        <v>42928</v>
      </c>
      <c r="C6232">
        <v>4.25</v>
      </c>
      <c r="D6232">
        <v>2017</v>
      </c>
    </row>
    <row r="6233" spans="2:4">
      <c r="B6233" s="80">
        <v>42929</v>
      </c>
      <c r="C6233">
        <v>4.25</v>
      </c>
      <c r="D6233">
        <v>2017</v>
      </c>
    </row>
    <row r="6234" spans="2:4">
      <c r="B6234" s="80">
        <v>42930</v>
      </c>
      <c r="C6234">
        <v>4.25</v>
      </c>
      <c r="D6234">
        <v>2017</v>
      </c>
    </row>
    <row r="6235" spans="2:4">
      <c r="B6235" s="80">
        <v>42933</v>
      </c>
      <c r="C6235">
        <v>4.25</v>
      </c>
      <c r="D6235">
        <v>2017</v>
      </c>
    </row>
    <row r="6236" spans="2:4">
      <c r="B6236" s="80">
        <v>42934</v>
      </c>
      <c r="C6236">
        <v>4.25</v>
      </c>
      <c r="D6236">
        <v>2017</v>
      </c>
    </row>
    <row r="6237" spans="2:4">
      <c r="B6237" s="80">
        <v>42935</v>
      </c>
      <c r="C6237">
        <v>4.25</v>
      </c>
      <c r="D6237">
        <v>2017</v>
      </c>
    </row>
    <row r="6238" spans="2:4">
      <c r="B6238" s="80">
        <v>42936</v>
      </c>
      <c r="C6238">
        <v>4.25</v>
      </c>
      <c r="D6238">
        <v>2017</v>
      </c>
    </row>
    <row r="6239" spans="2:4">
      <c r="B6239" s="80">
        <v>42937</v>
      </c>
      <c r="C6239">
        <v>4.25</v>
      </c>
      <c r="D6239">
        <v>2017</v>
      </c>
    </row>
    <row r="6240" spans="2:4">
      <c r="B6240" s="80">
        <v>42940</v>
      </c>
      <c r="C6240">
        <v>4.25</v>
      </c>
      <c r="D6240">
        <v>2017</v>
      </c>
    </row>
    <row r="6241" spans="2:4">
      <c r="B6241" s="80">
        <v>42941</v>
      </c>
      <c r="C6241">
        <v>4.25</v>
      </c>
      <c r="D6241">
        <v>2017</v>
      </c>
    </row>
    <row r="6242" spans="2:4">
      <c r="B6242" s="80">
        <v>42942</v>
      </c>
      <c r="C6242">
        <v>4.25</v>
      </c>
      <c r="D6242">
        <v>2017</v>
      </c>
    </row>
    <row r="6243" spans="2:4">
      <c r="B6243" s="80">
        <v>42943</v>
      </c>
      <c r="C6243">
        <v>4.25</v>
      </c>
      <c r="D6243">
        <v>2017</v>
      </c>
    </row>
    <row r="6244" spans="2:4">
      <c r="B6244" s="80">
        <v>42944</v>
      </c>
      <c r="C6244">
        <v>4.25</v>
      </c>
      <c r="D6244">
        <v>2017</v>
      </c>
    </row>
    <row r="6245" spans="2:4">
      <c r="B6245" s="80">
        <v>42947</v>
      </c>
      <c r="C6245">
        <v>4.25</v>
      </c>
      <c r="D6245">
        <v>2017</v>
      </c>
    </row>
    <row r="6246" spans="2:4">
      <c r="B6246" s="80">
        <v>42948</v>
      </c>
      <c r="C6246">
        <v>4.25</v>
      </c>
      <c r="D6246">
        <v>2017</v>
      </c>
    </row>
    <row r="6247" spans="2:4">
      <c r="B6247" s="80">
        <v>42949</v>
      </c>
      <c r="C6247">
        <v>4.25</v>
      </c>
      <c r="D6247">
        <v>2017</v>
      </c>
    </row>
    <row r="6248" spans="2:4">
      <c r="B6248" s="80">
        <v>42950</v>
      </c>
      <c r="C6248">
        <v>4.25</v>
      </c>
      <c r="D6248">
        <v>2017</v>
      </c>
    </row>
    <row r="6249" spans="2:4">
      <c r="B6249" s="80">
        <v>42951</v>
      </c>
      <c r="C6249">
        <v>4.25</v>
      </c>
      <c r="D6249">
        <v>2017</v>
      </c>
    </row>
    <row r="6250" spans="2:4">
      <c r="B6250" s="80">
        <v>42954</v>
      </c>
      <c r="C6250">
        <v>4.25</v>
      </c>
      <c r="D6250">
        <v>2017</v>
      </c>
    </row>
    <row r="6251" spans="2:4">
      <c r="B6251" s="80">
        <v>42955</v>
      </c>
      <c r="C6251">
        <v>4.25</v>
      </c>
      <c r="D6251">
        <v>2017</v>
      </c>
    </row>
    <row r="6252" spans="2:4">
      <c r="B6252" s="80">
        <v>42956</v>
      </c>
      <c r="C6252">
        <v>4.25</v>
      </c>
      <c r="D6252">
        <v>2017</v>
      </c>
    </row>
    <row r="6253" spans="2:4">
      <c r="B6253" s="80">
        <v>42957</v>
      </c>
      <c r="C6253">
        <v>4.25</v>
      </c>
      <c r="D6253">
        <v>2017</v>
      </c>
    </row>
    <row r="6254" spans="2:4">
      <c r="B6254" s="80">
        <v>42958</v>
      </c>
      <c r="C6254">
        <v>4.25</v>
      </c>
      <c r="D6254">
        <v>2017</v>
      </c>
    </row>
    <row r="6255" spans="2:4">
      <c r="B6255" s="80">
        <v>42961</v>
      </c>
      <c r="C6255">
        <v>4.25</v>
      </c>
      <c r="D6255">
        <v>2017</v>
      </c>
    </row>
    <row r="6256" spans="2:4">
      <c r="B6256" s="80">
        <v>42962</v>
      </c>
      <c r="C6256">
        <v>4.25</v>
      </c>
      <c r="D6256">
        <v>2017</v>
      </c>
    </row>
    <row r="6257" spans="2:4">
      <c r="B6257" s="80">
        <v>42963</v>
      </c>
      <c r="C6257">
        <v>4.25</v>
      </c>
      <c r="D6257">
        <v>2017</v>
      </c>
    </row>
    <row r="6258" spans="2:4">
      <c r="B6258" s="80">
        <v>42964</v>
      </c>
      <c r="C6258">
        <v>4.25</v>
      </c>
      <c r="D6258">
        <v>2017</v>
      </c>
    </row>
    <row r="6259" spans="2:4">
      <c r="B6259" s="80">
        <v>42965</v>
      </c>
      <c r="C6259">
        <v>4.25</v>
      </c>
      <c r="D6259">
        <v>2017</v>
      </c>
    </row>
    <row r="6260" spans="2:4">
      <c r="B6260" s="80">
        <v>42968</v>
      </c>
      <c r="C6260">
        <v>4.25</v>
      </c>
      <c r="D6260">
        <v>2017</v>
      </c>
    </row>
    <row r="6261" spans="2:4">
      <c r="B6261" s="80">
        <v>42969</v>
      </c>
      <c r="C6261">
        <v>4.25</v>
      </c>
      <c r="D6261">
        <v>2017</v>
      </c>
    </row>
    <row r="6262" spans="2:4">
      <c r="B6262" s="80">
        <v>42970</v>
      </c>
      <c r="C6262">
        <v>4.25</v>
      </c>
      <c r="D6262">
        <v>2017</v>
      </c>
    </row>
    <row r="6263" spans="2:4">
      <c r="B6263" s="80">
        <v>42971</v>
      </c>
      <c r="C6263">
        <v>4.25</v>
      </c>
      <c r="D6263">
        <v>2017</v>
      </c>
    </row>
    <row r="6264" spans="2:4">
      <c r="B6264" s="80">
        <v>42972</v>
      </c>
      <c r="C6264">
        <v>4.25</v>
      </c>
      <c r="D6264">
        <v>2017</v>
      </c>
    </row>
    <row r="6265" spans="2:4">
      <c r="B6265" s="80">
        <v>42975</v>
      </c>
      <c r="C6265">
        <v>4.25</v>
      </c>
      <c r="D6265">
        <v>2017</v>
      </c>
    </row>
    <row r="6266" spans="2:4">
      <c r="B6266" s="80">
        <v>42976</v>
      </c>
      <c r="C6266">
        <v>4.25</v>
      </c>
      <c r="D6266">
        <v>2017</v>
      </c>
    </row>
    <row r="6267" spans="2:4">
      <c r="B6267" s="80">
        <v>42977</v>
      </c>
      <c r="C6267">
        <v>4.25</v>
      </c>
      <c r="D6267">
        <v>2017</v>
      </c>
    </row>
    <row r="6268" spans="2:4">
      <c r="B6268" s="80">
        <v>42978</v>
      </c>
      <c r="C6268">
        <v>4.25</v>
      </c>
      <c r="D6268">
        <v>2017</v>
      </c>
    </row>
    <row r="6269" spans="2:4">
      <c r="B6269" s="80">
        <v>42979</v>
      </c>
      <c r="C6269">
        <v>4.25</v>
      </c>
      <c r="D6269">
        <v>2017</v>
      </c>
    </row>
    <row r="6270" spans="2:4">
      <c r="B6270" s="80">
        <v>42982</v>
      </c>
      <c r="C6270">
        <v>4.25</v>
      </c>
      <c r="D6270">
        <v>2017</v>
      </c>
    </row>
    <row r="6271" spans="2:4">
      <c r="B6271" s="80">
        <v>42983</v>
      </c>
      <c r="C6271">
        <v>4.25</v>
      </c>
      <c r="D6271">
        <v>2017</v>
      </c>
    </row>
    <row r="6272" spans="2:4">
      <c r="B6272" s="80">
        <v>42984</v>
      </c>
      <c r="C6272">
        <v>4.25</v>
      </c>
      <c r="D6272">
        <v>2017</v>
      </c>
    </row>
    <row r="6273" spans="2:4">
      <c r="B6273" s="80">
        <v>42985</v>
      </c>
      <c r="C6273">
        <v>4.25</v>
      </c>
      <c r="D6273">
        <v>2017</v>
      </c>
    </row>
    <row r="6274" spans="2:4">
      <c r="B6274" s="80">
        <v>42986</v>
      </c>
      <c r="C6274">
        <v>4.25</v>
      </c>
      <c r="D6274">
        <v>2017</v>
      </c>
    </row>
    <row r="6275" spans="2:4">
      <c r="B6275" s="80">
        <v>42989</v>
      </c>
      <c r="C6275">
        <v>4.25</v>
      </c>
      <c r="D6275">
        <v>2017</v>
      </c>
    </row>
    <row r="6276" spans="2:4">
      <c r="B6276" s="80">
        <v>42990</v>
      </c>
      <c r="C6276">
        <v>4.25</v>
      </c>
      <c r="D6276">
        <v>2017</v>
      </c>
    </row>
    <row r="6277" spans="2:4">
      <c r="B6277" s="80">
        <v>42991</v>
      </c>
      <c r="C6277">
        <v>4.25</v>
      </c>
      <c r="D6277">
        <v>2017</v>
      </c>
    </row>
    <row r="6278" spans="2:4">
      <c r="B6278" s="80">
        <v>42992</v>
      </c>
      <c r="C6278">
        <v>4.25</v>
      </c>
      <c r="D6278">
        <v>2017</v>
      </c>
    </row>
    <row r="6279" spans="2:4">
      <c r="B6279" s="80">
        <v>42993</v>
      </c>
      <c r="C6279">
        <v>4.25</v>
      </c>
      <c r="D6279">
        <v>2017</v>
      </c>
    </row>
    <row r="6280" spans="2:4">
      <c r="B6280" s="80">
        <v>42996</v>
      </c>
      <c r="C6280">
        <v>4.25</v>
      </c>
      <c r="D6280">
        <v>2017</v>
      </c>
    </row>
    <row r="6281" spans="2:4">
      <c r="B6281" s="80">
        <v>42997</v>
      </c>
      <c r="C6281">
        <v>4.25</v>
      </c>
      <c r="D6281">
        <v>2017</v>
      </c>
    </row>
    <row r="6282" spans="2:4">
      <c r="B6282" s="80">
        <v>42998</v>
      </c>
      <c r="C6282">
        <v>4.25</v>
      </c>
      <c r="D6282">
        <v>2017</v>
      </c>
    </row>
    <row r="6283" spans="2:4">
      <c r="B6283" s="80">
        <v>42999</v>
      </c>
      <c r="C6283">
        <v>4.25</v>
      </c>
      <c r="D6283">
        <v>2017</v>
      </c>
    </row>
    <row r="6284" spans="2:4">
      <c r="B6284" s="80">
        <v>43000</v>
      </c>
      <c r="C6284">
        <v>4.25</v>
      </c>
      <c r="D6284">
        <v>2017</v>
      </c>
    </row>
    <row r="6285" spans="2:4">
      <c r="B6285" s="80">
        <v>43003</v>
      </c>
      <c r="C6285">
        <v>4.25</v>
      </c>
      <c r="D6285">
        <v>2017</v>
      </c>
    </row>
    <row r="6286" spans="2:4">
      <c r="B6286" s="80">
        <v>43004</v>
      </c>
      <c r="C6286">
        <v>4.25</v>
      </c>
      <c r="D6286">
        <v>2017</v>
      </c>
    </row>
    <row r="6287" spans="2:4">
      <c r="B6287" s="80">
        <v>43005</v>
      </c>
      <c r="C6287">
        <v>4.25</v>
      </c>
      <c r="D6287">
        <v>2017</v>
      </c>
    </row>
    <row r="6288" spans="2:4">
      <c r="B6288" s="80">
        <v>43006</v>
      </c>
      <c r="C6288">
        <v>4.25</v>
      </c>
      <c r="D6288">
        <v>2017</v>
      </c>
    </row>
    <row r="6289" spans="2:4">
      <c r="B6289" s="80">
        <v>43007</v>
      </c>
      <c r="C6289">
        <v>4.25</v>
      </c>
      <c r="D6289">
        <v>2017</v>
      </c>
    </row>
    <row r="6290" spans="2:4">
      <c r="B6290" s="80">
        <v>43010</v>
      </c>
      <c r="C6290">
        <v>4.25</v>
      </c>
      <c r="D6290">
        <v>2017</v>
      </c>
    </row>
    <row r="6291" spans="2:4">
      <c r="B6291" s="80">
        <v>43011</v>
      </c>
      <c r="C6291">
        <v>4.25</v>
      </c>
      <c r="D6291">
        <v>2017</v>
      </c>
    </row>
    <row r="6292" spans="2:4">
      <c r="B6292" s="80">
        <v>43012</v>
      </c>
      <c r="C6292">
        <v>4.25</v>
      </c>
      <c r="D6292">
        <v>2017</v>
      </c>
    </row>
    <row r="6293" spans="2:4">
      <c r="B6293" s="80">
        <v>43013</v>
      </c>
      <c r="C6293">
        <v>4.25</v>
      </c>
      <c r="D6293">
        <v>2017</v>
      </c>
    </row>
    <row r="6294" spans="2:4">
      <c r="B6294" s="80">
        <v>43014</v>
      </c>
      <c r="C6294">
        <v>4.25</v>
      </c>
      <c r="D6294">
        <v>2017</v>
      </c>
    </row>
    <row r="6295" spans="2:4">
      <c r="B6295" s="80">
        <v>43017</v>
      </c>
      <c r="C6295">
        <v>4.25</v>
      </c>
      <c r="D6295">
        <v>2017</v>
      </c>
    </row>
    <row r="6296" spans="2:4">
      <c r="B6296" s="80">
        <v>43018</v>
      </c>
      <c r="C6296">
        <v>4.25</v>
      </c>
      <c r="D6296">
        <v>2017</v>
      </c>
    </row>
    <row r="6297" spans="2:4">
      <c r="B6297" s="80">
        <v>43019</v>
      </c>
      <c r="C6297">
        <v>4.25</v>
      </c>
      <c r="D6297">
        <v>2017</v>
      </c>
    </row>
    <row r="6298" spans="2:4">
      <c r="B6298" s="80">
        <v>43020</v>
      </c>
      <c r="C6298">
        <v>4.25</v>
      </c>
      <c r="D6298">
        <v>2017</v>
      </c>
    </row>
    <row r="6299" spans="2:4">
      <c r="B6299" s="80">
        <v>43021</v>
      </c>
      <c r="C6299">
        <v>4.25</v>
      </c>
      <c r="D6299">
        <v>2017</v>
      </c>
    </row>
    <row r="6300" spans="2:4">
      <c r="B6300" s="80">
        <v>43024</v>
      </c>
      <c r="C6300">
        <v>4.25</v>
      </c>
      <c r="D6300">
        <v>2017</v>
      </c>
    </row>
    <row r="6301" spans="2:4">
      <c r="B6301" s="80">
        <v>43025</v>
      </c>
      <c r="C6301">
        <v>4.25</v>
      </c>
      <c r="D6301">
        <v>2017</v>
      </c>
    </row>
    <row r="6302" spans="2:4">
      <c r="B6302" s="80">
        <v>43026</v>
      </c>
      <c r="C6302">
        <v>4.25</v>
      </c>
      <c r="D6302">
        <v>2017</v>
      </c>
    </row>
    <row r="6303" spans="2:4">
      <c r="B6303" s="80">
        <v>43027</v>
      </c>
      <c r="C6303">
        <v>4.25</v>
      </c>
      <c r="D6303">
        <v>2017</v>
      </c>
    </row>
    <row r="6304" spans="2:4">
      <c r="B6304" s="80">
        <v>43028</v>
      </c>
      <c r="C6304">
        <v>4.25</v>
      </c>
      <c r="D6304">
        <v>2017</v>
      </c>
    </row>
    <row r="6305" spans="2:4">
      <c r="B6305" s="80">
        <v>43031</v>
      </c>
      <c r="C6305">
        <v>4.25</v>
      </c>
      <c r="D6305">
        <v>2017</v>
      </c>
    </row>
    <row r="6306" spans="2:4">
      <c r="B6306" s="80">
        <v>43032</v>
      </c>
      <c r="C6306">
        <v>4.25</v>
      </c>
      <c r="D6306">
        <v>2017</v>
      </c>
    </row>
    <row r="6307" spans="2:4">
      <c r="B6307" s="80">
        <v>43033</v>
      </c>
      <c r="C6307">
        <v>4.25</v>
      </c>
      <c r="D6307">
        <v>2017</v>
      </c>
    </row>
    <row r="6308" spans="2:4">
      <c r="B6308" s="80">
        <v>43034</v>
      </c>
      <c r="C6308">
        <v>4.25</v>
      </c>
      <c r="D6308">
        <v>2017</v>
      </c>
    </row>
    <row r="6309" spans="2:4">
      <c r="B6309" s="80">
        <v>43035</v>
      </c>
      <c r="C6309">
        <v>4.25</v>
      </c>
      <c r="D6309">
        <v>2017</v>
      </c>
    </row>
    <row r="6310" spans="2:4">
      <c r="B6310" s="80">
        <v>43038</v>
      </c>
      <c r="C6310">
        <v>4.25</v>
      </c>
      <c r="D6310">
        <v>2017</v>
      </c>
    </row>
    <row r="6311" spans="2:4">
      <c r="B6311" s="80">
        <v>43039</v>
      </c>
      <c r="C6311">
        <v>4.25</v>
      </c>
      <c r="D6311">
        <v>2017</v>
      </c>
    </row>
    <row r="6312" spans="2:4">
      <c r="B6312" s="80">
        <v>43040</v>
      </c>
      <c r="C6312">
        <v>4.25</v>
      </c>
      <c r="D6312">
        <v>2017</v>
      </c>
    </row>
    <row r="6313" spans="2:4">
      <c r="B6313" s="80">
        <v>43041</v>
      </c>
      <c r="C6313">
        <v>4.25</v>
      </c>
      <c r="D6313">
        <v>2017</v>
      </c>
    </row>
    <row r="6314" spans="2:4">
      <c r="B6314" s="80">
        <v>43042</v>
      </c>
      <c r="C6314">
        <v>4.25</v>
      </c>
      <c r="D6314">
        <v>2017</v>
      </c>
    </row>
    <row r="6315" spans="2:4">
      <c r="B6315" s="80">
        <v>43045</v>
      </c>
      <c r="C6315">
        <v>4.25</v>
      </c>
      <c r="D6315">
        <v>2017</v>
      </c>
    </row>
    <row r="6316" spans="2:4">
      <c r="B6316" s="80">
        <v>43046</v>
      </c>
      <c r="C6316">
        <v>4.25</v>
      </c>
      <c r="D6316">
        <v>2017</v>
      </c>
    </row>
    <row r="6317" spans="2:4">
      <c r="B6317" s="80">
        <v>43047</v>
      </c>
      <c r="C6317">
        <v>4.25</v>
      </c>
      <c r="D6317">
        <v>2017</v>
      </c>
    </row>
    <row r="6318" spans="2:4">
      <c r="B6318" s="80">
        <v>43048</v>
      </c>
      <c r="C6318">
        <v>4.25</v>
      </c>
      <c r="D6318">
        <v>2017</v>
      </c>
    </row>
    <row r="6319" spans="2:4">
      <c r="B6319" s="80">
        <v>43049</v>
      </c>
      <c r="C6319">
        <v>4.25</v>
      </c>
      <c r="D6319">
        <v>2017</v>
      </c>
    </row>
    <row r="6320" spans="2:4">
      <c r="B6320" s="80">
        <v>43052</v>
      </c>
      <c r="C6320">
        <v>4.25</v>
      </c>
      <c r="D6320">
        <v>2017</v>
      </c>
    </row>
    <row r="6321" spans="2:4">
      <c r="B6321" s="80">
        <v>43053</v>
      </c>
      <c r="C6321">
        <v>4.25</v>
      </c>
      <c r="D6321">
        <v>2017</v>
      </c>
    </row>
    <row r="6322" spans="2:4">
      <c r="B6322" s="80">
        <v>43054</v>
      </c>
      <c r="C6322">
        <v>4.25</v>
      </c>
      <c r="D6322">
        <v>2017</v>
      </c>
    </row>
    <row r="6323" spans="2:4">
      <c r="B6323" s="80">
        <v>43055</v>
      </c>
      <c r="C6323">
        <v>4.25</v>
      </c>
      <c r="D6323">
        <v>2017</v>
      </c>
    </row>
    <row r="6324" spans="2:4">
      <c r="B6324" s="80">
        <v>43056</v>
      </c>
      <c r="C6324">
        <v>4.25</v>
      </c>
      <c r="D6324">
        <v>2017</v>
      </c>
    </row>
    <row r="6325" spans="2:4">
      <c r="B6325" s="80">
        <v>43059</v>
      </c>
      <c r="C6325">
        <v>4.25</v>
      </c>
      <c r="D6325">
        <v>2017</v>
      </c>
    </row>
    <row r="6326" spans="2:4">
      <c r="B6326" s="80">
        <v>43060</v>
      </c>
      <c r="C6326">
        <v>4.25</v>
      </c>
      <c r="D6326">
        <v>2017</v>
      </c>
    </row>
    <row r="6327" spans="2:4">
      <c r="B6327" s="80">
        <v>43061</v>
      </c>
      <c r="C6327">
        <v>4.25</v>
      </c>
      <c r="D6327">
        <v>2017</v>
      </c>
    </row>
    <row r="6328" spans="2:4">
      <c r="B6328" s="80">
        <v>43062</v>
      </c>
      <c r="C6328">
        <v>4.25</v>
      </c>
      <c r="D6328">
        <v>2017</v>
      </c>
    </row>
    <row r="6329" spans="2:4">
      <c r="B6329" s="80">
        <v>43063</v>
      </c>
      <c r="C6329">
        <v>4.25</v>
      </c>
      <c r="D6329">
        <v>2017</v>
      </c>
    </row>
    <row r="6330" spans="2:4">
      <c r="B6330" s="80">
        <v>43066</v>
      </c>
      <c r="C6330">
        <v>4.25</v>
      </c>
      <c r="D6330">
        <v>2017</v>
      </c>
    </row>
    <row r="6331" spans="2:4">
      <c r="B6331" s="80">
        <v>43067</v>
      </c>
      <c r="C6331">
        <v>4.25</v>
      </c>
      <c r="D6331">
        <v>2017</v>
      </c>
    </row>
    <row r="6332" spans="2:4">
      <c r="B6332" s="80">
        <v>43068</v>
      </c>
      <c r="C6332">
        <v>4.25</v>
      </c>
      <c r="D6332">
        <v>2017</v>
      </c>
    </row>
    <row r="6333" spans="2:4">
      <c r="B6333" s="80">
        <v>43069</v>
      </c>
      <c r="C6333">
        <v>4.25</v>
      </c>
      <c r="D6333">
        <v>2017</v>
      </c>
    </row>
    <row r="6334" spans="2:4">
      <c r="B6334" s="80">
        <v>43070</v>
      </c>
      <c r="C6334">
        <v>4.25</v>
      </c>
      <c r="D6334">
        <v>2017</v>
      </c>
    </row>
    <row r="6335" spans="2:4">
      <c r="B6335" s="80">
        <v>43073</v>
      </c>
      <c r="C6335">
        <v>4.25</v>
      </c>
      <c r="D6335">
        <v>2017</v>
      </c>
    </row>
    <row r="6336" spans="2:4">
      <c r="B6336" s="80">
        <v>43074</v>
      </c>
      <c r="C6336">
        <v>4.25</v>
      </c>
      <c r="D6336">
        <v>2017</v>
      </c>
    </row>
    <row r="6337" spans="2:4">
      <c r="B6337" s="80">
        <v>43075</v>
      </c>
      <c r="C6337">
        <v>4.25</v>
      </c>
      <c r="D6337">
        <v>2017</v>
      </c>
    </row>
    <row r="6338" spans="2:4">
      <c r="B6338" s="80">
        <v>43076</v>
      </c>
      <c r="C6338">
        <v>4.25</v>
      </c>
      <c r="D6338">
        <v>2017</v>
      </c>
    </row>
    <row r="6339" spans="2:4">
      <c r="B6339" s="80">
        <v>43077</v>
      </c>
      <c r="C6339">
        <v>4.25</v>
      </c>
      <c r="D6339">
        <v>2017</v>
      </c>
    </row>
    <row r="6340" spans="2:4">
      <c r="B6340" s="80">
        <v>43080</v>
      </c>
      <c r="C6340">
        <v>4.25</v>
      </c>
      <c r="D6340">
        <v>2017</v>
      </c>
    </row>
    <row r="6341" spans="2:4">
      <c r="B6341" s="80">
        <v>43081</v>
      </c>
      <c r="C6341">
        <v>4.25</v>
      </c>
      <c r="D6341">
        <v>2017</v>
      </c>
    </row>
    <row r="6342" spans="2:4">
      <c r="B6342" s="80">
        <v>43082</v>
      </c>
      <c r="C6342">
        <v>4.25</v>
      </c>
      <c r="D6342">
        <v>2017</v>
      </c>
    </row>
    <row r="6343" spans="2:4">
      <c r="B6343" s="80">
        <v>43083</v>
      </c>
      <c r="C6343">
        <v>4.5</v>
      </c>
      <c r="D6343">
        <v>2017</v>
      </c>
    </row>
    <row r="6344" spans="2:4">
      <c r="B6344" s="80">
        <v>43084</v>
      </c>
      <c r="C6344">
        <v>4.5</v>
      </c>
      <c r="D6344">
        <v>2017</v>
      </c>
    </row>
    <row r="6345" spans="2:4">
      <c r="B6345" s="80">
        <v>43087</v>
      </c>
      <c r="C6345">
        <v>4.5</v>
      </c>
      <c r="D6345">
        <v>2017</v>
      </c>
    </row>
    <row r="6346" spans="2:4">
      <c r="B6346" s="80">
        <v>43088</v>
      </c>
      <c r="C6346">
        <v>4.5</v>
      </c>
      <c r="D6346">
        <v>2017</v>
      </c>
    </row>
    <row r="6347" spans="2:4">
      <c r="B6347" s="80">
        <v>43089</v>
      </c>
      <c r="C6347">
        <v>4.5</v>
      </c>
      <c r="D6347">
        <v>2017</v>
      </c>
    </row>
    <row r="6348" spans="2:4">
      <c r="B6348" s="80">
        <v>43090</v>
      </c>
      <c r="C6348">
        <v>4.5</v>
      </c>
      <c r="D6348">
        <v>2017</v>
      </c>
    </row>
    <row r="6349" spans="2:4">
      <c r="B6349" s="80">
        <v>43091</v>
      </c>
      <c r="C6349">
        <v>4.5</v>
      </c>
      <c r="D6349">
        <v>2017</v>
      </c>
    </row>
    <row r="6350" spans="2:4">
      <c r="B6350" s="80">
        <v>43095</v>
      </c>
      <c r="C6350">
        <v>4.5</v>
      </c>
      <c r="D6350">
        <v>2017</v>
      </c>
    </row>
    <row r="6351" spans="2:4">
      <c r="B6351" s="80">
        <v>43096</v>
      </c>
      <c r="C6351">
        <v>4.5</v>
      </c>
      <c r="D6351">
        <v>2017</v>
      </c>
    </row>
    <row r="6352" spans="2:4">
      <c r="B6352" s="80">
        <v>43097</v>
      </c>
      <c r="C6352">
        <v>4.5</v>
      </c>
      <c r="D6352">
        <v>2017</v>
      </c>
    </row>
    <row r="6353" spans="2:4">
      <c r="B6353" s="80">
        <v>43098</v>
      </c>
      <c r="C6353">
        <v>4.5</v>
      </c>
      <c r="D6353">
        <v>2017</v>
      </c>
    </row>
    <row r="6354" spans="2:4">
      <c r="B6354" s="80">
        <v>43102</v>
      </c>
      <c r="C6354">
        <v>4.5</v>
      </c>
      <c r="D6354">
        <v>2018</v>
      </c>
    </row>
    <row r="6355" spans="2:4">
      <c r="B6355" s="80">
        <v>43103</v>
      </c>
      <c r="C6355">
        <v>4.5</v>
      </c>
      <c r="D6355">
        <v>2018</v>
      </c>
    </row>
    <row r="6356" spans="2:4">
      <c r="B6356" s="80">
        <v>43104</v>
      </c>
      <c r="C6356">
        <v>4.5</v>
      </c>
      <c r="D6356">
        <v>2018</v>
      </c>
    </row>
    <row r="6357" spans="2:4">
      <c r="B6357" s="80">
        <v>43105</v>
      </c>
      <c r="C6357">
        <v>4.5</v>
      </c>
      <c r="D6357">
        <v>2018</v>
      </c>
    </row>
    <row r="6358" spans="2:4">
      <c r="B6358" s="80">
        <v>43108</v>
      </c>
      <c r="C6358">
        <v>4.5</v>
      </c>
      <c r="D6358">
        <v>2018</v>
      </c>
    </row>
    <row r="6359" spans="2:4">
      <c r="B6359" s="80">
        <v>43109</v>
      </c>
      <c r="C6359">
        <v>4.5</v>
      </c>
      <c r="D6359">
        <v>2018</v>
      </c>
    </row>
    <row r="6360" spans="2:4">
      <c r="B6360" s="80">
        <v>43110</v>
      </c>
      <c r="C6360">
        <v>4.5</v>
      </c>
      <c r="D6360">
        <v>2018</v>
      </c>
    </row>
    <row r="6361" spans="2:4">
      <c r="B6361" s="80">
        <v>43111</v>
      </c>
      <c r="C6361">
        <v>4.5</v>
      </c>
      <c r="D6361">
        <v>2018</v>
      </c>
    </row>
    <row r="6362" spans="2:4">
      <c r="B6362" s="80">
        <v>43112</v>
      </c>
      <c r="C6362">
        <v>4.5</v>
      </c>
      <c r="D6362">
        <v>2018</v>
      </c>
    </row>
    <row r="6363" spans="2:4">
      <c r="B6363" s="80">
        <v>43115</v>
      </c>
      <c r="C6363">
        <v>4.5</v>
      </c>
      <c r="D6363">
        <v>2018</v>
      </c>
    </row>
    <row r="6364" spans="2:4">
      <c r="B6364" s="80">
        <v>43116</v>
      </c>
      <c r="C6364">
        <v>4.5</v>
      </c>
      <c r="D6364">
        <v>2018</v>
      </c>
    </row>
    <row r="6365" spans="2:4">
      <c r="B6365" s="80">
        <v>43117</v>
      </c>
      <c r="C6365">
        <v>4.5</v>
      </c>
      <c r="D6365">
        <v>2018</v>
      </c>
    </row>
    <row r="6366" spans="2:4">
      <c r="B6366" s="80">
        <v>43118</v>
      </c>
      <c r="C6366">
        <v>4.5</v>
      </c>
      <c r="D6366">
        <v>2018</v>
      </c>
    </row>
    <row r="6367" spans="2:4">
      <c r="B6367" s="80">
        <v>43119</v>
      </c>
      <c r="C6367">
        <v>4.5</v>
      </c>
      <c r="D6367">
        <v>2018</v>
      </c>
    </row>
    <row r="6368" spans="2:4">
      <c r="B6368" s="80">
        <v>43122</v>
      </c>
      <c r="C6368">
        <v>4.5</v>
      </c>
      <c r="D6368">
        <v>2018</v>
      </c>
    </row>
    <row r="6369" spans="2:4">
      <c r="B6369" s="80">
        <v>43123</v>
      </c>
      <c r="C6369">
        <v>4.5</v>
      </c>
      <c r="D6369">
        <v>2018</v>
      </c>
    </row>
    <row r="6370" spans="2:4">
      <c r="B6370" s="80">
        <v>43124</v>
      </c>
      <c r="C6370">
        <v>4.5</v>
      </c>
      <c r="D6370">
        <v>2018</v>
      </c>
    </row>
    <row r="6371" spans="2:4">
      <c r="B6371" s="80">
        <v>43125</v>
      </c>
      <c r="C6371">
        <v>4.5</v>
      </c>
      <c r="D6371">
        <v>2018</v>
      </c>
    </row>
    <row r="6372" spans="2:4">
      <c r="B6372" s="80">
        <v>43126</v>
      </c>
      <c r="C6372">
        <v>4.5</v>
      </c>
      <c r="D6372">
        <v>2018</v>
      </c>
    </row>
    <row r="6373" spans="2:4">
      <c r="B6373" s="80">
        <v>43129</v>
      </c>
      <c r="C6373">
        <v>4.5</v>
      </c>
      <c r="D6373">
        <v>2018</v>
      </c>
    </row>
    <row r="6374" spans="2:4">
      <c r="B6374" s="80">
        <v>43130</v>
      </c>
      <c r="C6374">
        <v>4.5</v>
      </c>
      <c r="D6374">
        <v>2018</v>
      </c>
    </row>
    <row r="6375" spans="2:4">
      <c r="B6375" s="80">
        <v>43131</v>
      </c>
      <c r="C6375">
        <v>4.5</v>
      </c>
      <c r="D6375">
        <v>2018</v>
      </c>
    </row>
    <row r="6376" spans="2:4">
      <c r="B6376" s="80">
        <v>43132</v>
      </c>
      <c r="C6376">
        <v>4.5</v>
      </c>
      <c r="D6376">
        <v>2018</v>
      </c>
    </row>
    <row r="6377" spans="2:4">
      <c r="B6377" s="80">
        <v>43133</v>
      </c>
      <c r="C6377">
        <v>4.5</v>
      </c>
      <c r="D6377">
        <v>2018</v>
      </c>
    </row>
    <row r="6378" spans="2:4">
      <c r="B6378" s="80">
        <v>43136</v>
      </c>
      <c r="C6378">
        <v>4.5</v>
      </c>
      <c r="D6378">
        <v>2018</v>
      </c>
    </row>
    <row r="6379" spans="2:4">
      <c r="B6379" s="80">
        <v>43137</v>
      </c>
      <c r="C6379">
        <v>4.5</v>
      </c>
      <c r="D6379">
        <v>2018</v>
      </c>
    </row>
    <row r="6380" spans="2:4">
      <c r="B6380" s="80">
        <v>43138</v>
      </c>
      <c r="C6380">
        <v>4.5</v>
      </c>
      <c r="D6380">
        <v>2018</v>
      </c>
    </row>
    <row r="6381" spans="2:4">
      <c r="B6381" s="80">
        <v>43139</v>
      </c>
      <c r="C6381">
        <v>4.5</v>
      </c>
      <c r="D6381">
        <v>2018</v>
      </c>
    </row>
    <row r="6382" spans="2:4">
      <c r="B6382" s="80">
        <v>43140</v>
      </c>
      <c r="C6382">
        <v>4.5</v>
      </c>
      <c r="D6382">
        <v>2018</v>
      </c>
    </row>
    <row r="6383" spans="2:4">
      <c r="B6383" s="80">
        <v>43143</v>
      </c>
      <c r="C6383">
        <v>4.5</v>
      </c>
      <c r="D6383">
        <v>2018</v>
      </c>
    </row>
    <row r="6384" spans="2:4">
      <c r="B6384" s="80">
        <v>43144</v>
      </c>
      <c r="C6384">
        <v>4.5</v>
      </c>
      <c r="D6384">
        <v>2018</v>
      </c>
    </row>
    <row r="6385" spans="2:4">
      <c r="B6385" s="80">
        <v>43145</v>
      </c>
      <c r="C6385">
        <v>4.5</v>
      </c>
      <c r="D6385">
        <v>2018</v>
      </c>
    </row>
    <row r="6386" spans="2:4">
      <c r="B6386" s="80">
        <v>43146</v>
      </c>
      <c r="C6386">
        <v>4.5</v>
      </c>
      <c r="D6386">
        <v>2018</v>
      </c>
    </row>
    <row r="6387" spans="2:4">
      <c r="B6387" s="80">
        <v>43147</v>
      </c>
      <c r="C6387">
        <v>4.5</v>
      </c>
      <c r="D6387">
        <v>2018</v>
      </c>
    </row>
    <row r="6388" spans="2:4">
      <c r="B6388" s="80">
        <v>43150</v>
      </c>
      <c r="C6388">
        <v>4.5</v>
      </c>
      <c r="D6388">
        <v>2018</v>
      </c>
    </row>
    <row r="6389" spans="2:4">
      <c r="B6389" s="80">
        <v>43151</v>
      </c>
      <c r="C6389">
        <v>4.5</v>
      </c>
      <c r="D6389">
        <v>2018</v>
      </c>
    </row>
    <row r="6390" spans="2:4">
      <c r="B6390" s="80">
        <v>43152</v>
      </c>
      <c r="C6390">
        <v>4.5</v>
      </c>
      <c r="D6390">
        <v>2018</v>
      </c>
    </row>
    <row r="6391" spans="2:4">
      <c r="B6391" s="80">
        <v>43153</v>
      </c>
      <c r="C6391">
        <v>4.5</v>
      </c>
      <c r="D6391">
        <v>2018</v>
      </c>
    </row>
    <row r="6392" spans="2:4">
      <c r="B6392" s="80">
        <v>43154</v>
      </c>
      <c r="C6392">
        <v>4.5</v>
      </c>
      <c r="D6392">
        <v>2018</v>
      </c>
    </row>
    <row r="6393" spans="2:4">
      <c r="B6393" s="80">
        <v>43157</v>
      </c>
      <c r="C6393">
        <v>4.5</v>
      </c>
      <c r="D6393">
        <v>2018</v>
      </c>
    </row>
    <row r="6394" spans="2:4">
      <c r="B6394" s="80">
        <v>43158</v>
      </c>
      <c r="C6394">
        <v>4.5</v>
      </c>
      <c r="D6394">
        <v>2018</v>
      </c>
    </row>
    <row r="6395" spans="2:4">
      <c r="B6395" s="80">
        <v>43159</v>
      </c>
      <c r="C6395">
        <v>4.5</v>
      </c>
      <c r="D6395">
        <v>2018</v>
      </c>
    </row>
    <row r="6396" spans="2:4">
      <c r="B6396" s="80">
        <v>43160</v>
      </c>
      <c r="C6396">
        <v>4.5</v>
      </c>
      <c r="D6396">
        <v>2018</v>
      </c>
    </row>
    <row r="6397" spans="2:4">
      <c r="B6397" s="80">
        <v>43161</v>
      </c>
      <c r="C6397">
        <v>4.5</v>
      </c>
      <c r="D6397">
        <v>2018</v>
      </c>
    </row>
    <row r="6398" spans="2:4">
      <c r="B6398" s="80">
        <v>43164</v>
      </c>
      <c r="C6398">
        <v>4.5</v>
      </c>
      <c r="D6398">
        <v>2018</v>
      </c>
    </row>
    <row r="6399" spans="2:4">
      <c r="B6399" s="80">
        <v>43165</v>
      </c>
      <c r="C6399">
        <v>4.5</v>
      </c>
      <c r="D6399">
        <v>2018</v>
      </c>
    </row>
    <row r="6400" spans="2:4">
      <c r="B6400" s="80">
        <v>43166</v>
      </c>
      <c r="C6400">
        <v>4.5</v>
      </c>
      <c r="D6400">
        <v>2018</v>
      </c>
    </row>
    <row r="6401" spans="2:4">
      <c r="B6401" s="80">
        <v>43167</v>
      </c>
      <c r="C6401">
        <v>4.5</v>
      </c>
      <c r="D6401">
        <v>2018</v>
      </c>
    </row>
    <row r="6402" spans="2:4">
      <c r="B6402" s="80">
        <v>43168</v>
      </c>
      <c r="C6402">
        <v>4.5</v>
      </c>
      <c r="D6402">
        <v>2018</v>
      </c>
    </row>
    <row r="6403" spans="2:4">
      <c r="B6403" s="80">
        <v>43171</v>
      </c>
      <c r="C6403">
        <v>4.5</v>
      </c>
      <c r="D6403">
        <v>2018</v>
      </c>
    </row>
    <row r="6404" spans="2:4">
      <c r="B6404" s="80">
        <v>43172</v>
      </c>
      <c r="C6404">
        <v>4.5</v>
      </c>
      <c r="D6404">
        <v>2018</v>
      </c>
    </row>
    <row r="6405" spans="2:4">
      <c r="B6405" s="80">
        <v>43173</v>
      </c>
      <c r="C6405">
        <v>4.5</v>
      </c>
      <c r="D6405">
        <v>2018</v>
      </c>
    </row>
    <row r="6406" spans="2:4">
      <c r="B6406" s="80">
        <v>43174</v>
      </c>
      <c r="C6406">
        <v>4.5</v>
      </c>
      <c r="D6406">
        <v>2018</v>
      </c>
    </row>
    <row r="6407" spans="2:4">
      <c r="B6407" s="80">
        <v>43175</v>
      </c>
      <c r="C6407">
        <v>4.5</v>
      </c>
      <c r="D6407">
        <v>2018</v>
      </c>
    </row>
    <row r="6408" spans="2:4">
      <c r="B6408" s="80">
        <v>43178</v>
      </c>
      <c r="C6408">
        <v>4.5</v>
      </c>
      <c r="D6408">
        <v>2018</v>
      </c>
    </row>
    <row r="6409" spans="2:4">
      <c r="B6409" s="80">
        <v>43179</v>
      </c>
      <c r="C6409">
        <v>4.5</v>
      </c>
      <c r="D6409">
        <v>2018</v>
      </c>
    </row>
    <row r="6410" spans="2:4">
      <c r="B6410" s="80">
        <v>43180</v>
      </c>
      <c r="C6410">
        <v>4.5</v>
      </c>
      <c r="D6410">
        <v>2018</v>
      </c>
    </row>
    <row r="6411" spans="2:4">
      <c r="B6411" s="80">
        <v>43181</v>
      </c>
      <c r="C6411">
        <v>4.75</v>
      </c>
      <c r="D6411">
        <v>2018</v>
      </c>
    </row>
    <row r="6412" spans="2:4">
      <c r="B6412" s="80">
        <v>43182</v>
      </c>
      <c r="C6412">
        <v>4.75</v>
      </c>
      <c r="D6412">
        <v>2018</v>
      </c>
    </row>
    <row r="6413" spans="2:4">
      <c r="B6413" s="80">
        <v>43185</v>
      </c>
      <c r="C6413">
        <v>4.75</v>
      </c>
      <c r="D6413">
        <v>2018</v>
      </c>
    </row>
    <row r="6414" spans="2:4">
      <c r="B6414" s="80">
        <v>43186</v>
      </c>
      <c r="C6414">
        <v>4.75</v>
      </c>
      <c r="D6414">
        <v>2018</v>
      </c>
    </row>
    <row r="6415" spans="2:4">
      <c r="B6415" s="80">
        <v>43187</v>
      </c>
      <c r="C6415">
        <v>4.75</v>
      </c>
      <c r="D6415">
        <v>2018</v>
      </c>
    </row>
    <row r="6416" spans="2:4">
      <c r="B6416" s="80">
        <v>43188</v>
      </c>
      <c r="C6416">
        <v>4.75</v>
      </c>
      <c r="D6416">
        <v>2018</v>
      </c>
    </row>
    <row r="6417" spans="2:4">
      <c r="B6417" s="80">
        <v>43192</v>
      </c>
      <c r="C6417">
        <v>4.75</v>
      </c>
      <c r="D6417">
        <v>2018</v>
      </c>
    </row>
    <row r="6418" spans="2:4">
      <c r="B6418" s="80">
        <v>43193</v>
      </c>
      <c r="C6418">
        <v>4.75</v>
      </c>
      <c r="D6418">
        <v>2018</v>
      </c>
    </row>
    <row r="6419" spans="2:4">
      <c r="B6419" s="80">
        <v>43194</v>
      </c>
      <c r="C6419">
        <v>4.75</v>
      </c>
      <c r="D6419">
        <v>2018</v>
      </c>
    </row>
    <row r="6420" spans="2:4">
      <c r="B6420" s="80">
        <v>43195</v>
      </c>
      <c r="C6420">
        <v>4.75</v>
      </c>
      <c r="D6420">
        <v>2018</v>
      </c>
    </row>
    <row r="6421" spans="2:4">
      <c r="B6421" s="80">
        <v>43196</v>
      </c>
      <c r="C6421">
        <v>4.75</v>
      </c>
      <c r="D6421">
        <v>2018</v>
      </c>
    </row>
    <row r="6422" spans="2:4">
      <c r="B6422" s="80">
        <v>43199</v>
      </c>
      <c r="C6422">
        <v>4.75</v>
      </c>
      <c r="D6422">
        <v>2018</v>
      </c>
    </row>
    <row r="6423" spans="2:4">
      <c r="B6423" s="80">
        <v>43200</v>
      </c>
      <c r="C6423">
        <v>4.75</v>
      </c>
      <c r="D6423">
        <v>2018</v>
      </c>
    </row>
    <row r="6424" spans="2:4">
      <c r="B6424" s="80">
        <v>43201</v>
      </c>
      <c r="C6424">
        <v>4.75</v>
      </c>
      <c r="D6424">
        <v>2018</v>
      </c>
    </row>
    <row r="6425" spans="2:4">
      <c r="B6425" s="80">
        <v>43202</v>
      </c>
      <c r="C6425">
        <v>4.75</v>
      </c>
      <c r="D6425">
        <v>2018</v>
      </c>
    </row>
    <row r="6426" spans="2:4">
      <c r="B6426" s="80">
        <v>43203</v>
      </c>
      <c r="C6426">
        <v>4.75</v>
      </c>
      <c r="D6426">
        <v>2018</v>
      </c>
    </row>
    <row r="6427" spans="2:4">
      <c r="B6427" s="80">
        <v>43206</v>
      </c>
      <c r="C6427">
        <v>4.75</v>
      </c>
      <c r="D6427">
        <v>2018</v>
      </c>
    </row>
    <row r="6428" spans="2:4">
      <c r="B6428" s="80">
        <v>43207</v>
      </c>
      <c r="C6428">
        <v>4.75</v>
      </c>
      <c r="D6428">
        <v>2018</v>
      </c>
    </row>
    <row r="6429" spans="2:4">
      <c r="B6429" s="80">
        <v>43208</v>
      </c>
      <c r="C6429">
        <v>4.75</v>
      </c>
      <c r="D6429">
        <v>2018</v>
      </c>
    </row>
    <row r="6430" spans="2:4">
      <c r="B6430" s="80">
        <v>43209</v>
      </c>
      <c r="C6430">
        <v>4.75</v>
      </c>
      <c r="D6430">
        <v>2018</v>
      </c>
    </row>
    <row r="6431" spans="2:4">
      <c r="B6431" s="80">
        <v>43210</v>
      </c>
      <c r="C6431">
        <v>4.75</v>
      </c>
      <c r="D6431">
        <v>2018</v>
      </c>
    </row>
    <row r="6432" spans="2:4">
      <c r="B6432" s="80">
        <v>43213</v>
      </c>
      <c r="C6432">
        <v>4.75</v>
      </c>
      <c r="D6432">
        <v>2018</v>
      </c>
    </row>
    <row r="6433" spans="2:4">
      <c r="B6433" s="80">
        <v>43214</v>
      </c>
      <c r="C6433">
        <v>4.75</v>
      </c>
      <c r="D6433">
        <v>2018</v>
      </c>
    </row>
    <row r="6434" spans="2:4">
      <c r="B6434" s="80">
        <v>43215</v>
      </c>
      <c r="C6434">
        <v>4.75</v>
      </c>
      <c r="D6434">
        <v>2018</v>
      </c>
    </row>
    <row r="6435" spans="2:4">
      <c r="B6435" s="80">
        <v>43216</v>
      </c>
      <c r="C6435">
        <v>4.75</v>
      </c>
      <c r="D6435">
        <v>2018</v>
      </c>
    </row>
    <row r="6436" spans="2:4">
      <c r="B6436" s="80">
        <v>43217</v>
      </c>
      <c r="C6436">
        <v>4.75</v>
      </c>
      <c r="D6436">
        <v>2018</v>
      </c>
    </row>
    <row r="6437" spans="2:4">
      <c r="B6437" s="80">
        <v>43220</v>
      </c>
      <c r="C6437">
        <v>4.75</v>
      </c>
      <c r="D6437">
        <v>2018</v>
      </c>
    </row>
    <row r="6438" spans="2:4">
      <c r="B6438" s="80">
        <v>43221</v>
      </c>
      <c r="C6438">
        <v>4.75</v>
      </c>
      <c r="D6438">
        <v>2018</v>
      </c>
    </row>
    <row r="6439" spans="2:4">
      <c r="B6439" s="80">
        <v>43222</v>
      </c>
      <c r="C6439">
        <v>4.75</v>
      </c>
      <c r="D6439">
        <v>2018</v>
      </c>
    </row>
    <row r="6440" spans="2:4">
      <c r="B6440" s="80">
        <v>43223</v>
      </c>
      <c r="C6440">
        <v>4.75</v>
      </c>
      <c r="D6440">
        <v>2018</v>
      </c>
    </row>
    <row r="6441" spans="2:4">
      <c r="B6441" s="80">
        <v>43224</v>
      </c>
      <c r="C6441">
        <v>4.75</v>
      </c>
      <c r="D6441">
        <v>2018</v>
      </c>
    </row>
    <row r="6442" spans="2:4">
      <c r="B6442" s="80">
        <v>43227</v>
      </c>
      <c r="C6442">
        <v>4.75</v>
      </c>
      <c r="D6442">
        <v>2018</v>
      </c>
    </row>
    <row r="6443" spans="2:4">
      <c r="B6443" s="80">
        <v>43228</v>
      </c>
      <c r="C6443">
        <v>4.75</v>
      </c>
      <c r="D6443">
        <v>2018</v>
      </c>
    </row>
    <row r="6444" spans="2:4">
      <c r="B6444" s="80">
        <v>43229</v>
      </c>
      <c r="C6444">
        <v>4.75</v>
      </c>
      <c r="D6444">
        <v>2018</v>
      </c>
    </row>
    <row r="6445" spans="2:4">
      <c r="B6445" s="80">
        <v>43230</v>
      </c>
      <c r="C6445">
        <v>4.75</v>
      </c>
      <c r="D6445">
        <v>2018</v>
      </c>
    </row>
    <row r="6446" spans="2:4">
      <c r="B6446" s="80">
        <v>43231</v>
      </c>
      <c r="C6446">
        <v>4.75</v>
      </c>
      <c r="D6446">
        <v>2018</v>
      </c>
    </row>
    <row r="6447" spans="2:4">
      <c r="B6447" s="80">
        <v>43234</v>
      </c>
      <c r="C6447">
        <v>4.75</v>
      </c>
      <c r="D6447">
        <v>2018</v>
      </c>
    </row>
    <row r="6448" spans="2:4">
      <c r="B6448" s="80">
        <v>43235</v>
      </c>
      <c r="C6448">
        <v>4.75</v>
      </c>
      <c r="D6448">
        <v>2018</v>
      </c>
    </row>
    <row r="6449" spans="2:4">
      <c r="B6449" s="80">
        <v>43236</v>
      </c>
      <c r="C6449">
        <v>4.75</v>
      </c>
      <c r="D6449">
        <v>2018</v>
      </c>
    </row>
    <row r="6450" spans="2:4">
      <c r="B6450" s="80">
        <v>43237</v>
      </c>
      <c r="C6450">
        <v>4.75</v>
      </c>
      <c r="D6450">
        <v>2018</v>
      </c>
    </row>
    <row r="6451" spans="2:4">
      <c r="B6451" s="80">
        <v>43238</v>
      </c>
      <c r="C6451">
        <v>4.75</v>
      </c>
      <c r="D6451">
        <v>2018</v>
      </c>
    </row>
    <row r="6452" spans="2:4">
      <c r="B6452" s="80">
        <v>43241</v>
      </c>
      <c r="C6452">
        <v>4.75</v>
      </c>
      <c r="D6452">
        <v>2018</v>
      </c>
    </row>
    <row r="6453" spans="2:4">
      <c r="B6453" s="80">
        <v>43242</v>
      </c>
      <c r="C6453">
        <v>4.75</v>
      </c>
      <c r="D6453">
        <v>2018</v>
      </c>
    </row>
    <row r="6454" spans="2:4">
      <c r="B6454" s="80">
        <v>43243</v>
      </c>
      <c r="C6454">
        <v>4.75</v>
      </c>
      <c r="D6454">
        <v>2018</v>
      </c>
    </row>
    <row r="6455" spans="2:4">
      <c r="B6455" s="80">
        <v>43244</v>
      </c>
      <c r="C6455">
        <v>4.75</v>
      </c>
      <c r="D6455">
        <v>2018</v>
      </c>
    </row>
    <row r="6456" spans="2:4">
      <c r="B6456" s="80">
        <v>43245</v>
      </c>
      <c r="C6456">
        <v>4.75</v>
      </c>
      <c r="D6456">
        <v>2018</v>
      </c>
    </row>
    <row r="6457" spans="2:4">
      <c r="B6457" s="80">
        <v>43248</v>
      </c>
      <c r="C6457">
        <v>4.75</v>
      </c>
      <c r="D6457">
        <v>2018</v>
      </c>
    </row>
    <row r="6458" spans="2:4">
      <c r="B6458" s="80">
        <v>43249</v>
      </c>
      <c r="C6458">
        <v>4.75</v>
      </c>
      <c r="D6458">
        <v>2018</v>
      </c>
    </row>
    <row r="6459" spans="2:4">
      <c r="B6459" s="80">
        <v>43250</v>
      </c>
      <c r="C6459">
        <v>4.75</v>
      </c>
      <c r="D6459">
        <v>2018</v>
      </c>
    </row>
    <row r="6460" spans="2:4">
      <c r="B6460" s="80">
        <v>43251</v>
      </c>
      <c r="C6460">
        <v>4.75</v>
      </c>
      <c r="D6460">
        <v>2018</v>
      </c>
    </row>
    <row r="6461" spans="2:4">
      <c r="B6461" s="80">
        <v>43252</v>
      </c>
      <c r="C6461">
        <v>4.75</v>
      </c>
      <c r="D6461">
        <v>2018</v>
      </c>
    </row>
    <row r="6462" spans="2:4">
      <c r="B6462" s="80">
        <v>43255</v>
      </c>
      <c r="C6462">
        <v>4.75</v>
      </c>
      <c r="D6462">
        <v>2018</v>
      </c>
    </row>
    <row r="6463" spans="2:4">
      <c r="B6463" s="80">
        <v>43256</v>
      </c>
      <c r="C6463">
        <v>4.75</v>
      </c>
      <c r="D6463">
        <v>2018</v>
      </c>
    </row>
    <row r="6464" spans="2:4">
      <c r="B6464" s="80">
        <v>43257</v>
      </c>
      <c r="C6464">
        <v>4.75</v>
      </c>
      <c r="D6464">
        <v>2018</v>
      </c>
    </row>
    <row r="6465" spans="2:4">
      <c r="B6465" s="80">
        <v>43258</v>
      </c>
      <c r="C6465">
        <v>4.75</v>
      </c>
      <c r="D6465">
        <v>2018</v>
      </c>
    </row>
    <row r="6466" spans="2:4">
      <c r="B6466" s="80">
        <v>43259</v>
      </c>
      <c r="C6466">
        <v>4.75</v>
      </c>
      <c r="D6466">
        <v>2018</v>
      </c>
    </row>
    <row r="6467" spans="2:4">
      <c r="B6467" s="80">
        <v>43262</v>
      </c>
      <c r="C6467">
        <v>4.75</v>
      </c>
      <c r="D6467">
        <v>2018</v>
      </c>
    </row>
    <row r="6468" spans="2:4">
      <c r="B6468" s="80">
        <v>43263</v>
      </c>
      <c r="C6468">
        <v>4.75</v>
      </c>
      <c r="D6468">
        <v>2018</v>
      </c>
    </row>
    <row r="6469" spans="2:4">
      <c r="B6469" s="80">
        <v>43264</v>
      </c>
      <c r="C6469">
        <v>4.75</v>
      </c>
      <c r="D6469">
        <v>2018</v>
      </c>
    </row>
    <row r="6470" spans="2:4">
      <c r="B6470" s="80">
        <v>43265</v>
      </c>
      <c r="C6470">
        <v>5</v>
      </c>
      <c r="D6470">
        <v>2018</v>
      </c>
    </row>
    <row r="6471" spans="2:4">
      <c r="B6471" s="80">
        <v>43266</v>
      </c>
      <c r="C6471">
        <v>5</v>
      </c>
      <c r="D6471">
        <v>2018</v>
      </c>
    </row>
    <row r="6472" spans="2:4">
      <c r="B6472" s="80">
        <v>43269</v>
      </c>
      <c r="C6472">
        <v>5</v>
      </c>
      <c r="D6472">
        <v>2018</v>
      </c>
    </row>
    <row r="6473" spans="2:4">
      <c r="B6473" s="80">
        <v>43270</v>
      </c>
      <c r="C6473">
        <v>5</v>
      </c>
      <c r="D6473">
        <v>2018</v>
      </c>
    </row>
    <row r="6474" spans="2:4">
      <c r="B6474" s="80">
        <v>43271</v>
      </c>
      <c r="C6474">
        <v>5</v>
      </c>
      <c r="D6474">
        <v>2018</v>
      </c>
    </row>
    <row r="6475" spans="2:4">
      <c r="B6475" s="80">
        <v>43272</v>
      </c>
      <c r="C6475">
        <v>5</v>
      </c>
      <c r="D6475">
        <v>2018</v>
      </c>
    </row>
    <row r="6476" spans="2:4">
      <c r="B6476" s="80">
        <v>43273</v>
      </c>
      <c r="C6476">
        <v>5</v>
      </c>
      <c r="D6476">
        <v>2018</v>
      </c>
    </row>
    <row r="6477" spans="2:4">
      <c r="B6477" s="80">
        <v>43276</v>
      </c>
      <c r="C6477">
        <v>5</v>
      </c>
      <c r="D6477">
        <v>2018</v>
      </c>
    </row>
    <row r="6478" spans="2:4">
      <c r="B6478" s="80">
        <v>43277</v>
      </c>
      <c r="C6478">
        <v>5</v>
      </c>
      <c r="D6478">
        <v>2018</v>
      </c>
    </row>
    <row r="6479" spans="2:4">
      <c r="B6479" s="80">
        <v>43278</v>
      </c>
      <c r="C6479">
        <v>5</v>
      </c>
      <c r="D6479">
        <v>2018</v>
      </c>
    </row>
    <row r="6480" spans="2:4">
      <c r="B6480" s="80">
        <v>43279</v>
      </c>
      <c r="C6480">
        <v>5</v>
      </c>
      <c r="D6480">
        <v>2018</v>
      </c>
    </row>
    <row r="6481" spans="2:4">
      <c r="B6481" s="80">
        <v>43280</v>
      </c>
      <c r="C6481">
        <v>5</v>
      </c>
      <c r="D6481">
        <v>2018</v>
      </c>
    </row>
    <row r="6482" spans="2:4">
      <c r="B6482" s="80">
        <v>43283</v>
      </c>
      <c r="C6482">
        <v>5</v>
      </c>
      <c r="D6482">
        <v>2018</v>
      </c>
    </row>
    <row r="6483" spans="2:4">
      <c r="B6483" s="80">
        <v>43284</v>
      </c>
      <c r="C6483">
        <v>5</v>
      </c>
      <c r="D6483">
        <v>2018</v>
      </c>
    </row>
    <row r="6484" spans="2:4">
      <c r="B6484" s="80">
        <v>43285</v>
      </c>
      <c r="C6484">
        <v>5</v>
      </c>
      <c r="D6484">
        <v>2018</v>
      </c>
    </row>
    <row r="6485" spans="2:4">
      <c r="B6485" s="80">
        <v>43286</v>
      </c>
      <c r="C6485">
        <v>5</v>
      </c>
      <c r="D6485">
        <v>2018</v>
      </c>
    </row>
    <row r="6486" spans="2:4">
      <c r="B6486" s="80">
        <v>43287</v>
      </c>
      <c r="C6486">
        <v>5</v>
      </c>
      <c r="D6486">
        <v>2018</v>
      </c>
    </row>
    <row r="6487" spans="2:4">
      <c r="B6487" s="80">
        <v>43290</v>
      </c>
      <c r="C6487">
        <v>5</v>
      </c>
      <c r="D6487">
        <v>2018</v>
      </c>
    </row>
    <row r="6488" spans="2:4">
      <c r="B6488" s="80">
        <v>43291</v>
      </c>
      <c r="C6488">
        <v>5</v>
      </c>
      <c r="D6488">
        <v>2018</v>
      </c>
    </row>
    <row r="6489" spans="2:4">
      <c r="B6489" s="80">
        <v>43292</v>
      </c>
      <c r="C6489">
        <v>5</v>
      </c>
      <c r="D6489">
        <v>2018</v>
      </c>
    </row>
    <row r="6490" spans="2:4">
      <c r="B6490" s="80">
        <v>43293</v>
      </c>
      <c r="C6490">
        <v>5</v>
      </c>
      <c r="D6490">
        <v>2018</v>
      </c>
    </row>
    <row r="6491" spans="2:4">
      <c r="B6491" s="80">
        <v>43294</v>
      </c>
      <c r="C6491">
        <v>5</v>
      </c>
      <c r="D6491">
        <v>2018</v>
      </c>
    </row>
    <row r="6492" spans="2:4">
      <c r="B6492" s="80">
        <v>43297</v>
      </c>
      <c r="C6492">
        <v>5</v>
      </c>
      <c r="D6492">
        <v>2018</v>
      </c>
    </row>
    <row r="6493" spans="2:4">
      <c r="B6493" s="80">
        <v>43298</v>
      </c>
      <c r="C6493">
        <v>5</v>
      </c>
      <c r="D6493">
        <v>2018</v>
      </c>
    </row>
    <row r="6494" spans="2:4">
      <c r="B6494" s="80">
        <v>43299</v>
      </c>
      <c r="C6494">
        <v>5</v>
      </c>
      <c r="D6494">
        <v>2018</v>
      </c>
    </row>
    <row r="6495" spans="2:4">
      <c r="B6495" s="80">
        <v>43300</v>
      </c>
      <c r="C6495">
        <v>5</v>
      </c>
      <c r="D6495">
        <v>2018</v>
      </c>
    </row>
    <row r="6496" spans="2:4">
      <c r="B6496" s="80">
        <v>43301</v>
      </c>
      <c r="C6496">
        <v>5</v>
      </c>
      <c r="D6496">
        <v>2018</v>
      </c>
    </row>
    <row r="6497" spans="2:4">
      <c r="B6497" s="80">
        <v>43304</v>
      </c>
      <c r="C6497">
        <v>5</v>
      </c>
      <c r="D6497">
        <v>2018</v>
      </c>
    </row>
    <row r="6498" spans="2:4">
      <c r="B6498" s="80">
        <v>43305</v>
      </c>
      <c r="C6498">
        <v>5</v>
      </c>
      <c r="D6498">
        <v>2018</v>
      </c>
    </row>
    <row r="6499" spans="2:4">
      <c r="B6499" s="80">
        <v>43306</v>
      </c>
      <c r="C6499">
        <v>5</v>
      </c>
      <c r="D6499">
        <v>2018</v>
      </c>
    </row>
    <row r="6500" spans="2:4">
      <c r="B6500" s="80">
        <v>43307</v>
      </c>
      <c r="C6500">
        <v>5</v>
      </c>
      <c r="D6500">
        <v>2018</v>
      </c>
    </row>
    <row r="6501" spans="2:4">
      <c r="B6501" s="80">
        <v>43308</v>
      </c>
      <c r="C6501">
        <v>5</v>
      </c>
      <c r="D6501">
        <v>2018</v>
      </c>
    </row>
    <row r="6502" spans="2:4">
      <c r="B6502" s="80">
        <v>43311</v>
      </c>
      <c r="C6502">
        <v>5</v>
      </c>
      <c r="D6502">
        <v>2018</v>
      </c>
    </row>
    <row r="6503" spans="2:4">
      <c r="B6503" s="80">
        <v>43312</v>
      </c>
      <c r="C6503">
        <v>5</v>
      </c>
      <c r="D6503">
        <v>2018</v>
      </c>
    </row>
    <row r="6504" spans="2:4">
      <c r="B6504" s="80">
        <v>43313</v>
      </c>
      <c r="C6504">
        <v>5</v>
      </c>
      <c r="D6504">
        <v>2018</v>
      </c>
    </row>
    <row r="6505" spans="2:4">
      <c r="B6505" s="80">
        <v>43314</v>
      </c>
      <c r="C6505">
        <v>5</v>
      </c>
      <c r="D6505">
        <v>2018</v>
      </c>
    </row>
    <row r="6506" spans="2:4">
      <c r="B6506" s="80">
        <v>43315</v>
      </c>
      <c r="C6506">
        <v>5</v>
      </c>
      <c r="D6506">
        <v>2018</v>
      </c>
    </row>
    <row r="6507" spans="2:4">
      <c r="B6507" s="80">
        <v>43318</v>
      </c>
      <c r="C6507">
        <v>5</v>
      </c>
      <c r="D6507">
        <v>2018</v>
      </c>
    </row>
    <row r="6508" spans="2:4">
      <c r="B6508" s="80">
        <v>43319</v>
      </c>
      <c r="C6508">
        <v>5</v>
      </c>
      <c r="D6508">
        <v>2018</v>
      </c>
    </row>
    <row r="6509" spans="2:4">
      <c r="B6509" s="80">
        <v>43320</v>
      </c>
      <c r="C6509">
        <v>5</v>
      </c>
      <c r="D6509">
        <v>2018</v>
      </c>
    </row>
    <row r="6510" spans="2:4">
      <c r="B6510" s="80">
        <v>43321</v>
      </c>
      <c r="C6510">
        <v>5</v>
      </c>
      <c r="D6510">
        <v>2018</v>
      </c>
    </row>
    <row r="6511" spans="2:4">
      <c r="B6511" s="80">
        <v>43322</v>
      </c>
      <c r="C6511">
        <v>5</v>
      </c>
      <c r="D6511">
        <v>2018</v>
      </c>
    </row>
    <row r="6512" spans="2:4">
      <c r="B6512" s="80">
        <v>43325</v>
      </c>
      <c r="C6512">
        <v>5</v>
      </c>
      <c r="D6512">
        <v>2018</v>
      </c>
    </row>
    <row r="6513" spans="2:4">
      <c r="B6513" s="80">
        <v>43326</v>
      </c>
      <c r="C6513">
        <v>5</v>
      </c>
      <c r="D6513">
        <v>2018</v>
      </c>
    </row>
    <row r="6514" spans="2:4">
      <c r="B6514" s="80">
        <v>43327</v>
      </c>
      <c r="C6514">
        <v>5</v>
      </c>
      <c r="D6514">
        <v>2018</v>
      </c>
    </row>
    <row r="6515" spans="2:4">
      <c r="B6515" s="80">
        <v>43328</v>
      </c>
      <c r="C6515">
        <v>5</v>
      </c>
      <c r="D6515">
        <v>2018</v>
      </c>
    </row>
    <row r="6516" spans="2:4">
      <c r="B6516" s="80">
        <v>43329</v>
      </c>
      <c r="C6516">
        <v>5</v>
      </c>
      <c r="D6516">
        <v>2018</v>
      </c>
    </row>
    <row r="6517" spans="2:4">
      <c r="B6517" s="80">
        <v>43332</v>
      </c>
      <c r="C6517">
        <v>5</v>
      </c>
      <c r="D6517">
        <v>2018</v>
      </c>
    </row>
    <row r="6518" spans="2:4">
      <c r="B6518" s="80">
        <v>43333</v>
      </c>
      <c r="C6518">
        <v>5</v>
      </c>
      <c r="D6518">
        <v>2018</v>
      </c>
    </row>
    <row r="6519" spans="2:4">
      <c r="B6519" s="80">
        <v>43334</v>
      </c>
      <c r="C6519">
        <v>5</v>
      </c>
      <c r="D6519">
        <v>2018</v>
      </c>
    </row>
    <row r="6520" spans="2:4">
      <c r="B6520" s="80">
        <v>43335</v>
      </c>
      <c r="C6520">
        <v>5</v>
      </c>
      <c r="D6520">
        <v>2018</v>
      </c>
    </row>
    <row r="6521" spans="2:4">
      <c r="B6521" s="80">
        <v>43336</v>
      </c>
      <c r="C6521">
        <v>5</v>
      </c>
      <c r="D6521">
        <v>2018</v>
      </c>
    </row>
    <row r="6522" spans="2:4">
      <c r="B6522" s="80">
        <v>43339</v>
      </c>
      <c r="C6522">
        <v>5</v>
      </c>
      <c r="D6522">
        <v>2018</v>
      </c>
    </row>
    <row r="6523" spans="2:4">
      <c r="B6523" s="80">
        <v>43340</v>
      </c>
      <c r="C6523">
        <v>5</v>
      </c>
      <c r="D6523">
        <v>2018</v>
      </c>
    </row>
    <row r="6524" spans="2:4">
      <c r="B6524" s="80">
        <v>43341</v>
      </c>
      <c r="C6524">
        <v>5</v>
      </c>
      <c r="D6524">
        <v>2018</v>
      </c>
    </row>
    <row r="6525" spans="2:4">
      <c r="B6525" s="80">
        <v>43342</v>
      </c>
      <c r="C6525">
        <v>5</v>
      </c>
      <c r="D6525">
        <v>2018</v>
      </c>
    </row>
    <row r="6526" spans="2:4">
      <c r="B6526" s="80">
        <v>43343</v>
      </c>
      <c r="C6526">
        <v>5</v>
      </c>
      <c r="D6526">
        <v>2018</v>
      </c>
    </row>
    <row r="6527" spans="2:4">
      <c r="B6527" s="80">
        <v>43346</v>
      </c>
      <c r="C6527">
        <v>5</v>
      </c>
      <c r="D6527">
        <v>2018</v>
      </c>
    </row>
    <row r="6528" spans="2:4">
      <c r="B6528" s="80">
        <v>43347</v>
      </c>
      <c r="C6528">
        <v>5</v>
      </c>
      <c r="D6528">
        <v>2018</v>
      </c>
    </row>
    <row r="6529" spans="2:4">
      <c r="B6529" s="80">
        <v>43348</v>
      </c>
      <c r="C6529">
        <v>5</v>
      </c>
      <c r="D6529">
        <v>2018</v>
      </c>
    </row>
    <row r="6530" spans="2:4">
      <c r="B6530" s="80">
        <v>43349</v>
      </c>
      <c r="C6530">
        <v>5</v>
      </c>
      <c r="D6530">
        <v>2018</v>
      </c>
    </row>
    <row r="6531" spans="2:4">
      <c r="B6531" s="80">
        <v>43350</v>
      </c>
      <c r="C6531">
        <v>5</v>
      </c>
      <c r="D6531">
        <v>2018</v>
      </c>
    </row>
    <row r="6532" spans="2:4">
      <c r="B6532" s="80">
        <v>43353</v>
      </c>
      <c r="C6532">
        <v>5</v>
      </c>
      <c r="D6532">
        <v>2018</v>
      </c>
    </row>
    <row r="6533" spans="2:4">
      <c r="B6533" s="80">
        <v>43354</v>
      </c>
      <c r="C6533">
        <v>5</v>
      </c>
      <c r="D6533">
        <v>2018</v>
      </c>
    </row>
    <row r="6534" spans="2:4">
      <c r="B6534" s="80">
        <v>43355</v>
      </c>
      <c r="C6534">
        <v>5</v>
      </c>
      <c r="D6534">
        <v>2018</v>
      </c>
    </row>
    <row r="6535" spans="2:4">
      <c r="B6535" s="80">
        <v>43356</v>
      </c>
      <c r="C6535">
        <v>5</v>
      </c>
      <c r="D6535">
        <v>2018</v>
      </c>
    </row>
    <row r="6536" spans="2:4">
      <c r="B6536" s="80">
        <v>43357</v>
      </c>
      <c r="C6536">
        <v>5</v>
      </c>
      <c r="D6536">
        <v>2018</v>
      </c>
    </row>
    <row r="6537" spans="2:4">
      <c r="B6537" s="80">
        <v>43360</v>
      </c>
      <c r="C6537">
        <v>5</v>
      </c>
      <c r="D6537">
        <v>2018</v>
      </c>
    </row>
    <row r="6538" spans="2:4">
      <c r="B6538" s="80">
        <v>43361</v>
      </c>
      <c r="C6538">
        <v>5</v>
      </c>
      <c r="D6538">
        <v>2018</v>
      </c>
    </row>
    <row r="6539" spans="2:4">
      <c r="B6539" s="80">
        <v>43362</v>
      </c>
      <c r="C6539">
        <v>5</v>
      </c>
      <c r="D6539">
        <v>2018</v>
      </c>
    </row>
    <row r="6540" spans="2:4">
      <c r="B6540" s="80">
        <v>43363</v>
      </c>
      <c r="C6540">
        <v>5</v>
      </c>
      <c r="D6540">
        <v>2018</v>
      </c>
    </row>
    <row r="6541" spans="2:4">
      <c r="B6541" s="80">
        <v>43364</v>
      </c>
      <c r="C6541">
        <v>5</v>
      </c>
      <c r="D6541">
        <v>2018</v>
      </c>
    </row>
    <row r="6542" spans="2:4">
      <c r="B6542" s="80">
        <v>43367</v>
      </c>
      <c r="C6542">
        <v>5</v>
      </c>
      <c r="D6542">
        <v>2018</v>
      </c>
    </row>
    <row r="6543" spans="2:4">
      <c r="B6543" s="80">
        <v>43368</v>
      </c>
      <c r="C6543">
        <v>5</v>
      </c>
      <c r="D6543">
        <v>2018</v>
      </c>
    </row>
    <row r="6544" spans="2:4">
      <c r="B6544" s="80">
        <v>43369</v>
      </c>
      <c r="C6544">
        <v>5</v>
      </c>
      <c r="D6544">
        <v>2018</v>
      </c>
    </row>
    <row r="6545" spans="2:4">
      <c r="B6545" s="80">
        <v>43370</v>
      </c>
      <c r="C6545">
        <v>5.25</v>
      </c>
      <c r="D6545">
        <v>2018</v>
      </c>
    </row>
    <row r="6546" spans="2:4">
      <c r="B6546" s="80">
        <v>43371</v>
      </c>
      <c r="C6546">
        <v>5.25</v>
      </c>
      <c r="D6546">
        <v>2018</v>
      </c>
    </row>
    <row r="6547" spans="2:4">
      <c r="B6547" s="80">
        <v>43374</v>
      </c>
      <c r="C6547">
        <v>5.25</v>
      </c>
      <c r="D6547">
        <v>2018</v>
      </c>
    </row>
    <row r="6548" spans="2:4">
      <c r="B6548" s="80">
        <v>43375</v>
      </c>
      <c r="C6548">
        <v>5.25</v>
      </c>
      <c r="D6548">
        <v>2018</v>
      </c>
    </row>
    <row r="6549" spans="2:4">
      <c r="B6549" s="80">
        <v>43376</v>
      </c>
      <c r="C6549">
        <v>5.25</v>
      </c>
      <c r="D6549">
        <v>2018</v>
      </c>
    </row>
    <row r="6550" spans="2:4">
      <c r="B6550" s="80">
        <v>43377</v>
      </c>
      <c r="C6550">
        <v>5.25</v>
      </c>
      <c r="D6550">
        <v>2018</v>
      </c>
    </row>
    <row r="6551" spans="2:4">
      <c r="B6551" s="80">
        <v>43378</v>
      </c>
      <c r="C6551">
        <v>5.25</v>
      </c>
      <c r="D6551">
        <v>2018</v>
      </c>
    </row>
    <row r="6552" spans="2:4">
      <c r="B6552" s="80">
        <v>43381</v>
      </c>
      <c r="C6552">
        <v>5.25</v>
      </c>
      <c r="D6552">
        <v>2018</v>
      </c>
    </row>
    <row r="6553" spans="2:4">
      <c r="B6553" s="80">
        <v>43382</v>
      </c>
      <c r="C6553">
        <v>5.25</v>
      </c>
      <c r="D6553">
        <v>2018</v>
      </c>
    </row>
    <row r="6554" spans="2:4">
      <c r="B6554" s="80">
        <v>43383</v>
      </c>
      <c r="C6554">
        <v>5.25</v>
      </c>
      <c r="D6554">
        <v>2018</v>
      </c>
    </row>
    <row r="6555" spans="2:4">
      <c r="B6555" s="80">
        <v>43384</v>
      </c>
      <c r="C6555">
        <v>5.25</v>
      </c>
      <c r="D6555">
        <v>2018</v>
      </c>
    </row>
    <row r="6556" spans="2:4">
      <c r="B6556" s="80">
        <v>43385</v>
      </c>
      <c r="C6556">
        <v>5.25</v>
      </c>
      <c r="D6556">
        <v>2018</v>
      </c>
    </row>
    <row r="6557" spans="2:4">
      <c r="B6557" s="80">
        <v>43388</v>
      </c>
      <c r="C6557">
        <v>5.25</v>
      </c>
      <c r="D6557">
        <v>2018</v>
      </c>
    </row>
    <row r="6558" spans="2:4">
      <c r="B6558" s="80">
        <v>43389</v>
      </c>
      <c r="C6558">
        <v>5.25</v>
      </c>
      <c r="D6558">
        <v>2018</v>
      </c>
    </row>
    <row r="6559" spans="2:4">
      <c r="B6559" s="80">
        <v>43390</v>
      </c>
      <c r="C6559">
        <v>5.25</v>
      </c>
      <c r="D6559">
        <v>2018</v>
      </c>
    </row>
    <row r="6560" spans="2:4">
      <c r="B6560" s="80">
        <v>43391</v>
      </c>
      <c r="C6560">
        <v>5.25</v>
      </c>
      <c r="D6560">
        <v>2018</v>
      </c>
    </row>
    <row r="6561" spans="2:4">
      <c r="B6561" s="80">
        <v>43392</v>
      </c>
      <c r="C6561">
        <v>5.25</v>
      </c>
      <c r="D6561">
        <v>2018</v>
      </c>
    </row>
    <row r="6562" spans="2:4">
      <c r="B6562" s="80">
        <v>43395</v>
      </c>
      <c r="C6562">
        <v>5.25</v>
      </c>
      <c r="D6562">
        <v>2018</v>
      </c>
    </row>
    <row r="6563" spans="2:4">
      <c r="B6563" s="80">
        <v>43396</v>
      </c>
      <c r="C6563">
        <v>5.25</v>
      </c>
      <c r="D6563">
        <v>2018</v>
      </c>
    </row>
    <row r="6564" spans="2:4">
      <c r="B6564" s="80">
        <v>43397</v>
      </c>
      <c r="C6564">
        <v>5.25</v>
      </c>
      <c r="D6564">
        <v>2018</v>
      </c>
    </row>
    <row r="6565" spans="2:4">
      <c r="B6565" s="80">
        <v>43398</v>
      </c>
      <c r="C6565">
        <v>5.25</v>
      </c>
      <c r="D6565">
        <v>2018</v>
      </c>
    </row>
    <row r="6566" spans="2:4">
      <c r="B6566" s="80">
        <v>43399</v>
      </c>
      <c r="C6566">
        <v>5.25</v>
      </c>
      <c r="D6566">
        <v>2018</v>
      </c>
    </row>
    <row r="6567" spans="2:4">
      <c r="B6567" s="80">
        <v>43402</v>
      </c>
      <c r="C6567">
        <v>5.25</v>
      </c>
      <c r="D6567">
        <v>2018</v>
      </c>
    </row>
    <row r="6568" spans="2:4">
      <c r="B6568" s="80">
        <v>43403</v>
      </c>
      <c r="C6568">
        <v>5.25</v>
      </c>
      <c r="D6568">
        <v>2018</v>
      </c>
    </row>
    <row r="6569" spans="2:4">
      <c r="B6569" s="80">
        <v>43404</v>
      </c>
      <c r="C6569">
        <v>5.25</v>
      </c>
      <c r="D6569">
        <v>2018</v>
      </c>
    </row>
    <row r="6570" spans="2:4">
      <c r="B6570" s="80">
        <v>43405</v>
      </c>
      <c r="C6570">
        <v>5.25</v>
      </c>
      <c r="D6570">
        <v>2018</v>
      </c>
    </row>
    <row r="6571" spans="2:4">
      <c r="B6571" s="80">
        <v>43406</v>
      </c>
      <c r="C6571">
        <v>5.25</v>
      </c>
      <c r="D6571">
        <v>2018</v>
      </c>
    </row>
    <row r="6572" spans="2:4">
      <c r="B6572" s="80">
        <v>43409</v>
      </c>
      <c r="C6572">
        <v>5.25</v>
      </c>
      <c r="D6572">
        <v>2018</v>
      </c>
    </row>
    <row r="6573" spans="2:4">
      <c r="B6573" s="80">
        <v>43410</v>
      </c>
      <c r="C6573">
        <v>5.25</v>
      </c>
      <c r="D6573">
        <v>2018</v>
      </c>
    </row>
    <row r="6574" spans="2:4">
      <c r="B6574" s="80">
        <v>43411</v>
      </c>
      <c r="C6574">
        <v>5.25</v>
      </c>
      <c r="D6574">
        <v>2018</v>
      </c>
    </row>
    <row r="6575" spans="2:4">
      <c r="B6575" s="80">
        <v>43412</v>
      </c>
      <c r="C6575">
        <v>5.25</v>
      </c>
      <c r="D6575">
        <v>2018</v>
      </c>
    </row>
    <row r="6576" spans="2:4">
      <c r="B6576" s="80">
        <v>43413</v>
      </c>
      <c r="C6576">
        <v>5.25</v>
      </c>
      <c r="D6576">
        <v>2018</v>
      </c>
    </row>
    <row r="6577" spans="2:4">
      <c r="B6577" s="80">
        <v>43416</v>
      </c>
      <c r="C6577">
        <v>5.25</v>
      </c>
      <c r="D6577">
        <v>2018</v>
      </c>
    </row>
    <row r="6578" spans="2:4">
      <c r="B6578" s="80">
        <v>43417</v>
      </c>
      <c r="C6578">
        <v>5.25</v>
      </c>
      <c r="D6578">
        <v>2018</v>
      </c>
    </row>
    <row r="6579" spans="2:4">
      <c r="B6579" s="80">
        <v>43418</v>
      </c>
      <c r="C6579">
        <v>5.25</v>
      </c>
      <c r="D6579">
        <v>2018</v>
      </c>
    </row>
    <row r="6580" spans="2:4">
      <c r="B6580" s="80">
        <v>43419</v>
      </c>
      <c r="C6580">
        <v>5.25</v>
      </c>
      <c r="D6580">
        <v>2018</v>
      </c>
    </row>
    <row r="6581" spans="2:4">
      <c r="B6581" s="80">
        <v>43420</v>
      </c>
      <c r="C6581">
        <v>5.25</v>
      </c>
      <c r="D6581">
        <v>2018</v>
      </c>
    </row>
    <row r="6582" spans="2:4">
      <c r="B6582" s="80">
        <v>43423</v>
      </c>
      <c r="C6582">
        <v>5.25</v>
      </c>
      <c r="D6582">
        <v>2018</v>
      </c>
    </row>
    <row r="6583" spans="2:4">
      <c r="B6583" s="80">
        <v>43424</v>
      </c>
      <c r="C6583">
        <v>5.25</v>
      </c>
      <c r="D6583">
        <v>2018</v>
      </c>
    </row>
    <row r="6584" spans="2:4">
      <c r="B6584" s="80">
        <v>43425</v>
      </c>
      <c r="C6584">
        <v>5.25</v>
      </c>
      <c r="D6584">
        <v>2018</v>
      </c>
    </row>
    <row r="6585" spans="2:4">
      <c r="B6585" s="80">
        <v>43426</v>
      </c>
      <c r="C6585">
        <v>5.25</v>
      </c>
      <c r="D6585">
        <v>2018</v>
      </c>
    </row>
    <row r="6586" spans="2:4">
      <c r="B6586" s="80">
        <v>43427</v>
      </c>
      <c r="C6586">
        <v>5.25</v>
      </c>
      <c r="D6586">
        <v>2018</v>
      </c>
    </row>
    <row r="6587" spans="2:4">
      <c r="B6587" s="80">
        <v>43430</v>
      </c>
      <c r="C6587">
        <v>5.25</v>
      </c>
      <c r="D6587">
        <v>2018</v>
      </c>
    </row>
    <row r="6588" spans="2:4">
      <c r="B6588" s="80">
        <v>43431</v>
      </c>
      <c r="C6588">
        <v>5.25</v>
      </c>
      <c r="D6588">
        <v>2018</v>
      </c>
    </row>
    <row r="6589" spans="2:4">
      <c r="B6589" s="80">
        <v>43432</v>
      </c>
      <c r="C6589">
        <v>5.25</v>
      </c>
      <c r="D6589">
        <v>2018</v>
      </c>
    </row>
    <row r="6590" spans="2:4">
      <c r="B6590" s="80">
        <v>43433</v>
      </c>
      <c r="C6590">
        <v>5.25</v>
      </c>
      <c r="D6590">
        <v>2018</v>
      </c>
    </row>
    <row r="6591" spans="2:4">
      <c r="B6591" s="80">
        <v>43434</v>
      </c>
      <c r="C6591">
        <v>5.25</v>
      </c>
      <c r="D6591">
        <v>2018</v>
      </c>
    </row>
    <row r="6592" spans="2:4">
      <c r="B6592" s="80">
        <v>43437</v>
      </c>
      <c r="C6592">
        <v>5.25</v>
      </c>
      <c r="D6592">
        <v>2018</v>
      </c>
    </row>
    <row r="6593" spans="2:4">
      <c r="B6593" s="80">
        <v>43438</v>
      </c>
      <c r="C6593">
        <v>5.25</v>
      </c>
      <c r="D6593">
        <v>2018</v>
      </c>
    </row>
    <row r="6594" spans="2:4">
      <c r="B6594" s="80">
        <v>43439</v>
      </c>
      <c r="C6594">
        <v>5.25</v>
      </c>
      <c r="D6594">
        <v>2018</v>
      </c>
    </row>
    <row r="6595" spans="2:4">
      <c r="B6595" s="80">
        <v>43440</v>
      </c>
      <c r="C6595">
        <v>5.25</v>
      </c>
      <c r="D6595">
        <v>2018</v>
      </c>
    </row>
    <row r="6596" spans="2:4">
      <c r="B6596" s="80">
        <v>43441</v>
      </c>
      <c r="C6596">
        <v>5.25</v>
      </c>
      <c r="D6596">
        <v>2018</v>
      </c>
    </row>
    <row r="6597" spans="2:4">
      <c r="B6597" s="80">
        <v>43444</v>
      </c>
      <c r="C6597">
        <v>5.25</v>
      </c>
      <c r="D6597">
        <v>2018</v>
      </c>
    </row>
    <row r="6598" spans="2:4">
      <c r="B6598" s="80">
        <v>43445</v>
      </c>
      <c r="C6598">
        <v>5.25</v>
      </c>
      <c r="D6598">
        <v>2018</v>
      </c>
    </row>
    <row r="6599" spans="2:4">
      <c r="B6599" s="80">
        <v>43446</v>
      </c>
      <c r="C6599">
        <v>5.25</v>
      </c>
      <c r="D6599">
        <v>2018</v>
      </c>
    </row>
    <row r="6600" spans="2:4">
      <c r="B6600" s="80">
        <v>43447</v>
      </c>
      <c r="C6600">
        <v>5.25</v>
      </c>
      <c r="D6600">
        <v>2018</v>
      </c>
    </row>
    <row r="6601" spans="2:4">
      <c r="B6601" s="80">
        <v>43448</v>
      </c>
      <c r="C6601">
        <v>5.25</v>
      </c>
      <c r="D6601">
        <v>2018</v>
      </c>
    </row>
    <row r="6602" spans="2:4">
      <c r="B6602" s="80">
        <v>43451</v>
      </c>
      <c r="C6602">
        <v>5.25</v>
      </c>
      <c r="D6602">
        <v>2018</v>
      </c>
    </row>
    <row r="6603" spans="2:4">
      <c r="B6603" s="80">
        <v>43452</v>
      </c>
      <c r="C6603">
        <v>5.25</v>
      </c>
      <c r="D6603">
        <v>2018</v>
      </c>
    </row>
    <row r="6604" spans="2:4">
      <c r="B6604" s="80">
        <v>43453</v>
      </c>
      <c r="C6604">
        <v>5.25</v>
      </c>
      <c r="D6604">
        <v>2018</v>
      </c>
    </row>
    <row r="6605" spans="2:4">
      <c r="B6605" s="80">
        <v>43454</v>
      </c>
      <c r="C6605">
        <v>5.5</v>
      </c>
      <c r="D6605">
        <v>2018</v>
      </c>
    </row>
    <row r="6606" spans="2:4">
      <c r="B6606" s="80">
        <v>43455</v>
      </c>
      <c r="C6606">
        <v>5.5</v>
      </c>
      <c r="D6606">
        <v>2018</v>
      </c>
    </row>
    <row r="6607" spans="2:4">
      <c r="B6607" s="80">
        <v>43458</v>
      </c>
      <c r="C6607">
        <v>5.5</v>
      </c>
      <c r="D6607">
        <v>2018</v>
      </c>
    </row>
    <row r="6608" spans="2:4">
      <c r="B6608" s="80">
        <v>43459</v>
      </c>
      <c r="C6608">
        <v>5.5</v>
      </c>
      <c r="D6608">
        <v>2018</v>
      </c>
    </row>
    <row r="6609" spans="2:4">
      <c r="B6609" s="80">
        <v>43460</v>
      </c>
      <c r="C6609">
        <v>5.5</v>
      </c>
      <c r="D6609">
        <v>2018</v>
      </c>
    </row>
    <row r="6610" spans="2:4">
      <c r="B6610" s="80">
        <v>43461</v>
      </c>
      <c r="C6610">
        <v>5.5</v>
      </c>
      <c r="D6610">
        <v>2018</v>
      </c>
    </row>
    <row r="6611" spans="2:4">
      <c r="B6611" s="80">
        <v>43462</v>
      </c>
      <c r="C6611">
        <v>5.5</v>
      </c>
      <c r="D6611">
        <v>2018</v>
      </c>
    </row>
    <row r="6612" spans="2:4">
      <c r="B6612" s="80">
        <v>43465</v>
      </c>
      <c r="C6612">
        <v>5.5</v>
      </c>
      <c r="D6612">
        <v>2018</v>
      </c>
    </row>
    <row r="6613" spans="2:4">
      <c r="B6613" s="80">
        <v>43466</v>
      </c>
      <c r="C6613">
        <v>5.5</v>
      </c>
      <c r="D6613">
        <v>2019</v>
      </c>
    </row>
    <row r="6614" spans="2:4">
      <c r="B6614" s="80">
        <v>43467</v>
      </c>
      <c r="C6614">
        <v>5.5</v>
      </c>
      <c r="D6614">
        <v>2019</v>
      </c>
    </row>
    <row r="6615" spans="2:4">
      <c r="B6615" s="80">
        <v>43468</v>
      </c>
      <c r="C6615">
        <v>5.5</v>
      </c>
      <c r="D6615">
        <v>2019</v>
      </c>
    </row>
    <row r="6616" spans="2:4">
      <c r="B6616" s="80">
        <v>43469</v>
      </c>
      <c r="C6616">
        <v>5.5</v>
      </c>
      <c r="D6616">
        <v>2019</v>
      </c>
    </row>
    <row r="6617" spans="2:4">
      <c r="B6617" s="80">
        <v>43472</v>
      </c>
      <c r="C6617">
        <v>5.5</v>
      </c>
      <c r="D6617">
        <v>2019</v>
      </c>
    </row>
    <row r="6618" spans="2:4">
      <c r="B6618" s="80">
        <v>43473</v>
      </c>
      <c r="C6618">
        <v>5.5</v>
      </c>
      <c r="D6618">
        <v>2019</v>
      </c>
    </row>
    <row r="6619" spans="2:4">
      <c r="B6619" s="80">
        <v>43474</v>
      </c>
      <c r="C6619">
        <v>5.5</v>
      </c>
      <c r="D6619">
        <v>2019</v>
      </c>
    </row>
    <row r="6620" spans="2:4">
      <c r="B6620" s="80">
        <v>43475</v>
      </c>
      <c r="C6620">
        <v>5.5</v>
      </c>
      <c r="D6620">
        <v>2019</v>
      </c>
    </row>
    <row r="6621" spans="2:4">
      <c r="B6621" s="80">
        <v>43476</v>
      </c>
      <c r="C6621">
        <v>5.5</v>
      </c>
      <c r="D6621">
        <v>2019</v>
      </c>
    </row>
    <row r="6622" spans="2:4">
      <c r="B6622" s="80">
        <v>43479</v>
      </c>
      <c r="C6622">
        <v>5.5</v>
      </c>
      <c r="D6622">
        <v>2019</v>
      </c>
    </row>
    <row r="6623" spans="2:4">
      <c r="B6623" s="80">
        <v>43480</v>
      </c>
      <c r="C6623">
        <v>5.5</v>
      </c>
      <c r="D6623">
        <v>2019</v>
      </c>
    </row>
    <row r="6624" spans="2:4">
      <c r="B6624" s="80">
        <v>43481</v>
      </c>
      <c r="C6624">
        <v>5.5</v>
      </c>
      <c r="D6624">
        <v>2019</v>
      </c>
    </row>
    <row r="6625" spans="2:4">
      <c r="B6625" s="80">
        <v>43482</v>
      </c>
      <c r="C6625">
        <v>5.5</v>
      </c>
      <c r="D6625">
        <v>2019</v>
      </c>
    </row>
    <row r="6626" spans="2:4">
      <c r="B6626" s="80">
        <v>43483</v>
      </c>
      <c r="C6626">
        <v>5.5</v>
      </c>
      <c r="D6626">
        <v>2019</v>
      </c>
    </row>
    <row r="6627" spans="2:4">
      <c r="B6627" s="80">
        <v>43486</v>
      </c>
      <c r="C6627">
        <v>5.5</v>
      </c>
      <c r="D6627">
        <v>2019</v>
      </c>
    </row>
    <row r="6628" spans="2:4">
      <c r="B6628" s="80">
        <v>43487</v>
      </c>
      <c r="C6628">
        <v>5.5</v>
      </c>
      <c r="D6628">
        <v>2019</v>
      </c>
    </row>
    <row r="6629" spans="2:4">
      <c r="B6629" s="80">
        <v>43488</v>
      </c>
      <c r="C6629">
        <v>5.5</v>
      </c>
      <c r="D6629">
        <v>2019</v>
      </c>
    </row>
    <row r="6630" spans="2:4">
      <c r="B6630" s="80">
        <v>43489</v>
      </c>
      <c r="C6630">
        <v>5.5</v>
      </c>
      <c r="D6630">
        <v>2019</v>
      </c>
    </row>
    <row r="6631" spans="2:4">
      <c r="B6631" s="80">
        <v>43490</v>
      </c>
      <c r="C6631">
        <v>5.5</v>
      </c>
      <c r="D6631">
        <v>2019</v>
      </c>
    </row>
    <row r="6632" spans="2:4">
      <c r="B6632" s="80">
        <v>43493</v>
      </c>
      <c r="C6632">
        <v>5.5</v>
      </c>
      <c r="D6632">
        <v>2019</v>
      </c>
    </row>
    <row r="6633" spans="2:4">
      <c r="B6633" s="80">
        <v>43494</v>
      </c>
      <c r="C6633">
        <v>5.5</v>
      </c>
      <c r="D6633">
        <v>2019</v>
      </c>
    </row>
    <row r="6634" spans="2:4">
      <c r="B6634" s="80">
        <v>43495</v>
      </c>
      <c r="C6634">
        <v>5.5</v>
      </c>
      <c r="D6634">
        <v>2019</v>
      </c>
    </row>
    <row r="6635" spans="2:4">
      <c r="B6635" s="80">
        <v>43496</v>
      </c>
      <c r="C6635">
        <v>5.5</v>
      </c>
      <c r="D6635">
        <v>2019</v>
      </c>
    </row>
    <row r="6636" spans="2:4">
      <c r="B6636" s="80">
        <v>43497</v>
      </c>
      <c r="C6636">
        <v>5.5</v>
      </c>
      <c r="D6636">
        <v>2019</v>
      </c>
    </row>
    <row r="6637" spans="2:4">
      <c r="B6637" s="80">
        <v>43500</v>
      </c>
      <c r="C6637">
        <v>5.5</v>
      </c>
      <c r="D6637">
        <v>2019</v>
      </c>
    </row>
    <row r="6638" spans="2:4">
      <c r="B6638" s="80">
        <v>43501</v>
      </c>
      <c r="C6638">
        <v>5.5</v>
      </c>
      <c r="D6638">
        <v>2019</v>
      </c>
    </row>
    <row r="6639" spans="2:4">
      <c r="B6639" s="80">
        <v>43502</v>
      </c>
      <c r="C6639">
        <v>5.5</v>
      </c>
      <c r="D6639">
        <v>2019</v>
      </c>
    </row>
    <row r="6640" spans="2:4">
      <c r="B6640" s="80">
        <v>43503</v>
      </c>
      <c r="C6640">
        <v>5.5</v>
      </c>
      <c r="D6640">
        <v>2019</v>
      </c>
    </row>
    <row r="6641" spans="2:4">
      <c r="B6641" s="80">
        <v>43504</v>
      </c>
      <c r="C6641">
        <v>5.5</v>
      </c>
      <c r="D6641">
        <v>2019</v>
      </c>
    </row>
    <row r="6642" spans="2:4">
      <c r="B6642" s="80">
        <v>43507</v>
      </c>
      <c r="C6642">
        <v>5.5</v>
      </c>
      <c r="D6642">
        <v>2019</v>
      </c>
    </row>
    <row r="6643" spans="2:4">
      <c r="B6643" s="80">
        <v>43508</v>
      </c>
      <c r="C6643">
        <v>5.5</v>
      </c>
      <c r="D6643">
        <v>2019</v>
      </c>
    </row>
    <row r="6644" spans="2:4">
      <c r="B6644" s="80">
        <v>43509</v>
      </c>
      <c r="C6644">
        <v>5.5</v>
      </c>
      <c r="D6644">
        <v>2019</v>
      </c>
    </row>
    <row r="6645" spans="2:4">
      <c r="B6645" s="80">
        <v>43510</v>
      </c>
      <c r="C6645">
        <v>5.5</v>
      </c>
      <c r="D6645">
        <v>2019</v>
      </c>
    </row>
    <row r="6646" spans="2:4">
      <c r="B6646" s="80">
        <v>43511</v>
      </c>
      <c r="C6646">
        <v>5.5</v>
      </c>
      <c r="D6646">
        <v>2019</v>
      </c>
    </row>
    <row r="6647" spans="2:4">
      <c r="B6647" s="80">
        <v>43514</v>
      </c>
      <c r="C6647">
        <v>5.5</v>
      </c>
      <c r="D6647">
        <v>2019</v>
      </c>
    </row>
    <row r="6648" spans="2:4">
      <c r="B6648" s="80">
        <v>43515</v>
      </c>
      <c r="C6648">
        <v>5.5</v>
      </c>
      <c r="D6648">
        <v>2019</v>
      </c>
    </row>
    <row r="6649" spans="2:4">
      <c r="B6649" s="80">
        <v>43516</v>
      </c>
      <c r="C6649">
        <v>5.5</v>
      </c>
      <c r="D6649">
        <v>2019</v>
      </c>
    </row>
    <row r="6650" spans="2:4">
      <c r="B6650" s="80">
        <v>43517</v>
      </c>
      <c r="C6650">
        <v>5.5</v>
      </c>
      <c r="D6650">
        <v>2019</v>
      </c>
    </row>
    <row r="6651" spans="2:4">
      <c r="B6651" s="80">
        <v>43518</v>
      </c>
      <c r="C6651">
        <v>5.5</v>
      </c>
      <c r="D6651">
        <v>2019</v>
      </c>
    </row>
    <row r="6652" spans="2:4">
      <c r="B6652" s="80">
        <v>43521</v>
      </c>
      <c r="C6652">
        <v>5.5</v>
      </c>
      <c r="D6652">
        <v>2019</v>
      </c>
    </row>
    <row r="6653" spans="2:4">
      <c r="B6653" s="80">
        <v>43522</v>
      </c>
      <c r="C6653">
        <v>5.5</v>
      </c>
      <c r="D6653">
        <v>2019</v>
      </c>
    </row>
    <row r="6654" spans="2:4">
      <c r="B6654" s="80">
        <v>43523</v>
      </c>
      <c r="C6654">
        <v>5.5</v>
      </c>
      <c r="D6654">
        <v>2019</v>
      </c>
    </row>
    <row r="6655" spans="2:4">
      <c r="B6655" s="80">
        <v>43524</v>
      </c>
      <c r="C6655">
        <v>5.5</v>
      </c>
      <c r="D6655">
        <v>2019</v>
      </c>
    </row>
    <row r="6656" spans="2:4">
      <c r="B6656" s="80">
        <v>43525</v>
      </c>
      <c r="C6656">
        <v>5.5</v>
      </c>
      <c r="D6656">
        <v>2019</v>
      </c>
    </row>
    <row r="6657" spans="2:4">
      <c r="B6657" s="80">
        <v>43528</v>
      </c>
      <c r="C6657">
        <v>5.5</v>
      </c>
      <c r="D6657">
        <v>2019</v>
      </c>
    </row>
    <row r="6658" spans="2:4">
      <c r="B6658" s="80">
        <v>43529</v>
      </c>
      <c r="C6658">
        <v>5.5</v>
      </c>
      <c r="D6658">
        <v>2019</v>
      </c>
    </row>
    <row r="6659" spans="2:4">
      <c r="B6659" s="80">
        <v>43530</v>
      </c>
      <c r="C6659">
        <v>5.5</v>
      </c>
      <c r="D6659">
        <v>2019</v>
      </c>
    </row>
    <row r="6660" spans="2:4">
      <c r="B6660" s="80">
        <v>43531</v>
      </c>
      <c r="C6660">
        <v>5.5</v>
      </c>
      <c r="D6660">
        <v>2019</v>
      </c>
    </row>
    <row r="6661" spans="2:4">
      <c r="B6661" s="80">
        <v>43532</v>
      </c>
      <c r="C6661">
        <v>5.5</v>
      </c>
      <c r="D6661">
        <v>2019</v>
      </c>
    </row>
    <row r="6662" spans="2:4">
      <c r="B6662" s="80">
        <v>43535</v>
      </c>
      <c r="C6662">
        <v>5.5</v>
      </c>
      <c r="D6662">
        <v>2019</v>
      </c>
    </row>
    <row r="6663" spans="2:4">
      <c r="B6663" s="80">
        <v>43536</v>
      </c>
      <c r="C6663">
        <v>5.5</v>
      </c>
      <c r="D6663">
        <v>2019</v>
      </c>
    </row>
    <row r="6664" spans="2:4">
      <c r="B6664" s="80">
        <v>43537</v>
      </c>
      <c r="C6664">
        <v>5.5</v>
      </c>
      <c r="D6664">
        <v>2019</v>
      </c>
    </row>
    <row r="6665" spans="2:4">
      <c r="B6665" s="80">
        <v>43538</v>
      </c>
      <c r="C6665">
        <v>5.5</v>
      </c>
      <c r="D6665">
        <v>2019</v>
      </c>
    </row>
    <row r="6666" spans="2:4">
      <c r="B6666" s="80">
        <v>43539</v>
      </c>
      <c r="C6666">
        <v>5.5</v>
      </c>
      <c r="D6666">
        <v>2019</v>
      </c>
    </row>
    <row r="6667" spans="2:4">
      <c r="B6667" s="80">
        <v>43542</v>
      </c>
      <c r="C6667">
        <v>5.5</v>
      </c>
      <c r="D6667">
        <v>2019</v>
      </c>
    </row>
    <row r="6668" spans="2:4">
      <c r="B6668" s="80">
        <v>43543</v>
      </c>
      <c r="C6668">
        <v>5.5</v>
      </c>
      <c r="D6668">
        <v>2019</v>
      </c>
    </row>
    <row r="6669" spans="2:4">
      <c r="B6669" s="80">
        <v>43544</v>
      </c>
      <c r="C6669">
        <v>5.5</v>
      </c>
      <c r="D6669">
        <v>2019</v>
      </c>
    </row>
    <row r="6670" spans="2:4">
      <c r="B6670" s="80">
        <v>43545</v>
      </c>
      <c r="C6670">
        <v>5.5</v>
      </c>
      <c r="D6670">
        <v>2019</v>
      </c>
    </row>
    <row r="6671" spans="2:4">
      <c r="B6671" s="80">
        <v>43546</v>
      </c>
      <c r="C6671">
        <v>5.5</v>
      </c>
      <c r="D6671">
        <v>2019</v>
      </c>
    </row>
    <row r="6672" spans="2:4">
      <c r="B6672" s="80">
        <v>43549</v>
      </c>
      <c r="C6672">
        <v>5.5</v>
      </c>
      <c r="D6672">
        <v>2019</v>
      </c>
    </row>
    <row r="6673" spans="2:4">
      <c r="B6673" s="80">
        <v>43550</v>
      </c>
      <c r="C6673">
        <v>5.5</v>
      </c>
      <c r="D6673">
        <v>2019</v>
      </c>
    </row>
    <row r="6674" spans="2:4">
      <c r="B6674" s="80">
        <v>43551</v>
      </c>
      <c r="C6674">
        <v>5.5</v>
      </c>
      <c r="D6674">
        <v>2019</v>
      </c>
    </row>
    <row r="6675" spans="2:4">
      <c r="B6675" s="80">
        <v>43552</v>
      </c>
      <c r="C6675">
        <v>5.5</v>
      </c>
      <c r="D6675">
        <v>2019</v>
      </c>
    </row>
    <row r="6676" spans="2:4">
      <c r="B6676" s="80">
        <v>43553</v>
      </c>
      <c r="C6676">
        <v>5.5</v>
      </c>
      <c r="D6676">
        <v>2019</v>
      </c>
    </row>
    <row r="6677" spans="2:4">
      <c r="B6677" s="80">
        <v>43556</v>
      </c>
      <c r="C6677">
        <v>5.5</v>
      </c>
      <c r="D6677">
        <v>2019</v>
      </c>
    </row>
    <row r="6678" spans="2:4">
      <c r="B6678" s="80">
        <v>43557</v>
      </c>
      <c r="C6678">
        <v>5.5</v>
      </c>
      <c r="D6678">
        <v>2019</v>
      </c>
    </row>
    <row r="6679" spans="2:4">
      <c r="B6679" s="80">
        <v>43558</v>
      </c>
      <c r="C6679">
        <v>5.5</v>
      </c>
      <c r="D6679">
        <v>2019</v>
      </c>
    </row>
    <row r="6680" spans="2:4">
      <c r="B6680" s="80">
        <v>43559</v>
      </c>
      <c r="C6680">
        <v>5.5</v>
      </c>
      <c r="D6680">
        <v>2019</v>
      </c>
    </row>
    <row r="6681" spans="2:4">
      <c r="B6681" s="80">
        <v>43560</v>
      </c>
      <c r="C6681">
        <v>5.5</v>
      </c>
      <c r="D6681">
        <v>2019</v>
      </c>
    </row>
    <row r="6682" spans="2:4">
      <c r="B6682" s="80">
        <v>43563</v>
      </c>
      <c r="C6682">
        <v>5.5</v>
      </c>
      <c r="D6682">
        <v>2019</v>
      </c>
    </row>
    <row r="6683" spans="2:4">
      <c r="B6683" s="80">
        <v>43564</v>
      </c>
      <c r="C6683">
        <v>5.5</v>
      </c>
      <c r="D6683">
        <v>2019</v>
      </c>
    </row>
    <row r="6684" spans="2:4">
      <c r="B6684" s="80">
        <v>43565</v>
      </c>
      <c r="C6684">
        <v>5.5</v>
      </c>
      <c r="D6684">
        <v>2019</v>
      </c>
    </row>
    <row r="6685" spans="2:4">
      <c r="B6685" s="80">
        <v>43566</v>
      </c>
      <c r="C6685">
        <v>5.5</v>
      </c>
      <c r="D6685">
        <v>2019</v>
      </c>
    </row>
    <row r="6686" spans="2:4">
      <c r="B6686" s="80">
        <v>43567</v>
      </c>
      <c r="C6686">
        <v>5.5</v>
      </c>
      <c r="D6686">
        <v>2019</v>
      </c>
    </row>
    <row r="6687" spans="2:4">
      <c r="B6687" s="80">
        <v>43570</v>
      </c>
      <c r="C6687">
        <v>5.5</v>
      </c>
      <c r="D6687">
        <v>2019</v>
      </c>
    </row>
    <row r="6688" spans="2:4">
      <c r="B6688" s="80">
        <v>43571</v>
      </c>
      <c r="C6688">
        <v>5.5</v>
      </c>
      <c r="D6688">
        <v>2019</v>
      </c>
    </row>
    <row r="6689" spans="2:4">
      <c r="B6689" s="80">
        <v>43572</v>
      </c>
      <c r="C6689">
        <v>5.5</v>
      </c>
      <c r="D6689">
        <v>2019</v>
      </c>
    </row>
    <row r="6690" spans="2:4">
      <c r="B6690" s="80">
        <v>43573</v>
      </c>
      <c r="C6690">
        <v>5.5</v>
      </c>
      <c r="D6690">
        <v>2019</v>
      </c>
    </row>
    <row r="6691" spans="2:4">
      <c r="B6691" s="80">
        <v>43574</v>
      </c>
      <c r="C6691">
        <v>5.5</v>
      </c>
      <c r="D6691">
        <v>2019</v>
      </c>
    </row>
    <row r="6692" spans="2:4">
      <c r="B6692" s="80">
        <v>43577</v>
      </c>
      <c r="C6692">
        <v>5.5</v>
      </c>
      <c r="D6692">
        <v>2019</v>
      </c>
    </row>
    <row r="6693" spans="2:4">
      <c r="B6693" s="80">
        <v>43578</v>
      </c>
      <c r="C6693">
        <v>5.5</v>
      </c>
      <c r="D6693">
        <v>2019</v>
      </c>
    </row>
    <row r="6694" spans="2:4">
      <c r="B6694" s="80">
        <v>43579</v>
      </c>
      <c r="C6694">
        <v>5.5</v>
      </c>
      <c r="D6694">
        <v>2019</v>
      </c>
    </row>
    <row r="6695" spans="2:4">
      <c r="B6695" s="80">
        <v>43580</v>
      </c>
      <c r="C6695">
        <v>5.5</v>
      </c>
      <c r="D6695">
        <v>2019</v>
      </c>
    </row>
    <row r="6696" spans="2:4">
      <c r="B6696" s="80">
        <v>43581</v>
      </c>
      <c r="C6696">
        <v>5.5</v>
      </c>
      <c r="D6696">
        <v>2019</v>
      </c>
    </row>
    <row r="6697" spans="2:4">
      <c r="B6697" s="80">
        <v>43584</v>
      </c>
      <c r="C6697">
        <v>5.5</v>
      </c>
      <c r="D6697">
        <v>2019</v>
      </c>
    </row>
    <row r="6698" spans="2:4">
      <c r="B6698" s="80">
        <v>43585</v>
      </c>
      <c r="C6698">
        <v>5.5</v>
      </c>
      <c r="D6698">
        <v>2019</v>
      </c>
    </row>
    <row r="6699" spans="2:4">
      <c r="B6699" s="80">
        <v>43586</v>
      </c>
      <c r="C6699">
        <v>5.5</v>
      </c>
      <c r="D6699">
        <v>2019</v>
      </c>
    </row>
    <row r="6700" spans="2:4">
      <c r="B6700" s="80">
        <v>43587</v>
      </c>
      <c r="C6700">
        <v>5.5</v>
      </c>
      <c r="D6700">
        <v>2019</v>
      </c>
    </row>
    <row r="6701" spans="2:4">
      <c r="B6701" s="80">
        <v>43588</v>
      </c>
      <c r="C6701">
        <v>5.5</v>
      </c>
      <c r="D6701">
        <v>2019</v>
      </c>
    </row>
    <row r="6702" spans="2:4">
      <c r="B6702" s="80">
        <v>43591</v>
      </c>
      <c r="C6702">
        <v>5.5</v>
      </c>
      <c r="D6702">
        <v>2019</v>
      </c>
    </row>
    <row r="6703" spans="2:4">
      <c r="B6703" s="80">
        <v>43592</v>
      </c>
      <c r="C6703">
        <v>5.5</v>
      </c>
      <c r="D6703">
        <v>2019</v>
      </c>
    </row>
    <row r="6704" spans="2:4">
      <c r="B6704" s="80">
        <v>43593</v>
      </c>
      <c r="C6704">
        <v>5.5</v>
      </c>
      <c r="D6704">
        <v>2019</v>
      </c>
    </row>
    <row r="6705" spans="2:4">
      <c r="B6705" s="80">
        <v>43594</v>
      </c>
      <c r="C6705">
        <v>5.5</v>
      </c>
      <c r="D6705">
        <v>2019</v>
      </c>
    </row>
    <row r="6706" spans="2:4">
      <c r="B6706" s="80">
        <v>43595</v>
      </c>
      <c r="C6706">
        <v>5.5</v>
      </c>
      <c r="D6706">
        <v>2019</v>
      </c>
    </row>
    <row r="6707" spans="2:4">
      <c r="B6707" s="80">
        <v>43598</v>
      </c>
      <c r="C6707">
        <v>5.5</v>
      </c>
      <c r="D6707">
        <v>2019</v>
      </c>
    </row>
    <row r="6708" spans="2:4">
      <c r="B6708" s="80">
        <v>43599</v>
      </c>
      <c r="C6708">
        <v>5.5</v>
      </c>
      <c r="D6708">
        <v>2019</v>
      </c>
    </row>
    <row r="6709" spans="2:4">
      <c r="B6709" s="80">
        <v>43600</v>
      </c>
      <c r="C6709">
        <v>5.5</v>
      </c>
      <c r="D6709">
        <v>2019</v>
      </c>
    </row>
    <row r="6710" spans="2:4">
      <c r="B6710" s="80">
        <v>43601</v>
      </c>
      <c r="C6710">
        <v>5.5</v>
      </c>
      <c r="D6710">
        <v>2019</v>
      </c>
    </row>
    <row r="6711" spans="2:4">
      <c r="B6711" s="80">
        <v>43602</v>
      </c>
      <c r="C6711">
        <v>5.5</v>
      </c>
      <c r="D6711">
        <v>2019</v>
      </c>
    </row>
    <row r="6712" spans="2:4">
      <c r="B6712" s="80">
        <v>43605</v>
      </c>
      <c r="C6712">
        <v>5.5</v>
      </c>
      <c r="D6712">
        <v>2019</v>
      </c>
    </row>
    <row r="6713" spans="2:4">
      <c r="B6713" s="80">
        <v>43606</v>
      </c>
      <c r="C6713">
        <v>5.5</v>
      </c>
      <c r="D6713">
        <v>2019</v>
      </c>
    </row>
    <row r="6714" spans="2:4">
      <c r="B6714" s="80">
        <v>43607</v>
      </c>
      <c r="C6714">
        <v>5.5</v>
      </c>
      <c r="D6714">
        <v>2019</v>
      </c>
    </row>
    <row r="6715" spans="2:4">
      <c r="B6715" s="80">
        <v>43608</v>
      </c>
      <c r="C6715">
        <v>5.5</v>
      </c>
      <c r="D6715">
        <v>2019</v>
      </c>
    </row>
    <row r="6716" spans="2:4">
      <c r="B6716" s="80">
        <v>43609</v>
      </c>
      <c r="C6716">
        <v>5.5</v>
      </c>
      <c r="D6716">
        <v>2019</v>
      </c>
    </row>
    <row r="6717" spans="2:4">
      <c r="B6717" s="80">
        <v>43612</v>
      </c>
      <c r="C6717">
        <v>5.5</v>
      </c>
      <c r="D6717">
        <v>2019</v>
      </c>
    </row>
    <row r="6718" spans="2:4">
      <c r="B6718" s="80">
        <v>43613</v>
      </c>
      <c r="C6718">
        <v>5.5</v>
      </c>
      <c r="D6718">
        <v>2019</v>
      </c>
    </row>
    <row r="6719" spans="2:4">
      <c r="B6719" s="80">
        <v>43614</v>
      </c>
      <c r="C6719">
        <v>5.5</v>
      </c>
      <c r="D6719">
        <v>2019</v>
      </c>
    </row>
    <row r="6720" spans="2:4">
      <c r="B6720" s="80">
        <v>43615</v>
      </c>
      <c r="C6720">
        <v>5.5</v>
      </c>
      <c r="D6720">
        <v>2019</v>
      </c>
    </row>
    <row r="6721" spans="2:4">
      <c r="B6721" s="80">
        <v>43616</v>
      </c>
      <c r="C6721">
        <v>5.5</v>
      </c>
      <c r="D6721">
        <v>2019</v>
      </c>
    </row>
    <row r="6722" spans="2:4">
      <c r="B6722" s="80">
        <v>43619</v>
      </c>
      <c r="C6722">
        <v>5.5</v>
      </c>
      <c r="D6722">
        <v>2019</v>
      </c>
    </row>
    <row r="6723" spans="2:4">
      <c r="B6723" s="80">
        <v>43620</v>
      </c>
      <c r="C6723">
        <v>5.5</v>
      </c>
      <c r="D6723">
        <v>2019</v>
      </c>
    </row>
    <row r="6724" spans="2:4">
      <c r="B6724" s="80">
        <v>43621</v>
      </c>
      <c r="C6724">
        <v>5.5</v>
      </c>
      <c r="D6724">
        <v>2019</v>
      </c>
    </row>
    <row r="6725" spans="2:4">
      <c r="B6725" s="80">
        <v>43622</v>
      </c>
      <c r="C6725">
        <v>5.5</v>
      </c>
      <c r="D6725">
        <v>2019</v>
      </c>
    </row>
    <row r="6726" spans="2:4">
      <c r="B6726" s="80">
        <v>43623</v>
      </c>
      <c r="C6726">
        <v>5.5</v>
      </c>
      <c r="D6726">
        <v>2019</v>
      </c>
    </row>
    <row r="6727" spans="2:4">
      <c r="B6727" s="80">
        <v>43626</v>
      </c>
      <c r="C6727">
        <v>5.5</v>
      </c>
      <c r="D6727">
        <v>2019</v>
      </c>
    </row>
    <row r="6728" spans="2:4">
      <c r="B6728" s="80">
        <v>43627</v>
      </c>
      <c r="C6728">
        <v>5.5</v>
      </c>
      <c r="D6728">
        <v>2019</v>
      </c>
    </row>
    <row r="6729" spans="2:4">
      <c r="B6729" s="80">
        <v>43628</v>
      </c>
      <c r="C6729">
        <v>5.5</v>
      </c>
      <c r="D6729">
        <v>2019</v>
      </c>
    </row>
    <row r="6730" spans="2:4">
      <c r="B6730" s="80">
        <v>43629</v>
      </c>
      <c r="C6730">
        <v>5.5</v>
      </c>
      <c r="D6730">
        <v>2019</v>
      </c>
    </row>
    <row r="6731" spans="2:4">
      <c r="B6731" s="80">
        <v>43630</v>
      </c>
      <c r="C6731">
        <v>5.5</v>
      </c>
      <c r="D6731">
        <v>2019</v>
      </c>
    </row>
    <row r="6732" spans="2:4">
      <c r="B6732" s="80">
        <v>43633</v>
      </c>
      <c r="C6732">
        <v>5.5</v>
      </c>
      <c r="D6732">
        <v>2019</v>
      </c>
    </row>
    <row r="6733" spans="2:4">
      <c r="B6733" s="80">
        <v>43634</v>
      </c>
      <c r="C6733">
        <v>5.5</v>
      </c>
      <c r="D6733">
        <v>2019</v>
      </c>
    </row>
    <row r="6734" spans="2:4">
      <c r="B6734" s="80">
        <v>43635</v>
      </c>
      <c r="C6734">
        <v>5.5</v>
      </c>
      <c r="D6734">
        <v>2019</v>
      </c>
    </row>
    <row r="6735" spans="2:4">
      <c r="B6735" s="80">
        <v>43636</v>
      </c>
      <c r="C6735">
        <v>5.5</v>
      </c>
      <c r="D6735">
        <v>2019</v>
      </c>
    </row>
    <row r="6736" spans="2:4">
      <c r="B6736" s="80">
        <v>43637</v>
      </c>
      <c r="C6736">
        <v>5.5</v>
      </c>
      <c r="D6736">
        <v>2019</v>
      </c>
    </row>
    <row r="6737" spans="2:4">
      <c r="B6737" s="80">
        <v>43640</v>
      </c>
      <c r="C6737">
        <v>5.5</v>
      </c>
      <c r="D6737">
        <v>2019</v>
      </c>
    </row>
    <row r="6738" spans="2:4">
      <c r="B6738" s="80">
        <v>43641</v>
      </c>
      <c r="C6738">
        <v>5.5</v>
      </c>
      <c r="D6738">
        <v>2019</v>
      </c>
    </row>
    <row r="6739" spans="2:4">
      <c r="B6739" s="80">
        <v>43642</v>
      </c>
      <c r="C6739">
        <v>5.5</v>
      </c>
      <c r="D6739">
        <v>2019</v>
      </c>
    </row>
    <row r="6740" spans="2:4">
      <c r="B6740" s="80">
        <v>43643</v>
      </c>
      <c r="C6740">
        <v>5.5</v>
      </c>
      <c r="D6740">
        <v>2019</v>
      </c>
    </row>
    <row r="6741" spans="2:4">
      <c r="B6741" s="80">
        <v>43644</v>
      </c>
      <c r="C6741">
        <v>5.5</v>
      </c>
      <c r="D6741">
        <v>2019</v>
      </c>
    </row>
    <row r="6742" spans="2:4">
      <c r="B6742" s="80">
        <v>43647</v>
      </c>
      <c r="C6742">
        <v>5.5</v>
      </c>
      <c r="D6742">
        <v>2019</v>
      </c>
    </row>
    <row r="6743" spans="2:4">
      <c r="B6743" s="80">
        <v>43648</v>
      </c>
      <c r="C6743">
        <v>5.5</v>
      </c>
      <c r="D6743">
        <v>2019</v>
      </c>
    </row>
    <row r="6744" spans="2:4">
      <c r="B6744" s="80">
        <v>43649</v>
      </c>
      <c r="C6744">
        <v>5.5</v>
      </c>
      <c r="D6744">
        <v>2019</v>
      </c>
    </row>
    <row r="6745" spans="2:4">
      <c r="B6745" s="80">
        <v>43650</v>
      </c>
      <c r="C6745">
        <v>5.5</v>
      </c>
      <c r="D6745">
        <v>2019</v>
      </c>
    </row>
    <row r="6746" spans="2:4">
      <c r="B6746" s="80">
        <v>43651</v>
      </c>
      <c r="C6746">
        <v>5.5</v>
      </c>
      <c r="D6746">
        <v>2019</v>
      </c>
    </row>
    <row r="6747" spans="2:4">
      <c r="B6747" s="80">
        <v>43654</v>
      </c>
      <c r="C6747">
        <v>5.5</v>
      </c>
      <c r="D6747">
        <v>2019</v>
      </c>
    </row>
    <row r="6748" spans="2:4">
      <c r="B6748" s="80">
        <v>43655</v>
      </c>
      <c r="C6748">
        <v>5.5</v>
      </c>
      <c r="D6748">
        <v>2019</v>
      </c>
    </row>
    <row r="6749" spans="2:4">
      <c r="B6749" s="80">
        <v>43656</v>
      </c>
      <c r="C6749">
        <v>5.5</v>
      </c>
      <c r="D6749">
        <v>2019</v>
      </c>
    </row>
    <row r="6750" spans="2:4">
      <c r="B6750" s="80">
        <v>43657</v>
      </c>
      <c r="C6750">
        <v>5.5</v>
      </c>
      <c r="D6750">
        <v>2019</v>
      </c>
    </row>
    <row r="6751" spans="2:4">
      <c r="B6751" s="80">
        <v>43658</v>
      </c>
      <c r="C6751">
        <v>5.5</v>
      </c>
      <c r="D6751">
        <v>2019</v>
      </c>
    </row>
    <row r="6752" spans="2:4">
      <c r="B6752" s="80">
        <v>43661</v>
      </c>
      <c r="C6752">
        <v>5.5</v>
      </c>
      <c r="D6752">
        <v>2019</v>
      </c>
    </row>
    <row r="6753" spans="2:4">
      <c r="B6753" s="80">
        <v>43662</v>
      </c>
      <c r="C6753">
        <v>5.5</v>
      </c>
      <c r="D6753">
        <v>2019</v>
      </c>
    </row>
    <row r="6754" spans="2:4">
      <c r="B6754" s="80">
        <v>43663</v>
      </c>
      <c r="C6754">
        <v>5.5</v>
      </c>
      <c r="D6754">
        <v>2019</v>
      </c>
    </row>
    <row r="6755" spans="2:4">
      <c r="B6755" s="80">
        <v>43664</v>
      </c>
      <c r="C6755">
        <v>5.5</v>
      </c>
      <c r="D6755">
        <v>2019</v>
      </c>
    </row>
    <row r="6756" spans="2:4">
      <c r="B6756" s="80">
        <v>43665</v>
      </c>
      <c r="C6756">
        <v>5.5</v>
      </c>
      <c r="D6756">
        <v>2019</v>
      </c>
    </row>
    <row r="6757" spans="2:4">
      <c r="B6757" s="80">
        <v>43668</v>
      </c>
      <c r="C6757">
        <v>5.5</v>
      </c>
      <c r="D6757">
        <v>2019</v>
      </c>
    </row>
    <row r="6758" spans="2:4">
      <c r="B6758" s="80">
        <v>43669</v>
      </c>
      <c r="C6758">
        <v>5.5</v>
      </c>
      <c r="D6758">
        <v>2019</v>
      </c>
    </row>
    <row r="6759" spans="2:4">
      <c r="B6759" s="80">
        <v>43670</v>
      </c>
      <c r="C6759">
        <v>5.5</v>
      </c>
      <c r="D6759">
        <v>2019</v>
      </c>
    </row>
    <row r="6760" spans="2:4">
      <c r="B6760" s="80">
        <v>43671</v>
      </c>
      <c r="C6760">
        <v>5.5</v>
      </c>
      <c r="D6760">
        <v>2019</v>
      </c>
    </row>
    <row r="6761" spans="2:4">
      <c r="B6761" s="80">
        <v>43672</v>
      </c>
      <c r="C6761">
        <v>5.5</v>
      </c>
      <c r="D6761">
        <v>2019</v>
      </c>
    </row>
    <row r="6762" spans="2:4">
      <c r="B6762" s="80">
        <v>43675</v>
      </c>
      <c r="C6762">
        <v>5.5</v>
      </c>
      <c r="D6762">
        <v>2019</v>
      </c>
    </row>
    <row r="6763" spans="2:4">
      <c r="B6763" s="80">
        <v>43676</v>
      </c>
      <c r="C6763">
        <v>5.5</v>
      </c>
      <c r="D6763">
        <v>2019</v>
      </c>
    </row>
    <row r="6764" spans="2:4">
      <c r="B6764" s="80">
        <v>43677</v>
      </c>
      <c r="C6764">
        <v>5.5</v>
      </c>
      <c r="D6764">
        <v>2019</v>
      </c>
    </row>
    <row r="6765" spans="2:4">
      <c r="B6765" s="80">
        <v>43678</v>
      </c>
      <c r="C6765">
        <v>5.25</v>
      </c>
      <c r="D6765">
        <v>2019</v>
      </c>
    </row>
    <row r="6766" spans="2:4">
      <c r="B6766" s="80">
        <v>43679</v>
      </c>
      <c r="C6766">
        <v>5.25</v>
      </c>
      <c r="D6766">
        <v>2019</v>
      </c>
    </row>
    <row r="6767" spans="2:4">
      <c r="B6767" s="80">
        <v>43682</v>
      </c>
      <c r="C6767">
        <v>5.25</v>
      </c>
      <c r="D6767">
        <v>2019</v>
      </c>
    </row>
    <row r="6768" spans="2:4">
      <c r="B6768" s="80">
        <v>43683</v>
      </c>
      <c r="C6768">
        <v>5.25</v>
      </c>
      <c r="D6768">
        <v>2019</v>
      </c>
    </row>
    <row r="6769" spans="2:4">
      <c r="B6769" s="80">
        <v>43684</v>
      </c>
      <c r="C6769">
        <v>5.25</v>
      </c>
      <c r="D6769">
        <v>2019</v>
      </c>
    </row>
    <row r="6770" spans="2:4">
      <c r="B6770" s="80">
        <v>43685</v>
      </c>
      <c r="C6770">
        <v>5.25</v>
      </c>
      <c r="D6770">
        <v>2019</v>
      </c>
    </row>
    <row r="6771" spans="2:4">
      <c r="B6771" s="80">
        <v>43686</v>
      </c>
      <c r="C6771">
        <v>5.25</v>
      </c>
      <c r="D6771">
        <v>2019</v>
      </c>
    </row>
    <row r="6772" spans="2:4">
      <c r="B6772" s="80">
        <v>43689</v>
      </c>
      <c r="C6772">
        <v>5.25</v>
      </c>
      <c r="D6772">
        <v>2019</v>
      </c>
    </row>
    <row r="6773" spans="2:4">
      <c r="B6773" s="80">
        <v>43690</v>
      </c>
      <c r="C6773">
        <v>5.25</v>
      </c>
      <c r="D6773">
        <v>2019</v>
      </c>
    </row>
    <row r="6774" spans="2:4">
      <c r="B6774" s="80">
        <v>43691</v>
      </c>
      <c r="C6774">
        <v>5.25</v>
      </c>
      <c r="D6774">
        <v>2019</v>
      </c>
    </row>
    <row r="6775" spans="2:4">
      <c r="B6775" s="80">
        <v>43692</v>
      </c>
      <c r="C6775">
        <v>5.25</v>
      </c>
      <c r="D6775">
        <v>2019</v>
      </c>
    </row>
    <row r="6776" spans="2:4">
      <c r="B6776" s="80">
        <v>43693</v>
      </c>
      <c r="C6776">
        <v>5.25</v>
      </c>
      <c r="D6776">
        <v>2019</v>
      </c>
    </row>
    <row r="6777" spans="2:4">
      <c r="B6777" s="80">
        <v>43696</v>
      </c>
      <c r="C6777">
        <v>5.25</v>
      </c>
      <c r="D6777">
        <v>2019</v>
      </c>
    </row>
    <row r="6778" spans="2:4">
      <c r="B6778" s="80">
        <v>43697</v>
      </c>
      <c r="C6778">
        <v>5.25</v>
      </c>
      <c r="D6778">
        <v>2019</v>
      </c>
    </row>
    <row r="6779" spans="2:4">
      <c r="B6779" s="80">
        <v>43698</v>
      </c>
      <c r="C6779">
        <v>5.25</v>
      </c>
      <c r="D6779">
        <v>2019</v>
      </c>
    </row>
    <row r="6780" spans="2:4">
      <c r="B6780" s="80">
        <v>43699</v>
      </c>
      <c r="C6780">
        <v>5.25</v>
      </c>
      <c r="D6780">
        <v>2019</v>
      </c>
    </row>
    <row r="6781" spans="2:4">
      <c r="B6781" s="80">
        <v>43700</v>
      </c>
      <c r="C6781">
        <v>5.25</v>
      </c>
      <c r="D6781">
        <v>2019</v>
      </c>
    </row>
    <row r="6782" spans="2:4">
      <c r="B6782" s="80">
        <v>43703</v>
      </c>
      <c r="C6782">
        <v>5.25</v>
      </c>
      <c r="D6782">
        <v>2019</v>
      </c>
    </row>
    <row r="6783" spans="2:4">
      <c r="B6783" s="80">
        <v>43704</v>
      </c>
      <c r="C6783">
        <v>5.25</v>
      </c>
      <c r="D6783">
        <v>2019</v>
      </c>
    </row>
    <row r="6784" spans="2:4">
      <c r="B6784" s="80">
        <v>43705</v>
      </c>
      <c r="C6784">
        <v>5.25</v>
      </c>
      <c r="D6784">
        <v>2019</v>
      </c>
    </row>
    <row r="6785" spans="2:4">
      <c r="B6785" s="80">
        <v>43706</v>
      </c>
      <c r="C6785">
        <v>5.25</v>
      </c>
      <c r="D6785">
        <v>2019</v>
      </c>
    </row>
    <row r="6786" spans="2:4">
      <c r="B6786" s="80">
        <v>43707</v>
      </c>
      <c r="C6786">
        <v>5.25</v>
      </c>
      <c r="D6786">
        <v>2019</v>
      </c>
    </row>
    <row r="6787" spans="2:4">
      <c r="B6787" s="80">
        <v>43710</v>
      </c>
      <c r="C6787">
        <v>5.25</v>
      </c>
      <c r="D6787">
        <v>2019</v>
      </c>
    </row>
    <row r="6788" spans="2:4">
      <c r="B6788" s="80">
        <v>43711</v>
      </c>
      <c r="C6788">
        <v>5.25</v>
      </c>
      <c r="D6788">
        <v>2019</v>
      </c>
    </row>
    <row r="6789" spans="2:4">
      <c r="B6789" s="80">
        <v>43712</v>
      </c>
      <c r="C6789">
        <v>5.25</v>
      </c>
      <c r="D6789">
        <v>2019</v>
      </c>
    </row>
    <row r="6790" spans="2:4">
      <c r="B6790" s="80">
        <v>43713</v>
      </c>
      <c r="C6790">
        <v>5.25</v>
      </c>
      <c r="D6790">
        <v>2019</v>
      </c>
    </row>
    <row r="6791" spans="2:4">
      <c r="B6791" s="80">
        <v>43714</v>
      </c>
      <c r="C6791">
        <v>5.25</v>
      </c>
      <c r="D6791">
        <v>2019</v>
      </c>
    </row>
    <row r="6792" spans="2:4">
      <c r="B6792" s="80">
        <v>43717</v>
      </c>
      <c r="C6792">
        <v>5.25</v>
      </c>
      <c r="D6792">
        <v>2019</v>
      </c>
    </row>
    <row r="6793" spans="2:4">
      <c r="B6793" s="80">
        <v>43718</v>
      </c>
      <c r="C6793">
        <v>5.25</v>
      </c>
      <c r="D6793">
        <v>2019</v>
      </c>
    </row>
    <row r="6794" spans="2:4">
      <c r="B6794" s="80">
        <v>43719</v>
      </c>
      <c r="C6794">
        <v>5.25</v>
      </c>
      <c r="D6794">
        <v>2019</v>
      </c>
    </row>
    <row r="6795" spans="2:4">
      <c r="B6795" s="80">
        <v>43720</v>
      </c>
      <c r="C6795">
        <v>5.25</v>
      </c>
      <c r="D6795">
        <v>2019</v>
      </c>
    </row>
    <row r="6796" spans="2:4">
      <c r="B6796" s="80">
        <v>43721</v>
      </c>
      <c r="C6796">
        <v>5.25</v>
      </c>
      <c r="D6796">
        <v>2019</v>
      </c>
    </row>
    <row r="6797" spans="2:4">
      <c r="B6797" s="80">
        <v>43724</v>
      </c>
      <c r="C6797">
        <v>5.25</v>
      </c>
      <c r="D6797">
        <v>2019</v>
      </c>
    </row>
    <row r="6798" spans="2:4">
      <c r="B6798" s="80">
        <v>43725</v>
      </c>
      <c r="C6798">
        <v>5.25</v>
      </c>
      <c r="D6798">
        <v>2019</v>
      </c>
    </row>
    <row r="6799" spans="2:4">
      <c r="B6799" s="80">
        <v>43726</v>
      </c>
      <c r="C6799">
        <v>5.25</v>
      </c>
      <c r="D6799">
        <v>2019</v>
      </c>
    </row>
    <row r="6800" spans="2:4">
      <c r="B6800" s="80">
        <v>43727</v>
      </c>
      <c r="C6800">
        <v>5</v>
      </c>
      <c r="D6800">
        <v>2019</v>
      </c>
    </row>
    <row r="6801" spans="2:4">
      <c r="B6801" s="80">
        <v>43728</v>
      </c>
      <c r="C6801">
        <v>5</v>
      </c>
      <c r="D6801">
        <v>2019</v>
      </c>
    </row>
    <row r="6802" spans="2:4">
      <c r="B6802" s="80">
        <v>43731</v>
      </c>
      <c r="C6802">
        <v>5</v>
      </c>
      <c r="D6802">
        <v>2019</v>
      </c>
    </row>
    <row r="6803" spans="2:4">
      <c r="B6803" s="80">
        <v>43732</v>
      </c>
      <c r="C6803">
        <v>5</v>
      </c>
      <c r="D6803">
        <v>2019</v>
      </c>
    </row>
    <row r="6804" spans="2:4">
      <c r="B6804" s="80">
        <v>43733</v>
      </c>
      <c r="C6804">
        <v>5</v>
      </c>
      <c r="D6804">
        <v>2019</v>
      </c>
    </row>
    <row r="6805" spans="2:4">
      <c r="B6805" s="80">
        <v>43734</v>
      </c>
      <c r="C6805">
        <v>5</v>
      </c>
      <c r="D6805">
        <v>2019</v>
      </c>
    </row>
    <row r="6806" spans="2:4">
      <c r="B6806" s="80">
        <v>43735</v>
      </c>
      <c r="C6806">
        <v>5</v>
      </c>
      <c r="D6806">
        <v>2019</v>
      </c>
    </row>
    <row r="6807" spans="2:4">
      <c r="B6807" s="80">
        <v>43738</v>
      </c>
      <c r="C6807">
        <v>5</v>
      </c>
      <c r="D6807">
        <v>2019</v>
      </c>
    </row>
    <row r="6808" spans="2:4">
      <c r="B6808" s="80">
        <v>43739</v>
      </c>
      <c r="C6808">
        <v>5</v>
      </c>
      <c r="D6808">
        <v>2019</v>
      </c>
    </row>
    <row r="6809" spans="2:4">
      <c r="B6809" s="80">
        <v>43740</v>
      </c>
      <c r="C6809">
        <v>5</v>
      </c>
      <c r="D6809">
        <v>2019</v>
      </c>
    </row>
    <row r="6810" spans="2:4">
      <c r="B6810" s="80">
        <v>43741</v>
      </c>
      <c r="C6810">
        <v>5</v>
      </c>
      <c r="D6810">
        <v>2019</v>
      </c>
    </row>
    <row r="6811" spans="2:4">
      <c r="B6811" s="80">
        <v>43742</v>
      </c>
      <c r="C6811">
        <v>5</v>
      </c>
      <c r="D6811">
        <v>2019</v>
      </c>
    </row>
    <row r="6812" spans="2:4">
      <c r="B6812" s="80">
        <v>43745</v>
      </c>
      <c r="C6812">
        <v>5</v>
      </c>
      <c r="D6812">
        <v>2019</v>
      </c>
    </row>
    <row r="6813" spans="2:4">
      <c r="B6813" s="80">
        <v>43746</v>
      </c>
      <c r="C6813">
        <v>5</v>
      </c>
      <c r="D6813">
        <v>2019</v>
      </c>
    </row>
    <row r="6814" spans="2:4">
      <c r="B6814" s="80">
        <v>43747</v>
      </c>
      <c r="C6814">
        <v>5</v>
      </c>
      <c r="D6814">
        <v>2019</v>
      </c>
    </row>
    <row r="6815" spans="2:4">
      <c r="B6815" s="80">
        <v>43748</v>
      </c>
      <c r="C6815">
        <v>5</v>
      </c>
      <c r="D6815">
        <v>2019</v>
      </c>
    </row>
    <row r="6816" spans="2:4">
      <c r="B6816" s="80">
        <v>43749</v>
      </c>
      <c r="C6816">
        <v>5</v>
      </c>
      <c r="D6816">
        <v>2019</v>
      </c>
    </row>
    <row r="6817" spans="2:4">
      <c r="B6817" s="80">
        <v>43752</v>
      </c>
      <c r="C6817">
        <v>5</v>
      </c>
      <c r="D6817">
        <v>2019</v>
      </c>
    </row>
    <row r="6818" spans="2:4">
      <c r="B6818" s="80">
        <v>43753</v>
      </c>
      <c r="C6818">
        <v>5</v>
      </c>
      <c r="D6818">
        <v>2019</v>
      </c>
    </row>
    <row r="6819" spans="2:4">
      <c r="B6819" s="80">
        <v>43754</v>
      </c>
      <c r="C6819">
        <v>5</v>
      </c>
      <c r="D6819">
        <v>2019</v>
      </c>
    </row>
    <row r="6820" spans="2:4">
      <c r="B6820" s="80">
        <v>43755</v>
      </c>
      <c r="C6820">
        <v>5</v>
      </c>
      <c r="D6820">
        <v>2019</v>
      </c>
    </row>
    <row r="6821" spans="2:4">
      <c r="B6821" s="80">
        <v>43756</v>
      </c>
      <c r="C6821">
        <v>5</v>
      </c>
      <c r="D6821">
        <v>2019</v>
      </c>
    </row>
    <row r="6822" spans="2:4">
      <c r="B6822" s="80">
        <v>43759</v>
      </c>
      <c r="C6822">
        <v>5</v>
      </c>
      <c r="D6822">
        <v>2019</v>
      </c>
    </row>
    <row r="6823" spans="2:4">
      <c r="B6823" s="80">
        <v>43760</v>
      </c>
      <c r="C6823">
        <v>5</v>
      </c>
      <c r="D6823">
        <v>2019</v>
      </c>
    </row>
    <row r="6824" spans="2:4">
      <c r="B6824" s="80">
        <v>43761</v>
      </c>
      <c r="C6824">
        <v>5</v>
      </c>
      <c r="D6824">
        <v>2019</v>
      </c>
    </row>
    <row r="6825" spans="2:4">
      <c r="B6825" s="80">
        <v>43762</v>
      </c>
      <c r="C6825">
        <v>5</v>
      </c>
      <c r="D6825">
        <v>2019</v>
      </c>
    </row>
    <row r="6826" spans="2:4">
      <c r="B6826" s="80">
        <v>43763</v>
      </c>
      <c r="C6826">
        <v>5</v>
      </c>
      <c r="D6826">
        <v>2019</v>
      </c>
    </row>
    <row r="6827" spans="2:4">
      <c r="B6827" s="80">
        <v>43766</v>
      </c>
      <c r="C6827">
        <v>5</v>
      </c>
      <c r="D6827">
        <v>2019</v>
      </c>
    </row>
    <row r="6828" spans="2:4">
      <c r="B6828" s="80">
        <v>43767</v>
      </c>
      <c r="C6828">
        <v>5</v>
      </c>
      <c r="D6828">
        <v>2019</v>
      </c>
    </row>
    <row r="6829" spans="2:4">
      <c r="B6829" s="80">
        <v>43768</v>
      </c>
      <c r="C6829">
        <v>5</v>
      </c>
      <c r="D6829">
        <v>2019</v>
      </c>
    </row>
    <row r="6830" spans="2:4">
      <c r="B6830" s="80">
        <v>43769</v>
      </c>
      <c r="C6830">
        <v>4.75</v>
      </c>
      <c r="D6830">
        <v>2019</v>
      </c>
    </row>
    <row r="6831" spans="2:4">
      <c r="B6831" s="80">
        <v>43770</v>
      </c>
      <c r="C6831">
        <v>4.75</v>
      </c>
      <c r="D6831">
        <v>2019</v>
      </c>
    </row>
    <row r="6832" spans="2:4">
      <c r="B6832" s="80">
        <v>43773</v>
      </c>
      <c r="C6832">
        <v>4.75</v>
      </c>
      <c r="D6832">
        <v>2019</v>
      </c>
    </row>
    <row r="6833" spans="2:4">
      <c r="B6833" s="80">
        <v>43774</v>
      </c>
      <c r="C6833">
        <v>4.75</v>
      </c>
      <c r="D6833">
        <v>2019</v>
      </c>
    </row>
    <row r="6834" spans="2:4">
      <c r="B6834" s="80">
        <v>43775</v>
      </c>
      <c r="C6834">
        <v>4.75</v>
      </c>
      <c r="D6834">
        <v>2019</v>
      </c>
    </row>
    <row r="6835" spans="2:4">
      <c r="B6835" s="80">
        <v>43776</v>
      </c>
      <c r="C6835">
        <v>4.75</v>
      </c>
      <c r="D6835">
        <v>2019</v>
      </c>
    </row>
    <row r="6836" spans="2:4">
      <c r="B6836" s="80">
        <v>43777</v>
      </c>
      <c r="C6836">
        <v>4.75</v>
      </c>
      <c r="D6836">
        <v>2019</v>
      </c>
    </row>
    <row r="6837" spans="2:4">
      <c r="B6837" s="80">
        <v>43780</v>
      </c>
      <c r="C6837">
        <v>4.75</v>
      </c>
      <c r="D6837">
        <v>2019</v>
      </c>
    </row>
    <row r="6838" spans="2:4">
      <c r="B6838" s="80">
        <v>43781</v>
      </c>
      <c r="C6838">
        <v>4.75</v>
      </c>
      <c r="D6838">
        <v>2019</v>
      </c>
    </row>
    <row r="6839" spans="2:4">
      <c r="B6839" s="80">
        <v>43782</v>
      </c>
      <c r="C6839">
        <v>4.75</v>
      </c>
      <c r="D6839">
        <v>2019</v>
      </c>
    </row>
    <row r="6840" spans="2:4">
      <c r="B6840" s="80">
        <v>43783</v>
      </c>
      <c r="C6840">
        <v>4.75</v>
      </c>
      <c r="D6840">
        <v>2019</v>
      </c>
    </row>
    <row r="6841" spans="2:4">
      <c r="B6841" s="80">
        <v>43784</v>
      </c>
      <c r="C6841">
        <v>4.75</v>
      </c>
      <c r="D6841">
        <v>2019</v>
      </c>
    </row>
    <row r="6842" spans="2:4">
      <c r="B6842" s="80">
        <v>43787</v>
      </c>
      <c r="C6842">
        <v>4.75</v>
      </c>
      <c r="D6842">
        <v>2019</v>
      </c>
    </row>
    <row r="6843" spans="2:4">
      <c r="B6843" s="80">
        <v>43788</v>
      </c>
      <c r="C6843">
        <v>4.75</v>
      </c>
      <c r="D6843">
        <v>2019</v>
      </c>
    </row>
    <row r="6844" spans="2:4">
      <c r="B6844" s="80">
        <v>43789</v>
      </c>
      <c r="C6844">
        <v>4.75</v>
      </c>
      <c r="D6844">
        <v>2019</v>
      </c>
    </row>
    <row r="6845" spans="2:4">
      <c r="B6845" s="80">
        <v>43790</v>
      </c>
      <c r="C6845">
        <v>4.75</v>
      </c>
      <c r="D6845">
        <v>2019</v>
      </c>
    </row>
    <row r="6846" spans="2:4">
      <c r="B6846" s="80">
        <v>43791</v>
      </c>
      <c r="C6846">
        <v>4.75</v>
      </c>
      <c r="D6846">
        <v>2019</v>
      </c>
    </row>
    <row r="6847" spans="2:4">
      <c r="B6847" s="80">
        <v>43794</v>
      </c>
      <c r="C6847">
        <v>4.75</v>
      </c>
      <c r="D6847">
        <v>2019</v>
      </c>
    </row>
    <row r="6848" spans="2:4">
      <c r="B6848" s="80">
        <v>43795</v>
      </c>
      <c r="C6848">
        <v>4.75</v>
      </c>
      <c r="D6848">
        <v>2019</v>
      </c>
    </row>
    <row r="6849" spans="2:4">
      <c r="B6849" s="80">
        <v>43796</v>
      </c>
      <c r="C6849">
        <v>4.75</v>
      </c>
      <c r="D6849">
        <v>2019</v>
      </c>
    </row>
    <row r="6850" spans="2:4">
      <c r="B6850" s="80">
        <v>43797</v>
      </c>
      <c r="C6850">
        <v>4.75</v>
      </c>
      <c r="D6850">
        <v>2019</v>
      </c>
    </row>
    <row r="6851" spans="2:4">
      <c r="B6851" s="80">
        <v>43798</v>
      </c>
      <c r="C6851">
        <v>4.75</v>
      </c>
      <c r="D6851">
        <v>2019</v>
      </c>
    </row>
    <row r="6852" spans="2:4">
      <c r="B6852" s="80">
        <v>43801</v>
      </c>
      <c r="C6852">
        <v>4.75</v>
      </c>
      <c r="D6852">
        <v>2019</v>
      </c>
    </row>
    <row r="6853" spans="2:4">
      <c r="B6853" s="80">
        <v>43802</v>
      </c>
      <c r="C6853">
        <v>4.75</v>
      </c>
      <c r="D6853">
        <v>2019</v>
      </c>
    </row>
    <row r="6854" spans="2:4">
      <c r="B6854" s="80">
        <v>43803</v>
      </c>
      <c r="C6854">
        <v>4.75</v>
      </c>
      <c r="D6854">
        <v>2019</v>
      </c>
    </row>
    <row r="6855" spans="2:4">
      <c r="B6855" s="80">
        <v>43804</v>
      </c>
      <c r="C6855">
        <v>4.75</v>
      </c>
      <c r="D6855">
        <v>2019</v>
      </c>
    </row>
    <row r="6856" spans="2:4">
      <c r="B6856" s="80">
        <v>43805</v>
      </c>
      <c r="C6856">
        <v>4.75</v>
      </c>
      <c r="D6856">
        <v>2019</v>
      </c>
    </row>
    <row r="6857" spans="2:4">
      <c r="B6857" s="80">
        <v>43808</v>
      </c>
      <c r="C6857">
        <v>4.75</v>
      </c>
      <c r="D6857">
        <v>2019</v>
      </c>
    </row>
    <row r="6858" spans="2:4">
      <c r="B6858" s="80">
        <v>43809</v>
      </c>
      <c r="C6858">
        <v>4.75</v>
      </c>
      <c r="D6858">
        <v>2019</v>
      </c>
    </row>
    <row r="6859" spans="2:4">
      <c r="B6859" s="80">
        <v>43810</v>
      </c>
      <c r="C6859">
        <v>4.75</v>
      </c>
      <c r="D6859">
        <v>2019</v>
      </c>
    </row>
    <row r="6860" spans="2:4">
      <c r="B6860" s="80">
        <v>43811</v>
      </c>
      <c r="C6860">
        <v>4.75</v>
      </c>
      <c r="D6860">
        <v>2019</v>
      </c>
    </row>
    <row r="6861" spans="2:4">
      <c r="B6861" s="80">
        <v>43812</v>
      </c>
      <c r="C6861">
        <v>4.75</v>
      </c>
      <c r="D6861">
        <v>2019</v>
      </c>
    </row>
    <row r="6862" spans="2:4">
      <c r="B6862" s="80">
        <v>43815</v>
      </c>
      <c r="C6862">
        <v>4.75</v>
      </c>
      <c r="D6862">
        <v>2019</v>
      </c>
    </row>
    <row r="6863" spans="2:4">
      <c r="B6863" s="80">
        <v>43816</v>
      </c>
      <c r="C6863">
        <v>4.75</v>
      </c>
      <c r="D6863">
        <v>2019</v>
      </c>
    </row>
    <row r="6864" spans="2:4">
      <c r="B6864" s="80">
        <v>43817</v>
      </c>
      <c r="C6864">
        <v>4.75</v>
      </c>
      <c r="D6864">
        <v>2019</v>
      </c>
    </row>
    <row r="6865" spans="2:4">
      <c r="B6865" s="80">
        <v>43818</v>
      </c>
      <c r="C6865">
        <v>4.75</v>
      </c>
      <c r="D6865">
        <v>2019</v>
      </c>
    </row>
    <row r="6866" spans="2:4">
      <c r="B6866" s="80">
        <v>43819</v>
      </c>
      <c r="C6866">
        <v>4.75</v>
      </c>
      <c r="D6866">
        <v>2019</v>
      </c>
    </row>
    <row r="6867" spans="2:4">
      <c r="B6867" s="80">
        <v>43822</v>
      </c>
      <c r="C6867">
        <v>4.75</v>
      </c>
      <c r="D6867">
        <v>2019</v>
      </c>
    </row>
    <row r="6868" spans="2:4">
      <c r="B6868" s="80">
        <v>43823</v>
      </c>
      <c r="C6868">
        <v>4.75</v>
      </c>
      <c r="D6868">
        <v>2019</v>
      </c>
    </row>
    <row r="6869" spans="2:4">
      <c r="B6869" s="80">
        <v>43824</v>
      </c>
      <c r="C6869">
        <v>4.75</v>
      </c>
      <c r="D6869">
        <v>2019</v>
      </c>
    </row>
    <row r="6870" spans="2:4">
      <c r="B6870" s="80">
        <v>43825</v>
      </c>
      <c r="C6870">
        <v>4.75</v>
      </c>
      <c r="D6870">
        <v>2019</v>
      </c>
    </row>
    <row r="6871" spans="2:4">
      <c r="B6871" s="80">
        <v>43826</v>
      </c>
      <c r="C6871">
        <v>4.75</v>
      </c>
      <c r="D6871">
        <v>2019</v>
      </c>
    </row>
    <row r="6872" spans="2:4">
      <c r="B6872" s="80">
        <v>43829</v>
      </c>
      <c r="C6872">
        <v>4.75</v>
      </c>
      <c r="D6872">
        <v>2019</v>
      </c>
    </row>
    <row r="6873" spans="2:4">
      <c r="B6873" s="80">
        <v>43830</v>
      </c>
      <c r="C6873">
        <v>4.75</v>
      </c>
      <c r="D6873">
        <v>2019</v>
      </c>
    </row>
    <row r="6874" spans="2:4">
      <c r="B6874" s="80">
        <v>43831</v>
      </c>
      <c r="C6874">
        <v>4.75</v>
      </c>
      <c r="D6874">
        <v>2020</v>
      </c>
    </row>
    <row r="6875" spans="2:4">
      <c r="B6875" s="80">
        <v>43832</v>
      </c>
      <c r="C6875">
        <v>4.75</v>
      </c>
      <c r="D6875">
        <v>2020</v>
      </c>
    </row>
    <row r="6876" spans="2:4">
      <c r="B6876" s="80">
        <v>43833</v>
      </c>
      <c r="C6876">
        <v>4.75</v>
      </c>
      <c r="D6876">
        <v>2020</v>
      </c>
    </row>
    <row r="6877" spans="2:4">
      <c r="B6877" s="80">
        <v>43836</v>
      </c>
      <c r="C6877">
        <v>4.75</v>
      </c>
      <c r="D6877">
        <v>2020</v>
      </c>
    </row>
    <row r="6878" spans="2:4">
      <c r="B6878" s="80">
        <v>43837</v>
      </c>
      <c r="C6878">
        <v>4.75</v>
      </c>
      <c r="D6878">
        <v>2020</v>
      </c>
    </row>
    <row r="6879" spans="2:4">
      <c r="B6879" s="80">
        <v>43838</v>
      </c>
      <c r="C6879">
        <v>4.75</v>
      </c>
      <c r="D6879">
        <v>2020</v>
      </c>
    </row>
    <row r="6880" spans="2:4">
      <c r="B6880" s="80">
        <v>43839</v>
      </c>
      <c r="C6880">
        <v>4.75</v>
      </c>
      <c r="D6880">
        <v>2020</v>
      </c>
    </row>
    <row r="6881" spans="2:4">
      <c r="B6881" s="80">
        <v>43840</v>
      </c>
      <c r="C6881">
        <v>4.75</v>
      </c>
      <c r="D6881">
        <v>2020</v>
      </c>
    </row>
    <row r="6882" spans="2:4">
      <c r="B6882" s="80">
        <v>43843</v>
      </c>
      <c r="C6882">
        <v>4.75</v>
      </c>
      <c r="D6882">
        <v>2020</v>
      </c>
    </row>
    <row r="6883" spans="2:4">
      <c r="B6883" s="80">
        <v>43844</v>
      </c>
      <c r="C6883">
        <v>4.75</v>
      </c>
      <c r="D6883">
        <v>2020</v>
      </c>
    </row>
    <row r="6884" spans="2:4">
      <c r="B6884" s="80">
        <v>43845</v>
      </c>
      <c r="C6884">
        <v>4.75</v>
      </c>
      <c r="D6884">
        <v>2020</v>
      </c>
    </row>
    <row r="6885" spans="2:4">
      <c r="B6885" s="80">
        <v>43846</v>
      </c>
      <c r="C6885">
        <v>4.75</v>
      </c>
      <c r="D6885">
        <v>2020</v>
      </c>
    </row>
    <row r="6886" spans="2:4">
      <c r="B6886" s="80">
        <v>43847</v>
      </c>
      <c r="C6886">
        <v>4.75</v>
      </c>
      <c r="D6886">
        <v>2020</v>
      </c>
    </row>
    <row r="6887" spans="2:4">
      <c r="B6887" s="80">
        <v>43850</v>
      </c>
      <c r="C6887">
        <v>4.75</v>
      </c>
      <c r="D6887">
        <v>2020</v>
      </c>
    </row>
    <row r="6888" spans="2:4">
      <c r="B6888" s="80">
        <v>43851</v>
      </c>
      <c r="C6888">
        <v>4.75</v>
      </c>
      <c r="D6888">
        <v>2020</v>
      </c>
    </row>
    <row r="6889" spans="2:4">
      <c r="B6889" s="80">
        <v>43852</v>
      </c>
      <c r="C6889">
        <v>4.75</v>
      </c>
      <c r="D6889">
        <v>2020</v>
      </c>
    </row>
    <row r="6890" spans="2:4">
      <c r="B6890" s="80">
        <v>43853</v>
      </c>
      <c r="C6890">
        <v>4.75</v>
      </c>
      <c r="D6890">
        <v>2020</v>
      </c>
    </row>
    <row r="6891" spans="2:4">
      <c r="B6891" s="80">
        <v>43854</v>
      </c>
      <c r="C6891">
        <v>4.75</v>
      </c>
      <c r="D6891">
        <v>2020</v>
      </c>
    </row>
    <row r="6892" spans="2:4">
      <c r="B6892" s="80">
        <v>43857</v>
      </c>
      <c r="C6892">
        <v>4.75</v>
      </c>
      <c r="D6892">
        <v>2020</v>
      </c>
    </row>
    <row r="6893" spans="2:4">
      <c r="B6893" s="80">
        <v>43858</v>
      </c>
      <c r="C6893">
        <v>4.75</v>
      </c>
      <c r="D6893">
        <v>2020</v>
      </c>
    </row>
    <row r="6894" spans="2:4">
      <c r="B6894" s="80">
        <v>43859</v>
      </c>
      <c r="C6894">
        <v>4.75</v>
      </c>
      <c r="D6894">
        <v>2020</v>
      </c>
    </row>
    <row r="6895" spans="2:4">
      <c r="B6895" s="80">
        <v>43860</v>
      </c>
      <c r="C6895">
        <v>4.75</v>
      </c>
      <c r="D6895">
        <v>2020</v>
      </c>
    </row>
    <row r="6896" spans="2:4">
      <c r="B6896" s="80">
        <v>43861</v>
      </c>
      <c r="C6896">
        <v>4.75</v>
      </c>
      <c r="D6896">
        <v>2020</v>
      </c>
    </row>
    <row r="6897" spans="2:4">
      <c r="B6897" s="80">
        <v>43864</v>
      </c>
      <c r="C6897">
        <v>4.75</v>
      </c>
      <c r="D6897">
        <v>2020</v>
      </c>
    </row>
    <row r="6898" spans="2:4">
      <c r="B6898" s="80">
        <v>43865</v>
      </c>
      <c r="C6898">
        <v>4.75</v>
      </c>
      <c r="D6898">
        <v>2020</v>
      </c>
    </row>
    <row r="6899" spans="2:4">
      <c r="B6899" s="80">
        <v>43866</v>
      </c>
      <c r="C6899">
        <v>4.75</v>
      </c>
      <c r="D6899">
        <v>2020</v>
      </c>
    </row>
    <row r="6900" spans="2:4">
      <c r="B6900" s="80">
        <v>43867</v>
      </c>
      <c r="C6900">
        <v>4.75</v>
      </c>
      <c r="D6900">
        <v>2020</v>
      </c>
    </row>
    <row r="6901" spans="2:4">
      <c r="B6901" s="80">
        <v>43868</v>
      </c>
      <c r="C6901">
        <v>4.75</v>
      </c>
      <c r="D6901">
        <v>2020</v>
      </c>
    </row>
    <row r="6902" spans="2:4">
      <c r="B6902" s="80">
        <v>43871</v>
      </c>
      <c r="C6902">
        <v>4.75</v>
      </c>
      <c r="D6902">
        <v>2020</v>
      </c>
    </row>
    <row r="6903" spans="2:4">
      <c r="B6903" s="80">
        <v>43872</v>
      </c>
      <c r="C6903">
        <v>4.75</v>
      </c>
      <c r="D6903">
        <v>2020</v>
      </c>
    </row>
    <row r="6904" spans="2:4">
      <c r="B6904" s="80">
        <v>43873</v>
      </c>
      <c r="C6904">
        <v>4.75</v>
      </c>
      <c r="D6904">
        <v>2020</v>
      </c>
    </row>
    <row r="6905" spans="2:4">
      <c r="B6905" s="80">
        <v>43874</v>
      </c>
      <c r="C6905">
        <v>4.75</v>
      </c>
      <c r="D6905">
        <v>2020</v>
      </c>
    </row>
    <row r="6906" spans="2:4">
      <c r="B6906" s="80">
        <v>43875</v>
      </c>
      <c r="C6906">
        <v>4.75</v>
      </c>
      <c r="D6906">
        <v>2020</v>
      </c>
    </row>
    <row r="6907" spans="2:4">
      <c r="B6907" s="80">
        <v>43878</v>
      </c>
      <c r="C6907">
        <v>4.75</v>
      </c>
      <c r="D6907">
        <v>2020</v>
      </c>
    </row>
    <row r="6908" spans="2:4">
      <c r="B6908" s="80">
        <v>43879</v>
      </c>
      <c r="C6908">
        <v>4.75</v>
      </c>
      <c r="D6908">
        <v>2020</v>
      </c>
    </row>
    <row r="6909" spans="2:4">
      <c r="B6909" s="80">
        <v>43880</v>
      </c>
      <c r="C6909">
        <v>4.75</v>
      </c>
      <c r="D6909">
        <v>2020</v>
      </c>
    </row>
    <row r="6910" spans="2:4">
      <c r="B6910" s="80">
        <v>43881</v>
      </c>
      <c r="C6910">
        <v>4.75</v>
      </c>
      <c r="D6910">
        <v>2020</v>
      </c>
    </row>
    <row r="6911" spans="2:4">
      <c r="B6911" s="80">
        <v>43882</v>
      </c>
      <c r="C6911">
        <v>4.75</v>
      </c>
      <c r="D6911">
        <v>2020</v>
      </c>
    </row>
    <row r="6912" spans="2:4">
      <c r="B6912" s="80">
        <v>43885</v>
      </c>
      <c r="C6912">
        <v>4.75</v>
      </c>
      <c r="D6912">
        <v>2020</v>
      </c>
    </row>
    <row r="6913" spans="2:4">
      <c r="B6913" s="80">
        <v>43886</v>
      </c>
      <c r="C6913">
        <v>4.75</v>
      </c>
      <c r="D6913">
        <v>2020</v>
      </c>
    </row>
    <row r="6914" spans="2:4">
      <c r="B6914" s="80">
        <v>43887</v>
      </c>
      <c r="C6914">
        <v>4.75</v>
      </c>
      <c r="D6914">
        <v>2020</v>
      </c>
    </row>
    <row r="6915" spans="2:4">
      <c r="B6915" s="80">
        <v>43888</v>
      </c>
      <c r="C6915">
        <v>4.75</v>
      </c>
      <c r="D6915">
        <v>2020</v>
      </c>
    </row>
    <row r="6916" spans="2:4">
      <c r="B6916" s="80">
        <v>43889</v>
      </c>
      <c r="C6916">
        <v>4.75</v>
      </c>
      <c r="D6916">
        <v>2020</v>
      </c>
    </row>
    <row r="6917" spans="2:4">
      <c r="B6917" s="80">
        <v>43892</v>
      </c>
      <c r="C6917">
        <v>4.75</v>
      </c>
      <c r="D6917">
        <v>2020</v>
      </c>
    </row>
    <row r="6918" spans="2:4">
      <c r="B6918" s="80">
        <v>43893</v>
      </c>
      <c r="C6918">
        <v>4.75</v>
      </c>
      <c r="D6918">
        <v>2020</v>
      </c>
    </row>
    <row r="6919" spans="2:4">
      <c r="B6919" s="80">
        <v>43894</v>
      </c>
      <c r="C6919">
        <v>4.25</v>
      </c>
      <c r="D6919">
        <v>2020</v>
      </c>
    </row>
    <row r="6920" spans="2:4">
      <c r="B6920" s="80">
        <v>43895</v>
      </c>
      <c r="C6920">
        <v>4.25</v>
      </c>
      <c r="D6920">
        <v>2020</v>
      </c>
    </row>
    <row r="6921" spans="2:4">
      <c r="B6921" s="80">
        <v>43896</v>
      </c>
      <c r="C6921">
        <v>4.25</v>
      </c>
      <c r="D6921">
        <v>2020</v>
      </c>
    </row>
    <row r="6922" spans="2:4">
      <c r="B6922" s="80">
        <v>43899</v>
      </c>
      <c r="C6922">
        <v>4.25</v>
      </c>
      <c r="D6922">
        <v>2020</v>
      </c>
    </row>
    <row r="6923" spans="2:4">
      <c r="B6923" s="80">
        <v>43900</v>
      </c>
      <c r="C6923">
        <v>4.25</v>
      </c>
      <c r="D6923">
        <v>2020</v>
      </c>
    </row>
    <row r="6924" spans="2:4">
      <c r="B6924" s="80">
        <v>43901</v>
      </c>
      <c r="C6924">
        <v>4.25</v>
      </c>
      <c r="D6924">
        <v>2020</v>
      </c>
    </row>
    <row r="6925" spans="2:4">
      <c r="B6925" s="80">
        <v>43902</v>
      </c>
      <c r="C6925">
        <v>4.25</v>
      </c>
      <c r="D6925">
        <v>2020</v>
      </c>
    </row>
    <row r="6926" spans="2:4">
      <c r="B6926" s="80">
        <v>43903</v>
      </c>
      <c r="C6926">
        <v>4.25</v>
      </c>
      <c r="D6926">
        <v>2020</v>
      </c>
    </row>
    <row r="6927" spans="2:4">
      <c r="B6927" s="80">
        <v>43906</v>
      </c>
      <c r="C6927">
        <v>4.25</v>
      </c>
      <c r="D6927">
        <v>2020</v>
      </c>
    </row>
    <row r="6928" spans="2:4">
      <c r="B6928" s="80">
        <v>43907</v>
      </c>
      <c r="C6928">
        <v>3.25</v>
      </c>
      <c r="D6928">
        <v>2020</v>
      </c>
    </row>
    <row r="6929" spans="2:4">
      <c r="B6929" s="80">
        <v>43908</v>
      </c>
      <c r="C6929">
        <v>3.25</v>
      </c>
      <c r="D6929">
        <v>2020</v>
      </c>
    </row>
    <row r="6930" spans="2:4">
      <c r="B6930" s="80">
        <v>43909</v>
      </c>
      <c r="C6930">
        <v>3.25</v>
      </c>
      <c r="D6930">
        <v>2020</v>
      </c>
    </row>
    <row r="6931" spans="2:4">
      <c r="B6931" s="80">
        <v>43910</v>
      </c>
      <c r="C6931">
        <v>3.25</v>
      </c>
      <c r="D6931">
        <v>2020</v>
      </c>
    </row>
    <row r="6932" spans="2:4">
      <c r="B6932" s="80">
        <v>43913</v>
      </c>
      <c r="C6932">
        <v>3.25</v>
      </c>
      <c r="D6932">
        <v>2020</v>
      </c>
    </row>
    <row r="6933" spans="2:4">
      <c r="B6933" s="80">
        <v>43914</v>
      </c>
      <c r="C6933">
        <v>3.25</v>
      </c>
      <c r="D6933">
        <v>2020</v>
      </c>
    </row>
    <row r="6934" spans="2:4">
      <c r="B6934" s="80">
        <v>43915</v>
      </c>
      <c r="C6934">
        <v>3.25</v>
      </c>
      <c r="D6934">
        <v>2020</v>
      </c>
    </row>
    <row r="6935" spans="2:4">
      <c r="B6935" s="80">
        <v>43916</v>
      </c>
      <c r="C6935">
        <v>3.25</v>
      </c>
      <c r="D6935">
        <v>2020</v>
      </c>
    </row>
    <row r="6936" spans="2:4">
      <c r="B6936" s="80">
        <v>43917</v>
      </c>
      <c r="C6936">
        <v>3.25</v>
      </c>
      <c r="D6936">
        <v>2020</v>
      </c>
    </row>
    <row r="6937" spans="2:4">
      <c r="B6937" s="80">
        <v>43920</v>
      </c>
      <c r="C6937">
        <v>3.25</v>
      </c>
      <c r="D6937">
        <v>2020</v>
      </c>
    </row>
    <row r="6938" spans="2:4">
      <c r="B6938" s="80">
        <v>43921</v>
      </c>
      <c r="C6938">
        <v>3.25</v>
      </c>
      <c r="D6938">
        <v>2020</v>
      </c>
    </row>
    <row r="6939" spans="2:4">
      <c r="B6939" s="80">
        <v>43922</v>
      </c>
      <c r="C6939">
        <v>3.25</v>
      </c>
      <c r="D6939">
        <v>2020</v>
      </c>
    </row>
    <row r="6940" spans="2:4">
      <c r="B6940" s="80">
        <v>43923</v>
      </c>
      <c r="C6940">
        <v>3.25</v>
      </c>
      <c r="D6940">
        <v>2020</v>
      </c>
    </row>
    <row r="6941" spans="2:4">
      <c r="B6941" s="80">
        <v>43924</v>
      </c>
      <c r="C6941">
        <v>3.25</v>
      </c>
      <c r="D6941">
        <v>2020</v>
      </c>
    </row>
    <row r="6942" spans="2:4">
      <c r="B6942" s="80">
        <v>43927</v>
      </c>
      <c r="C6942">
        <v>3.25</v>
      </c>
      <c r="D6942">
        <v>2020</v>
      </c>
    </row>
    <row r="6943" spans="2:4">
      <c r="B6943" s="80">
        <v>43928</v>
      </c>
      <c r="C6943">
        <v>3.25</v>
      </c>
      <c r="D6943">
        <v>2020</v>
      </c>
    </row>
    <row r="6944" spans="2:4">
      <c r="B6944" s="80">
        <v>43929</v>
      </c>
      <c r="C6944">
        <v>3.25</v>
      </c>
      <c r="D6944">
        <v>2020</v>
      </c>
    </row>
    <row r="6945" spans="2:4">
      <c r="B6945" s="80">
        <v>43930</v>
      </c>
      <c r="C6945">
        <v>3.25</v>
      </c>
      <c r="D6945">
        <v>2020</v>
      </c>
    </row>
    <row r="6946" spans="2:4">
      <c r="B6946" s="80">
        <v>43931</v>
      </c>
      <c r="C6946">
        <v>3.25</v>
      </c>
      <c r="D6946">
        <v>2020</v>
      </c>
    </row>
    <row r="6947" spans="2:4">
      <c r="B6947" s="80">
        <v>43934</v>
      </c>
      <c r="C6947">
        <v>3.25</v>
      </c>
      <c r="D6947">
        <v>2020</v>
      </c>
    </row>
    <row r="6948" spans="2:4">
      <c r="B6948" s="80">
        <v>43935</v>
      </c>
      <c r="C6948">
        <v>3.25</v>
      </c>
      <c r="D6948">
        <v>2020</v>
      </c>
    </row>
    <row r="6949" spans="2:4">
      <c r="B6949" s="80">
        <v>43936</v>
      </c>
      <c r="C6949">
        <v>3.25</v>
      </c>
      <c r="D6949">
        <v>2020</v>
      </c>
    </row>
    <row r="6950" spans="2:4">
      <c r="B6950" s="80">
        <v>43937</v>
      </c>
      <c r="C6950">
        <v>3.25</v>
      </c>
      <c r="D6950">
        <v>2020</v>
      </c>
    </row>
    <row r="6951" spans="2:4">
      <c r="B6951" s="80">
        <v>43938</v>
      </c>
      <c r="C6951">
        <v>3.25</v>
      </c>
      <c r="D6951">
        <v>2020</v>
      </c>
    </row>
    <row r="6952" spans="2:4">
      <c r="B6952" s="80">
        <v>43941</v>
      </c>
      <c r="C6952">
        <v>3.25</v>
      </c>
      <c r="D6952">
        <v>2020</v>
      </c>
    </row>
    <row r="6953" spans="2:4">
      <c r="B6953" s="80">
        <v>43942</v>
      </c>
      <c r="C6953">
        <v>3.25</v>
      </c>
      <c r="D6953">
        <v>2020</v>
      </c>
    </row>
    <row r="6954" spans="2:4">
      <c r="B6954" s="80">
        <v>43943</v>
      </c>
      <c r="C6954">
        <v>3.25</v>
      </c>
      <c r="D6954">
        <v>2020</v>
      </c>
    </row>
    <row r="6955" spans="2:4">
      <c r="B6955" s="80">
        <v>43944</v>
      </c>
      <c r="C6955">
        <v>3.25</v>
      </c>
      <c r="D6955">
        <v>2020</v>
      </c>
    </row>
    <row r="6956" spans="2:4">
      <c r="B6956" s="80">
        <v>43945</v>
      </c>
      <c r="C6956">
        <v>3.25</v>
      </c>
      <c r="D6956">
        <v>2020</v>
      </c>
    </row>
    <row r="6957" spans="2:4">
      <c r="B6957" s="80">
        <v>43948</v>
      </c>
      <c r="C6957">
        <v>3.25</v>
      </c>
      <c r="D6957">
        <v>2020</v>
      </c>
    </row>
    <row r="6958" spans="2:4">
      <c r="B6958" s="80">
        <v>43949</v>
      </c>
      <c r="C6958">
        <v>3.25</v>
      </c>
      <c r="D6958">
        <v>2020</v>
      </c>
    </row>
    <row r="6959" spans="2:4">
      <c r="B6959" s="80">
        <v>43950</v>
      </c>
      <c r="C6959">
        <v>3.25</v>
      </c>
      <c r="D6959">
        <v>2020</v>
      </c>
    </row>
    <row r="6960" spans="2:4">
      <c r="B6960" s="80">
        <v>43951</v>
      </c>
      <c r="C6960">
        <v>3.25</v>
      </c>
      <c r="D6960">
        <v>2020</v>
      </c>
    </row>
    <row r="6961" spans="2:4">
      <c r="B6961" s="80">
        <v>43952</v>
      </c>
      <c r="C6961">
        <v>3.25</v>
      </c>
      <c r="D6961">
        <v>2020</v>
      </c>
    </row>
    <row r="6962" spans="2:4">
      <c r="B6962" s="80">
        <v>43955</v>
      </c>
      <c r="C6962">
        <v>3.25</v>
      </c>
      <c r="D6962">
        <v>2020</v>
      </c>
    </row>
    <row r="6963" spans="2:4">
      <c r="B6963" s="80">
        <v>43956</v>
      </c>
      <c r="C6963">
        <v>3.25</v>
      </c>
      <c r="D6963">
        <v>2020</v>
      </c>
    </row>
    <row r="6964" spans="2:4">
      <c r="B6964" s="80">
        <v>43957</v>
      </c>
      <c r="C6964">
        <v>3.25</v>
      </c>
      <c r="D6964">
        <v>2020</v>
      </c>
    </row>
    <row r="6965" spans="2:4">
      <c r="B6965" s="80">
        <v>43958</v>
      </c>
      <c r="C6965">
        <v>3.25</v>
      </c>
      <c r="D6965">
        <v>2020</v>
      </c>
    </row>
    <row r="6966" spans="2:4">
      <c r="B6966" s="80">
        <v>43959</v>
      </c>
      <c r="C6966">
        <v>3.25</v>
      </c>
      <c r="D6966">
        <v>2020</v>
      </c>
    </row>
    <row r="6967" spans="2:4">
      <c r="B6967" s="80">
        <v>43962</v>
      </c>
      <c r="C6967">
        <v>3.25</v>
      </c>
      <c r="D6967">
        <v>2020</v>
      </c>
    </row>
    <row r="6968" spans="2:4">
      <c r="B6968" s="80">
        <v>43963</v>
      </c>
      <c r="C6968">
        <v>3.25</v>
      </c>
      <c r="D6968">
        <v>2020</v>
      </c>
    </row>
    <row r="6969" spans="2:4">
      <c r="B6969" s="80">
        <v>43964</v>
      </c>
      <c r="C6969">
        <v>3.25</v>
      </c>
      <c r="D6969">
        <v>2020</v>
      </c>
    </row>
    <row r="6970" spans="2:4">
      <c r="B6970" s="80">
        <v>43965</v>
      </c>
      <c r="C6970">
        <v>3.25</v>
      </c>
      <c r="D6970">
        <v>2020</v>
      </c>
    </row>
    <row r="6971" spans="2:4">
      <c r="B6971" s="80">
        <v>43966</v>
      </c>
      <c r="C6971">
        <v>3.25</v>
      </c>
      <c r="D6971">
        <v>2020</v>
      </c>
    </row>
    <row r="6972" spans="2:4">
      <c r="B6972" s="80">
        <v>43969</v>
      </c>
      <c r="C6972">
        <v>3.25</v>
      </c>
      <c r="D6972">
        <v>2020</v>
      </c>
    </row>
    <row r="6973" spans="2:4">
      <c r="B6973" s="80">
        <v>43970</v>
      </c>
      <c r="C6973">
        <v>3.25</v>
      </c>
      <c r="D6973">
        <v>2020</v>
      </c>
    </row>
    <row r="6974" spans="2:4">
      <c r="B6974" s="80">
        <v>43971</v>
      </c>
      <c r="C6974">
        <v>3.25</v>
      </c>
      <c r="D6974">
        <v>2020</v>
      </c>
    </row>
    <row r="6975" spans="2:4">
      <c r="B6975" s="80">
        <v>43972</v>
      </c>
      <c r="C6975">
        <v>3.25</v>
      </c>
      <c r="D6975">
        <v>2020</v>
      </c>
    </row>
    <row r="6976" spans="2:4">
      <c r="B6976" s="80">
        <v>43973</v>
      </c>
      <c r="C6976">
        <v>3.25</v>
      </c>
      <c r="D6976">
        <v>2020</v>
      </c>
    </row>
    <row r="6977" spans="2:4">
      <c r="B6977" s="80">
        <v>43976</v>
      </c>
      <c r="C6977">
        <v>3.25</v>
      </c>
      <c r="D6977">
        <v>2020</v>
      </c>
    </row>
    <row r="6978" spans="2:4">
      <c r="B6978" s="80">
        <v>43977</v>
      </c>
      <c r="C6978">
        <v>3.25</v>
      </c>
      <c r="D6978">
        <v>2020</v>
      </c>
    </row>
    <row r="6979" spans="2:4">
      <c r="B6979" s="80">
        <v>43978</v>
      </c>
      <c r="C6979">
        <v>3.25</v>
      </c>
      <c r="D6979">
        <v>2020</v>
      </c>
    </row>
    <row r="6980" spans="2:4">
      <c r="B6980" s="80">
        <v>43979</v>
      </c>
      <c r="C6980">
        <v>3.25</v>
      </c>
      <c r="D6980">
        <v>2020</v>
      </c>
    </row>
    <row r="6981" spans="2:4">
      <c r="B6981" s="80">
        <v>43980</v>
      </c>
      <c r="C6981">
        <v>3.25</v>
      </c>
      <c r="D6981">
        <v>2020</v>
      </c>
    </row>
    <row r="6982" spans="2:4">
      <c r="B6982" s="80">
        <v>43983</v>
      </c>
      <c r="C6982">
        <v>3.25</v>
      </c>
      <c r="D6982">
        <v>2020</v>
      </c>
    </row>
    <row r="6983" spans="2:4">
      <c r="B6983" s="80">
        <v>43984</v>
      </c>
      <c r="C6983">
        <v>3.25</v>
      </c>
      <c r="D6983">
        <v>2020</v>
      </c>
    </row>
    <row r="6984" spans="2:4">
      <c r="B6984" s="80">
        <v>43985</v>
      </c>
      <c r="C6984">
        <v>3.25</v>
      </c>
      <c r="D6984">
        <v>2020</v>
      </c>
    </row>
    <row r="6985" spans="2:4">
      <c r="B6985" s="80">
        <v>43986</v>
      </c>
      <c r="C6985">
        <v>3.25</v>
      </c>
      <c r="D6985">
        <v>2020</v>
      </c>
    </row>
    <row r="6986" spans="2:4">
      <c r="B6986" s="80">
        <v>43987</v>
      </c>
      <c r="C6986">
        <v>3.25</v>
      </c>
      <c r="D6986">
        <v>2020</v>
      </c>
    </row>
    <row r="6987" spans="2:4">
      <c r="B6987" s="80">
        <v>43990</v>
      </c>
      <c r="C6987">
        <v>3.25</v>
      </c>
      <c r="D6987">
        <v>2020</v>
      </c>
    </row>
    <row r="6988" spans="2:4">
      <c r="B6988" s="80">
        <v>43991</v>
      </c>
      <c r="C6988">
        <v>3.25</v>
      </c>
      <c r="D6988">
        <v>2020</v>
      </c>
    </row>
    <row r="6989" spans="2:4">
      <c r="B6989" s="80">
        <v>43992</v>
      </c>
      <c r="C6989">
        <v>3.25</v>
      </c>
      <c r="D6989">
        <v>2020</v>
      </c>
    </row>
    <row r="6990" spans="2:4">
      <c r="B6990" s="80">
        <v>43993</v>
      </c>
      <c r="C6990">
        <v>3.25</v>
      </c>
      <c r="D6990">
        <v>2020</v>
      </c>
    </row>
    <row r="6991" spans="2:4">
      <c r="B6991" s="80">
        <v>43994</v>
      </c>
      <c r="C6991">
        <v>3.25</v>
      </c>
      <c r="D6991">
        <v>2020</v>
      </c>
    </row>
    <row r="6992" spans="2:4">
      <c r="B6992" s="80">
        <v>43997</v>
      </c>
      <c r="C6992">
        <v>3.25</v>
      </c>
      <c r="D6992">
        <v>2020</v>
      </c>
    </row>
    <row r="6993" spans="2:4">
      <c r="B6993" s="80">
        <v>43998</v>
      </c>
      <c r="C6993">
        <v>3.25</v>
      </c>
      <c r="D6993">
        <v>2020</v>
      </c>
    </row>
    <row r="6994" spans="2:4">
      <c r="B6994" s="80">
        <v>43999</v>
      </c>
      <c r="C6994">
        <v>3.25</v>
      </c>
      <c r="D6994">
        <v>2020</v>
      </c>
    </row>
    <row r="6995" spans="2:4">
      <c r="B6995" s="80">
        <v>44000</v>
      </c>
      <c r="C6995">
        <v>3.25</v>
      </c>
      <c r="D6995">
        <v>2020</v>
      </c>
    </row>
    <row r="6996" spans="2:4">
      <c r="B6996" s="80">
        <v>44001</v>
      </c>
      <c r="C6996">
        <v>3.25</v>
      </c>
      <c r="D6996">
        <v>2020</v>
      </c>
    </row>
    <row r="6997" spans="2:4">
      <c r="B6997" s="80">
        <v>44004</v>
      </c>
      <c r="C6997">
        <v>3.25</v>
      </c>
      <c r="D6997">
        <v>2020</v>
      </c>
    </row>
    <row r="6998" spans="2:4">
      <c r="B6998" s="80">
        <v>44005</v>
      </c>
      <c r="C6998">
        <v>3.25</v>
      </c>
      <c r="D6998">
        <v>2020</v>
      </c>
    </row>
    <row r="6999" spans="2:4">
      <c r="B6999" s="80">
        <v>44006</v>
      </c>
      <c r="C6999">
        <v>3.25</v>
      </c>
      <c r="D6999">
        <v>2020</v>
      </c>
    </row>
    <row r="7000" spans="2:4">
      <c r="B7000" s="80">
        <v>44007</v>
      </c>
      <c r="C7000">
        <v>3.25</v>
      </c>
      <c r="D7000">
        <v>2020</v>
      </c>
    </row>
    <row r="7001" spans="2:4">
      <c r="B7001" s="80">
        <v>44008</v>
      </c>
      <c r="C7001">
        <v>3.25</v>
      </c>
      <c r="D7001">
        <v>2020</v>
      </c>
    </row>
    <row r="7002" spans="2:4">
      <c r="B7002" s="80">
        <v>44011</v>
      </c>
      <c r="C7002">
        <v>3.25</v>
      </c>
      <c r="D7002">
        <v>2020</v>
      </c>
    </row>
    <row r="7003" spans="2:4">
      <c r="B7003" s="80">
        <v>44012</v>
      </c>
      <c r="C7003">
        <v>3.25</v>
      </c>
      <c r="D7003">
        <v>2020</v>
      </c>
    </row>
    <row r="7004" spans="2:4">
      <c r="B7004" s="80">
        <v>44013</v>
      </c>
      <c r="C7004">
        <v>3.25</v>
      </c>
      <c r="D7004">
        <v>2020</v>
      </c>
    </row>
    <row r="7005" spans="2:4">
      <c r="B7005" s="80">
        <v>44014</v>
      </c>
      <c r="C7005">
        <v>3.25</v>
      </c>
      <c r="D7005">
        <v>2020</v>
      </c>
    </row>
    <row r="7006" spans="2:4">
      <c r="B7006" s="80">
        <v>44015</v>
      </c>
      <c r="C7006">
        <v>3.25</v>
      </c>
      <c r="D7006">
        <v>2020</v>
      </c>
    </row>
    <row r="7007" spans="2:4">
      <c r="B7007" s="80">
        <v>44018</v>
      </c>
      <c r="C7007">
        <v>3.25</v>
      </c>
      <c r="D7007">
        <v>2020</v>
      </c>
    </row>
    <row r="7008" spans="2:4">
      <c r="B7008" s="80">
        <v>44019</v>
      </c>
      <c r="C7008">
        <v>3.25</v>
      </c>
      <c r="D7008">
        <v>2020</v>
      </c>
    </row>
    <row r="7009" spans="2:4">
      <c r="B7009" s="80">
        <v>44020</v>
      </c>
      <c r="C7009">
        <v>3.25</v>
      </c>
      <c r="D7009">
        <v>2020</v>
      </c>
    </row>
    <row r="7010" spans="2:4">
      <c r="B7010" s="80">
        <v>44021</v>
      </c>
      <c r="C7010">
        <v>3.25</v>
      </c>
      <c r="D7010">
        <v>2020</v>
      </c>
    </row>
    <row r="7011" spans="2:4">
      <c r="B7011" s="80">
        <v>44022</v>
      </c>
      <c r="C7011">
        <v>3.25</v>
      </c>
      <c r="D7011">
        <v>2020</v>
      </c>
    </row>
    <row r="7012" spans="2:4">
      <c r="B7012" s="80">
        <v>44025</v>
      </c>
      <c r="C7012">
        <v>3.25</v>
      </c>
      <c r="D7012">
        <v>2020</v>
      </c>
    </row>
    <row r="7013" spans="2:4">
      <c r="B7013" s="80">
        <v>44026</v>
      </c>
      <c r="C7013">
        <v>3.25</v>
      </c>
      <c r="D7013">
        <v>2020</v>
      </c>
    </row>
    <row r="7014" spans="2:4">
      <c r="B7014" s="80">
        <v>44027</v>
      </c>
      <c r="C7014">
        <v>3.25</v>
      </c>
      <c r="D7014">
        <v>2020</v>
      </c>
    </row>
    <row r="7015" spans="2:4">
      <c r="B7015" s="80">
        <v>44028</v>
      </c>
      <c r="C7015">
        <v>3.25</v>
      </c>
      <c r="D7015">
        <v>2020</v>
      </c>
    </row>
    <row r="7016" spans="2:4">
      <c r="B7016" s="80">
        <v>44029</v>
      </c>
      <c r="C7016">
        <v>3.25</v>
      </c>
      <c r="D7016">
        <v>2020</v>
      </c>
    </row>
    <row r="7017" spans="2:4">
      <c r="B7017" s="80">
        <v>44032</v>
      </c>
      <c r="C7017">
        <v>3.25</v>
      </c>
      <c r="D7017">
        <v>2020</v>
      </c>
    </row>
    <row r="7018" spans="2:4">
      <c r="B7018" s="80">
        <v>44033</v>
      </c>
      <c r="C7018">
        <v>3.25</v>
      </c>
      <c r="D7018">
        <v>2020</v>
      </c>
    </row>
    <row r="7019" spans="2:4">
      <c r="B7019" s="80">
        <v>44034</v>
      </c>
      <c r="C7019">
        <v>3.25</v>
      </c>
      <c r="D7019">
        <v>2020</v>
      </c>
    </row>
    <row r="7020" spans="2:4">
      <c r="B7020" s="80">
        <v>44035</v>
      </c>
      <c r="C7020">
        <v>3.25</v>
      </c>
      <c r="D7020">
        <v>2020</v>
      </c>
    </row>
    <row r="7021" spans="2:4">
      <c r="B7021" s="80">
        <v>44036</v>
      </c>
      <c r="C7021">
        <v>3.25</v>
      </c>
      <c r="D7021">
        <v>2020</v>
      </c>
    </row>
    <row r="7022" spans="2:4">
      <c r="B7022" s="80">
        <v>44039</v>
      </c>
      <c r="C7022">
        <v>3.25</v>
      </c>
      <c r="D7022">
        <v>2020</v>
      </c>
    </row>
    <row r="7023" spans="2:4">
      <c r="B7023" s="80">
        <v>44040</v>
      </c>
      <c r="C7023">
        <v>3.25</v>
      </c>
      <c r="D7023">
        <v>2020</v>
      </c>
    </row>
    <row r="7024" spans="2:4">
      <c r="B7024" s="80">
        <v>44041</v>
      </c>
      <c r="C7024">
        <v>3.25</v>
      </c>
      <c r="D7024">
        <v>2020</v>
      </c>
    </row>
    <row r="7025" spans="2:4">
      <c r="B7025" s="80">
        <v>44042</v>
      </c>
      <c r="C7025">
        <v>3.25</v>
      </c>
      <c r="D7025">
        <v>2020</v>
      </c>
    </row>
    <row r="7026" spans="2:4">
      <c r="B7026" s="80">
        <v>44043</v>
      </c>
      <c r="C7026">
        <v>3.25</v>
      </c>
      <c r="D7026">
        <v>2020</v>
      </c>
    </row>
    <row r="7027" spans="2:4">
      <c r="B7027" s="80">
        <v>44046</v>
      </c>
      <c r="C7027">
        <v>3.25</v>
      </c>
      <c r="D7027">
        <v>2020</v>
      </c>
    </row>
    <row r="7028" spans="2:4">
      <c r="B7028" s="80">
        <v>44047</v>
      </c>
      <c r="C7028">
        <v>3.25</v>
      </c>
      <c r="D7028">
        <v>2020</v>
      </c>
    </row>
    <row r="7029" spans="2:4">
      <c r="B7029" s="80">
        <v>44048</v>
      </c>
      <c r="C7029">
        <v>3.25</v>
      </c>
      <c r="D7029">
        <v>2020</v>
      </c>
    </row>
    <row r="7030" spans="2:4">
      <c r="B7030" s="80">
        <v>44049</v>
      </c>
      <c r="C7030">
        <v>3.25</v>
      </c>
      <c r="D7030">
        <v>2020</v>
      </c>
    </row>
    <row r="7031" spans="2:4">
      <c r="B7031" s="80">
        <v>44050</v>
      </c>
      <c r="C7031">
        <v>3.25</v>
      </c>
      <c r="D7031">
        <v>2020</v>
      </c>
    </row>
    <row r="7032" spans="2:4">
      <c r="B7032" s="80">
        <v>44053</v>
      </c>
      <c r="C7032">
        <v>3.25</v>
      </c>
      <c r="D7032">
        <v>2020</v>
      </c>
    </row>
    <row r="7033" spans="2:4">
      <c r="B7033" s="80">
        <v>44054</v>
      </c>
      <c r="C7033">
        <v>3.25</v>
      </c>
      <c r="D7033">
        <v>2020</v>
      </c>
    </row>
    <row r="7034" spans="2:4">
      <c r="B7034" s="80">
        <v>44055</v>
      </c>
      <c r="C7034">
        <v>3.25</v>
      </c>
      <c r="D7034">
        <v>2020</v>
      </c>
    </row>
    <row r="7035" spans="2:4">
      <c r="B7035" s="80">
        <v>44056</v>
      </c>
      <c r="C7035">
        <v>3.25</v>
      </c>
      <c r="D7035">
        <v>2020</v>
      </c>
    </row>
    <row r="7036" spans="2:4">
      <c r="B7036" s="80">
        <v>44057</v>
      </c>
      <c r="C7036">
        <v>3.25</v>
      </c>
      <c r="D7036">
        <v>2020</v>
      </c>
    </row>
    <row r="7037" spans="2:4">
      <c r="B7037" s="80">
        <v>44060</v>
      </c>
      <c r="C7037">
        <v>3.25</v>
      </c>
      <c r="D7037">
        <v>2020</v>
      </c>
    </row>
    <row r="7038" spans="2:4">
      <c r="B7038" s="80">
        <v>44061</v>
      </c>
      <c r="C7038">
        <v>3.25</v>
      </c>
      <c r="D7038">
        <v>2020</v>
      </c>
    </row>
    <row r="7039" spans="2:4">
      <c r="B7039" s="80">
        <v>44062</v>
      </c>
      <c r="C7039">
        <v>3.25</v>
      </c>
      <c r="D7039">
        <v>2020</v>
      </c>
    </row>
    <row r="7040" spans="2:4">
      <c r="B7040" s="80">
        <v>44063</v>
      </c>
      <c r="C7040">
        <v>3.25</v>
      </c>
      <c r="D7040">
        <v>2020</v>
      </c>
    </row>
    <row r="7041" spans="2:4">
      <c r="B7041" s="80">
        <v>44064</v>
      </c>
      <c r="C7041">
        <v>3.25</v>
      </c>
      <c r="D7041">
        <v>2020</v>
      </c>
    </row>
    <row r="7042" spans="2:4">
      <c r="B7042" s="80">
        <v>44067</v>
      </c>
      <c r="C7042">
        <v>3.25</v>
      </c>
      <c r="D7042">
        <v>2020</v>
      </c>
    </row>
    <row r="7043" spans="2:4">
      <c r="B7043" s="80">
        <v>44068</v>
      </c>
      <c r="C7043">
        <v>3.25</v>
      </c>
      <c r="D7043">
        <v>2020</v>
      </c>
    </row>
    <row r="7044" spans="2:4">
      <c r="B7044" s="80">
        <v>44069</v>
      </c>
      <c r="C7044">
        <v>3.25</v>
      </c>
      <c r="D7044">
        <v>2020</v>
      </c>
    </row>
    <row r="7045" spans="2:4">
      <c r="B7045" s="80">
        <v>44070</v>
      </c>
      <c r="C7045">
        <v>3.25</v>
      </c>
      <c r="D7045">
        <v>2020</v>
      </c>
    </row>
    <row r="7046" spans="2:4">
      <c r="B7046" s="80">
        <v>44071</v>
      </c>
      <c r="C7046">
        <v>3.25</v>
      </c>
      <c r="D7046">
        <v>2020</v>
      </c>
    </row>
    <row r="7047" spans="2:4">
      <c r="B7047" s="80">
        <v>44074</v>
      </c>
      <c r="C7047">
        <v>3.25</v>
      </c>
      <c r="D7047">
        <v>2020</v>
      </c>
    </row>
    <row r="7048" spans="2:4">
      <c r="B7048" s="80">
        <v>44075</v>
      </c>
      <c r="C7048">
        <v>3.25</v>
      </c>
      <c r="D7048">
        <v>2020</v>
      </c>
    </row>
    <row r="7049" spans="2:4">
      <c r="B7049" s="80">
        <v>44076</v>
      </c>
      <c r="C7049">
        <v>3.25</v>
      </c>
      <c r="D7049">
        <v>2020</v>
      </c>
    </row>
    <row r="7050" spans="2:4">
      <c r="B7050" s="80">
        <v>44077</v>
      </c>
      <c r="C7050">
        <v>3.25</v>
      </c>
      <c r="D7050">
        <v>2020</v>
      </c>
    </row>
    <row r="7051" spans="2:4">
      <c r="B7051" s="80">
        <v>44078</v>
      </c>
      <c r="C7051">
        <v>3.25</v>
      </c>
      <c r="D7051">
        <v>2020</v>
      </c>
    </row>
    <row r="7052" spans="2:4">
      <c r="B7052" s="80">
        <v>44081</v>
      </c>
      <c r="C7052">
        <v>3.25</v>
      </c>
      <c r="D7052">
        <v>2020</v>
      </c>
    </row>
    <row r="7053" spans="2:4">
      <c r="B7053" s="80">
        <v>44082</v>
      </c>
      <c r="C7053">
        <v>3.25</v>
      </c>
      <c r="D7053">
        <v>2020</v>
      </c>
    </row>
    <row r="7054" spans="2:4">
      <c r="B7054" s="80">
        <v>44083</v>
      </c>
      <c r="C7054">
        <v>3.25</v>
      </c>
      <c r="D7054">
        <v>2020</v>
      </c>
    </row>
    <row r="7055" spans="2:4">
      <c r="B7055" s="80">
        <v>44084</v>
      </c>
      <c r="C7055">
        <v>3.25</v>
      </c>
      <c r="D7055">
        <v>2020</v>
      </c>
    </row>
    <row r="7056" spans="2:4">
      <c r="B7056" s="80">
        <v>44085</v>
      </c>
      <c r="C7056">
        <v>3.25</v>
      </c>
      <c r="D7056">
        <v>2020</v>
      </c>
    </row>
    <row r="7057" spans="2:4">
      <c r="B7057" s="80">
        <v>44088</v>
      </c>
      <c r="C7057">
        <v>3.25</v>
      </c>
      <c r="D7057">
        <v>2020</v>
      </c>
    </row>
    <row r="7058" spans="2:4">
      <c r="B7058" s="80">
        <v>44089</v>
      </c>
      <c r="C7058">
        <v>3.25</v>
      </c>
      <c r="D7058">
        <v>2020</v>
      </c>
    </row>
    <row r="7059" spans="2:4">
      <c r="B7059" s="80">
        <v>44090</v>
      </c>
      <c r="C7059">
        <v>3.25</v>
      </c>
      <c r="D7059">
        <v>2020</v>
      </c>
    </row>
    <row r="7060" spans="2:4">
      <c r="B7060" s="80">
        <v>44091</v>
      </c>
      <c r="C7060">
        <v>3.25</v>
      </c>
      <c r="D7060">
        <v>2020</v>
      </c>
    </row>
    <row r="7061" spans="2:4">
      <c r="B7061" s="80">
        <v>44092</v>
      </c>
      <c r="C7061">
        <v>3.25</v>
      </c>
      <c r="D7061">
        <v>2020</v>
      </c>
    </row>
    <row r="7062" spans="2:4">
      <c r="B7062" s="80">
        <v>44095</v>
      </c>
      <c r="C7062">
        <v>3.25</v>
      </c>
      <c r="D7062">
        <v>2020</v>
      </c>
    </row>
    <row r="7063" spans="2:4">
      <c r="B7063" s="80">
        <v>44096</v>
      </c>
      <c r="C7063">
        <v>3.25</v>
      </c>
      <c r="D7063">
        <v>2020</v>
      </c>
    </row>
    <row r="7064" spans="2:4">
      <c r="B7064" s="80">
        <v>44097</v>
      </c>
      <c r="C7064">
        <v>3.25</v>
      </c>
      <c r="D7064">
        <v>2020</v>
      </c>
    </row>
    <row r="7065" spans="2:4">
      <c r="B7065" s="80">
        <v>44098</v>
      </c>
      <c r="C7065">
        <v>3.25</v>
      </c>
      <c r="D7065">
        <v>2020</v>
      </c>
    </row>
    <row r="7066" spans="2:4">
      <c r="B7066" s="80">
        <v>44099</v>
      </c>
      <c r="C7066">
        <v>3.25</v>
      </c>
      <c r="D7066">
        <v>2020</v>
      </c>
    </row>
    <row r="7067" spans="2:4">
      <c r="B7067" s="80">
        <v>44102</v>
      </c>
      <c r="C7067">
        <v>3.25</v>
      </c>
      <c r="D7067">
        <v>2020</v>
      </c>
    </row>
    <row r="7068" spans="2:4">
      <c r="B7068" s="80">
        <v>44103</v>
      </c>
      <c r="C7068">
        <v>3.25</v>
      </c>
      <c r="D7068">
        <v>2020</v>
      </c>
    </row>
    <row r="7069" spans="2:4">
      <c r="B7069" s="80">
        <v>44104</v>
      </c>
      <c r="C7069">
        <v>3.25</v>
      </c>
      <c r="D7069">
        <v>2020</v>
      </c>
    </row>
    <row r="7070" spans="2:4">
      <c r="B7070" s="80">
        <v>44105</v>
      </c>
      <c r="C7070">
        <v>3.25</v>
      </c>
      <c r="D7070">
        <v>2020</v>
      </c>
    </row>
    <row r="7071" spans="2:4">
      <c r="B7071" s="80">
        <v>44106</v>
      </c>
      <c r="C7071">
        <v>3.25</v>
      </c>
      <c r="D7071">
        <v>2020</v>
      </c>
    </row>
    <row r="7072" spans="2:4">
      <c r="B7072" s="80">
        <v>44109</v>
      </c>
      <c r="C7072">
        <v>3.25</v>
      </c>
      <c r="D7072">
        <v>2020</v>
      </c>
    </row>
    <row r="7073" spans="2:4">
      <c r="B7073" s="80">
        <v>44110</v>
      </c>
      <c r="C7073">
        <v>3.25</v>
      </c>
      <c r="D7073">
        <v>2020</v>
      </c>
    </row>
    <row r="7074" spans="2:4">
      <c r="B7074" s="80">
        <v>44111</v>
      </c>
      <c r="C7074">
        <v>3.25</v>
      </c>
      <c r="D7074">
        <v>2020</v>
      </c>
    </row>
    <row r="7075" spans="2:4">
      <c r="B7075" s="80">
        <v>44112</v>
      </c>
      <c r="C7075">
        <v>3.25</v>
      </c>
      <c r="D7075">
        <v>2020</v>
      </c>
    </row>
    <row r="7076" spans="2:4">
      <c r="B7076" s="80">
        <v>44113</v>
      </c>
      <c r="C7076">
        <v>3.25</v>
      </c>
      <c r="D7076">
        <v>2020</v>
      </c>
    </row>
    <row r="7077" spans="2:4">
      <c r="B7077" s="80">
        <v>44116</v>
      </c>
      <c r="C7077">
        <v>3.25</v>
      </c>
      <c r="D7077">
        <v>2020</v>
      </c>
    </row>
    <row r="7078" spans="2:4">
      <c r="B7078" s="80">
        <v>44117</v>
      </c>
      <c r="C7078">
        <v>3.25</v>
      </c>
      <c r="D7078">
        <v>2020</v>
      </c>
    </row>
    <row r="7079" spans="2:4">
      <c r="B7079" s="80">
        <v>44118</v>
      </c>
      <c r="C7079">
        <v>3.25</v>
      </c>
      <c r="D7079">
        <v>2020</v>
      </c>
    </row>
    <row r="7080" spans="2:4">
      <c r="B7080" s="80">
        <v>44119</v>
      </c>
      <c r="C7080">
        <v>3.25</v>
      </c>
      <c r="D7080">
        <v>2020</v>
      </c>
    </row>
    <row r="7081" spans="2:4">
      <c r="B7081" s="80">
        <v>44120</v>
      </c>
      <c r="C7081">
        <v>3.25</v>
      </c>
      <c r="D7081">
        <v>2020</v>
      </c>
    </row>
    <row r="7082" spans="2:4">
      <c r="B7082" s="80">
        <v>44123</v>
      </c>
      <c r="C7082">
        <v>3.25</v>
      </c>
      <c r="D7082">
        <v>2020</v>
      </c>
    </row>
    <row r="7083" spans="2:4">
      <c r="B7083" s="80">
        <v>44124</v>
      </c>
      <c r="C7083">
        <v>3.25</v>
      </c>
      <c r="D7083">
        <v>2020</v>
      </c>
    </row>
    <row r="7084" spans="2:4">
      <c r="B7084" s="80">
        <v>44125</v>
      </c>
      <c r="C7084">
        <v>3.25</v>
      </c>
      <c r="D7084">
        <v>2020</v>
      </c>
    </row>
    <row r="7085" spans="2:4">
      <c r="B7085" s="80">
        <v>44126</v>
      </c>
      <c r="C7085">
        <v>3.25</v>
      </c>
      <c r="D7085">
        <v>2020</v>
      </c>
    </row>
    <row r="7086" spans="2:4">
      <c r="B7086" s="80">
        <v>44127</v>
      </c>
      <c r="C7086">
        <v>3.25</v>
      </c>
      <c r="D7086">
        <v>2020</v>
      </c>
    </row>
    <row r="7087" spans="2:4">
      <c r="B7087" s="80">
        <v>44130</v>
      </c>
      <c r="C7087">
        <v>3.25</v>
      </c>
      <c r="D7087">
        <v>2020</v>
      </c>
    </row>
    <row r="7088" spans="2:4">
      <c r="B7088" s="80">
        <v>44131</v>
      </c>
      <c r="C7088">
        <v>3.25</v>
      </c>
      <c r="D7088">
        <v>2020</v>
      </c>
    </row>
    <row r="7089" spans="2:4">
      <c r="B7089" s="80">
        <v>44132</v>
      </c>
      <c r="C7089">
        <v>3.25</v>
      </c>
      <c r="D7089">
        <v>2020</v>
      </c>
    </row>
    <row r="7090" spans="2:4">
      <c r="B7090" s="80">
        <v>44133</v>
      </c>
      <c r="C7090">
        <v>3.25</v>
      </c>
      <c r="D7090">
        <v>2020</v>
      </c>
    </row>
    <row r="7091" spans="2:4">
      <c r="B7091" s="80">
        <v>44134</v>
      </c>
      <c r="C7091">
        <v>3.25</v>
      </c>
      <c r="D7091">
        <v>2020</v>
      </c>
    </row>
    <row r="7092" spans="2:4">
      <c r="B7092" s="80">
        <v>44137</v>
      </c>
      <c r="C7092">
        <v>3.25</v>
      </c>
      <c r="D7092">
        <v>2020</v>
      </c>
    </row>
    <row r="7093" spans="2:4">
      <c r="B7093" s="80">
        <v>44138</v>
      </c>
      <c r="C7093">
        <v>3.25</v>
      </c>
      <c r="D7093">
        <v>2020</v>
      </c>
    </row>
    <row r="7094" spans="2:4">
      <c r="B7094" s="80">
        <v>44139</v>
      </c>
      <c r="C7094">
        <v>3.25</v>
      </c>
      <c r="D7094">
        <v>2020</v>
      </c>
    </row>
    <row r="7095" spans="2:4">
      <c r="B7095" s="80">
        <v>44140</v>
      </c>
      <c r="C7095">
        <v>3.25</v>
      </c>
      <c r="D7095">
        <v>2020</v>
      </c>
    </row>
    <row r="7096" spans="2:4">
      <c r="B7096" s="80">
        <v>44141</v>
      </c>
      <c r="C7096">
        <v>3.25</v>
      </c>
      <c r="D7096">
        <v>2020</v>
      </c>
    </row>
    <row r="7097" spans="2:4">
      <c r="B7097" s="80">
        <v>44144</v>
      </c>
      <c r="C7097">
        <v>3.25</v>
      </c>
      <c r="D7097">
        <v>2020</v>
      </c>
    </row>
    <row r="7098" spans="2:4">
      <c r="B7098" s="80">
        <v>44145</v>
      </c>
      <c r="C7098">
        <v>3.25</v>
      </c>
      <c r="D7098">
        <v>2020</v>
      </c>
    </row>
    <row r="7099" spans="2:4">
      <c r="B7099" s="80">
        <v>44146</v>
      </c>
      <c r="C7099">
        <v>3.25</v>
      </c>
      <c r="D7099">
        <v>2020</v>
      </c>
    </row>
    <row r="7100" spans="2:4">
      <c r="B7100" s="80">
        <v>44147</v>
      </c>
      <c r="C7100">
        <v>3.25</v>
      </c>
      <c r="D7100">
        <v>2020</v>
      </c>
    </row>
    <row r="7101" spans="2:4">
      <c r="B7101" s="80">
        <v>44148</v>
      </c>
      <c r="C7101">
        <v>3.25</v>
      </c>
      <c r="D7101">
        <v>2020</v>
      </c>
    </row>
    <row r="7102" spans="2:4">
      <c r="B7102" s="80">
        <v>44151</v>
      </c>
      <c r="C7102">
        <v>3.25</v>
      </c>
      <c r="D7102">
        <v>2020</v>
      </c>
    </row>
    <row r="7103" spans="2:4">
      <c r="B7103" s="80">
        <v>44152</v>
      </c>
      <c r="C7103">
        <v>3.25</v>
      </c>
      <c r="D7103">
        <v>2020</v>
      </c>
    </row>
    <row r="7104" spans="2:4">
      <c r="B7104" s="80">
        <v>44153</v>
      </c>
      <c r="C7104">
        <v>3.25</v>
      </c>
      <c r="D7104">
        <v>2020</v>
      </c>
    </row>
    <row r="7105" spans="2:4">
      <c r="B7105" s="80">
        <v>44154</v>
      </c>
      <c r="C7105">
        <v>3.25</v>
      </c>
      <c r="D7105">
        <v>2020</v>
      </c>
    </row>
    <row r="7106" spans="2:4">
      <c r="B7106" s="80">
        <v>44155</v>
      </c>
      <c r="C7106">
        <v>3.25</v>
      </c>
      <c r="D7106">
        <v>2020</v>
      </c>
    </row>
    <row r="7107" spans="2:4">
      <c r="B7107" s="80">
        <v>44158</v>
      </c>
      <c r="C7107">
        <v>3.25</v>
      </c>
      <c r="D7107">
        <v>2020</v>
      </c>
    </row>
    <row r="7108" spans="2:4">
      <c r="B7108" s="80">
        <v>44159</v>
      </c>
      <c r="C7108">
        <v>3.25</v>
      </c>
      <c r="D7108">
        <v>2020</v>
      </c>
    </row>
    <row r="7109" spans="2:4">
      <c r="B7109" s="80">
        <v>44160</v>
      </c>
      <c r="C7109">
        <v>3.25</v>
      </c>
      <c r="D7109">
        <v>2020</v>
      </c>
    </row>
    <row r="7110" spans="2:4">
      <c r="B7110" s="80">
        <v>44161</v>
      </c>
      <c r="C7110">
        <v>3.25</v>
      </c>
      <c r="D7110">
        <v>2020</v>
      </c>
    </row>
    <row r="7111" spans="2:4">
      <c r="B7111" s="80">
        <v>44162</v>
      </c>
      <c r="C7111">
        <v>3.25</v>
      </c>
      <c r="D7111">
        <v>2020</v>
      </c>
    </row>
    <row r="7112" spans="2:4">
      <c r="B7112" s="80">
        <v>44165</v>
      </c>
      <c r="C7112">
        <v>3.25</v>
      </c>
      <c r="D7112">
        <v>2020</v>
      </c>
    </row>
    <row r="7113" spans="2:4">
      <c r="B7113" s="80">
        <v>44166</v>
      </c>
      <c r="C7113">
        <v>3.25</v>
      </c>
      <c r="D7113">
        <v>2020</v>
      </c>
    </row>
    <row r="7114" spans="2:4">
      <c r="B7114" s="80">
        <v>44167</v>
      </c>
      <c r="C7114">
        <v>3.25</v>
      </c>
      <c r="D7114">
        <v>2020</v>
      </c>
    </row>
    <row r="7115" spans="2:4">
      <c r="B7115" s="80">
        <v>44168</v>
      </c>
      <c r="C7115">
        <v>3.25</v>
      </c>
      <c r="D7115">
        <v>2020</v>
      </c>
    </row>
    <row r="7116" spans="2:4">
      <c r="B7116" s="80">
        <v>44169</v>
      </c>
      <c r="C7116">
        <v>3.25</v>
      </c>
      <c r="D7116">
        <v>2020</v>
      </c>
    </row>
    <row r="7117" spans="2:4">
      <c r="B7117" s="80">
        <v>44172</v>
      </c>
      <c r="C7117">
        <v>3.25</v>
      </c>
      <c r="D7117">
        <v>2020</v>
      </c>
    </row>
    <row r="7118" spans="2:4">
      <c r="B7118" s="80">
        <v>44173</v>
      </c>
      <c r="C7118">
        <v>3.25</v>
      </c>
      <c r="D7118">
        <v>2020</v>
      </c>
    </row>
    <row r="7119" spans="2:4">
      <c r="B7119" s="80">
        <v>44174</v>
      </c>
      <c r="C7119">
        <v>3.25</v>
      </c>
      <c r="D7119">
        <v>2020</v>
      </c>
    </row>
    <row r="7120" spans="2:4">
      <c r="B7120" s="80">
        <v>44175</v>
      </c>
      <c r="C7120">
        <v>3.25</v>
      </c>
      <c r="D7120">
        <v>2020</v>
      </c>
    </row>
    <row r="7121" spans="2:4">
      <c r="B7121" s="80">
        <v>44176</v>
      </c>
      <c r="C7121">
        <v>3.25</v>
      </c>
      <c r="D7121">
        <v>2020</v>
      </c>
    </row>
    <row r="7122" spans="2:4">
      <c r="B7122" s="80">
        <v>44179</v>
      </c>
      <c r="C7122">
        <v>3.25</v>
      </c>
      <c r="D7122">
        <v>2020</v>
      </c>
    </row>
    <row r="7123" spans="2:4">
      <c r="B7123" s="80">
        <v>44180</v>
      </c>
      <c r="C7123">
        <v>3.25</v>
      </c>
      <c r="D7123">
        <v>2020</v>
      </c>
    </row>
    <row r="7124" spans="2:4">
      <c r="B7124" s="80">
        <v>44181</v>
      </c>
      <c r="C7124">
        <v>3.25</v>
      </c>
      <c r="D7124">
        <v>2020</v>
      </c>
    </row>
    <row r="7125" spans="2:4">
      <c r="B7125" s="80">
        <v>44182</v>
      </c>
      <c r="C7125">
        <v>3.25</v>
      </c>
      <c r="D7125">
        <v>2020</v>
      </c>
    </row>
    <row r="7126" spans="2:4">
      <c r="B7126" s="80">
        <v>44183</v>
      </c>
      <c r="C7126">
        <v>3.25</v>
      </c>
      <c r="D7126">
        <v>2020</v>
      </c>
    </row>
    <row r="7127" spans="2:4">
      <c r="B7127" s="80">
        <v>44186</v>
      </c>
      <c r="C7127">
        <v>3.25</v>
      </c>
      <c r="D7127">
        <v>2020</v>
      </c>
    </row>
    <row r="7128" spans="2:4">
      <c r="B7128" s="80">
        <v>44187</v>
      </c>
      <c r="C7128">
        <v>3.25</v>
      </c>
      <c r="D7128">
        <v>2020</v>
      </c>
    </row>
    <row r="7129" spans="2:4">
      <c r="B7129" s="80">
        <v>44188</v>
      </c>
      <c r="C7129">
        <v>3.25</v>
      </c>
      <c r="D7129">
        <v>2020</v>
      </c>
    </row>
    <row r="7130" spans="2:4">
      <c r="B7130" s="80">
        <v>44189</v>
      </c>
      <c r="C7130">
        <v>3.25</v>
      </c>
      <c r="D7130">
        <v>2020</v>
      </c>
    </row>
    <row r="7131" spans="2:4">
      <c r="B7131" s="80">
        <v>44190</v>
      </c>
      <c r="C7131">
        <v>3.25</v>
      </c>
      <c r="D7131">
        <v>2020</v>
      </c>
    </row>
    <row r="7132" spans="2:4">
      <c r="B7132" s="80">
        <v>44193</v>
      </c>
      <c r="C7132">
        <v>3.25</v>
      </c>
      <c r="D7132">
        <v>2020</v>
      </c>
    </row>
    <row r="7133" spans="2:4">
      <c r="B7133" s="80">
        <v>44194</v>
      </c>
      <c r="C7133">
        <v>3.25</v>
      </c>
      <c r="D7133">
        <v>2020</v>
      </c>
    </row>
    <row r="7134" spans="2:4">
      <c r="B7134" s="80">
        <v>44195</v>
      </c>
      <c r="C7134">
        <v>3.25</v>
      </c>
      <c r="D7134">
        <v>2020</v>
      </c>
    </row>
    <row r="7135" spans="2:4">
      <c r="B7135" s="80">
        <v>44196</v>
      </c>
      <c r="C7135">
        <v>3.25</v>
      </c>
      <c r="D7135">
        <v>2020</v>
      </c>
    </row>
    <row r="7136" spans="2:4">
      <c r="B7136" s="80">
        <v>44197</v>
      </c>
      <c r="C7136">
        <v>3.25</v>
      </c>
      <c r="D7136">
        <v>2021</v>
      </c>
    </row>
    <row r="7137" spans="2:4">
      <c r="B7137" s="80">
        <v>44200</v>
      </c>
      <c r="C7137">
        <v>3.25</v>
      </c>
      <c r="D7137">
        <v>2021</v>
      </c>
    </row>
    <row r="7138" spans="2:4">
      <c r="B7138" s="80">
        <v>44201</v>
      </c>
      <c r="C7138">
        <v>3.25</v>
      </c>
      <c r="D7138">
        <v>2021</v>
      </c>
    </row>
    <row r="7139" spans="2:4">
      <c r="B7139" s="80">
        <v>44202</v>
      </c>
      <c r="C7139">
        <v>3.25</v>
      </c>
      <c r="D7139">
        <v>2021</v>
      </c>
    </row>
    <row r="7140" spans="2:4">
      <c r="B7140" s="80">
        <v>44203</v>
      </c>
      <c r="C7140">
        <v>3.25</v>
      </c>
      <c r="D7140">
        <v>2021</v>
      </c>
    </row>
    <row r="7141" spans="2:4">
      <c r="B7141" s="80">
        <v>44204</v>
      </c>
      <c r="C7141">
        <v>3.25</v>
      </c>
      <c r="D7141">
        <v>2021</v>
      </c>
    </row>
    <row r="7142" spans="2:4">
      <c r="B7142" s="80">
        <v>44207</v>
      </c>
      <c r="C7142">
        <v>3.25</v>
      </c>
      <c r="D7142">
        <v>2021</v>
      </c>
    </row>
    <row r="7143" spans="2:4">
      <c r="B7143" s="80">
        <v>44208</v>
      </c>
      <c r="C7143">
        <v>3.25</v>
      </c>
      <c r="D7143">
        <v>2021</v>
      </c>
    </row>
    <row r="7144" spans="2:4">
      <c r="B7144" s="80">
        <v>44209</v>
      </c>
      <c r="C7144">
        <v>3.25</v>
      </c>
      <c r="D7144">
        <v>2021</v>
      </c>
    </row>
    <row r="7145" spans="2:4">
      <c r="B7145" s="80">
        <v>44210</v>
      </c>
      <c r="C7145">
        <v>3.25</v>
      </c>
      <c r="D7145">
        <v>2021</v>
      </c>
    </row>
    <row r="7146" spans="2:4">
      <c r="B7146" s="80">
        <v>44211</v>
      </c>
      <c r="C7146">
        <v>3.25</v>
      </c>
      <c r="D7146">
        <v>2021</v>
      </c>
    </row>
    <row r="7147" spans="2:4">
      <c r="B7147" s="80">
        <v>44214</v>
      </c>
      <c r="C7147">
        <v>3.25</v>
      </c>
      <c r="D7147">
        <v>2021</v>
      </c>
    </row>
    <row r="7148" spans="2:4">
      <c r="B7148" s="80">
        <v>44215</v>
      </c>
      <c r="C7148">
        <v>3.25</v>
      </c>
      <c r="D7148">
        <v>2021</v>
      </c>
    </row>
    <row r="7149" spans="2:4">
      <c r="B7149" s="80">
        <v>44216</v>
      </c>
      <c r="C7149">
        <v>3.25</v>
      </c>
      <c r="D7149">
        <v>2021</v>
      </c>
    </row>
    <row r="7150" spans="2:4">
      <c r="B7150" s="80">
        <v>44217</v>
      </c>
      <c r="C7150">
        <v>3.25</v>
      </c>
      <c r="D7150">
        <v>2021</v>
      </c>
    </row>
    <row r="7151" spans="2:4">
      <c r="B7151" s="80">
        <v>44218</v>
      </c>
      <c r="C7151">
        <v>3.25</v>
      </c>
      <c r="D7151">
        <v>2021</v>
      </c>
    </row>
    <row r="7152" spans="2:4">
      <c r="B7152" s="80">
        <v>44221</v>
      </c>
      <c r="C7152">
        <v>3.25</v>
      </c>
      <c r="D7152">
        <v>2021</v>
      </c>
    </row>
    <row r="7153" spans="2:4">
      <c r="B7153" s="80">
        <v>44222</v>
      </c>
      <c r="C7153">
        <v>3.25</v>
      </c>
      <c r="D7153">
        <v>2021</v>
      </c>
    </row>
    <row r="7154" spans="2:4">
      <c r="B7154" s="80">
        <v>44223</v>
      </c>
      <c r="C7154">
        <v>3.25</v>
      </c>
      <c r="D7154">
        <v>2021</v>
      </c>
    </row>
    <row r="7155" spans="2:4">
      <c r="B7155" s="80">
        <v>44224</v>
      </c>
      <c r="C7155">
        <v>3.25</v>
      </c>
      <c r="D7155">
        <v>2021</v>
      </c>
    </row>
    <row r="7156" spans="2:4">
      <c r="B7156" s="80">
        <v>44225</v>
      </c>
      <c r="C7156">
        <v>3.25</v>
      </c>
      <c r="D7156">
        <v>2021</v>
      </c>
    </row>
    <row r="7157" spans="2:4">
      <c r="B7157" s="80">
        <v>44228</v>
      </c>
      <c r="C7157">
        <v>3.25</v>
      </c>
      <c r="D7157">
        <v>2021</v>
      </c>
    </row>
    <row r="7158" spans="2:4">
      <c r="B7158" s="80">
        <v>44229</v>
      </c>
      <c r="C7158">
        <v>3.25</v>
      </c>
      <c r="D7158">
        <v>2021</v>
      </c>
    </row>
    <row r="7159" spans="2:4">
      <c r="B7159" s="80">
        <v>44230</v>
      </c>
      <c r="C7159">
        <v>3.25</v>
      </c>
      <c r="D7159">
        <v>2021</v>
      </c>
    </row>
    <row r="7160" spans="2:4">
      <c r="B7160" s="80">
        <v>44231</v>
      </c>
      <c r="C7160">
        <v>3.25</v>
      </c>
      <c r="D7160">
        <v>2021</v>
      </c>
    </row>
    <row r="7161" spans="2:4">
      <c r="B7161" s="80">
        <v>44232</v>
      </c>
      <c r="C7161">
        <v>3.25</v>
      </c>
      <c r="D7161">
        <v>2021</v>
      </c>
    </row>
    <row r="7162" spans="2:4">
      <c r="B7162" s="80">
        <v>44235</v>
      </c>
      <c r="C7162">
        <v>3.25</v>
      </c>
      <c r="D7162">
        <v>2021</v>
      </c>
    </row>
    <row r="7163" spans="2:4">
      <c r="B7163" s="80">
        <v>44236</v>
      </c>
      <c r="C7163">
        <v>3.25</v>
      </c>
      <c r="D7163">
        <v>2021</v>
      </c>
    </row>
    <row r="7164" spans="2:4">
      <c r="B7164" s="80">
        <v>44237</v>
      </c>
      <c r="C7164">
        <v>3.25</v>
      </c>
      <c r="D7164">
        <v>2021</v>
      </c>
    </row>
    <row r="7165" spans="2:4">
      <c r="B7165" s="80">
        <v>44238</v>
      </c>
      <c r="C7165">
        <v>3.25</v>
      </c>
      <c r="D7165">
        <v>2021</v>
      </c>
    </row>
    <row r="7166" spans="2:4">
      <c r="B7166" s="80">
        <v>44239</v>
      </c>
      <c r="C7166">
        <v>3.25</v>
      </c>
      <c r="D7166">
        <v>2021</v>
      </c>
    </row>
    <row r="7167" spans="2:4">
      <c r="B7167" s="80">
        <v>44242</v>
      </c>
      <c r="C7167">
        <v>3.25</v>
      </c>
      <c r="D7167">
        <v>2021</v>
      </c>
    </row>
    <row r="7168" spans="2:4">
      <c r="B7168" s="80">
        <v>44243</v>
      </c>
      <c r="C7168">
        <v>3.25</v>
      </c>
      <c r="D7168">
        <v>2021</v>
      </c>
    </row>
    <row r="7169" spans="2:4">
      <c r="B7169" s="80">
        <v>44244</v>
      </c>
      <c r="C7169">
        <v>3.25</v>
      </c>
      <c r="D7169">
        <v>2021</v>
      </c>
    </row>
    <row r="7170" spans="2:4">
      <c r="B7170" s="80">
        <v>44245</v>
      </c>
      <c r="C7170">
        <v>3.25</v>
      </c>
      <c r="D7170">
        <v>2021</v>
      </c>
    </row>
    <row r="7171" spans="2:4">
      <c r="B7171" s="80">
        <v>44246</v>
      </c>
      <c r="C7171">
        <v>3.25</v>
      </c>
      <c r="D7171">
        <v>2021</v>
      </c>
    </row>
    <row r="7172" spans="2:4">
      <c r="B7172" s="80">
        <v>44249</v>
      </c>
      <c r="C7172">
        <v>3.25</v>
      </c>
      <c r="D7172">
        <v>2021</v>
      </c>
    </row>
    <row r="7173" spans="2:4">
      <c r="B7173" s="80">
        <v>44250</v>
      </c>
      <c r="C7173">
        <v>3.25</v>
      </c>
      <c r="D7173">
        <v>2021</v>
      </c>
    </row>
    <row r="7174" spans="2:4">
      <c r="B7174" s="80">
        <v>44251</v>
      </c>
      <c r="C7174">
        <v>3.25</v>
      </c>
      <c r="D7174">
        <v>2021</v>
      </c>
    </row>
    <row r="7175" spans="2:4">
      <c r="B7175" s="80">
        <v>44252</v>
      </c>
      <c r="C7175">
        <v>3.25</v>
      </c>
      <c r="D7175">
        <v>2021</v>
      </c>
    </row>
    <row r="7176" spans="2:4">
      <c r="B7176" s="80">
        <v>44253</v>
      </c>
      <c r="C7176">
        <v>3.25</v>
      </c>
      <c r="D7176">
        <v>2021</v>
      </c>
    </row>
    <row r="7177" spans="2:4">
      <c r="B7177" s="80">
        <v>44256</v>
      </c>
      <c r="C7177">
        <v>3.25</v>
      </c>
      <c r="D7177">
        <v>2021</v>
      </c>
    </row>
    <row r="7178" spans="2:4">
      <c r="B7178" s="80">
        <v>44257</v>
      </c>
      <c r="C7178">
        <v>3.25</v>
      </c>
      <c r="D7178">
        <v>2021</v>
      </c>
    </row>
    <row r="7179" spans="2:4">
      <c r="B7179" s="80">
        <v>44258</v>
      </c>
      <c r="C7179">
        <v>3.25</v>
      </c>
      <c r="D7179">
        <v>2021</v>
      </c>
    </row>
    <row r="7180" spans="2:4">
      <c r="B7180" s="80">
        <v>44259</v>
      </c>
      <c r="C7180">
        <v>3.25</v>
      </c>
      <c r="D7180">
        <v>2021</v>
      </c>
    </row>
    <row r="7181" spans="2:4">
      <c r="B7181" s="80">
        <v>44260</v>
      </c>
      <c r="C7181">
        <v>3.25</v>
      </c>
      <c r="D7181">
        <v>2021</v>
      </c>
    </row>
    <row r="7182" spans="2:4">
      <c r="B7182" s="80">
        <v>44263</v>
      </c>
      <c r="C7182">
        <v>3.25</v>
      </c>
      <c r="D7182">
        <v>2021</v>
      </c>
    </row>
    <row r="7183" spans="2:4">
      <c r="B7183" s="80">
        <v>44264</v>
      </c>
      <c r="C7183">
        <v>3.25</v>
      </c>
      <c r="D7183">
        <v>2021</v>
      </c>
    </row>
    <row r="7184" spans="2:4">
      <c r="B7184" s="80">
        <v>44265</v>
      </c>
      <c r="C7184">
        <v>3.25</v>
      </c>
      <c r="D7184">
        <v>2021</v>
      </c>
    </row>
    <row r="7185" spans="2:4">
      <c r="B7185" s="80">
        <v>44266</v>
      </c>
      <c r="C7185">
        <v>3.25</v>
      </c>
      <c r="D7185">
        <v>2021</v>
      </c>
    </row>
    <row r="7186" spans="2:4">
      <c r="B7186" s="80">
        <v>44267</v>
      </c>
      <c r="C7186">
        <v>3.25</v>
      </c>
      <c r="D7186">
        <v>2021</v>
      </c>
    </row>
    <row r="7187" spans="2:4">
      <c r="B7187" s="80">
        <v>44270</v>
      </c>
      <c r="C7187">
        <v>3.25</v>
      </c>
      <c r="D7187">
        <v>2021</v>
      </c>
    </row>
    <row r="7188" spans="2:4">
      <c r="B7188" s="80">
        <v>44271</v>
      </c>
      <c r="C7188">
        <v>3.25</v>
      </c>
      <c r="D7188">
        <v>2021</v>
      </c>
    </row>
    <row r="7189" spans="2:4">
      <c r="B7189" s="80">
        <v>44272</v>
      </c>
      <c r="C7189">
        <v>3.25</v>
      </c>
      <c r="D7189">
        <v>2021</v>
      </c>
    </row>
    <row r="7190" spans="2:4">
      <c r="B7190" s="80">
        <v>44273</v>
      </c>
      <c r="C7190">
        <v>3.25</v>
      </c>
      <c r="D7190">
        <v>2021</v>
      </c>
    </row>
    <row r="7191" spans="2:4">
      <c r="B7191" s="80">
        <v>44274</v>
      </c>
      <c r="C7191">
        <v>3.25</v>
      </c>
      <c r="D7191">
        <v>2021</v>
      </c>
    </row>
    <row r="7192" spans="2:4">
      <c r="B7192" s="80">
        <v>44277</v>
      </c>
      <c r="C7192">
        <v>3.25</v>
      </c>
      <c r="D7192">
        <v>2021</v>
      </c>
    </row>
    <row r="7193" spans="2:4">
      <c r="B7193" s="80">
        <v>44278</v>
      </c>
      <c r="C7193">
        <v>3.25</v>
      </c>
      <c r="D7193">
        <v>2021</v>
      </c>
    </row>
    <row r="7194" spans="2:4">
      <c r="B7194" s="80">
        <v>44279</v>
      </c>
      <c r="C7194">
        <v>3.25</v>
      </c>
      <c r="D7194">
        <v>2021</v>
      </c>
    </row>
    <row r="7195" spans="2:4">
      <c r="B7195" s="80">
        <v>44280</v>
      </c>
      <c r="C7195">
        <v>3.25</v>
      </c>
      <c r="D7195">
        <v>2021</v>
      </c>
    </row>
    <row r="7196" spans="2:4">
      <c r="B7196" s="80">
        <v>44281</v>
      </c>
      <c r="C7196">
        <v>3.25</v>
      </c>
      <c r="D7196">
        <v>2021</v>
      </c>
    </row>
    <row r="7197" spans="2:4">
      <c r="B7197" s="80">
        <v>44284</v>
      </c>
      <c r="C7197">
        <v>3.25</v>
      </c>
      <c r="D7197">
        <v>2021</v>
      </c>
    </row>
    <row r="7198" spans="2:4">
      <c r="B7198" s="80">
        <v>44285</v>
      </c>
      <c r="C7198">
        <v>3.25</v>
      </c>
      <c r="D7198">
        <v>2021</v>
      </c>
    </row>
    <row r="7199" spans="2:4">
      <c r="B7199" s="80">
        <v>44286</v>
      </c>
      <c r="C7199">
        <v>3.25</v>
      </c>
      <c r="D7199">
        <v>2021</v>
      </c>
    </row>
    <row r="7200" spans="2:4">
      <c r="B7200" s="80">
        <v>44287</v>
      </c>
      <c r="C7200">
        <v>3.25</v>
      </c>
      <c r="D7200">
        <v>2021</v>
      </c>
    </row>
    <row r="7201" spans="2:4">
      <c r="B7201" s="80">
        <v>44288</v>
      </c>
      <c r="C7201">
        <v>3.25</v>
      </c>
      <c r="D7201">
        <v>2021</v>
      </c>
    </row>
    <row r="7202" spans="2:4">
      <c r="B7202" s="80">
        <v>44291</v>
      </c>
      <c r="C7202">
        <v>3.25</v>
      </c>
      <c r="D7202">
        <v>2021</v>
      </c>
    </row>
    <row r="7203" spans="2:4">
      <c r="B7203" s="80">
        <v>44292</v>
      </c>
      <c r="C7203">
        <v>3.25</v>
      </c>
      <c r="D7203">
        <v>2021</v>
      </c>
    </row>
    <row r="7204" spans="2:4">
      <c r="B7204" s="80">
        <v>44293</v>
      </c>
      <c r="C7204">
        <v>3.25</v>
      </c>
      <c r="D7204">
        <v>2021</v>
      </c>
    </row>
    <row r="7205" spans="2:4">
      <c r="B7205" s="80">
        <v>44294</v>
      </c>
      <c r="C7205">
        <v>3.25</v>
      </c>
      <c r="D7205">
        <v>2021</v>
      </c>
    </row>
    <row r="7206" spans="2:4">
      <c r="B7206" s="80">
        <v>44295</v>
      </c>
      <c r="C7206">
        <v>3.25</v>
      </c>
      <c r="D7206">
        <v>2021</v>
      </c>
    </row>
    <row r="7207" spans="2:4">
      <c r="B7207" s="80">
        <v>44298</v>
      </c>
      <c r="C7207">
        <v>3.25</v>
      </c>
      <c r="D7207">
        <v>2021</v>
      </c>
    </row>
    <row r="7208" spans="2:4">
      <c r="B7208" s="80">
        <v>44299</v>
      </c>
      <c r="C7208">
        <v>3.25</v>
      </c>
      <c r="D7208">
        <v>2021</v>
      </c>
    </row>
    <row r="7209" spans="2:4">
      <c r="B7209" s="80">
        <v>44300</v>
      </c>
      <c r="C7209">
        <v>3.25</v>
      </c>
      <c r="D7209">
        <v>2021</v>
      </c>
    </row>
    <row r="7210" spans="2:4">
      <c r="B7210" s="80">
        <v>44301</v>
      </c>
      <c r="C7210">
        <v>3.25</v>
      </c>
      <c r="D7210">
        <v>2021</v>
      </c>
    </row>
    <row r="7211" spans="2:4">
      <c r="B7211" s="80">
        <v>44302</v>
      </c>
      <c r="C7211">
        <v>3.25</v>
      </c>
      <c r="D7211">
        <v>2021</v>
      </c>
    </row>
    <row r="7212" spans="2:4">
      <c r="B7212" s="80">
        <v>44305</v>
      </c>
      <c r="C7212">
        <v>3.25</v>
      </c>
      <c r="D7212">
        <v>2021</v>
      </c>
    </row>
    <row r="7213" spans="2:4">
      <c r="B7213" s="80">
        <v>44306</v>
      </c>
      <c r="C7213">
        <v>3.25</v>
      </c>
      <c r="D7213">
        <v>2021</v>
      </c>
    </row>
    <row r="7214" spans="2:4">
      <c r="B7214" s="80">
        <v>44307</v>
      </c>
      <c r="C7214">
        <v>3.25</v>
      </c>
      <c r="D7214">
        <v>2021</v>
      </c>
    </row>
    <row r="7215" spans="2:4">
      <c r="B7215" s="80">
        <v>44308</v>
      </c>
      <c r="C7215">
        <v>3.25</v>
      </c>
      <c r="D7215">
        <v>2021</v>
      </c>
    </row>
    <row r="7216" spans="2:4">
      <c r="B7216" s="80">
        <v>44309</v>
      </c>
      <c r="C7216">
        <v>3.25</v>
      </c>
      <c r="D7216">
        <v>2021</v>
      </c>
    </row>
    <row r="7217" spans="2:4">
      <c r="B7217" s="80">
        <v>44312</v>
      </c>
      <c r="C7217">
        <v>3.25</v>
      </c>
      <c r="D7217">
        <v>2021</v>
      </c>
    </row>
    <row r="7218" spans="2:4">
      <c r="B7218" s="80">
        <v>44313</v>
      </c>
      <c r="C7218">
        <v>3.25</v>
      </c>
      <c r="D7218">
        <v>2021</v>
      </c>
    </row>
    <row r="7219" spans="2:4">
      <c r="B7219" s="80">
        <v>44314</v>
      </c>
      <c r="C7219">
        <v>3.25</v>
      </c>
      <c r="D7219">
        <v>2021</v>
      </c>
    </row>
    <row r="7220" spans="2:4">
      <c r="B7220" s="80">
        <v>44315</v>
      </c>
      <c r="C7220">
        <v>3.25</v>
      </c>
      <c r="D7220">
        <v>2021</v>
      </c>
    </row>
    <row r="7221" spans="2:4">
      <c r="B7221" s="80">
        <v>44316</v>
      </c>
      <c r="C7221">
        <v>3.25</v>
      </c>
      <c r="D7221">
        <v>2021</v>
      </c>
    </row>
    <row r="7222" spans="2:4">
      <c r="B7222" s="80">
        <v>44319</v>
      </c>
      <c r="C7222">
        <v>3.25</v>
      </c>
      <c r="D7222">
        <v>2021</v>
      </c>
    </row>
    <row r="7223" spans="2:4">
      <c r="B7223" s="80">
        <v>44320</v>
      </c>
      <c r="C7223">
        <v>3.25</v>
      </c>
      <c r="D7223">
        <v>2021</v>
      </c>
    </row>
    <row r="7224" spans="2:4">
      <c r="B7224" s="80">
        <v>44321</v>
      </c>
      <c r="C7224">
        <v>3.25</v>
      </c>
      <c r="D7224">
        <v>2021</v>
      </c>
    </row>
    <row r="7225" spans="2:4">
      <c r="B7225" s="80">
        <v>44322</v>
      </c>
      <c r="C7225">
        <v>3.25</v>
      </c>
      <c r="D7225">
        <v>2021</v>
      </c>
    </row>
    <row r="7226" spans="2:4">
      <c r="B7226" s="80">
        <v>44323</v>
      </c>
      <c r="C7226">
        <v>3.25</v>
      </c>
      <c r="D7226">
        <v>2021</v>
      </c>
    </row>
    <row r="7227" spans="2:4">
      <c r="B7227" s="80">
        <v>44326</v>
      </c>
      <c r="C7227">
        <v>3.25</v>
      </c>
      <c r="D7227">
        <v>2021</v>
      </c>
    </row>
    <row r="7228" spans="2:4">
      <c r="B7228" s="80">
        <v>44327</v>
      </c>
      <c r="C7228">
        <v>3.25</v>
      </c>
      <c r="D7228">
        <v>2021</v>
      </c>
    </row>
    <row r="7229" spans="2:4">
      <c r="B7229" s="80">
        <v>44328</v>
      </c>
      <c r="C7229">
        <v>3.25</v>
      </c>
      <c r="D7229">
        <v>2021</v>
      </c>
    </row>
    <row r="7230" spans="2:4">
      <c r="B7230" s="80">
        <v>44329</v>
      </c>
      <c r="C7230">
        <v>3.25</v>
      </c>
      <c r="D7230">
        <v>2021</v>
      </c>
    </row>
    <row r="7231" spans="2:4">
      <c r="B7231" s="80">
        <v>44330</v>
      </c>
      <c r="C7231">
        <v>3.25</v>
      </c>
      <c r="D7231">
        <v>2021</v>
      </c>
    </row>
    <row r="7232" spans="2:4">
      <c r="B7232" s="80">
        <v>44333</v>
      </c>
      <c r="C7232">
        <v>3.25</v>
      </c>
      <c r="D7232">
        <v>2021</v>
      </c>
    </row>
    <row r="7233" spans="2:4">
      <c r="B7233" s="80">
        <v>44334</v>
      </c>
      <c r="C7233">
        <v>3.25</v>
      </c>
      <c r="D7233">
        <v>2021</v>
      </c>
    </row>
    <row r="7234" spans="2:4">
      <c r="B7234" s="80">
        <v>44335</v>
      </c>
      <c r="C7234">
        <v>3.25</v>
      </c>
      <c r="D7234">
        <v>2021</v>
      </c>
    </row>
    <row r="7235" spans="2:4">
      <c r="B7235" s="80">
        <v>44336</v>
      </c>
      <c r="C7235">
        <v>3.25</v>
      </c>
      <c r="D7235">
        <v>2021</v>
      </c>
    </row>
    <row r="7236" spans="2:4">
      <c r="B7236" s="80">
        <v>44337</v>
      </c>
      <c r="C7236">
        <v>3.25</v>
      </c>
      <c r="D7236">
        <v>2021</v>
      </c>
    </row>
    <row r="7237" spans="2:4">
      <c r="B7237" s="80">
        <v>44340</v>
      </c>
      <c r="C7237">
        <v>3.25</v>
      </c>
      <c r="D7237">
        <v>2021</v>
      </c>
    </row>
    <row r="7238" spans="2:4">
      <c r="B7238" s="80">
        <v>44341</v>
      </c>
      <c r="C7238">
        <v>3.25</v>
      </c>
      <c r="D7238">
        <v>2021</v>
      </c>
    </row>
    <row r="7239" spans="2:4">
      <c r="B7239" s="80">
        <v>44342</v>
      </c>
      <c r="C7239">
        <v>3.25</v>
      </c>
      <c r="D7239">
        <v>2021</v>
      </c>
    </row>
    <row r="7240" spans="2:4">
      <c r="B7240" s="80">
        <v>44343</v>
      </c>
      <c r="C7240">
        <v>3.25</v>
      </c>
      <c r="D7240">
        <v>2021</v>
      </c>
    </row>
    <row r="7241" spans="2:4">
      <c r="B7241" s="80">
        <v>44344</v>
      </c>
      <c r="C7241">
        <v>3.25</v>
      </c>
      <c r="D7241">
        <v>2021</v>
      </c>
    </row>
    <row r="7242" spans="2:4">
      <c r="B7242" s="80">
        <v>44347</v>
      </c>
      <c r="C7242">
        <v>3.25</v>
      </c>
      <c r="D7242">
        <v>2021</v>
      </c>
    </row>
    <row r="7243" spans="2:4">
      <c r="B7243" s="80">
        <v>44348</v>
      </c>
      <c r="C7243">
        <v>3.25</v>
      </c>
      <c r="D7243">
        <v>2021</v>
      </c>
    </row>
    <row r="7244" spans="2:4">
      <c r="B7244" s="80">
        <v>44349</v>
      </c>
      <c r="C7244">
        <v>3.25</v>
      </c>
      <c r="D7244">
        <v>2021</v>
      </c>
    </row>
    <row r="7245" spans="2:4">
      <c r="B7245" s="80">
        <v>44350</v>
      </c>
      <c r="C7245">
        <v>3.25</v>
      </c>
      <c r="D7245">
        <v>2021</v>
      </c>
    </row>
    <row r="7246" spans="2:4">
      <c r="B7246" s="80">
        <v>44351</v>
      </c>
      <c r="C7246">
        <v>3.25</v>
      </c>
      <c r="D7246">
        <v>2021</v>
      </c>
    </row>
    <row r="7247" spans="2:4">
      <c r="B7247" s="80">
        <v>44354</v>
      </c>
      <c r="C7247">
        <v>3.25</v>
      </c>
      <c r="D7247">
        <v>2021</v>
      </c>
    </row>
    <row r="7248" spans="2:4">
      <c r="B7248" s="80">
        <v>44355</v>
      </c>
      <c r="C7248">
        <v>3.25</v>
      </c>
      <c r="D7248">
        <v>2021</v>
      </c>
    </row>
    <row r="7249" spans="2:4">
      <c r="B7249" s="80">
        <v>44356</v>
      </c>
      <c r="C7249">
        <v>3.25</v>
      </c>
      <c r="D7249">
        <v>2021</v>
      </c>
    </row>
    <row r="7250" spans="2:4">
      <c r="B7250" s="80">
        <v>44357</v>
      </c>
      <c r="C7250">
        <v>3.25</v>
      </c>
      <c r="D7250">
        <v>2021</v>
      </c>
    </row>
    <row r="7251" spans="2:4">
      <c r="B7251" s="80">
        <v>44358</v>
      </c>
      <c r="C7251">
        <v>3.25</v>
      </c>
      <c r="D7251">
        <v>2021</v>
      </c>
    </row>
    <row r="7252" spans="2:4">
      <c r="B7252" s="80">
        <v>44361</v>
      </c>
      <c r="C7252">
        <v>3.25</v>
      </c>
      <c r="D7252">
        <v>2021</v>
      </c>
    </row>
    <row r="7253" spans="2:4">
      <c r="B7253" s="80">
        <v>44362</v>
      </c>
      <c r="C7253">
        <v>3.25</v>
      </c>
      <c r="D7253">
        <v>2021</v>
      </c>
    </row>
    <row r="7254" spans="2:4">
      <c r="B7254" s="80">
        <v>44363</v>
      </c>
      <c r="C7254">
        <v>3.25</v>
      </c>
      <c r="D7254">
        <v>2021</v>
      </c>
    </row>
    <row r="7255" spans="2:4">
      <c r="B7255" s="80">
        <v>44364</v>
      </c>
      <c r="C7255">
        <v>3.25</v>
      </c>
      <c r="D7255">
        <v>2021</v>
      </c>
    </row>
    <row r="7256" spans="2:4">
      <c r="B7256" s="80">
        <v>44365</v>
      </c>
      <c r="C7256">
        <v>3.25</v>
      </c>
      <c r="D7256">
        <v>2021</v>
      </c>
    </row>
    <row r="7257" spans="2:4">
      <c r="B7257" s="80">
        <v>44368</v>
      </c>
      <c r="C7257">
        <v>3.25</v>
      </c>
      <c r="D7257">
        <v>2021</v>
      </c>
    </row>
    <row r="7258" spans="2:4">
      <c r="B7258" s="80">
        <v>44369</v>
      </c>
      <c r="C7258">
        <v>3.25</v>
      </c>
      <c r="D7258">
        <v>2021</v>
      </c>
    </row>
    <row r="7259" spans="2:4">
      <c r="B7259" s="80">
        <v>44370</v>
      </c>
      <c r="C7259">
        <v>3.25</v>
      </c>
      <c r="D7259">
        <v>2021</v>
      </c>
    </row>
    <row r="7260" spans="2:4">
      <c r="B7260" s="80">
        <v>44371</v>
      </c>
      <c r="C7260">
        <v>3.25</v>
      </c>
      <c r="D7260">
        <v>2021</v>
      </c>
    </row>
    <row r="7261" spans="2:4">
      <c r="B7261" s="80">
        <v>44372</v>
      </c>
      <c r="C7261">
        <v>3.25</v>
      </c>
      <c r="D7261">
        <v>2021</v>
      </c>
    </row>
    <row r="7262" spans="2:4">
      <c r="B7262" s="80">
        <v>44375</v>
      </c>
      <c r="C7262">
        <v>3.25</v>
      </c>
      <c r="D7262">
        <v>2021</v>
      </c>
    </row>
    <row r="7263" spans="2:4">
      <c r="B7263" s="80">
        <v>44376</v>
      </c>
      <c r="C7263">
        <v>3.25</v>
      </c>
      <c r="D7263">
        <v>2021</v>
      </c>
    </row>
    <row r="7264" spans="2:4">
      <c r="B7264" s="80">
        <v>44377</v>
      </c>
      <c r="C7264">
        <v>3.25</v>
      </c>
      <c r="D7264">
        <v>2021</v>
      </c>
    </row>
    <row r="7265" spans="2:4">
      <c r="B7265" s="80">
        <v>44378</v>
      </c>
      <c r="C7265">
        <v>3.25</v>
      </c>
      <c r="D7265">
        <v>2021</v>
      </c>
    </row>
    <row r="7266" spans="2:4">
      <c r="B7266" s="80">
        <v>44379</v>
      </c>
      <c r="C7266">
        <v>3.25</v>
      </c>
      <c r="D7266">
        <v>2021</v>
      </c>
    </row>
    <row r="7267" spans="2:4">
      <c r="B7267" s="80">
        <v>44382</v>
      </c>
      <c r="C7267">
        <v>3.25</v>
      </c>
      <c r="D7267">
        <v>2021</v>
      </c>
    </row>
    <row r="7268" spans="2:4">
      <c r="B7268" s="80">
        <v>44383</v>
      </c>
      <c r="C7268">
        <v>3.25</v>
      </c>
      <c r="D7268">
        <v>2021</v>
      </c>
    </row>
    <row r="7269" spans="2:4">
      <c r="B7269" s="80">
        <v>44384</v>
      </c>
      <c r="C7269">
        <v>3.25</v>
      </c>
      <c r="D7269">
        <v>2021</v>
      </c>
    </row>
    <row r="7270" spans="2:4">
      <c r="B7270" s="80">
        <v>44385</v>
      </c>
      <c r="C7270">
        <v>3.25</v>
      </c>
      <c r="D7270">
        <v>2021</v>
      </c>
    </row>
    <row r="7271" spans="2:4">
      <c r="B7271" s="80">
        <v>44386</v>
      </c>
      <c r="C7271">
        <v>3.25</v>
      </c>
      <c r="D7271">
        <v>2021</v>
      </c>
    </row>
    <row r="7272" spans="2:4">
      <c r="B7272" s="80">
        <v>44389</v>
      </c>
      <c r="C7272">
        <v>3.25</v>
      </c>
      <c r="D7272">
        <v>2021</v>
      </c>
    </row>
    <row r="7273" spans="2:4">
      <c r="B7273" s="80">
        <v>44390</v>
      </c>
      <c r="C7273">
        <v>3.25</v>
      </c>
      <c r="D7273">
        <v>2021</v>
      </c>
    </row>
    <row r="7274" spans="2:4">
      <c r="B7274" s="80">
        <v>44391</v>
      </c>
      <c r="C7274">
        <v>3.25</v>
      </c>
      <c r="D7274">
        <v>2021</v>
      </c>
    </row>
    <row r="7275" spans="2:4">
      <c r="B7275" s="80">
        <v>44392</v>
      </c>
      <c r="C7275">
        <v>3.25</v>
      </c>
      <c r="D7275">
        <v>2021</v>
      </c>
    </row>
    <row r="7276" spans="2:4">
      <c r="B7276" s="80">
        <v>44393</v>
      </c>
      <c r="C7276">
        <v>3.25</v>
      </c>
      <c r="D7276">
        <v>2021</v>
      </c>
    </row>
    <row r="7277" spans="2:4">
      <c r="B7277" s="80">
        <v>44396</v>
      </c>
      <c r="C7277">
        <v>3.25</v>
      </c>
      <c r="D7277">
        <v>2021</v>
      </c>
    </row>
    <row r="7278" spans="2:4">
      <c r="B7278" s="80">
        <v>44397</v>
      </c>
      <c r="C7278">
        <v>3.25</v>
      </c>
      <c r="D7278">
        <v>2021</v>
      </c>
    </row>
    <row r="7279" spans="2:4">
      <c r="B7279" s="80">
        <v>44398</v>
      </c>
      <c r="C7279">
        <v>3.25</v>
      </c>
      <c r="D7279">
        <v>2021</v>
      </c>
    </row>
    <row r="7280" spans="2:4">
      <c r="B7280" s="80">
        <v>44399</v>
      </c>
      <c r="C7280">
        <v>3.25</v>
      </c>
      <c r="D7280">
        <v>2021</v>
      </c>
    </row>
    <row r="7281" spans="2:4">
      <c r="B7281" s="80">
        <v>44400</v>
      </c>
      <c r="C7281">
        <v>3.25</v>
      </c>
      <c r="D7281">
        <v>2021</v>
      </c>
    </row>
    <row r="7282" spans="2:4">
      <c r="B7282" s="80">
        <v>44403</v>
      </c>
      <c r="C7282">
        <v>3.25</v>
      </c>
      <c r="D7282">
        <v>2021</v>
      </c>
    </row>
    <row r="7283" spans="2:4">
      <c r="B7283" s="80">
        <v>44404</v>
      </c>
      <c r="C7283">
        <v>3.25</v>
      </c>
      <c r="D7283">
        <v>2021</v>
      </c>
    </row>
    <row r="7284" spans="2:4">
      <c r="B7284" s="80">
        <v>44405</v>
      </c>
      <c r="C7284">
        <v>3.25</v>
      </c>
      <c r="D7284">
        <v>2021</v>
      </c>
    </row>
    <row r="7285" spans="2:4">
      <c r="B7285" s="80">
        <v>44406</v>
      </c>
      <c r="C7285">
        <v>3.25</v>
      </c>
      <c r="D7285">
        <v>2021</v>
      </c>
    </row>
    <row r="7286" spans="2:4">
      <c r="B7286" s="80">
        <v>44407</v>
      </c>
      <c r="C7286">
        <v>3.25</v>
      </c>
      <c r="D7286">
        <v>2021</v>
      </c>
    </row>
    <row r="7287" spans="2:4">
      <c r="B7287" s="80">
        <v>44410</v>
      </c>
      <c r="C7287">
        <v>3.25</v>
      </c>
      <c r="D7287">
        <v>2021</v>
      </c>
    </row>
    <row r="7288" spans="2:4">
      <c r="B7288" s="80">
        <v>44411</v>
      </c>
      <c r="C7288">
        <v>3.25</v>
      </c>
      <c r="D7288">
        <v>2021</v>
      </c>
    </row>
    <row r="7289" spans="2:4">
      <c r="B7289" s="80">
        <v>44412</v>
      </c>
      <c r="C7289">
        <v>3.25</v>
      </c>
      <c r="D7289">
        <v>2021</v>
      </c>
    </row>
    <row r="7290" spans="2:4">
      <c r="B7290" s="80">
        <v>44413</v>
      </c>
      <c r="C7290">
        <v>3.25</v>
      </c>
      <c r="D7290">
        <v>2021</v>
      </c>
    </row>
    <row r="7291" spans="2:4">
      <c r="B7291" s="80">
        <v>44414</v>
      </c>
      <c r="C7291">
        <v>3.25</v>
      </c>
      <c r="D7291">
        <v>2021</v>
      </c>
    </row>
    <row r="7292" spans="2:4">
      <c r="B7292" s="80">
        <v>44417</v>
      </c>
      <c r="C7292">
        <v>3.25</v>
      </c>
      <c r="D7292">
        <v>2021</v>
      </c>
    </row>
    <row r="7293" spans="2:4">
      <c r="B7293" s="80">
        <v>44418</v>
      </c>
      <c r="C7293">
        <v>3.25</v>
      </c>
      <c r="D7293">
        <v>2021</v>
      </c>
    </row>
    <row r="7294" spans="2:4">
      <c r="B7294" s="80">
        <v>44419</v>
      </c>
      <c r="C7294">
        <v>3.25</v>
      </c>
      <c r="D7294">
        <v>2021</v>
      </c>
    </row>
    <row r="7295" spans="2:4">
      <c r="B7295" s="80">
        <v>44420</v>
      </c>
      <c r="C7295">
        <v>3.25</v>
      </c>
      <c r="D7295">
        <v>2021</v>
      </c>
    </row>
    <row r="7296" spans="2:4">
      <c r="B7296" s="80">
        <v>44421</v>
      </c>
      <c r="C7296">
        <v>3.25</v>
      </c>
      <c r="D7296">
        <v>2021</v>
      </c>
    </row>
    <row r="7297" spans="2:4">
      <c r="B7297" s="80">
        <v>44424</v>
      </c>
      <c r="C7297">
        <v>3.25</v>
      </c>
      <c r="D7297">
        <v>2021</v>
      </c>
    </row>
    <row r="7298" spans="2:4">
      <c r="B7298" s="80">
        <v>44425</v>
      </c>
      <c r="C7298">
        <v>3.25</v>
      </c>
      <c r="D7298">
        <v>2021</v>
      </c>
    </row>
    <row r="7299" spans="2:4">
      <c r="B7299" s="80">
        <v>44426</v>
      </c>
      <c r="C7299">
        <v>3.25</v>
      </c>
      <c r="D7299">
        <v>2021</v>
      </c>
    </row>
    <row r="7300" spans="2:4">
      <c r="B7300" s="80">
        <v>44427</v>
      </c>
      <c r="C7300">
        <v>3.25</v>
      </c>
      <c r="D7300">
        <v>2021</v>
      </c>
    </row>
    <row r="7301" spans="2:4">
      <c r="B7301" s="80">
        <v>44428</v>
      </c>
      <c r="C7301">
        <v>3.25</v>
      </c>
      <c r="D7301">
        <v>2021</v>
      </c>
    </row>
    <row r="7302" spans="2:4">
      <c r="B7302" s="80">
        <v>44431</v>
      </c>
      <c r="C7302">
        <v>3.25</v>
      </c>
      <c r="D7302">
        <v>2021</v>
      </c>
    </row>
    <row r="7303" spans="2:4">
      <c r="B7303" s="80">
        <v>44432</v>
      </c>
      <c r="C7303">
        <v>3.25</v>
      </c>
      <c r="D7303">
        <v>2021</v>
      </c>
    </row>
    <row r="7304" spans="2:4">
      <c r="B7304" s="80">
        <v>44433</v>
      </c>
      <c r="C7304">
        <v>3.25</v>
      </c>
      <c r="D7304">
        <v>2021</v>
      </c>
    </row>
    <row r="7305" spans="2:4">
      <c r="B7305" s="80">
        <v>44434</v>
      </c>
      <c r="C7305">
        <v>3.25</v>
      </c>
      <c r="D7305">
        <v>2021</v>
      </c>
    </row>
    <row r="7306" spans="2:4">
      <c r="B7306" s="80">
        <v>44435</v>
      </c>
      <c r="C7306">
        <v>3.25</v>
      </c>
      <c r="D7306">
        <v>2021</v>
      </c>
    </row>
    <row r="7307" spans="2:4">
      <c r="B7307" s="80">
        <v>44438</v>
      </c>
      <c r="C7307">
        <v>3.25</v>
      </c>
      <c r="D7307">
        <v>2021</v>
      </c>
    </row>
    <row r="7308" spans="2:4">
      <c r="B7308" s="80">
        <v>44439</v>
      </c>
      <c r="C7308">
        <v>3.25</v>
      </c>
      <c r="D7308">
        <v>2021</v>
      </c>
    </row>
    <row r="7309" spans="2:4">
      <c r="B7309" s="80">
        <v>44440</v>
      </c>
      <c r="C7309">
        <v>3.25</v>
      </c>
      <c r="D7309">
        <v>2021</v>
      </c>
    </row>
    <row r="7310" spans="2:4">
      <c r="B7310" s="80">
        <v>44441</v>
      </c>
      <c r="C7310">
        <v>3.25</v>
      </c>
      <c r="D7310">
        <v>2021</v>
      </c>
    </row>
    <row r="7311" spans="2:4">
      <c r="B7311" s="80">
        <v>44442</v>
      </c>
      <c r="C7311">
        <v>3.25</v>
      </c>
      <c r="D7311">
        <v>2021</v>
      </c>
    </row>
    <row r="7312" spans="2:4">
      <c r="B7312" s="80">
        <v>44445</v>
      </c>
      <c r="C7312">
        <v>3.25</v>
      </c>
      <c r="D7312">
        <v>2021</v>
      </c>
    </row>
    <row r="7313" spans="2:4">
      <c r="B7313" s="80">
        <v>44446</v>
      </c>
      <c r="C7313">
        <v>3.25</v>
      </c>
      <c r="D7313">
        <v>2021</v>
      </c>
    </row>
    <row r="7314" spans="2:4">
      <c r="B7314" s="80">
        <v>44447</v>
      </c>
      <c r="C7314">
        <v>3.25</v>
      </c>
      <c r="D7314">
        <v>2021</v>
      </c>
    </row>
    <row r="7315" spans="2:4">
      <c r="B7315" s="80">
        <v>44448</v>
      </c>
      <c r="C7315">
        <v>3.25</v>
      </c>
      <c r="D7315">
        <v>2021</v>
      </c>
    </row>
    <row r="7316" spans="2:4">
      <c r="B7316" s="80">
        <v>44449</v>
      </c>
      <c r="C7316">
        <v>3.25</v>
      </c>
      <c r="D7316">
        <v>2021</v>
      </c>
    </row>
    <row r="7317" spans="2:4">
      <c r="B7317" s="80">
        <v>44452</v>
      </c>
      <c r="C7317">
        <v>3.25</v>
      </c>
      <c r="D7317">
        <v>2021</v>
      </c>
    </row>
    <row r="7318" spans="2:4">
      <c r="B7318" s="80">
        <v>44453</v>
      </c>
      <c r="C7318">
        <v>3.25</v>
      </c>
      <c r="D7318">
        <v>2021</v>
      </c>
    </row>
    <row r="7319" spans="2:4">
      <c r="B7319" s="80">
        <v>44454</v>
      </c>
      <c r="C7319">
        <v>3.25</v>
      </c>
      <c r="D7319">
        <v>2021</v>
      </c>
    </row>
    <row r="7320" spans="2:4">
      <c r="B7320" s="80">
        <v>44455</v>
      </c>
      <c r="C7320">
        <v>3.25</v>
      </c>
      <c r="D7320">
        <v>2021</v>
      </c>
    </row>
    <row r="7321" spans="2:4">
      <c r="B7321" s="80">
        <v>44456</v>
      </c>
      <c r="C7321">
        <v>3.25</v>
      </c>
      <c r="D7321">
        <v>2021</v>
      </c>
    </row>
    <row r="7322" spans="2:4">
      <c r="B7322" s="80">
        <v>44459</v>
      </c>
      <c r="C7322">
        <v>3.25</v>
      </c>
      <c r="D7322">
        <v>2021</v>
      </c>
    </row>
    <row r="7323" spans="2:4">
      <c r="B7323" s="80">
        <v>44460</v>
      </c>
      <c r="C7323">
        <v>3.25</v>
      </c>
      <c r="D7323">
        <v>2021</v>
      </c>
    </row>
    <row r="7324" spans="2:4">
      <c r="B7324" s="80">
        <v>44461</v>
      </c>
      <c r="C7324">
        <v>3.25</v>
      </c>
      <c r="D7324">
        <v>2021</v>
      </c>
    </row>
    <row r="7325" spans="2:4">
      <c r="B7325" s="80">
        <v>44462</v>
      </c>
      <c r="C7325">
        <v>3.25</v>
      </c>
      <c r="D7325">
        <v>2021</v>
      </c>
    </row>
    <row r="7326" spans="2:4">
      <c r="B7326" s="80">
        <v>44463</v>
      </c>
      <c r="C7326">
        <v>3.25</v>
      </c>
      <c r="D7326">
        <v>2021</v>
      </c>
    </row>
    <row r="7327" spans="2:4">
      <c r="B7327" s="80">
        <v>44466</v>
      </c>
      <c r="C7327">
        <v>3.25</v>
      </c>
      <c r="D7327">
        <v>2021</v>
      </c>
    </row>
    <row r="7328" spans="2:4">
      <c r="B7328" s="80">
        <v>44467</v>
      </c>
      <c r="C7328">
        <v>3.25</v>
      </c>
      <c r="D7328">
        <v>2021</v>
      </c>
    </row>
    <row r="7329" spans="2:4">
      <c r="B7329" s="80">
        <v>44468</v>
      </c>
      <c r="C7329">
        <v>3.25</v>
      </c>
      <c r="D7329">
        <v>2021</v>
      </c>
    </row>
    <row r="7330" spans="2:4">
      <c r="B7330" s="80">
        <v>44469</v>
      </c>
      <c r="C7330">
        <v>3.25</v>
      </c>
      <c r="D7330">
        <v>2021</v>
      </c>
    </row>
    <row r="7331" spans="2:4">
      <c r="B7331" s="80">
        <v>44470</v>
      </c>
      <c r="C7331">
        <v>3.25</v>
      </c>
      <c r="D7331">
        <v>2021</v>
      </c>
    </row>
    <row r="7332" spans="2:4">
      <c r="B7332" s="80">
        <v>44473</v>
      </c>
      <c r="C7332">
        <v>3.25</v>
      </c>
      <c r="D7332">
        <v>2021</v>
      </c>
    </row>
    <row r="7333" spans="2:4">
      <c r="B7333" s="80">
        <v>44474</v>
      </c>
      <c r="C7333">
        <v>3.25</v>
      </c>
      <c r="D7333">
        <v>2021</v>
      </c>
    </row>
    <row r="7334" spans="2:4">
      <c r="B7334" s="80">
        <v>44475</v>
      </c>
      <c r="C7334">
        <v>3.25</v>
      </c>
      <c r="D7334">
        <v>2021</v>
      </c>
    </row>
    <row r="7335" spans="2:4">
      <c r="B7335" s="80">
        <v>44476</v>
      </c>
      <c r="C7335">
        <v>3.25</v>
      </c>
      <c r="D7335">
        <v>2021</v>
      </c>
    </row>
    <row r="7336" spans="2:4">
      <c r="B7336" s="80">
        <v>44477</v>
      </c>
      <c r="C7336">
        <v>3.25</v>
      </c>
      <c r="D7336">
        <v>2021</v>
      </c>
    </row>
    <row r="7337" spans="2:4">
      <c r="B7337" s="80">
        <v>44480</v>
      </c>
      <c r="C7337">
        <v>3.25</v>
      </c>
      <c r="D7337">
        <v>2021</v>
      </c>
    </row>
    <row r="7338" spans="2:4">
      <c r="B7338" s="80">
        <v>44481</v>
      </c>
      <c r="C7338">
        <v>3.25</v>
      </c>
      <c r="D7338">
        <v>2021</v>
      </c>
    </row>
    <row r="7339" spans="2:4">
      <c r="B7339" s="80">
        <v>44482</v>
      </c>
      <c r="C7339">
        <v>3.25</v>
      </c>
      <c r="D7339">
        <v>2021</v>
      </c>
    </row>
    <row r="7340" spans="2:4">
      <c r="B7340" s="80">
        <v>44483</v>
      </c>
      <c r="C7340">
        <v>3.25</v>
      </c>
      <c r="D7340">
        <v>2021</v>
      </c>
    </row>
    <row r="7341" spans="2:4">
      <c r="B7341" s="80">
        <v>44484</v>
      </c>
      <c r="C7341">
        <v>3.25</v>
      </c>
      <c r="D7341">
        <v>2021</v>
      </c>
    </row>
    <row r="7342" spans="2:4">
      <c r="B7342" s="80">
        <v>44487</v>
      </c>
      <c r="C7342">
        <v>3.25</v>
      </c>
      <c r="D7342">
        <v>2021</v>
      </c>
    </row>
    <row r="7343" spans="2:4">
      <c r="B7343" s="80">
        <v>44488</v>
      </c>
      <c r="C7343">
        <v>3.25</v>
      </c>
      <c r="D7343">
        <v>2021</v>
      </c>
    </row>
    <row r="7344" spans="2:4">
      <c r="B7344" s="80">
        <v>44489</v>
      </c>
      <c r="C7344">
        <v>3.25</v>
      </c>
      <c r="D7344">
        <v>2021</v>
      </c>
    </row>
    <row r="7345" spans="2:4">
      <c r="B7345" s="80">
        <v>44490</v>
      </c>
      <c r="C7345">
        <v>3.25</v>
      </c>
      <c r="D7345">
        <v>2021</v>
      </c>
    </row>
    <row r="7346" spans="2:4">
      <c r="B7346" s="80">
        <v>44491</v>
      </c>
      <c r="C7346">
        <v>3.25</v>
      </c>
      <c r="D7346">
        <v>2021</v>
      </c>
    </row>
    <row r="7347" spans="2:4">
      <c r="B7347" s="80">
        <v>44494</v>
      </c>
      <c r="C7347">
        <v>3.25</v>
      </c>
      <c r="D7347">
        <v>2021</v>
      </c>
    </row>
    <row r="7348" spans="2:4">
      <c r="B7348" s="80">
        <v>44495</v>
      </c>
      <c r="C7348">
        <v>3.25</v>
      </c>
      <c r="D7348">
        <v>2021</v>
      </c>
    </row>
    <row r="7349" spans="2:4">
      <c r="B7349" s="80">
        <v>44496</v>
      </c>
      <c r="C7349">
        <v>3.25</v>
      </c>
      <c r="D7349">
        <v>2021</v>
      </c>
    </row>
    <row r="7350" spans="2:4">
      <c r="B7350" s="80">
        <v>44497</v>
      </c>
      <c r="C7350">
        <v>3.25</v>
      </c>
      <c r="D7350">
        <v>2021</v>
      </c>
    </row>
    <row r="7351" spans="2:4">
      <c r="B7351" s="80">
        <v>44498</v>
      </c>
      <c r="C7351">
        <v>3.25</v>
      </c>
      <c r="D7351">
        <v>2021</v>
      </c>
    </row>
    <row r="7352" spans="2:4">
      <c r="B7352" s="80">
        <v>44501</v>
      </c>
      <c r="C7352">
        <v>3.25</v>
      </c>
      <c r="D7352">
        <v>2021</v>
      </c>
    </row>
    <row r="7353" spans="2:4">
      <c r="B7353" s="80">
        <v>44502</v>
      </c>
      <c r="C7353">
        <v>3.25</v>
      </c>
      <c r="D7353">
        <v>2021</v>
      </c>
    </row>
    <row r="7354" spans="2:4">
      <c r="B7354" s="80">
        <v>44503</v>
      </c>
      <c r="C7354">
        <v>3.25</v>
      </c>
      <c r="D7354">
        <v>2021</v>
      </c>
    </row>
    <row r="7355" spans="2:4">
      <c r="B7355" s="80">
        <v>44504</v>
      </c>
      <c r="C7355">
        <v>3.25</v>
      </c>
      <c r="D7355">
        <v>2021</v>
      </c>
    </row>
    <row r="7356" spans="2:4">
      <c r="B7356" s="80">
        <v>44505</v>
      </c>
      <c r="C7356">
        <v>3.25</v>
      </c>
      <c r="D7356">
        <v>2021</v>
      </c>
    </row>
    <row r="7357" spans="2:4">
      <c r="B7357" s="80">
        <v>44508</v>
      </c>
      <c r="C7357">
        <v>3.25</v>
      </c>
      <c r="D7357">
        <v>2021</v>
      </c>
    </row>
    <row r="7358" spans="2:4">
      <c r="B7358" s="80">
        <v>44509</v>
      </c>
      <c r="C7358">
        <v>3.25</v>
      </c>
      <c r="D7358">
        <v>2021</v>
      </c>
    </row>
    <row r="7359" spans="2:4">
      <c r="B7359" s="80">
        <v>44510</v>
      </c>
      <c r="C7359">
        <v>3.25</v>
      </c>
      <c r="D7359">
        <v>2021</v>
      </c>
    </row>
    <row r="7360" spans="2:4">
      <c r="B7360" s="80">
        <v>44511</v>
      </c>
      <c r="C7360">
        <v>3.25</v>
      </c>
      <c r="D7360">
        <v>2021</v>
      </c>
    </row>
    <row r="7361" spans="2:4">
      <c r="B7361" s="80">
        <v>44512</v>
      </c>
      <c r="C7361">
        <v>3.25</v>
      </c>
      <c r="D7361">
        <v>2021</v>
      </c>
    </row>
    <row r="7362" spans="2:4">
      <c r="B7362" s="80">
        <v>44515</v>
      </c>
      <c r="C7362">
        <v>3.25</v>
      </c>
      <c r="D7362">
        <v>2021</v>
      </c>
    </row>
    <row r="7363" spans="2:4">
      <c r="B7363" s="80">
        <v>44516</v>
      </c>
      <c r="C7363">
        <v>3.25</v>
      </c>
      <c r="D7363">
        <v>2021</v>
      </c>
    </row>
    <row r="7364" spans="2:4">
      <c r="B7364" s="80">
        <v>44517</v>
      </c>
      <c r="C7364">
        <v>3.25</v>
      </c>
      <c r="D7364">
        <v>2021</v>
      </c>
    </row>
    <row r="7365" spans="2:4">
      <c r="B7365" s="80">
        <v>44518</v>
      </c>
      <c r="C7365">
        <v>3.25</v>
      </c>
      <c r="D7365">
        <v>2021</v>
      </c>
    </row>
    <row r="7366" spans="2:4">
      <c r="B7366" s="80">
        <v>44519</v>
      </c>
      <c r="C7366">
        <v>3.25</v>
      </c>
      <c r="D7366">
        <v>2021</v>
      </c>
    </row>
    <row r="7367" spans="2:4">
      <c r="B7367" s="80">
        <v>44522</v>
      </c>
      <c r="C7367">
        <v>3.25</v>
      </c>
      <c r="D7367">
        <v>2021</v>
      </c>
    </row>
    <row r="7368" spans="2:4">
      <c r="B7368" s="80">
        <v>44523</v>
      </c>
      <c r="C7368">
        <v>3.25</v>
      </c>
      <c r="D7368">
        <v>2021</v>
      </c>
    </row>
    <row r="7369" spans="2:4">
      <c r="B7369" s="80">
        <v>44524</v>
      </c>
      <c r="C7369">
        <v>3.25</v>
      </c>
      <c r="D7369">
        <v>2021</v>
      </c>
    </row>
    <row r="7370" spans="2:4">
      <c r="B7370" s="80">
        <v>44525</v>
      </c>
      <c r="C7370">
        <v>3.25</v>
      </c>
      <c r="D7370">
        <v>2021</v>
      </c>
    </row>
    <row r="7371" spans="2:4">
      <c r="B7371" s="80">
        <v>44526</v>
      </c>
      <c r="C7371">
        <v>3.25</v>
      </c>
      <c r="D7371">
        <v>2021</v>
      </c>
    </row>
    <row r="7372" spans="2:4">
      <c r="B7372" s="80">
        <v>44529</v>
      </c>
      <c r="C7372">
        <v>3.25</v>
      </c>
      <c r="D7372">
        <v>2021</v>
      </c>
    </row>
    <row r="7373" spans="2:4">
      <c r="B7373" s="80">
        <v>44530</v>
      </c>
      <c r="C7373">
        <v>3.25</v>
      </c>
      <c r="D7373">
        <v>2021</v>
      </c>
    </row>
    <row r="7374" spans="2:4">
      <c r="B7374" s="80">
        <v>44531</v>
      </c>
      <c r="C7374">
        <v>3.25</v>
      </c>
      <c r="D7374">
        <v>2021</v>
      </c>
    </row>
    <row r="7375" spans="2:4">
      <c r="B7375" s="80">
        <v>44532</v>
      </c>
      <c r="C7375">
        <v>3.25</v>
      </c>
      <c r="D7375">
        <v>2021</v>
      </c>
    </row>
    <row r="7376" spans="2:4">
      <c r="B7376" s="80">
        <v>44533</v>
      </c>
      <c r="C7376">
        <v>3.25</v>
      </c>
      <c r="D7376">
        <v>2021</v>
      </c>
    </row>
    <row r="7377" spans="2:4">
      <c r="B7377" s="80">
        <v>44536</v>
      </c>
      <c r="C7377">
        <v>3.25</v>
      </c>
      <c r="D7377">
        <v>2021</v>
      </c>
    </row>
    <row r="7378" spans="2:4">
      <c r="B7378" s="80">
        <v>44537</v>
      </c>
      <c r="C7378">
        <v>3.25</v>
      </c>
      <c r="D7378">
        <v>2021</v>
      </c>
    </row>
    <row r="7379" spans="2:4">
      <c r="B7379" s="80">
        <v>44538</v>
      </c>
      <c r="C7379">
        <v>3.25</v>
      </c>
      <c r="D7379">
        <v>2021</v>
      </c>
    </row>
    <row r="7380" spans="2:4">
      <c r="B7380" s="80">
        <v>44539</v>
      </c>
      <c r="C7380">
        <v>3.25</v>
      </c>
      <c r="D7380">
        <v>2021</v>
      </c>
    </row>
    <row r="7381" spans="2:4">
      <c r="B7381" s="80">
        <v>44540</v>
      </c>
      <c r="C7381">
        <v>3.25</v>
      </c>
      <c r="D7381">
        <v>2021</v>
      </c>
    </row>
    <row r="7382" spans="2:4">
      <c r="B7382" s="80">
        <v>44543</v>
      </c>
      <c r="C7382">
        <v>3.25</v>
      </c>
      <c r="D7382">
        <v>2021</v>
      </c>
    </row>
    <row r="7383" spans="2:4">
      <c r="B7383" s="80">
        <v>44544</v>
      </c>
      <c r="C7383">
        <v>3.25</v>
      </c>
      <c r="D7383">
        <v>2021</v>
      </c>
    </row>
    <row r="7384" spans="2:4">
      <c r="B7384" s="80">
        <v>44545</v>
      </c>
      <c r="C7384">
        <v>3.25</v>
      </c>
      <c r="D7384">
        <v>2021</v>
      </c>
    </row>
    <row r="7385" spans="2:4">
      <c r="B7385" s="80">
        <v>44546</v>
      </c>
      <c r="C7385">
        <v>3.25</v>
      </c>
      <c r="D7385">
        <v>2021</v>
      </c>
    </row>
    <row r="7386" spans="2:4">
      <c r="B7386" s="80">
        <v>44547</v>
      </c>
      <c r="C7386">
        <v>3.25</v>
      </c>
      <c r="D7386">
        <v>2021</v>
      </c>
    </row>
    <row r="7387" spans="2:4">
      <c r="B7387" s="80">
        <v>44550</v>
      </c>
      <c r="C7387">
        <v>3.25</v>
      </c>
      <c r="D7387">
        <v>2021</v>
      </c>
    </row>
    <row r="7388" spans="2:4">
      <c r="B7388" s="80">
        <v>44551</v>
      </c>
      <c r="C7388">
        <v>3.25</v>
      </c>
      <c r="D7388">
        <v>2021</v>
      </c>
    </row>
    <row r="7389" spans="2:4">
      <c r="B7389" s="80">
        <v>44552</v>
      </c>
      <c r="C7389">
        <v>3.25</v>
      </c>
      <c r="D7389">
        <v>2021</v>
      </c>
    </row>
    <row r="7390" spans="2:4">
      <c r="B7390" s="80">
        <v>44553</v>
      </c>
      <c r="C7390">
        <v>3.25</v>
      </c>
      <c r="D7390">
        <v>2021</v>
      </c>
    </row>
    <row r="7391" spans="2:4">
      <c r="B7391" s="80">
        <v>44554</v>
      </c>
      <c r="C7391">
        <v>3.25</v>
      </c>
      <c r="D7391">
        <v>2021</v>
      </c>
    </row>
    <row r="7392" spans="2:4">
      <c r="B7392" s="80">
        <v>44557</v>
      </c>
      <c r="C7392">
        <v>3.25</v>
      </c>
      <c r="D7392">
        <v>2021</v>
      </c>
    </row>
    <row r="7393" spans="2:4">
      <c r="B7393" s="80">
        <v>44558</v>
      </c>
      <c r="C7393">
        <v>3.25</v>
      </c>
      <c r="D7393">
        <v>2021</v>
      </c>
    </row>
    <row r="7394" spans="2:4">
      <c r="B7394" s="80">
        <v>44559</v>
      </c>
      <c r="C7394">
        <v>3.25</v>
      </c>
      <c r="D7394">
        <v>2021</v>
      </c>
    </row>
    <row r="7395" spans="2:4">
      <c r="B7395" s="80">
        <v>44560</v>
      </c>
      <c r="C7395">
        <v>3.25</v>
      </c>
      <c r="D7395">
        <v>2021</v>
      </c>
    </row>
    <row r="7396" spans="2:4">
      <c r="B7396" s="80">
        <v>44561</v>
      </c>
      <c r="C7396">
        <v>3.25</v>
      </c>
      <c r="D7396">
        <v>2021</v>
      </c>
    </row>
    <row r="7397" spans="2:4">
      <c r="B7397" s="80">
        <v>44564</v>
      </c>
      <c r="C7397">
        <v>3.25</v>
      </c>
      <c r="D7397">
        <v>2022</v>
      </c>
    </row>
    <row r="7398" spans="2:4">
      <c r="B7398" s="80">
        <v>44565</v>
      </c>
      <c r="C7398">
        <v>3.25</v>
      </c>
      <c r="D7398">
        <v>2022</v>
      </c>
    </row>
    <row r="7399" spans="2:4">
      <c r="B7399" s="80">
        <v>44566</v>
      </c>
      <c r="C7399">
        <v>3.25</v>
      </c>
      <c r="D7399">
        <v>2022</v>
      </c>
    </row>
    <row r="7400" spans="2:4">
      <c r="B7400" s="80">
        <v>44567</v>
      </c>
      <c r="C7400">
        <v>3.25</v>
      </c>
      <c r="D7400">
        <v>2022</v>
      </c>
    </row>
    <row r="7401" spans="2:4">
      <c r="B7401" s="80">
        <v>44568</v>
      </c>
      <c r="C7401">
        <v>3.25</v>
      </c>
      <c r="D7401">
        <v>2022</v>
      </c>
    </row>
    <row r="7402" spans="2:4">
      <c r="B7402" s="80">
        <v>44571</v>
      </c>
      <c r="C7402">
        <v>3.25</v>
      </c>
      <c r="D7402">
        <v>2022</v>
      </c>
    </row>
    <row r="7403" spans="2:4">
      <c r="B7403" s="80">
        <v>44572</v>
      </c>
      <c r="C7403">
        <v>3.25</v>
      </c>
      <c r="D7403">
        <v>2022</v>
      </c>
    </row>
    <row r="7404" spans="2:4">
      <c r="B7404" s="80">
        <v>44573</v>
      </c>
      <c r="C7404">
        <v>3.25</v>
      </c>
      <c r="D7404">
        <v>2022</v>
      </c>
    </row>
    <row r="7405" spans="2:4">
      <c r="B7405" s="80">
        <v>44574</v>
      </c>
      <c r="C7405">
        <v>3.25</v>
      </c>
      <c r="D7405">
        <v>2022</v>
      </c>
    </row>
    <row r="7406" spans="2:4">
      <c r="B7406" s="80">
        <v>44575</v>
      </c>
      <c r="C7406">
        <v>3.25</v>
      </c>
      <c r="D7406">
        <v>2022</v>
      </c>
    </row>
    <row r="7407" spans="2:4">
      <c r="B7407" s="80">
        <v>44578</v>
      </c>
      <c r="C7407">
        <v>3.25</v>
      </c>
      <c r="D7407">
        <v>2022</v>
      </c>
    </row>
    <row r="7408" spans="2:4">
      <c r="B7408" s="80">
        <v>44579</v>
      </c>
      <c r="C7408">
        <v>3.25</v>
      </c>
      <c r="D7408">
        <v>2022</v>
      </c>
    </row>
    <row r="7409" spans="2:4">
      <c r="B7409" s="80">
        <v>44580</v>
      </c>
      <c r="C7409">
        <v>3.25</v>
      </c>
      <c r="D7409">
        <v>2022</v>
      </c>
    </row>
    <row r="7410" spans="2:4">
      <c r="B7410" s="80">
        <v>44581</v>
      </c>
      <c r="C7410">
        <v>3.25</v>
      </c>
      <c r="D7410">
        <v>2022</v>
      </c>
    </row>
    <row r="7411" spans="2:4">
      <c r="B7411" s="80">
        <v>44582</v>
      </c>
      <c r="C7411">
        <v>3.25</v>
      </c>
      <c r="D7411">
        <v>2022</v>
      </c>
    </row>
    <row r="7412" spans="2:4">
      <c r="B7412" s="80">
        <v>44585</v>
      </c>
      <c r="C7412">
        <v>3.25</v>
      </c>
      <c r="D7412">
        <v>2022</v>
      </c>
    </row>
    <row r="7413" spans="2:4">
      <c r="B7413" s="80">
        <v>44586</v>
      </c>
      <c r="C7413">
        <v>3.25</v>
      </c>
      <c r="D7413">
        <v>2022</v>
      </c>
    </row>
    <row r="7414" spans="2:4">
      <c r="B7414" s="80">
        <v>44587</v>
      </c>
      <c r="C7414">
        <v>3.25</v>
      </c>
      <c r="D7414">
        <v>2022</v>
      </c>
    </row>
    <row r="7415" spans="2:4">
      <c r="B7415" s="80">
        <v>44588</v>
      </c>
      <c r="C7415">
        <v>3.25</v>
      </c>
      <c r="D7415">
        <v>2022</v>
      </c>
    </row>
    <row r="7416" spans="2:4">
      <c r="B7416" s="80">
        <v>44589</v>
      </c>
      <c r="C7416">
        <v>3.25</v>
      </c>
      <c r="D7416">
        <v>2022</v>
      </c>
    </row>
    <row r="7417" spans="2:4">
      <c r="B7417" s="80">
        <v>44592</v>
      </c>
      <c r="C7417">
        <v>3.25</v>
      </c>
      <c r="D7417">
        <v>2022</v>
      </c>
    </row>
    <row r="7418" spans="2:4">
      <c r="B7418" s="80">
        <v>44593</v>
      </c>
      <c r="C7418">
        <v>3.25</v>
      </c>
      <c r="D7418">
        <v>2022</v>
      </c>
    </row>
    <row r="7419" spans="2:4">
      <c r="B7419" s="80">
        <v>44594</v>
      </c>
      <c r="C7419">
        <v>3.25</v>
      </c>
      <c r="D7419">
        <v>2022</v>
      </c>
    </row>
    <row r="7420" spans="2:4">
      <c r="B7420" s="80">
        <v>44595</v>
      </c>
      <c r="C7420">
        <v>3.25</v>
      </c>
      <c r="D7420">
        <v>2022</v>
      </c>
    </row>
    <row r="7421" spans="2:4">
      <c r="B7421" s="80">
        <v>44596</v>
      </c>
      <c r="C7421">
        <v>3.25</v>
      </c>
      <c r="D7421">
        <v>2022</v>
      </c>
    </row>
    <row r="7422" spans="2:4">
      <c r="B7422" s="80">
        <v>44599</v>
      </c>
      <c r="C7422">
        <v>3.25</v>
      </c>
      <c r="D7422">
        <v>2022</v>
      </c>
    </row>
    <row r="7423" spans="2:4">
      <c r="B7423" s="80">
        <v>44600</v>
      </c>
      <c r="C7423">
        <v>3.25</v>
      </c>
      <c r="D7423">
        <v>2022</v>
      </c>
    </row>
    <row r="7424" spans="2:4">
      <c r="B7424" s="80">
        <v>44601</v>
      </c>
      <c r="C7424">
        <v>3.25</v>
      </c>
      <c r="D7424">
        <v>2022</v>
      </c>
    </row>
    <row r="7425" spans="2:4">
      <c r="B7425" s="80">
        <v>44602</v>
      </c>
      <c r="C7425">
        <v>3.25</v>
      </c>
      <c r="D7425">
        <v>2022</v>
      </c>
    </row>
    <row r="7426" spans="2:4">
      <c r="B7426" s="80">
        <v>44603</v>
      </c>
      <c r="C7426">
        <v>3.25</v>
      </c>
      <c r="D7426">
        <v>2022</v>
      </c>
    </row>
    <row r="7427" spans="2:4">
      <c r="B7427" s="80">
        <v>44606</v>
      </c>
      <c r="C7427">
        <v>3.25</v>
      </c>
      <c r="D7427">
        <v>2022</v>
      </c>
    </row>
    <row r="7428" spans="2:4">
      <c r="B7428" s="80">
        <v>44607</v>
      </c>
      <c r="C7428">
        <v>3.25</v>
      </c>
      <c r="D7428">
        <v>2022</v>
      </c>
    </row>
    <row r="7429" spans="2:4">
      <c r="B7429" s="80">
        <v>44608</v>
      </c>
      <c r="C7429">
        <v>3.25</v>
      </c>
      <c r="D7429">
        <v>2022</v>
      </c>
    </row>
    <row r="7430" spans="2:4">
      <c r="B7430" s="80">
        <v>44609</v>
      </c>
      <c r="C7430">
        <v>3.25</v>
      </c>
      <c r="D7430">
        <v>2022</v>
      </c>
    </row>
    <row r="7431" spans="2:4">
      <c r="B7431" s="80">
        <v>44610</v>
      </c>
      <c r="C7431">
        <v>3.25</v>
      </c>
      <c r="D7431">
        <v>2022</v>
      </c>
    </row>
    <row r="7432" spans="2:4">
      <c r="B7432" s="80">
        <v>44613</v>
      </c>
      <c r="C7432">
        <v>3.25</v>
      </c>
      <c r="D7432">
        <v>2022</v>
      </c>
    </row>
    <row r="7433" spans="2:4">
      <c r="B7433" s="80">
        <v>44614</v>
      </c>
      <c r="C7433">
        <v>3.25</v>
      </c>
      <c r="D7433">
        <v>2022</v>
      </c>
    </row>
    <row r="7434" spans="2:4">
      <c r="B7434" s="80">
        <v>44615</v>
      </c>
      <c r="C7434">
        <v>3.25</v>
      </c>
      <c r="D7434">
        <v>2022</v>
      </c>
    </row>
    <row r="7435" spans="2:4">
      <c r="B7435" s="80">
        <v>44616</v>
      </c>
      <c r="C7435">
        <v>3.25</v>
      </c>
      <c r="D7435">
        <v>2022</v>
      </c>
    </row>
    <row r="7436" spans="2:4">
      <c r="B7436" s="80">
        <v>44617</v>
      </c>
      <c r="C7436">
        <v>3.25</v>
      </c>
      <c r="D7436">
        <v>2022</v>
      </c>
    </row>
    <row r="7437" spans="2:4">
      <c r="B7437" s="80">
        <v>44620</v>
      </c>
      <c r="C7437">
        <v>3.25</v>
      </c>
      <c r="D7437">
        <v>2022</v>
      </c>
    </row>
    <row r="7438" spans="2:4">
      <c r="B7438" s="80">
        <v>44621</v>
      </c>
      <c r="C7438">
        <v>3.25</v>
      </c>
      <c r="D7438">
        <v>2022</v>
      </c>
    </row>
    <row r="7439" spans="2:4">
      <c r="B7439" s="80">
        <v>44622</v>
      </c>
      <c r="C7439">
        <v>3.25</v>
      </c>
      <c r="D7439">
        <v>2022</v>
      </c>
    </row>
    <row r="7440" spans="2:4">
      <c r="B7440" s="80">
        <v>44623</v>
      </c>
      <c r="C7440">
        <v>3.25</v>
      </c>
      <c r="D7440">
        <v>2022</v>
      </c>
    </row>
    <row r="7441" spans="2:4">
      <c r="B7441" s="80">
        <v>44624</v>
      </c>
      <c r="C7441">
        <v>3.25</v>
      </c>
      <c r="D7441">
        <v>2022</v>
      </c>
    </row>
    <row r="7442" spans="2:4">
      <c r="B7442" s="80">
        <v>44627</v>
      </c>
      <c r="C7442">
        <v>3.25</v>
      </c>
      <c r="D7442">
        <v>2022</v>
      </c>
    </row>
    <row r="7443" spans="2:4">
      <c r="B7443" s="80">
        <v>44628</v>
      </c>
      <c r="C7443">
        <v>3.25</v>
      </c>
      <c r="D7443">
        <v>2022</v>
      </c>
    </row>
    <row r="7444" spans="2:4">
      <c r="B7444" s="80">
        <v>44629</v>
      </c>
      <c r="C7444">
        <v>3.25</v>
      </c>
      <c r="D7444">
        <v>2022</v>
      </c>
    </row>
    <row r="7445" spans="2:4">
      <c r="B7445" s="80">
        <v>44630</v>
      </c>
      <c r="C7445">
        <v>3.25</v>
      </c>
      <c r="D7445">
        <v>2022</v>
      </c>
    </row>
    <row r="7446" spans="2:4">
      <c r="B7446" s="80">
        <v>44631</v>
      </c>
      <c r="C7446">
        <v>3.25</v>
      </c>
      <c r="D7446">
        <v>2022</v>
      </c>
    </row>
    <row r="7447" spans="2:4">
      <c r="B7447" s="80">
        <v>44634</v>
      </c>
      <c r="C7447">
        <v>3.25</v>
      </c>
      <c r="D7447">
        <v>2022</v>
      </c>
    </row>
    <row r="7448" spans="2:4">
      <c r="B7448" s="80">
        <v>44635</v>
      </c>
      <c r="C7448">
        <v>3.25</v>
      </c>
      <c r="D7448">
        <v>2022</v>
      </c>
    </row>
    <row r="7449" spans="2:4">
      <c r="B7449" s="80">
        <v>44636</v>
      </c>
      <c r="C7449">
        <v>3.25</v>
      </c>
      <c r="D7449">
        <v>2022</v>
      </c>
    </row>
    <row r="7450" spans="2:4">
      <c r="B7450" s="80">
        <v>44637</v>
      </c>
      <c r="C7450">
        <v>3.5</v>
      </c>
      <c r="D7450">
        <v>2022</v>
      </c>
    </row>
    <row r="7451" spans="2:4">
      <c r="B7451" s="80">
        <v>44638</v>
      </c>
      <c r="C7451">
        <v>3.5</v>
      </c>
      <c r="D7451">
        <v>2022</v>
      </c>
    </row>
    <row r="7452" spans="2:4">
      <c r="B7452" s="80">
        <v>44641</v>
      </c>
      <c r="C7452">
        <v>3.5</v>
      </c>
      <c r="D7452">
        <v>2022</v>
      </c>
    </row>
    <row r="7453" spans="2:4">
      <c r="B7453" s="80">
        <v>44642</v>
      </c>
      <c r="C7453">
        <v>3.5</v>
      </c>
      <c r="D7453">
        <v>2022</v>
      </c>
    </row>
    <row r="7454" spans="2:4">
      <c r="B7454" s="80">
        <v>44643</v>
      </c>
      <c r="C7454">
        <v>3.5</v>
      </c>
      <c r="D7454">
        <v>2022</v>
      </c>
    </row>
    <row r="7455" spans="2:4">
      <c r="B7455" s="80">
        <v>44644</v>
      </c>
      <c r="C7455">
        <v>3.5</v>
      </c>
      <c r="D7455">
        <v>2022</v>
      </c>
    </row>
    <row r="7456" spans="2:4">
      <c r="B7456" s="80">
        <v>44645</v>
      </c>
      <c r="C7456">
        <v>3.5</v>
      </c>
      <c r="D7456">
        <v>2022</v>
      </c>
    </row>
    <row r="7457" spans="2:4">
      <c r="B7457" s="80">
        <v>44648</v>
      </c>
      <c r="C7457">
        <v>3.5</v>
      </c>
      <c r="D7457">
        <v>2022</v>
      </c>
    </row>
    <row r="7458" spans="2:4">
      <c r="B7458" s="80">
        <v>44649</v>
      </c>
      <c r="C7458">
        <v>3.5</v>
      </c>
      <c r="D7458">
        <v>2022</v>
      </c>
    </row>
    <row r="7459" spans="2:4">
      <c r="B7459" s="80">
        <v>44650</v>
      </c>
      <c r="C7459">
        <v>3.5</v>
      </c>
      <c r="D7459">
        <v>2022</v>
      </c>
    </row>
    <row r="7460" spans="2:4">
      <c r="B7460" s="80">
        <v>44651</v>
      </c>
      <c r="C7460">
        <v>3.5</v>
      </c>
      <c r="D7460">
        <v>2022</v>
      </c>
    </row>
    <row r="7461" spans="2:4">
      <c r="B7461" s="80">
        <v>44652</v>
      </c>
      <c r="C7461">
        <v>3.5</v>
      </c>
      <c r="D7461">
        <v>2022</v>
      </c>
    </row>
    <row r="7462" spans="2:4">
      <c r="B7462" s="80">
        <v>44655</v>
      </c>
      <c r="C7462">
        <v>3.5</v>
      </c>
      <c r="D7462">
        <v>2022</v>
      </c>
    </row>
    <row r="7463" spans="2:4">
      <c r="B7463" s="80">
        <v>44656</v>
      </c>
      <c r="C7463">
        <v>3.5</v>
      </c>
      <c r="D7463">
        <v>2022</v>
      </c>
    </row>
    <row r="7464" spans="2:4">
      <c r="B7464" s="80">
        <v>44657</v>
      </c>
      <c r="C7464">
        <v>3.5</v>
      </c>
      <c r="D7464">
        <v>2022</v>
      </c>
    </row>
    <row r="7465" spans="2:4">
      <c r="B7465" s="80">
        <v>44658</v>
      </c>
      <c r="C7465">
        <v>3.5</v>
      </c>
      <c r="D7465">
        <v>2022</v>
      </c>
    </row>
    <row r="7466" spans="2:4">
      <c r="B7466" s="80">
        <v>44659</v>
      </c>
      <c r="C7466">
        <v>3.5</v>
      </c>
      <c r="D7466">
        <v>2022</v>
      </c>
    </row>
    <row r="7467" spans="2:4">
      <c r="B7467" s="80">
        <v>44662</v>
      </c>
      <c r="C7467">
        <v>3.5</v>
      </c>
      <c r="D7467">
        <v>2022</v>
      </c>
    </row>
    <row r="7468" spans="2:4">
      <c r="B7468" s="80">
        <v>44663</v>
      </c>
      <c r="C7468">
        <v>3.5</v>
      </c>
      <c r="D7468">
        <v>2022</v>
      </c>
    </row>
    <row r="7469" spans="2:4">
      <c r="B7469" s="80">
        <v>44664</v>
      </c>
      <c r="C7469">
        <v>3.5</v>
      </c>
      <c r="D7469">
        <v>2022</v>
      </c>
    </row>
    <row r="7470" spans="2:4">
      <c r="B7470" s="80">
        <v>44665</v>
      </c>
      <c r="C7470">
        <v>3.5</v>
      </c>
      <c r="D7470">
        <v>2022</v>
      </c>
    </row>
    <row r="7471" spans="2:4">
      <c r="B7471" s="80">
        <v>44666</v>
      </c>
      <c r="C7471">
        <v>3.5</v>
      </c>
      <c r="D7471">
        <v>2022</v>
      </c>
    </row>
    <row r="7472" spans="2:4">
      <c r="B7472" s="80">
        <v>44669</v>
      </c>
      <c r="C7472">
        <v>3.5</v>
      </c>
      <c r="D7472">
        <v>2022</v>
      </c>
    </row>
    <row r="7473" spans="2:4">
      <c r="B7473" s="80">
        <v>44670</v>
      </c>
      <c r="C7473">
        <v>3.5</v>
      </c>
      <c r="D7473">
        <v>2022</v>
      </c>
    </row>
    <row r="7474" spans="2:4">
      <c r="B7474" s="80">
        <v>44671</v>
      </c>
      <c r="C7474">
        <v>3.5</v>
      </c>
      <c r="D7474">
        <v>2022</v>
      </c>
    </row>
    <row r="7475" spans="2:4">
      <c r="B7475" s="80">
        <v>44672</v>
      </c>
      <c r="C7475">
        <v>3.5</v>
      </c>
      <c r="D7475">
        <v>2022</v>
      </c>
    </row>
    <row r="7476" spans="2:4">
      <c r="B7476" s="80">
        <v>44673</v>
      </c>
      <c r="C7476">
        <v>3.5</v>
      </c>
      <c r="D7476">
        <v>2022</v>
      </c>
    </row>
    <row r="7477" spans="2:4">
      <c r="B7477" s="80">
        <v>44676</v>
      </c>
      <c r="C7477">
        <v>3.5</v>
      </c>
      <c r="D7477">
        <v>2022</v>
      </c>
    </row>
    <row r="7478" spans="2:4">
      <c r="B7478" s="80">
        <v>44677</v>
      </c>
      <c r="C7478">
        <v>3.5</v>
      </c>
      <c r="D7478">
        <v>2022</v>
      </c>
    </row>
    <row r="7479" spans="2:4">
      <c r="B7479" s="80">
        <v>44678</v>
      </c>
      <c r="C7479">
        <v>3.5</v>
      </c>
      <c r="D7479">
        <v>2022</v>
      </c>
    </row>
    <row r="7480" spans="2:4">
      <c r="B7480" s="80">
        <v>44679</v>
      </c>
      <c r="C7480">
        <v>3.5</v>
      </c>
      <c r="D7480">
        <v>2022</v>
      </c>
    </row>
    <row r="7481" spans="2:4">
      <c r="B7481" s="80">
        <v>44680</v>
      </c>
      <c r="C7481">
        <v>3.5</v>
      </c>
      <c r="D7481">
        <v>2022</v>
      </c>
    </row>
    <row r="7482" spans="2:4">
      <c r="B7482" s="80">
        <v>44683</v>
      </c>
      <c r="C7482">
        <v>3.5</v>
      </c>
      <c r="D7482">
        <v>2022</v>
      </c>
    </row>
    <row r="7483" spans="2:4">
      <c r="B7483" s="80">
        <v>44684</v>
      </c>
      <c r="C7483">
        <v>3.5</v>
      </c>
      <c r="D7483">
        <v>2022</v>
      </c>
    </row>
    <row r="7484" spans="2:4">
      <c r="B7484" s="80">
        <v>44685</v>
      </c>
      <c r="C7484">
        <v>3.5</v>
      </c>
      <c r="D7484">
        <v>2022</v>
      </c>
    </row>
    <row r="7485" spans="2:4">
      <c r="B7485" s="80">
        <v>44686</v>
      </c>
      <c r="C7485">
        <v>4</v>
      </c>
      <c r="D7485">
        <v>2022</v>
      </c>
    </row>
    <row r="7486" spans="2:4">
      <c r="B7486" s="80">
        <v>44687</v>
      </c>
      <c r="C7486">
        <v>4</v>
      </c>
      <c r="D7486">
        <v>2022</v>
      </c>
    </row>
    <row r="7487" spans="2:4">
      <c r="B7487" s="80">
        <v>44690</v>
      </c>
      <c r="C7487">
        <v>4</v>
      </c>
      <c r="D7487">
        <v>2022</v>
      </c>
    </row>
    <row r="7488" spans="2:4">
      <c r="B7488" s="80">
        <v>44691</v>
      </c>
      <c r="C7488">
        <v>4</v>
      </c>
      <c r="D7488">
        <v>2022</v>
      </c>
    </row>
    <row r="7489" spans="2:4">
      <c r="B7489" s="80">
        <v>44692</v>
      </c>
      <c r="C7489">
        <v>4</v>
      </c>
      <c r="D7489">
        <v>2022</v>
      </c>
    </row>
    <row r="7490" spans="2:4">
      <c r="B7490" s="80">
        <v>44693</v>
      </c>
      <c r="C7490">
        <v>4</v>
      </c>
      <c r="D7490">
        <v>2022</v>
      </c>
    </row>
    <row r="7491" spans="2:4">
      <c r="B7491" s="80">
        <v>44694</v>
      </c>
      <c r="C7491">
        <v>4</v>
      </c>
      <c r="D7491">
        <v>2022</v>
      </c>
    </row>
    <row r="7492" spans="2:4">
      <c r="B7492" s="80">
        <v>44697</v>
      </c>
      <c r="C7492">
        <v>4</v>
      </c>
      <c r="D7492">
        <v>2022</v>
      </c>
    </row>
    <row r="7493" spans="2:4">
      <c r="B7493" s="80">
        <v>44698</v>
      </c>
      <c r="C7493">
        <v>4</v>
      </c>
      <c r="D7493">
        <v>2022</v>
      </c>
    </row>
    <row r="7494" spans="2:4">
      <c r="B7494" s="80">
        <v>44699</v>
      </c>
      <c r="C7494">
        <v>4</v>
      </c>
      <c r="D7494">
        <v>2022</v>
      </c>
    </row>
    <row r="7495" spans="2:4">
      <c r="B7495" s="80">
        <v>44700</v>
      </c>
      <c r="C7495">
        <v>4</v>
      </c>
      <c r="D7495">
        <v>2022</v>
      </c>
    </row>
    <row r="7496" spans="2:4">
      <c r="B7496" s="80">
        <v>44701</v>
      </c>
      <c r="C7496">
        <v>4</v>
      </c>
      <c r="D7496">
        <v>2022</v>
      </c>
    </row>
    <row r="7497" spans="2:4">
      <c r="B7497" s="80">
        <v>44704</v>
      </c>
      <c r="C7497">
        <v>4</v>
      </c>
      <c r="D7497">
        <v>2022</v>
      </c>
    </row>
    <row r="7498" spans="2:4">
      <c r="B7498" s="80">
        <v>44705</v>
      </c>
      <c r="C7498">
        <v>4</v>
      </c>
      <c r="D7498">
        <v>2022</v>
      </c>
    </row>
    <row r="7499" spans="2:4">
      <c r="B7499" s="80">
        <v>44706</v>
      </c>
      <c r="C7499">
        <v>4</v>
      </c>
      <c r="D7499">
        <v>2022</v>
      </c>
    </row>
    <row r="7500" spans="2:4">
      <c r="B7500" s="80">
        <v>44707</v>
      </c>
      <c r="C7500">
        <v>4</v>
      </c>
      <c r="D7500">
        <v>2022</v>
      </c>
    </row>
    <row r="7501" spans="2:4">
      <c r="B7501" s="80">
        <v>44708</v>
      </c>
      <c r="C7501">
        <v>4</v>
      </c>
      <c r="D7501">
        <v>2022</v>
      </c>
    </row>
    <row r="7502" spans="2:4">
      <c r="B7502" s="80">
        <v>44711</v>
      </c>
      <c r="C7502">
        <v>4</v>
      </c>
      <c r="D7502">
        <v>2022</v>
      </c>
    </row>
    <row r="7503" spans="2:4">
      <c r="B7503" s="80">
        <v>44712</v>
      </c>
      <c r="C7503">
        <v>4</v>
      </c>
      <c r="D7503">
        <v>2022</v>
      </c>
    </row>
    <row r="7504" spans="2:4">
      <c r="B7504" s="80">
        <v>44713</v>
      </c>
      <c r="C7504">
        <v>4</v>
      </c>
      <c r="D7504">
        <v>2022</v>
      </c>
    </row>
    <row r="7505" spans="2:4">
      <c r="B7505" s="80">
        <v>44714</v>
      </c>
      <c r="C7505">
        <v>4</v>
      </c>
      <c r="D7505">
        <v>2022</v>
      </c>
    </row>
    <row r="7506" spans="2:4">
      <c r="B7506" s="80">
        <v>44715</v>
      </c>
      <c r="C7506">
        <v>4</v>
      </c>
      <c r="D7506">
        <v>2022</v>
      </c>
    </row>
    <row r="7507" spans="2:4">
      <c r="B7507" s="80">
        <v>44718</v>
      </c>
      <c r="C7507">
        <v>4</v>
      </c>
      <c r="D7507">
        <v>2022</v>
      </c>
    </row>
    <row r="7508" spans="2:4">
      <c r="B7508" s="80">
        <v>44719</v>
      </c>
      <c r="C7508">
        <v>4</v>
      </c>
      <c r="D7508">
        <v>2022</v>
      </c>
    </row>
    <row r="7509" spans="2:4">
      <c r="B7509" s="80">
        <v>44720</v>
      </c>
      <c r="C7509">
        <v>4</v>
      </c>
      <c r="D7509">
        <v>2022</v>
      </c>
    </row>
    <row r="7510" spans="2:4">
      <c r="B7510" s="80">
        <v>44721</v>
      </c>
      <c r="C7510">
        <v>4</v>
      </c>
      <c r="D7510">
        <v>2022</v>
      </c>
    </row>
    <row r="7511" spans="2:4">
      <c r="B7511" s="80">
        <v>44722</v>
      </c>
      <c r="C7511">
        <v>4</v>
      </c>
      <c r="D7511">
        <v>2022</v>
      </c>
    </row>
    <row r="7512" spans="2:4">
      <c r="B7512" s="80">
        <v>44725</v>
      </c>
      <c r="C7512">
        <v>4</v>
      </c>
      <c r="D7512">
        <v>2022</v>
      </c>
    </row>
    <row r="7513" spans="2:4">
      <c r="B7513" s="80">
        <v>44726</v>
      </c>
      <c r="C7513">
        <v>4</v>
      </c>
      <c r="D7513">
        <v>2022</v>
      </c>
    </row>
    <row r="7514" spans="2:4">
      <c r="B7514" s="80">
        <v>44727</v>
      </c>
      <c r="C7514">
        <v>4</v>
      </c>
      <c r="D7514">
        <v>2022</v>
      </c>
    </row>
    <row r="7515" spans="2:4">
      <c r="B7515" s="80">
        <v>44728</v>
      </c>
      <c r="C7515">
        <v>4.75</v>
      </c>
      <c r="D7515">
        <v>2022</v>
      </c>
    </row>
    <row r="7516" spans="2:4">
      <c r="B7516" s="80">
        <v>44729</v>
      </c>
      <c r="C7516">
        <v>4.75</v>
      </c>
      <c r="D7516">
        <v>2022</v>
      </c>
    </row>
    <row r="7517" spans="2:4">
      <c r="B7517" s="80">
        <v>44732</v>
      </c>
      <c r="C7517">
        <v>4.75</v>
      </c>
      <c r="D7517">
        <v>2022</v>
      </c>
    </row>
    <row r="7518" spans="2:4">
      <c r="B7518" s="80">
        <v>44733</v>
      </c>
      <c r="C7518">
        <v>4.75</v>
      </c>
      <c r="D7518">
        <v>2022</v>
      </c>
    </row>
    <row r="7519" spans="2:4">
      <c r="B7519" s="80">
        <v>44734</v>
      </c>
      <c r="C7519">
        <v>4.75</v>
      </c>
      <c r="D7519">
        <v>2022</v>
      </c>
    </row>
    <row r="7520" spans="2:4">
      <c r="B7520" s="80">
        <v>44735</v>
      </c>
      <c r="C7520">
        <v>4.75</v>
      </c>
      <c r="D7520">
        <v>2022</v>
      </c>
    </row>
    <row r="7521" spans="2:4">
      <c r="B7521" s="80">
        <v>44736</v>
      </c>
      <c r="C7521">
        <v>4.75</v>
      </c>
      <c r="D7521">
        <v>2022</v>
      </c>
    </row>
    <row r="7522" spans="2:4">
      <c r="B7522" s="80">
        <v>44739</v>
      </c>
      <c r="C7522">
        <v>4.75</v>
      </c>
      <c r="D7522">
        <v>2022</v>
      </c>
    </row>
    <row r="7523" spans="2:4">
      <c r="B7523" s="80">
        <v>44740</v>
      </c>
      <c r="C7523">
        <v>4.75</v>
      </c>
      <c r="D7523">
        <v>2022</v>
      </c>
    </row>
    <row r="7524" spans="2:4">
      <c r="B7524" s="80">
        <v>44741</v>
      </c>
      <c r="C7524">
        <v>4.75</v>
      </c>
      <c r="D7524">
        <v>2022</v>
      </c>
    </row>
    <row r="7525" spans="2:4">
      <c r="B7525" s="80">
        <v>44742</v>
      </c>
      <c r="C7525">
        <v>4.75</v>
      </c>
      <c r="D7525">
        <v>2022</v>
      </c>
    </row>
    <row r="7526" spans="2:4">
      <c r="B7526" s="80">
        <v>44743</v>
      </c>
      <c r="C7526">
        <v>4.75</v>
      </c>
      <c r="D7526">
        <v>2022</v>
      </c>
    </row>
    <row r="7527" spans="2:4">
      <c r="B7527" s="80">
        <v>44746</v>
      </c>
      <c r="C7527">
        <v>4.75</v>
      </c>
      <c r="D7527">
        <v>2022</v>
      </c>
    </row>
    <row r="7528" spans="2:4">
      <c r="B7528" s="80">
        <v>44747</v>
      </c>
      <c r="C7528">
        <v>4.75</v>
      </c>
      <c r="D7528">
        <v>2022</v>
      </c>
    </row>
    <row r="7529" spans="2:4">
      <c r="B7529" s="80">
        <v>44748</v>
      </c>
      <c r="C7529">
        <v>4.75</v>
      </c>
      <c r="D7529">
        <v>2022</v>
      </c>
    </row>
    <row r="7530" spans="2:4">
      <c r="B7530" s="80">
        <v>44749</v>
      </c>
      <c r="C7530">
        <v>4.75</v>
      </c>
      <c r="D7530">
        <v>2022</v>
      </c>
    </row>
    <row r="7531" spans="2:4">
      <c r="B7531" s="80">
        <v>44750</v>
      </c>
      <c r="C7531">
        <v>4.75</v>
      </c>
      <c r="D7531">
        <v>2022</v>
      </c>
    </row>
    <row r="7532" spans="2:4">
      <c r="B7532" s="80">
        <v>44753</v>
      </c>
      <c r="C7532">
        <v>4.75</v>
      </c>
      <c r="D7532">
        <v>2022</v>
      </c>
    </row>
    <row r="7533" spans="2:4">
      <c r="B7533" s="80">
        <v>44754</v>
      </c>
      <c r="C7533">
        <v>4.75</v>
      </c>
      <c r="D7533">
        <v>2022</v>
      </c>
    </row>
    <row r="7534" spans="2:4">
      <c r="B7534" s="80">
        <v>44755</v>
      </c>
      <c r="C7534">
        <v>4.75</v>
      </c>
      <c r="D7534">
        <v>2022</v>
      </c>
    </row>
    <row r="7535" spans="2:4">
      <c r="B7535" s="80">
        <v>44756</v>
      </c>
      <c r="C7535">
        <v>4.75</v>
      </c>
      <c r="D7535">
        <v>2022</v>
      </c>
    </row>
    <row r="7536" spans="2:4">
      <c r="B7536" s="80">
        <v>44757</v>
      </c>
      <c r="C7536">
        <v>4.75</v>
      </c>
      <c r="D7536">
        <v>2022</v>
      </c>
    </row>
    <row r="7537" spans="2:4">
      <c r="B7537" s="80">
        <v>44760</v>
      </c>
      <c r="C7537">
        <v>4.75</v>
      </c>
      <c r="D7537">
        <v>2022</v>
      </c>
    </row>
    <row r="7538" spans="2:4">
      <c r="B7538" s="80">
        <v>44761</v>
      </c>
      <c r="C7538">
        <v>4.75</v>
      </c>
      <c r="D7538">
        <v>2022</v>
      </c>
    </row>
    <row r="7539" spans="2:4">
      <c r="B7539" s="80">
        <v>44762</v>
      </c>
      <c r="C7539">
        <v>4.75</v>
      </c>
      <c r="D7539">
        <v>2022</v>
      </c>
    </row>
    <row r="7540" spans="2:4">
      <c r="B7540" s="80">
        <v>44763</v>
      </c>
      <c r="C7540">
        <v>4.75</v>
      </c>
      <c r="D7540">
        <v>2022</v>
      </c>
    </row>
    <row r="7541" spans="2:4">
      <c r="B7541" s="80">
        <v>44764</v>
      </c>
      <c r="C7541">
        <v>4.75</v>
      </c>
      <c r="D7541">
        <v>2022</v>
      </c>
    </row>
    <row r="7542" spans="2:4">
      <c r="B7542" s="80">
        <v>44767</v>
      </c>
      <c r="C7542">
        <v>4.75</v>
      </c>
      <c r="D7542">
        <v>2022</v>
      </c>
    </row>
    <row r="7543" spans="2:4">
      <c r="B7543" s="80">
        <v>44768</v>
      </c>
      <c r="C7543">
        <v>4.75</v>
      </c>
      <c r="D7543">
        <v>2022</v>
      </c>
    </row>
    <row r="7544" spans="2:4">
      <c r="B7544" s="80">
        <v>44769</v>
      </c>
      <c r="C7544">
        <v>4.75</v>
      </c>
      <c r="D7544">
        <v>2022</v>
      </c>
    </row>
    <row r="7545" spans="2:4">
      <c r="B7545" s="80">
        <v>44770</v>
      </c>
      <c r="C7545">
        <v>5.5</v>
      </c>
      <c r="D7545">
        <v>2022</v>
      </c>
    </row>
    <row r="7546" spans="2:4">
      <c r="B7546" s="80">
        <v>44771</v>
      </c>
      <c r="C7546">
        <v>5.5</v>
      </c>
      <c r="D7546">
        <v>2022</v>
      </c>
    </row>
    <row r="7547" spans="2:4">
      <c r="B7547" s="80">
        <v>44774</v>
      </c>
      <c r="C7547">
        <v>5.5</v>
      </c>
      <c r="D7547">
        <v>2022</v>
      </c>
    </row>
    <row r="7548" spans="2:4">
      <c r="B7548" s="80">
        <v>44775</v>
      </c>
      <c r="C7548">
        <v>5.5</v>
      </c>
      <c r="D7548">
        <v>2022</v>
      </c>
    </row>
    <row r="7549" spans="2:4">
      <c r="B7549" s="80">
        <v>44776</v>
      </c>
      <c r="C7549">
        <v>5.5</v>
      </c>
      <c r="D7549">
        <v>2022</v>
      </c>
    </row>
    <row r="7550" spans="2:4">
      <c r="B7550" s="80">
        <v>44777</v>
      </c>
      <c r="C7550">
        <v>5.5</v>
      </c>
      <c r="D7550">
        <v>2022</v>
      </c>
    </row>
    <row r="7551" spans="2:4">
      <c r="B7551" s="80">
        <v>44778</v>
      </c>
      <c r="C7551">
        <v>5.5</v>
      </c>
      <c r="D7551">
        <v>2022</v>
      </c>
    </row>
    <row r="7552" spans="2:4">
      <c r="B7552" s="80">
        <v>44781</v>
      </c>
      <c r="C7552">
        <v>5.5</v>
      </c>
      <c r="D7552">
        <v>2022</v>
      </c>
    </row>
    <row r="7553" spans="2:4">
      <c r="B7553" s="80">
        <v>44782</v>
      </c>
      <c r="C7553">
        <v>5.5</v>
      </c>
      <c r="D7553">
        <v>2022</v>
      </c>
    </row>
    <row r="7554" spans="2:4">
      <c r="B7554" s="80">
        <v>44783</v>
      </c>
      <c r="C7554">
        <v>5.5</v>
      </c>
      <c r="D7554">
        <v>2022</v>
      </c>
    </row>
    <row r="7555" spans="2:4">
      <c r="B7555" s="80">
        <v>44784</v>
      </c>
      <c r="C7555">
        <v>5.5</v>
      </c>
      <c r="D7555">
        <v>2022</v>
      </c>
    </row>
    <row r="7556" spans="2:4">
      <c r="B7556" s="80">
        <v>44785</v>
      </c>
      <c r="C7556">
        <v>5.5</v>
      </c>
      <c r="D7556">
        <v>2022</v>
      </c>
    </row>
    <row r="7557" spans="2:4">
      <c r="B7557" s="80">
        <v>44788</v>
      </c>
      <c r="C7557">
        <v>5.5</v>
      </c>
      <c r="D7557">
        <v>2022</v>
      </c>
    </row>
    <row r="7558" spans="2:4">
      <c r="B7558" s="80">
        <v>44789</v>
      </c>
      <c r="C7558">
        <v>5.5</v>
      </c>
      <c r="D7558">
        <v>2022</v>
      </c>
    </row>
    <row r="7559" spans="2:4">
      <c r="B7559" s="80">
        <v>44790</v>
      </c>
      <c r="C7559">
        <v>5.5</v>
      </c>
      <c r="D7559">
        <v>2022</v>
      </c>
    </row>
    <row r="7560" spans="2:4">
      <c r="B7560" s="80">
        <v>44791</v>
      </c>
      <c r="C7560">
        <v>5.5</v>
      </c>
      <c r="D7560">
        <v>2022</v>
      </c>
    </row>
    <row r="7561" spans="2:4">
      <c r="B7561" s="80">
        <v>44792</v>
      </c>
      <c r="C7561">
        <v>5.5</v>
      </c>
      <c r="D7561">
        <v>2022</v>
      </c>
    </row>
    <row r="7562" spans="2:4">
      <c r="B7562" s="80">
        <v>44795</v>
      </c>
      <c r="C7562">
        <v>5.5</v>
      </c>
      <c r="D7562">
        <v>2022</v>
      </c>
    </row>
    <row r="7563" spans="2:4">
      <c r="B7563" s="80">
        <v>44796</v>
      </c>
      <c r="C7563">
        <v>5.5</v>
      </c>
      <c r="D7563">
        <v>2022</v>
      </c>
    </row>
    <row r="7564" spans="2:4">
      <c r="B7564" s="80">
        <v>44797</v>
      </c>
      <c r="C7564">
        <v>5.5</v>
      </c>
      <c r="D7564">
        <v>2022</v>
      </c>
    </row>
    <row r="7565" spans="2:4">
      <c r="B7565" s="80">
        <v>44798</v>
      </c>
      <c r="C7565">
        <v>5.5</v>
      </c>
      <c r="D7565">
        <v>2022</v>
      </c>
    </row>
    <row r="7566" spans="2:4">
      <c r="B7566" s="80">
        <v>44799</v>
      </c>
      <c r="C7566">
        <v>5.5</v>
      </c>
      <c r="D7566">
        <v>2022</v>
      </c>
    </row>
    <row r="7567" spans="2:4">
      <c r="B7567" s="80">
        <v>44802</v>
      </c>
      <c r="C7567">
        <v>5.5</v>
      </c>
      <c r="D7567">
        <v>2022</v>
      </c>
    </row>
    <row r="7568" spans="2:4">
      <c r="B7568" s="80">
        <v>44803</v>
      </c>
      <c r="C7568">
        <v>5.5</v>
      </c>
      <c r="D7568">
        <v>2022</v>
      </c>
    </row>
    <row r="7569" spans="2:4">
      <c r="B7569" s="80">
        <v>44804</v>
      </c>
      <c r="C7569">
        <v>5.5</v>
      </c>
      <c r="D7569">
        <v>2022</v>
      </c>
    </row>
    <row r="7570" spans="2:4">
      <c r="B7570" s="80">
        <v>44805</v>
      </c>
      <c r="C7570">
        <v>5.5</v>
      </c>
      <c r="D7570">
        <v>2022</v>
      </c>
    </row>
    <row r="7571" spans="2:4">
      <c r="B7571" s="80">
        <v>44806</v>
      </c>
      <c r="C7571">
        <v>5.5</v>
      </c>
      <c r="D7571">
        <v>2022</v>
      </c>
    </row>
    <row r="7572" spans="2:4">
      <c r="B7572" s="80">
        <v>44809</v>
      </c>
      <c r="C7572">
        <v>5.5</v>
      </c>
      <c r="D7572">
        <v>2022</v>
      </c>
    </row>
    <row r="7573" spans="2:4">
      <c r="B7573" s="80">
        <v>44810</v>
      </c>
      <c r="C7573">
        <v>5.5</v>
      </c>
      <c r="D7573">
        <v>2022</v>
      </c>
    </row>
    <row r="7574" spans="2:4">
      <c r="B7574" s="80">
        <v>44811</v>
      </c>
      <c r="C7574">
        <v>5.5</v>
      </c>
      <c r="D7574">
        <v>2022</v>
      </c>
    </row>
    <row r="7575" spans="2:4">
      <c r="B7575" s="80">
        <v>44812</v>
      </c>
      <c r="C7575">
        <v>5.5</v>
      </c>
      <c r="D7575">
        <v>2022</v>
      </c>
    </row>
    <row r="7576" spans="2:4">
      <c r="B7576" s="80">
        <v>44813</v>
      </c>
      <c r="C7576">
        <v>5.5</v>
      </c>
      <c r="D7576">
        <v>2022</v>
      </c>
    </row>
    <row r="7577" spans="2:4">
      <c r="B7577" s="80">
        <v>44816</v>
      </c>
      <c r="C7577">
        <v>5.5</v>
      </c>
      <c r="D7577">
        <v>2022</v>
      </c>
    </row>
    <row r="7578" spans="2:4">
      <c r="B7578" s="80">
        <v>44817</v>
      </c>
      <c r="C7578">
        <v>5.5</v>
      </c>
      <c r="D7578">
        <v>2022</v>
      </c>
    </row>
    <row r="7579" spans="2:4">
      <c r="B7579" s="80">
        <v>44818</v>
      </c>
      <c r="C7579">
        <v>5.5</v>
      </c>
      <c r="D7579">
        <v>2022</v>
      </c>
    </row>
    <row r="7580" spans="2:4">
      <c r="B7580" s="80">
        <v>44819</v>
      </c>
      <c r="C7580">
        <v>5.5</v>
      </c>
      <c r="D7580">
        <v>2022</v>
      </c>
    </row>
    <row r="7581" spans="2:4">
      <c r="B7581" s="80">
        <v>44820</v>
      </c>
      <c r="C7581">
        <v>5.5</v>
      </c>
      <c r="D7581">
        <v>2022</v>
      </c>
    </row>
    <row r="7582" spans="2:4">
      <c r="B7582" s="80">
        <v>44823</v>
      </c>
      <c r="C7582">
        <v>5.5</v>
      </c>
      <c r="D7582">
        <v>2022</v>
      </c>
    </row>
    <row r="7583" spans="2:4">
      <c r="B7583" s="80">
        <v>44824</v>
      </c>
      <c r="C7583">
        <v>5.5</v>
      </c>
      <c r="D7583">
        <v>2022</v>
      </c>
    </row>
    <row r="7584" spans="2:4">
      <c r="B7584" s="80">
        <v>44825</v>
      </c>
      <c r="C7584">
        <v>5.5</v>
      </c>
      <c r="D7584">
        <v>2022</v>
      </c>
    </row>
    <row r="7585" spans="2:4">
      <c r="B7585" s="80">
        <v>44826</v>
      </c>
      <c r="C7585">
        <v>6.25</v>
      </c>
      <c r="D7585">
        <v>2022</v>
      </c>
    </row>
    <row r="7586" spans="2:4">
      <c r="B7586" s="80">
        <v>44827</v>
      </c>
      <c r="C7586">
        <v>6.25</v>
      </c>
      <c r="D7586">
        <v>2022</v>
      </c>
    </row>
    <row r="7587" spans="2:4">
      <c r="B7587" s="80">
        <v>44830</v>
      </c>
      <c r="C7587">
        <v>6.25</v>
      </c>
      <c r="D7587">
        <v>2022</v>
      </c>
    </row>
    <row r="7588" spans="2:4">
      <c r="B7588" s="80">
        <v>44831</v>
      </c>
      <c r="C7588">
        <v>6.25</v>
      </c>
      <c r="D7588">
        <v>2022</v>
      </c>
    </row>
    <row r="7589" spans="2:4">
      <c r="B7589" s="80">
        <v>44832</v>
      </c>
      <c r="C7589">
        <v>6.25</v>
      </c>
      <c r="D7589">
        <v>2022</v>
      </c>
    </row>
    <row r="7590" spans="2:4">
      <c r="B7590" s="80">
        <v>44833</v>
      </c>
      <c r="C7590">
        <v>6.25</v>
      </c>
      <c r="D7590">
        <v>2022</v>
      </c>
    </row>
    <row r="7591" spans="2:4">
      <c r="B7591" s="80">
        <v>44834</v>
      </c>
      <c r="C7591">
        <v>6.25</v>
      </c>
      <c r="D7591">
        <v>2022</v>
      </c>
    </row>
    <row r="7592" spans="2:4">
      <c r="B7592" s="80">
        <v>44837</v>
      </c>
      <c r="C7592">
        <v>6.25</v>
      </c>
      <c r="D7592">
        <v>2022</v>
      </c>
    </row>
    <row r="7593" spans="2:4">
      <c r="B7593" s="80">
        <v>44838</v>
      </c>
      <c r="C7593">
        <v>6.25</v>
      </c>
      <c r="D7593">
        <v>2022</v>
      </c>
    </row>
    <row r="7594" spans="2:4">
      <c r="B7594" s="80">
        <v>44839</v>
      </c>
      <c r="C7594">
        <v>6.25</v>
      </c>
      <c r="D7594">
        <v>2022</v>
      </c>
    </row>
    <row r="7595" spans="2:4">
      <c r="B7595" s="80">
        <v>44840</v>
      </c>
      <c r="C7595">
        <v>6.25</v>
      </c>
      <c r="D7595">
        <v>2022</v>
      </c>
    </row>
    <row r="7596" spans="2:4">
      <c r="B7596" s="80">
        <v>44841</v>
      </c>
      <c r="C7596">
        <v>6.25</v>
      </c>
      <c r="D7596">
        <v>2022</v>
      </c>
    </row>
    <row r="7597" spans="2:4">
      <c r="B7597" s="80">
        <v>44844</v>
      </c>
      <c r="C7597">
        <v>6.25</v>
      </c>
      <c r="D7597">
        <v>2022</v>
      </c>
    </row>
    <row r="7598" spans="2:4">
      <c r="B7598" s="80">
        <v>44845</v>
      </c>
      <c r="C7598">
        <v>6.25</v>
      </c>
      <c r="D7598">
        <v>2022</v>
      </c>
    </row>
    <row r="7599" spans="2:4">
      <c r="B7599" s="80">
        <v>44846</v>
      </c>
      <c r="C7599">
        <v>6.25</v>
      </c>
      <c r="D7599">
        <v>2022</v>
      </c>
    </row>
    <row r="7600" spans="2:4">
      <c r="B7600" s="80">
        <v>44847</v>
      </c>
      <c r="C7600">
        <v>6.25</v>
      </c>
      <c r="D7600">
        <v>2022</v>
      </c>
    </row>
    <row r="7601" spans="2:4">
      <c r="B7601" s="80">
        <v>44848</v>
      </c>
      <c r="C7601">
        <v>6.25</v>
      </c>
      <c r="D7601">
        <v>2022</v>
      </c>
    </row>
    <row r="7602" spans="2:4">
      <c r="B7602" s="80">
        <v>44851</v>
      </c>
      <c r="C7602">
        <v>6.25</v>
      </c>
      <c r="D7602">
        <v>2022</v>
      </c>
    </row>
    <row r="7603" spans="2:4">
      <c r="B7603" s="80">
        <v>44852</v>
      </c>
      <c r="C7603">
        <v>6.25</v>
      </c>
      <c r="D7603">
        <v>2022</v>
      </c>
    </row>
    <row r="7604" spans="2:4">
      <c r="B7604" s="80">
        <v>44853</v>
      </c>
      <c r="C7604">
        <v>6.25</v>
      </c>
      <c r="D7604">
        <v>2022</v>
      </c>
    </row>
    <row r="7605" spans="2:4">
      <c r="B7605" s="80">
        <v>44854</v>
      </c>
      <c r="C7605">
        <v>6.25</v>
      </c>
      <c r="D7605">
        <v>2022</v>
      </c>
    </row>
    <row r="7606" spans="2:4">
      <c r="B7606" s="80">
        <v>44855</v>
      </c>
      <c r="C7606">
        <v>6.25</v>
      </c>
      <c r="D7606">
        <v>2022</v>
      </c>
    </row>
    <row r="7607" spans="2:4">
      <c r="B7607" s="80">
        <v>44858</v>
      </c>
      <c r="C7607">
        <v>6.25</v>
      </c>
      <c r="D7607">
        <v>2022</v>
      </c>
    </row>
    <row r="7608" spans="2:4">
      <c r="B7608" s="80">
        <v>44859</v>
      </c>
      <c r="C7608">
        <v>6.25</v>
      </c>
      <c r="D7608">
        <v>2022</v>
      </c>
    </row>
    <row r="7609" spans="2:4">
      <c r="B7609" s="80">
        <v>44860</v>
      </c>
      <c r="C7609">
        <v>6.25</v>
      </c>
      <c r="D7609">
        <v>2022</v>
      </c>
    </row>
    <row r="7610" spans="2:4">
      <c r="B7610" s="80">
        <v>44861</v>
      </c>
      <c r="C7610">
        <v>6.25</v>
      </c>
      <c r="D7610">
        <v>2022</v>
      </c>
    </row>
    <row r="7611" spans="2:4">
      <c r="B7611" s="80">
        <v>44862</v>
      </c>
      <c r="C7611">
        <v>6.25</v>
      </c>
      <c r="D7611">
        <v>2022</v>
      </c>
    </row>
    <row r="7612" spans="2:4">
      <c r="B7612" s="80">
        <v>44865</v>
      </c>
      <c r="C7612">
        <v>6.25</v>
      </c>
      <c r="D7612">
        <v>2022</v>
      </c>
    </row>
    <row r="7613" spans="2:4">
      <c r="B7613" s="80">
        <v>44866</v>
      </c>
      <c r="C7613">
        <v>6.25</v>
      </c>
      <c r="D7613">
        <v>2022</v>
      </c>
    </row>
    <row r="7614" spans="2:4">
      <c r="B7614" s="80">
        <v>44867</v>
      </c>
      <c r="C7614">
        <v>6.25</v>
      </c>
      <c r="D7614">
        <v>2022</v>
      </c>
    </row>
    <row r="7615" spans="2:4">
      <c r="B7615" s="80">
        <v>44868</v>
      </c>
      <c r="C7615">
        <v>7</v>
      </c>
      <c r="D7615">
        <v>2022</v>
      </c>
    </row>
    <row r="7616" spans="2:4">
      <c r="B7616" s="80">
        <v>44869</v>
      </c>
      <c r="C7616">
        <v>7</v>
      </c>
      <c r="D7616">
        <v>2022</v>
      </c>
    </row>
    <row r="7617" spans="2:4">
      <c r="B7617" s="80">
        <v>44872</v>
      </c>
      <c r="C7617">
        <v>7</v>
      </c>
      <c r="D7617">
        <v>2022</v>
      </c>
    </row>
    <row r="7618" spans="2:4">
      <c r="B7618" s="80">
        <v>44873</v>
      </c>
      <c r="C7618">
        <v>7</v>
      </c>
      <c r="D7618">
        <v>2022</v>
      </c>
    </row>
    <row r="7619" spans="2:4">
      <c r="B7619" s="80">
        <v>44874</v>
      </c>
      <c r="C7619">
        <v>7</v>
      </c>
      <c r="D7619">
        <v>2022</v>
      </c>
    </row>
    <row r="7620" spans="2:4">
      <c r="B7620" s="80">
        <v>44875</v>
      </c>
      <c r="C7620">
        <v>7</v>
      </c>
      <c r="D7620">
        <v>2022</v>
      </c>
    </row>
    <row r="7621" spans="2:4">
      <c r="B7621" s="80">
        <v>44876</v>
      </c>
      <c r="C7621">
        <v>7</v>
      </c>
      <c r="D7621">
        <v>2022</v>
      </c>
    </row>
    <row r="7622" spans="2:4">
      <c r="B7622" s="80">
        <v>44879</v>
      </c>
      <c r="C7622">
        <v>7</v>
      </c>
      <c r="D7622">
        <v>2022</v>
      </c>
    </row>
    <row r="7623" spans="2:4">
      <c r="B7623" s="80">
        <v>44880</v>
      </c>
      <c r="C7623">
        <v>7</v>
      </c>
      <c r="D7623">
        <v>2022</v>
      </c>
    </row>
    <row r="7624" spans="2:4">
      <c r="B7624" s="80">
        <v>44881</v>
      </c>
      <c r="C7624">
        <v>7</v>
      </c>
      <c r="D7624">
        <v>2022</v>
      </c>
    </row>
    <row r="7625" spans="2:4">
      <c r="B7625" s="80">
        <v>44882</v>
      </c>
      <c r="C7625">
        <v>7</v>
      </c>
      <c r="D7625">
        <v>2022</v>
      </c>
    </row>
    <row r="7626" spans="2:4">
      <c r="B7626" s="80">
        <v>44883</v>
      </c>
      <c r="C7626">
        <v>7</v>
      </c>
      <c r="D7626">
        <v>2022</v>
      </c>
    </row>
    <row r="7627" spans="2:4">
      <c r="B7627" s="80">
        <v>44886</v>
      </c>
      <c r="C7627">
        <v>7</v>
      </c>
      <c r="D7627">
        <v>2022</v>
      </c>
    </row>
    <row r="7628" spans="2:4">
      <c r="B7628" s="80">
        <v>44887</v>
      </c>
      <c r="C7628">
        <v>7</v>
      </c>
      <c r="D7628">
        <v>2022</v>
      </c>
    </row>
    <row r="7629" spans="2:4">
      <c r="B7629" s="80">
        <v>44888</v>
      </c>
      <c r="C7629">
        <v>7</v>
      </c>
      <c r="D7629">
        <v>2022</v>
      </c>
    </row>
    <row r="7630" spans="2:4">
      <c r="B7630" s="80">
        <v>44889</v>
      </c>
      <c r="C7630">
        <v>7</v>
      </c>
      <c r="D7630">
        <v>2022</v>
      </c>
    </row>
    <row r="7631" spans="2:4">
      <c r="B7631" s="80">
        <v>44890</v>
      </c>
      <c r="C7631">
        <v>7</v>
      </c>
      <c r="D7631">
        <v>2022</v>
      </c>
    </row>
    <row r="7632" spans="2:4">
      <c r="B7632" s="80">
        <v>44893</v>
      </c>
      <c r="C7632">
        <v>7</v>
      </c>
      <c r="D7632">
        <v>2022</v>
      </c>
    </row>
    <row r="7633" spans="2:4">
      <c r="B7633" s="80">
        <v>44894</v>
      </c>
      <c r="C7633">
        <v>7</v>
      </c>
      <c r="D7633">
        <v>2022</v>
      </c>
    </row>
    <row r="7634" spans="2:4">
      <c r="B7634" s="80">
        <v>44895</v>
      </c>
      <c r="C7634">
        <v>7</v>
      </c>
      <c r="D7634">
        <v>2022</v>
      </c>
    </row>
    <row r="7635" spans="2:4">
      <c r="B7635" s="80">
        <v>44896</v>
      </c>
      <c r="C7635">
        <v>7</v>
      </c>
      <c r="D7635">
        <v>2022</v>
      </c>
    </row>
    <row r="7636" spans="2:4">
      <c r="B7636" s="80">
        <v>44897</v>
      </c>
      <c r="C7636">
        <v>7</v>
      </c>
      <c r="D7636">
        <v>2022</v>
      </c>
    </row>
    <row r="7637" spans="2:4">
      <c r="B7637" s="80">
        <v>44900</v>
      </c>
      <c r="C7637">
        <v>7</v>
      </c>
      <c r="D7637">
        <v>2022</v>
      </c>
    </row>
    <row r="7638" spans="2:4">
      <c r="B7638" s="80">
        <v>44901</v>
      </c>
      <c r="C7638">
        <v>7</v>
      </c>
      <c r="D7638">
        <v>2022</v>
      </c>
    </row>
    <row r="7639" spans="2:4">
      <c r="B7639" s="80">
        <v>44902</v>
      </c>
      <c r="C7639">
        <v>7</v>
      </c>
      <c r="D7639">
        <v>2022</v>
      </c>
    </row>
    <row r="7640" spans="2:4">
      <c r="B7640" s="80">
        <v>44903</v>
      </c>
      <c r="C7640">
        <v>7</v>
      </c>
      <c r="D7640">
        <v>2022</v>
      </c>
    </row>
    <row r="7641" spans="2:4">
      <c r="B7641" s="80">
        <v>44904</v>
      </c>
      <c r="C7641">
        <v>7</v>
      </c>
      <c r="D7641">
        <v>2022</v>
      </c>
    </row>
    <row r="7642" spans="2:4">
      <c r="B7642" s="80">
        <v>44907</v>
      </c>
      <c r="C7642">
        <v>7</v>
      </c>
      <c r="D7642">
        <v>2022</v>
      </c>
    </row>
    <row r="7643" spans="2:4">
      <c r="B7643" s="80">
        <v>44908</v>
      </c>
      <c r="C7643">
        <v>7</v>
      </c>
      <c r="D7643">
        <v>2022</v>
      </c>
    </row>
    <row r="7644" spans="2:4">
      <c r="B7644" s="80">
        <v>44909</v>
      </c>
      <c r="C7644">
        <v>7</v>
      </c>
      <c r="D7644">
        <v>2022</v>
      </c>
    </row>
    <row r="7645" spans="2:4">
      <c r="B7645" s="80">
        <v>44910</v>
      </c>
      <c r="C7645">
        <v>7.5</v>
      </c>
      <c r="D7645">
        <v>2022</v>
      </c>
    </row>
    <row r="7646" spans="2:4">
      <c r="B7646" s="80">
        <v>44911</v>
      </c>
      <c r="C7646">
        <v>7.5</v>
      </c>
      <c r="D7646">
        <v>2022</v>
      </c>
    </row>
    <row r="7647" spans="2:4">
      <c r="B7647" s="80">
        <v>44914</v>
      </c>
      <c r="C7647">
        <v>7.5</v>
      </c>
      <c r="D7647">
        <v>2022</v>
      </c>
    </row>
    <row r="7648" spans="2:4">
      <c r="B7648" s="80">
        <v>44915</v>
      </c>
      <c r="C7648">
        <v>7.5</v>
      </c>
      <c r="D7648">
        <v>2022</v>
      </c>
    </row>
    <row r="7649" spans="2:4">
      <c r="B7649" s="80">
        <v>44916</v>
      </c>
      <c r="C7649">
        <v>7.5</v>
      </c>
      <c r="D7649">
        <v>2022</v>
      </c>
    </row>
    <row r="7650" spans="2:4">
      <c r="B7650" s="80">
        <v>44917</v>
      </c>
      <c r="C7650">
        <v>7.5</v>
      </c>
      <c r="D7650">
        <v>2022</v>
      </c>
    </row>
    <row r="7651" spans="2:4">
      <c r="B7651" s="80">
        <v>44918</v>
      </c>
      <c r="C7651">
        <v>7.5</v>
      </c>
      <c r="D7651">
        <v>2022</v>
      </c>
    </row>
    <row r="7652" spans="2:4">
      <c r="B7652" s="80">
        <v>44921</v>
      </c>
      <c r="C7652">
        <v>7.5</v>
      </c>
      <c r="D7652">
        <v>2022</v>
      </c>
    </row>
    <row r="7653" spans="2:4">
      <c r="B7653" s="80">
        <v>44922</v>
      </c>
      <c r="C7653">
        <v>7.5</v>
      </c>
      <c r="D7653">
        <v>2022</v>
      </c>
    </row>
    <row r="7654" spans="2:4">
      <c r="B7654" s="80">
        <v>44923</v>
      </c>
      <c r="C7654">
        <v>7.5</v>
      </c>
      <c r="D7654">
        <v>2022</v>
      </c>
    </row>
    <row r="7655" spans="2:4">
      <c r="B7655" s="80">
        <v>44924</v>
      </c>
      <c r="C7655">
        <v>7.5</v>
      </c>
      <c r="D7655">
        <v>2022</v>
      </c>
    </row>
    <row r="7656" spans="2:4">
      <c r="B7656" s="80">
        <v>44925</v>
      </c>
      <c r="C7656">
        <v>7.5</v>
      </c>
      <c r="D7656">
        <v>2022</v>
      </c>
    </row>
    <row r="7657" spans="2:4">
      <c r="B7657" s="80">
        <v>44928</v>
      </c>
      <c r="C7657">
        <v>7.5</v>
      </c>
      <c r="D7657">
        <v>2023</v>
      </c>
    </row>
    <row r="7658" spans="2:4">
      <c r="B7658" s="80">
        <v>44929</v>
      </c>
      <c r="C7658">
        <v>7.5</v>
      </c>
      <c r="D7658">
        <v>2023</v>
      </c>
    </row>
    <row r="7659" spans="2:4">
      <c r="B7659" s="80">
        <v>44930</v>
      </c>
      <c r="C7659">
        <v>7.5</v>
      </c>
      <c r="D7659">
        <v>2023</v>
      </c>
    </row>
    <row r="7660" spans="2:4">
      <c r="B7660" s="80">
        <v>44931</v>
      </c>
      <c r="C7660">
        <v>7.5</v>
      </c>
      <c r="D7660">
        <v>2023</v>
      </c>
    </row>
    <row r="7661" spans="2:4">
      <c r="B7661" s="80">
        <v>44932</v>
      </c>
      <c r="C7661">
        <v>7.5</v>
      </c>
      <c r="D7661">
        <v>2023</v>
      </c>
    </row>
    <row r="7662" spans="2:4">
      <c r="B7662" s="80">
        <v>44935</v>
      </c>
      <c r="C7662">
        <v>7.5</v>
      </c>
      <c r="D7662">
        <v>2023</v>
      </c>
    </row>
    <row r="7663" spans="2:4">
      <c r="B7663" s="80">
        <v>44936</v>
      </c>
      <c r="C7663">
        <v>7.5</v>
      </c>
      <c r="D7663">
        <v>2023</v>
      </c>
    </row>
    <row r="7664" spans="2:4">
      <c r="B7664" s="80">
        <v>44937</v>
      </c>
      <c r="C7664">
        <v>7.5</v>
      </c>
      <c r="D7664">
        <v>2023</v>
      </c>
    </row>
    <row r="7665" spans="2:4">
      <c r="B7665" s="80">
        <v>44938</v>
      </c>
      <c r="C7665">
        <v>7.5</v>
      </c>
      <c r="D7665">
        <v>2023</v>
      </c>
    </row>
    <row r="7666" spans="2:4">
      <c r="B7666" s="80">
        <v>44939</v>
      </c>
      <c r="C7666">
        <v>7.5</v>
      </c>
      <c r="D7666">
        <v>2023</v>
      </c>
    </row>
    <row r="7667" spans="2:4">
      <c r="B7667" s="80">
        <v>44942</v>
      </c>
      <c r="C7667">
        <v>7.5</v>
      </c>
      <c r="D7667">
        <v>2023</v>
      </c>
    </row>
    <row r="7668" spans="2:4">
      <c r="B7668" s="80">
        <v>44943</v>
      </c>
      <c r="C7668">
        <v>7.5</v>
      </c>
      <c r="D7668">
        <v>2023</v>
      </c>
    </row>
    <row r="7669" spans="2:4">
      <c r="B7669" s="80">
        <v>44944</v>
      </c>
      <c r="C7669">
        <v>7.5</v>
      </c>
      <c r="D7669">
        <v>2023</v>
      </c>
    </row>
    <row r="7670" spans="2:4">
      <c r="B7670" s="80">
        <v>44945</v>
      </c>
      <c r="C7670">
        <v>7.5</v>
      </c>
      <c r="D7670">
        <v>2023</v>
      </c>
    </row>
    <row r="7671" spans="2:4">
      <c r="B7671" s="80">
        <v>44946</v>
      </c>
      <c r="C7671">
        <v>7.5</v>
      </c>
      <c r="D7671">
        <v>2023</v>
      </c>
    </row>
    <row r="7672" spans="2:4">
      <c r="B7672" s="80">
        <v>44949</v>
      </c>
      <c r="C7672">
        <v>7.5</v>
      </c>
      <c r="D7672">
        <v>2023</v>
      </c>
    </row>
    <row r="7673" spans="2:4">
      <c r="B7673" s="80">
        <v>44950</v>
      </c>
      <c r="C7673">
        <v>7.5</v>
      </c>
      <c r="D7673">
        <v>2023</v>
      </c>
    </row>
    <row r="7674" spans="2:4">
      <c r="B7674" s="80">
        <v>44951</v>
      </c>
      <c r="C7674">
        <v>7.5</v>
      </c>
      <c r="D7674">
        <v>2023</v>
      </c>
    </row>
    <row r="7675" spans="2:4">
      <c r="B7675" s="80">
        <v>44952</v>
      </c>
      <c r="C7675">
        <v>7.5</v>
      </c>
      <c r="D7675">
        <v>2023</v>
      </c>
    </row>
    <row r="7676" spans="2:4">
      <c r="B7676" s="80">
        <v>44953</v>
      </c>
      <c r="C7676">
        <v>7.5</v>
      </c>
      <c r="D7676">
        <v>2023</v>
      </c>
    </row>
    <row r="7677" spans="2:4">
      <c r="B7677" s="80">
        <v>44956</v>
      </c>
      <c r="C7677">
        <v>7.5</v>
      </c>
      <c r="D7677">
        <v>2023</v>
      </c>
    </row>
    <row r="7678" spans="2:4">
      <c r="B7678" s="80">
        <v>44957</v>
      </c>
      <c r="C7678">
        <v>7.5</v>
      </c>
      <c r="D7678">
        <v>2023</v>
      </c>
    </row>
    <row r="7679" spans="2:4">
      <c r="B7679" s="80">
        <v>44958</v>
      </c>
      <c r="C7679">
        <v>7.5</v>
      </c>
      <c r="D7679">
        <v>2023</v>
      </c>
    </row>
    <row r="7680" spans="2:4">
      <c r="B7680" s="80">
        <v>44959</v>
      </c>
      <c r="C7680">
        <v>7.75</v>
      </c>
      <c r="D7680">
        <v>2023</v>
      </c>
    </row>
    <row r="7681" spans="2:4">
      <c r="B7681" s="80">
        <v>44960</v>
      </c>
      <c r="C7681">
        <v>7.75</v>
      </c>
      <c r="D7681">
        <v>2023</v>
      </c>
    </row>
    <row r="7682" spans="2:4">
      <c r="B7682" s="80">
        <v>44963</v>
      </c>
      <c r="C7682">
        <v>7.75</v>
      </c>
      <c r="D7682">
        <v>2023</v>
      </c>
    </row>
    <row r="7683" spans="2:4">
      <c r="B7683" s="80">
        <v>44964</v>
      </c>
      <c r="C7683">
        <v>7.75</v>
      </c>
      <c r="D7683">
        <v>2023</v>
      </c>
    </row>
    <row r="7684" spans="2:4">
      <c r="B7684" s="80">
        <v>44965</v>
      </c>
      <c r="C7684">
        <v>7.75</v>
      </c>
      <c r="D7684">
        <v>2023</v>
      </c>
    </row>
    <row r="7685" spans="2:4">
      <c r="B7685" s="80">
        <v>44966</v>
      </c>
      <c r="C7685">
        <v>7.75</v>
      </c>
      <c r="D7685">
        <v>2023</v>
      </c>
    </row>
    <row r="7686" spans="2:4">
      <c r="B7686" s="80">
        <v>44967</v>
      </c>
      <c r="C7686">
        <v>7.75</v>
      </c>
      <c r="D7686">
        <v>2023</v>
      </c>
    </row>
    <row r="7687" spans="2:4">
      <c r="B7687" s="80">
        <v>44970</v>
      </c>
      <c r="C7687">
        <v>7.75</v>
      </c>
      <c r="D7687">
        <v>2023</v>
      </c>
    </row>
    <row r="7688" spans="2:4">
      <c r="B7688" s="80">
        <v>44971</v>
      </c>
      <c r="C7688">
        <v>7.75</v>
      </c>
      <c r="D7688">
        <v>2023</v>
      </c>
    </row>
    <row r="7689" spans="2:4">
      <c r="B7689" s="80">
        <v>44972</v>
      </c>
      <c r="C7689">
        <v>7.75</v>
      </c>
      <c r="D7689">
        <v>2023</v>
      </c>
    </row>
    <row r="7690" spans="2:4">
      <c r="B7690" s="80">
        <v>44973</v>
      </c>
      <c r="C7690">
        <v>7.75</v>
      </c>
      <c r="D7690">
        <v>2023</v>
      </c>
    </row>
    <row r="7691" spans="2:4">
      <c r="B7691" s="80">
        <v>44974</v>
      </c>
      <c r="C7691">
        <v>7.75</v>
      </c>
      <c r="D7691">
        <v>2023</v>
      </c>
    </row>
    <row r="7692" spans="2:4">
      <c r="B7692" s="80">
        <v>44977</v>
      </c>
      <c r="C7692">
        <v>7.75</v>
      </c>
      <c r="D7692">
        <v>2023</v>
      </c>
    </row>
    <row r="7693" spans="2:4">
      <c r="B7693" s="80">
        <v>44978</v>
      </c>
      <c r="C7693">
        <v>7.75</v>
      </c>
      <c r="D7693">
        <v>2023</v>
      </c>
    </row>
    <row r="7694" spans="2:4">
      <c r="B7694" s="80">
        <v>44979</v>
      </c>
      <c r="C7694">
        <v>7.75</v>
      </c>
      <c r="D7694">
        <v>2023</v>
      </c>
    </row>
    <row r="7695" spans="2:4">
      <c r="B7695" s="80">
        <v>44980</v>
      </c>
      <c r="C7695">
        <v>7.75</v>
      </c>
      <c r="D7695">
        <v>2023</v>
      </c>
    </row>
    <row r="7696" spans="2:4">
      <c r="B7696" s="80">
        <v>44981</v>
      </c>
      <c r="C7696">
        <v>7.75</v>
      </c>
      <c r="D7696">
        <v>2023</v>
      </c>
    </row>
    <row r="7697" spans="2:4">
      <c r="B7697" s="80">
        <v>44984</v>
      </c>
      <c r="C7697">
        <v>7.75</v>
      </c>
      <c r="D7697">
        <v>2023</v>
      </c>
    </row>
    <row r="7698" spans="2:4">
      <c r="B7698" s="80">
        <v>44985</v>
      </c>
      <c r="C7698">
        <v>7.75</v>
      </c>
      <c r="D7698">
        <v>2023</v>
      </c>
    </row>
    <row r="7699" spans="2:4">
      <c r="B7699" s="80">
        <v>44986</v>
      </c>
      <c r="C7699">
        <v>7.75</v>
      </c>
      <c r="D7699">
        <v>2023</v>
      </c>
    </row>
    <row r="7700" spans="2:4">
      <c r="B7700" s="80">
        <v>44987</v>
      </c>
      <c r="C7700">
        <v>7.75</v>
      </c>
      <c r="D7700">
        <v>2023</v>
      </c>
    </row>
    <row r="7701" spans="2:4">
      <c r="B7701" s="80">
        <v>44988</v>
      </c>
      <c r="C7701">
        <v>7.75</v>
      </c>
      <c r="D7701">
        <v>2023</v>
      </c>
    </row>
    <row r="7702" spans="2:4">
      <c r="B7702" s="80">
        <v>44991</v>
      </c>
      <c r="C7702">
        <v>7.75</v>
      </c>
      <c r="D7702">
        <v>2023</v>
      </c>
    </row>
    <row r="7703" spans="2:4">
      <c r="B7703" s="80">
        <v>44992</v>
      </c>
      <c r="C7703">
        <v>7.75</v>
      </c>
      <c r="D7703">
        <v>2023</v>
      </c>
    </row>
    <row r="7704" spans="2:4">
      <c r="B7704" s="80">
        <v>44993</v>
      </c>
      <c r="C7704">
        <v>7.75</v>
      </c>
      <c r="D7704">
        <v>2023</v>
      </c>
    </row>
    <row r="7705" spans="2:4">
      <c r="B7705" s="80">
        <v>44994</v>
      </c>
      <c r="C7705">
        <v>7.75</v>
      </c>
      <c r="D7705">
        <v>2023</v>
      </c>
    </row>
    <row r="7706" spans="2:4">
      <c r="B7706" s="80">
        <v>44995</v>
      </c>
      <c r="C7706">
        <v>7.75</v>
      </c>
      <c r="D7706">
        <v>2023</v>
      </c>
    </row>
    <row r="7707" spans="2:4">
      <c r="B7707" s="80">
        <v>44998</v>
      </c>
      <c r="C7707">
        <v>7.75</v>
      </c>
      <c r="D7707">
        <v>2023</v>
      </c>
    </row>
    <row r="7708" spans="2:4">
      <c r="B7708" s="80">
        <v>44999</v>
      </c>
      <c r="C7708">
        <v>7.75</v>
      </c>
      <c r="D7708">
        <v>2023</v>
      </c>
    </row>
    <row r="7709" spans="2:4">
      <c r="B7709" s="80">
        <v>45000</v>
      </c>
      <c r="C7709">
        <v>7.75</v>
      </c>
      <c r="D7709">
        <v>2023</v>
      </c>
    </row>
    <row r="7710" spans="2:4">
      <c r="B7710" s="80">
        <v>45001</v>
      </c>
      <c r="C7710">
        <v>7.75</v>
      </c>
      <c r="D7710">
        <v>2023</v>
      </c>
    </row>
    <row r="7711" spans="2:4">
      <c r="B7711" s="80">
        <v>45002</v>
      </c>
      <c r="C7711">
        <v>7.75</v>
      </c>
      <c r="D7711">
        <v>2023</v>
      </c>
    </row>
    <row r="7712" spans="2:4">
      <c r="B7712" s="80">
        <v>45005</v>
      </c>
      <c r="C7712">
        <v>7.75</v>
      </c>
      <c r="D7712">
        <v>2023</v>
      </c>
    </row>
    <row r="7713" spans="2:4">
      <c r="B7713" s="80">
        <v>45006</v>
      </c>
      <c r="C7713">
        <v>7.75</v>
      </c>
      <c r="D7713">
        <v>2023</v>
      </c>
    </row>
    <row r="7714" spans="2:4">
      <c r="B7714" s="80">
        <v>45007</v>
      </c>
      <c r="C7714">
        <v>7.75</v>
      </c>
      <c r="D7714">
        <v>2023</v>
      </c>
    </row>
    <row r="7715" spans="2:4">
      <c r="B7715" s="80">
        <v>45008</v>
      </c>
      <c r="C7715">
        <v>8</v>
      </c>
      <c r="D7715">
        <v>2023</v>
      </c>
    </row>
    <row r="7716" spans="2:4">
      <c r="B7716" s="80">
        <v>45009</v>
      </c>
      <c r="C7716">
        <v>8</v>
      </c>
      <c r="D7716">
        <v>2023</v>
      </c>
    </row>
    <row r="7717" spans="2:4">
      <c r="B7717" s="80">
        <v>45012</v>
      </c>
      <c r="C7717">
        <v>8</v>
      </c>
      <c r="D7717">
        <v>2023</v>
      </c>
    </row>
    <row r="7718" spans="2:4">
      <c r="B7718" s="80">
        <v>45013</v>
      </c>
      <c r="C7718">
        <v>8</v>
      </c>
      <c r="D7718">
        <v>2023</v>
      </c>
    </row>
    <row r="7719" spans="2:4">
      <c r="B7719" s="80">
        <v>45014</v>
      </c>
      <c r="C7719">
        <v>8</v>
      </c>
      <c r="D7719">
        <v>2023</v>
      </c>
    </row>
    <row r="7720" spans="2:4">
      <c r="B7720" s="80">
        <v>45015</v>
      </c>
      <c r="C7720">
        <v>8</v>
      </c>
      <c r="D7720">
        <v>2023</v>
      </c>
    </row>
    <row r="7721" spans="2:4">
      <c r="B7721" s="80">
        <v>45016</v>
      </c>
      <c r="C7721">
        <v>8</v>
      </c>
      <c r="D7721">
        <v>2023</v>
      </c>
    </row>
    <row r="7722" spans="2:4">
      <c r="B7722" s="80">
        <v>45019</v>
      </c>
      <c r="C7722">
        <v>8</v>
      </c>
      <c r="D7722">
        <v>2023</v>
      </c>
    </row>
    <row r="7723" spans="2:4">
      <c r="B7723" s="80">
        <v>45020</v>
      </c>
      <c r="C7723">
        <v>8</v>
      </c>
      <c r="D7723">
        <v>2023</v>
      </c>
    </row>
    <row r="7724" spans="2:4">
      <c r="B7724" s="80">
        <v>45021</v>
      </c>
      <c r="C7724">
        <v>8</v>
      </c>
      <c r="D7724">
        <v>2023</v>
      </c>
    </row>
    <row r="7725" spans="2:4">
      <c r="B7725" s="80">
        <v>45022</v>
      </c>
      <c r="C7725">
        <v>8</v>
      </c>
      <c r="D7725">
        <v>2023</v>
      </c>
    </row>
    <row r="7726" spans="2:4">
      <c r="B7726" s="80">
        <v>45023</v>
      </c>
      <c r="C7726">
        <v>8</v>
      </c>
      <c r="D7726">
        <v>2023</v>
      </c>
    </row>
    <row r="7727" spans="2:4">
      <c r="B7727" s="80">
        <v>45026</v>
      </c>
      <c r="C7727">
        <v>8</v>
      </c>
      <c r="D7727">
        <v>2023</v>
      </c>
    </row>
    <row r="7728" spans="2:4">
      <c r="B7728" s="80">
        <v>45027</v>
      </c>
      <c r="C7728">
        <v>8</v>
      </c>
      <c r="D7728">
        <v>2023</v>
      </c>
    </row>
    <row r="7729" spans="2:4">
      <c r="B7729" s="80">
        <v>45028</v>
      </c>
      <c r="C7729">
        <v>8</v>
      </c>
      <c r="D7729">
        <v>2023</v>
      </c>
    </row>
    <row r="7730" spans="2:4">
      <c r="B7730" s="80">
        <v>45029</v>
      </c>
      <c r="C7730">
        <v>8</v>
      </c>
      <c r="D7730">
        <v>2023</v>
      </c>
    </row>
    <row r="7731" spans="2:4">
      <c r="B7731" s="80">
        <v>45030</v>
      </c>
      <c r="C7731">
        <v>8</v>
      </c>
      <c r="D7731">
        <v>2023</v>
      </c>
    </row>
    <row r="7732" spans="2:4">
      <c r="B7732" s="80">
        <v>45033</v>
      </c>
      <c r="C7732">
        <v>8</v>
      </c>
      <c r="D7732">
        <v>2023</v>
      </c>
    </row>
    <row r="7733" spans="2:4">
      <c r="B7733" s="80">
        <v>45034</v>
      </c>
      <c r="C7733">
        <v>8</v>
      </c>
      <c r="D7733">
        <v>2023</v>
      </c>
    </row>
    <row r="7734" spans="2:4">
      <c r="B7734" s="80">
        <v>45035</v>
      </c>
      <c r="C7734">
        <v>8</v>
      </c>
      <c r="D7734">
        <v>2023</v>
      </c>
    </row>
    <row r="7735" spans="2:4">
      <c r="B7735" s="80">
        <v>45036</v>
      </c>
      <c r="C7735">
        <v>8</v>
      </c>
      <c r="D7735">
        <v>2023</v>
      </c>
    </row>
    <row r="7736" spans="2:4">
      <c r="B7736" s="80">
        <v>45037</v>
      </c>
      <c r="C7736">
        <v>8</v>
      </c>
      <c r="D7736">
        <v>2023</v>
      </c>
    </row>
    <row r="7737" spans="2:4">
      <c r="B7737" s="80">
        <v>45040</v>
      </c>
      <c r="C7737">
        <v>8</v>
      </c>
      <c r="D7737">
        <v>2023</v>
      </c>
    </row>
    <row r="7738" spans="2:4">
      <c r="B7738" s="80">
        <v>45041</v>
      </c>
      <c r="C7738">
        <v>8</v>
      </c>
      <c r="D7738">
        <v>2023</v>
      </c>
    </row>
    <row r="7739" spans="2:4">
      <c r="B7739" s="80">
        <v>45042</v>
      </c>
      <c r="C7739">
        <v>8</v>
      </c>
      <c r="D7739">
        <v>2023</v>
      </c>
    </row>
    <row r="7740" spans="2:4">
      <c r="B7740" s="80">
        <v>45043</v>
      </c>
      <c r="C7740">
        <v>8</v>
      </c>
      <c r="D7740">
        <v>2023</v>
      </c>
    </row>
    <row r="7741" spans="2:4">
      <c r="B7741" s="80">
        <v>45044</v>
      </c>
      <c r="C7741">
        <v>8</v>
      </c>
      <c r="D7741">
        <v>2023</v>
      </c>
    </row>
    <row r="7742" spans="2:4">
      <c r="B7742" s="80">
        <v>45047</v>
      </c>
      <c r="C7742">
        <v>8</v>
      </c>
      <c r="D7742">
        <v>2023</v>
      </c>
    </row>
    <row r="7743" spans="2:4">
      <c r="B7743" s="80">
        <v>45048</v>
      </c>
      <c r="C7743">
        <v>8</v>
      </c>
      <c r="D7743">
        <v>2023</v>
      </c>
    </row>
    <row r="7744" spans="2:4">
      <c r="B7744" s="80">
        <v>45049</v>
      </c>
      <c r="C7744">
        <v>8</v>
      </c>
      <c r="D7744">
        <v>2023</v>
      </c>
    </row>
    <row r="7745" spans="2:4">
      <c r="B7745" s="80">
        <v>45050</v>
      </c>
      <c r="C7745">
        <v>8.25</v>
      </c>
      <c r="D7745">
        <v>2023</v>
      </c>
    </row>
    <row r="7746" spans="2:4">
      <c r="B7746" s="80">
        <v>45051</v>
      </c>
      <c r="C7746">
        <v>8.25</v>
      </c>
      <c r="D7746">
        <v>2023</v>
      </c>
    </row>
    <row r="7747" spans="2:4">
      <c r="B7747" s="80">
        <v>45054</v>
      </c>
      <c r="C7747">
        <v>8.25</v>
      </c>
      <c r="D7747">
        <v>2023</v>
      </c>
    </row>
    <row r="7748" spans="2:4">
      <c r="B7748" s="80">
        <v>45055</v>
      </c>
      <c r="C7748">
        <v>8.25</v>
      </c>
      <c r="D7748">
        <v>2023</v>
      </c>
    </row>
    <row r="7749" spans="2:4">
      <c r="B7749" s="80">
        <v>45056</v>
      </c>
      <c r="C7749">
        <v>8.25</v>
      </c>
      <c r="D7749">
        <v>2023</v>
      </c>
    </row>
    <row r="7750" spans="2:4">
      <c r="B7750" s="80">
        <v>45057</v>
      </c>
      <c r="C7750">
        <v>8.25</v>
      </c>
      <c r="D7750">
        <v>2023</v>
      </c>
    </row>
    <row r="7751" spans="2:4">
      <c r="B7751" s="80">
        <v>45058</v>
      </c>
      <c r="C7751">
        <v>8.25</v>
      </c>
      <c r="D7751">
        <v>2023</v>
      </c>
    </row>
    <row r="7752" spans="2:4">
      <c r="B7752" s="80">
        <v>45061</v>
      </c>
      <c r="C7752">
        <v>8.25</v>
      </c>
      <c r="D7752">
        <v>2023</v>
      </c>
    </row>
    <row r="7753" spans="2:4">
      <c r="B7753" s="80">
        <v>45062</v>
      </c>
      <c r="C7753">
        <v>8.25</v>
      </c>
      <c r="D7753">
        <v>2023</v>
      </c>
    </row>
    <row r="7754" spans="2:4">
      <c r="B7754" s="80">
        <v>45063</v>
      </c>
      <c r="C7754">
        <v>8.25</v>
      </c>
      <c r="D7754">
        <v>2023</v>
      </c>
    </row>
    <row r="7755" spans="2:4">
      <c r="B7755" s="80">
        <v>45064</v>
      </c>
      <c r="C7755">
        <v>8.25</v>
      </c>
      <c r="D7755">
        <v>2023</v>
      </c>
    </row>
    <row r="7756" spans="2:4">
      <c r="B7756" s="80">
        <v>45065</v>
      </c>
      <c r="C7756">
        <v>8.25</v>
      </c>
      <c r="D7756">
        <v>2023</v>
      </c>
    </row>
    <row r="7757" spans="2:4">
      <c r="B7757" s="80">
        <v>45068</v>
      </c>
      <c r="C7757">
        <v>8.25</v>
      </c>
      <c r="D7757">
        <v>2023</v>
      </c>
    </row>
    <row r="7758" spans="2:4">
      <c r="B7758" s="80">
        <v>45069</v>
      </c>
      <c r="C7758">
        <v>8.25</v>
      </c>
      <c r="D7758">
        <v>2023</v>
      </c>
    </row>
    <row r="7759" spans="2:4">
      <c r="B7759" s="80">
        <v>45070</v>
      </c>
      <c r="C7759">
        <v>8.25</v>
      </c>
      <c r="D7759">
        <v>2023</v>
      </c>
    </row>
    <row r="7760" spans="2:4">
      <c r="B7760" s="80">
        <v>45071</v>
      </c>
      <c r="C7760">
        <v>8.25</v>
      </c>
      <c r="D7760">
        <v>2023</v>
      </c>
    </row>
    <row r="7761" spans="2:4">
      <c r="B7761" s="80">
        <v>45072</v>
      </c>
      <c r="C7761">
        <v>8.25</v>
      </c>
      <c r="D7761">
        <v>2023</v>
      </c>
    </row>
    <row r="7762" spans="2:4">
      <c r="B7762" s="80">
        <v>45075</v>
      </c>
      <c r="C7762">
        <v>8.25</v>
      </c>
      <c r="D7762">
        <v>2023</v>
      </c>
    </row>
    <row r="7763" spans="2:4">
      <c r="B7763" s="80">
        <v>45076</v>
      </c>
      <c r="C7763">
        <v>8.25</v>
      </c>
      <c r="D7763">
        <v>2023</v>
      </c>
    </row>
    <row r="7764" spans="2:4">
      <c r="B7764" s="80">
        <v>45077</v>
      </c>
      <c r="C7764">
        <v>8.25</v>
      </c>
      <c r="D7764">
        <v>2023</v>
      </c>
    </row>
    <row r="7765" spans="2:4">
      <c r="B7765" s="80">
        <v>45078</v>
      </c>
      <c r="C7765">
        <v>8.25</v>
      </c>
      <c r="D7765">
        <v>2023</v>
      </c>
    </row>
    <row r="7766" spans="2:4">
      <c r="B7766" s="80">
        <v>45079</v>
      </c>
      <c r="C7766">
        <v>8.25</v>
      </c>
      <c r="D7766">
        <v>2023</v>
      </c>
    </row>
    <row r="7767" spans="2:4">
      <c r="B7767" s="80">
        <v>45082</v>
      </c>
      <c r="C7767">
        <v>8.25</v>
      </c>
      <c r="D7767">
        <v>2023</v>
      </c>
    </row>
    <row r="7768" spans="2:4">
      <c r="B7768" s="80">
        <v>45083</v>
      </c>
      <c r="C7768">
        <v>8.25</v>
      </c>
      <c r="D7768">
        <v>2023</v>
      </c>
    </row>
    <row r="7769" spans="2:4">
      <c r="B7769" s="80">
        <v>45084</v>
      </c>
      <c r="C7769">
        <v>8.25</v>
      </c>
      <c r="D7769">
        <v>2023</v>
      </c>
    </row>
    <row r="7770" spans="2:4">
      <c r="B7770" s="80">
        <v>45085</v>
      </c>
      <c r="C7770">
        <v>8.25</v>
      </c>
      <c r="D7770">
        <v>2023</v>
      </c>
    </row>
    <row r="7771" spans="2:4">
      <c r="B7771" s="80">
        <v>45086</v>
      </c>
      <c r="C7771">
        <v>8.25</v>
      </c>
      <c r="D7771">
        <v>2023</v>
      </c>
    </row>
    <row r="7772" spans="2:4">
      <c r="B7772" s="80">
        <v>45089</v>
      </c>
      <c r="C7772">
        <v>8.25</v>
      </c>
      <c r="D7772">
        <v>2023</v>
      </c>
    </row>
    <row r="7773" spans="2:4">
      <c r="B7773" s="80">
        <v>45090</v>
      </c>
      <c r="C7773">
        <v>8.25</v>
      </c>
      <c r="D7773">
        <v>2023</v>
      </c>
    </row>
    <row r="7774" spans="2:4">
      <c r="B7774" s="80">
        <v>45091</v>
      </c>
      <c r="C7774">
        <v>8.25</v>
      </c>
      <c r="D7774">
        <v>2023</v>
      </c>
    </row>
    <row r="7775" spans="2:4">
      <c r="B7775" s="80">
        <v>45092</v>
      </c>
      <c r="C7775">
        <v>8.25</v>
      </c>
      <c r="D7775">
        <v>2023</v>
      </c>
    </row>
    <row r="7776" spans="2:4">
      <c r="B7776" s="80">
        <v>45093</v>
      </c>
      <c r="C7776">
        <v>8.25</v>
      </c>
      <c r="D7776">
        <v>2023</v>
      </c>
    </row>
    <row r="7777" spans="2:4">
      <c r="B7777" s="80">
        <v>45096</v>
      </c>
      <c r="C7777">
        <v>8.25</v>
      </c>
      <c r="D7777">
        <v>2023</v>
      </c>
    </row>
    <row r="7778" spans="2:4">
      <c r="B7778" s="80">
        <v>45097</v>
      </c>
      <c r="C7778">
        <v>8.25</v>
      </c>
      <c r="D7778">
        <v>2023</v>
      </c>
    </row>
    <row r="7779" spans="2:4">
      <c r="B7779" s="80">
        <v>45098</v>
      </c>
      <c r="C7779">
        <v>8.25</v>
      </c>
      <c r="D7779">
        <v>2023</v>
      </c>
    </row>
    <row r="7780" spans="2:4">
      <c r="B7780" s="80">
        <v>45099</v>
      </c>
      <c r="C7780">
        <v>8.25</v>
      </c>
      <c r="D7780">
        <v>2023</v>
      </c>
    </row>
    <row r="7781" spans="2:4">
      <c r="B7781" s="80">
        <v>45100</v>
      </c>
      <c r="C7781">
        <v>8.25</v>
      </c>
      <c r="D7781">
        <v>2023</v>
      </c>
    </row>
    <row r="7782" spans="2:4">
      <c r="B7782" s="80">
        <v>45103</v>
      </c>
      <c r="C7782">
        <v>8.25</v>
      </c>
      <c r="D7782">
        <v>2023</v>
      </c>
    </row>
    <row r="7783" spans="2:4">
      <c r="B7783" s="80">
        <v>45104</v>
      </c>
      <c r="C7783">
        <v>8.25</v>
      </c>
      <c r="D7783">
        <v>2023</v>
      </c>
    </row>
    <row r="7784" spans="2:4">
      <c r="B7784" s="80">
        <v>45105</v>
      </c>
      <c r="C7784">
        <v>8.25</v>
      </c>
      <c r="D7784">
        <v>2023</v>
      </c>
    </row>
    <row r="7785" spans="2:4">
      <c r="B7785" s="80">
        <v>45106</v>
      </c>
      <c r="C7785">
        <v>8.25</v>
      </c>
      <c r="D7785">
        <v>2023</v>
      </c>
    </row>
    <row r="7786" spans="2:4">
      <c r="B7786" s="80">
        <v>45107</v>
      </c>
      <c r="C7786">
        <v>8.25</v>
      </c>
      <c r="D7786">
        <v>2023</v>
      </c>
    </row>
    <row r="7787" spans="2:4">
      <c r="B7787" s="80">
        <v>45110</v>
      </c>
      <c r="C7787">
        <v>8.25</v>
      </c>
      <c r="D7787">
        <v>2023</v>
      </c>
    </row>
    <row r="7788" spans="2:4">
      <c r="B7788" s="80">
        <v>45111</v>
      </c>
      <c r="C7788">
        <v>8.25</v>
      </c>
      <c r="D7788">
        <v>2023</v>
      </c>
    </row>
    <row r="7789" spans="2:4">
      <c r="B7789" s="80">
        <v>45112</v>
      </c>
      <c r="C7789">
        <v>8.25</v>
      </c>
      <c r="D7789">
        <v>2023</v>
      </c>
    </row>
    <row r="7790" spans="2:4">
      <c r="B7790" s="80">
        <v>45113</v>
      </c>
      <c r="C7790">
        <v>8.25</v>
      </c>
      <c r="D7790">
        <v>2023</v>
      </c>
    </row>
    <row r="7791" spans="2:4">
      <c r="B7791" s="80">
        <v>45114</v>
      </c>
      <c r="C7791">
        <v>8.25</v>
      </c>
      <c r="D7791">
        <v>2023</v>
      </c>
    </row>
    <row r="7792" spans="2:4">
      <c r="B7792" s="80">
        <v>45117</v>
      </c>
      <c r="C7792">
        <v>8.25</v>
      </c>
      <c r="D7792">
        <v>2023</v>
      </c>
    </row>
    <row r="7793" spans="2:4">
      <c r="B7793" s="80">
        <v>45118</v>
      </c>
      <c r="C7793">
        <v>8.25</v>
      </c>
      <c r="D7793">
        <v>2023</v>
      </c>
    </row>
    <row r="7794" spans="2:4">
      <c r="B7794" s="80">
        <v>45119</v>
      </c>
      <c r="C7794">
        <v>8.25</v>
      </c>
      <c r="D7794">
        <v>2023</v>
      </c>
    </row>
    <row r="7795" spans="2:4">
      <c r="B7795" s="80">
        <v>45120</v>
      </c>
      <c r="C7795">
        <v>8.25</v>
      </c>
      <c r="D7795">
        <v>2023</v>
      </c>
    </row>
    <row r="7796" spans="2:4">
      <c r="B7796" s="80">
        <v>45121</v>
      </c>
      <c r="C7796">
        <v>8.25</v>
      </c>
      <c r="D7796">
        <v>2023</v>
      </c>
    </row>
    <row r="7797" spans="2:4">
      <c r="B7797" s="80">
        <v>45124</v>
      </c>
      <c r="C7797">
        <v>8.25</v>
      </c>
      <c r="D7797">
        <v>2023</v>
      </c>
    </row>
    <row r="7798" spans="2:4">
      <c r="B7798" s="80">
        <v>45125</v>
      </c>
      <c r="C7798">
        <v>8.25</v>
      </c>
      <c r="D7798">
        <v>2023</v>
      </c>
    </row>
    <row r="7799" spans="2:4">
      <c r="B7799" s="80">
        <v>45126</v>
      </c>
      <c r="C7799">
        <v>8.25</v>
      </c>
      <c r="D7799">
        <v>2023</v>
      </c>
    </row>
    <row r="7800" spans="2:4">
      <c r="B7800" s="80">
        <v>45127</v>
      </c>
      <c r="C7800">
        <v>8.25</v>
      </c>
      <c r="D7800">
        <v>2023</v>
      </c>
    </row>
    <row r="7801" spans="2:4">
      <c r="B7801" s="80">
        <v>45128</v>
      </c>
      <c r="C7801">
        <v>8.25</v>
      </c>
      <c r="D7801">
        <v>2023</v>
      </c>
    </row>
    <row r="7802" spans="2:4">
      <c r="B7802" s="80">
        <v>45131</v>
      </c>
      <c r="C7802">
        <v>8.25</v>
      </c>
      <c r="D7802">
        <v>2023</v>
      </c>
    </row>
    <row r="7803" spans="2:4">
      <c r="B7803" s="80">
        <v>45132</v>
      </c>
      <c r="C7803">
        <v>8.25</v>
      </c>
      <c r="D7803">
        <v>2023</v>
      </c>
    </row>
    <row r="7804" spans="2:4">
      <c r="B7804" s="80">
        <v>45133</v>
      </c>
      <c r="C7804">
        <v>8.25</v>
      </c>
      <c r="D7804">
        <v>2023</v>
      </c>
    </row>
    <row r="7805" spans="2:4">
      <c r="B7805" s="80">
        <v>45134</v>
      </c>
      <c r="C7805">
        <v>8.5</v>
      </c>
      <c r="D7805">
        <v>2023</v>
      </c>
    </row>
    <row r="7806" spans="2:4">
      <c r="B7806" s="80">
        <v>45135</v>
      </c>
      <c r="C7806">
        <v>8.5</v>
      </c>
      <c r="D7806">
        <v>2023</v>
      </c>
    </row>
    <row r="7807" spans="2:4">
      <c r="B7807" s="80">
        <v>45138</v>
      </c>
      <c r="C7807">
        <v>8.5</v>
      </c>
      <c r="D7807">
        <v>2023</v>
      </c>
    </row>
    <row r="7808" spans="2:4">
      <c r="B7808" s="80">
        <v>45139</v>
      </c>
      <c r="C7808">
        <v>8.5</v>
      </c>
      <c r="D7808">
        <v>2023</v>
      </c>
    </row>
    <row r="7809" spans="2:4">
      <c r="B7809" s="80">
        <v>45140</v>
      </c>
      <c r="C7809">
        <v>8.5</v>
      </c>
      <c r="D7809">
        <v>2023</v>
      </c>
    </row>
    <row r="7810" spans="2:4">
      <c r="B7810" s="80">
        <v>45141</v>
      </c>
      <c r="C7810">
        <v>8.5</v>
      </c>
      <c r="D7810">
        <v>2023</v>
      </c>
    </row>
    <row r="7811" spans="2:4">
      <c r="B7811" s="80">
        <v>45142</v>
      </c>
      <c r="C7811">
        <v>8.5</v>
      </c>
      <c r="D7811">
        <v>2023</v>
      </c>
    </row>
    <row r="7812" spans="2:4">
      <c r="B7812" s="80">
        <v>45145</v>
      </c>
      <c r="C7812">
        <v>8.5</v>
      </c>
      <c r="D7812">
        <v>2023</v>
      </c>
    </row>
    <row r="7813" spans="2:4">
      <c r="B7813" s="80">
        <v>45146</v>
      </c>
      <c r="C7813">
        <v>8.5</v>
      </c>
      <c r="D7813">
        <v>2023</v>
      </c>
    </row>
    <row r="7814" spans="2:4">
      <c r="B7814" s="80">
        <v>45147</v>
      </c>
      <c r="C7814">
        <v>8.5</v>
      </c>
      <c r="D7814">
        <v>2023</v>
      </c>
    </row>
    <row r="7815" spans="2:4">
      <c r="B7815" s="80">
        <v>45148</v>
      </c>
      <c r="C7815">
        <v>8.5</v>
      </c>
      <c r="D7815">
        <v>2023</v>
      </c>
    </row>
    <row r="7816" spans="2:4">
      <c r="B7816" s="80">
        <v>45149</v>
      </c>
      <c r="C7816">
        <v>8.5</v>
      </c>
      <c r="D7816">
        <v>2023</v>
      </c>
    </row>
    <row r="7817" spans="2:4">
      <c r="B7817" s="80">
        <v>45152</v>
      </c>
      <c r="C7817">
        <v>8.5</v>
      </c>
      <c r="D7817">
        <v>2023</v>
      </c>
    </row>
    <row r="7818" spans="2:4">
      <c r="B7818" s="80">
        <v>45153</v>
      </c>
      <c r="C7818">
        <v>8.5</v>
      </c>
      <c r="D7818">
        <v>2023</v>
      </c>
    </row>
    <row r="7819" spans="2:4">
      <c r="B7819" s="80">
        <v>45154</v>
      </c>
      <c r="C7819">
        <v>8.5</v>
      </c>
      <c r="D7819">
        <v>2023</v>
      </c>
    </row>
    <row r="7820" spans="2:4">
      <c r="B7820" s="80">
        <v>45155</v>
      </c>
      <c r="C7820">
        <v>8.5</v>
      </c>
      <c r="D7820">
        <v>2023</v>
      </c>
    </row>
    <row r="7821" spans="2:4">
      <c r="B7821" s="80">
        <v>45156</v>
      </c>
      <c r="C7821">
        <v>8.5</v>
      </c>
      <c r="D7821">
        <v>2023</v>
      </c>
    </row>
    <row r="7822" spans="2:4">
      <c r="B7822" s="80">
        <v>45159</v>
      </c>
      <c r="C7822">
        <v>8.5</v>
      </c>
      <c r="D7822">
        <v>2023</v>
      </c>
    </row>
    <row r="7823" spans="2:4">
      <c r="B7823" s="80">
        <v>45160</v>
      </c>
      <c r="C7823">
        <v>8.5</v>
      </c>
      <c r="D7823">
        <v>2023</v>
      </c>
    </row>
    <row r="7824" spans="2:4">
      <c r="B7824" s="80">
        <v>45161</v>
      </c>
      <c r="C7824">
        <v>8.5</v>
      </c>
      <c r="D7824">
        <v>2023</v>
      </c>
    </row>
    <row r="7825" spans="2:4">
      <c r="B7825" s="80">
        <v>45162</v>
      </c>
      <c r="C7825">
        <v>8.5</v>
      </c>
      <c r="D7825">
        <v>2023</v>
      </c>
    </row>
    <row r="7826" spans="2:4">
      <c r="B7826" s="80">
        <v>45163</v>
      </c>
      <c r="C7826">
        <v>8.5</v>
      </c>
      <c r="D7826">
        <v>2023</v>
      </c>
    </row>
    <row r="7827" spans="2:4">
      <c r="B7827" s="80">
        <v>45166</v>
      </c>
      <c r="C7827">
        <v>8.5</v>
      </c>
      <c r="D7827">
        <v>2023</v>
      </c>
    </row>
    <row r="7828" spans="2:4">
      <c r="B7828" s="80">
        <v>45167</v>
      </c>
      <c r="C7828">
        <v>8.5</v>
      </c>
      <c r="D7828">
        <v>2023</v>
      </c>
    </row>
    <row r="7829" spans="2:4">
      <c r="B7829" s="80">
        <v>45168</v>
      </c>
      <c r="C7829">
        <v>8.5</v>
      </c>
      <c r="D7829">
        <v>2023</v>
      </c>
    </row>
    <row r="7830" spans="2:4">
      <c r="B7830" s="80">
        <v>45169</v>
      </c>
      <c r="C7830">
        <v>8.5</v>
      </c>
      <c r="D7830">
        <v>2023</v>
      </c>
    </row>
    <row r="7831" spans="2:4">
      <c r="B7831" s="80">
        <v>45170</v>
      </c>
      <c r="C7831">
        <v>8.5</v>
      </c>
      <c r="D7831">
        <v>2023</v>
      </c>
    </row>
    <row r="7832" spans="2:4">
      <c r="B7832" s="80">
        <v>45173</v>
      </c>
      <c r="C7832">
        <v>8.5</v>
      </c>
      <c r="D7832">
        <v>2023</v>
      </c>
    </row>
    <row r="7833" spans="2:4">
      <c r="B7833" s="80">
        <v>45174</v>
      </c>
      <c r="C7833">
        <v>8.5</v>
      </c>
      <c r="D7833">
        <v>2023</v>
      </c>
    </row>
    <row r="7834" spans="2:4">
      <c r="B7834" s="80">
        <v>45175</v>
      </c>
      <c r="C7834">
        <v>8.5</v>
      </c>
      <c r="D7834">
        <v>2023</v>
      </c>
    </row>
    <row r="7835" spans="2:4">
      <c r="B7835" s="80">
        <v>45176</v>
      </c>
      <c r="C7835">
        <v>8.5</v>
      </c>
      <c r="D7835">
        <v>2023</v>
      </c>
    </row>
    <row r="7836" spans="2:4">
      <c r="B7836" s="80">
        <v>45177</v>
      </c>
      <c r="C7836">
        <v>8.5</v>
      </c>
      <c r="D7836">
        <v>2023</v>
      </c>
    </row>
    <row r="7837" spans="2:4">
      <c r="B7837" s="80">
        <v>45180</v>
      </c>
      <c r="C7837">
        <v>8.5</v>
      </c>
      <c r="D7837">
        <v>2023</v>
      </c>
    </row>
    <row r="7838" spans="2:4">
      <c r="B7838" s="80">
        <v>45181</v>
      </c>
      <c r="C7838">
        <v>8.5</v>
      </c>
      <c r="D7838">
        <v>2023</v>
      </c>
    </row>
    <row r="7839" spans="2:4">
      <c r="B7839" s="80">
        <v>45182</v>
      </c>
      <c r="C7839">
        <v>8.5</v>
      </c>
      <c r="D7839">
        <v>2023</v>
      </c>
    </row>
    <row r="7840" spans="2:4">
      <c r="B7840" s="80">
        <v>45183</v>
      </c>
      <c r="C7840">
        <v>8.5</v>
      </c>
      <c r="D7840">
        <v>2023</v>
      </c>
    </row>
    <row r="7841" spans="2:4">
      <c r="B7841" s="80">
        <v>45184</v>
      </c>
      <c r="C7841">
        <v>8.5</v>
      </c>
      <c r="D7841">
        <v>2023</v>
      </c>
    </row>
    <row r="7842" spans="2:4">
      <c r="B7842" s="80">
        <v>45187</v>
      </c>
      <c r="C7842">
        <v>8.5</v>
      </c>
      <c r="D7842">
        <v>2023</v>
      </c>
    </row>
    <row r="7843" spans="2:4">
      <c r="B7843" s="80">
        <v>45188</v>
      </c>
      <c r="C7843">
        <v>8.5</v>
      </c>
      <c r="D7843">
        <v>2023</v>
      </c>
    </row>
    <row r="7844" spans="2:4">
      <c r="B7844" s="80">
        <v>45189</v>
      </c>
      <c r="C7844">
        <v>8.5</v>
      </c>
      <c r="D7844">
        <v>2023</v>
      </c>
    </row>
    <row r="7845" spans="2:4">
      <c r="B7845" s="80">
        <v>45190</v>
      </c>
      <c r="C7845">
        <v>8.5</v>
      </c>
      <c r="D7845">
        <v>2023</v>
      </c>
    </row>
    <row r="7846" spans="2:4">
      <c r="B7846" s="80">
        <v>45191</v>
      </c>
      <c r="C7846">
        <v>8.5</v>
      </c>
      <c r="D7846">
        <v>2023</v>
      </c>
    </row>
    <row r="7847" spans="2:4">
      <c r="B7847" s="80">
        <v>45194</v>
      </c>
      <c r="C7847">
        <v>8.5</v>
      </c>
      <c r="D7847">
        <v>2023</v>
      </c>
    </row>
    <row r="7848" spans="2:4">
      <c r="B7848" s="80">
        <v>45195</v>
      </c>
      <c r="C7848">
        <v>8.5</v>
      </c>
      <c r="D7848">
        <v>2023</v>
      </c>
    </row>
    <row r="7849" spans="2:4">
      <c r="B7849" s="80">
        <v>45196</v>
      </c>
      <c r="C7849">
        <v>8.5</v>
      </c>
      <c r="D7849">
        <v>2023</v>
      </c>
    </row>
    <row r="7850" spans="2:4">
      <c r="B7850" s="80">
        <v>45197</v>
      </c>
      <c r="C7850">
        <v>8.5</v>
      </c>
      <c r="D7850">
        <v>2023</v>
      </c>
    </row>
    <row r="7851" spans="2:4">
      <c r="B7851" s="80">
        <v>45198</v>
      </c>
      <c r="C7851">
        <v>8.5</v>
      </c>
      <c r="D7851">
        <v>2023</v>
      </c>
    </row>
    <row r="7852" spans="2:4">
      <c r="B7852" s="80">
        <v>45201</v>
      </c>
      <c r="C7852">
        <v>8.5</v>
      </c>
      <c r="D7852">
        <v>2023</v>
      </c>
    </row>
    <row r="7853" spans="2:4">
      <c r="B7853" s="80">
        <v>45202</v>
      </c>
      <c r="C7853">
        <v>8.5</v>
      </c>
      <c r="D7853">
        <v>2023</v>
      </c>
    </row>
    <row r="7854" spans="2:4">
      <c r="B7854" s="80">
        <v>45203</v>
      </c>
      <c r="C7854">
        <v>8.5</v>
      </c>
      <c r="D7854">
        <v>2023</v>
      </c>
    </row>
    <row r="7855" spans="2:4">
      <c r="B7855" s="80">
        <v>45204</v>
      </c>
      <c r="C7855">
        <v>8.5</v>
      </c>
      <c r="D7855">
        <v>2023</v>
      </c>
    </row>
    <row r="7856" spans="2:4">
      <c r="B7856" s="80">
        <v>45205</v>
      </c>
      <c r="C7856">
        <v>8.5</v>
      </c>
      <c r="D7856">
        <v>2023</v>
      </c>
    </row>
    <row r="7857" spans="2:4">
      <c r="B7857" s="80">
        <v>45208</v>
      </c>
      <c r="C7857">
        <v>8.5</v>
      </c>
      <c r="D7857">
        <v>2023</v>
      </c>
    </row>
    <row r="7858" spans="2:4">
      <c r="B7858" s="80">
        <v>45209</v>
      </c>
      <c r="C7858">
        <v>8.5</v>
      </c>
      <c r="D7858">
        <v>2023</v>
      </c>
    </row>
    <row r="7859" spans="2:4">
      <c r="B7859" s="80">
        <v>45210</v>
      </c>
      <c r="C7859">
        <v>8.5</v>
      </c>
      <c r="D7859">
        <v>2023</v>
      </c>
    </row>
    <row r="7860" spans="2:4">
      <c r="B7860" s="80">
        <v>45211</v>
      </c>
      <c r="C7860">
        <v>8.5</v>
      </c>
      <c r="D7860">
        <v>2023</v>
      </c>
    </row>
    <row r="7861" spans="2:4">
      <c r="B7861" s="80">
        <v>45212</v>
      </c>
      <c r="C7861">
        <v>8.5</v>
      </c>
      <c r="D7861">
        <v>2023</v>
      </c>
    </row>
    <row r="7862" spans="2:4">
      <c r="B7862" s="80">
        <v>45215</v>
      </c>
      <c r="C7862">
        <v>8.5</v>
      </c>
      <c r="D7862">
        <v>2023</v>
      </c>
    </row>
    <row r="7863" spans="2:4">
      <c r="B7863" s="80">
        <v>45216</v>
      </c>
      <c r="C7863">
        <v>8.5</v>
      </c>
      <c r="D7863">
        <v>2023</v>
      </c>
    </row>
    <row r="7864" spans="2:4">
      <c r="B7864" s="80">
        <v>45217</v>
      </c>
      <c r="C7864">
        <v>8.5</v>
      </c>
      <c r="D7864">
        <v>2023</v>
      </c>
    </row>
    <row r="7865" spans="2:4">
      <c r="B7865" s="80">
        <v>45218</v>
      </c>
      <c r="C7865">
        <v>8.5</v>
      </c>
      <c r="D7865">
        <v>2023</v>
      </c>
    </row>
    <row r="7866" spans="2:4">
      <c r="B7866" s="80">
        <v>45219</v>
      </c>
      <c r="C7866">
        <v>8.5</v>
      </c>
      <c r="D7866">
        <v>2023</v>
      </c>
    </row>
    <row r="7867" spans="2:4">
      <c r="B7867" s="80">
        <v>45222</v>
      </c>
      <c r="C7867">
        <v>8.5</v>
      </c>
      <c r="D7867">
        <v>2023</v>
      </c>
    </row>
    <row r="7868" spans="2:4">
      <c r="B7868" s="80">
        <v>45223</v>
      </c>
      <c r="C7868">
        <v>8.5</v>
      </c>
      <c r="D7868">
        <v>2023</v>
      </c>
    </row>
    <row r="7869" spans="2:4">
      <c r="B7869" s="80">
        <v>45224</v>
      </c>
      <c r="C7869">
        <v>8.5</v>
      </c>
      <c r="D7869">
        <v>2023</v>
      </c>
    </row>
    <row r="7870" spans="2:4">
      <c r="B7870" s="80">
        <v>45225</v>
      </c>
      <c r="C7870">
        <v>8.5</v>
      </c>
      <c r="D7870">
        <v>2023</v>
      </c>
    </row>
    <row r="7871" spans="2:4">
      <c r="B7871" s="80">
        <v>45226</v>
      </c>
      <c r="C7871">
        <v>8.5</v>
      </c>
      <c r="D7871">
        <v>2023</v>
      </c>
    </row>
    <row r="7872" spans="2:4">
      <c r="B7872" s="80">
        <v>45229</v>
      </c>
      <c r="C7872">
        <v>8.5</v>
      </c>
      <c r="D7872">
        <v>2023</v>
      </c>
    </row>
    <row r="7873" spans="2:4">
      <c r="B7873" s="80">
        <v>45230</v>
      </c>
      <c r="C7873">
        <v>8.5</v>
      </c>
      <c r="D7873">
        <v>2023</v>
      </c>
    </row>
    <row r="7874" spans="2:4">
      <c r="B7874" s="80">
        <v>45231</v>
      </c>
      <c r="C7874">
        <v>8.5</v>
      </c>
      <c r="D7874">
        <v>2023</v>
      </c>
    </row>
    <row r="7875" spans="2:4">
      <c r="B7875" s="80">
        <v>45232</v>
      </c>
      <c r="C7875">
        <v>8.5</v>
      </c>
      <c r="D7875">
        <v>2023</v>
      </c>
    </row>
    <row r="7876" spans="2:4">
      <c r="B7876" s="80">
        <v>45233</v>
      </c>
      <c r="C7876">
        <v>8.5</v>
      </c>
      <c r="D7876">
        <v>2023</v>
      </c>
    </row>
    <row r="7877" spans="2:4">
      <c r="B7877" s="80">
        <v>45236</v>
      </c>
      <c r="C7877">
        <v>8.5</v>
      </c>
      <c r="D7877">
        <v>2023</v>
      </c>
    </row>
    <row r="7878" spans="2:4">
      <c r="B7878" s="80">
        <v>45237</v>
      </c>
      <c r="C7878">
        <v>8.5</v>
      </c>
      <c r="D7878">
        <v>2023</v>
      </c>
    </row>
    <row r="7879" spans="2:4">
      <c r="B7879" s="80">
        <v>45238</v>
      </c>
      <c r="C7879">
        <v>8.5</v>
      </c>
      <c r="D7879">
        <v>2023</v>
      </c>
    </row>
    <row r="7880" spans="2:4">
      <c r="B7880" s="80">
        <v>45239</v>
      </c>
      <c r="C7880">
        <v>8.5</v>
      </c>
      <c r="D7880">
        <v>2023</v>
      </c>
    </row>
    <row r="7881" spans="2:4">
      <c r="B7881" s="80">
        <v>45240</v>
      </c>
      <c r="C7881">
        <v>8.5</v>
      </c>
      <c r="D7881">
        <v>2023</v>
      </c>
    </row>
    <row r="7882" spans="2:4">
      <c r="B7882" s="80">
        <v>45243</v>
      </c>
      <c r="C7882">
        <v>8.5</v>
      </c>
      <c r="D7882">
        <v>2023</v>
      </c>
    </row>
    <row r="7883" spans="2:4">
      <c r="B7883" s="80">
        <v>45244</v>
      </c>
      <c r="C7883">
        <v>8.5</v>
      </c>
      <c r="D7883">
        <v>2023</v>
      </c>
    </row>
    <row r="7884" spans="2:4">
      <c r="B7884" s="80">
        <v>45245</v>
      </c>
      <c r="C7884">
        <v>8.5</v>
      </c>
      <c r="D7884">
        <v>2023</v>
      </c>
    </row>
    <row r="7885" spans="2:4">
      <c r="B7885" s="80">
        <v>45246</v>
      </c>
      <c r="C7885">
        <v>8.5</v>
      </c>
      <c r="D7885">
        <v>2023</v>
      </c>
    </row>
    <row r="7886" spans="2:4">
      <c r="B7886" s="80">
        <v>45247</v>
      </c>
      <c r="C7886">
        <v>8.5</v>
      </c>
      <c r="D7886">
        <v>2023</v>
      </c>
    </row>
    <row r="7887" spans="2:4">
      <c r="B7887" s="80">
        <v>45250</v>
      </c>
      <c r="C7887">
        <v>8.5</v>
      </c>
      <c r="D7887">
        <v>2023</v>
      </c>
    </row>
    <row r="7888" spans="2:4">
      <c r="B7888" s="80">
        <v>45251</v>
      </c>
      <c r="C7888">
        <v>8.5</v>
      </c>
      <c r="D7888">
        <v>2023</v>
      </c>
    </row>
    <row r="7889" spans="2:4">
      <c r="B7889" s="80">
        <v>45252</v>
      </c>
      <c r="C7889">
        <v>8.5</v>
      </c>
      <c r="D7889">
        <v>2023</v>
      </c>
    </row>
    <row r="7890" spans="2:4">
      <c r="B7890" s="80">
        <v>45253</v>
      </c>
      <c r="C7890">
        <v>8.5</v>
      </c>
      <c r="D7890">
        <v>2023</v>
      </c>
    </row>
    <row r="7891" spans="2:4">
      <c r="B7891" s="80">
        <v>45254</v>
      </c>
      <c r="C7891">
        <v>8.5</v>
      </c>
      <c r="D7891">
        <v>2023</v>
      </c>
    </row>
    <row r="7892" spans="2:4">
      <c r="B7892" s="80">
        <v>45257</v>
      </c>
      <c r="C7892">
        <v>8.5</v>
      </c>
      <c r="D7892">
        <v>2023</v>
      </c>
    </row>
    <row r="7893" spans="2:4">
      <c r="B7893" s="80">
        <v>45258</v>
      </c>
      <c r="C7893">
        <v>8.5</v>
      </c>
      <c r="D7893">
        <v>2023</v>
      </c>
    </row>
    <row r="7894" spans="2:4">
      <c r="B7894" s="80">
        <v>45259</v>
      </c>
      <c r="C7894">
        <v>8.5</v>
      </c>
      <c r="D7894">
        <v>2023</v>
      </c>
    </row>
    <row r="7895" spans="2:4">
      <c r="B7895" s="80">
        <v>45260</v>
      </c>
      <c r="C7895">
        <v>8.5</v>
      </c>
      <c r="D7895">
        <v>2023</v>
      </c>
    </row>
    <row r="7896" spans="2:4">
      <c r="B7896" s="80">
        <v>45261</v>
      </c>
      <c r="C7896">
        <v>8.5</v>
      </c>
      <c r="D7896">
        <v>2023</v>
      </c>
    </row>
    <row r="7897" spans="2:4">
      <c r="B7897" s="80">
        <v>45264</v>
      </c>
      <c r="C7897">
        <v>8.5</v>
      </c>
      <c r="D7897">
        <v>2023</v>
      </c>
    </row>
    <row r="7898" spans="2:4">
      <c r="B7898" s="80">
        <v>45265</v>
      </c>
      <c r="C7898">
        <v>8.5</v>
      </c>
      <c r="D7898">
        <v>2023</v>
      </c>
    </row>
    <row r="7899" spans="2:4">
      <c r="B7899" s="80">
        <v>45266</v>
      </c>
      <c r="C7899">
        <v>8.5</v>
      </c>
      <c r="D7899">
        <v>2023</v>
      </c>
    </row>
    <row r="7900" spans="2:4">
      <c r="B7900" s="80">
        <v>45267</v>
      </c>
      <c r="C7900">
        <v>8.5</v>
      </c>
      <c r="D7900">
        <v>2023</v>
      </c>
    </row>
    <row r="7901" spans="2:4">
      <c r="B7901" s="80">
        <v>45268</v>
      </c>
      <c r="C7901">
        <v>8.5</v>
      </c>
      <c r="D7901">
        <v>2023</v>
      </c>
    </row>
    <row r="7902" spans="2:4">
      <c r="B7902" s="80">
        <v>45271</v>
      </c>
      <c r="C7902">
        <v>8.5</v>
      </c>
      <c r="D7902">
        <v>2023</v>
      </c>
    </row>
    <row r="7903" spans="2:4">
      <c r="B7903" s="80">
        <v>45272</v>
      </c>
      <c r="C7903">
        <v>8.5</v>
      </c>
      <c r="D7903">
        <v>2023</v>
      </c>
    </row>
    <row r="7904" spans="2:4">
      <c r="B7904" s="80">
        <v>45273</v>
      </c>
      <c r="C7904">
        <v>8.5</v>
      </c>
      <c r="D7904">
        <v>2023</v>
      </c>
    </row>
    <row r="7905" spans="2:4">
      <c r="B7905" s="80">
        <v>45274</v>
      </c>
      <c r="C7905">
        <v>8.5</v>
      </c>
      <c r="D7905">
        <v>2023</v>
      </c>
    </row>
    <row r="7906" spans="2:4">
      <c r="B7906" s="80">
        <v>45275</v>
      </c>
      <c r="C7906">
        <v>8.5</v>
      </c>
      <c r="D7906">
        <v>2023</v>
      </c>
    </row>
    <row r="7907" spans="2:4">
      <c r="B7907" s="80">
        <v>45278</v>
      </c>
      <c r="C7907">
        <v>8.5</v>
      </c>
      <c r="D7907">
        <v>2023</v>
      </c>
    </row>
    <row r="7908" spans="2:4">
      <c r="B7908" s="80">
        <v>45279</v>
      </c>
      <c r="C7908">
        <v>8.5</v>
      </c>
      <c r="D7908">
        <v>2023</v>
      </c>
    </row>
    <row r="7909" spans="2:4">
      <c r="B7909" s="80">
        <v>45280</v>
      </c>
      <c r="C7909">
        <v>8.5</v>
      </c>
      <c r="D7909">
        <v>2023</v>
      </c>
    </row>
    <row r="7910" spans="2:4">
      <c r="B7910" s="80">
        <v>45281</v>
      </c>
      <c r="C7910">
        <v>8.5</v>
      </c>
      <c r="D7910">
        <v>2023</v>
      </c>
    </row>
    <row r="7911" spans="2:4">
      <c r="B7911" s="80">
        <v>45282</v>
      </c>
      <c r="C7911">
        <v>8.5</v>
      </c>
      <c r="D7911">
        <v>2023</v>
      </c>
    </row>
    <row r="7912" spans="2:4">
      <c r="B7912" s="80">
        <v>45285</v>
      </c>
      <c r="C7912">
        <v>8.5</v>
      </c>
      <c r="D7912">
        <v>2023</v>
      </c>
    </row>
    <row r="7913" spans="2:4">
      <c r="B7913" s="80">
        <v>45286</v>
      </c>
      <c r="C7913">
        <v>8.5</v>
      </c>
      <c r="D7913">
        <v>2023</v>
      </c>
    </row>
    <row r="7914" spans="2:4">
      <c r="B7914" s="80">
        <v>45287</v>
      </c>
      <c r="C7914">
        <v>8.5</v>
      </c>
      <c r="D7914">
        <v>2023</v>
      </c>
    </row>
    <row r="7915" spans="2:4">
      <c r="B7915" s="80">
        <v>45288</v>
      </c>
      <c r="C7915">
        <v>8.5</v>
      </c>
      <c r="D7915">
        <v>2023</v>
      </c>
    </row>
    <row r="7916" spans="2:4">
      <c r="B7916" s="80">
        <v>45289</v>
      </c>
      <c r="C7916">
        <v>8.5</v>
      </c>
      <c r="D7916">
        <v>2023</v>
      </c>
    </row>
    <row r="7917" spans="2:4">
      <c r="B7917" s="80">
        <v>45292</v>
      </c>
      <c r="C7917">
        <v>8.5</v>
      </c>
      <c r="D7917">
        <v>2024</v>
      </c>
    </row>
    <row r="7918" spans="2:4">
      <c r="B7918" s="80">
        <v>45293</v>
      </c>
      <c r="C7918">
        <v>8.5</v>
      </c>
      <c r="D7918">
        <v>2024</v>
      </c>
    </row>
    <row r="7919" spans="2:4">
      <c r="B7919" s="80">
        <v>45294</v>
      </c>
      <c r="C7919">
        <v>8.5</v>
      </c>
      <c r="D7919">
        <v>2024</v>
      </c>
    </row>
    <row r="7920" spans="2:4">
      <c r="B7920" s="80">
        <v>45295</v>
      </c>
      <c r="C7920">
        <v>8.5</v>
      </c>
      <c r="D7920">
        <v>2024</v>
      </c>
    </row>
    <row r="7921" spans="2:4">
      <c r="B7921" s="80">
        <v>45296</v>
      </c>
      <c r="C7921">
        <v>8.5</v>
      </c>
      <c r="D7921">
        <v>2024</v>
      </c>
    </row>
    <row r="7922" spans="2:4">
      <c r="B7922" s="80">
        <v>45299</v>
      </c>
      <c r="C7922">
        <v>8.5</v>
      </c>
      <c r="D7922">
        <v>2024</v>
      </c>
    </row>
    <row r="7923" spans="2:4">
      <c r="B7923" s="80">
        <v>45300</v>
      </c>
      <c r="C7923">
        <v>8.5</v>
      </c>
      <c r="D7923">
        <v>2024</v>
      </c>
    </row>
    <row r="7924" spans="2:4">
      <c r="B7924" s="80">
        <v>45301</v>
      </c>
      <c r="C7924">
        <v>8.5</v>
      </c>
      <c r="D7924">
        <v>2024</v>
      </c>
    </row>
    <row r="7925" spans="2:4">
      <c r="B7925" s="80">
        <v>45302</v>
      </c>
      <c r="C7925">
        <v>8.5</v>
      </c>
      <c r="D7925">
        <v>2024</v>
      </c>
    </row>
    <row r="7926" spans="2:4">
      <c r="B7926" s="80">
        <v>45303</v>
      </c>
      <c r="C7926">
        <v>8.5</v>
      </c>
      <c r="D7926">
        <v>2024</v>
      </c>
    </row>
    <row r="7927" spans="2:4">
      <c r="B7927" s="80">
        <v>45306</v>
      </c>
      <c r="C7927">
        <v>8.5</v>
      </c>
      <c r="D7927">
        <v>2024</v>
      </c>
    </row>
    <row r="7928" spans="2:4">
      <c r="B7928" s="80">
        <v>45307</v>
      </c>
      <c r="C7928">
        <v>8.5</v>
      </c>
      <c r="D7928">
        <v>2024</v>
      </c>
    </row>
    <row r="7929" spans="2:4">
      <c r="B7929" s="80">
        <v>45308</v>
      </c>
      <c r="C7929">
        <v>8.5</v>
      </c>
      <c r="D7929">
        <v>2024</v>
      </c>
    </row>
    <row r="7930" spans="2:4">
      <c r="B7930" s="80">
        <v>45309</v>
      </c>
      <c r="C7930">
        <v>8.5</v>
      </c>
      <c r="D7930">
        <v>2024</v>
      </c>
    </row>
    <row r="7931" spans="2:4">
      <c r="B7931" s="80">
        <v>45310</v>
      </c>
      <c r="C7931">
        <v>8.5</v>
      </c>
      <c r="D7931">
        <v>2024</v>
      </c>
    </row>
    <row r="7932" spans="2:4">
      <c r="B7932" s="80">
        <v>45313</v>
      </c>
      <c r="C7932">
        <v>8.5</v>
      </c>
      <c r="D7932">
        <v>2024</v>
      </c>
    </row>
    <row r="7933" spans="2:4">
      <c r="B7933" s="80">
        <v>45314</v>
      </c>
      <c r="C7933">
        <v>8.5</v>
      </c>
      <c r="D7933">
        <v>2024</v>
      </c>
    </row>
    <row r="7934" spans="2:4">
      <c r="B7934" s="80">
        <v>45315</v>
      </c>
      <c r="C7934">
        <v>8.5</v>
      </c>
      <c r="D7934">
        <v>2024</v>
      </c>
    </row>
    <row r="7935" spans="2:4">
      <c r="B7935" s="80">
        <v>45316</v>
      </c>
      <c r="C7935">
        <v>8.5</v>
      </c>
      <c r="D7935">
        <v>2024</v>
      </c>
    </row>
    <row r="7936" spans="2:4">
      <c r="B7936" s="80">
        <v>45317</v>
      </c>
      <c r="C7936">
        <v>8.5</v>
      </c>
      <c r="D7936">
        <v>2024</v>
      </c>
    </row>
    <row r="7937" spans="2:4">
      <c r="B7937" s="80">
        <v>45320</v>
      </c>
      <c r="C7937">
        <v>8.5</v>
      </c>
      <c r="D7937">
        <v>2024</v>
      </c>
    </row>
    <row r="7938" spans="2:4">
      <c r="B7938" s="80">
        <v>45321</v>
      </c>
      <c r="C7938">
        <v>8.5</v>
      </c>
      <c r="D7938">
        <v>2024</v>
      </c>
    </row>
    <row r="7939" spans="2:4">
      <c r="B7939" s="80">
        <v>45322</v>
      </c>
      <c r="C7939">
        <v>8.5</v>
      </c>
      <c r="D7939">
        <v>2024</v>
      </c>
    </row>
    <row r="7940" spans="2:4">
      <c r="B7940" s="80">
        <v>45323</v>
      </c>
      <c r="C7940">
        <v>8.5</v>
      </c>
      <c r="D7940">
        <v>2024</v>
      </c>
    </row>
    <row r="7941" spans="2:4">
      <c r="B7941" s="80">
        <v>45324</v>
      </c>
      <c r="C7941">
        <v>8.5</v>
      </c>
      <c r="D7941">
        <v>2024</v>
      </c>
    </row>
    <row r="7942" spans="2:4">
      <c r="B7942" s="80">
        <v>45327</v>
      </c>
      <c r="C7942">
        <v>8.5</v>
      </c>
      <c r="D7942">
        <v>2024</v>
      </c>
    </row>
    <row r="7943" spans="2:4">
      <c r="B7943" s="80">
        <v>45328</v>
      </c>
      <c r="C7943">
        <v>8.5</v>
      </c>
      <c r="D7943">
        <v>2024</v>
      </c>
    </row>
    <row r="7944" spans="2:4">
      <c r="B7944" s="80">
        <v>45329</v>
      </c>
      <c r="C7944">
        <v>8.5</v>
      </c>
      <c r="D7944">
        <v>2024</v>
      </c>
    </row>
    <row r="7945" spans="2:4">
      <c r="B7945" s="80">
        <v>45330</v>
      </c>
      <c r="C7945">
        <v>8.5</v>
      </c>
      <c r="D7945">
        <v>2024</v>
      </c>
    </row>
    <row r="7946" spans="2:4">
      <c r="B7946" s="80">
        <v>45331</v>
      </c>
      <c r="C7946">
        <v>8.5</v>
      </c>
      <c r="D7946">
        <v>2024</v>
      </c>
    </row>
    <row r="7947" spans="2:4">
      <c r="B7947" s="80">
        <v>45334</v>
      </c>
      <c r="C7947">
        <v>8.5</v>
      </c>
      <c r="D7947">
        <v>2024</v>
      </c>
    </row>
    <row r="7948" spans="2:4">
      <c r="B7948" s="80">
        <v>45335</v>
      </c>
      <c r="C7948">
        <v>8.5</v>
      </c>
      <c r="D7948">
        <v>2024</v>
      </c>
    </row>
    <row r="7949" spans="2:4">
      <c r="B7949" s="80">
        <v>45336</v>
      </c>
      <c r="C7949">
        <v>8.5</v>
      </c>
      <c r="D7949">
        <v>2024</v>
      </c>
    </row>
    <row r="7950" spans="2:4">
      <c r="B7950" s="80">
        <v>45337</v>
      </c>
      <c r="C7950">
        <v>8.5</v>
      </c>
      <c r="D7950">
        <v>2024</v>
      </c>
    </row>
    <row r="7951" spans="2:4">
      <c r="B7951" s="80">
        <v>45338</v>
      </c>
      <c r="C7951">
        <v>8.5</v>
      </c>
      <c r="D7951">
        <v>2024</v>
      </c>
    </row>
    <row r="7952" spans="2:4">
      <c r="B7952" s="80">
        <v>45341</v>
      </c>
      <c r="C7952">
        <v>8.5</v>
      </c>
      <c r="D7952">
        <v>2024</v>
      </c>
    </row>
    <row r="7953" spans="2:4">
      <c r="B7953" s="80">
        <v>45342</v>
      </c>
      <c r="C7953">
        <v>8.5</v>
      </c>
      <c r="D7953">
        <v>2024</v>
      </c>
    </row>
    <row r="7954" spans="2:4">
      <c r="B7954" s="80">
        <v>45343</v>
      </c>
      <c r="C7954">
        <v>8.5</v>
      </c>
      <c r="D7954">
        <v>2024</v>
      </c>
    </row>
    <row r="7955" spans="2:4">
      <c r="B7955" s="80">
        <v>45344</v>
      </c>
      <c r="C7955">
        <v>8.5</v>
      </c>
      <c r="D7955">
        <v>2024</v>
      </c>
    </row>
    <row r="7956" spans="2:4">
      <c r="B7956" s="80">
        <v>45345</v>
      </c>
      <c r="C7956">
        <v>8.5</v>
      </c>
      <c r="D7956">
        <v>2024</v>
      </c>
    </row>
    <row r="7957" spans="2:4">
      <c r="B7957" s="80">
        <v>45348</v>
      </c>
      <c r="C7957">
        <v>8.5</v>
      </c>
      <c r="D7957">
        <v>2024</v>
      </c>
    </row>
    <row r="7958" spans="2:4">
      <c r="B7958" s="80">
        <v>45349</v>
      </c>
      <c r="C7958">
        <v>8.5</v>
      </c>
      <c r="D7958">
        <v>2024</v>
      </c>
    </row>
    <row r="7959" spans="2:4">
      <c r="B7959" s="80">
        <v>45350</v>
      </c>
      <c r="C7959">
        <v>8.5</v>
      </c>
      <c r="D7959">
        <v>2024</v>
      </c>
    </row>
    <row r="7960" spans="2:4">
      <c r="B7960" s="80">
        <v>45351</v>
      </c>
      <c r="C7960">
        <v>8.5</v>
      </c>
      <c r="D7960">
        <v>2024</v>
      </c>
    </row>
    <row r="7961" spans="2:4">
      <c r="B7961" s="80">
        <v>45352</v>
      </c>
      <c r="C7961">
        <v>8.5</v>
      </c>
      <c r="D7961">
        <v>2024</v>
      </c>
    </row>
    <row r="7962" spans="2:4">
      <c r="B7962" s="80">
        <v>45355</v>
      </c>
      <c r="C7962">
        <v>8.5</v>
      </c>
      <c r="D7962">
        <v>2024</v>
      </c>
    </row>
    <row r="7963" spans="2:4">
      <c r="B7963" s="80">
        <v>45356</v>
      </c>
      <c r="C7963">
        <v>8.5</v>
      </c>
      <c r="D7963">
        <v>2024</v>
      </c>
    </row>
    <row r="7964" spans="2:4">
      <c r="B7964" s="80">
        <v>45357</v>
      </c>
      <c r="C7964">
        <v>8.5</v>
      </c>
      <c r="D7964">
        <v>2024</v>
      </c>
    </row>
    <row r="7965" spans="2:4">
      <c r="B7965" s="80">
        <v>45358</v>
      </c>
      <c r="C7965">
        <v>8.5</v>
      </c>
      <c r="D7965">
        <v>2024</v>
      </c>
    </row>
    <row r="7966" spans="2:4">
      <c r="B7966" s="80">
        <v>45359</v>
      </c>
      <c r="C7966">
        <v>8.5</v>
      </c>
      <c r="D7966">
        <v>2024</v>
      </c>
    </row>
    <row r="7967" spans="2:4">
      <c r="B7967" s="80">
        <v>45362</v>
      </c>
      <c r="C7967">
        <v>8.5</v>
      </c>
      <c r="D7967">
        <v>2024</v>
      </c>
    </row>
    <row r="7968" spans="2:4">
      <c r="B7968" s="80">
        <v>45363</v>
      </c>
      <c r="C7968">
        <v>8.5</v>
      </c>
      <c r="D7968">
        <v>2024</v>
      </c>
    </row>
    <row r="7969" spans="2:4">
      <c r="B7969" s="80">
        <v>45364</v>
      </c>
      <c r="C7969">
        <v>8.5</v>
      </c>
      <c r="D7969">
        <v>2024</v>
      </c>
    </row>
    <row r="7970" spans="2:4">
      <c r="B7970" s="80">
        <v>45365</v>
      </c>
      <c r="C7970">
        <v>8.5</v>
      </c>
      <c r="D7970">
        <v>2024</v>
      </c>
    </row>
    <row r="7971" spans="2:4">
      <c r="B7971" s="80">
        <v>45366</v>
      </c>
      <c r="C7971">
        <v>8.5</v>
      </c>
      <c r="D7971">
        <v>2024</v>
      </c>
    </row>
    <row r="7972" spans="2:4">
      <c r="B7972" s="80">
        <v>45369</v>
      </c>
      <c r="C7972">
        <v>8.5</v>
      </c>
      <c r="D7972">
        <v>2024</v>
      </c>
    </row>
    <row r="7973" spans="2:4">
      <c r="B7973" s="80">
        <v>45370</v>
      </c>
      <c r="C7973">
        <v>8.5</v>
      </c>
      <c r="D7973">
        <v>2024</v>
      </c>
    </row>
    <row r="7974" spans="2:4">
      <c r="B7974" s="80">
        <v>45371</v>
      </c>
      <c r="C7974">
        <v>8.5</v>
      </c>
      <c r="D7974">
        <v>2024</v>
      </c>
    </row>
    <row r="7975" spans="2:4">
      <c r="B7975" s="80">
        <v>45372</v>
      </c>
      <c r="C7975">
        <v>8.5</v>
      </c>
      <c r="D7975">
        <v>2024</v>
      </c>
    </row>
    <row r="7976" spans="2:4">
      <c r="B7976" s="80">
        <v>45373</v>
      </c>
      <c r="C7976">
        <v>8.5</v>
      </c>
      <c r="D7976">
        <v>2024</v>
      </c>
    </row>
    <row r="7977" spans="2:4">
      <c r="B7977" s="80">
        <v>45376</v>
      </c>
      <c r="C7977">
        <v>8.5</v>
      </c>
      <c r="D7977">
        <v>2024</v>
      </c>
    </row>
    <row r="7978" spans="2:4">
      <c r="B7978" s="80">
        <v>45377</v>
      </c>
      <c r="C7978">
        <v>8.5</v>
      </c>
      <c r="D7978">
        <v>2024</v>
      </c>
    </row>
    <row r="7979" spans="2:4">
      <c r="B7979" s="80">
        <v>45378</v>
      </c>
      <c r="C7979">
        <v>8.5</v>
      </c>
      <c r="D7979">
        <v>2024</v>
      </c>
    </row>
    <row r="7980" spans="2:4">
      <c r="B7980" s="80">
        <v>45379</v>
      </c>
      <c r="C7980">
        <v>8.5</v>
      </c>
      <c r="D7980">
        <v>2024</v>
      </c>
    </row>
    <row r="7981" spans="2:4">
      <c r="B7981" s="80">
        <v>45380</v>
      </c>
      <c r="C7981">
        <v>8.5</v>
      </c>
      <c r="D7981">
        <v>2024</v>
      </c>
    </row>
    <row r="7982" spans="2:4">
      <c r="B7982" s="80">
        <v>45383</v>
      </c>
      <c r="C7982">
        <v>8.5</v>
      </c>
      <c r="D7982">
        <v>2024</v>
      </c>
    </row>
    <row r="7983" spans="2:4">
      <c r="B7983" s="80">
        <v>45384</v>
      </c>
      <c r="C7983">
        <v>8.5</v>
      </c>
      <c r="D7983">
        <v>2024</v>
      </c>
    </row>
    <row r="7984" spans="2:4">
      <c r="B7984" s="80">
        <v>45385</v>
      </c>
      <c r="C7984">
        <v>8.5</v>
      </c>
      <c r="D7984">
        <v>2024</v>
      </c>
    </row>
    <row r="7985" spans="2:4">
      <c r="B7985" s="80">
        <v>45386</v>
      </c>
      <c r="C7985">
        <v>8.5</v>
      </c>
      <c r="D7985">
        <v>2024</v>
      </c>
    </row>
    <row r="7986" spans="2:4">
      <c r="B7986" s="80">
        <v>45387</v>
      </c>
      <c r="C7986">
        <v>8.5</v>
      </c>
      <c r="D7986">
        <v>2024</v>
      </c>
    </row>
    <row r="7987" spans="2:4">
      <c r="B7987" s="80">
        <v>45390</v>
      </c>
      <c r="C7987">
        <v>8.5</v>
      </c>
      <c r="D7987">
        <v>2024</v>
      </c>
    </row>
    <row r="7988" spans="2:4">
      <c r="B7988" s="80">
        <v>45391</v>
      </c>
      <c r="C7988">
        <v>8.5</v>
      </c>
      <c r="D7988">
        <v>2024</v>
      </c>
    </row>
    <row r="7989" spans="2:4">
      <c r="B7989" s="80">
        <v>45392</v>
      </c>
      <c r="C7989">
        <v>8.5</v>
      </c>
      <c r="D7989">
        <v>2024</v>
      </c>
    </row>
    <row r="7990" spans="2:4">
      <c r="B7990" s="80">
        <v>45393</v>
      </c>
      <c r="C7990">
        <v>8.5</v>
      </c>
      <c r="D7990">
        <v>2024</v>
      </c>
    </row>
    <row r="7991" spans="2:4">
      <c r="B7991" s="80">
        <v>45394</v>
      </c>
      <c r="C7991">
        <v>8.5</v>
      </c>
      <c r="D7991">
        <v>2024</v>
      </c>
    </row>
    <row r="7992" spans="2:4">
      <c r="B7992" s="80">
        <v>45397</v>
      </c>
      <c r="C7992">
        <v>8.5</v>
      </c>
      <c r="D7992">
        <v>2024</v>
      </c>
    </row>
    <row r="7993" spans="2:4">
      <c r="B7993" s="80">
        <v>45398</v>
      </c>
      <c r="C7993">
        <v>8.5</v>
      </c>
      <c r="D7993">
        <v>2024</v>
      </c>
    </row>
    <row r="7994" spans="2:4">
      <c r="B7994" s="80">
        <v>45399</v>
      </c>
      <c r="C7994">
        <v>8.5</v>
      </c>
      <c r="D7994">
        <v>2024</v>
      </c>
    </row>
    <row r="7995" spans="2:4">
      <c r="B7995" s="80">
        <v>45400</v>
      </c>
      <c r="C7995">
        <v>8.5</v>
      </c>
      <c r="D7995">
        <v>2024</v>
      </c>
    </row>
    <row r="7996" spans="2:4">
      <c r="B7996" s="80">
        <v>45401</v>
      </c>
      <c r="C7996">
        <v>8.5</v>
      </c>
      <c r="D7996">
        <v>2024</v>
      </c>
    </row>
    <row r="7997" spans="2:4">
      <c r="B7997" s="80">
        <v>45404</v>
      </c>
      <c r="C7997">
        <v>8.5</v>
      </c>
      <c r="D7997">
        <v>2024</v>
      </c>
    </row>
    <row r="7998" spans="2:4">
      <c r="B7998" s="80">
        <v>45405</v>
      </c>
      <c r="C7998">
        <v>8.5</v>
      </c>
      <c r="D7998">
        <v>2024</v>
      </c>
    </row>
    <row r="7999" spans="2:4">
      <c r="B7999" s="80">
        <v>45406</v>
      </c>
      <c r="C7999">
        <v>8.5</v>
      </c>
      <c r="D7999">
        <v>2024</v>
      </c>
    </row>
    <row r="8000" spans="2:4">
      <c r="B8000" s="80">
        <v>45407</v>
      </c>
      <c r="C8000">
        <v>8.5</v>
      </c>
      <c r="D8000">
        <v>2024</v>
      </c>
    </row>
    <row r="8001" spans="2:4">
      <c r="B8001" s="80">
        <v>45408</v>
      </c>
      <c r="C8001">
        <v>8.5</v>
      </c>
      <c r="D8001">
        <v>2024</v>
      </c>
    </row>
    <row r="8002" spans="2:4">
      <c r="B8002" s="80">
        <v>45411</v>
      </c>
      <c r="C8002">
        <v>8.5</v>
      </c>
      <c r="D8002">
        <v>2024</v>
      </c>
    </row>
    <row r="8003" spans="2:4">
      <c r="B8003" s="80">
        <v>45412</v>
      </c>
      <c r="C8003">
        <v>8.5</v>
      </c>
      <c r="D8003">
        <v>2024</v>
      </c>
    </row>
    <row r="8004" spans="2:4">
      <c r="B8004" s="80">
        <v>45413</v>
      </c>
      <c r="C8004">
        <v>8.5</v>
      </c>
      <c r="D8004">
        <v>2024</v>
      </c>
    </row>
    <row r="8005" spans="2:4">
      <c r="B8005" s="80">
        <v>45414</v>
      </c>
      <c r="C8005">
        <v>8.5</v>
      </c>
      <c r="D8005">
        <v>2024</v>
      </c>
    </row>
    <row r="8006" spans="2:4">
      <c r="B8006" s="80">
        <v>45415</v>
      </c>
      <c r="C8006">
        <v>8.5</v>
      </c>
      <c r="D8006">
        <v>2024</v>
      </c>
    </row>
    <row r="8007" spans="2:4">
      <c r="B8007" s="80">
        <v>45418</v>
      </c>
      <c r="C8007">
        <v>8.5</v>
      </c>
      <c r="D8007">
        <v>2024</v>
      </c>
    </row>
    <row r="8008" spans="2:4">
      <c r="B8008" s="80">
        <v>45419</v>
      </c>
      <c r="C8008">
        <v>8.5</v>
      </c>
      <c r="D8008">
        <v>2024</v>
      </c>
    </row>
    <row r="8009" spans="2:4">
      <c r="B8009" s="80">
        <v>45420</v>
      </c>
      <c r="C8009">
        <v>8.5</v>
      </c>
      <c r="D8009">
        <v>2024</v>
      </c>
    </row>
    <row r="8010" spans="2:4">
      <c r="B8010" s="80">
        <v>45421</v>
      </c>
      <c r="C8010">
        <v>8.5</v>
      </c>
      <c r="D8010">
        <v>2024</v>
      </c>
    </row>
    <row r="8011" spans="2:4">
      <c r="B8011" s="80">
        <v>45422</v>
      </c>
      <c r="C8011">
        <v>8.5</v>
      </c>
      <c r="D8011">
        <v>2024</v>
      </c>
    </row>
    <row r="8012" spans="2:4">
      <c r="B8012" s="80">
        <v>45425</v>
      </c>
      <c r="C8012">
        <v>8.5</v>
      </c>
      <c r="D8012">
        <v>2024</v>
      </c>
    </row>
    <row r="8013" spans="2:4">
      <c r="B8013" s="80">
        <v>45426</v>
      </c>
      <c r="C8013">
        <v>8.5</v>
      </c>
      <c r="D8013">
        <v>2024</v>
      </c>
    </row>
    <row r="8014" spans="2:4">
      <c r="B8014" s="80">
        <v>45427</v>
      </c>
      <c r="C8014">
        <v>8.5</v>
      </c>
      <c r="D8014">
        <v>2024</v>
      </c>
    </row>
    <row r="8015" spans="2:4">
      <c r="B8015" s="80">
        <v>45428</v>
      </c>
      <c r="C8015">
        <v>8.5</v>
      </c>
      <c r="D8015">
        <v>2024</v>
      </c>
    </row>
    <row r="8016" spans="2:4">
      <c r="B8016" s="80">
        <v>45429</v>
      </c>
      <c r="C8016">
        <v>8.5</v>
      </c>
      <c r="D8016">
        <v>2024</v>
      </c>
    </row>
    <row r="8017" spans="2:4">
      <c r="B8017" s="80">
        <v>45432</v>
      </c>
      <c r="C8017">
        <v>8.5</v>
      </c>
      <c r="D8017">
        <v>2024</v>
      </c>
    </row>
    <row r="8018" spans="2:4">
      <c r="B8018" s="80">
        <v>45433</v>
      </c>
      <c r="C8018">
        <v>8.5</v>
      </c>
      <c r="D8018">
        <v>2024</v>
      </c>
    </row>
    <row r="8019" spans="2:4">
      <c r="B8019" s="80">
        <v>45434</v>
      </c>
      <c r="C8019">
        <v>8.5</v>
      </c>
      <c r="D8019">
        <v>2024</v>
      </c>
    </row>
    <row r="8020" spans="2:4">
      <c r="B8020" s="80">
        <v>45435</v>
      </c>
      <c r="C8020">
        <v>8.5</v>
      </c>
      <c r="D8020">
        <v>2024</v>
      </c>
    </row>
    <row r="8021" spans="2:4">
      <c r="B8021" s="80">
        <v>45436</v>
      </c>
      <c r="C8021">
        <v>8.5</v>
      </c>
      <c r="D8021">
        <v>2024</v>
      </c>
    </row>
    <row r="8022" spans="2:4">
      <c r="B8022" s="80">
        <v>45439</v>
      </c>
      <c r="C8022">
        <v>8.5</v>
      </c>
      <c r="D8022">
        <v>2024</v>
      </c>
    </row>
    <row r="8023" spans="2:4">
      <c r="B8023" s="80">
        <v>45440</v>
      </c>
      <c r="C8023">
        <v>8.5</v>
      </c>
      <c r="D8023">
        <v>2024</v>
      </c>
    </row>
    <row r="8024" spans="2:4">
      <c r="B8024" s="80">
        <v>45441</v>
      </c>
      <c r="C8024">
        <v>8.5</v>
      </c>
      <c r="D8024">
        <v>2024</v>
      </c>
    </row>
    <row r="8025" spans="2:4">
      <c r="B8025" s="80">
        <v>45442</v>
      </c>
      <c r="C8025">
        <v>8.5</v>
      </c>
      <c r="D8025">
        <v>2024</v>
      </c>
    </row>
    <row r="8026" spans="2:4">
      <c r="B8026" s="80">
        <v>45443</v>
      </c>
      <c r="C8026">
        <v>8.5</v>
      </c>
      <c r="D8026">
        <v>2024</v>
      </c>
    </row>
    <row r="8027" spans="2:4">
      <c r="B8027" s="80">
        <v>45446</v>
      </c>
      <c r="C8027">
        <v>8.5</v>
      </c>
      <c r="D8027">
        <v>2024</v>
      </c>
    </row>
    <row r="8028" spans="2:4">
      <c r="B8028" s="80">
        <v>45447</v>
      </c>
      <c r="C8028">
        <v>8.5</v>
      </c>
      <c r="D8028">
        <v>2024</v>
      </c>
    </row>
    <row r="8029" spans="2:4">
      <c r="B8029" s="80">
        <v>45448</v>
      </c>
      <c r="C8029">
        <v>8.5</v>
      </c>
      <c r="D8029">
        <v>2024</v>
      </c>
    </row>
    <row r="8030" spans="2:4">
      <c r="B8030" s="80">
        <v>45449</v>
      </c>
      <c r="C8030">
        <v>8.5</v>
      </c>
      <c r="D8030">
        <v>2024</v>
      </c>
    </row>
    <row r="8031" spans="2:4">
      <c r="B8031" s="80">
        <v>45450</v>
      </c>
      <c r="C8031">
        <v>8.5</v>
      </c>
      <c r="D8031">
        <v>2024</v>
      </c>
    </row>
    <row r="8032" spans="2:4">
      <c r="B8032" s="80">
        <v>45453</v>
      </c>
      <c r="C8032">
        <v>8.5</v>
      </c>
      <c r="D8032">
        <v>2024</v>
      </c>
    </row>
    <row r="8033" spans="2:4">
      <c r="B8033" s="80">
        <v>45454</v>
      </c>
      <c r="C8033">
        <v>8.5</v>
      </c>
      <c r="D8033">
        <v>2024</v>
      </c>
    </row>
    <row r="8034" spans="2:4">
      <c r="B8034" s="80">
        <v>45455</v>
      </c>
      <c r="C8034">
        <v>8.5</v>
      </c>
      <c r="D8034">
        <v>2024</v>
      </c>
    </row>
    <row r="8035" spans="2:4">
      <c r="B8035" s="80">
        <v>45456</v>
      </c>
      <c r="C8035">
        <v>8.5</v>
      </c>
      <c r="D8035">
        <v>2024</v>
      </c>
    </row>
    <row r="8036" spans="2:4">
      <c r="B8036" s="80">
        <v>45457</v>
      </c>
      <c r="C8036">
        <v>8.5</v>
      </c>
      <c r="D8036">
        <v>2024</v>
      </c>
    </row>
    <row r="8037" spans="2:4">
      <c r="B8037" s="80">
        <v>45460</v>
      </c>
      <c r="C8037">
        <v>8.5</v>
      </c>
      <c r="D8037">
        <v>2024</v>
      </c>
    </row>
    <row r="8038" spans="2:4">
      <c r="B8038" s="80">
        <v>45461</v>
      </c>
      <c r="C8038">
        <v>8.5</v>
      </c>
      <c r="D8038">
        <v>2024</v>
      </c>
    </row>
    <row r="8039" spans="2:4">
      <c r="B8039" s="80">
        <v>45462</v>
      </c>
      <c r="C8039">
        <v>8.5</v>
      </c>
      <c r="D8039">
        <v>2024</v>
      </c>
    </row>
    <row r="8040" spans="2:4">
      <c r="B8040" s="80">
        <v>45463</v>
      </c>
      <c r="C8040">
        <v>8.5</v>
      </c>
      <c r="D8040">
        <v>2024</v>
      </c>
    </row>
    <row r="8041" spans="2:4">
      <c r="B8041" s="80">
        <v>45464</v>
      </c>
      <c r="C8041">
        <v>8.5</v>
      </c>
      <c r="D8041">
        <v>2024</v>
      </c>
    </row>
    <row r="8042" spans="2:4">
      <c r="B8042" s="80">
        <v>45467</v>
      </c>
      <c r="C8042">
        <v>8.5</v>
      </c>
      <c r="D8042">
        <v>2024</v>
      </c>
    </row>
    <row r="8043" spans="2:4">
      <c r="B8043" s="80">
        <v>45468</v>
      </c>
      <c r="C8043">
        <v>8.5</v>
      </c>
      <c r="D8043">
        <v>2024</v>
      </c>
    </row>
    <row r="8044" spans="2:4">
      <c r="B8044" s="80">
        <v>45469</v>
      </c>
      <c r="C8044">
        <v>8.5</v>
      </c>
      <c r="D8044">
        <v>2024</v>
      </c>
    </row>
    <row r="8045" spans="2:4">
      <c r="B8045" s="80">
        <v>45470</v>
      </c>
      <c r="C8045">
        <v>8.5</v>
      </c>
      <c r="D8045">
        <v>2024</v>
      </c>
    </row>
    <row r="8046" spans="2:4">
      <c r="B8046" s="80">
        <v>45471</v>
      </c>
      <c r="C8046">
        <v>8.5</v>
      </c>
      <c r="D8046">
        <v>2024</v>
      </c>
    </row>
    <row r="8047" spans="2:4">
      <c r="B8047" s="80">
        <v>45474</v>
      </c>
      <c r="C8047">
        <v>8.5</v>
      </c>
      <c r="D8047">
        <v>2024</v>
      </c>
    </row>
    <row r="8048" spans="2:4">
      <c r="B8048" s="80">
        <v>45475</v>
      </c>
      <c r="C8048">
        <v>8.5</v>
      </c>
      <c r="D8048">
        <v>2024</v>
      </c>
    </row>
    <row r="8049" spans="2:4">
      <c r="B8049" s="80">
        <v>45476</v>
      </c>
      <c r="C8049">
        <v>8.5</v>
      </c>
      <c r="D8049">
        <v>2024</v>
      </c>
    </row>
    <row r="8050" spans="2:4">
      <c r="B8050" s="80">
        <v>45477</v>
      </c>
      <c r="C8050">
        <v>8.5</v>
      </c>
      <c r="D8050">
        <v>2024</v>
      </c>
    </row>
    <row r="8051" spans="2:4">
      <c r="B8051" s="80">
        <v>45478</v>
      </c>
      <c r="C8051">
        <v>8.5</v>
      </c>
      <c r="D8051">
        <v>2024</v>
      </c>
    </row>
    <row r="8052" spans="2:4">
      <c r="B8052" s="80">
        <v>45481</v>
      </c>
      <c r="C8052">
        <v>8.5</v>
      </c>
      <c r="D8052">
        <v>2024</v>
      </c>
    </row>
    <row r="8053" spans="2:4">
      <c r="B8053" s="80">
        <v>45482</v>
      </c>
      <c r="C8053">
        <v>8.5</v>
      </c>
      <c r="D8053">
        <v>2024</v>
      </c>
    </row>
    <row r="8054" spans="2:4">
      <c r="B8054" s="80">
        <v>45483</v>
      </c>
      <c r="C8054">
        <v>8.5</v>
      </c>
      <c r="D8054">
        <v>2024</v>
      </c>
    </row>
    <row r="8055" spans="2:4">
      <c r="B8055" s="80">
        <v>45484</v>
      </c>
      <c r="C8055">
        <v>8.5</v>
      </c>
      <c r="D8055">
        <v>2024</v>
      </c>
    </row>
    <row r="8056" spans="2:4">
      <c r="B8056" s="80">
        <v>45485</v>
      </c>
      <c r="C8056">
        <v>8.5</v>
      </c>
      <c r="D8056">
        <v>2024</v>
      </c>
    </row>
    <row r="8057" spans="2:4">
      <c r="B8057" s="80">
        <v>45488</v>
      </c>
      <c r="C8057">
        <v>8.5</v>
      </c>
      <c r="D8057">
        <v>2024</v>
      </c>
    </row>
    <row r="8058" spans="2:4">
      <c r="B8058" s="80">
        <v>45489</v>
      </c>
      <c r="C8058">
        <v>8.5</v>
      </c>
      <c r="D8058">
        <v>2024</v>
      </c>
    </row>
    <row r="8059" spans="2:4">
      <c r="B8059" s="80">
        <v>45490</v>
      </c>
      <c r="C8059">
        <v>8.5</v>
      </c>
      <c r="D8059">
        <v>2024</v>
      </c>
    </row>
    <row r="8060" spans="2:4">
      <c r="B8060" s="80">
        <v>45491</v>
      </c>
      <c r="C8060">
        <v>8.5</v>
      </c>
      <c r="D8060">
        <v>2024</v>
      </c>
    </row>
    <row r="8061" spans="2:4">
      <c r="B8061" s="80">
        <v>45492</v>
      </c>
      <c r="C8061">
        <v>8.5</v>
      </c>
      <c r="D8061">
        <v>2024</v>
      </c>
    </row>
    <row r="8062" spans="2:4">
      <c r="B8062" s="80">
        <v>45495</v>
      </c>
      <c r="C8062">
        <v>8.5</v>
      </c>
      <c r="D8062">
        <v>2024</v>
      </c>
    </row>
    <row r="8063" spans="2:4">
      <c r="B8063" s="80">
        <v>45496</v>
      </c>
      <c r="C8063">
        <v>8.5</v>
      </c>
      <c r="D8063">
        <v>2024</v>
      </c>
    </row>
    <row r="8064" spans="2:4">
      <c r="B8064" s="80">
        <v>45497</v>
      </c>
      <c r="C8064">
        <v>8.5</v>
      </c>
      <c r="D8064">
        <v>2024</v>
      </c>
    </row>
    <row r="8065" spans="2:4">
      <c r="B8065" s="80">
        <v>45498</v>
      </c>
      <c r="C8065">
        <v>8.5</v>
      </c>
      <c r="D8065">
        <v>2024</v>
      </c>
    </row>
    <row r="8066" spans="2:4">
      <c r="B8066" s="80">
        <v>45499</v>
      </c>
      <c r="C8066">
        <v>8.5</v>
      </c>
      <c r="D8066">
        <v>2024</v>
      </c>
    </row>
    <row r="8067" spans="2:4">
      <c r="B8067" s="80">
        <v>45502</v>
      </c>
      <c r="C8067">
        <v>8.5</v>
      </c>
      <c r="D8067">
        <v>2024</v>
      </c>
    </row>
    <row r="8068" spans="2:4">
      <c r="B8068" s="80">
        <v>45503</v>
      </c>
      <c r="C8068">
        <v>8.5</v>
      </c>
      <c r="D8068">
        <v>2024</v>
      </c>
    </row>
    <row r="8069" spans="2:4">
      <c r="B8069" s="80">
        <v>45504</v>
      </c>
      <c r="C8069">
        <v>8.5</v>
      </c>
      <c r="D8069">
        <v>2024</v>
      </c>
    </row>
    <row r="8070" spans="2:4">
      <c r="B8070" s="80">
        <v>45505</v>
      </c>
      <c r="C8070">
        <v>8.5</v>
      </c>
      <c r="D8070">
        <v>2024</v>
      </c>
    </row>
    <row r="8071" spans="2:4">
      <c r="B8071" s="80">
        <v>45506</v>
      </c>
      <c r="C8071">
        <v>8.5</v>
      </c>
      <c r="D8071">
        <v>2024</v>
      </c>
    </row>
    <row r="8072" spans="2:4">
      <c r="B8072" s="80">
        <v>45509</v>
      </c>
      <c r="C8072">
        <v>8.5</v>
      </c>
      <c r="D8072">
        <v>2024</v>
      </c>
    </row>
    <row r="8073" spans="2:4">
      <c r="B8073" s="80">
        <v>45510</v>
      </c>
      <c r="C8073">
        <v>8.5</v>
      </c>
      <c r="D8073">
        <v>2024</v>
      </c>
    </row>
    <row r="8074" spans="2:4">
      <c r="B8074" s="80">
        <v>45511</v>
      </c>
      <c r="C8074">
        <v>8.5</v>
      </c>
      <c r="D8074">
        <v>2024</v>
      </c>
    </row>
    <row r="8075" spans="2:4">
      <c r="B8075" s="80">
        <v>45512</v>
      </c>
      <c r="C8075">
        <v>8.5</v>
      </c>
      <c r="D8075">
        <v>2024</v>
      </c>
    </row>
    <row r="8076" spans="2:4">
      <c r="B8076" s="80">
        <v>45513</v>
      </c>
      <c r="C8076">
        <v>8.5</v>
      </c>
      <c r="D8076">
        <v>2024</v>
      </c>
    </row>
    <row r="8077" spans="2:4">
      <c r="B8077" s="80">
        <v>45516</v>
      </c>
      <c r="C8077">
        <v>8.5</v>
      </c>
      <c r="D8077">
        <v>2024</v>
      </c>
    </row>
    <row r="8078" spans="2:4">
      <c r="B8078" s="80">
        <v>45517</v>
      </c>
      <c r="C8078">
        <v>8.5</v>
      </c>
      <c r="D8078">
        <v>2024</v>
      </c>
    </row>
    <row r="8079" spans="2:4">
      <c r="B8079" s="80">
        <v>45518</v>
      </c>
      <c r="C8079">
        <v>8.5</v>
      </c>
      <c r="D8079">
        <v>2024</v>
      </c>
    </row>
    <row r="8080" spans="2:4">
      <c r="B8080" s="80">
        <v>45519</v>
      </c>
      <c r="C8080">
        <v>8.5</v>
      </c>
      <c r="D8080">
        <v>2024</v>
      </c>
    </row>
    <row r="8081" spans="2:4">
      <c r="B8081" s="80">
        <v>45520</v>
      </c>
      <c r="C8081">
        <v>8.5</v>
      </c>
      <c r="D8081">
        <v>2024</v>
      </c>
    </row>
    <row r="8082" spans="2:4">
      <c r="B8082" s="80">
        <v>45523</v>
      </c>
      <c r="C8082">
        <v>8.5</v>
      </c>
      <c r="D8082">
        <v>2024</v>
      </c>
    </row>
    <row r="8083" spans="2:4">
      <c r="B8083" s="80">
        <v>45524</v>
      </c>
      <c r="C8083">
        <v>8.5</v>
      </c>
      <c r="D8083">
        <v>2024</v>
      </c>
    </row>
    <row r="8084" spans="2:4">
      <c r="B8084" s="80">
        <v>45525</v>
      </c>
      <c r="C8084">
        <v>8.5</v>
      </c>
      <c r="D8084">
        <v>2024</v>
      </c>
    </row>
    <row r="8085" spans="2:4">
      <c r="B8085" s="80">
        <v>45526</v>
      </c>
      <c r="C8085">
        <v>8.5</v>
      </c>
      <c r="D8085">
        <v>2024</v>
      </c>
    </row>
    <row r="8086" spans="2:4">
      <c r="B8086" s="80">
        <v>45527</v>
      </c>
      <c r="C8086">
        <v>8.5</v>
      </c>
      <c r="D8086">
        <v>2024</v>
      </c>
    </row>
    <row r="8087" spans="2:4">
      <c r="B8087" s="80">
        <v>45530</v>
      </c>
      <c r="C8087">
        <v>8.5</v>
      </c>
      <c r="D8087">
        <v>2024</v>
      </c>
    </row>
    <row r="8088" spans="2:4">
      <c r="B8088" s="80">
        <v>45531</v>
      </c>
      <c r="C8088">
        <v>8.5</v>
      </c>
      <c r="D8088">
        <v>2024</v>
      </c>
    </row>
    <row r="8089" spans="2:4">
      <c r="B8089" s="80">
        <v>45532</v>
      </c>
      <c r="C8089">
        <v>8.5</v>
      </c>
      <c r="D8089">
        <v>2024</v>
      </c>
    </row>
    <row r="8090" spans="2:4">
      <c r="B8090" s="80">
        <v>45533</v>
      </c>
      <c r="C8090">
        <v>8.5</v>
      </c>
      <c r="D8090">
        <v>2024</v>
      </c>
    </row>
    <row r="8091" spans="2:4">
      <c r="B8091" s="80">
        <v>45534</v>
      </c>
      <c r="C8091">
        <v>8.5</v>
      </c>
      <c r="D8091">
        <v>2024</v>
      </c>
    </row>
    <row r="8092" spans="2:4">
      <c r="B8092" s="80">
        <v>45537</v>
      </c>
      <c r="C8092">
        <v>8.5</v>
      </c>
      <c r="D8092">
        <v>2024</v>
      </c>
    </row>
    <row r="8093" spans="2:4">
      <c r="B8093" s="80">
        <v>45538</v>
      </c>
      <c r="C8093">
        <v>8.5</v>
      </c>
      <c r="D8093">
        <v>2024</v>
      </c>
    </row>
    <row r="8094" spans="2:4">
      <c r="B8094" s="80">
        <v>45539</v>
      </c>
      <c r="C8094">
        <v>8.5</v>
      </c>
      <c r="D8094">
        <v>2024</v>
      </c>
    </row>
    <row r="8095" spans="2:4">
      <c r="B8095" s="80">
        <v>45540</v>
      </c>
      <c r="C8095">
        <v>8.5</v>
      </c>
      <c r="D8095">
        <v>2024</v>
      </c>
    </row>
    <row r="8096" spans="2:4">
      <c r="B8096" s="80">
        <v>45541</v>
      </c>
      <c r="C8096">
        <v>8.5</v>
      </c>
      <c r="D8096">
        <v>2024</v>
      </c>
    </row>
    <row r="8097" spans="2:4">
      <c r="B8097" s="80">
        <v>45544</v>
      </c>
      <c r="C8097">
        <v>8.5</v>
      </c>
      <c r="D8097">
        <v>2024</v>
      </c>
    </row>
    <row r="8098" spans="2:4">
      <c r="B8098" s="80">
        <v>45545</v>
      </c>
      <c r="C8098">
        <v>8.5</v>
      </c>
      <c r="D8098">
        <v>2024</v>
      </c>
    </row>
    <row r="8099" spans="2:4">
      <c r="B8099" s="80">
        <v>45546</v>
      </c>
      <c r="C8099">
        <v>8.5</v>
      </c>
      <c r="D8099">
        <v>2024</v>
      </c>
    </row>
    <row r="8100" spans="2:4">
      <c r="B8100" s="80">
        <v>45547</v>
      </c>
      <c r="C8100">
        <v>8.5</v>
      </c>
      <c r="D8100">
        <v>2024</v>
      </c>
    </row>
    <row r="8101" spans="2:4">
      <c r="B8101" s="80">
        <v>45548</v>
      </c>
      <c r="C8101">
        <v>8.5</v>
      </c>
      <c r="D8101">
        <v>2024</v>
      </c>
    </row>
    <row r="8102" spans="2:4">
      <c r="B8102" s="80">
        <v>45551</v>
      </c>
      <c r="C8102">
        <v>8.5</v>
      </c>
      <c r="D8102">
        <v>2024</v>
      </c>
    </row>
    <row r="8103" spans="2:4">
      <c r="B8103" s="80">
        <v>45552</v>
      </c>
      <c r="C8103">
        <v>8.5</v>
      </c>
      <c r="D8103">
        <v>2024</v>
      </c>
    </row>
    <row r="8104" spans="2:4">
      <c r="B8104" s="80">
        <v>45553</v>
      </c>
      <c r="C8104">
        <v>8.5</v>
      </c>
      <c r="D8104">
        <v>2024</v>
      </c>
    </row>
    <row r="8105" spans="2:4">
      <c r="B8105" s="80">
        <v>45554</v>
      </c>
      <c r="C8105">
        <v>8</v>
      </c>
      <c r="D8105">
        <v>2024</v>
      </c>
    </row>
    <row r="8106" spans="2:4">
      <c r="B8106" s="80">
        <v>45555</v>
      </c>
      <c r="C8106">
        <v>8</v>
      </c>
      <c r="D8106">
        <v>2024</v>
      </c>
    </row>
    <row r="8107" spans="2:4">
      <c r="B8107" s="80">
        <v>45558</v>
      </c>
      <c r="C8107">
        <v>8</v>
      </c>
      <c r="D8107">
        <v>2024</v>
      </c>
    </row>
    <row r="8108" spans="2:4">
      <c r="B8108" s="80">
        <v>45559</v>
      </c>
      <c r="C8108">
        <v>8</v>
      </c>
      <c r="D8108">
        <v>2024</v>
      </c>
    </row>
    <row r="8109" spans="2:4">
      <c r="B8109" s="80">
        <v>45560</v>
      </c>
      <c r="C8109">
        <v>8</v>
      </c>
      <c r="D8109">
        <v>2024</v>
      </c>
    </row>
    <row r="8110" spans="2:4">
      <c r="B8110" s="80">
        <v>45561</v>
      </c>
      <c r="C8110">
        <v>8</v>
      </c>
      <c r="D8110">
        <v>2024</v>
      </c>
    </row>
    <row r="8111" spans="2:4">
      <c r="B8111" s="80">
        <v>45562</v>
      </c>
      <c r="C8111">
        <v>8</v>
      </c>
      <c r="D8111">
        <v>2024</v>
      </c>
    </row>
    <row r="8112" spans="2:4">
      <c r="B8112" s="80">
        <v>45565</v>
      </c>
      <c r="C8112">
        <v>8</v>
      </c>
      <c r="D8112">
        <v>2024</v>
      </c>
    </row>
    <row r="8113" spans="2:4">
      <c r="B8113" s="80">
        <v>45566</v>
      </c>
      <c r="C8113">
        <v>8</v>
      </c>
      <c r="D8113">
        <v>2024</v>
      </c>
    </row>
    <row r="8114" spans="2:4">
      <c r="B8114" s="80">
        <v>45567</v>
      </c>
      <c r="C8114">
        <v>8</v>
      </c>
      <c r="D8114">
        <v>2024</v>
      </c>
    </row>
    <row r="8115" spans="2:4">
      <c r="B8115" s="80">
        <v>45568</v>
      </c>
      <c r="C8115">
        <v>8</v>
      </c>
      <c r="D8115">
        <v>2024</v>
      </c>
    </row>
    <row r="8116" spans="2:4">
      <c r="B8116" s="80">
        <v>45569</v>
      </c>
      <c r="C8116">
        <v>8</v>
      </c>
      <c r="D8116">
        <v>2024</v>
      </c>
    </row>
    <row r="8117" spans="2:4">
      <c r="B8117" s="80">
        <v>45572</v>
      </c>
      <c r="C8117">
        <v>8</v>
      </c>
      <c r="D8117">
        <v>2024</v>
      </c>
    </row>
    <row r="8118" spans="2:4">
      <c r="B8118" s="80">
        <v>45573</v>
      </c>
      <c r="C8118">
        <v>8</v>
      </c>
      <c r="D8118">
        <v>2024</v>
      </c>
    </row>
  </sheetData>
  <mergeCells count="4">
    <mergeCell ref="B9:D9"/>
    <mergeCell ref="F8:G8"/>
    <mergeCell ref="F9:G9"/>
    <mergeCell ref="B8:D8"/>
  </mergeCells>
  <phoneticPr fontId="21" type="noConversion"/>
  <pageMargins left="0.7" right="0.7" top="0.75" bottom="0.75" header="0.3" footer="0.3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57753-4D06-4621-8798-308B0842D7C3}">
  <sheetPr>
    <tabColor theme="9" tint="-0.249977111117893"/>
  </sheetPr>
  <dimension ref="A1:S23"/>
  <sheetViews>
    <sheetView showGridLines="0" zoomScale="80" zoomScaleNormal="80" workbookViewId="0"/>
  </sheetViews>
  <sheetFormatPr defaultColWidth="11.42578125" defaultRowHeight="14.45"/>
  <cols>
    <col min="1" max="1" width="27.42578125" bestFit="1" customWidth="1"/>
    <col min="2" max="2" width="13.28515625" bestFit="1" customWidth="1"/>
    <col min="3" max="3" width="10" bestFit="1" customWidth="1"/>
    <col min="4" max="4" width="21.85546875" bestFit="1" customWidth="1"/>
    <col min="5" max="5" width="19.7109375" bestFit="1" customWidth="1"/>
    <col min="6" max="6" width="16.7109375" bestFit="1" customWidth="1"/>
    <col min="7" max="7" width="14.7109375" customWidth="1"/>
    <col min="8" max="8" width="12.5703125" bestFit="1" customWidth="1"/>
    <col min="9" max="9" width="19.7109375" bestFit="1" customWidth="1"/>
  </cols>
  <sheetData>
    <row r="1" spans="1:19" ht="20.45" customHeight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9" ht="20.25" customHeight="1">
      <c r="A2" s="20"/>
      <c r="B2" s="20"/>
      <c r="C2" s="20"/>
      <c r="D2" s="20"/>
      <c r="E2" s="21" t="s">
        <v>0</v>
      </c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</row>
    <row r="3" spans="1:19" ht="20.25" customHeight="1">
      <c r="A3" s="20"/>
      <c r="B3" s="20"/>
      <c r="C3" s="20"/>
      <c r="D3" s="20"/>
      <c r="E3" s="21" t="s">
        <v>1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</row>
    <row r="4" spans="1:19" ht="20.4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ht="20.45" customHeight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19" ht="24.6" customHeight="1">
      <c r="A6" s="89" t="s">
        <v>127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8" spans="1:19" ht="28.9">
      <c r="B8" s="88" t="s">
        <v>58</v>
      </c>
      <c r="C8" s="86" t="s">
        <v>133</v>
      </c>
    </row>
    <row r="9" spans="1:19">
      <c r="B9" s="2">
        <v>2010</v>
      </c>
      <c r="C9" s="3">
        <v>2.717041800643087</v>
      </c>
    </row>
    <row r="10" spans="1:19">
      <c r="B10" s="2">
        <v>2011</v>
      </c>
      <c r="C10" s="3">
        <v>2.2972602739726029</v>
      </c>
    </row>
    <row r="11" spans="1:19">
      <c r="B11" s="2">
        <v>2012</v>
      </c>
      <c r="C11" s="3">
        <v>2.2998633879781423</v>
      </c>
    </row>
    <row r="12" spans="1:19">
      <c r="B12" s="2">
        <v>2013</v>
      </c>
      <c r="C12" s="3">
        <v>2.2972602739726029</v>
      </c>
    </row>
    <row r="13" spans="1:19">
      <c r="B13" s="2">
        <v>2014</v>
      </c>
      <c r="C13" s="3">
        <v>2.653481012658228</v>
      </c>
    </row>
    <row r="14" spans="1:19">
      <c r="B14" s="2">
        <v>2015</v>
      </c>
      <c r="C14" s="3">
        <v>3.2596525096525095</v>
      </c>
    </row>
    <row r="15" spans="1:19">
      <c r="B15" s="2">
        <v>2016</v>
      </c>
      <c r="C15" s="3">
        <v>3.5115830115830118</v>
      </c>
    </row>
    <row r="16" spans="1:19">
      <c r="B16" s="2">
        <v>2017</v>
      </c>
      <c r="C16" s="3">
        <v>4.0959302325581399</v>
      </c>
    </row>
    <row r="17" spans="2:3">
      <c r="B17" s="2">
        <v>2018</v>
      </c>
      <c r="C17" s="3">
        <v>4.9063706563706564</v>
      </c>
    </row>
    <row r="18" spans="2:3">
      <c r="B18" s="2">
        <v>2019</v>
      </c>
      <c r="C18" s="3">
        <v>5.2825670498084287</v>
      </c>
    </row>
    <row r="19" spans="2:3">
      <c r="B19" s="2">
        <v>2020</v>
      </c>
      <c r="C19" s="3">
        <v>3.5419847328244272</v>
      </c>
    </row>
    <row r="20" spans="2:3">
      <c r="B20" s="2">
        <v>2021</v>
      </c>
      <c r="C20" s="3">
        <v>3.25</v>
      </c>
    </row>
    <row r="21" spans="2:3">
      <c r="B21" s="2">
        <v>2022</v>
      </c>
      <c r="C21" s="3">
        <v>4.8644230769230772</v>
      </c>
    </row>
    <row r="22" spans="2:3">
      <c r="B22" s="2">
        <v>2023</v>
      </c>
      <c r="C22" s="3">
        <v>8.1951923076923077</v>
      </c>
    </row>
    <row r="23" spans="2:3">
      <c r="B23" s="2">
        <v>2024</v>
      </c>
      <c r="C23" s="3">
        <v>8.4653465346534649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D3121-1153-4E9B-8144-DAA7FC53E058}">
  <sheetPr>
    <tabColor theme="3" tint="0.249977111117893"/>
  </sheetPr>
  <dimension ref="A1:AI443"/>
  <sheetViews>
    <sheetView showGridLines="0" zoomScale="80" zoomScaleNormal="80" workbookViewId="0">
      <selection activeCell="A18" sqref="A18"/>
    </sheetView>
  </sheetViews>
  <sheetFormatPr defaultColWidth="11.5703125" defaultRowHeight="14.45"/>
  <cols>
    <col min="1" max="1" width="80.7109375" bestFit="1" customWidth="1"/>
    <col min="2" max="2" width="13.28515625" bestFit="1" customWidth="1"/>
    <col min="3" max="3" width="11.140625" bestFit="1" customWidth="1"/>
    <col min="4" max="11" width="13.140625" customWidth="1"/>
    <col min="12" max="13" width="12.28515625" customWidth="1"/>
    <col min="14" max="35" width="7.7109375" bestFit="1" customWidth="1"/>
    <col min="36" max="36" width="12.140625" bestFit="1" customWidth="1"/>
  </cols>
  <sheetData>
    <row r="1" spans="1:35" s="11" customFormat="1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</row>
    <row r="2" spans="1:35" s="11" customFormat="1" ht="21">
      <c r="A2" s="20"/>
      <c r="B2" s="21" t="s">
        <v>0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</row>
    <row r="3" spans="1:35" s="11" customFormat="1" ht="21">
      <c r="A3" s="20"/>
      <c r="B3" s="21" t="s">
        <v>1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</row>
    <row r="4" spans="1:35" s="11" customFormat="1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35" s="11" customFormat="1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35" ht="18">
      <c r="A6" s="135" t="s">
        <v>134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</row>
    <row r="8" spans="1:35">
      <c r="A8" s="136" t="s">
        <v>135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</row>
    <row r="9" spans="1:35">
      <c r="A9" s="136" t="s">
        <v>136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</row>
    <row r="10" spans="1:35" ht="15" thickBot="1">
      <c r="A10" s="136" t="s">
        <v>137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</row>
    <row r="11" spans="1:35">
      <c r="A11" s="132" t="s">
        <v>138</v>
      </c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4"/>
    </row>
    <row r="12" spans="1:35">
      <c r="A12" t="s">
        <v>139</v>
      </c>
      <c r="B12" s="90" t="s">
        <v>140</v>
      </c>
      <c r="C12" s="90" t="s">
        <v>141</v>
      </c>
      <c r="D12" s="90" t="s">
        <v>142</v>
      </c>
      <c r="E12" s="90" t="s">
        <v>143</v>
      </c>
      <c r="F12" s="90" t="s">
        <v>144</v>
      </c>
      <c r="G12" s="90" t="s">
        <v>145</v>
      </c>
      <c r="H12" s="90" t="s">
        <v>146</v>
      </c>
      <c r="I12" s="90" t="s">
        <v>147</v>
      </c>
      <c r="J12" s="90" t="s">
        <v>148</v>
      </c>
      <c r="K12" s="90" t="s">
        <v>149</v>
      </c>
      <c r="L12" s="90" t="s">
        <v>150</v>
      </c>
      <c r="M12" s="90" t="s">
        <v>151</v>
      </c>
      <c r="N12" s="90" t="s">
        <v>152</v>
      </c>
      <c r="O12" s="90" t="s">
        <v>153</v>
      </c>
      <c r="P12" s="90" t="s">
        <v>154</v>
      </c>
      <c r="Q12" s="90" t="s">
        <v>155</v>
      </c>
      <c r="R12" s="90" t="s">
        <v>156</v>
      </c>
      <c r="S12" s="90" t="s">
        <v>157</v>
      </c>
      <c r="T12" s="90" t="s">
        <v>158</v>
      </c>
      <c r="U12" t="s">
        <v>159</v>
      </c>
      <c r="V12" t="s">
        <v>160</v>
      </c>
      <c r="W12" t="s">
        <v>161</v>
      </c>
      <c r="X12" t="s">
        <v>162</v>
      </c>
      <c r="Y12" t="s">
        <v>163</v>
      </c>
      <c r="Z12" t="s">
        <v>164</v>
      </c>
      <c r="AA12" t="s">
        <v>165</v>
      </c>
      <c r="AB12" t="s">
        <v>166</v>
      </c>
      <c r="AC12" t="s">
        <v>167</v>
      </c>
      <c r="AD12" t="s">
        <v>168</v>
      </c>
      <c r="AE12" t="s">
        <v>169</v>
      </c>
      <c r="AF12" t="s">
        <v>170</v>
      </c>
      <c r="AG12" t="s">
        <v>171</v>
      </c>
      <c r="AH12" t="s">
        <v>172</v>
      </c>
      <c r="AI12" t="s">
        <v>173</v>
      </c>
    </row>
    <row r="13" spans="1:35">
      <c r="A13" s="84" t="s">
        <v>174</v>
      </c>
      <c r="B13" s="3">
        <v>9.2011037299999998</v>
      </c>
      <c r="C13" s="3">
        <v>7.0971912399999999</v>
      </c>
      <c r="D13" s="3">
        <v>4.51902838</v>
      </c>
      <c r="E13" s="3">
        <v>4.1539530400000002</v>
      </c>
      <c r="F13" s="3">
        <v>1.35045949</v>
      </c>
      <c r="G13" s="3">
        <v>5.47616573</v>
      </c>
      <c r="H13" s="3">
        <v>7.1553085799999998</v>
      </c>
      <c r="I13" s="3">
        <v>4.2148111699999999</v>
      </c>
      <c r="J13" s="3">
        <v>3.8687180900000002</v>
      </c>
      <c r="K13" s="3">
        <v>3.4911698900000001</v>
      </c>
      <c r="L13" s="3">
        <v>3.4168763900000001</v>
      </c>
      <c r="M13" s="3">
        <v>4.3171798700000004</v>
      </c>
      <c r="N13" s="3">
        <v>4.4245995999999996</v>
      </c>
      <c r="O13" s="3">
        <v>3.9766663699999998</v>
      </c>
      <c r="P13" s="3">
        <v>7.32669543</v>
      </c>
      <c r="Q13" s="3">
        <v>8.2151319800000007</v>
      </c>
      <c r="R13" s="3">
        <v>4.7381748799999999</v>
      </c>
      <c r="S13" s="3">
        <v>-0.87345594000000004</v>
      </c>
      <c r="T13" s="3">
        <v>5.3603435299999997</v>
      </c>
      <c r="U13" s="3">
        <v>4.4031592399999999</v>
      </c>
      <c r="V13" s="3">
        <v>4.88259241</v>
      </c>
      <c r="W13" s="3">
        <v>2.49476611</v>
      </c>
      <c r="X13" s="3">
        <v>3.5421098799999999</v>
      </c>
      <c r="Y13" s="3">
        <v>3.6520809700000001</v>
      </c>
      <c r="Z13" s="3">
        <v>4.2043232499999998</v>
      </c>
      <c r="AA13" s="3">
        <v>4.1576989600000003</v>
      </c>
      <c r="AB13" s="3">
        <v>2.6159043999999998</v>
      </c>
      <c r="AC13" s="3">
        <v>2.4175118200000001</v>
      </c>
      <c r="AD13" s="3">
        <v>-4.2733543200000002</v>
      </c>
      <c r="AE13" s="3">
        <v>7.9357622499999998</v>
      </c>
      <c r="AF13" s="3">
        <v>4.5514917800000001</v>
      </c>
      <c r="AG13" s="3">
        <v>5.11192183</v>
      </c>
      <c r="AH13" s="3">
        <v>3.9596519799999998</v>
      </c>
      <c r="AI13" s="3">
        <v>4.04328325</v>
      </c>
    </row>
    <row r="14" spans="1:35">
      <c r="A14" s="84" t="s">
        <v>175</v>
      </c>
      <c r="B14" s="3">
        <v>17.71799584</v>
      </c>
      <c r="C14" s="3">
        <v>15.96442096</v>
      </c>
      <c r="D14" s="3">
        <v>5.5865337200000003</v>
      </c>
      <c r="E14" s="3">
        <v>3.7591043000000002</v>
      </c>
      <c r="F14" s="3">
        <v>11.00706643</v>
      </c>
      <c r="G14" s="3">
        <v>3.9860061</v>
      </c>
      <c r="H14" s="3">
        <v>9.2735024900000003</v>
      </c>
      <c r="I14" s="3">
        <v>-1.29715896</v>
      </c>
      <c r="J14" s="3">
        <v>4.7097306899999998</v>
      </c>
      <c r="K14" s="3">
        <v>3.3964336500000001</v>
      </c>
      <c r="L14" s="3">
        <v>2.8287935100000001</v>
      </c>
      <c r="M14" s="3">
        <v>3.9540437800000001</v>
      </c>
      <c r="N14" s="3">
        <v>2.3463318800000001</v>
      </c>
      <c r="O14" s="3">
        <v>2.0073571499999998</v>
      </c>
      <c r="P14" s="3">
        <v>6.8240521999999997</v>
      </c>
      <c r="Q14" s="3">
        <v>12.2131062</v>
      </c>
      <c r="R14" s="3">
        <v>3.99443466</v>
      </c>
      <c r="S14" s="3">
        <v>-6.7028599199999999</v>
      </c>
      <c r="T14" s="3">
        <v>5.0312785199999999</v>
      </c>
      <c r="U14" s="3">
        <v>7.03920908</v>
      </c>
      <c r="V14" s="3">
        <v>2.2987809499999998</v>
      </c>
      <c r="W14" s="3">
        <v>2.5178202000000001</v>
      </c>
      <c r="X14" s="3">
        <v>2.6572727500000002</v>
      </c>
      <c r="Y14" s="3">
        <v>4.5684117799999999</v>
      </c>
      <c r="Z14" s="3">
        <v>6.4986927000000003</v>
      </c>
      <c r="AA14" s="3">
        <v>2.2431718799999998</v>
      </c>
      <c r="AB14" s="3">
        <v>-0.33292768</v>
      </c>
      <c r="AC14" s="3">
        <v>0.44270611999999998</v>
      </c>
      <c r="AD14" s="3">
        <v>-11.237427719999999</v>
      </c>
      <c r="AE14" s="3">
        <v>17.151336010000001</v>
      </c>
      <c r="AF14" s="3">
        <v>6.2220864999999996</v>
      </c>
      <c r="AG14" s="3">
        <v>5.1158744299999999</v>
      </c>
      <c r="AH14" s="3">
        <v>4.2268193099999998</v>
      </c>
      <c r="AI14" s="3">
        <v>4.3764494699999998</v>
      </c>
    </row>
    <row r="15" spans="1:35">
      <c r="A15" s="84" t="s">
        <v>176</v>
      </c>
      <c r="B15" s="3">
        <v>8.4717662899999997</v>
      </c>
      <c r="C15" s="3">
        <v>6.2371138300000002</v>
      </c>
      <c r="D15" s="3">
        <v>4.4255663500000004</v>
      </c>
      <c r="E15" s="3">
        <v>4.1893228999999996</v>
      </c>
      <c r="F15" s="3">
        <v>0.46305692999999998</v>
      </c>
      <c r="G15" s="3">
        <v>5.6224284200000003</v>
      </c>
      <c r="H15" s="3">
        <v>6.9519185500000003</v>
      </c>
      <c r="I15" s="3">
        <v>4.7241093300000001</v>
      </c>
      <c r="J15" s="3">
        <v>3.78610304</v>
      </c>
      <c r="K15" s="3">
        <v>3.5010253699999998</v>
      </c>
      <c r="L15" s="3">
        <v>3.4801425500000001</v>
      </c>
      <c r="M15" s="3">
        <v>4.3555193699999997</v>
      </c>
      <c r="N15" s="3">
        <v>4.63536357</v>
      </c>
      <c r="O15" s="3">
        <v>4.1757154600000002</v>
      </c>
      <c r="P15" s="3">
        <v>7.3783357299999999</v>
      </c>
      <c r="Q15" s="3">
        <v>7.7870176000000004</v>
      </c>
      <c r="R15" s="3">
        <v>4.82279152</v>
      </c>
      <c r="S15" s="3">
        <v>-0.22257424000000001</v>
      </c>
      <c r="T15" s="3">
        <v>5.3903938299999998</v>
      </c>
      <c r="U15" s="3">
        <v>4.16506226</v>
      </c>
      <c r="V15" s="3">
        <v>5.1265797299999996</v>
      </c>
      <c r="W15" s="3">
        <v>2.4926579699999998</v>
      </c>
      <c r="X15" s="3">
        <v>3.6222117800000002</v>
      </c>
      <c r="Y15" s="3">
        <v>3.5713456400000001</v>
      </c>
      <c r="Z15" s="3">
        <v>4.0052180000000002</v>
      </c>
      <c r="AA15" s="3">
        <v>4.3237368900000002</v>
      </c>
      <c r="AB15" s="3">
        <v>2.85992391</v>
      </c>
      <c r="AC15" s="3">
        <v>2.57273599</v>
      </c>
      <c r="AD15" s="3">
        <v>-3.7201343100000002</v>
      </c>
      <c r="AE15" s="3">
        <v>7.2361981000000002</v>
      </c>
      <c r="AF15" s="3">
        <v>4.4072469099999996</v>
      </c>
      <c r="AG15" s="3">
        <v>5.1115813799999996</v>
      </c>
      <c r="AH15" s="3">
        <v>3.9372158399999999</v>
      </c>
      <c r="AI15" s="3">
        <v>4.0148851900000002</v>
      </c>
    </row>
    <row r="16" spans="1:35">
      <c r="A16" s="84" t="s">
        <v>177</v>
      </c>
      <c r="B16" s="3">
        <v>5.02487394</v>
      </c>
      <c r="C16" s="3">
        <v>4.1611050499999997</v>
      </c>
      <c r="D16" s="3">
        <v>5.3685033600000001</v>
      </c>
      <c r="E16" s="3">
        <v>9.5252825100000003</v>
      </c>
      <c r="F16" s="3">
        <v>2.1966086100000002</v>
      </c>
      <c r="G16" s="3">
        <v>5.3735067399999998</v>
      </c>
      <c r="H16" s="3">
        <v>8.0611098400000003</v>
      </c>
      <c r="I16" s="3">
        <v>3.7307245500000001</v>
      </c>
      <c r="J16" s="3">
        <v>-1.3194023399999999</v>
      </c>
      <c r="K16" s="3">
        <v>0.58801197999999999</v>
      </c>
      <c r="L16" s="3">
        <v>-2.49778089</v>
      </c>
      <c r="M16" s="3">
        <v>7.6681251499999998</v>
      </c>
      <c r="N16" s="3">
        <v>2.28931518</v>
      </c>
      <c r="O16" s="3">
        <v>2.1195411499999999</v>
      </c>
      <c r="P16" s="3">
        <v>9.1184493399999997</v>
      </c>
      <c r="Q16" s="3">
        <v>4.6048959299999996</v>
      </c>
      <c r="R16" s="3">
        <v>-3.2394040999999998</v>
      </c>
      <c r="S16" s="3">
        <v>-3.35524194</v>
      </c>
      <c r="T16" s="3">
        <v>6.3326985899999997</v>
      </c>
      <c r="U16" s="3">
        <v>-0.16054129</v>
      </c>
      <c r="V16" s="3">
        <v>4.9403872</v>
      </c>
      <c r="W16" s="3">
        <v>1.1065230000000001E-2</v>
      </c>
      <c r="X16" s="3">
        <v>2.2339796600000001</v>
      </c>
      <c r="Y16" s="3">
        <v>-2.4837934599999998</v>
      </c>
      <c r="Z16" s="3">
        <v>5.2843376500000003</v>
      </c>
      <c r="AA16" s="3">
        <v>3.7443366400000002</v>
      </c>
      <c r="AB16" s="3">
        <v>4.0081611700000002</v>
      </c>
      <c r="AC16" s="3">
        <v>-1.4652296300000001</v>
      </c>
      <c r="AD16" s="3">
        <v>-1.37119255</v>
      </c>
      <c r="AE16" s="3">
        <v>2.2251597900000002</v>
      </c>
      <c r="AF16" s="3">
        <v>-2.3293950200000002</v>
      </c>
      <c r="AG16" s="3">
        <v>3.4512121699999998</v>
      </c>
      <c r="AH16" s="3">
        <v>1.3112913100000001</v>
      </c>
      <c r="AI16" s="3">
        <v>1.64147939</v>
      </c>
    </row>
    <row r="17" spans="1:35">
      <c r="A17" s="84" t="s">
        <v>178</v>
      </c>
      <c r="B17" s="3">
        <v>19.752724879999999</v>
      </c>
      <c r="C17" s="3">
        <v>-13.737095460000001</v>
      </c>
      <c r="D17" s="3">
        <v>8.1037651099999994</v>
      </c>
      <c r="E17" s="3">
        <v>-3.7347802200000002</v>
      </c>
      <c r="F17" s="3">
        <v>-4.7785777100000004</v>
      </c>
      <c r="G17" s="3">
        <v>12.947235900000001</v>
      </c>
      <c r="H17" s="3">
        <v>9.2528276399999996</v>
      </c>
      <c r="I17" s="3">
        <v>-6.0799109800000002</v>
      </c>
      <c r="J17" s="3">
        <v>4.9128029</v>
      </c>
      <c r="K17" s="3">
        <v>12.325497090000001</v>
      </c>
      <c r="L17" s="3">
        <v>-1.85525042</v>
      </c>
      <c r="M17" s="3">
        <v>2.3431683400000001</v>
      </c>
      <c r="N17" s="3">
        <v>7.3704155199999999</v>
      </c>
      <c r="O17" s="3">
        <v>-3.98671138</v>
      </c>
      <c r="P17" s="3">
        <v>9.9675626099999999</v>
      </c>
      <c r="Q17" s="3">
        <v>6.1157356199999997</v>
      </c>
      <c r="R17" s="3">
        <v>7.3131096199999996</v>
      </c>
      <c r="S17" s="3">
        <v>-17.128729580000002</v>
      </c>
      <c r="T17" s="3">
        <v>6.7568962099999998</v>
      </c>
      <c r="U17" s="3">
        <v>-9.0761481499999999</v>
      </c>
      <c r="V17" s="3">
        <v>4.52438918</v>
      </c>
      <c r="W17" s="3">
        <v>5.4583629800000004</v>
      </c>
      <c r="X17" s="3">
        <v>1.57355724</v>
      </c>
      <c r="Y17" s="3">
        <v>7.3971548</v>
      </c>
      <c r="Z17" s="3">
        <v>4.6980276300000003</v>
      </c>
      <c r="AA17" s="3">
        <v>-4.7915658099999998</v>
      </c>
      <c r="AB17" s="3">
        <v>13.35772019</v>
      </c>
      <c r="AC17" s="3">
        <v>-12.74353771</v>
      </c>
      <c r="AD17" s="3">
        <v>2.12150741</v>
      </c>
      <c r="AE17" s="3">
        <v>-0.73609031000000003</v>
      </c>
      <c r="AF17" s="3">
        <v>-0.46170314000000001</v>
      </c>
      <c r="AG17" s="3">
        <v>7.2379892400000001</v>
      </c>
      <c r="AH17" s="3">
        <v>3.6944330399999998</v>
      </c>
      <c r="AI17" s="3">
        <v>3.9569664499999999</v>
      </c>
    </row>
    <row r="18" spans="1:35">
      <c r="A18" s="84" t="s">
        <v>179</v>
      </c>
      <c r="B18" s="3">
        <v>9.9250284499999992</v>
      </c>
      <c r="C18" s="3">
        <v>5.1161064100000004</v>
      </c>
      <c r="D18" s="3">
        <v>1.8480101099999999</v>
      </c>
      <c r="E18" s="3">
        <v>3.4990830000000002</v>
      </c>
      <c r="F18" s="3">
        <v>-0.53033231000000003</v>
      </c>
      <c r="G18" s="3">
        <v>7.5174649999999996</v>
      </c>
      <c r="H18" s="3">
        <v>5.9035835399999996</v>
      </c>
      <c r="I18" s="3">
        <v>2.1438401300000001</v>
      </c>
      <c r="J18" s="3">
        <v>3.1918761999999998</v>
      </c>
      <c r="K18" s="3">
        <v>-0.56592545000000005</v>
      </c>
      <c r="L18" s="3">
        <v>3.46755843</v>
      </c>
      <c r="M18" s="3">
        <v>1.3707947199999999</v>
      </c>
      <c r="N18" s="3">
        <v>4.0206197399999999</v>
      </c>
      <c r="O18" s="3">
        <v>3.59204831</v>
      </c>
      <c r="P18" s="3">
        <v>4.0502115999999999</v>
      </c>
      <c r="Q18" s="3">
        <v>2.8333805399999998</v>
      </c>
      <c r="R18" s="3">
        <v>-2.2869275</v>
      </c>
      <c r="S18" s="3">
        <v>-7.9874835600000003</v>
      </c>
      <c r="T18" s="3">
        <v>6.8342270200000002</v>
      </c>
      <c r="U18" s="3">
        <v>3.7598206099999998</v>
      </c>
      <c r="V18" s="3">
        <v>4.1005771500000003</v>
      </c>
      <c r="W18" s="3">
        <v>-6.4934989999999998E-2</v>
      </c>
      <c r="X18" s="3">
        <v>0.24369272</v>
      </c>
      <c r="Y18" s="3">
        <v>-4.0903199499999996</v>
      </c>
      <c r="Z18" s="3">
        <v>4.2500853799999998</v>
      </c>
      <c r="AA18" s="3">
        <v>3.9562545299999998</v>
      </c>
      <c r="AB18" s="3">
        <v>4.2046052200000004</v>
      </c>
      <c r="AC18" s="3">
        <v>3.00878033</v>
      </c>
      <c r="AD18" s="3">
        <v>2.1427412700000001</v>
      </c>
      <c r="AE18" s="3">
        <v>18.043766479999999</v>
      </c>
      <c r="AF18" s="3">
        <v>3.3979336600000001</v>
      </c>
      <c r="AG18" s="3">
        <v>8.3997460700000008</v>
      </c>
      <c r="AH18" s="3">
        <v>4.4678107899999997</v>
      </c>
      <c r="AI18" s="3">
        <v>4.8902753600000004</v>
      </c>
    </row>
    <row r="19" spans="1:35">
      <c r="A19" s="84" t="s">
        <v>180</v>
      </c>
      <c r="B19" s="3">
        <v>7.3245075699999997</v>
      </c>
      <c r="C19" s="3">
        <v>3.3740770699999998</v>
      </c>
      <c r="D19" s="3">
        <v>7.5912131</v>
      </c>
      <c r="E19" s="3">
        <v>3.96239439</v>
      </c>
      <c r="F19" s="3">
        <v>3.9884510500000001</v>
      </c>
      <c r="G19" s="3">
        <v>7.2518438200000004</v>
      </c>
      <c r="H19" s="3">
        <v>10.63504857</v>
      </c>
      <c r="I19" s="3">
        <v>9.3543108900000007</v>
      </c>
      <c r="J19" s="3">
        <v>6.0736896199999997</v>
      </c>
      <c r="K19" s="3">
        <v>3.5454984399999998</v>
      </c>
      <c r="L19" s="3">
        <v>4.6833891599999999</v>
      </c>
      <c r="M19" s="3">
        <v>4.93984003</v>
      </c>
      <c r="N19" s="3">
        <v>3.6143290499999998</v>
      </c>
      <c r="O19" s="3">
        <v>5.3366339399999996</v>
      </c>
      <c r="P19" s="3">
        <v>5.3591172800000004</v>
      </c>
      <c r="Q19" s="3">
        <v>2.9625262999999999</v>
      </c>
      <c r="R19" s="3">
        <v>-0.40670134000000002</v>
      </c>
      <c r="S19" s="3">
        <v>2.6396271599999999</v>
      </c>
      <c r="T19" s="3">
        <v>2.2348668300000001</v>
      </c>
      <c r="U19" s="3">
        <v>3.3512192700000001</v>
      </c>
      <c r="V19" s="3">
        <v>5.8418612100000002</v>
      </c>
      <c r="W19" s="3">
        <v>-14.040205500000001</v>
      </c>
      <c r="X19" s="3">
        <v>3.56572976</v>
      </c>
      <c r="Y19" s="3">
        <v>10.97131439</v>
      </c>
      <c r="Z19" s="3">
        <v>5.3432016400000002</v>
      </c>
      <c r="AA19" s="3">
        <v>4.8384684099999999</v>
      </c>
      <c r="AB19" s="3">
        <v>-0.94084513999999997</v>
      </c>
      <c r="AC19" s="3">
        <v>1.54944842</v>
      </c>
      <c r="AD19" s="3">
        <v>6.7146536299999999</v>
      </c>
      <c r="AE19" s="3">
        <v>1.1256746500000001</v>
      </c>
      <c r="AF19" s="3">
        <v>5.9810320900000002</v>
      </c>
      <c r="AG19" s="3">
        <v>0.55070839000000005</v>
      </c>
      <c r="AH19" s="3">
        <v>-0.36593457000000001</v>
      </c>
      <c r="AI19" s="3">
        <v>2.2153117600000001</v>
      </c>
    </row>
    <row r="20" spans="1:35">
      <c r="A20" s="84" t="s">
        <v>181</v>
      </c>
      <c r="B20" s="3">
        <v>18.594516980000002</v>
      </c>
      <c r="C20" s="3">
        <v>14.48359825</v>
      </c>
      <c r="D20" s="3">
        <v>8.6088562100000008</v>
      </c>
      <c r="E20" s="3">
        <v>8.6271646200000003</v>
      </c>
      <c r="F20" s="3">
        <v>-18.656840880000001</v>
      </c>
      <c r="G20" s="3">
        <v>7.2369840400000003</v>
      </c>
      <c r="H20" s="3">
        <v>18.732420189999999</v>
      </c>
      <c r="I20" s="3">
        <v>-9.9801589999999996E-2</v>
      </c>
      <c r="J20" s="3">
        <v>4.6108145</v>
      </c>
      <c r="K20" s="3">
        <v>17.940571989999999</v>
      </c>
      <c r="L20" s="3">
        <v>-0.93038308999999997</v>
      </c>
      <c r="M20" s="3">
        <v>6.1196541800000004</v>
      </c>
      <c r="N20" s="3">
        <v>6.7090572599999998</v>
      </c>
      <c r="O20" s="3">
        <v>1.16342609</v>
      </c>
      <c r="P20" s="3">
        <v>13.42586144</v>
      </c>
      <c r="Q20" s="3">
        <v>21.883031809999999</v>
      </c>
      <c r="R20" s="3">
        <v>10.40509037</v>
      </c>
      <c r="S20" s="3">
        <v>-1.93688499</v>
      </c>
      <c r="T20" s="3">
        <v>-5.1471167900000001</v>
      </c>
      <c r="U20" s="3">
        <v>1.53466809</v>
      </c>
      <c r="V20" s="3">
        <v>2.15421006</v>
      </c>
      <c r="W20" s="3">
        <v>-7.3057578200000002</v>
      </c>
      <c r="X20" s="3">
        <v>1.49735357</v>
      </c>
      <c r="Y20" s="3">
        <v>8.6171028100000004</v>
      </c>
      <c r="Z20" s="3">
        <v>-1.5480382500000001</v>
      </c>
      <c r="AA20" s="3">
        <v>-4.1834155600000003</v>
      </c>
      <c r="AB20" s="3">
        <v>1.2100949999999999E-2</v>
      </c>
      <c r="AC20" s="3">
        <v>-8.9274045199999996</v>
      </c>
      <c r="AD20" s="3">
        <v>-0.92132221999999997</v>
      </c>
      <c r="AE20" s="3">
        <v>3.1321128699999998</v>
      </c>
      <c r="AF20" s="3">
        <v>-4.9164032500000001</v>
      </c>
      <c r="AG20" s="3">
        <v>13.49861361</v>
      </c>
      <c r="AH20" s="3">
        <v>4.8578363299999996</v>
      </c>
      <c r="AI20" s="3">
        <v>5.15359604</v>
      </c>
    </row>
    <row r="21" spans="1:35">
      <c r="A21" s="84" t="s">
        <v>182</v>
      </c>
      <c r="B21" s="3">
        <v>10.359727400000001</v>
      </c>
      <c r="C21" s="3">
        <v>6.2329429200000002</v>
      </c>
      <c r="D21" s="3">
        <v>1.9122384800000001</v>
      </c>
      <c r="E21" s="3">
        <v>0.39661315000000003</v>
      </c>
      <c r="F21" s="3">
        <v>-4.0161415600000003</v>
      </c>
      <c r="G21" s="3">
        <v>3.8374880899999999</v>
      </c>
      <c r="H21" s="3">
        <v>4.1244229399999996</v>
      </c>
      <c r="I21" s="3">
        <v>-2.4349942200000001</v>
      </c>
      <c r="J21" s="3">
        <v>-0.16572221000000001</v>
      </c>
      <c r="K21" s="3">
        <v>3.03613</v>
      </c>
      <c r="L21" s="3">
        <v>2.9012568999999999</v>
      </c>
      <c r="M21" s="3">
        <v>2.6059873200000001</v>
      </c>
      <c r="N21" s="3">
        <v>2.1602747199999999</v>
      </c>
      <c r="O21" s="3">
        <v>1.86448784</v>
      </c>
      <c r="P21" s="3">
        <v>8.0693707999999997</v>
      </c>
      <c r="Q21" s="3">
        <v>8.6400761500000005</v>
      </c>
      <c r="R21" s="3">
        <v>5.4986471300000002</v>
      </c>
      <c r="S21" s="3">
        <v>-5.55079017</v>
      </c>
      <c r="T21" s="3">
        <v>6.3828059899999996</v>
      </c>
      <c r="U21" s="3">
        <v>5.5497191199999998</v>
      </c>
      <c r="V21" s="3">
        <v>4.1057286199999998</v>
      </c>
      <c r="W21" s="3">
        <v>5.3523647399999996</v>
      </c>
      <c r="X21" s="3">
        <v>3.5628408399999998</v>
      </c>
      <c r="Y21" s="3">
        <v>4.2309584600000001</v>
      </c>
      <c r="Z21" s="3">
        <v>4.1090697399999998</v>
      </c>
      <c r="AA21" s="3">
        <v>6.9431699499999997</v>
      </c>
      <c r="AB21" s="3">
        <v>2.2299346099999999</v>
      </c>
      <c r="AC21" s="3">
        <v>0.39774934000000001</v>
      </c>
      <c r="AD21" s="3">
        <v>-7.8284688400000002</v>
      </c>
      <c r="AE21" s="3">
        <v>8.1262556900000007</v>
      </c>
      <c r="AF21" s="3">
        <v>3.26456328</v>
      </c>
      <c r="AG21" s="3">
        <v>3.5398719600000002</v>
      </c>
      <c r="AH21" s="3">
        <v>3.1469245099999998</v>
      </c>
      <c r="AI21" s="3">
        <v>3.5262367100000001</v>
      </c>
    </row>
    <row r="22" spans="1:35">
      <c r="A22" s="84" t="s">
        <v>183</v>
      </c>
      <c r="B22" s="3">
        <v>4.7932937600000001</v>
      </c>
      <c r="C22" s="3">
        <v>4.8437665900000004</v>
      </c>
      <c r="D22" s="3">
        <v>-1.34531321</v>
      </c>
      <c r="E22" s="3">
        <v>-4.5931225199999997</v>
      </c>
      <c r="F22" s="3">
        <v>-5.5230970399999997</v>
      </c>
      <c r="G22" s="3">
        <v>9.9557599999999993E-3</v>
      </c>
      <c r="H22" s="3">
        <v>1.20904816</v>
      </c>
      <c r="I22" s="3">
        <v>-2.1788833200000002</v>
      </c>
      <c r="J22" s="3">
        <v>6.3203289199999997</v>
      </c>
      <c r="K22" s="3">
        <v>0.29507007000000002</v>
      </c>
      <c r="L22" s="3">
        <v>0.27926655</v>
      </c>
      <c r="M22" s="3">
        <v>7.2356657899999997</v>
      </c>
      <c r="N22" s="3">
        <v>7.78435101</v>
      </c>
      <c r="O22" s="3">
        <v>6.3508487200000001</v>
      </c>
      <c r="P22" s="3">
        <v>7.8247833699999996</v>
      </c>
      <c r="Q22" s="3">
        <v>8.3850873299999993</v>
      </c>
      <c r="R22" s="3">
        <v>4.5582704100000004</v>
      </c>
      <c r="S22" s="3">
        <v>-3.58907664</v>
      </c>
      <c r="T22" s="3">
        <v>6.4184607099999997</v>
      </c>
      <c r="U22" s="3">
        <v>8.2860355000000006</v>
      </c>
      <c r="V22" s="3">
        <v>6.08803888</v>
      </c>
      <c r="W22" s="3">
        <v>1.7532627599999999</v>
      </c>
      <c r="X22" s="3">
        <v>3.8113284100000002</v>
      </c>
      <c r="Y22" s="3">
        <v>4.9313945800000001</v>
      </c>
      <c r="Z22" s="3">
        <v>2.3050742199999998</v>
      </c>
      <c r="AA22" s="3">
        <v>7.8321788999999997</v>
      </c>
      <c r="AB22" s="3">
        <v>5.8741863199999997</v>
      </c>
      <c r="AC22" s="3">
        <v>-1.10816593</v>
      </c>
      <c r="AD22" s="3">
        <v>-16.77584877</v>
      </c>
      <c r="AE22" s="3">
        <v>11.11556309</v>
      </c>
      <c r="AF22" s="3">
        <v>8.2589231000000005</v>
      </c>
      <c r="AG22" s="3">
        <v>5.0857217199999996</v>
      </c>
      <c r="AH22" s="3">
        <v>5.1119011600000004</v>
      </c>
      <c r="AI22" s="3">
        <v>5.2509139400000002</v>
      </c>
    </row>
    <row r="23" spans="1:35">
      <c r="A23" s="84" t="s">
        <v>184</v>
      </c>
      <c r="B23" s="3">
        <v>12.86368725</v>
      </c>
      <c r="C23" s="3">
        <v>6.3218640500000003</v>
      </c>
      <c r="D23" s="3">
        <v>2.1065889200000001</v>
      </c>
      <c r="E23" s="3">
        <v>1.1528571000000001</v>
      </c>
      <c r="F23" s="3">
        <v>1.9318908699999999</v>
      </c>
      <c r="G23" s="3">
        <v>1.7508406700000001</v>
      </c>
      <c r="H23" s="3">
        <v>10.6866485</v>
      </c>
      <c r="I23" s="3">
        <v>4.6048463499999999</v>
      </c>
      <c r="J23" s="3">
        <v>8.2642684499999994</v>
      </c>
      <c r="K23" s="3">
        <v>5.2558077599999997</v>
      </c>
      <c r="L23" s="3">
        <v>2.0320736899999998</v>
      </c>
      <c r="M23" s="3">
        <v>5.2877189099999997</v>
      </c>
      <c r="N23" s="3">
        <v>7.7578849099999996</v>
      </c>
      <c r="O23" s="3">
        <v>5.8276796900000001</v>
      </c>
      <c r="P23" s="3">
        <v>2.98637927</v>
      </c>
      <c r="Q23" s="3">
        <v>6.3268816699999997</v>
      </c>
      <c r="R23" s="3">
        <v>4.2621691899999998</v>
      </c>
      <c r="S23" s="3">
        <v>-7.33969643</v>
      </c>
      <c r="T23" s="3">
        <v>11.972506490000001</v>
      </c>
      <c r="U23" s="3">
        <v>2.5217883799999998</v>
      </c>
      <c r="V23" s="3">
        <v>3.0035117200000001</v>
      </c>
      <c r="W23" s="3">
        <v>11.40567527</v>
      </c>
      <c r="X23" s="3">
        <v>8.5139645000000002</v>
      </c>
      <c r="Y23" s="3">
        <v>5.25169262</v>
      </c>
      <c r="Z23" s="3">
        <v>4.0776814699999999</v>
      </c>
      <c r="AA23" s="3">
        <v>2.3175719199999998</v>
      </c>
      <c r="AB23" s="3">
        <v>1.2640279400000001</v>
      </c>
      <c r="AC23" s="3">
        <v>3.7617762099999998</v>
      </c>
      <c r="AD23" s="3">
        <v>-36.253199029999998</v>
      </c>
      <c r="AE23" s="3">
        <v>18.21662091</v>
      </c>
      <c r="AF23" s="3">
        <v>13.68114858</v>
      </c>
      <c r="AG23" s="3">
        <v>8.2513381500000005</v>
      </c>
      <c r="AH23" s="3">
        <v>6.8323886099999998</v>
      </c>
      <c r="AI23" s="3">
        <v>5.4800070600000002</v>
      </c>
    </row>
    <row r="24" spans="1:35">
      <c r="A24" s="84" t="s">
        <v>185</v>
      </c>
      <c r="B24" s="3">
        <v>8.3814740499999996</v>
      </c>
      <c r="C24" s="3">
        <v>11.184007510000001</v>
      </c>
      <c r="D24" s="3">
        <v>10.40993941</v>
      </c>
      <c r="E24" s="3">
        <v>12.792019</v>
      </c>
      <c r="F24" s="3">
        <v>3.23647785</v>
      </c>
      <c r="G24" s="3">
        <v>14.53197587</v>
      </c>
      <c r="H24" s="3">
        <v>8.7613050099999992</v>
      </c>
      <c r="I24" s="3">
        <v>17.618603759999999</v>
      </c>
      <c r="J24" s="3">
        <v>22.271753910000001</v>
      </c>
      <c r="K24" s="3">
        <v>23.868453880000001</v>
      </c>
      <c r="L24" s="3">
        <v>19.273475439999999</v>
      </c>
      <c r="M24" s="3">
        <v>22.225063410000001</v>
      </c>
      <c r="N24" s="3">
        <v>19.618498030000001</v>
      </c>
      <c r="O24" s="3">
        <v>13.96625993</v>
      </c>
      <c r="P24" s="3">
        <v>18.184706210000002</v>
      </c>
      <c r="Q24" s="3">
        <v>9.7090338099999993</v>
      </c>
      <c r="R24" s="3">
        <v>12.075792399999999</v>
      </c>
      <c r="S24" s="3">
        <v>12.39684707</v>
      </c>
      <c r="T24" s="3">
        <v>18.910743459999999</v>
      </c>
      <c r="U24" s="3">
        <v>13.32740115</v>
      </c>
      <c r="V24" s="3">
        <v>9.3227691200000002</v>
      </c>
      <c r="W24" s="3">
        <v>6.67269472</v>
      </c>
      <c r="X24" s="3">
        <v>8.5422700799999998</v>
      </c>
      <c r="Y24" s="3">
        <v>11.095556459999999</v>
      </c>
      <c r="Z24" s="3">
        <v>5.0003616199999996</v>
      </c>
      <c r="AA24" s="3">
        <v>15.45677759</v>
      </c>
      <c r="AB24" s="3">
        <v>-0.2546081</v>
      </c>
      <c r="AC24" s="3">
        <v>3.5493285000000001</v>
      </c>
      <c r="AD24" s="3">
        <v>1.81285991</v>
      </c>
      <c r="AE24" s="3">
        <v>7.7273603299999998</v>
      </c>
      <c r="AF24" s="3">
        <v>13.9753974</v>
      </c>
      <c r="AG24" s="3">
        <v>4.5339398099999997</v>
      </c>
      <c r="AH24" s="3">
        <v>5.9227964699999998</v>
      </c>
      <c r="AI24" s="3">
        <v>6.5745472700000001</v>
      </c>
    </row>
    <row r="25" spans="1:35">
      <c r="A25" s="84" t="s">
        <v>186</v>
      </c>
      <c r="B25" s="3">
        <v>4.8860779699999997</v>
      </c>
      <c r="C25" s="3">
        <v>10.22604946</v>
      </c>
      <c r="D25" s="3">
        <v>7.5741112499999996</v>
      </c>
      <c r="E25" s="3">
        <v>3.1039777100000001</v>
      </c>
      <c r="F25" s="3">
        <v>8.1654724600000002</v>
      </c>
      <c r="G25" s="3">
        <v>4.1680437899999996</v>
      </c>
      <c r="H25" s="3">
        <v>4.9727095600000002</v>
      </c>
      <c r="I25" s="3">
        <v>10.39934096</v>
      </c>
      <c r="J25" s="3">
        <v>17.845210510000001</v>
      </c>
      <c r="K25" s="3">
        <v>7.7809954599999998</v>
      </c>
      <c r="L25" s="3">
        <v>8.3572566500000001</v>
      </c>
      <c r="M25" s="3">
        <v>10.6713538</v>
      </c>
      <c r="N25" s="3">
        <v>4.3613162299999999</v>
      </c>
      <c r="O25" s="3">
        <v>11.69547612</v>
      </c>
      <c r="P25" s="3">
        <v>15.06811222</v>
      </c>
      <c r="Q25" s="3">
        <v>19.600970360000002</v>
      </c>
      <c r="R25" s="3">
        <v>20.26334172</v>
      </c>
      <c r="S25" s="3">
        <v>5.7572319600000004</v>
      </c>
      <c r="T25" s="3">
        <v>1.245843</v>
      </c>
      <c r="U25" s="3">
        <v>3.61727752</v>
      </c>
      <c r="V25" s="3">
        <v>13.47381599</v>
      </c>
      <c r="W25" s="3">
        <v>8.1269451099999994</v>
      </c>
      <c r="X25" s="3">
        <v>7.6064342900000002</v>
      </c>
      <c r="Y25" s="3">
        <v>8.5218785199999996</v>
      </c>
      <c r="Z25" s="3">
        <v>11.710205910000001</v>
      </c>
      <c r="AA25" s="3">
        <v>6.2305220200000004</v>
      </c>
      <c r="AB25" s="3">
        <v>1.98999123</v>
      </c>
      <c r="AC25" s="3">
        <v>3.37579926</v>
      </c>
      <c r="AD25" s="3">
        <v>5.6263269200000003</v>
      </c>
      <c r="AE25" s="3">
        <v>6.5017611799999999</v>
      </c>
      <c r="AF25" s="3">
        <v>3.4466867300000001</v>
      </c>
      <c r="AG25" s="3">
        <v>1.6184651800000001</v>
      </c>
      <c r="AH25" s="3">
        <v>5.8082271600000004</v>
      </c>
      <c r="AI25" s="3">
        <v>4.7640426800000002</v>
      </c>
    </row>
    <row r="26" spans="1:35">
      <c r="A26" s="84" t="s">
        <v>187</v>
      </c>
      <c r="B26" s="3">
        <v>13.43931401</v>
      </c>
      <c r="C26" s="3">
        <v>12.753469539999999</v>
      </c>
      <c r="D26" s="3">
        <v>13.529217149999999</v>
      </c>
      <c r="E26" s="3">
        <v>12.469458530000001</v>
      </c>
      <c r="F26" s="3">
        <v>11.697038729999999</v>
      </c>
      <c r="G26" s="3">
        <v>13.05888133</v>
      </c>
      <c r="H26" s="3">
        <v>12.76266553</v>
      </c>
      <c r="I26" s="3">
        <v>13.18699599</v>
      </c>
      <c r="J26" s="3">
        <v>3.2023141900000001</v>
      </c>
      <c r="K26" s="3">
        <v>3.1710694300000002</v>
      </c>
      <c r="L26" s="3">
        <v>1.8339333099999999</v>
      </c>
      <c r="M26" s="3">
        <v>3.1403285599999999</v>
      </c>
      <c r="N26" s="3">
        <v>4.8061265799999999</v>
      </c>
      <c r="O26" s="3">
        <v>5.2999453799999996</v>
      </c>
      <c r="P26" s="3">
        <v>7.1905504499999999</v>
      </c>
      <c r="Q26" s="3">
        <v>7.9122621200000003</v>
      </c>
      <c r="R26" s="3">
        <v>8.4015136899999998</v>
      </c>
      <c r="S26" s="3">
        <v>4.8353303600000004</v>
      </c>
      <c r="T26" s="3">
        <v>5.3038123800000001</v>
      </c>
      <c r="U26" s="3">
        <v>6.1347501099999997</v>
      </c>
      <c r="V26" s="3">
        <v>8.3131940899999996</v>
      </c>
      <c r="W26" s="3">
        <v>0.11928469999999999</v>
      </c>
      <c r="X26" s="3">
        <v>1.11463837</v>
      </c>
      <c r="Y26" s="3">
        <v>1.3224416299999999</v>
      </c>
      <c r="Z26" s="3">
        <v>0.77655912999999999</v>
      </c>
      <c r="AA26" s="3">
        <v>3.5838921699999999</v>
      </c>
      <c r="AB26" s="3">
        <v>2.3169784899999999</v>
      </c>
      <c r="AC26" s="3">
        <v>1.8906042300000001</v>
      </c>
      <c r="AD26" s="3">
        <v>-2.34583773</v>
      </c>
      <c r="AE26" s="3">
        <v>3.4636275099999998</v>
      </c>
      <c r="AF26" s="3">
        <v>1.8212222899999999</v>
      </c>
      <c r="AG26" s="3">
        <v>1.7</v>
      </c>
      <c r="AH26" s="3">
        <v>4.9340501000000003</v>
      </c>
      <c r="AI26" s="3">
        <v>4.5811059800000002</v>
      </c>
    </row>
    <row r="27" spans="1:35">
      <c r="A27" s="84" t="s">
        <v>188</v>
      </c>
      <c r="B27" s="3">
        <v>9.8196553400000006</v>
      </c>
      <c r="C27" s="3">
        <v>10.19982695</v>
      </c>
      <c r="D27" s="3">
        <v>10.658709119999999</v>
      </c>
      <c r="E27" s="3">
        <v>5.3290492</v>
      </c>
      <c r="F27" s="3">
        <v>6.5821646899999999</v>
      </c>
      <c r="G27" s="3">
        <v>6.3508425400000004</v>
      </c>
      <c r="H27" s="3">
        <v>9.8617812600000008</v>
      </c>
      <c r="I27" s="3">
        <v>25.108594750000002</v>
      </c>
      <c r="J27" s="3">
        <v>7.8710141199999999</v>
      </c>
      <c r="K27" s="3">
        <v>7.1485218799999997</v>
      </c>
      <c r="L27" s="3">
        <v>15.43247407</v>
      </c>
      <c r="M27" s="3">
        <v>5.5138118299999999</v>
      </c>
      <c r="N27" s="3">
        <v>11.47389212</v>
      </c>
      <c r="O27" s="3">
        <v>7.1460133099999998</v>
      </c>
      <c r="P27" s="3">
        <v>14.85115079</v>
      </c>
      <c r="Q27" s="3">
        <v>17.40362292</v>
      </c>
      <c r="R27" s="3">
        <v>10.07358739</v>
      </c>
      <c r="S27" s="3">
        <v>8.0620974800000003</v>
      </c>
      <c r="T27" s="3">
        <v>8.3929204300000002</v>
      </c>
      <c r="U27" s="3">
        <v>8.3029274799999992</v>
      </c>
      <c r="V27" s="3">
        <v>8.5482091600000008</v>
      </c>
      <c r="W27" s="3">
        <v>5.9357660799999996</v>
      </c>
      <c r="X27" s="3">
        <v>7.1056554199999997</v>
      </c>
      <c r="Y27" s="3">
        <v>9.7565099699999998</v>
      </c>
      <c r="Z27" s="3">
        <v>6.1737634100000003</v>
      </c>
      <c r="AA27" s="3">
        <v>6.3216102999999997</v>
      </c>
      <c r="AB27" s="3">
        <v>5.6001907299999996</v>
      </c>
      <c r="AC27" s="3">
        <v>9.93192144</v>
      </c>
      <c r="AD27" s="3">
        <v>-3.1769374400000001</v>
      </c>
      <c r="AE27" s="3">
        <v>4.7312696499999998</v>
      </c>
      <c r="AF27" s="3">
        <v>7.5548262499999996</v>
      </c>
      <c r="AG27" s="3">
        <v>10.88262555</v>
      </c>
      <c r="AH27" s="3">
        <v>6.3302835699999997</v>
      </c>
      <c r="AI27" s="3">
        <v>5.4135426500000001</v>
      </c>
    </row>
    <row r="28" spans="1:35">
      <c r="A28" s="84" t="s">
        <v>189</v>
      </c>
      <c r="B28" s="3">
        <v>2.2995428000000002</v>
      </c>
      <c r="C28" s="3">
        <v>1.08086232</v>
      </c>
      <c r="D28" s="3">
        <v>3.22715043</v>
      </c>
      <c r="E28" s="3">
        <v>0.22423301000000001</v>
      </c>
      <c r="F28" s="3">
        <v>-0.28134752000000002</v>
      </c>
      <c r="G28" s="3">
        <v>-1.5304083799999999</v>
      </c>
      <c r="H28" s="3">
        <v>-0.86546487999999999</v>
      </c>
      <c r="I28" s="3">
        <v>1.4399494500000001</v>
      </c>
      <c r="J28" s="3">
        <v>1.7176023</v>
      </c>
      <c r="K28" s="3">
        <v>3.8301000799999998</v>
      </c>
      <c r="L28" s="3">
        <v>0.74644639999999995</v>
      </c>
      <c r="M28" s="3">
        <v>0.77889416</v>
      </c>
      <c r="N28" s="3">
        <v>1.87433289</v>
      </c>
      <c r="O28" s="3">
        <v>1.8130026299999999</v>
      </c>
      <c r="P28" s="3">
        <v>0.68980611000000003</v>
      </c>
      <c r="Q28" s="3">
        <v>1.56468648</v>
      </c>
      <c r="R28" s="3">
        <v>4.7436978300000003</v>
      </c>
      <c r="S28" s="3">
        <v>5.1634480500000004</v>
      </c>
      <c r="T28" s="3">
        <v>3.4729136700000001</v>
      </c>
      <c r="U28" s="3">
        <v>0.78594525999999998</v>
      </c>
      <c r="V28" s="3">
        <v>0.74519769999999996</v>
      </c>
      <c r="W28" s="3">
        <v>2.7406908200000002</v>
      </c>
      <c r="X28" s="3">
        <v>1.6231554399999999</v>
      </c>
      <c r="Y28" s="3">
        <v>0.28901199999999999</v>
      </c>
      <c r="Z28" s="3">
        <v>0.96482248000000004</v>
      </c>
      <c r="AA28" s="3">
        <v>1.8532157300000001</v>
      </c>
      <c r="AB28" s="3">
        <v>1.0457317800000001</v>
      </c>
      <c r="AC28" s="3">
        <v>0.82960608999999996</v>
      </c>
      <c r="AD28" s="3">
        <v>-0.40229542000000001</v>
      </c>
      <c r="AE28" s="3">
        <v>-0.18430748999999999</v>
      </c>
      <c r="AF28" s="3">
        <v>0.32152195</v>
      </c>
      <c r="AG28" s="3">
        <v>-0.70114284000000004</v>
      </c>
      <c r="AH28" s="3">
        <v>0.59652817999999996</v>
      </c>
      <c r="AI28" s="3">
        <v>0.19432775999999999</v>
      </c>
    </row>
    <row r="29" spans="1:35">
      <c r="A29" s="84" t="s">
        <v>190</v>
      </c>
      <c r="B29" s="3">
        <v>4.9460201000000001</v>
      </c>
      <c r="C29" s="3">
        <v>3.9560909899999999</v>
      </c>
      <c r="D29" s="3">
        <v>4.2924272200000004</v>
      </c>
      <c r="E29" s="3">
        <v>4.1925674199999996</v>
      </c>
      <c r="F29" s="3">
        <v>3.21567647</v>
      </c>
      <c r="G29" s="3">
        <v>4.3420119499999998</v>
      </c>
      <c r="H29" s="3">
        <v>5.53906995</v>
      </c>
      <c r="I29" s="3">
        <v>5.6796743899999997</v>
      </c>
      <c r="J29" s="3">
        <v>3.4306542100000001</v>
      </c>
      <c r="K29" s="3">
        <v>1.6018328399999999</v>
      </c>
      <c r="L29" s="3">
        <v>2.8892139499999998</v>
      </c>
      <c r="M29" s="3">
        <v>2.98733476</v>
      </c>
      <c r="N29" s="3">
        <v>1.73126811</v>
      </c>
      <c r="O29" s="3">
        <v>2.3604163499999999</v>
      </c>
      <c r="P29" s="3">
        <v>2.3650872700000001</v>
      </c>
      <c r="Q29" s="3">
        <v>2.79677124</v>
      </c>
      <c r="R29" s="3">
        <v>4.1990414400000002</v>
      </c>
      <c r="S29" s="3">
        <v>4.2197824900000001</v>
      </c>
      <c r="T29" s="3">
        <v>3.9207580399999999</v>
      </c>
      <c r="U29" s="3">
        <v>1.2148884499999999</v>
      </c>
      <c r="V29" s="3">
        <v>1.5736203200000001</v>
      </c>
      <c r="W29" s="3">
        <v>3.5506119699999998</v>
      </c>
      <c r="X29" s="3">
        <v>3.0542143099999999</v>
      </c>
      <c r="Y29" s="3">
        <v>2.2153144199999999</v>
      </c>
      <c r="Z29" s="3">
        <v>3.19035329</v>
      </c>
      <c r="AA29" s="3">
        <v>1.1430786799999999</v>
      </c>
      <c r="AB29" s="3">
        <v>0.81953748999999998</v>
      </c>
      <c r="AC29" s="3">
        <v>4.3663978999999999</v>
      </c>
      <c r="AD29" s="3">
        <v>-1.77246522</v>
      </c>
      <c r="AE29" s="3">
        <v>4.9280729799999996</v>
      </c>
      <c r="AF29" s="3">
        <v>5.1657992200000002</v>
      </c>
      <c r="AG29" s="3">
        <v>1.38149941</v>
      </c>
      <c r="AH29" s="3">
        <v>1.3066424699999999</v>
      </c>
      <c r="AI29" s="3">
        <v>1.76726761</v>
      </c>
    </row>
    <row r="30" spans="1:35">
      <c r="A30" s="84" t="s">
        <v>191</v>
      </c>
      <c r="B30" s="3">
        <v>2.3701043400000001</v>
      </c>
      <c r="C30" s="3">
        <v>6.1909388099999996</v>
      </c>
      <c r="D30" s="3">
        <v>0.76492148999999998</v>
      </c>
      <c r="E30" s="3">
        <v>-2.0538374099999999</v>
      </c>
      <c r="F30" s="3">
        <v>-0.15377937999999999</v>
      </c>
      <c r="G30" s="3">
        <v>-1.1580783100000001</v>
      </c>
      <c r="H30" s="3">
        <v>2.69975341</v>
      </c>
      <c r="I30" s="3">
        <v>2.7692297099999998</v>
      </c>
      <c r="J30" s="3">
        <v>2.38459485</v>
      </c>
      <c r="K30" s="3">
        <v>3.7872363</v>
      </c>
      <c r="L30" s="3">
        <v>4.2124908400000001</v>
      </c>
      <c r="M30" s="3">
        <v>-0.50141420999999997</v>
      </c>
      <c r="N30" s="3">
        <v>3.5217875200000002</v>
      </c>
      <c r="O30" s="3">
        <v>2.0282551099999999</v>
      </c>
      <c r="P30" s="3">
        <v>5.3247758999999997</v>
      </c>
      <c r="Q30" s="3">
        <v>7.8583932000000001</v>
      </c>
      <c r="R30" s="3">
        <v>4.8158627699999998</v>
      </c>
      <c r="S30" s="3">
        <v>1.2714589300000001</v>
      </c>
      <c r="T30" s="3">
        <v>2.75183789</v>
      </c>
      <c r="U30" s="3">
        <v>6.3190576600000004</v>
      </c>
      <c r="V30" s="3">
        <v>3.8165939999999998</v>
      </c>
      <c r="W30" s="3">
        <v>11.330728690000001</v>
      </c>
      <c r="X30" s="3">
        <v>8.1229584199999998</v>
      </c>
      <c r="Y30" s="3">
        <v>0.88679059000000005</v>
      </c>
      <c r="Z30" s="3">
        <v>6.0561796699999997</v>
      </c>
      <c r="AA30" s="3">
        <v>5.18520629</v>
      </c>
      <c r="AB30" s="3">
        <v>10.20975063</v>
      </c>
      <c r="AC30" s="3">
        <v>2.6534965700000002</v>
      </c>
      <c r="AD30" s="3">
        <v>-18.138731079999999</v>
      </c>
      <c r="AE30" s="3">
        <v>8.8233849400000004</v>
      </c>
      <c r="AF30" s="3">
        <v>4.1190935800000004</v>
      </c>
      <c r="AG30" s="3">
        <v>1.9909040600000001</v>
      </c>
      <c r="AH30" s="3">
        <v>0.97488313999999998</v>
      </c>
      <c r="AI30" s="3">
        <v>1.9695128</v>
      </c>
    </row>
    <row r="33" spans="2:13">
      <c r="B33" s="5" t="s">
        <v>17</v>
      </c>
      <c r="C33" s="5"/>
      <c r="D33" s="5"/>
      <c r="E33" s="5"/>
      <c r="F33" s="5"/>
    </row>
    <row r="34" spans="2:13">
      <c r="B34" s="5" t="s">
        <v>192</v>
      </c>
      <c r="C34" s="5"/>
      <c r="D34" s="5"/>
      <c r="E34" s="5"/>
      <c r="F34" s="5"/>
      <c r="H34" s="5" t="s">
        <v>193</v>
      </c>
      <c r="I34" s="5"/>
      <c r="J34" s="5"/>
      <c r="K34" s="5"/>
      <c r="L34" s="5"/>
      <c r="M34" s="5"/>
    </row>
    <row r="35" spans="2:13">
      <c r="B35" t="s">
        <v>194</v>
      </c>
      <c r="H35" s="5" t="s">
        <v>195</v>
      </c>
      <c r="I35" s="5"/>
      <c r="J35" s="5"/>
      <c r="K35" s="5"/>
      <c r="L35" s="5"/>
      <c r="M35" s="5"/>
    </row>
    <row r="36" spans="2:13">
      <c r="B36" t="s">
        <v>196</v>
      </c>
      <c r="H36" t="s">
        <v>197</v>
      </c>
    </row>
    <row r="37" spans="2:13" s="86" customFormat="1" ht="43.15">
      <c r="B37" s="86" t="s">
        <v>58</v>
      </c>
      <c r="C37" s="86" t="s">
        <v>198</v>
      </c>
      <c r="D37" s="86" t="s">
        <v>199</v>
      </c>
      <c r="E37" s="86" t="s">
        <v>200</v>
      </c>
      <c r="F37" s="86" t="s">
        <v>201</v>
      </c>
      <c r="H37" s="86" t="s">
        <v>58</v>
      </c>
      <c r="I37" s="86" t="s">
        <v>198</v>
      </c>
      <c r="J37" s="86" t="s">
        <v>202</v>
      </c>
      <c r="K37" s="86" t="s">
        <v>203</v>
      </c>
      <c r="L37" s="86" t="s">
        <v>204</v>
      </c>
      <c r="M37" s="86" t="s">
        <v>205</v>
      </c>
    </row>
    <row r="38" spans="2:13">
      <c r="B38" s="80">
        <v>33239</v>
      </c>
      <c r="C38" s="3">
        <v>8.6502214199999994</v>
      </c>
      <c r="D38" s="3"/>
      <c r="E38" s="3"/>
      <c r="F38" s="3"/>
      <c r="H38" s="80">
        <v>33239</v>
      </c>
      <c r="I38" s="3">
        <v>31.201306280000001</v>
      </c>
      <c r="J38" s="3"/>
      <c r="K38" s="3"/>
      <c r="L38" s="3"/>
      <c r="M38" s="3"/>
    </row>
    <row r="39" spans="2:13">
      <c r="B39" s="80">
        <v>33270</v>
      </c>
      <c r="C39" s="3">
        <v>8.9697837400000004</v>
      </c>
      <c r="D39" s="3">
        <v>3.6942675199999999</v>
      </c>
      <c r="E39" s="3"/>
      <c r="F39" s="3"/>
      <c r="H39" s="80">
        <v>33270</v>
      </c>
      <c r="I39" s="3">
        <v>31.189046359999999</v>
      </c>
      <c r="J39" s="3"/>
      <c r="K39" s="3"/>
      <c r="L39" s="3"/>
      <c r="M39" s="3"/>
    </row>
    <row r="40" spans="2:13">
      <c r="B40" s="80">
        <v>33298</v>
      </c>
      <c r="C40" s="3">
        <v>9.0965067299999998</v>
      </c>
      <c r="D40" s="3">
        <v>1.4127764199999999</v>
      </c>
      <c r="E40" s="3"/>
      <c r="F40" s="3"/>
      <c r="H40" s="80">
        <v>33298</v>
      </c>
      <c r="I40" s="3">
        <v>31.187402349999999</v>
      </c>
      <c r="J40" s="3"/>
      <c r="K40" s="3"/>
      <c r="L40" s="3"/>
      <c r="M40" s="3"/>
    </row>
    <row r="41" spans="2:13">
      <c r="B41" s="80">
        <v>33329</v>
      </c>
      <c r="C41" s="3">
        <v>9.2149651800000001</v>
      </c>
      <c r="D41" s="3">
        <v>1.30224111</v>
      </c>
      <c r="E41" s="3"/>
      <c r="F41" s="3"/>
      <c r="H41" s="80">
        <v>33329</v>
      </c>
      <c r="I41" s="3">
        <v>31.295877709999999</v>
      </c>
      <c r="J41" s="3"/>
      <c r="K41" s="3"/>
      <c r="L41" s="3"/>
      <c r="M41" s="3"/>
    </row>
    <row r="42" spans="2:13">
      <c r="B42" s="80">
        <v>33359</v>
      </c>
      <c r="C42" s="3">
        <v>9.3912754199999995</v>
      </c>
      <c r="D42" s="3">
        <v>1.9133033800000001</v>
      </c>
      <c r="E42" s="3"/>
      <c r="F42" s="3"/>
      <c r="H42" s="80">
        <v>33359</v>
      </c>
      <c r="I42" s="3">
        <v>31.409952610000001</v>
      </c>
      <c r="J42" s="3"/>
      <c r="K42" s="3"/>
      <c r="L42" s="3"/>
      <c r="M42" s="3"/>
    </row>
    <row r="43" spans="2:13">
      <c r="B43" s="80">
        <v>33390</v>
      </c>
      <c r="C43" s="3">
        <v>9.6447213999999999</v>
      </c>
      <c r="D43" s="3">
        <v>2.6987386600000001</v>
      </c>
      <c r="E43" s="3"/>
      <c r="F43" s="3"/>
      <c r="H43" s="80">
        <v>33390</v>
      </c>
      <c r="I43" s="3">
        <v>31.49782605</v>
      </c>
      <c r="J43" s="3"/>
      <c r="K43" s="3"/>
      <c r="L43" s="3"/>
      <c r="M43" s="3"/>
    </row>
    <row r="44" spans="2:13">
      <c r="B44" s="80">
        <v>33420</v>
      </c>
      <c r="C44" s="3">
        <v>9.86510921</v>
      </c>
      <c r="D44" s="3">
        <v>2.2850614400000002</v>
      </c>
      <c r="E44" s="3"/>
      <c r="F44" s="3"/>
      <c r="H44" s="80">
        <v>33420</v>
      </c>
      <c r="I44" s="3">
        <v>31.62887405</v>
      </c>
      <c r="J44" s="3"/>
      <c r="K44" s="3"/>
      <c r="L44" s="3"/>
      <c r="M44" s="3"/>
    </row>
    <row r="45" spans="2:13">
      <c r="B45" s="80">
        <v>33451</v>
      </c>
      <c r="C45" s="3">
        <v>10.01111613</v>
      </c>
      <c r="D45" s="3">
        <v>1.4800334900000001</v>
      </c>
      <c r="E45" s="3"/>
      <c r="F45" s="3"/>
      <c r="H45" s="80">
        <v>33451</v>
      </c>
      <c r="I45" s="3">
        <v>31.903844490000001</v>
      </c>
      <c r="J45" s="3"/>
      <c r="K45" s="3"/>
      <c r="L45" s="3"/>
      <c r="M45" s="3"/>
    </row>
    <row r="46" spans="2:13">
      <c r="B46" s="80">
        <v>33482</v>
      </c>
      <c r="C46" s="3">
        <v>10.19844576</v>
      </c>
      <c r="D46" s="3">
        <v>1.8712162299999999</v>
      </c>
      <c r="E46" s="3"/>
      <c r="F46" s="3"/>
      <c r="H46" s="80">
        <v>33482</v>
      </c>
      <c r="I46" s="3">
        <v>32.323286080000003</v>
      </c>
      <c r="J46" s="3"/>
      <c r="K46" s="3"/>
      <c r="L46" s="3"/>
      <c r="M46" s="3"/>
    </row>
    <row r="47" spans="2:13">
      <c r="B47" s="80">
        <v>33512</v>
      </c>
      <c r="C47" s="3">
        <v>10.272826650000001</v>
      </c>
      <c r="D47" s="3">
        <v>0.72933555000000005</v>
      </c>
      <c r="E47" s="3"/>
      <c r="F47" s="3"/>
      <c r="H47" s="80">
        <v>33512</v>
      </c>
      <c r="I47" s="3">
        <v>32.755002959999999</v>
      </c>
      <c r="J47" s="3"/>
      <c r="K47" s="3"/>
      <c r="L47" s="3"/>
      <c r="M47" s="3"/>
    </row>
    <row r="48" spans="2:13">
      <c r="B48" s="80">
        <v>33543</v>
      </c>
      <c r="C48" s="3">
        <v>10.42434327</v>
      </c>
      <c r="D48" s="3">
        <v>1.47492628</v>
      </c>
      <c r="E48" s="3"/>
      <c r="F48" s="3"/>
      <c r="H48" s="80">
        <v>33543</v>
      </c>
      <c r="I48" s="3">
        <v>33.141247900000003</v>
      </c>
      <c r="J48" s="3"/>
      <c r="K48" s="3"/>
      <c r="L48" s="3"/>
      <c r="M48" s="3"/>
    </row>
    <row r="49" spans="2:13">
      <c r="B49" s="80">
        <v>33573</v>
      </c>
      <c r="C49" s="3">
        <v>10.644731070000001</v>
      </c>
      <c r="D49" s="3">
        <v>2.1141648399999999</v>
      </c>
      <c r="E49" s="3"/>
      <c r="F49" s="3"/>
      <c r="H49" s="80">
        <v>33573</v>
      </c>
      <c r="I49" s="3">
        <v>33.46092617</v>
      </c>
      <c r="J49" s="3"/>
      <c r="K49" s="3"/>
      <c r="L49" s="3"/>
      <c r="M49" s="3"/>
    </row>
    <row r="50" spans="2:13">
      <c r="B50" s="80">
        <v>33604</v>
      </c>
      <c r="C50" s="3">
        <v>11.03040974</v>
      </c>
      <c r="D50" s="3">
        <v>3.62318848</v>
      </c>
      <c r="E50" s="3">
        <v>27.51592363</v>
      </c>
      <c r="F50" s="3">
        <v>3.62318841</v>
      </c>
      <c r="H50" s="80">
        <v>33604</v>
      </c>
      <c r="I50" s="3">
        <v>33.716370619999999</v>
      </c>
      <c r="J50" s="3"/>
      <c r="K50" s="3">
        <v>8.0607661499999992</v>
      </c>
      <c r="L50" s="3"/>
      <c r="M50" s="3">
        <v>8.0607661700000008</v>
      </c>
    </row>
    <row r="51" spans="2:13">
      <c r="B51" s="80">
        <v>33635</v>
      </c>
      <c r="C51" s="3">
        <v>11.23151361</v>
      </c>
      <c r="D51" s="3">
        <v>1.82317679</v>
      </c>
      <c r="E51" s="3">
        <v>25.214987740000002</v>
      </c>
      <c r="F51" s="3">
        <v>5.5124223600000004</v>
      </c>
      <c r="H51" s="80">
        <v>33635</v>
      </c>
      <c r="I51" s="3">
        <v>33.934969119999998</v>
      </c>
      <c r="J51" s="3"/>
      <c r="K51" s="3">
        <v>8.4323727399999999</v>
      </c>
      <c r="L51" s="3">
        <v>0.74335925000000003</v>
      </c>
      <c r="M51" s="3">
        <v>8.8041254200000001</v>
      </c>
    </row>
    <row r="52" spans="2:13">
      <c r="B52" s="80">
        <v>33664</v>
      </c>
      <c r="C52" s="3">
        <v>11.322423580000001</v>
      </c>
      <c r="D52" s="3">
        <v>0.80941869</v>
      </c>
      <c r="E52" s="3">
        <v>24.470018169999999</v>
      </c>
      <c r="F52" s="3">
        <v>6.3664596299999996</v>
      </c>
      <c r="H52" s="80">
        <v>33664</v>
      </c>
      <c r="I52" s="3">
        <v>34.111862799999997</v>
      </c>
      <c r="J52" s="3"/>
      <c r="K52" s="3">
        <v>8.7472151300000007</v>
      </c>
      <c r="L52" s="3">
        <v>0.57293143999999996</v>
      </c>
      <c r="M52" s="3">
        <v>9.3770568599999997</v>
      </c>
    </row>
    <row r="53" spans="2:13">
      <c r="B53" s="80">
        <v>33695</v>
      </c>
      <c r="C53" s="3">
        <v>11.43537233</v>
      </c>
      <c r="D53" s="3">
        <v>0.99756690000000003</v>
      </c>
      <c r="E53" s="3">
        <v>24.095665109999999</v>
      </c>
      <c r="F53" s="3">
        <v>7.4275362300000003</v>
      </c>
      <c r="H53" s="80">
        <v>33695</v>
      </c>
      <c r="I53" s="3">
        <v>34.306428179999997</v>
      </c>
      <c r="J53" s="3"/>
      <c r="K53" s="3">
        <v>8.9658623399999993</v>
      </c>
      <c r="L53" s="3">
        <v>0.24258218000000001</v>
      </c>
      <c r="M53" s="3">
        <v>9.6196390399999991</v>
      </c>
    </row>
    <row r="54" spans="2:13">
      <c r="B54" s="80">
        <v>33725</v>
      </c>
      <c r="C54" s="3">
        <v>11.44914657</v>
      </c>
      <c r="D54" s="3">
        <v>0.12045292</v>
      </c>
      <c r="E54" s="3">
        <v>21.912584370000001</v>
      </c>
      <c r="F54" s="3">
        <v>7.5569358199999996</v>
      </c>
      <c r="H54" s="80">
        <v>33725</v>
      </c>
      <c r="I54" s="3">
        <v>34.632645889999999</v>
      </c>
      <c r="J54" s="3"/>
      <c r="K54" s="3">
        <v>9.2259793400000003</v>
      </c>
      <c r="L54" s="3">
        <v>0.64046329000000002</v>
      </c>
      <c r="M54" s="3">
        <v>10.26010233</v>
      </c>
    </row>
    <row r="55" spans="2:13">
      <c r="B55" s="80">
        <v>33756</v>
      </c>
      <c r="C55" s="3">
        <v>11.471185350000001</v>
      </c>
      <c r="D55" s="3">
        <v>0.19249278</v>
      </c>
      <c r="E55" s="3">
        <v>18.937446449999999</v>
      </c>
      <c r="F55" s="3">
        <v>7.7639751600000002</v>
      </c>
      <c r="H55" s="80">
        <v>33756</v>
      </c>
      <c r="I55" s="3">
        <v>35.081433189999998</v>
      </c>
      <c r="J55" s="3"/>
      <c r="K55" s="3">
        <v>9.5868373200000008</v>
      </c>
      <c r="L55" s="3">
        <v>1.11721347</v>
      </c>
      <c r="M55" s="3">
        <v>11.3773158</v>
      </c>
    </row>
    <row r="56" spans="2:13">
      <c r="B56" s="80">
        <v>33786</v>
      </c>
      <c r="C56" s="3">
        <v>11.54005654</v>
      </c>
      <c r="D56" s="3">
        <v>0.60038424999999995</v>
      </c>
      <c r="E56" s="3">
        <v>16.978497600000001</v>
      </c>
      <c r="F56" s="3">
        <v>8.4109730799999998</v>
      </c>
      <c r="H56" s="80">
        <v>33786</v>
      </c>
      <c r="I56" s="3">
        <v>35.499213740000002</v>
      </c>
      <c r="J56" s="3"/>
      <c r="K56" s="3">
        <v>9.9688298900000003</v>
      </c>
      <c r="L56" s="3">
        <v>0.85941347000000001</v>
      </c>
      <c r="M56" s="3">
        <v>12.23672927</v>
      </c>
    </row>
    <row r="57" spans="2:13">
      <c r="B57" s="80">
        <v>33817</v>
      </c>
      <c r="C57" s="3">
        <v>11.567605009999999</v>
      </c>
      <c r="D57" s="3">
        <v>0.23872040999999999</v>
      </c>
      <c r="E57" s="3">
        <v>15.547605880000001</v>
      </c>
      <c r="F57" s="3">
        <v>8.6697722600000002</v>
      </c>
      <c r="H57" s="80">
        <v>33817</v>
      </c>
      <c r="I57" s="3">
        <v>35.755750040000002</v>
      </c>
      <c r="J57" s="3"/>
      <c r="K57" s="3">
        <v>10.23601167</v>
      </c>
      <c r="L57" s="3">
        <v>-0.16324530000000001</v>
      </c>
      <c r="M57" s="3">
        <v>12.07348397</v>
      </c>
    </row>
    <row r="58" spans="2:13">
      <c r="B58" s="80">
        <v>33848</v>
      </c>
      <c r="C58" s="3">
        <v>11.59790834</v>
      </c>
      <c r="D58" s="3">
        <v>0.26196719000000002</v>
      </c>
      <c r="E58" s="3">
        <v>13.722312329999999</v>
      </c>
      <c r="F58" s="3">
        <v>8.9544513499999994</v>
      </c>
      <c r="H58" s="80">
        <v>33848</v>
      </c>
      <c r="I58" s="3">
        <v>35.870631420000002</v>
      </c>
      <c r="J58" s="3"/>
      <c r="K58" s="3">
        <v>10.32017899</v>
      </c>
      <c r="L58" s="3">
        <v>-1.0989025800000001</v>
      </c>
      <c r="M58" s="3">
        <v>10.974581390000001</v>
      </c>
    </row>
    <row r="59" spans="2:13">
      <c r="B59" s="80">
        <v>33878</v>
      </c>
      <c r="C59" s="3">
        <v>11.691573160000001</v>
      </c>
      <c r="D59" s="3">
        <v>0.80760096999999997</v>
      </c>
      <c r="E59" s="3">
        <v>13.81067313</v>
      </c>
      <c r="F59" s="3">
        <v>9.8343685300000008</v>
      </c>
      <c r="H59" s="80">
        <v>33878</v>
      </c>
      <c r="I59" s="3">
        <v>35.915429639999999</v>
      </c>
      <c r="J59" s="3"/>
      <c r="K59" s="3">
        <v>10.25066144</v>
      </c>
      <c r="L59" s="3">
        <v>-1.3258975399999999</v>
      </c>
      <c r="M59" s="3">
        <v>9.6486838499999994</v>
      </c>
    </row>
    <row r="60" spans="2:13">
      <c r="B60" s="80">
        <v>33909</v>
      </c>
      <c r="C60" s="3">
        <v>11.70534739</v>
      </c>
      <c r="D60" s="3">
        <v>0.11781332</v>
      </c>
      <c r="E60" s="3">
        <v>12.288583429999999</v>
      </c>
      <c r="F60" s="3">
        <v>9.9637681199999992</v>
      </c>
      <c r="H60" s="80">
        <v>33909</v>
      </c>
      <c r="I60" s="3">
        <v>35.908680240000002</v>
      </c>
      <c r="J60" s="3"/>
      <c r="K60" s="3">
        <v>10.07048859</v>
      </c>
      <c r="L60" s="3">
        <v>-1.2982670300000001</v>
      </c>
      <c r="M60" s="3">
        <v>8.3504168199999995</v>
      </c>
    </row>
    <row r="61" spans="2:13">
      <c r="B61" s="80">
        <v>33939</v>
      </c>
      <c r="C61" s="3">
        <v>11.7576895</v>
      </c>
      <c r="D61" s="3">
        <v>0.44716409000000001</v>
      </c>
      <c r="E61" s="3">
        <v>10.45548659</v>
      </c>
      <c r="F61" s="3">
        <v>10.455486540000001</v>
      </c>
      <c r="H61" s="80">
        <v>33939</v>
      </c>
      <c r="I61" s="3">
        <v>35.99635069</v>
      </c>
      <c r="J61" s="3">
        <v>9.8526645899999998</v>
      </c>
      <c r="K61" s="3">
        <v>9.85266457</v>
      </c>
      <c r="L61" s="3">
        <v>-0.77314742000000003</v>
      </c>
      <c r="M61" s="3">
        <v>7.5772693999999996</v>
      </c>
    </row>
    <row r="62" spans="2:13">
      <c r="B62" s="80">
        <v>33970</v>
      </c>
      <c r="C62" s="3">
        <v>11.799012210000001</v>
      </c>
      <c r="D62" s="3">
        <v>0.35145263999999998</v>
      </c>
      <c r="E62" s="3">
        <v>6.9680319099999997</v>
      </c>
      <c r="F62" s="3">
        <v>0.35145267000000002</v>
      </c>
      <c r="H62" s="80">
        <v>33970</v>
      </c>
      <c r="I62" s="3">
        <v>36.362579760000003</v>
      </c>
      <c r="J62" s="3">
        <v>9.8224043600000002</v>
      </c>
      <c r="K62" s="3">
        <v>7.8484400699999997</v>
      </c>
      <c r="L62" s="3">
        <v>0.27117066000000001</v>
      </c>
      <c r="M62" s="3">
        <v>7.8484400599999997</v>
      </c>
    </row>
    <row r="63" spans="2:13">
      <c r="B63" s="80">
        <v>34001</v>
      </c>
      <c r="C63" s="3">
        <v>11.79074767</v>
      </c>
      <c r="D63" s="3">
        <v>-7.0044339999999997E-2</v>
      </c>
      <c r="E63" s="3">
        <v>4.9791513399999996</v>
      </c>
      <c r="F63" s="3">
        <v>0.28116214</v>
      </c>
      <c r="H63" s="80">
        <v>34001</v>
      </c>
      <c r="I63" s="3">
        <v>36.908798150000003</v>
      </c>
      <c r="J63" s="3">
        <v>9.8116358199999993</v>
      </c>
      <c r="K63" s="3">
        <v>8.3073568000000009</v>
      </c>
      <c r="L63" s="3">
        <v>0.91487726999999996</v>
      </c>
      <c r="M63" s="3">
        <v>8.7633173299999996</v>
      </c>
    </row>
    <row r="64" spans="2:13">
      <c r="B64" s="80">
        <v>34029</v>
      </c>
      <c r="C64" s="3">
        <v>11.82105099</v>
      </c>
      <c r="D64" s="3">
        <v>0.25700931999999999</v>
      </c>
      <c r="E64" s="3">
        <v>4.4038929199999997</v>
      </c>
      <c r="F64" s="3">
        <v>0.53889410000000004</v>
      </c>
      <c r="H64" s="80">
        <v>34029</v>
      </c>
      <c r="I64" s="3">
        <v>37.351180620000001</v>
      </c>
      <c r="J64" s="3">
        <v>9.8187732000000008</v>
      </c>
      <c r="K64" s="3">
        <v>8.7058541599999995</v>
      </c>
      <c r="L64" s="3">
        <v>0.73284486999999998</v>
      </c>
      <c r="M64" s="3">
        <v>9.4961622000000006</v>
      </c>
    </row>
    <row r="65" spans="2:13">
      <c r="B65" s="80">
        <v>34060</v>
      </c>
      <c r="C65" s="3">
        <v>11.89818672</v>
      </c>
      <c r="D65" s="3">
        <v>0.65252853</v>
      </c>
      <c r="E65" s="3">
        <v>4.0472175000000004</v>
      </c>
      <c r="F65" s="3">
        <v>1.1949390799999999</v>
      </c>
      <c r="H65" s="80">
        <v>34060</v>
      </c>
      <c r="I65" s="3">
        <v>37.60882471</v>
      </c>
      <c r="J65" s="3">
        <v>9.8178210900000007</v>
      </c>
      <c r="K65" s="3">
        <v>8.9378889800000003</v>
      </c>
      <c r="L65" s="3">
        <v>0.13001198</v>
      </c>
      <c r="M65" s="3">
        <v>9.6261741799999996</v>
      </c>
    </row>
    <row r="66" spans="2:13">
      <c r="B66" s="80">
        <v>34090</v>
      </c>
      <c r="C66" s="3">
        <v>11.92298035</v>
      </c>
      <c r="D66" s="3">
        <v>0.20838158000000001</v>
      </c>
      <c r="E66" s="3">
        <v>4.1385947600000002</v>
      </c>
      <c r="F66" s="3">
        <v>1.4058106800000001</v>
      </c>
      <c r="H66" s="80">
        <v>34090</v>
      </c>
      <c r="I66" s="3">
        <v>37.796201799999999</v>
      </c>
      <c r="J66" s="3">
        <v>9.7233261199999994</v>
      </c>
      <c r="K66" s="3">
        <v>8.9777996800000004</v>
      </c>
      <c r="L66" s="3">
        <v>-0.49156771999999999</v>
      </c>
      <c r="M66" s="3">
        <v>9.1346064600000005</v>
      </c>
    </row>
    <row r="67" spans="2:13">
      <c r="B67" s="80">
        <v>34121</v>
      </c>
      <c r="C67" s="3">
        <v>12.000116090000001</v>
      </c>
      <c r="D67" s="3">
        <v>0.64695016000000005</v>
      </c>
      <c r="E67" s="3">
        <v>4.6109510399999998</v>
      </c>
      <c r="F67" s="3">
        <v>2.0618556699999999</v>
      </c>
      <c r="H67" s="80">
        <v>34121</v>
      </c>
      <c r="I67" s="3">
        <v>37.996325079999998</v>
      </c>
      <c r="J67" s="3">
        <v>9.4696680299999993</v>
      </c>
      <c r="K67" s="3">
        <v>8.86377272</v>
      </c>
      <c r="L67" s="3">
        <v>-0.82567599000000003</v>
      </c>
      <c r="M67" s="3">
        <v>8.30893047</v>
      </c>
    </row>
    <row r="68" spans="2:13">
      <c r="B68" s="80">
        <v>34151</v>
      </c>
      <c r="C68" s="3">
        <v>12.07449697</v>
      </c>
      <c r="D68" s="3">
        <v>0.61983467000000003</v>
      </c>
      <c r="E68" s="3">
        <v>4.6311768799999999</v>
      </c>
      <c r="F68" s="3">
        <v>2.6944704800000001</v>
      </c>
      <c r="H68" s="80">
        <v>34151</v>
      </c>
      <c r="I68" s="3">
        <v>38.21467612</v>
      </c>
      <c r="J68" s="3">
        <v>9.0938940600000002</v>
      </c>
      <c r="K68" s="3">
        <v>8.6850997999999997</v>
      </c>
      <c r="L68" s="3">
        <v>-0.65957125000000005</v>
      </c>
      <c r="M68" s="3">
        <v>7.64935922</v>
      </c>
    </row>
    <row r="69" spans="2:13">
      <c r="B69" s="80">
        <v>34182</v>
      </c>
      <c r="C69" s="3">
        <v>12.154387549999999</v>
      </c>
      <c r="D69" s="3">
        <v>0.66164727000000001</v>
      </c>
      <c r="E69" s="3">
        <v>5.0726363799999996</v>
      </c>
      <c r="F69" s="3">
        <v>3.3739456400000001</v>
      </c>
      <c r="H69" s="80">
        <v>34182</v>
      </c>
      <c r="I69" s="3">
        <v>38.339225710000001</v>
      </c>
      <c r="J69" s="3">
        <v>8.6978475</v>
      </c>
      <c r="K69" s="3">
        <v>8.4966976200000008</v>
      </c>
      <c r="L69" s="3">
        <v>-0.42401598000000001</v>
      </c>
      <c r="M69" s="3">
        <v>7.2253432399999999</v>
      </c>
    </row>
    <row r="70" spans="2:13">
      <c r="B70" s="80">
        <v>34213</v>
      </c>
      <c r="C70" s="3">
        <v>12.242542670000001</v>
      </c>
      <c r="D70" s="3">
        <v>0.72529463000000005</v>
      </c>
      <c r="E70" s="3">
        <v>5.5581947300000003</v>
      </c>
      <c r="F70" s="3">
        <v>4.1237113399999998</v>
      </c>
      <c r="H70" s="80">
        <v>34213</v>
      </c>
      <c r="I70" s="3">
        <v>38.383636500000001</v>
      </c>
      <c r="J70" s="3">
        <v>8.37211572</v>
      </c>
      <c r="K70" s="3">
        <v>8.3257809900000002</v>
      </c>
      <c r="L70" s="3">
        <v>-0.21959793</v>
      </c>
      <c r="M70" s="3">
        <v>7.00574531</v>
      </c>
    </row>
    <row r="71" spans="2:13">
      <c r="B71" s="80">
        <v>34243</v>
      </c>
      <c r="C71" s="3">
        <v>12.330697799999999</v>
      </c>
      <c r="D71" s="3">
        <v>0.72007206999999995</v>
      </c>
      <c r="E71" s="3">
        <v>5.4665410000000003</v>
      </c>
      <c r="F71" s="3">
        <v>4.87347704</v>
      </c>
      <c r="H71" s="80">
        <v>34243</v>
      </c>
      <c r="I71" s="3">
        <v>38.489910989999998</v>
      </c>
      <c r="J71" s="3">
        <v>8.1673769499999995</v>
      </c>
      <c r="K71" s="3">
        <v>8.2065925800000006</v>
      </c>
      <c r="L71" s="3">
        <v>0.16243109</v>
      </c>
      <c r="M71" s="3">
        <v>7.1681764000000001</v>
      </c>
    </row>
    <row r="72" spans="2:13">
      <c r="B72" s="80">
        <v>34274</v>
      </c>
      <c r="C72" s="3">
        <v>12.37202051</v>
      </c>
      <c r="D72" s="3">
        <v>0.33512060999999999</v>
      </c>
      <c r="E72" s="3">
        <v>5.6954577899999999</v>
      </c>
      <c r="F72" s="3">
        <v>5.2249297099999996</v>
      </c>
      <c r="H72" s="80">
        <v>34274</v>
      </c>
      <c r="I72" s="3">
        <v>38.64486849</v>
      </c>
      <c r="J72" s="3">
        <v>8.1058575499999996</v>
      </c>
      <c r="K72" s="3">
        <v>8.1518297700000009</v>
      </c>
      <c r="L72" s="3">
        <v>0.45167549000000001</v>
      </c>
      <c r="M72" s="3">
        <v>7.6198518899999996</v>
      </c>
    </row>
    <row r="73" spans="2:13">
      <c r="B73" s="80">
        <v>34304</v>
      </c>
      <c r="C73" s="3">
        <v>12.490478960000001</v>
      </c>
      <c r="D73" s="3">
        <v>0.95747053000000004</v>
      </c>
      <c r="E73" s="3">
        <v>6.2324273799999999</v>
      </c>
      <c r="F73" s="3">
        <v>6.2324273699999999</v>
      </c>
      <c r="H73" s="80">
        <v>34304</v>
      </c>
      <c r="I73" s="3">
        <v>38.777479409999998</v>
      </c>
      <c r="J73" s="3">
        <v>8.1154091200000007</v>
      </c>
      <c r="K73" s="3">
        <v>8.1154091200000007</v>
      </c>
      <c r="L73" s="3">
        <v>0.10628886</v>
      </c>
      <c r="M73" s="3">
        <v>7.7261407499999999</v>
      </c>
    </row>
    <row r="74" spans="2:13">
      <c r="B74" s="80">
        <v>34335</v>
      </c>
      <c r="C74" s="3">
        <v>12.63373103</v>
      </c>
      <c r="D74" s="3">
        <v>1.1468901300000001</v>
      </c>
      <c r="E74" s="3">
        <v>7.0744805199999998</v>
      </c>
      <c r="F74" s="3">
        <v>1.1468901600000001</v>
      </c>
      <c r="H74" s="80">
        <v>34335</v>
      </c>
      <c r="I74" s="3">
        <v>38.902789589999998</v>
      </c>
      <c r="J74" s="3">
        <v>8.0396490200000006</v>
      </c>
      <c r="K74" s="3">
        <v>6.98578002</v>
      </c>
      <c r="L74" s="3">
        <v>-0.74036073000000002</v>
      </c>
      <c r="M74" s="3">
        <v>6.98578002</v>
      </c>
    </row>
    <row r="75" spans="2:13">
      <c r="B75" s="80">
        <v>34366</v>
      </c>
      <c r="C75" s="3">
        <v>12.790757340000001</v>
      </c>
      <c r="D75" s="3">
        <v>1.2429132000000001</v>
      </c>
      <c r="E75" s="3">
        <v>8.4813083799999998</v>
      </c>
      <c r="F75" s="3">
        <v>2.40405823</v>
      </c>
      <c r="H75" s="80">
        <v>34366</v>
      </c>
      <c r="I75" s="3">
        <v>39.140386829999997</v>
      </c>
      <c r="J75" s="3">
        <v>7.8094798699999997</v>
      </c>
      <c r="K75" s="3">
        <v>6.51250003</v>
      </c>
      <c r="L75" s="3">
        <v>-0.93955584000000003</v>
      </c>
      <c r="M75" s="3">
        <v>6.0462241800000003</v>
      </c>
    </row>
    <row r="76" spans="2:13">
      <c r="B76" s="80">
        <v>34394</v>
      </c>
      <c r="C76" s="3">
        <v>12.87891247</v>
      </c>
      <c r="D76" s="3">
        <v>0.68920961999999997</v>
      </c>
      <c r="E76" s="3">
        <v>8.9489630099999999</v>
      </c>
      <c r="F76" s="3">
        <v>3.1098367900000001</v>
      </c>
      <c r="H76" s="80">
        <v>34394</v>
      </c>
      <c r="I76" s="3">
        <v>39.482382139999999</v>
      </c>
      <c r="J76" s="3">
        <v>7.4926445399999997</v>
      </c>
      <c r="K76" s="3">
        <v>6.2401377399999998</v>
      </c>
      <c r="L76" s="3">
        <v>-0.34037636999999998</v>
      </c>
      <c r="M76" s="3">
        <v>5.7058478099999999</v>
      </c>
    </row>
    <row r="77" spans="2:13">
      <c r="B77" s="80">
        <v>34425</v>
      </c>
      <c r="C77" s="3">
        <v>12.98910637</v>
      </c>
      <c r="D77" s="3">
        <v>0.85561494999999999</v>
      </c>
      <c r="E77" s="3">
        <v>9.1687891199999996</v>
      </c>
      <c r="F77" s="3">
        <v>3.99205999</v>
      </c>
      <c r="H77" s="80">
        <v>34425</v>
      </c>
      <c r="I77" s="3">
        <v>39.745167100000003</v>
      </c>
      <c r="J77" s="3">
        <v>7.1661213899999998</v>
      </c>
      <c r="K77" s="3">
        <v>6.0981299800000004</v>
      </c>
      <c r="L77" s="3">
        <v>-2.541933E-2</v>
      </c>
      <c r="M77" s="3">
        <v>5.6804284799999998</v>
      </c>
    </row>
    <row r="78" spans="2:13">
      <c r="B78" s="80">
        <v>34455</v>
      </c>
      <c r="C78" s="3">
        <v>13.24255235</v>
      </c>
      <c r="D78" s="3">
        <v>1.9512195299999999</v>
      </c>
      <c r="E78" s="3">
        <v>11.067467710000001</v>
      </c>
      <c r="F78" s="3">
        <v>6.0211733599999997</v>
      </c>
      <c r="H78" s="80">
        <v>34455</v>
      </c>
      <c r="I78" s="3">
        <v>39.906880080000001</v>
      </c>
      <c r="J78" s="3">
        <v>6.8726763799999997</v>
      </c>
      <c r="K78" s="3">
        <v>5.9937458799999996</v>
      </c>
      <c r="L78" s="3">
        <v>-9.6062380000000003E-2</v>
      </c>
      <c r="M78" s="3">
        <v>5.5843661000000004</v>
      </c>
    </row>
    <row r="79" spans="2:13">
      <c r="B79" s="80">
        <v>34486</v>
      </c>
      <c r="C79" s="3">
        <v>13.44916592</v>
      </c>
      <c r="D79" s="3">
        <v>1.5602246799999999</v>
      </c>
      <c r="E79" s="3">
        <v>12.07529843</v>
      </c>
      <c r="F79" s="3">
        <v>7.6753418599999996</v>
      </c>
      <c r="H79" s="80">
        <v>34486</v>
      </c>
      <c r="I79" s="3">
        <v>40.032588390000001</v>
      </c>
      <c r="J79" s="3">
        <v>6.6268828700000002</v>
      </c>
      <c r="K79" s="3">
        <v>5.8861056400000002</v>
      </c>
      <c r="L79" s="3">
        <v>-0.22526017000000001</v>
      </c>
      <c r="M79" s="3">
        <v>5.3591059300000001</v>
      </c>
    </row>
    <row r="80" spans="2:13">
      <c r="B80" s="80">
        <v>34516</v>
      </c>
      <c r="C80" s="3">
        <v>13.61445677</v>
      </c>
      <c r="D80" s="3">
        <v>1.22900447</v>
      </c>
      <c r="E80" s="3">
        <v>12.75382158</v>
      </c>
      <c r="F80" s="3">
        <v>8.99867667</v>
      </c>
      <c r="H80" s="80">
        <v>34516</v>
      </c>
      <c r="I80" s="3">
        <v>40.162349149999997</v>
      </c>
      <c r="J80" s="3">
        <v>6.4123093899999999</v>
      </c>
      <c r="K80" s="3">
        <v>5.7710641499999999</v>
      </c>
      <c r="L80" s="3">
        <v>-0.26244352999999998</v>
      </c>
      <c r="M80" s="3">
        <v>5.0966623999999996</v>
      </c>
    </row>
    <row r="81" spans="2:13">
      <c r="B81" s="80">
        <v>34547</v>
      </c>
      <c r="C81" s="3">
        <v>13.975341800000001</v>
      </c>
      <c r="D81" s="3">
        <v>2.6507486600000001</v>
      </c>
      <c r="E81" s="3">
        <v>14.981867599999999</v>
      </c>
      <c r="F81" s="3">
        <v>11.887957650000001</v>
      </c>
      <c r="H81" s="80">
        <v>34547</v>
      </c>
      <c r="I81" s="3">
        <v>40.317087049999998</v>
      </c>
      <c r="J81" s="3">
        <v>6.2387039700000004</v>
      </c>
      <c r="K81" s="3">
        <v>5.6929745699999996</v>
      </c>
      <c r="L81" s="3">
        <v>6.2182889999999998E-2</v>
      </c>
      <c r="M81" s="3">
        <v>5.1588452900000004</v>
      </c>
    </row>
    <row r="82" spans="2:13">
      <c r="B82" s="80">
        <v>34578</v>
      </c>
      <c r="C82" s="3">
        <v>14.206749</v>
      </c>
      <c r="D82" s="3">
        <v>1.65582498</v>
      </c>
      <c r="E82" s="3">
        <v>16.04410442</v>
      </c>
      <c r="F82" s="3">
        <v>13.74062638</v>
      </c>
      <c r="H82" s="80">
        <v>34578</v>
      </c>
      <c r="I82" s="3">
        <v>40.407854829999998</v>
      </c>
      <c r="J82" s="3">
        <v>6.0942116200000003</v>
      </c>
      <c r="K82" s="3">
        <v>5.6454906100000004</v>
      </c>
      <c r="L82" s="3">
        <v>0.11480389000000001</v>
      </c>
      <c r="M82" s="3">
        <v>5.2736491799999996</v>
      </c>
    </row>
    <row r="83" spans="2:13">
      <c r="B83" s="80">
        <v>34608</v>
      </c>
      <c r="C83" s="3">
        <v>14.4381562</v>
      </c>
      <c r="D83" s="3">
        <v>1.628854</v>
      </c>
      <c r="E83" s="3">
        <v>17.091152780000002</v>
      </c>
      <c r="F83" s="3">
        <v>15.593295100000001</v>
      </c>
      <c r="H83" s="80">
        <v>34608</v>
      </c>
      <c r="I83" s="3">
        <v>40.367119799999998</v>
      </c>
      <c r="J83" s="3">
        <v>5.9041249000000002</v>
      </c>
      <c r="K83" s="3">
        <v>5.5671399800000003</v>
      </c>
      <c r="L83" s="3">
        <v>-0.39650406999999999</v>
      </c>
      <c r="M83" s="3">
        <v>4.8771451099999998</v>
      </c>
    </row>
    <row r="84" spans="2:13">
      <c r="B84" s="80">
        <v>34639</v>
      </c>
      <c r="C84" s="3">
        <v>14.697111870000001</v>
      </c>
      <c r="D84" s="3">
        <v>1.79355083</v>
      </c>
      <c r="E84" s="3">
        <v>18.793141819999999</v>
      </c>
      <c r="F84" s="3">
        <v>17.66651963</v>
      </c>
      <c r="H84" s="80">
        <v>34639</v>
      </c>
      <c r="I84" s="3">
        <v>40.240709279999997</v>
      </c>
      <c r="J84" s="3">
        <v>5.6161538999999996</v>
      </c>
      <c r="K84" s="3">
        <v>5.4336196299999999</v>
      </c>
      <c r="L84" s="3">
        <v>-0.74764266000000001</v>
      </c>
      <c r="M84" s="3">
        <v>4.1295024500000004</v>
      </c>
    </row>
    <row r="85" spans="2:13">
      <c r="B85" s="80">
        <v>34669</v>
      </c>
      <c r="C85" s="3">
        <v>14.978106329999999</v>
      </c>
      <c r="D85" s="3">
        <v>1.9119025700000001</v>
      </c>
      <c r="E85" s="3">
        <v>19.91618879</v>
      </c>
      <c r="F85" s="3">
        <v>19.9161888</v>
      </c>
      <c r="H85" s="80">
        <v>34669</v>
      </c>
      <c r="I85" s="3">
        <v>40.17792953</v>
      </c>
      <c r="J85" s="3">
        <v>5.2782862599999998</v>
      </c>
      <c r="K85" s="3">
        <v>5.2782862699999997</v>
      </c>
      <c r="L85" s="3">
        <v>-0.51799870999999997</v>
      </c>
      <c r="M85" s="3">
        <v>3.6115037399999999</v>
      </c>
    </row>
    <row r="86" spans="2:13">
      <c r="B86" s="80">
        <v>34700</v>
      </c>
      <c r="C86" s="3">
        <v>15.512546759999999</v>
      </c>
      <c r="D86" s="3">
        <v>3.56814418</v>
      </c>
      <c r="E86" s="3">
        <v>22.786742279999999</v>
      </c>
      <c r="F86" s="3">
        <v>3.5681441999999999</v>
      </c>
      <c r="H86" s="80">
        <v>34700</v>
      </c>
      <c r="I86" s="3">
        <v>40.248107349999998</v>
      </c>
      <c r="J86" s="3">
        <v>4.9877459899999996</v>
      </c>
      <c r="K86" s="3">
        <v>3.4581524199999998</v>
      </c>
      <c r="L86" s="3">
        <v>-0.15335132000000001</v>
      </c>
      <c r="M86" s="3">
        <v>3.4581524199999998</v>
      </c>
    </row>
    <row r="87" spans="2:13">
      <c r="B87" s="80">
        <v>34731</v>
      </c>
      <c r="C87" s="3">
        <v>15.79078636</v>
      </c>
      <c r="D87" s="3">
        <v>1.7936422999999999</v>
      </c>
      <c r="E87" s="3">
        <v>23.454662930000001</v>
      </c>
      <c r="F87" s="3">
        <v>5.4257862799999996</v>
      </c>
      <c r="H87" s="80">
        <v>34731</v>
      </c>
      <c r="I87" s="3">
        <v>40.324515609999999</v>
      </c>
      <c r="J87" s="3">
        <v>4.7356461000000003</v>
      </c>
      <c r="K87" s="3">
        <v>3.2410861</v>
      </c>
      <c r="L87" s="3">
        <v>-0.43281497000000002</v>
      </c>
      <c r="M87" s="3">
        <v>3.0253374499999999</v>
      </c>
    </row>
    <row r="88" spans="2:13">
      <c r="B88" s="80">
        <v>34759</v>
      </c>
      <c r="C88" s="3">
        <v>16.02494841</v>
      </c>
      <c r="D88" s="3">
        <v>1.4829030299999999</v>
      </c>
      <c r="E88" s="3">
        <v>24.42780745</v>
      </c>
      <c r="F88" s="3">
        <v>6.9891484300000002</v>
      </c>
      <c r="H88" s="80">
        <v>34759</v>
      </c>
      <c r="I88" s="3">
        <v>40.385648359999998</v>
      </c>
      <c r="J88" s="3">
        <v>4.44787467</v>
      </c>
      <c r="K88" s="3">
        <v>2.92082233</v>
      </c>
      <c r="L88" s="3">
        <v>-0.73756712999999996</v>
      </c>
      <c r="M88" s="3">
        <v>2.2877703199999999</v>
      </c>
    </row>
    <row r="89" spans="2:13">
      <c r="B89" s="80">
        <v>34790</v>
      </c>
      <c r="C89" s="3">
        <v>16.24258137</v>
      </c>
      <c r="D89" s="3">
        <v>1.3580883699999999</v>
      </c>
      <c r="E89" s="3">
        <v>25.047720049999999</v>
      </c>
      <c r="F89" s="3">
        <v>8.4421555999999995</v>
      </c>
      <c r="H89" s="80">
        <v>34790</v>
      </c>
      <c r="I89" s="3">
        <v>40.58366453</v>
      </c>
      <c r="J89" s="3">
        <v>4.1476315899999996</v>
      </c>
      <c r="K89" s="3">
        <v>2.7158329499999998</v>
      </c>
      <c r="L89" s="3">
        <v>-0.17808631999999999</v>
      </c>
      <c r="M89" s="3">
        <v>2.1096840000000001</v>
      </c>
    </row>
    <row r="90" spans="2:13">
      <c r="B90" s="80">
        <v>34820</v>
      </c>
      <c r="C90" s="3">
        <v>16.47949826</v>
      </c>
      <c r="D90" s="3">
        <v>1.4586159999999999</v>
      </c>
      <c r="E90" s="3">
        <v>24.44351983</v>
      </c>
      <c r="F90" s="3">
        <v>10.023910239999999</v>
      </c>
      <c r="H90" s="80">
        <v>34820</v>
      </c>
      <c r="I90" s="3">
        <v>40.916957050000001</v>
      </c>
      <c r="J90" s="3">
        <v>3.89267794</v>
      </c>
      <c r="K90" s="3">
        <v>2.6784416700000002</v>
      </c>
      <c r="L90" s="3">
        <v>0.42140079000000003</v>
      </c>
      <c r="M90" s="3">
        <v>2.53108479</v>
      </c>
    </row>
    <row r="91" spans="2:13">
      <c r="B91" s="80">
        <v>34851</v>
      </c>
      <c r="C91" s="3">
        <v>16.82385421</v>
      </c>
      <c r="D91" s="3">
        <v>2.0896021500000002</v>
      </c>
      <c r="E91" s="3">
        <v>25.092175309999998</v>
      </c>
      <c r="F91" s="3">
        <v>12.32297223</v>
      </c>
      <c r="H91" s="80">
        <v>34851</v>
      </c>
      <c r="I91" s="3">
        <v>41.199587989999998</v>
      </c>
      <c r="J91" s="3">
        <v>3.69002681</v>
      </c>
      <c r="K91" s="3">
        <v>2.7183851799999998</v>
      </c>
      <c r="L91" s="3">
        <v>0.38403923000000001</v>
      </c>
      <c r="M91" s="3">
        <v>2.9151240199999999</v>
      </c>
    </row>
    <row r="92" spans="2:13">
      <c r="B92" s="80">
        <v>34881</v>
      </c>
      <c r="C92" s="3">
        <v>17.024958080000001</v>
      </c>
      <c r="D92" s="3">
        <v>1.19534958</v>
      </c>
      <c r="E92" s="3">
        <v>25.050586800000001</v>
      </c>
      <c r="F92" s="3">
        <v>13.665624429999999</v>
      </c>
      <c r="H92" s="80">
        <v>34881</v>
      </c>
      <c r="I92" s="3">
        <v>41.375480830000001</v>
      </c>
      <c r="J92" s="3">
        <v>3.51845279</v>
      </c>
      <c r="K92" s="3">
        <v>2.7621401699999999</v>
      </c>
      <c r="L92" s="3">
        <v>0.10544551000000001</v>
      </c>
      <c r="M92" s="3">
        <v>3.0205695299999999</v>
      </c>
    </row>
    <row r="93" spans="2:13">
      <c r="B93" s="80">
        <v>34912</v>
      </c>
      <c r="C93" s="3">
        <v>17.363804340000002</v>
      </c>
      <c r="D93" s="3">
        <v>1.9902913</v>
      </c>
      <c r="E93" s="3">
        <v>24.24600835</v>
      </c>
      <c r="F93" s="3">
        <v>15.92790142</v>
      </c>
      <c r="H93" s="80">
        <v>34912</v>
      </c>
      <c r="I93" s="3">
        <v>41.557062590000001</v>
      </c>
      <c r="J93" s="3">
        <v>3.34737215</v>
      </c>
      <c r="K93" s="3">
        <v>2.8019151799999999</v>
      </c>
      <c r="L93" s="3">
        <v>5.4988830000000002E-2</v>
      </c>
      <c r="M93" s="3">
        <v>3.07555836</v>
      </c>
    </row>
    <row r="94" spans="2:13">
      <c r="B94" s="80">
        <v>34943</v>
      </c>
      <c r="C94" s="3">
        <v>17.485017630000002</v>
      </c>
      <c r="D94" s="3">
        <v>0.69808026000000001</v>
      </c>
      <c r="E94" s="3">
        <v>23.075431470000002</v>
      </c>
      <c r="F94" s="3">
        <v>16.737171230000001</v>
      </c>
      <c r="H94" s="80">
        <v>34943</v>
      </c>
      <c r="I94" s="3">
        <v>41.763623590000002</v>
      </c>
      <c r="J94" s="3">
        <v>3.1920572699999998</v>
      </c>
      <c r="K94" s="3">
        <v>2.8643492799999999</v>
      </c>
      <c r="L94" s="3">
        <v>0.27965256999999999</v>
      </c>
      <c r="M94" s="3">
        <v>3.3552109300000001</v>
      </c>
    </row>
    <row r="95" spans="2:13">
      <c r="B95" s="80">
        <v>34973</v>
      </c>
      <c r="C95" s="3">
        <v>17.91477385</v>
      </c>
      <c r="D95" s="3">
        <v>2.4578540800000002</v>
      </c>
      <c r="E95" s="3">
        <v>24.079374139999999</v>
      </c>
      <c r="F95" s="3">
        <v>19.60640059</v>
      </c>
      <c r="H95" s="80">
        <v>34973</v>
      </c>
      <c r="I95" s="3">
        <v>42.023284369999999</v>
      </c>
      <c r="J95" s="3">
        <v>3.1330168199999999</v>
      </c>
      <c r="K95" s="3">
        <v>2.9898081699999999</v>
      </c>
      <c r="L95" s="3">
        <v>0.74754542000000002</v>
      </c>
      <c r="M95" s="3">
        <v>4.1027563499999999</v>
      </c>
    </row>
    <row r="96" spans="2:13">
      <c r="B96" s="80">
        <v>35004</v>
      </c>
      <c r="C96" s="3">
        <v>18.118632569999999</v>
      </c>
      <c r="D96" s="3">
        <v>1.1379363300000001</v>
      </c>
      <c r="E96" s="3">
        <v>23.280224919999998</v>
      </c>
      <c r="F96" s="3">
        <v>20.96744528</v>
      </c>
      <c r="H96" s="80">
        <v>35004</v>
      </c>
      <c r="I96" s="3">
        <v>42.479378779999998</v>
      </c>
      <c r="J96" s="3">
        <v>3.2571743299999998</v>
      </c>
      <c r="K96" s="3">
        <v>3.22585488</v>
      </c>
      <c r="L96" s="3">
        <v>1.4604395800000001</v>
      </c>
      <c r="M96" s="3">
        <v>5.56319593</v>
      </c>
    </row>
    <row r="97" spans="2:13">
      <c r="B97" s="80">
        <v>35034</v>
      </c>
      <c r="C97" s="3">
        <v>18.25362011</v>
      </c>
      <c r="D97" s="3">
        <v>0.74502056999999999</v>
      </c>
      <c r="E97" s="3">
        <v>21.868677569999999</v>
      </c>
      <c r="F97" s="3">
        <v>21.86867758</v>
      </c>
      <c r="H97" s="80">
        <v>35034</v>
      </c>
      <c r="I97" s="3">
        <v>43.023391660000001</v>
      </c>
      <c r="J97" s="3">
        <v>3.5493952100000001</v>
      </c>
      <c r="K97" s="3">
        <v>3.5493952100000001</v>
      </c>
      <c r="L97" s="3">
        <v>1.51895629</v>
      </c>
      <c r="M97" s="3">
        <v>7.0821522200000002</v>
      </c>
    </row>
    <row r="98" spans="2:13">
      <c r="B98" s="80">
        <v>35065</v>
      </c>
      <c r="C98" s="3">
        <v>18.68613118</v>
      </c>
      <c r="D98" s="3">
        <v>2.36945366</v>
      </c>
      <c r="E98" s="3">
        <v>20.45817795</v>
      </c>
      <c r="F98" s="3">
        <v>2.36945367</v>
      </c>
      <c r="H98" s="80">
        <v>35065</v>
      </c>
      <c r="I98" s="3">
        <v>43.40887171</v>
      </c>
      <c r="J98" s="3">
        <v>3.9174899299999999</v>
      </c>
      <c r="K98" s="3">
        <v>7.8531999700000004</v>
      </c>
      <c r="L98" s="3">
        <v>0.77104775999999997</v>
      </c>
      <c r="M98" s="3">
        <v>7.8531999800000003</v>
      </c>
    </row>
    <row r="99" spans="2:13">
      <c r="B99" s="80">
        <v>35096</v>
      </c>
      <c r="C99" s="3">
        <v>18.810099319999999</v>
      </c>
      <c r="D99" s="3">
        <v>0.66342325999999996</v>
      </c>
      <c r="E99" s="3">
        <v>19.120725790000002</v>
      </c>
      <c r="F99" s="3">
        <v>3.0485964399999999</v>
      </c>
      <c r="H99" s="80">
        <v>35096</v>
      </c>
      <c r="I99" s="3">
        <v>40.845463539999997</v>
      </c>
      <c r="J99" s="3">
        <v>3.7700968600000002</v>
      </c>
      <c r="K99" s="3">
        <v>4.5694333299999998</v>
      </c>
      <c r="L99" s="3">
        <v>-6.5613111100000001</v>
      </c>
      <c r="M99" s="3">
        <v>1.29188887</v>
      </c>
    </row>
    <row r="100" spans="2:13">
      <c r="B100" s="80">
        <v>35125</v>
      </c>
      <c r="C100" s="3">
        <v>19.027732279999999</v>
      </c>
      <c r="D100" s="3">
        <v>1.15700059</v>
      </c>
      <c r="E100" s="3">
        <v>18.7381812</v>
      </c>
      <c r="F100" s="3">
        <v>4.2408693</v>
      </c>
      <c r="H100" s="80">
        <v>35125</v>
      </c>
      <c r="I100" s="3">
        <v>41.058770510000002</v>
      </c>
      <c r="J100" s="3">
        <v>3.7153198700000001</v>
      </c>
      <c r="K100" s="3">
        <v>3.6002783300000001</v>
      </c>
      <c r="L100" s="3">
        <v>0.37484715000000002</v>
      </c>
      <c r="M100" s="3">
        <v>1.6667360200000001</v>
      </c>
    </row>
    <row r="101" spans="2:13">
      <c r="B101" s="80">
        <v>35156</v>
      </c>
      <c r="C101" s="3">
        <v>19.069054990000001</v>
      </c>
      <c r="D101" s="3">
        <v>0.21717096999999999</v>
      </c>
      <c r="E101" s="3">
        <v>17.401628200000001</v>
      </c>
      <c r="F101" s="3">
        <v>4.4672502300000003</v>
      </c>
      <c r="H101" s="80">
        <v>35156</v>
      </c>
      <c r="I101" s="3">
        <v>41.246586460000003</v>
      </c>
      <c r="J101" s="3">
        <v>3.6725326800000002</v>
      </c>
      <c r="K101" s="3">
        <v>3.1061633199999998</v>
      </c>
      <c r="L101" s="3">
        <v>-3.3266160000000003E-2</v>
      </c>
      <c r="M101" s="3">
        <v>1.6334698599999999</v>
      </c>
    </row>
    <row r="102" spans="2:13">
      <c r="B102" s="80">
        <v>35186</v>
      </c>
      <c r="C102" s="3">
        <v>19.316991269999999</v>
      </c>
      <c r="D102" s="3">
        <v>1.30020224</v>
      </c>
      <c r="E102" s="3">
        <v>17.21832161</v>
      </c>
      <c r="F102" s="3">
        <v>5.8255357700000001</v>
      </c>
      <c r="H102" s="80">
        <v>35186</v>
      </c>
      <c r="I102" s="3">
        <v>41.44567516</v>
      </c>
      <c r="J102" s="3">
        <v>3.5654504199999999</v>
      </c>
      <c r="K102" s="3">
        <v>2.7395558699999998</v>
      </c>
      <c r="L102" s="3">
        <v>-0.34129628000000001</v>
      </c>
      <c r="M102" s="3">
        <v>1.29217358</v>
      </c>
    </row>
    <row r="103" spans="2:13">
      <c r="B103" s="80">
        <v>35217</v>
      </c>
      <c r="C103" s="3">
        <v>19.449223960000001</v>
      </c>
      <c r="D103" s="3">
        <v>0.68454082000000005</v>
      </c>
      <c r="E103" s="3">
        <v>15.605043390000001</v>
      </c>
      <c r="F103" s="3">
        <v>6.5499547199999997</v>
      </c>
      <c r="H103" s="80">
        <v>35217</v>
      </c>
      <c r="I103" s="3">
        <v>41.686354590000001</v>
      </c>
      <c r="J103" s="3">
        <v>3.41671872</v>
      </c>
      <c r="K103" s="3">
        <v>2.47610551</v>
      </c>
      <c r="L103" s="3">
        <v>-0.11068943000000001</v>
      </c>
      <c r="M103" s="3">
        <v>1.18148415</v>
      </c>
    </row>
    <row r="104" spans="2:13">
      <c r="B104" s="80">
        <v>35247</v>
      </c>
      <c r="C104" s="3">
        <v>19.738482959999999</v>
      </c>
      <c r="D104" s="3">
        <v>1.4872521400000001</v>
      </c>
      <c r="E104" s="3">
        <v>15.938511370000001</v>
      </c>
      <c r="F104" s="3">
        <v>8.1346211900000007</v>
      </c>
      <c r="H104" s="80">
        <v>35247</v>
      </c>
      <c r="I104" s="3">
        <v>41.945438330000002</v>
      </c>
      <c r="J104" s="3">
        <v>3.2760073799999998</v>
      </c>
      <c r="K104" s="3">
        <v>2.3166357299999998</v>
      </c>
      <c r="L104" s="3">
        <v>0.19604062999999999</v>
      </c>
      <c r="M104" s="3">
        <v>1.3775247799999999</v>
      </c>
    </row>
    <row r="105" spans="2:13">
      <c r="B105" s="80">
        <v>35278</v>
      </c>
      <c r="C105" s="3">
        <v>19.848676860000001</v>
      </c>
      <c r="D105" s="3">
        <v>0.55826935</v>
      </c>
      <c r="E105" s="3">
        <v>14.310645709999999</v>
      </c>
      <c r="F105" s="3">
        <v>8.7383036500000006</v>
      </c>
      <c r="H105" s="80">
        <v>35278</v>
      </c>
      <c r="I105" s="3">
        <v>42.207566470000003</v>
      </c>
      <c r="J105" s="3">
        <v>3.1468329000000002</v>
      </c>
      <c r="K105" s="3">
        <v>2.22103546</v>
      </c>
      <c r="L105" s="3">
        <v>0.18780211999999999</v>
      </c>
      <c r="M105" s="3">
        <v>1.5653269000000001</v>
      </c>
    </row>
    <row r="106" spans="2:13">
      <c r="B106" s="80">
        <v>35309</v>
      </c>
      <c r="C106" s="3">
        <v>20.091103449999999</v>
      </c>
      <c r="D106" s="3">
        <v>1.22137406</v>
      </c>
      <c r="E106" s="3">
        <v>14.904679399999999</v>
      </c>
      <c r="F106" s="3">
        <v>10.06640507</v>
      </c>
      <c r="H106" s="80">
        <v>35309</v>
      </c>
      <c r="I106" s="3">
        <v>42.50605968</v>
      </c>
      <c r="J106" s="3">
        <v>3.0127207999999999</v>
      </c>
      <c r="K106" s="3">
        <v>2.1707717299999998</v>
      </c>
      <c r="L106" s="3">
        <v>0.21238304999999999</v>
      </c>
      <c r="M106" s="3">
        <v>1.77770995</v>
      </c>
    </row>
    <row r="107" spans="2:13">
      <c r="B107" s="80">
        <v>35339</v>
      </c>
      <c r="C107" s="3">
        <v>20.31149125</v>
      </c>
      <c r="D107" s="3">
        <v>1.09694224</v>
      </c>
      <c r="E107" s="3">
        <v>13.37844072</v>
      </c>
      <c r="F107" s="3">
        <v>11.273770000000001</v>
      </c>
      <c r="H107" s="80">
        <v>35339</v>
      </c>
      <c r="I107" s="3">
        <v>42.785780469999999</v>
      </c>
      <c r="J107" s="3">
        <v>2.8204692200000001</v>
      </c>
      <c r="K107" s="3">
        <v>2.1342850000000002</v>
      </c>
      <c r="L107" s="3">
        <v>3.6751039999999999E-2</v>
      </c>
      <c r="M107" s="3">
        <v>1.8144609899999999</v>
      </c>
    </row>
    <row r="108" spans="2:13">
      <c r="B108" s="80">
        <v>35370</v>
      </c>
      <c r="C108" s="3">
        <v>20.498820890000001</v>
      </c>
      <c r="D108" s="3">
        <v>0.92228403000000003</v>
      </c>
      <c r="E108" s="3">
        <v>13.136688489999999</v>
      </c>
      <c r="F108" s="3">
        <v>12.30003018</v>
      </c>
      <c r="H108" s="80">
        <v>35370</v>
      </c>
      <c r="I108" s="3">
        <v>42.973469510000001</v>
      </c>
      <c r="J108" s="3">
        <v>2.4538180000000001</v>
      </c>
      <c r="K108" s="3">
        <v>2.04318781</v>
      </c>
      <c r="L108" s="3">
        <v>-0.65133021000000002</v>
      </c>
      <c r="M108" s="3">
        <v>1.1631307799999999</v>
      </c>
    </row>
    <row r="109" spans="2:13">
      <c r="B109" s="80">
        <v>35400</v>
      </c>
      <c r="C109" s="3">
        <v>20.672376289999999</v>
      </c>
      <c r="D109" s="3">
        <v>0.84666041000000003</v>
      </c>
      <c r="E109" s="3">
        <v>13.25083006</v>
      </c>
      <c r="F109" s="3">
        <v>13.25083006</v>
      </c>
      <c r="H109" s="80">
        <v>35400</v>
      </c>
      <c r="I109" s="3">
        <v>43.165527230000002</v>
      </c>
      <c r="J109" s="3">
        <v>1.8945808799999999</v>
      </c>
      <c r="K109" s="3">
        <v>1.89458087</v>
      </c>
      <c r="L109" s="3">
        <v>-0.83276265999999999</v>
      </c>
      <c r="M109" s="3">
        <v>0.33036811999999999</v>
      </c>
    </row>
    <row r="110" spans="2:13">
      <c r="B110" s="80">
        <v>35431</v>
      </c>
      <c r="C110" s="3">
        <v>20.964390130000002</v>
      </c>
      <c r="D110" s="3">
        <v>1.4125799400000001</v>
      </c>
      <c r="E110" s="3">
        <v>12.1922453</v>
      </c>
      <c r="F110" s="3">
        <v>1.41257996</v>
      </c>
      <c r="H110" s="80">
        <v>35431</v>
      </c>
      <c r="I110" s="3">
        <v>43.439237810000002</v>
      </c>
      <c r="J110" s="3">
        <v>1.2552990399999999</v>
      </c>
      <c r="K110" s="3">
        <v>6.9953680000000004E-2</v>
      </c>
      <c r="L110" s="3">
        <v>-0.26041445000000002</v>
      </c>
      <c r="M110" s="3">
        <v>6.9953669999999996E-2</v>
      </c>
    </row>
    <row r="111" spans="2:13">
      <c r="B111" s="80">
        <v>35462</v>
      </c>
      <c r="C111" s="3">
        <v>21.129680990000001</v>
      </c>
      <c r="D111" s="3">
        <v>0.78843629000000004</v>
      </c>
      <c r="E111" s="3">
        <v>12.331575880000001</v>
      </c>
      <c r="F111" s="3">
        <v>2.2121535200000002</v>
      </c>
      <c r="H111" s="80">
        <v>35462</v>
      </c>
      <c r="I111" s="3">
        <v>43.685172280000003</v>
      </c>
      <c r="J111" s="3">
        <v>1.7181483799999999</v>
      </c>
      <c r="K111" s="3">
        <v>3.40644174</v>
      </c>
      <c r="L111" s="3">
        <v>6.8823697800000003</v>
      </c>
      <c r="M111" s="3">
        <v>6.9523234499999997</v>
      </c>
    </row>
    <row r="112" spans="2:13">
      <c r="B112" s="80">
        <v>35490</v>
      </c>
      <c r="C112" s="3">
        <v>21.31976547</v>
      </c>
      <c r="D112" s="3">
        <v>0.89960885000000002</v>
      </c>
      <c r="E112" s="3">
        <v>12.045750679999999</v>
      </c>
      <c r="F112" s="3">
        <v>3.1316631099999999</v>
      </c>
      <c r="H112" s="80">
        <v>35490</v>
      </c>
      <c r="I112" s="3">
        <v>43.893344120000002</v>
      </c>
      <c r="J112" s="3">
        <v>2.1479231599999999</v>
      </c>
      <c r="K112" s="3">
        <v>4.5523159099999999</v>
      </c>
      <c r="L112" s="3">
        <v>-4.8625229999999998E-2</v>
      </c>
      <c r="M112" s="3">
        <v>6.9036982199999999</v>
      </c>
    </row>
    <row r="113" spans="2:13">
      <c r="B113" s="80">
        <v>35521</v>
      </c>
      <c r="C113" s="3">
        <v>21.611779309999999</v>
      </c>
      <c r="D113" s="3">
        <v>1.36968599</v>
      </c>
      <c r="E113" s="3">
        <v>13.334296439999999</v>
      </c>
      <c r="F113" s="3">
        <v>4.5442430700000003</v>
      </c>
      <c r="H113" s="80">
        <v>35521</v>
      </c>
      <c r="I113" s="3">
        <v>44.143537860000002</v>
      </c>
      <c r="J113" s="3">
        <v>2.5910849100000002</v>
      </c>
      <c r="K113" s="3">
        <v>5.1642745899999998</v>
      </c>
      <c r="L113" s="3">
        <v>0.11979548</v>
      </c>
      <c r="M113" s="3">
        <v>7.0234937000000004</v>
      </c>
    </row>
    <row r="114" spans="2:13">
      <c r="B114" s="80">
        <v>35551</v>
      </c>
      <c r="C114" s="3">
        <v>21.716463520000001</v>
      </c>
      <c r="D114" s="3">
        <v>0.48438497000000003</v>
      </c>
      <c r="E114" s="3">
        <v>12.42156305</v>
      </c>
      <c r="F114" s="3">
        <v>5.0506396599999999</v>
      </c>
      <c r="H114" s="80">
        <v>35551</v>
      </c>
      <c r="I114" s="3">
        <v>44.363559000000002</v>
      </c>
      <c r="J114" s="3">
        <v>3.06482594</v>
      </c>
      <c r="K114" s="3">
        <v>5.5380703999999996</v>
      </c>
      <c r="L114" s="3">
        <v>1.6767629999999999E-2</v>
      </c>
      <c r="M114" s="3">
        <v>7.0402613299999999</v>
      </c>
    </row>
    <row r="115" spans="2:13">
      <c r="B115" s="80">
        <v>35582</v>
      </c>
      <c r="C115" s="3">
        <v>21.843186509999999</v>
      </c>
      <c r="D115" s="3">
        <v>0.58353418999999995</v>
      </c>
      <c r="E115" s="3">
        <v>12.30878186</v>
      </c>
      <c r="F115" s="3">
        <v>5.6636460599999996</v>
      </c>
      <c r="H115" s="80">
        <v>35582</v>
      </c>
      <c r="I115" s="3">
        <v>44.547444659999996</v>
      </c>
      <c r="J115" s="3">
        <v>3.53490751</v>
      </c>
      <c r="K115" s="3">
        <v>5.7593313999999998</v>
      </c>
      <c r="L115" s="3">
        <v>-0.17688818000000001</v>
      </c>
      <c r="M115" s="3">
        <v>6.8633731500000001</v>
      </c>
    </row>
    <row r="116" spans="2:13">
      <c r="B116" s="80">
        <v>35612</v>
      </c>
      <c r="C116" s="3">
        <v>21.90930285</v>
      </c>
      <c r="D116" s="3">
        <v>0.30268633</v>
      </c>
      <c r="E116" s="3">
        <v>10.99790645</v>
      </c>
      <c r="F116" s="3">
        <v>5.9834754800000001</v>
      </c>
      <c r="H116" s="80">
        <v>35612</v>
      </c>
      <c r="I116" s="3">
        <v>44.769831289999999</v>
      </c>
      <c r="J116" s="3">
        <v>3.9795561699999999</v>
      </c>
      <c r="K116" s="3">
        <v>5.8994425399999999</v>
      </c>
      <c r="L116" s="3">
        <v>-0.12988061000000001</v>
      </c>
      <c r="M116" s="3">
        <v>6.7334925400000003</v>
      </c>
    </row>
    <row r="117" spans="2:13">
      <c r="B117" s="80">
        <v>35643</v>
      </c>
      <c r="C117" s="3">
        <v>22.204071549999998</v>
      </c>
      <c r="D117" s="3">
        <v>1.3454042900000001</v>
      </c>
      <c r="E117" s="3">
        <v>11.86675921</v>
      </c>
      <c r="F117" s="3">
        <v>7.4093816600000002</v>
      </c>
      <c r="H117" s="80">
        <v>35643</v>
      </c>
      <c r="I117" s="3">
        <v>45.055096149999997</v>
      </c>
      <c r="J117" s="3">
        <v>4.4110787599999997</v>
      </c>
      <c r="K117" s="3">
        <v>6.0065338099999996</v>
      </c>
      <c r="L117" s="3">
        <v>1.299848E-2</v>
      </c>
      <c r="M117" s="3">
        <v>6.7464910199999997</v>
      </c>
    </row>
    <row r="118" spans="2:13">
      <c r="B118" s="80">
        <v>35674</v>
      </c>
      <c r="C118" s="3">
        <v>22.328039690000001</v>
      </c>
      <c r="D118" s="3">
        <v>0.55831264999999997</v>
      </c>
      <c r="E118" s="3">
        <v>11.133964069999999</v>
      </c>
      <c r="F118" s="3">
        <v>8.0090618300000003</v>
      </c>
      <c r="H118" s="80">
        <v>35674</v>
      </c>
      <c r="I118" s="3">
        <v>45.407068430000002</v>
      </c>
      <c r="J118" s="3">
        <v>4.8329721899999996</v>
      </c>
      <c r="K118" s="3">
        <v>6.0989656400000003</v>
      </c>
      <c r="L118" s="3">
        <v>7.8438820000000006E-2</v>
      </c>
      <c r="M118" s="3">
        <v>6.8249298400000002</v>
      </c>
    </row>
    <row r="119" spans="2:13">
      <c r="B119" s="80">
        <v>35704</v>
      </c>
      <c r="C119" s="3">
        <v>22.449252980000001</v>
      </c>
      <c r="D119" s="3">
        <v>0.54287474999999996</v>
      </c>
      <c r="E119" s="3">
        <v>10.52488812</v>
      </c>
      <c r="F119" s="3">
        <v>8.5954157799999997</v>
      </c>
      <c r="H119" s="80">
        <v>35704</v>
      </c>
      <c r="I119" s="3">
        <v>45.816549199999997</v>
      </c>
      <c r="J119" s="3">
        <v>5.2751536100000003</v>
      </c>
      <c r="K119" s="3">
        <v>6.1994767099999999</v>
      </c>
      <c r="L119" s="3">
        <v>0.25865891000000002</v>
      </c>
      <c r="M119" s="3">
        <v>7.0835887499999997</v>
      </c>
    </row>
    <row r="120" spans="2:13">
      <c r="B120" s="80">
        <v>35735</v>
      </c>
      <c r="C120" s="3">
        <v>22.60627929</v>
      </c>
      <c r="D120" s="3">
        <v>0.69947232000000004</v>
      </c>
      <c r="E120" s="3">
        <v>10.280876210000001</v>
      </c>
      <c r="F120" s="3">
        <v>9.3550106599999996</v>
      </c>
      <c r="H120" s="80">
        <v>35735</v>
      </c>
      <c r="I120" s="3">
        <v>46.288147440000003</v>
      </c>
      <c r="J120" s="3">
        <v>5.8283783600000003</v>
      </c>
      <c r="K120" s="3">
        <v>6.3402543700000003</v>
      </c>
      <c r="L120" s="3">
        <v>0.62972360000000005</v>
      </c>
      <c r="M120" s="3">
        <v>7.7133123499999998</v>
      </c>
    </row>
    <row r="121" spans="2:13">
      <c r="B121" s="80">
        <v>35765</v>
      </c>
      <c r="C121" s="3">
        <v>22.766060450000001</v>
      </c>
      <c r="D121" s="3">
        <v>0.70679990000000004</v>
      </c>
      <c r="E121" s="3">
        <v>10.127931739999999</v>
      </c>
      <c r="F121" s="3">
        <v>10.12793177</v>
      </c>
      <c r="H121" s="80">
        <v>35765</v>
      </c>
      <c r="I121" s="3">
        <v>46.69183056</v>
      </c>
      <c r="J121" s="3">
        <v>6.4965055700000001</v>
      </c>
      <c r="K121" s="3">
        <v>6.4965055700000001</v>
      </c>
      <c r="L121" s="3">
        <v>0.45594574999999998</v>
      </c>
      <c r="M121" s="3">
        <v>8.1692581000000004</v>
      </c>
    </row>
    <row r="122" spans="2:13">
      <c r="B122" s="80">
        <v>35796</v>
      </c>
      <c r="C122" s="3">
        <v>23.022261279999999</v>
      </c>
      <c r="D122" s="3">
        <v>1.1253630400000001</v>
      </c>
      <c r="E122" s="3">
        <v>9.8160315499999999</v>
      </c>
      <c r="F122" s="3">
        <v>1.12536302</v>
      </c>
      <c r="H122" s="80">
        <v>35796</v>
      </c>
      <c r="I122" s="3">
        <v>46.879444999999997</v>
      </c>
      <c r="J122" s="3">
        <v>7.1709224200000001</v>
      </c>
      <c r="K122" s="3">
        <v>7.9195846000000003</v>
      </c>
      <c r="L122" s="3">
        <v>-0.24967349999999999</v>
      </c>
      <c r="M122" s="3">
        <v>7.9195846000000003</v>
      </c>
    </row>
    <row r="123" spans="2:13">
      <c r="B123" s="80">
        <v>35827</v>
      </c>
      <c r="C123" s="3">
        <v>23.209590909999999</v>
      </c>
      <c r="D123" s="3">
        <v>0.81368910000000005</v>
      </c>
      <c r="E123" s="3">
        <v>9.8435462499999993</v>
      </c>
      <c r="F123" s="3">
        <v>1.9482090999999999</v>
      </c>
      <c r="H123" s="80">
        <v>35827</v>
      </c>
      <c r="I123" s="3">
        <v>46.954682380000001</v>
      </c>
      <c r="J123" s="3">
        <v>7.2154309300000001</v>
      </c>
      <c r="K123" s="3">
        <v>7.7013058399999998</v>
      </c>
      <c r="L123" s="3">
        <v>-0.43532865999999998</v>
      </c>
      <c r="M123" s="3">
        <v>7.4842559399999997</v>
      </c>
    </row>
    <row r="124" spans="2:13">
      <c r="B124" s="80">
        <v>35855</v>
      </c>
      <c r="C124" s="3">
        <v>23.377636620000001</v>
      </c>
      <c r="D124" s="3">
        <v>0.72403563999999998</v>
      </c>
      <c r="E124" s="3">
        <v>9.6524098899999995</v>
      </c>
      <c r="F124" s="3">
        <v>2.68635044</v>
      </c>
      <c r="H124" s="80">
        <v>35855</v>
      </c>
      <c r="I124" s="3">
        <v>47.071590499999999</v>
      </c>
      <c r="J124" s="3">
        <v>7.2426621400000002</v>
      </c>
      <c r="K124" s="3">
        <v>7.5470410299999999</v>
      </c>
      <c r="L124" s="3">
        <v>-0.24341694</v>
      </c>
      <c r="M124" s="3">
        <v>7.2408390000000002</v>
      </c>
    </row>
    <row r="125" spans="2:13">
      <c r="B125" s="80">
        <v>35886</v>
      </c>
      <c r="C125" s="3">
        <v>23.440998109999999</v>
      </c>
      <c r="D125" s="3">
        <v>0.27103463</v>
      </c>
      <c r="E125" s="3">
        <v>8.4639898200000001</v>
      </c>
      <c r="F125" s="3">
        <v>2.9646660200000001</v>
      </c>
      <c r="H125" s="80">
        <v>35886</v>
      </c>
      <c r="I125" s="3">
        <v>47.197089599999998</v>
      </c>
      <c r="J125" s="3">
        <v>7.23230635</v>
      </c>
      <c r="K125" s="3">
        <v>7.3883420600000003</v>
      </c>
      <c r="L125" s="3">
        <v>-0.32351454000000002</v>
      </c>
      <c r="M125" s="3">
        <v>6.9173244599999997</v>
      </c>
    </row>
    <row r="126" spans="2:13">
      <c r="B126" s="80">
        <v>35916</v>
      </c>
      <c r="C126" s="3">
        <v>23.501604759999999</v>
      </c>
      <c r="D126" s="3">
        <v>0.25854978000000001</v>
      </c>
      <c r="E126" s="3">
        <v>8.2202207499999993</v>
      </c>
      <c r="F126" s="3">
        <v>3.2308809300000001</v>
      </c>
      <c r="H126" s="80">
        <v>35916</v>
      </c>
      <c r="I126" s="3">
        <v>47.245859950000003</v>
      </c>
      <c r="J126" s="3">
        <v>7.1845866000000003</v>
      </c>
      <c r="K126" s="3">
        <v>7.2082118700000004</v>
      </c>
      <c r="L126" s="3">
        <v>-0.42032328000000002</v>
      </c>
      <c r="M126" s="3">
        <v>6.4970011799999998</v>
      </c>
    </row>
    <row r="127" spans="2:13">
      <c r="B127" s="80">
        <v>35947</v>
      </c>
      <c r="C127" s="3">
        <v>23.69719894</v>
      </c>
      <c r="D127" s="3">
        <v>0.83225883000000001</v>
      </c>
      <c r="E127" s="3">
        <v>8.4878295099999992</v>
      </c>
      <c r="F127" s="3">
        <v>4.0900290400000001</v>
      </c>
      <c r="H127" s="80">
        <v>35947</v>
      </c>
      <c r="I127" s="3">
        <v>47.308178380000001</v>
      </c>
      <c r="J127" s="3">
        <v>7.1257181100000002</v>
      </c>
      <c r="K127" s="3">
        <v>7.0376750499999998</v>
      </c>
      <c r="L127" s="3">
        <v>-0.29971256000000002</v>
      </c>
      <c r="M127" s="3">
        <v>6.1972886200000001</v>
      </c>
    </row>
    <row r="128" spans="2:13">
      <c r="B128" s="80">
        <v>35977</v>
      </c>
      <c r="C128" s="3">
        <v>23.840451009999999</v>
      </c>
      <c r="D128" s="3">
        <v>0.60451056000000003</v>
      </c>
      <c r="E128" s="3">
        <v>8.8142839300000002</v>
      </c>
      <c r="F128" s="3">
        <v>4.71926428</v>
      </c>
      <c r="H128" s="80">
        <v>35977</v>
      </c>
      <c r="I128" s="3">
        <v>47.516203330000003</v>
      </c>
      <c r="J128" s="3">
        <v>7.0722655400000001</v>
      </c>
      <c r="K128" s="3">
        <v>6.9067398100000004</v>
      </c>
      <c r="L128" s="3">
        <v>-6.2862909999999994E-2</v>
      </c>
      <c r="M128" s="3">
        <v>6.1344257100000004</v>
      </c>
    </row>
    <row r="129" spans="2:13">
      <c r="B129" s="80">
        <v>36008</v>
      </c>
      <c r="C129" s="3">
        <v>24.025025800000002</v>
      </c>
      <c r="D129" s="3">
        <v>0.77420847000000004</v>
      </c>
      <c r="E129" s="3">
        <v>8.2009925300000006</v>
      </c>
      <c r="F129" s="3">
        <v>5.53000968</v>
      </c>
      <c r="H129" s="80">
        <v>36008</v>
      </c>
      <c r="I129" s="3">
        <v>47.865126619999998</v>
      </c>
      <c r="J129" s="3">
        <v>7.0267922299999999</v>
      </c>
      <c r="K129" s="3">
        <v>6.8214586099999996</v>
      </c>
      <c r="L129" s="3">
        <v>0.10245027</v>
      </c>
      <c r="M129" s="3">
        <v>6.2368759799999998</v>
      </c>
    </row>
    <row r="130" spans="2:13">
      <c r="B130" s="80">
        <v>36039</v>
      </c>
      <c r="C130" s="3">
        <v>24.071858209999998</v>
      </c>
      <c r="D130" s="3">
        <v>0.19493178</v>
      </c>
      <c r="E130" s="3">
        <v>7.8099938199999999</v>
      </c>
      <c r="F130" s="3">
        <v>5.7357212000000004</v>
      </c>
      <c r="H130" s="80">
        <v>36039</v>
      </c>
      <c r="I130" s="3">
        <v>48.290408759999998</v>
      </c>
      <c r="J130" s="3">
        <v>6.9848565799999998</v>
      </c>
      <c r="K130" s="3">
        <v>6.7678443499999998</v>
      </c>
      <c r="L130" s="3">
        <v>0.11310526999999999</v>
      </c>
      <c r="M130" s="3">
        <v>6.3499812499999999</v>
      </c>
    </row>
    <row r="131" spans="2:13">
      <c r="B131" s="80">
        <v>36069</v>
      </c>
      <c r="C131" s="3">
        <v>24.410704460000002</v>
      </c>
      <c r="D131" s="3">
        <v>1.4076447599999999</v>
      </c>
      <c r="E131" s="3">
        <v>8.7372683700000007</v>
      </c>
      <c r="F131" s="3">
        <v>7.2241045499999998</v>
      </c>
      <c r="H131" s="80">
        <v>36069</v>
      </c>
      <c r="I131" s="3">
        <v>48.768299570000003</v>
      </c>
      <c r="J131" s="3">
        <v>6.9301351200000001</v>
      </c>
      <c r="K131" s="3">
        <v>6.7343607800000003</v>
      </c>
      <c r="L131" s="3">
        <v>9.2560630000000005E-2</v>
      </c>
      <c r="M131" s="3">
        <v>6.4425418800000003</v>
      </c>
    </row>
    <row r="132" spans="2:13">
      <c r="B132" s="80">
        <v>36100</v>
      </c>
      <c r="C132" s="3">
        <v>24.653131049999999</v>
      </c>
      <c r="D132" s="3">
        <v>0.99311590999999999</v>
      </c>
      <c r="E132" s="3">
        <v>9.0543504899999991</v>
      </c>
      <c r="F132" s="3">
        <v>8.2889641800000007</v>
      </c>
      <c r="H132" s="80">
        <v>36100</v>
      </c>
      <c r="I132" s="3">
        <v>49.186216459999997</v>
      </c>
      <c r="J132" s="3">
        <v>6.8092313799999999</v>
      </c>
      <c r="K132" s="3">
        <v>6.6897661900000003</v>
      </c>
      <c r="L132" s="3">
        <v>-0.18161078</v>
      </c>
      <c r="M132" s="3">
        <v>6.2609310999999996</v>
      </c>
    </row>
    <row r="133" spans="2:13">
      <c r="B133" s="80">
        <v>36130</v>
      </c>
      <c r="C133" s="3">
        <v>24.76057011</v>
      </c>
      <c r="D133" s="3">
        <v>0.43580289999999999</v>
      </c>
      <c r="E133" s="3">
        <v>8.7608906399999995</v>
      </c>
      <c r="F133" s="3">
        <v>8.7608906100000006</v>
      </c>
      <c r="H133" s="80">
        <v>36130</v>
      </c>
      <c r="I133" s="3">
        <v>49.406164820000001</v>
      </c>
      <c r="J133" s="3">
        <v>6.6137135100000002</v>
      </c>
      <c r="K133" s="3">
        <v>6.6137135200000001</v>
      </c>
      <c r="L133" s="3">
        <v>-0.44763522</v>
      </c>
      <c r="M133" s="3">
        <v>5.8132958800000001</v>
      </c>
    </row>
    <row r="134" spans="2:13">
      <c r="B134" s="80">
        <v>36161</v>
      </c>
      <c r="C134" s="3">
        <v>25.085642119999999</v>
      </c>
      <c r="D134" s="3">
        <v>1.3128615699999999</v>
      </c>
      <c r="E134" s="3">
        <v>8.9625463599999993</v>
      </c>
      <c r="F134" s="3">
        <v>1.31286159</v>
      </c>
      <c r="H134" s="80">
        <v>36161</v>
      </c>
      <c r="I134" s="3">
        <v>49.511707229999999</v>
      </c>
      <c r="J134" s="3">
        <v>6.4225054100000003</v>
      </c>
      <c r="K134" s="3">
        <v>5.6149603099999998</v>
      </c>
      <c r="L134" s="3">
        <v>-0.19833556999999999</v>
      </c>
      <c r="M134" s="3">
        <v>5.6149603099999998</v>
      </c>
    </row>
    <row r="135" spans="2:13">
      <c r="B135" s="80">
        <v>36192</v>
      </c>
      <c r="C135" s="3">
        <v>25.377655959999998</v>
      </c>
      <c r="D135" s="3">
        <v>1.1640676299999999</v>
      </c>
      <c r="E135" s="3">
        <v>9.3412462900000008</v>
      </c>
      <c r="F135" s="3">
        <v>2.49221184</v>
      </c>
      <c r="H135" s="80">
        <v>36192</v>
      </c>
      <c r="I135" s="3">
        <v>49.654549129999999</v>
      </c>
      <c r="J135" s="3">
        <v>6.27940466</v>
      </c>
      <c r="K135" s="3">
        <v>5.6825049999999999</v>
      </c>
      <c r="L135" s="3">
        <v>0.13498114999999999</v>
      </c>
      <c r="M135" s="3">
        <v>5.7499414599999996</v>
      </c>
    </row>
    <row r="136" spans="2:13">
      <c r="B136" s="80">
        <v>36220</v>
      </c>
      <c r="C136" s="3">
        <v>25.46305624</v>
      </c>
      <c r="D136" s="3">
        <v>0.33651759999999997</v>
      </c>
      <c r="E136" s="3">
        <v>8.9205750500000001</v>
      </c>
      <c r="F136" s="3">
        <v>2.8371161499999999</v>
      </c>
      <c r="H136" s="80">
        <v>36220</v>
      </c>
      <c r="I136" s="3">
        <v>49.862683859999997</v>
      </c>
      <c r="J136" s="3">
        <v>6.17233535</v>
      </c>
      <c r="K136" s="3">
        <v>5.7650054600000002</v>
      </c>
      <c r="L136" s="3">
        <v>0.17952328000000001</v>
      </c>
      <c r="M136" s="3">
        <v>5.9294647400000002</v>
      </c>
    </row>
    <row r="137" spans="2:13">
      <c r="B137" s="80">
        <v>36251</v>
      </c>
      <c r="C137" s="3">
        <v>25.755070079999999</v>
      </c>
      <c r="D137" s="3">
        <v>1.1468137899999999</v>
      </c>
      <c r="E137" s="3">
        <v>9.8719003300000008</v>
      </c>
      <c r="F137" s="3">
        <v>4.0164663999999997</v>
      </c>
      <c r="H137" s="80">
        <v>36251</v>
      </c>
      <c r="I137" s="3">
        <v>50.10474756</v>
      </c>
      <c r="J137" s="3">
        <v>6.1116559300000004</v>
      </c>
      <c r="K137" s="3">
        <v>5.8642826399999999</v>
      </c>
      <c r="L137" s="3">
        <v>0.23120742</v>
      </c>
      <c r="M137" s="3">
        <v>6.1606721599999998</v>
      </c>
    </row>
    <row r="138" spans="2:13">
      <c r="B138" s="80">
        <v>36281</v>
      </c>
      <c r="C138" s="3">
        <v>26.016780600000001</v>
      </c>
      <c r="D138" s="3">
        <v>1.0161514599999999</v>
      </c>
      <c r="E138" s="3">
        <v>10.70214509</v>
      </c>
      <c r="F138" s="3">
        <v>5.0734312399999997</v>
      </c>
      <c r="H138" s="80">
        <v>36281</v>
      </c>
      <c r="I138" s="3">
        <v>50.374166709999997</v>
      </c>
      <c r="J138" s="3">
        <v>6.1242658700000003</v>
      </c>
      <c r="K138" s="3">
        <v>6.0162597099999999</v>
      </c>
      <c r="L138" s="3">
        <v>0.46066305000000002</v>
      </c>
      <c r="M138" s="3">
        <v>6.6213352099999998</v>
      </c>
    </row>
    <row r="139" spans="2:13">
      <c r="B139" s="80">
        <v>36312</v>
      </c>
      <c r="C139" s="3">
        <v>26.077387250000001</v>
      </c>
      <c r="D139" s="3">
        <v>0.23295215</v>
      </c>
      <c r="E139" s="3">
        <v>10.044175750000001</v>
      </c>
      <c r="F139" s="3">
        <v>5.31820205</v>
      </c>
      <c r="H139" s="80">
        <v>36312</v>
      </c>
      <c r="I139" s="3">
        <v>50.617089870000001</v>
      </c>
      <c r="J139" s="3">
        <v>6.1923659100000004</v>
      </c>
      <c r="K139" s="3">
        <v>6.1799665600000004</v>
      </c>
      <c r="L139" s="3">
        <v>0.37303997999999999</v>
      </c>
      <c r="M139" s="3">
        <v>6.9943751900000004</v>
      </c>
    </row>
    <row r="140" spans="2:13">
      <c r="B140" s="80">
        <v>36342</v>
      </c>
      <c r="C140" s="3">
        <v>26.333588079999998</v>
      </c>
      <c r="D140" s="3">
        <v>0.98246356999999995</v>
      </c>
      <c r="E140" s="3">
        <v>10.457591880000001</v>
      </c>
      <c r="F140" s="3">
        <v>6.3529150000000003</v>
      </c>
      <c r="H140" s="80">
        <v>36342</v>
      </c>
      <c r="I140" s="3">
        <v>50.807166629999998</v>
      </c>
      <c r="J140" s="3">
        <v>6.2593134700000004</v>
      </c>
      <c r="K140" s="3">
        <v>6.28732778</v>
      </c>
      <c r="L140" s="3">
        <v>-6.8394010000000005E-2</v>
      </c>
      <c r="M140" s="3">
        <v>6.92598118</v>
      </c>
    </row>
    <row r="141" spans="2:13">
      <c r="B141" s="80">
        <v>36373</v>
      </c>
      <c r="C141" s="3">
        <v>26.551221040000001</v>
      </c>
      <c r="D141" s="3">
        <v>0.82644627999999998</v>
      </c>
      <c r="E141" s="3">
        <v>10.514849229999999</v>
      </c>
      <c r="F141" s="3">
        <v>7.23186471</v>
      </c>
      <c r="H141" s="80">
        <v>36373</v>
      </c>
      <c r="I141" s="3">
        <v>50.996944409999998</v>
      </c>
      <c r="J141" s="3">
        <v>6.28526293</v>
      </c>
      <c r="K141" s="3">
        <v>6.3197002700000002</v>
      </c>
      <c r="L141" s="3">
        <v>-0.38297584000000001</v>
      </c>
      <c r="M141" s="3">
        <v>6.5430053399999997</v>
      </c>
    </row>
    <row r="142" spans="2:13">
      <c r="B142" s="80">
        <v>36404</v>
      </c>
      <c r="C142" s="3">
        <v>26.755079760000001</v>
      </c>
      <c r="D142" s="3">
        <v>0.76779414000000001</v>
      </c>
      <c r="E142" s="3">
        <v>11.146715500000001</v>
      </c>
      <c r="F142" s="3">
        <v>8.0551846900000008</v>
      </c>
      <c r="H142" s="80">
        <v>36404</v>
      </c>
      <c r="I142" s="3">
        <v>51.220566439999999</v>
      </c>
      <c r="J142" s="3">
        <v>6.2614791299999997</v>
      </c>
      <c r="K142" s="3">
        <v>6.2911656100000002</v>
      </c>
      <c r="L142" s="3">
        <v>-0.47522136999999998</v>
      </c>
      <c r="M142" s="3">
        <v>6.0677839699999998</v>
      </c>
    </row>
    <row r="143" spans="2:13">
      <c r="B143" s="80">
        <v>36434</v>
      </c>
      <c r="C143" s="3">
        <v>26.94516424</v>
      </c>
      <c r="D143" s="3">
        <v>0.71046127000000003</v>
      </c>
      <c r="E143" s="3">
        <v>10.38257533</v>
      </c>
      <c r="F143" s="3">
        <v>8.8228749400000002</v>
      </c>
      <c r="H143" s="80">
        <v>36434</v>
      </c>
      <c r="I143" s="3">
        <v>51.50329103</v>
      </c>
      <c r="J143" s="3">
        <v>6.19078762</v>
      </c>
      <c r="K143" s="3">
        <v>6.2210529599999997</v>
      </c>
      <c r="L143" s="3">
        <v>-0.45965023999999999</v>
      </c>
      <c r="M143" s="3">
        <v>5.6081337299999996</v>
      </c>
    </row>
    <row r="144" spans="2:13">
      <c r="B144" s="80">
        <v>36465</v>
      </c>
      <c r="C144" s="3">
        <v>27.104945399999998</v>
      </c>
      <c r="D144" s="3">
        <v>0.59298640000000002</v>
      </c>
      <c r="E144" s="3">
        <v>9.9452452699999991</v>
      </c>
      <c r="F144" s="3">
        <v>9.4681797999999997</v>
      </c>
      <c r="H144" s="80">
        <v>36465</v>
      </c>
      <c r="I144" s="3">
        <v>51.786550320000003</v>
      </c>
      <c r="J144" s="3">
        <v>6.1072202999999998</v>
      </c>
      <c r="K144" s="3">
        <v>6.1333967500000002</v>
      </c>
      <c r="L144" s="3">
        <v>-0.32142122000000001</v>
      </c>
      <c r="M144" s="3">
        <v>5.2867125100000001</v>
      </c>
    </row>
    <row r="145" spans="2:13">
      <c r="B145" s="80">
        <v>36495</v>
      </c>
      <c r="C145" s="3">
        <v>27.54847586</v>
      </c>
      <c r="D145" s="3">
        <v>1.6363451499999999</v>
      </c>
      <c r="E145" s="3">
        <v>11.259457019999999</v>
      </c>
      <c r="F145" s="3">
        <v>11.25945705</v>
      </c>
      <c r="H145" s="80">
        <v>36495</v>
      </c>
      <c r="I145" s="3">
        <v>51.980265420000002</v>
      </c>
      <c r="J145" s="3">
        <v>6.0538806200000002</v>
      </c>
      <c r="K145" s="3">
        <v>6.0538806200000002</v>
      </c>
      <c r="L145" s="3">
        <v>-7.6632740000000005E-2</v>
      </c>
      <c r="M145" s="3">
        <v>5.2100797700000001</v>
      </c>
    </row>
    <row r="146" spans="2:13">
      <c r="B146" s="80">
        <v>36526</v>
      </c>
      <c r="C146" s="3">
        <v>28.061155169999999</v>
      </c>
      <c r="D146" s="3">
        <v>1.86100789</v>
      </c>
      <c r="E146" s="3">
        <v>11.86141872</v>
      </c>
      <c r="F146" s="3">
        <v>1.8610078800000001</v>
      </c>
      <c r="H146" s="80">
        <v>36526</v>
      </c>
      <c r="I146" s="3">
        <v>52.067095739999999</v>
      </c>
      <c r="J146" s="3">
        <v>6.0128917199999998</v>
      </c>
      <c r="K146" s="3">
        <v>5.1611803600000004</v>
      </c>
      <c r="L146" s="3">
        <v>-4.8899409999999997E-2</v>
      </c>
      <c r="M146" s="3">
        <v>5.1611803600000004</v>
      </c>
    </row>
    <row r="147" spans="2:13">
      <c r="B147" s="80">
        <v>36557</v>
      </c>
      <c r="C147" s="3">
        <v>28.335348539999998</v>
      </c>
      <c r="D147" s="3">
        <v>0.97712787999999995</v>
      </c>
      <c r="E147" s="3">
        <v>11.654711470000001</v>
      </c>
      <c r="F147" s="3">
        <v>2.8563201999999999</v>
      </c>
      <c r="H147" s="80">
        <v>36557</v>
      </c>
      <c r="I147" s="3">
        <v>52.098152900000002</v>
      </c>
      <c r="J147" s="3">
        <v>5.9405968199999997</v>
      </c>
      <c r="K147" s="3">
        <v>5.0410214699999996</v>
      </c>
      <c r="L147" s="3">
        <v>-0.23997210999999999</v>
      </c>
      <c r="M147" s="3">
        <v>4.9212082500000003</v>
      </c>
    </row>
    <row r="148" spans="2:13">
      <c r="B148" s="80">
        <v>36586</v>
      </c>
      <c r="C148" s="3">
        <v>28.602199469999999</v>
      </c>
      <c r="D148" s="3">
        <v>0.94175982999999996</v>
      </c>
      <c r="E148" s="3">
        <v>12.328226430000001</v>
      </c>
      <c r="F148" s="3">
        <v>3.8249797000000001</v>
      </c>
      <c r="H148" s="80">
        <v>36586</v>
      </c>
      <c r="I148" s="3">
        <v>52.123458820000003</v>
      </c>
      <c r="J148" s="3">
        <v>5.8209489699999999</v>
      </c>
      <c r="K148" s="3">
        <v>4.8713808399999996</v>
      </c>
      <c r="L148" s="3">
        <v>-0.38720650000000001</v>
      </c>
      <c r="M148" s="3">
        <v>4.5340017499999998</v>
      </c>
    </row>
    <row r="149" spans="2:13">
      <c r="B149" s="80">
        <v>36617</v>
      </c>
      <c r="C149" s="3">
        <v>28.666233129999998</v>
      </c>
      <c r="D149" s="3">
        <v>0.22387670000000001</v>
      </c>
      <c r="E149" s="3">
        <v>11.303262</v>
      </c>
      <c r="F149" s="3">
        <v>4.0574196200000001</v>
      </c>
      <c r="H149" s="80">
        <v>36617</v>
      </c>
      <c r="I149" s="3">
        <v>52.126060289999998</v>
      </c>
      <c r="J149" s="3">
        <v>5.6404184300000004</v>
      </c>
      <c r="K149" s="3">
        <v>4.6607282100000003</v>
      </c>
      <c r="L149" s="3">
        <v>-0.49982768999999999</v>
      </c>
      <c r="M149" s="3">
        <v>4.0341740599999998</v>
      </c>
    </row>
    <row r="150" spans="2:13">
      <c r="B150" s="80">
        <v>36647</v>
      </c>
      <c r="C150" s="3">
        <v>28.962619960000001</v>
      </c>
      <c r="D150" s="3">
        <v>1.0339231799999999</v>
      </c>
      <c r="E150" s="3">
        <v>11.32284353</v>
      </c>
      <c r="F150" s="3">
        <v>5.1332934200000002</v>
      </c>
      <c r="H150" s="80">
        <v>36647</v>
      </c>
      <c r="I150" s="3">
        <v>52.149398750000003</v>
      </c>
      <c r="J150" s="3">
        <v>5.3802282000000003</v>
      </c>
      <c r="K150" s="3">
        <v>4.4312480799999996</v>
      </c>
      <c r="L150" s="3">
        <v>-0.51008193999999996</v>
      </c>
      <c r="M150" s="3">
        <v>3.5240921200000002</v>
      </c>
    </row>
    <row r="151" spans="2:13">
      <c r="B151" s="80">
        <v>36678</v>
      </c>
      <c r="C151" s="3">
        <v>29.240057610000001</v>
      </c>
      <c r="D151" s="3">
        <v>0.95791627000000001</v>
      </c>
      <c r="E151" s="3">
        <v>12.128018539999999</v>
      </c>
      <c r="F151" s="3">
        <v>6.1403823400000004</v>
      </c>
      <c r="H151" s="80">
        <v>36678</v>
      </c>
      <c r="I151" s="3">
        <v>52.230923009999998</v>
      </c>
      <c r="J151" s="3">
        <v>5.0633742699999997</v>
      </c>
      <c r="K151" s="3">
        <v>4.2216234899999998</v>
      </c>
      <c r="L151" s="3">
        <v>-0.3357754</v>
      </c>
      <c r="M151" s="3">
        <v>3.18831672</v>
      </c>
    </row>
    <row r="152" spans="2:13">
      <c r="B152" s="80">
        <v>36708</v>
      </c>
      <c r="C152" s="3">
        <v>29.366877280000001</v>
      </c>
      <c r="D152" s="3">
        <v>0.43371894999999999</v>
      </c>
      <c r="E152" s="3">
        <v>11.51870832</v>
      </c>
      <c r="F152" s="3">
        <v>6.60073329</v>
      </c>
      <c r="H152" s="80">
        <v>36708</v>
      </c>
      <c r="I152" s="3">
        <v>52.31346362</v>
      </c>
      <c r="J152" s="3">
        <v>4.73512032</v>
      </c>
      <c r="K152" s="3">
        <v>4.0396537400000003</v>
      </c>
      <c r="L152" s="3">
        <v>-0.22358342</v>
      </c>
      <c r="M152" s="3">
        <v>2.9647332999999998</v>
      </c>
    </row>
    <row r="153" spans="2:13">
      <c r="B153" s="80">
        <v>36739</v>
      </c>
      <c r="C153" s="3">
        <v>29.595428210000001</v>
      </c>
      <c r="D153" s="3">
        <v>0.77826092000000002</v>
      </c>
      <c r="E153" s="3">
        <v>11.465413079999999</v>
      </c>
      <c r="F153" s="3">
        <v>7.4303651500000001</v>
      </c>
      <c r="H153" s="80">
        <v>36739</v>
      </c>
      <c r="I153" s="3">
        <v>52.3254394</v>
      </c>
      <c r="J153" s="3">
        <v>4.40853348</v>
      </c>
      <c r="K153" s="3">
        <v>3.8576303300000001</v>
      </c>
      <c r="L153" s="3">
        <v>-0.35968508999999999</v>
      </c>
      <c r="M153" s="3">
        <v>2.6050482100000001</v>
      </c>
    </row>
    <row r="154" spans="2:13">
      <c r="B154" s="80">
        <v>36770</v>
      </c>
      <c r="C154" s="3">
        <v>29.819054959999999</v>
      </c>
      <c r="D154" s="3">
        <v>0.75561248000000003</v>
      </c>
      <c r="E154" s="3">
        <v>11.451938200000001</v>
      </c>
      <c r="F154" s="3">
        <v>8.2421223999999995</v>
      </c>
      <c r="H154" s="80">
        <v>36770</v>
      </c>
      <c r="I154" s="3">
        <v>52.280690550000003</v>
      </c>
      <c r="J154" s="3">
        <v>4.0756148699999999</v>
      </c>
      <c r="K154" s="3">
        <v>3.65553902</v>
      </c>
      <c r="L154" s="3">
        <v>-0.53532469000000005</v>
      </c>
      <c r="M154" s="3">
        <v>2.0697235200000001</v>
      </c>
    </row>
    <row r="155" spans="2:13">
      <c r="B155" s="80">
        <v>36800</v>
      </c>
      <c r="C155" s="3">
        <v>30.027279480000001</v>
      </c>
      <c r="D155" s="3">
        <v>0.69829348999999996</v>
      </c>
      <c r="E155" s="3">
        <v>11.438472640000001</v>
      </c>
      <c r="F155" s="3">
        <v>8.9979700900000008</v>
      </c>
      <c r="H155" s="80">
        <v>36800</v>
      </c>
      <c r="I155" s="3">
        <v>52.341984500000002</v>
      </c>
      <c r="J155" s="3">
        <v>3.7427874399999999</v>
      </c>
      <c r="K155" s="3">
        <v>3.4486583300000002</v>
      </c>
      <c r="L155" s="3">
        <v>-0.44129657</v>
      </c>
      <c r="M155" s="3">
        <v>1.6284269499999999</v>
      </c>
    </row>
    <row r="156" spans="2:13">
      <c r="B156" s="80">
        <v>36831</v>
      </c>
      <c r="C156" s="3">
        <v>30.318047580000002</v>
      </c>
      <c r="D156" s="3">
        <v>0.96834646999999996</v>
      </c>
      <c r="E156" s="3">
        <v>11.854302349999999</v>
      </c>
      <c r="F156" s="3">
        <v>10.05344807</v>
      </c>
      <c r="H156" s="80">
        <v>36831</v>
      </c>
      <c r="I156" s="3">
        <v>52.63557445</v>
      </c>
      <c r="J156" s="3">
        <v>3.43765448</v>
      </c>
      <c r="K156" s="3">
        <v>3.28028115</v>
      </c>
      <c r="L156" s="3">
        <v>1.104145E-2</v>
      </c>
      <c r="M156" s="3">
        <v>1.6394683999999999</v>
      </c>
    </row>
    <row r="157" spans="2:13">
      <c r="B157" s="80">
        <v>36861</v>
      </c>
      <c r="C157" s="3">
        <v>30.6887984</v>
      </c>
      <c r="D157" s="3">
        <v>1.2228716900000001</v>
      </c>
      <c r="E157" s="3">
        <v>11.399260549999999</v>
      </c>
      <c r="F157" s="3">
        <v>11.399260549999999</v>
      </c>
      <c r="H157" s="80">
        <v>36861</v>
      </c>
      <c r="I157" s="3">
        <v>53.046640859999997</v>
      </c>
      <c r="J157" s="3">
        <v>3.1753004300000001</v>
      </c>
      <c r="K157" s="3">
        <v>3.1753004300000001</v>
      </c>
      <c r="L157" s="3">
        <v>0.41203216999999998</v>
      </c>
      <c r="M157" s="3">
        <v>2.05150057</v>
      </c>
    </row>
    <row r="158" spans="2:13">
      <c r="B158" s="80">
        <v>36892</v>
      </c>
      <c r="C158" s="3">
        <v>30.934714929999998</v>
      </c>
      <c r="D158" s="3">
        <v>0.80132342000000001</v>
      </c>
      <c r="E158" s="3">
        <v>10.24034735</v>
      </c>
      <c r="F158" s="3">
        <v>0.80132342000000001</v>
      </c>
      <c r="H158" s="80">
        <v>36892</v>
      </c>
      <c r="I158" s="3">
        <v>53.308144759999998</v>
      </c>
      <c r="J158" s="3">
        <v>2.94689822</v>
      </c>
      <c r="K158" s="3">
        <v>2.3835572300000001</v>
      </c>
      <c r="L158" s="3">
        <v>0.33205665000000001</v>
      </c>
      <c r="M158" s="3">
        <v>2.3835572200000001</v>
      </c>
    </row>
    <row r="159" spans="2:13">
      <c r="B159" s="80">
        <v>36923</v>
      </c>
      <c r="C159" s="3">
        <v>31.297299070000001</v>
      </c>
      <c r="D159" s="3">
        <v>1.17209465</v>
      </c>
      <c r="E159" s="3">
        <v>10.45319956</v>
      </c>
      <c r="F159" s="3">
        <v>1.9828103399999999</v>
      </c>
      <c r="H159" s="80">
        <v>36923</v>
      </c>
      <c r="I159" s="3">
        <v>53.347575169999999</v>
      </c>
      <c r="J159" s="3">
        <v>2.7404826</v>
      </c>
      <c r="K159" s="3">
        <v>2.39088499</v>
      </c>
      <c r="L159" s="3">
        <v>1.465116E-2</v>
      </c>
      <c r="M159" s="3">
        <v>2.3982083799999998</v>
      </c>
    </row>
    <row r="160" spans="2:13">
      <c r="B160" s="80">
        <v>36951</v>
      </c>
      <c r="C160" s="3">
        <v>31.391432380000001</v>
      </c>
      <c r="D160" s="3">
        <v>0.30077134999999999</v>
      </c>
      <c r="E160" s="3">
        <v>9.7518126600000006</v>
      </c>
      <c r="F160" s="3">
        <v>2.2895454000000002</v>
      </c>
      <c r="H160" s="80">
        <v>36951</v>
      </c>
      <c r="I160" s="3">
        <v>53.310164620000002</v>
      </c>
      <c r="J160" s="3">
        <v>2.55596691</v>
      </c>
      <c r="K160" s="3">
        <v>2.35281048</v>
      </c>
      <c r="L160" s="3">
        <v>-0.12148725</v>
      </c>
      <c r="M160" s="3">
        <v>2.2767211299999999</v>
      </c>
    </row>
    <row r="161" spans="2:13">
      <c r="B161" s="80">
        <v>36982</v>
      </c>
      <c r="C161" s="3">
        <v>31.4437885</v>
      </c>
      <c r="D161" s="3">
        <v>0.16678473999999999</v>
      </c>
      <c r="E161" s="3">
        <v>9.6892931699999991</v>
      </c>
      <c r="F161" s="3">
        <v>2.46014877</v>
      </c>
      <c r="H161" s="80">
        <v>36982</v>
      </c>
      <c r="I161" s="3">
        <v>53.346927540000003</v>
      </c>
      <c r="J161" s="3">
        <v>2.4180183199999998</v>
      </c>
      <c r="K161" s="3">
        <v>2.35014265</v>
      </c>
      <c r="L161" s="3">
        <v>6.5422590000000003E-2</v>
      </c>
      <c r="M161" s="3">
        <v>2.3421437200000002</v>
      </c>
    </row>
    <row r="162" spans="2:13">
      <c r="B162" s="80">
        <v>37012</v>
      </c>
      <c r="C162" s="3">
        <v>31.706816320000001</v>
      </c>
      <c r="D162" s="3">
        <v>0.83650168000000003</v>
      </c>
      <c r="E162" s="3">
        <v>9.4749589800000003</v>
      </c>
      <c r="F162" s="3">
        <v>3.3172296499999998</v>
      </c>
      <c r="H162" s="80">
        <v>37012</v>
      </c>
      <c r="I162" s="3">
        <v>53.560171070000003</v>
      </c>
      <c r="J162" s="3">
        <v>2.3522554499999999</v>
      </c>
      <c r="K162" s="3">
        <v>2.4212142299999999</v>
      </c>
      <c r="L162" s="3">
        <v>0.36310764000000001</v>
      </c>
      <c r="M162" s="3">
        <v>2.7052513600000001</v>
      </c>
    </row>
    <row r="163" spans="2:13">
      <c r="B163" s="80">
        <v>37043</v>
      </c>
      <c r="C163" s="3">
        <v>31.908206289999999</v>
      </c>
      <c r="D163" s="3">
        <v>0.63516300999999997</v>
      </c>
      <c r="E163" s="3">
        <v>9.1249775100000008</v>
      </c>
      <c r="F163" s="3">
        <v>3.9734624699999999</v>
      </c>
      <c r="H163" s="80">
        <v>37043</v>
      </c>
      <c r="I163" s="3">
        <v>53.864770849999999</v>
      </c>
      <c r="J163" s="3">
        <v>2.3493658800000001</v>
      </c>
      <c r="K163" s="3">
        <v>2.5392548599999998</v>
      </c>
      <c r="L163" s="3">
        <v>0.42287226</v>
      </c>
      <c r="M163" s="3">
        <v>3.1281236200000002</v>
      </c>
    </row>
    <row r="164" spans="2:13">
      <c r="B164" s="80">
        <v>37073</v>
      </c>
      <c r="C164" s="3">
        <v>32.134440230000003</v>
      </c>
      <c r="D164" s="3">
        <v>0.70901491000000005</v>
      </c>
      <c r="E164" s="3">
        <v>9.4240968299999999</v>
      </c>
      <c r="F164" s="3">
        <v>4.7106498300000004</v>
      </c>
      <c r="H164" s="80">
        <v>37073</v>
      </c>
      <c r="I164" s="3">
        <v>54.163389180000003</v>
      </c>
      <c r="J164" s="3">
        <v>2.3988747300000002</v>
      </c>
      <c r="K164" s="3">
        <v>2.6821037099999998</v>
      </c>
      <c r="L164" s="3">
        <v>0.40810860999999998</v>
      </c>
      <c r="M164" s="3">
        <v>3.53623223</v>
      </c>
    </row>
    <row r="165" spans="2:13">
      <c r="B165" s="80">
        <v>37104</v>
      </c>
      <c r="C165" s="3">
        <v>32.094174899999999</v>
      </c>
      <c r="D165" s="3">
        <v>-0.12530273</v>
      </c>
      <c r="E165" s="3">
        <v>8.4430158300000002</v>
      </c>
      <c r="F165" s="3">
        <v>4.57944453</v>
      </c>
      <c r="H165" s="80">
        <v>37104</v>
      </c>
      <c r="I165" s="3">
        <v>54.451838860000002</v>
      </c>
      <c r="J165" s="3">
        <v>2.5216516499999999</v>
      </c>
      <c r="K165" s="3">
        <v>2.85529922</v>
      </c>
      <c r="L165" s="3">
        <v>0.52756442999999997</v>
      </c>
      <c r="M165" s="3">
        <v>4.0637966600000004</v>
      </c>
    </row>
    <row r="166" spans="2:13">
      <c r="B166" s="80">
        <v>37135</v>
      </c>
      <c r="C166" s="3">
        <v>32.322389999999999</v>
      </c>
      <c r="D166" s="3">
        <v>0.71107951000000003</v>
      </c>
      <c r="E166" s="3">
        <v>8.3950850999999993</v>
      </c>
      <c r="F166" s="3">
        <v>5.3230875099999997</v>
      </c>
      <c r="H166" s="80">
        <v>37135</v>
      </c>
      <c r="I166" s="3">
        <v>54.619551510000001</v>
      </c>
      <c r="J166" s="3">
        <v>2.7219772099999999</v>
      </c>
      <c r="K166" s="3">
        <v>3.0354278899999998</v>
      </c>
      <c r="L166" s="3">
        <v>0.40986452000000001</v>
      </c>
      <c r="M166" s="3">
        <v>4.4736611799999997</v>
      </c>
    </row>
    <row r="167" spans="2:13">
      <c r="B167" s="80">
        <v>37165</v>
      </c>
      <c r="C167" s="3">
        <v>32.51118967</v>
      </c>
      <c r="D167" s="3">
        <v>0.58411420000000003</v>
      </c>
      <c r="E167" s="3">
        <v>8.2721786099999992</v>
      </c>
      <c r="F167" s="3">
        <v>5.9382946299999997</v>
      </c>
      <c r="H167" s="80">
        <v>37165</v>
      </c>
      <c r="I167" s="3">
        <v>54.623321179999998</v>
      </c>
      <c r="J167" s="3">
        <v>2.9488485600000001</v>
      </c>
      <c r="K167" s="3">
        <v>3.16808274</v>
      </c>
      <c r="L167" s="3">
        <v>-0.11513962</v>
      </c>
      <c r="M167" s="3">
        <v>4.3585215599999998</v>
      </c>
    </row>
    <row r="168" spans="2:13">
      <c r="B168" s="80">
        <v>37196</v>
      </c>
      <c r="C168" s="3">
        <v>32.452674709999997</v>
      </c>
      <c r="D168" s="3">
        <v>-0.17998406</v>
      </c>
      <c r="E168" s="3">
        <v>7.0407803299999996</v>
      </c>
      <c r="F168" s="3">
        <v>5.7476225799999998</v>
      </c>
      <c r="H168" s="80">
        <v>37196</v>
      </c>
      <c r="I168" s="3">
        <v>54.565638900000003</v>
      </c>
      <c r="J168" s="3">
        <v>3.11735826</v>
      </c>
      <c r="K168" s="3">
        <v>3.2137638700000002</v>
      </c>
      <c r="L168" s="3">
        <v>-0.69167747000000002</v>
      </c>
      <c r="M168" s="3">
        <v>3.6668440900000001</v>
      </c>
    </row>
    <row r="169" spans="2:13">
      <c r="B169" s="80">
        <v>37226</v>
      </c>
      <c r="C169" s="3">
        <v>32.629288819999999</v>
      </c>
      <c r="D169" s="3">
        <v>0.5442205</v>
      </c>
      <c r="E169" s="3">
        <v>6.3231228399999999</v>
      </c>
      <c r="F169" s="3">
        <v>6.32312283</v>
      </c>
      <c r="H169" s="80">
        <v>37226</v>
      </c>
      <c r="I169" s="3">
        <v>54.532095429999998</v>
      </c>
      <c r="J169" s="3">
        <v>3.1788227299999998</v>
      </c>
      <c r="K169" s="3">
        <v>3.1788227099999999</v>
      </c>
      <c r="L169" s="3">
        <v>-0.86656390999999999</v>
      </c>
      <c r="M169" s="3">
        <v>2.8002801800000001</v>
      </c>
    </row>
    <row r="170" spans="2:13">
      <c r="B170" s="80">
        <v>37257</v>
      </c>
      <c r="C170" s="3">
        <v>32.84880209</v>
      </c>
      <c r="D170" s="3">
        <v>0.67274917000000001</v>
      </c>
      <c r="E170" s="3">
        <v>6.18750541</v>
      </c>
      <c r="F170" s="3">
        <v>0.67274915999999996</v>
      </c>
      <c r="H170" s="80">
        <v>37257</v>
      </c>
      <c r="I170" s="3">
        <v>54.650268570000001</v>
      </c>
      <c r="J170" s="3">
        <v>3.1886201700000001</v>
      </c>
      <c r="K170" s="3">
        <v>2.5176711900000002</v>
      </c>
      <c r="L170" s="3">
        <v>-0.28260898000000001</v>
      </c>
      <c r="M170" s="3">
        <v>2.5176712000000001</v>
      </c>
    </row>
    <row r="171" spans="2:13">
      <c r="B171" s="80">
        <v>37288</v>
      </c>
      <c r="C171" s="3">
        <v>33.077896180000003</v>
      </c>
      <c r="D171" s="3">
        <v>0.69741991999999997</v>
      </c>
      <c r="E171" s="3">
        <v>5.6892996</v>
      </c>
      <c r="F171" s="3">
        <v>1.3748609599999999</v>
      </c>
      <c r="H171" s="80">
        <v>37288</v>
      </c>
      <c r="I171" s="3">
        <v>55.010061069999999</v>
      </c>
      <c r="J171" s="3">
        <v>3.2478405600000002</v>
      </c>
      <c r="K171" s="3">
        <v>2.8171107100000001</v>
      </c>
      <c r="L171" s="3">
        <v>0.59865769999999996</v>
      </c>
      <c r="M171" s="3">
        <v>3.1163289000000001</v>
      </c>
    </row>
    <row r="172" spans="2:13">
      <c r="B172" s="80">
        <v>37316</v>
      </c>
      <c r="C172" s="3">
        <v>33.199611230000002</v>
      </c>
      <c r="D172" s="3">
        <v>0.36796490999999998</v>
      </c>
      <c r="E172" s="3">
        <v>5.7601030399999997</v>
      </c>
      <c r="F172" s="3">
        <v>1.7478849000000001</v>
      </c>
      <c r="H172" s="80">
        <v>37316</v>
      </c>
      <c r="I172" s="3">
        <v>55.476891350000002</v>
      </c>
      <c r="J172" s="3">
        <v>3.3969464600000001</v>
      </c>
      <c r="K172" s="3">
        <v>3.2327745700000001</v>
      </c>
      <c r="L172" s="3">
        <v>0.94804933999999996</v>
      </c>
      <c r="M172" s="3">
        <v>4.0643782399999999</v>
      </c>
    </row>
    <row r="173" spans="2:13">
      <c r="B173" s="80">
        <v>37347</v>
      </c>
      <c r="C173" s="3">
        <v>33.616254509999997</v>
      </c>
      <c r="D173" s="3">
        <v>1.25496433</v>
      </c>
      <c r="E173" s="3">
        <v>6.9090466299999997</v>
      </c>
      <c r="F173" s="3">
        <v>3.0247845400000002</v>
      </c>
      <c r="H173" s="80">
        <v>37347</v>
      </c>
      <c r="I173" s="3">
        <v>55.896678129999998</v>
      </c>
      <c r="J173" s="3">
        <v>3.60044567</v>
      </c>
      <c r="K173" s="3">
        <v>3.6196077299999998</v>
      </c>
      <c r="L173" s="3">
        <v>0.71518585000000001</v>
      </c>
      <c r="M173" s="3">
        <v>4.77956409</v>
      </c>
    </row>
    <row r="174" spans="2:13">
      <c r="B174" s="80">
        <v>37377</v>
      </c>
      <c r="C174" s="3">
        <v>33.97214048</v>
      </c>
      <c r="D174" s="3">
        <v>1.0586722900000001</v>
      </c>
      <c r="E174" s="3">
        <v>7.14459672</v>
      </c>
      <c r="F174" s="3">
        <v>4.1154793999999999</v>
      </c>
      <c r="H174" s="80">
        <v>37377</v>
      </c>
      <c r="I174" s="3">
        <v>56.17295034</v>
      </c>
      <c r="J174" s="3">
        <v>3.7820113200000001</v>
      </c>
      <c r="K174" s="3">
        <v>3.87220399</v>
      </c>
      <c r="L174" s="3">
        <v>9.8648990000000006E-2</v>
      </c>
      <c r="M174" s="3">
        <v>4.8782130800000001</v>
      </c>
    </row>
    <row r="175" spans="2:13">
      <c r="B175" s="80">
        <v>37408</v>
      </c>
      <c r="C175" s="3">
        <v>34.082759299999999</v>
      </c>
      <c r="D175" s="3">
        <v>0.32561627999999998</v>
      </c>
      <c r="E175" s="3">
        <v>6.8150274299999998</v>
      </c>
      <c r="F175" s="3">
        <v>4.4544963400000004</v>
      </c>
      <c r="H175" s="80">
        <v>37408</v>
      </c>
      <c r="I175" s="3">
        <v>56.312467499999997</v>
      </c>
      <c r="J175" s="3">
        <v>3.9003184399999999</v>
      </c>
      <c r="K175" s="3">
        <v>3.9850509600000001</v>
      </c>
      <c r="L175" s="3">
        <v>-0.33406184</v>
      </c>
      <c r="M175" s="3">
        <v>4.5441512399999997</v>
      </c>
    </row>
    <row r="176" spans="2:13">
      <c r="B176" s="80">
        <v>37438</v>
      </c>
      <c r="C176" s="3">
        <v>34.40313355</v>
      </c>
      <c r="D176" s="3">
        <v>0.93998917999999998</v>
      </c>
      <c r="E176" s="3">
        <v>7.0600057300000003</v>
      </c>
      <c r="F176" s="3">
        <v>5.4363573199999999</v>
      </c>
      <c r="H176" s="80">
        <v>37438</v>
      </c>
      <c r="I176" s="3">
        <v>56.431637860000002</v>
      </c>
      <c r="J176" s="3">
        <v>3.9546169600000001</v>
      </c>
      <c r="K176" s="3">
        <v>4.0143413600000004</v>
      </c>
      <c r="L176" s="3">
        <v>-0.35636182</v>
      </c>
      <c r="M176" s="3">
        <v>4.1877894199999997</v>
      </c>
    </row>
    <row r="177" spans="2:13">
      <c r="B177" s="80">
        <v>37469</v>
      </c>
      <c r="C177" s="3">
        <v>34.797390880000002</v>
      </c>
      <c r="D177" s="3">
        <v>1.1459925</v>
      </c>
      <c r="E177" s="3">
        <v>8.4227620400000003</v>
      </c>
      <c r="F177" s="3">
        <v>6.64465006</v>
      </c>
      <c r="H177" s="80">
        <v>37469</v>
      </c>
      <c r="I177" s="3">
        <v>56.505131499999997</v>
      </c>
      <c r="J177" s="3">
        <v>3.93004168</v>
      </c>
      <c r="K177" s="3">
        <v>3.98346</v>
      </c>
      <c r="L177" s="3">
        <v>-0.41694773000000002</v>
      </c>
      <c r="M177" s="3">
        <v>3.7708416900000001</v>
      </c>
    </row>
    <row r="178" spans="2:13">
      <c r="B178" s="80">
        <v>37500</v>
      </c>
      <c r="C178" s="3">
        <v>35.124247490000002</v>
      </c>
      <c r="D178" s="3">
        <v>0.93931355999999999</v>
      </c>
      <c r="E178" s="3">
        <v>8.6684725</v>
      </c>
      <c r="F178" s="3">
        <v>7.6463777200000003</v>
      </c>
      <c r="H178" s="80">
        <v>37500</v>
      </c>
      <c r="I178" s="3">
        <v>56.514223629999996</v>
      </c>
      <c r="J178" s="3">
        <v>3.84653548</v>
      </c>
      <c r="K178" s="3">
        <v>3.9253831699999999</v>
      </c>
      <c r="L178" s="3">
        <v>-0.30198838</v>
      </c>
      <c r="M178" s="3">
        <v>3.4688533100000001</v>
      </c>
    </row>
    <row r="179" spans="2:13">
      <c r="B179" s="80">
        <v>37530</v>
      </c>
      <c r="C179" s="3">
        <v>35.479052809999999</v>
      </c>
      <c r="D179" s="3">
        <v>1.01014355</v>
      </c>
      <c r="E179" s="3">
        <v>9.1287435800000001</v>
      </c>
      <c r="F179" s="3">
        <v>8.7337606500000007</v>
      </c>
      <c r="H179" s="80">
        <v>37530</v>
      </c>
      <c r="I179" s="3">
        <v>56.591587140000001</v>
      </c>
      <c r="J179" s="3">
        <v>3.78432272</v>
      </c>
      <c r="K179" s="3">
        <v>3.8927225600000002</v>
      </c>
      <c r="L179" s="3">
        <v>0.13449031</v>
      </c>
      <c r="M179" s="3">
        <v>3.60334362</v>
      </c>
    </row>
    <row r="180" spans="2:13">
      <c r="B180" s="80">
        <v>37561</v>
      </c>
      <c r="C180" s="3">
        <v>35.786422649999999</v>
      </c>
      <c r="D180" s="3">
        <v>0.86634173000000003</v>
      </c>
      <c r="E180" s="3">
        <v>10.27264461</v>
      </c>
      <c r="F180" s="3">
        <v>9.6757666100000002</v>
      </c>
      <c r="H180" s="80">
        <v>37561</v>
      </c>
      <c r="I180" s="3">
        <v>56.779131399999997</v>
      </c>
      <c r="J180" s="3">
        <v>3.81688005</v>
      </c>
      <c r="K180" s="3">
        <v>3.90779495</v>
      </c>
      <c r="L180" s="3">
        <v>0.45322484000000002</v>
      </c>
      <c r="M180" s="3">
        <v>4.0565684600000003</v>
      </c>
    </row>
    <row r="181" spans="2:13">
      <c r="B181" s="80">
        <v>37591</v>
      </c>
      <c r="C181" s="3">
        <v>35.840072640000002</v>
      </c>
      <c r="D181" s="3">
        <v>0.14991715999999999</v>
      </c>
      <c r="E181" s="3">
        <v>9.8401893999999999</v>
      </c>
      <c r="F181" s="3">
        <v>9.8401893999999999</v>
      </c>
      <c r="H181" s="80">
        <v>37591</v>
      </c>
      <c r="I181" s="3">
        <v>57.043441319999999</v>
      </c>
      <c r="J181" s="3">
        <v>3.96651767</v>
      </c>
      <c r="K181" s="3">
        <v>3.9665176899999999</v>
      </c>
      <c r="L181" s="3">
        <v>0.54869358000000001</v>
      </c>
      <c r="M181" s="3">
        <v>4.6052620400000004</v>
      </c>
    </row>
    <row r="182" spans="2:13">
      <c r="B182" s="80">
        <v>37622</v>
      </c>
      <c r="C182" s="3">
        <v>36.305545909999999</v>
      </c>
      <c r="D182" s="3">
        <v>1.2987509100000001</v>
      </c>
      <c r="E182" s="3">
        <v>10.523195980000001</v>
      </c>
      <c r="F182" s="3">
        <v>1.2987508999999999</v>
      </c>
      <c r="H182" s="80">
        <v>37622</v>
      </c>
      <c r="I182" s="3">
        <v>57.393914240000001</v>
      </c>
      <c r="J182" s="3">
        <v>4.1742545099999999</v>
      </c>
      <c r="K182" s="3">
        <v>5.02036996</v>
      </c>
      <c r="L182" s="3">
        <v>0.41510793000000001</v>
      </c>
      <c r="M182" s="3">
        <v>5.02036997</v>
      </c>
    </row>
    <row r="183" spans="2:13">
      <c r="B183" s="80">
        <v>37653</v>
      </c>
      <c r="C183" s="3">
        <v>36.870614269999997</v>
      </c>
      <c r="D183" s="3">
        <v>1.5564243600000001</v>
      </c>
      <c r="E183" s="3">
        <v>11.46601969</v>
      </c>
      <c r="F183" s="3">
        <v>2.8753893399999999</v>
      </c>
      <c r="H183" s="80">
        <v>37653</v>
      </c>
      <c r="I183" s="3">
        <v>57.694774340000002</v>
      </c>
      <c r="J183" s="3">
        <v>4.3206866100000001</v>
      </c>
      <c r="K183" s="3">
        <v>4.9501574100000001</v>
      </c>
      <c r="L183" s="3">
        <v>-0.13996587999999999</v>
      </c>
      <c r="M183" s="3">
        <v>4.8804040899999999</v>
      </c>
    </row>
    <row r="184" spans="2:13">
      <c r="B184" s="80">
        <v>37681</v>
      </c>
      <c r="C184" s="3">
        <v>37.630839299999998</v>
      </c>
      <c r="D184" s="3">
        <v>2.0618724300000002</v>
      </c>
      <c r="E184" s="3">
        <v>13.3472288</v>
      </c>
      <c r="F184" s="3">
        <v>4.9965486400000003</v>
      </c>
      <c r="H184" s="80">
        <v>37681</v>
      </c>
      <c r="I184" s="3">
        <v>57.885449540000003</v>
      </c>
      <c r="J184" s="3">
        <v>4.3433887000000002</v>
      </c>
      <c r="K184" s="3">
        <v>4.7457000100000002</v>
      </c>
      <c r="L184" s="3">
        <v>-0.53885190000000005</v>
      </c>
      <c r="M184" s="3">
        <v>4.3415521899999998</v>
      </c>
    </row>
    <row r="185" spans="2:13">
      <c r="B185" s="80">
        <v>37712</v>
      </c>
      <c r="C185" s="3">
        <v>37.868575010000001</v>
      </c>
      <c r="D185" s="3">
        <v>0.63175766</v>
      </c>
      <c r="E185" s="3">
        <v>12.64959634</v>
      </c>
      <c r="F185" s="3">
        <v>5.6598723599999996</v>
      </c>
      <c r="H185" s="80">
        <v>37712</v>
      </c>
      <c r="I185" s="3">
        <v>58.094760790000002</v>
      </c>
      <c r="J185" s="3">
        <v>4.2728358899999996</v>
      </c>
      <c r="K185" s="3">
        <v>4.5400274899999999</v>
      </c>
      <c r="L185" s="3">
        <v>-0.40914917000000001</v>
      </c>
      <c r="M185" s="3">
        <v>3.9324030200000002</v>
      </c>
    </row>
    <row r="186" spans="2:13">
      <c r="B186" s="80">
        <v>37742</v>
      </c>
      <c r="C186" s="3">
        <v>37.833251429999997</v>
      </c>
      <c r="D186" s="3">
        <v>-9.3279399999999998E-2</v>
      </c>
      <c r="E186" s="3">
        <v>11.365521559999999</v>
      </c>
      <c r="F186" s="3">
        <v>5.56131347</v>
      </c>
      <c r="H186" s="80">
        <v>37742</v>
      </c>
      <c r="I186" s="3">
        <v>58.321594820000001</v>
      </c>
      <c r="J186" s="3">
        <v>4.1853357999999998</v>
      </c>
      <c r="K186" s="3">
        <v>4.3951454600000002</v>
      </c>
      <c r="L186" s="3">
        <v>-0.10735116</v>
      </c>
      <c r="M186" s="3">
        <v>3.8250518599999999</v>
      </c>
    </row>
    <row r="187" spans="2:13">
      <c r="B187" s="80">
        <v>37773</v>
      </c>
      <c r="C187" s="3">
        <v>38.073392200000001</v>
      </c>
      <c r="D187" s="3">
        <v>0.63473469000000005</v>
      </c>
      <c r="E187" s="3">
        <v>11.70865558</v>
      </c>
      <c r="F187" s="3">
        <v>6.2313477500000003</v>
      </c>
      <c r="H187" s="80">
        <v>37773</v>
      </c>
      <c r="I187" s="3">
        <v>58.54304054</v>
      </c>
      <c r="J187" s="3">
        <v>4.13695126</v>
      </c>
      <c r="K187" s="3">
        <v>4.3218538100000004</v>
      </c>
      <c r="L187" s="3">
        <v>0.13601242999999999</v>
      </c>
      <c r="M187" s="3">
        <v>3.9610642899999999</v>
      </c>
    </row>
    <row r="188" spans="2:13">
      <c r="B188" s="80">
        <v>37803</v>
      </c>
      <c r="C188" s="3">
        <v>38.526674589999999</v>
      </c>
      <c r="D188" s="3">
        <v>1.1905490000000001</v>
      </c>
      <c r="E188" s="3">
        <v>11.985946090000001</v>
      </c>
      <c r="F188" s="3">
        <v>7.4960839999999997</v>
      </c>
      <c r="H188" s="80">
        <v>37803</v>
      </c>
      <c r="I188" s="3">
        <v>58.764688749999998</v>
      </c>
      <c r="J188" s="3">
        <v>4.1325703499999999</v>
      </c>
      <c r="K188" s="3">
        <v>4.2947114199999996</v>
      </c>
      <c r="L188" s="3">
        <v>0.17323161000000001</v>
      </c>
      <c r="M188" s="3">
        <v>4.1342958999999997</v>
      </c>
    </row>
    <row r="189" spans="2:13">
      <c r="B189" s="80">
        <v>37834</v>
      </c>
      <c r="C189" s="3">
        <v>38.911664029999997</v>
      </c>
      <c r="D189" s="3">
        <v>0.99928022000000005</v>
      </c>
      <c r="E189" s="3">
        <v>11.82351046</v>
      </c>
      <c r="F189" s="3">
        <v>8.5702711100000002</v>
      </c>
      <c r="H189" s="80">
        <v>37834</v>
      </c>
      <c r="I189" s="3">
        <v>58.987522319999997</v>
      </c>
      <c r="J189" s="3">
        <v>4.1843522599999998</v>
      </c>
      <c r="K189" s="3">
        <v>4.3071781500000004</v>
      </c>
      <c r="L189" s="3">
        <v>0.25891716999999997</v>
      </c>
      <c r="M189" s="3">
        <v>4.3932130699999998</v>
      </c>
    </row>
    <row r="190" spans="2:13">
      <c r="B190" s="80">
        <v>37865</v>
      </c>
      <c r="C190" s="3">
        <v>39.107034669999997</v>
      </c>
      <c r="D190" s="3">
        <v>0.50208759999999997</v>
      </c>
      <c r="E190" s="3">
        <v>11.33913881</v>
      </c>
      <c r="F190" s="3">
        <v>9.1153889699999997</v>
      </c>
      <c r="H190" s="80">
        <v>37865</v>
      </c>
      <c r="I190" s="3">
        <v>59.267816549999999</v>
      </c>
      <c r="J190" s="3">
        <v>4.3012940899999998</v>
      </c>
      <c r="K190" s="3">
        <v>4.3706858000000004</v>
      </c>
      <c r="L190" s="3">
        <v>0.47917610999999999</v>
      </c>
      <c r="M190" s="3">
        <v>4.8723891799999999</v>
      </c>
    </row>
    <row r="191" spans="2:13">
      <c r="B191" s="80">
        <v>37895</v>
      </c>
      <c r="C191" s="3">
        <v>39.401717390000002</v>
      </c>
      <c r="D191" s="3">
        <v>0.75352867000000001</v>
      </c>
      <c r="E191" s="3">
        <v>11.05628327</v>
      </c>
      <c r="F191" s="3">
        <v>9.9376047100000005</v>
      </c>
      <c r="H191" s="80">
        <v>37895</v>
      </c>
      <c r="I191" s="3">
        <v>59.541472650000003</v>
      </c>
      <c r="J191" s="3">
        <v>4.4354368800000001</v>
      </c>
      <c r="K191" s="3">
        <v>4.4558318799999999</v>
      </c>
      <c r="L191" s="3">
        <v>0.34019746000000001</v>
      </c>
      <c r="M191" s="3">
        <v>5.2125866399999996</v>
      </c>
    </row>
    <row r="192" spans="2:13">
      <c r="B192" s="80">
        <v>37926</v>
      </c>
      <c r="C192" s="3">
        <v>39.780576529999998</v>
      </c>
      <c r="D192" s="3">
        <v>0.96152950999999998</v>
      </c>
      <c r="E192" s="3">
        <v>11.16108732</v>
      </c>
      <c r="F192" s="3">
        <v>10.994687239999999</v>
      </c>
      <c r="H192" s="80">
        <v>37926</v>
      </c>
      <c r="I192" s="3">
        <v>59.729021359999997</v>
      </c>
      <c r="J192" s="3">
        <v>4.5305695200000002</v>
      </c>
      <c r="K192" s="3">
        <v>4.5239609400000003</v>
      </c>
      <c r="L192" s="3">
        <v>-1.720959E-2</v>
      </c>
      <c r="M192" s="3">
        <v>5.1953770500000003</v>
      </c>
    </row>
    <row r="193" spans="2:13">
      <c r="B193" s="80">
        <v>37956</v>
      </c>
      <c r="C193" s="3">
        <v>40.066208279999998</v>
      </c>
      <c r="D193" s="3">
        <v>0.71801813000000003</v>
      </c>
      <c r="E193" s="3">
        <v>11.7916492</v>
      </c>
      <c r="F193" s="3">
        <v>11.7916492</v>
      </c>
      <c r="H193" s="80">
        <v>37956</v>
      </c>
      <c r="I193" s="3">
        <v>59.885601260000001</v>
      </c>
      <c r="J193" s="3">
        <v>4.5628001100000004</v>
      </c>
      <c r="K193" s="3">
        <v>4.5628001100000004</v>
      </c>
      <c r="L193" s="3">
        <v>-0.21292881</v>
      </c>
      <c r="M193" s="3">
        <v>4.9824482400000001</v>
      </c>
    </row>
    <row r="194" spans="2:13">
      <c r="B194" s="80">
        <v>37987</v>
      </c>
      <c r="C194" s="3">
        <v>40.866301380000003</v>
      </c>
      <c r="D194" s="3">
        <v>1.99692742</v>
      </c>
      <c r="E194" s="3">
        <v>12.562145409999999</v>
      </c>
      <c r="F194" s="3">
        <v>1.99692742</v>
      </c>
      <c r="H194" s="80">
        <v>37987</v>
      </c>
      <c r="I194" s="3">
        <v>60.076219500000001</v>
      </c>
      <c r="J194" s="3">
        <v>4.53521252</v>
      </c>
      <c r="K194" s="3">
        <v>4.6735011899999996</v>
      </c>
      <c r="L194" s="3">
        <v>-0.30894706</v>
      </c>
      <c r="M194" s="3">
        <v>4.6735011799999997</v>
      </c>
    </row>
    <row r="195" spans="2:13">
      <c r="B195" s="80">
        <v>38018</v>
      </c>
      <c r="C195" s="3">
        <v>41.478526459999998</v>
      </c>
      <c r="D195" s="3">
        <v>1.4981171799999999</v>
      </c>
      <c r="E195" s="3">
        <v>12.49751945</v>
      </c>
      <c r="F195" s="3">
        <v>3.5249609</v>
      </c>
      <c r="H195" s="80">
        <v>38018</v>
      </c>
      <c r="I195" s="3">
        <v>60.392133940000001</v>
      </c>
      <c r="J195" s="3">
        <v>4.51913871</v>
      </c>
      <c r="K195" s="3">
        <v>4.67436455</v>
      </c>
      <c r="L195" s="3">
        <v>1.7222400000000001E-3</v>
      </c>
      <c r="M195" s="3">
        <v>4.67522342</v>
      </c>
    </row>
    <row r="196" spans="2:13">
      <c r="B196" s="80">
        <v>38047</v>
      </c>
      <c r="C196" s="3">
        <v>42.94581943</v>
      </c>
      <c r="D196" s="3">
        <v>3.53747612</v>
      </c>
      <c r="E196" s="3">
        <v>14.124001030000001</v>
      </c>
      <c r="F196" s="3">
        <v>7.1871316900000002</v>
      </c>
      <c r="H196" s="80">
        <v>38047</v>
      </c>
      <c r="I196" s="3">
        <v>60.815098990000003</v>
      </c>
      <c r="J196" s="3">
        <v>4.5796542999999996</v>
      </c>
      <c r="K196" s="3">
        <v>4.8037899800000003</v>
      </c>
      <c r="L196" s="3">
        <v>0.38589205999999998</v>
      </c>
      <c r="M196" s="3">
        <v>5.0611154799999998</v>
      </c>
    </row>
    <row r="197" spans="2:13">
      <c r="B197" s="80">
        <v>38078</v>
      </c>
      <c r="C197" s="3">
        <v>43.488674860000003</v>
      </c>
      <c r="D197" s="3">
        <v>1.2640472</v>
      </c>
      <c r="E197" s="3">
        <v>14.841065049999999</v>
      </c>
      <c r="F197" s="3">
        <v>8.5420276400000006</v>
      </c>
      <c r="H197" s="80">
        <v>38078</v>
      </c>
      <c r="I197" s="3">
        <v>61.130298260000004</v>
      </c>
      <c r="J197" s="3">
        <v>4.6874636699999996</v>
      </c>
      <c r="K197" s="3">
        <v>4.9097268500000002</v>
      </c>
      <c r="L197" s="3">
        <v>0.16403292999999999</v>
      </c>
      <c r="M197" s="3">
        <v>5.2251484100000001</v>
      </c>
    </row>
    <row r="198" spans="2:13">
      <c r="B198" s="80">
        <v>38108</v>
      </c>
      <c r="C198" s="3">
        <v>44.211347750000002</v>
      </c>
      <c r="D198" s="3">
        <v>1.6617496199999999</v>
      </c>
      <c r="E198" s="3">
        <v>16.858440869999999</v>
      </c>
      <c r="F198" s="3">
        <v>10.345724369999999</v>
      </c>
      <c r="H198" s="80">
        <v>38108</v>
      </c>
      <c r="I198" s="3">
        <v>61.299951720000003</v>
      </c>
      <c r="J198" s="3">
        <v>4.7937981900000004</v>
      </c>
      <c r="K198" s="3">
        <v>4.9494399400000004</v>
      </c>
      <c r="L198" s="3">
        <v>-0.11836608</v>
      </c>
      <c r="M198" s="3">
        <v>5.1067823299999997</v>
      </c>
    </row>
    <row r="199" spans="2:13">
      <c r="B199" s="80">
        <v>38139</v>
      </c>
      <c r="C199" s="3">
        <v>44.614915320000001</v>
      </c>
      <c r="D199" s="3">
        <v>0.91281445000000005</v>
      </c>
      <c r="E199" s="3">
        <v>17.18135092</v>
      </c>
      <c r="F199" s="3">
        <v>11.352976079999999</v>
      </c>
      <c r="H199" s="80">
        <v>38139</v>
      </c>
      <c r="I199" s="3">
        <v>61.480806350000002</v>
      </c>
      <c r="J199" s="3">
        <v>4.8810713200000002</v>
      </c>
      <c r="K199" s="3">
        <v>4.9609976600000003</v>
      </c>
      <c r="L199" s="3">
        <v>-8.8652449999999994E-2</v>
      </c>
      <c r="M199" s="3">
        <v>5.01812988</v>
      </c>
    </row>
    <row r="200" spans="2:13">
      <c r="B200" s="80">
        <v>38169</v>
      </c>
      <c r="C200" s="3">
        <v>44.945270569999998</v>
      </c>
      <c r="D200" s="3">
        <v>0.74045921000000003</v>
      </c>
      <c r="E200" s="3">
        <v>16.66013495</v>
      </c>
      <c r="F200" s="3">
        <v>12.177499449999999</v>
      </c>
      <c r="H200" s="80">
        <v>38169</v>
      </c>
      <c r="I200" s="3">
        <v>61.612546760000001</v>
      </c>
      <c r="J200" s="3">
        <v>4.9391659299999997</v>
      </c>
      <c r="K200" s="3">
        <v>4.9444112000000002</v>
      </c>
      <c r="L200" s="3">
        <v>-0.17192365000000001</v>
      </c>
      <c r="M200" s="3">
        <v>4.8462062299999999</v>
      </c>
    </row>
    <row r="201" spans="2:13">
      <c r="B201" s="80">
        <v>38200</v>
      </c>
      <c r="C201" s="3">
        <v>45.480952969999997</v>
      </c>
      <c r="D201" s="3">
        <v>1.1918548799999999</v>
      </c>
      <c r="E201" s="3">
        <v>16.882570059999999</v>
      </c>
      <c r="F201" s="3">
        <v>13.514492430000001</v>
      </c>
      <c r="H201" s="80">
        <v>38200</v>
      </c>
      <c r="I201" s="3">
        <v>61.659903100000001</v>
      </c>
      <c r="J201" s="3">
        <v>4.9488943599999997</v>
      </c>
      <c r="K201" s="3">
        <v>4.8919713600000003</v>
      </c>
      <c r="L201" s="3">
        <v>-0.31578916000000001</v>
      </c>
      <c r="M201" s="3">
        <v>4.5304170700000004</v>
      </c>
    </row>
    <row r="202" spans="2:13">
      <c r="B202" s="80">
        <v>38231</v>
      </c>
      <c r="C202" s="3">
        <v>46.38457906</v>
      </c>
      <c r="D202" s="3">
        <v>1.9868231199999999</v>
      </c>
      <c r="E202" s="3">
        <v>18.60929741</v>
      </c>
      <c r="F202" s="3">
        <v>15.76982463</v>
      </c>
      <c r="H202" s="80">
        <v>38231</v>
      </c>
      <c r="I202" s="3">
        <v>61.806062230000002</v>
      </c>
      <c r="J202" s="3">
        <v>4.8983283699999998</v>
      </c>
      <c r="K202" s="3">
        <v>4.8231807199999999</v>
      </c>
      <c r="L202" s="3">
        <v>-0.24774592000000001</v>
      </c>
      <c r="M202" s="3">
        <v>4.2826711499999996</v>
      </c>
    </row>
    <row r="203" spans="2:13">
      <c r="B203" s="80">
        <v>38261</v>
      </c>
      <c r="C203" s="3">
        <v>47.075787239999997</v>
      </c>
      <c r="D203" s="3">
        <v>1.49016806</v>
      </c>
      <c r="E203" s="3">
        <v>19.476485690000001</v>
      </c>
      <c r="F203" s="3">
        <v>17.494989570000001</v>
      </c>
      <c r="H203" s="80">
        <v>38261</v>
      </c>
      <c r="I203" s="3">
        <v>62.063566569999999</v>
      </c>
      <c r="J203" s="3">
        <v>4.8163761599999999</v>
      </c>
      <c r="K203" s="3">
        <v>4.7633514799999999</v>
      </c>
      <c r="L203" s="3">
        <v>-4.6810320000000002E-2</v>
      </c>
      <c r="M203" s="3">
        <v>4.23586083</v>
      </c>
    </row>
    <row r="204" spans="2:13">
      <c r="B204" s="80">
        <v>38292</v>
      </c>
      <c r="C204" s="3">
        <v>47.786425680000001</v>
      </c>
      <c r="D204" s="3">
        <v>1.50956252</v>
      </c>
      <c r="E204" s="3">
        <v>20.125020419999998</v>
      </c>
      <c r="F204" s="3">
        <v>19.2686499</v>
      </c>
      <c r="H204" s="80">
        <v>38292</v>
      </c>
      <c r="I204" s="3">
        <v>62.359599240000001</v>
      </c>
      <c r="J204" s="3">
        <v>4.7505824499999996</v>
      </c>
      <c r="K204" s="3">
        <v>4.7300516799999999</v>
      </c>
      <c r="L204" s="3">
        <v>0.16832631000000001</v>
      </c>
      <c r="M204" s="3">
        <v>4.4041871400000003</v>
      </c>
    </row>
    <row r="205" spans="2:13">
      <c r="B205" s="80">
        <v>38322</v>
      </c>
      <c r="C205" s="3">
        <v>48.075448719999997</v>
      </c>
      <c r="D205" s="3">
        <v>0.60482247</v>
      </c>
      <c r="E205" s="3">
        <v>19.990013489999999</v>
      </c>
      <c r="F205" s="3">
        <v>19.990013489999999</v>
      </c>
      <c r="H205" s="80">
        <v>38322</v>
      </c>
      <c r="I205" s="3">
        <v>62.666611660000001</v>
      </c>
      <c r="J205" s="3">
        <v>4.7227219299999996</v>
      </c>
      <c r="K205" s="3">
        <v>4.7227219299999996</v>
      </c>
      <c r="L205" s="3">
        <v>0.23968440999999999</v>
      </c>
      <c r="M205" s="3">
        <v>4.6438715500000001</v>
      </c>
    </row>
    <row r="206" spans="2:13">
      <c r="B206" s="80">
        <v>38353</v>
      </c>
      <c r="C206" s="3">
        <v>48.630046270000001</v>
      </c>
      <c r="D206" s="3">
        <v>1.15359828</v>
      </c>
      <c r="E206" s="3">
        <v>18.99791424</v>
      </c>
      <c r="F206" s="3">
        <v>1.15359827</v>
      </c>
      <c r="H206" s="80">
        <v>38353</v>
      </c>
      <c r="I206" s="3">
        <v>62.884144390000003</v>
      </c>
      <c r="J206" s="3">
        <v>4.72257221</v>
      </c>
      <c r="K206" s="3">
        <v>4.6739373899999999</v>
      </c>
      <c r="L206" s="3">
        <v>3.0065850000000002E-2</v>
      </c>
      <c r="M206" s="3">
        <v>4.6739373999999998</v>
      </c>
    </row>
    <row r="207" spans="2:13">
      <c r="B207" s="80">
        <v>38384</v>
      </c>
      <c r="C207" s="3">
        <v>49.246379249999997</v>
      </c>
      <c r="D207" s="3">
        <v>1.26739131</v>
      </c>
      <c r="E207" s="3">
        <v>18.72740778</v>
      </c>
      <c r="F207" s="3">
        <v>2.4356101799999998</v>
      </c>
      <c r="H207" s="80">
        <v>38384</v>
      </c>
      <c r="I207" s="3">
        <v>62.984527530000001</v>
      </c>
      <c r="J207" s="3">
        <v>4.6898231900000003</v>
      </c>
      <c r="K207" s="3">
        <v>4.4827693899999996</v>
      </c>
      <c r="L207" s="3">
        <v>-0.38133599000000001</v>
      </c>
      <c r="M207" s="3">
        <v>4.2926014099999996</v>
      </c>
    </row>
    <row r="208" spans="2:13">
      <c r="B208" s="80">
        <v>38412</v>
      </c>
      <c r="C208" s="3">
        <v>49.67684028</v>
      </c>
      <c r="D208" s="3">
        <v>0.87409680999999995</v>
      </c>
      <c r="E208" s="3">
        <v>15.67328541</v>
      </c>
      <c r="F208" s="3">
        <v>3.3309965899999998</v>
      </c>
      <c r="H208" s="80">
        <v>38412</v>
      </c>
      <c r="I208" s="3">
        <v>63.107366540000001</v>
      </c>
      <c r="J208" s="3">
        <v>4.5810701700000003</v>
      </c>
      <c r="K208" s="3">
        <v>4.2434022100000002</v>
      </c>
      <c r="L208" s="3">
        <v>-0.52336057000000002</v>
      </c>
      <c r="M208" s="3">
        <v>3.7692408400000001</v>
      </c>
    </row>
    <row r="209" spans="2:13">
      <c r="B209" s="80">
        <v>38443</v>
      </c>
      <c r="C209" s="3">
        <v>50.139860140000003</v>
      </c>
      <c r="D209" s="3">
        <v>0.93206383000000004</v>
      </c>
      <c r="E209" s="3">
        <v>15.29406288</v>
      </c>
      <c r="F209" s="3">
        <v>4.2941074300000004</v>
      </c>
      <c r="H209" s="80">
        <v>38443</v>
      </c>
      <c r="I209" s="3">
        <v>63.332397020000002</v>
      </c>
      <c r="J209" s="3">
        <v>4.4451427499999996</v>
      </c>
      <c r="K209" s="3">
        <v>4.0817341300000001</v>
      </c>
      <c r="L209" s="3">
        <v>-0.16693753</v>
      </c>
      <c r="M209" s="3">
        <v>3.6023033099999999</v>
      </c>
    </row>
    <row r="210" spans="2:13">
      <c r="B210" s="80">
        <v>38473</v>
      </c>
      <c r="C210" s="3">
        <v>51.081281179999998</v>
      </c>
      <c r="D210" s="3">
        <v>1.8775900800000001</v>
      </c>
      <c r="E210" s="3">
        <v>15.53884643</v>
      </c>
      <c r="F210" s="3">
        <v>6.2523232599999998</v>
      </c>
      <c r="H210" s="80">
        <v>38473</v>
      </c>
      <c r="I210" s="3">
        <v>63.641013870000002</v>
      </c>
      <c r="J210" s="3">
        <v>4.3380085900000003</v>
      </c>
      <c r="K210" s="3">
        <v>4.0287108700000003</v>
      </c>
      <c r="L210" s="3">
        <v>0.21672441000000001</v>
      </c>
      <c r="M210" s="3">
        <v>3.8190277199999998</v>
      </c>
    </row>
    <row r="211" spans="2:13">
      <c r="B211" s="80">
        <v>38504</v>
      </c>
      <c r="C211" s="3">
        <v>51.158692559999999</v>
      </c>
      <c r="D211" s="3">
        <v>0.15154549</v>
      </c>
      <c r="E211" s="3">
        <v>14.667241199999999</v>
      </c>
      <c r="F211" s="3">
        <v>6.4133438600000003</v>
      </c>
      <c r="H211" s="80">
        <v>38504</v>
      </c>
      <c r="I211" s="3">
        <v>64.022134649999998</v>
      </c>
      <c r="J211" s="3">
        <v>4.2653860100000003</v>
      </c>
      <c r="K211" s="3">
        <v>4.0463574600000003</v>
      </c>
      <c r="L211" s="3">
        <v>0.31450346000000001</v>
      </c>
      <c r="M211" s="3">
        <v>4.1335311800000003</v>
      </c>
    </row>
    <row r="212" spans="2:13">
      <c r="B212" s="80">
        <v>38534</v>
      </c>
      <c r="C212" s="3">
        <v>52.014004360000001</v>
      </c>
      <c r="D212" s="3">
        <v>1.67187971</v>
      </c>
      <c r="E212" s="3">
        <v>15.727425159999999</v>
      </c>
      <c r="F212" s="3">
        <v>8.1924469700000007</v>
      </c>
      <c r="H212" s="80">
        <v>38534</v>
      </c>
      <c r="I212" s="3">
        <v>64.380201060000005</v>
      </c>
      <c r="J212" s="3">
        <v>4.2375386199999996</v>
      </c>
      <c r="K212" s="3">
        <v>4.1106934199999996</v>
      </c>
      <c r="L212" s="3">
        <v>0.35849916999999998</v>
      </c>
      <c r="M212" s="3">
        <v>4.4920303500000003</v>
      </c>
    </row>
    <row r="213" spans="2:13">
      <c r="B213" s="80">
        <v>38565</v>
      </c>
      <c r="C213" s="3">
        <v>52.240143959999997</v>
      </c>
      <c r="D213" s="3">
        <v>0.43476675999999997</v>
      </c>
      <c r="E213" s="3">
        <v>14.861586109999999</v>
      </c>
      <c r="F213" s="3">
        <v>8.6628317500000005</v>
      </c>
      <c r="H213" s="80">
        <v>38565</v>
      </c>
      <c r="I213" s="3">
        <v>64.679091470000003</v>
      </c>
      <c r="J213" s="3">
        <v>4.2696706100000004</v>
      </c>
      <c r="K213" s="3">
        <v>4.2098892399999999</v>
      </c>
      <c r="L213" s="3">
        <v>0.40448783999999999</v>
      </c>
      <c r="M213" s="3">
        <v>4.8965181900000001</v>
      </c>
    </row>
    <row r="214" spans="2:13">
      <c r="B214" s="80">
        <v>38596</v>
      </c>
      <c r="C214" s="3">
        <v>52.880577940000002</v>
      </c>
      <c r="D214" s="3">
        <v>1.2259422200000001</v>
      </c>
      <c r="E214" s="3">
        <v>14.004652</v>
      </c>
      <c r="F214" s="3">
        <v>9.9949752800000002</v>
      </c>
      <c r="H214" s="80">
        <v>38596</v>
      </c>
      <c r="I214" s="3">
        <v>64.973161880000006</v>
      </c>
      <c r="J214" s="3">
        <v>4.3410249299999997</v>
      </c>
      <c r="K214" s="3">
        <v>4.3125896900000003</v>
      </c>
      <c r="L214" s="3">
        <v>0.22773586000000001</v>
      </c>
      <c r="M214" s="3">
        <v>5.1242540500000002</v>
      </c>
    </row>
    <row r="215" spans="2:13">
      <c r="B215" s="80">
        <v>38626</v>
      </c>
      <c r="C215" s="3">
        <v>53.82143207</v>
      </c>
      <c r="D215" s="3">
        <v>1.77920546</v>
      </c>
      <c r="E215" s="3">
        <v>14.32932984</v>
      </c>
      <c r="F215" s="3">
        <v>11.952011880000001</v>
      </c>
      <c r="H215" s="80">
        <v>38626</v>
      </c>
      <c r="I215" s="3">
        <v>65.287768790000001</v>
      </c>
      <c r="J215" s="3">
        <v>4.4219898400000002</v>
      </c>
      <c r="K215" s="3">
        <v>4.4020266499999998</v>
      </c>
      <c r="L215" s="3">
        <v>7.0745849999999999E-2</v>
      </c>
      <c r="M215" s="3">
        <v>5.1949999</v>
      </c>
    </row>
    <row r="216" spans="2:13">
      <c r="B216" s="80">
        <v>38657</v>
      </c>
      <c r="C216" s="3">
        <v>54.420178159999999</v>
      </c>
      <c r="D216" s="3">
        <v>1.11246778</v>
      </c>
      <c r="E216" s="3">
        <v>13.88208552</v>
      </c>
      <c r="F216" s="3">
        <v>13.197441939999999</v>
      </c>
      <c r="H216" s="80">
        <v>38657</v>
      </c>
      <c r="I216" s="3">
        <v>65.626463119999997</v>
      </c>
      <c r="J216" s="3">
        <v>4.4927732499999999</v>
      </c>
      <c r="K216" s="3">
        <v>4.47936186</v>
      </c>
      <c r="L216" s="3">
        <v>4.3750699999999997E-2</v>
      </c>
      <c r="M216" s="3">
        <v>5.2387506000000004</v>
      </c>
    </row>
    <row r="217" spans="2:13">
      <c r="B217" s="80">
        <v>38687</v>
      </c>
      <c r="C217" s="3">
        <v>54.360257070000003</v>
      </c>
      <c r="D217" s="3">
        <v>-0.11010822000000001</v>
      </c>
      <c r="E217" s="3">
        <v>13.07280227</v>
      </c>
      <c r="F217" s="3">
        <v>13.07280226</v>
      </c>
      <c r="H217" s="80">
        <v>38687</v>
      </c>
      <c r="I217" s="3">
        <v>65.907664209999993</v>
      </c>
      <c r="J217" s="3">
        <v>4.53821867</v>
      </c>
      <c r="K217" s="3">
        <v>4.53821867</v>
      </c>
      <c r="L217" s="3">
        <v>-6.6853689999999993E-2</v>
      </c>
      <c r="M217" s="3">
        <v>5.1718969100000001</v>
      </c>
    </row>
    <row r="218" spans="2:13">
      <c r="B218" s="80">
        <v>38718</v>
      </c>
      <c r="C218" s="3">
        <v>54.823448710000001</v>
      </c>
      <c r="D218" s="3">
        <v>0.85207772000000004</v>
      </c>
      <c r="E218" s="3">
        <v>12.735752720000001</v>
      </c>
      <c r="F218" s="3">
        <v>0.85207772000000004</v>
      </c>
      <c r="H218" s="80">
        <v>38718</v>
      </c>
      <c r="I218" s="3">
        <v>66.163003329999995</v>
      </c>
      <c r="J218" s="3">
        <v>4.58462747</v>
      </c>
      <c r="K218" s="3">
        <v>5.2141266599999998</v>
      </c>
      <c r="L218" s="3">
        <v>4.2229750000000003E-2</v>
      </c>
      <c r="M218" s="3">
        <v>5.2141266599999998</v>
      </c>
    </row>
    <row r="219" spans="2:13">
      <c r="B219" s="80">
        <v>38749</v>
      </c>
      <c r="C219" s="3">
        <v>55.693160290000002</v>
      </c>
      <c r="D219" s="3">
        <v>1.58638612</v>
      </c>
      <c r="E219" s="3">
        <v>13.09087315</v>
      </c>
      <c r="F219" s="3">
        <v>2.4519810899999999</v>
      </c>
      <c r="H219" s="80">
        <v>38749</v>
      </c>
      <c r="I219" s="3">
        <v>66.554675099999997</v>
      </c>
      <c r="J219" s="3">
        <v>4.7002635799999997</v>
      </c>
      <c r="K219" s="3">
        <v>5.4413909399999998</v>
      </c>
      <c r="L219" s="3">
        <v>0.45416635</v>
      </c>
      <c r="M219" s="3">
        <v>5.6682930100000002</v>
      </c>
    </row>
    <row r="220" spans="2:13">
      <c r="B220" s="80">
        <v>38777</v>
      </c>
      <c r="C220" s="3">
        <v>56.301685300000003</v>
      </c>
      <c r="D220" s="3">
        <v>1.0926386800000001</v>
      </c>
      <c r="E220" s="3">
        <v>13.335882440000001</v>
      </c>
      <c r="F220" s="3">
        <v>3.57141106</v>
      </c>
      <c r="H220" s="80">
        <v>38777</v>
      </c>
      <c r="I220" s="3">
        <v>67.013869839999998</v>
      </c>
      <c r="J220" s="3">
        <v>4.9024623800000002</v>
      </c>
      <c r="K220" s="3">
        <v>5.69146749</v>
      </c>
      <c r="L220" s="3">
        <v>0.52195627</v>
      </c>
      <c r="M220" s="3">
        <v>6.1902492799999997</v>
      </c>
    </row>
    <row r="221" spans="2:13">
      <c r="B221" s="80">
        <v>38808</v>
      </c>
      <c r="C221" s="3">
        <v>56.823783259999999</v>
      </c>
      <c r="D221" s="3">
        <v>0.92732208000000005</v>
      </c>
      <c r="E221" s="3">
        <v>13.330557969999999</v>
      </c>
      <c r="F221" s="3">
        <v>4.5318516200000003</v>
      </c>
      <c r="H221" s="80">
        <v>38808</v>
      </c>
      <c r="I221" s="3">
        <v>67.476579549999997</v>
      </c>
      <c r="J221" s="3">
        <v>5.1479101299999996</v>
      </c>
      <c r="K221" s="3">
        <v>5.9053484699999998</v>
      </c>
      <c r="L221" s="3">
        <v>0.35329356000000001</v>
      </c>
      <c r="M221" s="3">
        <v>6.5435428399999997</v>
      </c>
    </row>
    <row r="222" spans="2:13">
      <c r="B222" s="80">
        <v>38838</v>
      </c>
      <c r="C222" s="3">
        <v>57.946275630000002</v>
      </c>
      <c r="D222" s="3">
        <v>1.97539183</v>
      </c>
      <c r="E222" s="3">
        <v>13.43935448</v>
      </c>
      <c r="F222" s="3">
        <v>6.5967652699999997</v>
      </c>
      <c r="H222" s="80">
        <v>38838</v>
      </c>
      <c r="I222" s="3">
        <v>67.970123409999999</v>
      </c>
      <c r="J222" s="3">
        <v>5.3970477099999998</v>
      </c>
      <c r="K222" s="3">
        <v>6.0860374699999999</v>
      </c>
      <c r="L222" s="3">
        <v>0.25884648999999998</v>
      </c>
      <c r="M222" s="3">
        <v>6.8023893299999996</v>
      </c>
    </row>
    <row r="223" spans="2:13">
      <c r="B223" s="80">
        <v>38869</v>
      </c>
      <c r="C223" s="3">
        <v>59.073014639999997</v>
      </c>
      <c r="D223" s="3">
        <v>1.9444545799999999</v>
      </c>
      <c r="E223" s="3">
        <v>15.47014141</v>
      </c>
      <c r="F223" s="3">
        <v>8.6694909500000001</v>
      </c>
      <c r="H223" s="80">
        <v>38869</v>
      </c>
      <c r="I223" s="3">
        <v>68.42636014</v>
      </c>
      <c r="J223" s="3">
        <v>5.6264918000000002</v>
      </c>
      <c r="K223" s="3">
        <v>6.21968283</v>
      </c>
      <c r="L223" s="3">
        <v>7.6833789999999999E-2</v>
      </c>
      <c r="M223" s="3">
        <v>6.8792231199999998</v>
      </c>
    </row>
    <row r="224" spans="2:13">
      <c r="B224" s="80">
        <v>38899</v>
      </c>
      <c r="C224" s="3">
        <v>59.93209942</v>
      </c>
      <c r="D224" s="3">
        <v>1.4542761799999999</v>
      </c>
      <c r="E224" s="3">
        <v>15.22300611</v>
      </c>
      <c r="F224" s="3">
        <v>10.24984549</v>
      </c>
      <c r="H224" s="80">
        <v>38899</v>
      </c>
      <c r="I224" s="3">
        <v>68.926048300000005</v>
      </c>
      <c r="J224" s="3">
        <v>5.8414149599999998</v>
      </c>
      <c r="K224" s="3">
        <v>6.3415689000000004</v>
      </c>
      <c r="L224" s="3">
        <v>0.18171667999999999</v>
      </c>
      <c r="M224" s="3">
        <v>7.0609397999999999</v>
      </c>
    </row>
    <row r="225" spans="2:13">
      <c r="B225" s="80">
        <v>38930</v>
      </c>
      <c r="C225" s="3">
        <v>60.657866769999998</v>
      </c>
      <c r="D225" s="3">
        <v>1.21098269</v>
      </c>
      <c r="E225" s="3">
        <v>16.113513810000001</v>
      </c>
      <c r="F225" s="3">
        <v>11.584952019999999</v>
      </c>
      <c r="H225" s="80">
        <v>38930</v>
      </c>
      <c r="I225" s="3">
        <v>69.571169600000005</v>
      </c>
      <c r="J225" s="3">
        <v>6.06525274</v>
      </c>
      <c r="K225" s="3">
        <v>6.4968461099999999</v>
      </c>
      <c r="L225" s="3">
        <v>0.50267622999999995</v>
      </c>
      <c r="M225" s="3">
        <v>7.5636160300000004</v>
      </c>
    </row>
    <row r="226" spans="2:13">
      <c r="B226" s="80">
        <v>38961</v>
      </c>
      <c r="C226" s="3">
        <v>60.851915869999999</v>
      </c>
      <c r="D226" s="3">
        <v>0.31990755999999998</v>
      </c>
      <c r="E226" s="3">
        <v>15.074226189999999</v>
      </c>
      <c r="F226" s="3">
        <v>11.941920720000001</v>
      </c>
      <c r="H226" s="80">
        <v>38961</v>
      </c>
      <c r="I226" s="3">
        <v>70.302066030000006</v>
      </c>
      <c r="J226" s="3">
        <v>6.3240528999999999</v>
      </c>
      <c r="K226" s="3">
        <v>6.6898234700000003</v>
      </c>
      <c r="L226" s="3">
        <v>0.63808447999999995</v>
      </c>
      <c r="M226" s="3">
        <v>8.2017005100000002</v>
      </c>
    </row>
    <row r="227" spans="2:13">
      <c r="B227" s="80">
        <v>38991</v>
      </c>
      <c r="C227" s="3">
        <v>60.802044010000003</v>
      </c>
      <c r="D227" s="3">
        <v>-8.1956100000000004E-2</v>
      </c>
      <c r="E227" s="3">
        <v>12.969948349999999</v>
      </c>
      <c r="F227" s="3">
        <v>11.85017747</v>
      </c>
      <c r="H227" s="80">
        <v>38991</v>
      </c>
      <c r="I227" s="3">
        <v>70.874973800000006</v>
      </c>
      <c r="J227" s="3">
        <v>6.6065403600000003</v>
      </c>
      <c r="K227" s="3">
        <v>6.88059215</v>
      </c>
      <c r="L227" s="3">
        <v>0.35611225000000002</v>
      </c>
      <c r="M227" s="3">
        <v>8.5578127599999991</v>
      </c>
    </row>
    <row r="228" spans="2:13">
      <c r="B228" s="80">
        <v>39022</v>
      </c>
      <c r="C228" s="3">
        <v>61.261170120000003</v>
      </c>
      <c r="D228" s="3">
        <v>0.75511623999999999</v>
      </c>
      <c r="E228" s="3">
        <v>12.57069012</v>
      </c>
      <c r="F228" s="3">
        <v>12.694776340000001</v>
      </c>
      <c r="H228" s="80">
        <v>39022</v>
      </c>
      <c r="I228" s="3">
        <v>71.129923649999995</v>
      </c>
      <c r="J228" s="3">
        <v>6.86980375</v>
      </c>
      <c r="K228" s="3">
        <v>7.0207461599999998</v>
      </c>
      <c r="L228" s="3">
        <v>-0.17177416000000001</v>
      </c>
      <c r="M228" s="3">
        <v>8.3860385999999991</v>
      </c>
    </row>
    <row r="229" spans="2:13">
      <c r="B229" s="80">
        <v>39052</v>
      </c>
      <c r="C229" s="3">
        <v>61.678673430000003</v>
      </c>
      <c r="D229" s="3">
        <v>0.68151377000000002</v>
      </c>
      <c r="E229" s="3">
        <v>13.46280675</v>
      </c>
      <c r="F229" s="3">
        <v>13.462806759999999</v>
      </c>
      <c r="H229" s="80">
        <v>39052</v>
      </c>
      <c r="I229" s="3">
        <v>71.357414800000001</v>
      </c>
      <c r="J229" s="3">
        <v>7.1274551900000001</v>
      </c>
      <c r="K229" s="3">
        <v>7.1274551800000001</v>
      </c>
      <c r="L229" s="3">
        <v>-0.11727251</v>
      </c>
      <c r="M229" s="3">
        <v>8.2687660899999997</v>
      </c>
    </row>
    <row r="230" spans="2:13">
      <c r="B230" s="80">
        <v>39083</v>
      </c>
      <c r="C230" s="3">
        <v>62.639820540000002</v>
      </c>
      <c r="D230" s="3">
        <v>1.55831352</v>
      </c>
      <c r="E230" s="3">
        <v>14.25735158</v>
      </c>
      <c r="F230" s="3">
        <v>1.5583135100000001</v>
      </c>
      <c r="H230" s="80">
        <v>39083</v>
      </c>
      <c r="I230" s="3">
        <v>71.76037144</v>
      </c>
      <c r="J230" s="3">
        <v>7.3967740099999997</v>
      </c>
      <c r="K230" s="3">
        <v>8.4599668000000001</v>
      </c>
      <c r="L230" s="3">
        <v>0.1912007</v>
      </c>
      <c r="M230" s="3">
        <v>8.4599667899999993</v>
      </c>
    </row>
    <row r="231" spans="2:13">
      <c r="B231" s="80">
        <v>39114</v>
      </c>
      <c r="C231" s="3">
        <v>63.053112259999999</v>
      </c>
      <c r="D231" s="3">
        <v>0.65979072000000005</v>
      </c>
      <c r="E231" s="3">
        <v>13.215181060000001</v>
      </c>
      <c r="F231" s="3">
        <v>2.22838585</v>
      </c>
      <c r="H231" s="80">
        <v>39114</v>
      </c>
      <c r="I231" s="3">
        <v>72.175779829999996</v>
      </c>
      <c r="J231" s="3">
        <v>7.6265462900000003</v>
      </c>
      <c r="K231" s="3">
        <v>8.4528850900000005</v>
      </c>
      <c r="L231" s="3">
        <v>-1.4121740000000001E-2</v>
      </c>
      <c r="M231" s="3">
        <v>8.4458450500000009</v>
      </c>
    </row>
    <row r="232" spans="2:13">
      <c r="B232" s="80">
        <v>39142</v>
      </c>
      <c r="C232" s="3">
        <v>63.435455689999998</v>
      </c>
      <c r="D232" s="3">
        <v>0.60638312000000005</v>
      </c>
      <c r="E232" s="3">
        <v>12.67061608</v>
      </c>
      <c r="F232" s="3">
        <v>2.84828152</v>
      </c>
      <c r="H232" s="80">
        <v>39142</v>
      </c>
      <c r="I232" s="3">
        <v>72.598233710000002</v>
      </c>
      <c r="J232" s="3">
        <v>7.8031023299999998</v>
      </c>
      <c r="K232" s="3">
        <v>8.4127103999999999</v>
      </c>
      <c r="L232" s="3">
        <v>-0.11269867</v>
      </c>
      <c r="M232" s="3">
        <v>8.3331463800000005</v>
      </c>
    </row>
    <row r="233" spans="2:13">
      <c r="B233" s="80">
        <v>39173</v>
      </c>
      <c r="C233" s="3">
        <v>64.628287580000006</v>
      </c>
      <c r="D233" s="3">
        <v>1.8803867299999999</v>
      </c>
      <c r="E233" s="3">
        <v>13.734573579999999</v>
      </c>
      <c r="F233" s="3">
        <v>4.78222696</v>
      </c>
      <c r="H233" s="80">
        <v>39173</v>
      </c>
      <c r="I233" s="3">
        <v>73.120747170000001</v>
      </c>
      <c r="J233" s="3">
        <v>7.9528505699999998</v>
      </c>
      <c r="K233" s="3">
        <v>8.4005694500000008</v>
      </c>
      <c r="L233" s="3">
        <v>3.1485699999999998E-2</v>
      </c>
      <c r="M233" s="3">
        <v>8.3646320799999998</v>
      </c>
    </row>
    <row r="234" spans="2:13">
      <c r="B234" s="80">
        <v>39203</v>
      </c>
      <c r="C234" s="3">
        <v>65.498943429999997</v>
      </c>
      <c r="D234" s="3">
        <v>1.34717456</v>
      </c>
      <c r="E234" s="3">
        <v>13.03391412</v>
      </c>
      <c r="F234" s="3">
        <v>6.1938264700000003</v>
      </c>
      <c r="H234" s="80">
        <v>39203</v>
      </c>
      <c r="I234" s="3">
        <v>73.635661220000003</v>
      </c>
      <c r="J234" s="3">
        <v>8.0784292900000008</v>
      </c>
      <c r="K234" s="3">
        <v>8.3873407800000006</v>
      </c>
      <c r="L234" s="3">
        <v>-2.9296599999999999E-2</v>
      </c>
      <c r="M234" s="3">
        <v>8.3353354799999995</v>
      </c>
    </row>
    <row r="235" spans="2:13">
      <c r="B235" s="80">
        <v>39234</v>
      </c>
      <c r="C235" s="3">
        <v>66.525292460000003</v>
      </c>
      <c r="D235" s="3">
        <v>1.56697036</v>
      </c>
      <c r="E235" s="3">
        <v>12.61536738</v>
      </c>
      <c r="F235" s="3">
        <v>7.8578522499999996</v>
      </c>
      <c r="H235" s="80">
        <v>39234</v>
      </c>
      <c r="I235" s="3">
        <v>74.017945760000003</v>
      </c>
      <c r="J235" s="3">
        <v>8.1831002599999998</v>
      </c>
      <c r="K235" s="3">
        <v>8.3507786599999996</v>
      </c>
      <c r="L235" s="3">
        <v>-0.16365192000000001</v>
      </c>
      <c r="M235" s="3">
        <v>8.17168356</v>
      </c>
    </row>
    <row r="236" spans="2:13">
      <c r="B236" s="80">
        <v>39264</v>
      </c>
      <c r="C236" s="3">
        <v>67.084075560000002</v>
      </c>
      <c r="D236" s="3">
        <v>0.83995587000000005</v>
      </c>
      <c r="E236" s="3">
        <v>11.933465050000001</v>
      </c>
      <c r="F236" s="3">
        <v>8.7638106100000002</v>
      </c>
      <c r="H236" s="80">
        <v>39264</v>
      </c>
      <c r="I236" s="3">
        <v>74.303064370000001</v>
      </c>
      <c r="J236" s="3">
        <v>8.2405689500000001</v>
      </c>
      <c r="K236" s="3">
        <v>8.2706048899999995</v>
      </c>
      <c r="L236" s="3">
        <v>-0.37054566999999999</v>
      </c>
      <c r="M236" s="3">
        <v>7.8011378899999997</v>
      </c>
    </row>
    <row r="237" spans="2:13">
      <c r="B237" s="80">
        <v>39295</v>
      </c>
      <c r="C237" s="3">
        <v>67.976227989999998</v>
      </c>
      <c r="D237" s="3">
        <v>1.32990195</v>
      </c>
      <c r="E237" s="3">
        <v>12.06498285</v>
      </c>
      <c r="F237" s="3">
        <v>10.210262650000001</v>
      </c>
      <c r="H237" s="80">
        <v>39295</v>
      </c>
      <c r="I237" s="3">
        <v>74.571427139999997</v>
      </c>
      <c r="J237" s="3">
        <v>8.20387822</v>
      </c>
      <c r="K237" s="3">
        <v>8.1315721500000002</v>
      </c>
      <c r="L237" s="3">
        <v>-0.61388264000000003</v>
      </c>
      <c r="M237" s="3">
        <v>7.1872552499999998</v>
      </c>
    </row>
    <row r="238" spans="2:13">
      <c r="B238" s="80">
        <v>39326</v>
      </c>
      <c r="C238" s="3">
        <v>68.818044970000003</v>
      </c>
      <c r="D238" s="3">
        <v>1.23839908</v>
      </c>
      <c r="E238" s="3">
        <v>13.091007879999999</v>
      </c>
      <c r="F238" s="3">
        <v>11.57510553</v>
      </c>
      <c r="H238" s="80">
        <v>39326</v>
      </c>
      <c r="I238" s="3">
        <v>74.826583889999995</v>
      </c>
      <c r="J238" s="3">
        <v>8.0504521800000006</v>
      </c>
      <c r="K238" s="3">
        <v>7.93690563</v>
      </c>
      <c r="L238" s="3">
        <v>-0.75143037000000001</v>
      </c>
      <c r="M238" s="3">
        <v>6.4358248800000002</v>
      </c>
    </row>
    <row r="239" spans="2:13">
      <c r="B239" s="80">
        <v>39356</v>
      </c>
      <c r="C239" s="3">
        <v>69.805995820000007</v>
      </c>
      <c r="D239" s="3">
        <v>1.43559854</v>
      </c>
      <c r="E239" s="3">
        <v>14.80863342</v>
      </c>
      <c r="F239" s="3">
        <v>13.176876119999999</v>
      </c>
      <c r="H239" s="80">
        <v>39356</v>
      </c>
      <c r="I239" s="3">
        <v>75.083699699999997</v>
      </c>
      <c r="J239" s="3">
        <v>7.8260725500000001</v>
      </c>
      <c r="K239" s="3">
        <v>7.72958854</v>
      </c>
      <c r="L239" s="3">
        <v>-0.49758508000000001</v>
      </c>
      <c r="M239" s="3">
        <v>5.9382397999999998</v>
      </c>
    </row>
    <row r="240" spans="2:13">
      <c r="B240" s="80">
        <v>39387</v>
      </c>
      <c r="C240" s="3">
        <v>71.423311400000003</v>
      </c>
      <c r="D240" s="3">
        <v>2.31687201</v>
      </c>
      <c r="E240" s="3">
        <v>16.58822589</v>
      </c>
      <c r="F240" s="3">
        <v>15.79903949</v>
      </c>
      <c r="H240" s="80">
        <v>39387</v>
      </c>
      <c r="I240" s="3">
        <v>75.336278050000004</v>
      </c>
      <c r="J240" s="3">
        <v>7.61544518</v>
      </c>
      <c r="K240" s="3">
        <v>7.5583688999999996</v>
      </c>
      <c r="L240" s="3">
        <v>-2.4618379999999999E-2</v>
      </c>
      <c r="M240" s="3">
        <v>5.9136214200000001</v>
      </c>
    </row>
    <row r="241" spans="2:13">
      <c r="B241" s="80">
        <v>39417</v>
      </c>
      <c r="C241" s="3">
        <v>72.720248010000006</v>
      </c>
      <c r="D241" s="3">
        <v>1.8158449699999999</v>
      </c>
      <c r="E241" s="3">
        <v>17.901770519999999</v>
      </c>
      <c r="F241" s="3">
        <v>17.90177053</v>
      </c>
      <c r="H241" s="80">
        <v>39417</v>
      </c>
      <c r="I241" s="3">
        <v>75.634962239999993</v>
      </c>
      <c r="J241" s="3">
        <v>7.4232326799999999</v>
      </c>
      <c r="K241" s="3">
        <v>7.4232326799999999</v>
      </c>
      <c r="L241" s="3">
        <v>8.0916710000000003E-2</v>
      </c>
      <c r="M241" s="3">
        <v>5.9945381299999996</v>
      </c>
    </row>
    <row r="242" spans="2:13">
      <c r="B242" s="80">
        <v>39448</v>
      </c>
      <c r="C242" s="3">
        <v>74.198136129999995</v>
      </c>
      <c r="D242" s="3">
        <v>2.0322924599999999</v>
      </c>
      <c r="E242" s="3">
        <v>18.452025389999999</v>
      </c>
      <c r="F242" s="3">
        <v>2.0322924499999999</v>
      </c>
      <c r="H242" s="80">
        <v>39448</v>
      </c>
      <c r="I242" s="3">
        <v>76.031804809999997</v>
      </c>
      <c r="J242" s="3">
        <v>7.2137647200000004</v>
      </c>
      <c r="K242" s="3">
        <v>5.9523568300000003</v>
      </c>
      <c r="L242" s="3">
        <v>-4.2181299999999998E-2</v>
      </c>
      <c r="M242" s="3">
        <v>5.9523568300000003</v>
      </c>
    </row>
    <row r="243" spans="2:13">
      <c r="B243" s="80">
        <v>39479</v>
      </c>
      <c r="C243" s="3">
        <v>75.128006040000002</v>
      </c>
      <c r="D243" s="3">
        <v>1.2532254300000001</v>
      </c>
      <c r="E243" s="3">
        <v>19.150353320000001</v>
      </c>
      <c r="F243" s="3">
        <v>3.3109870899999998</v>
      </c>
      <c r="H243" s="80">
        <v>39479</v>
      </c>
      <c r="I243" s="3">
        <v>76.382136299999999</v>
      </c>
      <c r="J243" s="3">
        <v>6.9962886099999997</v>
      </c>
      <c r="K243" s="3">
        <v>5.8899656299999998</v>
      </c>
      <c r="L243" s="3">
        <v>-0.1244233</v>
      </c>
      <c r="M243" s="3">
        <v>5.8279335300000001</v>
      </c>
    </row>
    <row r="244" spans="2:13">
      <c r="B244" s="80">
        <v>39508</v>
      </c>
      <c r="C244" s="3">
        <v>76.334937819999993</v>
      </c>
      <c r="D244" s="3">
        <v>1.60650048</v>
      </c>
      <c r="E244" s="3">
        <v>20.33481432</v>
      </c>
      <c r="F244" s="3">
        <v>4.9706785900000003</v>
      </c>
      <c r="H244" s="80">
        <v>39508</v>
      </c>
      <c r="I244" s="3">
        <v>76.599225099999998</v>
      </c>
      <c r="J244" s="3">
        <v>6.7619967599999997</v>
      </c>
      <c r="K244" s="3">
        <v>5.7629559500000003</v>
      </c>
      <c r="L244" s="3">
        <v>-0.31679202000000001</v>
      </c>
      <c r="M244" s="3">
        <v>5.5111415099999999</v>
      </c>
    </row>
    <row r="245" spans="2:13">
      <c r="B245" s="80">
        <v>39539</v>
      </c>
      <c r="C245" s="3">
        <v>78.018860270000005</v>
      </c>
      <c r="D245" s="3">
        <v>2.20596558</v>
      </c>
      <c r="E245" s="3">
        <v>20.719367930000001</v>
      </c>
      <c r="F245" s="3">
        <v>7.2862956399999996</v>
      </c>
      <c r="H245" s="80">
        <v>39539</v>
      </c>
      <c r="I245" s="3">
        <v>76.733897130000003</v>
      </c>
      <c r="J245" s="3">
        <v>6.4775545900000004</v>
      </c>
      <c r="K245" s="3">
        <v>5.5555484399999999</v>
      </c>
      <c r="L245" s="3">
        <v>-0.56979435</v>
      </c>
      <c r="M245" s="3">
        <v>4.9413471600000003</v>
      </c>
    </row>
    <row r="246" spans="2:13">
      <c r="B246" s="80">
        <v>39569</v>
      </c>
      <c r="C246" s="3">
        <v>80.269729069999997</v>
      </c>
      <c r="D246" s="3">
        <v>2.8850316299999998</v>
      </c>
      <c r="E246" s="3">
        <v>22.551181540000002</v>
      </c>
      <c r="F246" s="3">
        <v>10.381539200000001</v>
      </c>
      <c r="H246" s="80">
        <v>39569</v>
      </c>
      <c r="I246" s="3">
        <v>76.794925460000002</v>
      </c>
      <c r="J246" s="3">
        <v>6.1410592900000003</v>
      </c>
      <c r="K246" s="3">
        <v>5.2991145900000003</v>
      </c>
      <c r="L246" s="3">
        <v>-0.65094739000000001</v>
      </c>
      <c r="M246" s="3">
        <v>4.2903997699999996</v>
      </c>
    </row>
    <row r="247" spans="2:13">
      <c r="B247" s="80">
        <v>39600</v>
      </c>
      <c r="C247" s="3">
        <v>82.380741400000005</v>
      </c>
      <c r="D247" s="3">
        <v>2.62989841</v>
      </c>
      <c r="E247" s="3">
        <v>23.8337155</v>
      </c>
      <c r="F247" s="3">
        <v>13.284461540000001</v>
      </c>
      <c r="H247" s="80">
        <v>39600</v>
      </c>
      <c r="I247" s="3">
        <v>76.781581829999993</v>
      </c>
      <c r="J247" s="3">
        <v>5.7720724900000002</v>
      </c>
      <c r="K247" s="3">
        <v>5.0341622600000004</v>
      </c>
      <c r="L247" s="3">
        <v>-0.55666190000000004</v>
      </c>
      <c r="M247" s="3">
        <v>3.7337378700000001</v>
      </c>
    </row>
    <row r="248" spans="2:13">
      <c r="B248" s="80">
        <v>39630</v>
      </c>
      <c r="C248" s="3">
        <v>86.526917470000001</v>
      </c>
      <c r="D248" s="3">
        <v>5.0329433799999999</v>
      </c>
      <c r="E248" s="3">
        <v>28.982797699999999</v>
      </c>
      <c r="F248" s="3">
        <v>18.986004359999999</v>
      </c>
      <c r="H248" s="80">
        <v>39630</v>
      </c>
      <c r="I248" s="3">
        <v>76.715732180000003</v>
      </c>
      <c r="J248" s="3">
        <v>5.3934260600000004</v>
      </c>
      <c r="K248" s="3">
        <v>4.7746160499999997</v>
      </c>
      <c r="L248" s="3">
        <v>-0.4866742</v>
      </c>
      <c r="M248" s="3">
        <v>3.2470636700000002</v>
      </c>
    </row>
    <row r="249" spans="2:13">
      <c r="B249" s="80">
        <v>39661</v>
      </c>
      <c r="C249" s="3">
        <v>90.72202403</v>
      </c>
      <c r="D249" s="3">
        <v>4.8483254499999999</v>
      </c>
      <c r="E249" s="3">
        <v>33.461397769999998</v>
      </c>
      <c r="F249" s="3">
        <v>24.754833090000002</v>
      </c>
      <c r="H249" s="80">
        <v>39661</v>
      </c>
      <c r="I249" s="3">
        <v>76.580728100000002</v>
      </c>
      <c r="J249" s="3">
        <v>5.0185740000000001</v>
      </c>
      <c r="K249" s="3">
        <v>4.5099891799999998</v>
      </c>
      <c r="L249" s="3">
        <v>-0.55259873000000004</v>
      </c>
      <c r="M249" s="3">
        <v>2.69446494</v>
      </c>
    </row>
    <row r="250" spans="2:13">
      <c r="B250" s="80">
        <v>39692</v>
      </c>
      <c r="C250" s="3">
        <v>92.788838159999997</v>
      </c>
      <c r="D250" s="3">
        <v>2.2781834399999998</v>
      </c>
      <c r="E250" s="3">
        <v>34.832133349999999</v>
      </c>
      <c r="F250" s="3">
        <v>27.596977030000001</v>
      </c>
      <c r="H250" s="80">
        <v>39692</v>
      </c>
      <c r="I250" s="3">
        <v>76.446519929999994</v>
      </c>
      <c r="J250" s="3">
        <v>4.6604143499999999</v>
      </c>
      <c r="K250" s="3">
        <v>4.2445264299999996</v>
      </c>
      <c r="L250" s="3">
        <v>-0.52954445999999999</v>
      </c>
      <c r="M250" s="3">
        <v>2.1649204800000001</v>
      </c>
    </row>
    <row r="251" spans="2:13">
      <c r="B251" s="80">
        <v>39722</v>
      </c>
      <c r="C251" s="3">
        <v>92.186748320000007</v>
      </c>
      <c r="D251" s="3">
        <v>-0.64888175000000003</v>
      </c>
      <c r="E251" s="3">
        <v>32.061361259999998</v>
      </c>
      <c r="F251" s="3">
        <v>26.769023539999999</v>
      </c>
      <c r="H251" s="80">
        <v>39722</v>
      </c>
      <c r="I251" s="3">
        <v>76.430220809999994</v>
      </c>
      <c r="J251" s="3">
        <v>4.3123133300000003</v>
      </c>
      <c r="K251" s="3">
        <v>3.9945002700000001</v>
      </c>
      <c r="L251" s="3">
        <v>-0.37156038000000002</v>
      </c>
      <c r="M251" s="3">
        <v>1.7933600999999999</v>
      </c>
    </row>
    <row r="252" spans="2:13">
      <c r="B252" s="80">
        <v>39753</v>
      </c>
      <c r="C252" s="3">
        <v>91.892903689999997</v>
      </c>
      <c r="D252" s="3">
        <v>-0.31874932</v>
      </c>
      <c r="E252" s="3">
        <v>28.659539710000001</v>
      </c>
      <c r="F252" s="3">
        <v>26.364948139999999</v>
      </c>
      <c r="H252" s="80">
        <v>39753</v>
      </c>
      <c r="I252" s="3">
        <v>76.537949080000004</v>
      </c>
      <c r="J252" s="3">
        <v>3.9514025099999999</v>
      </c>
      <c r="K252" s="3">
        <v>3.7717284599999998</v>
      </c>
      <c r="L252" s="3">
        <v>-0.19828391000000001</v>
      </c>
      <c r="M252" s="3">
        <v>1.5950761899999999</v>
      </c>
    </row>
    <row r="253" spans="2:13">
      <c r="B253" s="80">
        <v>39783</v>
      </c>
      <c r="C253" s="3">
        <v>87.668518120000002</v>
      </c>
      <c r="D253" s="3">
        <v>-4.5970748600000002</v>
      </c>
      <c r="E253" s="3">
        <v>20.555856890000001</v>
      </c>
      <c r="F253" s="3">
        <v>20.55585687</v>
      </c>
      <c r="H253" s="80">
        <v>39783</v>
      </c>
      <c r="I253" s="3">
        <v>72.518240539999994</v>
      </c>
      <c r="J253" s="3">
        <v>3.09878242</v>
      </c>
      <c r="K253" s="3">
        <v>3.09878243</v>
      </c>
      <c r="L253" s="3">
        <v>-5.7158182499999999</v>
      </c>
      <c r="M253" s="3">
        <v>-4.1207420600000004</v>
      </c>
    </row>
    <row r="254" spans="2:13">
      <c r="B254" s="80">
        <v>39814</v>
      </c>
      <c r="C254" s="3">
        <v>85.601990180000001</v>
      </c>
      <c r="D254" s="3">
        <v>-2.3572064199999998</v>
      </c>
      <c r="E254" s="3">
        <v>15.36946161</v>
      </c>
      <c r="F254" s="3">
        <v>-2.3572064099999999</v>
      </c>
      <c r="H254" s="80">
        <v>39814</v>
      </c>
      <c r="I254" s="3">
        <v>72.650440099999997</v>
      </c>
      <c r="J254" s="3">
        <v>2.2253565900000001</v>
      </c>
      <c r="K254" s="3">
        <v>-4.44730297</v>
      </c>
      <c r="L254" s="3">
        <v>-0.32656090999999998</v>
      </c>
      <c r="M254" s="3">
        <v>-4.44730297</v>
      </c>
    </row>
    <row r="255" spans="2:13">
      <c r="B255" s="80">
        <v>39845</v>
      </c>
      <c r="C255" s="3">
        <v>84.580627509999999</v>
      </c>
      <c r="D255" s="3">
        <v>-1.19315295</v>
      </c>
      <c r="E255" s="3">
        <v>12.582020959999999</v>
      </c>
      <c r="F255" s="3">
        <v>-3.5222342800000002</v>
      </c>
      <c r="H255" s="80">
        <v>39845</v>
      </c>
      <c r="I255" s="3">
        <v>72.807252169999998</v>
      </c>
      <c r="J255" s="3">
        <v>1.3460184799999999</v>
      </c>
      <c r="K255" s="3">
        <v>-4.5640502300000003</v>
      </c>
      <c r="L255" s="3">
        <v>-0.23295906999999999</v>
      </c>
      <c r="M255" s="3">
        <v>-4.6802620399999997</v>
      </c>
    </row>
    <row r="256" spans="2:13">
      <c r="B256" s="80">
        <v>39873</v>
      </c>
      <c r="C256" s="3">
        <v>84.210950740000001</v>
      </c>
      <c r="D256" s="3">
        <v>-0.43707025999999999</v>
      </c>
      <c r="E256" s="3">
        <v>10.317703979999999</v>
      </c>
      <c r="F256" s="3">
        <v>-3.9439099099999999</v>
      </c>
      <c r="H256" s="80">
        <v>39873</v>
      </c>
      <c r="I256" s="3">
        <v>73.072836469999999</v>
      </c>
      <c r="J256" s="3">
        <v>0.50323167999999996</v>
      </c>
      <c r="K256" s="3">
        <v>-4.5773077799999999</v>
      </c>
      <c r="L256" s="3">
        <v>7.6574959999999997E-2</v>
      </c>
      <c r="M256" s="3">
        <v>-4.6036870800000003</v>
      </c>
    </row>
    <row r="257" spans="2:13">
      <c r="B257" s="80">
        <v>39904</v>
      </c>
      <c r="C257" s="3">
        <v>84.333036239999998</v>
      </c>
      <c r="D257" s="3">
        <v>0.14497579999999999</v>
      </c>
      <c r="E257" s="3">
        <v>8.0931404899999997</v>
      </c>
      <c r="F257" s="3">
        <v>-3.8046518300000001</v>
      </c>
      <c r="H257" s="80">
        <v>39904</v>
      </c>
      <c r="I257" s="3">
        <v>73.348246970000005</v>
      </c>
      <c r="J257" s="3">
        <v>-0.27370799000000001</v>
      </c>
      <c r="K257" s="3">
        <v>-4.5358694499999999</v>
      </c>
      <c r="L257" s="3">
        <v>0.19149078999999999</v>
      </c>
      <c r="M257" s="3">
        <v>-4.4121962899999998</v>
      </c>
    </row>
    <row r="258" spans="2:13">
      <c r="B258" s="80">
        <v>39934</v>
      </c>
      <c r="C258" s="3">
        <v>84.297090280000006</v>
      </c>
      <c r="D258" s="3">
        <v>-4.262382E-2</v>
      </c>
      <c r="E258" s="3">
        <v>5.0172851700000001</v>
      </c>
      <c r="F258" s="3">
        <v>-3.8456539599999999</v>
      </c>
      <c r="H258" s="80">
        <v>39934</v>
      </c>
      <c r="I258" s="3">
        <v>73.569263079999999</v>
      </c>
      <c r="J258" s="3">
        <v>-0.97724624999999998</v>
      </c>
      <c r="K258" s="3">
        <v>-4.4685160100000001</v>
      </c>
      <c r="L258" s="3">
        <v>0.21183753</v>
      </c>
      <c r="M258" s="3">
        <v>-4.2003587600000003</v>
      </c>
    </row>
    <row r="259" spans="2:13">
      <c r="B259" s="80">
        <v>39965</v>
      </c>
      <c r="C259" s="3">
        <v>84.317980469999995</v>
      </c>
      <c r="D259" s="3">
        <v>2.4781629999999999E-2</v>
      </c>
      <c r="E259" s="3">
        <v>2.3515679</v>
      </c>
      <c r="F259" s="3">
        <v>-3.8218253500000001</v>
      </c>
      <c r="H259" s="80">
        <v>39965</v>
      </c>
      <c r="I259" s="3">
        <v>73.800998199999995</v>
      </c>
      <c r="J259" s="3">
        <v>-1.60614743</v>
      </c>
      <c r="K259" s="3">
        <v>-4.3704558000000002</v>
      </c>
      <c r="L259" s="3">
        <v>0.31845952999999999</v>
      </c>
      <c r="M259" s="3">
        <v>-3.8818992300000001</v>
      </c>
    </row>
    <row r="260" spans="2:13">
      <c r="B260" s="80">
        <v>39995</v>
      </c>
      <c r="C260" s="3">
        <v>85.493845210000003</v>
      </c>
      <c r="D260" s="3">
        <v>1.3945599</v>
      </c>
      <c r="E260" s="3">
        <v>-1.1939316600000001</v>
      </c>
      <c r="F260" s="3">
        <v>-2.48056309</v>
      </c>
      <c r="H260" s="80">
        <v>39995</v>
      </c>
      <c r="I260" s="3">
        <v>74.072256999999993</v>
      </c>
      <c r="J260" s="3">
        <v>-2.15660652</v>
      </c>
      <c r="K260" s="3">
        <v>-4.23812371</v>
      </c>
      <c r="L260" s="3">
        <v>0.43609339000000003</v>
      </c>
      <c r="M260" s="3">
        <v>-3.4458058399999998</v>
      </c>
    </row>
    <row r="261" spans="2:13">
      <c r="B261" s="80">
        <v>40026</v>
      </c>
      <c r="C261" s="3">
        <v>86.094867100000002</v>
      </c>
      <c r="D261" s="3">
        <v>0.70300019000000002</v>
      </c>
      <c r="E261" s="3">
        <v>-5.1003678299999997</v>
      </c>
      <c r="F261" s="3">
        <v>-1.79500127</v>
      </c>
      <c r="H261" s="80">
        <v>40026</v>
      </c>
      <c r="I261" s="3">
        <v>74.358805709999999</v>
      </c>
      <c r="J261" s="3">
        <v>-2.6150502599999998</v>
      </c>
      <c r="K261" s="3">
        <v>-4.0710277100000001</v>
      </c>
      <c r="L261" s="3">
        <v>0.54439389999999999</v>
      </c>
      <c r="M261" s="3">
        <v>-2.90141194</v>
      </c>
    </row>
    <row r="262" spans="2:13">
      <c r="B262" s="80">
        <v>40057</v>
      </c>
      <c r="C262" s="3">
        <v>86.482556680000002</v>
      </c>
      <c r="D262" s="3">
        <v>0.45030510000000001</v>
      </c>
      <c r="E262" s="3">
        <v>-6.7963794000000002</v>
      </c>
      <c r="F262" s="3">
        <v>-1.3527791499999999</v>
      </c>
      <c r="H262" s="80">
        <v>40057</v>
      </c>
      <c r="I262" s="3">
        <v>74.60355672</v>
      </c>
      <c r="J262" s="3">
        <v>-2.9888298299999998</v>
      </c>
      <c r="K262" s="3">
        <v>-3.8868371100000001</v>
      </c>
      <c r="L262" s="3">
        <v>0.49062435999999998</v>
      </c>
      <c r="M262" s="3">
        <v>-2.41078758</v>
      </c>
    </row>
    <row r="263" spans="2:13">
      <c r="B263" s="80">
        <v>40087</v>
      </c>
      <c r="C263" s="3">
        <v>87.148423449999996</v>
      </c>
      <c r="D263" s="3">
        <v>0.76994344000000003</v>
      </c>
      <c r="E263" s="3">
        <v>-5.4653461200000004</v>
      </c>
      <c r="F263" s="3">
        <v>-0.59325134999999996</v>
      </c>
      <c r="H263" s="80">
        <v>40087</v>
      </c>
      <c r="I263" s="3">
        <v>74.801964159999997</v>
      </c>
      <c r="J263" s="3">
        <v>-3.3090300300000002</v>
      </c>
      <c r="K263" s="3">
        <v>-3.7114658199999999</v>
      </c>
      <c r="L263" s="3">
        <v>0.28040429</v>
      </c>
      <c r="M263" s="3">
        <v>-2.1303832900000002</v>
      </c>
    </row>
    <row r="264" spans="2:13">
      <c r="B264" s="80">
        <v>40118</v>
      </c>
      <c r="C264" s="3">
        <v>86.348945720000003</v>
      </c>
      <c r="D264" s="3">
        <v>-0.91737486000000001</v>
      </c>
      <c r="E264" s="3">
        <v>-6.0330643000000004</v>
      </c>
      <c r="F264" s="3">
        <v>-1.50518387</v>
      </c>
      <c r="H264" s="80">
        <v>40118</v>
      </c>
      <c r="I264" s="3">
        <v>75.021310929999999</v>
      </c>
      <c r="J264" s="3">
        <v>-3.6009156099999999</v>
      </c>
      <c r="K264" s="3">
        <v>-3.5542227</v>
      </c>
      <c r="L264" s="3">
        <v>0.14883273999999999</v>
      </c>
      <c r="M264" s="3">
        <v>-1.9815505499999999</v>
      </c>
    </row>
    <row r="265" spans="2:13">
      <c r="B265" s="80">
        <v>40148</v>
      </c>
      <c r="C265" s="3">
        <v>86.783439549999997</v>
      </c>
      <c r="D265" s="3">
        <v>0.50318370999999995</v>
      </c>
      <c r="E265" s="3">
        <v>-1.0095740099999999</v>
      </c>
      <c r="F265" s="3">
        <v>-1.009574</v>
      </c>
      <c r="H265" s="80">
        <v>40148</v>
      </c>
      <c r="I265" s="3">
        <v>75.281455559999998</v>
      </c>
      <c r="J265" s="3">
        <v>-2.9702570800000001</v>
      </c>
      <c r="K265" s="3">
        <v>-2.97025709</v>
      </c>
      <c r="L265" s="3">
        <v>5.79192295</v>
      </c>
      <c r="M265" s="3">
        <v>3.8103723999999999</v>
      </c>
    </row>
    <row r="266" spans="2:13">
      <c r="B266" s="80">
        <v>40179</v>
      </c>
      <c r="C266" s="3">
        <v>87.181973409999998</v>
      </c>
      <c r="D266" s="3">
        <v>0.45922801000000002</v>
      </c>
      <c r="E266" s="3">
        <v>1.8457318899999999</v>
      </c>
      <c r="F266" s="3">
        <v>0.45922801000000002</v>
      </c>
      <c r="H266" s="80">
        <v>40179</v>
      </c>
      <c r="I266" s="3">
        <v>75.570599509999994</v>
      </c>
      <c r="J266" s="3">
        <v>-2.2896949599999998</v>
      </c>
      <c r="K266" s="3">
        <v>4.0194655399999997</v>
      </c>
      <c r="L266" s="3">
        <v>0.20909315000000001</v>
      </c>
      <c r="M266" s="3">
        <v>4.0194655499999996</v>
      </c>
    </row>
    <row r="267" spans="2:13">
      <c r="B267" s="80">
        <v>40210</v>
      </c>
      <c r="C267" s="3">
        <v>87.929344499999999</v>
      </c>
      <c r="D267" s="3">
        <v>0.85725415999999999</v>
      </c>
      <c r="E267" s="3">
        <v>3.9592009300000002</v>
      </c>
      <c r="F267" s="3">
        <v>1.3204189200000001</v>
      </c>
      <c r="H267" s="80">
        <v>40210</v>
      </c>
      <c r="I267" s="3">
        <v>75.955289469999997</v>
      </c>
      <c r="J267" s="3">
        <v>-1.5579748600000001</v>
      </c>
      <c r="K267" s="3">
        <v>4.1717949799999996</v>
      </c>
      <c r="L267" s="3">
        <v>0.30433078000000002</v>
      </c>
      <c r="M267" s="3">
        <v>4.3237963300000004</v>
      </c>
    </row>
    <row r="268" spans="2:13">
      <c r="B268" s="80">
        <v>40238</v>
      </c>
      <c r="C268" s="3">
        <v>87.838668729999995</v>
      </c>
      <c r="D268" s="3">
        <v>-0.10312345000000001</v>
      </c>
      <c r="E268" s="3">
        <v>4.3078934000000002</v>
      </c>
      <c r="F268" s="3">
        <v>1.2159338099999999</v>
      </c>
      <c r="H268" s="80">
        <v>40238</v>
      </c>
      <c r="I268" s="3">
        <v>76.34720136</v>
      </c>
      <c r="J268" s="3">
        <v>-0.81181462000000004</v>
      </c>
      <c r="K268" s="3">
        <v>4.2751745699999999</v>
      </c>
      <c r="L268" s="3">
        <v>0.1571641</v>
      </c>
      <c r="M268" s="3">
        <v>4.4809604299999997</v>
      </c>
    </row>
    <row r="269" spans="2:13">
      <c r="B269" s="80">
        <v>40269</v>
      </c>
      <c r="C269" s="3">
        <v>87.135198389999999</v>
      </c>
      <c r="D269" s="3">
        <v>-0.80086634999999995</v>
      </c>
      <c r="E269" s="3">
        <v>3.3227336200000002</v>
      </c>
      <c r="F269" s="3">
        <v>0.40532944999999998</v>
      </c>
      <c r="H269" s="80">
        <v>40269</v>
      </c>
      <c r="I269" s="3">
        <v>76.593773420000005</v>
      </c>
      <c r="J269" s="3">
        <v>-7.8628920000000005E-2</v>
      </c>
      <c r="K269" s="3">
        <v>4.3127795100000004</v>
      </c>
      <c r="L269" s="3">
        <v>-5.6142409999999997E-2</v>
      </c>
      <c r="M269" s="3">
        <v>4.42481802</v>
      </c>
    </row>
    <row r="270" spans="2:13">
      <c r="B270" s="80">
        <v>40299</v>
      </c>
      <c r="C270" s="3">
        <v>87.374718299999998</v>
      </c>
      <c r="D270" s="3">
        <v>0.27488307000000001</v>
      </c>
      <c r="E270" s="3">
        <v>3.6509303100000001</v>
      </c>
      <c r="F270" s="3">
        <v>0.68132671</v>
      </c>
      <c r="H270" s="80">
        <v>40299</v>
      </c>
      <c r="I270" s="3">
        <v>76.828557750000002</v>
      </c>
      <c r="J270" s="3">
        <v>0.64367936999999997</v>
      </c>
      <c r="K270" s="3">
        <v>4.3364257100000003</v>
      </c>
      <c r="L270" s="3">
        <v>5.4216400000000001E-3</v>
      </c>
      <c r="M270" s="3">
        <v>4.4302396599999998</v>
      </c>
    </row>
    <row r="271" spans="2:13">
      <c r="B271" s="80">
        <v>40330</v>
      </c>
      <c r="C271" s="3">
        <v>88.024665830000004</v>
      </c>
      <c r="D271" s="3">
        <v>0.74386222999999996</v>
      </c>
      <c r="E271" s="3">
        <v>4.3960793899999997</v>
      </c>
      <c r="F271" s="3">
        <v>1.4302570699999999</v>
      </c>
      <c r="H271" s="80">
        <v>40330</v>
      </c>
      <c r="I271" s="3">
        <v>77.135678929999997</v>
      </c>
      <c r="J271" s="3">
        <v>1.3518518100000001</v>
      </c>
      <c r="K271" s="3">
        <v>4.3670131999999997</v>
      </c>
      <c r="L271" s="3">
        <v>8.8236800000000004E-2</v>
      </c>
      <c r="M271" s="3">
        <v>4.5184764599999996</v>
      </c>
    </row>
    <row r="272" spans="2:13">
      <c r="B272" s="80">
        <v>40360</v>
      </c>
      <c r="C272" s="3">
        <v>87.849155039999999</v>
      </c>
      <c r="D272" s="3">
        <v>-0.19938818999999999</v>
      </c>
      <c r="E272" s="3">
        <v>2.7549466599999999</v>
      </c>
      <c r="F272" s="3">
        <v>1.2280171200000001</v>
      </c>
      <c r="H272" s="80">
        <v>40360</v>
      </c>
      <c r="I272" s="3">
        <v>77.446263740000006</v>
      </c>
      <c r="J272" s="3">
        <v>2.0305892600000002</v>
      </c>
      <c r="K272" s="3">
        <v>4.3941426999999997</v>
      </c>
      <c r="L272" s="3">
        <v>3.6544380000000001E-2</v>
      </c>
      <c r="M272" s="3">
        <v>4.5550208400000001</v>
      </c>
    </row>
    <row r="273" spans="2:13">
      <c r="B273" s="80">
        <v>40391</v>
      </c>
      <c r="C273" s="3">
        <v>87.282548059999996</v>
      </c>
      <c r="D273" s="3">
        <v>-0.64497715</v>
      </c>
      <c r="E273" s="3">
        <v>1.37950263</v>
      </c>
      <c r="F273" s="3">
        <v>0.57511953000000005</v>
      </c>
      <c r="H273" s="80">
        <v>40391</v>
      </c>
      <c r="I273" s="3">
        <v>77.705472520000001</v>
      </c>
      <c r="J273" s="3">
        <v>2.6616172699999998</v>
      </c>
      <c r="K273" s="3">
        <v>4.4076253400000001</v>
      </c>
      <c r="L273" s="3">
        <v>-5.4320779999999999E-2</v>
      </c>
      <c r="M273" s="3">
        <v>4.5007000599999998</v>
      </c>
    </row>
    <row r="274" spans="2:13">
      <c r="B274" s="80">
        <v>40422</v>
      </c>
      <c r="C274" s="3">
        <v>87.65522283</v>
      </c>
      <c r="D274" s="3">
        <v>0.42697512999999998</v>
      </c>
      <c r="E274" s="3">
        <v>1.3559568500000001</v>
      </c>
      <c r="F274" s="3">
        <v>1.0045502799999999</v>
      </c>
      <c r="H274" s="80">
        <v>40422</v>
      </c>
      <c r="I274" s="3">
        <v>77.896509570000006</v>
      </c>
      <c r="J274" s="3">
        <v>3.2456613700000001</v>
      </c>
      <c r="K274" s="3">
        <v>4.4083361500000002</v>
      </c>
      <c r="L274" s="3">
        <v>-8.6764590000000003E-2</v>
      </c>
      <c r="M274" s="3">
        <v>4.4139354700000002</v>
      </c>
    </row>
    <row r="275" spans="2:13">
      <c r="B275" s="80">
        <v>40452</v>
      </c>
      <c r="C275" s="3">
        <v>88.246778829999997</v>
      </c>
      <c r="D275" s="3">
        <v>0.67486679999999999</v>
      </c>
      <c r="E275" s="3">
        <v>1.2603273100000001</v>
      </c>
      <c r="F275" s="3">
        <v>1.6861964599999999</v>
      </c>
      <c r="H275" s="80">
        <v>40452</v>
      </c>
      <c r="I275" s="3">
        <v>78.034341429999998</v>
      </c>
      <c r="J275" s="3">
        <v>3.8001416400000001</v>
      </c>
      <c r="K275" s="3">
        <v>4.3994979900000004</v>
      </c>
      <c r="L275" s="3">
        <v>-9.2688950000000006E-2</v>
      </c>
      <c r="M275" s="3">
        <v>4.3212465199999999</v>
      </c>
    </row>
    <row r="276" spans="2:13">
      <c r="B276" s="80">
        <v>40483</v>
      </c>
      <c r="C276" s="3">
        <v>89.542170619999993</v>
      </c>
      <c r="D276" s="3">
        <v>1.4679196299999999</v>
      </c>
      <c r="E276" s="3">
        <v>3.69804735</v>
      </c>
      <c r="F276" s="3">
        <v>3.1788680899999999</v>
      </c>
      <c r="H276" s="80">
        <v>40483</v>
      </c>
      <c r="I276" s="3">
        <v>78.138164079999996</v>
      </c>
      <c r="J276" s="3">
        <v>4.3304369500000002</v>
      </c>
      <c r="K276" s="3">
        <v>4.3768768500000004</v>
      </c>
      <c r="L276" s="3">
        <v>-0.16662283999999999</v>
      </c>
      <c r="M276" s="3">
        <v>4.1546236800000003</v>
      </c>
    </row>
    <row r="277" spans="2:13">
      <c r="B277" s="80">
        <v>40513</v>
      </c>
      <c r="C277" s="3">
        <v>90.366279710000001</v>
      </c>
      <c r="D277" s="3">
        <v>0.92035862000000002</v>
      </c>
      <c r="E277" s="3">
        <v>4.1284837000000003</v>
      </c>
      <c r="F277" s="3">
        <v>4.1284837100000003</v>
      </c>
      <c r="H277" s="80">
        <v>40513</v>
      </c>
      <c r="I277" s="3">
        <v>78.301283420000004</v>
      </c>
      <c r="J277" s="3">
        <v>4.3458702699999998</v>
      </c>
      <c r="K277" s="3">
        <v>4.3458702699999998</v>
      </c>
      <c r="L277" s="3">
        <v>-0.14324022</v>
      </c>
      <c r="M277" s="3">
        <v>4.0113834600000002</v>
      </c>
    </row>
    <row r="278" spans="2:13">
      <c r="B278" s="80">
        <v>40544</v>
      </c>
      <c r="C278" s="3">
        <v>91.682769550000003</v>
      </c>
      <c r="D278" s="3">
        <v>1.4568374900000001</v>
      </c>
      <c r="E278" s="3">
        <v>5.1625306999999996</v>
      </c>
      <c r="F278" s="3">
        <v>1.4568374900000001</v>
      </c>
      <c r="H278" s="80">
        <v>40544</v>
      </c>
      <c r="I278" s="3">
        <v>78.550995810000003</v>
      </c>
      <c r="J278" s="3">
        <v>4.3383819299999997</v>
      </c>
      <c r="K278" s="3">
        <v>3.9438569000000001</v>
      </c>
      <c r="L278" s="3">
        <v>-6.7526559999999999E-2</v>
      </c>
      <c r="M278" s="3">
        <v>3.9438569000000001</v>
      </c>
    </row>
    <row r="279" spans="2:13">
      <c r="B279" s="80">
        <v>40575</v>
      </c>
      <c r="C279" s="3">
        <v>92.707721829999997</v>
      </c>
      <c r="D279" s="3">
        <v>1.11793338</v>
      </c>
      <c r="E279" s="3">
        <v>5.4343374899999999</v>
      </c>
      <c r="F279" s="3">
        <v>2.5910573299999999</v>
      </c>
      <c r="H279" s="80">
        <v>40575</v>
      </c>
      <c r="I279" s="3">
        <v>78.815959149999998</v>
      </c>
      <c r="J279" s="3">
        <v>4.2909323300000004</v>
      </c>
      <c r="K279" s="3">
        <v>3.8548303700000002</v>
      </c>
      <c r="L279" s="3">
        <v>-0.17760217</v>
      </c>
      <c r="M279" s="3">
        <v>3.76625473</v>
      </c>
    </row>
    <row r="280" spans="2:13">
      <c r="B280" s="80">
        <v>40603</v>
      </c>
      <c r="C280" s="3">
        <v>94.425519699999995</v>
      </c>
      <c r="D280" s="3">
        <v>1.85291779</v>
      </c>
      <c r="E280" s="3">
        <v>7.4988055500000002</v>
      </c>
      <c r="F280" s="3">
        <v>4.4919852799999997</v>
      </c>
      <c r="H280" s="80">
        <v>40603</v>
      </c>
      <c r="I280" s="3">
        <v>79.181212610000003</v>
      </c>
      <c r="J280" s="3">
        <v>4.2261576600000001</v>
      </c>
      <c r="K280" s="3">
        <v>3.80697748</v>
      </c>
      <c r="L280" s="3">
        <v>-5.4250619999999999E-2</v>
      </c>
      <c r="M280" s="3">
        <v>3.7120041100000001</v>
      </c>
    </row>
    <row r="281" spans="2:13">
      <c r="B281" s="80">
        <v>40634</v>
      </c>
      <c r="C281" s="3">
        <v>96.325056630000006</v>
      </c>
      <c r="D281" s="3">
        <v>2.0116774999999998</v>
      </c>
      <c r="E281" s="3">
        <v>10.546665880000001</v>
      </c>
      <c r="F281" s="3">
        <v>6.5940270400000003</v>
      </c>
      <c r="H281" s="80">
        <v>40634</v>
      </c>
      <c r="I281" s="3">
        <v>79.628257840000003</v>
      </c>
      <c r="J281" s="3">
        <v>4.1874674299999999</v>
      </c>
      <c r="K281" s="3">
        <v>3.8459231699999998</v>
      </c>
      <c r="L281" s="3">
        <v>0.24978584000000001</v>
      </c>
      <c r="M281" s="3">
        <v>3.96178995</v>
      </c>
    </row>
    <row r="282" spans="2:13">
      <c r="B282" s="80">
        <v>40664</v>
      </c>
      <c r="C282" s="3">
        <v>96.96504711</v>
      </c>
      <c r="D282" s="3">
        <v>0.66440706000000005</v>
      </c>
      <c r="E282" s="3">
        <v>10.97609125</v>
      </c>
      <c r="F282" s="3">
        <v>7.3022452900000001</v>
      </c>
      <c r="H282" s="80">
        <v>40664</v>
      </c>
      <c r="I282" s="3">
        <v>79.945109389999999</v>
      </c>
      <c r="J282" s="3">
        <v>4.1565535799999997</v>
      </c>
      <c r="K282" s="3">
        <v>3.88835335</v>
      </c>
      <c r="L282" s="3">
        <v>9.4711610000000002E-2</v>
      </c>
      <c r="M282" s="3">
        <v>4.0565015600000001</v>
      </c>
    </row>
    <row r="283" spans="2:13">
      <c r="B283" s="80">
        <v>40695</v>
      </c>
      <c r="C283" s="3">
        <v>97.788398770000001</v>
      </c>
      <c r="D283" s="3">
        <v>0.84912211999999998</v>
      </c>
      <c r="E283" s="3">
        <v>11.092042040000001</v>
      </c>
      <c r="F283" s="3">
        <v>8.2133723799999991</v>
      </c>
      <c r="H283" s="80">
        <v>40695</v>
      </c>
      <c r="I283" s="3">
        <v>80.130499009999994</v>
      </c>
      <c r="J283" s="3">
        <v>4.1037757299999997</v>
      </c>
      <c r="K283" s="3">
        <v>3.8873744299999999</v>
      </c>
      <c r="L283" s="3">
        <v>-0.17396611000000001</v>
      </c>
      <c r="M283" s="3">
        <v>3.8825354500000002</v>
      </c>
    </row>
    <row r="284" spans="2:13">
      <c r="B284" s="80">
        <v>40725</v>
      </c>
      <c r="C284" s="3">
        <v>98.035139360000002</v>
      </c>
      <c r="D284" s="3">
        <v>0.25232092</v>
      </c>
      <c r="E284" s="3">
        <v>11.59485748</v>
      </c>
      <c r="F284" s="3">
        <v>8.4864173699999998</v>
      </c>
      <c r="H284" s="80">
        <v>40725</v>
      </c>
      <c r="I284" s="3">
        <v>80.270891539999994</v>
      </c>
      <c r="J284" s="3">
        <v>4.0281842299999999</v>
      </c>
      <c r="K284" s="3">
        <v>3.8526652800000001</v>
      </c>
      <c r="L284" s="3">
        <v>-0.23532554999999999</v>
      </c>
      <c r="M284" s="3">
        <v>3.6472099</v>
      </c>
    </row>
    <row r="285" spans="2:13">
      <c r="B285" s="80">
        <v>40756</v>
      </c>
      <c r="C285" s="3">
        <v>97.706258500000004</v>
      </c>
      <c r="D285" s="3">
        <v>-0.33547242999999999</v>
      </c>
      <c r="E285" s="3">
        <v>11.94249099</v>
      </c>
      <c r="F285" s="3">
        <v>8.1224753500000002</v>
      </c>
      <c r="H285" s="80">
        <v>40756</v>
      </c>
      <c r="I285" s="3">
        <v>80.476673419999997</v>
      </c>
      <c r="J285" s="3">
        <v>3.9504132200000002</v>
      </c>
      <c r="K285" s="3">
        <v>3.8163978300000001</v>
      </c>
      <c r="L285" s="3">
        <v>-8.0921950000000006E-2</v>
      </c>
      <c r="M285" s="3">
        <v>3.56628795</v>
      </c>
    </row>
    <row r="286" spans="2:13">
      <c r="B286" s="80">
        <v>40787</v>
      </c>
      <c r="C286" s="3">
        <v>97.583048610000006</v>
      </c>
      <c r="D286" s="3">
        <v>-0.12610235</v>
      </c>
      <c r="E286" s="3">
        <v>11.325994570000001</v>
      </c>
      <c r="F286" s="3">
        <v>7.9861303599999998</v>
      </c>
      <c r="H286" s="80">
        <v>40787</v>
      </c>
      <c r="I286" s="3">
        <v>80.876004330000001</v>
      </c>
      <c r="J286" s="3">
        <v>3.90202231</v>
      </c>
      <c r="K286" s="3">
        <v>3.81736012</v>
      </c>
      <c r="L286" s="3">
        <v>0.25865206000000002</v>
      </c>
      <c r="M286" s="3">
        <v>3.8249400100000002</v>
      </c>
    </row>
    <row r="287" spans="2:13">
      <c r="B287" s="80">
        <v>40817</v>
      </c>
      <c r="C287" s="3">
        <v>97.651680990000003</v>
      </c>
      <c r="D287" s="3">
        <v>7.0332279999999997E-2</v>
      </c>
      <c r="E287" s="3">
        <v>10.65750193</v>
      </c>
      <c r="F287" s="3">
        <v>8.0620794700000005</v>
      </c>
      <c r="H287" s="80">
        <v>40817</v>
      </c>
      <c r="I287" s="3">
        <v>81.327897759999999</v>
      </c>
      <c r="J287" s="3">
        <v>3.8949612199999999</v>
      </c>
      <c r="K287" s="3">
        <v>3.8582566699999998</v>
      </c>
      <c r="L287" s="3">
        <v>0.39570986000000002</v>
      </c>
      <c r="M287" s="3">
        <v>4.2206498699999999</v>
      </c>
    </row>
    <row r="288" spans="2:13">
      <c r="B288" s="80">
        <v>40848</v>
      </c>
      <c r="C288" s="3">
        <v>97.828867279999997</v>
      </c>
      <c r="D288" s="3">
        <v>0.18144725</v>
      </c>
      <c r="E288" s="3">
        <v>9.2545184000000003</v>
      </c>
      <c r="F288" s="3">
        <v>8.2581551300000005</v>
      </c>
      <c r="H288" s="80">
        <v>40848</v>
      </c>
      <c r="I288" s="3">
        <v>81.663925669999998</v>
      </c>
      <c r="J288" s="3">
        <v>3.92611278</v>
      </c>
      <c r="K288" s="3">
        <v>3.9185397499999999</v>
      </c>
      <c r="L288" s="3">
        <v>0.29156465999999998</v>
      </c>
      <c r="M288" s="3">
        <v>4.5122145299999996</v>
      </c>
    </row>
    <row r="289" spans="2:13">
      <c r="B289" s="80">
        <v>40878</v>
      </c>
      <c r="C289" s="3">
        <v>97.701543670000007</v>
      </c>
      <c r="D289" s="3">
        <v>-0.13014932000000001</v>
      </c>
      <c r="E289" s="3">
        <v>8.1172578800000004</v>
      </c>
      <c r="F289" s="3">
        <v>8.1172578800000004</v>
      </c>
      <c r="H289" s="80">
        <v>40878</v>
      </c>
      <c r="I289" s="3">
        <v>82.01522276</v>
      </c>
      <c r="J289" s="3">
        <v>3.9882703099999999</v>
      </c>
      <c r="K289" s="3">
        <v>3.9882703199999998</v>
      </c>
      <c r="L289" s="3">
        <v>0.23092526999999999</v>
      </c>
      <c r="M289" s="3">
        <v>4.7431397999999998</v>
      </c>
    </row>
    <row r="290" spans="2:13">
      <c r="B290" s="80">
        <v>40909</v>
      </c>
      <c r="C290" s="3">
        <v>98.363623529999998</v>
      </c>
      <c r="D290" s="3">
        <v>0.67765547999999998</v>
      </c>
      <c r="E290" s="3">
        <v>7.2869242600000002</v>
      </c>
      <c r="F290" s="3">
        <v>0.67765547999999998</v>
      </c>
      <c r="H290" s="80">
        <v>40909</v>
      </c>
      <c r="I290" s="3">
        <v>82.461193879999996</v>
      </c>
      <c r="J290" s="3">
        <v>4.07556779</v>
      </c>
      <c r="K290" s="3">
        <v>4.9779102499999999</v>
      </c>
      <c r="L290" s="3">
        <v>0.23477044999999999</v>
      </c>
      <c r="M290" s="3">
        <v>4.9779102499999999</v>
      </c>
    </row>
    <row r="291" spans="2:13">
      <c r="B291" s="80">
        <v>40940</v>
      </c>
      <c r="C291" s="3">
        <v>98.774090860000001</v>
      </c>
      <c r="D291" s="3">
        <v>0.41729586000000002</v>
      </c>
      <c r="E291" s="3">
        <v>6.5435423400000001</v>
      </c>
      <c r="F291" s="3">
        <v>1.0977791699999999</v>
      </c>
      <c r="H291" s="80">
        <v>40940</v>
      </c>
      <c r="I291" s="3">
        <v>82.812783240000002</v>
      </c>
      <c r="J291" s="3">
        <v>4.1849874299999996</v>
      </c>
      <c r="K291" s="3">
        <v>5.0245759400000001</v>
      </c>
      <c r="L291" s="3">
        <v>9.3174510000000002E-2</v>
      </c>
      <c r="M291" s="3">
        <v>5.0710847599999997</v>
      </c>
    </row>
    <row r="292" spans="2:13">
      <c r="B292" s="80">
        <v>40969</v>
      </c>
      <c r="C292" s="3">
        <v>99.015448259999999</v>
      </c>
      <c r="D292" s="3">
        <v>0.24435295000000001</v>
      </c>
      <c r="E292" s="3">
        <v>4.8608983800000001</v>
      </c>
      <c r="F292" s="3">
        <v>1.34481457</v>
      </c>
      <c r="H292" s="80">
        <v>40969</v>
      </c>
      <c r="I292" s="3">
        <v>82.968905930000005</v>
      </c>
      <c r="J292" s="3">
        <v>4.2743362400000002</v>
      </c>
      <c r="K292" s="3">
        <v>4.9439044900000004</v>
      </c>
      <c r="L292" s="3">
        <v>-0.28750896999999997</v>
      </c>
      <c r="M292" s="3">
        <v>4.7835757900000004</v>
      </c>
    </row>
    <row r="293" spans="2:13">
      <c r="B293" s="80">
        <v>41000</v>
      </c>
      <c r="C293" s="3">
        <v>99.365017199999997</v>
      </c>
      <c r="D293" s="3">
        <v>0.35304485000000002</v>
      </c>
      <c r="E293" s="3">
        <v>3.1559395600000002</v>
      </c>
      <c r="F293" s="3">
        <v>1.70260721</v>
      </c>
      <c r="H293" s="80">
        <v>41000</v>
      </c>
      <c r="I293" s="3">
        <v>83.00467956</v>
      </c>
      <c r="J293" s="3">
        <v>4.2969705100000004</v>
      </c>
      <c r="K293" s="3">
        <v>4.7666859300000004</v>
      </c>
      <c r="L293" s="3">
        <v>-0.54334523000000001</v>
      </c>
      <c r="M293" s="3">
        <v>4.2402305599999996</v>
      </c>
    </row>
    <row r="294" spans="2:13">
      <c r="B294" s="80">
        <v>41030</v>
      </c>
      <c r="C294" s="3">
        <v>99.525519779999996</v>
      </c>
      <c r="D294" s="3">
        <v>0.16152826000000001</v>
      </c>
      <c r="E294" s="3">
        <v>2.6406140599999999</v>
      </c>
      <c r="F294" s="3">
        <v>1.8668856599999999</v>
      </c>
      <c r="H294" s="80">
        <v>41030</v>
      </c>
      <c r="I294" s="3">
        <v>83.008345009999999</v>
      </c>
      <c r="J294" s="3">
        <v>4.2770685799999999</v>
      </c>
      <c r="K294" s="3">
        <v>4.5779820600000001</v>
      </c>
      <c r="L294" s="3">
        <v>-0.408557</v>
      </c>
      <c r="M294" s="3">
        <v>3.83167356</v>
      </c>
    </row>
    <row r="295" spans="2:13">
      <c r="B295" s="80">
        <v>41061</v>
      </c>
      <c r="C295" s="3">
        <v>99.684813680000005</v>
      </c>
      <c r="D295" s="3">
        <v>0.16005332</v>
      </c>
      <c r="E295" s="3">
        <v>1.9393045900000001</v>
      </c>
      <c r="F295" s="3">
        <v>2.0299269999999998</v>
      </c>
      <c r="H295" s="80">
        <v>41061</v>
      </c>
      <c r="I295" s="3">
        <v>83.051105699999994</v>
      </c>
      <c r="J295" s="3">
        <v>4.2556329499999999</v>
      </c>
      <c r="K295" s="3">
        <v>4.4209741899999999</v>
      </c>
      <c r="L295" s="3">
        <v>-0.18686074999999999</v>
      </c>
      <c r="M295" s="3">
        <v>3.6448128099999999</v>
      </c>
    </row>
    <row r="296" spans="2:13">
      <c r="B296" s="80">
        <v>41091</v>
      </c>
      <c r="C296" s="3">
        <v>99.913350699999995</v>
      </c>
      <c r="D296" s="3">
        <v>0.22925961</v>
      </c>
      <c r="E296" s="3">
        <v>1.91585523</v>
      </c>
      <c r="F296" s="3">
        <v>2.2638404099999998</v>
      </c>
      <c r="H296" s="80">
        <v>41091</v>
      </c>
      <c r="I296" s="3">
        <v>83.191323859999997</v>
      </c>
      <c r="J296" s="3">
        <v>4.2530551599999997</v>
      </c>
      <c r="K296" s="3">
        <v>4.3080726299999998</v>
      </c>
      <c r="L296" s="3">
        <v>-6.5919500000000001E-3</v>
      </c>
      <c r="M296" s="3">
        <v>3.6382208600000001</v>
      </c>
    </row>
    <row r="297" spans="2:13">
      <c r="B297" s="80">
        <v>41122</v>
      </c>
      <c r="C297" s="3">
        <v>100.83388252</v>
      </c>
      <c r="D297" s="3">
        <v>0.92133014999999996</v>
      </c>
      <c r="E297" s="3">
        <v>3.2010477800000001</v>
      </c>
      <c r="F297" s="3">
        <v>3.2060280099999998</v>
      </c>
      <c r="H297" s="80">
        <v>41122</v>
      </c>
      <c r="I297" s="3">
        <v>83.459548029999993</v>
      </c>
      <c r="J297" s="3">
        <v>4.2629367599999997</v>
      </c>
      <c r="K297" s="3">
        <v>4.2320727500000004</v>
      </c>
      <c r="L297" s="3">
        <v>6.8287479999999998E-2</v>
      </c>
      <c r="M297" s="3">
        <v>3.7065083400000001</v>
      </c>
    </row>
    <row r="298" spans="2:13">
      <c r="B298" s="80">
        <v>41153</v>
      </c>
      <c r="C298" s="3">
        <v>100.96806028</v>
      </c>
      <c r="D298" s="3">
        <v>0.13306813000000001</v>
      </c>
      <c r="E298" s="3">
        <v>3.4688521400000001</v>
      </c>
      <c r="F298" s="3">
        <v>3.3433623300000002</v>
      </c>
      <c r="H298" s="80">
        <v>41153</v>
      </c>
      <c r="I298" s="3">
        <v>83.711831860000004</v>
      </c>
      <c r="J298" s="3">
        <v>4.2345142999999998</v>
      </c>
      <c r="K298" s="3">
        <v>4.1503171099999996</v>
      </c>
      <c r="L298" s="3">
        <v>-0.20011908</v>
      </c>
      <c r="M298" s="3">
        <v>3.5063892600000002</v>
      </c>
    </row>
    <row r="299" spans="2:13">
      <c r="B299" s="80">
        <v>41183</v>
      </c>
      <c r="C299" s="3">
        <v>100.87421323</v>
      </c>
      <c r="D299" s="3">
        <v>-9.2947260000000004E-2</v>
      </c>
      <c r="E299" s="3">
        <v>3.3000274100000002</v>
      </c>
      <c r="F299" s="3">
        <v>3.2473075100000002</v>
      </c>
      <c r="H299" s="80">
        <v>41183</v>
      </c>
      <c r="I299" s="3">
        <v>83.913486559999996</v>
      </c>
      <c r="J299" s="3">
        <v>4.1458374999999998</v>
      </c>
      <c r="K299" s="3">
        <v>4.0514966100000001</v>
      </c>
      <c r="L299" s="3">
        <v>-0.32717416999999999</v>
      </c>
      <c r="M299" s="3">
        <v>3.17921509</v>
      </c>
    </row>
    <row r="300" spans="2:13">
      <c r="B300" s="80">
        <v>41214</v>
      </c>
      <c r="C300" s="3">
        <v>101.29814629000001</v>
      </c>
      <c r="D300" s="3">
        <v>0.4202591</v>
      </c>
      <c r="E300" s="3">
        <v>3.5462733100000001</v>
      </c>
      <c r="F300" s="3">
        <v>3.6812137100000002</v>
      </c>
      <c r="H300" s="80">
        <v>41214</v>
      </c>
      <c r="I300" s="3">
        <v>84.200324679999994</v>
      </c>
      <c r="J300" s="3">
        <v>4.0274500900000003</v>
      </c>
      <c r="K300" s="3">
        <v>3.96383164</v>
      </c>
      <c r="L300" s="3">
        <v>-7.3316140000000002E-2</v>
      </c>
      <c r="M300" s="3">
        <v>3.1058989499999998</v>
      </c>
    </row>
    <row r="301" spans="2:13">
      <c r="B301" s="80">
        <v>41244</v>
      </c>
      <c r="C301" s="3">
        <v>101.38383365</v>
      </c>
      <c r="D301" s="3">
        <v>8.4589269999999994E-2</v>
      </c>
      <c r="E301" s="3">
        <v>3.7689168899999999</v>
      </c>
      <c r="F301" s="3">
        <v>3.7689168899999999</v>
      </c>
      <c r="H301" s="80">
        <v>41244</v>
      </c>
      <c r="I301" s="3">
        <v>84.369034729999996</v>
      </c>
      <c r="J301" s="3">
        <v>3.8706600299999998</v>
      </c>
      <c r="K301" s="3">
        <v>3.8706600199999999</v>
      </c>
      <c r="L301" s="3">
        <v>-0.23592933999999999</v>
      </c>
      <c r="M301" s="3">
        <v>2.8699696100000001</v>
      </c>
    </row>
    <row r="302" spans="2:13">
      <c r="B302" s="80">
        <v>41275</v>
      </c>
      <c r="C302" s="3">
        <v>101.85355331</v>
      </c>
      <c r="D302" s="3">
        <v>0.46330823999999998</v>
      </c>
      <c r="E302" s="3">
        <v>3.5479882200000001</v>
      </c>
      <c r="F302" s="3">
        <v>0.46330823999999998</v>
      </c>
      <c r="H302" s="80">
        <v>41275</v>
      </c>
      <c r="I302" s="3">
        <v>84.335948900000005</v>
      </c>
      <c r="J302" s="3">
        <v>3.6444695399999998</v>
      </c>
      <c r="K302" s="3">
        <v>2.2734997300000002</v>
      </c>
      <c r="L302" s="3">
        <v>-0.59646988000000001</v>
      </c>
      <c r="M302" s="3">
        <v>2.2734997300000002</v>
      </c>
    </row>
    <row r="303" spans="2:13">
      <c r="B303" s="80">
        <v>41306</v>
      </c>
      <c r="C303" s="3">
        <v>102.36159935000001</v>
      </c>
      <c r="D303" s="3">
        <v>0.49880050999999997</v>
      </c>
      <c r="E303" s="3">
        <v>3.63203393</v>
      </c>
      <c r="F303" s="3">
        <v>0.96441973000000003</v>
      </c>
      <c r="H303" s="80">
        <v>41306</v>
      </c>
      <c r="I303" s="3">
        <v>84.41349099</v>
      </c>
      <c r="J303" s="3">
        <v>3.3826435699999999</v>
      </c>
      <c r="K303" s="3">
        <v>2.10284936</v>
      </c>
      <c r="L303" s="3">
        <v>-0.34057622999999998</v>
      </c>
      <c r="M303" s="3">
        <v>1.9329235</v>
      </c>
    </row>
    <row r="304" spans="2:13">
      <c r="B304" s="80">
        <v>41334</v>
      </c>
      <c r="C304" s="3">
        <v>102.38399273</v>
      </c>
      <c r="D304" s="3">
        <v>2.1876739999999999E-2</v>
      </c>
      <c r="E304" s="3">
        <v>3.4020393100000001</v>
      </c>
      <c r="F304" s="3">
        <v>0.98650744999999995</v>
      </c>
      <c r="H304" s="80">
        <v>41334</v>
      </c>
      <c r="I304" s="3">
        <v>84.539346699999996</v>
      </c>
      <c r="J304" s="3">
        <v>3.1419877899999999</v>
      </c>
      <c r="K304" s="3">
        <v>2.0326478099999998</v>
      </c>
      <c r="L304" s="3">
        <v>-4.0117090000000001E-2</v>
      </c>
      <c r="M304" s="3">
        <v>1.8928064099999999</v>
      </c>
    </row>
    <row r="305" spans="2:13">
      <c r="B305" s="80">
        <v>41365</v>
      </c>
      <c r="C305" s="3">
        <v>102.51496238</v>
      </c>
      <c r="D305" s="3">
        <v>0.12792005000000001</v>
      </c>
      <c r="E305" s="3">
        <v>3.1700746099999999</v>
      </c>
      <c r="F305" s="3">
        <v>1.1156894399999999</v>
      </c>
      <c r="H305" s="80">
        <v>41365</v>
      </c>
      <c r="I305" s="3">
        <v>84.603304690000002</v>
      </c>
      <c r="J305" s="3">
        <v>2.9493525799999998</v>
      </c>
      <c r="K305" s="3">
        <v>2.0059102100000001</v>
      </c>
      <c r="L305" s="3">
        <v>3.3139380000000003E-2</v>
      </c>
      <c r="M305" s="3">
        <v>1.9259457900000001</v>
      </c>
    </row>
    <row r="306" spans="2:13">
      <c r="B306" s="80">
        <v>41395</v>
      </c>
      <c r="C306" s="3">
        <v>102.46718935</v>
      </c>
      <c r="D306" s="3">
        <v>-4.6601030000000002E-2</v>
      </c>
      <c r="E306" s="3">
        <v>2.95569375</v>
      </c>
      <c r="F306" s="3">
        <v>1.0685684799999999</v>
      </c>
      <c r="H306" s="80">
        <v>41395</v>
      </c>
      <c r="I306" s="3">
        <v>84.863268410000003</v>
      </c>
      <c r="J306" s="3">
        <v>2.8169738500000001</v>
      </c>
      <c r="K306" s="3">
        <v>2.0517394900000001</v>
      </c>
      <c r="L306" s="3">
        <v>0.30867700999999997</v>
      </c>
      <c r="M306" s="3">
        <v>2.2346227999999999</v>
      </c>
    </row>
    <row r="307" spans="2:13">
      <c r="B307" s="80">
        <v>41426</v>
      </c>
      <c r="C307" s="3">
        <v>102.20135415</v>
      </c>
      <c r="D307" s="3">
        <v>-0.25943445999999998</v>
      </c>
      <c r="E307" s="3">
        <v>2.5244973399999999</v>
      </c>
      <c r="F307" s="3">
        <v>0.80636178999999997</v>
      </c>
      <c r="H307" s="80">
        <v>41426</v>
      </c>
      <c r="I307" s="3">
        <v>85.264875509999996</v>
      </c>
      <c r="J307" s="3">
        <v>2.7367746999999998</v>
      </c>
      <c r="K307" s="3">
        <v>2.1542470900000001</v>
      </c>
      <c r="L307" s="3">
        <v>0.43092848</v>
      </c>
      <c r="M307" s="3">
        <v>2.6655512799999999</v>
      </c>
    </row>
    <row r="308" spans="2:13">
      <c r="B308" s="80">
        <v>41456</v>
      </c>
      <c r="C308" s="3">
        <v>102.55859436</v>
      </c>
      <c r="D308" s="3">
        <v>0.34954548000000002</v>
      </c>
      <c r="E308" s="3">
        <v>2.6475377299999998</v>
      </c>
      <c r="F308" s="3">
        <v>1.15872587</v>
      </c>
      <c r="H308" s="80">
        <v>41456</v>
      </c>
      <c r="I308" s="3">
        <v>85.622215510000004</v>
      </c>
      <c r="J308" s="3">
        <v>2.6790697099999998</v>
      </c>
      <c r="K308" s="3">
        <v>2.264281</v>
      </c>
      <c r="L308" s="3">
        <v>0.25649820000000001</v>
      </c>
      <c r="M308" s="3">
        <v>2.9220494800000001</v>
      </c>
    </row>
    <row r="309" spans="2:13">
      <c r="B309" s="80">
        <v>41487</v>
      </c>
      <c r="C309" s="3">
        <v>102.60640339</v>
      </c>
      <c r="D309" s="3">
        <v>4.6616310000000001E-2</v>
      </c>
      <c r="E309" s="3">
        <v>1.7578623600000001</v>
      </c>
      <c r="F309" s="3">
        <v>1.2058823299999999</v>
      </c>
      <c r="H309" s="80">
        <v>41487</v>
      </c>
      <c r="I309" s="3">
        <v>85.977152270000005</v>
      </c>
      <c r="J309" s="3">
        <v>2.6239918200000001</v>
      </c>
      <c r="K309" s="3">
        <v>2.3588420499999998</v>
      </c>
      <c r="L309" s="3">
        <v>9.4506800000000002E-2</v>
      </c>
      <c r="M309" s="3">
        <v>3.0165562800000001</v>
      </c>
    </row>
    <row r="310" spans="2:13">
      <c r="B310" s="80">
        <v>41518</v>
      </c>
      <c r="C310" s="3">
        <v>102.50809377</v>
      </c>
      <c r="D310" s="3">
        <v>-9.5812359999999999E-2</v>
      </c>
      <c r="E310" s="3">
        <v>1.52526798</v>
      </c>
      <c r="F310" s="3">
        <v>1.10891458</v>
      </c>
      <c r="H310" s="80">
        <v>41518</v>
      </c>
      <c r="I310" s="3">
        <v>86.243256209999998</v>
      </c>
      <c r="J310" s="3">
        <v>2.5858308399999999</v>
      </c>
      <c r="K310" s="3">
        <v>2.4333126900000002</v>
      </c>
      <c r="L310" s="3">
        <v>7.4181000000000004E-3</v>
      </c>
      <c r="M310" s="3">
        <v>3.0239743799999999</v>
      </c>
    </row>
    <row r="311" spans="2:13">
      <c r="B311" s="80">
        <v>41548</v>
      </c>
      <c r="C311" s="3">
        <v>102.63162919</v>
      </c>
      <c r="D311" s="3">
        <v>0.12051284</v>
      </c>
      <c r="E311" s="3">
        <v>1.7421855399999999</v>
      </c>
      <c r="F311" s="3">
        <v>1.23076381</v>
      </c>
      <c r="H311" s="80">
        <v>41548</v>
      </c>
      <c r="I311" s="3">
        <v>86.389407750000004</v>
      </c>
      <c r="J311" s="3">
        <v>2.5680941499999999</v>
      </c>
      <c r="K311" s="3">
        <v>2.4855075499999999</v>
      </c>
      <c r="L311" s="3">
        <v>-7.3410299999999998E-2</v>
      </c>
      <c r="M311" s="3">
        <v>2.9505640799999999</v>
      </c>
    </row>
    <row r="312" spans="2:13">
      <c r="B312" s="80">
        <v>41579</v>
      </c>
      <c r="C312" s="3">
        <v>102.66796902</v>
      </c>
      <c r="D312" s="3">
        <v>3.5408019999999998E-2</v>
      </c>
      <c r="E312" s="3">
        <v>1.3522683099999999</v>
      </c>
      <c r="F312" s="3">
        <v>1.26660762</v>
      </c>
      <c r="H312" s="80">
        <v>41579</v>
      </c>
      <c r="I312" s="3">
        <v>86.590099449999997</v>
      </c>
      <c r="J312" s="3">
        <v>2.5468713100000002</v>
      </c>
      <c r="K312" s="3">
        <v>2.51793545</v>
      </c>
      <c r="L312" s="3">
        <v>-0.11236271</v>
      </c>
      <c r="M312" s="3">
        <v>2.8382013700000002</v>
      </c>
    </row>
    <row r="313" spans="2:13">
      <c r="B313" s="80">
        <v>41609</v>
      </c>
      <c r="C313" s="3">
        <v>102.81208697</v>
      </c>
      <c r="D313" s="3">
        <v>0.14037284999999999</v>
      </c>
      <c r="E313" s="3">
        <v>1.4087584500000001</v>
      </c>
      <c r="F313" s="3">
        <v>1.4087584399999999</v>
      </c>
      <c r="H313" s="80">
        <v>41609</v>
      </c>
      <c r="I313" s="3">
        <v>86.866628320000004</v>
      </c>
      <c r="J313" s="3">
        <v>2.5552533300000002</v>
      </c>
      <c r="K313" s="3">
        <v>2.5552533300000002</v>
      </c>
      <c r="L313" s="3">
        <v>0.12211884000000001</v>
      </c>
      <c r="M313" s="3">
        <v>2.9603202099999999</v>
      </c>
    </row>
    <row r="314" spans="2:13">
      <c r="B314" s="80">
        <v>41640</v>
      </c>
      <c r="C314" s="3">
        <v>103.20250921</v>
      </c>
      <c r="D314" s="3">
        <v>0.37974352</v>
      </c>
      <c r="E314" s="3">
        <v>1.3244073000000001</v>
      </c>
      <c r="F314" s="3">
        <v>0.37974352</v>
      </c>
      <c r="H314" s="80">
        <v>41640</v>
      </c>
      <c r="I314" s="3">
        <v>87.157843459999995</v>
      </c>
      <c r="J314" s="3">
        <v>2.6449948700000001</v>
      </c>
      <c r="K314" s="3">
        <v>3.3460162599999999</v>
      </c>
      <c r="L314" s="3">
        <v>0.38569605000000001</v>
      </c>
      <c r="M314" s="3">
        <v>3.3460162599999999</v>
      </c>
    </row>
    <row r="315" spans="2:13">
      <c r="B315" s="80">
        <v>41671</v>
      </c>
      <c r="C315" s="3">
        <v>104.69452748</v>
      </c>
      <c r="D315" s="3">
        <v>1.44571899</v>
      </c>
      <c r="E315" s="3">
        <v>2.2791048100000002</v>
      </c>
      <c r="F315" s="3">
        <v>1.83095254</v>
      </c>
      <c r="H315" s="80">
        <v>41671</v>
      </c>
      <c r="I315" s="3">
        <v>87.361939190000001</v>
      </c>
      <c r="J315" s="3">
        <v>2.7750631700000001</v>
      </c>
      <c r="K315" s="3">
        <v>3.41947373</v>
      </c>
      <c r="L315" s="3">
        <v>0.14684746000000001</v>
      </c>
      <c r="M315" s="3">
        <v>3.4928637199999999</v>
      </c>
    </row>
    <row r="316" spans="2:13">
      <c r="B316" s="80">
        <v>41699</v>
      </c>
      <c r="C316" s="3">
        <v>106.35451526</v>
      </c>
      <c r="D316" s="3">
        <v>1.5855535300000001</v>
      </c>
      <c r="E316" s="3">
        <v>3.8780696300000002</v>
      </c>
      <c r="F316" s="3">
        <v>3.4455368000000002</v>
      </c>
      <c r="H316" s="80">
        <v>41699</v>
      </c>
      <c r="I316" s="3">
        <v>87.405037530000001</v>
      </c>
      <c r="J316" s="3">
        <v>2.8995828000000001</v>
      </c>
      <c r="K316" s="3">
        <v>3.4095601800000002</v>
      </c>
      <c r="L316" s="3">
        <v>-0.10309204</v>
      </c>
      <c r="M316" s="3">
        <v>3.38977168</v>
      </c>
    </row>
    <row r="317" spans="2:13">
      <c r="B317" s="80">
        <v>41730</v>
      </c>
      <c r="C317" s="3">
        <v>107.1309955</v>
      </c>
      <c r="D317" s="3">
        <v>0.73008677</v>
      </c>
      <c r="E317" s="3">
        <v>4.5027896500000004</v>
      </c>
      <c r="F317" s="3">
        <v>4.2007789799999999</v>
      </c>
      <c r="H317" s="80">
        <v>41730</v>
      </c>
      <c r="I317" s="3">
        <v>87.407483540000001</v>
      </c>
      <c r="J317" s="3">
        <v>3.0147202200000001</v>
      </c>
      <c r="K317" s="3">
        <v>3.38575917</v>
      </c>
      <c r="L317" s="3">
        <v>-7.5268940000000006E-2</v>
      </c>
      <c r="M317" s="3">
        <v>3.31450274</v>
      </c>
    </row>
    <row r="318" spans="2:13">
      <c r="B318" s="80">
        <v>41760</v>
      </c>
      <c r="C318" s="3">
        <v>107.94651182</v>
      </c>
      <c r="D318" s="3">
        <v>0.76123284000000002</v>
      </c>
      <c r="E318" s="3">
        <v>5.3473921799999999</v>
      </c>
      <c r="F318" s="3">
        <v>4.9939895200000004</v>
      </c>
      <c r="H318" s="80">
        <v>41760</v>
      </c>
      <c r="I318" s="3">
        <v>87.445182939999995</v>
      </c>
      <c r="J318" s="3">
        <v>3.0812516200000002</v>
      </c>
      <c r="K318" s="3">
        <v>3.3168419199999999</v>
      </c>
      <c r="L318" s="3">
        <v>-0.27206214000000001</v>
      </c>
      <c r="M318" s="3">
        <v>3.0424405999999999</v>
      </c>
    </row>
    <row r="319" spans="2:13">
      <c r="B319" s="80">
        <v>41791</v>
      </c>
      <c r="C319" s="3">
        <v>108.09985343</v>
      </c>
      <c r="D319" s="3">
        <v>0.14205333000000001</v>
      </c>
      <c r="E319" s="3">
        <v>5.7714492399999999</v>
      </c>
      <c r="F319" s="3">
        <v>5.1431369800000004</v>
      </c>
      <c r="H319" s="80">
        <v>41791</v>
      </c>
      <c r="I319" s="3">
        <v>87.626760169999997</v>
      </c>
      <c r="J319" s="3">
        <v>3.0891560299999998</v>
      </c>
      <c r="K319" s="3">
        <v>3.22507068</v>
      </c>
      <c r="L319" s="3">
        <v>-0.27238476</v>
      </c>
      <c r="M319" s="3">
        <v>2.7700558399999999</v>
      </c>
    </row>
    <row r="320" spans="2:13">
      <c r="B320" s="80">
        <v>41821</v>
      </c>
      <c r="C320" s="3">
        <v>107.68883063</v>
      </c>
      <c r="D320" s="3">
        <v>-0.38022512000000003</v>
      </c>
      <c r="E320" s="3">
        <v>5.0022490099999999</v>
      </c>
      <c r="F320" s="3">
        <v>4.74335635</v>
      </c>
      <c r="H320" s="80">
        <v>41821</v>
      </c>
      <c r="I320" s="3">
        <v>88.041894200000002</v>
      </c>
      <c r="J320" s="3">
        <v>3.08063859</v>
      </c>
      <c r="K320" s="3">
        <v>3.1675110700000002</v>
      </c>
      <c r="L320" s="3">
        <v>5.5938179999999997E-2</v>
      </c>
      <c r="M320" s="3">
        <v>2.82599402</v>
      </c>
    </row>
    <row r="321" spans="2:13">
      <c r="B321" s="80">
        <v>41852</v>
      </c>
      <c r="C321" s="3">
        <v>107.90120705</v>
      </c>
      <c r="D321" s="3">
        <v>0.19721304000000001</v>
      </c>
      <c r="E321" s="3">
        <v>5.1603052900000002</v>
      </c>
      <c r="F321" s="3">
        <v>4.9499239199999998</v>
      </c>
      <c r="H321" s="80">
        <v>41852</v>
      </c>
      <c r="I321" s="3">
        <v>88.523506909999995</v>
      </c>
      <c r="J321" s="3">
        <v>3.07583378</v>
      </c>
      <c r="K321" s="3">
        <v>3.1414698599999999</v>
      </c>
      <c r="L321" s="3">
        <v>0.13567029999999999</v>
      </c>
      <c r="M321" s="3">
        <v>2.9616643200000001</v>
      </c>
    </row>
    <row r="322" spans="2:13">
      <c r="B322" s="80">
        <v>41883</v>
      </c>
      <c r="C322" s="3">
        <v>107.93718328999999</v>
      </c>
      <c r="D322" s="3">
        <v>3.3341830000000003E-2</v>
      </c>
      <c r="E322" s="3">
        <v>5.2962544899999999</v>
      </c>
      <c r="F322" s="3">
        <v>4.9849161500000001</v>
      </c>
      <c r="H322" s="80">
        <v>41883</v>
      </c>
      <c r="I322" s="3">
        <v>88.975822600000001</v>
      </c>
      <c r="J322" s="3">
        <v>3.08793966</v>
      </c>
      <c r="K322" s="3">
        <v>3.1445070199999998</v>
      </c>
      <c r="L322" s="3">
        <v>0.20677633000000001</v>
      </c>
      <c r="M322" s="3">
        <v>3.16844065</v>
      </c>
    </row>
    <row r="323" spans="2:13">
      <c r="B323" s="80">
        <v>41913</v>
      </c>
      <c r="C323" s="3">
        <v>107.87615228999999</v>
      </c>
      <c r="D323" s="3">
        <v>-5.6543070000000001E-2</v>
      </c>
      <c r="E323" s="3">
        <v>5.11004565</v>
      </c>
      <c r="F323" s="3">
        <v>4.92555444</v>
      </c>
      <c r="H323" s="80">
        <v>41913</v>
      </c>
      <c r="I323" s="3">
        <v>89.467813649999997</v>
      </c>
      <c r="J323" s="3">
        <v>3.1394696999999998</v>
      </c>
      <c r="K323" s="3">
        <v>3.1869692000000001</v>
      </c>
      <c r="L323" s="3">
        <v>0.39496599999999998</v>
      </c>
      <c r="M323" s="3">
        <v>3.5634066500000001</v>
      </c>
    </row>
    <row r="324" spans="2:13">
      <c r="B324" s="80">
        <v>41944</v>
      </c>
      <c r="C324" s="3">
        <v>107.84394449</v>
      </c>
      <c r="D324" s="3">
        <v>-2.9856270000000001E-2</v>
      </c>
      <c r="E324" s="3">
        <v>5.0414706000000002</v>
      </c>
      <c r="F324" s="3">
        <v>4.8942275799999999</v>
      </c>
      <c r="H324" s="80">
        <v>41944</v>
      </c>
      <c r="I324" s="3">
        <v>89.937070860000006</v>
      </c>
      <c r="J324" s="3">
        <v>3.2256855500000001</v>
      </c>
      <c r="K324" s="3">
        <v>3.2495325899999998</v>
      </c>
      <c r="L324" s="3">
        <v>0.30189831</v>
      </c>
      <c r="M324" s="3">
        <v>3.86530496</v>
      </c>
    </row>
    <row r="325" spans="2:13">
      <c r="B325" s="80">
        <v>41974</v>
      </c>
      <c r="C325" s="3">
        <v>107.8903234</v>
      </c>
      <c r="D325" s="3">
        <v>4.3005580000000002E-2</v>
      </c>
      <c r="E325" s="3">
        <v>4.9393379499999996</v>
      </c>
      <c r="F325" s="3">
        <v>4.9393379599999996</v>
      </c>
      <c r="H325" s="80">
        <v>41974</v>
      </c>
      <c r="I325" s="3">
        <v>90.286810430000003</v>
      </c>
      <c r="J325" s="3">
        <v>3.3077774400000002</v>
      </c>
      <c r="K325" s="3">
        <v>3.3077774400000002</v>
      </c>
      <c r="L325" s="3">
        <v>7.1974730000000001E-2</v>
      </c>
      <c r="M325" s="3">
        <v>3.93727969</v>
      </c>
    </row>
    <row r="326" spans="2:13">
      <c r="B326" s="80">
        <v>42005</v>
      </c>
      <c r="C326" s="3">
        <v>108.6218932</v>
      </c>
      <c r="D326" s="3">
        <v>0.67806803999999998</v>
      </c>
      <c r="E326" s="3">
        <v>5.2512134000000001</v>
      </c>
      <c r="F326" s="3">
        <v>0.67806803999999998</v>
      </c>
      <c r="H326" s="80">
        <v>42005</v>
      </c>
      <c r="I326" s="3">
        <v>90.640907900000002</v>
      </c>
      <c r="J326" s="3">
        <v>3.3629850999999999</v>
      </c>
      <c r="K326" s="3">
        <v>3.9962719400000002</v>
      </c>
      <c r="L326" s="3">
        <v>5.8992250000000003E-2</v>
      </c>
      <c r="M326" s="3">
        <v>3.9962719400000002</v>
      </c>
    </row>
    <row r="327" spans="2:13">
      <c r="B327" s="80">
        <v>42036</v>
      </c>
      <c r="C327" s="3">
        <v>108.74873445999999</v>
      </c>
      <c r="D327" s="3">
        <v>0.11677319999999999</v>
      </c>
      <c r="E327" s="3">
        <v>3.8724153800000001</v>
      </c>
      <c r="F327" s="3">
        <v>0.79563302999999996</v>
      </c>
      <c r="H327" s="80">
        <v>42036</v>
      </c>
      <c r="I327" s="3">
        <v>91.124088610000001</v>
      </c>
      <c r="J327" s="3">
        <v>3.43225895</v>
      </c>
      <c r="K327" s="3">
        <v>4.1515143700000001</v>
      </c>
      <c r="L327" s="3">
        <v>0.31012219000000002</v>
      </c>
      <c r="M327" s="3">
        <v>4.3063941300000002</v>
      </c>
    </row>
    <row r="328" spans="2:13">
      <c r="B328" s="80">
        <v>42064</v>
      </c>
      <c r="C328" s="3">
        <v>108.73913580999999</v>
      </c>
      <c r="D328" s="3">
        <v>-8.8264499999999996E-3</v>
      </c>
      <c r="E328" s="3">
        <v>2.24214322</v>
      </c>
      <c r="F328" s="3">
        <v>0.78673636000000002</v>
      </c>
      <c r="H328" s="80">
        <v>42064</v>
      </c>
      <c r="I328" s="3">
        <v>91.702150840000002</v>
      </c>
      <c r="J328" s="3">
        <v>3.5611390100000002</v>
      </c>
      <c r="K328" s="3">
        <v>4.4067328699999999</v>
      </c>
      <c r="L328" s="3">
        <v>0.60992811999999996</v>
      </c>
      <c r="M328" s="3">
        <v>4.9163222500000003</v>
      </c>
    </row>
    <row r="329" spans="2:13">
      <c r="B329" s="80">
        <v>42095</v>
      </c>
      <c r="C329" s="3">
        <v>108.834126</v>
      </c>
      <c r="D329" s="3">
        <v>8.7356030000000001E-2</v>
      </c>
      <c r="E329" s="3">
        <v>1.58976447</v>
      </c>
      <c r="F329" s="3">
        <v>0.87477965000000002</v>
      </c>
      <c r="H329" s="80">
        <v>42095</v>
      </c>
      <c r="I329" s="3">
        <v>92.394019</v>
      </c>
      <c r="J329" s="3">
        <v>3.7619293900000002</v>
      </c>
      <c r="K329" s="3">
        <v>4.7315585899999997</v>
      </c>
      <c r="L329" s="3">
        <v>0.78860741999999995</v>
      </c>
      <c r="M329" s="3">
        <v>5.7049296700000003</v>
      </c>
    </row>
    <row r="330" spans="2:13">
      <c r="B330" s="80">
        <v>42125</v>
      </c>
      <c r="C330" s="3">
        <v>108.96530674</v>
      </c>
      <c r="D330" s="3">
        <v>0.12053273</v>
      </c>
      <c r="E330" s="3">
        <v>0.94379605</v>
      </c>
      <c r="F330" s="3">
        <v>0.99636676999999996</v>
      </c>
      <c r="H330" s="80">
        <v>42125</v>
      </c>
      <c r="I330" s="3">
        <v>93.106101069999994</v>
      </c>
      <c r="J330" s="3">
        <v>4.0487221800000004</v>
      </c>
      <c r="K330" s="3">
        <v>5.0803398599999996</v>
      </c>
      <c r="L330" s="3">
        <v>0.76874668000000002</v>
      </c>
      <c r="M330" s="3">
        <v>6.4736763499999999</v>
      </c>
    </row>
    <row r="331" spans="2:13">
      <c r="B331" s="80">
        <v>42156</v>
      </c>
      <c r="C331" s="3">
        <v>108.90332402</v>
      </c>
      <c r="D331" s="3">
        <v>-5.6882990000000001E-2</v>
      </c>
      <c r="E331" s="3">
        <v>0.74326705000000004</v>
      </c>
      <c r="F331" s="3">
        <v>0.93891703000000004</v>
      </c>
      <c r="H331" s="80">
        <v>42156</v>
      </c>
      <c r="I331" s="3">
        <v>93.732371720000003</v>
      </c>
      <c r="J331" s="3">
        <v>4.39879657</v>
      </c>
      <c r="K331" s="3">
        <v>5.39572143</v>
      </c>
      <c r="L331" s="3">
        <v>0.49407132999999998</v>
      </c>
      <c r="M331" s="3">
        <v>6.9677476800000004</v>
      </c>
    </row>
    <row r="332" spans="2:13">
      <c r="B332" s="80">
        <v>42186</v>
      </c>
      <c r="C332" s="3">
        <v>108.70071113</v>
      </c>
      <c r="D332" s="3">
        <v>-0.1860484</v>
      </c>
      <c r="E332" s="3">
        <v>0.93963366000000004</v>
      </c>
      <c r="F332" s="3">
        <v>0.75112179000000001</v>
      </c>
      <c r="H332" s="80">
        <v>42186</v>
      </c>
      <c r="I332" s="3">
        <v>94.282147940000002</v>
      </c>
      <c r="J332" s="3">
        <v>4.7543823300000003</v>
      </c>
      <c r="K332" s="3">
        <v>5.6389686699999997</v>
      </c>
      <c r="L332" s="3">
        <v>0.12007545</v>
      </c>
      <c r="M332" s="3">
        <v>7.0878231300000003</v>
      </c>
    </row>
    <row r="333" spans="2:13">
      <c r="B333" s="80">
        <v>42217</v>
      </c>
      <c r="C333" s="3">
        <v>108.70823489999999</v>
      </c>
      <c r="D333" s="3">
        <v>6.9215500000000003E-3</v>
      </c>
      <c r="E333" s="3">
        <v>0.74793217999999995</v>
      </c>
      <c r="F333" s="3">
        <v>0.75809532000000002</v>
      </c>
      <c r="H333" s="80">
        <v>42217</v>
      </c>
      <c r="I333" s="3">
        <v>94.548624919999995</v>
      </c>
      <c r="J333" s="3">
        <v>5.0750614799999996</v>
      </c>
      <c r="K333" s="3">
        <v>5.7863795099999997</v>
      </c>
      <c r="L333" s="3">
        <v>-0.28158801999999999</v>
      </c>
      <c r="M333" s="3">
        <v>6.8062351100000003</v>
      </c>
    </row>
    <row r="334" spans="2:13">
      <c r="B334" s="80">
        <v>42248</v>
      </c>
      <c r="C334" s="3">
        <v>108.05914167</v>
      </c>
      <c r="D334" s="3">
        <v>-0.59709665000000001</v>
      </c>
      <c r="E334" s="3">
        <v>0.11299015</v>
      </c>
      <c r="F334" s="3">
        <v>0.15647211</v>
      </c>
      <c r="H334" s="80">
        <v>42248</v>
      </c>
      <c r="I334" s="3">
        <v>94.478181980000002</v>
      </c>
      <c r="J334" s="3">
        <v>5.3256934500000002</v>
      </c>
      <c r="K334" s="3">
        <v>5.8311776100000001</v>
      </c>
      <c r="L334" s="3">
        <v>-0.62212889000000005</v>
      </c>
      <c r="M334" s="3">
        <v>6.1841062200000003</v>
      </c>
    </row>
    <row r="335" spans="2:13">
      <c r="B335" s="80">
        <v>42278</v>
      </c>
      <c r="C335" s="3">
        <v>107.93510946000001</v>
      </c>
      <c r="D335" s="3">
        <v>-0.11478178</v>
      </c>
      <c r="E335" s="3">
        <v>5.4652640000000002E-2</v>
      </c>
      <c r="F335" s="3">
        <v>4.1510730000000003E-2</v>
      </c>
      <c r="H335" s="80">
        <v>42278</v>
      </c>
      <c r="I335" s="3">
        <v>94.359696270000001</v>
      </c>
      <c r="J335" s="3">
        <v>5.48236335</v>
      </c>
      <c r="K335" s="3">
        <v>5.7942047199999998</v>
      </c>
      <c r="L335" s="3">
        <v>-0.71634925000000005</v>
      </c>
      <c r="M335" s="3">
        <v>5.4677569699999999</v>
      </c>
    </row>
    <row r="336" spans="2:13">
      <c r="B336" s="80">
        <v>42309</v>
      </c>
      <c r="C336" s="3">
        <v>107.54403661000001</v>
      </c>
      <c r="D336" s="3">
        <v>-0.36232218999999999</v>
      </c>
      <c r="E336" s="3">
        <v>-0.27809432000000001</v>
      </c>
      <c r="F336" s="3">
        <v>-0.32096185999999999</v>
      </c>
      <c r="H336" s="80">
        <v>42309</v>
      </c>
      <c r="I336" s="3">
        <v>94.372286650000007</v>
      </c>
      <c r="J336" s="3">
        <v>5.5680229399999996</v>
      </c>
      <c r="K336" s="3">
        <v>5.7141591299999996</v>
      </c>
      <c r="L336" s="3">
        <v>-0.53629128000000004</v>
      </c>
      <c r="M336" s="3">
        <v>4.9314656899999996</v>
      </c>
    </row>
    <row r="337" spans="2:13">
      <c r="B337" s="80">
        <v>42339</v>
      </c>
      <c r="C337" s="3">
        <v>107.42640737000001</v>
      </c>
      <c r="D337" s="3">
        <v>-0.10937774</v>
      </c>
      <c r="E337" s="3">
        <v>-0.42998853999999997</v>
      </c>
      <c r="F337" s="3">
        <v>-0.42998855000000002</v>
      </c>
      <c r="H337" s="80">
        <v>42339</v>
      </c>
      <c r="I337" s="3">
        <v>94.716566009999994</v>
      </c>
      <c r="J337" s="3">
        <v>5.6453264799999996</v>
      </c>
      <c r="K337" s="3">
        <v>5.6453264699999997</v>
      </c>
      <c r="L337" s="3">
        <v>-2.5150410000000002E-2</v>
      </c>
      <c r="M337" s="3">
        <v>4.9063152800000003</v>
      </c>
    </row>
    <row r="338" spans="2:13">
      <c r="B338" s="80">
        <v>42370</v>
      </c>
      <c r="C338" s="3">
        <v>107.55070377</v>
      </c>
      <c r="D338" s="3">
        <v>0.11570377</v>
      </c>
      <c r="E338" s="3">
        <v>-0.98616347000000004</v>
      </c>
      <c r="F338" s="3">
        <v>0.11570377</v>
      </c>
      <c r="H338" s="80">
        <v>42370</v>
      </c>
      <c r="I338" s="3">
        <v>95.335823570000002</v>
      </c>
      <c r="J338" s="3">
        <v>5.7408209399999999</v>
      </c>
      <c r="K338" s="3">
        <v>5.1796873799999998</v>
      </c>
      <c r="L338" s="3">
        <v>0.27337210000000001</v>
      </c>
      <c r="M338" s="3">
        <v>5.1796873799999998</v>
      </c>
    </row>
    <row r="339" spans="2:13">
      <c r="B339" s="80">
        <v>42401</v>
      </c>
      <c r="C339" s="3">
        <v>107.26053082</v>
      </c>
      <c r="D339" s="3">
        <v>-0.26980106999999998</v>
      </c>
      <c r="E339" s="3">
        <v>-1.36847904</v>
      </c>
      <c r="F339" s="3">
        <v>-0.15440947999999999</v>
      </c>
      <c r="H339" s="80">
        <v>42401</v>
      </c>
      <c r="I339" s="3">
        <v>95.746691049999995</v>
      </c>
      <c r="J339" s="3">
        <v>5.8012282199999996</v>
      </c>
      <c r="K339" s="3">
        <v>5.1261344500000003</v>
      </c>
      <c r="L339" s="3">
        <v>-0.10682189</v>
      </c>
      <c r="M339" s="3">
        <v>5.0728654899999999</v>
      </c>
    </row>
    <row r="340" spans="2:13">
      <c r="B340" s="80">
        <v>42430</v>
      </c>
      <c r="C340" s="3">
        <v>107.08795098</v>
      </c>
      <c r="D340" s="3">
        <v>-0.16089781</v>
      </c>
      <c r="E340" s="3">
        <v>-1.5184825799999999</v>
      </c>
      <c r="F340" s="3">
        <v>-0.31505884000000001</v>
      </c>
      <c r="H340" s="80">
        <v>42430</v>
      </c>
      <c r="I340" s="3">
        <v>95.920161759999999</v>
      </c>
      <c r="J340" s="3">
        <v>5.7705715800000004</v>
      </c>
      <c r="K340" s="3">
        <v>4.9495996699999996</v>
      </c>
      <c r="L340" s="3">
        <v>-0.47317956999999999</v>
      </c>
      <c r="M340" s="3">
        <v>4.5996859199999998</v>
      </c>
    </row>
    <row r="341" spans="2:13">
      <c r="B341" s="80">
        <v>42461</v>
      </c>
      <c r="C341" s="3">
        <v>106.78626934</v>
      </c>
      <c r="D341" s="3">
        <v>-0.28171390000000002</v>
      </c>
      <c r="E341" s="3">
        <v>-1.88163101</v>
      </c>
      <c r="F341" s="3">
        <v>-0.59588516999999996</v>
      </c>
      <c r="H341" s="80">
        <v>42461</v>
      </c>
      <c r="I341" s="3">
        <v>96.130743089999996</v>
      </c>
      <c r="J341" s="3">
        <v>5.6276974400000004</v>
      </c>
      <c r="K341" s="3">
        <v>4.7209856400000003</v>
      </c>
      <c r="L341" s="3">
        <v>-0.55535044</v>
      </c>
      <c r="M341" s="3">
        <v>4.04433548</v>
      </c>
    </row>
    <row r="342" spans="2:13">
      <c r="B342" s="80">
        <v>42491</v>
      </c>
      <c r="C342" s="3">
        <v>106.78182221</v>
      </c>
      <c r="D342" s="3">
        <v>-4.1645099999999997E-3</v>
      </c>
      <c r="E342" s="3">
        <v>-2.0038346100000002</v>
      </c>
      <c r="F342" s="3">
        <v>-0.60002487000000004</v>
      </c>
      <c r="H342" s="80">
        <v>42491</v>
      </c>
      <c r="I342" s="3">
        <v>96.412963039999994</v>
      </c>
      <c r="J342" s="3">
        <v>5.3806490900000004</v>
      </c>
      <c r="K342" s="3">
        <v>4.4837870899999999</v>
      </c>
      <c r="L342" s="3">
        <v>-0.49262197000000002</v>
      </c>
      <c r="M342" s="3">
        <v>3.5517135099999999</v>
      </c>
    </row>
    <row r="343" spans="2:13">
      <c r="B343" s="80">
        <v>42522</v>
      </c>
      <c r="C343" s="3">
        <v>107.05949775000001</v>
      </c>
      <c r="D343" s="3">
        <v>0.26004008000000001</v>
      </c>
      <c r="E343" s="3">
        <v>-1.69308539</v>
      </c>
      <c r="F343" s="3">
        <v>-0.34154509999999999</v>
      </c>
      <c r="H343" s="80">
        <v>42522</v>
      </c>
      <c r="I343" s="3">
        <v>96.771070640000005</v>
      </c>
      <c r="J343" s="3">
        <v>5.0685494000000002</v>
      </c>
      <c r="K343" s="3">
        <v>4.2731734100000001</v>
      </c>
      <c r="L343" s="3">
        <v>-0.30982506999999998</v>
      </c>
      <c r="M343" s="3">
        <v>3.2418884399999999</v>
      </c>
    </row>
    <row r="344" spans="2:13">
      <c r="B344" s="80">
        <v>42552</v>
      </c>
      <c r="C344" s="3">
        <v>107.38686856</v>
      </c>
      <c r="D344" s="3">
        <v>0.305784</v>
      </c>
      <c r="E344" s="3">
        <v>-1.2086789099999999</v>
      </c>
      <c r="F344" s="3">
        <v>-3.6805490000000003E-2</v>
      </c>
      <c r="H344" s="80">
        <v>42552</v>
      </c>
      <c r="I344" s="3">
        <v>97.177547079999997</v>
      </c>
      <c r="J344" s="3">
        <v>4.73394549</v>
      </c>
      <c r="K344" s="3">
        <v>4.0979844700000001</v>
      </c>
      <c r="L344" s="3">
        <v>-0.1708944</v>
      </c>
      <c r="M344" s="3">
        <v>3.07099404</v>
      </c>
    </row>
    <row r="345" spans="2:13">
      <c r="B345" s="80">
        <v>42583</v>
      </c>
      <c r="C345" s="3">
        <v>107.41637821</v>
      </c>
      <c r="D345" s="3">
        <v>2.7479759999999999E-2</v>
      </c>
      <c r="E345" s="3">
        <v>-1.1883705899999999</v>
      </c>
      <c r="F345" s="3">
        <v>-9.3358399999999998E-3</v>
      </c>
      <c r="H345" s="80">
        <v>42583</v>
      </c>
      <c r="I345" s="3">
        <v>97.602564599999994</v>
      </c>
      <c r="J345" s="3">
        <v>4.4379620099999997</v>
      </c>
      <c r="K345" s="3">
        <v>3.9873149300000001</v>
      </c>
      <c r="L345" s="3">
        <v>0.15902616</v>
      </c>
      <c r="M345" s="3">
        <v>3.2300201999999998</v>
      </c>
    </row>
    <row r="346" spans="2:13">
      <c r="B346" s="80">
        <v>42614</v>
      </c>
      <c r="C346" s="3">
        <v>107.33780616</v>
      </c>
      <c r="D346" s="3">
        <v>-7.3147180000000006E-2</v>
      </c>
      <c r="E346" s="3">
        <v>-0.66753770000000001</v>
      </c>
      <c r="F346" s="3">
        <v>-8.2476190000000005E-2</v>
      </c>
      <c r="H346" s="80">
        <v>42614</v>
      </c>
      <c r="I346" s="3">
        <v>98.071287799999993</v>
      </c>
      <c r="J346" s="3">
        <v>4.2432034400000003</v>
      </c>
      <c r="K346" s="3">
        <v>3.9664973400000001</v>
      </c>
      <c r="L346" s="3">
        <v>0.57308623999999997</v>
      </c>
      <c r="M346" s="3">
        <v>3.8031064400000001</v>
      </c>
    </row>
    <row r="347" spans="2:13">
      <c r="B347" s="80">
        <v>42644</v>
      </c>
      <c r="C347" s="3">
        <v>107.32822783</v>
      </c>
      <c r="D347" s="3">
        <v>-8.9235400000000006E-3</v>
      </c>
      <c r="E347" s="3">
        <v>-0.56226527000000004</v>
      </c>
      <c r="F347" s="3">
        <v>-9.1392370000000001E-2</v>
      </c>
      <c r="H347" s="80">
        <v>42644</v>
      </c>
      <c r="I347" s="3">
        <v>98.422373230000005</v>
      </c>
      <c r="J347" s="3">
        <v>4.1498497900000002</v>
      </c>
      <c r="K347" s="3">
        <v>4.0008818000000002</v>
      </c>
      <c r="L347" s="3">
        <v>0.50241501</v>
      </c>
      <c r="M347" s="3">
        <v>4.3055214499999996</v>
      </c>
    </row>
    <row r="348" spans="2:13">
      <c r="B348" s="80">
        <v>42675</v>
      </c>
      <c r="C348" s="3">
        <v>107.68808061999999</v>
      </c>
      <c r="D348" s="3">
        <v>0.33528251999999997</v>
      </c>
      <c r="E348" s="3">
        <v>0.13393956000000001</v>
      </c>
      <c r="F348" s="3">
        <v>0.24358373</v>
      </c>
      <c r="H348" s="80">
        <v>42675</v>
      </c>
      <c r="I348" s="3">
        <v>98.574386099999998</v>
      </c>
      <c r="J348" s="3">
        <v>4.1124362699999999</v>
      </c>
      <c r="K348" s="3">
        <v>4.0424899700000001</v>
      </c>
      <c r="L348" s="3">
        <v>0.14716228000000001</v>
      </c>
      <c r="M348" s="3">
        <v>4.4526837300000004</v>
      </c>
    </row>
    <row r="349" spans="2:13">
      <c r="B349" s="80">
        <v>42705</v>
      </c>
      <c r="C349" s="3">
        <v>107.74129695000001</v>
      </c>
      <c r="D349" s="3">
        <v>4.9417099999999999E-2</v>
      </c>
      <c r="E349" s="3">
        <v>0.29312121000000002</v>
      </c>
      <c r="F349" s="3">
        <v>0.29312121000000002</v>
      </c>
      <c r="H349" s="80">
        <v>42705</v>
      </c>
      <c r="I349" s="3">
        <v>98.682366889999997</v>
      </c>
      <c r="J349" s="3">
        <v>4.0547184999999999</v>
      </c>
      <c r="K349" s="3">
        <v>4.0547185099999998</v>
      </c>
      <c r="L349" s="3">
        <v>-0.26566445</v>
      </c>
      <c r="M349" s="3">
        <v>4.1870192800000003</v>
      </c>
    </row>
    <row r="350" spans="2:13">
      <c r="B350" s="80">
        <v>42736</v>
      </c>
      <c r="C350" s="3">
        <v>108.20046109</v>
      </c>
      <c r="D350" s="3">
        <v>0.42617284</v>
      </c>
      <c r="E350" s="3">
        <v>0.60414045999999999</v>
      </c>
      <c r="F350" s="3">
        <v>0.42617283</v>
      </c>
      <c r="H350" s="80">
        <v>42736</v>
      </c>
      <c r="I350" s="3">
        <v>98.778233689999993</v>
      </c>
      <c r="J350" s="3">
        <v>3.9263665400000001</v>
      </c>
      <c r="K350" s="3">
        <v>3.61082539</v>
      </c>
      <c r="L350" s="3">
        <v>-0.57619388999999999</v>
      </c>
      <c r="M350" s="3">
        <v>3.61082539</v>
      </c>
    </row>
    <row r="351" spans="2:13">
      <c r="B351" s="80">
        <v>42767</v>
      </c>
      <c r="C351" s="3">
        <v>108.3391166</v>
      </c>
      <c r="D351" s="3">
        <v>0.12814687999999999</v>
      </c>
      <c r="E351" s="3">
        <v>1.0055756499999999</v>
      </c>
      <c r="F351" s="3">
        <v>0.55486583</v>
      </c>
      <c r="H351" s="80">
        <v>42767</v>
      </c>
      <c r="I351" s="3">
        <v>98.817753249999996</v>
      </c>
      <c r="J351" s="3">
        <v>3.77283363</v>
      </c>
      <c r="K351" s="3">
        <v>3.4087223199999999</v>
      </c>
      <c r="L351" s="3">
        <v>-0.40333888000000001</v>
      </c>
      <c r="M351" s="3">
        <v>3.2074865099999998</v>
      </c>
    </row>
    <row r="352" spans="2:13">
      <c r="B352" s="80">
        <v>42795</v>
      </c>
      <c r="C352" s="3">
        <v>108.29615487</v>
      </c>
      <c r="D352" s="3">
        <v>-3.965486E-2</v>
      </c>
      <c r="E352" s="3">
        <v>1.1282351399999999</v>
      </c>
      <c r="F352" s="3">
        <v>0.51499094000000001</v>
      </c>
      <c r="H352" s="80">
        <v>42795</v>
      </c>
      <c r="I352" s="3">
        <v>99.004887890000006</v>
      </c>
      <c r="J352" s="3">
        <v>3.6587619999999998</v>
      </c>
      <c r="K352" s="3">
        <v>3.34428883</v>
      </c>
      <c r="L352" s="3">
        <v>8.4443999999999995E-3</v>
      </c>
      <c r="M352" s="3">
        <v>3.21593091</v>
      </c>
    </row>
    <row r="353" spans="2:13">
      <c r="B353" s="80">
        <v>42826</v>
      </c>
      <c r="C353" s="3">
        <v>108.73372161</v>
      </c>
      <c r="D353" s="3">
        <v>0.40404642000000002</v>
      </c>
      <c r="E353" s="3">
        <v>1.8236916400000001</v>
      </c>
      <c r="F353" s="3">
        <v>0.92111816000000002</v>
      </c>
      <c r="H353" s="80">
        <v>42826</v>
      </c>
      <c r="I353" s="3">
        <v>99.387628829999997</v>
      </c>
      <c r="J353" s="3">
        <v>3.6045225099999998</v>
      </c>
      <c r="K353" s="3">
        <v>3.3552500300000001</v>
      </c>
      <c r="L353" s="3">
        <v>0.17204428999999999</v>
      </c>
      <c r="M353" s="3">
        <v>3.3879752000000001</v>
      </c>
    </row>
    <row r="354" spans="2:13">
      <c r="B354" s="80">
        <v>42856</v>
      </c>
      <c r="C354" s="3">
        <v>109.51400278</v>
      </c>
      <c r="D354" s="3">
        <v>0.71760734000000004</v>
      </c>
      <c r="E354" s="3">
        <v>2.5586570000000002</v>
      </c>
      <c r="F354" s="3">
        <v>1.6453355199999999</v>
      </c>
      <c r="H354" s="80">
        <v>42856</v>
      </c>
      <c r="I354" s="3">
        <v>99.650613390000004</v>
      </c>
      <c r="J354" s="3">
        <v>3.5879960099999999</v>
      </c>
      <c r="K354" s="3">
        <v>3.3558243999999999</v>
      </c>
      <c r="L354" s="3">
        <v>-2.9868309999999999E-2</v>
      </c>
      <c r="M354" s="3">
        <v>3.3581068900000002</v>
      </c>
    </row>
    <row r="355" spans="2:13">
      <c r="B355" s="80">
        <v>42887</v>
      </c>
      <c r="C355" s="3">
        <v>109.70925591</v>
      </c>
      <c r="D355" s="3">
        <v>0.17829055999999999</v>
      </c>
      <c r="E355" s="3">
        <v>2.4750332400000001</v>
      </c>
      <c r="F355" s="3">
        <v>1.82655956</v>
      </c>
      <c r="H355" s="80">
        <v>42887</v>
      </c>
      <c r="I355" s="3">
        <v>99.732871869999997</v>
      </c>
      <c r="J355" s="3">
        <v>3.5717305800000001</v>
      </c>
      <c r="K355" s="3">
        <v>3.3062569399999999</v>
      </c>
      <c r="L355" s="3">
        <v>-0.29748018999999998</v>
      </c>
      <c r="M355" s="3">
        <v>3.0606266999999998</v>
      </c>
    </row>
    <row r="356" spans="2:13">
      <c r="B356" s="80">
        <v>42917</v>
      </c>
      <c r="C356" s="3">
        <v>110.42865197</v>
      </c>
      <c r="D356" s="3">
        <v>0.65572960000000002</v>
      </c>
      <c r="E356" s="3">
        <v>2.8325468900000002</v>
      </c>
      <c r="F356" s="3">
        <v>2.49426645</v>
      </c>
      <c r="H356" s="80">
        <v>42917</v>
      </c>
      <c r="I356" s="3">
        <v>99.763576869999994</v>
      </c>
      <c r="J356" s="3">
        <v>3.53570999</v>
      </c>
      <c r="K356" s="3">
        <v>3.2131739000000001</v>
      </c>
      <c r="L356" s="3">
        <v>-0.39948750999999999</v>
      </c>
      <c r="M356" s="3">
        <v>2.6611391900000001</v>
      </c>
    </row>
    <row r="357" spans="2:13">
      <c r="B357" s="80">
        <v>42948</v>
      </c>
      <c r="C357" s="3">
        <v>110.38608424</v>
      </c>
      <c r="D357" s="3">
        <v>-3.8547720000000001E-2</v>
      </c>
      <c r="E357" s="3">
        <v>2.7646678100000002</v>
      </c>
      <c r="F357" s="3">
        <v>2.4547572400000002</v>
      </c>
      <c r="H357" s="80">
        <v>42948</v>
      </c>
      <c r="I357" s="3">
        <v>99.94440342</v>
      </c>
      <c r="J357" s="3">
        <v>3.4643381799999999</v>
      </c>
      <c r="K357" s="3">
        <v>3.1101647099999998</v>
      </c>
      <c r="L357" s="3">
        <v>-0.26177721999999998</v>
      </c>
      <c r="M357" s="3">
        <v>2.3993619700000002</v>
      </c>
    </row>
    <row r="358" spans="2:13">
      <c r="B358" s="80">
        <v>42979</v>
      </c>
      <c r="C358" s="3">
        <v>110.62418403</v>
      </c>
      <c r="D358" s="3">
        <v>0.21569729000000001</v>
      </c>
      <c r="E358" s="3">
        <v>3.0617151499999999</v>
      </c>
      <c r="F358" s="3">
        <v>2.6757493700000001</v>
      </c>
      <c r="H358" s="80">
        <v>42979</v>
      </c>
      <c r="I358" s="3">
        <v>100.40855963</v>
      </c>
      <c r="J358" s="3">
        <v>3.3445836799999999</v>
      </c>
      <c r="K358" s="3">
        <v>3.0281430500000002</v>
      </c>
      <c r="L358" s="3">
        <v>-1.6124349999999999E-2</v>
      </c>
      <c r="M358" s="3">
        <v>2.3832376200000001</v>
      </c>
    </row>
    <row r="359" spans="2:13">
      <c r="B359" s="80">
        <v>43009</v>
      </c>
      <c r="C359" s="3">
        <v>110.89520277</v>
      </c>
      <c r="D359" s="3">
        <v>0.2449905</v>
      </c>
      <c r="E359" s="3">
        <v>3.32342666</v>
      </c>
      <c r="F359" s="3">
        <v>2.9272952000000001</v>
      </c>
      <c r="H359" s="80">
        <v>43009</v>
      </c>
      <c r="I359" s="3">
        <v>101.00000505</v>
      </c>
      <c r="J359" s="3">
        <v>3.2044477200000001</v>
      </c>
      <c r="K359" s="3">
        <v>2.9865202599999998</v>
      </c>
      <c r="L359" s="3">
        <v>0.23571143999999999</v>
      </c>
      <c r="M359" s="3">
        <v>2.6189490599999998</v>
      </c>
    </row>
    <row r="360" spans="2:13">
      <c r="B360" s="80">
        <v>43040</v>
      </c>
      <c r="C360" s="3">
        <v>111.03503305</v>
      </c>
      <c r="D360" s="3">
        <v>0.12609227000000001</v>
      </c>
      <c r="E360" s="3">
        <v>3.1080063899999999</v>
      </c>
      <c r="F360" s="3">
        <v>3.0570785599999999</v>
      </c>
      <c r="H360" s="80">
        <v>43040</v>
      </c>
      <c r="I360" s="3">
        <v>101.54038776</v>
      </c>
      <c r="J360" s="3">
        <v>3.0863692500000002</v>
      </c>
      <c r="K360" s="3">
        <v>2.9885891400000002</v>
      </c>
      <c r="L360" s="3">
        <v>0.38994784999999998</v>
      </c>
      <c r="M360" s="3">
        <v>3.0088969099999998</v>
      </c>
    </row>
    <row r="361" spans="2:13">
      <c r="B361" s="80">
        <v>43070</v>
      </c>
      <c r="C361" s="3">
        <v>111.12713746999999</v>
      </c>
      <c r="D361" s="3">
        <v>8.2950769999999993E-2</v>
      </c>
      <c r="E361" s="3">
        <v>3.1425652099999999</v>
      </c>
      <c r="F361" s="3">
        <v>3.1425652099999999</v>
      </c>
      <c r="H361" s="80">
        <v>43070</v>
      </c>
      <c r="I361" s="3">
        <v>101.85364817</v>
      </c>
      <c r="J361" s="3">
        <v>3.0076535</v>
      </c>
      <c r="K361" s="3">
        <v>3.00765349</v>
      </c>
      <c r="L361" s="3">
        <v>0.20472815999999999</v>
      </c>
      <c r="M361" s="3">
        <v>3.21362507</v>
      </c>
    </row>
    <row r="362" spans="2:13">
      <c r="B362" s="80">
        <v>43101</v>
      </c>
      <c r="C362" s="3">
        <v>111.49433214</v>
      </c>
      <c r="D362" s="3">
        <v>0.33042754000000002</v>
      </c>
      <c r="E362" s="3">
        <v>3.0442301399999998</v>
      </c>
      <c r="F362" s="3">
        <v>0.33042754000000002</v>
      </c>
      <c r="H362" s="80">
        <v>43101</v>
      </c>
      <c r="I362" s="3">
        <v>101.92989421999999</v>
      </c>
      <c r="J362" s="3">
        <v>2.9739045800000001</v>
      </c>
      <c r="K362" s="3">
        <v>3.19064273</v>
      </c>
      <c r="L362" s="3">
        <v>-2.298234E-2</v>
      </c>
      <c r="M362" s="3">
        <v>3.19064273</v>
      </c>
    </row>
    <row r="363" spans="2:13">
      <c r="B363" s="80">
        <v>43132</v>
      </c>
      <c r="C363" s="3">
        <v>111.94024849</v>
      </c>
      <c r="D363" s="3">
        <v>0.39994531</v>
      </c>
      <c r="E363" s="3">
        <v>3.3239443</v>
      </c>
      <c r="F363" s="3">
        <v>0.73169437999999998</v>
      </c>
      <c r="H363" s="80">
        <v>43132</v>
      </c>
      <c r="I363" s="3">
        <v>102.12755606</v>
      </c>
      <c r="J363" s="3">
        <v>2.9864891</v>
      </c>
      <c r="K363" s="3">
        <v>3.2700377399999998</v>
      </c>
      <c r="L363" s="3">
        <v>0.15875826000000001</v>
      </c>
      <c r="M363" s="3">
        <v>3.3494009899999999</v>
      </c>
    </row>
    <row r="364" spans="2:13">
      <c r="B364" s="80">
        <v>43160</v>
      </c>
      <c r="C364" s="3">
        <v>112.20055029</v>
      </c>
      <c r="D364" s="3">
        <v>0.23253637999999999</v>
      </c>
      <c r="E364" s="3">
        <v>3.6052946000000001</v>
      </c>
      <c r="F364" s="3">
        <v>0.96593220999999996</v>
      </c>
      <c r="H364" s="80">
        <v>43160</v>
      </c>
      <c r="I364" s="3">
        <v>102.58046957000001</v>
      </c>
      <c r="J364" s="3">
        <v>3.0204396099999999</v>
      </c>
      <c r="K364" s="3">
        <v>3.3840240800000001</v>
      </c>
      <c r="L364" s="3">
        <v>0.26211937000000002</v>
      </c>
      <c r="M364" s="3">
        <v>3.6115203600000001</v>
      </c>
    </row>
    <row r="365" spans="2:13">
      <c r="B365" s="80">
        <v>43191</v>
      </c>
      <c r="C365" s="3">
        <v>112.58081672</v>
      </c>
      <c r="D365" s="3">
        <v>0.33891672</v>
      </c>
      <c r="E365" s="3">
        <v>3.5380883299999999</v>
      </c>
      <c r="F365" s="3">
        <v>1.3081226500000001</v>
      </c>
      <c r="H365" s="80">
        <v>43191</v>
      </c>
      <c r="I365" s="3">
        <v>103.13300387</v>
      </c>
      <c r="J365" s="3">
        <v>3.0535648599999998</v>
      </c>
      <c r="K365" s="3">
        <v>3.4805101500000002</v>
      </c>
      <c r="L365" s="3">
        <v>0.15693159000000001</v>
      </c>
      <c r="M365" s="3">
        <v>3.7684519500000002</v>
      </c>
    </row>
    <row r="366" spans="2:13">
      <c r="B366" s="80">
        <v>43221</v>
      </c>
      <c r="C366" s="3">
        <v>112.85249709</v>
      </c>
      <c r="D366" s="3">
        <v>0.24132029999999999</v>
      </c>
      <c r="E366" s="3">
        <v>3.04846342</v>
      </c>
      <c r="F366" s="3">
        <v>1.5525997199999999</v>
      </c>
      <c r="H366" s="80">
        <v>43221</v>
      </c>
      <c r="I366" s="3">
        <v>103.64457301</v>
      </c>
      <c r="J366" s="3">
        <v>3.1092361999999998</v>
      </c>
      <c r="K366" s="3">
        <v>3.5865570500000001</v>
      </c>
      <c r="L366" s="3">
        <v>0.23951095999999999</v>
      </c>
      <c r="M366" s="3">
        <v>4.0079629099999998</v>
      </c>
    </row>
    <row r="367" spans="2:13">
      <c r="B367" s="80">
        <v>43252</v>
      </c>
      <c r="C367" s="3">
        <v>113.12750758</v>
      </c>
      <c r="D367" s="3">
        <v>0.24369020999999999</v>
      </c>
      <c r="E367" s="3">
        <v>3.11573681</v>
      </c>
      <c r="F367" s="3">
        <v>1.8000734599999999</v>
      </c>
      <c r="H367" s="80">
        <v>43252</v>
      </c>
      <c r="I367" s="3">
        <v>103.87656964</v>
      </c>
      <c r="J367" s="3">
        <v>3.2012882899999999</v>
      </c>
      <c r="K367" s="3">
        <v>3.6817448399999999</v>
      </c>
      <c r="L367" s="3">
        <v>0.14683349000000001</v>
      </c>
      <c r="M367" s="3">
        <v>4.1547964000000004</v>
      </c>
    </row>
    <row r="368" spans="2:13">
      <c r="B368" s="80">
        <v>43282</v>
      </c>
      <c r="C368" s="3">
        <v>113.1953395</v>
      </c>
      <c r="D368" s="3">
        <v>5.9960590000000001E-2</v>
      </c>
      <c r="E368" s="3">
        <v>2.5054073200000002</v>
      </c>
      <c r="F368" s="3">
        <v>1.8611133900000001</v>
      </c>
      <c r="H368" s="80">
        <v>43282</v>
      </c>
      <c r="I368" s="3">
        <v>103.81864192</v>
      </c>
      <c r="J368" s="3">
        <v>3.3181245700000002</v>
      </c>
      <c r="K368" s="3">
        <v>3.7367016999999998</v>
      </c>
      <c r="L368" s="3">
        <v>-9.0121519999999997E-2</v>
      </c>
      <c r="M368" s="3">
        <v>4.0646748800000001</v>
      </c>
    </row>
    <row r="369" spans="2:13">
      <c r="B369" s="80">
        <v>43313</v>
      </c>
      <c r="C369" s="3">
        <v>113.29074787</v>
      </c>
      <c r="D369" s="3">
        <v>8.4286479999999997E-2</v>
      </c>
      <c r="E369" s="3">
        <v>2.63136758</v>
      </c>
      <c r="F369" s="3">
        <v>1.9469685299999999</v>
      </c>
      <c r="H369" s="80">
        <v>43313</v>
      </c>
      <c r="I369" s="3">
        <v>103.65149141000001</v>
      </c>
      <c r="J369" s="3">
        <v>3.426428</v>
      </c>
      <c r="K369" s="3">
        <v>3.73323837</v>
      </c>
      <c r="L369" s="3">
        <v>-0.35552473000000001</v>
      </c>
      <c r="M369" s="3">
        <v>3.7091501500000001</v>
      </c>
    </row>
    <row r="370" spans="2:13">
      <c r="B370" s="80">
        <v>43344</v>
      </c>
      <c r="C370" s="3">
        <v>113.87806429</v>
      </c>
      <c r="D370" s="3">
        <v>0.51841517000000004</v>
      </c>
      <c r="E370" s="3">
        <v>2.9413823799999999</v>
      </c>
      <c r="F370" s="3">
        <v>2.4754770800000001</v>
      </c>
      <c r="H370" s="80">
        <v>43344</v>
      </c>
      <c r="I370" s="3">
        <v>103.43073735999999</v>
      </c>
      <c r="J370" s="3">
        <v>3.4772034600000001</v>
      </c>
      <c r="K370" s="3">
        <v>3.6521303399999998</v>
      </c>
      <c r="L370" s="3">
        <v>-0.69926957999999995</v>
      </c>
      <c r="M370" s="3">
        <v>3.00988057</v>
      </c>
    </row>
    <row r="371" spans="2:13">
      <c r="B371" s="80">
        <v>43374</v>
      </c>
      <c r="C371" s="3">
        <v>114.49751959</v>
      </c>
      <c r="D371" s="3">
        <v>0.54396367000000001</v>
      </c>
      <c r="E371" s="3">
        <v>3.2483973399999999</v>
      </c>
      <c r="F371" s="3">
        <v>3.0329064400000001</v>
      </c>
      <c r="H371" s="80">
        <v>43374</v>
      </c>
      <c r="I371" s="3">
        <v>103.23041022</v>
      </c>
      <c r="J371" s="3">
        <v>3.4406080399999999</v>
      </c>
      <c r="K371" s="3">
        <v>3.5057918099999998</v>
      </c>
      <c r="L371" s="3">
        <v>-0.80155873</v>
      </c>
      <c r="M371" s="3">
        <v>2.20832184</v>
      </c>
    </row>
    <row r="372" spans="2:13">
      <c r="B372" s="80">
        <v>43405</v>
      </c>
      <c r="C372" s="3">
        <v>115.81557115</v>
      </c>
      <c r="D372" s="3">
        <v>1.15116167</v>
      </c>
      <c r="E372" s="3">
        <v>4.3054322300000001</v>
      </c>
      <c r="F372" s="3">
        <v>4.2189817700000001</v>
      </c>
      <c r="H372" s="80">
        <v>43405</v>
      </c>
      <c r="I372" s="3">
        <v>103.17619483</v>
      </c>
      <c r="J372" s="3">
        <v>3.3209264599999999</v>
      </c>
      <c r="K372" s="3">
        <v>3.3305698700000002</v>
      </c>
      <c r="L372" s="3">
        <v>-0.59733029000000004</v>
      </c>
      <c r="M372" s="3">
        <v>1.61099155</v>
      </c>
    </row>
    <row r="373" spans="2:13">
      <c r="B373" s="80">
        <v>43435</v>
      </c>
      <c r="C373" s="3">
        <v>115.88477297999999</v>
      </c>
      <c r="D373" s="3">
        <v>5.9751749999999999E-2</v>
      </c>
      <c r="E373" s="3">
        <v>4.2812544399999997</v>
      </c>
      <c r="F373" s="3">
        <v>4.2812544399999997</v>
      </c>
      <c r="H373" s="80">
        <v>43435</v>
      </c>
      <c r="I373" s="3">
        <v>103.33343375</v>
      </c>
      <c r="J373" s="3">
        <v>3.1711775000000002</v>
      </c>
      <c r="K373" s="3">
        <v>3.1711775000000002</v>
      </c>
      <c r="L373" s="3">
        <v>-0.15813679</v>
      </c>
      <c r="M373" s="3">
        <v>1.4528547599999999</v>
      </c>
    </row>
    <row r="374" spans="2:13">
      <c r="B374" s="80">
        <v>43466</v>
      </c>
      <c r="C374" s="3">
        <v>116.4168753</v>
      </c>
      <c r="D374" s="3">
        <v>0.45916499999999999</v>
      </c>
      <c r="E374" s="3">
        <v>4.4150613400000003</v>
      </c>
      <c r="F374" s="3">
        <v>0.45916499999999999</v>
      </c>
      <c r="H374" s="80">
        <v>43466</v>
      </c>
      <c r="I374" s="3">
        <v>103.62584871999999</v>
      </c>
      <c r="J374" s="3">
        <v>3.0418668900000001</v>
      </c>
      <c r="K374" s="3">
        <v>1.6638440699999999</v>
      </c>
      <c r="L374" s="3">
        <v>0.21098931000000001</v>
      </c>
      <c r="M374" s="3">
        <v>1.6638440699999999</v>
      </c>
    </row>
    <row r="375" spans="2:13">
      <c r="B375" s="80">
        <v>43497</v>
      </c>
      <c r="C375" s="3">
        <v>116.99218981</v>
      </c>
      <c r="D375" s="3">
        <v>0.49418480999999997</v>
      </c>
      <c r="E375" s="3">
        <v>4.5130695999999997</v>
      </c>
      <c r="F375" s="3">
        <v>0.95561892999999998</v>
      </c>
      <c r="H375" s="80">
        <v>43497</v>
      </c>
      <c r="I375" s="3">
        <v>103.83582054999999</v>
      </c>
      <c r="J375" s="3">
        <v>2.9007613700000001</v>
      </c>
      <c r="K375" s="3">
        <v>1.66826498</v>
      </c>
      <c r="L375" s="3">
        <v>8.8332700000000007E-3</v>
      </c>
      <c r="M375" s="3">
        <v>1.6726773399999999</v>
      </c>
    </row>
    <row r="376" spans="2:13">
      <c r="B376" s="80">
        <v>43525</v>
      </c>
      <c r="C376" s="3">
        <v>116.84190045</v>
      </c>
      <c r="D376" s="3">
        <v>-0.12846102000000001</v>
      </c>
      <c r="E376" s="3">
        <v>4.1366554300000002</v>
      </c>
      <c r="F376" s="3">
        <v>0.82593030999999995</v>
      </c>
      <c r="H376" s="80">
        <v>43525</v>
      </c>
      <c r="I376" s="3">
        <v>104.03239203</v>
      </c>
      <c r="J376" s="3">
        <v>2.7166682899999999</v>
      </c>
      <c r="K376" s="3">
        <v>1.58367284</v>
      </c>
      <c r="L376" s="3">
        <v>-0.25727881000000002</v>
      </c>
      <c r="M376" s="3">
        <v>1.41539853</v>
      </c>
    </row>
    <row r="377" spans="2:13">
      <c r="B377" s="80">
        <v>43556</v>
      </c>
      <c r="C377" s="3">
        <v>117.02980309</v>
      </c>
      <c r="D377" s="3">
        <v>0.16081786000000001</v>
      </c>
      <c r="E377" s="3">
        <v>3.9518156800000002</v>
      </c>
      <c r="F377" s="3">
        <v>0.98807641000000002</v>
      </c>
      <c r="H377" s="80">
        <v>43556</v>
      </c>
      <c r="I377" s="3">
        <v>104.36950830000001</v>
      </c>
      <c r="J377" s="3">
        <v>2.5015660899999999</v>
      </c>
      <c r="K377" s="3">
        <v>1.48684192</v>
      </c>
      <c r="L377" s="3">
        <v>-0.21645697999999999</v>
      </c>
      <c r="M377" s="3">
        <v>1.19894155</v>
      </c>
    </row>
    <row r="378" spans="2:13">
      <c r="B378" s="80">
        <v>43586</v>
      </c>
      <c r="C378" s="3">
        <v>116.76875626</v>
      </c>
      <c r="D378" s="3">
        <v>-0.22306013</v>
      </c>
      <c r="E378" s="3">
        <v>3.47024591</v>
      </c>
      <c r="F378" s="3">
        <v>0.76281228000000001</v>
      </c>
      <c r="H378" s="80">
        <v>43586</v>
      </c>
      <c r="I378" s="3">
        <v>104.67434923</v>
      </c>
      <c r="J378" s="3">
        <v>2.2499278999999999</v>
      </c>
      <c r="K378" s="3">
        <v>1.3872627799999999</v>
      </c>
      <c r="L378" s="3">
        <v>-0.20537653</v>
      </c>
      <c r="M378" s="3">
        <v>0.99356502000000002</v>
      </c>
    </row>
    <row r="379" spans="2:13">
      <c r="B379" s="80">
        <v>43617</v>
      </c>
      <c r="C379" s="3">
        <v>116.65667531</v>
      </c>
      <c r="D379" s="3">
        <v>-9.5985390000000004E-2</v>
      </c>
      <c r="E379" s="3">
        <v>3.1196371300000001</v>
      </c>
      <c r="F379" s="3">
        <v>0.66609468999999999</v>
      </c>
      <c r="H379" s="80">
        <v>43617</v>
      </c>
      <c r="I379" s="3">
        <v>104.8337655</v>
      </c>
      <c r="J379" s="3">
        <v>1.9814940400000001</v>
      </c>
      <c r="K379" s="3">
        <v>1.3088808999999999</v>
      </c>
      <c r="L379" s="3">
        <v>-7.2090749999999995E-2</v>
      </c>
      <c r="M379" s="3">
        <v>0.92147427000000004</v>
      </c>
    </row>
    <row r="380" spans="2:13">
      <c r="B380" s="80">
        <v>43647</v>
      </c>
      <c r="C380" s="3">
        <v>116.0489518</v>
      </c>
      <c r="D380" s="3">
        <v>-0.52095047999999999</v>
      </c>
      <c r="E380" s="3">
        <v>2.5209627100000001</v>
      </c>
      <c r="F380" s="3">
        <v>0.14167419000000001</v>
      </c>
      <c r="H380" s="80">
        <v>43647</v>
      </c>
      <c r="I380" s="3">
        <v>104.88375925</v>
      </c>
      <c r="J380" s="3">
        <v>1.73103278</v>
      </c>
      <c r="K380" s="3">
        <v>1.26814582</v>
      </c>
      <c r="L380" s="3">
        <v>0.10446606999999999</v>
      </c>
      <c r="M380" s="3">
        <v>1.02594034</v>
      </c>
    </row>
    <row r="381" spans="2:13">
      <c r="B381" s="80">
        <v>43678</v>
      </c>
      <c r="C381" s="3">
        <v>115.79085568000001</v>
      </c>
      <c r="D381" s="3">
        <v>-0.22240280000000001</v>
      </c>
      <c r="E381" s="3">
        <v>2.2068067</v>
      </c>
      <c r="F381" s="3">
        <v>-8.1043699999999996E-2</v>
      </c>
      <c r="H381" s="80">
        <v>43678</v>
      </c>
      <c r="I381" s="3">
        <v>104.93983897</v>
      </c>
      <c r="J381" s="3">
        <v>1.5290986200000001</v>
      </c>
      <c r="K381" s="3">
        <v>1.2649807200000001</v>
      </c>
      <c r="L381" s="3">
        <v>0.21702061</v>
      </c>
      <c r="M381" s="3">
        <v>1.2429609500000001</v>
      </c>
    </row>
    <row r="382" spans="2:13">
      <c r="B382" s="80">
        <v>43709</v>
      </c>
      <c r="C382" s="3">
        <v>116.07393684</v>
      </c>
      <c r="D382" s="3">
        <v>0.24447627</v>
      </c>
      <c r="E382" s="3">
        <v>1.9282664899999999</v>
      </c>
      <c r="F382" s="3">
        <v>0.16323444000000001</v>
      </c>
      <c r="H382" s="80">
        <v>43709</v>
      </c>
      <c r="I382" s="3">
        <v>105.07692040000001</v>
      </c>
      <c r="J382" s="3">
        <v>1.4137147299999999</v>
      </c>
      <c r="K382" s="3">
        <v>1.3013744700000001</v>
      </c>
      <c r="L382" s="3">
        <v>0.34861915999999998</v>
      </c>
      <c r="M382" s="3">
        <v>1.59158011</v>
      </c>
    </row>
    <row r="383" spans="2:13">
      <c r="B383" s="80">
        <v>43739</v>
      </c>
      <c r="C383" s="3">
        <v>116.09770481</v>
      </c>
      <c r="D383" s="3">
        <v>2.0476580000000001E-2</v>
      </c>
      <c r="E383" s="3">
        <v>1.3975719499999999</v>
      </c>
      <c r="F383" s="3">
        <v>0.18374444000000001</v>
      </c>
      <c r="H383" s="80">
        <v>43739</v>
      </c>
      <c r="I383" s="3">
        <v>105.23032881</v>
      </c>
      <c r="J383" s="3">
        <v>1.39249556</v>
      </c>
      <c r="K383" s="3">
        <v>1.3650248</v>
      </c>
      <c r="L383" s="3">
        <v>0.34575462000000001</v>
      </c>
      <c r="M383" s="3">
        <v>1.9373347299999999</v>
      </c>
    </row>
    <row r="384" spans="2:13">
      <c r="B384" s="80">
        <v>43770</v>
      </c>
      <c r="C384" s="3">
        <v>115.89114929</v>
      </c>
      <c r="D384" s="3">
        <v>-0.17791525</v>
      </c>
      <c r="E384" s="3">
        <v>6.5257319999999994E-2</v>
      </c>
      <c r="F384" s="3">
        <v>5.50228E-3</v>
      </c>
      <c r="H384" s="80">
        <v>43770</v>
      </c>
      <c r="I384" s="3">
        <v>105.27703794999999</v>
      </c>
      <c r="J384" s="3">
        <v>1.4282637899999999</v>
      </c>
      <c r="K384" s="3">
        <v>1.4260562400000001</v>
      </c>
      <c r="L384" s="3">
        <v>9.8835649999999997E-2</v>
      </c>
      <c r="M384" s="3">
        <v>2.0361703800000002</v>
      </c>
    </row>
    <row r="385" spans="2:13">
      <c r="B385" s="80">
        <v>43800</v>
      </c>
      <c r="C385" s="3">
        <v>115.58902942</v>
      </c>
      <c r="D385" s="3">
        <v>-0.26069279000000001</v>
      </c>
      <c r="E385" s="3">
        <v>-0.25520484999999998</v>
      </c>
      <c r="F385" s="3">
        <v>-0.25520484999999998</v>
      </c>
      <c r="H385" s="80">
        <v>43800</v>
      </c>
      <c r="I385" s="3">
        <v>105.27829832</v>
      </c>
      <c r="J385" s="3">
        <v>1.4641254800000001</v>
      </c>
      <c r="K385" s="3">
        <v>1.4641254800000001</v>
      </c>
      <c r="L385" s="3">
        <v>-0.15404520999999999</v>
      </c>
      <c r="M385" s="3">
        <v>1.8821251699999999</v>
      </c>
    </row>
    <row r="386" spans="2:13">
      <c r="B386" s="80">
        <v>43831</v>
      </c>
      <c r="C386" s="3">
        <v>115.63766572999999</v>
      </c>
      <c r="D386" s="3">
        <v>4.2076929999999998E-2</v>
      </c>
      <c r="E386" s="3">
        <v>-0.66932698999999996</v>
      </c>
      <c r="F386" s="3">
        <v>4.2076929999999998E-2</v>
      </c>
      <c r="H386" s="80">
        <v>43831</v>
      </c>
      <c r="I386" s="3">
        <v>105.47288836</v>
      </c>
      <c r="J386" s="3">
        <v>1.47431033</v>
      </c>
      <c r="K386" s="3">
        <v>1.7824120699999999</v>
      </c>
      <c r="L386" s="3">
        <v>-9.9713099999999999E-2</v>
      </c>
      <c r="M386" s="3">
        <v>1.7824120699999999</v>
      </c>
    </row>
    <row r="387" spans="2:13">
      <c r="B387" s="80">
        <v>43862</v>
      </c>
      <c r="C387" s="3">
        <v>115.84464029999999</v>
      </c>
      <c r="D387" s="3">
        <v>0.17898543</v>
      </c>
      <c r="E387" s="3">
        <v>-0.98087701999999999</v>
      </c>
      <c r="F387" s="3">
        <v>0.22113766000000001</v>
      </c>
      <c r="H387" s="80">
        <v>43862</v>
      </c>
      <c r="I387" s="3">
        <v>105.8399484</v>
      </c>
      <c r="J387" s="3">
        <v>1.4961157</v>
      </c>
      <c r="K387" s="3">
        <v>1.8563272500000001</v>
      </c>
      <c r="L387" s="3">
        <v>0.14768087999999999</v>
      </c>
      <c r="M387" s="3">
        <v>1.9300929499999999</v>
      </c>
    </row>
    <row r="388" spans="2:13">
      <c r="B388" s="80">
        <v>43891</v>
      </c>
      <c r="C388" s="3">
        <v>115.82520091000001</v>
      </c>
      <c r="D388" s="3">
        <v>-1.6780570000000002E-2</v>
      </c>
      <c r="E388" s="3">
        <v>-0.87014977999999998</v>
      </c>
      <c r="F388" s="3">
        <v>0.20431999000000001</v>
      </c>
      <c r="H388" s="80">
        <v>43891</v>
      </c>
      <c r="I388" s="3">
        <v>96.002389629999996</v>
      </c>
      <c r="J388" s="3">
        <v>0.73141255999999999</v>
      </c>
      <c r="K388" s="3">
        <v>-1.3415456100000001</v>
      </c>
      <c r="L388" s="3">
        <v>-9.6488450100000005</v>
      </c>
      <c r="M388" s="3">
        <v>-7.7187520599999999</v>
      </c>
    </row>
    <row r="389" spans="2:13">
      <c r="B389" s="80">
        <v>43922</v>
      </c>
      <c r="C389" s="3">
        <v>115.88875632</v>
      </c>
      <c r="D389" s="3">
        <v>5.4871830000000003E-2</v>
      </c>
      <c r="E389" s="3">
        <v>-0.97500529000000002</v>
      </c>
      <c r="F389" s="3">
        <v>0.25930393000000002</v>
      </c>
      <c r="H389" s="80">
        <v>43922</v>
      </c>
      <c r="I389" s="3">
        <v>95.640540610000002</v>
      </c>
      <c r="J389" s="3">
        <v>-7.0380880000000007E-2</v>
      </c>
      <c r="K389" s="3">
        <v>-3.1038551000000001</v>
      </c>
      <c r="L389" s="3">
        <v>-0.64477079999999998</v>
      </c>
      <c r="M389" s="3">
        <v>-8.3635228599999998</v>
      </c>
    </row>
    <row r="390" spans="2:13">
      <c r="B390" s="80">
        <v>43952</v>
      </c>
      <c r="C390" s="3">
        <v>115.63031173</v>
      </c>
      <c r="D390" s="3">
        <v>-0.22301093</v>
      </c>
      <c r="E390" s="3">
        <v>-0.97495646000000002</v>
      </c>
      <c r="F390" s="3">
        <v>3.571473E-2</v>
      </c>
      <c r="H390" s="80">
        <v>43952</v>
      </c>
      <c r="I390" s="3">
        <v>95.441885459999995</v>
      </c>
      <c r="J390" s="3">
        <v>-0.89456230999999997</v>
      </c>
      <c r="K390" s="3">
        <v>-4.2533436199999999</v>
      </c>
      <c r="L390" s="3">
        <v>-0.45665498999999998</v>
      </c>
      <c r="M390" s="3">
        <v>-8.8201778500000003</v>
      </c>
    </row>
    <row r="391" spans="2:13">
      <c r="B391" s="80">
        <v>43983</v>
      </c>
      <c r="C391" s="3">
        <v>115.75688021000001</v>
      </c>
      <c r="D391" s="3">
        <v>0.1094596</v>
      </c>
      <c r="E391" s="3">
        <v>-0.77131899999999998</v>
      </c>
      <c r="F391" s="3">
        <v>0.14521342000000001</v>
      </c>
      <c r="H391" s="80">
        <v>43983</v>
      </c>
      <c r="I391" s="3">
        <v>95.591954290000004</v>
      </c>
      <c r="J391" s="3">
        <v>-1.7124067199999999</v>
      </c>
      <c r="K391" s="3">
        <v>-5.0181481400000001</v>
      </c>
      <c r="L391" s="3">
        <v>4.4960299999999998E-3</v>
      </c>
      <c r="M391" s="3">
        <v>-8.81568182</v>
      </c>
    </row>
    <row r="392" spans="2:13">
      <c r="B392" s="80">
        <v>44013</v>
      </c>
      <c r="C392" s="3">
        <v>116.11976764000001</v>
      </c>
      <c r="D392" s="3">
        <v>0.31349102000000001</v>
      </c>
      <c r="E392" s="3">
        <v>6.1022390000000003E-2</v>
      </c>
      <c r="F392" s="3">
        <v>0.45915968000000001</v>
      </c>
      <c r="H392" s="80">
        <v>44013</v>
      </c>
      <c r="I392" s="3">
        <v>95.918673850000005</v>
      </c>
      <c r="J392" s="3">
        <v>-2.5152407000000001</v>
      </c>
      <c r="K392" s="3">
        <v>-5.5250752800000003</v>
      </c>
      <c r="L392" s="3">
        <v>0.26804254</v>
      </c>
      <c r="M392" s="3">
        <v>-8.5476392800000003</v>
      </c>
    </row>
    <row r="393" spans="2:13">
      <c r="B393" s="80">
        <v>44044</v>
      </c>
      <c r="C393" s="3">
        <v>116.72673865</v>
      </c>
      <c r="D393" s="3">
        <v>0.52271118000000005</v>
      </c>
      <c r="E393" s="3">
        <v>0.80825292000000004</v>
      </c>
      <c r="F393" s="3">
        <v>0.98427094000000004</v>
      </c>
      <c r="H393" s="80">
        <v>44044</v>
      </c>
      <c r="I393" s="3">
        <v>96.685652180000005</v>
      </c>
      <c r="J393" s="3">
        <v>-3.2770468400000001</v>
      </c>
      <c r="K393" s="3">
        <v>-5.8191600000000001</v>
      </c>
      <c r="L393" s="3">
        <v>0.68200229000000001</v>
      </c>
      <c r="M393" s="3">
        <v>-7.8656369899999996</v>
      </c>
    </row>
    <row r="394" spans="2:13">
      <c r="B394" s="80">
        <v>44075</v>
      </c>
      <c r="C394" s="3">
        <v>116.90559598</v>
      </c>
      <c r="D394" s="3">
        <v>0.15322738999999999</v>
      </c>
      <c r="E394" s="3">
        <v>0.71649085000000001</v>
      </c>
      <c r="F394" s="3">
        <v>1.1390065</v>
      </c>
      <c r="H394" s="80">
        <v>44075</v>
      </c>
      <c r="I394" s="3">
        <v>97.800005220000003</v>
      </c>
      <c r="J394" s="3">
        <v>-3.9865720499999999</v>
      </c>
      <c r="K394" s="3">
        <v>-5.9427753799999996</v>
      </c>
      <c r="L394" s="3">
        <v>0.94031489999999995</v>
      </c>
      <c r="M394" s="3">
        <v>-6.9253220899999999</v>
      </c>
    </row>
    <row r="395" spans="2:13">
      <c r="B395" s="80">
        <v>44105</v>
      </c>
      <c r="C395" s="3">
        <v>117.40919456</v>
      </c>
      <c r="D395" s="3">
        <v>0.43077372000000003</v>
      </c>
      <c r="E395" s="3">
        <v>1.1296431300000001</v>
      </c>
      <c r="F395" s="3">
        <v>1.5746867600000001</v>
      </c>
      <c r="H395" s="80">
        <v>44105</v>
      </c>
      <c r="I395" s="3">
        <v>98.914758890000002</v>
      </c>
      <c r="J395" s="3">
        <v>-4.644374</v>
      </c>
      <c r="K395" s="3">
        <v>-5.9487024599999998</v>
      </c>
      <c r="L395" s="3">
        <v>0.92365889000000001</v>
      </c>
      <c r="M395" s="3">
        <v>-6.0016632000000003</v>
      </c>
    </row>
    <row r="396" spans="2:13">
      <c r="B396" s="80">
        <v>44136</v>
      </c>
      <c r="C396" s="3">
        <v>117.65571979000001</v>
      </c>
      <c r="D396" s="3">
        <v>0.20997097000000001</v>
      </c>
      <c r="E396" s="3">
        <v>1.52261023</v>
      </c>
      <c r="F396" s="3">
        <v>1.78796412</v>
      </c>
      <c r="H396" s="80">
        <v>44136</v>
      </c>
      <c r="I396" s="3">
        <v>100.02879378</v>
      </c>
      <c r="J396" s="3">
        <v>-5.2225927299999997</v>
      </c>
      <c r="K396" s="3">
        <v>-5.8605558200000001</v>
      </c>
      <c r="L396" s="3">
        <v>1.01648859</v>
      </c>
      <c r="M396" s="3">
        <v>-4.9851746099999996</v>
      </c>
    </row>
    <row r="397" spans="2:13">
      <c r="B397" s="80">
        <v>44166</v>
      </c>
      <c r="C397" s="3">
        <v>118.67345362</v>
      </c>
      <c r="D397" s="3">
        <v>0.86501008000000001</v>
      </c>
      <c r="E397" s="3">
        <v>2.6684402600000001</v>
      </c>
      <c r="F397" s="3">
        <v>2.6684402600000001</v>
      </c>
      <c r="H397" s="80">
        <v>44166</v>
      </c>
      <c r="I397" s="3">
        <v>101.05482593000001</v>
      </c>
      <c r="J397" s="3">
        <v>-5.7055931199999996</v>
      </c>
      <c r="K397" s="3">
        <v>-5.7055931299999996</v>
      </c>
      <c r="L397" s="3">
        <v>0.97345285999999998</v>
      </c>
      <c r="M397" s="3">
        <v>-4.0117217500000004</v>
      </c>
    </row>
    <row r="398" spans="2:13">
      <c r="B398" s="80">
        <v>44197</v>
      </c>
      <c r="C398" s="3">
        <v>119.77934135</v>
      </c>
      <c r="D398" s="3">
        <v>0.93187456999999996</v>
      </c>
      <c r="E398" s="3">
        <v>3.5815973900000002</v>
      </c>
      <c r="F398" s="3">
        <v>0.93187456999999996</v>
      </c>
      <c r="H398" s="80">
        <v>44197</v>
      </c>
      <c r="I398" s="3">
        <v>101.90146744</v>
      </c>
      <c r="J398" s="3">
        <v>-6.1279681400000001</v>
      </c>
      <c r="K398" s="3">
        <v>-3.38610327</v>
      </c>
      <c r="L398" s="3">
        <v>0.62561847999999998</v>
      </c>
      <c r="M398" s="3">
        <v>-3.38610327</v>
      </c>
    </row>
    <row r="399" spans="2:13">
      <c r="B399" s="80">
        <v>44228</v>
      </c>
      <c r="C399" s="3">
        <v>120.85306113</v>
      </c>
      <c r="D399" s="3">
        <v>0.89641483</v>
      </c>
      <c r="E399" s="3">
        <v>4.3233945199999999</v>
      </c>
      <c r="F399" s="3">
        <v>1.83664286</v>
      </c>
      <c r="H399" s="80">
        <v>44228</v>
      </c>
      <c r="I399" s="3">
        <v>102.85414684</v>
      </c>
      <c r="J399" s="3">
        <v>-6.5142751700000003</v>
      </c>
      <c r="K399" s="3">
        <v>-3.1030876200000002</v>
      </c>
      <c r="L399" s="3">
        <v>0.56504977999999995</v>
      </c>
      <c r="M399" s="3">
        <v>-2.8210534900000002</v>
      </c>
    </row>
    <row r="400" spans="2:13">
      <c r="B400" s="80">
        <v>44256</v>
      </c>
      <c r="C400" s="3">
        <v>121.94992547</v>
      </c>
      <c r="D400" s="3">
        <v>0.90760162</v>
      </c>
      <c r="E400" s="3">
        <v>5.2879032500000003</v>
      </c>
      <c r="F400" s="3">
        <v>2.7609138799999999</v>
      </c>
      <c r="H400" s="80">
        <v>44256</v>
      </c>
      <c r="I400" s="3">
        <v>104.0247935</v>
      </c>
      <c r="J400" s="3">
        <v>-5.2737951000000001</v>
      </c>
      <c r="K400" s="3">
        <v>0.47676824000000001</v>
      </c>
      <c r="L400" s="3">
        <v>11.17751618</v>
      </c>
      <c r="M400" s="3">
        <v>8.3564626900000007</v>
      </c>
    </row>
    <row r="401" spans="2:13">
      <c r="B401" s="80">
        <v>44287</v>
      </c>
      <c r="C401" s="3">
        <v>123.5847806</v>
      </c>
      <c r="D401" s="3">
        <v>1.34059543</v>
      </c>
      <c r="E401" s="3">
        <v>6.64087227</v>
      </c>
      <c r="F401" s="3">
        <v>4.1385219900000001</v>
      </c>
      <c r="H401" s="80">
        <v>44287</v>
      </c>
      <c r="I401" s="3">
        <v>105.21737409000001</v>
      </c>
      <c r="J401" s="3">
        <v>-3.8382923600000001</v>
      </c>
      <c r="K401" s="3">
        <v>2.74025483</v>
      </c>
      <c r="L401" s="3">
        <v>1.65689924</v>
      </c>
      <c r="M401" s="3">
        <v>10.01336193</v>
      </c>
    </row>
    <row r="402" spans="2:13">
      <c r="B402" s="80">
        <v>44317</v>
      </c>
      <c r="C402" s="3">
        <v>125.13501458</v>
      </c>
      <c r="D402" s="3">
        <v>1.25438907</v>
      </c>
      <c r="E402" s="3">
        <v>8.2199059299999995</v>
      </c>
      <c r="F402" s="3">
        <v>5.44482424</v>
      </c>
      <c r="H402" s="80">
        <v>44317</v>
      </c>
      <c r="I402" s="3">
        <v>106.24233284</v>
      </c>
      <c r="J402" s="3">
        <v>-2.2434904000000002</v>
      </c>
      <c r="K402" s="3">
        <v>4.3825371400000002</v>
      </c>
      <c r="L402" s="3">
        <v>1.3028933300000001</v>
      </c>
      <c r="M402" s="3">
        <v>11.31625526</v>
      </c>
    </row>
    <row r="403" spans="2:13">
      <c r="B403" s="80">
        <v>44348</v>
      </c>
      <c r="C403" s="3">
        <v>126.58231019</v>
      </c>
      <c r="D403" s="3">
        <v>1.1565872399999999</v>
      </c>
      <c r="E403" s="3">
        <v>9.3518674300000004</v>
      </c>
      <c r="F403" s="3">
        <v>6.66438562</v>
      </c>
      <c r="H403" s="80">
        <v>44348</v>
      </c>
      <c r="I403" s="3">
        <v>107.19929426</v>
      </c>
      <c r="J403" s="3">
        <v>-0.55799841999999999</v>
      </c>
      <c r="K403" s="3">
        <v>5.6313783700000002</v>
      </c>
      <c r="L403" s="3">
        <v>0.82633566999999997</v>
      </c>
      <c r="M403" s="3">
        <v>12.142590930000001</v>
      </c>
    </row>
    <row r="404" spans="2:13">
      <c r="B404" s="80">
        <v>44378</v>
      </c>
      <c r="C404" s="3">
        <v>127.67121108000001</v>
      </c>
      <c r="D404" s="3">
        <v>0.86023148999999999</v>
      </c>
      <c r="E404" s="3">
        <v>9.9478699200000005</v>
      </c>
      <c r="F404" s="3">
        <v>7.5819462499999997</v>
      </c>
      <c r="H404" s="80">
        <v>44378</v>
      </c>
      <c r="I404" s="3">
        <v>108.14491674</v>
      </c>
      <c r="J404" s="3">
        <v>1.18100932</v>
      </c>
      <c r="K404" s="3">
        <v>6.6205967399999999</v>
      </c>
      <c r="L404" s="3">
        <v>0.60387687999999995</v>
      </c>
      <c r="M404" s="3">
        <v>12.74646781</v>
      </c>
    </row>
    <row r="405" spans="2:13">
      <c r="B405" s="80">
        <v>44409</v>
      </c>
      <c r="C405" s="3">
        <v>128.63603230000001</v>
      </c>
      <c r="D405" s="3">
        <v>0.75570773999999996</v>
      </c>
      <c r="E405" s="3">
        <v>10.20271258</v>
      </c>
      <c r="F405" s="3">
        <v>8.3949513400000004</v>
      </c>
      <c r="H405" s="80">
        <v>44409</v>
      </c>
      <c r="I405" s="3">
        <v>108.76948236</v>
      </c>
      <c r="J405" s="3">
        <v>2.8734511899999999</v>
      </c>
      <c r="K405" s="3">
        <v>7.34303595</v>
      </c>
      <c r="L405" s="3">
        <v>-0.24840846999999999</v>
      </c>
      <c r="M405" s="3">
        <v>12.498059339999999</v>
      </c>
    </row>
    <row r="406" spans="2:13">
      <c r="B406" s="80">
        <v>44440</v>
      </c>
      <c r="C406" s="3">
        <v>129.79537697000001</v>
      </c>
      <c r="D406" s="3">
        <v>0.90125966000000002</v>
      </c>
      <c r="E406" s="3">
        <v>11.02580324</v>
      </c>
      <c r="F406" s="3">
        <v>9.3718713200000003</v>
      </c>
      <c r="H406" s="80">
        <v>44440</v>
      </c>
      <c r="I406" s="3">
        <v>109.10690879000001</v>
      </c>
      <c r="J406" s="3">
        <v>4.4392932700000003</v>
      </c>
      <c r="K406" s="3">
        <v>7.8095038800000003</v>
      </c>
      <c r="L406" s="3">
        <v>-0.93680885999999997</v>
      </c>
      <c r="M406" s="3">
        <v>11.56125048</v>
      </c>
    </row>
    <row r="407" spans="2:13">
      <c r="B407" s="80">
        <v>44470</v>
      </c>
      <c r="C407" s="3">
        <v>131.84362107000001</v>
      </c>
      <c r="D407" s="3">
        <v>1.57805628</v>
      </c>
      <c r="E407" s="3">
        <v>12.294119350000001</v>
      </c>
      <c r="F407" s="3">
        <v>11.097821</v>
      </c>
      <c r="H407" s="80">
        <v>44470</v>
      </c>
      <c r="I407" s="3">
        <v>109.40507564000001</v>
      </c>
      <c r="J407" s="3">
        <v>5.8704657400000002</v>
      </c>
      <c r="K407" s="3">
        <v>8.0907547999999991</v>
      </c>
      <c r="L407" s="3">
        <v>-0.95583945000000003</v>
      </c>
      <c r="M407" s="3">
        <v>10.605411030000001</v>
      </c>
    </row>
    <row r="408" spans="2:13">
      <c r="B408" s="80">
        <v>44501</v>
      </c>
      <c r="C408" s="3">
        <v>133.89888248</v>
      </c>
      <c r="D408" s="3">
        <v>1.5588629899999999</v>
      </c>
      <c r="E408" s="3">
        <v>13.80567194</v>
      </c>
      <c r="F408" s="3">
        <v>12.829683810000001</v>
      </c>
      <c r="H408" s="80">
        <v>44501</v>
      </c>
      <c r="I408" s="3">
        <v>109.74216063999999</v>
      </c>
      <c r="J408" s="3">
        <v>7.1551287500000003</v>
      </c>
      <c r="K408" s="3">
        <v>8.2403187599999992</v>
      </c>
      <c r="L408" s="3">
        <v>-0.89484021000000002</v>
      </c>
      <c r="M408" s="3">
        <v>9.7105708199999992</v>
      </c>
    </row>
    <row r="409" spans="2:13">
      <c r="B409" s="80">
        <v>44531</v>
      </c>
      <c r="C409" s="3">
        <v>135.21197651</v>
      </c>
      <c r="D409" s="3">
        <v>0.98066092999999999</v>
      </c>
      <c r="E409" s="3">
        <v>13.936160429999999</v>
      </c>
      <c r="F409" s="3">
        <v>13.93616044</v>
      </c>
      <c r="H409" s="80">
        <v>44531</v>
      </c>
      <c r="I409" s="3">
        <v>110.05189209</v>
      </c>
      <c r="J409" s="3">
        <v>8.2968731899999995</v>
      </c>
      <c r="K409" s="3">
        <v>8.2968731899999995</v>
      </c>
      <c r="L409" s="3">
        <v>-0.80741742999999999</v>
      </c>
      <c r="M409" s="3">
        <v>8.9031533899999999</v>
      </c>
    </row>
    <row r="410" spans="2:13">
      <c r="B410" s="80">
        <v>44562</v>
      </c>
      <c r="C410" s="3">
        <v>136.77081473000001</v>
      </c>
      <c r="D410" s="3">
        <v>1.1528847200000001</v>
      </c>
      <c r="E410" s="3">
        <v>14.185646029999999</v>
      </c>
      <c r="F410" s="3">
        <v>1.1528847200000001</v>
      </c>
      <c r="H410" s="80">
        <v>44562</v>
      </c>
      <c r="I410" s="3">
        <v>110.21751664999999</v>
      </c>
      <c r="J410" s="3">
        <v>9.3286796600000006</v>
      </c>
      <c r="K410" s="3">
        <v>8.1608728700000004</v>
      </c>
      <c r="L410" s="3">
        <v>-0.74228052</v>
      </c>
      <c r="M410" s="3">
        <v>8.1608728700000004</v>
      </c>
    </row>
    <row r="411" spans="2:13">
      <c r="B411" s="80">
        <v>44593</v>
      </c>
      <c r="C411" s="3">
        <v>138.80548182999999</v>
      </c>
      <c r="D411" s="3">
        <v>1.48764713</v>
      </c>
      <c r="E411" s="3">
        <v>14.8547505</v>
      </c>
      <c r="F411" s="3">
        <v>2.65768271</v>
      </c>
      <c r="H411" s="80">
        <v>44593</v>
      </c>
      <c r="I411" s="3">
        <v>110.32783394</v>
      </c>
      <c r="J411" s="3">
        <v>10.24035437</v>
      </c>
      <c r="K411" s="3">
        <v>7.7115034700000002</v>
      </c>
      <c r="L411" s="3">
        <v>-0.89457653999999998</v>
      </c>
      <c r="M411" s="3">
        <v>7.2662963300000003</v>
      </c>
    </row>
    <row r="412" spans="2:13">
      <c r="B412" s="80">
        <v>44621</v>
      </c>
      <c r="C412" s="3">
        <v>140.22884569000001</v>
      </c>
      <c r="D412" s="3">
        <v>1.02543779</v>
      </c>
      <c r="E412" s="3">
        <v>14.988873630000001</v>
      </c>
      <c r="F412" s="3">
        <v>3.7103733800000001</v>
      </c>
      <c r="H412" s="80">
        <v>44621</v>
      </c>
      <c r="I412" s="3">
        <v>110.45937135</v>
      </c>
      <c r="J412" s="3">
        <v>10.03718082</v>
      </c>
      <c r="K412" s="3">
        <v>7.1974495799999998</v>
      </c>
      <c r="L412" s="3">
        <v>-1.0806768899999999</v>
      </c>
      <c r="M412" s="3">
        <v>6.18561944</v>
      </c>
    </row>
    <row r="413" spans="2:13">
      <c r="B413" s="80">
        <v>44652</v>
      </c>
      <c r="C413" s="3">
        <v>142.76424969000001</v>
      </c>
      <c r="D413" s="3">
        <v>1.8080474</v>
      </c>
      <c r="E413" s="3">
        <v>15.51928077</v>
      </c>
      <c r="F413" s="3">
        <v>5.58550609</v>
      </c>
      <c r="H413" s="80">
        <v>44652</v>
      </c>
      <c r="I413" s="3">
        <v>110.47506425</v>
      </c>
      <c r="J413" s="3">
        <v>9.5954679499999997</v>
      </c>
      <c r="K413" s="3">
        <v>6.6382008600000004</v>
      </c>
      <c r="L413" s="3">
        <v>-1.1886403699999999</v>
      </c>
      <c r="M413" s="3">
        <v>4.9969790700000001</v>
      </c>
    </row>
    <row r="414" spans="2:13">
      <c r="B414" s="80">
        <v>44682</v>
      </c>
      <c r="C414" s="3">
        <v>146.04280385999999</v>
      </c>
      <c r="D414" s="3">
        <v>2.2964812100000001</v>
      </c>
      <c r="E414" s="3">
        <v>16.708184639999999</v>
      </c>
      <c r="F414" s="3">
        <v>8.0102574000000004</v>
      </c>
      <c r="H414" s="80">
        <v>44682</v>
      </c>
      <c r="I414" s="3">
        <v>110.43806911</v>
      </c>
      <c r="J414" s="3">
        <v>8.9620038199999996</v>
      </c>
      <c r="K414" s="3">
        <v>6.0890615099999996</v>
      </c>
      <c r="L414" s="3">
        <v>-1.0477658299999999</v>
      </c>
      <c r="M414" s="3">
        <v>3.9492132400000002</v>
      </c>
    </row>
    <row r="415" spans="2:13">
      <c r="B415" s="80">
        <v>44713</v>
      </c>
      <c r="C415" s="3">
        <v>148.85257915</v>
      </c>
      <c r="D415" s="3">
        <v>1.9239395699999999</v>
      </c>
      <c r="E415" s="3">
        <v>17.593508069999999</v>
      </c>
      <c r="F415" s="3">
        <v>10.08830947</v>
      </c>
      <c r="H415" s="80">
        <v>44713</v>
      </c>
      <c r="I415" s="3">
        <v>110.7088456</v>
      </c>
      <c r="J415" s="3">
        <v>8.2116570499999995</v>
      </c>
      <c r="K415" s="3">
        <v>5.6080780800000003</v>
      </c>
      <c r="L415" s="3">
        <v>-0.67535648000000004</v>
      </c>
      <c r="M415" s="3">
        <v>3.2738567600000001</v>
      </c>
    </row>
    <row r="416" spans="2:13">
      <c r="B416" s="80">
        <v>44743</v>
      </c>
      <c r="C416" s="3">
        <v>150.04091227000001</v>
      </c>
      <c r="D416" s="3">
        <v>0.79832886999999997</v>
      </c>
      <c r="E416" s="3">
        <v>17.52133547</v>
      </c>
      <c r="F416" s="3">
        <v>10.967176240000001</v>
      </c>
      <c r="H416" s="80">
        <v>44743</v>
      </c>
      <c r="I416" s="3">
        <v>111.28823545</v>
      </c>
      <c r="J416" s="3">
        <v>7.3916293599999996</v>
      </c>
      <c r="K416" s="3">
        <v>5.2109063899999999</v>
      </c>
      <c r="L416" s="3">
        <v>-0.36727659000000001</v>
      </c>
      <c r="M416" s="3">
        <v>2.9065801699999998</v>
      </c>
    </row>
    <row r="417" spans="2:13">
      <c r="B417" s="80">
        <v>44774</v>
      </c>
      <c r="C417" s="3">
        <v>149.00799559999999</v>
      </c>
      <c r="D417" s="3">
        <v>-0.68842334999999999</v>
      </c>
      <c r="E417" s="3">
        <v>15.836902719999999</v>
      </c>
      <c r="F417" s="3">
        <v>10.20325229</v>
      </c>
      <c r="H417" s="80">
        <v>44774</v>
      </c>
      <c r="I417" s="3">
        <v>111.83827229000001</v>
      </c>
      <c r="J417" s="3">
        <v>6.5939628299999997</v>
      </c>
      <c r="K417" s="3">
        <v>4.9030868500000002</v>
      </c>
      <c r="L417" s="3">
        <v>-8.5209820000000006E-2</v>
      </c>
      <c r="M417" s="3">
        <v>2.82137035</v>
      </c>
    </row>
    <row r="418" spans="2:13">
      <c r="B418" s="80">
        <v>44805</v>
      </c>
      <c r="C418" s="3">
        <v>148.04352803</v>
      </c>
      <c r="D418" s="3">
        <v>-0.64725893999999995</v>
      </c>
      <c r="E418" s="3">
        <v>14.05916874</v>
      </c>
      <c r="F418" s="3">
        <v>9.4899518900000004</v>
      </c>
      <c r="H418" s="80">
        <v>44805</v>
      </c>
      <c r="I418" s="3">
        <v>112.40382037000001</v>
      </c>
      <c r="J418" s="3">
        <v>5.8954506200000001</v>
      </c>
      <c r="K418" s="3">
        <v>4.6877979700000001</v>
      </c>
      <c r="L418" s="3">
        <v>0.20035542000000001</v>
      </c>
      <c r="M418" s="3">
        <v>3.0217257700000002</v>
      </c>
    </row>
    <row r="419" spans="2:13">
      <c r="B419" s="80">
        <v>44835</v>
      </c>
      <c r="C419" s="3">
        <v>147.59894256999999</v>
      </c>
      <c r="D419" s="3">
        <v>-0.30030726000000002</v>
      </c>
      <c r="E419" s="3">
        <v>11.95000666</v>
      </c>
      <c r="F419" s="3">
        <v>9.1611456199999992</v>
      </c>
      <c r="H419" s="80">
        <v>44835</v>
      </c>
      <c r="I419" s="3">
        <v>113.15233261</v>
      </c>
      <c r="J419" s="3">
        <v>5.3130292700000004</v>
      </c>
      <c r="K419" s="3">
        <v>4.5578255900000002</v>
      </c>
      <c r="L419" s="3">
        <v>0.40339591000000002</v>
      </c>
      <c r="M419" s="3">
        <v>3.4251216800000002</v>
      </c>
    </row>
    <row r="420" spans="2:13">
      <c r="B420" s="80">
        <v>44866</v>
      </c>
      <c r="C420" s="3">
        <v>146.95737933999999</v>
      </c>
      <c r="D420" s="3">
        <v>-0.43466654999999998</v>
      </c>
      <c r="E420" s="3">
        <v>9.7525062299999998</v>
      </c>
      <c r="F420" s="3">
        <v>8.6866586300000002</v>
      </c>
      <c r="H420" s="80">
        <v>44866</v>
      </c>
      <c r="I420" s="3">
        <v>113.95950043000001</v>
      </c>
      <c r="J420" s="3">
        <v>4.8409968599999997</v>
      </c>
      <c r="K420" s="3">
        <v>4.4909220300000001</v>
      </c>
      <c r="L420" s="3">
        <v>0.41783144</v>
      </c>
      <c r="M420" s="3">
        <v>3.8429531200000002</v>
      </c>
    </row>
    <row r="421" spans="2:13">
      <c r="B421" s="80">
        <v>44896</v>
      </c>
      <c r="C421" s="3">
        <v>146.11800031000001</v>
      </c>
      <c r="D421" s="3">
        <v>-0.57117174999999998</v>
      </c>
      <c r="E421" s="3">
        <v>8.0658711499999995</v>
      </c>
      <c r="F421" s="3">
        <v>8.0658711499999995</v>
      </c>
      <c r="H421" s="80">
        <v>44896</v>
      </c>
      <c r="I421" s="3">
        <v>114.66995045</v>
      </c>
      <c r="J421" s="3">
        <v>4.4656396999999997</v>
      </c>
      <c r="K421" s="3">
        <v>4.4656396999999997</v>
      </c>
      <c r="L421" s="3">
        <v>0.35330218000000002</v>
      </c>
      <c r="M421" s="3">
        <v>4.1962552999999998</v>
      </c>
    </row>
    <row r="422" spans="2:13">
      <c r="B422" s="80">
        <v>44927</v>
      </c>
      <c r="C422" s="3">
        <v>145.92312493</v>
      </c>
      <c r="D422" s="3">
        <v>-0.1333685</v>
      </c>
      <c r="E422" s="3">
        <v>6.69171286</v>
      </c>
      <c r="F422" s="3">
        <v>-0.1333685</v>
      </c>
      <c r="H422" s="80">
        <v>44927</v>
      </c>
      <c r="I422" s="3">
        <v>115.2286733</v>
      </c>
      <c r="J422" s="3">
        <v>4.1808739399999997</v>
      </c>
      <c r="K422" s="3">
        <v>4.54660639</v>
      </c>
      <c r="L422" s="3">
        <v>0.35035108999999998</v>
      </c>
      <c r="M422" s="3">
        <v>4.54660639</v>
      </c>
    </row>
    <row r="423" spans="2:13">
      <c r="B423" s="80">
        <v>44958</v>
      </c>
      <c r="C423" s="3">
        <v>144.69255616999999</v>
      </c>
      <c r="D423" s="3">
        <v>-0.84329935</v>
      </c>
      <c r="E423" s="3">
        <v>4.2412405199999998</v>
      </c>
      <c r="F423" s="3">
        <v>-0.97554315000000003</v>
      </c>
      <c r="H423" s="80">
        <v>44958</v>
      </c>
      <c r="I423" s="3">
        <v>115.61504093000001</v>
      </c>
      <c r="J423" s="3">
        <v>3.98841782</v>
      </c>
      <c r="K423" s="3">
        <v>4.6694993199999999</v>
      </c>
      <c r="L423" s="3">
        <v>0.24566298</v>
      </c>
      <c r="M423" s="3">
        <v>4.7922693699999996</v>
      </c>
    </row>
    <row r="424" spans="2:13">
      <c r="B424" s="80">
        <v>44986</v>
      </c>
      <c r="C424" s="3">
        <v>143.10621022999999</v>
      </c>
      <c r="D424" s="3">
        <v>-1.0963562899999999</v>
      </c>
      <c r="E424" s="3">
        <v>2.0519063100000001</v>
      </c>
      <c r="F424" s="3">
        <v>-2.06120401</v>
      </c>
      <c r="H424" s="80">
        <v>44986</v>
      </c>
      <c r="I424" s="3">
        <v>115.93722124</v>
      </c>
      <c r="J424" s="3">
        <v>3.89543135</v>
      </c>
      <c r="K424" s="3">
        <v>4.7661596599999996</v>
      </c>
      <c r="L424" s="3">
        <v>0.16688422999999999</v>
      </c>
      <c r="M424" s="3">
        <v>4.9591535999999996</v>
      </c>
    </row>
    <row r="425" spans="2:13">
      <c r="B425" s="80">
        <v>45017</v>
      </c>
      <c r="C425" s="3">
        <v>141.87004217</v>
      </c>
      <c r="D425" s="3">
        <v>-0.86381160999999995</v>
      </c>
      <c r="E425" s="3">
        <v>-0.62635255000000001</v>
      </c>
      <c r="F425" s="3">
        <v>-2.9072106999999998</v>
      </c>
      <c r="H425" s="80">
        <v>45017</v>
      </c>
      <c r="I425" s="3">
        <v>116.44433582000001</v>
      </c>
      <c r="J425" s="3">
        <v>3.9341120300000001</v>
      </c>
      <c r="K425" s="3">
        <v>4.9255902000000003</v>
      </c>
      <c r="L425" s="3">
        <v>0.44412143999999998</v>
      </c>
      <c r="M425" s="3">
        <v>5.4032750399999996</v>
      </c>
    </row>
    <row r="426" spans="2:13">
      <c r="B426" s="80">
        <v>45047</v>
      </c>
      <c r="C426" s="3">
        <v>141.91305066999999</v>
      </c>
      <c r="D426" s="3">
        <v>3.0315419999999999E-2</v>
      </c>
      <c r="E426" s="3">
        <v>-2.8277690400000002</v>
      </c>
      <c r="F426" s="3">
        <v>-2.8777766200000001</v>
      </c>
      <c r="H426" s="80">
        <v>45047</v>
      </c>
      <c r="I426" s="3">
        <v>117.10793485000001</v>
      </c>
      <c r="J426" s="3">
        <v>4.1097947799999996</v>
      </c>
      <c r="K426" s="3">
        <v>5.1484746399999999</v>
      </c>
      <c r="L426" s="3">
        <v>0.63618743</v>
      </c>
      <c r="M426" s="3">
        <v>6.0394624700000001</v>
      </c>
    </row>
    <row r="427" spans="2:13">
      <c r="B427" s="80">
        <v>45078</v>
      </c>
      <c r="C427" s="3">
        <v>141.69954329000001</v>
      </c>
      <c r="D427" s="3">
        <v>-0.15044943</v>
      </c>
      <c r="E427" s="3">
        <v>-4.8054497300000003</v>
      </c>
      <c r="F427" s="3">
        <v>-3.0238964500000001</v>
      </c>
      <c r="H427" s="80">
        <v>45078</v>
      </c>
      <c r="I427" s="3">
        <v>117.71125567999999</v>
      </c>
      <c r="J427" s="3">
        <v>4.3638928000000003</v>
      </c>
      <c r="K427" s="3">
        <v>5.3450548900000001</v>
      </c>
      <c r="L427" s="3">
        <v>0.28560581000000002</v>
      </c>
      <c r="M427" s="3">
        <v>6.32506828</v>
      </c>
    </row>
    <row r="428" spans="2:13">
      <c r="B428" s="80">
        <v>45108</v>
      </c>
      <c r="C428" s="3">
        <v>142.08582738999999</v>
      </c>
      <c r="D428" s="3">
        <v>0.27260786999999997</v>
      </c>
      <c r="E428" s="3">
        <v>-5.30194382</v>
      </c>
      <c r="F428" s="3">
        <v>-2.7595319599999999</v>
      </c>
      <c r="H428" s="80">
        <v>45108</v>
      </c>
      <c r="I428" s="3">
        <v>118.22962901</v>
      </c>
      <c r="J428" s="3">
        <v>4.6410260499999998</v>
      </c>
      <c r="K428" s="3">
        <v>5.47336051</v>
      </c>
      <c r="L428" s="3">
        <v>-8.7757089999999996E-2</v>
      </c>
      <c r="M428" s="3">
        <v>6.2373111899999998</v>
      </c>
    </row>
    <row r="429" spans="2:13">
      <c r="B429" s="80">
        <v>45139</v>
      </c>
      <c r="C429" s="3">
        <v>141.52055179000001</v>
      </c>
      <c r="D429" s="3">
        <v>-0.39784095000000003</v>
      </c>
      <c r="E429" s="3">
        <v>-5.0248604300000004</v>
      </c>
      <c r="F429" s="3">
        <v>-3.1463943599999999</v>
      </c>
      <c r="H429" s="80">
        <v>45139</v>
      </c>
      <c r="I429" s="3">
        <v>118.66710595000001</v>
      </c>
      <c r="J429" s="3">
        <v>4.9142479899999998</v>
      </c>
      <c r="K429" s="3">
        <v>5.55323849</v>
      </c>
      <c r="L429" s="3">
        <v>-0.13132125</v>
      </c>
      <c r="M429" s="3">
        <v>6.1059899399999997</v>
      </c>
    </row>
    <row r="430" spans="2:13">
      <c r="B430" s="80">
        <v>45170</v>
      </c>
      <c r="C430" s="3">
        <v>140.83042884</v>
      </c>
      <c r="D430" s="3">
        <v>-0.48764857</v>
      </c>
      <c r="E430" s="3">
        <v>-4.8722826899999996</v>
      </c>
      <c r="F430" s="3">
        <v>-3.6186995899999999</v>
      </c>
      <c r="H430" s="80">
        <v>45170</v>
      </c>
      <c r="I430" s="3">
        <v>118.94005269</v>
      </c>
      <c r="J430" s="3">
        <v>5.1460849599999996</v>
      </c>
      <c r="K430" s="3">
        <v>5.58271082</v>
      </c>
      <c r="L430" s="3">
        <v>-0.29103427999999998</v>
      </c>
      <c r="M430" s="3">
        <v>5.8149556599999999</v>
      </c>
    </row>
    <row r="431" spans="2:13">
      <c r="B431" s="80">
        <v>45200</v>
      </c>
      <c r="C431" s="3">
        <v>140.33442386999999</v>
      </c>
      <c r="D431" s="3">
        <v>-0.35220013999999999</v>
      </c>
      <c r="E431" s="3">
        <v>-4.9217959000000002</v>
      </c>
      <c r="F431" s="3">
        <v>-3.9581546599999999</v>
      </c>
      <c r="H431" s="80">
        <v>45200</v>
      </c>
      <c r="I431" s="3">
        <v>119.10618564000001</v>
      </c>
      <c r="J431" s="3">
        <v>5.2973699099999996</v>
      </c>
      <c r="K431" s="3">
        <v>5.5500363500000001</v>
      </c>
      <c r="L431" s="3">
        <v>-0.55315247999999995</v>
      </c>
      <c r="M431" s="3">
        <v>5.2618031800000002</v>
      </c>
    </row>
    <row r="432" spans="2:13">
      <c r="B432" s="80">
        <v>45231</v>
      </c>
      <c r="C432" s="3">
        <v>138.63827137999999</v>
      </c>
      <c r="D432" s="3">
        <v>-1.2086503399999999</v>
      </c>
      <c r="E432" s="3">
        <v>-5.6608984199999997</v>
      </c>
      <c r="F432" s="3">
        <v>-5.11896475</v>
      </c>
      <c r="H432" s="80">
        <v>45231</v>
      </c>
      <c r="I432" s="3">
        <v>119.26935229</v>
      </c>
      <c r="J432" s="3">
        <v>5.36245569</v>
      </c>
      <c r="K432" s="3">
        <v>5.4672021300000004</v>
      </c>
      <c r="L432" s="3">
        <v>-0.60238309000000001</v>
      </c>
      <c r="M432" s="3">
        <v>4.6594200900000002</v>
      </c>
    </row>
    <row r="433" spans="2:13">
      <c r="B433" s="80">
        <v>45261</v>
      </c>
      <c r="C433" s="3">
        <v>137.85590347999999</v>
      </c>
      <c r="D433" s="3">
        <v>-0.56432318000000004</v>
      </c>
      <c r="E433" s="3">
        <v>-5.65440042</v>
      </c>
      <c r="F433" s="3">
        <v>-5.6544004299999999</v>
      </c>
      <c r="H433" s="80">
        <v>45261</v>
      </c>
      <c r="I433" s="3">
        <v>119.45886373</v>
      </c>
      <c r="J433" s="3">
        <v>5.3567251000000002</v>
      </c>
      <c r="K433" s="3">
        <v>5.3567250900000003</v>
      </c>
      <c r="L433" s="3">
        <v>-0.48316183000000001</v>
      </c>
      <c r="M433" s="3">
        <v>4.17625826</v>
      </c>
    </row>
    <row r="434" spans="2:13">
      <c r="B434" s="80">
        <v>45292</v>
      </c>
      <c r="C434" s="3">
        <v>137.57919344000001</v>
      </c>
      <c r="D434" s="3">
        <v>-0.20072411000000001</v>
      </c>
      <c r="E434" s="3">
        <v>-5.7180323499999997</v>
      </c>
      <c r="F434" s="3">
        <v>-5.8437747900000003</v>
      </c>
      <c r="H434" s="80">
        <v>45292</v>
      </c>
      <c r="I434" s="3">
        <v>119.80051826</v>
      </c>
      <c r="J434" s="3">
        <v>5.3041026499999999</v>
      </c>
      <c r="K434" s="3">
        <v>3.9676278699999998</v>
      </c>
      <c r="L434" s="3">
        <v>-0.20863039</v>
      </c>
      <c r="M434" s="3">
        <v>3.9676278699999998</v>
      </c>
    </row>
    <row r="435" spans="2:13">
      <c r="B435" s="80">
        <v>45323</v>
      </c>
      <c r="C435" s="3">
        <v>137.88917794</v>
      </c>
      <c r="D435" s="3">
        <v>0.2253135</v>
      </c>
      <c r="E435" s="3">
        <v>-4.70195455</v>
      </c>
      <c r="F435" s="3">
        <v>2.413713E-2</v>
      </c>
      <c r="H435" s="80">
        <v>45323</v>
      </c>
      <c r="I435" s="3">
        <v>120.39608459</v>
      </c>
      <c r="J435" s="3">
        <v>5.2458460499999999</v>
      </c>
      <c r="K435" s="3">
        <v>4.0516107000000003</v>
      </c>
      <c r="L435" s="3">
        <v>0.16768499000000001</v>
      </c>
      <c r="M435" s="3">
        <v>4.13531286</v>
      </c>
    </row>
    <row r="436" spans="2:13">
      <c r="B436" s="80">
        <v>45352</v>
      </c>
      <c r="C436" s="3">
        <v>137.0402837</v>
      </c>
      <c r="D436" s="3">
        <v>-0.61563513999999997</v>
      </c>
      <c r="E436" s="3">
        <v>-4.2387584199999999</v>
      </c>
      <c r="F436" s="3">
        <v>-0.59164660999999996</v>
      </c>
      <c r="H436" s="80">
        <v>45352</v>
      </c>
      <c r="I436" s="3">
        <v>121.09432726</v>
      </c>
      <c r="J436" s="3">
        <v>5.2009912399999996</v>
      </c>
      <c r="K436" s="3">
        <v>4.1841961699999999</v>
      </c>
      <c r="L436" s="3">
        <v>0.31287553000000001</v>
      </c>
      <c r="M436" s="3">
        <v>4.4481883900000003</v>
      </c>
    </row>
    <row r="437" spans="2:13">
      <c r="B437" s="80">
        <v>45383</v>
      </c>
      <c r="C437" s="3">
        <v>136.52562635999999</v>
      </c>
      <c r="D437" s="3">
        <v>-0.37555186000000002</v>
      </c>
      <c r="E437" s="3">
        <v>-3.7671207600000001</v>
      </c>
      <c r="F437" s="3">
        <v>-0.96497653000000005</v>
      </c>
      <c r="H437" s="80">
        <v>45383</v>
      </c>
      <c r="I437" s="3">
        <v>121.73582768999999</v>
      </c>
      <c r="J437" s="3">
        <v>5.1284163400000002</v>
      </c>
      <c r="K437" s="3">
        <v>4.2746991000000003</v>
      </c>
      <c r="L437" s="3">
        <v>9.6035969999999998E-2</v>
      </c>
      <c r="M437" s="3">
        <v>4.5442243600000003</v>
      </c>
    </row>
    <row r="438" spans="2:13">
      <c r="B438" s="80">
        <v>45413</v>
      </c>
      <c r="C438" s="3">
        <v>136.71220801000001</v>
      </c>
      <c r="D438" s="3">
        <v>0.13666420000000001</v>
      </c>
      <c r="E438" s="3">
        <v>-3.66480929</v>
      </c>
      <c r="F438" s="3">
        <v>-0.82963112000000006</v>
      </c>
      <c r="H438" s="80">
        <v>45413</v>
      </c>
      <c r="I438" s="3">
        <v>122.32669850000001</v>
      </c>
      <c r="J438" s="3">
        <v>4.9973712800000003</v>
      </c>
      <c r="K438" s="3">
        <v>4.3113593899999998</v>
      </c>
      <c r="L438" s="3">
        <v>-8.7853700000000007E-2</v>
      </c>
      <c r="M438" s="3">
        <v>4.4563706600000002</v>
      </c>
    </row>
    <row r="439" spans="2:13">
      <c r="B439" s="80">
        <v>45444</v>
      </c>
      <c r="C439" s="3">
        <v>137.76961756</v>
      </c>
      <c r="D439" s="3">
        <v>0.77345657000000001</v>
      </c>
      <c r="E439" s="3">
        <v>-2.7734215899999999</v>
      </c>
      <c r="F439" s="3">
        <v>-6.2591389999999997E-2</v>
      </c>
      <c r="H439" s="80">
        <v>45444</v>
      </c>
      <c r="I439" s="3">
        <v>122.79306991</v>
      </c>
      <c r="J439" s="3">
        <v>4.8322844600000003</v>
      </c>
      <c r="K439" s="3">
        <v>4.3123419900000002</v>
      </c>
      <c r="L439" s="3">
        <v>-0.13918433999999999</v>
      </c>
      <c r="M439" s="3">
        <v>4.3171863200000002</v>
      </c>
    </row>
    <row r="440" spans="2:13">
      <c r="B440" s="80">
        <v>45474</v>
      </c>
      <c r="C440" s="3">
        <v>137.48563383999999</v>
      </c>
      <c r="D440" s="3">
        <v>-0.20612942000000001</v>
      </c>
      <c r="E440" s="3">
        <v>-3.2376160500000002</v>
      </c>
      <c r="F440" s="3">
        <v>-0.26859179</v>
      </c>
      <c r="H440" s="80">
        <v>45474</v>
      </c>
      <c r="I440" s="3">
        <v>123.16898069</v>
      </c>
      <c r="J440" s="3">
        <v>4.66318418</v>
      </c>
      <c r="K440" s="3">
        <v>4.2928492399999998</v>
      </c>
      <c r="L440" s="3">
        <v>-0.13942502000000001</v>
      </c>
      <c r="M440" s="3">
        <v>4.1777613000000002</v>
      </c>
    </row>
    <row r="441" spans="2:13">
      <c r="B441" s="80">
        <v>45505</v>
      </c>
      <c r="C441" s="3">
        <v>137.55109145</v>
      </c>
      <c r="D441" s="3">
        <v>4.7610510000000002E-2</v>
      </c>
      <c r="E441" s="3">
        <v>-2.8048649399999999</v>
      </c>
      <c r="F441" s="3">
        <v>-0.22110916</v>
      </c>
      <c r="H441" s="80"/>
      <c r="I441" s="3"/>
      <c r="J441" s="3"/>
      <c r="K441" s="3"/>
      <c r="L441" s="3"/>
      <c r="M441" s="3"/>
    </row>
    <row r="442" spans="2:13">
      <c r="B442" s="80">
        <v>45536</v>
      </c>
      <c r="C442" s="3">
        <v>137.24549880000001</v>
      </c>
      <c r="D442" s="3">
        <v>-0.22216664999999999</v>
      </c>
      <c r="E442" s="3">
        <v>-2.5455649500000002</v>
      </c>
      <c r="F442" s="3">
        <v>-0.44278456999999999</v>
      </c>
      <c r="H442" s="80"/>
      <c r="I442" s="3"/>
      <c r="J442" s="3"/>
      <c r="K442" s="3"/>
      <c r="L442" s="3"/>
      <c r="M442" s="3"/>
    </row>
    <row r="443" spans="2:13">
      <c r="H443" s="80"/>
      <c r="I443" s="3"/>
      <c r="J443" s="3"/>
      <c r="K443" s="3"/>
      <c r="L443" s="3"/>
      <c r="M443" s="3"/>
    </row>
  </sheetData>
  <mergeCells count="5">
    <mergeCell ref="A11:S11"/>
    <mergeCell ref="A6:N6"/>
    <mergeCell ref="A8:AI8"/>
    <mergeCell ref="A9:AI9"/>
    <mergeCell ref="A10:AI10"/>
  </mergeCells>
  <phoneticPr fontId="21" type="noConversion"/>
  <pageMargins left="0.7" right="0.7" top="0.75" bottom="0.75" header="0.3" footer="0.3"/>
  <pageSetup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249977111117893"/>
  </sheetPr>
  <dimension ref="A1:U98"/>
  <sheetViews>
    <sheetView showGridLines="0" zoomScale="80" zoomScaleNormal="80" workbookViewId="0">
      <selection activeCell="E18" sqref="E18"/>
    </sheetView>
  </sheetViews>
  <sheetFormatPr defaultColWidth="11.5703125" defaultRowHeight="14.45"/>
  <cols>
    <col min="1" max="1" width="7.42578125" bestFit="1" customWidth="1"/>
    <col min="2" max="2" width="18.42578125" bestFit="1" customWidth="1"/>
    <col min="3" max="3" width="13.42578125" bestFit="1" customWidth="1"/>
    <col min="4" max="4" width="13" bestFit="1" customWidth="1"/>
    <col min="5" max="5" width="13.28515625" bestFit="1" customWidth="1"/>
    <col min="6" max="7" width="13.7109375" customWidth="1"/>
    <col min="8" max="8" width="13.28515625" bestFit="1" customWidth="1"/>
    <col min="9" max="9" width="11.28515625" bestFit="1" customWidth="1"/>
    <col min="10" max="10" width="13.28515625" bestFit="1" customWidth="1"/>
    <col min="11" max="12" width="13.7109375" customWidth="1"/>
    <col min="13" max="13" width="13.28515625" bestFit="1" customWidth="1"/>
    <col min="14" max="14" width="13" bestFit="1" customWidth="1"/>
    <col min="15" max="15" width="9.85546875" bestFit="1" customWidth="1"/>
    <col min="16" max="58" width="13.7109375" customWidth="1"/>
    <col min="59" max="89" width="82.28515625" bestFit="1" customWidth="1"/>
    <col min="90" max="95" width="10.140625" bestFit="1" customWidth="1"/>
  </cols>
  <sheetData>
    <row r="1" spans="1:21" ht="22.9" customHeight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</row>
    <row r="2" spans="1:21" ht="22.9" customHeight="1">
      <c r="A2" s="20"/>
      <c r="B2" s="20"/>
      <c r="C2" s="20"/>
      <c r="D2" s="20"/>
      <c r="E2" s="20"/>
      <c r="F2" s="20"/>
      <c r="G2" s="21" t="s">
        <v>0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</row>
    <row r="3" spans="1:21" ht="22.9" customHeight="1">
      <c r="A3" s="20"/>
      <c r="B3" s="20"/>
      <c r="C3" s="20"/>
      <c r="D3" s="20"/>
      <c r="E3" s="20"/>
      <c r="F3" s="20"/>
      <c r="G3" s="21" t="s">
        <v>1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1" ht="22.9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</row>
    <row r="5" spans="1:21" ht="22.9" customHeight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</row>
    <row r="6" spans="1:21" ht="24.6" customHeight="1">
      <c r="A6" s="89" t="s">
        <v>134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21" ht="16.899999999999999" customHeight="1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</row>
    <row r="8" spans="1:21">
      <c r="A8" s="5" t="s">
        <v>135</v>
      </c>
      <c r="B8" s="5"/>
      <c r="C8" s="5"/>
      <c r="D8" s="5"/>
      <c r="E8" s="5"/>
      <c r="F8" s="5"/>
      <c r="G8" s="5"/>
      <c r="H8" s="5" t="s">
        <v>192</v>
      </c>
      <c r="M8" s="5" t="s">
        <v>193</v>
      </c>
      <c r="P8" s="5"/>
    </row>
    <row r="9" spans="1:21">
      <c r="A9" s="25" t="s">
        <v>136</v>
      </c>
      <c r="H9" t="s">
        <v>194</v>
      </c>
      <c r="M9" s="26" t="s">
        <v>195</v>
      </c>
    </row>
    <row r="10" spans="1:21">
      <c r="A10" s="25" t="s">
        <v>206</v>
      </c>
      <c r="H10" s="26" t="s">
        <v>196</v>
      </c>
      <c r="I10" s="26"/>
      <c r="J10" s="26"/>
      <c r="K10" s="26"/>
      <c r="L10" s="26"/>
      <c r="M10" t="s">
        <v>197</v>
      </c>
      <c r="N10" s="26"/>
      <c r="O10" s="26"/>
    </row>
    <row r="11" spans="1:21">
      <c r="B11" s="4" t="s">
        <v>207</v>
      </c>
      <c r="H11" s="26"/>
      <c r="I11" s="26"/>
      <c r="J11" s="26"/>
      <c r="K11" s="26"/>
      <c r="L11" s="26"/>
      <c r="O11" s="28"/>
    </row>
    <row r="12" spans="1:21" s="86" customFormat="1" ht="100.9">
      <c r="A12" s="85" t="s">
        <v>208</v>
      </c>
      <c r="B12" s="86" t="s">
        <v>188</v>
      </c>
      <c r="C12" s="86" t="s">
        <v>189</v>
      </c>
      <c r="D12" s="86" t="s">
        <v>174</v>
      </c>
      <c r="E12" s="86" t="s">
        <v>176</v>
      </c>
      <c r="H12" s="85" t="s">
        <v>58</v>
      </c>
      <c r="I12" s="86" t="s">
        <v>209</v>
      </c>
      <c r="J12" s="86" t="s">
        <v>210</v>
      </c>
      <c r="M12" s="85" t="s">
        <v>58</v>
      </c>
      <c r="N12" s="86" t="s">
        <v>211</v>
      </c>
      <c r="O12" s="86" t="s">
        <v>212</v>
      </c>
    </row>
    <row r="13" spans="1:21">
      <c r="A13" s="2" t="s">
        <v>213</v>
      </c>
      <c r="B13" s="3">
        <v>-3.1769374400000001</v>
      </c>
      <c r="C13" s="3">
        <v>-0.40229542000000001</v>
      </c>
      <c r="D13" s="3">
        <v>-4.2733543200000002</v>
      </c>
      <c r="E13" s="3">
        <v>-3.7201343100000002</v>
      </c>
      <c r="H13" s="87">
        <v>45292</v>
      </c>
      <c r="I13" s="3">
        <v>-0.20072411000000001</v>
      </c>
      <c r="J13" s="3">
        <v>-5.7180323499999997</v>
      </c>
      <c r="M13" s="87">
        <v>45292</v>
      </c>
      <c r="N13" s="3">
        <v>5.3041026499999999</v>
      </c>
      <c r="O13" s="3">
        <v>3.9676278699999998</v>
      </c>
    </row>
    <row r="14" spans="1:21">
      <c r="A14" s="2" t="s">
        <v>214</v>
      </c>
      <c r="B14" s="3">
        <v>4.7312696499999998</v>
      </c>
      <c r="C14" s="3">
        <v>-0.18430748999999999</v>
      </c>
      <c r="D14" s="3">
        <v>7.9357622499999998</v>
      </c>
      <c r="E14" s="3">
        <v>7.2361981000000002</v>
      </c>
      <c r="H14" s="87">
        <v>45323</v>
      </c>
      <c r="I14" s="3">
        <v>0.2253135</v>
      </c>
      <c r="J14" s="3">
        <v>-4.70195455</v>
      </c>
      <c r="M14" s="87">
        <v>45323</v>
      </c>
      <c r="N14" s="3">
        <v>5.2458460499999999</v>
      </c>
      <c r="O14" s="3">
        <v>4.13531286</v>
      </c>
    </row>
    <row r="15" spans="1:21">
      <c r="A15" s="2" t="s">
        <v>215</v>
      </c>
      <c r="B15" s="3">
        <v>7.5548262499999996</v>
      </c>
      <c r="C15" s="3">
        <v>0.32152195</v>
      </c>
      <c r="D15" s="3">
        <v>4.5514917800000001</v>
      </c>
      <c r="E15" s="3">
        <v>4.4072469099999996</v>
      </c>
      <c r="H15" s="29">
        <v>45352</v>
      </c>
      <c r="I15" s="3">
        <v>-0.61563513999999997</v>
      </c>
      <c r="J15" s="3">
        <v>-4.2387584199999999</v>
      </c>
      <c r="M15" s="87">
        <v>45352</v>
      </c>
      <c r="N15" s="3">
        <v>5.2009912399999996</v>
      </c>
      <c r="O15" s="3">
        <v>4.4481883900000003</v>
      </c>
    </row>
    <row r="16" spans="1:21">
      <c r="A16" s="2" t="s">
        <v>216</v>
      </c>
      <c r="B16" s="3">
        <v>10.88262555</v>
      </c>
      <c r="C16" s="3">
        <v>-0.70114284000000004</v>
      </c>
      <c r="D16" s="3">
        <v>5.11192183</v>
      </c>
      <c r="E16" s="3">
        <v>5.1115813799999996</v>
      </c>
      <c r="H16" s="29">
        <v>45383</v>
      </c>
      <c r="I16" s="3">
        <v>-0.37555186000000002</v>
      </c>
      <c r="J16" s="3">
        <v>-3.7671207600000001</v>
      </c>
      <c r="M16" s="87">
        <v>45383</v>
      </c>
      <c r="N16" s="3">
        <v>5.1284163400000002</v>
      </c>
      <c r="O16" s="3">
        <v>4.5442243600000003</v>
      </c>
    </row>
    <row r="17" spans="1:16">
      <c r="A17" s="2" t="s">
        <v>217</v>
      </c>
      <c r="B17" s="3">
        <v>6.3302835699999997</v>
      </c>
      <c r="C17" s="3">
        <v>0.59652817999999996</v>
      </c>
      <c r="D17" s="3">
        <v>3.9596519799999998</v>
      </c>
      <c r="E17" s="3">
        <v>3.9372158399999999</v>
      </c>
      <c r="H17" s="29">
        <v>45413</v>
      </c>
      <c r="I17" s="3">
        <v>0.13666420000000001</v>
      </c>
      <c r="J17" s="3">
        <v>-3.66480929</v>
      </c>
      <c r="M17" s="87">
        <v>45413</v>
      </c>
      <c r="N17" s="3">
        <v>4.9973712800000003</v>
      </c>
      <c r="O17" s="3">
        <v>4.4563706600000002</v>
      </c>
    </row>
    <row r="18" spans="1:16">
      <c r="A18" s="2" t="s">
        <v>218</v>
      </c>
      <c r="B18" s="3">
        <v>5.4135426500000001</v>
      </c>
      <c r="C18" s="3">
        <v>0.19432775999999999</v>
      </c>
      <c r="D18" s="3">
        <v>4.04328325</v>
      </c>
      <c r="E18" s="3">
        <v>4.0148851900000002</v>
      </c>
      <c r="H18" s="29">
        <v>45444</v>
      </c>
      <c r="I18" s="3">
        <v>0.77345657000000001</v>
      </c>
      <c r="J18" s="3">
        <v>-2.7734215899999999</v>
      </c>
      <c r="M18" s="87">
        <v>45444</v>
      </c>
      <c r="N18" s="3">
        <v>4.8322844600000003</v>
      </c>
      <c r="O18" s="3">
        <v>4.3171863200000002</v>
      </c>
    </row>
    <row r="19" spans="1:16">
      <c r="H19" s="29">
        <v>45474</v>
      </c>
      <c r="I19" s="3">
        <v>-0.20612942000000001</v>
      </c>
      <c r="J19" s="3">
        <v>-3.2376160500000002</v>
      </c>
      <c r="M19" s="87">
        <v>45474</v>
      </c>
      <c r="N19" s="3">
        <v>4.66318418</v>
      </c>
      <c r="O19" s="3">
        <v>4.1777613000000002</v>
      </c>
    </row>
    <row r="20" spans="1:16">
      <c r="H20" s="29">
        <v>45505</v>
      </c>
      <c r="I20" s="3">
        <v>4.7610510000000002E-2</v>
      </c>
      <c r="J20" s="3">
        <v>-2.8048649399999999</v>
      </c>
    </row>
    <row r="31" spans="1:16">
      <c r="A31" s="2"/>
      <c r="B31" s="3"/>
      <c r="C31" s="3"/>
      <c r="D31" s="3"/>
      <c r="E31" s="3"/>
      <c r="F31" s="3"/>
      <c r="G31" s="3"/>
      <c r="P31" s="3"/>
    </row>
    <row r="32" spans="1:16">
      <c r="A32" s="2"/>
      <c r="B32" s="3"/>
      <c r="C32" s="3"/>
      <c r="D32" s="3"/>
      <c r="E32" s="3"/>
      <c r="F32" s="3"/>
      <c r="G32" s="3"/>
      <c r="P32" s="3"/>
    </row>
    <row r="33" spans="1:16">
      <c r="A33" s="2"/>
      <c r="B33" s="3"/>
      <c r="C33" s="3"/>
      <c r="D33" s="3"/>
      <c r="E33" s="3"/>
      <c r="F33" s="3"/>
      <c r="G33" s="3"/>
      <c r="P33" s="3"/>
    </row>
    <row r="34" spans="1:16">
      <c r="A34" s="2"/>
      <c r="B34" s="3"/>
      <c r="C34" s="3"/>
      <c r="D34" s="3"/>
      <c r="E34" s="3"/>
      <c r="F34" s="3"/>
      <c r="G34" s="3"/>
      <c r="P34" s="3"/>
    </row>
    <row r="35" spans="1:16">
      <c r="A35" s="2"/>
      <c r="B35" s="3"/>
      <c r="C35" s="3"/>
      <c r="D35" s="3"/>
      <c r="E35" s="3"/>
      <c r="F35" s="3"/>
      <c r="G35" s="3"/>
      <c r="P35" s="3"/>
    </row>
    <row r="36" spans="1:16">
      <c r="A36" s="2"/>
      <c r="B36" s="3"/>
      <c r="C36" s="3"/>
      <c r="D36" s="3"/>
      <c r="E36" s="3"/>
      <c r="F36" s="3"/>
      <c r="G36" s="3"/>
      <c r="P36" s="3"/>
    </row>
    <row r="98" spans="13:13">
      <c r="M98" s="87"/>
    </row>
  </sheetData>
  <phoneticPr fontId="21" type="noConversion"/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2B2AD-84F9-4F5C-BF84-87FD2B3F5FBD}">
  <sheetPr>
    <tabColor theme="3" tint="0.249977111117893"/>
  </sheetPr>
  <dimension ref="A1:Q6"/>
  <sheetViews>
    <sheetView showGridLines="0" zoomScale="80" zoomScaleNormal="80" workbookViewId="0">
      <selection activeCell="O6" sqref="O6"/>
    </sheetView>
  </sheetViews>
  <sheetFormatPr defaultColWidth="11.42578125" defaultRowHeight="14.45"/>
  <cols>
    <col min="1" max="1" width="20.42578125" bestFit="1" customWidth="1"/>
    <col min="2" max="2" width="29.42578125" bestFit="1" customWidth="1"/>
    <col min="3" max="4" width="30.85546875" bestFit="1" customWidth="1"/>
    <col min="5" max="6" width="10.28515625" bestFit="1" customWidth="1"/>
    <col min="7" max="11" width="12.28515625" bestFit="1" customWidth="1"/>
    <col min="12" max="16" width="15.140625" bestFit="1" customWidth="1"/>
    <col min="17" max="18" width="11.28515625" bestFit="1" customWidth="1"/>
    <col min="19" max="23" width="10.7109375" bestFit="1" customWidth="1"/>
    <col min="24" max="28" width="15.7109375" bestFit="1" customWidth="1"/>
    <col min="29" max="33" width="13.28515625" bestFit="1" customWidth="1"/>
    <col min="34" max="38" width="16.42578125" bestFit="1" customWidth="1"/>
    <col min="39" max="39" width="12.5703125" bestFit="1" customWidth="1"/>
    <col min="40" max="40" width="12.7109375" bestFit="1" customWidth="1"/>
    <col min="41" max="41" width="12" bestFit="1" customWidth="1"/>
    <col min="42" max="42" width="30.85546875" bestFit="1" customWidth="1"/>
    <col min="43" max="44" width="12.7109375" bestFit="1" customWidth="1"/>
    <col min="45" max="45" width="10.42578125" bestFit="1" customWidth="1"/>
    <col min="46" max="46" width="10.85546875" bestFit="1" customWidth="1"/>
    <col min="47" max="49" width="12.7109375" bestFit="1" customWidth="1"/>
    <col min="50" max="60" width="12" bestFit="1" customWidth="1"/>
    <col min="61" max="61" width="10.85546875" bestFit="1" customWidth="1"/>
    <col min="62" max="72" width="12" bestFit="1" customWidth="1"/>
    <col min="73" max="78" width="13.140625" bestFit="1" customWidth="1"/>
    <col min="79" max="82" width="12.7109375" bestFit="1" customWidth="1"/>
    <col min="83" max="83" width="12" bestFit="1" customWidth="1"/>
    <col min="84" max="84" width="13.140625" bestFit="1" customWidth="1"/>
    <col min="85" max="85" width="11.5703125" bestFit="1" customWidth="1"/>
    <col min="86" max="91" width="12.7109375" bestFit="1" customWidth="1"/>
    <col min="92" max="92" width="13.140625" bestFit="1" customWidth="1"/>
    <col min="93" max="95" width="12" bestFit="1" customWidth="1"/>
    <col min="96" max="96" width="13.140625" bestFit="1" customWidth="1"/>
    <col min="97" max="98" width="12" bestFit="1" customWidth="1"/>
    <col min="99" max="103" width="13.140625" bestFit="1" customWidth="1"/>
  </cols>
  <sheetData>
    <row r="1" spans="1:17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</row>
    <row r="2" spans="1:17" ht="20.25" customHeight="1">
      <c r="A2" s="20"/>
      <c r="B2" s="20"/>
      <c r="C2" s="20"/>
      <c r="D2" s="21" t="s">
        <v>0</v>
      </c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0.25" customHeight="1">
      <c r="A3" s="20"/>
      <c r="B3" s="20"/>
      <c r="C3" s="20"/>
      <c r="D3" s="21" t="s">
        <v>1</v>
      </c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</row>
    <row r="5" spans="1:17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</row>
    <row r="6" spans="1:17" ht="24.6" customHeight="1">
      <c r="A6" s="89" t="s">
        <v>134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</sheetData>
  <sortState xmlns:xlrd2="http://schemas.microsoft.com/office/spreadsheetml/2017/richdata2" ref="D8:G70">
    <sortCondition ref="D9" customList="enero,febrero,marzo,abril,mayo,junio,julio,agosto,septiembre,octubre,noviembre,diciembre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DCA09-A176-433E-9F8D-D4748051E924}">
  <sheetPr>
    <tabColor rgb="FFFF0000"/>
  </sheetPr>
  <dimension ref="A1:BE581"/>
  <sheetViews>
    <sheetView showGridLines="0" zoomScale="80" zoomScaleNormal="80" workbookViewId="0">
      <selection activeCell="A6" sqref="A6:N6"/>
    </sheetView>
  </sheetViews>
  <sheetFormatPr defaultColWidth="11.5703125" defaultRowHeight="14.45"/>
  <cols>
    <col min="1" max="1" width="80.85546875" bestFit="1" customWidth="1"/>
    <col min="2" max="57" width="9.28515625" bestFit="1" customWidth="1"/>
    <col min="58" max="58" width="19.5703125" bestFit="1" customWidth="1"/>
    <col min="59" max="59" width="20.5703125" bestFit="1" customWidth="1"/>
    <col min="60" max="60" width="20.140625" bestFit="1" customWidth="1"/>
  </cols>
  <sheetData>
    <row r="1" spans="1:57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</row>
    <row r="2" spans="1:57" ht="21">
      <c r="A2" s="20"/>
      <c r="B2" s="21" t="s">
        <v>0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</row>
    <row r="3" spans="1:57" ht="21">
      <c r="A3" s="20"/>
      <c r="B3" s="21" t="s">
        <v>219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57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</row>
    <row r="5" spans="1:57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</row>
    <row r="6" spans="1:57" ht="18">
      <c r="A6" s="135" t="s">
        <v>220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</row>
    <row r="8" spans="1:57">
      <c r="A8" s="5" t="s">
        <v>221</v>
      </c>
      <c r="K8" s="30"/>
      <c r="L8" s="91"/>
      <c r="M8" s="91"/>
      <c r="N8" s="91"/>
      <c r="O8" s="91"/>
      <c r="P8" s="91"/>
      <c r="Q8" s="91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</row>
    <row r="9" spans="1:57">
      <c r="A9" t="s">
        <v>222</v>
      </c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</row>
    <row r="10" spans="1:57">
      <c r="A10" s="84" t="s">
        <v>223</v>
      </c>
      <c r="B10" t="s">
        <v>60</v>
      </c>
      <c r="C10" t="s">
        <v>62</v>
      </c>
      <c r="D10" t="s">
        <v>64</v>
      </c>
      <c r="E10" t="s">
        <v>66</v>
      </c>
      <c r="F10" t="s">
        <v>68</v>
      </c>
      <c r="G10" t="s">
        <v>70</v>
      </c>
      <c r="H10" t="s">
        <v>72</v>
      </c>
      <c r="I10" t="s">
        <v>74</v>
      </c>
      <c r="J10" t="s">
        <v>76</v>
      </c>
      <c r="K10" t="s">
        <v>78</v>
      </c>
      <c r="L10" t="s">
        <v>80</v>
      </c>
      <c r="M10" t="s">
        <v>82</v>
      </c>
      <c r="N10" t="s">
        <v>83</v>
      </c>
      <c r="O10" t="s">
        <v>84</v>
      </c>
      <c r="P10" t="s">
        <v>85</v>
      </c>
      <c r="Q10" t="s">
        <v>86</v>
      </c>
      <c r="R10" t="s">
        <v>87</v>
      </c>
      <c r="S10" t="s">
        <v>88</v>
      </c>
      <c r="T10" t="s">
        <v>89</v>
      </c>
      <c r="U10" t="s">
        <v>90</v>
      </c>
      <c r="V10" t="s">
        <v>91</v>
      </c>
      <c r="W10" t="s">
        <v>92</v>
      </c>
      <c r="X10" t="s">
        <v>93</v>
      </c>
      <c r="Y10" t="s">
        <v>94</v>
      </c>
      <c r="Z10" t="s">
        <v>95</v>
      </c>
      <c r="AA10" t="s">
        <v>96</v>
      </c>
      <c r="AB10" t="s">
        <v>97</v>
      </c>
      <c r="AC10" t="s">
        <v>98</v>
      </c>
      <c r="AD10" t="s">
        <v>99</v>
      </c>
      <c r="AE10" t="s">
        <v>100</v>
      </c>
      <c r="AF10" t="s">
        <v>101</v>
      </c>
      <c r="AG10" t="s">
        <v>102</v>
      </c>
      <c r="AH10" t="s">
        <v>103</v>
      </c>
      <c r="AI10" t="s">
        <v>104</v>
      </c>
      <c r="AJ10" t="s">
        <v>105</v>
      </c>
      <c r="AK10" t="s">
        <v>106</v>
      </c>
      <c r="AL10" t="s">
        <v>107</v>
      </c>
      <c r="AM10" t="s">
        <v>108</v>
      </c>
      <c r="AN10" t="s">
        <v>109</v>
      </c>
      <c r="AO10" t="s">
        <v>110</v>
      </c>
      <c r="AP10" t="s">
        <v>111</v>
      </c>
      <c r="AQ10" t="s">
        <v>112</v>
      </c>
      <c r="AR10" t="s">
        <v>113</v>
      </c>
      <c r="AS10" t="s">
        <v>114</v>
      </c>
      <c r="AT10" t="s">
        <v>115</v>
      </c>
      <c r="AU10" t="s">
        <v>116</v>
      </c>
      <c r="AV10" t="s">
        <v>117</v>
      </c>
      <c r="AW10" t="s">
        <v>118</v>
      </c>
      <c r="AX10" t="s">
        <v>119</v>
      </c>
      <c r="AY10" t="s">
        <v>120</v>
      </c>
      <c r="AZ10" t="s">
        <v>121</v>
      </c>
      <c r="BA10" t="s">
        <v>122</v>
      </c>
      <c r="BB10" t="s">
        <v>123</v>
      </c>
      <c r="BC10" t="s">
        <v>124</v>
      </c>
      <c r="BD10" t="s">
        <v>125</v>
      </c>
      <c r="BE10" t="s">
        <v>126</v>
      </c>
    </row>
    <row r="11" spans="1:57">
      <c r="A11" s="84" t="s">
        <v>224</v>
      </c>
      <c r="B11">
        <v>192250</v>
      </c>
      <c r="C11">
        <v>215164</v>
      </c>
      <c r="D11">
        <v>203001</v>
      </c>
      <c r="E11">
        <v>189842</v>
      </c>
      <c r="F11">
        <v>189280</v>
      </c>
      <c r="G11">
        <v>212169</v>
      </c>
      <c r="H11">
        <v>216544</v>
      </c>
      <c r="I11">
        <v>199180</v>
      </c>
      <c r="J11">
        <v>192882</v>
      </c>
      <c r="K11">
        <v>206658</v>
      </c>
      <c r="L11">
        <v>208733</v>
      </c>
      <c r="M11">
        <v>196949</v>
      </c>
      <c r="N11">
        <v>187802</v>
      </c>
      <c r="O11">
        <v>206784</v>
      </c>
      <c r="P11">
        <v>218678</v>
      </c>
      <c r="Q11">
        <v>211249</v>
      </c>
      <c r="R11">
        <v>228606</v>
      </c>
      <c r="S11">
        <v>261076</v>
      </c>
      <c r="T11">
        <v>272192</v>
      </c>
      <c r="U11">
        <v>253930</v>
      </c>
      <c r="V11">
        <v>239799</v>
      </c>
      <c r="W11">
        <v>245281</v>
      </c>
      <c r="X11">
        <v>266465</v>
      </c>
      <c r="Y11">
        <v>229038</v>
      </c>
      <c r="Z11">
        <v>233253</v>
      </c>
      <c r="AA11">
        <v>244031</v>
      </c>
      <c r="AB11">
        <v>264963</v>
      </c>
      <c r="AC11">
        <v>243604</v>
      </c>
      <c r="AD11">
        <v>255419</v>
      </c>
      <c r="AE11">
        <v>261704</v>
      </c>
      <c r="AF11">
        <v>261396</v>
      </c>
      <c r="AG11">
        <v>254220</v>
      </c>
      <c r="AH11">
        <v>261804</v>
      </c>
      <c r="AI11">
        <v>266271</v>
      </c>
      <c r="AJ11">
        <v>279263</v>
      </c>
      <c r="AK11">
        <v>256075</v>
      </c>
      <c r="AL11">
        <v>240744</v>
      </c>
      <c r="AM11">
        <v>261669</v>
      </c>
      <c r="AN11">
        <v>270079</v>
      </c>
      <c r="AO11">
        <v>233601</v>
      </c>
      <c r="AP11">
        <v>236711</v>
      </c>
      <c r="AQ11">
        <v>248656</v>
      </c>
      <c r="AR11">
        <v>266311</v>
      </c>
      <c r="AS11">
        <v>221471</v>
      </c>
      <c r="AT11">
        <v>226668</v>
      </c>
      <c r="AU11">
        <v>238456</v>
      </c>
      <c r="AV11">
        <v>224462</v>
      </c>
      <c r="AW11">
        <v>212337</v>
      </c>
      <c r="AX11">
        <v>213012</v>
      </c>
      <c r="AY11">
        <v>218605</v>
      </c>
      <c r="AZ11">
        <v>228860</v>
      </c>
      <c r="BA11">
        <v>215493</v>
      </c>
      <c r="BB11">
        <v>213739</v>
      </c>
      <c r="BC11">
        <v>221103</v>
      </c>
      <c r="BD11">
        <v>211563</v>
      </c>
      <c r="BE11">
        <v>211394</v>
      </c>
    </row>
    <row r="12" spans="1:57">
      <c r="A12" s="84" t="s">
        <v>225</v>
      </c>
      <c r="B12">
        <v>1378</v>
      </c>
      <c r="C12">
        <v>1457</v>
      </c>
      <c r="D12">
        <v>2838</v>
      </c>
      <c r="E12">
        <v>4834</v>
      </c>
      <c r="F12">
        <v>3102</v>
      </c>
      <c r="G12">
        <v>947</v>
      </c>
      <c r="H12">
        <v>1366</v>
      </c>
      <c r="I12">
        <v>1115</v>
      </c>
      <c r="J12">
        <v>3936</v>
      </c>
      <c r="K12">
        <v>2694</v>
      </c>
      <c r="L12">
        <v>3959</v>
      </c>
      <c r="M12">
        <v>4411</v>
      </c>
      <c r="N12">
        <v>3923</v>
      </c>
      <c r="O12">
        <v>1823</v>
      </c>
      <c r="P12">
        <v>2305</v>
      </c>
      <c r="Q12">
        <v>2163</v>
      </c>
      <c r="R12">
        <v>3702</v>
      </c>
      <c r="S12">
        <v>1211</v>
      </c>
      <c r="T12">
        <v>2474</v>
      </c>
      <c r="U12">
        <v>1215</v>
      </c>
      <c r="V12">
        <v>1750</v>
      </c>
      <c r="W12">
        <v>1315</v>
      </c>
      <c r="X12">
        <v>1776</v>
      </c>
      <c r="Y12">
        <v>1522</v>
      </c>
      <c r="Z12">
        <v>1411</v>
      </c>
      <c r="AA12">
        <v>1384</v>
      </c>
      <c r="AB12">
        <v>874</v>
      </c>
      <c r="AC12">
        <v>1016</v>
      </c>
      <c r="AD12">
        <v>1028</v>
      </c>
      <c r="AE12">
        <v>1176</v>
      </c>
      <c r="AF12">
        <v>1679</v>
      </c>
      <c r="AG12">
        <v>1550</v>
      </c>
      <c r="AH12">
        <v>1871</v>
      </c>
      <c r="AI12">
        <v>3129</v>
      </c>
      <c r="AJ12">
        <v>1321</v>
      </c>
      <c r="AK12">
        <v>1837</v>
      </c>
      <c r="AL12">
        <v>2208</v>
      </c>
      <c r="AM12">
        <v>768</v>
      </c>
      <c r="AN12">
        <v>2484</v>
      </c>
      <c r="AO12">
        <v>2903</v>
      </c>
      <c r="AP12">
        <v>1179</v>
      </c>
      <c r="AQ12">
        <v>1574</v>
      </c>
      <c r="AR12">
        <v>1576</v>
      </c>
      <c r="AS12">
        <v>2634</v>
      </c>
      <c r="AT12">
        <v>1894</v>
      </c>
      <c r="AU12">
        <v>1442</v>
      </c>
      <c r="AV12">
        <v>2230</v>
      </c>
      <c r="AW12">
        <v>2497</v>
      </c>
      <c r="AX12">
        <v>1392</v>
      </c>
      <c r="AY12">
        <v>1499</v>
      </c>
      <c r="AZ12">
        <v>1126</v>
      </c>
      <c r="BA12">
        <v>1162</v>
      </c>
      <c r="BB12">
        <v>2461</v>
      </c>
      <c r="BC12">
        <v>3428</v>
      </c>
      <c r="BD12">
        <v>5677</v>
      </c>
      <c r="BE12">
        <v>5333</v>
      </c>
    </row>
    <row r="13" spans="1:57">
      <c r="A13" s="84" t="s">
        <v>226</v>
      </c>
      <c r="B13">
        <v>206985</v>
      </c>
      <c r="C13">
        <v>198863</v>
      </c>
      <c r="D13">
        <v>201233</v>
      </c>
      <c r="E13">
        <v>196579</v>
      </c>
      <c r="F13">
        <v>203343</v>
      </c>
      <c r="G13">
        <v>205811</v>
      </c>
      <c r="H13">
        <v>210517</v>
      </c>
      <c r="I13">
        <v>204388</v>
      </c>
      <c r="J13">
        <v>181336</v>
      </c>
      <c r="K13">
        <v>194599</v>
      </c>
      <c r="L13">
        <v>179599</v>
      </c>
      <c r="M13">
        <v>195025</v>
      </c>
      <c r="N13">
        <v>170194</v>
      </c>
      <c r="O13">
        <v>180146</v>
      </c>
      <c r="P13">
        <v>179793</v>
      </c>
      <c r="Q13">
        <v>185615</v>
      </c>
      <c r="R13">
        <v>195189</v>
      </c>
      <c r="S13">
        <v>207558</v>
      </c>
      <c r="T13">
        <v>220000</v>
      </c>
      <c r="U13">
        <v>223432</v>
      </c>
      <c r="V13">
        <v>240989</v>
      </c>
      <c r="W13">
        <v>209001</v>
      </c>
      <c r="X13">
        <v>204825</v>
      </c>
      <c r="Y13">
        <v>184630</v>
      </c>
      <c r="Z13">
        <v>200255</v>
      </c>
      <c r="AA13">
        <v>225884</v>
      </c>
      <c r="AB13">
        <v>204198</v>
      </c>
      <c r="AC13">
        <v>203447</v>
      </c>
      <c r="AD13">
        <v>196523</v>
      </c>
      <c r="AE13">
        <v>217718</v>
      </c>
      <c r="AF13">
        <v>213141</v>
      </c>
      <c r="AG13">
        <v>233998</v>
      </c>
      <c r="AH13">
        <v>230716</v>
      </c>
      <c r="AI13">
        <v>237024</v>
      </c>
      <c r="AJ13">
        <v>236872</v>
      </c>
      <c r="AK13">
        <v>225461</v>
      </c>
      <c r="AL13">
        <v>212978</v>
      </c>
      <c r="AM13">
        <v>226921</v>
      </c>
      <c r="AN13">
        <v>228171</v>
      </c>
      <c r="AO13">
        <v>203763</v>
      </c>
      <c r="AP13">
        <v>176470</v>
      </c>
      <c r="AQ13">
        <v>197637</v>
      </c>
      <c r="AR13">
        <v>202900</v>
      </c>
      <c r="AS13">
        <v>195818</v>
      </c>
      <c r="AT13">
        <v>212971</v>
      </c>
      <c r="AU13">
        <v>235271</v>
      </c>
      <c r="AV13">
        <v>228199</v>
      </c>
      <c r="AW13">
        <v>255924</v>
      </c>
      <c r="AX13">
        <v>257580</v>
      </c>
      <c r="AY13">
        <v>256031</v>
      </c>
      <c r="AZ13">
        <v>240845</v>
      </c>
      <c r="BA13">
        <v>272451</v>
      </c>
      <c r="BB13">
        <v>260279</v>
      </c>
      <c r="BC13">
        <v>267179</v>
      </c>
      <c r="BD13">
        <v>244172</v>
      </c>
      <c r="BE13">
        <v>238820</v>
      </c>
    </row>
    <row r="14" spans="1:57">
      <c r="A14" s="84" t="s">
        <v>227</v>
      </c>
      <c r="B14">
        <v>33471</v>
      </c>
      <c r="C14">
        <v>38733</v>
      </c>
      <c r="D14">
        <v>31815</v>
      </c>
      <c r="E14">
        <v>28328</v>
      </c>
      <c r="F14">
        <v>29974</v>
      </c>
      <c r="G14">
        <v>23326</v>
      </c>
      <c r="H14">
        <v>26339</v>
      </c>
      <c r="I14">
        <v>27609</v>
      </c>
      <c r="J14">
        <v>29365</v>
      </c>
      <c r="K14">
        <v>23378</v>
      </c>
      <c r="L14">
        <v>24155</v>
      </c>
      <c r="M14">
        <v>24874</v>
      </c>
      <c r="N14">
        <v>19864</v>
      </c>
      <c r="O14">
        <v>27222</v>
      </c>
      <c r="P14">
        <v>27478</v>
      </c>
      <c r="Q14">
        <v>26571</v>
      </c>
      <c r="R14">
        <v>31120</v>
      </c>
      <c r="S14">
        <v>25657</v>
      </c>
      <c r="T14">
        <v>27349</v>
      </c>
      <c r="U14">
        <v>23223</v>
      </c>
      <c r="V14">
        <v>22008</v>
      </c>
      <c r="W14">
        <v>23217</v>
      </c>
      <c r="X14">
        <v>25266</v>
      </c>
      <c r="Y14">
        <v>27213</v>
      </c>
      <c r="Z14">
        <v>24003</v>
      </c>
      <c r="AA14">
        <v>29772</v>
      </c>
      <c r="AB14">
        <v>25272</v>
      </c>
      <c r="AC14">
        <v>23359</v>
      </c>
      <c r="AD14">
        <v>26880</v>
      </c>
      <c r="AE14">
        <v>18358</v>
      </c>
      <c r="AF14">
        <v>21029</v>
      </c>
      <c r="AG14">
        <v>17858</v>
      </c>
      <c r="AH14">
        <v>16316</v>
      </c>
      <c r="AI14">
        <v>15943</v>
      </c>
      <c r="AJ14">
        <v>17330</v>
      </c>
      <c r="AK14">
        <v>16957</v>
      </c>
      <c r="AL14">
        <v>19586</v>
      </c>
      <c r="AM14">
        <v>20789</v>
      </c>
      <c r="AN14">
        <v>20838</v>
      </c>
      <c r="AO14">
        <v>20321</v>
      </c>
      <c r="AP14">
        <v>18552</v>
      </c>
      <c r="AQ14">
        <v>19572</v>
      </c>
      <c r="AR14">
        <v>19024</v>
      </c>
      <c r="AS14">
        <v>17074</v>
      </c>
      <c r="AT14">
        <v>13713</v>
      </c>
      <c r="AU14">
        <v>17197</v>
      </c>
      <c r="AV14">
        <v>14021</v>
      </c>
      <c r="AW14">
        <v>14062</v>
      </c>
      <c r="AX14">
        <v>18850</v>
      </c>
      <c r="AY14">
        <v>9195</v>
      </c>
      <c r="AZ14">
        <v>18555</v>
      </c>
      <c r="BA14">
        <v>19728</v>
      </c>
      <c r="BB14">
        <v>19753</v>
      </c>
      <c r="BC14">
        <v>17959</v>
      </c>
      <c r="BD14">
        <v>16181</v>
      </c>
      <c r="BE14">
        <v>16670</v>
      </c>
    </row>
    <row r="15" spans="1:57">
      <c r="A15" s="84" t="s">
        <v>228</v>
      </c>
      <c r="B15">
        <v>8541</v>
      </c>
      <c r="C15">
        <v>7989</v>
      </c>
      <c r="D15">
        <v>9903</v>
      </c>
      <c r="E15">
        <v>8576</v>
      </c>
      <c r="F15">
        <v>8174</v>
      </c>
      <c r="G15">
        <v>5193</v>
      </c>
      <c r="H15">
        <v>6573</v>
      </c>
      <c r="I15">
        <v>7116</v>
      </c>
      <c r="J15">
        <v>13958</v>
      </c>
      <c r="K15">
        <v>9903</v>
      </c>
      <c r="L15">
        <v>11260</v>
      </c>
      <c r="M15">
        <v>14996</v>
      </c>
      <c r="N15">
        <v>12398</v>
      </c>
      <c r="O15">
        <v>12235</v>
      </c>
      <c r="P15">
        <v>8221</v>
      </c>
      <c r="Q15">
        <v>5196</v>
      </c>
      <c r="R15">
        <v>5530</v>
      </c>
      <c r="S15">
        <v>5480</v>
      </c>
      <c r="T15">
        <v>5586</v>
      </c>
      <c r="U15">
        <v>7901</v>
      </c>
      <c r="V15">
        <v>8504</v>
      </c>
      <c r="W15">
        <v>7504</v>
      </c>
      <c r="X15">
        <v>10122</v>
      </c>
      <c r="Y15">
        <v>9199</v>
      </c>
      <c r="Z15">
        <v>11416</v>
      </c>
      <c r="AA15">
        <v>11545</v>
      </c>
      <c r="AB15">
        <v>8410</v>
      </c>
      <c r="AC15">
        <v>8317</v>
      </c>
      <c r="AD15">
        <v>6228</v>
      </c>
      <c r="AE15">
        <v>8560</v>
      </c>
      <c r="AF15">
        <v>8508</v>
      </c>
      <c r="AG15">
        <v>9946</v>
      </c>
      <c r="AH15">
        <v>14078</v>
      </c>
      <c r="AI15">
        <v>7871</v>
      </c>
      <c r="AJ15">
        <v>8507</v>
      </c>
      <c r="AK15">
        <v>5167</v>
      </c>
      <c r="AL15">
        <v>4965</v>
      </c>
      <c r="AM15">
        <v>9016</v>
      </c>
      <c r="AN15">
        <v>5864</v>
      </c>
      <c r="AO15">
        <v>5771</v>
      </c>
      <c r="AP15">
        <v>5966</v>
      </c>
      <c r="AQ15">
        <v>7230</v>
      </c>
      <c r="AR15">
        <v>6220</v>
      </c>
      <c r="AS15">
        <v>8755</v>
      </c>
      <c r="AT15">
        <v>10522</v>
      </c>
      <c r="AU15">
        <v>11076</v>
      </c>
      <c r="AV15">
        <v>9702</v>
      </c>
      <c r="AW15">
        <v>10223</v>
      </c>
      <c r="AX15">
        <v>10288</v>
      </c>
      <c r="AY15">
        <v>9386</v>
      </c>
      <c r="AZ15">
        <v>11140</v>
      </c>
      <c r="BA15">
        <v>9847</v>
      </c>
      <c r="BB15">
        <v>7619</v>
      </c>
      <c r="BC15">
        <v>10643</v>
      </c>
      <c r="BD15">
        <v>13513</v>
      </c>
      <c r="BE15">
        <v>14703</v>
      </c>
    </row>
    <row r="16" spans="1:57">
      <c r="A16" s="84" t="s">
        <v>229</v>
      </c>
      <c r="B16">
        <v>108191</v>
      </c>
      <c r="C16">
        <v>107429</v>
      </c>
      <c r="D16">
        <v>98050</v>
      </c>
      <c r="E16">
        <v>105164</v>
      </c>
      <c r="F16">
        <v>117774</v>
      </c>
      <c r="G16">
        <v>116939</v>
      </c>
      <c r="H16">
        <v>125607</v>
      </c>
      <c r="I16">
        <v>135954</v>
      </c>
      <c r="J16">
        <v>121810</v>
      </c>
      <c r="K16">
        <v>113843</v>
      </c>
      <c r="L16">
        <v>113105</v>
      </c>
      <c r="M16">
        <v>112890</v>
      </c>
      <c r="N16">
        <v>105662</v>
      </c>
      <c r="O16">
        <v>115365</v>
      </c>
      <c r="P16">
        <v>134627</v>
      </c>
      <c r="Q16">
        <v>135126</v>
      </c>
      <c r="R16">
        <v>132017</v>
      </c>
      <c r="S16">
        <v>141869</v>
      </c>
      <c r="T16">
        <v>135270</v>
      </c>
      <c r="U16">
        <v>143058</v>
      </c>
      <c r="V16">
        <v>137171</v>
      </c>
      <c r="W16">
        <v>132658</v>
      </c>
      <c r="X16">
        <v>129481</v>
      </c>
      <c r="Y16">
        <v>133581</v>
      </c>
      <c r="Z16">
        <v>122513</v>
      </c>
      <c r="AA16">
        <v>126357</v>
      </c>
      <c r="AB16">
        <v>132897</v>
      </c>
      <c r="AC16">
        <v>125889</v>
      </c>
      <c r="AD16">
        <v>136834</v>
      </c>
      <c r="AE16">
        <v>138242</v>
      </c>
      <c r="AF16">
        <v>128696</v>
      </c>
      <c r="AG16">
        <v>173613</v>
      </c>
      <c r="AH16">
        <v>143751</v>
      </c>
      <c r="AI16">
        <v>140081</v>
      </c>
      <c r="AJ16">
        <v>138498</v>
      </c>
      <c r="AK16">
        <v>166835</v>
      </c>
      <c r="AL16">
        <v>158004</v>
      </c>
      <c r="AM16">
        <v>135002</v>
      </c>
      <c r="AN16">
        <v>145321</v>
      </c>
      <c r="AO16">
        <v>104892</v>
      </c>
      <c r="AP16">
        <v>123239</v>
      </c>
      <c r="AQ16">
        <v>135292</v>
      </c>
      <c r="AR16">
        <v>135076</v>
      </c>
      <c r="AS16">
        <v>136850</v>
      </c>
      <c r="AT16">
        <v>131979</v>
      </c>
      <c r="AU16">
        <v>111411</v>
      </c>
      <c r="AV16">
        <v>127693</v>
      </c>
      <c r="AW16">
        <v>125566</v>
      </c>
      <c r="AX16">
        <v>155006</v>
      </c>
      <c r="AY16">
        <v>153612</v>
      </c>
      <c r="AZ16">
        <v>149100</v>
      </c>
      <c r="BA16">
        <v>143626</v>
      </c>
      <c r="BB16">
        <v>145135</v>
      </c>
      <c r="BC16">
        <v>118921</v>
      </c>
      <c r="BD16">
        <v>129368</v>
      </c>
      <c r="BE16">
        <v>125566</v>
      </c>
    </row>
    <row r="17" spans="1:57">
      <c r="A17" s="84" t="s">
        <v>230</v>
      </c>
      <c r="B17">
        <v>405335</v>
      </c>
      <c r="C17">
        <v>381716</v>
      </c>
      <c r="D17">
        <v>373513</v>
      </c>
      <c r="E17">
        <v>384979</v>
      </c>
      <c r="F17">
        <v>374960</v>
      </c>
      <c r="G17">
        <v>383079</v>
      </c>
      <c r="H17">
        <v>398484</v>
      </c>
      <c r="I17">
        <v>372001</v>
      </c>
      <c r="J17">
        <v>394896</v>
      </c>
      <c r="K17">
        <v>426550</v>
      </c>
      <c r="L17">
        <v>398960</v>
      </c>
      <c r="M17">
        <v>432264</v>
      </c>
      <c r="N17">
        <v>429001</v>
      </c>
      <c r="O17">
        <v>450160</v>
      </c>
      <c r="P17">
        <v>437668</v>
      </c>
      <c r="Q17">
        <v>408543</v>
      </c>
      <c r="R17">
        <v>408086</v>
      </c>
      <c r="S17">
        <v>372467</v>
      </c>
      <c r="T17">
        <v>364386</v>
      </c>
      <c r="U17">
        <v>353651</v>
      </c>
      <c r="V17">
        <v>373618</v>
      </c>
      <c r="W17">
        <v>382770</v>
      </c>
      <c r="X17">
        <v>376235</v>
      </c>
      <c r="Y17">
        <v>370046</v>
      </c>
      <c r="Z17">
        <v>373279</v>
      </c>
      <c r="AA17">
        <v>384718</v>
      </c>
      <c r="AB17">
        <v>383788</v>
      </c>
      <c r="AC17">
        <v>404602</v>
      </c>
      <c r="AD17">
        <v>373737</v>
      </c>
      <c r="AE17">
        <v>348532</v>
      </c>
      <c r="AF17">
        <v>370613</v>
      </c>
      <c r="AG17">
        <v>374536</v>
      </c>
      <c r="AH17">
        <v>358605</v>
      </c>
      <c r="AI17">
        <v>367144</v>
      </c>
      <c r="AJ17">
        <v>355167</v>
      </c>
      <c r="AK17">
        <v>350986</v>
      </c>
      <c r="AL17">
        <v>344629</v>
      </c>
      <c r="AM17">
        <v>343299</v>
      </c>
      <c r="AN17">
        <v>356913</v>
      </c>
      <c r="AO17">
        <v>279412</v>
      </c>
      <c r="AP17">
        <v>288086</v>
      </c>
      <c r="AQ17">
        <v>309382</v>
      </c>
      <c r="AR17">
        <v>335035</v>
      </c>
      <c r="AS17">
        <v>329638</v>
      </c>
      <c r="AT17">
        <v>356038</v>
      </c>
      <c r="AU17">
        <v>345224</v>
      </c>
      <c r="AV17">
        <v>353476</v>
      </c>
      <c r="AW17">
        <v>384734</v>
      </c>
      <c r="AX17">
        <v>383488</v>
      </c>
      <c r="AY17">
        <v>378079</v>
      </c>
      <c r="AZ17">
        <v>368305</v>
      </c>
      <c r="BA17">
        <v>377069</v>
      </c>
      <c r="BB17">
        <v>356665</v>
      </c>
      <c r="BC17">
        <v>348784</v>
      </c>
      <c r="BD17">
        <v>369028</v>
      </c>
      <c r="BE17">
        <v>401408</v>
      </c>
    </row>
    <row r="18" spans="1:57">
      <c r="A18" s="84" t="s">
        <v>231</v>
      </c>
      <c r="B18">
        <v>93137</v>
      </c>
      <c r="C18">
        <v>97907</v>
      </c>
      <c r="D18">
        <v>93410</v>
      </c>
      <c r="E18">
        <v>79941</v>
      </c>
      <c r="F18">
        <v>89472</v>
      </c>
      <c r="G18">
        <v>86200</v>
      </c>
      <c r="H18">
        <v>98586</v>
      </c>
      <c r="I18">
        <v>99629</v>
      </c>
      <c r="J18">
        <v>109004</v>
      </c>
      <c r="K18">
        <v>120014</v>
      </c>
      <c r="L18">
        <v>109843</v>
      </c>
      <c r="M18">
        <v>121700</v>
      </c>
      <c r="N18">
        <v>122027</v>
      </c>
      <c r="O18">
        <v>125332</v>
      </c>
      <c r="P18">
        <v>108906</v>
      </c>
      <c r="Q18">
        <v>118513</v>
      </c>
      <c r="R18">
        <v>93690</v>
      </c>
      <c r="S18">
        <v>93094</v>
      </c>
      <c r="T18">
        <v>88233</v>
      </c>
      <c r="U18">
        <v>88250</v>
      </c>
      <c r="V18">
        <v>84825</v>
      </c>
      <c r="W18">
        <v>79479</v>
      </c>
      <c r="X18">
        <v>83449</v>
      </c>
      <c r="Y18">
        <v>96209</v>
      </c>
      <c r="Z18">
        <v>101656</v>
      </c>
      <c r="AA18">
        <v>119926</v>
      </c>
      <c r="AB18">
        <v>101008</v>
      </c>
      <c r="AC18">
        <v>102421</v>
      </c>
      <c r="AD18">
        <v>97752</v>
      </c>
      <c r="AE18">
        <v>100409</v>
      </c>
      <c r="AF18">
        <v>106867</v>
      </c>
      <c r="AG18">
        <v>128234</v>
      </c>
      <c r="AH18">
        <v>122468</v>
      </c>
      <c r="AI18">
        <v>109614</v>
      </c>
      <c r="AJ18">
        <v>125470</v>
      </c>
      <c r="AK18">
        <v>116889</v>
      </c>
      <c r="AL18">
        <v>124716</v>
      </c>
      <c r="AM18">
        <v>115377</v>
      </c>
      <c r="AN18">
        <v>113620</v>
      </c>
      <c r="AO18">
        <v>95463</v>
      </c>
      <c r="AP18">
        <v>100370</v>
      </c>
      <c r="AQ18">
        <v>107303</v>
      </c>
      <c r="AR18">
        <v>105144</v>
      </c>
      <c r="AS18">
        <v>105987</v>
      </c>
      <c r="AT18">
        <v>105268</v>
      </c>
      <c r="AU18">
        <v>104168</v>
      </c>
      <c r="AV18">
        <v>110539</v>
      </c>
      <c r="AW18">
        <v>104582</v>
      </c>
      <c r="AX18">
        <v>111924</v>
      </c>
      <c r="AY18">
        <v>112552</v>
      </c>
      <c r="AZ18">
        <v>110957</v>
      </c>
      <c r="BA18">
        <v>110382</v>
      </c>
      <c r="BB18">
        <v>101979</v>
      </c>
      <c r="BC18">
        <v>107124</v>
      </c>
      <c r="BD18">
        <v>112747</v>
      </c>
      <c r="BE18">
        <v>110596</v>
      </c>
    </row>
    <row r="19" spans="1:57">
      <c r="A19" s="84" t="s">
        <v>232</v>
      </c>
      <c r="B19">
        <v>108399</v>
      </c>
      <c r="C19">
        <v>97438</v>
      </c>
      <c r="D19">
        <v>86957</v>
      </c>
      <c r="E19">
        <v>87625</v>
      </c>
      <c r="F19">
        <v>101275</v>
      </c>
      <c r="G19">
        <v>107756</v>
      </c>
      <c r="H19">
        <v>110418</v>
      </c>
      <c r="I19">
        <v>101427</v>
      </c>
      <c r="J19">
        <v>101431</v>
      </c>
      <c r="K19">
        <v>106283</v>
      </c>
      <c r="L19">
        <v>124496</v>
      </c>
      <c r="M19">
        <v>113807</v>
      </c>
      <c r="N19">
        <v>117751</v>
      </c>
      <c r="O19">
        <v>117314</v>
      </c>
      <c r="P19">
        <v>112705</v>
      </c>
      <c r="Q19">
        <v>123220</v>
      </c>
      <c r="R19">
        <v>119267</v>
      </c>
      <c r="S19">
        <v>118666</v>
      </c>
      <c r="T19">
        <v>120390</v>
      </c>
      <c r="U19">
        <v>131225</v>
      </c>
      <c r="V19">
        <v>121259</v>
      </c>
      <c r="W19">
        <v>127406</v>
      </c>
      <c r="X19">
        <v>133280</v>
      </c>
      <c r="Y19">
        <v>118717</v>
      </c>
      <c r="Z19">
        <v>113371</v>
      </c>
      <c r="AA19">
        <v>126668</v>
      </c>
      <c r="AB19">
        <v>126865</v>
      </c>
      <c r="AC19">
        <v>135911</v>
      </c>
      <c r="AD19">
        <v>134638</v>
      </c>
      <c r="AE19">
        <v>120478</v>
      </c>
      <c r="AF19">
        <v>123520</v>
      </c>
      <c r="AG19">
        <v>141410</v>
      </c>
      <c r="AH19">
        <v>137226</v>
      </c>
      <c r="AI19">
        <v>130971</v>
      </c>
      <c r="AJ19">
        <v>135116</v>
      </c>
      <c r="AK19">
        <v>144019</v>
      </c>
      <c r="AL19">
        <v>142418</v>
      </c>
      <c r="AM19">
        <v>140604</v>
      </c>
      <c r="AN19">
        <v>140838</v>
      </c>
      <c r="AO19">
        <v>77188</v>
      </c>
      <c r="AP19">
        <v>109968</v>
      </c>
      <c r="AQ19">
        <v>116627</v>
      </c>
      <c r="AR19">
        <v>115362</v>
      </c>
      <c r="AS19">
        <v>132572</v>
      </c>
      <c r="AT19">
        <v>130835</v>
      </c>
      <c r="AU19">
        <v>128027</v>
      </c>
      <c r="AV19">
        <v>138060</v>
      </c>
      <c r="AW19">
        <v>141321</v>
      </c>
      <c r="AX19">
        <v>136356</v>
      </c>
      <c r="AY19">
        <v>141195</v>
      </c>
      <c r="AZ19">
        <v>135878</v>
      </c>
      <c r="BA19">
        <v>129405</v>
      </c>
      <c r="BB19">
        <v>143641</v>
      </c>
      <c r="BC19">
        <v>137527</v>
      </c>
      <c r="BD19">
        <v>137592</v>
      </c>
      <c r="BE19">
        <v>145135</v>
      </c>
    </row>
    <row r="20" spans="1:57">
      <c r="A20" s="84" t="s">
        <v>233</v>
      </c>
      <c r="B20">
        <v>20145</v>
      </c>
      <c r="C20">
        <v>16070</v>
      </c>
      <c r="D20">
        <v>15551</v>
      </c>
      <c r="E20">
        <v>14385</v>
      </c>
      <c r="F20">
        <v>22930</v>
      </c>
      <c r="G20">
        <v>38827</v>
      </c>
      <c r="H20">
        <v>30834</v>
      </c>
      <c r="I20">
        <v>36102</v>
      </c>
      <c r="J20">
        <v>38556</v>
      </c>
      <c r="K20">
        <v>34667</v>
      </c>
      <c r="L20">
        <v>27861</v>
      </c>
      <c r="M20">
        <v>23196</v>
      </c>
      <c r="N20">
        <v>25195</v>
      </c>
      <c r="O20">
        <v>22549</v>
      </c>
      <c r="P20">
        <v>21316</v>
      </c>
      <c r="Q20">
        <v>17443</v>
      </c>
      <c r="R20">
        <v>26708</v>
      </c>
      <c r="S20">
        <v>31412</v>
      </c>
      <c r="T20">
        <v>22865</v>
      </c>
      <c r="U20">
        <v>27117</v>
      </c>
      <c r="V20">
        <v>32333</v>
      </c>
      <c r="W20">
        <v>36078</v>
      </c>
      <c r="X20">
        <v>29814</v>
      </c>
      <c r="Y20">
        <v>40746</v>
      </c>
      <c r="Z20">
        <v>40811</v>
      </c>
      <c r="AA20">
        <v>36282</v>
      </c>
      <c r="AB20">
        <v>39060</v>
      </c>
      <c r="AC20">
        <v>38717</v>
      </c>
      <c r="AD20">
        <v>42145</v>
      </c>
      <c r="AE20">
        <v>32498</v>
      </c>
      <c r="AF20">
        <v>36429</v>
      </c>
      <c r="AG20">
        <v>33566</v>
      </c>
      <c r="AH20">
        <v>35225</v>
      </c>
      <c r="AI20">
        <v>37290</v>
      </c>
      <c r="AJ20">
        <v>41533</v>
      </c>
      <c r="AK20">
        <v>46370</v>
      </c>
      <c r="AL20">
        <v>39294</v>
      </c>
      <c r="AM20">
        <v>47095</v>
      </c>
      <c r="AN20">
        <v>36478</v>
      </c>
      <c r="AO20">
        <v>34288</v>
      </c>
      <c r="AP20">
        <v>40180</v>
      </c>
      <c r="AQ20">
        <v>35071</v>
      </c>
      <c r="AR20">
        <v>36190</v>
      </c>
      <c r="AS20">
        <v>45629</v>
      </c>
      <c r="AT20">
        <v>47054</v>
      </c>
      <c r="AU20">
        <v>42157</v>
      </c>
      <c r="AV20">
        <v>40053</v>
      </c>
      <c r="AW20">
        <v>43888</v>
      </c>
      <c r="AX20">
        <v>52997</v>
      </c>
      <c r="AY20">
        <v>42413</v>
      </c>
      <c r="AZ20">
        <v>35025</v>
      </c>
      <c r="BA20">
        <v>42642</v>
      </c>
      <c r="BB20">
        <v>48363</v>
      </c>
      <c r="BC20">
        <v>54058</v>
      </c>
      <c r="BD20">
        <v>67118</v>
      </c>
      <c r="BE20">
        <v>54727</v>
      </c>
    </row>
    <row r="21" spans="1:57">
      <c r="A21" s="84" t="s">
        <v>234</v>
      </c>
      <c r="B21">
        <v>43318</v>
      </c>
      <c r="C21">
        <v>50145</v>
      </c>
      <c r="D21">
        <v>41164</v>
      </c>
      <c r="E21">
        <v>42223</v>
      </c>
      <c r="F21">
        <v>52203</v>
      </c>
      <c r="G21">
        <v>49759</v>
      </c>
      <c r="H21">
        <v>57995</v>
      </c>
      <c r="I21">
        <v>43525</v>
      </c>
      <c r="J21">
        <v>49664</v>
      </c>
      <c r="K21">
        <v>40656</v>
      </c>
      <c r="L21">
        <v>40419</v>
      </c>
      <c r="M21">
        <v>42340</v>
      </c>
      <c r="N21">
        <v>56241</v>
      </c>
      <c r="O21">
        <v>59944</v>
      </c>
      <c r="P21">
        <v>53412</v>
      </c>
      <c r="Q21">
        <v>56247</v>
      </c>
      <c r="R21">
        <v>56105</v>
      </c>
      <c r="S21">
        <v>42543</v>
      </c>
      <c r="T21">
        <v>38507</v>
      </c>
      <c r="U21">
        <v>49431</v>
      </c>
      <c r="V21">
        <v>45767</v>
      </c>
      <c r="W21">
        <v>43475</v>
      </c>
      <c r="X21">
        <v>54816</v>
      </c>
      <c r="Y21">
        <v>47939</v>
      </c>
      <c r="Z21">
        <v>44994</v>
      </c>
      <c r="AA21">
        <v>42059</v>
      </c>
      <c r="AB21">
        <v>43738</v>
      </c>
      <c r="AC21">
        <v>38968</v>
      </c>
      <c r="AD21">
        <v>41522</v>
      </c>
      <c r="AE21">
        <v>38898</v>
      </c>
      <c r="AF21">
        <v>46305</v>
      </c>
      <c r="AG21">
        <v>58489</v>
      </c>
      <c r="AH21">
        <v>47492</v>
      </c>
      <c r="AI21">
        <v>45623</v>
      </c>
      <c r="AJ21">
        <v>51482</v>
      </c>
      <c r="AK21">
        <v>45942</v>
      </c>
      <c r="AL21">
        <v>50308</v>
      </c>
      <c r="AM21">
        <v>41096</v>
      </c>
      <c r="AN21">
        <v>47575</v>
      </c>
      <c r="AO21">
        <v>38862</v>
      </c>
      <c r="AP21">
        <v>41192</v>
      </c>
      <c r="AQ21">
        <v>40535</v>
      </c>
      <c r="AR21">
        <v>35730</v>
      </c>
      <c r="AS21">
        <v>61240</v>
      </c>
      <c r="AT21">
        <v>50271</v>
      </c>
      <c r="AU21">
        <v>40068</v>
      </c>
      <c r="AV21">
        <v>41445</v>
      </c>
      <c r="AW21">
        <v>40180</v>
      </c>
      <c r="AX21">
        <v>45983</v>
      </c>
      <c r="AY21">
        <v>51638</v>
      </c>
      <c r="AZ21">
        <v>45518</v>
      </c>
      <c r="BA21">
        <v>46014</v>
      </c>
      <c r="BB21">
        <v>44142</v>
      </c>
      <c r="BC21">
        <v>46643</v>
      </c>
      <c r="BD21">
        <v>49956</v>
      </c>
      <c r="BE21">
        <v>49092</v>
      </c>
    </row>
    <row r="22" spans="1:57">
      <c r="A22" s="84" t="s">
        <v>235</v>
      </c>
      <c r="B22">
        <v>12419</v>
      </c>
      <c r="C22">
        <v>7375</v>
      </c>
      <c r="D22">
        <v>10828</v>
      </c>
      <c r="E22">
        <v>16633</v>
      </c>
      <c r="F22">
        <v>13447</v>
      </c>
      <c r="G22">
        <v>6924</v>
      </c>
      <c r="H22">
        <v>10341</v>
      </c>
      <c r="I22">
        <v>6007</v>
      </c>
      <c r="J22">
        <v>18162</v>
      </c>
      <c r="K22">
        <v>11324</v>
      </c>
      <c r="L22">
        <v>11974</v>
      </c>
      <c r="M22">
        <v>12769</v>
      </c>
      <c r="N22">
        <v>5329</v>
      </c>
      <c r="O22">
        <v>9557</v>
      </c>
      <c r="P22">
        <v>10945</v>
      </c>
      <c r="Q22">
        <v>14000</v>
      </c>
      <c r="R22">
        <v>19258</v>
      </c>
      <c r="S22">
        <v>12590</v>
      </c>
      <c r="T22">
        <v>14354</v>
      </c>
      <c r="U22">
        <v>15065</v>
      </c>
      <c r="V22">
        <v>17283</v>
      </c>
      <c r="W22">
        <v>13345</v>
      </c>
      <c r="X22">
        <v>8753</v>
      </c>
      <c r="Y22">
        <v>16083</v>
      </c>
      <c r="Z22">
        <v>8000</v>
      </c>
      <c r="AA22">
        <v>12652</v>
      </c>
      <c r="AB22">
        <v>13643</v>
      </c>
      <c r="AC22">
        <v>17021</v>
      </c>
      <c r="AD22">
        <v>11763</v>
      </c>
      <c r="AE22">
        <v>10665</v>
      </c>
      <c r="AF22">
        <v>12116</v>
      </c>
      <c r="AG22">
        <v>10777</v>
      </c>
      <c r="AH22">
        <v>16969</v>
      </c>
      <c r="AI22">
        <v>18895</v>
      </c>
      <c r="AJ22">
        <v>17265</v>
      </c>
      <c r="AK22">
        <v>22003</v>
      </c>
      <c r="AL22">
        <v>21517</v>
      </c>
      <c r="AM22">
        <v>20744</v>
      </c>
      <c r="AN22">
        <v>23512</v>
      </c>
      <c r="AO22">
        <v>10651</v>
      </c>
      <c r="AP22">
        <v>17851</v>
      </c>
      <c r="AQ22">
        <v>15670</v>
      </c>
      <c r="AR22">
        <v>12916</v>
      </c>
      <c r="AS22">
        <v>18996</v>
      </c>
      <c r="AT22">
        <v>19121</v>
      </c>
      <c r="AU22">
        <v>22673</v>
      </c>
      <c r="AV22">
        <v>17591</v>
      </c>
      <c r="AW22">
        <v>15604</v>
      </c>
      <c r="AX22">
        <v>17030</v>
      </c>
      <c r="AY22">
        <v>15806</v>
      </c>
      <c r="AZ22">
        <v>18969</v>
      </c>
      <c r="BA22">
        <v>16811</v>
      </c>
      <c r="BB22">
        <v>9826</v>
      </c>
      <c r="BC22">
        <v>16526</v>
      </c>
      <c r="BD22">
        <v>16292</v>
      </c>
      <c r="BE22">
        <v>13255</v>
      </c>
    </row>
    <row r="23" spans="1:57">
      <c r="A23" s="84" t="s">
        <v>236</v>
      </c>
      <c r="B23">
        <v>43430</v>
      </c>
      <c r="C23">
        <v>48650</v>
      </c>
      <c r="D23">
        <v>47942</v>
      </c>
      <c r="E23">
        <v>41964</v>
      </c>
      <c r="F23">
        <v>48846</v>
      </c>
      <c r="G23">
        <v>52908</v>
      </c>
      <c r="H23">
        <v>69689</v>
      </c>
      <c r="I23">
        <v>64857</v>
      </c>
      <c r="J23">
        <v>67162</v>
      </c>
      <c r="K23">
        <v>71470</v>
      </c>
      <c r="L23">
        <v>55361</v>
      </c>
      <c r="M23">
        <v>52713</v>
      </c>
      <c r="N23">
        <v>73748</v>
      </c>
      <c r="O23">
        <v>68719</v>
      </c>
      <c r="P23">
        <v>88517</v>
      </c>
      <c r="Q23">
        <v>69401</v>
      </c>
      <c r="R23">
        <v>75822</v>
      </c>
      <c r="S23">
        <v>70726</v>
      </c>
      <c r="T23">
        <v>67894</v>
      </c>
      <c r="U23">
        <v>66160</v>
      </c>
      <c r="V23">
        <v>65288</v>
      </c>
      <c r="W23">
        <v>59620</v>
      </c>
      <c r="X23">
        <v>51915</v>
      </c>
      <c r="Y23">
        <v>64160</v>
      </c>
      <c r="Z23">
        <v>64777</v>
      </c>
      <c r="AA23">
        <v>65413</v>
      </c>
      <c r="AB23">
        <v>57082</v>
      </c>
      <c r="AC23">
        <v>49388</v>
      </c>
      <c r="AD23">
        <v>60373</v>
      </c>
      <c r="AE23">
        <v>57853</v>
      </c>
      <c r="AF23">
        <v>55820</v>
      </c>
      <c r="AG23">
        <v>67615</v>
      </c>
      <c r="AH23">
        <v>58610</v>
      </c>
      <c r="AI23">
        <v>65099</v>
      </c>
      <c r="AJ23">
        <v>78228</v>
      </c>
      <c r="AK23">
        <v>78560</v>
      </c>
      <c r="AL23">
        <v>87099</v>
      </c>
      <c r="AM23">
        <v>69697</v>
      </c>
      <c r="AN23">
        <v>71721</v>
      </c>
      <c r="AO23">
        <v>52460</v>
      </c>
      <c r="AP23">
        <v>64696</v>
      </c>
      <c r="AQ23">
        <v>54740</v>
      </c>
      <c r="AR23">
        <v>54549</v>
      </c>
      <c r="AS23">
        <v>69397</v>
      </c>
      <c r="AT23">
        <v>67783</v>
      </c>
      <c r="AU23">
        <v>80732</v>
      </c>
      <c r="AV23">
        <v>77199</v>
      </c>
      <c r="AW23">
        <v>65091</v>
      </c>
      <c r="AX23">
        <v>69153</v>
      </c>
      <c r="AY23">
        <v>76222</v>
      </c>
      <c r="AZ23">
        <v>73477</v>
      </c>
      <c r="BA23">
        <v>62168</v>
      </c>
      <c r="BB23">
        <v>66120</v>
      </c>
      <c r="BC23">
        <v>59342</v>
      </c>
      <c r="BD23">
        <v>64265</v>
      </c>
      <c r="BE23">
        <v>71444</v>
      </c>
    </row>
    <row r="24" spans="1:57">
      <c r="A24" s="84" t="s">
        <v>237</v>
      </c>
      <c r="B24">
        <v>77437</v>
      </c>
      <c r="C24">
        <v>90324</v>
      </c>
      <c r="D24">
        <v>80300</v>
      </c>
      <c r="E24">
        <v>75937</v>
      </c>
      <c r="F24">
        <v>77831</v>
      </c>
      <c r="G24">
        <v>86803</v>
      </c>
      <c r="H24">
        <v>85997</v>
      </c>
      <c r="I24">
        <v>94018</v>
      </c>
      <c r="J24">
        <v>89234</v>
      </c>
      <c r="K24">
        <v>75931</v>
      </c>
      <c r="L24">
        <v>86243</v>
      </c>
      <c r="M24">
        <v>84906</v>
      </c>
      <c r="N24">
        <v>98665</v>
      </c>
      <c r="O24">
        <v>96213</v>
      </c>
      <c r="P24">
        <v>92862</v>
      </c>
      <c r="Q24">
        <v>100371</v>
      </c>
      <c r="R24">
        <v>108264</v>
      </c>
      <c r="S24">
        <v>104221</v>
      </c>
      <c r="T24">
        <v>99489</v>
      </c>
      <c r="U24">
        <v>105982</v>
      </c>
      <c r="V24">
        <v>104318</v>
      </c>
      <c r="W24">
        <v>115191</v>
      </c>
      <c r="X24">
        <v>109530</v>
      </c>
      <c r="Y24">
        <v>105774</v>
      </c>
      <c r="Z24">
        <v>96228</v>
      </c>
      <c r="AA24">
        <v>96431</v>
      </c>
      <c r="AB24">
        <v>116057</v>
      </c>
      <c r="AC24">
        <v>124071</v>
      </c>
      <c r="AD24">
        <v>126887</v>
      </c>
      <c r="AE24">
        <v>117422</v>
      </c>
      <c r="AF24">
        <v>116151</v>
      </c>
      <c r="AG24">
        <v>113808</v>
      </c>
      <c r="AH24">
        <v>109502</v>
      </c>
      <c r="AI24">
        <v>138528</v>
      </c>
      <c r="AJ24">
        <v>112461</v>
      </c>
      <c r="AK24">
        <v>105148</v>
      </c>
      <c r="AL24">
        <v>117290</v>
      </c>
      <c r="AM24">
        <v>112889</v>
      </c>
      <c r="AN24">
        <v>125235</v>
      </c>
      <c r="AO24">
        <v>109144</v>
      </c>
      <c r="AP24">
        <v>122493</v>
      </c>
      <c r="AQ24">
        <v>118024</v>
      </c>
      <c r="AR24">
        <v>119035</v>
      </c>
      <c r="AS24">
        <v>98997</v>
      </c>
      <c r="AT24">
        <v>119130</v>
      </c>
      <c r="AU24">
        <v>121186</v>
      </c>
      <c r="AV24">
        <v>118127</v>
      </c>
      <c r="AW24">
        <v>137101</v>
      </c>
      <c r="AX24">
        <v>132932</v>
      </c>
      <c r="AY24">
        <v>122712</v>
      </c>
      <c r="AZ24">
        <v>119342</v>
      </c>
      <c r="BA24">
        <v>135053</v>
      </c>
      <c r="BB24">
        <v>116639</v>
      </c>
      <c r="BC24">
        <v>111275</v>
      </c>
      <c r="BD24">
        <v>124207</v>
      </c>
      <c r="BE24">
        <v>138759</v>
      </c>
    </row>
    <row r="25" spans="1:57">
      <c r="A25" s="84" t="s">
        <v>238</v>
      </c>
      <c r="B25">
        <v>106719</v>
      </c>
      <c r="C25">
        <v>114743</v>
      </c>
      <c r="D25">
        <v>102025</v>
      </c>
      <c r="E25">
        <v>100385</v>
      </c>
      <c r="F25">
        <v>101155</v>
      </c>
      <c r="G25">
        <v>102459</v>
      </c>
      <c r="H25">
        <v>105116</v>
      </c>
      <c r="I25">
        <v>99620</v>
      </c>
      <c r="J25">
        <v>97282</v>
      </c>
      <c r="K25">
        <v>92807</v>
      </c>
      <c r="L25">
        <v>89520</v>
      </c>
      <c r="M25">
        <v>98510</v>
      </c>
      <c r="N25">
        <v>101497</v>
      </c>
      <c r="O25">
        <v>95388</v>
      </c>
      <c r="P25">
        <v>88781</v>
      </c>
      <c r="Q25">
        <v>81869</v>
      </c>
      <c r="R25">
        <v>91654</v>
      </c>
      <c r="S25">
        <v>84874</v>
      </c>
      <c r="T25">
        <v>94495</v>
      </c>
      <c r="U25">
        <v>93950</v>
      </c>
      <c r="V25">
        <v>87112</v>
      </c>
      <c r="W25">
        <v>94791</v>
      </c>
      <c r="X25">
        <v>81532</v>
      </c>
      <c r="Y25">
        <v>80732</v>
      </c>
      <c r="Z25">
        <v>77971</v>
      </c>
      <c r="AA25">
        <v>78710</v>
      </c>
      <c r="AB25">
        <v>91111</v>
      </c>
      <c r="AC25">
        <v>92059</v>
      </c>
      <c r="AD25">
        <v>90064</v>
      </c>
      <c r="AE25">
        <v>79161</v>
      </c>
      <c r="AF25">
        <v>71732</v>
      </c>
      <c r="AG25">
        <v>74610</v>
      </c>
      <c r="AH25">
        <v>82707</v>
      </c>
      <c r="AI25">
        <v>86206</v>
      </c>
      <c r="AJ25">
        <v>88907</v>
      </c>
      <c r="AK25">
        <v>101946</v>
      </c>
      <c r="AL25">
        <v>96580</v>
      </c>
      <c r="AM25">
        <v>94787</v>
      </c>
      <c r="AN25">
        <v>94946</v>
      </c>
      <c r="AO25">
        <v>85983</v>
      </c>
      <c r="AP25">
        <v>74261</v>
      </c>
      <c r="AQ25">
        <v>92534</v>
      </c>
      <c r="AR25">
        <v>77805</v>
      </c>
      <c r="AS25">
        <v>84223</v>
      </c>
      <c r="AT25">
        <v>85161</v>
      </c>
      <c r="AU25">
        <v>76320</v>
      </c>
      <c r="AV25">
        <v>85290</v>
      </c>
      <c r="AW25">
        <v>80303</v>
      </c>
      <c r="AX25">
        <v>79349</v>
      </c>
      <c r="AY25">
        <v>77762</v>
      </c>
      <c r="AZ25">
        <v>75173</v>
      </c>
      <c r="BA25">
        <v>85794</v>
      </c>
      <c r="BB25">
        <v>85299</v>
      </c>
      <c r="BC25">
        <v>101214</v>
      </c>
      <c r="BD25">
        <v>100582</v>
      </c>
      <c r="BE25">
        <v>83780</v>
      </c>
    </row>
    <row r="26" spans="1:57">
      <c r="A26" s="84" t="s">
        <v>239</v>
      </c>
      <c r="B26">
        <v>116755</v>
      </c>
      <c r="C26">
        <v>117634</v>
      </c>
      <c r="D26">
        <v>116888</v>
      </c>
      <c r="E26">
        <v>120782</v>
      </c>
      <c r="F26">
        <v>111660</v>
      </c>
      <c r="G26">
        <v>129424</v>
      </c>
      <c r="H26">
        <v>127263</v>
      </c>
      <c r="I26">
        <v>136081</v>
      </c>
      <c r="J26">
        <v>148053</v>
      </c>
      <c r="K26">
        <v>138271</v>
      </c>
      <c r="L26">
        <v>146281</v>
      </c>
      <c r="M26">
        <v>141686</v>
      </c>
      <c r="N26">
        <v>148146</v>
      </c>
      <c r="O26">
        <v>146988</v>
      </c>
      <c r="P26">
        <v>129002</v>
      </c>
      <c r="Q26">
        <v>126940</v>
      </c>
      <c r="R26">
        <v>133945</v>
      </c>
      <c r="S26">
        <v>136025</v>
      </c>
      <c r="T26">
        <v>128564</v>
      </c>
      <c r="U26">
        <v>136781</v>
      </c>
      <c r="V26">
        <v>129448</v>
      </c>
      <c r="W26">
        <v>119210</v>
      </c>
      <c r="X26">
        <v>113447</v>
      </c>
      <c r="Y26">
        <v>117171</v>
      </c>
      <c r="Z26">
        <v>139118</v>
      </c>
      <c r="AA26">
        <v>139110</v>
      </c>
      <c r="AB26">
        <v>142227</v>
      </c>
      <c r="AC26">
        <v>142229</v>
      </c>
      <c r="AD26">
        <v>151832</v>
      </c>
      <c r="AE26">
        <v>143761</v>
      </c>
      <c r="AF26">
        <v>135774</v>
      </c>
      <c r="AG26">
        <v>134750</v>
      </c>
      <c r="AH26">
        <v>121431</v>
      </c>
      <c r="AI26">
        <v>119594</v>
      </c>
      <c r="AJ26">
        <v>114233</v>
      </c>
      <c r="AK26">
        <v>121398</v>
      </c>
      <c r="AL26">
        <v>144480</v>
      </c>
      <c r="AM26">
        <v>157770</v>
      </c>
      <c r="AN26">
        <v>142485</v>
      </c>
      <c r="AO26">
        <v>136522</v>
      </c>
      <c r="AP26">
        <v>137904</v>
      </c>
      <c r="AQ26">
        <v>143144</v>
      </c>
      <c r="AR26">
        <v>128847</v>
      </c>
      <c r="AS26">
        <v>121179</v>
      </c>
      <c r="AT26">
        <v>149008</v>
      </c>
      <c r="AU26">
        <v>130610</v>
      </c>
      <c r="AV26">
        <v>135235</v>
      </c>
      <c r="AW26">
        <v>138203</v>
      </c>
      <c r="AX26">
        <v>123818</v>
      </c>
      <c r="AY26">
        <v>131915</v>
      </c>
      <c r="AZ26">
        <v>134755</v>
      </c>
      <c r="BA26">
        <v>130393</v>
      </c>
      <c r="BB26">
        <v>129281</v>
      </c>
      <c r="BC26">
        <v>152908</v>
      </c>
      <c r="BD26">
        <v>137462</v>
      </c>
      <c r="BE26">
        <v>121173</v>
      </c>
    </row>
    <row r="27" spans="1:57">
      <c r="A27" s="84" t="s">
        <v>240</v>
      </c>
      <c r="B27">
        <v>65093</v>
      </c>
      <c r="C27">
        <v>73496</v>
      </c>
      <c r="D27">
        <v>77416</v>
      </c>
      <c r="E27">
        <v>71238</v>
      </c>
      <c r="F27">
        <v>72283</v>
      </c>
      <c r="G27">
        <v>75442</v>
      </c>
      <c r="H27">
        <v>74140</v>
      </c>
      <c r="I27">
        <v>71243</v>
      </c>
      <c r="J27">
        <v>80009</v>
      </c>
      <c r="K27">
        <v>74997</v>
      </c>
      <c r="L27">
        <v>81553</v>
      </c>
      <c r="M27">
        <v>86826</v>
      </c>
      <c r="N27">
        <v>87460</v>
      </c>
      <c r="O27">
        <v>84865</v>
      </c>
      <c r="P27">
        <v>92821</v>
      </c>
      <c r="Q27">
        <v>87805</v>
      </c>
      <c r="R27">
        <v>75835</v>
      </c>
      <c r="S27">
        <v>76372</v>
      </c>
      <c r="T27">
        <v>72443</v>
      </c>
      <c r="U27">
        <v>77499</v>
      </c>
      <c r="V27">
        <v>71388</v>
      </c>
      <c r="W27">
        <v>67316</v>
      </c>
      <c r="X27">
        <v>69321</v>
      </c>
      <c r="Y27">
        <v>70996</v>
      </c>
      <c r="Z27">
        <v>74416</v>
      </c>
      <c r="AA27">
        <v>76603</v>
      </c>
      <c r="AB27">
        <v>76837</v>
      </c>
      <c r="AC27">
        <v>75293</v>
      </c>
      <c r="AD27">
        <v>73385</v>
      </c>
      <c r="AE27">
        <v>71486</v>
      </c>
      <c r="AF27">
        <v>71055</v>
      </c>
      <c r="AG27">
        <v>65256</v>
      </c>
      <c r="AH27">
        <v>81409</v>
      </c>
      <c r="AI27">
        <v>84877</v>
      </c>
      <c r="AJ27">
        <v>85127</v>
      </c>
      <c r="AK27">
        <v>96052</v>
      </c>
      <c r="AL27">
        <v>100399</v>
      </c>
      <c r="AM27">
        <v>89029</v>
      </c>
      <c r="AN27">
        <v>96669</v>
      </c>
      <c r="AO27">
        <v>79704</v>
      </c>
      <c r="AP27">
        <v>87942</v>
      </c>
      <c r="AQ27">
        <v>77874</v>
      </c>
      <c r="AR27">
        <v>77509</v>
      </c>
      <c r="AS27">
        <v>68533</v>
      </c>
      <c r="AT27">
        <v>88673</v>
      </c>
      <c r="AU27">
        <v>95709</v>
      </c>
      <c r="AV27">
        <v>91529</v>
      </c>
      <c r="AW27">
        <v>88834</v>
      </c>
      <c r="AX27">
        <v>88347</v>
      </c>
      <c r="AY27">
        <v>75881</v>
      </c>
      <c r="AZ27">
        <v>80861</v>
      </c>
      <c r="BA27">
        <v>83259</v>
      </c>
      <c r="BB27">
        <v>83408</v>
      </c>
      <c r="BC27">
        <v>86241</v>
      </c>
      <c r="BD27">
        <v>100167</v>
      </c>
      <c r="BE27">
        <v>109891</v>
      </c>
    </row>
    <row r="28" spans="1:57">
      <c r="A28" s="84" t="s">
        <v>241</v>
      </c>
      <c r="B28">
        <v>22102</v>
      </c>
      <c r="C28">
        <v>19735</v>
      </c>
      <c r="D28">
        <v>18312</v>
      </c>
      <c r="E28">
        <v>17048</v>
      </c>
      <c r="F28">
        <v>19167</v>
      </c>
      <c r="G28">
        <v>17194</v>
      </c>
      <c r="H28">
        <v>19403</v>
      </c>
      <c r="I28">
        <v>24179</v>
      </c>
      <c r="J28">
        <v>20719</v>
      </c>
      <c r="K28">
        <v>21469</v>
      </c>
      <c r="L28">
        <v>27096</v>
      </c>
      <c r="M28">
        <v>26078</v>
      </c>
      <c r="N28">
        <v>38131</v>
      </c>
      <c r="O28">
        <v>37402</v>
      </c>
      <c r="P28">
        <v>27608</v>
      </c>
      <c r="Q28">
        <v>27637</v>
      </c>
      <c r="R28">
        <v>24251</v>
      </c>
      <c r="S28">
        <v>23542</v>
      </c>
      <c r="T28">
        <v>23442</v>
      </c>
      <c r="U28">
        <v>22910</v>
      </c>
      <c r="V28">
        <v>25925</v>
      </c>
      <c r="W28">
        <v>35753</v>
      </c>
      <c r="X28">
        <v>25475</v>
      </c>
      <c r="Y28">
        <v>21989</v>
      </c>
      <c r="Z28">
        <v>22323</v>
      </c>
      <c r="AA28">
        <v>25903</v>
      </c>
      <c r="AB28">
        <v>27186</v>
      </c>
      <c r="AC28">
        <v>20113</v>
      </c>
      <c r="AD28">
        <v>22088</v>
      </c>
      <c r="AE28">
        <v>16796</v>
      </c>
      <c r="AF28">
        <v>17255</v>
      </c>
      <c r="AG28">
        <v>19871</v>
      </c>
      <c r="AH28">
        <v>24423</v>
      </c>
      <c r="AI28">
        <v>23398</v>
      </c>
      <c r="AJ28">
        <v>29278</v>
      </c>
      <c r="AK28">
        <v>27470</v>
      </c>
      <c r="AL28">
        <v>23005</v>
      </c>
      <c r="AM28">
        <v>30588</v>
      </c>
      <c r="AN28">
        <v>32314</v>
      </c>
      <c r="AO28">
        <v>11905</v>
      </c>
      <c r="AP28">
        <v>13180</v>
      </c>
      <c r="AQ28">
        <v>10328</v>
      </c>
      <c r="AR28">
        <v>22085</v>
      </c>
      <c r="AS28">
        <v>15530</v>
      </c>
      <c r="AT28">
        <v>21919</v>
      </c>
      <c r="AU28">
        <v>23434</v>
      </c>
      <c r="AV28">
        <v>28842</v>
      </c>
      <c r="AW28">
        <v>32535</v>
      </c>
      <c r="AX28">
        <v>22372</v>
      </c>
      <c r="AY28">
        <v>20298</v>
      </c>
      <c r="AZ28">
        <v>18998</v>
      </c>
      <c r="BA28">
        <v>20952</v>
      </c>
      <c r="BB28">
        <v>27847</v>
      </c>
      <c r="BC28">
        <v>21020</v>
      </c>
      <c r="BD28">
        <v>22556</v>
      </c>
      <c r="BE28">
        <v>25478</v>
      </c>
    </row>
    <row r="29" spans="1:57">
      <c r="A29" s="84" t="s">
        <v>242</v>
      </c>
      <c r="B29">
        <v>86978</v>
      </c>
      <c r="C29">
        <v>72270</v>
      </c>
      <c r="D29">
        <v>75997</v>
      </c>
      <c r="E29">
        <v>62430</v>
      </c>
      <c r="F29">
        <v>74683</v>
      </c>
      <c r="G29">
        <v>70560</v>
      </c>
      <c r="H29">
        <v>71516</v>
      </c>
      <c r="I29">
        <v>73556</v>
      </c>
      <c r="J29">
        <v>89395</v>
      </c>
      <c r="K29">
        <v>78596</v>
      </c>
      <c r="L29">
        <v>94961</v>
      </c>
      <c r="M29">
        <v>74917</v>
      </c>
      <c r="N29">
        <v>76985</v>
      </c>
      <c r="O29">
        <v>82885</v>
      </c>
      <c r="P29">
        <v>80525</v>
      </c>
      <c r="Q29">
        <v>96265</v>
      </c>
      <c r="R29">
        <v>75204</v>
      </c>
      <c r="S29">
        <v>76774</v>
      </c>
      <c r="T29">
        <v>72321</v>
      </c>
      <c r="U29">
        <v>95078</v>
      </c>
      <c r="V29">
        <v>83631</v>
      </c>
      <c r="W29">
        <v>79358</v>
      </c>
      <c r="X29">
        <v>74226</v>
      </c>
      <c r="Y29">
        <v>75495</v>
      </c>
      <c r="Z29">
        <v>75834</v>
      </c>
      <c r="AA29">
        <v>70377</v>
      </c>
      <c r="AB29">
        <v>67437</v>
      </c>
      <c r="AC29">
        <v>85577</v>
      </c>
      <c r="AD29">
        <v>67177</v>
      </c>
      <c r="AE29">
        <v>84232</v>
      </c>
      <c r="AF29">
        <v>77567</v>
      </c>
      <c r="AG29">
        <v>84563</v>
      </c>
      <c r="AH29">
        <v>85671</v>
      </c>
      <c r="AI29">
        <v>89650</v>
      </c>
      <c r="AJ29">
        <v>80473</v>
      </c>
      <c r="AK29">
        <v>85461</v>
      </c>
      <c r="AL29">
        <v>77384</v>
      </c>
      <c r="AM29">
        <v>95753</v>
      </c>
      <c r="AN29">
        <v>105537</v>
      </c>
      <c r="AO29">
        <v>67289</v>
      </c>
      <c r="AP29">
        <v>89259</v>
      </c>
      <c r="AQ29">
        <v>95493</v>
      </c>
      <c r="AR29">
        <v>105860</v>
      </c>
      <c r="AS29">
        <v>104178</v>
      </c>
      <c r="AT29">
        <v>103701</v>
      </c>
      <c r="AU29">
        <v>142408</v>
      </c>
      <c r="AV29">
        <v>107728</v>
      </c>
      <c r="AW29">
        <v>120465</v>
      </c>
      <c r="AX29">
        <v>109896</v>
      </c>
      <c r="AY29">
        <v>118081</v>
      </c>
      <c r="AZ29">
        <v>91345</v>
      </c>
      <c r="BA29">
        <v>93444</v>
      </c>
      <c r="BB29">
        <v>97385</v>
      </c>
      <c r="BC29">
        <v>88617</v>
      </c>
      <c r="BD29">
        <v>106723</v>
      </c>
      <c r="BE29">
        <v>97316</v>
      </c>
    </row>
    <row r="30" spans="1:57">
      <c r="A30" s="84" t="s">
        <v>243</v>
      </c>
      <c r="B30">
        <v>117920</v>
      </c>
      <c r="C30">
        <v>117964</v>
      </c>
      <c r="D30">
        <v>105061</v>
      </c>
      <c r="E30">
        <v>106696</v>
      </c>
      <c r="F30">
        <v>111223</v>
      </c>
      <c r="G30">
        <v>137910</v>
      </c>
      <c r="H30">
        <v>136157</v>
      </c>
      <c r="I30">
        <v>158481</v>
      </c>
      <c r="J30">
        <v>146455</v>
      </c>
      <c r="K30">
        <v>145739</v>
      </c>
      <c r="L30">
        <v>138658</v>
      </c>
      <c r="M30">
        <v>136985</v>
      </c>
      <c r="N30">
        <v>141615</v>
      </c>
      <c r="O30">
        <v>146366</v>
      </c>
      <c r="P30">
        <v>162117</v>
      </c>
      <c r="Q30">
        <v>148010</v>
      </c>
      <c r="R30">
        <v>158810</v>
      </c>
      <c r="S30">
        <v>168120</v>
      </c>
      <c r="T30">
        <v>172601</v>
      </c>
      <c r="U30">
        <v>168141</v>
      </c>
      <c r="V30">
        <v>169182</v>
      </c>
      <c r="W30">
        <v>150895</v>
      </c>
      <c r="X30">
        <v>134743</v>
      </c>
      <c r="Y30">
        <v>139648</v>
      </c>
      <c r="Z30">
        <v>140583</v>
      </c>
      <c r="AA30">
        <v>144200</v>
      </c>
      <c r="AB30">
        <v>127945</v>
      </c>
      <c r="AC30">
        <v>139537</v>
      </c>
      <c r="AD30">
        <v>138026</v>
      </c>
      <c r="AE30">
        <v>115472</v>
      </c>
      <c r="AF30">
        <v>117723</v>
      </c>
      <c r="AG30">
        <v>154065</v>
      </c>
      <c r="AH30">
        <v>170414</v>
      </c>
      <c r="AI30">
        <v>159358</v>
      </c>
      <c r="AJ30">
        <v>163060</v>
      </c>
      <c r="AK30">
        <v>158276</v>
      </c>
      <c r="AL30">
        <v>148476</v>
      </c>
      <c r="AM30">
        <v>158907</v>
      </c>
      <c r="AN30">
        <v>137490</v>
      </c>
      <c r="AO30">
        <v>88616</v>
      </c>
      <c r="AP30">
        <v>89870</v>
      </c>
      <c r="AQ30">
        <v>113383</v>
      </c>
      <c r="AR30">
        <v>116155</v>
      </c>
      <c r="AS30">
        <v>111035</v>
      </c>
      <c r="AT30">
        <v>143905</v>
      </c>
      <c r="AU30">
        <v>127963</v>
      </c>
      <c r="AV30">
        <v>139821</v>
      </c>
      <c r="AW30">
        <v>133769</v>
      </c>
      <c r="AX30">
        <v>147228</v>
      </c>
      <c r="AY30">
        <v>154978</v>
      </c>
      <c r="AZ30">
        <v>131770</v>
      </c>
      <c r="BA30">
        <v>116832</v>
      </c>
      <c r="BB30">
        <v>111931</v>
      </c>
      <c r="BC30">
        <v>96964</v>
      </c>
      <c r="BD30">
        <v>103042</v>
      </c>
      <c r="BE30">
        <v>108476</v>
      </c>
    </row>
    <row r="31" spans="1:57">
      <c r="A31" s="84" t="s">
        <v>244</v>
      </c>
      <c r="B31">
        <v>2059</v>
      </c>
      <c r="C31">
        <v>5054</v>
      </c>
      <c r="D31">
        <v>2081</v>
      </c>
      <c r="E31">
        <v>0</v>
      </c>
      <c r="F31">
        <v>1150</v>
      </c>
      <c r="G31">
        <v>89</v>
      </c>
      <c r="H31">
        <v>3098</v>
      </c>
      <c r="I31">
        <v>2532</v>
      </c>
      <c r="J31">
        <v>2543</v>
      </c>
      <c r="K31">
        <v>1067</v>
      </c>
      <c r="L31">
        <v>52</v>
      </c>
      <c r="M31">
        <v>3221</v>
      </c>
      <c r="N31">
        <v>1589</v>
      </c>
      <c r="O31">
        <v>0</v>
      </c>
      <c r="P31">
        <v>530</v>
      </c>
      <c r="Q31">
        <v>769</v>
      </c>
      <c r="R31">
        <v>61</v>
      </c>
      <c r="S31">
        <v>939</v>
      </c>
      <c r="T31">
        <v>64</v>
      </c>
      <c r="U31">
        <v>1758</v>
      </c>
      <c r="V31">
        <v>662</v>
      </c>
      <c r="W31">
        <v>1701</v>
      </c>
      <c r="X31">
        <v>2254</v>
      </c>
      <c r="Y31">
        <v>804</v>
      </c>
      <c r="Z31">
        <v>1825</v>
      </c>
      <c r="AA31">
        <v>0</v>
      </c>
      <c r="AB31">
        <v>0</v>
      </c>
      <c r="AC31">
        <v>959</v>
      </c>
      <c r="AD31">
        <v>236</v>
      </c>
      <c r="AE31">
        <v>275</v>
      </c>
      <c r="AF31">
        <v>1147</v>
      </c>
      <c r="AG31">
        <v>1854</v>
      </c>
      <c r="AH31">
        <v>1594</v>
      </c>
      <c r="AI31">
        <v>800</v>
      </c>
      <c r="AJ31">
        <v>1124</v>
      </c>
      <c r="AK31">
        <v>2483</v>
      </c>
      <c r="AL31">
        <v>2748</v>
      </c>
      <c r="AM31">
        <v>1736</v>
      </c>
      <c r="AN31">
        <v>2477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1106</v>
      </c>
      <c r="AV31">
        <v>0</v>
      </c>
      <c r="AW31">
        <v>1119</v>
      </c>
      <c r="AX31">
        <v>1687</v>
      </c>
      <c r="AY31">
        <v>1797</v>
      </c>
      <c r="AZ31">
        <v>928</v>
      </c>
      <c r="BA31">
        <v>1036</v>
      </c>
      <c r="BB31">
        <v>0</v>
      </c>
      <c r="BC31">
        <v>1174</v>
      </c>
      <c r="BD31">
        <v>96</v>
      </c>
      <c r="BE31">
        <v>2300</v>
      </c>
    </row>
    <row r="32" spans="1:57">
      <c r="A32" s="84" t="s">
        <v>245</v>
      </c>
      <c r="B32">
        <v>9452</v>
      </c>
      <c r="C32">
        <v>6078</v>
      </c>
      <c r="D32">
        <v>7755</v>
      </c>
      <c r="E32">
        <v>9450</v>
      </c>
      <c r="F32">
        <v>12730</v>
      </c>
      <c r="G32">
        <v>8390</v>
      </c>
      <c r="H32">
        <v>8465</v>
      </c>
      <c r="I32">
        <v>9965</v>
      </c>
      <c r="J32">
        <v>2372</v>
      </c>
      <c r="K32">
        <v>3250</v>
      </c>
      <c r="L32">
        <v>6596</v>
      </c>
      <c r="M32">
        <v>7342</v>
      </c>
      <c r="N32">
        <v>3515</v>
      </c>
      <c r="O32">
        <v>1025</v>
      </c>
      <c r="P32">
        <v>5393</v>
      </c>
      <c r="Q32">
        <v>5058</v>
      </c>
      <c r="R32">
        <v>2677</v>
      </c>
      <c r="S32">
        <v>4384</v>
      </c>
      <c r="T32">
        <v>8289</v>
      </c>
      <c r="U32">
        <v>1606</v>
      </c>
      <c r="V32">
        <v>857</v>
      </c>
      <c r="W32">
        <v>2154</v>
      </c>
      <c r="X32">
        <v>6016</v>
      </c>
      <c r="Y32">
        <v>3064</v>
      </c>
      <c r="Z32">
        <v>4091</v>
      </c>
      <c r="AA32">
        <v>5341</v>
      </c>
      <c r="AB32">
        <v>10159</v>
      </c>
      <c r="AC32">
        <v>7342</v>
      </c>
      <c r="AD32">
        <v>14173</v>
      </c>
      <c r="AE32">
        <v>11944</v>
      </c>
      <c r="AF32">
        <v>10188</v>
      </c>
      <c r="AG32">
        <v>5447</v>
      </c>
      <c r="AH32">
        <v>15858</v>
      </c>
      <c r="AI32">
        <v>17957</v>
      </c>
      <c r="AJ32">
        <v>11051</v>
      </c>
      <c r="AK32">
        <v>7860</v>
      </c>
      <c r="AL32">
        <v>3785</v>
      </c>
      <c r="AM32">
        <v>9282</v>
      </c>
      <c r="AN32">
        <v>7608</v>
      </c>
      <c r="AO32">
        <v>6519</v>
      </c>
      <c r="AP32">
        <v>6740</v>
      </c>
      <c r="AQ32">
        <v>13082</v>
      </c>
      <c r="AR32">
        <v>19025</v>
      </c>
      <c r="AS32">
        <v>19627</v>
      </c>
      <c r="AT32">
        <v>8034</v>
      </c>
      <c r="AU32">
        <v>7325</v>
      </c>
      <c r="AV32">
        <v>10834</v>
      </c>
      <c r="AW32">
        <v>5650</v>
      </c>
      <c r="AX32">
        <v>9196</v>
      </c>
      <c r="AY32">
        <v>3404</v>
      </c>
      <c r="AZ32">
        <v>7176</v>
      </c>
      <c r="BA32">
        <v>8048</v>
      </c>
      <c r="BB32">
        <v>6230</v>
      </c>
      <c r="BC32">
        <v>13250</v>
      </c>
      <c r="BD32">
        <v>25263</v>
      </c>
      <c r="BE32">
        <v>12160</v>
      </c>
    </row>
    <row r="33" spans="1:57">
      <c r="A33" s="93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</row>
    <row r="34" spans="1:57">
      <c r="A34" s="93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</row>
    <row r="35" spans="1:57">
      <c r="A35" s="49" t="s">
        <v>246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</row>
    <row r="36" spans="1:57">
      <c r="A36" s="93" t="s">
        <v>247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</row>
    <row r="37" spans="1:57">
      <c r="A37" t="s">
        <v>248</v>
      </c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</row>
    <row r="38" spans="1:57">
      <c r="A38" s="84" t="s">
        <v>223</v>
      </c>
      <c r="B38" t="s">
        <v>60</v>
      </c>
      <c r="C38" t="s">
        <v>62</v>
      </c>
      <c r="D38" t="s">
        <v>64</v>
      </c>
      <c r="E38" t="s">
        <v>66</v>
      </c>
      <c r="F38" t="s">
        <v>68</v>
      </c>
      <c r="G38" t="s">
        <v>70</v>
      </c>
      <c r="H38" t="s">
        <v>72</v>
      </c>
      <c r="I38" t="s">
        <v>74</v>
      </c>
      <c r="J38" t="s">
        <v>76</v>
      </c>
      <c r="K38" t="s">
        <v>78</v>
      </c>
      <c r="L38" t="s">
        <v>80</v>
      </c>
      <c r="M38" t="s">
        <v>82</v>
      </c>
      <c r="N38" t="s">
        <v>83</v>
      </c>
      <c r="O38" t="s">
        <v>84</v>
      </c>
      <c r="P38" t="s">
        <v>85</v>
      </c>
      <c r="Q38" t="s">
        <v>86</v>
      </c>
      <c r="R38" t="s">
        <v>87</v>
      </c>
      <c r="S38" t="s">
        <v>88</v>
      </c>
      <c r="T38" t="s">
        <v>89</v>
      </c>
      <c r="U38" t="s">
        <v>90</v>
      </c>
      <c r="V38" t="s">
        <v>91</v>
      </c>
      <c r="W38" t="s">
        <v>92</v>
      </c>
      <c r="X38" t="s">
        <v>93</v>
      </c>
      <c r="Y38" t="s">
        <v>94</v>
      </c>
      <c r="Z38" t="s">
        <v>95</v>
      </c>
      <c r="AA38" t="s">
        <v>96</v>
      </c>
      <c r="AB38" t="s">
        <v>97</v>
      </c>
      <c r="AC38" t="s">
        <v>98</v>
      </c>
      <c r="AD38" t="s">
        <v>99</v>
      </c>
      <c r="AE38" t="s">
        <v>100</v>
      </c>
      <c r="AF38" t="s">
        <v>101</v>
      </c>
      <c r="AG38" t="s">
        <v>102</v>
      </c>
      <c r="AH38" t="s">
        <v>103</v>
      </c>
      <c r="AI38" t="s">
        <v>104</v>
      </c>
      <c r="AJ38" t="s">
        <v>105</v>
      </c>
      <c r="AK38" t="s">
        <v>106</v>
      </c>
      <c r="AL38" t="s">
        <v>107</v>
      </c>
      <c r="AM38" t="s">
        <v>108</v>
      </c>
      <c r="AN38" t="s">
        <v>109</v>
      </c>
      <c r="AO38" t="s">
        <v>110</v>
      </c>
      <c r="AP38" t="s">
        <v>111</v>
      </c>
      <c r="AQ38" t="s">
        <v>112</v>
      </c>
      <c r="AR38" t="s">
        <v>113</v>
      </c>
      <c r="AS38" t="s">
        <v>114</v>
      </c>
      <c r="AT38" t="s">
        <v>115</v>
      </c>
      <c r="AU38" t="s">
        <v>116</v>
      </c>
      <c r="AV38" t="s">
        <v>117</v>
      </c>
      <c r="AW38" t="s">
        <v>118</v>
      </c>
      <c r="AX38" t="s">
        <v>119</v>
      </c>
      <c r="AY38" t="s">
        <v>120</v>
      </c>
      <c r="AZ38" t="s">
        <v>121</v>
      </c>
      <c r="BA38" t="s">
        <v>122</v>
      </c>
      <c r="BB38" t="s">
        <v>123</v>
      </c>
      <c r="BC38" t="s">
        <v>124</v>
      </c>
      <c r="BD38" t="s">
        <v>125</v>
      </c>
      <c r="BE38" t="s">
        <v>126</v>
      </c>
    </row>
    <row r="39" spans="1:57">
      <c r="A39" s="84" t="s">
        <v>224</v>
      </c>
      <c r="B39" s="3">
        <f>(B11/$B$62)*100</f>
        <v>10.217835211430796</v>
      </c>
      <c r="C39" s="3">
        <f t="shared" ref="C39:BE39" si="0">(C11/$B$62)*100</f>
        <v>11.435684241520393</v>
      </c>
      <c r="D39" s="3">
        <f t="shared" si="0"/>
        <v>10.789236752955333</v>
      </c>
      <c r="E39" s="3">
        <f t="shared" si="0"/>
        <v>10.089853171435344</v>
      </c>
      <c r="F39" s="3">
        <f t="shared" si="0"/>
        <v>10.059983608944712</v>
      </c>
      <c r="G39" s="3">
        <f t="shared" si="0"/>
        <v>11.276503921841666</v>
      </c>
      <c r="H39" s="3">
        <f t="shared" si="0"/>
        <v>11.509029430554332</v>
      </c>
      <c r="I39" s="3">
        <f t="shared" si="0"/>
        <v>10.586155617231654</v>
      </c>
      <c r="J39" s="3">
        <f t="shared" si="0"/>
        <v>10.25142518206083</v>
      </c>
      <c r="K39" s="3">
        <f t="shared" si="0"/>
        <v>10.983601503895267</v>
      </c>
      <c r="L39" s="3">
        <f t="shared" si="0"/>
        <v>11.093885030884703</v>
      </c>
      <c r="M39" s="3">
        <f t="shared" si="0"/>
        <v>10.467580894960122</v>
      </c>
      <c r="N39" s="3">
        <f t="shared" si="0"/>
        <v>9.9814298485156101</v>
      </c>
      <c r="O39" s="3">
        <f t="shared" si="0"/>
        <v>10.990298238546192</v>
      </c>
      <c r="P39" s="3">
        <f t="shared" si="0"/>
        <v>11.622448730118405</v>
      </c>
      <c r="Q39" s="3">
        <f t="shared" si="0"/>
        <v>11.227607129152375</v>
      </c>
      <c r="R39" s="3">
        <f t="shared" si="0"/>
        <v>12.15010890166111</v>
      </c>
      <c r="S39" s="3">
        <f t="shared" si="0"/>
        <v>13.875846791466873</v>
      </c>
      <c r="T39" s="3">
        <f t="shared" si="0"/>
        <v>14.46664760400401</v>
      </c>
      <c r="U39" s="3">
        <f t="shared" si="0"/>
        <v>13.496046269121569</v>
      </c>
      <c r="V39" s="3">
        <f t="shared" si="0"/>
        <v>12.74500216315159</v>
      </c>
      <c r="W39" s="3">
        <f t="shared" si="0"/>
        <v>13.036363269154522</v>
      </c>
      <c r="X39" s="3">
        <f t="shared" si="0"/>
        <v>14.162265069513168</v>
      </c>
      <c r="Y39" s="3">
        <f t="shared" si="0"/>
        <v>12.173069134749994</v>
      </c>
      <c r="Z39" s="3">
        <f t="shared" si="0"/>
        <v>12.397090853429738</v>
      </c>
      <c r="AA39" s="3">
        <f t="shared" si="0"/>
        <v>12.969927409522331</v>
      </c>
      <c r="AB39" s="3">
        <f t="shared" si="0"/>
        <v>14.082435740579131</v>
      </c>
      <c r="AC39" s="3">
        <f t="shared" si="0"/>
        <v>12.947232919871976</v>
      </c>
      <c r="AD39" s="3">
        <f t="shared" si="0"/>
        <v>13.575184665115433</v>
      </c>
      <c r="AE39" s="3">
        <f t="shared" si="0"/>
        <v>13.909224167346085</v>
      </c>
      <c r="AF39" s="3">
        <f t="shared" si="0"/>
        <v>13.892854371532712</v>
      </c>
      <c r="AG39" s="3">
        <f t="shared" si="0"/>
        <v>13.511459388556238</v>
      </c>
      <c r="AH39" s="3">
        <f t="shared" si="0"/>
        <v>13.914539036116661</v>
      </c>
      <c r="AI39" s="3">
        <f t="shared" si="0"/>
        <v>14.151954224098255</v>
      </c>
      <c r="AJ39" s="3">
        <f t="shared" si="0"/>
        <v>14.842461974771382</v>
      </c>
      <c r="AK39" s="3">
        <f t="shared" si="0"/>
        <v>13.610050204250406</v>
      </c>
      <c r="AL39" s="3">
        <f t="shared" si="0"/>
        <v>12.795227673033525</v>
      </c>
      <c r="AM39" s="3">
        <f t="shared" si="0"/>
        <v>13.907363963276383</v>
      </c>
      <c r="AN39" s="3">
        <f t="shared" si="0"/>
        <v>14.354344426881758</v>
      </c>
      <c r="AO39" s="3">
        <f t="shared" si="0"/>
        <v>12.415586596751339</v>
      </c>
      <c r="AP39" s="3">
        <f t="shared" si="0"/>
        <v>12.580879015516228</v>
      </c>
      <c r="AQ39" s="3">
        <f t="shared" si="0"/>
        <v>13.215740090161434</v>
      </c>
      <c r="AR39" s="3">
        <f t="shared" si="0"/>
        <v>14.154080171606484</v>
      </c>
      <c r="AS39" s="3">
        <f t="shared" si="0"/>
        <v>11.770893014880569</v>
      </c>
      <c r="AT39" s="3">
        <f t="shared" si="0"/>
        <v>12.047106744887362</v>
      </c>
      <c r="AU39" s="3">
        <f t="shared" si="0"/>
        <v>12.673623475562765</v>
      </c>
      <c r="AV39" s="3">
        <f t="shared" si="0"/>
        <v>11.929860739808474</v>
      </c>
      <c r="AW39" s="3">
        <f t="shared" si="0"/>
        <v>11.285432901376232</v>
      </c>
      <c r="AX39" s="3">
        <f t="shared" si="0"/>
        <v>11.321308265577615</v>
      </c>
      <c r="AY39" s="3">
        <f t="shared" si="0"/>
        <v>11.618568875915884</v>
      </c>
      <c r="AZ39" s="3">
        <f t="shared" si="0"/>
        <v>12.16360866833837</v>
      </c>
      <c r="BA39" s="3">
        <f t="shared" si="0"/>
        <v>11.453170159775585</v>
      </c>
      <c r="BB39" s="3">
        <f t="shared" si="0"/>
        <v>11.359947361539696</v>
      </c>
      <c r="BC39" s="3">
        <f t="shared" si="0"/>
        <v>11.751334297804853</v>
      </c>
      <c r="BD39" s="3">
        <f t="shared" si="0"/>
        <v>11.244295817091981</v>
      </c>
      <c r="BE39" s="3">
        <f t="shared" si="0"/>
        <v>11.235313688869708</v>
      </c>
    </row>
    <row r="40" spans="1:57">
      <c r="A40" s="84" t="s">
        <v>225</v>
      </c>
      <c r="B40" s="3">
        <f t="shared" ref="B40:BE40" si="1">(B12/$B$62)*100</f>
        <v>7.3238891658526054E-2</v>
      </c>
      <c r="C40" s="3">
        <f t="shared" si="1"/>
        <v>7.7437637987280455E-2</v>
      </c>
      <c r="D40" s="3">
        <f t="shared" si="1"/>
        <v>0.15083597570892379</v>
      </c>
      <c r="E40" s="3">
        <f t="shared" si="1"/>
        <v>0.25692075636960449</v>
      </c>
      <c r="F40" s="3">
        <f t="shared" si="1"/>
        <v>0.16486722926324227</v>
      </c>
      <c r="G40" s="3">
        <f t="shared" si="1"/>
        <v>5.0331807257347011E-2</v>
      </c>
      <c r="H40" s="3">
        <f t="shared" si="1"/>
        <v>7.2601107406057033E-2</v>
      </c>
      <c r="I40" s="3">
        <f t="shared" si="1"/>
        <v>5.9260786791913322E-2</v>
      </c>
      <c r="J40" s="3">
        <f t="shared" si="1"/>
        <v>0.20919323480983928</v>
      </c>
      <c r="K40" s="3">
        <f t="shared" si="1"/>
        <v>0.14318256467929549</v>
      </c>
      <c r="L40" s="3">
        <f t="shared" si="1"/>
        <v>0.2104156546270716</v>
      </c>
      <c r="M40" s="3">
        <f t="shared" si="1"/>
        <v>0.23443886147007145</v>
      </c>
      <c r="N40" s="3">
        <f t="shared" si="1"/>
        <v>0.20850230186966454</v>
      </c>
      <c r="O40" s="3">
        <f t="shared" si="1"/>
        <v>9.6890057687585643E-2</v>
      </c>
      <c r="P40" s="3">
        <f t="shared" si="1"/>
        <v>0.12250772516175802</v>
      </c>
      <c r="Q40" s="3">
        <f t="shared" si="1"/>
        <v>0.11496061150754126</v>
      </c>
      <c r="R40" s="3">
        <f t="shared" si="1"/>
        <v>0.19675644188669339</v>
      </c>
      <c r="S40" s="3">
        <f t="shared" si="1"/>
        <v>6.4363060811665498E-2</v>
      </c>
      <c r="T40" s="3">
        <f t="shared" si="1"/>
        <v>0.13148985338403008</v>
      </c>
      <c r="U40" s="3">
        <f t="shared" si="1"/>
        <v>6.457565556248851E-2</v>
      </c>
      <c r="V40" s="3">
        <f t="shared" si="1"/>
        <v>9.3010203485065751E-2</v>
      </c>
      <c r="W40" s="3">
        <f t="shared" si="1"/>
        <v>6.9890524333063683E-2</v>
      </c>
      <c r="X40" s="3">
        <f t="shared" si="1"/>
        <v>9.4392069365415304E-2</v>
      </c>
      <c r="Y40" s="3">
        <f t="shared" si="1"/>
        <v>8.0892302688154324E-2</v>
      </c>
      <c r="Z40" s="3">
        <f t="shared" si="1"/>
        <v>7.4992798352815873E-2</v>
      </c>
      <c r="AA40" s="3">
        <f t="shared" si="1"/>
        <v>7.3557783784760564E-2</v>
      </c>
      <c r="AB40" s="3">
        <f t="shared" si="1"/>
        <v>4.6451953054827119E-2</v>
      </c>
      <c r="AC40" s="3">
        <f t="shared" si="1"/>
        <v>5.3999066709043884E-2</v>
      </c>
      <c r="AD40" s="3">
        <f t="shared" si="1"/>
        <v>5.4636850961512905E-2</v>
      </c>
      <c r="AE40" s="3">
        <f t="shared" si="1"/>
        <v>6.2502856741964194E-2</v>
      </c>
      <c r="AF40" s="3">
        <f t="shared" si="1"/>
        <v>8.9236646657957372E-2</v>
      </c>
      <c r="AG40" s="3">
        <f t="shared" si="1"/>
        <v>8.2380465943915376E-2</v>
      </c>
      <c r="AH40" s="3">
        <f t="shared" si="1"/>
        <v>9.944119469746171E-2</v>
      </c>
      <c r="AI40" s="3">
        <f t="shared" si="1"/>
        <v>0.16630224383129757</v>
      </c>
      <c r="AJ40" s="3">
        <f t="shared" si="1"/>
        <v>7.0209416459298207E-2</v>
      </c>
      <c r="AK40" s="3">
        <f t="shared" si="1"/>
        <v>9.7634139315466162E-2</v>
      </c>
      <c r="AL40" s="3">
        <f t="shared" si="1"/>
        <v>0.1173523024543001</v>
      </c>
      <c r="AM40" s="3">
        <f t="shared" si="1"/>
        <v>4.0818192158017429E-2</v>
      </c>
      <c r="AN40" s="3">
        <f t="shared" si="1"/>
        <v>0.13202134026108761</v>
      </c>
      <c r="AO40" s="3">
        <f t="shared" si="1"/>
        <v>0.15429064040979765</v>
      </c>
      <c r="AP40" s="3">
        <f t="shared" si="1"/>
        <v>6.2662302805081435E-2</v>
      </c>
      <c r="AQ40" s="3">
        <f t="shared" si="1"/>
        <v>8.3656034448853431E-2</v>
      </c>
      <c r="AR40" s="3">
        <f t="shared" si="1"/>
        <v>8.376233182426493E-2</v>
      </c>
      <c r="AS40" s="3">
        <f t="shared" si="1"/>
        <v>0.13999364341695039</v>
      </c>
      <c r="AT40" s="3">
        <f t="shared" si="1"/>
        <v>0.10066361451469402</v>
      </c>
      <c r="AU40" s="3">
        <f t="shared" si="1"/>
        <v>7.664040767169418E-2</v>
      </c>
      <c r="AV40" s="3">
        <f t="shared" si="1"/>
        <v>0.11852157358382664</v>
      </c>
      <c r="AW40" s="3">
        <f t="shared" si="1"/>
        <v>0.13271227320126239</v>
      </c>
      <c r="AX40" s="3">
        <f t="shared" si="1"/>
        <v>7.3982973286406586E-2</v>
      </c>
      <c r="AY40" s="3">
        <f t="shared" si="1"/>
        <v>7.966988287092204E-2</v>
      </c>
      <c r="AZ40" s="3">
        <f t="shared" si="1"/>
        <v>5.9845422356676593E-2</v>
      </c>
      <c r="BA40" s="3">
        <f t="shared" si="1"/>
        <v>6.1758775114083654E-2</v>
      </c>
      <c r="BB40" s="3">
        <f t="shared" si="1"/>
        <v>0.13079892044385533</v>
      </c>
      <c r="BC40" s="3">
        <f t="shared" si="1"/>
        <v>0.18219370145531735</v>
      </c>
      <c r="BD40" s="3">
        <f t="shared" si="1"/>
        <v>0.30172510010555331</v>
      </c>
      <c r="BE40" s="3">
        <f t="shared" si="1"/>
        <v>0.28344195153477464</v>
      </c>
    </row>
    <row r="41" spans="1:57">
      <c r="A41" s="84" t="s">
        <v>226</v>
      </c>
      <c r="B41" s="3">
        <f t="shared" ref="B41:BE41" si="2">(B13/$B$62)*100</f>
        <v>11.000981124775048</v>
      </c>
      <c r="C41" s="3">
        <f t="shared" si="2"/>
        <v>10.569307483228933</v>
      </c>
      <c r="D41" s="3">
        <f t="shared" si="2"/>
        <v>10.695269873091563</v>
      </c>
      <c r="E41" s="3">
        <f t="shared" si="2"/>
        <v>10.447915880508994</v>
      </c>
      <c r="F41" s="3">
        <f t="shared" si="2"/>
        <v>10.8074136041507</v>
      </c>
      <c r="G41" s="3">
        <f t="shared" si="2"/>
        <v>10.938584565408496</v>
      </c>
      <c r="H41" s="3">
        <f t="shared" si="2"/>
        <v>11.188702289751763</v>
      </c>
      <c r="I41" s="3">
        <f t="shared" si="2"/>
        <v>10.86295398280321</v>
      </c>
      <c r="J41" s="3">
        <f t="shared" si="2"/>
        <v>9.6377704338102195</v>
      </c>
      <c r="K41" s="3">
        <f t="shared" si="2"/>
        <v>10.342681478851604</v>
      </c>
      <c r="L41" s="3">
        <f t="shared" si="2"/>
        <v>9.5454511632653283</v>
      </c>
      <c r="M41" s="3">
        <f t="shared" si="2"/>
        <v>10.365322819814256</v>
      </c>
      <c r="N41" s="3">
        <f t="shared" si="2"/>
        <v>9.0455877553927309</v>
      </c>
      <c r="O41" s="3">
        <f t="shared" si="2"/>
        <v>9.5745234954403742</v>
      </c>
      <c r="P41" s="3">
        <f t="shared" si="2"/>
        <v>9.5557620086802437</v>
      </c>
      <c r="Q41" s="3">
        <f t="shared" si="2"/>
        <v>9.8651936685031298</v>
      </c>
      <c r="R41" s="3">
        <f t="shared" si="2"/>
        <v>10.374039204598001</v>
      </c>
      <c r="S41" s="3">
        <f t="shared" si="2"/>
        <v>11.031435322830443</v>
      </c>
      <c r="T41" s="3">
        <f t="shared" si="2"/>
        <v>11.692711295265408</v>
      </c>
      <c r="U41" s="3">
        <f t="shared" si="2"/>
        <v>11.875117591471549</v>
      </c>
      <c r="V41" s="3">
        <f t="shared" si="2"/>
        <v>12.808249101521435</v>
      </c>
      <c r="W41" s="3">
        <f t="shared" si="2"/>
        <v>11.108128879189843</v>
      </c>
      <c r="X41" s="3">
        <f t="shared" si="2"/>
        <v>10.886179959330624</v>
      </c>
      <c r="Y41" s="3">
        <f t="shared" si="2"/>
        <v>9.8128422111129652</v>
      </c>
      <c r="Z41" s="3">
        <f t="shared" si="2"/>
        <v>10.643290456515338</v>
      </c>
      <c r="AA41" s="3">
        <f t="shared" si="2"/>
        <v>12.005438173726054</v>
      </c>
      <c r="AB41" s="3">
        <f t="shared" si="2"/>
        <v>10.852855732139117</v>
      </c>
      <c r="AC41" s="3">
        <f t="shared" si="2"/>
        <v>10.812941067672098</v>
      </c>
      <c r="AD41" s="3">
        <f t="shared" si="2"/>
        <v>10.444939553997472</v>
      </c>
      <c r="AE41" s="3">
        <f t="shared" si="2"/>
        <v>11.571425989920883</v>
      </c>
      <c r="AF41" s="3">
        <f t="shared" si="2"/>
        <v>11.328164446291657</v>
      </c>
      <c r="AG41" s="3">
        <f t="shared" si="2"/>
        <v>12.436686625770523</v>
      </c>
      <c r="AH41" s="3">
        <f t="shared" si="2"/>
        <v>12.262252632720246</v>
      </c>
      <c r="AI41" s="3">
        <f t="shared" si="2"/>
        <v>12.597514554768127</v>
      </c>
      <c r="AJ41" s="3">
        <f t="shared" si="2"/>
        <v>12.589435954236855</v>
      </c>
      <c r="AK41" s="3">
        <f t="shared" si="2"/>
        <v>11.982956278826519</v>
      </c>
      <c r="AL41" s="3">
        <f t="shared" si="2"/>
        <v>11.31950121019562</v>
      </c>
      <c r="AM41" s="3">
        <f t="shared" si="2"/>
        <v>12.060553362876918</v>
      </c>
      <c r="AN41" s="3">
        <f t="shared" si="2"/>
        <v>12.126989222509108</v>
      </c>
      <c r="AO41" s="3">
        <f t="shared" si="2"/>
        <v>10.829736052987116</v>
      </c>
      <c r="AP41" s="3">
        <f t="shared" si="2"/>
        <v>9.3791489194340301</v>
      </c>
      <c r="AQ41" s="3">
        <f t="shared" si="2"/>
        <v>10.50414719210168</v>
      </c>
      <c r="AR41" s="3">
        <f t="shared" si="2"/>
        <v>10.783868735497052</v>
      </c>
      <c r="AS41" s="3">
        <f t="shared" si="2"/>
        <v>10.407469729164918</v>
      </c>
      <c r="AT41" s="3">
        <f t="shared" si="2"/>
        <v>11.319129169381679</v>
      </c>
      <c r="AU41" s="3">
        <f t="shared" si="2"/>
        <v>12.504344905219945</v>
      </c>
      <c r="AV41" s="3">
        <f t="shared" si="2"/>
        <v>12.128477385764869</v>
      </c>
      <c r="AW41" s="3">
        <f t="shared" si="2"/>
        <v>13.602024752406837</v>
      </c>
      <c r="AX41" s="3">
        <f t="shared" si="2"/>
        <v>13.690038979247563</v>
      </c>
      <c r="AY41" s="3">
        <f t="shared" si="2"/>
        <v>13.607711661991354</v>
      </c>
      <c r="AZ41" s="3">
        <f t="shared" si="2"/>
        <v>12.800595690491805</v>
      </c>
      <c r="BA41" s="3">
        <f t="shared" si="2"/>
        <v>14.4804131141198</v>
      </c>
      <c r="BB41" s="3">
        <f t="shared" si="2"/>
        <v>13.833487287365386</v>
      </c>
      <c r="BC41" s="3">
        <f t="shared" si="2"/>
        <v>14.200213232535075</v>
      </c>
      <c r="BD41" s="3">
        <f t="shared" si="2"/>
        <v>12.977421374488843</v>
      </c>
      <c r="BE41" s="3">
        <f t="shared" si="2"/>
        <v>12.692969597887657</v>
      </c>
    </row>
    <row r="42" spans="1:57">
      <c r="A42" s="84" t="s">
        <v>227</v>
      </c>
      <c r="B42" s="3">
        <f t="shared" ref="B42:BE42" si="3">(B14/$B$62)*100</f>
        <v>1.7789397261992204</v>
      </c>
      <c r="C42" s="3">
        <f t="shared" si="3"/>
        <v>2.0586081209068867</v>
      </c>
      <c r="D42" s="3">
        <f t="shared" si="3"/>
        <v>1.6909254993584952</v>
      </c>
      <c r="E42" s="3">
        <f t="shared" si="3"/>
        <v>1.5055960253285385</v>
      </c>
      <c r="F42" s="3">
        <f t="shared" si="3"/>
        <v>1.5930787652922063</v>
      </c>
      <c r="G42" s="3">
        <f t="shared" si="3"/>
        <v>1.2397462894243678</v>
      </c>
      <c r="H42" s="3">
        <f t="shared" si="3"/>
        <v>1.3998832854817982</v>
      </c>
      <c r="I42" s="3">
        <f t="shared" si="3"/>
        <v>1.4673821188681031</v>
      </c>
      <c r="J42" s="3">
        <f t="shared" si="3"/>
        <v>1.5607112144794033</v>
      </c>
      <c r="K42" s="3">
        <f t="shared" si="3"/>
        <v>1.2425100211850668</v>
      </c>
      <c r="L42" s="3">
        <f t="shared" si="3"/>
        <v>1.2838065515324359</v>
      </c>
      <c r="M42" s="3">
        <f t="shared" si="3"/>
        <v>1.3220204579928718</v>
      </c>
      <c r="N42" s="3">
        <f t="shared" si="3"/>
        <v>1.0557455325870551</v>
      </c>
      <c r="O42" s="3">
        <f t="shared" si="3"/>
        <v>1.4468135767259771</v>
      </c>
      <c r="P42" s="3">
        <f t="shared" si="3"/>
        <v>1.4604196407786496</v>
      </c>
      <c r="Q42" s="3">
        <f t="shared" si="3"/>
        <v>1.4122137810295325</v>
      </c>
      <c r="R42" s="3">
        <f t="shared" si="3"/>
        <v>1.6539871614029977</v>
      </c>
      <c r="S42" s="3">
        <f t="shared" si="3"/>
        <v>1.3636358804664754</v>
      </c>
      <c r="T42" s="3">
        <f t="shared" si="3"/>
        <v>1.4535634600646075</v>
      </c>
      <c r="U42" s="3">
        <f t="shared" si="3"/>
        <v>1.2342719745906754</v>
      </c>
      <c r="V42" s="3">
        <f t="shared" si="3"/>
        <v>1.169696319028187</v>
      </c>
      <c r="W42" s="3">
        <f t="shared" si="3"/>
        <v>1.2339530824644407</v>
      </c>
      <c r="X42" s="3">
        <f t="shared" si="3"/>
        <v>1.3428547435735265</v>
      </c>
      <c r="Y42" s="3">
        <f t="shared" si="3"/>
        <v>1.4463352385366253</v>
      </c>
      <c r="Z42" s="3">
        <f t="shared" si="3"/>
        <v>1.2757279510011619</v>
      </c>
      <c r="AA42" s="3">
        <f t="shared" si="3"/>
        <v>1.5823427303756445</v>
      </c>
      <c r="AB42" s="3">
        <f t="shared" si="3"/>
        <v>1.343173635699761</v>
      </c>
      <c r="AC42" s="3">
        <f t="shared" si="3"/>
        <v>1.2415001961186576</v>
      </c>
      <c r="AD42" s="3">
        <f t="shared" si="3"/>
        <v>1.4286367255306098</v>
      </c>
      <c r="AE42" s="3">
        <f t="shared" si="3"/>
        <v>0.97570360890219254</v>
      </c>
      <c r="AF42" s="3">
        <f t="shared" si="3"/>
        <v>1.1176637537642558</v>
      </c>
      <c r="AG42" s="3">
        <f t="shared" si="3"/>
        <v>0.94912926504931661</v>
      </c>
      <c r="AH42" s="3">
        <f t="shared" si="3"/>
        <v>0.86717398860704731</v>
      </c>
      <c r="AI42" s="3">
        <f t="shared" si="3"/>
        <v>0.84734952809280184</v>
      </c>
      <c r="AJ42" s="3">
        <f t="shared" si="3"/>
        <v>0.92106675794067971</v>
      </c>
      <c r="AK42" s="3">
        <f t="shared" si="3"/>
        <v>0.90124229742643425</v>
      </c>
      <c r="AL42" s="3">
        <f t="shared" si="3"/>
        <v>1.040970197404856</v>
      </c>
      <c r="AM42" s="3">
        <f t="shared" si="3"/>
        <v>1.1049080687148753</v>
      </c>
      <c r="AN42" s="3">
        <f t="shared" si="3"/>
        <v>1.1075123544124572</v>
      </c>
      <c r="AO42" s="3">
        <f t="shared" si="3"/>
        <v>1.0800344828685835</v>
      </c>
      <c r="AP42" s="3">
        <f t="shared" si="3"/>
        <v>0.98601445431710844</v>
      </c>
      <c r="AQ42" s="3">
        <f t="shared" si="3"/>
        <v>1.0402261157769754</v>
      </c>
      <c r="AR42" s="3">
        <f t="shared" si="3"/>
        <v>1.0111006349142233</v>
      </c>
      <c r="AS42" s="3">
        <f t="shared" si="3"/>
        <v>0.90746069388800721</v>
      </c>
      <c r="AT42" s="3">
        <f t="shared" si="3"/>
        <v>0.7288279545089752</v>
      </c>
      <c r="AU42" s="3">
        <f t="shared" si="3"/>
        <v>0.91399798247581465</v>
      </c>
      <c r="AV42" s="3">
        <f t="shared" si="3"/>
        <v>0.7451977503223467</v>
      </c>
      <c r="AW42" s="3">
        <f t="shared" si="3"/>
        <v>0.74737684651828262</v>
      </c>
      <c r="AX42" s="3">
        <f t="shared" si="3"/>
        <v>1.0018527632534227</v>
      </c>
      <c r="AY42" s="3">
        <f t="shared" si="3"/>
        <v>0.48870218345438826</v>
      </c>
      <c r="AZ42" s="3">
        <f t="shared" si="3"/>
        <v>0.98617390038022568</v>
      </c>
      <c r="BA42" s="3">
        <f t="shared" si="3"/>
        <v>1.0485173110590726</v>
      </c>
      <c r="BB42" s="3">
        <f t="shared" si="3"/>
        <v>1.0498460282517164</v>
      </c>
      <c r="BC42" s="3">
        <f t="shared" si="3"/>
        <v>0.95449728250759769</v>
      </c>
      <c r="BD42" s="3">
        <f t="shared" si="3"/>
        <v>0.85999891576677079</v>
      </c>
      <c r="BE42" s="3">
        <f t="shared" si="3"/>
        <v>0.88598862405488354</v>
      </c>
    </row>
    <row r="43" spans="1:57">
      <c r="A43" s="84" t="s">
        <v>228</v>
      </c>
      <c r="B43" s="3">
        <f t="shared" ref="B43:BE43" si="4">(B15/$B$62)*100</f>
        <v>0.45394294169482663</v>
      </c>
      <c r="C43" s="3">
        <f t="shared" si="4"/>
        <v>0.42460486608125153</v>
      </c>
      <c r="D43" s="3">
        <f t="shared" si="4"/>
        <v>0.52633145435006068</v>
      </c>
      <c r="E43" s="3">
        <f t="shared" si="4"/>
        <v>0.45580314576452791</v>
      </c>
      <c r="F43" s="3">
        <f t="shared" si="4"/>
        <v>0.4344373733068157</v>
      </c>
      <c r="G43" s="3">
        <f t="shared" si="4"/>
        <v>0.27600113525596937</v>
      </c>
      <c r="H43" s="3">
        <f t="shared" si="4"/>
        <v>0.34934632428990692</v>
      </c>
      <c r="I43" s="3">
        <f t="shared" si="4"/>
        <v>0.37820606171413024</v>
      </c>
      <c r="J43" s="3">
        <f t="shared" si="4"/>
        <v>0.74184938299688441</v>
      </c>
      <c r="K43" s="3">
        <f t="shared" si="4"/>
        <v>0.52633145435006068</v>
      </c>
      <c r="L43" s="3">
        <f t="shared" si="4"/>
        <v>0.59845422356676592</v>
      </c>
      <c r="M43" s="3">
        <f t="shared" si="4"/>
        <v>0.79701772083545486</v>
      </c>
      <c r="N43" s="3">
        <f t="shared" si="4"/>
        <v>0.65893743017591155</v>
      </c>
      <c r="O43" s="3">
        <f t="shared" si="4"/>
        <v>0.65027419407987397</v>
      </c>
      <c r="P43" s="3">
        <f t="shared" si="4"/>
        <v>0.43693536162898605</v>
      </c>
      <c r="Q43" s="3">
        <f t="shared" si="4"/>
        <v>0.27616058131908666</v>
      </c>
      <c r="R43" s="3">
        <f t="shared" si="4"/>
        <v>0.29391224301280777</v>
      </c>
      <c r="S43" s="3">
        <f t="shared" si="4"/>
        <v>0.29125480862752018</v>
      </c>
      <c r="T43" s="3">
        <f t="shared" si="4"/>
        <v>0.2968885695243299</v>
      </c>
      <c r="U43" s="3">
        <f t="shared" si="4"/>
        <v>0.41992778156314542</v>
      </c>
      <c r="V43" s="3">
        <f t="shared" si="4"/>
        <v>0.45197644024971378</v>
      </c>
      <c r="W43" s="3">
        <f t="shared" si="4"/>
        <v>0.39882775254396191</v>
      </c>
      <c r="X43" s="3">
        <f t="shared" si="4"/>
        <v>0.53797101695762028</v>
      </c>
      <c r="Y43" s="3">
        <f t="shared" si="4"/>
        <v>0.48891477820521129</v>
      </c>
      <c r="Z43" s="3">
        <f t="shared" si="4"/>
        <v>0.60674541884886313</v>
      </c>
      <c r="AA43" s="3">
        <f t="shared" si="4"/>
        <v>0.61360159956290516</v>
      </c>
      <c r="AB43" s="3">
        <f t="shared" si="4"/>
        <v>0.44698046360537314</v>
      </c>
      <c r="AC43" s="3">
        <f t="shared" si="4"/>
        <v>0.44203763564873821</v>
      </c>
      <c r="AD43" s="3">
        <f t="shared" si="4"/>
        <v>0.33101002703142257</v>
      </c>
      <c r="AE43" s="3">
        <f t="shared" si="4"/>
        <v>0.45495276676123586</v>
      </c>
      <c r="AF43" s="3">
        <f t="shared" si="4"/>
        <v>0.45218903500053681</v>
      </c>
      <c r="AG43" s="3">
        <f t="shared" si="4"/>
        <v>0.52861684792140795</v>
      </c>
      <c r="AH43" s="3">
        <f t="shared" si="4"/>
        <v>0.74822722552157472</v>
      </c>
      <c r="AI43" s="3">
        <f t="shared" si="4"/>
        <v>0.4183333209319729</v>
      </c>
      <c r="AJ43" s="3">
        <f t="shared" si="4"/>
        <v>0.45213588631283108</v>
      </c>
      <c r="AK43" s="3">
        <f t="shared" si="4"/>
        <v>0.27461926937561987</v>
      </c>
      <c r="AL43" s="3">
        <f t="shared" si="4"/>
        <v>0.26388323445905798</v>
      </c>
      <c r="AM43" s="3">
        <f t="shared" si="4"/>
        <v>0.4791885683550588</v>
      </c>
      <c r="AN43" s="3">
        <f t="shared" si="4"/>
        <v>0.31166390470652888</v>
      </c>
      <c r="AO43" s="3">
        <f t="shared" si="4"/>
        <v>0.30672107674989396</v>
      </c>
      <c r="AP43" s="3">
        <f t="shared" si="4"/>
        <v>0.31708507085251558</v>
      </c>
      <c r="AQ43" s="3">
        <f t="shared" si="4"/>
        <v>0.38426501211258596</v>
      </c>
      <c r="AR43" s="3">
        <f t="shared" si="4"/>
        <v>0.33058483752977658</v>
      </c>
      <c r="AS43" s="3">
        <f t="shared" si="4"/>
        <v>0.46531676086385748</v>
      </c>
      <c r="AT43" s="3">
        <f t="shared" si="4"/>
        <v>0.55923049203992103</v>
      </c>
      <c r="AU43" s="3">
        <f t="shared" si="4"/>
        <v>0.58867486502890753</v>
      </c>
      <c r="AV43" s="3">
        <f t="shared" si="4"/>
        <v>0.51564856812120452</v>
      </c>
      <c r="AW43" s="3">
        <f t="shared" si="4"/>
        <v>0.54333903441590126</v>
      </c>
      <c r="AX43" s="3">
        <f t="shared" si="4"/>
        <v>0.54679369911677511</v>
      </c>
      <c r="AY43" s="3">
        <f t="shared" si="4"/>
        <v>0.49885358280618697</v>
      </c>
      <c r="AZ43" s="3">
        <f t="shared" si="4"/>
        <v>0.59207638104207572</v>
      </c>
      <c r="BA43" s="3">
        <f t="shared" si="4"/>
        <v>0.52335512783853855</v>
      </c>
      <c r="BB43" s="3">
        <f t="shared" si="4"/>
        <v>0.40493985163012336</v>
      </c>
      <c r="BC43" s="3">
        <f t="shared" si="4"/>
        <v>0.56566148325231702</v>
      </c>
      <c r="BD43" s="3">
        <f t="shared" si="4"/>
        <v>0.71819821696782493</v>
      </c>
      <c r="BE43" s="3">
        <f t="shared" si="4"/>
        <v>0.78144515533766956</v>
      </c>
    </row>
    <row r="44" spans="1:57">
      <c r="A44" s="84" t="s">
        <v>229</v>
      </c>
      <c r="B44" s="3">
        <f t="shared" ref="B44:BE44" si="5">(B16/$B$62)*100</f>
        <v>5.7502096715729989</v>
      </c>
      <c r="C44" s="3">
        <f t="shared" si="5"/>
        <v>5.7097103715412167</v>
      </c>
      <c r="D44" s="3">
        <f t="shared" si="5"/>
        <v>5.2112288295489693</v>
      </c>
      <c r="E44" s="3">
        <f t="shared" si="5"/>
        <v>5.5893285938876875</v>
      </c>
      <c r="F44" s="3">
        <f t="shared" si="5"/>
        <v>6.2595335458572192</v>
      </c>
      <c r="G44" s="3">
        <f t="shared" si="5"/>
        <v>6.2151543916229164</v>
      </c>
      <c r="H44" s="3">
        <f t="shared" si="5"/>
        <v>6.6758472166563738</v>
      </c>
      <c r="I44" s="3">
        <f t="shared" si="5"/>
        <v>7.2257766883477874</v>
      </c>
      <c r="J44" s="3">
        <f t="shared" si="5"/>
        <v>6.474041649437634</v>
      </c>
      <c r="K44" s="3">
        <f t="shared" si="5"/>
        <v>6.0506060544859093</v>
      </c>
      <c r="L44" s="3">
        <f t="shared" si="5"/>
        <v>6.0113823229590633</v>
      </c>
      <c r="M44" s="3">
        <f t="shared" si="5"/>
        <v>5.999955355102327</v>
      </c>
      <c r="N44" s="3">
        <f t="shared" si="5"/>
        <v>5.6157966403651525</v>
      </c>
      <c r="O44" s="3">
        <f t="shared" si="5"/>
        <v>6.1314983571740633</v>
      </c>
      <c r="P44" s="3">
        <f t="shared" si="5"/>
        <v>7.1552483797622548</v>
      </c>
      <c r="Q44" s="3">
        <f t="shared" si="5"/>
        <v>7.1817695749274257</v>
      </c>
      <c r="R44" s="3">
        <f t="shared" si="5"/>
        <v>7.0165303048502423</v>
      </c>
      <c r="S44" s="3">
        <f t="shared" si="5"/>
        <v>7.5401511761273108</v>
      </c>
      <c r="T44" s="3">
        <f t="shared" si="5"/>
        <v>7.1894229859570542</v>
      </c>
      <c r="U44" s="3">
        <f t="shared" si="5"/>
        <v>7.6033449658094501</v>
      </c>
      <c r="V44" s="3">
        <f t="shared" si="5"/>
        <v>7.2904586412856878</v>
      </c>
      <c r="W44" s="3">
        <f t="shared" si="5"/>
        <v>7.0505986136696297</v>
      </c>
      <c r="X44" s="3">
        <f t="shared" si="5"/>
        <v>6.8817452328284565</v>
      </c>
      <c r="Y44" s="3">
        <f t="shared" si="5"/>
        <v>7.099654852422038</v>
      </c>
      <c r="Z44" s="3">
        <f t="shared" si="5"/>
        <v>6.5114051768947769</v>
      </c>
      <c r="AA44" s="3">
        <f t="shared" si="5"/>
        <v>6.7157087324356883</v>
      </c>
      <c r="AB44" s="3">
        <f t="shared" si="5"/>
        <v>7.0633011500313048</v>
      </c>
      <c r="AC44" s="3">
        <f t="shared" si="5"/>
        <v>6.6908351465893956</v>
      </c>
      <c r="AD44" s="3">
        <f t="shared" si="5"/>
        <v>7.2725475335288507</v>
      </c>
      <c r="AE44" s="3">
        <f t="shared" si="5"/>
        <v>7.3473808858185485</v>
      </c>
      <c r="AF44" s="3">
        <f t="shared" si="5"/>
        <v>6.8400235129794416</v>
      </c>
      <c r="AG44" s="3">
        <f t="shared" si="5"/>
        <v>9.227303118658698</v>
      </c>
      <c r="AH44" s="3">
        <f t="shared" si="5"/>
        <v>7.6401770063895356</v>
      </c>
      <c r="AI44" s="3">
        <f t="shared" si="5"/>
        <v>7.4451213225094266</v>
      </c>
      <c r="AJ44" s="3">
        <f t="shared" si="5"/>
        <v>7.3609869498712204</v>
      </c>
      <c r="AK44" s="3">
        <f t="shared" si="5"/>
        <v>8.8670613133891116</v>
      </c>
      <c r="AL44" s="3">
        <f t="shared" si="5"/>
        <v>8.3977052522596178</v>
      </c>
      <c r="AM44" s="3">
        <f t="shared" si="5"/>
        <v>7.1751791376519121</v>
      </c>
      <c r="AN44" s="3">
        <f t="shared" si="5"/>
        <v>7.7236204460875664</v>
      </c>
      <c r="AO44" s="3">
        <f t="shared" si="5"/>
        <v>5.574872150831724</v>
      </c>
      <c r="AP44" s="3">
        <f t="shared" si="5"/>
        <v>6.5499911241691535</v>
      </c>
      <c r="AQ44" s="3">
        <f t="shared" si="5"/>
        <v>7.1905922570865792</v>
      </c>
      <c r="AR44" s="3">
        <f t="shared" si="5"/>
        <v>7.1791121405421379</v>
      </c>
      <c r="AS44" s="3">
        <f t="shared" si="5"/>
        <v>7.2733979125321406</v>
      </c>
      <c r="AT44" s="3">
        <f t="shared" si="5"/>
        <v>7.0145106547174247</v>
      </c>
      <c r="AU44" s="3">
        <f t="shared" si="5"/>
        <v>5.9213484459855197</v>
      </c>
      <c r="AV44" s="3">
        <f t="shared" si="5"/>
        <v>6.7867153792105714</v>
      </c>
      <c r="AW44" s="3">
        <f t="shared" si="5"/>
        <v>6.6736681204604382</v>
      </c>
      <c r="AX44" s="3">
        <f t="shared" si="5"/>
        <v>8.2383654865177718</v>
      </c>
      <c r="AY44" s="3">
        <f t="shared" si="5"/>
        <v>8.1642762158559545</v>
      </c>
      <c r="AZ44" s="3">
        <f t="shared" si="5"/>
        <v>7.9244693369276016</v>
      </c>
      <c r="BA44" s="3">
        <f t="shared" si="5"/>
        <v>7.6335334204263168</v>
      </c>
      <c r="BB44" s="3">
        <f t="shared" si="5"/>
        <v>7.7137347901742954</v>
      </c>
      <c r="BC44" s="3">
        <f t="shared" si="5"/>
        <v>6.3204950906557169</v>
      </c>
      <c r="BD44" s="3">
        <f t="shared" si="5"/>
        <v>6.8757394311177054</v>
      </c>
      <c r="BE44" s="3">
        <f t="shared" si="5"/>
        <v>6.6736681204604382</v>
      </c>
    </row>
    <row r="45" spans="1:57">
      <c r="A45" s="84" t="s">
        <v>230</v>
      </c>
      <c r="B45" s="3">
        <f t="shared" ref="B45:BE45" si="6">(B17/$B$62)*100</f>
        <v>21.543023331210929</v>
      </c>
      <c r="C45" s="3">
        <f t="shared" si="6"/>
        <v>20.287704476288777</v>
      </c>
      <c r="D45" s="3">
        <f t="shared" si="6"/>
        <v>19.851725791038493</v>
      </c>
      <c r="E45" s="3">
        <f t="shared" si="6"/>
        <v>20.461128644272645</v>
      </c>
      <c r="F45" s="3">
        <f t="shared" si="6"/>
        <v>19.928631942148716</v>
      </c>
      <c r="G45" s="3">
        <f t="shared" si="6"/>
        <v>20.360146137631716</v>
      </c>
      <c r="H45" s="3">
        <f t="shared" si="6"/>
        <v>21.178901671738824</v>
      </c>
      <c r="I45" s="3">
        <f t="shared" si="6"/>
        <v>19.771364975227396</v>
      </c>
      <c r="J45" s="3">
        <f t="shared" si="6"/>
        <v>20.988204180250587</v>
      </c>
      <c r="K45" s="3">
        <f t="shared" si="6"/>
        <v>22.670572740888456</v>
      </c>
      <c r="L45" s="3">
        <f t="shared" si="6"/>
        <v>21.204200447086759</v>
      </c>
      <c r="M45" s="3">
        <f t="shared" si="6"/>
        <v>22.97426434243912</v>
      </c>
      <c r="N45" s="3">
        <f t="shared" si="6"/>
        <v>22.800840174455253</v>
      </c>
      <c r="O45" s="3">
        <f t="shared" si="6"/>
        <v>23.925413257621255</v>
      </c>
      <c r="P45" s="3">
        <f t="shared" si="6"/>
        <v>23.261479850801003</v>
      </c>
      <c r="Q45" s="3">
        <f t="shared" si="6"/>
        <v>21.713524321370979</v>
      </c>
      <c r="R45" s="3">
        <f t="shared" si="6"/>
        <v>21.689235371089453</v>
      </c>
      <c r="S45" s="3">
        <f t="shared" si="6"/>
        <v>19.796132263698276</v>
      </c>
      <c r="T45" s="3">
        <f t="shared" si="6"/>
        <v>19.366637718348095</v>
      </c>
      <c r="U45" s="3">
        <f t="shared" si="6"/>
        <v>18.79608655582685</v>
      </c>
      <c r="V45" s="3">
        <f t="shared" si="6"/>
        <v>19.857306403247598</v>
      </c>
      <c r="W45" s="3">
        <f t="shared" si="6"/>
        <v>20.343723193130639</v>
      </c>
      <c r="X45" s="3">
        <f t="shared" si="6"/>
        <v>19.996396518973551</v>
      </c>
      <c r="Y45" s="3">
        <f t="shared" si="6"/>
        <v>19.66745929076265</v>
      </c>
      <c r="Z45" s="3">
        <f t="shared" si="6"/>
        <v>19.839288998115347</v>
      </c>
      <c r="AA45" s="3">
        <f t="shared" si="6"/>
        <v>20.447256836781445</v>
      </c>
      <c r="AB45" s="3">
        <f t="shared" si="6"/>
        <v>20.397828557215096</v>
      </c>
      <c r="AC45" s="3">
        <f t="shared" si="6"/>
        <v>21.504065343122612</v>
      </c>
      <c r="AD45" s="3">
        <f t="shared" si="6"/>
        <v>19.863631097084582</v>
      </c>
      <c r="AE45" s="3">
        <f t="shared" si="6"/>
        <v>18.524018423461104</v>
      </c>
      <c r="AF45" s="3">
        <f t="shared" si="6"/>
        <v>19.697594596691815</v>
      </c>
      <c r="AG45" s="3">
        <f t="shared" si="6"/>
        <v>19.906096898561479</v>
      </c>
      <c r="AH45" s="3">
        <f t="shared" si="6"/>
        <v>19.059385154721145</v>
      </c>
      <c r="AI45" s="3">
        <f t="shared" si="6"/>
        <v>19.513221799040558</v>
      </c>
      <c r="AJ45" s="3">
        <f t="shared" si="6"/>
        <v>18.876659966388772</v>
      </c>
      <c r="AK45" s="3">
        <f t="shared" si="6"/>
        <v>18.654445303091023</v>
      </c>
      <c r="AL45" s="3">
        <f t="shared" si="6"/>
        <v>18.316579095345556</v>
      </c>
      <c r="AM45" s="3">
        <f t="shared" si="6"/>
        <v>18.245891340696907</v>
      </c>
      <c r="AN45" s="3">
        <f t="shared" si="6"/>
        <v>18.969457575123013</v>
      </c>
      <c r="AO45" s="3">
        <f t="shared" si="6"/>
        <v>14.850381129239537</v>
      </c>
      <c r="AP45" s="3">
        <f t="shared" si="6"/>
        <v>15.311392846399229</v>
      </c>
      <c r="AQ45" s="3">
        <f t="shared" si="6"/>
        <v>16.443247299780921</v>
      </c>
      <c r="AR45" s="3">
        <f t="shared" si="6"/>
        <v>17.806670585496573</v>
      </c>
      <c r="AS45" s="3">
        <f t="shared" si="6"/>
        <v>17.51982711794863</v>
      </c>
      <c r="AT45" s="3">
        <f t="shared" si="6"/>
        <v>18.92295247338048</v>
      </c>
      <c r="AU45" s="3">
        <f t="shared" si="6"/>
        <v>18.348202564530482</v>
      </c>
      <c r="AV45" s="3">
        <f t="shared" si="6"/>
        <v>18.786785535478341</v>
      </c>
      <c r="AW45" s="3">
        <f t="shared" si="6"/>
        <v>20.448107215784734</v>
      </c>
      <c r="AX45" s="3">
        <f t="shared" si="6"/>
        <v>20.381883950903369</v>
      </c>
      <c r="AY45" s="3">
        <f t="shared" si="6"/>
        <v>20.094402699102957</v>
      </c>
      <c r="AZ45" s="3">
        <f t="shared" si="6"/>
        <v>19.574927425466939</v>
      </c>
      <c r="BA45" s="3">
        <f t="shared" si="6"/>
        <v>20.040722524520145</v>
      </c>
      <c r="BB45" s="3">
        <f t="shared" si="6"/>
        <v>18.956276700571987</v>
      </c>
      <c r="BC45" s="3">
        <f t="shared" si="6"/>
        <v>18.537411892762957</v>
      </c>
      <c r="BD45" s="3">
        <f t="shared" si="6"/>
        <v>19.613353926678194</v>
      </c>
      <c r="BE45" s="3">
        <f t="shared" si="6"/>
        <v>21.33430843459044</v>
      </c>
    </row>
    <row r="46" spans="1:57">
      <c r="A46" s="84" t="s">
        <v>231</v>
      </c>
      <c r="B46" s="3">
        <f t="shared" ref="B46:BE46" si="7">(B18/$B$62)*100</f>
        <v>4.9501093268506109</v>
      </c>
      <c r="C46" s="3">
        <f t="shared" si="7"/>
        <v>5.2036285672070468</v>
      </c>
      <c r="D46" s="3">
        <f t="shared" si="7"/>
        <v>4.9646189185942813</v>
      </c>
      <c r="E46" s="3">
        <f t="shared" si="7"/>
        <v>4.2487592438855089</v>
      </c>
      <c r="F46" s="3">
        <f t="shared" si="7"/>
        <v>4.7553193864090302</v>
      </c>
      <c r="G46" s="3">
        <f t="shared" si="7"/>
        <v>4.5814168802358095</v>
      </c>
      <c r="H46" s="3">
        <f t="shared" si="7"/>
        <v>5.2397165261592527</v>
      </c>
      <c r="I46" s="3">
        <f t="shared" si="7"/>
        <v>5.2951506074363515</v>
      </c>
      <c r="J46" s="3">
        <f t="shared" si="7"/>
        <v>5.7934195546777758</v>
      </c>
      <c r="K46" s="3">
        <f t="shared" si="7"/>
        <v>6.3785866063181036</v>
      </c>
      <c r="L46" s="3">
        <f t="shared" si="7"/>
        <v>5.8380113036629009</v>
      </c>
      <c r="M46" s="3">
        <f t="shared" si="7"/>
        <v>6.4681952937900009</v>
      </c>
      <c r="N46" s="3">
        <f t="shared" si="7"/>
        <v>6.4855749146697823</v>
      </c>
      <c r="O46" s="3">
        <f t="shared" si="7"/>
        <v>6.6612313275372914</v>
      </c>
      <c r="P46" s="3">
        <f t="shared" si="7"/>
        <v>5.7882109832826112</v>
      </c>
      <c r="Q46" s="3">
        <f t="shared" si="7"/>
        <v>6.2988104260717703</v>
      </c>
      <c r="R46" s="3">
        <f t="shared" si="7"/>
        <v>4.9795005511518911</v>
      </c>
      <c r="S46" s="3">
        <f t="shared" si="7"/>
        <v>4.9478239332792633</v>
      </c>
      <c r="T46" s="3">
        <f t="shared" si="7"/>
        <v>4.689468162341603</v>
      </c>
      <c r="U46" s="3">
        <f t="shared" si="7"/>
        <v>4.6903716900326016</v>
      </c>
      <c r="V46" s="3">
        <f t="shared" si="7"/>
        <v>4.508337434640401</v>
      </c>
      <c r="W46" s="3">
        <f t="shared" si="7"/>
        <v>4.2242045501654513</v>
      </c>
      <c r="X46" s="3">
        <f t="shared" si="7"/>
        <v>4.4352048403572866</v>
      </c>
      <c r="Y46" s="3">
        <f t="shared" si="7"/>
        <v>5.1133820954826801</v>
      </c>
      <c r="Z46" s="3">
        <f t="shared" si="7"/>
        <v>5.4028829974159107</v>
      </c>
      <c r="AA46" s="3">
        <f t="shared" si="7"/>
        <v>6.3739095217999973</v>
      </c>
      <c r="AB46" s="3">
        <f t="shared" si="7"/>
        <v>5.3684426477825831</v>
      </c>
      <c r="AC46" s="3">
        <f t="shared" si="7"/>
        <v>5.4435417435108109</v>
      </c>
      <c r="AD46" s="3">
        <f t="shared" si="7"/>
        <v>5.1953905206126558</v>
      </c>
      <c r="AE46" s="3">
        <f t="shared" si="7"/>
        <v>5.3366065838468382</v>
      </c>
      <c r="AF46" s="3">
        <f t="shared" si="7"/>
        <v>5.6798408090505843</v>
      </c>
      <c r="AG46" s="3">
        <f t="shared" si="7"/>
        <v>6.8154688192593831</v>
      </c>
      <c r="AH46" s="3">
        <f t="shared" si="7"/>
        <v>6.5090134859480191</v>
      </c>
      <c r="AI46" s="3">
        <f t="shared" si="7"/>
        <v>5.8258402541782841</v>
      </c>
      <c r="AJ46" s="3">
        <f t="shared" si="7"/>
        <v>6.6685658464406856</v>
      </c>
      <c r="AK46" s="3">
        <f t="shared" si="7"/>
        <v>6.2124969572376285</v>
      </c>
      <c r="AL46" s="3">
        <f t="shared" si="7"/>
        <v>6.628491735910548</v>
      </c>
      <c r="AM46" s="3">
        <f t="shared" si="7"/>
        <v>6.1321361414265319</v>
      </c>
      <c r="AN46" s="3">
        <f t="shared" si="7"/>
        <v>6.0387538971275259</v>
      </c>
      <c r="AO46" s="3">
        <f t="shared" si="7"/>
        <v>5.0737331744541896</v>
      </c>
      <c r="AP46" s="3">
        <f t="shared" si="7"/>
        <v>5.3345337850263137</v>
      </c>
      <c r="AQ46" s="3">
        <f t="shared" si="7"/>
        <v>5.7030136368902919</v>
      </c>
      <c r="AR46" s="3">
        <f t="shared" si="7"/>
        <v>5.5882656201335736</v>
      </c>
      <c r="AS46" s="3">
        <f t="shared" si="7"/>
        <v>5.6330699638695219</v>
      </c>
      <c r="AT46" s="3">
        <f t="shared" si="7"/>
        <v>5.5948560574090864</v>
      </c>
      <c r="AU46" s="3">
        <f t="shared" si="7"/>
        <v>5.5363925009327595</v>
      </c>
      <c r="AV46" s="3">
        <f t="shared" si="7"/>
        <v>5.8750027903061044</v>
      </c>
      <c r="AW46" s="3">
        <f t="shared" si="7"/>
        <v>5.5583960576429403</v>
      </c>
      <c r="AX46" s="3">
        <f t="shared" si="7"/>
        <v>5.9486137227785711</v>
      </c>
      <c r="AY46" s="3">
        <f t="shared" si="7"/>
        <v>5.9819910986577831</v>
      </c>
      <c r="AZ46" s="3">
        <f t="shared" si="7"/>
        <v>5.8972189417671084</v>
      </c>
      <c r="BA46" s="3">
        <f t="shared" si="7"/>
        <v>5.8666584463363014</v>
      </c>
      <c r="BB46" s="3">
        <f t="shared" si="7"/>
        <v>5.420050023544869</v>
      </c>
      <c r="BC46" s="3">
        <f t="shared" si="7"/>
        <v>5.6935000217909622</v>
      </c>
      <c r="BD46" s="3">
        <f t="shared" si="7"/>
        <v>5.9923550927604046</v>
      </c>
      <c r="BE46" s="3">
        <f t="shared" si="7"/>
        <v>5.8780322655053325</v>
      </c>
    </row>
    <row r="47" spans="1:57">
      <c r="A47" s="84" t="s">
        <v>232</v>
      </c>
      <c r="B47" s="3">
        <f t="shared" ref="B47:BE47" si="8">(B19/$B$62)*100</f>
        <v>5.7612645986157958</v>
      </c>
      <c r="C47" s="3">
        <f t="shared" si="8"/>
        <v>5.178701832673049</v>
      </c>
      <c r="D47" s="3">
        <f t="shared" si="8"/>
        <v>4.6216504368290643</v>
      </c>
      <c r="E47" s="3">
        <f t="shared" si="8"/>
        <v>4.6571537602165067</v>
      </c>
      <c r="F47" s="3">
        <f t="shared" si="8"/>
        <v>5.3826333474000192</v>
      </c>
      <c r="G47" s="3">
        <f t="shared" si="8"/>
        <v>5.7270899924209973</v>
      </c>
      <c r="H47" s="3">
        <f t="shared" si="8"/>
        <v>5.8685717990937087</v>
      </c>
      <c r="I47" s="3">
        <f t="shared" si="8"/>
        <v>5.390711947931293</v>
      </c>
      <c r="J47" s="3">
        <f t="shared" si="8"/>
        <v>5.3909245426821162</v>
      </c>
      <c r="K47" s="3">
        <f t="shared" si="8"/>
        <v>5.6488019754304242</v>
      </c>
      <c r="L47" s="3">
        <f t="shared" si="8"/>
        <v>6.6167990246152826</v>
      </c>
      <c r="M47" s="3">
        <f t="shared" si="8"/>
        <v>6.0486927017285019</v>
      </c>
      <c r="N47" s="3">
        <f t="shared" si="8"/>
        <v>6.2583111260399864</v>
      </c>
      <c r="O47" s="3">
        <f t="shared" si="8"/>
        <v>6.2350851495125728</v>
      </c>
      <c r="P47" s="3">
        <f t="shared" si="8"/>
        <v>5.990122847876763</v>
      </c>
      <c r="Q47" s="3">
        <f t="shared" si="8"/>
        <v>6.5489812991027438</v>
      </c>
      <c r="R47" s="3">
        <f t="shared" si="8"/>
        <v>6.3388845366019062</v>
      </c>
      <c r="S47" s="3">
        <f t="shared" si="8"/>
        <v>6.3069421752907502</v>
      </c>
      <c r="T47" s="3">
        <f t="shared" si="8"/>
        <v>6.398570512895466</v>
      </c>
      <c r="U47" s="3">
        <f t="shared" si="8"/>
        <v>6.9744365441872871</v>
      </c>
      <c r="V47" s="3">
        <f t="shared" si="8"/>
        <v>6.4447567225117641</v>
      </c>
      <c r="W47" s="3">
        <f t="shared" si="8"/>
        <v>6.7714617058390214</v>
      </c>
      <c r="X47" s="3">
        <f t="shared" si="8"/>
        <v>7.0836570974226074</v>
      </c>
      <c r="Y47" s="3">
        <f t="shared" si="8"/>
        <v>6.3096527583637432</v>
      </c>
      <c r="Z47" s="3">
        <f t="shared" si="8"/>
        <v>6.0255198738887943</v>
      </c>
      <c r="AA47" s="3">
        <f t="shared" si="8"/>
        <v>6.7322379743121763</v>
      </c>
      <c r="AB47" s="3">
        <f t="shared" si="8"/>
        <v>6.7427082657902098</v>
      </c>
      <c r="AC47" s="3">
        <f t="shared" si="8"/>
        <v>7.2234912947764407</v>
      </c>
      <c r="AD47" s="3">
        <f t="shared" si="8"/>
        <v>7.1558330153270191</v>
      </c>
      <c r="AE47" s="3">
        <f t="shared" si="8"/>
        <v>6.4032475974135723</v>
      </c>
      <c r="AF47" s="3">
        <f t="shared" si="8"/>
        <v>6.5649259054144693</v>
      </c>
      <c r="AG47" s="3">
        <f t="shared" si="8"/>
        <v>7.5157559284703703</v>
      </c>
      <c r="AH47" s="3">
        <f t="shared" si="8"/>
        <v>7.2933818191095039</v>
      </c>
      <c r="AI47" s="3">
        <f t="shared" si="8"/>
        <v>6.9609367775100264</v>
      </c>
      <c r="AJ47" s="3">
        <f t="shared" si="8"/>
        <v>7.1812380880503675</v>
      </c>
      <c r="AK47" s="3">
        <f t="shared" si="8"/>
        <v>7.6544208546946768</v>
      </c>
      <c r="AL47" s="3">
        <f t="shared" si="8"/>
        <v>7.5693298056777687</v>
      </c>
      <c r="AM47" s="3">
        <f t="shared" si="8"/>
        <v>7.4729180861795337</v>
      </c>
      <c r="AN47" s="3">
        <f t="shared" si="8"/>
        <v>7.4853548791026805</v>
      </c>
      <c r="AO47" s="3">
        <f t="shared" si="8"/>
        <v>4.1024409066315739</v>
      </c>
      <c r="AP47" s="3">
        <f t="shared" si="8"/>
        <v>5.8446548896261206</v>
      </c>
      <c r="AQ47" s="3">
        <f t="shared" si="8"/>
        <v>6.1985720010587215</v>
      </c>
      <c r="AR47" s="3">
        <f t="shared" si="8"/>
        <v>6.1313389111109462</v>
      </c>
      <c r="AS47" s="3">
        <f t="shared" si="8"/>
        <v>7.0460278265269345</v>
      </c>
      <c r="AT47" s="3">
        <f t="shared" si="8"/>
        <v>6.9537085559820442</v>
      </c>
      <c r="AU47" s="3">
        <f t="shared" si="8"/>
        <v>6.8044670409042922</v>
      </c>
      <c r="AV47" s="3">
        <f t="shared" si="8"/>
        <v>7.3377078246561016</v>
      </c>
      <c r="AW47" s="3">
        <f t="shared" si="8"/>
        <v>7.5110256952645589</v>
      </c>
      <c r="AX47" s="3">
        <f t="shared" si="8"/>
        <v>7.2471424608055006</v>
      </c>
      <c r="AY47" s="3">
        <f t="shared" si="8"/>
        <v>7.5043289606136332</v>
      </c>
      <c r="AZ47" s="3">
        <f t="shared" si="8"/>
        <v>7.2217373880821514</v>
      </c>
      <c r="BA47" s="3">
        <f t="shared" si="8"/>
        <v>6.8777059325628196</v>
      </c>
      <c r="BB47" s="3">
        <f t="shared" si="8"/>
        <v>7.6343306507419024</v>
      </c>
      <c r="BC47" s="3">
        <f t="shared" si="8"/>
        <v>7.3093795741089362</v>
      </c>
      <c r="BD47" s="3">
        <f t="shared" si="8"/>
        <v>7.3128342388098098</v>
      </c>
      <c r="BE47" s="3">
        <f t="shared" si="8"/>
        <v>7.7137347901742954</v>
      </c>
    </row>
    <row r="48" spans="1:57">
      <c r="A48" s="84" t="s">
        <v>233</v>
      </c>
      <c r="B48" s="3">
        <f t="shared" ref="B48:BE48" si="9">(B20/$B$62)*100</f>
        <v>1.0706803138323711</v>
      </c>
      <c r="C48" s="3">
        <f t="shared" si="9"/>
        <v>0.85409941143143231</v>
      </c>
      <c r="D48" s="3">
        <f t="shared" si="9"/>
        <v>0.82651524251214703</v>
      </c>
      <c r="E48" s="3">
        <f t="shared" si="9"/>
        <v>0.76454387264724044</v>
      </c>
      <c r="F48" s="3">
        <f t="shared" si="9"/>
        <v>1.2186994090928902</v>
      </c>
      <c r="G48" s="3">
        <f t="shared" si="9"/>
        <v>2.0636040975512273</v>
      </c>
      <c r="H48" s="3">
        <f t="shared" si="9"/>
        <v>1.6387866367191528</v>
      </c>
      <c r="I48" s="3">
        <f t="shared" si="9"/>
        <v>1.9187739235530534</v>
      </c>
      <c r="J48" s="3">
        <f t="shared" si="9"/>
        <v>2.0492008031829689</v>
      </c>
      <c r="K48" s="3">
        <f t="shared" si="9"/>
        <v>1.8425055566952997</v>
      </c>
      <c r="L48" s="3">
        <f t="shared" si="9"/>
        <v>1.4807755881699525</v>
      </c>
      <c r="M48" s="3">
        <f t="shared" si="9"/>
        <v>1.2328369600226201</v>
      </c>
      <c r="N48" s="3">
        <f t="shared" si="9"/>
        <v>1.3390811867464181</v>
      </c>
      <c r="O48" s="3">
        <f t="shared" si="9"/>
        <v>1.1984497590769987</v>
      </c>
      <c r="P48" s="3">
        <f t="shared" si="9"/>
        <v>1.1329174271358065</v>
      </c>
      <c r="Q48" s="3">
        <f t="shared" si="9"/>
        <v>0.92707255965142965</v>
      </c>
      <c r="R48" s="3">
        <f t="shared" si="9"/>
        <v>1.4194951512452207</v>
      </c>
      <c r="S48" s="3">
        <f t="shared" si="9"/>
        <v>1.6695065782130771</v>
      </c>
      <c r="T48" s="3">
        <f t="shared" si="9"/>
        <v>1.2152447443920162</v>
      </c>
      <c r="U48" s="3">
        <f t="shared" si="9"/>
        <v>1.4412329645168731</v>
      </c>
      <c r="V48" s="3">
        <f t="shared" si="9"/>
        <v>1.7184565195900749</v>
      </c>
      <c r="W48" s="3">
        <f t="shared" si="9"/>
        <v>1.9174983550481157</v>
      </c>
      <c r="X48" s="3">
        <f t="shared" si="9"/>
        <v>1.5845749752592859</v>
      </c>
      <c r="Y48" s="3">
        <f t="shared" si="9"/>
        <v>2.1655964292585654</v>
      </c>
      <c r="Z48" s="3">
        <f t="shared" si="9"/>
        <v>2.169051093959439</v>
      </c>
      <c r="AA48" s="3">
        <f t="shared" si="9"/>
        <v>1.928340687340089</v>
      </c>
      <c r="AB48" s="3">
        <f t="shared" si="9"/>
        <v>2.0759877417866677</v>
      </c>
      <c r="AC48" s="3">
        <f t="shared" si="9"/>
        <v>2.0577577419035946</v>
      </c>
      <c r="AD48" s="3">
        <f t="shared" si="9"/>
        <v>2.2399514433589123</v>
      </c>
      <c r="AE48" s="3">
        <f t="shared" si="9"/>
        <v>1.7272260530615238</v>
      </c>
      <c r="AF48" s="3">
        <f t="shared" si="9"/>
        <v>1.9361535444328344</v>
      </c>
      <c r="AG48" s="3">
        <f t="shared" si="9"/>
        <v>1.783988851531267</v>
      </c>
      <c r="AH48" s="3">
        <f t="shared" si="9"/>
        <v>1.872162524435109</v>
      </c>
      <c r="AI48" s="3">
        <f t="shared" si="9"/>
        <v>1.9819145645474867</v>
      </c>
      <c r="AJ48" s="3">
        <f t="shared" si="9"/>
        <v>2.2074244464829915</v>
      </c>
      <c r="AK48" s="3">
        <f t="shared" si="9"/>
        <v>2.4645046489157134</v>
      </c>
      <c r="AL48" s="3">
        <f t="shared" si="9"/>
        <v>2.0884245347098136</v>
      </c>
      <c r="AM48" s="3">
        <f t="shared" si="9"/>
        <v>2.5030374475023836</v>
      </c>
      <c r="AN48" s="3">
        <f t="shared" si="9"/>
        <v>1.938757830130416</v>
      </c>
      <c r="AO48" s="3">
        <f t="shared" si="9"/>
        <v>1.8223622040548195</v>
      </c>
      <c r="AP48" s="3">
        <f t="shared" si="9"/>
        <v>2.1355142720171099</v>
      </c>
      <c r="AQ48" s="3">
        <f t="shared" si="9"/>
        <v>1.8639776265284231</v>
      </c>
      <c r="AR48" s="3">
        <f t="shared" si="9"/>
        <v>1.9234510080711598</v>
      </c>
      <c r="AS48" s="3">
        <f t="shared" si="9"/>
        <v>2.4251214713257516</v>
      </c>
      <c r="AT48" s="3">
        <f t="shared" si="9"/>
        <v>2.5008583513064475</v>
      </c>
      <c r="AU48" s="3">
        <f t="shared" si="9"/>
        <v>2.2405892276113808</v>
      </c>
      <c r="AV48" s="3">
        <f t="shared" si="9"/>
        <v>2.1287643886784791</v>
      </c>
      <c r="AW48" s="3">
        <f t="shared" si="9"/>
        <v>2.3325896060300373</v>
      </c>
      <c r="AX48" s="3">
        <f t="shared" si="9"/>
        <v>2.8167210023417311</v>
      </c>
      <c r="AY48" s="3">
        <f t="shared" si="9"/>
        <v>2.2541952916640535</v>
      </c>
      <c r="AZ48" s="3">
        <f t="shared" si="9"/>
        <v>1.8615327868939588</v>
      </c>
      <c r="BA48" s="3">
        <f t="shared" si="9"/>
        <v>2.2663663411486707</v>
      </c>
      <c r="BB48" s="3">
        <f t="shared" si="9"/>
        <v>2.5704299835132773</v>
      </c>
      <c r="BC48" s="3">
        <f t="shared" si="9"/>
        <v>2.873111759997534</v>
      </c>
      <c r="BD48" s="3">
        <f t="shared" si="9"/>
        <v>3.5672336214346534</v>
      </c>
      <c r="BE48" s="3">
        <f t="shared" si="9"/>
        <v>2.908668232072682</v>
      </c>
    </row>
    <row r="49" spans="1:57">
      <c r="A49" s="84" t="s">
        <v>234</v>
      </c>
      <c r="B49" s="3">
        <f t="shared" ref="B49:BE49" si="10">(B21/$B$62)*100</f>
        <v>2.3022948540377586</v>
      </c>
      <c r="C49" s="3">
        <f t="shared" si="10"/>
        <v>2.6651409450049268</v>
      </c>
      <c r="D49" s="3">
        <f t="shared" si="10"/>
        <v>2.1878125807195694</v>
      </c>
      <c r="E49" s="3">
        <f t="shared" si="10"/>
        <v>2.2440970409999608</v>
      </c>
      <c r="F49" s="3">
        <f t="shared" si="10"/>
        <v>2.7745209443033643</v>
      </c>
      <c r="G49" s="3">
        <f t="shared" si="10"/>
        <v>2.6446255515505066</v>
      </c>
      <c r="H49" s="3">
        <f t="shared" si="10"/>
        <v>3.0823581434950791</v>
      </c>
      <c r="I49" s="3">
        <f t="shared" si="10"/>
        <v>2.3132966323928494</v>
      </c>
      <c r="J49" s="3">
        <f t="shared" si="10"/>
        <v>2.6395764262184604</v>
      </c>
      <c r="K49" s="3">
        <f t="shared" si="10"/>
        <v>2.1608130473650475</v>
      </c>
      <c r="L49" s="3">
        <f t="shared" si="10"/>
        <v>2.1482168083787845</v>
      </c>
      <c r="M49" s="3">
        <f t="shared" si="10"/>
        <v>2.2503154374615337</v>
      </c>
      <c r="N49" s="3">
        <f t="shared" si="10"/>
        <v>2.9891353452591902</v>
      </c>
      <c r="O49" s="3">
        <f t="shared" si="10"/>
        <v>3.1859449358335894</v>
      </c>
      <c r="P49" s="3">
        <f t="shared" si="10"/>
        <v>2.8387777077396184</v>
      </c>
      <c r="Q49" s="3">
        <f t="shared" si="10"/>
        <v>2.9894542373854245</v>
      </c>
      <c r="R49" s="3">
        <f t="shared" si="10"/>
        <v>2.981907123731208</v>
      </c>
      <c r="S49" s="3">
        <f t="shared" si="10"/>
        <v>2.261104621065801</v>
      </c>
      <c r="T49" s="3">
        <f t="shared" si="10"/>
        <v>2.0465965174853866</v>
      </c>
      <c r="U49" s="3">
        <f t="shared" si="10"/>
        <v>2.6271927819830201</v>
      </c>
      <c r="V49" s="3">
        <f t="shared" si="10"/>
        <v>2.4324559902291454</v>
      </c>
      <c r="W49" s="3">
        <f t="shared" si="10"/>
        <v>2.310639198007562</v>
      </c>
      <c r="X49" s="3">
        <f t="shared" si="10"/>
        <v>2.9133984652784939</v>
      </c>
      <c r="Y49" s="3">
        <f t="shared" si="10"/>
        <v>2.5478949399260382</v>
      </c>
      <c r="Z49" s="3">
        <f t="shared" si="10"/>
        <v>2.3913720546325989</v>
      </c>
      <c r="AA49" s="3">
        <f t="shared" si="10"/>
        <v>2.2353806562162175</v>
      </c>
      <c r="AB49" s="3">
        <f t="shared" si="10"/>
        <v>2.3246173028741746</v>
      </c>
      <c r="AC49" s="3">
        <f t="shared" si="10"/>
        <v>2.0710980625177382</v>
      </c>
      <c r="AD49" s="3">
        <f t="shared" si="10"/>
        <v>2.2068398109182286</v>
      </c>
      <c r="AE49" s="3">
        <f t="shared" si="10"/>
        <v>2.0673776543783355</v>
      </c>
      <c r="AF49" s="3">
        <f t="shared" si="10"/>
        <v>2.4610499842148399</v>
      </c>
      <c r="AG49" s="3">
        <f t="shared" si="10"/>
        <v>3.1086135952217204</v>
      </c>
      <c r="AH49" s="3">
        <f t="shared" si="10"/>
        <v>2.5241374765215672</v>
      </c>
      <c r="AI49" s="3">
        <f t="shared" si="10"/>
        <v>2.4248025791995169</v>
      </c>
      <c r="AJ49" s="3">
        <f t="shared" si="10"/>
        <v>2.7362007404675173</v>
      </c>
      <c r="AK49" s="3">
        <f t="shared" si="10"/>
        <v>2.441757010577652</v>
      </c>
      <c r="AL49" s="3">
        <f t="shared" si="10"/>
        <v>2.6738041811009645</v>
      </c>
      <c r="AM49" s="3">
        <f t="shared" si="10"/>
        <v>2.1841984699555783</v>
      </c>
      <c r="AN49" s="3">
        <f t="shared" si="10"/>
        <v>2.5285488176011448</v>
      </c>
      <c r="AO49" s="3">
        <f t="shared" si="10"/>
        <v>2.0654643016209286</v>
      </c>
      <c r="AP49" s="3">
        <f t="shared" si="10"/>
        <v>2.1893007439753305</v>
      </c>
      <c r="AQ49" s="3">
        <f t="shared" si="10"/>
        <v>2.1543820561526514</v>
      </c>
      <c r="AR49" s="3">
        <f t="shared" si="10"/>
        <v>1.899002611726514</v>
      </c>
      <c r="AS49" s="3">
        <f t="shared" si="10"/>
        <v>3.2548256351002438</v>
      </c>
      <c r="AT49" s="3">
        <f t="shared" si="10"/>
        <v>2.6718376796558516</v>
      </c>
      <c r="AU49" s="3">
        <f t="shared" si="10"/>
        <v>2.1295616189940652</v>
      </c>
      <c r="AV49" s="3">
        <f t="shared" si="10"/>
        <v>2.2027473619648861</v>
      </c>
      <c r="AW49" s="3">
        <f t="shared" si="10"/>
        <v>2.1355142720171099</v>
      </c>
      <c r="AX49" s="3">
        <f t="shared" si="10"/>
        <v>2.4439361067735876</v>
      </c>
      <c r="AY49" s="3">
        <f t="shared" si="10"/>
        <v>2.7444919357496147</v>
      </c>
      <c r="AZ49" s="3">
        <f t="shared" si="10"/>
        <v>2.4192219669904129</v>
      </c>
      <c r="BA49" s="3">
        <f t="shared" si="10"/>
        <v>2.4455837160924658</v>
      </c>
      <c r="BB49" s="3">
        <f t="shared" si="10"/>
        <v>2.3460893727072984</v>
      </c>
      <c r="BC49" s="3">
        <f t="shared" si="10"/>
        <v>2.4790142406593838</v>
      </c>
      <c r="BD49" s="3">
        <f t="shared" si="10"/>
        <v>2.6550958430285396</v>
      </c>
      <c r="BE49" s="3">
        <f t="shared" si="10"/>
        <v>2.6091753768507702</v>
      </c>
    </row>
    <row r="50" spans="1:57">
      <c r="A50" s="84" t="s">
        <v>235</v>
      </c>
      <c r="B50" s="3">
        <f t="shared" ref="B50:BE50" si="11">(B22/$B$62)*100</f>
        <v>0.66005355261773235</v>
      </c>
      <c r="C50" s="3">
        <f t="shared" si="11"/>
        <v>0.39197157182991993</v>
      </c>
      <c r="D50" s="3">
        <f t="shared" si="11"/>
        <v>0.57549399047788119</v>
      </c>
      <c r="E50" s="3">
        <f t="shared" si="11"/>
        <v>0.88402212260977076</v>
      </c>
      <c r="F50" s="3">
        <f t="shared" si="11"/>
        <v>0.71469040357924518</v>
      </c>
      <c r="G50" s="3">
        <f t="shared" si="11"/>
        <v>0.36800151367462586</v>
      </c>
      <c r="H50" s="3">
        <f t="shared" si="11"/>
        <v>0.54961057956518</v>
      </c>
      <c r="I50" s="3">
        <f t="shared" si="11"/>
        <v>0.3192641670484514</v>
      </c>
      <c r="J50" s="3">
        <f t="shared" si="11"/>
        <v>0.96528646611186519</v>
      </c>
      <c r="K50" s="3">
        <f t="shared" si="11"/>
        <v>0.60185573957993399</v>
      </c>
      <c r="L50" s="3">
        <f t="shared" si="11"/>
        <v>0.63640238658867276</v>
      </c>
      <c r="M50" s="3">
        <f t="shared" si="11"/>
        <v>0.67865559331474545</v>
      </c>
      <c r="N50" s="3">
        <f t="shared" si="11"/>
        <v>0.28322935678395161</v>
      </c>
      <c r="O50" s="3">
        <f t="shared" si="11"/>
        <v>0.50794200840387049</v>
      </c>
      <c r="P50" s="3">
        <f t="shared" si="11"/>
        <v>0.58171238693945415</v>
      </c>
      <c r="Q50" s="3">
        <f t="shared" si="11"/>
        <v>0.74408162788052601</v>
      </c>
      <c r="R50" s="3">
        <f t="shared" si="11"/>
        <v>1.0235374278373692</v>
      </c>
      <c r="S50" s="3">
        <f t="shared" si="11"/>
        <v>0.66914197821541588</v>
      </c>
      <c r="T50" s="3">
        <f t="shared" si="11"/>
        <v>0.76289626332836213</v>
      </c>
      <c r="U50" s="3">
        <f t="shared" si="11"/>
        <v>0.80068498028715174</v>
      </c>
      <c r="V50" s="3">
        <f t="shared" si="11"/>
        <v>0.91856876961850942</v>
      </c>
      <c r="W50" s="3">
        <f t="shared" si="11"/>
        <v>0.70926923743325854</v>
      </c>
      <c r="X50" s="3">
        <f t="shared" si="11"/>
        <v>0.46521046348844597</v>
      </c>
      <c r="Y50" s="3">
        <f t="shared" si="11"/>
        <v>0.85479034437160717</v>
      </c>
      <c r="Z50" s="3">
        <f t="shared" si="11"/>
        <v>0.42518950164601488</v>
      </c>
      <c r="AA50" s="3">
        <f t="shared" si="11"/>
        <v>0.67243719685317249</v>
      </c>
      <c r="AB50" s="3">
        <f t="shared" si="11"/>
        <v>0.72510754636957264</v>
      </c>
      <c r="AC50" s="3">
        <f t="shared" si="11"/>
        <v>0.90464381343960243</v>
      </c>
      <c r="AD50" s="3">
        <f t="shared" si="11"/>
        <v>0.6251880134827591</v>
      </c>
      <c r="AE50" s="3">
        <f t="shared" si="11"/>
        <v>0.5668307543818436</v>
      </c>
      <c r="AF50" s="3">
        <f t="shared" si="11"/>
        <v>0.64394950024288944</v>
      </c>
      <c r="AG50" s="3">
        <f t="shared" si="11"/>
        <v>0.57278340740488776</v>
      </c>
      <c r="AH50" s="3">
        <f t="shared" si="11"/>
        <v>0.90188008167890321</v>
      </c>
      <c r="AI50" s="3">
        <f t="shared" si="11"/>
        <v>1.0042444542001814</v>
      </c>
      <c r="AJ50" s="3">
        <f t="shared" si="11"/>
        <v>0.91761209323980575</v>
      </c>
      <c r="AK50" s="3">
        <f t="shared" si="11"/>
        <v>1.1694305755896581</v>
      </c>
      <c r="AL50" s="3">
        <f t="shared" si="11"/>
        <v>1.1436003133646626</v>
      </c>
      <c r="AM50" s="3">
        <f t="shared" si="11"/>
        <v>1.1025163777681166</v>
      </c>
      <c r="AN50" s="3">
        <f t="shared" si="11"/>
        <v>1.2496319453376377</v>
      </c>
      <c r="AO50" s="3">
        <f t="shared" si="11"/>
        <v>0.56608667275396307</v>
      </c>
      <c r="AP50" s="3">
        <f t="shared" si="11"/>
        <v>0.94875722423537634</v>
      </c>
      <c r="AQ50" s="3">
        <f t="shared" si="11"/>
        <v>0.83283993634913156</v>
      </c>
      <c r="AR50" s="3">
        <f t="shared" si="11"/>
        <v>0.68646845040749094</v>
      </c>
      <c r="AS50" s="3">
        <f t="shared" si="11"/>
        <v>1.0096124716584622</v>
      </c>
      <c r="AT50" s="3">
        <f t="shared" si="11"/>
        <v>1.0162560576216813</v>
      </c>
      <c r="AU50" s="3">
        <f t="shared" si="11"/>
        <v>1.2050401963525117</v>
      </c>
      <c r="AV50" s="3">
        <f t="shared" si="11"/>
        <v>0.93493856543188092</v>
      </c>
      <c r="AW50" s="3">
        <f t="shared" si="11"/>
        <v>0.82933212296055192</v>
      </c>
      <c r="AX50" s="3">
        <f t="shared" si="11"/>
        <v>0.90512215162895404</v>
      </c>
      <c r="AY50" s="3">
        <f t="shared" si="11"/>
        <v>0.84006815787711386</v>
      </c>
      <c r="AZ50" s="3">
        <f t="shared" si="11"/>
        <v>1.008177457090407</v>
      </c>
      <c r="BA50" s="3">
        <f t="shared" si="11"/>
        <v>0.89348258902139444</v>
      </c>
      <c r="BB50" s="3">
        <f t="shared" si="11"/>
        <v>0.52223900539671775</v>
      </c>
      <c r="BC50" s="3">
        <f t="shared" si="11"/>
        <v>0.87833521302525508</v>
      </c>
      <c r="BD50" s="3">
        <f t="shared" si="11"/>
        <v>0.86589842010210916</v>
      </c>
      <c r="BE50" s="3">
        <f t="shared" si="11"/>
        <v>0.70448585553974086</v>
      </c>
    </row>
    <row r="51" spans="1:57">
      <c r="A51" s="84" t="s">
        <v>236</v>
      </c>
      <c r="B51" s="3">
        <f t="shared" ref="B51:BE51" si="12">(B23/$B$62)*100</f>
        <v>2.3082475070608033</v>
      </c>
      <c r="C51" s="3">
        <f t="shared" si="12"/>
        <v>2.5856836568848278</v>
      </c>
      <c r="D51" s="3">
        <f t="shared" si="12"/>
        <v>2.5480543859891553</v>
      </c>
      <c r="E51" s="3">
        <f t="shared" si="12"/>
        <v>2.2303315308841709</v>
      </c>
      <c r="F51" s="3">
        <f t="shared" si="12"/>
        <v>2.5961007996751553</v>
      </c>
      <c r="G51" s="3">
        <f t="shared" si="12"/>
        <v>2.8119907691359192</v>
      </c>
      <c r="H51" s="3">
        <f t="shared" si="12"/>
        <v>3.703878897526141</v>
      </c>
      <c r="I51" s="3">
        <f t="shared" si="12"/>
        <v>3.4470644385319478</v>
      </c>
      <c r="J51" s="3">
        <f t="shared" si="12"/>
        <v>3.5695721636937066</v>
      </c>
      <c r="K51" s="3">
        <f t="shared" si="12"/>
        <v>3.7985367103300853</v>
      </c>
      <c r="L51" s="3">
        <f t="shared" si="12"/>
        <v>2.9423645000781287</v>
      </c>
      <c r="M51" s="3">
        <f t="shared" si="12"/>
        <v>2.8016267750332977</v>
      </c>
      <c r="N51" s="3">
        <f t="shared" si="12"/>
        <v>3.9196094209237877</v>
      </c>
      <c r="O51" s="3">
        <f t="shared" si="12"/>
        <v>3.6523246704515619</v>
      </c>
      <c r="P51" s="3">
        <f t="shared" si="12"/>
        <v>4.7045623896500368</v>
      </c>
      <c r="Q51" s="3">
        <f t="shared" si="12"/>
        <v>3.6885720754668845</v>
      </c>
      <c r="R51" s="3">
        <f t="shared" si="12"/>
        <v>4.0298397992255177</v>
      </c>
      <c r="S51" s="3">
        <f t="shared" si="12"/>
        <v>3.758994086677006</v>
      </c>
      <c r="T51" s="3">
        <f t="shared" si="12"/>
        <v>3.6084770030943165</v>
      </c>
      <c r="U51" s="3">
        <f t="shared" si="12"/>
        <v>3.5163171786125429</v>
      </c>
      <c r="V51" s="3">
        <f t="shared" si="12"/>
        <v>3.4699715229331276</v>
      </c>
      <c r="W51" s="3">
        <f t="shared" si="12"/>
        <v>3.1687247610169256</v>
      </c>
      <c r="X51" s="3">
        <f t="shared" si="12"/>
        <v>2.7592141222441078</v>
      </c>
      <c r="Y51" s="3">
        <f t="shared" si="12"/>
        <v>3.4100198032010391</v>
      </c>
      <c r="Z51" s="3">
        <f t="shared" si="12"/>
        <v>3.4428125435154882</v>
      </c>
      <c r="AA51" s="3">
        <f t="shared" si="12"/>
        <v>3.4766151088963464</v>
      </c>
      <c r="AB51" s="3">
        <f t="shared" si="12"/>
        <v>3.0338333916197278</v>
      </c>
      <c r="AC51" s="3">
        <f t="shared" si="12"/>
        <v>2.6249073884116729</v>
      </c>
      <c r="AD51" s="3">
        <f t="shared" si="12"/>
        <v>3.2087457228593568</v>
      </c>
      <c r="AE51" s="3">
        <f t="shared" si="12"/>
        <v>3.0748110298408622</v>
      </c>
      <c r="AF51" s="3">
        <f t="shared" si="12"/>
        <v>2.9667597477350687</v>
      </c>
      <c r="AG51" s="3">
        <f t="shared" si="12"/>
        <v>3.5936485192244119</v>
      </c>
      <c r="AH51" s="3">
        <f t="shared" si="12"/>
        <v>3.1150445864341165</v>
      </c>
      <c r="AI51" s="3">
        <f t="shared" si="12"/>
        <v>3.4599264209567404</v>
      </c>
      <c r="AJ51" s="3">
        <f t="shared" si="12"/>
        <v>4.1577155418455556</v>
      </c>
      <c r="AK51" s="3">
        <f t="shared" si="12"/>
        <v>4.1753609061638652</v>
      </c>
      <c r="AL51" s="3">
        <f t="shared" si="12"/>
        <v>4.6291975504832816</v>
      </c>
      <c r="AM51" s="3">
        <f t="shared" si="12"/>
        <v>3.7043040870277868</v>
      </c>
      <c r="AN51" s="3">
        <f t="shared" si="12"/>
        <v>3.8118770309442289</v>
      </c>
      <c r="AO51" s="3">
        <f t="shared" si="12"/>
        <v>2.7881801570437426</v>
      </c>
      <c r="AP51" s="3">
        <f t="shared" si="12"/>
        <v>3.4385074998113216</v>
      </c>
      <c r="AQ51" s="3">
        <f t="shared" si="12"/>
        <v>2.909359165012857</v>
      </c>
      <c r="AR51" s="3">
        <f t="shared" si="12"/>
        <v>2.8992077656610582</v>
      </c>
      <c r="AS51" s="3">
        <f t="shared" si="12"/>
        <v>3.6883594807160613</v>
      </c>
      <c r="AT51" s="3">
        <f t="shared" si="12"/>
        <v>3.6025774987589783</v>
      </c>
      <c r="AU51" s="3">
        <f t="shared" si="12"/>
        <v>4.290799855860759</v>
      </c>
      <c r="AV51" s="3">
        <f t="shared" si="12"/>
        <v>4.1030255421963373</v>
      </c>
      <c r="AW51" s="3">
        <f t="shared" si="12"/>
        <v>3.4595012314550941</v>
      </c>
      <c r="AX51" s="3">
        <f t="shared" si="12"/>
        <v>3.6753912009158585</v>
      </c>
      <c r="AY51" s="3">
        <f t="shared" si="12"/>
        <v>4.051099274307818</v>
      </c>
      <c r="AZ51" s="3">
        <f t="shared" si="12"/>
        <v>3.9052061265555293</v>
      </c>
      <c r="BA51" s="3">
        <f t="shared" si="12"/>
        <v>3.3041476172911817</v>
      </c>
      <c r="BB51" s="3">
        <f t="shared" si="12"/>
        <v>3.5141912311043124</v>
      </c>
      <c r="BC51" s="3">
        <f t="shared" si="12"/>
        <v>3.1539494258347269</v>
      </c>
      <c r="BD51" s="3">
        <f t="shared" si="12"/>
        <v>3.4156004154101431</v>
      </c>
      <c r="BE51" s="3">
        <f t="shared" si="12"/>
        <v>3.7971548444497358</v>
      </c>
    </row>
    <row r="52" spans="1:57">
      <c r="A52" s="84" t="s">
        <v>237</v>
      </c>
      <c r="B52" s="3">
        <f t="shared" ref="B52:BE52" si="13">(B24/$B$62)*100</f>
        <v>4.1156749298703073</v>
      </c>
      <c r="C52" s="3">
        <f t="shared" si="13"/>
        <v>4.8006020683343307</v>
      </c>
      <c r="D52" s="3">
        <f t="shared" si="13"/>
        <v>4.2678396227718736</v>
      </c>
      <c r="E52" s="3">
        <f t="shared" si="13"/>
        <v>4.0359518983116782</v>
      </c>
      <c r="F52" s="3">
        <f t="shared" si="13"/>
        <v>4.1366155128263724</v>
      </c>
      <c r="G52" s="3">
        <f t="shared" si="13"/>
        <v>4.6134655389223784</v>
      </c>
      <c r="H52" s="3">
        <f t="shared" si="13"/>
        <v>4.5706276966315427</v>
      </c>
      <c r="I52" s="3">
        <f t="shared" si="13"/>
        <v>4.9969333207193785</v>
      </c>
      <c r="J52" s="3">
        <f t="shared" si="13"/>
        <v>4.7426699987350611</v>
      </c>
      <c r="K52" s="3">
        <f t="shared" si="13"/>
        <v>4.035633006185444</v>
      </c>
      <c r="L52" s="3">
        <f t="shared" si="13"/>
        <v>4.5837022738071571</v>
      </c>
      <c r="M52" s="3">
        <f t="shared" si="13"/>
        <v>4.5126424783445671</v>
      </c>
      <c r="N52" s="3">
        <f t="shared" si="13"/>
        <v>5.2439152724880067</v>
      </c>
      <c r="O52" s="3">
        <f t="shared" si="13"/>
        <v>5.1135946902335032</v>
      </c>
      <c r="P52" s="3">
        <f t="shared" si="13"/>
        <v>4.9354934377315285</v>
      </c>
      <c r="Q52" s="3">
        <f t="shared" si="13"/>
        <v>5.3345869337140197</v>
      </c>
      <c r="R52" s="3">
        <f t="shared" si="13"/>
        <v>5.7540895257755196</v>
      </c>
      <c r="S52" s="3">
        <f t="shared" si="13"/>
        <v>5.5392093813811645</v>
      </c>
      <c r="T52" s="3">
        <f t="shared" si="13"/>
        <v>5.2877097911575461</v>
      </c>
      <c r="U52" s="3">
        <f t="shared" si="13"/>
        <v>5.6328042204309936</v>
      </c>
      <c r="V52" s="3">
        <f t="shared" si="13"/>
        <v>5.5443648040886222</v>
      </c>
      <c r="W52" s="3">
        <f t="shared" si="13"/>
        <v>6.1222504855132618</v>
      </c>
      <c r="X52" s="3">
        <f t="shared" si="13"/>
        <v>5.8213757644110009</v>
      </c>
      <c r="Y52" s="3">
        <f t="shared" si="13"/>
        <v>5.6217492933881976</v>
      </c>
      <c r="Z52" s="3">
        <f t="shared" si="13"/>
        <v>5.1143919205490898</v>
      </c>
      <c r="AA52" s="3">
        <f t="shared" si="13"/>
        <v>5.1251811041533575</v>
      </c>
      <c r="AB52" s="3">
        <f t="shared" si="13"/>
        <v>6.1682772490664437</v>
      </c>
      <c r="AC52" s="3">
        <f t="shared" si="13"/>
        <v>6.5942108323403383</v>
      </c>
      <c r="AD52" s="3">
        <f t="shared" si="13"/>
        <v>6.7438775369197357</v>
      </c>
      <c r="AE52" s="3">
        <f t="shared" si="13"/>
        <v>6.2408252077847948</v>
      </c>
      <c r="AF52" s="3">
        <f t="shared" si="13"/>
        <v>6.1732732257107843</v>
      </c>
      <c r="AG52" s="3">
        <f t="shared" si="13"/>
        <v>6.048745850416207</v>
      </c>
      <c r="AH52" s="3">
        <f t="shared" si="13"/>
        <v>5.8198876011552398</v>
      </c>
      <c r="AI52" s="3">
        <f t="shared" si="13"/>
        <v>7.3625814105023935</v>
      </c>
      <c r="AJ52" s="3">
        <f t="shared" si="13"/>
        <v>5.9771545680765596</v>
      </c>
      <c r="AK52" s="3">
        <f t="shared" si="13"/>
        <v>5.5884782148843968</v>
      </c>
      <c r="AL52" s="3">
        <f t="shared" si="13"/>
        <v>6.2338095810076357</v>
      </c>
      <c r="AM52" s="3">
        <f t="shared" si="13"/>
        <v>5.9999022064146219</v>
      </c>
      <c r="AN52" s="3">
        <f t="shared" si="13"/>
        <v>6.6560759048298337</v>
      </c>
      <c r="AO52" s="3">
        <f t="shared" si="13"/>
        <v>5.8008603709565811</v>
      </c>
      <c r="AP52" s="3">
        <f t="shared" si="13"/>
        <v>6.5103422031406621</v>
      </c>
      <c r="AQ52" s="3">
        <f t="shared" si="13"/>
        <v>6.2728207177836577</v>
      </c>
      <c r="AR52" s="3">
        <f t="shared" si="13"/>
        <v>6.3265540410541723</v>
      </c>
      <c r="AS52" s="3">
        <f t="shared" si="13"/>
        <v>5.2615606368063164</v>
      </c>
      <c r="AT52" s="3">
        <f t="shared" si="13"/>
        <v>6.331603166386218</v>
      </c>
      <c r="AU52" s="3">
        <f t="shared" si="13"/>
        <v>6.4408768683092452</v>
      </c>
      <c r="AV52" s="3">
        <f t="shared" si="13"/>
        <v>6.2782950326173497</v>
      </c>
      <c r="AW52" s="3">
        <f t="shared" si="13"/>
        <v>7.2867382331462851</v>
      </c>
      <c r="AX52" s="3">
        <f t="shared" si="13"/>
        <v>7.0651613541010061</v>
      </c>
      <c r="AY52" s="3">
        <f t="shared" si="13"/>
        <v>6.5219817657482224</v>
      </c>
      <c r="AZ52" s="3">
        <f t="shared" si="13"/>
        <v>6.3428706881798389</v>
      </c>
      <c r="BA52" s="3">
        <f t="shared" si="13"/>
        <v>7.1778897207249059</v>
      </c>
      <c r="BB52" s="3">
        <f t="shared" si="13"/>
        <v>6.1992097853111909</v>
      </c>
      <c r="BC52" s="3">
        <f t="shared" si="13"/>
        <v>5.9141202244575375</v>
      </c>
      <c r="BD52" s="3">
        <f t="shared" si="13"/>
        <v>6.6014390538683214</v>
      </c>
      <c r="BE52" s="3">
        <f t="shared" si="13"/>
        <v>7.3748587573624222</v>
      </c>
    </row>
    <row r="53" spans="1:57">
      <c r="A53" s="84" t="s">
        <v>238</v>
      </c>
      <c r="B53" s="3">
        <f t="shared" ref="B53:BE53" si="14">(B25/$B$62)*100</f>
        <v>5.6719748032701318</v>
      </c>
      <c r="C53" s="3">
        <f t="shared" si="14"/>
        <v>6.0984398734210856</v>
      </c>
      <c r="D53" s="3">
        <f t="shared" si="14"/>
        <v>5.4224948631793337</v>
      </c>
      <c r="E53" s="3">
        <f t="shared" si="14"/>
        <v>5.3353310153419002</v>
      </c>
      <c r="F53" s="3">
        <f t="shared" si="14"/>
        <v>5.3762555048753287</v>
      </c>
      <c r="G53" s="3">
        <f t="shared" si="14"/>
        <v>5.4455613936436293</v>
      </c>
      <c r="H53" s="3">
        <f t="shared" si="14"/>
        <v>5.5867774568778126</v>
      </c>
      <c r="I53" s="3">
        <f t="shared" si="14"/>
        <v>5.2946722692470001</v>
      </c>
      <c r="J53" s="3">
        <f t="shared" si="14"/>
        <v>5.170410637390952</v>
      </c>
      <c r="K53" s="3">
        <f t="shared" si="14"/>
        <v>4.9325702599077124</v>
      </c>
      <c r="L53" s="3">
        <f t="shared" si="14"/>
        <v>4.757870523418906</v>
      </c>
      <c r="M53" s="3">
        <f t="shared" si="14"/>
        <v>5.2356772258936157</v>
      </c>
      <c r="N53" s="3">
        <f t="shared" si="14"/>
        <v>5.3944323560706966</v>
      </c>
      <c r="O53" s="3">
        <f t="shared" si="14"/>
        <v>5.0697470228762578</v>
      </c>
      <c r="P53" s="3">
        <f t="shared" si="14"/>
        <v>4.7185936432043558</v>
      </c>
      <c r="Q53" s="3">
        <f t="shared" si="14"/>
        <v>4.3512299137821984</v>
      </c>
      <c r="R53" s="3">
        <f t="shared" si="14"/>
        <v>4.8712898229829804</v>
      </c>
      <c r="S53" s="3">
        <f t="shared" si="14"/>
        <v>4.5109417203379829</v>
      </c>
      <c r="T53" s="3">
        <f t="shared" si="14"/>
        <v>5.0222852447550217</v>
      </c>
      <c r="U53" s="3">
        <f t="shared" si="14"/>
        <v>4.9933192099553869</v>
      </c>
      <c r="V53" s="3">
        <f t="shared" si="14"/>
        <v>4.6298884834234553</v>
      </c>
      <c r="W53" s="3">
        <f t="shared" si="14"/>
        <v>5.038017256315924</v>
      </c>
      <c r="X53" s="3">
        <f t="shared" si="14"/>
        <v>4.3333188060253605</v>
      </c>
      <c r="Y53" s="3">
        <f t="shared" si="14"/>
        <v>4.290799855860759</v>
      </c>
      <c r="Z53" s="3">
        <f t="shared" si="14"/>
        <v>4.1440563291051777</v>
      </c>
      <c r="AA53" s="3">
        <f t="shared" si="14"/>
        <v>4.1833332093197289</v>
      </c>
      <c r="AB53" s="3">
        <f t="shared" si="14"/>
        <v>4.8424300855587576</v>
      </c>
      <c r="AC53" s="3">
        <f t="shared" si="14"/>
        <v>4.8928150415038107</v>
      </c>
      <c r="AD53" s="3">
        <f t="shared" si="14"/>
        <v>4.7867834095308348</v>
      </c>
      <c r="AE53" s="3">
        <f t="shared" si="14"/>
        <v>4.207303267475023</v>
      </c>
      <c r="AF53" s="3">
        <f t="shared" si="14"/>
        <v>3.8124616665089919</v>
      </c>
      <c r="AG53" s="3">
        <f t="shared" si="14"/>
        <v>3.9654235897261461</v>
      </c>
      <c r="AH53" s="3">
        <f t="shared" si="14"/>
        <v>4.3957685140796192</v>
      </c>
      <c r="AI53" s="3">
        <f t="shared" si="14"/>
        <v>4.5817357723620447</v>
      </c>
      <c r="AJ53" s="3">
        <f t="shared" si="14"/>
        <v>4.7252903778552806</v>
      </c>
      <c r="AK53" s="3">
        <f t="shared" si="14"/>
        <v>5.4182961168505788</v>
      </c>
      <c r="AL53" s="3">
        <f t="shared" si="14"/>
        <v>5.1331002586215142</v>
      </c>
      <c r="AM53" s="3">
        <f t="shared" si="14"/>
        <v>5.0378046615651009</v>
      </c>
      <c r="AN53" s="3">
        <f t="shared" si="14"/>
        <v>5.0462553029103159</v>
      </c>
      <c r="AO53" s="3">
        <f t="shared" si="14"/>
        <v>4.5698836150036621</v>
      </c>
      <c r="AP53" s="3">
        <f t="shared" si="14"/>
        <v>3.9468746977168387</v>
      </c>
      <c r="AQ53" s="3">
        <f t="shared" si="14"/>
        <v>4.9180606681640429</v>
      </c>
      <c r="AR53" s="3">
        <f t="shared" si="14"/>
        <v>4.1352336469460234</v>
      </c>
      <c r="AS53" s="3">
        <f t="shared" si="14"/>
        <v>4.476341924641539</v>
      </c>
      <c r="AT53" s="3">
        <f t="shared" si="14"/>
        <v>4.5261953937095338</v>
      </c>
      <c r="AU53" s="3">
        <f t="shared" si="14"/>
        <v>4.0563078457029818</v>
      </c>
      <c r="AV53" s="3">
        <f t="shared" si="14"/>
        <v>4.5330515744235758</v>
      </c>
      <c r="AW53" s="3">
        <f t="shared" si="14"/>
        <v>4.2679990688349916</v>
      </c>
      <c r="AX53" s="3">
        <f t="shared" si="14"/>
        <v>4.2172952207637042</v>
      </c>
      <c r="AY53" s="3">
        <f t="shared" si="14"/>
        <v>4.1329482533746758</v>
      </c>
      <c r="AZ53" s="3">
        <f t="shared" si="14"/>
        <v>3.9953463009044841</v>
      </c>
      <c r="BA53" s="3">
        <f t="shared" si="14"/>
        <v>4.5598385130272749</v>
      </c>
      <c r="BB53" s="3">
        <f t="shared" si="14"/>
        <v>4.533529912612928</v>
      </c>
      <c r="BC53" s="3">
        <f t="shared" si="14"/>
        <v>5.3793912774499688</v>
      </c>
      <c r="BD53" s="3">
        <f t="shared" si="14"/>
        <v>5.3458013068199337</v>
      </c>
      <c r="BE53" s="3">
        <f t="shared" si="14"/>
        <v>4.4527970559878911</v>
      </c>
    </row>
    <row r="54" spans="1:57">
      <c r="A54" s="84" t="s">
        <v>239</v>
      </c>
      <c r="B54" s="3">
        <f t="shared" ref="B54:BE54" si="15">(B26/$B$62)*100</f>
        <v>6.2053750330850583</v>
      </c>
      <c r="C54" s="3">
        <f t="shared" si="15"/>
        <v>6.2520927295784139</v>
      </c>
      <c r="D54" s="3">
        <f t="shared" si="15"/>
        <v>6.2124438085499234</v>
      </c>
      <c r="E54" s="3">
        <f t="shared" si="15"/>
        <v>6.4194047984761209</v>
      </c>
      <c r="F54" s="3">
        <f t="shared" si="15"/>
        <v>5.9345824692242521</v>
      </c>
      <c r="G54" s="3">
        <f t="shared" si="15"/>
        <v>6.8787157576292284</v>
      </c>
      <c r="H54" s="3">
        <f t="shared" si="15"/>
        <v>6.7638614434970989</v>
      </c>
      <c r="I54" s="3">
        <f t="shared" si="15"/>
        <v>7.2325265716864182</v>
      </c>
      <c r="J54" s="3">
        <f t="shared" si="15"/>
        <v>7.8688226608996796</v>
      </c>
      <c r="K54" s="3">
        <f t="shared" si="15"/>
        <v>7.3489221977620147</v>
      </c>
      <c r="L54" s="3">
        <f t="shared" si="15"/>
        <v>7.774643186285088</v>
      </c>
      <c r="M54" s="3">
        <f t="shared" si="15"/>
        <v>7.5304249662771578</v>
      </c>
      <c r="N54" s="3">
        <f t="shared" si="15"/>
        <v>7.8737654888563142</v>
      </c>
      <c r="O54" s="3">
        <f t="shared" si="15"/>
        <v>7.812219308493054</v>
      </c>
      <c r="P54" s="3">
        <f t="shared" si="15"/>
        <v>6.8562870114174013</v>
      </c>
      <c r="Q54" s="3">
        <f t="shared" si="15"/>
        <v>6.7466944173681407</v>
      </c>
      <c r="R54" s="3">
        <f t="shared" si="15"/>
        <v>7.1190009747469318</v>
      </c>
      <c r="S54" s="3">
        <f t="shared" si="15"/>
        <v>7.229550245174897</v>
      </c>
      <c r="T54" s="3">
        <f t="shared" si="15"/>
        <v>6.8330078862022816</v>
      </c>
      <c r="U54" s="3">
        <f t="shared" si="15"/>
        <v>7.2697306530804449</v>
      </c>
      <c r="V54" s="3">
        <f t="shared" si="15"/>
        <v>6.8799913261341663</v>
      </c>
      <c r="W54" s="3">
        <f t="shared" si="15"/>
        <v>6.335855061402679</v>
      </c>
      <c r="X54" s="3">
        <f t="shared" si="15"/>
        <v>6.0295591741544303</v>
      </c>
      <c r="Y54" s="3">
        <f t="shared" si="15"/>
        <v>6.2274848871706503</v>
      </c>
      <c r="Z54" s="3">
        <f t="shared" si="15"/>
        <v>7.393939136248787</v>
      </c>
      <c r="AA54" s="3">
        <f t="shared" si="15"/>
        <v>7.3935139467471407</v>
      </c>
      <c r="AB54" s="3">
        <f t="shared" si="15"/>
        <v>7.5591784063259695</v>
      </c>
      <c r="AC54" s="3">
        <f t="shared" si="15"/>
        <v>7.5592847037013815</v>
      </c>
      <c r="AD54" s="3">
        <f t="shared" si="15"/>
        <v>8.0696715517397148</v>
      </c>
      <c r="AE54" s="3">
        <f t="shared" si="15"/>
        <v>7.640708493266593</v>
      </c>
      <c r="AF54" s="3">
        <f t="shared" si="15"/>
        <v>7.2162099245607525</v>
      </c>
      <c r="AG54" s="3">
        <f t="shared" si="15"/>
        <v>7.1617856683500625</v>
      </c>
      <c r="AH54" s="3">
        <f t="shared" si="15"/>
        <v>6.4538982967971528</v>
      </c>
      <c r="AI54" s="3">
        <f t="shared" si="15"/>
        <v>6.3562641574816876</v>
      </c>
      <c r="AJ54" s="3">
        <f t="shared" si="15"/>
        <v>6.0713340426911522</v>
      </c>
      <c r="AK54" s="3">
        <f t="shared" si="15"/>
        <v>6.4521443901028634</v>
      </c>
      <c r="AL54" s="3">
        <f t="shared" si="15"/>
        <v>7.6789223997270284</v>
      </c>
      <c r="AM54" s="3">
        <f t="shared" si="15"/>
        <v>8.3852684593364692</v>
      </c>
      <c r="AN54" s="3">
        <f t="shared" si="15"/>
        <v>7.5728907677540533</v>
      </c>
      <c r="AO54" s="3">
        <f t="shared" si="15"/>
        <v>7.2559651429646559</v>
      </c>
      <c r="AP54" s="3">
        <f t="shared" si="15"/>
        <v>7.3294166293740037</v>
      </c>
      <c r="AQ54" s="3">
        <f t="shared" si="15"/>
        <v>7.6079157529521435</v>
      </c>
      <c r="AR54" s="3">
        <f t="shared" si="15"/>
        <v>6.8480489648230103</v>
      </c>
      <c r="AS54" s="3">
        <f t="shared" si="15"/>
        <v>6.4405048274953041</v>
      </c>
      <c r="AT54" s="3">
        <f t="shared" si="15"/>
        <v>7.9195796576586721</v>
      </c>
      <c r="AU54" s="3">
        <f t="shared" si="15"/>
        <v>6.9417501012482505</v>
      </c>
      <c r="AV54" s="3">
        <f t="shared" si="15"/>
        <v>7.187562781887352</v>
      </c>
      <c r="AW54" s="3">
        <f t="shared" si="15"/>
        <v>7.3453080869980241</v>
      </c>
      <c r="AX54" s="3">
        <f t="shared" si="15"/>
        <v>6.5807642143507827</v>
      </c>
      <c r="AY54" s="3">
        <f t="shared" si="15"/>
        <v>7.0111091387042563</v>
      </c>
      <c r="AZ54" s="3">
        <f t="shared" si="15"/>
        <v>7.1620514117885916</v>
      </c>
      <c r="BA54" s="3">
        <f t="shared" si="15"/>
        <v>6.9302168360161023</v>
      </c>
      <c r="BB54" s="3">
        <f t="shared" si="15"/>
        <v>6.8711154952873059</v>
      </c>
      <c r="BC54" s="3">
        <f t="shared" si="15"/>
        <v>8.1268595397111056</v>
      </c>
      <c r="BD54" s="3">
        <f t="shared" si="15"/>
        <v>7.3059249094080627</v>
      </c>
      <c r="BE54" s="3">
        <f t="shared" si="15"/>
        <v>6.4401859353690689</v>
      </c>
    </row>
    <row r="55" spans="1:57">
      <c r="A55" s="84" t="s">
        <v>240</v>
      </c>
      <c r="B55" s="3">
        <f t="shared" ref="B55:BE55" si="16">(B27/$B$62)*100</f>
        <v>3.4596075288305057</v>
      </c>
      <c r="C55" s="3">
        <f t="shared" si="16"/>
        <v>3.9062159516219386</v>
      </c>
      <c r="D55" s="3">
        <f t="shared" si="16"/>
        <v>4.1145588074284856</v>
      </c>
      <c r="E55" s="3">
        <f t="shared" si="16"/>
        <v>3.7862062147823505</v>
      </c>
      <c r="F55" s="3">
        <f t="shared" si="16"/>
        <v>3.8417465934348618</v>
      </c>
      <c r="G55" s="3">
        <f t="shared" si="16"/>
        <v>4.0096432978973313</v>
      </c>
      <c r="H55" s="3">
        <f t="shared" si="16"/>
        <v>3.9404437065044426</v>
      </c>
      <c r="I55" s="3">
        <f t="shared" si="16"/>
        <v>3.7864719582208792</v>
      </c>
      <c r="J55" s="3">
        <f t="shared" si="16"/>
        <v>4.2523733546495004</v>
      </c>
      <c r="K55" s="3">
        <f t="shared" si="16"/>
        <v>3.9859921318682718</v>
      </c>
      <c r="L55" s="3">
        <f t="shared" si="16"/>
        <v>4.3344349284671813</v>
      </c>
      <c r="M55" s="3">
        <f t="shared" si="16"/>
        <v>4.6146879587396104</v>
      </c>
      <c r="N55" s="3">
        <f t="shared" si="16"/>
        <v>4.6483842267450575</v>
      </c>
      <c r="O55" s="3">
        <f t="shared" si="16"/>
        <v>4.5104633821486315</v>
      </c>
      <c r="P55" s="3">
        <f t="shared" si="16"/>
        <v>4.9333143415355929</v>
      </c>
      <c r="Q55" s="3">
        <f t="shared" si="16"/>
        <v>4.6667205240035416</v>
      </c>
      <c r="R55" s="3">
        <f t="shared" si="16"/>
        <v>4.0305307321656922</v>
      </c>
      <c r="S55" s="3">
        <f t="shared" si="16"/>
        <v>4.0590715774636807</v>
      </c>
      <c r="T55" s="3">
        <f t="shared" si="16"/>
        <v>3.8502503834677819</v>
      </c>
      <c r="U55" s="3">
        <f t="shared" si="16"/>
        <v>4.1189701485080628</v>
      </c>
      <c r="V55" s="3">
        <f t="shared" si="16"/>
        <v>3.7941785179382133</v>
      </c>
      <c r="W55" s="3">
        <f t="shared" si="16"/>
        <v>3.5777570616003924</v>
      </c>
      <c r="X55" s="3">
        <f t="shared" si="16"/>
        <v>3.6843201804504249</v>
      </c>
      <c r="Y55" s="3">
        <f t="shared" si="16"/>
        <v>3.7733442323575588</v>
      </c>
      <c r="Z55" s="3">
        <f t="shared" si="16"/>
        <v>3.9551127443112302</v>
      </c>
      <c r="AA55" s="3">
        <f t="shared" si="16"/>
        <v>4.0713489243237095</v>
      </c>
      <c r="AB55" s="3">
        <f t="shared" si="16"/>
        <v>4.0837857172468555</v>
      </c>
      <c r="AC55" s="3">
        <f t="shared" si="16"/>
        <v>4.0017241434291746</v>
      </c>
      <c r="AD55" s="3">
        <f t="shared" si="16"/>
        <v>3.9003164472866003</v>
      </c>
      <c r="AE55" s="3">
        <f t="shared" si="16"/>
        <v>3.7993870893333774</v>
      </c>
      <c r="AF55" s="3">
        <f t="shared" si="16"/>
        <v>3.7764800049321985</v>
      </c>
      <c r="AG55" s="3">
        <f t="shared" si="16"/>
        <v>3.4682707649265434</v>
      </c>
      <c r="AH55" s="3">
        <f t="shared" si="16"/>
        <v>4.3267815174375528</v>
      </c>
      <c r="AI55" s="3">
        <f t="shared" si="16"/>
        <v>4.5111011664011009</v>
      </c>
      <c r="AJ55" s="3">
        <f t="shared" si="16"/>
        <v>4.5243883383275385</v>
      </c>
      <c r="AK55" s="3">
        <f t="shared" si="16"/>
        <v>5.1050377515128771</v>
      </c>
      <c r="AL55" s="3">
        <f t="shared" si="16"/>
        <v>5.3360750969697808</v>
      </c>
      <c r="AM55" s="3">
        <f t="shared" si="16"/>
        <v>4.7317745177553823</v>
      </c>
      <c r="AN55" s="3">
        <f t="shared" si="16"/>
        <v>5.1378304918273265</v>
      </c>
      <c r="AO55" s="3">
        <f t="shared" si="16"/>
        <v>4.2361630048992458</v>
      </c>
      <c r="AP55" s="3">
        <f t="shared" si="16"/>
        <v>4.6740018942192298</v>
      </c>
      <c r="AQ55" s="3">
        <f t="shared" si="16"/>
        <v>4.13890090639772</v>
      </c>
      <c r="AR55" s="3">
        <f t="shared" si="16"/>
        <v>4.119501635385121</v>
      </c>
      <c r="AS55" s="3">
        <f t="shared" si="16"/>
        <v>3.6424390145382923</v>
      </c>
      <c r="AT55" s="3">
        <f t="shared" si="16"/>
        <v>4.7128535849321338</v>
      </c>
      <c r="AU55" s="3">
        <f t="shared" si="16"/>
        <v>5.086807751629804</v>
      </c>
      <c r="AV55" s="3">
        <f t="shared" si="16"/>
        <v>4.8646462370197616</v>
      </c>
      <c r="AW55" s="3">
        <f t="shared" si="16"/>
        <v>4.7214105236527599</v>
      </c>
      <c r="AX55" s="3">
        <f t="shared" si="16"/>
        <v>4.6955271127400593</v>
      </c>
      <c r="AY55" s="3">
        <f t="shared" si="16"/>
        <v>4.032975571800157</v>
      </c>
      <c r="AZ55" s="3">
        <f t="shared" si="16"/>
        <v>4.2976560365748009</v>
      </c>
      <c r="BA55" s="3">
        <f t="shared" si="16"/>
        <v>4.4251065896931934</v>
      </c>
      <c r="BB55" s="3">
        <f t="shared" si="16"/>
        <v>4.433025744161351</v>
      </c>
      <c r="BC55" s="3">
        <f t="shared" si="16"/>
        <v>4.583595976431746</v>
      </c>
      <c r="BD55" s="3">
        <f t="shared" si="16"/>
        <v>5.3237446014220469</v>
      </c>
      <c r="BE55" s="3">
        <f t="shared" si="16"/>
        <v>5.8405624406727776</v>
      </c>
    </row>
    <row r="56" spans="1:57">
      <c r="A56" s="84" t="s">
        <v>241</v>
      </c>
      <c r="B56" s="3">
        <f t="shared" ref="B56:BE56" si="17">(B28/$B$62)*100</f>
        <v>1.1746922956725276</v>
      </c>
      <c r="C56" s="3">
        <f t="shared" si="17"/>
        <v>1.0488893518730129</v>
      </c>
      <c r="D56" s="3">
        <f t="shared" si="17"/>
        <v>0.97325876926772792</v>
      </c>
      <c r="E56" s="3">
        <f t="shared" si="17"/>
        <v>0.90607882800765771</v>
      </c>
      <c r="F56" s="3">
        <f t="shared" si="17"/>
        <v>1.018700897256146</v>
      </c>
      <c r="G56" s="3">
        <f t="shared" si="17"/>
        <v>0.91383853641269741</v>
      </c>
      <c r="H56" s="3">
        <f t="shared" si="17"/>
        <v>1.0312439875547033</v>
      </c>
      <c r="I56" s="3">
        <f t="shared" si="17"/>
        <v>1.2850821200373741</v>
      </c>
      <c r="J56" s="3">
        <f t="shared" si="17"/>
        <v>1.1011876605754729</v>
      </c>
      <c r="K56" s="3">
        <f t="shared" si="17"/>
        <v>1.1410491763547865</v>
      </c>
      <c r="L56" s="3">
        <f t="shared" si="17"/>
        <v>1.4401168420750523</v>
      </c>
      <c r="M56" s="3">
        <f t="shared" si="17"/>
        <v>1.386011477990597</v>
      </c>
      <c r="N56" s="3">
        <f t="shared" si="17"/>
        <v>2.0266126109080238</v>
      </c>
      <c r="O56" s="3">
        <f t="shared" si="17"/>
        <v>1.9878672175705308</v>
      </c>
      <c r="P56" s="3">
        <f t="shared" si="17"/>
        <v>1.4673289701803973</v>
      </c>
      <c r="Q56" s="3">
        <f t="shared" si="17"/>
        <v>1.4688702821238642</v>
      </c>
      <c r="R56" s="3">
        <f t="shared" si="17"/>
        <v>1.2889088255521883</v>
      </c>
      <c r="S56" s="3">
        <f t="shared" si="17"/>
        <v>1.2512264059688103</v>
      </c>
      <c r="T56" s="3">
        <f t="shared" si="17"/>
        <v>1.245911537198235</v>
      </c>
      <c r="U56" s="3">
        <f t="shared" si="17"/>
        <v>1.217636435338775</v>
      </c>
      <c r="V56" s="3">
        <f t="shared" si="17"/>
        <v>1.3778797287716169</v>
      </c>
      <c r="W56" s="3">
        <f t="shared" si="17"/>
        <v>1.9002250315437463</v>
      </c>
      <c r="X56" s="3">
        <f t="shared" si="17"/>
        <v>1.3539628193040285</v>
      </c>
      <c r="Y56" s="3">
        <f t="shared" si="17"/>
        <v>1.1686864939617776</v>
      </c>
      <c r="Z56" s="3">
        <f t="shared" si="17"/>
        <v>1.1864381556554986</v>
      </c>
      <c r="AA56" s="3">
        <f t="shared" si="17"/>
        <v>1.3767104576420903</v>
      </c>
      <c r="AB56" s="3">
        <f t="shared" si="17"/>
        <v>1.44490022396857</v>
      </c>
      <c r="AC56" s="3">
        <f t="shared" si="17"/>
        <v>1.0689795558257871</v>
      </c>
      <c r="AD56" s="3">
        <f t="shared" si="17"/>
        <v>1.1739482140446469</v>
      </c>
      <c r="AE56" s="3">
        <f t="shared" si="17"/>
        <v>0.89268535870580812</v>
      </c>
      <c r="AF56" s="3">
        <f t="shared" si="17"/>
        <v>0.91708060636274835</v>
      </c>
      <c r="AG56" s="3">
        <f t="shared" si="17"/>
        <v>1.0561175734009951</v>
      </c>
      <c r="AH56" s="3">
        <f t="shared" si="17"/>
        <v>1.2980503998375776</v>
      </c>
      <c r="AI56" s="3">
        <f t="shared" si="17"/>
        <v>1.2435729949391821</v>
      </c>
      <c r="AJ56" s="3">
        <f t="shared" si="17"/>
        <v>1.556087278649003</v>
      </c>
      <c r="AK56" s="3">
        <f t="shared" si="17"/>
        <v>1.4599944512770036</v>
      </c>
      <c r="AL56" s="3">
        <f t="shared" si="17"/>
        <v>1.2226855606708216</v>
      </c>
      <c r="AM56" s="3">
        <f t="shared" si="17"/>
        <v>1.6257120595435377</v>
      </c>
      <c r="AN56" s="3">
        <f t="shared" si="17"/>
        <v>1.7174466945236655</v>
      </c>
      <c r="AO56" s="3">
        <f t="shared" si="17"/>
        <v>0.63273512713697588</v>
      </c>
      <c r="AP56" s="3">
        <f t="shared" si="17"/>
        <v>0.70049970396180949</v>
      </c>
      <c r="AQ56" s="3">
        <f t="shared" si="17"/>
        <v>0.54891964662500514</v>
      </c>
      <c r="AR56" s="3">
        <f t="shared" si="17"/>
        <v>1.1737887679815298</v>
      </c>
      <c r="AS56" s="3">
        <f t="shared" si="17"/>
        <v>0.82539912007032634</v>
      </c>
      <c r="AT56" s="3">
        <f t="shared" si="17"/>
        <v>1.1649660858223749</v>
      </c>
      <c r="AU56" s="3">
        <f t="shared" si="17"/>
        <v>1.2454863476965889</v>
      </c>
      <c r="AV56" s="3">
        <f t="shared" si="17"/>
        <v>1.5329144508092951</v>
      </c>
      <c r="AW56" s="3">
        <f t="shared" si="17"/>
        <v>1.7291925545066367</v>
      </c>
      <c r="AX56" s="3">
        <f t="shared" si="17"/>
        <v>1.1890424413530805</v>
      </c>
      <c r="AY56" s="3">
        <f t="shared" si="17"/>
        <v>1.0788120630513511</v>
      </c>
      <c r="AZ56" s="3">
        <f t="shared" si="17"/>
        <v>1.0097187690338738</v>
      </c>
      <c r="BA56" s="3">
        <f t="shared" si="17"/>
        <v>1.113571304810913</v>
      </c>
      <c r="BB56" s="3">
        <f t="shared" si="17"/>
        <v>1.4800315065420719</v>
      </c>
      <c r="BC56" s="3">
        <f t="shared" si="17"/>
        <v>1.1171854155749041</v>
      </c>
      <c r="BD56" s="3">
        <f t="shared" si="17"/>
        <v>1.1988217998909387</v>
      </c>
      <c r="BE56" s="3">
        <f t="shared" si="17"/>
        <v>1.3541222653671459</v>
      </c>
    </row>
    <row r="57" spans="1:57">
      <c r="A57" s="84" t="s">
        <v>242</v>
      </c>
      <c r="B57" s="3">
        <f t="shared" ref="B57:BE57" si="18">(B29/$B$62)*100</f>
        <v>4.6227665592708851</v>
      </c>
      <c r="C57" s="3">
        <f t="shared" si="18"/>
        <v>3.8410556604946868</v>
      </c>
      <c r="D57" s="3">
        <f t="shared" si="18"/>
        <v>4.0391408195740244</v>
      </c>
      <c r="E57" s="3">
        <f t="shared" si="18"/>
        <v>3.3180725734700887</v>
      </c>
      <c r="F57" s="3">
        <f t="shared" si="18"/>
        <v>3.9693034439286659</v>
      </c>
      <c r="G57" s="3">
        <f t="shared" si="18"/>
        <v>3.7501714045178511</v>
      </c>
      <c r="H57" s="3">
        <f t="shared" si="18"/>
        <v>3.8009815499645501</v>
      </c>
      <c r="I57" s="3">
        <f t="shared" si="18"/>
        <v>3.9094048728842838</v>
      </c>
      <c r="J57" s="3">
        <f t="shared" si="18"/>
        <v>4.7512269374556872</v>
      </c>
      <c r="K57" s="3">
        <f t="shared" si="18"/>
        <v>4.1772742589212726</v>
      </c>
      <c r="L57" s="3">
        <f t="shared" si="18"/>
        <v>5.0470525332259024</v>
      </c>
      <c r="M57" s="3">
        <f t="shared" si="18"/>
        <v>3.9817402368518122</v>
      </c>
      <c r="N57" s="3">
        <f t="shared" si="18"/>
        <v>4.0916517230273062</v>
      </c>
      <c r="O57" s="3">
        <f t="shared" si="18"/>
        <v>4.405228980491243</v>
      </c>
      <c r="P57" s="3">
        <f t="shared" si="18"/>
        <v>4.2797980775056681</v>
      </c>
      <c r="Q57" s="3">
        <f t="shared" si="18"/>
        <v>5.1163584219942031</v>
      </c>
      <c r="R57" s="3">
        <f t="shared" si="18"/>
        <v>3.9969939102233627</v>
      </c>
      <c r="S57" s="3">
        <f t="shared" si="18"/>
        <v>4.0804373499213931</v>
      </c>
      <c r="T57" s="3">
        <f t="shared" si="18"/>
        <v>3.8437662435676798</v>
      </c>
      <c r="U57" s="3">
        <f t="shared" si="18"/>
        <v>5.0532709296874749</v>
      </c>
      <c r="V57" s="3">
        <f t="shared" si="18"/>
        <v>4.4448779015197335</v>
      </c>
      <c r="W57" s="3">
        <f t="shared" si="18"/>
        <v>4.2177735589530556</v>
      </c>
      <c r="X57" s="3">
        <f t="shared" si="18"/>
        <v>3.9450144936471374</v>
      </c>
      <c r="Y57" s="3">
        <f t="shared" si="18"/>
        <v>4.0124601783457363</v>
      </c>
      <c r="Z57" s="3">
        <f t="shared" si="18"/>
        <v>4.0304775834779862</v>
      </c>
      <c r="AA57" s="3">
        <f t="shared" si="18"/>
        <v>3.7404451946676986</v>
      </c>
      <c r="AB57" s="3">
        <f t="shared" si="18"/>
        <v>3.5841880528127881</v>
      </c>
      <c r="AC57" s="3">
        <f t="shared" si="18"/>
        <v>4.5483052477951267</v>
      </c>
      <c r="AD57" s="3">
        <f t="shared" si="18"/>
        <v>3.5703693940092922</v>
      </c>
      <c r="AE57" s="3">
        <f t="shared" si="18"/>
        <v>4.4768202628308904</v>
      </c>
      <c r="AF57" s="3">
        <f t="shared" si="18"/>
        <v>4.1225842592720543</v>
      </c>
      <c r="AG57" s="3">
        <f t="shared" si="18"/>
        <v>4.4944124784614941</v>
      </c>
      <c r="AH57" s="3">
        <f t="shared" si="18"/>
        <v>4.5533012244394673</v>
      </c>
      <c r="AI57" s="3">
        <f t="shared" si="18"/>
        <v>4.764779852820654</v>
      </c>
      <c r="AJ57" s="3">
        <f t="shared" si="18"/>
        <v>4.2770343457449691</v>
      </c>
      <c r="AK57" s="3">
        <f t="shared" si="18"/>
        <v>4.5421400000212593</v>
      </c>
      <c r="AL57" s="3">
        <f t="shared" si="18"/>
        <v>4.1128580494219014</v>
      </c>
      <c r="AM57" s="3">
        <f t="shared" si="18"/>
        <v>5.0891462938888576</v>
      </c>
      <c r="AN57" s="3">
        <f t="shared" si="18"/>
        <v>5.6091530544019337</v>
      </c>
      <c r="AO57" s="3">
        <f t="shared" si="18"/>
        <v>3.5763220470323369</v>
      </c>
      <c r="AP57" s="3">
        <f t="shared" si="18"/>
        <v>4.7439987159277051</v>
      </c>
      <c r="AQ57" s="3">
        <f t="shared" si="18"/>
        <v>5.0753276350853627</v>
      </c>
      <c r="AR57" s="3">
        <f t="shared" si="18"/>
        <v>5.6263200805308919</v>
      </c>
      <c r="AS57" s="3">
        <f t="shared" si="18"/>
        <v>5.5369239878098169</v>
      </c>
      <c r="AT57" s="3">
        <f t="shared" si="18"/>
        <v>5.5115720637741736</v>
      </c>
      <c r="AU57" s="3">
        <f t="shared" si="18"/>
        <v>7.5687983188007113</v>
      </c>
      <c r="AV57" s="3">
        <f t="shared" si="18"/>
        <v>5.7256018291652362</v>
      </c>
      <c r="AW57" s="3">
        <f t="shared" si="18"/>
        <v>6.4025566644733978</v>
      </c>
      <c r="AX57" s="3">
        <f t="shared" si="18"/>
        <v>5.8408281841113059</v>
      </c>
      <c r="AY57" s="3">
        <f t="shared" si="18"/>
        <v>6.2758501929828849</v>
      </c>
      <c r="AZ57" s="3">
        <f t="shared" si="18"/>
        <v>4.8548668784819036</v>
      </c>
      <c r="BA57" s="3">
        <f t="shared" si="18"/>
        <v>4.9664259739762766</v>
      </c>
      <c r="BB57" s="3">
        <f t="shared" si="18"/>
        <v>5.175884952224644</v>
      </c>
      <c r="BC57" s="3">
        <f t="shared" si="18"/>
        <v>4.7098772584206126</v>
      </c>
      <c r="BD57" s="3">
        <f t="shared" si="18"/>
        <v>5.672187398020955</v>
      </c>
      <c r="BE57" s="3">
        <f t="shared" si="18"/>
        <v>5.1722176927729482</v>
      </c>
    </row>
    <row r="58" spans="1:57">
      <c r="A58" s="84" t="s">
        <v>243</v>
      </c>
      <c r="B58" s="3">
        <f t="shared" ref="B58:BE58" si="19">(B30/$B$62)*100</f>
        <v>6.2672932542622588</v>
      </c>
      <c r="C58" s="3">
        <f t="shared" si="19"/>
        <v>6.2696317965213115</v>
      </c>
      <c r="D58" s="3">
        <f t="shared" si="19"/>
        <v>5.5838542790539956</v>
      </c>
      <c r="E58" s="3">
        <f t="shared" si="19"/>
        <v>5.6707523834529008</v>
      </c>
      <c r="F58" s="3">
        <f t="shared" si="19"/>
        <v>5.9113564926968394</v>
      </c>
      <c r="G58" s="3">
        <f t="shared" si="19"/>
        <v>7.3297355215002389</v>
      </c>
      <c r="H58" s="3">
        <f t="shared" si="19"/>
        <v>7.2365658719520551</v>
      </c>
      <c r="I58" s="3">
        <f t="shared" si="19"/>
        <v>8.4230571762952593</v>
      </c>
      <c r="J58" s="3">
        <f t="shared" si="19"/>
        <v>7.7838910579458878</v>
      </c>
      <c r="K58" s="3">
        <f t="shared" si="19"/>
        <v>7.7458365975485695</v>
      </c>
      <c r="L58" s="3">
        <f t="shared" si="19"/>
        <v>7.3694907399041414</v>
      </c>
      <c r="M58" s="3">
        <f t="shared" si="19"/>
        <v>7.2805729853724186</v>
      </c>
      <c r="N58" s="3">
        <f t="shared" si="19"/>
        <v>7.5266514094500501</v>
      </c>
      <c r="O58" s="3">
        <f t="shared" si="19"/>
        <v>7.7791608247400763</v>
      </c>
      <c r="P58" s="3">
        <f t="shared" si="19"/>
        <v>8.6163058047933738</v>
      </c>
      <c r="Q58" s="3">
        <f t="shared" si="19"/>
        <v>7.8665372673283329</v>
      </c>
      <c r="R58" s="3">
        <f t="shared" si="19"/>
        <v>8.4405430945504527</v>
      </c>
      <c r="S58" s="3">
        <f t="shared" si="19"/>
        <v>8.9353573770910018</v>
      </c>
      <c r="T58" s="3">
        <f t="shared" si="19"/>
        <v>9.1735166467004756</v>
      </c>
      <c r="U58" s="3">
        <f t="shared" si="19"/>
        <v>8.9364734995328217</v>
      </c>
      <c r="V58" s="3">
        <f t="shared" si="19"/>
        <v>8.991801283434512</v>
      </c>
      <c r="W58" s="3">
        <f t="shared" si="19"/>
        <v>8.019871231359426</v>
      </c>
      <c r="X58" s="3">
        <f t="shared" si="19"/>
        <v>7.1614136275361231</v>
      </c>
      <c r="Y58" s="3">
        <f t="shared" si="19"/>
        <v>7.4221079407328343</v>
      </c>
      <c r="Z58" s="3">
        <f t="shared" si="19"/>
        <v>7.4718019637377138</v>
      </c>
      <c r="AA58" s="3">
        <f t="shared" si="19"/>
        <v>7.6640407671694177</v>
      </c>
      <c r="AB58" s="3">
        <f t="shared" si="19"/>
        <v>6.8001088485124219</v>
      </c>
      <c r="AC58" s="3">
        <f t="shared" si="19"/>
        <v>7.4162084363974961</v>
      </c>
      <c r="AD58" s="3">
        <f t="shared" si="19"/>
        <v>7.3359007692741063</v>
      </c>
      <c r="AE58" s="3">
        <f t="shared" si="19"/>
        <v>6.1371852667585785</v>
      </c>
      <c r="AF58" s="3">
        <f t="shared" si="19"/>
        <v>6.2568229627842253</v>
      </c>
      <c r="AG58" s="3">
        <f t="shared" si="19"/>
        <v>8.1883525713866607</v>
      </c>
      <c r="AH58" s="3">
        <f t="shared" si="19"/>
        <v>9.0572804666879971</v>
      </c>
      <c r="AI58" s="3">
        <f t="shared" si="19"/>
        <v>8.4696685754132037</v>
      </c>
      <c r="AJ58" s="3">
        <f t="shared" si="19"/>
        <v>8.6664250172998969</v>
      </c>
      <c r="AK58" s="3">
        <f t="shared" si="19"/>
        <v>8.4121616953155822</v>
      </c>
      <c r="AL58" s="3">
        <f t="shared" si="19"/>
        <v>7.8913045557992127</v>
      </c>
      <c r="AM58" s="3">
        <f t="shared" si="19"/>
        <v>8.4456985172579095</v>
      </c>
      <c r="AN58" s="3">
        <f t="shared" si="19"/>
        <v>7.307413072663822</v>
      </c>
      <c r="AO58" s="3">
        <f t="shared" si="19"/>
        <v>4.7098241097329065</v>
      </c>
      <c r="AP58" s="3">
        <f t="shared" si="19"/>
        <v>4.7764725641159194</v>
      </c>
      <c r="AQ58" s="3">
        <f t="shared" si="19"/>
        <v>6.0261576581412628</v>
      </c>
      <c r="AR58" s="3">
        <f t="shared" si="19"/>
        <v>6.1734858204616074</v>
      </c>
      <c r="AS58" s="3">
        <f t="shared" si="19"/>
        <v>5.9013645394081573</v>
      </c>
      <c r="AT58" s="3">
        <f t="shared" si="19"/>
        <v>7.6483619042962205</v>
      </c>
      <c r="AU58" s="3">
        <f t="shared" si="19"/>
        <v>6.8010655248911256</v>
      </c>
      <c r="AV58" s="3">
        <f t="shared" si="19"/>
        <v>7.4313026637059298</v>
      </c>
      <c r="AW58" s="3">
        <f t="shared" si="19"/>
        <v>7.1096468057107201</v>
      </c>
      <c r="AX58" s="3">
        <f t="shared" si="19"/>
        <v>7.8249749935424342</v>
      </c>
      <c r="AY58" s="3">
        <f t="shared" si="19"/>
        <v>8.2368773232620107</v>
      </c>
      <c r="AZ58" s="3">
        <f t="shared" si="19"/>
        <v>7.0034025789869228</v>
      </c>
      <c r="BA58" s="3">
        <f t="shared" si="19"/>
        <v>6.2094674820384013</v>
      </c>
      <c r="BB58" s="3">
        <f t="shared" si="19"/>
        <v>5.9489857635925114</v>
      </c>
      <c r="BC58" s="3">
        <f t="shared" si="19"/>
        <v>5.1535093547005228</v>
      </c>
      <c r="BD58" s="3">
        <f t="shared" si="19"/>
        <v>5.4765470785760826</v>
      </c>
      <c r="BE58" s="3">
        <f t="shared" si="19"/>
        <v>5.7653570475691387</v>
      </c>
    </row>
    <row r="59" spans="1:57">
      <c r="A59" s="84" t="s">
        <v>244</v>
      </c>
      <c r="B59" s="3">
        <f t="shared" ref="B59:BE59" si="20">(B31/$B$62)*100</f>
        <v>0.10943314798614308</v>
      </c>
      <c r="C59" s="3">
        <f t="shared" si="20"/>
        <v>0.26861346766486993</v>
      </c>
      <c r="D59" s="3">
        <f t="shared" si="20"/>
        <v>0.11060241911566961</v>
      </c>
      <c r="E59" s="3">
        <f t="shared" si="20"/>
        <v>0</v>
      </c>
      <c r="F59" s="3">
        <f t="shared" si="20"/>
        <v>6.1120990861614634E-2</v>
      </c>
      <c r="G59" s="3">
        <f t="shared" si="20"/>
        <v>4.7302332058119156E-3</v>
      </c>
      <c r="H59" s="3">
        <f t="shared" si="20"/>
        <v>0.16465463451241924</v>
      </c>
      <c r="I59" s="3">
        <f t="shared" si="20"/>
        <v>0.13457247727096372</v>
      </c>
      <c r="J59" s="3">
        <f t="shared" si="20"/>
        <v>0.13515711283572696</v>
      </c>
      <c r="K59" s="3">
        <f t="shared" si="20"/>
        <v>5.6709649782037228E-2</v>
      </c>
      <c r="L59" s="3">
        <f t="shared" si="20"/>
        <v>2.7637317606990968E-3</v>
      </c>
      <c r="M59" s="3">
        <f t="shared" si="20"/>
        <v>0.17119192310022674</v>
      </c>
      <c r="N59" s="3">
        <f t="shared" si="20"/>
        <v>8.4453264764439706E-2</v>
      </c>
      <c r="O59" s="3">
        <f t="shared" si="20"/>
        <v>0</v>
      </c>
      <c r="P59" s="3">
        <f t="shared" si="20"/>
        <v>2.8168804484048484E-2</v>
      </c>
      <c r="Q59" s="3">
        <f t="shared" si="20"/>
        <v>4.0871340845723178E-2</v>
      </c>
      <c r="R59" s="3">
        <f t="shared" si="20"/>
        <v>3.2420699500508633E-3</v>
      </c>
      <c r="S59" s="3">
        <f t="shared" si="20"/>
        <v>4.9906617755700995E-2</v>
      </c>
      <c r="T59" s="3">
        <f t="shared" si="20"/>
        <v>3.4015160131681188E-3</v>
      </c>
      <c r="U59" s="3">
        <f t="shared" si="20"/>
        <v>9.343539298671176E-2</v>
      </c>
      <c r="V59" s="3">
        <f t="shared" si="20"/>
        <v>3.5184431261207731E-2</v>
      </c>
      <c r="W59" s="3">
        <f t="shared" si="20"/>
        <v>9.0405917787483914E-2</v>
      </c>
      <c r="X59" s="3">
        <f t="shared" si="20"/>
        <v>0.1197971420887647</v>
      </c>
      <c r="Y59" s="3">
        <f t="shared" si="20"/>
        <v>4.2731544915424496E-2</v>
      </c>
      <c r="Z59" s="3">
        <f t="shared" si="20"/>
        <v>9.6996355062997142E-2</v>
      </c>
      <c r="AA59" s="3">
        <f t="shared" si="20"/>
        <v>0</v>
      </c>
      <c r="AB59" s="3">
        <f t="shared" si="20"/>
        <v>0</v>
      </c>
      <c r="AC59" s="3">
        <f t="shared" si="20"/>
        <v>5.0969591509816031E-2</v>
      </c>
      <c r="AD59" s="3">
        <f t="shared" si="20"/>
        <v>1.2543090298557439E-2</v>
      </c>
      <c r="AE59" s="3">
        <f t="shared" si="20"/>
        <v>1.4615889119081762E-2</v>
      </c>
      <c r="AF59" s="3">
        <f t="shared" si="20"/>
        <v>6.0961544798497372E-2</v>
      </c>
      <c r="AG59" s="3">
        <f t="shared" si="20"/>
        <v>9.853766700646395E-2</v>
      </c>
      <c r="AH59" s="3">
        <f t="shared" si="20"/>
        <v>8.471900820296846E-2</v>
      </c>
      <c r="AI59" s="3">
        <f t="shared" si="20"/>
        <v>4.2518950164601485E-2</v>
      </c>
      <c r="AJ59" s="3">
        <f t="shared" si="20"/>
        <v>5.9739124981265088E-2</v>
      </c>
      <c r="AK59" s="3">
        <f t="shared" si="20"/>
        <v>0.13196819157338188</v>
      </c>
      <c r="AL59" s="3">
        <f t="shared" si="20"/>
        <v>0.14605259381540611</v>
      </c>
      <c r="AM59" s="3">
        <f t="shared" si="20"/>
        <v>9.2266121857185218E-2</v>
      </c>
      <c r="AN59" s="3">
        <f t="shared" si="20"/>
        <v>0.13164929944714734</v>
      </c>
      <c r="AO59" s="3">
        <f t="shared" si="20"/>
        <v>0</v>
      </c>
      <c r="AP59" s="3">
        <f t="shared" si="20"/>
        <v>0</v>
      </c>
      <c r="AQ59" s="3">
        <f t="shared" si="20"/>
        <v>0</v>
      </c>
      <c r="AR59" s="3">
        <f t="shared" si="20"/>
        <v>0</v>
      </c>
      <c r="AS59" s="3">
        <f t="shared" si="20"/>
        <v>0</v>
      </c>
      <c r="AT59" s="3">
        <f t="shared" si="20"/>
        <v>0</v>
      </c>
      <c r="AU59" s="3">
        <f t="shared" si="20"/>
        <v>5.878244860256155E-2</v>
      </c>
      <c r="AV59" s="3">
        <f t="shared" si="20"/>
        <v>0</v>
      </c>
      <c r="AW59" s="3">
        <f t="shared" si="20"/>
        <v>5.9473381542736327E-2</v>
      </c>
      <c r="AX59" s="3">
        <f t="shared" si="20"/>
        <v>8.9661836159603381E-2</v>
      </c>
      <c r="AY59" s="3">
        <f t="shared" si="20"/>
        <v>9.550819180723609E-2</v>
      </c>
      <c r="AZ59" s="3">
        <f t="shared" si="20"/>
        <v>4.9321982190937717E-2</v>
      </c>
      <c r="BA59" s="3">
        <f t="shared" si="20"/>
        <v>5.5062040463158921E-2</v>
      </c>
      <c r="BB59" s="3">
        <f t="shared" si="20"/>
        <v>0</v>
      </c>
      <c r="BC59" s="3">
        <f t="shared" si="20"/>
        <v>6.2396559366552674E-2</v>
      </c>
      <c r="BD59" s="3">
        <f t="shared" si="20"/>
        <v>5.1022740197521786E-3</v>
      </c>
      <c r="BE59" s="3">
        <f t="shared" si="20"/>
        <v>0.12224198172322927</v>
      </c>
    </row>
    <row r="60" spans="1:57">
      <c r="A60" s="84" t="s">
        <v>245</v>
      </c>
      <c r="B60" s="3">
        <f t="shared" ref="B60:BE60" si="21">(B32/$B$62)*100</f>
        <v>0.5023613961947665</v>
      </c>
      <c r="C60" s="3">
        <f t="shared" si="21"/>
        <v>0.32303772387555979</v>
      </c>
      <c r="D60" s="3">
        <f t="shared" si="21"/>
        <v>0.41216807315810561</v>
      </c>
      <c r="E60" s="3">
        <f t="shared" si="21"/>
        <v>0.50225509881935504</v>
      </c>
      <c r="F60" s="3">
        <f t="shared" si="21"/>
        <v>0.67658279449422121</v>
      </c>
      <c r="G60" s="3">
        <f t="shared" si="21"/>
        <v>0.44591748985125812</v>
      </c>
      <c r="H60" s="3">
        <f t="shared" si="21"/>
        <v>0.44990364142918948</v>
      </c>
      <c r="I60" s="3">
        <f t="shared" si="21"/>
        <v>0.52962667298781729</v>
      </c>
      <c r="J60" s="3">
        <f t="shared" si="21"/>
        <v>0.1260686872380434</v>
      </c>
      <c r="K60" s="3">
        <f t="shared" si="21"/>
        <v>0.17273323504369353</v>
      </c>
      <c r="L60" s="3">
        <f t="shared" si="21"/>
        <v>0.35056874410713923</v>
      </c>
      <c r="M60" s="3">
        <f t="shared" si="21"/>
        <v>0.39021766513563011</v>
      </c>
      <c r="N60" s="3">
        <f t="shared" si="21"/>
        <v>0.18681763728571776</v>
      </c>
      <c r="O60" s="3">
        <f t="shared" si="21"/>
        <v>5.4477404898395657E-2</v>
      </c>
      <c r="P60" s="3">
        <f t="shared" si="21"/>
        <v>0.2866308727971198</v>
      </c>
      <c r="Q60" s="3">
        <f t="shared" si="21"/>
        <v>0.2688260624156929</v>
      </c>
      <c r="R60" s="3">
        <f t="shared" si="21"/>
        <v>0.14227903698829772</v>
      </c>
      <c r="S60" s="3">
        <f t="shared" si="21"/>
        <v>0.23300384690201612</v>
      </c>
      <c r="T60" s="3">
        <f t="shared" si="21"/>
        <v>0.44054947239297715</v>
      </c>
      <c r="U60" s="3">
        <f t="shared" si="21"/>
        <v>8.535679245543748E-2</v>
      </c>
      <c r="V60" s="3">
        <f t="shared" si="21"/>
        <v>4.5548425363829338E-2</v>
      </c>
      <c r="W60" s="3">
        <f t="shared" si="21"/>
        <v>0.1144822733181895</v>
      </c>
      <c r="X60" s="3">
        <f t="shared" si="21"/>
        <v>0.31974250523780318</v>
      </c>
      <c r="Y60" s="3">
        <f t="shared" si="21"/>
        <v>0.16284757913042369</v>
      </c>
      <c r="Z60" s="3">
        <f t="shared" si="21"/>
        <v>0.21743128140423088</v>
      </c>
      <c r="AA60" s="3">
        <f t="shared" si="21"/>
        <v>0.28386714103642069</v>
      </c>
      <c r="AB60" s="3">
        <f t="shared" si="21"/>
        <v>0.53993751840273307</v>
      </c>
      <c r="AC60" s="3">
        <f t="shared" si="21"/>
        <v>0.39021766513563011</v>
      </c>
      <c r="AD60" s="3">
        <f t="shared" si="21"/>
        <v>0.7532763508536211</v>
      </c>
      <c r="AE60" s="3">
        <f t="shared" si="21"/>
        <v>0.63480792595750013</v>
      </c>
      <c r="AF60" s="3">
        <f t="shared" si="21"/>
        <v>0.54147883034619992</v>
      </c>
      <c r="AG60" s="3">
        <f t="shared" si="21"/>
        <v>0.28950090193323036</v>
      </c>
      <c r="AH60" s="3">
        <f t="shared" si="21"/>
        <v>0.84283188963781308</v>
      </c>
      <c r="AI60" s="3">
        <f t="shared" si="21"/>
        <v>0.95439098513218612</v>
      </c>
      <c r="AJ60" s="3">
        <f t="shared" si="21"/>
        <v>0.58734614783626382</v>
      </c>
      <c r="AK60" s="3">
        <f t="shared" si="21"/>
        <v>0.4177486853672096</v>
      </c>
      <c r="AL60" s="3">
        <f t="shared" si="21"/>
        <v>0.20116778296627078</v>
      </c>
      <c r="AM60" s="3">
        <f t="shared" si="21"/>
        <v>0.49332611928478876</v>
      </c>
      <c r="AN60" s="3">
        <f t="shared" si="21"/>
        <v>0.40435521606536012</v>
      </c>
      <c r="AO60" s="3">
        <f t="shared" si="21"/>
        <v>0.34647629515379635</v>
      </c>
      <c r="AP60" s="3">
        <f t="shared" si="21"/>
        <v>0.35822215513676753</v>
      </c>
      <c r="AQ60" s="3">
        <f t="shared" si="21"/>
        <v>0.69529113256664576</v>
      </c>
      <c r="AR60" s="3">
        <f t="shared" si="21"/>
        <v>1.0111537836019291</v>
      </c>
      <c r="AS60" s="3">
        <f t="shared" si="21"/>
        <v>1.0431492936007918</v>
      </c>
      <c r="AT60" s="3">
        <f t="shared" si="21"/>
        <v>0.42699655702801043</v>
      </c>
      <c r="AU60" s="3">
        <f t="shared" si="21"/>
        <v>0.38931413744463234</v>
      </c>
      <c r="AV60" s="3">
        <f t="shared" si="21"/>
        <v>0.57581288260411556</v>
      </c>
      <c r="AW60" s="3">
        <f t="shared" si="21"/>
        <v>0.30029008553749797</v>
      </c>
      <c r="AX60" s="3">
        <f t="shared" si="21"/>
        <v>0.48875533214209405</v>
      </c>
      <c r="AY60" s="3">
        <f t="shared" si="21"/>
        <v>0.18091813295037931</v>
      </c>
      <c r="AZ60" s="3">
        <f t="shared" si="21"/>
        <v>0.38139498297647528</v>
      </c>
      <c r="BA60" s="3">
        <f t="shared" si="21"/>
        <v>0.4277406386558909</v>
      </c>
      <c r="BB60" s="3">
        <f t="shared" si="21"/>
        <v>0.33111632440683408</v>
      </c>
      <c r="BC60" s="3">
        <f t="shared" si="21"/>
        <v>0.70422011210121205</v>
      </c>
      <c r="BD60" s="3">
        <f t="shared" si="21"/>
        <v>1.3426952975104092</v>
      </c>
      <c r="BE60" s="3">
        <f t="shared" si="21"/>
        <v>0.64628804250194261</v>
      </c>
    </row>
    <row r="62" spans="1:57">
      <c r="A62" s="9" t="s">
        <v>249</v>
      </c>
      <c r="B62" s="10">
        <f>VLOOKUP(Tasa_ocupación_por_industria[[#Headers],[3/2010]],'1.1 - BD'!$D:$E,2,0)</f>
        <v>1881514</v>
      </c>
      <c r="C62" s="10">
        <f>VLOOKUP(Tasa_ocupación_por_industria[[#Headers],[4/2010]],'1.1 - BD'!$D:$E,2,0)</f>
        <v>1886234</v>
      </c>
      <c r="D62" s="10">
        <f>VLOOKUP(Tasa_ocupación_por_industria[[#Headers],[4/2010]],'1.1 - BD'!$D:$E,2,0)</f>
        <v>1886234</v>
      </c>
      <c r="E62" s="10">
        <f>VLOOKUP(Tasa_ocupación_por_industria[[#Headers],[1/2011]],'1.1 - BD'!$D:$E,2,0)</f>
        <v>1802040</v>
      </c>
      <c r="F62" s="10">
        <f>VLOOKUP(Tasa_ocupación_por_industria[[#Headers],[1/2011]],'1.1 - BD'!$D:$E,2,0)</f>
        <v>1802040</v>
      </c>
      <c r="G62" s="10">
        <f>VLOOKUP(Tasa_ocupación_por_industria[[#Headers],[2/2011]],'1.1 - BD'!$D:$E,2,0)</f>
        <v>1765039</v>
      </c>
      <c r="H62" s="10">
        <f>VLOOKUP(Tasa_ocupación_por_industria[[#Headers],[2/2011]],'1.1 - BD'!$D:$E,2,0)</f>
        <v>1765039</v>
      </c>
      <c r="I62" s="10">
        <f>VLOOKUP(Tasa_ocupación_por_industria[[#Headers],[3/2011]],'1.1 - BD'!$D:$E,2,0)</f>
        <v>1836662</v>
      </c>
      <c r="J62" s="10">
        <f>VLOOKUP(Tasa_ocupación_por_industria[[#Headers],[3/2011]],'1.1 - BD'!$D:$E,2,0)</f>
        <v>1836662</v>
      </c>
      <c r="K62" s="10">
        <f>VLOOKUP(Tasa_ocupación_por_industria[[#Headers],[4/2011]],'1.1 - BD'!$D:$E,2,0)</f>
        <v>1918109</v>
      </c>
      <c r="L62" s="10">
        <f>VLOOKUP(Tasa_ocupación_por_industria[[#Headers],[4/2011]],'1.1 - BD'!$D:$E,2,0)</f>
        <v>1918109</v>
      </c>
      <c r="M62" s="10">
        <f>VLOOKUP(Tasa_ocupación_por_industria[[#Headers],[1/2012]],'1.1 - BD'!$D:$E,2,0)</f>
        <v>1994448</v>
      </c>
      <c r="N62" s="10">
        <f>VLOOKUP(Tasa_ocupación_por_industria[[#Headers],[1/2012]],'1.1 - BD'!$D:$E,2,0)</f>
        <v>1994448</v>
      </c>
      <c r="O62" s="10">
        <f>VLOOKUP(Tasa_ocupación_por_industria[[#Headers],[2/2012]],'1.1 - BD'!$D:$E,2,0)</f>
        <v>1968585</v>
      </c>
      <c r="P62" s="10">
        <f>VLOOKUP(Tasa_ocupación_por_industria[[#Headers],[2/2012]],'1.1 - BD'!$D:$E,2,0)</f>
        <v>1968585</v>
      </c>
      <c r="Q62" s="10">
        <f>VLOOKUP(Tasa_ocupación_por_industria[[#Headers],[3/2012]],'1.1 - BD'!$D:$E,2,0)</f>
        <v>1998224</v>
      </c>
      <c r="R62" s="10">
        <f>VLOOKUP(Tasa_ocupación_por_industria[[#Headers],[3/2012]],'1.1 - BD'!$D:$E,2,0)</f>
        <v>1998224</v>
      </c>
      <c r="S62" s="10">
        <f>VLOOKUP(Tasa_ocupación_por_industria[[#Headers],[4/2012]],'1.1 - BD'!$D:$E,2,0)</f>
        <v>1994166</v>
      </c>
      <c r="T62" s="10">
        <f>VLOOKUP(Tasa_ocupación_por_industria[[#Headers],[4/2012]],'1.1 - BD'!$D:$E,2,0)</f>
        <v>1994166</v>
      </c>
      <c r="U62" s="10">
        <f>VLOOKUP(Tasa_ocupación_por_industria[[#Headers],[1/2013]],'1.1 - BD'!$D:$E,2,0)</f>
        <v>1980685</v>
      </c>
      <c r="V62" s="10">
        <f>VLOOKUP(Tasa_ocupación_por_industria[[#Headers],[1/2013]],'1.1 - BD'!$D:$E,2,0)</f>
        <v>1980685</v>
      </c>
      <c r="W62" s="10">
        <f>VLOOKUP(Tasa_ocupación_por_industria[[#Headers],[2/2013]],'1.1 - BD'!$D:$E,2,0)</f>
        <v>2008405</v>
      </c>
      <c r="X62" s="10">
        <f>VLOOKUP(Tasa_ocupación_por_industria[[#Headers],[2/2013]],'1.1 - BD'!$D:$E,2,0)</f>
        <v>2008405</v>
      </c>
      <c r="Y62" s="10">
        <f>VLOOKUP(Tasa_ocupación_por_industria[[#Headers],[3/2013]],'1.1 - BD'!$D:$E,2,0)</f>
        <v>2026738</v>
      </c>
      <c r="Z62" s="10">
        <f>VLOOKUP(Tasa_ocupación_por_industria[[#Headers],[3/2013]],'1.1 - BD'!$D:$E,2,0)</f>
        <v>2026738</v>
      </c>
      <c r="AA62" s="10">
        <f>VLOOKUP(Tasa_ocupación_por_industria[[#Headers],[4/2013]],'1.1 - BD'!$D:$E,2,0)</f>
        <v>2088282</v>
      </c>
      <c r="AB62" s="10">
        <f>VLOOKUP(Tasa_ocupación_por_industria[[#Headers],[4/2013]],'1.1 - BD'!$D:$E,2,0)</f>
        <v>2088282</v>
      </c>
      <c r="AC62" s="10">
        <f>VLOOKUP(Tasa_ocupación_por_industria[[#Headers],[1/2014]],'1.1 - BD'!$D:$E,2,0)</f>
        <v>2084210</v>
      </c>
      <c r="AD62" s="10">
        <f>VLOOKUP(Tasa_ocupación_por_industria[[#Headers],[1/2014]],'1.1 - BD'!$D:$E,2,0)</f>
        <v>2084210</v>
      </c>
      <c r="AE62" s="10">
        <f>VLOOKUP(Tasa_ocupación_por_industria[[#Headers],[2/2014]],'1.1 - BD'!$D:$E,2,0)</f>
        <v>2048011</v>
      </c>
      <c r="AF62" s="10">
        <f>VLOOKUP(Tasa_ocupación_por_industria[[#Headers],[2/2014]],'1.1 - BD'!$D:$E,2,0)</f>
        <v>2048011</v>
      </c>
      <c r="AG62" s="10">
        <f>VLOOKUP(Tasa_ocupación_por_industria[[#Headers],[3/2014]],'1.1 - BD'!$D:$E,2,0)</f>
        <v>2065801</v>
      </c>
      <c r="AH62" s="10">
        <f>VLOOKUP(Tasa_ocupación_por_industria[[#Headers],[3/2014]],'1.1 - BD'!$D:$E,2,0)</f>
        <v>2065801</v>
      </c>
      <c r="AI62" s="10">
        <f>VLOOKUP(Tasa_ocupación_por_industria[[#Headers],[4/2014]],'1.1 - BD'!$D:$E,2,0)</f>
        <v>2059600</v>
      </c>
      <c r="AJ62" s="10">
        <f>VLOOKUP(Tasa_ocupación_por_industria[[#Headers],[4/2014]],'1.1 - BD'!$D:$E,2,0)</f>
        <v>2059600</v>
      </c>
      <c r="AK62" s="10">
        <f>VLOOKUP(Tasa_ocupación_por_industria[[#Headers],[1/2015]],'1.1 - BD'!$D:$E,2,0)</f>
        <v>2051208</v>
      </c>
      <c r="AL62" s="10">
        <f>VLOOKUP(Tasa_ocupación_por_industria[[#Headers],[1/2015]],'1.1 - BD'!$D:$E,2,0)</f>
        <v>2051208</v>
      </c>
      <c r="AM62" s="10">
        <f>VLOOKUP(Tasa_ocupación_por_industria[[#Headers],[2/2015]],'1.1 - BD'!$D:$E,2,0)</f>
        <v>2087363</v>
      </c>
      <c r="AN62" s="10">
        <f>VLOOKUP(Tasa_ocupación_por_industria[[#Headers],[2/2015]],'1.1 - BD'!$D:$E,2,0)</f>
        <v>2087363</v>
      </c>
      <c r="AO62" s="10">
        <f>VLOOKUP(Tasa_ocupación_por_industria[[#Headers],[3/2015]],'1.1 - BD'!$D:$E,2,0)</f>
        <v>2063117</v>
      </c>
      <c r="AP62" s="10">
        <f>VLOOKUP(Tasa_ocupación_por_industria[[#Headers],[3/2015]],'1.1 - BD'!$D:$E,2,0)</f>
        <v>2063117</v>
      </c>
      <c r="AQ62" s="10">
        <f>VLOOKUP(Tasa_ocupación_por_industria[[#Headers],[4/2015]],'1.1 - BD'!$D:$E,2,0)</f>
        <v>2027518</v>
      </c>
      <c r="AR62" s="10">
        <f>VLOOKUP(Tasa_ocupación_por_industria[[#Headers],[4/2015]],'1.1 - BD'!$D:$E,2,0)</f>
        <v>2027518</v>
      </c>
      <c r="AS62" s="10">
        <f>VLOOKUP(Tasa_ocupación_por_industria[[#Headers],[1/2016]],'1.1 - BD'!$D:$E,2,0)</f>
        <v>1992741</v>
      </c>
      <c r="AT62" s="10">
        <f>VLOOKUP(Tasa_ocupación_por_industria[[#Headers],[1/2016]],'1.1 - BD'!$D:$E,2,0)</f>
        <v>1992741</v>
      </c>
      <c r="AU62" s="10">
        <f>VLOOKUP(Tasa_ocupación_por_industria[[#Headers],[2/2016]],'1.1 - BD'!$D:$E,2,0)</f>
        <v>1954756</v>
      </c>
      <c r="AV62" s="10">
        <f>VLOOKUP(Tasa_ocupación_por_industria[[#Headers],[2/2016]],'1.1 - BD'!$D:$E,2,0)</f>
        <v>1954756</v>
      </c>
      <c r="AW62" s="10">
        <f>VLOOKUP(Tasa_ocupación_por_industria[[#Headers],[3/2016]],'1.1 - BD'!$D:$E,2,0)</f>
        <v>1972128</v>
      </c>
      <c r="AX62" s="10">
        <f>VLOOKUP(Tasa_ocupación_por_industria[[#Headers],[3/2016]],'1.1 - BD'!$D:$E,2,0)</f>
        <v>1972128</v>
      </c>
      <c r="AY62" s="10">
        <f>VLOOKUP(Tasa_ocupación_por_industria[[#Headers],[4/2016]],'1.1 - BD'!$D:$E,2,0)</f>
        <v>2063366</v>
      </c>
      <c r="AZ62" s="10">
        <f>VLOOKUP(Tasa_ocupación_por_industria[[#Headers],[4/2016]],'1.1 - BD'!$D:$E,2,0)</f>
        <v>2063366</v>
      </c>
      <c r="BA62" s="10">
        <f>VLOOKUP(Tasa_ocupación_por_industria[[#Headers],[1/2017]],'1.1 - BD'!$D:$E,2,0)</f>
        <v>2060757</v>
      </c>
      <c r="BB62" s="10">
        <f>VLOOKUP(Tasa_ocupación_por_industria[[#Headers],[1/2017]],'1.1 - BD'!$D:$E,2,0)</f>
        <v>2060757</v>
      </c>
      <c r="BC62" s="10">
        <f>VLOOKUP(Tasa_ocupación_por_industria[[#Headers],[2/2017]],'1.1 - BD'!$D:$E,2,0)</f>
        <v>2079840</v>
      </c>
      <c r="BD62" s="10">
        <f>VLOOKUP(Tasa_ocupación_por_industria[[#Headers],[2/2017]],'1.1 - BD'!$D:$E,2,0)</f>
        <v>2079840</v>
      </c>
      <c r="BE62" s="10">
        <f>VLOOKUP(Tasa_ocupación_por_industria[[#Headers],[3/2017]],'1.1 - BD'!$D:$E,2,0)</f>
        <v>2068710</v>
      </c>
    </row>
    <row r="63" spans="1:57">
      <c r="A63" s="93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</row>
    <row r="64" spans="1:57">
      <c r="A64" s="93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</row>
    <row r="65" spans="1:43">
      <c r="A65" s="5" t="s">
        <v>250</v>
      </c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</row>
    <row r="66" spans="1:43">
      <c r="A66" t="s">
        <v>251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</row>
    <row r="67" spans="1:43">
      <c r="A67" s="78" t="s">
        <v>252</v>
      </c>
      <c r="B67" s="81" t="s">
        <v>162</v>
      </c>
      <c r="C67" s="81" t="s">
        <v>163</v>
      </c>
      <c r="D67" s="81" t="s">
        <v>164</v>
      </c>
      <c r="E67" s="81" t="s">
        <v>165</v>
      </c>
      <c r="F67" s="81" t="s">
        <v>166</v>
      </c>
      <c r="G67" s="81" t="s">
        <v>167</v>
      </c>
      <c r="H67" s="81" t="s">
        <v>168</v>
      </c>
      <c r="I67" s="81" t="s">
        <v>169</v>
      </c>
      <c r="J67" s="81" t="s">
        <v>170</v>
      </c>
      <c r="K67" s="81" t="s">
        <v>171</v>
      </c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</row>
    <row r="68" spans="1:43">
      <c r="A68" t="s">
        <v>253</v>
      </c>
      <c r="B68">
        <v>159462</v>
      </c>
      <c r="C68">
        <v>163350</v>
      </c>
      <c r="D68">
        <v>160228</v>
      </c>
      <c r="E68">
        <v>162182</v>
      </c>
      <c r="F68">
        <v>159045</v>
      </c>
      <c r="G68">
        <v>151712</v>
      </c>
      <c r="H68">
        <v>154215.24562282459</v>
      </c>
      <c r="I68">
        <v>156134.03317290277</v>
      </c>
      <c r="J68">
        <v>153204.17739216593</v>
      </c>
      <c r="K68">
        <v>153736.98523071752</v>
      </c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</row>
    <row r="69" spans="1:43">
      <c r="A69" t="s">
        <v>254</v>
      </c>
      <c r="B69">
        <v>5141</v>
      </c>
      <c r="C69">
        <v>4846</v>
      </c>
      <c r="D69">
        <v>4657</v>
      </c>
      <c r="E69">
        <v>4563</v>
      </c>
      <c r="F69">
        <v>4305</v>
      </c>
      <c r="G69">
        <v>4572</v>
      </c>
      <c r="H69">
        <v>3881.0973394156736</v>
      </c>
      <c r="I69">
        <v>3745.969162397143</v>
      </c>
      <c r="J69">
        <v>4041.3525195593988</v>
      </c>
      <c r="K69">
        <v>4230.6146413035749</v>
      </c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</row>
    <row r="70" spans="1:43">
      <c r="A70" t="s">
        <v>225</v>
      </c>
      <c r="B70">
        <v>1936</v>
      </c>
      <c r="C70">
        <v>2044</v>
      </c>
      <c r="D70">
        <v>2052</v>
      </c>
      <c r="E70">
        <v>2059</v>
      </c>
      <c r="F70">
        <v>1879</v>
      </c>
      <c r="G70">
        <v>1643</v>
      </c>
      <c r="H70">
        <v>1588.0274100833246</v>
      </c>
      <c r="I70">
        <v>1892</v>
      </c>
      <c r="J70">
        <v>1819</v>
      </c>
      <c r="K70">
        <v>1744</v>
      </c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</row>
    <row r="71" spans="1:43">
      <c r="A71" t="s">
        <v>255</v>
      </c>
      <c r="B71">
        <v>149450</v>
      </c>
      <c r="C71">
        <v>150416</v>
      </c>
      <c r="D71">
        <v>151869</v>
      </c>
      <c r="E71">
        <v>154227</v>
      </c>
      <c r="F71">
        <v>156686</v>
      </c>
      <c r="G71">
        <v>155205</v>
      </c>
      <c r="H71">
        <v>152804.72964349753</v>
      </c>
      <c r="I71">
        <v>166185.00829322569</v>
      </c>
      <c r="J71">
        <v>177198.70503911879</v>
      </c>
      <c r="K71">
        <v>184364.89040998495</v>
      </c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</row>
    <row r="72" spans="1:43">
      <c r="A72" t="s">
        <v>256</v>
      </c>
      <c r="B72">
        <v>16480</v>
      </c>
      <c r="C72">
        <v>16367</v>
      </c>
      <c r="D72">
        <v>16480</v>
      </c>
      <c r="E72">
        <v>16514</v>
      </c>
      <c r="F72">
        <v>16635</v>
      </c>
      <c r="G72">
        <v>16449</v>
      </c>
      <c r="H72">
        <v>16349.238556059487</v>
      </c>
      <c r="I72">
        <v>16107.052204626611</v>
      </c>
      <c r="J72">
        <v>16130.214561457689</v>
      </c>
      <c r="K72">
        <v>16047.772805129498</v>
      </c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</row>
    <row r="73" spans="1:43">
      <c r="A73" t="s">
        <v>229</v>
      </c>
      <c r="B73">
        <v>83859</v>
      </c>
      <c r="C73">
        <v>83019</v>
      </c>
      <c r="D73">
        <v>84085</v>
      </c>
      <c r="E73">
        <v>86722</v>
      </c>
      <c r="F73">
        <v>89031</v>
      </c>
      <c r="G73">
        <v>78472</v>
      </c>
      <c r="H73">
        <v>72967.025010547412</v>
      </c>
      <c r="I73">
        <v>78209.40205325259</v>
      </c>
      <c r="J73">
        <v>77389.733966440195</v>
      </c>
      <c r="K73">
        <v>86369.178349589245</v>
      </c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</row>
    <row r="74" spans="1:43">
      <c r="A74" t="s">
        <v>257</v>
      </c>
      <c r="B74">
        <v>219728</v>
      </c>
      <c r="C74">
        <v>230004</v>
      </c>
      <c r="D74">
        <v>239189</v>
      </c>
      <c r="E74">
        <v>250857</v>
      </c>
      <c r="F74">
        <v>252227</v>
      </c>
      <c r="G74">
        <v>249318</v>
      </c>
      <c r="H74">
        <v>234912.85158474845</v>
      </c>
      <c r="I74">
        <v>247686.68111188739</v>
      </c>
      <c r="J74">
        <v>254472.54487723904</v>
      </c>
      <c r="K74">
        <v>268284.04985359986</v>
      </c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</row>
    <row r="75" spans="1:43">
      <c r="A75" t="s">
        <v>258</v>
      </c>
      <c r="B75">
        <v>58169</v>
      </c>
      <c r="C75">
        <v>60340</v>
      </c>
      <c r="D75">
        <v>63673</v>
      </c>
      <c r="E75">
        <v>65767</v>
      </c>
      <c r="F75">
        <v>67884</v>
      </c>
      <c r="G75">
        <v>70725</v>
      </c>
      <c r="H75">
        <v>53566.137986499314</v>
      </c>
      <c r="I75">
        <v>58387.059689230453</v>
      </c>
      <c r="J75">
        <v>71294.951056464895</v>
      </c>
      <c r="K75">
        <v>79635.976756962889</v>
      </c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</row>
    <row r="76" spans="1:43">
      <c r="A76" t="s">
        <v>259</v>
      </c>
      <c r="B76">
        <v>84462</v>
      </c>
      <c r="C76">
        <v>85340</v>
      </c>
      <c r="D76">
        <v>87567</v>
      </c>
      <c r="E76">
        <v>88552</v>
      </c>
      <c r="F76">
        <v>89453</v>
      </c>
      <c r="G76">
        <v>88692</v>
      </c>
      <c r="H76">
        <v>81623.160201982915</v>
      </c>
      <c r="I76">
        <v>79520.156982611399</v>
      </c>
      <c r="J76">
        <v>81909.792451616231</v>
      </c>
      <c r="K76">
        <v>84951.663105233558</v>
      </c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</row>
    <row r="77" spans="1:43">
      <c r="A77" t="s">
        <v>260</v>
      </c>
      <c r="B77">
        <v>45393</v>
      </c>
      <c r="C77">
        <v>47268</v>
      </c>
      <c r="D77">
        <v>47873</v>
      </c>
      <c r="E77">
        <v>48401</v>
      </c>
      <c r="F77">
        <v>47932</v>
      </c>
      <c r="G77">
        <v>48769</v>
      </c>
      <c r="H77">
        <v>46247.113015504692</v>
      </c>
      <c r="I77">
        <v>45681.619656626819</v>
      </c>
      <c r="J77">
        <v>47087.2498005456</v>
      </c>
      <c r="K77">
        <v>48271.319145773145</v>
      </c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</row>
    <row r="78" spans="1:43">
      <c r="A78" t="s">
        <v>261</v>
      </c>
      <c r="B78">
        <v>182827</v>
      </c>
      <c r="C78">
        <v>194629</v>
      </c>
      <c r="D78">
        <v>209208</v>
      </c>
      <c r="E78">
        <v>217293</v>
      </c>
      <c r="F78">
        <v>226739</v>
      </c>
      <c r="G78">
        <v>240116</v>
      </c>
      <c r="H78">
        <v>244915.43335354919</v>
      </c>
      <c r="I78">
        <v>263902.41653728718</v>
      </c>
      <c r="J78">
        <v>291995.8349354025</v>
      </c>
      <c r="K78">
        <v>303525.38276033686</v>
      </c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</row>
    <row r="79" spans="1:43">
      <c r="A79" t="s">
        <v>262</v>
      </c>
      <c r="B79">
        <v>130189</v>
      </c>
      <c r="C79">
        <v>130947</v>
      </c>
      <c r="D79">
        <v>130901</v>
      </c>
      <c r="E79">
        <v>134414</v>
      </c>
      <c r="F79">
        <v>133635</v>
      </c>
      <c r="G79">
        <v>134086</v>
      </c>
      <c r="H79">
        <v>133954.01965773653</v>
      </c>
      <c r="I79">
        <v>137821.1079865963</v>
      </c>
      <c r="J79">
        <v>139369.99151353716</v>
      </c>
      <c r="K79">
        <v>137839.75590286532</v>
      </c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</row>
    <row r="80" spans="1:43">
      <c r="A80" t="s">
        <v>239</v>
      </c>
      <c r="B80">
        <v>27760</v>
      </c>
      <c r="C80">
        <v>28091</v>
      </c>
      <c r="D80">
        <v>28591</v>
      </c>
      <c r="E80">
        <v>30462</v>
      </c>
      <c r="F80">
        <v>30286</v>
      </c>
      <c r="G80">
        <v>29884</v>
      </c>
      <c r="H80">
        <v>26629.171158105684</v>
      </c>
      <c r="I80">
        <v>26691.277299073641</v>
      </c>
      <c r="J80">
        <v>27709.756543390984</v>
      </c>
      <c r="K80">
        <v>28095.072566623363</v>
      </c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</row>
    <row r="81" spans="1:47">
      <c r="A81" t="s">
        <v>263</v>
      </c>
      <c r="B81">
        <v>30849</v>
      </c>
      <c r="C81">
        <v>32921</v>
      </c>
      <c r="D81">
        <v>34345</v>
      </c>
      <c r="E81">
        <v>35566</v>
      </c>
      <c r="F81">
        <v>39406</v>
      </c>
      <c r="G81">
        <v>40883</v>
      </c>
      <c r="H81">
        <v>40378.980223605104</v>
      </c>
      <c r="I81">
        <v>43575.160255912648</v>
      </c>
      <c r="J81">
        <v>46449.043854231008</v>
      </c>
      <c r="K81">
        <v>47495.697310503965</v>
      </c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</row>
    <row r="82" spans="1:47">
      <c r="A82" t="s">
        <v>242</v>
      </c>
      <c r="B82">
        <v>103318</v>
      </c>
      <c r="C82">
        <v>110149</v>
      </c>
      <c r="D82">
        <v>117885</v>
      </c>
      <c r="E82">
        <v>123112</v>
      </c>
      <c r="F82">
        <v>127919</v>
      </c>
      <c r="G82">
        <v>127889</v>
      </c>
      <c r="H82">
        <v>121578.987580424</v>
      </c>
      <c r="I82">
        <v>124689.42389251152</v>
      </c>
      <c r="J82">
        <v>139138.0576680564</v>
      </c>
      <c r="K82">
        <v>137929.03151642071</v>
      </c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</row>
    <row r="83" spans="1:47">
      <c r="A83" t="s">
        <v>264</v>
      </c>
      <c r="B83">
        <v>19194</v>
      </c>
      <c r="C83">
        <v>20053</v>
      </c>
      <c r="D83">
        <v>20351</v>
      </c>
      <c r="E83">
        <v>19560</v>
      </c>
      <c r="F83">
        <v>21406</v>
      </c>
      <c r="G83">
        <v>21782</v>
      </c>
      <c r="H83">
        <v>21189.781655416096</v>
      </c>
      <c r="I83">
        <v>21471.631701857888</v>
      </c>
      <c r="J83">
        <v>21193.593820774142</v>
      </c>
      <c r="K83">
        <v>20899.609644955497</v>
      </c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</row>
    <row r="84" spans="1:47">
      <c r="A84" t="s">
        <v>265</v>
      </c>
      <c r="B84">
        <v>360</v>
      </c>
      <c r="C84">
        <v>638</v>
      </c>
      <c r="D84">
        <v>661</v>
      </c>
      <c r="E84">
        <v>404</v>
      </c>
      <c r="F84">
        <v>403</v>
      </c>
      <c r="G84">
        <v>414</v>
      </c>
      <c r="H84">
        <v>418</v>
      </c>
      <c r="I84">
        <v>422</v>
      </c>
      <c r="J84">
        <v>451</v>
      </c>
      <c r="K84">
        <v>481</v>
      </c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</row>
    <row r="85" spans="1:47">
      <c r="A85" t="s">
        <v>266</v>
      </c>
      <c r="B85">
        <v>123486</v>
      </c>
      <c r="C85">
        <v>96322</v>
      </c>
      <c r="D85">
        <v>98562</v>
      </c>
      <c r="E85">
        <v>93747</v>
      </c>
      <c r="F85">
        <v>90983</v>
      </c>
      <c r="G85">
        <v>90370</v>
      </c>
      <c r="H85">
        <v>85628</v>
      </c>
      <c r="I85">
        <v>86811</v>
      </c>
      <c r="J85">
        <v>88393</v>
      </c>
      <c r="K85">
        <v>98580</v>
      </c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</row>
    <row r="86" spans="1:47">
      <c r="A86" t="s">
        <v>267</v>
      </c>
      <c r="B86">
        <v>1442063</v>
      </c>
      <c r="C86">
        <v>1456744</v>
      </c>
      <c r="D86">
        <v>1498177</v>
      </c>
      <c r="E86">
        <v>1534402</v>
      </c>
      <c r="F86">
        <v>1555854</v>
      </c>
      <c r="G86">
        <v>1550981</v>
      </c>
      <c r="H86">
        <v>1492846.9999999998</v>
      </c>
      <c r="I86">
        <v>1558933</v>
      </c>
      <c r="J86">
        <v>1639248.0000000002</v>
      </c>
      <c r="K86">
        <v>1702482</v>
      </c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</row>
    <row r="87" spans="1:47">
      <c r="A87" s="93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</row>
    <row r="88" spans="1:47">
      <c r="A88" s="93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</row>
    <row r="89" spans="1:47">
      <c r="B89" s="31" t="s">
        <v>268</v>
      </c>
      <c r="C89" s="32"/>
      <c r="D89" s="32"/>
      <c r="E89" s="32"/>
      <c r="R89" s="34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</row>
    <row r="90" spans="1:47">
      <c r="B90" s="32" t="s">
        <v>269</v>
      </c>
      <c r="C90" s="32"/>
      <c r="D90" s="32"/>
      <c r="E90" s="32"/>
      <c r="H90" s="31" t="s">
        <v>270</v>
      </c>
      <c r="K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</row>
    <row r="91" spans="1:47">
      <c r="B91" s="32" t="s">
        <v>271</v>
      </c>
      <c r="C91" s="32"/>
      <c r="D91" s="32"/>
      <c r="E91" s="32"/>
      <c r="K91" s="45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</row>
    <row r="92" spans="1:47">
      <c r="B92" t="s">
        <v>58</v>
      </c>
      <c r="C92" t="s">
        <v>198</v>
      </c>
      <c r="D92" t="s">
        <v>199</v>
      </c>
      <c r="E92" t="s">
        <v>200</v>
      </c>
      <c r="F92" t="s">
        <v>272</v>
      </c>
      <c r="H92" t="s">
        <v>58</v>
      </c>
      <c r="I92" t="s">
        <v>273</v>
      </c>
      <c r="L92" s="92"/>
      <c r="M92" s="92"/>
      <c r="N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</row>
    <row r="93" spans="1:47">
      <c r="B93" s="80">
        <v>30682</v>
      </c>
      <c r="C93" s="3">
        <v>101.93570663</v>
      </c>
      <c r="D93" s="3"/>
      <c r="E93" s="3"/>
      <c r="F93" s="3"/>
      <c r="H93" s="80">
        <v>40422</v>
      </c>
      <c r="I93" s="3">
        <v>8.6168585699999998</v>
      </c>
      <c r="K93" s="45"/>
      <c r="L93" s="45"/>
      <c r="M93" s="45"/>
      <c r="N93" s="92"/>
      <c r="AE93" s="33"/>
      <c r="AF93" s="33"/>
      <c r="AG93" s="33"/>
      <c r="AH93" s="33"/>
      <c r="AI93" s="33"/>
      <c r="AJ93" s="35"/>
      <c r="AK93" s="35"/>
      <c r="AL93" s="35"/>
      <c r="AM93" s="36"/>
      <c r="AN93" s="36"/>
      <c r="AO93" s="37"/>
      <c r="AP93" s="37"/>
      <c r="AQ93" s="37"/>
    </row>
    <row r="94" spans="1:47">
      <c r="B94" s="80">
        <v>30713</v>
      </c>
      <c r="C94" s="3">
        <v>101.14724108</v>
      </c>
      <c r="D94" s="3">
        <v>-0.77349299000000005</v>
      </c>
      <c r="E94" s="3"/>
      <c r="F94" s="3"/>
      <c r="H94" s="80">
        <v>40452</v>
      </c>
      <c r="I94" s="3">
        <v>8.1974246399999995</v>
      </c>
      <c r="N94" s="38"/>
      <c r="O94" s="92"/>
      <c r="P94" s="92"/>
      <c r="Q94" s="92"/>
      <c r="R94" s="39"/>
      <c r="T94" s="33"/>
      <c r="U94" s="33"/>
      <c r="V94" s="33"/>
      <c r="W94" s="33"/>
      <c r="X94" s="33"/>
      <c r="Y94" s="33"/>
      <c r="Z94" s="33"/>
      <c r="AA94" s="33"/>
      <c r="AB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</row>
    <row r="95" spans="1:47">
      <c r="B95" s="80">
        <v>30742</v>
      </c>
      <c r="C95" s="3">
        <v>99.869669909999999</v>
      </c>
      <c r="D95" s="3">
        <v>-1.2630805899999999</v>
      </c>
      <c r="E95" s="3"/>
      <c r="F95" s="3"/>
      <c r="H95" s="80">
        <v>40483</v>
      </c>
      <c r="I95" s="3">
        <v>8.9156274500000006</v>
      </c>
      <c r="N95" s="38"/>
      <c r="O95" s="92"/>
      <c r="P95" s="92"/>
      <c r="Q95" s="92"/>
      <c r="R95" s="39"/>
      <c r="T95" s="33"/>
      <c r="U95" s="33"/>
      <c r="V95" s="33"/>
      <c r="W95" s="33"/>
      <c r="X95" s="33"/>
      <c r="Y95" s="33"/>
      <c r="Z95" s="33"/>
      <c r="AA95" s="33"/>
      <c r="AB95" s="33"/>
      <c r="AE95" s="33"/>
      <c r="AF95" s="33"/>
      <c r="AG95" s="33"/>
      <c r="AH95" s="33"/>
      <c r="AI95" s="33"/>
      <c r="AJ95" s="35"/>
      <c r="AK95" s="35"/>
      <c r="AL95" s="35"/>
      <c r="AM95" s="36"/>
      <c r="AN95" s="36"/>
      <c r="AO95" s="37"/>
      <c r="AP95" s="37"/>
      <c r="AQ95" s="37"/>
    </row>
    <row r="96" spans="1:47">
      <c r="B96" s="80">
        <v>30773</v>
      </c>
      <c r="C96" s="3">
        <v>98.656164680000003</v>
      </c>
      <c r="D96" s="3">
        <v>-1.21508886</v>
      </c>
      <c r="E96" s="3"/>
      <c r="F96" s="3"/>
      <c r="H96" s="80">
        <v>40513</v>
      </c>
      <c r="I96" s="3">
        <v>9.2133198200000006</v>
      </c>
      <c r="N96" s="96"/>
      <c r="O96" s="92"/>
      <c r="P96" s="92"/>
      <c r="Q96" s="92"/>
      <c r="R96" s="39"/>
      <c r="T96" s="33"/>
      <c r="U96" s="33"/>
      <c r="V96" s="33"/>
      <c r="W96" s="33"/>
      <c r="X96" s="33"/>
      <c r="Y96" s="33"/>
      <c r="Z96" s="33"/>
      <c r="AA96" s="33"/>
      <c r="AB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</row>
    <row r="97" spans="2:43">
      <c r="B97" s="80">
        <v>30803</v>
      </c>
      <c r="C97" s="3">
        <v>97.51547764</v>
      </c>
      <c r="D97" s="3">
        <v>-1.1562247999999999</v>
      </c>
      <c r="E97" s="3"/>
      <c r="F97" s="3"/>
      <c r="H97" s="80">
        <v>40544</v>
      </c>
      <c r="I97" s="3">
        <v>9.9251793799999994</v>
      </c>
      <c r="N97" s="40"/>
      <c r="O97" s="38"/>
      <c r="P97" s="38"/>
      <c r="Q97" s="38"/>
      <c r="R97" s="39"/>
      <c r="T97" s="33"/>
      <c r="U97" s="33"/>
      <c r="V97" s="33"/>
      <c r="W97" s="33"/>
      <c r="X97" s="33"/>
      <c r="Y97" s="33"/>
      <c r="Z97" s="33"/>
      <c r="AA97" s="33"/>
      <c r="AB97" s="33"/>
      <c r="AE97" s="33"/>
      <c r="AF97" s="33"/>
      <c r="AG97" s="33"/>
      <c r="AH97" s="33"/>
      <c r="AI97" s="33"/>
      <c r="AJ97" s="35"/>
      <c r="AK97" s="35"/>
      <c r="AL97" s="35"/>
      <c r="AM97" s="36"/>
      <c r="AN97" s="36"/>
      <c r="AO97" s="37"/>
      <c r="AP97" s="37"/>
      <c r="AQ97" s="37"/>
    </row>
    <row r="98" spans="2:43">
      <c r="B98" s="80">
        <v>30834</v>
      </c>
      <c r="C98" s="3">
        <v>95.904603499999993</v>
      </c>
      <c r="D98" s="3">
        <v>-1.6519163699999999</v>
      </c>
      <c r="E98" s="3"/>
      <c r="F98" s="3"/>
      <c r="H98" s="80">
        <v>40575</v>
      </c>
      <c r="I98" s="3">
        <v>9.65077827</v>
      </c>
      <c r="N98" s="97"/>
      <c r="O98" s="38"/>
      <c r="P98" s="38"/>
      <c r="Q98" s="38"/>
      <c r="R98" s="39"/>
      <c r="T98" s="33"/>
      <c r="U98" s="33"/>
      <c r="V98" s="33"/>
      <c r="W98" s="33"/>
      <c r="X98" s="33"/>
      <c r="Y98" s="33"/>
      <c r="Z98" s="33"/>
      <c r="AA98" s="33"/>
      <c r="AB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</row>
    <row r="99" spans="2:43">
      <c r="B99" s="80">
        <v>30864</v>
      </c>
      <c r="C99" s="3">
        <v>101.96071837</v>
      </c>
      <c r="D99" s="3">
        <v>6.3147280200000004</v>
      </c>
      <c r="E99" s="3"/>
      <c r="F99" s="3"/>
      <c r="H99" s="80">
        <v>40603</v>
      </c>
      <c r="I99" s="3">
        <v>9.8080335099999996</v>
      </c>
    </row>
    <row r="100" spans="2:43">
      <c r="B100" s="80">
        <v>30895</v>
      </c>
      <c r="C100" s="3">
        <v>103.98879911</v>
      </c>
      <c r="D100" s="3">
        <v>1.98908047</v>
      </c>
      <c r="E100" s="3"/>
      <c r="F100" s="3"/>
      <c r="H100" s="80">
        <v>40634</v>
      </c>
      <c r="I100" s="3">
        <v>9.6736706600000009</v>
      </c>
    </row>
    <row r="101" spans="2:43">
      <c r="B101" s="80">
        <v>30926</v>
      </c>
      <c r="C101" s="3">
        <v>102.88844525</v>
      </c>
      <c r="D101" s="3">
        <v>-1.05814652</v>
      </c>
      <c r="E101" s="3"/>
      <c r="F101" s="3"/>
      <c r="H101" s="80">
        <v>40664</v>
      </c>
      <c r="I101" s="3">
        <v>9.6455146700000007</v>
      </c>
    </row>
    <row r="102" spans="2:43">
      <c r="B102" s="80">
        <v>30956</v>
      </c>
      <c r="C102" s="3">
        <v>100.44693678</v>
      </c>
      <c r="D102" s="3">
        <v>-2.3729666300000001</v>
      </c>
      <c r="E102" s="3"/>
      <c r="F102" s="3"/>
      <c r="H102" s="80">
        <v>40695</v>
      </c>
      <c r="I102" s="3">
        <v>9.9642160299999993</v>
      </c>
    </row>
    <row r="103" spans="2:43">
      <c r="B103" s="80">
        <v>30987</v>
      </c>
      <c r="C103" s="3">
        <v>98.875017999999997</v>
      </c>
      <c r="D103" s="3">
        <v>-1.5649245599999999</v>
      </c>
      <c r="E103" s="3"/>
      <c r="F103" s="3"/>
      <c r="H103" s="80">
        <v>40725</v>
      </c>
      <c r="I103" s="3">
        <v>10.01480027</v>
      </c>
    </row>
    <row r="104" spans="2:43">
      <c r="B104" s="80">
        <v>31017</v>
      </c>
      <c r="C104" s="3">
        <v>97.088013869999997</v>
      </c>
      <c r="D104" s="3">
        <v>-1.80733634</v>
      </c>
      <c r="E104" s="3"/>
      <c r="F104" s="3"/>
      <c r="H104" s="80">
        <v>40756</v>
      </c>
      <c r="I104" s="3">
        <v>10.644026029999999</v>
      </c>
    </row>
    <row r="105" spans="2:43">
      <c r="B105" s="80">
        <v>31048</v>
      </c>
      <c r="C105" s="3">
        <v>102.8101623</v>
      </c>
      <c r="D105" s="3">
        <v>5.8937743200000003</v>
      </c>
      <c r="E105" s="3">
        <v>0.85785020999999995</v>
      </c>
      <c r="F105" s="3">
        <v>5.8937743100000004</v>
      </c>
      <c r="H105" s="80">
        <v>40787</v>
      </c>
      <c r="I105" s="3">
        <v>10.930071849999999</v>
      </c>
      <c r="J105" s="92"/>
    </row>
    <row r="106" spans="2:43">
      <c r="B106" s="80">
        <v>31079</v>
      </c>
      <c r="C106" s="3">
        <v>103.12974426</v>
      </c>
      <c r="D106" s="3">
        <v>0.31084666</v>
      </c>
      <c r="E106" s="3">
        <v>1.96001706</v>
      </c>
      <c r="F106" s="3">
        <v>6.2229415799999996</v>
      </c>
      <c r="H106" s="80">
        <v>40817</v>
      </c>
      <c r="I106" s="3">
        <v>11.0028752</v>
      </c>
      <c r="J106" s="92"/>
    </row>
    <row r="107" spans="2:43">
      <c r="B107" s="80">
        <v>31107</v>
      </c>
      <c r="C107" s="3">
        <v>102.18961965</v>
      </c>
      <c r="D107" s="3">
        <v>-0.91159405000000004</v>
      </c>
      <c r="E107" s="3">
        <v>2.3229772799999999</v>
      </c>
      <c r="F107" s="3">
        <v>5.25461957</v>
      </c>
      <c r="H107" s="80">
        <v>40848</v>
      </c>
      <c r="I107" s="3">
        <v>10.35180897</v>
      </c>
      <c r="J107" s="92"/>
    </row>
    <row r="108" spans="2:43">
      <c r="B108" s="80">
        <v>31138</v>
      </c>
      <c r="C108" s="3">
        <v>102.21028972000001</v>
      </c>
      <c r="D108" s="3">
        <v>2.0227169999999999E-2</v>
      </c>
      <c r="E108" s="3">
        <v>3.6025372099999999</v>
      </c>
      <c r="F108" s="3">
        <v>5.2759096000000003</v>
      </c>
      <c r="H108" s="80">
        <v>40878</v>
      </c>
      <c r="I108" s="3">
        <v>10.49158235</v>
      </c>
      <c r="J108" s="38"/>
    </row>
    <row r="109" spans="2:43">
      <c r="B109" s="80">
        <v>31168</v>
      </c>
      <c r="C109" s="3">
        <v>101.99604565</v>
      </c>
      <c r="D109" s="3">
        <v>-0.20961105999999999</v>
      </c>
      <c r="E109" s="3">
        <v>4.5947249799999996</v>
      </c>
      <c r="F109" s="3">
        <v>5.0552396499999999</v>
      </c>
      <c r="H109" s="80">
        <v>40909</v>
      </c>
      <c r="I109" s="3">
        <v>10.562239079999999</v>
      </c>
      <c r="J109" s="38"/>
    </row>
    <row r="110" spans="2:43">
      <c r="B110" s="80">
        <v>31199</v>
      </c>
      <c r="C110" s="3">
        <v>100.8560226</v>
      </c>
      <c r="D110" s="3">
        <v>-1.11771299</v>
      </c>
      <c r="E110" s="3">
        <v>5.1628586299999997</v>
      </c>
      <c r="F110" s="3">
        <v>3.8810235899999999</v>
      </c>
      <c r="H110" s="80">
        <v>40940</v>
      </c>
      <c r="I110" s="3">
        <v>10.689478769999999</v>
      </c>
      <c r="J110" s="96"/>
    </row>
    <row r="111" spans="2:43">
      <c r="B111" s="80">
        <v>31229</v>
      </c>
      <c r="C111" s="3">
        <v>103.68727273</v>
      </c>
      <c r="D111" s="3">
        <v>2.8072197000000001</v>
      </c>
      <c r="E111" s="3">
        <v>1.6933524900000001</v>
      </c>
      <c r="F111" s="3">
        <v>6.7971921399999999</v>
      </c>
      <c r="H111" s="80">
        <v>40969</v>
      </c>
      <c r="I111" s="3">
        <v>10.55849815</v>
      </c>
      <c r="J111" s="40"/>
    </row>
    <row r="112" spans="2:43">
      <c r="B112" s="80">
        <v>31260</v>
      </c>
      <c r="C112" s="3">
        <v>107.94523977</v>
      </c>
      <c r="D112" s="3">
        <v>4.1065474399999999</v>
      </c>
      <c r="E112" s="3">
        <v>3.8046796299999999</v>
      </c>
      <c r="F112" s="3">
        <v>11.182869500000001</v>
      </c>
      <c r="H112" s="80">
        <v>41000</v>
      </c>
      <c r="I112" s="3">
        <v>10.20137038</v>
      </c>
      <c r="J112" s="97"/>
    </row>
    <row r="113" spans="2:10">
      <c r="B113" s="80">
        <v>31291</v>
      </c>
      <c r="C113" s="3">
        <v>106.81364327999999</v>
      </c>
      <c r="D113" s="3">
        <v>-1.04830606</v>
      </c>
      <c r="E113" s="3">
        <v>3.8150037399999999</v>
      </c>
      <c r="F113" s="3">
        <v>10.017332740000001</v>
      </c>
      <c r="H113" s="80">
        <v>41030</v>
      </c>
      <c r="I113" s="3">
        <v>10.0434068</v>
      </c>
      <c r="J113" s="34"/>
    </row>
    <row r="114" spans="2:10">
      <c r="B114" s="80">
        <v>31321</v>
      </c>
      <c r="C114" s="3">
        <v>106.01865047</v>
      </c>
      <c r="D114" s="3">
        <v>-0.74428021</v>
      </c>
      <c r="E114" s="3">
        <v>5.5469224500000003</v>
      </c>
      <c r="F114" s="3">
        <v>9.1984955100000008</v>
      </c>
      <c r="H114" s="80">
        <v>41061</v>
      </c>
      <c r="I114" s="3">
        <v>10.28278502</v>
      </c>
      <c r="J114" s="39"/>
    </row>
    <row r="115" spans="2:10">
      <c r="B115" s="80">
        <v>31352</v>
      </c>
      <c r="C115" s="3">
        <v>105.59582078</v>
      </c>
      <c r="D115" s="3">
        <v>-0.39882575999999997</v>
      </c>
      <c r="E115" s="3">
        <v>6.7972708500000003</v>
      </c>
      <c r="F115" s="3">
        <v>8.7629837800000008</v>
      </c>
      <c r="H115" s="80">
        <v>41091</v>
      </c>
      <c r="I115" s="3">
        <v>10.327888339999999</v>
      </c>
      <c r="J115" s="39"/>
    </row>
    <row r="116" spans="2:10">
      <c r="B116" s="80">
        <v>31382</v>
      </c>
      <c r="C116" s="3">
        <v>104.07591248999999</v>
      </c>
      <c r="D116" s="3">
        <v>-1.4393640599999999</v>
      </c>
      <c r="E116" s="3">
        <v>7.1974884899999996</v>
      </c>
      <c r="F116" s="3">
        <v>7.1974884899999996</v>
      </c>
      <c r="H116" s="80">
        <v>41122</v>
      </c>
      <c r="I116" s="3">
        <v>10.54523696</v>
      </c>
      <c r="J116" s="39"/>
    </row>
    <row r="117" spans="2:10">
      <c r="B117" s="80">
        <v>31413</v>
      </c>
      <c r="C117" s="3">
        <v>109.87813060000001</v>
      </c>
      <c r="D117" s="3">
        <v>5.5749865400000003</v>
      </c>
      <c r="E117" s="3">
        <v>6.8747759400000001</v>
      </c>
      <c r="F117" s="3">
        <v>5.5749865400000003</v>
      </c>
      <c r="H117" s="80">
        <v>41153</v>
      </c>
      <c r="I117" s="3">
        <v>9.9966398900000009</v>
      </c>
      <c r="J117" s="39"/>
    </row>
    <row r="118" spans="2:10">
      <c r="B118" s="80">
        <v>31444</v>
      </c>
      <c r="C118" s="3">
        <v>109.62665681999999</v>
      </c>
      <c r="D118" s="3">
        <v>-0.22886608999999999</v>
      </c>
      <c r="E118" s="3">
        <v>6.2997465999999998</v>
      </c>
      <c r="F118" s="3">
        <v>5.3333611799999998</v>
      </c>
      <c r="H118" s="80">
        <v>41183</v>
      </c>
      <c r="I118" s="3">
        <v>9.6818646899999994</v>
      </c>
      <c r="J118" s="39"/>
    </row>
    <row r="119" spans="2:10">
      <c r="B119" s="80">
        <v>31472</v>
      </c>
      <c r="C119" s="3">
        <v>108.66024236</v>
      </c>
      <c r="D119" s="3">
        <v>-0.88155061000000001</v>
      </c>
      <c r="E119" s="3">
        <v>6.3319765099999996</v>
      </c>
      <c r="F119" s="3">
        <v>4.4047942999999998</v>
      </c>
      <c r="H119" s="80">
        <v>41214</v>
      </c>
      <c r="I119" s="3">
        <v>9.5156916700000007</v>
      </c>
      <c r="J119" s="39"/>
    </row>
    <row r="120" spans="2:10">
      <c r="B120" s="80">
        <v>31503</v>
      </c>
      <c r="C120" s="3">
        <v>107.94730966</v>
      </c>
      <c r="D120" s="3">
        <v>-0.65611182999999995</v>
      </c>
      <c r="E120" s="3">
        <v>5.6129573199999996</v>
      </c>
      <c r="F120" s="3">
        <v>3.7197820899999998</v>
      </c>
      <c r="H120" s="80">
        <v>41244</v>
      </c>
      <c r="I120" s="3">
        <v>9.8490934299999999</v>
      </c>
      <c r="J120" s="39"/>
    </row>
    <row r="121" spans="2:10">
      <c r="B121" s="80">
        <v>31533</v>
      </c>
      <c r="C121" s="3">
        <v>107.0479905</v>
      </c>
      <c r="D121" s="3">
        <v>-0.83310938000000001</v>
      </c>
      <c r="E121" s="3">
        <v>4.9530791299999999</v>
      </c>
      <c r="F121" s="3">
        <v>2.8556828599999999</v>
      </c>
      <c r="H121" s="80">
        <v>41275</v>
      </c>
      <c r="I121" s="3">
        <v>10.01010698</v>
      </c>
      <c r="J121" s="39"/>
    </row>
    <row r="122" spans="2:10">
      <c r="B122" s="80">
        <v>31564</v>
      </c>
      <c r="C122" s="3">
        <v>104.09157137</v>
      </c>
      <c r="D122" s="3">
        <v>-2.7617698499999999</v>
      </c>
      <c r="E122" s="3">
        <v>3.2080868200000001</v>
      </c>
      <c r="F122" s="3">
        <v>1.5045630000000001E-2</v>
      </c>
      <c r="H122" s="80">
        <v>41306</v>
      </c>
      <c r="I122" s="3">
        <v>9.9227761300000008</v>
      </c>
      <c r="J122" s="34"/>
    </row>
    <row r="123" spans="2:10">
      <c r="B123" s="80">
        <v>31594</v>
      </c>
      <c r="C123" s="3">
        <v>101.23715344</v>
      </c>
      <c r="D123" s="3">
        <v>-2.74221812</v>
      </c>
      <c r="E123" s="3">
        <v>-2.3629894299999998</v>
      </c>
      <c r="F123" s="3">
        <v>-2.7275850699999999</v>
      </c>
      <c r="H123" s="80">
        <v>41334</v>
      </c>
      <c r="I123" s="3">
        <v>9.7357356599999996</v>
      </c>
      <c r="J123" s="34"/>
    </row>
    <row r="124" spans="2:10">
      <c r="B124" s="80">
        <v>31625</v>
      </c>
      <c r="C124" s="3">
        <v>107.57272442</v>
      </c>
      <c r="D124" s="3">
        <v>6.2581480899999997</v>
      </c>
      <c r="E124" s="3">
        <v>-0.34509659999999998</v>
      </c>
      <c r="F124" s="3">
        <v>3.3598667</v>
      </c>
      <c r="H124" s="80">
        <v>41365</v>
      </c>
      <c r="I124" s="3">
        <v>9.7259710800000008</v>
      </c>
      <c r="J124" s="34"/>
    </row>
    <row r="125" spans="2:10">
      <c r="B125" s="80">
        <v>31656</v>
      </c>
      <c r="C125" s="3">
        <v>105.92096024</v>
      </c>
      <c r="D125" s="3">
        <v>-1.53548605</v>
      </c>
      <c r="E125" s="3">
        <v>-0.83573878000000001</v>
      </c>
      <c r="F125" s="3">
        <v>1.77279035</v>
      </c>
      <c r="H125" s="80">
        <v>41395</v>
      </c>
      <c r="I125" s="3">
        <v>10.193443</v>
      </c>
      <c r="J125" s="39"/>
    </row>
    <row r="126" spans="2:10">
      <c r="B126" s="80">
        <v>31686</v>
      </c>
      <c r="C126" s="3">
        <v>106.00546206</v>
      </c>
      <c r="D126" s="3">
        <v>7.9778189999999999E-2</v>
      </c>
      <c r="E126" s="3">
        <v>-1.243971E-2</v>
      </c>
      <c r="F126" s="3">
        <v>1.85398284</v>
      </c>
      <c r="H126" s="80">
        <v>41426</v>
      </c>
      <c r="I126" s="3">
        <v>10.5440524</v>
      </c>
      <c r="J126" s="39"/>
    </row>
    <row r="127" spans="2:10">
      <c r="B127" s="80">
        <v>31717</v>
      </c>
      <c r="C127" s="3">
        <v>104.75869358</v>
      </c>
      <c r="D127" s="3">
        <v>-1.1761360700000001</v>
      </c>
      <c r="E127" s="3">
        <v>-0.79276546999999997</v>
      </c>
      <c r="F127" s="3">
        <v>0.65604141000000005</v>
      </c>
      <c r="H127" s="80">
        <v>41456</v>
      </c>
      <c r="I127" s="3">
        <v>10.14977612</v>
      </c>
      <c r="J127" s="39"/>
    </row>
    <row r="128" spans="2:10">
      <c r="B128" s="80">
        <v>31747</v>
      </c>
      <c r="C128" s="3">
        <v>102.61415691000001</v>
      </c>
      <c r="D128" s="3">
        <v>-2.0471204799999998</v>
      </c>
      <c r="E128" s="3">
        <v>-1.4045090200000001</v>
      </c>
      <c r="F128" s="3">
        <v>-1.40450903</v>
      </c>
      <c r="H128" s="80">
        <v>41487</v>
      </c>
      <c r="I128" s="3">
        <v>9.5215698300000007</v>
      </c>
      <c r="J128" s="34"/>
    </row>
    <row r="129" spans="2:10">
      <c r="B129" s="80">
        <v>31778</v>
      </c>
      <c r="C129" s="3">
        <v>106.97762268</v>
      </c>
      <c r="D129" s="3">
        <v>4.2523038700000004</v>
      </c>
      <c r="E129" s="3">
        <v>-2.63974997</v>
      </c>
      <c r="F129" s="3">
        <v>4.2523038700000004</v>
      </c>
      <c r="H129" s="80">
        <v>41518</v>
      </c>
      <c r="I129" s="3">
        <v>8.9536173899999998</v>
      </c>
      <c r="J129" s="39"/>
    </row>
    <row r="130" spans="2:10">
      <c r="B130" s="80">
        <v>31809</v>
      </c>
      <c r="C130" s="3">
        <v>106.91299957</v>
      </c>
      <c r="D130" s="3">
        <v>-6.040806E-2</v>
      </c>
      <c r="E130" s="3">
        <v>-2.47536259</v>
      </c>
      <c r="F130" s="3">
        <v>4.18932708</v>
      </c>
      <c r="H130" s="80">
        <v>41548</v>
      </c>
      <c r="I130" s="3">
        <v>9.0072999500000002</v>
      </c>
      <c r="J130" s="34"/>
    </row>
    <row r="131" spans="2:10">
      <c r="B131" s="80">
        <v>31837</v>
      </c>
      <c r="C131" s="3">
        <v>105.17807672000001</v>
      </c>
      <c r="D131" s="3">
        <v>-1.6227426599999999</v>
      </c>
      <c r="E131" s="3">
        <v>-3.2046363599999999</v>
      </c>
      <c r="F131" s="3">
        <v>2.49860243</v>
      </c>
      <c r="H131" s="80">
        <v>41579</v>
      </c>
      <c r="I131" s="3">
        <v>9.0668005800000007</v>
      </c>
      <c r="J131" s="39"/>
    </row>
    <row r="132" spans="2:10">
      <c r="B132" s="80">
        <v>31868</v>
      </c>
      <c r="C132" s="3">
        <v>102.99459579000001</v>
      </c>
      <c r="D132" s="3">
        <v>-2.0759848399999998</v>
      </c>
      <c r="E132" s="3">
        <v>-4.5880845800000003</v>
      </c>
      <c r="F132" s="3">
        <v>0.37074697000000001</v>
      </c>
      <c r="H132" s="80">
        <v>41609</v>
      </c>
      <c r="I132" s="3">
        <v>8.3112448000000008</v>
      </c>
      <c r="J132" s="34"/>
    </row>
    <row r="133" spans="2:10">
      <c r="B133" s="80">
        <v>31898</v>
      </c>
      <c r="C133" s="3">
        <v>101.83356184</v>
      </c>
      <c r="D133" s="3">
        <v>-1.12727657</v>
      </c>
      <c r="E133" s="3">
        <v>-4.8711130699999998</v>
      </c>
      <c r="F133" s="3">
        <v>-0.76070894</v>
      </c>
      <c r="H133" s="80">
        <v>41640</v>
      </c>
      <c r="I133" s="3">
        <v>8.8564140299999998</v>
      </c>
      <c r="J133" s="39"/>
    </row>
    <row r="134" spans="2:10">
      <c r="B134" s="80">
        <v>31929</v>
      </c>
      <c r="C134" s="3">
        <v>101.41793896</v>
      </c>
      <c r="D134" s="3">
        <v>-0.40813938999999999</v>
      </c>
      <c r="E134" s="3">
        <v>-2.5685388100000002</v>
      </c>
      <c r="F134" s="3">
        <v>-1.1657435899999999</v>
      </c>
      <c r="H134" s="80">
        <v>41671</v>
      </c>
      <c r="I134" s="3">
        <v>9.49247424</v>
      </c>
      <c r="J134" s="39"/>
    </row>
    <row r="135" spans="2:10">
      <c r="B135" s="80">
        <v>31959</v>
      </c>
      <c r="C135" s="3">
        <v>101.11404107</v>
      </c>
      <c r="D135" s="3">
        <v>-0.29964904999999997</v>
      </c>
      <c r="E135" s="3">
        <v>-0.12160789</v>
      </c>
      <c r="F135" s="3">
        <v>-1.4618994999999999</v>
      </c>
      <c r="H135" s="80">
        <v>41699</v>
      </c>
      <c r="I135" s="3">
        <v>9.7788722900000007</v>
      </c>
      <c r="J135" s="39"/>
    </row>
    <row r="136" spans="2:10">
      <c r="B136" s="80">
        <v>31990</v>
      </c>
      <c r="C136" s="3">
        <v>100.48139734</v>
      </c>
      <c r="D136" s="3">
        <v>-0.62567346999999995</v>
      </c>
      <c r="E136" s="3">
        <v>-6.59212372</v>
      </c>
      <c r="F136" s="3">
        <v>-2.0784262500000001</v>
      </c>
      <c r="H136" s="80">
        <v>41730</v>
      </c>
      <c r="I136" s="3">
        <v>9.2313770999999996</v>
      </c>
      <c r="J136" s="39"/>
    </row>
    <row r="137" spans="2:10">
      <c r="B137" s="80">
        <v>32021</v>
      </c>
      <c r="C137" s="3">
        <v>102.52958489</v>
      </c>
      <c r="D137" s="3">
        <v>2.0383748700000002</v>
      </c>
      <c r="E137" s="3">
        <v>-3.2017981500000001</v>
      </c>
      <c r="F137" s="3">
        <v>-8.2417500000000005E-2</v>
      </c>
      <c r="H137" s="80">
        <v>41760</v>
      </c>
      <c r="I137" s="3">
        <v>8.7895742600000002</v>
      </c>
      <c r="J137" s="39"/>
    </row>
    <row r="138" spans="2:10">
      <c r="B138" s="80">
        <v>32051</v>
      </c>
      <c r="C138" s="3">
        <v>101.76626505999999</v>
      </c>
      <c r="D138" s="3">
        <v>-0.74448738999999997</v>
      </c>
      <c r="E138" s="3">
        <v>-3.9990363900000001</v>
      </c>
      <c r="F138" s="3">
        <v>-0.82629129999999995</v>
      </c>
      <c r="H138" s="80">
        <v>41791</v>
      </c>
      <c r="I138" s="3">
        <v>9.07726349</v>
      </c>
      <c r="J138" s="39"/>
    </row>
    <row r="139" spans="2:10">
      <c r="B139" s="80">
        <v>32082</v>
      </c>
      <c r="C139" s="3">
        <v>99.458970690000001</v>
      </c>
      <c r="D139" s="3">
        <v>-2.2672487499999998</v>
      </c>
      <c r="E139" s="3">
        <v>-5.05898146</v>
      </c>
      <c r="F139" s="3">
        <v>-3.0748059699999999</v>
      </c>
      <c r="H139" s="80">
        <v>41821</v>
      </c>
      <c r="I139" s="3">
        <v>9.4959498500000006</v>
      </c>
      <c r="J139" s="39"/>
    </row>
    <row r="140" spans="2:10">
      <c r="B140" s="80">
        <v>32112</v>
      </c>
      <c r="C140" s="3">
        <v>97.356559559999994</v>
      </c>
      <c r="D140" s="3">
        <v>-2.1138476700000002</v>
      </c>
      <c r="E140" s="3">
        <v>-5.1236569200000002</v>
      </c>
      <c r="F140" s="3">
        <v>-5.1236569200000002</v>
      </c>
      <c r="H140" s="80">
        <v>41852</v>
      </c>
      <c r="I140" s="3">
        <v>9.7057181799999999</v>
      </c>
      <c r="J140" s="34"/>
    </row>
    <row r="141" spans="2:10">
      <c r="B141" s="80">
        <v>32143</v>
      </c>
      <c r="C141" s="3">
        <v>105.43776785</v>
      </c>
      <c r="D141" s="3">
        <v>8.3006305099999995</v>
      </c>
      <c r="E141" s="3">
        <v>-1.43941769</v>
      </c>
      <c r="F141" s="3">
        <v>8.3006305200000003</v>
      </c>
      <c r="H141" s="80">
        <v>41883</v>
      </c>
      <c r="I141" s="3">
        <v>9.9556534600000006</v>
      </c>
      <c r="J141" s="39"/>
    </row>
    <row r="142" spans="2:10">
      <c r="B142" s="80">
        <v>32174</v>
      </c>
      <c r="C142" s="3">
        <v>101.55840451</v>
      </c>
      <c r="D142" s="3">
        <v>-3.6792919799999999</v>
      </c>
      <c r="E142" s="3">
        <v>-5.0083666899999999</v>
      </c>
      <c r="F142" s="3">
        <v>4.3159340899999998</v>
      </c>
      <c r="H142" s="80">
        <v>41913</v>
      </c>
      <c r="I142" s="3">
        <v>10.020497560000001</v>
      </c>
      <c r="J142" s="39"/>
    </row>
    <row r="143" spans="2:10">
      <c r="B143" s="80">
        <v>32203</v>
      </c>
      <c r="C143" s="3">
        <v>99.723333870000005</v>
      </c>
      <c r="D143" s="3">
        <v>-1.80691165</v>
      </c>
      <c r="E143" s="3">
        <v>-5.1861975600000001</v>
      </c>
      <c r="F143" s="3">
        <v>2.43103734</v>
      </c>
      <c r="H143" s="80">
        <v>41944</v>
      </c>
      <c r="I143" s="3">
        <v>9.7339828700000002</v>
      </c>
      <c r="J143" s="39"/>
    </row>
    <row r="144" spans="2:10">
      <c r="B144" s="80">
        <v>32234</v>
      </c>
      <c r="C144" s="3">
        <v>97.960224460000006</v>
      </c>
      <c r="D144" s="3">
        <v>-1.7680008700000001</v>
      </c>
      <c r="E144" s="3">
        <v>-4.8879956199999999</v>
      </c>
      <c r="F144" s="3">
        <v>0.62005569999999999</v>
      </c>
      <c r="H144" s="80">
        <v>41974</v>
      </c>
      <c r="I144" s="3">
        <v>9.6577513100000001</v>
      </c>
      <c r="J144" s="34"/>
    </row>
    <row r="145" spans="2:10">
      <c r="B145" s="80">
        <v>32264</v>
      </c>
      <c r="C145" s="3">
        <v>97.366391089999993</v>
      </c>
      <c r="D145" s="3">
        <v>-0.60619845999999999</v>
      </c>
      <c r="E145" s="3">
        <v>-4.3867372099999997</v>
      </c>
      <c r="F145" s="3">
        <v>1.009848E-2</v>
      </c>
      <c r="H145" s="80">
        <v>42005</v>
      </c>
      <c r="I145" s="3">
        <v>10.01774331</v>
      </c>
      <c r="J145" s="39"/>
    </row>
    <row r="146" spans="2:10">
      <c r="B146" s="80">
        <v>32295</v>
      </c>
      <c r="C146" s="3">
        <v>96.136191609999997</v>
      </c>
      <c r="D146" s="3">
        <v>-1.2634744600000001</v>
      </c>
      <c r="E146" s="3">
        <v>-5.2079024699999996</v>
      </c>
      <c r="F146" s="3">
        <v>-1.2535035699999999</v>
      </c>
      <c r="H146" s="80">
        <v>42036</v>
      </c>
      <c r="I146" s="3">
        <v>10.31381784</v>
      </c>
      <c r="J146" s="39"/>
    </row>
    <row r="147" spans="2:10">
      <c r="B147" s="80">
        <v>32325</v>
      </c>
      <c r="C147" s="3">
        <v>95.11828774</v>
      </c>
      <c r="D147" s="3">
        <v>-1.05881443</v>
      </c>
      <c r="E147" s="3">
        <v>-5.9296940999999999</v>
      </c>
      <c r="F147" s="3">
        <v>-2.29904573</v>
      </c>
      <c r="H147" s="80">
        <v>42064</v>
      </c>
      <c r="I147" s="3">
        <v>10.14831253</v>
      </c>
      <c r="J147" s="39"/>
    </row>
    <row r="148" spans="2:10">
      <c r="B148" s="80">
        <v>32356</v>
      </c>
      <c r="C148" s="3">
        <v>97.198508790000005</v>
      </c>
      <c r="D148" s="3">
        <v>2.1869832800000002</v>
      </c>
      <c r="E148" s="3">
        <v>-3.26716053</v>
      </c>
      <c r="F148" s="3">
        <v>-0.16234219</v>
      </c>
      <c r="H148" s="80">
        <v>42095</v>
      </c>
      <c r="I148" s="3">
        <v>9.7853352099999995</v>
      </c>
      <c r="J148" s="39"/>
    </row>
    <row r="149" spans="2:10">
      <c r="B149" s="80">
        <v>32387</v>
      </c>
      <c r="C149" s="3">
        <v>97.973958080000003</v>
      </c>
      <c r="D149" s="3">
        <v>0.79779957999999995</v>
      </c>
      <c r="E149" s="3">
        <v>-4.4432314999999996</v>
      </c>
      <c r="F149" s="3">
        <v>0.63416222</v>
      </c>
      <c r="H149" s="80">
        <v>42125</v>
      </c>
      <c r="I149" s="3">
        <v>9.6611960099999994</v>
      </c>
      <c r="J149" s="39"/>
    </row>
    <row r="150" spans="2:10">
      <c r="B150" s="80">
        <v>32417</v>
      </c>
      <c r="C150" s="3">
        <v>95.102211949999997</v>
      </c>
      <c r="D150" s="3">
        <v>-2.9311321000000001</v>
      </c>
      <c r="E150" s="3">
        <v>-6.5483911600000004</v>
      </c>
      <c r="F150" s="3">
        <v>-2.3155579999999998</v>
      </c>
      <c r="H150" s="80">
        <v>42156</v>
      </c>
      <c r="I150" s="3">
        <v>9.4535799300000001</v>
      </c>
      <c r="J150" s="39"/>
    </row>
    <row r="151" spans="2:10">
      <c r="B151" s="80">
        <v>32448</v>
      </c>
      <c r="C151" s="3">
        <v>93.881480100000005</v>
      </c>
      <c r="D151" s="3">
        <v>-1.2835998500000001</v>
      </c>
      <c r="E151" s="3">
        <v>-5.6078305999999998</v>
      </c>
      <c r="F151" s="3">
        <v>-3.56943535</v>
      </c>
      <c r="H151" s="80">
        <v>42186</v>
      </c>
      <c r="I151" s="3">
        <v>9.1008372000000008</v>
      </c>
      <c r="J151" s="39"/>
    </row>
    <row r="152" spans="2:10">
      <c r="B152" s="80">
        <v>32478</v>
      </c>
      <c r="C152" s="3">
        <v>90.35720852</v>
      </c>
      <c r="D152" s="3">
        <v>-3.7539582600000001</v>
      </c>
      <c r="E152" s="3">
        <v>-7.1893985100000002</v>
      </c>
      <c r="F152" s="3">
        <v>-7.1893985100000002</v>
      </c>
      <c r="H152" s="80">
        <v>42217</v>
      </c>
      <c r="I152" s="3">
        <v>9.0392239599999993</v>
      </c>
      <c r="J152" s="39"/>
    </row>
    <row r="153" spans="2:10">
      <c r="B153" s="80">
        <v>32509</v>
      </c>
      <c r="C153" s="3">
        <v>101.13014295000001</v>
      </c>
      <c r="D153" s="3">
        <v>11.92260652</v>
      </c>
      <c r="E153" s="3">
        <v>-4.0854667100000004</v>
      </c>
      <c r="F153" s="3">
        <v>11.92260651</v>
      </c>
      <c r="H153" s="80">
        <v>42248</v>
      </c>
      <c r="I153" s="3">
        <v>9.2464007400000003</v>
      </c>
      <c r="J153" s="34"/>
    </row>
    <row r="154" spans="2:10">
      <c r="B154" s="80">
        <v>32540</v>
      </c>
      <c r="C154" s="3">
        <v>101.09976311</v>
      </c>
      <c r="D154" s="3">
        <v>-3.0040339999999999E-2</v>
      </c>
      <c r="E154" s="3">
        <v>-0.45160359</v>
      </c>
      <c r="F154" s="3">
        <v>11.888984580000001</v>
      </c>
      <c r="H154" s="80">
        <v>42278</v>
      </c>
      <c r="I154" s="3">
        <v>9.6743874200000004</v>
      </c>
      <c r="J154" s="39"/>
    </row>
    <row r="155" spans="2:10">
      <c r="B155" s="80">
        <v>32568</v>
      </c>
      <c r="C155" s="3">
        <v>101.05899603</v>
      </c>
      <c r="D155" s="3">
        <v>-4.0323619999999998E-2</v>
      </c>
      <c r="E155" s="3">
        <v>1.3393677399999999</v>
      </c>
      <c r="F155" s="3">
        <v>11.8438669</v>
      </c>
      <c r="H155" s="80">
        <v>42309</v>
      </c>
      <c r="I155" s="3">
        <v>9.7559556300000008</v>
      </c>
      <c r="J155" s="39"/>
    </row>
    <row r="156" spans="2:10">
      <c r="B156" s="80">
        <v>32599</v>
      </c>
      <c r="C156" s="3">
        <v>100.86774392</v>
      </c>
      <c r="D156" s="3">
        <v>-0.18924798000000001</v>
      </c>
      <c r="E156" s="3">
        <v>2.9680612499999999</v>
      </c>
      <c r="F156" s="3">
        <v>11.632204639999999</v>
      </c>
      <c r="H156" s="80">
        <v>42339</v>
      </c>
      <c r="I156" s="3">
        <v>9.6036013800000006</v>
      </c>
      <c r="J156" s="39"/>
    </row>
    <row r="157" spans="2:10">
      <c r="B157" s="80">
        <v>32629</v>
      </c>
      <c r="C157" s="3">
        <v>99.347475230000001</v>
      </c>
      <c r="D157" s="3">
        <v>-1.5071901400000001</v>
      </c>
      <c r="E157" s="3">
        <v>2.03466937</v>
      </c>
      <c r="F157" s="3">
        <v>9.9496950500000008</v>
      </c>
      <c r="H157" s="80">
        <v>42370</v>
      </c>
      <c r="I157" s="3">
        <v>9.5</v>
      </c>
      <c r="J157" s="34"/>
    </row>
    <row r="158" spans="2:10">
      <c r="B158" s="80">
        <v>32660</v>
      </c>
      <c r="C158" s="3">
        <v>98.353693550000003</v>
      </c>
      <c r="D158" s="3">
        <v>-1.00030894</v>
      </c>
      <c r="E158" s="3">
        <v>2.3066255299999998</v>
      </c>
      <c r="F158" s="3">
        <v>8.8498584200000003</v>
      </c>
      <c r="H158" s="80">
        <v>42401</v>
      </c>
      <c r="I158" s="3">
        <v>9.6</v>
      </c>
      <c r="J158" s="98"/>
    </row>
    <row r="159" spans="2:10">
      <c r="B159" s="80">
        <v>32690</v>
      </c>
      <c r="C159" s="3">
        <v>97.322471739999997</v>
      </c>
      <c r="D159" s="3">
        <v>-1.04848305</v>
      </c>
      <c r="E159" s="3">
        <v>2.31730832</v>
      </c>
      <c r="F159" s="3">
        <v>7.7085861099999997</v>
      </c>
      <c r="H159" s="80">
        <v>42430</v>
      </c>
      <c r="I159" s="3">
        <v>9.5013662799999992</v>
      </c>
      <c r="J159" s="34"/>
    </row>
    <row r="160" spans="2:10">
      <c r="B160" s="80">
        <v>32721</v>
      </c>
      <c r="C160" s="3">
        <v>96.435657620000001</v>
      </c>
      <c r="D160" s="3">
        <v>-0.91121207999999998</v>
      </c>
      <c r="E160" s="3">
        <v>-0.78483835000000002</v>
      </c>
      <c r="F160" s="3">
        <v>6.72713246</v>
      </c>
      <c r="H160" s="80">
        <v>42461</v>
      </c>
      <c r="I160" s="3">
        <v>9.5</v>
      </c>
      <c r="J160" s="39"/>
    </row>
    <row r="161" spans="2:10">
      <c r="B161" s="80">
        <v>32752</v>
      </c>
      <c r="C161" s="3">
        <v>100.407079</v>
      </c>
      <c r="D161" s="3">
        <v>4.1182084300000001</v>
      </c>
      <c r="E161" s="3">
        <v>2.4834363800000001</v>
      </c>
      <c r="F161" s="3">
        <v>11.122378230000001</v>
      </c>
      <c r="H161" s="80">
        <v>42491</v>
      </c>
      <c r="I161" s="3">
        <v>9.6</v>
      </c>
      <c r="J161" s="39"/>
    </row>
    <row r="162" spans="2:10">
      <c r="B162" s="80">
        <v>32782</v>
      </c>
      <c r="C162" s="3">
        <v>100.40981341</v>
      </c>
      <c r="D162" s="3">
        <v>2.72332E-3</v>
      </c>
      <c r="E162" s="3">
        <v>5.5809442799999998</v>
      </c>
      <c r="F162" s="3">
        <v>11.125404440000001</v>
      </c>
      <c r="H162" s="80">
        <v>42522</v>
      </c>
      <c r="I162" s="3">
        <v>9.4</v>
      </c>
      <c r="J162" s="39"/>
    </row>
    <row r="163" spans="2:10">
      <c r="B163" s="80">
        <v>32813</v>
      </c>
      <c r="C163" s="3">
        <v>99.474974700000004</v>
      </c>
      <c r="D163" s="3">
        <v>-0.93102324999999997</v>
      </c>
      <c r="E163" s="3">
        <v>5.9580383599999998</v>
      </c>
      <c r="F163" s="3">
        <v>10.090801089999999</v>
      </c>
      <c r="H163" s="80">
        <v>42552</v>
      </c>
      <c r="I163" s="3">
        <v>9.3135096500000003</v>
      </c>
      <c r="J163" s="39"/>
    </row>
    <row r="164" spans="2:10">
      <c r="B164" s="80">
        <v>32843</v>
      </c>
      <c r="C164" s="3">
        <v>98.803116959999997</v>
      </c>
      <c r="D164" s="3">
        <v>-0.67540378000000001</v>
      </c>
      <c r="E164" s="3">
        <v>9.3472436499999993</v>
      </c>
      <c r="F164" s="3">
        <v>9.3472436499999993</v>
      </c>
      <c r="H164" s="80">
        <v>42583</v>
      </c>
      <c r="I164" s="3">
        <v>9.1596670800000002</v>
      </c>
      <c r="J164" s="39"/>
    </row>
    <row r="165" spans="2:10">
      <c r="B165" s="80">
        <v>32874</v>
      </c>
      <c r="C165" s="3">
        <v>105.00779084</v>
      </c>
      <c r="D165" s="3">
        <v>6.2798361700000003</v>
      </c>
      <c r="E165" s="3">
        <v>3.83431465</v>
      </c>
      <c r="F165" s="3">
        <v>6.2798361800000002</v>
      </c>
      <c r="H165" s="80">
        <v>42614</v>
      </c>
      <c r="I165" s="3">
        <v>9.6999999999999993</v>
      </c>
      <c r="J165" s="41"/>
    </row>
    <row r="166" spans="2:10">
      <c r="B166" s="80">
        <v>32905</v>
      </c>
      <c r="C166" s="3">
        <v>104.35010364999999</v>
      </c>
      <c r="D166" s="3">
        <v>-0.62632228000000001</v>
      </c>
      <c r="E166" s="3">
        <v>3.2149833399999999</v>
      </c>
      <c r="F166" s="3">
        <v>5.6141818900000002</v>
      </c>
      <c r="H166" s="80">
        <v>42644</v>
      </c>
      <c r="I166" s="3">
        <v>9.4</v>
      </c>
      <c r="J166" s="39"/>
    </row>
    <row r="167" spans="2:10">
      <c r="B167" s="80">
        <v>32933</v>
      </c>
      <c r="C167" s="3">
        <v>102.75715735</v>
      </c>
      <c r="D167" s="3">
        <v>-1.52654022</v>
      </c>
      <c r="E167" s="3">
        <v>1.6803663099999999</v>
      </c>
      <c r="F167" s="3">
        <v>4.0019389199999997</v>
      </c>
      <c r="H167" s="80">
        <v>42675</v>
      </c>
      <c r="I167" s="3">
        <v>9.6</v>
      </c>
      <c r="J167" s="39"/>
    </row>
    <row r="168" spans="2:10">
      <c r="B168" s="80">
        <v>32964</v>
      </c>
      <c r="C168" s="3">
        <v>100.68297001000001</v>
      </c>
      <c r="D168" s="3">
        <v>-2.0185331999999998</v>
      </c>
      <c r="E168" s="3">
        <v>-0.18318434</v>
      </c>
      <c r="F168" s="3">
        <v>1.90262525</v>
      </c>
      <c r="H168" s="80">
        <v>42705</v>
      </c>
      <c r="I168" s="3">
        <v>9.5407299200000004</v>
      </c>
      <c r="J168" s="39"/>
    </row>
    <row r="169" spans="2:10">
      <c r="B169" s="80">
        <v>32994</v>
      </c>
      <c r="C169" s="3">
        <v>99.391208340000006</v>
      </c>
      <c r="D169" s="3">
        <v>-1.2829991700000001</v>
      </c>
      <c r="E169" s="3">
        <v>4.402035E-2</v>
      </c>
      <c r="F169" s="3">
        <v>0.59521541</v>
      </c>
      <c r="H169" s="80">
        <v>42736</v>
      </c>
      <c r="I169" s="3">
        <v>9.4352423400000003</v>
      </c>
      <c r="J169" s="39"/>
    </row>
    <row r="170" spans="2:10">
      <c r="B170" s="80">
        <v>33025</v>
      </c>
      <c r="C170" s="3">
        <v>96.995121319999996</v>
      </c>
      <c r="D170" s="3">
        <v>-2.41076355</v>
      </c>
      <c r="E170" s="3">
        <v>-1.3813128699999999</v>
      </c>
      <c r="F170" s="3">
        <v>-1.8298973700000001</v>
      </c>
      <c r="H170" s="80">
        <v>42767</v>
      </c>
      <c r="I170" s="3">
        <v>9.3879039399999993</v>
      </c>
      <c r="J170" s="42"/>
    </row>
    <row r="171" spans="2:10">
      <c r="B171" s="80">
        <v>33055</v>
      </c>
      <c r="C171" s="3">
        <v>94.527715639999997</v>
      </c>
      <c r="D171" s="3">
        <v>-2.5438451400000002</v>
      </c>
      <c r="E171" s="3">
        <v>-2.8716452100000001</v>
      </c>
      <c r="F171" s="3">
        <v>-4.32719275</v>
      </c>
      <c r="H171" s="80">
        <v>42795</v>
      </c>
      <c r="I171" s="3">
        <v>9.1298454400000004</v>
      </c>
      <c r="J171" s="39"/>
    </row>
    <row r="172" spans="2:10">
      <c r="B172" s="80">
        <v>33086</v>
      </c>
      <c r="C172" s="3">
        <v>104.8832847</v>
      </c>
      <c r="D172" s="3">
        <v>10.95506116</v>
      </c>
      <c r="E172" s="3">
        <v>8.7598584299999995</v>
      </c>
      <c r="F172" s="3">
        <v>6.1538217900000003</v>
      </c>
      <c r="H172" s="80">
        <v>42826</v>
      </c>
      <c r="I172" s="3">
        <v>9.0427981800000001</v>
      </c>
      <c r="J172" s="98"/>
    </row>
    <row r="173" spans="2:10">
      <c r="B173" s="80">
        <v>33117</v>
      </c>
      <c r="C173" s="3">
        <v>104.11289553</v>
      </c>
      <c r="D173" s="3">
        <v>-0.73452044999999999</v>
      </c>
      <c r="E173" s="3">
        <v>3.69079209</v>
      </c>
      <c r="F173" s="3">
        <v>5.3741002599999996</v>
      </c>
      <c r="H173" s="80">
        <v>42856</v>
      </c>
      <c r="I173" s="3">
        <v>8.5102539299999993</v>
      </c>
      <c r="J173" s="41"/>
    </row>
    <row r="174" spans="2:10">
      <c r="B174" s="80">
        <v>33147</v>
      </c>
      <c r="C174" s="3">
        <v>101.78207089</v>
      </c>
      <c r="D174" s="3">
        <v>-2.2387473</v>
      </c>
      <c r="E174" s="3">
        <v>1.36665674</v>
      </c>
      <c r="F174" s="3">
        <v>3.0150404399999999</v>
      </c>
      <c r="H174" s="80">
        <v>42887</v>
      </c>
      <c r="I174" s="3">
        <v>8.4966515099999995</v>
      </c>
      <c r="J174" s="39"/>
    </row>
    <row r="175" spans="2:10">
      <c r="B175" s="80">
        <v>33178</v>
      </c>
      <c r="C175" s="3">
        <v>98.952179880000003</v>
      </c>
      <c r="D175" s="3">
        <v>-2.7803433200000001</v>
      </c>
      <c r="E175" s="3">
        <v>-0.52555410999999996</v>
      </c>
      <c r="F175" s="3">
        <v>0.15086864</v>
      </c>
      <c r="H175" s="80">
        <v>42917</v>
      </c>
      <c r="I175" s="3">
        <v>8.64318119</v>
      </c>
      <c r="J175" s="39"/>
    </row>
    <row r="176" spans="2:10">
      <c r="B176" s="80">
        <v>33208</v>
      </c>
      <c r="C176" s="3">
        <v>96.322551820000001</v>
      </c>
      <c r="D176" s="3">
        <v>-2.6574735999999999</v>
      </c>
      <c r="E176" s="3">
        <v>-2.5106142600000001</v>
      </c>
      <c r="F176" s="3">
        <v>-2.5106142500000002</v>
      </c>
      <c r="H176" s="80">
        <v>42948</v>
      </c>
      <c r="I176" s="3">
        <v>9.2675281199999997</v>
      </c>
      <c r="J176" s="39"/>
    </row>
    <row r="177" spans="2:10">
      <c r="B177" s="80">
        <v>33239</v>
      </c>
      <c r="C177" s="3">
        <v>103.52265989</v>
      </c>
      <c r="D177" s="3">
        <v>7.4749972199999997</v>
      </c>
      <c r="E177" s="3">
        <v>-1.4143054900000001</v>
      </c>
      <c r="F177" s="3">
        <v>7.4749972199999997</v>
      </c>
      <c r="H177" s="80">
        <v>42979</v>
      </c>
      <c r="I177" s="3">
        <v>9.3675165099999997</v>
      </c>
      <c r="J177" s="39"/>
    </row>
    <row r="178" spans="2:10">
      <c r="B178" s="80">
        <v>33270</v>
      </c>
      <c r="C178" s="3">
        <v>100.55605998999999</v>
      </c>
      <c r="D178" s="3">
        <v>-2.8656527000000001</v>
      </c>
      <c r="E178" s="3">
        <v>-3.6358791500000001</v>
      </c>
      <c r="F178" s="3">
        <v>4.3951370599999997</v>
      </c>
      <c r="H178" s="80">
        <v>43009</v>
      </c>
      <c r="I178" s="3">
        <v>10.25068263</v>
      </c>
      <c r="J178" s="39"/>
    </row>
    <row r="179" spans="2:10">
      <c r="B179" s="80">
        <v>33298</v>
      </c>
      <c r="C179" s="3">
        <v>99.294916610000001</v>
      </c>
      <c r="D179" s="3">
        <v>-1.25416945</v>
      </c>
      <c r="E179" s="3">
        <v>-3.36934266</v>
      </c>
      <c r="F179" s="3">
        <v>3.0858451499999999</v>
      </c>
      <c r="H179" s="80">
        <v>43040</v>
      </c>
      <c r="I179" s="3">
        <v>9.6623936300000004</v>
      </c>
      <c r="J179" s="39"/>
    </row>
    <row r="180" spans="2:10">
      <c r="B180" s="80">
        <v>33329</v>
      </c>
      <c r="C180" s="3">
        <v>96.571737580000004</v>
      </c>
      <c r="D180" s="3">
        <v>-2.7425160599999998</v>
      </c>
      <c r="E180" s="3">
        <v>-4.0833444099999996</v>
      </c>
      <c r="F180" s="3">
        <v>0.25869930000000002</v>
      </c>
      <c r="H180" s="80">
        <v>43070</v>
      </c>
      <c r="I180" s="3">
        <v>9.2928841200000001</v>
      </c>
      <c r="J180" s="39"/>
    </row>
    <row r="181" spans="2:10">
      <c r="B181" s="80">
        <v>33359</v>
      </c>
      <c r="C181" s="3">
        <v>94.929645280000003</v>
      </c>
      <c r="D181" s="3">
        <v>-1.70038599</v>
      </c>
      <c r="E181" s="3">
        <v>-4.4888910500000003</v>
      </c>
      <c r="F181" s="3">
        <v>-1.44608559</v>
      </c>
      <c r="H181" s="80">
        <v>43101</v>
      </c>
      <c r="I181" s="3">
        <v>9.04159969</v>
      </c>
      <c r="J181" s="98"/>
    </row>
    <row r="182" spans="2:10">
      <c r="B182" s="80">
        <v>33390</v>
      </c>
      <c r="C182" s="3">
        <v>95.259890380000002</v>
      </c>
      <c r="D182" s="3">
        <v>0.34788405999999999</v>
      </c>
      <c r="E182" s="3">
        <v>-1.78898785</v>
      </c>
      <c r="F182" s="3">
        <v>-1.1032322299999999</v>
      </c>
      <c r="H182" s="80">
        <v>43132</v>
      </c>
      <c r="I182" s="3">
        <v>9.4245654200000004</v>
      </c>
      <c r="J182" s="34"/>
    </row>
    <row r="183" spans="2:10">
      <c r="B183" s="80">
        <v>33420</v>
      </c>
      <c r="C183" s="3">
        <v>100.58592661</v>
      </c>
      <c r="D183" s="3">
        <v>5.5910585299999997</v>
      </c>
      <c r="E183" s="3">
        <v>6.4089255999999999</v>
      </c>
      <c r="F183" s="3">
        <v>4.4261439400000002</v>
      </c>
      <c r="H183" s="80">
        <v>43160</v>
      </c>
      <c r="I183" s="3">
        <v>10.25529223</v>
      </c>
      <c r="J183" s="39"/>
    </row>
    <row r="184" spans="2:10">
      <c r="B184" s="80">
        <v>33451</v>
      </c>
      <c r="C184" s="3">
        <v>99.197330640000004</v>
      </c>
      <c r="D184" s="3">
        <v>-1.38050721</v>
      </c>
      <c r="E184" s="3">
        <v>-5.42122043</v>
      </c>
      <c r="F184" s="3">
        <v>2.98453349</v>
      </c>
      <c r="H184" s="80">
        <v>43191</v>
      </c>
      <c r="I184" s="3">
        <v>9.6917464399999993</v>
      </c>
      <c r="J184" s="41"/>
    </row>
    <row r="185" spans="2:10">
      <c r="B185" s="80">
        <v>33482</v>
      </c>
      <c r="C185" s="3">
        <v>97.634982530000002</v>
      </c>
      <c r="D185" s="3">
        <v>-1.5749900699999999</v>
      </c>
      <c r="E185" s="3">
        <v>-6.2220082999999997</v>
      </c>
      <c r="F185" s="3">
        <v>1.3625373199999999</v>
      </c>
      <c r="H185" s="80">
        <v>43221</v>
      </c>
      <c r="I185" s="3">
        <v>9.2773413199999997</v>
      </c>
      <c r="J185" s="43"/>
    </row>
    <row r="186" spans="2:10">
      <c r="B186" s="80">
        <v>33512</v>
      </c>
      <c r="C186" s="3">
        <v>96.515323300000006</v>
      </c>
      <c r="D186" s="3">
        <v>-1.1467807999999999</v>
      </c>
      <c r="E186" s="3">
        <v>-5.1745337300000003</v>
      </c>
      <c r="F186" s="3">
        <v>0.20013120000000001</v>
      </c>
      <c r="H186" s="80">
        <v>43252</v>
      </c>
      <c r="I186" s="3">
        <v>8.6733889299999998</v>
      </c>
      <c r="J186" s="43"/>
    </row>
    <row r="187" spans="2:10">
      <c r="B187" s="80">
        <v>33543</v>
      </c>
      <c r="C187" s="3">
        <v>95.126473959999998</v>
      </c>
      <c r="D187" s="3">
        <v>-1.43899362</v>
      </c>
      <c r="E187" s="3">
        <v>-3.8662169199999998</v>
      </c>
      <c r="F187" s="3">
        <v>-1.2417422899999999</v>
      </c>
      <c r="H187" s="80">
        <v>43282</v>
      </c>
      <c r="I187" s="3">
        <v>8.7579577799999999</v>
      </c>
      <c r="J187" s="43"/>
    </row>
    <row r="188" spans="2:10">
      <c r="B188" s="80">
        <v>33573</v>
      </c>
      <c r="C188" s="3">
        <v>93.609992919999996</v>
      </c>
      <c r="D188" s="3">
        <v>-1.5941734999999999</v>
      </c>
      <c r="E188" s="3">
        <v>-2.8161202599999999</v>
      </c>
      <c r="F188" s="3">
        <v>-2.8161202599999999</v>
      </c>
      <c r="H188" s="80">
        <v>43313</v>
      </c>
      <c r="I188" s="3">
        <v>9.3354017700000007</v>
      </c>
      <c r="J188" s="39"/>
    </row>
    <row r="189" spans="2:10">
      <c r="B189" s="80">
        <v>33604</v>
      </c>
      <c r="C189" s="3">
        <v>99.75706246</v>
      </c>
      <c r="D189" s="3">
        <v>6.5666809199999996</v>
      </c>
      <c r="E189" s="3">
        <v>-3.6374620100000001</v>
      </c>
      <c r="F189" s="3">
        <v>6.5666809099999996</v>
      </c>
      <c r="H189" s="80">
        <v>43344</v>
      </c>
      <c r="I189" s="3">
        <v>10.17607362</v>
      </c>
      <c r="J189" s="41"/>
    </row>
    <row r="190" spans="2:10">
      <c r="B190" s="80">
        <v>33635</v>
      </c>
      <c r="C190" s="3">
        <v>97.552435189999997</v>
      </c>
      <c r="D190" s="3">
        <v>-2.2099961800000001</v>
      </c>
      <c r="E190" s="3">
        <v>-2.9870152000000001</v>
      </c>
      <c r="F190" s="3">
        <v>4.2115613300000003</v>
      </c>
      <c r="H190" s="80">
        <v>43374</v>
      </c>
      <c r="I190" s="3">
        <v>10.470781280000001</v>
      </c>
      <c r="J190" s="39"/>
    </row>
    <row r="191" spans="2:10">
      <c r="B191" s="80">
        <v>33664</v>
      </c>
      <c r="C191" s="3">
        <v>96.40504455</v>
      </c>
      <c r="D191" s="3">
        <v>-1.1761783699999999</v>
      </c>
      <c r="E191" s="3">
        <v>-2.9103927600000001</v>
      </c>
      <c r="F191" s="3">
        <v>2.9858474899999998</v>
      </c>
      <c r="H191" s="80">
        <v>43405</v>
      </c>
      <c r="I191" s="3">
        <v>11.737603829999999</v>
      </c>
      <c r="J191" s="39"/>
    </row>
    <row r="192" spans="2:10">
      <c r="B192" s="80">
        <v>33695</v>
      </c>
      <c r="C192" s="3">
        <v>94.570183150000005</v>
      </c>
      <c r="D192" s="3">
        <v>-1.9032836</v>
      </c>
      <c r="E192" s="3">
        <v>-2.0726089000000001</v>
      </c>
      <c r="F192" s="3">
        <v>1.02573475</v>
      </c>
      <c r="H192" s="80">
        <v>43435</v>
      </c>
      <c r="I192" s="3">
        <v>11.951430459999999</v>
      </c>
      <c r="J192" s="39"/>
    </row>
    <row r="193" spans="2:10">
      <c r="B193" s="80">
        <v>33725</v>
      </c>
      <c r="C193" s="3">
        <v>93.698800419999998</v>
      </c>
      <c r="D193" s="3">
        <v>-0.92141381</v>
      </c>
      <c r="E193" s="3">
        <v>-1.2965863900000001</v>
      </c>
      <c r="F193" s="3">
        <v>9.4869670000000003E-2</v>
      </c>
      <c r="H193" s="80">
        <v>43466</v>
      </c>
      <c r="I193" s="3">
        <v>12.395832199999999</v>
      </c>
      <c r="J193" s="39"/>
    </row>
    <row r="194" spans="2:10">
      <c r="B194" s="80">
        <v>33756</v>
      </c>
      <c r="C194" s="3">
        <v>92.560406490000005</v>
      </c>
      <c r="D194" s="3">
        <v>-1.2149503800000001</v>
      </c>
      <c r="E194" s="3">
        <v>-2.8338095700000001</v>
      </c>
      <c r="F194" s="3">
        <v>-1.1212333299999999</v>
      </c>
      <c r="H194" s="80">
        <v>43497</v>
      </c>
      <c r="I194" s="3">
        <v>11.704564080000001</v>
      </c>
      <c r="J194" s="39"/>
    </row>
    <row r="195" spans="2:10">
      <c r="B195" s="80">
        <v>33786</v>
      </c>
      <c r="C195" s="3">
        <v>104.6141372</v>
      </c>
      <c r="D195" s="3">
        <v>13.02255594</v>
      </c>
      <c r="E195" s="3">
        <v>4.0047457199999998</v>
      </c>
      <c r="F195" s="3">
        <v>11.75530938</v>
      </c>
      <c r="H195" s="80">
        <v>43525</v>
      </c>
      <c r="I195" s="3">
        <v>11.285699409999999</v>
      </c>
      <c r="J195" s="39"/>
    </row>
    <row r="196" spans="2:10">
      <c r="B196" s="80">
        <v>33817</v>
      </c>
      <c r="C196" s="3">
        <v>104.04177384</v>
      </c>
      <c r="D196" s="3">
        <v>-0.54711856000000003</v>
      </c>
      <c r="E196" s="3">
        <v>4.8836427000000002</v>
      </c>
      <c r="F196" s="3">
        <v>11.14387533</v>
      </c>
      <c r="H196" s="80">
        <v>43556</v>
      </c>
      <c r="I196" s="3">
        <v>11.295550240000001</v>
      </c>
      <c r="J196" s="98"/>
    </row>
    <row r="197" spans="2:10">
      <c r="B197" s="80">
        <v>33848</v>
      </c>
      <c r="C197" s="3">
        <v>103.63766396</v>
      </c>
      <c r="D197" s="3">
        <v>-0.38841118000000002</v>
      </c>
      <c r="E197" s="3">
        <v>6.14808471</v>
      </c>
      <c r="F197" s="3">
        <v>10.71218011</v>
      </c>
      <c r="H197" s="80">
        <v>43586</v>
      </c>
      <c r="I197" s="3">
        <v>11.31060437</v>
      </c>
      <c r="J197" s="41"/>
    </row>
    <row r="198" spans="2:10">
      <c r="B198" s="80">
        <v>33878</v>
      </c>
      <c r="C198" s="3">
        <v>102.94809251</v>
      </c>
      <c r="D198" s="3">
        <v>-0.66536761</v>
      </c>
      <c r="E198" s="3">
        <v>6.6650237399999996</v>
      </c>
      <c r="F198" s="3">
        <v>9.9755371099999994</v>
      </c>
      <c r="H198" s="80">
        <v>43617</v>
      </c>
      <c r="I198" s="3">
        <v>11.924438479999999</v>
      </c>
      <c r="J198" s="39"/>
    </row>
    <row r="199" spans="2:10">
      <c r="B199" s="80">
        <v>33909</v>
      </c>
      <c r="C199" s="3">
        <v>101.75751929</v>
      </c>
      <c r="D199" s="3">
        <v>-1.1564791400000001</v>
      </c>
      <c r="E199" s="3">
        <v>6.9707675</v>
      </c>
      <c r="F199" s="3">
        <v>8.7036929599999997</v>
      </c>
      <c r="H199" s="80">
        <v>43647</v>
      </c>
      <c r="I199" s="3">
        <v>11.53885004</v>
      </c>
      <c r="J199" s="39"/>
    </row>
    <row r="200" spans="2:10">
      <c r="B200" s="80">
        <v>33939</v>
      </c>
      <c r="C200" s="3">
        <v>100.78990453</v>
      </c>
      <c r="D200" s="3">
        <v>-0.95090247000000006</v>
      </c>
      <c r="E200" s="3">
        <v>7.6700268700000001</v>
      </c>
      <c r="F200" s="3">
        <v>7.6700268600000001</v>
      </c>
      <c r="H200" s="80">
        <v>43678</v>
      </c>
      <c r="I200" s="3">
        <v>11.340204930000001</v>
      </c>
      <c r="J200" s="39"/>
    </row>
    <row r="201" spans="2:10">
      <c r="B201" s="80">
        <v>33970</v>
      </c>
      <c r="C201" s="3">
        <v>105.42597920999999</v>
      </c>
      <c r="D201" s="3">
        <v>4.59974112</v>
      </c>
      <c r="E201" s="3">
        <v>5.6827222199999996</v>
      </c>
      <c r="F201" s="3">
        <v>4.5997411100000001</v>
      </c>
      <c r="H201" s="80">
        <v>43709</v>
      </c>
      <c r="I201" s="3">
        <v>11.394501869999999</v>
      </c>
      <c r="J201" s="39"/>
    </row>
    <row r="202" spans="2:10">
      <c r="B202" s="80">
        <v>34001</v>
      </c>
      <c r="C202" s="3">
        <v>104.82847597</v>
      </c>
      <c r="D202" s="3">
        <v>-0.56675142999999994</v>
      </c>
      <c r="E202" s="3">
        <v>7.4585947199999998</v>
      </c>
      <c r="F202" s="3">
        <v>4.00692059</v>
      </c>
      <c r="H202" s="80">
        <v>43739</v>
      </c>
      <c r="I202" s="3">
        <v>12.21485434</v>
      </c>
      <c r="J202" s="39"/>
    </row>
    <row r="203" spans="2:10">
      <c r="B203" s="80">
        <v>34029</v>
      </c>
      <c r="C203" s="3">
        <v>104.4626604</v>
      </c>
      <c r="D203" s="3">
        <v>-0.34896584000000003</v>
      </c>
      <c r="E203" s="3">
        <v>8.35808529</v>
      </c>
      <c r="F203" s="3">
        <v>3.6439719799999999</v>
      </c>
      <c r="H203" s="80">
        <v>43770</v>
      </c>
      <c r="I203" s="3">
        <v>12.53307087</v>
      </c>
      <c r="J203" s="39"/>
    </row>
    <row r="204" spans="2:10">
      <c r="B204" s="80">
        <v>34060</v>
      </c>
      <c r="C204" s="3">
        <v>103.42822703</v>
      </c>
      <c r="D204" s="3">
        <v>-0.99024221999999995</v>
      </c>
      <c r="E204" s="3">
        <v>9.3666350099999995</v>
      </c>
      <c r="F204" s="3">
        <v>2.6176455999999999</v>
      </c>
      <c r="H204" s="80">
        <v>43800</v>
      </c>
      <c r="I204" s="3">
        <v>12.41692858</v>
      </c>
      <c r="J204" s="39"/>
    </row>
    <row r="205" spans="2:10">
      <c r="B205" s="80">
        <v>34090</v>
      </c>
      <c r="C205" s="3">
        <v>102.4346204</v>
      </c>
      <c r="D205" s="3">
        <v>-0.96067259000000005</v>
      </c>
      <c r="E205" s="3">
        <v>9.3232996999999997</v>
      </c>
      <c r="F205" s="3">
        <v>1.631826</v>
      </c>
      <c r="H205" s="80">
        <v>43831</v>
      </c>
      <c r="I205" s="3">
        <v>12.29868753</v>
      </c>
      <c r="J205" s="97"/>
    </row>
    <row r="206" spans="2:10">
      <c r="B206" s="80">
        <v>34121</v>
      </c>
      <c r="C206" s="3">
        <v>101.12006126</v>
      </c>
      <c r="D206" s="3">
        <v>-1.2833152800000001</v>
      </c>
      <c r="E206" s="3">
        <v>9.2476417200000007</v>
      </c>
      <c r="F206" s="3">
        <v>0.32756923999999998</v>
      </c>
      <c r="H206" s="80">
        <v>43862</v>
      </c>
      <c r="I206" s="3">
        <v>12.210042530000001</v>
      </c>
      <c r="J206" s="44"/>
    </row>
    <row r="207" spans="2:10">
      <c r="B207" s="80">
        <v>34151</v>
      </c>
      <c r="C207" s="3">
        <v>101.04563136</v>
      </c>
      <c r="D207" s="3">
        <v>-7.3605470000000006E-2</v>
      </c>
      <c r="E207" s="3">
        <v>-3.4111124300000002</v>
      </c>
      <c r="F207" s="3">
        <v>0.25372265999999999</v>
      </c>
      <c r="H207" s="80">
        <v>43891</v>
      </c>
      <c r="I207" s="3">
        <v>12.45488295</v>
      </c>
      <c r="J207" s="44"/>
    </row>
    <row r="208" spans="2:10">
      <c r="B208" s="80">
        <v>34182</v>
      </c>
      <c r="C208" s="3">
        <v>104.92178265</v>
      </c>
      <c r="D208" s="3">
        <v>3.83604045</v>
      </c>
      <c r="E208" s="3">
        <v>0.84582257000000005</v>
      </c>
      <c r="F208" s="3">
        <v>4.0994960100000002</v>
      </c>
      <c r="H208" s="80">
        <v>43922</v>
      </c>
      <c r="I208" s="3">
        <v>15.66719805</v>
      </c>
      <c r="J208" s="44"/>
    </row>
    <row r="209" spans="2:10">
      <c r="B209" s="80">
        <v>34213</v>
      </c>
      <c r="C209" s="3">
        <v>105.24825794</v>
      </c>
      <c r="D209" s="3">
        <v>0.31116063999999999</v>
      </c>
      <c r="E209" s="3">
        <v>1.55406241</v>
      </c>
      <c r="F209" s="3">
        <v>4.4234126700000003</v>
      </c>
      <c r="H209" s="80">
        <v>43952</v>
      </c>
      <c r="I209" s="3">
        <v>20.097628090000001</v>
      </c>
      <c r="J209" s="91"/>
    </row>
    <row r="210" spans="2:10">
      <c r="B210" s="80">
        <v>34243</v>
      </c>
      <c r="C210" s="3">
        <v>104.24764247</v>
      </c>
      <c r="D210" s="3">
        <v>-0.95071927000000001</v>
      </c>
      <c r="E210" s="3">
        <v>1.26233515</v>
      </c>
      <c r="F210" s="3">
        <v>3.4306391700000001</v>
      </c>
      <c r="H210" s="80">
        <v>43983</v>
      </c>
      <c r="I210" s="3">
        <v>24.007915950000001</v>
      </c>
      <c r="J210" s="91"/>
    </row>
    <row r="211" spans="2:10">
      <c r="B211" s="80">
        <v>34274</v>
      </c>
      <c r="C211" s="3">
        <v>103.13370251000001</v>
      </c>
      <c r="D211" s="3">
        <v>-1.0685517</v>
      </c>
      <c r="E211" s="3">
        <v>1.3524142800000001</v>
      </c>
      <c r="F211" s="3">
        <v>2.3254293100000001</v>
      </c>
      <c r="H211" s="80">
        <v>44013</v>
      </c>
      <c r="I211" s="3">
        <v>24.433871979999999</v>
      </c>
      <c r="J211" s="91"/>
    </row>
    <row r="212" spans="2:10">
      <c r="B212" s="80">
        <v>34304</v>
      </c>
      <c r="C212" s="3">
        <v>102.2139268</v>
      </c>
      <c r="D212" s="3">
        <v>-0.89182846000000005</v>
      </c>
      <c r="E212" s="3">
        <v>1.41286201</v>
      </c>
      <c r="F212" s="3">
        <v>1.41286201</v>
      </c>
      <c r="H212" s="80">
        <v>44044</v>
      </c>
      <c r="I212" s="3">
        <v>23.168069859999999</v>
      </c>
      <c r="J212" s="91"/>
    </row>
    <row r="213" spans="2:10">
      <c r="B213" s="80">
        <v>34335</v>
      </c>
      <c r="C213" s="3">
        <v>110.17719769</v>
      </c>
      <c r="D213" s="3">
        <v>7.7907885300000004</v>
      </c>
      <c r="E213" s="3">
        <v>4.5066866000000001</v>
      </c>
      <c r="F213" s="3">
        <v>7.7907885300000004</v>
      </c>
      <c r="H213" s="80">
        <v>44075</v>
      </c>
      <c r="I213" s="3">
        <v>21.984823859999999</v>
      </c>
      <c r="J213" s="45"/>
    </row>
    <row r="214" spans="2:10">
      <c r="B214" s="80">
        <v>34366</v>
      </c>
      <c r="C214" s="3">
        <v>108.87088771000001</v>
      </c>
      <c r="D214" s="3">
        <v>-1.1856445900000001</v>
      </c>
      <c r="E214" s="3">
        <v>3.8562153100000001</v>
      </c>
      <c r="F214" s="3">
        <v>6.5127728899999999</v>
      </c>
      <c r="H214" s="80">
        <v>44105</v>
      </c>
      <c r="I214" s="3">
        <v>21.886249639999999</v>
      </c>
      <c r="J214" s="45"/>
    </row>
    <row r="215" spans="2:10">
      <c r="B215" s="80">
        <v>34394</v>
      </c>
      <c r="C215" s="3">
        <v>107.47369859</v>
      </c>
      <c r="D215" s="3">
        <v>-1.2833450200000001</v>
      </c>
      <c r="E215" s="3">
        <v>2.8824061900000002</v>
      </c>
      <c r="F215" s="3">
        <v>5.1458465200000001</v>
      </c>
      <c r="H215" s="80">
        <v>44136</v>
      </c>
      <c r="I215" s="3">
        <v>21.319796539999999</v>
      </c>
      <c r="J215" s="45"/>
    </row>
    <row r="216" spans="2:10">
      <c r="B216" s="80">
        <v>34425</v>
      </c>
      <c r="C216" s="3">
        <v>106.44110775999999</v>
      </c>
      <c r="D216" s="3">
        <v>-0.96078467999999995</v>
      </c>
      <c r="E216" s="3">
        <v>2.9130159299999998</v>
      </c>
      <c r="F216" s="3">
        <v>4.1356213300000002</v>
      </c>
      <c r="H216" s="80">
        <v>44166</v>
      </c>
      <c r="I216" s="3">
        <v>19.979916630000002</v>
      </c>
      <c r="J216" s="45"/>
    </row>
    <row r="217" spans="2:10">
      <c r="B217" s="80">
        <v>34455</v>
      </c>
      <c r="C217" s="3">
        <v>105.01274251</v>
      </c>
      <c r="D217" s="3">
        <v>-1.34193009</v>
      </c>
      <c r="E217" s="3">
        <v>2.5168464500000001</v>
      </c>
      <c r="F217" s="3">
        <v>2.7381940999999999</v>
      </c>
      <c r="H217" s="80">
        <v>44197</v>
      </c>
      <c r="I217" s="3">
        <v>19.06779903</v>
      </c>
      <c r="J217" s="45"/>
    </row>
    <row r="218" spans="2:10">
      <c r="B218" s="80">
        <v>34486</v>
      </c>
      <c r="C218" s="3">
        <v>103.32845118</v>
      </c>
      <c r="D218" s="3">
        <v>-1.60389234</v>
      </c>
      <c r="E218" s="3">
        <v>2.1839285799999999</v>
      </c>
      <c r="F218" s="3">
        <v>1.09038408</v>
      </c>
      <c r="H218" s="80">
        <v>44228</v>
      </c>
      <c r="I218" s="3">
        <v>18.493579690000001</v>
      </c>
      <c r="J218" s="45"/>
    </row>
    <row r="219" spans="2:10">
      <c r="B219" s="80">
        <v>34516</v>
      </c>
      <c r="C219" s="3">
        <v>102.38642941000001</v>
      </c>
      <c r="D219" s="3">
        <v>-0.91167704000000005</v>
      </c>
      <c r="E219" s="3">
        <v>1.3269233199999999</v>
      </c>
      <c r="F219" s="3">
        <v>0.16876625000000001</v>
      </c>
      <c r="H219" s="80">
        <v>44256</v>
      </c>
      <c r="I219" s="3">
        <v>18.69114368</v>
      </c>
      <c r="J219" s="45"/>
    </row>
    <row r="220" spans="2:10">
      <c r="B220" s="80">
        <v>34547</v>
      </c>
      <c r="C220" s="3">
        <v>110.43855447999999</v>
      </c>
      <c r="D220" s="3">
        <v>7.8644456299999996</v>
      </c>
      <c r="E220" s="3">
        <v>5.2579852300000001</v>
      </c>
      <c r="F220" s="3">
        <v>8.0464844000000006</v>
      </c>
      <c r="H220" s="80">
        <v>44287</v>
      </c>
      <c r="I220" s="3">
        <v>17.289536980000001</v>
      </c>
      <c r="J220" s="45"/>
    </row>
    <row r="221" spans="2:10">
      <c r="B221" s="80">
        <v>34578</v>
      </c>
      <c r="C221" s="3">
        <v>108.12476354</v>
      </c>
      <c r="D221" s="3">
        <v>-2.0950934700000001</v>
      </c>
      <c r="E221" s="3">
        <v>2.7330671799999999</v>
      </c>
      <c r="F221" s="3">
        <v>5.7828095700000004</v>
      </c>
      <c r="H221" s="80">
        <v>44317</v>
      </c>
      <c r="I221" s="3">
        <v>17.6966836</v>
      </c>
      <c r="J221" s="45"/>
    </row>
    <row r="222" spans="2:10">
      <c r="B222" s="80">
        <v>34608</v>
      </c>
      <c r="C222" s="3">
        <v>106.58996992</v>
      </c>
      <c r="D222" s="3">
        <v>-1.4194654099999999</v>
      </c>
      <c r="E222" s="3">
        <v>2.2468876899999999</v>
      </c>
      <c r="F222" s="3">
        <v>4.2812591800000002</v>
      </c>
      <c r="H222" s="80">
        <v>44348</v>
      </c>
      <c r="I222" s="3">
        <v>18.064881979999999</v>
      </c>
      <c r="J222" s="45"/>
    </row>
    <row r="223" spans="2:10">
      <c r="B223" s="80">
        <v>34639</v>
      </c>
      <c r="C223" s="3">
        <v>105.0146716</v>
      </c>
      <c r="D223" s="3">
        <v>-1.4779048400000001</v>
      </c>
      <c r="E223" s="3">
        <v>1.82381612</v>
      </c>
      <c r="F223" s="3">
        <v>2.7400813999999998</v>
      </c>
      <c r="H223" s="80">
        <v>44378</v>
      </c>
      <c r="I223" s="3">
        <v>17.446633760000001</v>
      </c>
      <c r="J223" s="45"/>
    </row>
    <row r="224" spans="2:10">
      <c r="B224" s="80">
        <v>34669</v>
      </c>
      <c r="C224" s="3">
        <v>101.85713805</v>
      </c>
      <c r="D224" s="3">
        <v>-3.0067546799999998</v>
      </c>
      <c r="E224" s="3">
        <v>-0.3490608</v>
      </c>
      <c r="F224" s="3">
        <v>-0.3490608</v>
      </c>
      <c r="H224" s="80">
        <v>44409</v>
      </c>
      <c r="I224" s="3">
        <v>16.401706749999999</v>
      </c>
      <c r="J224" s="45"/>
    </row>
    <row r="225" spans="2:10">
      <c r="B225" s="80">
        <v>34700</v>
      </c>
      <c r="C225" s="3">
        <v>107.43052546</v>
      </c>
      <c r="D225" s="3">
        <v>5.4717691000000004</v>
      </c>
      <c r="E225" s="3">
        <v>-2.4929588800000002</v>
      </c>
      <c r="F225" s="3">
        <v>5.4725515099999997</v>
      </c>
      <c r="H225" s="80">
        <v>44440</v>
      </c>
      <c r="I225" s="3">
        <v>15.297894879999999</v>
      </c>
      <c r="J225" s="45"/>
    </row>
    <row r="226" spans="2:10">
      <c r="B226" s="80">
        <v>34731</v>
      </c>
      <c r="C226" s="3">
        <v>105.86374207999999</v>
      </c>
      <c r="D226" s="3">
        <v>-1.4584154499999999</v>
      </c>
      <c r="E226" s="3">
        <v>-2.7621209800000002</v>
      </c>
      <c r="F226" s="3">
        <v>3.9342957799999998</v>
      </c>
      <c r="H226" s="80">
        <v>44470</v>
      </c>
      <c r="I226" s="3">
        <v>15.001727320000001</v>
      </c>
      <c r="J226" s="45"/>
    </row>
    <row r="227" spans="2:10">
      <c r="B227" s="80">
        <v>34759</v>
      </c>
      <c r="C227" s="3">
        <v>104.99464958999999</v>
      </c>
      <c r="D227" s="3">
        <v>-0.82095386999999997</v>
      </c>
      <c r="E227" s="3">
        <v>-2.3066564500000002</v>
      </c>
      <c r="F227" s="3">
        <v>3.0788032400000001</v>
      </c>
      <c r="H227" s="80">
        <v>44501</v>
      </c>
      <c r="I227" s="3">
        <v>14.41275783</v>
      </c>
      <c r="J227" s="45"/>
    </row>
    <row r="228" spans="2:10">
      <c r="B228" s="80">
        <v>34790</v>
      </c>
      <c r="C228" s="3">
        <v>104.40284301</v>
      </c>
      <c r="D228" s="3">
        <v>-0.56365403999999997</v>
      </c>
      <c r="E228" s="3">
        <v>-1.9149225299999999</v>
      </c>
      <c r="F228" s="3">
        <v>2.4946948</v>
      </c>
      <c r="H228" s="80">
        <v>44531</v>
      </c>
      <c r="I228" s="3">
        <v>13.679567499999999</v>
      </c>
      <c r="J228" s="45"/>
    </row>
    <row r="229" spans="2:10">
      <c r="B229" s="80">
        <v>34820</v>
      </c>
      <c r="C229" s="3">
        <v>103.49761605</v>
      </c>
      <c r="D229" s="3">
        <v>-0.86705202000000003</v>
      </c>
      <c r="E229" s="3">
        <v>-1.44280249</v>
      </c>
      <c r="F229" s="3">
        <v>1.6106121</v>
      </c>
      <c r="H229" s="80">
        <v>44562</v>
      </c>
      <c r="I229" s="3">
        <v>13.09826691</v>
      </c>
      <c r="J229" s="45"/>
    </row>
    <row r="230" spans="2:10">
      <c r="B230" s="80">
        <v>34851</v>
      </c>
      <c r="C230" s="3">
        <v>101.97486992</v>
      </c>
      <c r="D230" s="3">
        <v>-1.47128619</v>
      </c>
      <c r="E230" s="3">
        <v>-1.3099792400000001</v>
      </c>
      <c r="F230" s="3">
        <v>0.11541303999999999</v>
      </c>
      <c r="H230" s="80">
        <v>44593</v>
      </c>
      <c r="I230" s="3">
        <v>13.266063900000001</v>
      </c>
      <c r="J230" s="45"/>
    </row>
    <row r="231" spans="2:10">
      <c r="B231" s="80">
        <v>34881</v>
      </c>
      <c r="C231" s="3">
        <v>100.28052409</v>
      </c>
      <c r="D231" s="3">
        <v>-1.6615327200000001</v>
      </c>
      <c r="E231" s="3">
        <v>-2.05682074</v>
      </c>
      <c r="F231" s="3">
        <v>-1.5481448900000001</v>
      </c>
      <c r="H231" s="80">
        <v>44621</v>
      </c>
      <c r="I231" s="3">
        <v>13.576721320000001</v>
      </c>
      <c r="J231" s="45"/>
    </row>
    <row r="232" spans="2:10">
      <c r="B232" s="80">
        <v>34912</v>
      </c>
      <c r="C232" s="3">
        <v>108.63745667000001</v>
      </c>
      <c r="D232" s="3">
        <v>8.3335549499999999</v>
      </c>
      <c r="E232" s="3">
        <v>-1.6308596399999999</v>
      </c>
      <c r="F232" s="3">
        <v>6.6562362799999999</v>
      </c>
      <c r="H232" s="80">
        <v>44652</v>
      </c>
      <c r="I232" s="3">
        <v>13.26719531</v>
      </c>
      <c r="J232" s="45"/>
    </row>
    <row r="233" spans="2:10">
      <c r="B233" s="80">
        <v>34943</v>
      </c>
      <c r="C233" s="3">
        <v>106.65829155</v>
      </c>
      <c r="D233" s="3">
        <v>-1.8218072999999999</v>
      </c>
      <c r="E233" s="3">
        <v>-1.3562776400000001</v>
      </c>
      <c r="F233" s="3">
        <v>4.7110966699999999</v>
      </c>
      <c r="H233" s="80">
        <v>44682</v>
      </c>
      <c r="I233" s="3">
        <v>11.965033330000001</v>
      </c>
      <c r="J233" s="45"/>
    </row>
    <row r="234" spans="2:10">
      <c r="B234" s="80">
        <v>34973</v>
      </c>
      <c r="C234" s="3">
        <v>103.56987596</v>
      </c>
      <c r="D234" s="3">
        <v>-2.8956169699999998</v>
      </c>
      <c r="E234" s="3">
        <v>-2.8333753800000001</v>
      </c>
      <c r="F234" s="3">
        <v>1.68222899</v>
      </c>
      <c r="H234" s="80">
        <v>44713</v>
      </c>
      <c r="I234" s="3">
        <v>11.67793183</v>
      </c>
      <c r="J234" s="45"/>
    </row>
    <row r="235" spans="2:10">
      <c r="B235" s="80">
        <v>35004</v>
      </c>
      <c r="C235" s="3">
        <v>101.17452762000001</v>
      </c>
      <c r="D235" s="3">
        <v>-2.3127847899999998</v>
      </c>
      <c r="E235" s="3">
        <v>-3.65676902</v>
      </c>
      <c r="F235" s="3">
        <v>-0.66953209000000002</v>
      </c>
      <c r="H235" s="80">
        <v>44743</v>
      </c>
      <c r="I235" s="3">
        <v>11.848309479999999</v>
      </c>
      <c r="J235" s="45"/>
    </row>
    <row r="236" spans="2:10">
      <c r="B236" s="80">
        <v>35034</v>
      </c>
      <c r="C236" s="3">
        <v>100.02217856</v>
      </c>
      <c r="D236" s="3">
        <v>-1.1389715199999999</v>
      </c>
      <c r="E236" s="3">
        <v>-1.80150309</v>
      </c>
      <c r="F236" s="3">
        <v>-1.80080602</v>
      </c>
      <c r="H236" s="80">
        <v>44774</v>
      </c>
      <c r="I236" s="3">
        <v>11.8360802</v>
      </c>
      <c r="J236" s="45"/>
    </row>
    <row r="237" spans="2:10">
      <c r="B237" s="80">
        <v>35065</v>
      </c>
      <c r="C237" s="3">
        <v>107.97015586000001</v>
      </c>
      <c r="D237" s="3">
        <v>7.9462149399999999</v>
      </c>
      <c r="E237" s="3">
        <v>0.50230640000000004</v>
      </c>
      <c r="F237" s="3">
        <v>7.9462513100000001</v>
      </c>
      <c r="H237" s="80">
        <v>44805</v>
      </c>
      <c r="I237" s="3">
        <v>11.95124062</v>
      </c>
      <c r="J237" s="45"/>
    </row>
    <row r="238" spans="2:10">
      <c r="B238" s="80">
        <v>35096</v>
      </c>
      <c r="C238" s="3">
        <v>106.87574250999999</v>
      </c>
      <c r="D238" s="3">
        <v>-1.0136257900000001</v>
      </c>
      <c r="E238" s="3">
        <v>0.95594621000000002</v>
      </c>
      <c r="F238" s="3">
        <v>6.8520802700000001</v>
      </c>
      <c r="H238" s="80">
        <v>44835</v>
      </c>
      <c r="I238" s="3">
        <v>11.43762688</v>
      </c>
      <c r="J238" s="45"/>
    </row>
    <row r="239" spans="2:10">
      <c r="B239" s="80">
        <v>35125</v>
      </c>
      <c r="C239" s="3">
        <v>106.28409790000001</v>
      </c>
      <c r="D239" s="3">
        <v>-0.55358174999999998</v>
      </c>
      <c r="E239" s="3">
        <v>1.2281085899999999</v>
      </c>
      <c r="F239" s="3">
        <v>6.2605666500000003</v>
      </c>
      <c r="H239" s="80">
        <v>44866</v>
      </c>
      <c r="I239" s="3">
        <v>11.60761478</v>
      </c>
      <c r="J239" s="45"/>
    </row>
    <row r="240" spans="2:10">
      <c r="B240" s="80">
        <v>35156</v>
      </c>
      <c r="C240" s="3">
        <v>105.48228265</v>
      </c>
      <c r="D240" s="3">
        <v>-0.75440753999999999</v>
      </c>
      <c r="E240" s="3">
        <v>1.0339178600000001</v>
      </c>
      <c r="F240" s="3">
        <v>5.45892891</v>
      </c>
      <c r="H240" s="80">
        <v>44896</v>
      </c>
      <c r="I240" s="3">
        <v>11.66942938</v>
      </c>
      <c r="J240" s="45"/>
    </row>
    <row r="241" spans="2:10">
      <c r="B241" s="80">
        <v>35186</v>
      </c>
      <c r="C241" s="3">
        <v>103.74678901</v>
      </c>
      <c r="D241" s="3">
        <v>-1.64529397</v>
      </c>
      <c r="E241" s="3">
        <v>0.24075236999999999</v>
      </c>
      <c r="F241" s="3">
        <v>3.7238195100000002</v>
      </c>
      <c r="H241" s="80">
        <v>44927</v>
      </c>
      <c r="I241" s="3">
        <v>11.78279575</v>
      </c>
      <c r="J241" s="45"/>
    </row>
    <row r="242" spans="2:10">
      <c r="B242" s="80">
        <v>35217</v>
      </c>
      <c r="C242" s="3">
        <v>102.35172159</v>
      </c>
      <c r="D242" s="3">
        <v>-1.34468491</v>
      </c>
      <c r="E242" s="3">
        <v>0.36955347</v>
      </c>
      <c r="F242" s="3">
        <v>2.3290609600000001</v>
      </c>
      <c r="H242" s="80">
        <v>44958</v>
      </c>
      <c r="I242" s="3">
        <v>10.95418856</v>
      </c>
      <c r="J242" s="45"/>
    </row>
    <row r="243" spans="2:10">
      <c r="B243" s="80">
        <v>35247</v>
      </c>
      <c r="C243" s="3">
        <v>109.33635331000001</v>
      </c>
      <c r="D243" s="3">
        <v>6.8241467900000004</v>
      </c>
      <c r="E243" s="3">
        <v>9.0304964999999999</v>
      </c>
      <c r="F243" s="3">
        <v>9.3121462800000003</v>
      </c>
      <c r="H243" s="80">
        <v>44986</v>
      </c>
      <c r="I243" s="3">
        <v>10.60040513</v>
      </c>
      <c r="J243" s="45"/>
    </row>
    <row r="244" spans="2:10">
      <c r="B244" s="80">
        <v>35278</v>
      </c>
      <c r="C244" s="3">
        <v>108.29724486000001</v>
      </c>
      <c r="D244" s="3">
        <v>-0.95037782000000004</v>
      </c>
      <c r="E244" s="3">
        <v>-0.31316252999999999</v>
      </c>
      <c r="F244" s="3">
        <v>8.2732679000000005</v>
      </c>
      <c r="H244" s="80">
        <v>45017</v>
      </c>
      <c r="I244" s="3">
        <v>9.6936845799999993</v>
      </c>
      <c r="J244" s="45"/>
    </row>
    <row r="245" spans="2:10">
      <c r="B245" s="80">
        <v>35309</v>
      </c>
      <c r="C245" s="3">
        <v>107.31910856</v>
      </c>
      <c r="D245" s="3">
        <v>-0.90319592000000004</v>
      </c>
      <c r="E245" s="3">
        <v>0.61956458999999997</v>
      </c>
      <c r="F245" s="3">
        <v>7.2953481499999997</v>
      </c>
      <c r="H245" s="80">
        <v>45047</v>
      </c>
      <c r="I245" s="3">
        <v>10.10123478</v>
      </c>
      <c r="J245" s="45"/>
    </row>
    <row r="246" spans="2:10">
      <c r="B246" s="80">
        <v>35339</v>
      </c>
      <c r="C246" s="3">
        <v>105.94510991</v>
      </c>
      <c r="D246" s="3">
        <v>-1.2802926400000001</v>
      </c>
      <c r="E246" s="3">
        <v>2.2933637099999999</v>
      </c>
      <c r="F246" s="3">
        <v>5.9216537100000002</v>
      </c>
      <c r="H246" s="80">
        <v>45078</v>
      </c>
      <c r="I246" s="3">
        <v>9.5844122400000007</v>
      </c>
      <c r="J246" s="45"/>
    </row>
    <row r="247" spans="2:10">
      <c r="B247" s="80">
        <v>35370</v>
      </c>
      <c r="C247" s="3">
        <v>104.87414999000001</v>
      </c>
      <c r="D247" s="3">
        <v>-1.0108630000000001</v>
      </c>
      <c r="E247" s="3">
        <v>3.6566737300000001</v>
      </c>
      <c r="F247" s="3">
        <v>4.8509308999999998</v>
      </c>
      <c r="H247" s="80">
        <v>45108</v>
      </c>
      <c r="I247" s="3">
        <v>9.6021609600000009</v>
      </c>
      <c r="J247" s="45"/>
    </row>
    <row r="248" spans="2:10">
      <c r="B248" s="80">
        <v>35400</v>
      </c>
      <c r="C248" s="3">
        <v>103.7548871</v>
      </c>
      <c r="D248" s="3">
        <v>-1.06724383</v>
      </c>
      <c r="E248" s="3">
        <v>3.73188086</v>
      </c>
      <c r="F248" s="3">
        <v>3.7306399899999998</v>
      </c>
      <c r="H248" s="80">
        <v>45139</v>
      </c>
      <c r="I248" s="3">
        <v>8.8027115699999996</v>
      </c>
      <c r="J248" s="45"/>
    </row>
    <row r="249" spans="2:10">
      <c r="B249" s="80">
        <v>35431</v>
      </c>
      <c r="C249" s="3">
        <v>109.85131332</v>
      </c>
      <c r="D249" s="3">
        <v>5.8757966899999996</v>
      </c>
      <c r="E249" s="3">
        <v>1.7422939200000001</v>
      </c>
      <c r="F249" s="3">
        <v>5.8764782000000002</v>
      </c>
      <c r="H249" s="80">
        <v>45170</v>
      </c>
      <c r="I249" s="3">
        <v>8.0812701400000009</v>
      </c>
      <c r="J249" s="45"/>
    </row>
    <row r="250" spans="2:10">
      <c r="B250" s="80">
        <v>35462</v>
      </c>
      <c r="C250" s="3">
        <v>109.16479251</v>
      </c>
      <c r="D250" s="3">
        <v>-0.62495458000000004</v>
      </c>
      <c r="E250" s="3">
        <v>2.1417862900000002</v>
      </c>
      <c r="F250" s="3">
        <v>5.2147983</v>
      </c>
      <c r="H250" s="80">
        <v>45200</v>
      </c>
      <c r="I250" s="3">
        <v>7.6775700799999997</v>
      </c>
      <c r="J250" s="45"/>
    </row>
    <row r="251" spans="2:10">
      <c r="B251" s="80">
        <v>35490</v>
      </c>
      <c r="C251" s="3">
        <v>107.9876867</v>
      </c>
      <c r="D251" s="3">
        <v>-1.07828338</v>
      </c>
      <c r="E251" s="3">
        <v>1.6028633000000001</v>
      </c>
      <c r="F251" s="3">
        <v>4.0802846300000004</v>
      </c>
      <c r="H251" s="80">
        <v>45231</v>
      </c>
      <c r="I251" s="3">
        <v>7.1587154200000001</v>
      </c>
      <c r="J251" s="45"/>
    </row>
    <row r="252" spans="2:10">
      <c r="B252" s="80">
        <v>35521</v>
      </c>
      <c r="C252" s="3">
        <v>106.56286513000001</v>
      </c>
      <c r="D252" s="3">
        <v>-1.3194296599999999</v>
      </c>
      <c r="E252" s="3">
        <v>1.0244208299999999</v>
      </c>
      <c r="F252" s="3">
        <v>2.70701847</v>
      </c>
      <c r="H252" s="80">
        <v>45261</v>
      </c>
      <c r="I252" s="3">
        <v>7.2974070500000003</v>
      </c>
      <c r="J252" s="45"/>
    </row>
    <row r="253" spans="2:10">
      <c r="B253" s="80">
        <v>35551</v>
      </c>
      <c r="C253" s="3">
        <v>106.02136422</v>
      </c>
      <c r="D253" s="3">
        <v>-0.50815160999999998</v>
      </c>
      <c r="E253" s="3">
        <v>2.1924294999999998</v>
      </c>
      <c r="F253" s="3">
        <v>2.1851111200000002</v>
      </c>
      <c r="H253" s="80">
        <v>45292</v>
      </c>
      <c r="I253" s="3">
        <v>7.9444105499999997</v>
      </c>
      <c r="J253" s="45"/>
    </row>
    <row r="254" spans="2:10">
      <c r="B254" s="80">
        <v>35582</v>
      </c>
      <c r="C254" s="3">
        <v>105.19724857999999</v>
      </c>
      <c r="D254" s="3">
        <v>-0.77731092000000002</v>
      </c>
      <c r="E254" s="3">
        <v>2.7801456999999998</v>
      </c>
      <c r="F254" s="3">
        <v>1.39081509</v>
      </c>
      <c r="H254" s="80">
        <v>45323</v>
      </c>
      <c r="I254" s="3">
        <v>7.79891442</v>
      </c>
      <c r="J254" s="45"/>
    </row>
    <row r="255" spans="2:10">
      <c r="B255" s="80">
        <v>35612</v>
      </c>
      <c r="C255" s="3">
        <v>114.09761451999999</v>
      </c>
      <c r="D255" s="3">
        <v>8.4606451800000002</v>
      </c>
      <c r="E255" s="3">
        <v>4.3546918000000003</v>
      </c>
      <c r="F255" s="3">
        <v>9.9691321899999998</v>
      </c>
      <c r="H255" s="80">
        <v>45352</v>
      </c>
      <c r="I255" s="3">
        <v>7.8173479800000001</v>
      </c>
      <c r="J255" s="45"/>
    </row>
    <row r="256" spans="2:10">
      <c r="B256" s="80">
        <v>35643</v>
      </c>
      <c r="C256" s="3">
        <v>112.84405287</v>
      </c>
      <c r="D256" s="3">
        <v>-1.09867472</v>
      </c>
      <c r="E256" s="3">
        <v>4.1984521499999996</v>
      </c>
      <c r="F256" s="3">
        <v>8.7609291299999992</v>
      </c>
      <c r="H256" s="80">
        <v>45383</v>
      </c>
      <c r="I256" s="3">
        <v>7.9224523900000001</v>
      </c>
      <c r="J256" s="45"/>
    </row>
    <row r="257" spans="2:10">
      <c r="B257" s="80">
        <v>35674</v>
      </c>
      <c r="C257" s="3">
        <v>113.29527348000001</v>
      </c>
      <c r="D257" s="3">
        <v>0.39986210999999999</v>
      </c>
      <c r="E257" s="3">
        <v>5.5685935200000003</v>
      </c>
      <c r="F257" s="3">
        <v>9.1958228900000005</v>
      </c>
      <c r="H257" s="80">
        <v>45413</v>
      </c>
      <c r="I257" s="3">
        <v>8.5418173599999996</v>
      </c>
      <c r="J257" s="45"/>
    </row>
    <row r="258" spans="2:10">
      <c r="B258" s="80">
        <v>35704</v>
      </c>
      <c r="C258" s="3">
        <v>113.10034012</v>
      </c>
      <c r="D258" s="3">
        <v>-0.17205780000000001</v>
      </c>
      <c r="E258" s="3">
        <v>6.7537144600000003</v>
      </c>
      <c r="F258" s="3">
        <v>9.0079429399999995</v>
      </c>
      <c r="H258" s="80">
        <v>45444</v>
      </c>
      <c r="I258" s="3">
        <v>8.5272619400000007</v>
      </c>
      <c r="J258" s="45"/>
    </row>
    <row r="259" spans="2:10">
      <c r="B259" s="80">
        <v>35735</v>
      </c>
      <c r="C259" s="3">
        <v>111.23243143000001</v>
      </c>
      <c r="D259" s="3">
        <v>-1.65155002</v>
      </c>
      <c r="E259" s="3">
        <v>6.0627728000000003</v>
      </c>
      <c r="F259" s="3">
        <v>7.2076222400000001</v>
      </c>
      <c r="H259" s="80">
        <v>45474</v>
      </c>
      <c r="I259" s="3">
        <v>7.8269477600000004</v>
      </c>
      <c r="J259" s="45"/>
    </row>
    <row r="260" spans="2:10">
      <c r="B260" s="80">
        <v>35765</v>
      </c>
      <c r="C260" s="3">
        <v>110.29180818</v>
      </c>
      <c r="D260" s="3">
        <v>-0.84563759000000005</v>
      </c>
      <c r="E260" s="3">
        <v>6.3003500499999996</v>
      </c>
      <c r="F260" s="3">
        <v>6.3010342899999996</v>
      </c>
      <c r="G260" s="46"/>
      <c r="H260" s="80">
        <v>45505</v>
      </c>
      <c r="I260" s="3">
        <v>6.73570651</v>
      </c>
      <c r="J260" s="45"/>
    </row>
    <row r="261" spans="2:10">
      <c r="B261" s="80">
        <v>35796</v>
      </c>
      <c r="C261" s="3">
        <v>116.1961304</v>
      </c>
      <c r="D261" s="3">
        <v>5.3533642400000003</v>
      </c>
      <c r="E261" s="3">
        <v>5.77582269</v>
      </c>
      <c r="F261" s="3">
        <v>5.3539906400000001</v>
      </c>
      <c r="G261" s="46"/>
      <c r="H261" s="47"/>
      <c r="I261" s="48"/>
      <c r="J261" s="45"/>
    </row>
    <row r="262" spans="2:10">
      <c r="B262" s="80">
        <v>35827</v>
      </c>
      <c r="C262" s="3">
        <v>115.03340915</v>
      </c>
      <c r="D262" s="3">
        <v>-1.00065402</v>
      </c>
      <c r="E262" s="3">
        <v>5.3759243300000001</v>
      </c>
      <c r="F262" s="3">
        <v>4.3005550399999999</v>
      </c>
      <c r="G262" s="46"/>
      <c r="H262" s="47"/>
      <c r="I262" s="48"/>
      <c r="J262" s="45"/>
    </row>
    <row r="263" spans="2:10">
      <c r="B263" s="80">
        <v>35855</v>
      </c>
      <c r="C263" s="3">
        <v>113.83475670999999</v>
      </c>
      <c r="D263" s="3">
        <v>-1.0420037499999999</v>
      </c>
      <c r="E263" s="3">
        <v>5.4145710400000002</v>
      </c>
      <c r="F263" s="3">
        <v>3.2167788599999998</v>
      </c>
      <c r="G263" s="46"/>
      <c r="H263" s="47"/>
      <c r="I263" s="48"/>
      <c r="J263" s="45"/>
    </row>
    <row r="264" spans="2:10">
      <c r="B264" s="80">
        <v>35886</v>
      </c>
      <c r="C264" s="3">
        <v>112.92846394</v>
      </c>
      <c r="D264" s="3">
        <v>-0.79614768000000002</v>
      </c>
      <c r="E264" s="3">
        <v>5.9735619900000003</v>
      </c>
      <c r="F264" s="3">
        <v>2.3975980799999999</v>
      </c>
      <c r="G264" s="46"/>
      <c r="H264" s="47"/>
      <c r="I264" s="48"/>
      <c r="J264" s="45"/>
    </row>
    <row r="265" spans="2:10">
      <c r="B265" s="80">
        <v>35916</v>
      </c>
      <c r="C265" s="3">
        <v>112.07932364</v>
      </c>
      <c r="D265" s="3">
        <v>-0.75192760999999997</v>
      </c>
      <c r="E265" s="3">
        <v>5.7139044200000004</v>
      </c>
      <c r="F265" s="3">
        <v>1.62524621</v>
      </c>
      <c r="G265" s="46"/>
      <c r="H265" s="47"/>
      <c r="I265" s="48"/>
      <c r="J265" s="45"/>
    </row>
    <row r="266" spans="2:10">
      <c r="B266" s="80">
        <v>35947</v>
      </c>
      <c r="C266" s="3">
        <v>111.18660002999999</v>
      </c>
      <c r="D266" s="3">
        <v>-0.79651053000000005</v>
      </c>
      <c r="E266" s="3">
        <v>5.6934487599999999</v>
      </c>
      <c r="F266" s="3">
        <v>0.81869663000000004</v>
      </c>
      <c r="G266" s="46"/>
      <c r="H266" s="47"/>
      <c r="I266" s="48"/>
      <c r="J266" s="45"/>
    </row>
    <row r="267" spans="2:10">
      <c r="B267" s="80">
        <v>35977</v>
      </c>
      <c r="C267" s="3">
        <v>116.48113557000001</v>
      </c>
      <c r="D267" s="3">
        <v>4.7618467899999999</v>
      </c>
      <c r="E267" s="3">
        <v>2.0890191800000002</v>
      </c>
      <c r="F267" s="3">
        <v>5.6200340100000004</v>
      </c>
      <c r="G267" s="46"/>
      <c r="H267" s="47"/>
      <c r="I267" s="48"/>
      <c r="J267" s="45"/>
    </row>
    <row r="268" spans="2:10">
      <c r="B268" s="80">
        <v>36008</v>
      </c>
      <c r="C268" s="3">
        <v>114.17464870000001</v>
      </c>
      <c r="D268" s="3">
        <v>-1.9801376900000001</v>
      </c>
      <c r="E268" s="3">
        <v>1.1791457299999999</v>
      </c>
      <c r="F268" s="3">
        <v>3.5287532000000001</v>
      </c>
      <c r="G268" s="46"/>
      <c r="H268" s="47"/>
      <c r="I268" s="48"/>
      <c r="J268" s="45"/>
    </row>
    <row r="269" spans="2:10">
      <c r="B269" s="80">
        <v>36039</v>
      </c>
      <c r="C269" s="3">
        <v>114.62159821</v>
      </c>
      <c r="D269" s="3">
        <v>0.39146124999999998</v>
      </c>
      <c r="E269" s="3">
        <v>1.17067967</v>
      </c>
      <c r="F269" s="3">
        <v>3.9340961800000001</v>
      </c>
      <c r="G269" s="46"/>
      <c r="H269" s="47"/>
      <c r="I269" s="48"/>
      <c r="J269" s="45"/>
    </row>
    <row r="270" spans="2:10">
      <c r="B270" s="80">
        <v>36069</v>
      </c>
      <c r="C270" s="3">
        <v>114.26515299</v>
      </c>
      <c r="D270" s="3">
        <v>-0.31097562000000001</v>
      </c>
      <c r="E270" s="3">
        <v>1.0298933400000001</v>
      </c>
      <c r="F270" s="3">
        <v>3.6128961999999998</v>
      </c>
      <c r="G270" s="46"/>
      <c r="H270" s="47"/>
      <c r="I270" s="48"/>
      <c r="J270" s="45"/>
    </row>
    <row r="271" spans="2:10">
      <c r="B271" s="80">
        <v>36100</v>
      </c>
      <c r="C271" s="3">
        <v>112.77976102</v>
      </c>
      <c r="D271" s="3">
        <v>-1.29995185</v>
      </c>
      <c r="E271" s="3">
        <v>1.3910777400000001</v>
      </c>
      <c r="F271" s="3">
        <v>2.2630242800000002</v>
      </c>
      <c r="G271" s="46"/>
      <c r="H271" s="47"/>
      <c r="I271" s="48"/>
      <c r="J271" s="45"/>
    </row>
    <row r="272" spans="2:10">
      <c r="B272" s="80">
        <v>36130</v>
      </c>
      <c r="C272" s="3">
        <v>111.93766854</v>
      </c>
      <c r="D272" s="3">
        <v>-0.74666986000000002</v>
      </c>
      <c r="E272" s="3">
        <v>1.49227797</v>
      </c>
      <c r="F272" s="3">
        <v>1.5017610699999999</v>
      </c>
      <c r="G272" s="46"/>
      <c r="H272" s="47"/>
      <c r="I272" s="48"/>
      <c r="J272" s="45"/>
    </row>
    <row r="273" spans="2:10">
      <c r="B273" s="80">
        <v>36161</v>
      </c>
      <c r="C273" s="3">
        <v>117.1888701</v>
      </c>
      <c r="D273" s="3">
        <v>4.6911836100000004</v>
      </c>
      <c r="E273" s="3">
        <v>0.85436553999999998</v>
      </c>
      <c r="F273" s="3">
        <v>4.68910727</v>
      </c>
      <c r="G273" s="46"/>
      <c r="H273" s="47"/>
      <c r="I273" s="48"/>
      <c r="J273" s="45"/>
    </row>
    <row r="274" spans="2:10">
      <c r="B274" s="80">
        <v>36192</v>
      </c>
      <c r="C274" s="3">
        <v>116.34234674</v>
      </c>
      <c r="D274" s="3">
        <v>-0.72235815999999997</v>
      </c>
      <c r="E274" s="3">
        <v>1.1378760299999999</v>
      </c>
      <c r="F274" s="3">
        <v>3.9304152399999999</v>
      </c>
      <c r="G274" s="46"/>
      <c r="H274" s="47"/>
      <c r="I274" s="48"/>
      <c r="J274" s="45"/>
    </row>
    <row r="275" spans="2:10">
      <c r="B275" s="80">
        <v>36220</v>
      </c>
      <c r="C275" s="3">
        <v>116.77772917</v>
      </c>
      <c r="D275" s="3">
        <v>0.37422524000000001</v>
      </c>
      <c r="E275" s="3">
        <v>2.5853021900000002</v>
      </c>
      <c r="F275" s="3">
        <v>4.3163858599999996</v>
      </c>
      <c r="H275" s="47"/>
      <c r="I275" s="48"/>
    </row>
    <row r="276" spans="2:10">
      <c r="B276" s="80">
        <v>36251</v>
      </c>
      <c r="C276" s="3">
        <v>116.63451055</v>
      </c>
      <c r="D276" s="3">
        <v>-0.12264207000000001</v>
      </c>
      <c r="E276" s="3">
        <v>3.2817648300000002</v>
      </c>
      <c r="F276" s="3">
        <v>4.1913562400000002</v>
      </c>
    </row>
    <row r="277" spans="2:10">
      <c r="B277" s="80">
        <v>36281</v>
      </c>
      <c r="C277" s="3">
        <v>115.69532639000001</v>
      </c>
      <c r="D277" s="3">
        <v>-0.80523694000000001</v>
      </c>
      <c r="E277" s="3">
        <v>3.2262888799999998</v>
      </c>
      <c r="F277" s="3">
        <v>3.3541873199999999</v>
      </c>
    </row>
    <row r="278" spans="2:10">
      <c r="B278" s="80">
        <v>36312</v>
      </c>
      <c r="C278" s="3">
        <v>114.10882894</v>
      </c>
      <c r="D278" s="3">
        <v>-1.37127186</v>
      </c>
      <c r="E278" s="3">
        <v>2.62822041</v>
      </c>
      <c r="F278" s="3">
        <v>1.93725941</v>
      </c>
    </row>
    <row r="279" spans="2:10">
      <c r="B279" s="80">
        <v>36342</v>
      </c>
      <c r="C279" s="3">
        <v>119.03287907000001</v>
      </c>
      <c r="D279" s="3">
        <v>4.3152227400000003</v>
      </c>
      <c r="E279" s="3">
        <v>2.1906924999999999</v>
      </c>
      <c r="F279" s="3">
        <v>6.3375640300000002</v>
      </c>
    </row>
    <row r="280" spans="2:10">
      <c r="B280" s="80">
        <v>36373</v>
      </c>
      <c r="C280" s="3">
        <v>118.33149553</v>
      </c>
      <c r="D280" s="3">
        <v>-0.58923513000000005</v>
      </c>
      <c r="E280" s="3">
        <v>3.6407791700000001</v>
      </c>
      <c r="F280" s="3">
        <v>5.7138523000000001</v>
      </c>
    </row>
    <row r="281" spans="2:10">
      <c r="B281" s="80">
        <v>36404</v>
      </c>
      <c r="C281" s="3">
        <v>117.55887066</v>
      </c>
      <c r="D281" s="3">
        <v>-0.65293257000000005</v>
      </c>
      <c r="E281" s="3">
        <v>2.5625820099999999</v>
      </c>
      <c r="F281" s="3">
        <v>5.0207155800000001</v>
      </c>
    </row>
    <row r="282" spans="2:10">
      <c r="B282" s="80">
        <v>36434</v>
      </c>
      <c r="C282" s="3">
        <v>115.85682011</v>
      </c>
      <c r="D282" s="3">
        <v>-1.4478282600000001</v>
      </c>
      <c r="E282" s="3">
        <v>1.39295934</v>
      </c>
      <c r="F282" s="3">
        <v>3.49927622</v>
      </c>
    </row>
    <row r="283" spans="2:10">
      <c r="B283" s="80">
        <v>36465</v>
      </c>
      <c r="C283" s="3">
        <v>114.78077029000001</v>
      </c>
      <c r="D283" s="3">
        <v>-0.92877555000000001</v>
      </c>
      <c r="E283" s="3">
        <v>1.77426273</v>
      </c>
      <c r="F283" s="3">
        <v>2.53544305</v>
      </c>
    </row>
    <row r="284" spans="2:10">
      <c r="B284" s="80">
        <v>36495</v>
      </c>
      <c r="C284" s="3">
        <v>113.29884432</v>
      </c>
      <c r="D284" s="3">
        <v>-1.2910925499999999</v>
      </c>
      <c r="E284" s="3">
        <v>1.21601227</v>
      </c>
      <c r="F284" s="3">
        <v>1.20959733</v>
      </c>
    </row>
    <row r="285" spans="2:10">
      <c r="B285" s="80">
        <v>36526</v>
      </c>
      <c r="C285" s="3">
        <v>117.11983269</v>
      </c>
      <c r="D285" s="3">
        <v>3.3724866200000001</v>
      </c>
      <c r="E285" s="3">
        <v>-5.8911230000000002E-2</v>
      </c>
      <c r="F285" s="3">
        <v>3.3717968200000001</v>
      </c>
    </row>
    <row r="286" spans="2:10">
      <c r="B286" s="80">
        <v>36557</v>
      </c>
      <c r="C286" s="3">
        <v>115.44616481</v>
      </c>
      <c r="D286" s="3">
        <v>-1.42902175</v>
      </c>
      <c r="E286" s="3">
        <v>-0.77029727999999997</v>
      </c>
      <c r="F286" s="3">
        <v>1.8943290500000001</v>
      </c>
    </row>
    <row r="287" spans="2:10">
      <c r="B287" s="80">
        <v>36586</v>
      </c>
      <c r="C287" s="3">
        <v>114.66901326</v>
      </c>
      <c r="D287" s="3">
        <v>-0.67317225000000003</v>
      </c>
      <c r="E287" s="3">
        <v>-1.8057517700000001</v>
      </c>
      <c r="F287" s="3">
        <v>1.2061273800000001</v>
      </c>
    </row>
    <row r="288" spans="2:10">
      <c r="B288" s="80">
        <v>36617</v>
      </c>
      <c r="C288" s="3">
        <v>115.0713396</v>
      </c>
      <c r="D288" s="3">
        <v>0.35085881000000002</v>
      </c>
      <c r="E288" s="3">
        <v>-1.3402302100000001</v>
      </c>
      <c r="F288" s="3">
        <v>1.56159296</v>
      </c>
    </row>
    <row r="289" spans="2:6">
      <c r="B289" s="80">
        <v>36647</v>
      </c>
      <c r="C289" s="3">
        <v>115.16179975</v>
      </c>
      <c r="D289" s="3">
        <v>7.8612230000000005E-2</v>
      </c>
      <c r="E289" s="3">
        <v>-0.46114796000000002</v>
      </c>
      <c r="F289" s="3">
        <v>1.64290728</v>
      </c>
    </row>
    <row r="290" spans="2:6">
      <c r="B290" s="80">
        <v>36678</v>
      </c>
      <c r="C290" s="3">
        <v>113.6254357</v>
      </c>
      <c r="D290" s="3">
        <v>-1.3340917299999999</v>
      </c>
      <c r="E290" s="3">
        <v>-0.42362474999999999</v>
      </c>
      <c r="F290" s="3">
        <v>0.28900571000000003</v>
      </c>
    </row>
    <row r="291" spans="2:6">
      <c r="B291" s="80">
        <v>36708</v>
      </c>
      <c r="C291" s="3">
        <v>117.94616795</v>
      </c>
      <c r="D291" s="3">
        <v>3.8026100600000001</v>
      </c>
      <c r="E291" s="3">
        <v>-0.91295037999999995</v>
      </c>
      <c r="F291" s="3">
        <v>4.1011455400000001</v>
      </c>
    </row>
    <row r="292" spans="2:6">
      <c r="B292" s="80">
        <v>36739</v>
      </c>
      <c r="C292" s="3">
        <v>117.17473076</v>
      </c>
      <c r="D292" s="3">
        <v>-0.65405871000000004</v>
      </c>
      <c r="E292" s="3">
        <v>-0.97756288000000002</v>
      </c>
      <c r="F292" s="3">
        <v>3.4185828900000002</v>
      </c>
    </row>
    <row r="293" spans="2:6">
      <c r="B293" s="80">
        <v>36770</v>
      </c>
      <c r="C293" s="3">
        <v>116.73084224999999</v>
      </c>
      <c r="D293" s="3">
        <v>-0.37882613999999998</v>
      </c>
      <c r="E293" s="3">
        <v>-0.70435212999999997</v>
      </c>
      <c r="F293" s="3">
        <v>3.0270799899999998</v>
      </c>
    </row>
    <row r="294" spans="2:6">
      <c r="B294" s="80">
        <v>36800</v>
      </c>
      <c r="C294" s="3">
        <v>115.99845479</v>
      </c>
      <c r="D294" s="3">
        <v>-0.62741555000000004</v>
      </c>
      <c r="E294" s="3">
        <v>0.12224976</v>
      </c>
      <c r="F294" s="3">
        <v>2.3820729300000001</v>
      </c>
    </row>
    <row r="295" spans="2:6">
      <c r="B295" s="80">
        <v>36831</v>
      </c>
      <c r="C295" s="3">
        <v>115.04565984</v>
      </c>
      <c r="D295" s="3">
        <v>-0.8213859</v>
      </c>
      <c r="E295" s="3">
        <v>0.23077868000000001</v>
      </c>
      <c r="F295" s="3">
        <v>1.53929677</v>
      </c>
    </row>
    <row r="296" spans="2:6">
      <c r="B296" s="80">
        <v>36861</v>
      </c>
      <c r="C296" s="3">
        <v>113.71535771000001</v>
      </c>
      <c r="D296" s="3">
        <v>-1.1563253499999999</v>
      </c>
      <c r="E296" s="3">
        <v>0.36762369</v>
      </c>
      <c r="F296" s="3">
        <v>0.36502595999999998</v>
      </c>
    </row>
    <row r="297" spans="2:6">
      <c r="B297" s="80">
        <v>36892</v>
      </c>
      <c r="C297" s="3">
        <v>117.92933698</v>
      </c>
      <c r="D297" s="3">
        <v>3.7057257300000002</v>
      </c>
      <c r="E297" s="3">
        <v>0.69117609999999996</v>
      </c>
      <c r="F297" s="3">
        <v>3.7032611100000001</v>
      </c>
    </row>
    <row r="298" spans="2:6">
      <c r="B298" s="80">
        <v>36923</v>
      </c>
      <c r="C298" s="3">
        <v>116.58273706</v>
      </c>
      <c r="D298" s="3">
        <v>-1.14187017</v>
      </c>
      <c r="E298" s="3">
        <v>0.98450411999999998</v>
      </c>
      <c r="F298" s="3">
        <v>2.52423244</v>
      </c>
    </row>
    <row r="299" spans="2:6">
      <c r="B299" s="80">
        <v>36951</v>
      </c>
      <c r="C299" s="3">
        <v>114.6249346</v>
      </c>
      <c r="D299" s="3">
        <v>-1.6793244899999999</v>
      </c>
      <c r="E299" s="3">
        <v>-3.8439910000000001E-2</v>
      </c>
      <c r="F299" s="3">
        <v>0.80054314999999998</v>
      </c>
    </row>
    <row r="300" spans="2:6">
      <c r="B300" s="80">
        <v>36982</v>
      </c>
      <c r="C300" s="3">
        <v>113.20447186</v>
      </c>
      <c r="D300" s="3">
        <v>-1.23922665</v>
      </c>
      <c r="E300" s="3">
        <v>-1.62235683</v>
      </c>
      <c r="F300" s="3">
        <v>-0.44938359</v>
      </c>
    </row>
    <row r="301" spans="2:6">
      <c r="B301" s="80">
        <v>37012</v>
      </c>
      <c r="C301" s="3">
        <v>112.43448031</v>
      </c>
      <c r="D301" s="3">
        <v>-0.68017768000000001</v>
      </c>
      <c r="E301" s="3">
        <v>-2.3682501</v>
      </c>
      <c r="F301" s="3">
        <v>-1.1163170499999999</v>
      </c>
    </row>
    <row r="302" spans="2:6">
      <c r="B302" s="80">
        <v>37043</v>
      </c>
      <c r="C302" s="3">
        <v>112.12319991</v>
      </c>
      <c r="D302" s="3">
        <v>-0.27685493</v>
      </c>
      <c r="E302" s="3">
        <v>-1.32209464</v>
      </c>
      <c r="F302" s="3">
        <v>-1.3924182700000001</v>
      </c>
    </row>
    <row r="303" spans="2:6">
      <c r="B303" s="80">
        <v>37073</v>
      </c>
      <c r="C303" s="3">
        <v>119.08963579</v>
      </c>
      <c r="D303" s="3">
        <v>6.2131975199999996</v>
      </c>
      <c r="E303" s="3">
        <v>0.96948281999999997</v>
      </c>
      <c r="F303" s="3">
        <v>4.7333087100000002</v>
      </c>
    </row>
    <row r="304" spans="2:6">
      <c r="B304" s="80">
        <v>37104</v>
      </c>
      <c r="C304" s="3">
        <v>118.15217813</v>
      </c>
      <c r="D304" s="3">
        <v>-0.78718659999999996</v>
      </c>
      <c r="E304" s="3">
        <v>0.83417931999999995</v>
      </c>
      <c r="F304" s="3">
        <v>3.9020919799999998</v>
      </c>
    </row>
    <row r="305" spans="2:6">
      <c r="B305" s="80">
        <v>37135</v>
      </c>
      <c r="C305" s="3">
        <v>117.43613671</v>
      </c>
      <c r="D305" s="3">
        <v>-0.60603319</v>
      </c>
      <c r="E305" s="3">
        <v>0.60420574999999999</v>
      </c>
      <c r="F305" s="3">
        <v>3.2721319699999998</v>
      </c>
    </row>
    <row r="306" spans="2:6">
      <c r="B306" s="80">
        <v>37165</v>
      </c>
      <c r="C306" s="3">
        <v>117.44676009</v>
      </c>
      <c r="D306" s="3">
        <v>9.0460899999999997E-3</v>
      </c>
      <c r="E306" s="3">
        <v>1.2485556799999999</v>
      </c>
      <c r="F306" s="3">
        <v>3.2824602199999999</v>
      </c>
    </row>
    <row r="307" spans="2:6">
      <c r="B307" s="80">
        <v>37196</v>
      </c>
      <c r="C307" s="3">
        <v>116.40950501</v>
      </c>
      <c r="D307" s="3">
        <v>-0.88317045000000005</v>
      </c>
      <c r="E307" s="3">
        <v>1.1854816399999999</v>
      </c>
      <c r="F307" s="3">
        <v>2.3713551599999998</v>
      </c>
    </row>
    <row r="308" spans="2:6">
      <c r="B308" s="80">
        <v>37226</v>
      </c>
      <c r="C308" s="3">
        <v>115.14990770999999</v>
      </c>
      <c r="D308" s="3">
        <v>-1.08203991</v>
      </c>
      <c r="E308" s="3">
        <v>1.26152705</v>
      </c>
      <c r="F308" s="3">
        <v>1.2775575400000001</v>
      </c>
    </row>
    <row r="309" spans="2:6">
      <c r="B309" s="80">
        <v>37257</v>
      </c>
      <c r="C309" s="3">
        <v>117.21754724</v>
      </c>
      <c r="D309" s="3">
        <v>1.7956067600000001</v>
      </c>
      <c r="E309" s="3">
        <v>-0.60357309000000003</v>
      </c>
      <c r="F309" s="3">
        <v>1.8</v>
      </c>
    </row>
    <row r="310" spans="2:6">
      <c r="B310" s="80">
        <v>37288</v>
      </c>
      <c r="C310" s="3">
        <v>116.69553406</v>
      </c>
      <c r="D310" s="3">
        <v>-0.44533706000000001</v>
      </c>
      <c r="E310" s="3">
        <v>9.6752749999999998E-2</v>
      </c>
      <c r="F310" s="3">
        <v>1.3520799999999999</v>
      </c>
    </row>
    <row r="311" spans="2:6">
      <c r="B311" s="80">
        <v>37316</v>
      </c>
      <c r="C311" s="3">
        <v>115.790604</v>
      </c>
      <c r="D311" s="3">
        <v>-0.77546245999999996</v>
      </c>
      <c r="E311" s="3">
        <v>1.01694226</v>
      </c>
      <c r="F311" s="3">
        <v>0.56153377999999998</v>
      </c>
    </row>
    <row r="312" spans="2:6">
      <c r="B312" s="80">
        <v>37347</v>
      </c>
      <c r="C312" s="3">
        <v>115.59030022</v>
      </c>
      <c r="D312" s="3">
        <v>-0.17298794000000001</v>
      </c>
      <c r="E312" s="3">
        <v>2.1075389699999998</v>
      </c>
      <c r="F312" s="3">
        <v>0.39057916999999998</v>
      </c>
    </row>
    <row r="313" spans="2:6">
      <c r="B313" s="80">
        <v>37377</v>
      </c>
      <c r="C313" s="3">
        <v>114.86997215</v>
      </c>
      <c r="D313" s="3">
        <v>-0.62317345999999996</v>
      </c>
      <c r="E313" s="3">
        <v>2.1661431900000001</v>
      </c>
      <c r="F313" s="3">
        <v>-0.23184241999999999</v>
      </c>
    </row>
    <row r="314" spans="2:6">
      <c r="B314" s="80">
        <v>37408</v>
      </c>
      <c r="C314" s="3">
        <v>114.13906615</v>
      </c>
      <c r="D314" s="3">
        <v>-0.63628987000000004</v>
      </c>
      <c r="E314" s="3">
        <v>1.7979028800000001</v>
      </c>
      <c r="F314" s="3">
        <v>-0.86587006</v>
      </c>
    </row>
    <row r="315" spans="2:6">
      <c r="B315" s="80">
        <v>37438</v>
      </c>
      <c r="C315" s="3">
        <v>116.89293738000001</v>
      </c>
      <c r="D315" s="3">
        <v>2.4127332799999999</v>
      </c>
      <c r="E315" s="3">
        <v>-1.84457564</v>
      </c>
      <c r="F315" s="3">
        <v>1.52259023</v>
      </c>
    </row>
    <row r="316" spans="2:6">
      <c r="B316" s="80">
        <v>37469</v>
      </c>
      <c r="C316" s="3">
        <v>115.52184478</v>
      </c>
      <c r="D316" s="3">
        <v>-1.1729473399999999</v>
      </c>
      <c r="E316" s="3">
        <v>-2.2262250200000002</v>
      </c>
      <c r="F316" s="3">
        <v>0.33270274</v>
      </c>
    </row>
    <row r="317" spans="2:6">
      <c r="B317" s="80">
        <v>37500</v>
      </c>
      <c r="C317" s="3">
        <v>115.06716627</v>
      </c>
      <c r="D317" s="3">
        <v>-0.39358661</v>
      </c>
      <c r="E317" s="3">
        <v>-2.0172414600000002</v>
      </c>
      <c r="F317" s="3">
        <v>-5.8136220000000002E-2</v>
      </c>
    </row>
    <row r="318" spans="2:6">
      <c r="B318" s="80">
        <v>37530</v>
      </c>
      <c r="C318" s="3">
        <v>114.31413369000001</v>
      </c>
      <c r="D318" s="3">
        <v>-0.65442871999999996</v>
      </c>
      <c r="E318" s="3">
        <v>-2.6672735799999998</v>
      </c>
      <c r="F318" s="3">
        <v>-0.71821979000000002</v>
      </c>
    </row>
    <row r="319" spans="2:6">
      <c r="B319" s="80">
        <v>37561</v>
      </c>
      <c r="C319" s="3">
        <v>113.14523943</v>
      </c>
      <c r="D319" s="3">
        <v>-1.0225282099999999</v>
      </c>
      <c r="E319" s="3">
        <v>-2.8041228899999999</v>
      </c>
      <c r="F319" s="3">
        <v>-1.7257157700000001</v>
      </c>
    </row>
    <row r="320" spans="2:6">
      <c r="B320" s="80">
        <v>37591</v>
      </c>
      <c r="C320" s="3">
        <v>112.29435135999999</v>
      </c>
      <c r="D320" s="3">
        <v>-0.75203169999999997</v>
      </c>
      <c r="E320" s="3">
        <v>-2.4798598699999999</v>
      </c>
      <c r="F320" s="3">
        <v>-2.4726524400000001</v>
      </c>
    </row>
    <row r="321" spans="2:6">
      <c r="B321" s="80">
        <v>37622</v>
      </c>
      <c r="C321" s="3">
        <v>116.63582345</v>
      </c>
      <c r="D321" s="3">
        <v>3.8661535800000002</v>
      </c>
      <c r="E321" s="3">
        <v>-0.49627705</v>
      </c>
      <c r="F321" s="3">
        <v>3.87</v>
      </c>
    </row>
    <row r="322" spans="2:6">
      <c r="B322" s="80">
        <v>37653</v>
      </c>
      <c r="C322" s="3">
        <v>115.69513701</v>
      </c>
      <c r="D322" s="3">
        <v>-0.80651587999999996</v>
      </c>
      <c r="E322" s="3">
        <v>-0.85727107000000002</v>
      </c>
      <c r="F322" s="3">
        <v>3.0286529999999998</v>
      </c>
    </row>
    <row r="323" spans="2:6">
      <c r="B323" s="80">
        <v>37681</v>
      </c>
      <c r="C323" s="3">
        <v>114.95125822999999</v>
      </c>
      <c r="D323" s="3">
        <v>-0.6429646</v>
      </c>
      <c r="E323" s="3">
        <v>-0.72488244999999996</v>
      </c>
      <c r="F323" s="3">
        <v>2.3416657999999999</v>
      </c>
    </row>
    <row r="324" spans="2:6">
      <c r="B324" s="80">
        <v>37712</v>
      </c>
      <c r="C324" s="3">
        <v>113.85588331</v>
      </c>
      <c r="D324" s="3">
        <v>-0.95290381000000002</v>
      </c>
      <c r="E324" s="3">
        <v>-1.50048655</v>
      </c>
      <c r="F324" s="3">
        <v>1.36644817</v>
      </c>
    </row>
    <row r="325" spans="2:6">
      <c r="B325" s="80">
        <v>37742</v>
      </c>
      <c r="C325" s="3">
        <v>113.26294175</v>
      </c>
      <c r="D325" s="3">
        <v>-0.52078254000000002</v>
      </c>
      <c r="E325" s="3">
        <v>-1.39899956</v>
      </c>
      <c r="F325" s="3">
        <v>0.83854941000000005</v>
      </c>
    </row>
    <row r="326" spans="2:6">
      <c r="B326" s="80">
        <v>37773</v>
      </c>
      <c r="C326" s="3">
        <v>112.50586586</v>
      </c>
      <c r="D326" s="3">
        <v>-0.66842330000000005</v>
      </c>
      <c r="E326" s="3">
        <v>-1.4308863300000001</v>
      </c>
      <c r="F326" s="3">
        <v>0.16452105</v>
      </c>
    </row>
    <row r="327" spans="2:6">
      <c r="B327" s="80">
        <v>37803</v>
      </c>
      <c r="C327" s="3">
        <v>116.83447055000001</v>
      </c>
      <c r="D327" s="3">
        <v>3.847448</v>
      </c>
      <c r="E327" s="3">
        <v>-5.001742E-2</v>
      </c>
      <c r="F327" s="3">
        <v>4.0182989100000004</v>
      </c>
    </row>
    <row r="328" spans="2:6">
      <c r="B328" s="80">
        <v>37834</v>
      </c>
      <c r="C328" s="3">
        <v>116.35365185000001</v>
      </c>
      <c r="D328" s="3">
        <v>-0.41153838999999998</v>
      </c>
      <c r="E328" s="3">
        <v>0.72004310000000005</v>
      </c>
      <c r="F328" s="3">
        <v>3.5902236799999998</v>
      </c>
    </row>
    <row r="329" spans="2:6">
      <c r="B329" s="80">
        <v>37865</v>
      </c>
      <c r="C329" s="3">
        <v>116.20018032999999</v>
      </c>
      <c r="D329" s="3">
        <v>-0.13190091000000001</v>
      </c>
      <c r="E329" s="3">
        <v>0.98465453000000003</v>
      </c>
      <c r="F329" s="3">
        <v>3.4535872400000001</v>
      </c>
    </row>
    <row r="330" spans="2:6">
      <c r="B330" s="80">
        <v>37895</v>
      </c>
      <c r="C330" s="3">
        <v>114.86081088</v>
      </c>
      <c r="D330" s="3">
        <v>-1.15263973</v>
      </c>
      <c r="E330" s="3">
        <v>0.47822362000000002</v>
      </c>
      <c r="F330" s="3">
        <v>2.26114009</v>
      </c>
    </row>
    <row r="331" spans="2:6">
      <c r="B331" s="80">
        <v>37926</v>
      </c>
      <c r="C331" s="3">
        <v>113.25155259</v>
      </c>
      <c r="D331" s="3">
        <v>-1.4010507800000001</v>
      </c>
      <c r="E331" s="3">
        <v>9.3961669999999997E-2</v>
      </c>
      <c r="F331" s="3">
        <v>0.82840957999999998</v>
      </c>
    </row>
    <row r="332" spans="2:6">
      <c r="B332" s="80">
        <v>37956</v>
      </c>
      <c r="C332" s="3">
        <v>111.84911464</v>
      </c>
      <c r="D332" s="3">
        <v>-1.23833883</v>
      </c>
      <c r="E332" s="3">
        <v>-0.39649075</v>
      </c>
      <c r="F332" s="3">
        <v>-0.42018776000000002</v>
      </c>
    </row>
    <row r="333" spans="2:6">
      <c r="B333" s="80">
        <v>37987</v>
      </c>
      <c r="C333" s="3">
        <v>115.17152368000001</v>
      </c>
      <c r="D333" s="3">
        <v>2.97043839</v>
      </c>
      <c r="E333" s="3">
        <v>-1.2554459899999999</v>
      </c>
      <c r="F333" s="3">
        <v>2.97043839</v>
      </c>
    </row>
    <row r="334" spans="2:6">
      <c r="B334" s="80">
        <v>38018</v>
      </c>
      <c r="C334" s="3">
        <v>113.69865787000001</v>
      </c>
      <c r="D334" s="3">
        <v>-1.27884547</v>
      </c>
      <c r="E334" s="3">
        <v>-1.7256379100000001</v>
      </c>
      <c r="F334" s="3">
        <v>1.6536055999999999</v>
      </c>
    </row>
    <row r="335" spans="2:6">
      <c r="B335" s="80">
        <v>38047</v>
      </c>
      <c r="C335" s="3">
        <v>113.17712294</v>
      </c>
      <c r="D335" s="3">
        <v>-0.45869927999999999</v>
      </c>
      <c r="E335" s="3">
        <v>-1.5433804900000001</v>
      </c>
      <c r="F335" s="3">
        <v>1.1873212399999999</v>
      </c>
    </row>
    <row r="336" spans="2:6">
      <c r="B336" s="80">
        <v>38078</v>
      </c>
      <c r="C336" s="3">
        <v>112.15222792</v>
      </c>
      <c r="D336" s="3">
        <v>-0.90556729999999996</v>
      </c>
      <c r="E336" s="3">
        <v>-1.4963261800000001</v>
      </c>
      <c r="F336" s="3">
        <v>0.27100194999999999</v>
      </c>
    </row>
    <row r="337" spans="2:6">
      <c r="B337" s="80">
        <v>38108</v>
      </c>
      <c r="C337" s="3">
        <v>111.40637832</v>
      </c>
      <c r="D337" s="3">
        <v>-0.66503323999999997</v>
      </c>
      <c r="E337" s="3">
        <v>-1.63916229</v>
      </c>
      <c r="F337" s="3">
        <v>-0.39583355999999997</v>
      </c>
    </row>
    <row r="338" spans="2:6">
      <c r="B338" s="80">
        <v>38139</v>
      </c>
      <c r="C338" s="3">
        <v>110.2296183</v>
      </c>
      <c r="D338" s="3">
        <v>-1.05627706</v>
      </c>
      <c r="E338" s="3">
        <v>-2.02322567</v>
      </c>
      <c r="F338" s="3">
        <v>-1.44792951</v>
      </c>
    </row>
    <row r="339" spans="2:6">
      <c r="B339" s="80">
        <v>38169</v>
      </c>
      <c r="C339" s="3">
        <v>115.65406123</v>
      </c>
      <c r="D339" s="3">
        <v>4.9210393799999999</v>
      </c>
      <c r="E339" s="3">
        <v>-1.0103262500000001</v>
      </c>
      <c r="F339" s="3">
        <v>3.4018566899999998</v>
      </c>
    </row>
    <row r="340" spans="2:6">
      <c r="B340" s="80">
        <v>38200</v>
      </c>
      <c r="C340" s="3">
        <v>114.54576856</v>
      </c>
      <c r="D340" s="3">
        <v>-0.95828254000000002</v>
      </c>
      <c r="E340" s="3">
        <v>-1.55378302</v>
      </c>
      <c r="F340" s="3">
        <v>2.4109747499999998</v>
      </c>
    </row>
    <row r="341" spans="2:6">
      <c r="B341" s="80">
        <v>38231</v>
      </c>
      <c r="C341" s="3">
        <v>113.6643808</v>
      </c>
      <c r="D341" s="3">
        <v>-0.76946340000000002</v>
      </c>
      <c r="E341" s="3">
        <v>-2.1822681500000001</v>
      </c>
      <c r="F341" s="3">
        <v>1.6229597899999999</v>
      </c>
    </row>
    <row r="342" spans="2:6">
      <c r="B342" s="80">
        <v>38261</v>
      </c>
      <c r="C342" s="3">
        <v>112.81902469000001</v>
      </c>
      <c r="D342" s="3">
        <v>-0.74373001000000005</v>
      </c>
      <c r="E342" s="3">
        <v>-1.77761777</v>
      </c>
      <c r="F342" s="3">
        <v>0.86715936000000005</v>
      </c>
    </row>
    <row r="343" spans="2:6">
      <c r="B343" s="80">
        <v>38292</v>
      </c>
      <c r="C343" s="3">
        <v>111.26054589</v>
      </c>
      <c r="D343" s="3">
        <v>-1.3813971599999999</v>
      </c>
      <c r="E343" s="3">
        <v>-1.75803921</v>
      </c>
      <c r="F343" s="3">
        <v>-0.52621673999999996</v>
      </c>
    </row>
    <row r="344" spans="2:6">
      <c r="B344" s="80">
        <v>38322</v>
      </c>
      <c r="C344" s="3">
        <v>110.04100733999999</v>
      </c>
      <c r="D344" s="3">
        <v>-1.0961105200000001</v>
      </c>
      <c r="E344" s="3">
        <v>-1.6165593300000001</v>
      </c>
      <c r="F344" s="3">
        <v>-1.61670387</v>
      </c>
    </row>
    <row r="345" spans="2:6">
      <c r="B345" s="80">
        <v>38353</v>
      </c>
      <c r="C345" s="3">
        <v>115.28656632000001</v>
      </c>
      <c r="D345" s="3">
        <v>4.7669129100000003</v>
      </c>
      <c r="E345" s="3">
        <v>9.9888089999999999E-2</v>
      </c>
      <c r="F345" s="3">
        <v>4.7653949200000003</v>
      </c>
    </row>
    <row r="346" spans="2:6">
      <c r="B346" s="80">
        <v>38384</v>
      </c>
      <c r="C346" s="3">
        <v>114.03951834999999</v>
      </c>
      <c r="D346" s="3">
        <v>-1.0816940900000001</v>
      </c>
      <c r="E346" s="3">
        <v>0.29979287999999998</v>
      </c>
      <c r="F346" s="3">
        <v>3.6313484499999999</v>
      </c>
    </row>
    <row r="347" spans="2:6">
      <c r="B347" s="80">
        <v>38412</v>
      </c>
      <c r="C347" s="3">
        <v>113.09705489</v>
      </c>
      <c r="D347" s="3">
        <v>-0.82643584999999997</v>
      </c>
      <c r="E347" s="3">
        <v>-7.0745790000000003E-2</v>
      </c>
      <c r="F347" s="3">
        <v>2.7750786600000001</v>
      </c>
    </row>
    <row r="348" spans="2:6">
      <c r="B348" s="80">
        <v>38443</v>
      </c>
      <c r="C348" s="3">
        <v>112.02180951</v>
      </c>
      <c r="D348" s="3">
        <v>-0.95072800999999996</v>
      </c>
      <c r="E348" s="3">
        <v>-0.11628695</v>
      </c>
      <c r="F348" s="3">
        <v>1.8001220899999999</v>
      </c>
    </row>
    <row r="349" spans="2:6">
      <c r="B349" s="80">
        <v>38473</v>
      </c>
      <c r="C349" s="3">
        <v>110.50785193999999</v>
      </c>
      <c r="D349" s="3">
        <v>-1.3514846599999999</v>
      </c>
      <c r="E349" s="3">
        <v>-0.80653045999999995</v>
      </c>
      <c r="F349" s="3">
        <v>0.42203379000000002</v>
      </c>
    </row>
    <row r="350" spans="2:6">
      <c r="B350" s="80">
        <v>38504</v>
      </c>
      <c r="C350" s="3">
        <v>110.00540662</v>
      </c>
      <c r="D350" s="3">
        <v>-0.45466933999999998</v>
      </c>
      <c r="E350" s="3">
        <v>-0.20340421</v>
      </c>
      <c r="F350" s="3">
        <v>-3.4554210000000002E-2</v>
      </c>
    </row>
    <row r="351" spans="2:6">
      <c r="B351" s="80">
        <v>38534</v>
      </c>
      <c r="C351" s="3">
        <v>116.5442659</v>
      </c>
      <c r="D351" s="3">
        <v>5.9441253700000001</v>
      </c>
      <c r="E351" s="3">
        <v>0.76971328000000006</v>
      </c>
      <c r="F351" s="3">
        <v>5.9075174600000002</v>
      </c>
    </row>
    <row r="352" spans="2:6">
      <c r="B352" s="80">
        <v>38565</v>
      </c>
      <c r="C352" s="3">
        <v>115.10785942</v>
      </c>
      <c r="D352" s="3">
        <v>-1.23249863</v>
      </c>
      <c r="E352" s="3">
        <v>0.49071290000000001</v>
      </c>
      <c r="F352" s="3">
        <v>4.6005375099999997</v>
      </c>
    </row>
    <row r="353" spans="2:6">
      <c r="B353" s="80">
        <v>38596</v>
      </c>
      <c r="C353" s="3">
        <v>114.91250813000001</v>
      </c>
      <c r="D353" s="3">
        <v>-0.16971151000000001</v>
      </c>
      <c r="E353" s="3">
        <v>1.0980813199999999</v>
      </c>
      <c r="F353" s="3">
        <v>4.4213730099999999</v>
      </c>
    </row>
    <row r="354" spans="2:6">
      <c r="B354" s="80">
        <v>38626</v>
      </c>
      <c r="C354" s="3">
        <v>113.5029775</v>
      </c>
      <c r="D354" s="3">
        <v>-1.22661201</v>
      </c>
      <c r="E354" s="3">
        <v>0.60623890000000002</v>
      </c>
      <c r="F354" s="3">
        <v>3.14052664</v>
      </c>
    </row>
    <row r="355" spans="2:6">
      <c r="B355" s="80">
        <v>38657</v>
      </c>
      <c r="C355" s="3">
        <v>111.68883289</v>
      </c>
      <c r="D355" s="3">
        <v>-1.5983233699999999</v>
      </c>
      <c r="E355" s="3">
        <v>0.38494059000000003</v>
      </c>
      <c r="F355" s="3">
        <v>1.49200982</v>
      </c>
    </row>
    <row r="356" spans="2:6">
      <c r="B356" s="80">
        <v>38687</v>
      </c>
      <c r="C356" s="3">
        <v>110.57285835</v>
      </c>
      <c r="D356" s="3">
        <v>-0.99918183999999999</v>
      </c>
      <c r="E356" s="3">
        <v>0.48332074000000003</v>
      </c>
      <c r="F356" s="3">
        <v>0.47791897</v>
      </c>
    </row>
    <row r="357" spans="2:6">
      <c r="B357" s="80">
        <v>38718</v>
      </c>
      <c r="C357" s="3">
        <v>116.17328105</v>
      </c>
      <c r="D357" s="3">
        <v>5.0649162800000003</v>
      </c>
      <c r="E357" s="3">
        <v>0.76913967999999999</v>
      </c>
      <c r="F357" s="3">
        <v>5.0649172599999996</v>
      </c>
    </row>
    <row r="358" spans="2:6">
      <c r="B358" s="80">
        <v>38749</v>
      </c>
      <c r="C358" s="3">
        <v>115.15359582000001</v>
      </c>
      <c r="D358" s="3">
        <v>-0.87772784000000004</v>
      </c>
      <c r="E358" s="3">
        <v>0.97692228999999997</v>
      </c>
      <c r="F358" s="3">
        <v>4.1427333199999996</v>
      </c>
    </row>
    <row r="359" spans="2:6">
      <c r="B359" s="80">
        <v>38777</v>
      </c>
      <c r="C359" s="3">
        <v>114.96009897</v>
      </c>
      <c r="D359" s="3">
        <v>-0.16803370000000001</v>
      </c>
      <c r="E359" s="3">
        <v>1.6472967199999999</v>
      </c>
      <c r="F359" s="3">
        <v>3.9677384</v>
      </c>
    </row>
    <row r="360" spans="2:6">
      <c r="B360" s="80">
        <v>38808</v>
      </c>
      <c r="C360" s="3">
        <v>114.46836604000001</v>
      </c>
      <c r="D360" s="3">
        <v>-0.42774225999999999</v>
      </c>
      <c r="E360" s="3">
        <v>2.1840001899999999</v>
      </c>
      <c r="F360" s="3">
        <v>3.5230339000000002</v>
      </c>
    </row>
    <row r="361" spans="2:6">
      <c r="B361" s="80">
        <v>38838</v>
      </c>
      <c r="C361" s="3">
        <v>112.6823964</v>
      </c>
      <c r="D361" s="3">
        <v>-1.5602298699999999</v>
      </c>
      <c r="E361" s="3">
        <v>1.9677737099999999</v>
      </c>
      <c r="F361" s="3">
        <v>1.9078273400000001</v>
      </c>
    </row>
    <row r="362" spans="2:6">
      <c r="B362" s="80">
        <v>38869</v>
      </c>
      <c r="C362" s="3">
        <v>111.61544323</v>
      </c>
      <c r="D362" s="3">
        <v>-0.94686766</v>
      </c>
      <c r="E362" s="3">
        <v>1.4635977099999999</v>
      </c>
      <c r="F362" s="3">
        <v>0.94289508</v>
      </c>
    </row>
    <row r="363" spans="2:6">
      <c r="B363" s="80">
        <v>38899</v>
      </c>
      <c r="C363" s="3">
        <v>117.22344142</v>
      </c>
      <c r="D363" s="3">
        <v>5.0243927099999999</v>
      </c>
      <c r="E363" s="3">
        <v>0.58276185000000003</v>
      </c>
      <c r="F363" s="3">
        <v>6.0146625299999998</v>
      </c>
    </row>
    <row r="364" spans="2:6">
      <c r="B364" s="80">
        <v>38930</v>
      </c>
      <c r="C364" s="3">
        <v>116.20413201</v>
      </c>
      <c r="D364" s="3">
        <v>-0.86954401000000003</v>
      </c>
      <c r="E364" s="3">
        <v>0.95238725999999996</v>
      </c>
      <c r="F364" s="3">
        <v>5.0928184600000002</v>
      </c>
    </row>
    <row r="365" spans="2:6">
      <c r="B365" s="80">
        <v>38961</v>
      </c>
      <c r="C365" s="3">
        <v>116.39553801</v>
      </c>
      <c r="D365" s="3">
        <v>0.16471531</v>
      </c>
      <c r="E365" s="3">
        <v>1.29057307</v>
      </c>
      <c r="F365" s="3">
        <v>5.2659224499999997</v>
      </c>
    </row>
    <row r="366" spans="2:6">
      <c r="B366" s="80">
        <v>38991</v>
      </c>
      <c r="C366" s="3">
        <v>116.17325866</v>
      </c>
      <c r="D366" s="3">
        <v>-0.19096895999999999</v>
      </c>
      <c r="E366" s="3">
        <v>2.3526089099999998</v>
      </c>
      <c r="F366" s="3">
        <v>5.0648972199999998</v>
      </c>
    </row>
    <row r="367" spans="2:6">
      <c r="B367" s="80">
        <v>39022</v>
      </c>
      <c r="C367" s="3">
        <v>115.00658339</v>
      </c>
      <c r="D367" s="3">
        <v>-1.00425458</v>
      </c>
      <c r="E367" s="3">
        <v>2.9705301899999998</v>
      </c>
      <c r="F367" s="3">
        <v>4.0097763300000002</v>
      </c>
    </row>
    <row r="368" spans="2:6">
      <c r="B368" s="80">
        <v>39052</v>
      </c>
      <c r="C368" s="3">
        <v>113.84803307</v>
      </c>
      <c r="D368" s="3">
        <v>-1.00737739</v>
      </c>
      <c r="E368" s="3">
        <v>2.96200602</v>
      </c>
      <c r="F368" s="3">
        <v>2.9621291300000001</v>
      </c>
    </row>
    <row r="369" spans="2:6">
      <c r="B369" s="80">
        <v>39083</v>
      </c>
      <c r="C369" s="3">
        <v>118.36114757999999</v>
      </c>
      <c r="D369" s="3">
        <v>3.9641567700000002</v>
      </c>
      <c r="E369" s="3">
        <v>1.88327859</v>
      </c>
      <c r="F369" s="3">
        <v>3.9640317899999999</v>
      </c>
    </row>
    <row r="370" spans="2:6">
      <c r="B370" s="80">
        <v>39114</v>
      </c>
      <c r="C370" s="3">
        <v>117.94441071999999</v>
      </c>
      <c r="D370" s="3">
        <v>-0.35208924000000003</v>
      </c>
      <c r="E370" s="3">
        <v>2.4235586200000001</v>
      </c>
      <c r="F370" s="3">
        <v>3.59798565</v>
      </c>
    </row>
    <row r="371" spans="2:6">
      <c r="B371" s="80">
        <v>39142</v>
      </c>
      <c r="C371" s="3">
        <v>117.09815288999999</v>
      </c>
      <c r="D371" s="3">
        <v>-0.71750566999999998</v>
      </c>
      <c r="E371" s="3">
        <v>1.8598226200000001</v>
      </c>
      <c r="F371" s="3">
        <v>2.8546642100000001</v>
      </c>
    </row>
    <row r="372" spans="2:6">
      <c r="B372" s="80">
        <v>39173</v>
      </c>
      <c r="C372" s="3">
        <v>116.02545977</v>
      </c>
      <c r="D372" s="3">
        <v>-0.91606323000000001</v>
      </c>
      <c r="E372" s="3">
        <v>1.3602830100000001</v>
      </c>
      <c r="F372" s="3">
        <v>1.91245044</v>
      </c>
    </row>
    <row r="373" spans="2:6">
      <c r="B373" s="80">
        <v>39203</v>
      </c>
      <c r="C373" s="3">
        <v>114.82989252</v>
      </c>
      <c r="D373" s="3">
        <v>-1.03043526</v>
      </c>
      <c r="E373" s="3">
        <v>1.90579557</v>
      </c>
      <c r="F373" s="3">
        <v>0.86230863999999996</v>
      </c>
    </row>
    <row r="374" spans="2:6">
      <c r="B374" s="80">
        <v>39234</v>
      </c>
      <c r="C374" s="3">
        <v>114.18029761</v>
      </c>
      <c r="D374" s="3">
        <v>-0.56570191999999997</v>
      </c>
      <c r="E374" s="3">
        <v>2.29793862</v>
      </c>
      <c r="F374" s="3">
        <v>0.29172862999999999</v>
      </c>
    </row>
    <row r="375" spans="2:6">
      <c r="B375" s="80">
        <v>39264</v>
      </c>
      <c r="C375" s="3">
        <v>118.94816247999999</v>
      </c>
      <c r="D375" s="3">
        <v>4.1757334400000001</v>
      </c>
      <c r="E375" s="3">
        <v>1.47131072</v>
      </c>
      <c r="F375" s="3">
        <v>4.4796438900000002</v>
      </c>
    </row>
    <row r="376" spans="2:6">
      <c r="B376" s="80">
        <v>39295</v>
      </c>
      <c r="C376" s="3">
        <v>118.11989178</v>
      </c>
      <c r="D376" s="3">
        <v>-0.69632912999999996</v>
      </c>
      <c r="E376" s="3">
        <v>1.6486158799999999</v>
      </c>
      <c r="F376" s="3">
        <v>3.7521217099999999</v>
      </c>
    </row>
    <row r="377" spans="2:6">
      <c r="B377" s="80">
        <v>39326</v>
      </c>
      <c r="C377" s="3">
        <v>117.37666543</v>
      </c>
      <c r="D377" s="3">
        <v>-0.62921353999999996</v>
      </c>
      <c r="E377" s="3">
        <v>0.84292528</v>
      </c>
      <c r="F377" s="3">
        <v>3.0992993000000002</v>
      </c>
    </row>
    <row r="378" spans="2:6">
      <c r="B378" s="80">
        <v>39356</v>
      </c>
      <c r="C378" s="3">
        <v>116.71107524999999</v>
      </c>
      <c r="D378" s="3">
        <v>-0.56705494000000001</v>
      </c>
      <c r="E378" s="3">
        <v>0.46294352999999999</v>
      </c>
      <c r="F378" s="3">
        <v>2.5146696400000002</v>
      </c>
    </row>
    <row r="379" spans="2:6">
      <c r="B379" s="80">
        <v>39387</v>
      </c>
      <c r="C379" s="3">
        <v>115.28011592</v>
      </c>
      <c r="D379" s="3">
        <v>-1.2260698699999999</v>
      </c>
      <c r="E379" s="3">
        <v>0.23784076000000001</v>
      </c>
      <c r="F379" s="3">
        <v>1.25776814</v>
      </c>
    </row>
    <row r="380" spans="2:6">
      <c r="B380" s="80">
        <v>39417</v>
      </c>
      <c r="C380" s="3">
        <v>113.38270197</v>
      </c>
      <c r="D380" s="3">
        <v>-1.64591607</v>
      </c>
      <c r="E380" s="3">
        <v>-0.40873003000000002</v>
      </c>
      <c r="F380" s="3">
        <v>-0.40884973000000002</v>
      </c>
    </row>
    <row r="381" spans="2:6">
      <c r="B381" s="80">
        <v>39448</v>
      </c>
      <c r="C381" s="3">
        <v>118.30394364999999</v>
      </c>
      <c r="D381" s="3">
        <v>4.3403813800000002</v>
      </c>
      <c r="E381" s="3">
        <v>-4.8329990000000003E-2</v>
      </c>
      <c r="F381" s="3">
        <v>4.3403813700000002</v>
      </c>
    </row>
    <row r="382" spans="2:6">
      <c r="B382" s="80">
        <v>39479</v>
      </c>
      <c r="C382" s="3">
        <v>117.00214963000001</v>
      </c>
      <c r="D382" s="3">
        <v>-1.1003809200000001</v>
      </c>
      <c r="E382" s="3">
        <v>-0.79890271000000002</v>
      </c>
      <c r="F382" s="3">
        <v>3.19223956</v>
      </c>
    </row>
    <row r="383" spans="2:6">
      <c r="B383" s="80">
        <v>39508</v>
      </c>
      <c r="C383" s="3">
        <v>116.54313336</v>
      </c>
      <c r="D383" s="3">
        <v>-0.39231439000000001</v>
      </c>
      <c r="E383" s="3">
        <v>-0.47397803999999999</v>
      </c>
      <c r="F383" s="3">
        <v>2.7874015499999998</v>
      </c>
    </row>
    <row r="384" spans="2:6">
      <c r="B384" s="80">
        <v>39539</v>
      </c>
      <c r="C384" s="3">
        <v>115.56847351</v>
      </c>
      <c r="D384" s="3">
        <v>-0.83630826000000003</v>
      </c>
      <c r="E384" s="3">
        <v>-0.39386723000000001</v>
      </c>
      <c r="F384" s="3">
        <v>1.92778201</v>
      </c>
    </row>
    <row r="385" spans="2:6">
      <c r="B385" s="80">
        <v>39569</v>
      </c>
      <c r="C385" s="3">
        <v>113.40702883</v>
      </c>
      <c r="D385" s="3">
        <v>-1.8702719000000001</v>
      </c>
      <c r="E385" s="3">
        <v>-1.2391056499999999</v>
      </c>
      <c r="F385" s="3">
        <v>2.145536E-2</v>
      </c>
    </row>
    <row r="386" spans="2:6">
      <c r="B386" s="80">
        <v>39600</v>
      </c>
      <c r="C386" s="3">
        <v>111.84369894</v>
      </c>
      <c r="D386" s="3">
        <v>-1.3785123399999999</v>
      </c>
      <c r="E386" s="3">
        <v>-2.04641144</v>
      </c>
      <c r="F386" s="3">
        <v>-1.3573527599999999</v>
      </c>
    </row>
    <row r="387" spans="2:6">
      <c r="B387" s="80">
        <v>39630</v>
      </c>
      <c r="C387" s="3">
        <v>117.96728106</v>
      </c>
      <c r="D387" s="3">
        <v>5.4751248199999996</v>
      </c>
      <c r="E387" s="3">
        <v>-0.82462932</v>
      </c>
      <c r="F387" s="3">
        <v>4.0434552400000001</v>
      </c>
    </row>
    <row r="388" spans="2:6">
      <c r="B388" s="80">
        <v>39661</v>
      </c>
      <c r="C388" s="3">
        <v>115.89437737</v>
      </c>
      <c r="D388" s="3">
        <v>-1.7571852699999999</v>
      </c>
      <c r="E388" s="3">
        <v>-1.8841148400000001</v>
      </c>
      <c r="F388" s="3">
        <v>2.2152189799999999</v>
      </c>
    </row>
    <row r="389" spans="2:6">
      <c r="B389" s="80">
        <v>39692</v>
      </c>
      <c r="C389" s="3">
        <v>114.80286940000001</v>
      </c>
      <c r="D389" s="3">
        <v>-0.94181269999999995</v>
      </c>
      <c r="E389" s="3">
        <v>-2.1927663599999998</v>
      </c>
      <c r="F389" s="3">
        <v>1.2525430500000001</v>
      </c>
    </row>
    <row r="390" spans="2:6">
      <c r="B390" s="80">
        <v>39722</v>
      </c>
      <c r="C390" s="3">
        <v>113.62480214</v>
      </c>
      <c r="D390" s="3">
        <v>-1.0261653399999999</v>
      </c>
      <c r="E390" s="3">
        <v>-2.6443703900000002</v>
      </c>
      <c r="F390" s="3">
        <v>0.21352452999999999</v>
      </c>
    </row>
    <row r="391" spans="2:6">
      <c r="B391" s="80">
        <v>39753</v>
      </c>
      <c r="C391" s="3">
        <v>112.23781645</v>
      </c>
      <c r="D391" s="3">
        <v>-1.2206716</v>
      </c>
      <c r="E391" s="3">
        <v>-2.6390496300000001</v>
      </c>
      <c r="F391" s="3">
        <v>-1.0097535</v>
      </c>
    </row>
    <row r="392" spans="2:6">
      <c r="B392" s="80">
        <v>39783</v>
      </c>
      <c r="C392" s="3">
        <v>112.71176916</v>
      </c>
      <c r="D392" s="3">
        <v>0.42227542000000001</v>
      </c>
      <c r="E392" s="3">
        <v>-0.59174176999999994</v>
      </c>
      <c r="F392" s="3">
        <v>-0.59174201000000004</v>
      </c>
    </row>
    <row r="393" spans="2:6">
      <c r="B393" s="80">
        <v>39814</v>
      </c>
      <c r="C393" s="3">
        <v>120.14909084999999</v>
      </c>
      <c r="D393" s="3">
        <v>6.5985315900000003</v>
      </c>
      <c r="E393" s="3">
        <v>1.55966669</v>
      </c>
      <c r="F393" s="3">
        <v>6.5985316100000002</v>
      </c>
    </row>
    <row r="394" spans="2:6">
      <c r="B394" s="80">
        <v>39845</v>
      </c>
      <c r="C394" s="3">
        <v>119.62013102</v>
      </c>
      <c r="D394" s="3">
        <v>-0.44025288000000001</v>
      </c>
      <c r="E394" s="3">
        <v>2.2375498199999999</v>
      </c>
      <c r="F394" s="3">
        <v>6.12922849</v>
      </c>
    </row>
    <row r="395" spans="2:6">
      <c r="B395" s="80">
        <v>39873</v>
      </c>
      <c r="C395" s="3">
        <v>119.59665194999999</v>
      </c>
      <c r="D395" s="3">
        <v>-1.9628030000000001E-2</v>
      </c>
      <c r="E395" s="3">
        <v>2.6200759300000001</v>
      </c>
      <c r="F395" s="3">
        <v>6.1142586799999998</v>
      </c>
    </row>
    <row r="396" spans="2:6">
      <c r="B396" s="80">
        <v>39904</v>
      </c>
      <c r="C396" s="3">
        <v>119.20263479</v>
      </c>
      <c r="D396" s="3">
        <v>-0.32945500999999999</v>
      </c>
      <c r="E396" s="3">
        <v>3.1445957299999998</v>
      </c>
      <c r="F396" s="3">
        <v>5.7646599399999996</v>
      </c>
    </row>
    <row r="397" spans="2:6">
      <c r="B397" s="80">
        <v>39934</v>
      </c>
      <c r="C397" s="3">
        <v>119.35169701</v>
      </c>
      <c r="D397" s="3">
        <v>0.12504942999999999</v>
      </c>
      <c r="E397" s="3">
        <v>5.24188689</v>
      </c>
      <c r="F397" s="3">
        <v>5.89691805</v>
      </c>
    </row>
    <row r="398" spans="2:6">
      <c r="B398" s="80">
        <v>39965</v>
      </c>
      <c r="C398" s="3">
        <v>119.15077755999999</v>
      </c>
      <c r="D398" s="3">
        <v>-0.16834235</v>
      </c>
      <c r="E398" s="3">
        <v>6.5332948499999999</v>
      </c>
      <c r="F398" s="3">
        <v>5.7186486900000002</v>
      </c>
    </row>
    <row r="399" spans="2:6">
      <c r="B399" s="80">
        <v>39995</v>
      </c>
      <c r="C399" s="3">
        <v>120.43243570999999</v>
      </c>
      <c r="D399" s="3">
        <v>1.0756607499999999</v>
      </c>
      <c r="E399" s="3">
        <v>2.0896935399999998</v>
      </c>
      <c r="F399" s="3">
        <v>6.8558226900000001</v>
      </c>
    </row>
    <row r="400" spans="2:6">
      <c r="B400" s="80">
        <v>40026</v>
      </c>
      <c r="C400" s="3">
        <v>119.64929115</v>
      </c>
      <c r="D400" s="3">
        <v>-0.65027710999999999</v>
      </c>
      <c r="E400" s="3">
        <v>3.2399447399999999</v>
      </c>
      <c r="F400" s="3">
        <v>6.1609637499999996</v>
      </c>
    </row>
    <row r="401" spans="2:6">
      <c r="B401" s="80">
        <v>40057</v>
      </c>
      <c r="C401" s="3">
        <v>119.51487186</v>
      </c>
      <c r="D401" s="3">
        <v>-0.11234441000000001</v>
      </c>
      <c r="E401" s="3">
        <v>4.1044291700000004</v>
      </c>
      <c r="F401" s="3">
        <v>6.0416978400000003</v>
      </c>
    </row>
    <row r="402" spans="2:6">
      <c r="B402" s="80">
        <v>40087</v>
      </c>
      <c r="C402" s="3">
        <v>119.23666801</v>
      </c>
      <c r="D402" s="3">
        <v>-0.2327776</v>
      </c>
      <c r="E402" s="3">
        <v>4.9389444600000001</v>
      </c>
      <c r="F402" s="3">
        <v>5.7948565199999997</v>
      </c>
    </row>
    <row r="403" spans="2:6">
      <c r="B403" s="80">
        <v>40118</v>
      </c>
      <c r="C403" s="3">
        <v>119.42743648</v>
      </c>
      <c r="D403" s="3">
        <v>0.15999145000000001</v>
      </c>
      <c r="E403" s="3">
        <v>6.4057019799999999</v>
      </c>
      <c r="F403" s="3">
        <v>5.9641192299999997</v>
      </c>
    </row>
    <row r="404" spans="2:6">
      <c r="B404" s="80">
        <v>40148</v>
      </c>
      <c r="C404" s="3">
        <v>118.22523183</v>
      </c>
      <c r="D404" s="3">
        <v>-1.00664025</v>
      </c>
      <c r="E404" s="3">
        <v>4.89164771</v>
      </c>
      <c r="F404" s="3">
        <v>4.8974417600000004</v>
      </c>
    </row>
    <row r="405" spans="2:6">
      <c r="B405" s="80">
        <v>40179</v>
      </c>
      <c r="C405" s="3">
        <v>122.15677995</v>
      </c>
      <c r="D405" s="3">
        <v>3.3254729599999999</v>
      </c>
      <c r="E405" s="3">
        <v>1.6709981599999999</v>
      </c>
      <c r="F405" s="3">
        <v>3.3254729599999999</v>
      </c>
    </row>
    <row r="406" spans="2:6">
      <c r="B406" s="80">
        <v>40210</v>
      </c>
      <c r="C406" s="3">
        <v>121.32368674</v>
      </c>
      <c r="D406" s="3">
        <v>-0.68198687999999996</v>
      </c>
      <c r="E406" s="3">
        <v>1.42413798</v>
      </c>
      <c r="F406" s="3">
        <v>2.6208067900000001</v>
      </c>
    </row>
    <row r="407" spans="2:6">
      <c r="B407" s="80">
        <v>40238</v>
      </c>
      <c r="C407" s="3">
        <v>121.02901476</v>
      </c>
      <c r="D407" s="3">
        <v>-0.24288082999999999</v>
      </c>
      <c r="E407" s="3">
        <v>1.1976612900000001</v>
      </c>
      <c r="F407" s="3">
        <v>2.37156053</v>
      </c>
    </row>
    <row r="408" spans="2:6">
      <c r="B408" s="80">
        <v>40269</v>
      </c>
      <c r="C408" s="3">
        <v>120.95665289999999</v>
      </c>
      <c r="D408" s="3">
        <v>-5.9788849999999998E-2</v>
      </c>
      <c r="E408" s="3">
        <v>1.4714591800000001</v>
      </c>
      <c r="F408" s="3">
        <v>2.31035374</v>
      </c>
    </row>
    <row r="409" spans="2:6">
      <c r="B409" s="80">
        <v>40299</v>
      </c>
      <c r="C409" s="3">
        <v>120.33616904</v>
      </c>
      <c r="D409" s="3">
        <v>-0.51298034999999997</v>
      </c>
      <c r="E409" s="3">
        <v>0.82484963</v>
      </c>
      <c r="F409" s="3">
        <v>1.7855217299999999</v>
      </c>
    </row>
    <row r="410" spans="2:6">
      <c r="B410" s="80">
        <v>40330</v>
      </c>
      <c r="C410" s="3">
        <v>120.04441296</v>
      </c>
      <c r="D410" s="3">
        <v>-0.24245085999999999</v>
      </c>
      <c r="E410" s="3">
        <v>0.75000383000000004</v>
      </c>
      <c r="F410" s="3">
        <v>1.53874186</v>
      </c>
    </row>
    <row r="411" spans="2:6">
      <c r="B411" s="80">
        <v>40360</v>
      </c>
      <c r="C411" s="3">
        <v>124.5317956</v>
      </c>
      <c r="D411" s="3">
        <v>3.7381020299999999</v>
      </c>
      <c r="E411" s="3">
        <v>3.4038669600000002</v>
      </c>
      <c r="F411" s="3">
        <v>5.3343636300000004</v>
      </c>
    </row>
    <row r="412" spans="2:6">
      <c r="B412" s="80">
        <v>40391</v>
      </c>
      <c r="C412" s="3">
        <v>124.28156808999999</v>
      </c>
      <c r="D412" s="3">
        <v>-0.20093464</v>
      </c>
      <c r="E412" s="3">
        <v>3.8715456600000002</v>
      </c>
      <c r="F412" s="3">
        <v>5.1227104099999998</v>
      </c>
    </row>
    <row r="413" spans="2:6">
      <c r="B413" s="80">
        <v>40422</v>
      </c>
      <c r="C413" s="3">
        <v>124.38491904</v>
      </c>
      <c r="D413" s="3">
        <v>8.3158709999999997E-2</v>
      </c>
      <c r="E413" s="3">
        <v>4.0748461699999998</v>
      </c>
      <c r="F413" s="3">
        <v>5.2101290999999996</v>
      </c>
    </row>
    <row r="414" spans="2:6">
      <c r="B414" s="80">
        <v>40452</v>
      </c>
      <c r="C414" s="3">
        <v>123.79805981</v>
      </c>
      <c r="D414" s="3">
        <v>-0.47180898999999998</v>
      </c>
      <c r="E414" s="3">
        <v>3.8254941800000002</v>
      </c>
      <c r="F414" s="3">
        <v>4.7137382600000004</v>
      </c>
    </row>
    <row r="415" spans="2:6">
      <c r="B415" s="80">
        <v>40483</v>
      </c>
      <c r="C415" s="3">
        <v>122.99123892</v>
      </c>
      <c r="D415" s="3">
        <v>-0.65172337000000002</v>
      </c>
      <c r="E415" s="3">
        <v>2.9840734599999998</v>
      </c>
      <c r="F415" s="3">
        <v>4.0312943499999996</v>
      </c>
    </row>
    <row r="416" spans="2:6">
      <c r="B416" s="80">
        <v>40513</v>
      </c>
      <c r="C416" s="3">
        <v>122.08514155</v>
      </c>
      <c r="D416" s="3">
        <v>-0.73671699999999996</v>
      </c>
      <c r="E416" s="3">
        <v>3.2648781100000002</v>
      </c>
      <c r="F416" s="3">
        <v>3.2648781200000001</v>
      </c>
    </row>
    <row r="417" spans="2:6">
      <c r="B417" s="80">
        <v>40544</v>
      </c>
      <c r="C417" s="3">
        <v>124.45525642</v>
      </c>
      <c r="D417" s="3">
        <v>1.9413622699999999</v>
      </c>
      <c r="E417" s="3">
        <v>1.88157912</v>
      </c>
      <c r="F417" s="3">
        <v>1.94136226</v>
      </c>
    </row>
    <row r="418" spans="2:6">
      <c r="B418" s="80">
        <v>40575</v>
      </c>
      <c r="C418" s="3">
        <v>123.9149142</v>
      </c>
      <c r="D418" s="3">
        <v>-0.43416585000000002</v>
      </c>
      <c r="E418" s="3">
        <v>2.1357968299999999</v>
      </c>
      <c r="F418" s="3">
        <v>1.49876769</v>
      </c>
    </row>
    <row r="419" spans="2:6">
      <c r="B419" s="80">
        <v>40603</v>
      </c>
      <c r="C419" s="3">
        <v>123.60360781</v>
      </c>
      <c r="D419" s="3">
        <v>-0.25122592999999999</v>
      </c>
      <c r="E419" s="3">
        <v>2.1272527499999998</v>
      </c>
      <c r="F419" s="3">
        <v>1.2437764600000001</v>
      </c>
    </row>
    <row r="420" spans="2:6">
      <c r="B420" s="80">
        <v>40634</v>
      </c>
      <c r="C420" s="3">
        <v>123.41309615999999</v>
      </c>
      <c r="D420" s="3">
        <v>-0.15413114</v>
      </c>
      <c r="E420" s="3">
        <v>2.0308459299999999</v>
      </c>
      <c r="F420" s="3">
        <v>1.0877282800000001</v>
      </c>
    </row>
    <row r="421" spans="2:6">
      <c r="B421" s="80">
        <v>40664</v>
      </c>
      <c r="C421" s="3">
        <v>122.58885028</v>
      </c>
      <c r="D421" s="3">
        <v>-0.66787554000000005</v>
      </c>
      <c r="E421" s="3">
        <v>1.87199016</v>
      </c>
      <c r="F421" s="3">
        <v>0.41258806999999997</v>
      </c>
    </row>
    <row r="422" spans="2:6">
      <c r="B422" s="80">
        <v>40695</v>
      </c>
      <c r="C422" s="3">
        <v>121.90697197999999</v>
      </c>
      <c r="D422" s="3">
        <v>-0.55623191000000005</v>
      </c>
      <c r="E422" s="3">
        <v>1.5515582699999999</v>
      </c>
      <c r="F422" s="3">
        <v>-0.14593879000000001</v>
      </c>
    </row>
    <row r="423" spans="2:6">
      <c r="B423" s="80">
        <v>40725</v>
      </c>
      <c r="C423" s="3">
        <v>125.21531061</v>
      </c>
      <c r="D423" s="3">
        <v>2.7138223300000002</v>
      </c>
      <c r="E423" s="3">
        <v>0.54886787000000004</v>
      </c>
      <c r="F423" s="3">
        <v>2.5639230300000002</v>
      </c>
    </row>
    <row r="424" spans="2:6">
      <c r="B424" s="80">
        <v>40756</v>
      </c>
      <c r="C424" s="3">
        <v>124.89490996000001</v>
      </c>
      <c r="D424" s="3">
        <v>-0.25587977000000001</v>
      </c>
      <c r="E424" s="3">
        <v>0.49350991999999999</v>
      </c>
      <c r="F424" s="3">
        <v>2.3014827000000002</v>
      </c>
    </row>
    <row r="425" spans="2:6">
      <c r="B425" s="80">
        <v>40787</v>
      </c>
      <c r="C425" s="3">
        <v>125.09040889000001</v>
      </c>
      <c r="D425" s="3">
        <v>0.15653074</v>
      </c>
      <c r="E425" s="3">
        <v>0.56718279000000005</v>
      </c>
      <c r="F425" s="3">
        <v>2.46161597</v>
      </c>
    </row>
    <row r="426" spans="2:6">
      <c r="B426" s="80">
        <v>40817</v>
      </c>
      <c r="C426" s="3">
        <v>124.79494217</v>
      </c>
      <c r="D426" s="3">
        <v>-0.23620253999999999</v>
      </c>
      <c r="E426" s="3">
        <v>0.80524876999999995</v>
      </c>
      <c r="F426" s="3">
        <v>2.2195990299999999</v>
      </c>
    </row>
    <row r="427" spans="2:6">
      <c r="B427" s="80">
        <v>40848</v>
      </c>
      <c r="C427" s="3">
        <v>124.42142578000001</v>
      </c>
      <c r="D427" s="3">
        <v>-0.29930411000000001</v>
      </c>
      <c r="E427" s="3">
        <v>1.16283637</v>
      </c>
      <c r="F427" s="3">
        <v>1.9136515700000001</v>
      </c>
    </row>
    <row r="428" spans="2:6">
      <c r="B428" s="80">
        <v>40878</v>
      </c>
      <c r="C428" s="3">
        <v>123.29216388</v>
      </c>
      <c r="D428" s="3">
        <v>-0.90761048</v>
      </c>
      <c r="E428" s="3">
        <v>0.98867258999999996</v>
      </c>
      <c r="F428" s="3">
        <v>0.98867258999999996</v>
      </c>
    </row>
    <row r="429" spans="2:6">
      <c r="B429" s="80">
        <v>40909</v>
      </c>
      <c r="C429" s="3">
        <v>126.97940163</v>
      </c>
      <c r="D429" s="3">
        <v>2.9906505299999999</v>
      </c>
      <c r="E429" s="3">
        <v>2.0281547600000001</v>
      </c>
      <c r="F429" s="3">
        <v>2.9906505299999999</v>
      </c>
    </row>
    <row r="430" spans="2:6">
      <c r="B430" s="80">
        <v>40940</v>
      </c>
      <c r="C430" s="3">
        <v>126.62314249000001</v>
      </c>
      <c r="D430" s="3">
        <v>-0.28056450999999999</v>
      </c>
      <c r="E430" s="3">
        <v>2.1855547500000001</v>
      </c>
      <c r="F430" s="3">
        <v>2.7016953099999998</v>
      </c>
    </row>
    <row r="431" spans="2:6">
      <c r="B431" s="80">
        <v>40969</v>
      </c>
      <c r="C431" s="3">
        <v>126.11749137</v>
      </c>
      <c r="D431" s="3">
        <v>-0.39933547000000003</v>
      </c>
      <c r="E431" s="3">
        <v>2.03382701</v>
      </c>
      <c r="F431" s="3">
        <v>2.2915710200000001</v>
      </c>
    </row>
    <row r="432" spans="2:6">
      <c r="B432" s="80">
        <v>41000</v>
      </c>
      <c r="C432" s="3">
        <v>125.32259376</v>
      </c>
      <c r="D432" s="3">
        <v>-0.63028340000000005</v>
      </c>
      <c r="E432" s="3">
        <v>1.5472406599999999</v>
      </c>
      <c r="F432" s="3">
        <v>1.6468442299999999</v>
      </c>
    </row>
    <row r="433" spans="2:6">
      <c r="B433" s="80">
        <v>41030</v>
      </c>
      <c r="C433" s="3">
        <v>124.0969746</v>
      </c>
      <c r="D433" s="3">
        <v>-0.97797142999999997</v>
      </c>
      <c r="E433" s="3">
        <v>1.2302295999999999</v>
      </c>
      <c r="F433" s="3">
        <v>0.65276712999999997</v>
      </c>
    </row>
    <row r="434" spans="2:6">
      <c r="B434" s="80">
        <v>41061</v>
      </c>
      <c r="C434" s="3">
        <v>123.90260775</v>
      </c>
      <c r="D434" s="3">
        <v>-0.15662497</v>
      </c>
      <c r="E434" s="3">
        <v>1.6370152899999999</v>
      </c>
      <c r="F434" s="3">
        <v>0.49511976000000002</v>
      </c>
    </row>
    <row r="435" spans="2:6">
      <c r="B435" s="80">
        <v>41091</v>
      </c>
      <c r="C435" s="3">
        <v>128.00613530999999</v>
      </c>
      <c r="D435" s="3">
        <v>3.3118976500000001</v>
      </c>
      <c r="E435" s="3">
        <v>2.2288206499999998</v>
      </c>
      <c r="F435" s="3">
        <v>3.8234152799999999</v>
      </c>
    </row>
    <row r="436" spans="2:6">
      <c r="B436" s="80">
        <v>41122</v>
      </c>
      <c r="C436" s="3">
        <v>127.33288122</v>
      </c>
      <c r="D436" s="3">
        <v>-0.52595455000000002</v>
      </c>
      <c r="E436" s="3">
        <v>1.95201811</v>
      </c>
      <c r="F436" s="3">
        <v>3.2773512999999999</v>
      </c>
    </row>
    <row r="437" spans="2:6">
      <c r="B437" s="80">
        <v>41153</v>
      </c>
      <c r="C437" s="3">
        <v>127.24477641999999</v>
      </c>
      <c r="D437" s="3">
        <v>-6.9192500000000004E-2</v>
      </c>
      <c r="E437" s="3">
        <v>1.72224837</v>
      </c>
      <c r="F437" s="3">
        <v>3.20589112</v>
      </c>
    </row>
    <row r="438" spans="2:6">
      <c r="B438" s="80">
        <v>41183</v>
      </c>
      <c r="C438" s="3">
        <v>126.68020730000001</v>
      </c>
      <c r="D438" s="3">
        <v>-0.44368745999999998</v>
      </c>
      <c r="E438" s="3">
        <v>1.51069034</v>
      </c>
      <c r="F438" s="3">
        <v>2.7479795299999998</v>
      </c>
    </row>
    <row r="439" spans="2:6">
      <c r="B439" s="80">
        <v>41214</v>
      </c>
      <c r="C439" s="3">
        <v>125.66202689000001</v>
      </c>
      <c r="D439" s="3">
        <v>-0.80374071999999996</v>
      </c>
      <c r="E439" s="3">
        <v>0.99709603999999996</v>
      </c>
      <c r="F439" s="3">
        <v>1.9221521800000001</v>
      </c>
    </row>
    <row r="440" spans="2:6">
      <c r="B440" s="80">
        <v>41244</v>
      </c>
      <c r="C440" s="3">
        <v>125.31452725</v>
      </c>
      <c r="D440" s="3">
        <v>-0.27653512000000002</v>
      </c>
      <c r="E440" s="3">
        <v>1.64030163</v>
      </c>
      <c r="F440" s="3">
        <v>1.64030163</v>
      </c>
    </row>
    <row r="441" spans="2:6">
      <c r="B441" s="80">
        <v>41275</v>
      </c>
      <c r="C441" s="3">
        <v>128.20835738</v>
      </c>
      <c r="D441" s="3">
        <v>2.3092535199999999</v>
      </c>
      <c r="E441" s="3">
        <v>0.96783867000000001</v>
      </c>
      <c r="F441" s="3">
        <v>2.30925351</v>
      </c>
    </row>
    <row r="442" spans="2:6">
      <c r="B442" s="80">
        <v>41306</v>
      </c>
      <c r="C442" s="3">
        <v>126.91353374000001</v>
      </c>
      <c r="D442" s="3">
        <v>-1.0099370000000001</v>
      </c>
      <c r="E442" s="3">
        <v>0.22933505000000001</v>
      </c>
      <c r="F442" s="3">
        <v>1.2759945100000001</v>
      </c>
    </row>
    <row r="443" spans="2:6">
      <c r="B443" s="80">
        <v>41334</v>
      </c>
      <c r="C443" s="3">
        <v>126.77557666</v>
      </c>
      <c r="D443" s="3">
        <v>-0.10870162999999999</v>
      </c>
      <c r="E443" s="3">
        <v>0.52180335</v>
      </c>
      <c r="F443" s="3">
        <v>1.1659058499999999</v>
      </c>
    </row>
    <row r="444" spans="2:6">
      <c r="B444" s="80">
        <v>41365</v>
      </c>
      <c r="C444" s="3">
        <v>125.85637975</v>
      </c>
      <c r="D444" s="3">
        <v>-0.72505834999999996</v>
      </c>
      <c r="E444" s="3">
        <v>0.42592956999999998</v>
      </c>
      <c r="F444" s="3">
        <v>0.432394</v>
      </c>
    </row>
    <row r="445" spans="2:6">
      <c r="B445" s="80">
        <v>41395</v>
      </c>
      <c r="C445" s="3">
        <v>125.83674849000001</v>
      </c>
      <c r="D445" s="3">
        <v>-1.559814E-2</v>
      </c>
      <c r="E445" s="3">
        <v>1.4019470599999999</v>
      </c>
      <c r="F445" s="3">
        <v>0.41672840999999999</v>
      </c>
    </row>
    <row r="446" spans="2:6">
      <c r="B446" s="80">
        <v>41426</v>
      </c>
      <c r="C446" s="3">
        <v>125.81428579999999</v>
      </c>
      <c r="D446" s="3">
        <v>-1.7850660000000001E-2</v>
      </c>
      <c r="E446" s="3">
        <v>1.5428876600000001</v>
      </c>
      <c r="F446" s="3">
        <v>0.39880336</v>
      </c>
    </row>
    <row r="447" spans="2:6">
      <c r="B447" s="80">
        <v>41456</v>
      </c>
      <c r="C447" s="3">
        <v>128.39725403</v>
      </c>
      <c r="D447" s="3">
        <v>2.0530007499999998</v>
      </c>
      <c r="E447" s="3">
        <v>0.30554684999999998</v>
      </c>
      <c r="F447" s="3">
        <v>2.4599915499999998</v>
      </c>
    </row>
    <row r="448" spans="2:6">
      <c r="B448" s="80">
        <v>41487</v>
      </c>
      <c r="C448" s="3">
        <v>128.33704835</v>
      </c>
      <c r="D448" s="3">
        <v>-4.689016E-2</v>
      </c>
      <c r="E448" s="3">
        <v>0.78861572999999996</v>
      </c>
      <c r="F448" s="3">
        <v>2.41194789</v>
      </c>
    </row>
    <row r="449" spans="2:6">
      <c r="B449" s="80">
        <v>41518</v>
      </c>
      <c r="C449" s="3">
        <v>128.1693343</v>
      </c>
      <c r="D449" s="3">
        <v>-0.13068249000000001</v>
      </c>
      <c r="E449" s="3">
        <v>0.72659790999999996</v>
      </c>
      <c r="F449" s="3">
        <v>2.27811341</v>
      </c>
    </row>
    <row r="450" spans="2:6">
      <c r="B450" s="80">
        <v>41548</v>
      </c>
      <c r="C450" s="3">
        <v>129.15197788</v>
      </c>
      <c r="D450" s="3">
        <v>0.76667604</v>
      </c>
      <c r="E450" s="3">
        <v>1.9511892399999999</v>
      </c>
      <c r="F450" s="3">
        <v>3.0622552000000001</v>
      </c>
    </row>
    <row r="451" spans="2:6">
      <c r="B451" s="80">
        <v>41579</v>
      </c>
      <c r="C451" s="3">
        <v>128.93507714</v>
      </c>
      <c r="D451" s="3">
        <v>-0.16794224999999999</v>
      </c>
      <c r="E451" s="3">
        <v>2.6046454400000001</v>
      </c>
      <c r="F451" s="3">
        <v>2.8891701200000002</v>
      </c>
    </row>
    <row r="452" spans="2:6">
      <c r="B452" s="80">
        <v>41609</v>
      </c>
      <c r="C452" s="3">
        <v>128.28535461000001</v>
      </c>
      <c r="D452" s="3">
        <v>-0.50391448999999999</v>
      </c>
      <c r="E452" s="3">
        <v>2.3706966999999999</v>
      </c>
      <c r="F452" s="3">
        <v>2.3706966999999999</v>
      </c>
    </row>
    <row r="453" spans="2:6">
      <c r="B453" s="80">
        <v>41640</v>
      </c>
      <c r="C453" s="3">
        <v>132.14489782000001</v>
      </c>
      <c r="D453" s="3">
        <v>3.00856105</v>
      </c>
      <c r="E453" s="3">
        <v>3.0704242100000001</v>
      </c>
      <c r="F453" s="3">
        <v>3.00856105</v>
      </c>
    </row>
    <row r="454" spans="2:6">
      <c r="B454" s="80">
        <v>41671</v>
      </c>
      <c r="C454" s="3">
        <v>131.27424177</v>
      </c>
      <c r="D454" s="3">
        <v>-0.65886467000000004</v>
      </c>
      <c r="E454" s="3">
        <v>3.4359677</v>
      </c>
      <c r="F454" s="3">
        <v>2.32987403</v>
      </c>
    </row>
    <row r="455" spans="2:6">
      <c r="B455" s="80">
        <v>41699</v>
      </c>
      <c r="C455" s="3">
        <v>130.47178471000001</v>
      </c>
      <c r="D455" s="3">
        <v>-0.61128294999999999</v>
      </c>
      <c r="E455" s="3">
        <v>2.9155521499999999</v>
      </c>
      <c r="F455" s="3">
        <v>1.70434895</v>
      </c>
    </row>
    <row r="456" spans="2:6">
      <c r="B456" s="80">
        <v>41730</v>
      </c>
      <c r="C456" s="3">
        <v>129.00095524</v>
      </c>
      <c r="D456" s="3">
        <v>-1.1273161300000001</v>
      </c>
      <c r="E456" s="3">
        <v>2.4985427800000002</v>
      </c>
      <c r="F456" s="3">
        <v>0.55781943</v>
      </c>
    </row>
    <row r="457" spans="2:6">
      <c r="B457" s="80">
        <v>41760</v>
      </c>
      <c r="C457" s="3">
        <v>128.3236086</v>
      </c>
      <c r="D457" s="3">
        <v>-0.52507102999999999</v>
      </c>
      <c r="E457" s="3">
        <v>1.97625903</v>
      </c>
      <c r="F457" s="3">
        <v>2.9819450000000001E-2</v>
      </c>
    </row>
    <row r="458" spans="2:6">
      <c r="B458" s="80">
        <v>41791</v>
      </c>
      <c r="C458" s="3">
        <v>127.83597957000001</v>
      </c>
      <c r="D458" s="3">
        <v>-0.37999947000000001</v>
      </c>
      <c r="E458" s="3">
        <v>1.60688729</v>
      </c>
      <c r="F458" s="3">
        <v>-0.35029333000000001</v>
      </c>
    </row>
    <row r="459" spans="2:6">
      <c r="B459" s="80">
        <v>41821</v>
      </c>
      <c r="C459" s="3">
        <v>131.21710139000001</v>
      </c>
      <c r="D459" s="3">
        <v>2.64489061</v>
      </c>
      <c r="E459" s="3">
        <v>2.1961897700000002</v>
      </c>
      <c r="F459" s="3">
        <v>2.2853324000000002</v>
      </c>
    </row>
    <row r="460" spans="2:6">
      <c r="B460" s="80">
        <v>41852</v>
      </c>
      <c r="C460" s="3">
        <v>130.78288351</v>
      </c>
      <c r="D460" s="3">
        <v>-0.33091562000000002</v>
      </c>
      <c r="E460" s="3">
        <v>1.90579041</v>
      </c>
      <c r="F460" s="3">
        <v>1.94685427</v>
      </c>
    </row>
    <row r="461" spans="2:6">
      <c r="B461" s="80">
        <v>41883</v>
      </c>
      <c r="C461" s="3">
        <v>130.96300528</v>
      </c>
      <c r="D461" s="3">
        <v>0.13772580000000001</v>
      </c>
      <c r="E461" s="3">
        <v>2.1796719100000002</v>
      </c>
      <c r="F461" s="3">
        <v>2.0872613800000002</v>
      </c>
    </row>
    <row r="462" spans="2:6">
      <c r="B462" s="80">
        <v>41913</v>
      </c>
      <c r="C462" s="3">
        <v>131.34337145999999</v>
      </c>
      <c r="D462" s="3">
        <v>0.29043787999999998</v>
      </c>
      <c r="E462" s="3">
        <v>1.69675573</v>
      </c>
      <c r="F462" s="3">
        <v>2.3837614600000001</v>
      </c>
    </row>
    <row r="463" spans="2:6">
      <c r="B463" s="80">
        <v>41944</v>
      </c>
      <c r="C463" s="3">
        <v>130.89539887999999</v>
      </c>
      <c r="D463" s="3">
        <v>-0.34106979999999998</v>
      </c>
      <c r="E463" s="3">
        <v>1.52039444</v>
      </c>
      <c r="F463" s="3">
        <v>2.03456137</v>
      </c>
    </row>
    <row r="464" spans="2:6">
      <c r="B464" s="80">
        <v>41974</v>
      </c>
      <c r="C464" s="3">
        <v>131.17609171000001</v>
      </c>
      <c r="D464" s="3">
        <v>0.21444056</v>
      </c>
      <c r="E464" s="3">
        <v>2.25336486</v>
      </c>
      <c r="F464" s="3">
        <v>2.2533648500000001</v>
      </c>
    </row>
    <row r="465" spans="2:6">
      <c r="B465" s="80">
        <v>42005</v>
      </c>
      <c r="C465" s="3">
        <v>133.77473423000001</v>
      </c>
      <c r="D465" s="3">
        <v>1.9810336500000001</v>
      </c>
      <c r="E465" s="3">
        <v>1.23337067</v>
      </c>
      <c r="F465" s="3">
        <v>1.98103366</v>
      </c>
    </row>
    <row r="466" spans="2:6">
      <c r="B466" s="80">
        <v>42036</v>
      </c>
      <c r="C466" s="3">
        <v>133.99578412</v>
      </c>
      <c r="D466" s="3">
        <v>0.16524038999999999</v>
      </c>
      <c r="E466" s="3">
        <v>2.0731731600000001</v>
      </c>
      <c r="F466" s="3">
        <v>2.1495475100000001</v>
      </c>
    </row>
    <row r="467" spans="2:6">
      <c r="B467" s="80">
        <v>42064</v>
      </c>
      <c r="C467" s="3">
        <v>133.79805177</v>
      </c>
      <c r="D467" s="3">
        <v>-0.14756610000000001</v>
      </c>
      <c r="E467" s="3">
        <v>2.5494148499999998</v>
      </c>
      <c r="F467" s="3">
        <v>1.99880941</v>
      </c>
    </row>
    <row r="468" spans="2:6">
      <c r="B468" s="80">
        <v>42095</v>
      </c>
      <c r="C468" s="3">
        <v>133.90267552</v>
      </c>
      <c r="D468" s="3">
        <v>7.8195269999999997E-2</v>
      </c>
      <c r="E468" s="3">
        <v>3.79975503</v>
      </c>
      <c r="F468" s="3">
        <v>2.0785676500000001</v>
      </c>
    </row>
    <row r="469" spans="2:6">
      <c r="B469" s="80">
        <v>42125</v>
      </c>
      <c r="C469" s="3">
        <v>134.29785889999999</v>
      </c>
      <c r="D469" s="3">
        <v>0.29512732000000003</v>
      </c>
      <c r="E469" s="3">
        <v>4.6556127600000003</v>
      </c>
      <c r="F469" s="3">
        <v>2.3798294000000002</v>
      </c>
    </row>
    <row r="470" spans="2:6">
      <c r="B470" s="80">
        <v>42156</v>
      </c>
      <c r="C470" s="3">
        <v>133.72395259000001</v>
      </c>
      <c r="D470" s="3">
        <v>-0.42733839000000001</v>
      </c>
      <c r="E470" s="3">
        <v>4.6058809399999996</v>
      </c>
      <c r="F470" s="3">
        <v>1.9423210799999999</v>
      </c>
    </row>
    <row r="471" spans="2:6">
      <c r="B471" s="80">
        <v>42186</v>
      </c>
      <c r="C471" s="3">
        <v>135.56697381999999</v>
      </c>
      <c r="D471" s="3">
        <v>1.3782281999999999</v>
      </c>
      <c r="E471" s="3">
        <v>3.3150194499999999</v>
      </c>
      <c r="F471" s="3">
        <v>3.3473188999999999</v>
      </c>
    </row>
    <row r="472" spans="2:6">
      <c r="B472" s="80">
        <v>42217</v>
      </c>
      <c r="C472" s="3">
        <v>135.68543126</v>
      </c>
      <c r="D472" s="3">
        <v>8.7379280000000004E-2</v>
      </c>
      <c r="E472" s="3">
        <v>3.74861574</v>
      </c>
      <c r="F472" s="3">
        <v>3.4376230400000001</v>
      </c>
    </row>
    <row r="473" spans="2:6">
      <c r="B473" s="80">
        <v>42248</v>
      </c>
      <c r="C473" s="3">
        <v>136.0448691</v>
      </c>
      <c r="D473" s="3">
        <v>0.26490525999999998</v>
      </c>
      <c r="E473" s="3">
        <v>3.88038119</v>
      </c>
      <c r="F473" s="3">
        <v>3.71163475</v>
      </c>
    </row>
    <row r="474" spans="2:6">
      <c r="B474" s="80">
        <v>42278</v>
      </c>
      <c r="C474" s="3">
        <v>136.42932995999999</v>
      </c>
      <c r="D474" s="3">
        <v>0.28259856999999999</v>
      </c>
      <c r="E474" s="3">
        <v>3.8722612700000001</v>
      </c>
      <c r="F474" s="3">
        <v>4.0047223399999998</v>
      </c>
    </row>
    <row r="475" spans="2:6">
      <c r="B475" s="80">
        <v>42309</v>
      </c>
      <c r="C475" s="3">
        <v>136.44200989999999</v>
      </c>
      <c r="D475" s="3">
        <v>9.2941499999999993E-3</v>
      </c>
      <c r="E475" s="3">
        <v>4.2374377299999999</v>
      </c>
      <c r="F475" s="3">
        <v>4.0143886899999996</v>
      </c>
    </row>
    <row r="476" spans="2:6">
      <c r="B476" s="80">
        <v>42339</v>
      </c>
      <c r="C476" s="3">
        <v>136.18845436999999</v>
      </c>
      <c r="D476" s="3">
        <v>-0.18583392000000001</v>
      </c>
      <c r="E476" s="3">
        <v>3.8210946799999999</v>
      </c>
      <c r="F476" s="3">
        <v>3.8210946799999999</v>
      </c>
    </row>
    <row r="477" spans="2:6">
      <c r="B477" s="80">
        <v>42370</v>
      </c>
      <c r="C477" s="3">
        <v>136.18505625</v>
      </c>
      <c r="D477" s="3">
        <v>-2.4951600000000002E-3</v>
      </c>
      <c r="E477" s="3">
        <v>1.8017767200000001</v>
      </c>
      <c r="F477" s="3">
        <v>-2.4951600000000002E-3</v>
      </c>
    </row>
    <row r="478" spans="2:6">
      <c r="B478" s="80">
        <v>42401</v>
      </c>
      <c r="C478" s="3">
        <v>136.21855775</v>
      </c>
      <c r="D478" s="3">
        <v>2.459998E-2</v>
      </c>
      <c r="E478" s="3">
        <v>1.65883848</v>
      </c>
      <c r="F478" s="3">
        <v>2.2104209999999999E-2</v>
      </c>
    </row>
    <row r="479" spans="2:6">
      <c r="B479" s="80">
        <v>42430</v>
      </c>
      <c r="C479" s="3">
        <v>137.46657540999999</v>
      </c>
      <c r="D479" s="3">
        <v>0.91618769</v>
      </c>
      <c r="E479" s="3">
        <v>2.7418363700000001</v>
      </c>
      <c r="F479" s="3">
        <v>0.93849442000000005</v>
      </c>
    </row>
    <row r="480" spans="2:6">
      <c r="B480" s="80">
        <v>42461</v>
      </c>
      <c r="C480" s="3">
        <v>137.34075228</v>
      </c>
      <c r="D480" s="3">
        <v>-9.1529979999999997E-2</v>
      </c>
      <c r="E480" s="3">
        <v>2.5675937700000002</v>
      </c>
      <c r="F480" s="3">
        <v>0.84610543999999999</v>
      </c>
    </row>
    <row r="481" spans="2:6">
      <c r="B481" s="80">
        <v>42491</v>
      </c>
      <c r="C481" s="3">
        <v>137.07464855000001</v>
      </c>
      <c r="D481" s="3">
        <v>-0.19375439</v>
      </c>
      <c r="E481" s="3">
        <v>2.06763509</v>
      </c>
      <c r="F481" s="3">
        <v>0.65071168999999995</v>
      </c>
    </row>
    <row r="482" spans="2:6">
      <c r="B482" s="80">
        <v>42522</v>
      </c>
      <c r="C482" s="3">
        <v>137.10255810999999</v>
      </c>
      <c r="D482" s="3">
        <v>2.036085E-2</v>
      </c>
      <c r="E482" s="3">
        <v>2.52655224</v>
      </c>
      <c r="F482" s="3">
        <v>0.67120502000000004</v>
      </c>
    </row>
    <row r="483" spans="2:6">
      <c r="B483" s="80">
        <v>42552</v>
      </c>
      <c r="C483" s="3">
        <v>136.55916361000001</v>
      </c>
      <c r="D483" s="3">
        <v>-0.39634162000000001</v>
      </c>
      <c r="E483" s="3">
        <v>0.73188164</v>
      </c>
      <c r="F483" s="3">
        <v>0.27220314000000001</v>
      </c>
    </row>
    <row r="484" spans="2:6">
      <c r="B484" s="80">
        <v>42583</v>
      </c>
      <c r="C484" s="3">
        <v>136.51498389</v>
      </c>
      <c r="D484" s="3">
        <v>-3.2352069999999997E-2</v>
      </c>
      <c r="E484" s="3">
        <v>0.61137929000000002</v>
      </c>
      <c r="F484" s="3">
        <v>0.239763</v>
      </c>
    </row>
    <row r="485" spans="2:6">
      <c r="B485" s="80">
        <v>42614</v>
      </c>
      <c r="C485" s="3">
        <v>137.16310836</v>
      </c>
      <c r="D485" s="3">
        <v>0.47476435</v>
      </c>
      <c r="E485" s="3">
        <v>0.82196356999999998</v>
      </c>
      <c r="F485" s="3">
        <v>0.71566565999999998</v>
      </c>
    </row>
    <row r="486" spans="2:6">
      <c r="B486" s="80">
        <v>42644</v>
      </c>
      <c r="C486" s="3">
        <v>137.32358488</v>
      </c>
      <c r="D486" s="3">
        <v>0.11699685</v>
      </c>
      <c r="E486" s="3">
        <v>0.65547116999999999</v>
      </c>
      <c r="F486" s="3">
        <v>0.83349980999999995</v>
      </c>
    </row>
    <row r="487" spans="2:6">
      <c r="B487" s="80">
        <v>42675</v>
      </c>
      <c r="C487" s="3">
        <v>137.32464195</v>
      </c>
      <c r="D487" s="3">
        <v>7.6977000000000002E-4</v>
      </c>
      <c r="E487" s="3">
        <v>0.64689171000000001</v>
      </c>
      <c r="F487" s="3">
        <v>0.83427600000000002</v>
      </c>
    </row>
    <row r="488" spans="2:6">
      <c r="B488" s="80">
        <v>42705</v>
      </c>
      <c r="C488" s="3">
        <v>136.79083416</v>
      </c>
      <c r="D488" s="3">
        <v>-0.38871959</v>
      </c>
      <c r="E488" s="3">
        <v>0.44231341000000002</v>
      </c>
      <c r="F488" s="3">
        <v>0.44231341000000002</v>
      </c>
    </row>
    <row r="489" spans="2:6">
      <c r="B489" s="80">
        <v>42736</v>
      </c>
      <c r="C489" s="3">
        <v>137.57865921000001</v>
      </c>
      <c r="D489" s="3">
        <v>0.57593408999999995</v>
      </c>
      <c r="E489" s="3">
        <v>1.0233156299999999</v>
      </c>
      <c r="F489" s="3">
        <v>0.57593408999999995</v>
      </c>
    </row>
    <row r="490" spans="2:6">
      <c r="B490" s="80">
        <v>42767</v>
      </c>
      <c r="C490" s="3">
        <v>137.02746304999999</v>
      </c>
      <c r="D490" s="3">
        <v>-0.40064074</v>
      </c>
      <c r="E490" s="3">
        <v>0.59382900000000005</v>
      </c>
      <c r="F490" s="3">
        <v>0.17298594</v>
      </c>
    </row>
    <row r="491" spans="2:6">
      <c r="B491" s="80">
        <v>42795</v>
      </c>
      <c r="C491" s="3">
        <v>137.60742257999999</v>
      </c>
      <c r="D491" s="3">
        <v>0.42324328</v>
      </c>
      <c r="E491" s="3">
        <v>0.10245921</v>
      </c>
      <c r="F491" s="3">
        <v>0.59696136</v>
      </c>
    </row>
    <row r="492" spans="2:6">
      <c r="B492" s="80">
        <v>42826</v>
      </c>
      <c r="C492" s="3">
        <v>137.39734765</v>
      </c>
      <c r="D492" s="3">
        <v>-0.15266250000000001</v>
      </c>
      <c r="E492" s="3">
        <v>4.120799E-2</v>
      </c>
      <c r="F492" s="3">
        <v>0.44338751999999998</v>
      </c>
    </row>
    <row r="493" spans="2:6">
      <c r="B493" s="80">
        <v>42856</v>
      </c>
      <c r="C493" s="3">
        <v>137.09430587</v>
      </c>
      <c r="D493" s="3">
        <v>-0.22055868000000001</v>
      </c>
      <c r="E493" s="3">
        <v>1.434059E-2</v>
      </c>
      <c r="F493" s="3">
        <v>0.22185091000000001</v>
      </c>
    </row>
    <row r="494" spans="2:6">
      <c r="B494" s="80">
        <v>42887</v>
      </c>
      <c r="C494" s="3">
        <v>136.98323418999999</v>
      </c>
      <c r="D494" s="3">
        <v>-8.1018450000000006E-2</v>
      </c>
      <c r="E494" s="3">
        <v>-8.7032600000000002E-2</v>
      </c>
      <c r="F494" s="3">
        <v>0.14065272000000001</v>
      </c>
    </row>
    <row r="495" spans="2:6">
      <c r="B495" s="80">
        <v>42917</v>
      </c>
      <c r="C495" s="3">
        <v>136.53974059000001</v>
      </c>
      <c r="D495" s="3">
        <v>-0.32375757999999999</v>
      </c>
      <c r="E495" s="3">
        <v>-1.422315E-2</v>
      </c>
      <c r="F495" s="3">
        <v>-0.18356022999999999</v>
      </c>
    </row>
    <row r="496" spans="2:6">
      <c r="B496" s="80">
        <v>42948</v>
      </c>
      <c r="C496" s="3">
        <v>136.83868950999999</v>
      </c>
      <c r="D496" s="3">
        <v>0.21894644999999999</v>
      </c>
      <c r="E496" s="3">
        <v>0.23712095</v>
      </c>
      <c r="F496" s="3">
        <v>3.4984330000000001E-2</v>
      </c>
    </row>
    <row r="497" spans="2:6">
      <c r="B497" s="80">
        <v>42979</v>
      </c>
      <c r="C497" s="3">
        <v>136.49851382</v>
      </c>
      <c r="D497" s="3">
        <v>-0.24859613</v>
      </c>
      <c r="E497" s="3">
        <v>-0.48452864000000001</v>
      </c>
      <c r="F497" s="3">
        <v>-0.21369878</v>
      </c>
    </row>
    <row r="498" spans="2:6">
      <c r="B498" s="80">
        <v>43009</v>
      </c>
      <c r="C498" s="3">
        <v>135.74440446</v>
      </c>
      <c r="D498" s="3">
        <v>-0.55246708</v>
      </c>
      <c r="E498" s="3">
        <v>-1.14997028</v>
      </c>
      <c r="F498" s="3">
        <v>-0.76498524999999995</v>
      </c>
    </row>
    <row r="499" spans="2:6">
      <c r="B499" s="80">
        <v>43040</v>
      </c>
      <c r="C499" s="3">
        <v>135.52574140999999</v>
      </c>
      <c r="D499" s="3">
        <v>-0.16108438999999999</v>
      </c>
      <c r="E499" s="3">
        <v>-1.30996194</v>
      </c>
      <c r="F499" s="3">
        <v>-0.92483736999999999</v>
      </c>
    </row>
    <row r="500" spans="2:6">
      <c r="B500" s="80">
        <v>43070</v>
      </c>
      <c r="C500" s="3">
        <v>134.88996130000001</v>
      </c>
      <c r="D500" s="3">
        <v>-0.46912129000000002</v>
      </c>
      <c r="E500" s="3">
        <v>-1.38962005</v>
      </c>
      <c r="F500" s="3">
        <v>-1.38962005</v>
      </c>
    </row>
    <row r="501" spans="2:6">
      <c r="B501" s="80">
        <v>43101</v>
      </c>
      <c r="C501" s="3">
        <v>137.60980617000001</v>
      </c>
      <c r="D501" s="3">
        <v>2.01634343</v>
      </c>
      <c r="E501" s="3">
        <v>2.2639380000000001E-2</v>
      </c>
      <c r="F501" s="3">
        <v>2.0163434200000001</v>
      </c>
    </row>
    <row r="502" spans="2:6">
      <c r="B502" s="80">
        <v>43132</v>
      </c>
      <c r="C502" s="3">
        <v>137.32041602000001</v>
      </c>
      <c r="D502" s="3">
        <v>-0.21029761999999999</v>
      </c>
      <c r="E502" s="3">
        <v>0.21379143</v>
      </c>
      <c r="F502" s="3">
        <v>1.8018054800000001</v>
      </c>
    </row>
    <row r="503" spans="2:6">
      <c r="B503" s="80">
        <v>43160</v>
      </c>
      <c r="C503" s="3">
        <v>137.36341078999999</v>
      </c>
      <c r="D503" s="3">
        <v>3.1309820000000002E-2</v>
      </c>
      <c r="E503" s="3">
        <v>-0.17732458000000001</v>
      </c>
      <c r="F503" s="3">
        <v>1.83367944</v>
      </c>
    </row>
    <row r="504" spans="2:6">
      <c r="B504" s="80">
        <v>43191</v>
      </c>
      <c r="C504" s="3">
        <v>137.47194046999999</v>
      </c>
      <c r="D504" s="3">
        <v>7.9009159999999995E-2</v>
      </c>
      <c r="E504" s="3">
        <v>5.4289850000000001E-2</v>
      </c>
      <c r="F504" s="3">
        <v>1.9141373800000001</v>
      </c>
    </row>
    <row r="505" spans="2:6">
      <c r="B505" s="80">
        <v>43221</v>
      </c>
      <c r="C505" s="3">
        <v>137.62516664</v>
      </c>
      <c r="D505" s="3">
        <v>0.11145996</v>
      </c>
      <c r="E505" s="3">
        <v>0.38722306000000001</v>
      </c>
      <c r="F505" s="3">
        <v>2.0277308399999998</v>
      </c>
    </row>
    <row r="506" spans="2:6">
      <c r="B506" s="80">
        <v>43252</v>
      </c>
      <c r="C506" s="3">
        <v>137.38140976</v>
      </c>
      <c r="D506" s="3">
        <v>-0.17711650000000001</v>
      </c>
      <c r="E506" s="3">
        <v>0.29067467000000002</v>
      </c>
      <c r="F506" s="3">
        <v>1.8470228900000001</v>
      </c>
    </row>
    <row r="507" spans="2:6">
      <c r="B507" s="80">
        <v>43282</v>
      </c>
      <c r="C507" s="3">
        <v>137.00341760000001</v>
      </c>
      <c r="D507" s="3">
        <v>-0.27514069000000002</v>
      </c>
      <c r="E507" s="3">
        <v>0.33959125000000001</v>
      </c>
      <c r="F507" s="3">
        <v>1.56680029</v>
      </c>
    </row>
    <row r="508" spans="2:6">
      <c r="B508" s="80">
        <v>43313</v>
      </c>
      <c r="C508" s="3">
        <v>137.09388734000001</v>
      </c>
      <c r="D508" s="3">
        <v>6.6034659999999995E-2</v>
      </c>
      <c r="E508" s="3">
        <v>0.18649537999999999</v>
      </c>
      <c r="F508" s="3">
        <v>1.63386958</v>
      </c>
    </row>
    <row r="509" spans="2:6">
      <c r="B509" s="80">
        <v>43344</v>
      </c>
      <c r="C509" s="3">
        <v>136.79131998</v>
      </c>
      <c r="D509" s="3">
        <v>-0.22070084000000001</v>
      </c>
      <c r="E509" s="3">
        <v>0.21451234</v>
      </c>
      <c r="F509" s="3">
        <v>1.40956277</v>
      </c>
    </row>
    <row r="510" spans="2:6">
      <c r="B510" s="80">
        <v>43374</v>
      </c>
      <c r="C510" s="3">
        <v>136.28206238999999</v>
      </c>
      <c r="D510" s="3">
        <v>-0.37228793999999998</v>
      </c>
      <c r="E510" s="3">
        <v>0.39608110000000002</v>
      </c>
      <c r="F510" s="3">
        <v>1.0320271999999999</v>
      </c>
    </row>
    <row r="511" spans="2:6">
      <c r="B511" s="80">
        <v>43405</v>
      </c>
      <c r="C511" s="3">
        <v>135.70936606999999</v>
      </c>
      <c r="D511" s="3">
        <v>-0.42022869000000002</v>
      </c>
      <c r="E511" s="3">
        <v>0.13549061000000001</v>
      </c>
      <c r="F511" s="3">
        <v>0.60746164000000002</v>
      </c>
    </row>
    <row r="512" spans="2:6">
      <c r="B512" s="80">
        <v>43435</v>
      </c>
      <c r="C512" s="3">
        <v>135.42375476999999</v>
      </c>
      <c r="D512" s="3">
        <v>-0.21045806</v>
      </c>
      <c r="E512" s="3">
        <v>0.39572512999999998</v>
      </c>
      <c r="F512" s="3">
        <v>0.39572512999999998</v>
      </c>
    </row>
    <row r="513" spans="2:6">
      <c r="B513" s="80">
        <v>43466</v>
      </c>
      <c r="C513" s="3">
        <v>139.39034027</v>
      </c>
      <c r="D513" s="3">
        <v>2.9290175199999999</v>
      </c>
      <c r="E513" s="3">
        <v>1.29390059</v>
      </c>
      <c r="F513" s="3">
        <v>2.92901751</v>
      </c>
    </row>
    <row r="514" spans="2:6">
      <c r="B514" s="80">
        <v>43497</v>
      </c>
      <c r="C514" s="3">
        <v>139.27652852</v>
      </c>
      <c r="D514" s="3">
        <v>-8.1649669999999994E-2</v>
      </c>
      <c r="E514" s="3">
        <v>1.4244877499999999</v>
      </c>
      <c r="F514" s="3">
        <v>2.8449763199999998</v>
      </c>
    </row>
    <row r="515" spans="2:6">
      <c r="B515" s="80">
        <v>43525</v>
      </c>
      <c r="C515" s="3">
        <v>139.47857723999999</v>
      </c>
      <c r="D515" s="3">
        <v>0.14507018999999999</v>
      </c>
      <c r="E515" s="3">
        <v>1.5398325100000001</v>
      </c>
      <c r="F515" s="3">
        <v>2.99417372</v>
      </c>
    </row>
    <row r="516" spans="2:6">
      <c r="B516" s="80">
        <v>43556</v>
      </c>
      <c r="C516" s="3">
        <v>138.69994122</v>
      </c>
      <c r="D516" s="3">
        <v>-0.55824775000000004</v>
      </c>
      <c r="E516" s="3">
        <v>0.89327374000000004</v>
      </c>
      <c r="F516" s="3">
        <v>2.4192110599999999</v>
      </c>
    </row>
    <row r="517" spans="2:6">
      <c r="B517" s="80">
        <v>43586</v>
      </c>
      <c r="C517" s="3">
        <v>138.51279672999999</v>
      </c>
      <c r="D517" s="3">
        <v>-0.13492758999999999</v>
      </c>
      <c r="E517" s="3">
        <v>0.64496204999999995</v>
      </c>
      <c r="F517" s="3">
        <v>2.2810192800000002</v>
      </c>
    </row>
    <row r="518" spans="2:6">
      <c r="B518" s="80">
        <v>43617</v>
      </c>
      <c r="C518" s="3">
        <v>138.13318337000001</v>
      </c>
      <c r="D518" s="3">
        <v>-0.27406374999999999</v>
      </c>
      <c r="E518" s="3">
        <v>0.54721640000000005</v>
      </c>
      <c r="F518" s="3">
        <v>2.0007040800000002</v>
      </c>
    </row>
    <row r="519" spans="2:6">
      <c r="B519" s="80">
        <v>43647</v>
      </c>
      <c r="C519" s="3">
        <v>137.12673286</v>
      </c>
      <c r="D519" s="3">
        <v>-0.72860879000000001</v>
      </c>
      <c r="E519" s="3">
        <v>9.0008889999999994E-2</v>
      </c>
      <c r="F519" s="3">
        <v>1.2575179999999999</v>
      </c>
    </row>
    <row r="520" spans="2:6">
      <c r="B520" s="80">
        <v>43678</v>
      </c>
      <c r="C520" s="3">
        <v>137.26186662999999</v>
      </c>
      <c r="D520" s="3">
        <v>9.8546629999999996E-2</v>
      </c>
      <c r="E520" s="3">
        <v>0.12252865</v>
      </c>
      <c r="F520" s="3">
        <v>1.35730387</v>
      </c>
    </row>
    <row r="521" spans="2:6">
      <c r="B521" s="80">
        <v>43709</v>
      </c>
      <c r="C521" s="3">
        <v>137.39538734000001</v>
      </c>
      <c r="D521" s="3">
        <v>9.7274440000000004E-2</v>
      </c>
      <c r="E521" s="3">
        <v>0.44159773000000002</v>
      </c>
      <c r="F521" s="3">
        <v>1.4558986199999999</v>
      </c>
    </row>
    <row r="522" spans="2:6">
      <c r="B522" s="80">
        <v>43739</v>
      </c>
      <c r="C522" s="3">
        <v>137.49625209000001</v>
      </c>
      <c r="D522" s="3">
        <v>7.3412039999999998E-2</v>
      </c>
      <c r="E522" s="3">
        <v>0.89093875</v>
      </c>
      <c r="F522" s="3">
        <v>1.5303794500000001</v>
      </c>
    </row>
    <row r="523" spans="2:6">
      <c r="B523" s="80">
        <v>43770</v>
      </c>
      <c r="C523" s="3">
        <v>137.20958167000001</v>
      </c>
      <c r="D523" s="3">
        <v>-0.20849326000000001</v>
      </c>
      <c r="E523" s="3">
        <v>1.1054620900000001</v>
      </c>
      <c r="F523" s="3">
        <v>1.3186954500000001</v>
      </c>
    </row>
    <row r="524" spans="2:6">
      <c r="B524" s="80">
        <v>43800</v>
      </c>
      <c r="C524" s="3">
        <v>137.37050252</v>
      </c>
      <c r="D524" s="3">
        <v>0.11728106000000001</v>
      </c>
      <c r="E524" s="3">
        <v>1.43752309</v>
      </c>
      <c r="F524" s="3">
        <v>1.43752309</v>
      </c>
    </row>
    <row r="525" spans="2:6">
      <c r="B525" s="80">
        <v>43831</v>
      </c>
      <c r="C525" s="3">
        <v>140.7591304</v>
      </c>
      <c r="D525" s="3">
        <v>2.46677985</v>
      </c>
      <c r="E525" s="3">
        <v>0.98198348999999996</v>
      </c>
      <c r="F525" s="3">
        <v>2.46677985</v>
      </c>
    </row>
    <row r="526" spans="2:6">
      <c r="B526" s="80">
        <v>43862</v>
      </c>
      <c r="C526" s="3">
        <v>140.35775641999999</v>
      </c>
      <c r="D526" s="3">
        <v>-0.28514951999999999</v>
      </c>
      <c r="E526" s="3">
        <v>0.77631737999999995</v>
      </c>
      <c r="F526" s="3">
        <v>2.17459633</v>
      </c>
    </row>
    <row r="527" spans="2:6">
      <c r="B527" s="80">
        <v>43891</v>
      </c>
      <c r="C527" s="3">
        <v>140.40019795000001</v>
      </c>
      <c r="D527" s="3">
        <v>3.0238109999999999E-2</v>
      </c>
      <c r="E527" s="3">
        <v>0.66076148000000001</v>
      </c>
      <c r="F527" s="3">
        <v>2.2054919900000001</v>
      </c>
    </row>
    <row r="528" spans="2:6">
      <c r="B528" s="80">
        <v>43922</v>
      </c>
      <c r="C528" s="3">
        <v>141.02206641000001</v>
      </c>
      <c r="D528" s="3">
        <v>0.44292563000000001</v>
      </c>
      <c r="E528" s="3">
        <v>1.67420777</v>
      </c>
      <c r="F528" s="3">
        <v>2.6581863100000001</v>
      </c>
    </row>
    <row r="529" spans="2:6">
      <c r="B529" s="80">
        <v>43952</v>
      </c>
      <c r="C529" s="3">
        <v>141.22710784</v>
      </c>
      <c r="D529" s="3">
        <v>0.14539669999999999</v>
      </c>
      <c r="E529" s="3">
        <v>1.9596103600000001</v>
      </c>
      <c r="F529" s="3">
        <v>2.80744792</v>
      </c>
    </row>
    <row r="530" spans="2:6">
      <c r="B530" s="80">
        <v>43983</v>
      </c>
      <c r="C530" s="3">
        <v>141.25724198</v>
      </c>
      <c r="D530" s="3">
        <v>2.133736E-2</v>
      </c>
      <c r="E530" s="3">
        <v>2.2616279000000001</v>
      </c>
      <c r="F530" s="3">
        <v>2.82938432</v>
      </c>
    </row>
    <row r="531" spans="2:6">
      <c r="B531" s="80">
        <v>44013</v>
      </c>
      <c r="C531" s="3">
        <v>140.89765102999999</v>
      </c>
      <c r="D531" s="3">
        <v>-0.25456461000000002</v>
      </c>
      <c r="E531" s="3">
        <v>2.7499511499999998</v>
      </c>
      <c r="F531" s="3">
        <v>2.5676170900000002</v>
      </c>
    </row>
    <row r="532" spans="2:6">
      <c r="B532" s="80">
        <v>44044</v>
      </c>
      <c r="C532" s="3">
        <v>140.90334494999999</v>
      </c>
      <c r="D532" s="3">
        <v>4.0411700000000002E-3</v>
      </c>
      <c r="E532" s="3">
        <v>2.6529424399999999</v>
      </c>
      <c r="F532" s="3">
        <v>2.5717620299999999</v>
      </c>
    </row>
    <row r="533" spans="2:6">
      <c r="B533" s="80">
        <v>44075</v>
      </c>
      <c r="C533" s="3">
        <v>140.52048307000001</v>
      </c>
      <c r="D533" s="3">
        <v>-0.27171951</v>
      </c>
      <c r="E533" s="3">
        <v>2.2745274000000002</v>
      </c>
      <c r="F533" s="3">
        <v>2.29305454</v>
      </c>
    </row>
    <row r="534" spans="2:6">
      <c r="B534" s="80">
        <v>44105</v>
      </c>
      <c r="C534" s="3">
        <v>140.40876617999999</v>
      </c>
      <c r="D534" s="3">
        <v>-7.9502210000000004E-2</v>
      </c>
      <c r="E534" s="3">
        <v>2.1182498000000001</v>
      </c>
      <c r="F534" s="3">
        <v>2.2117293</v>
      </c>
    </row>
    <row r="535" spans="2:6">
      <c r="B535" s="80">
        <v>44136</v>
      </c>
      <c r="C535" s="3">
        <v>140.40667482999999</v>
      </c>
      <c r="D535" s="3">
        <v>-1.4894699999999999E-3</v>
      </c>
      <c r="E535" s="3">
        <v>2.3300801</v>
      </c>
      <c r="F535" s="3">
        <v>2.2102068899999998</v>
      </c>
    </row>
    <row r="536" spans="2:6">
      <c r="B536" s="80">
        <v>44166</v>
      </c>
      <c r="C536" s="3">
        <v>139.66859002000001</v>
      </c>
      <c r="D536" s="3">
        <v>-0.52567644000000002</v>
      </c>
      <c r="E536" s="3">
        <v>1.6729119100000001</v>
      </c>
      <c r="F536" s="3">
        <v>1.6729119100000001</v>
      </c>
    </row>
    <row r="537" spans="2:6">
      <c r="B537" s="80">
        <v>44197</v>
      </c>
      <c r="C537" s="3">
        <v>140.01573268999999</v>
      </c>
      <c r="D537" s="3">
        <v>0.24854741999999999</v>
      </c>
      <c r="E537" s="3">
        <v>-0.52813463000000005</v>
      </c>
      <c r="F537" s="3">
        <v>0.24854741</v>
      </c>
    </row>
    <row r="538" spans="2:6">
      <c r="B538" s="80">
        <v>44228</v>
      </c>
      <c r="C538" s="3">
        <v>140.37402351</v>
      </c>
      <c r="D538" s="3">
        <v>0.25589326000000001</v>
      </c>
      <c r="E538" s="3">
        <v>1.1589729999999999E-2</v>
      </c>
      <c r="F538" s="3">
        <v>0.50507667999999994</v>
      </c>
    </row>
    <row r="539" spans="2:6">
      <c r="B539" s="80">
        <v>44256</v>
      </c>
      <c r="C539" s="3">
        <v>140.33478776999999</v>
      </c>
      <c r="D539" s="3">
        <v>-2.7950860000000001E-2</v>
      </c>
      <c r="E539" s="3">
        <v>-4.6588379999999999E-2</v>
      </c>
      <c r="F539" s="3">
        <v>0.47698466</v>
      </c>
    </row>
    <row r="540" spans="2:6">
      <c r="B540" s="80">
        <v>44287</v>
      </c>
      <c r="C540" s="3">
        <v>139.92979206999999</v>
      </c>
      <c r="D540" s="3">
        <v>-0.28859252000000002</v>
      </c>
      <c r="E540" s="3">
        <v>-0.77454144000000003</v>
      </c>
      <c r="F540" s="3">
        <v>0.1870156</v>
      </c>
    </row>
    <row r="541" spans="2:6">
      <c r="B541" s="80">
        <v>44317</v>
      </c>
      <c r="C541" s="3">
        <v>139.95075962000001</v>
      </c>
      <c r="D541" s="3">
        <v>1.4984340000000001E-2</v>
      </c>
      <c r="E541" s="3">
        <v>-0.90375583000000004</v>
      </c>
      <c r="F541" s="3">
        <v>0.20202795000000001</v>
      </c>
    </row>
    <row r="542" spans="2:6">
      <c r="B542" s="80">
        <v>44348</v>
      </c>
      <c r="C542" s="3">
        <v>139.20285243999999</v>
      </c>
      <c r="D542" s="3">
        <v>-0.53440737000000005</v>
      </c>
      <c r="E542" s="3">
        <v>-1.4543605100000001</v>
      </c>
      <c r="F542" s="3">
        <v>-0.33345907000000002</v>
      </c>
    </row>
    <row r="543" spans="2:6">
      <c r="B543" s="80">
        <v>44378</v>
      </c>
      <c r="C543" s="3">
        <v>139.48942665999999</v>
      </c>
      <c r="D543" s="3">
        <v>0.20586806999999999</v>
      </c>
      <c r="E543" s="3">
        <v>-0.99946617999999998</v>
      </c>
      <c r="F543" s="3">
        <v>-0.12827748999999999</v>
      </c>
    </row>
    <row r="544" spans="2:6">
      <c r="B544" s="80">
        <v>44409</v>
      </c>
      <c r="C544" s="3">
        <v>139.10441134999999</v>
      </c>
      <c r="D544" s="3">
        <v>-0.27601756</v>
      </c>
      <c r="E544" s="3">
        <v>-1.2767146199999999</v>
      </c>
      <c r="F544" s="3">
        <v>-0.40394098000000001</v>
      </c>
    </row>
    <row r="545" spans="2:6">
      <c r="B545" s="80">
        <v>44440</v>
      </c>
      <c r="C545" s="3">
        <v>138.23491799999999</v>
      </c>
      <c r="D545" s="3">
        <v>-0.62506525999999996</v>
      </c>
      <c r="E545" s="3">
        <v>-1.6264995799999999</v>
      </c>
      <c r="F545" s="3">
        <v>-1.0264813500000001</v>
      </c>
    </row>
    <row r="546" spans="2:6">
      <c r="B546" s="80">
        <v>44470</v>
      </c>
      <c r="C546" s="3">
        <v>137.56234891</v>
      </c>
      <c r="D546" s="3">
        <v>-0.48654067000000001</v>
      </c>
      <c r="E546" s="3">
        <v>-2.0272361499999998</v>
      </c>
      <c r="F546" s="3">
        <v>-1.5080277600000001</v>
      </c>
    </row>
    <row r="547" spans="2:6">
      <c r="B547" s="80">
        <v>44501</v>
      </c>
      <c r="C547" s="3">
        <v>136.43990711000001</v>
      </c>
      <c r="D547" s="3">
        <v>-0.81595132000000004</v>
      </c>
      <c r="E547" s="3">
        <v>-2.8251988200000002</v>
      </c>
      <c r="F547" s="3">
        <v>-2.3116743099999999</v>
      </c>
    </row>
    <row r="548" spans="2:6">
      <c r="B548" s="80">
        <v>44531</v>
      </c>
      <c r="C548" s="3">
        <v>135.78407953999999</v>
      </c>
      <c r="D548" s="3">
        <v>-0.48067136999999999</v>
      </c>
      <c r="E548" s="3">
        <v>-2.7812341200000001</v>
      </c>
      <c r="F548" s="3">
        <v>-2.7812341200000001</v>
      </c>
    </row>
    <row r="549" spans="2:6">
      <c r="B549" s="80">
        <v>44562</v>
      </c>
      <c r="C549" s="3">
        <v>138.26499383000001</v>
      </c>
      <c r="D549" s="3">
        <v>1.82710248</v>
      </c>
      <c r="E549" s="3">
        <v>-1.25038724</v>
      </c>
      <c r="F549" s="3">
        <v>1.8271024899999999</v>
      </c>
    </row>
    <row r="550" spans="2:6">
      <c r="B550" s="80">
        <v>44593</v>
      </c>
      <c r="C550" s="3">
        <v>136.76976174000001</v>
      </c>
      <c r="D550" s="3">
        <v>-1.08142491</v>
      </c>
      <c r="E550" s="3">
        <v>-2.5676130700000002</v>
      </c>
      <c r="F550" s="3">
        <v>0.72591883000000001</v>
      </c>
    </row>
    <row r="551" spans="2:6">
      <c r="B551" s="80">
        <v>44621</v>
      </c>
      <c r="C551" s="3">
        <v>135.57368575999999</v>
      </c>
      <c r="D551" s="3">
        <v>-0.87451785000000004</v>
      </c>
      <c r="E551" s="3">
        <v>-3.3926741100000002</v>
      </c>
      <c r="F551" s="3">
        <v>-0.15494731</v>
      </c>
    </row>
    <row r="552" spans="2:6">
      <c r="B552" s="80">
        <v>44652</v>
      </c>
      <c r="C552" s="3">
        <v>133.46868936999999</v>
      </c>
      <c r="D552" s="3">
        <v>-1.55265853</v>
      </c>
      <c r="E552" s="3">
        <v>-4.6173889099999998</v>
      </c>
      <c r="F552" s="3">
        <v>-1.70520004</v>
      </c>
    </row>
    <row r="553" spans="2:6">
      <c r="B553" s="80">
        <v>44682</v>
      </c>
      <c r="C553" s="3">
        <v>131.57001027000001</v>
      </c>
      <c r="D553" s="3">
        <v>-1.4225651800000001</v>
      </c>
      <c r="E553" s="3">
        <v>-5.9883557400000003</v>
      </c>
      <c r="F553" s="3">
        <v>-3.1035076400000001</v>
      </c>
    </row>
    <row r="554" spans="2:6">
      <c r="B554" s="80">
        <v>44713</v>
      </c>
      <c r="C554" s="3">
        <v>129.27176507999999</v>
      </c>
      <c r="D554" s="3">
        <v>-1.7467849900000001</v>
      </c>
      <c r="E554" s="3">
        <v>-7.1342556500000001</v>
      </c>
      <c r="F554" s="3">
        <v>-4.7960810199999999</v>
      </c>
    </row>
    <row r="555" spans="2:6">
      <c r="B555" s="80">
        <v>44743</v>
      </c>
      <c r="C555" s="3">
        <v>129.46841531000001</v>
      </c>
      <c r="D555" s="3">
        <v>0.15212155999999999</v>
      </c>
      <c r="E555" s="3">
        <v>-7.1840651900000001</v>
      </c>
      <c r="F555" s="3">
        <v>-4.6512553299999997</v>
      </c>
    </row>
    <row r="556" spans="2:6">
      <c r="B556" s="80">
        <v>44774</v>
      </c>
      <c r="C556" s="3">
        <v>128.36445687</v>
      </c>
      <c r="D556" s="3">
        <v>-0.85268553000000002</v>
      </c>
      <c r="E556" s="3">
        <v>-7.7207863999999997</v>
      </c>
      <c r="F556" s="3">
        <v>-5.4642802799999997</v>
      </c>
    </row>
    <row r="557" spans="2:6">
      <c r="B557" s="80">
        <v>44805</v>
      </c>
      <c r="C557" s="3">
        <v>129.60018371000001</v>
      </c>
      <c r="D557" s="3">
        <v>0.96267055999999995</v>
      </c>
      <c r="E557" s="3">
        <v>-6.24642052</v>
      </c>
      <c r="F557" s="3">
        <v>-4.5542127299999997</v>
      </c>
    </row>
    <row r="558" spans="2:6">
      <c r="B558" s="80">
        <v>44835</v>
      </c>
      <c r="C558" s="3">
        <v>130.59519043</v>
      </c>
      <c r="D558" s="3">
        <v>0.76775101000000001</v>
      </c>
      <c r="E558" s="3">
        <v>-5.0647277700000002</v>
      </c>
      <c r="F558" s="3">
        <v>-3.8214267300000002</v>
      </c>
    </row>
    <row r="559" spans="2:6">
      <c r="B559" s="80">
        <v>44866</v>
      </c>
      <c r="C559" s="3">
        <v>130.41066995</v>
      </c>
      <c r="D559" s="3">
        <v>-0.14129194</v>
      </c>
      <c r="E559" s="3">
        <v>-4.4189689699999999</v>
      </c>
      <c r="F559" s="3">
        <v>-3.9573193</v>
      </c>
    </row>
    <row r="560" spans="2:6">
      <c r="B560" s="80">
        <v>44896</v>
      </c>
      <c r="C560" s="3">
        <v>130.23844398</v>
      </c>
      <c r="D560" s="3">
        <v>-0.13206432000000001</v>
      </c>
      <c r="E560" s="3">
        <v>-4.0841574200000004</v>
      </c>
      <c r="F560" s="3">
        <v>-4.0841574200000004</v>
      </c>
    </row>
    <row r="561" spans="2:6">
      <c r="B561" s="80">
        <v>44927</v>
      </c>
      <c r="C561" s="3">
        <v>138.78887764999999</v>
      </c>
      <c r="D561" s="3">
        <v>6.5652148500000003</v>
      </c>
      <c r="E561" s="3">
        <v>0.37889837999999998</v>
      </c>
      <c r="F561" s="3">
        <v>6.5652148600000002</v>
      </c>
    </row>
    <row r="562" spans="2:6">
      <c r="B562" s="80">
        <v>44958</v>
      </c>
      <c r="C562" s="3">
        <v>139.98229864999999</v>
      </c>
      <c r="D562" s="3">
        <v>0.85988229999999999</v>
      </c>
      <c r="E562" s="3">
        <v>2.3488648900000002</v>
      </c>
      <c r="F562" s="3">
        <v>7.4815502800000004</v>
      </c>
    </row>
    <row r="563" spans="2:6">
      <c r="B563" s="80">
        <v>44986</v>
      </c>
      <c r="C563" s="3">
        <v>140.30283653999999</v>
      </c>
      <c r="D563" s="3">
        <v>0.22898458999999999</v>
      </c>
      <c r="E563" s="3">
        <v>3.4882512399999999</v>
      </c>
      <c r="F563" s="3">
        <v>7.72766646</v>
      </c>
    </row>
    <row r="564" spans="2:6">
      <c r="B564" s="80">
        <v>45017</v>
      </c>
      <c r="C564" s="3">
        <v>140.78675183999999</v>
      </c>
      <c r="D564" s="3">
        <v>0.34490770999999998</v>
      </c>
      <c r="E564" s="3">
        <v>5.4829806899999998</v>
      </c>
      <c r="F564" s="3">
        <v>8.0992274900000005</v>
      </c>
    </row>
    <row r="565" spans="2:6">
      <c r="B565" s="80">
        <v>45047</v>
      </c>
      <c r="C565" s="3">
        <v>140.93513580000001</v>
      </c>
      <c r="D565" s="3">
        <v>0.10539625</v>
      </c>
      <c r="E565" s="3">
        <v>7.11797887</v>
      </c>
      <c r="F565" s="3">
        <v>8.2131600200000001</v>
      </c>
    </row>
    <row r="566" spans="2:6">
      <c r="B566" s="80">
        <v>45078</v>
      </c>
      <c r="C566" s="3">
        <v>141.15661484</v>
      </c>
      <c r="D566" s="3">
        <v>0.15714963000000001</v>
      </c>
      <c r="E566" s="3">
        <v>9.1936934200000007</v>
      </c>
      <c r="F566" s="3">
        <v>8.3832166099999998</v>
      </c>
    </row>
    <row r="567" spans="2:6">
      <c r="B567" s="80">
        <v>45108</v>
      </c>
      <c r="C567" s="3">
        <v>141.42130469</v>
      </c>
      <c r="D567" s="3">
        <v>0.18751502</v>
      </c>
      <c r="E567" s="3">
        <v>9.2322821400000006</v>
      </c>
      <c r="F567" s="3">
        <v>8.5864514100000005</v>
      </c>
    </row>
    <row r="568" spans="2:6">
      <c r="B568" s="80">
        <v>45139</v>
      </c>
      <c r="C568" s="3">
        <v>141.65495738000001</v>
      </c>
      <c r="D568" s="3">
        <v>0.16521746000000001</v>
      </c>
      <c r="E568" s="3">
        <v>10.35372317</v>
      </c>
      <c r="F568" s="3">
        <v>8.7658551899999999</v>
      </c>
    </row>
    <row r="569" spans="2:6">
      <c r="B569" s="80">
        <v>45170</v>
      </c>
      <c r="C569" s="3">
        <v>141.49285234000001</v>
      </c>
      <c r="D569" s="3">
        <v>-0.11443655</v>
      </c>
      <c r="E569" s="3">
        <v>9.1764288399999998</v>
      </c>
      <c r="F569" s="3">
        <v>8.6413872999999999</v>
      </c>
    </row>
    <row r="570" spans="2:6">
      <c r="B570" s="80">
        <v>45200</v>
      </c>
      <c r="C570" s="3">
        <v>141.19820518</v>
      </c>
      <c r="D570" s="3">
        <v>-0.20824173000000001</v>
      </c>
      <c r="E570" s="3">
        <v>8.1189932900000006</v>
      </c>
      <c r="F570" s="3">
        <v>8.4151506000000005</v>
      </c>
    </row>
    <row r="571" spans="2:6">
      <c r="B571" s="80">
        <v>45231</v>
      </c>
      <c r="C571" s="3">
        <v>141.52336156000001</v>
      </c>
      <c r="D571" s="3">
        <v>0.23028365000000001</v>
      </c>
      <c r="E571" s="3">
        <v>8.5213055099999995</v>
      </c>
      <c r="F571" s="3">
        <v>8.6648129699999998</v>
      </c>
    </row>
    <row r="572" spans="2:6">
      <c r="B572" s="80">
        <v>45261</v>
      </c>
      <c r="C572" s="3">
        <v>141.50964382999999</v>
      </c>
      <c r="D572" s="3">
        <v>-9.6929100000000008E-3</v>
      </c>
      <c r="E572" s="3">
        <v>8.6542801800000007</v>
      </c>
      <c r="F572" s="3">
        <v>8.6542801800000007</v>
      </c>
    </row>
    <row r="573" spans="2:6">
      <c r="B573" s="80">
        <v>45292</v>
      </c>
      <c r="C573" s="3">
        <v>144.18516384</v>
      </c>
      <c r="D573" s="3">
        <v>1.890698</v>
      </c>
      <c r="E573" s="3">
        <v>3.88812582</v>
      </c>
      <c r="F573" s="3">
        <v>1.890698</v>
      </c>
    </row>
    <row r="574" spans="2:6">
      <c r="B574" s="80">
        <v>45323</v>
      </c>
      <c r="C574" s="3">
        <v>144.34060409</v>
      </c>
      <c r="D574" s="3">
        <v>0.10780599</v>
      </c>
      <c r="E574" s="3">
        <v>3.1134689799999999</v>
      </c>
      <c r="F574" s="3">
        <v>2.0005422899999998</v>
      </c>
    </row>
    <row r="575" spans="2:6">
      <c r="B575" s="80">
        <v>45352</v>
      </c>
      <c r="C575" s="3">
        <v>144.75151274000001</v>
      </c>
      <c r="D575" s="3">
        <v>0.28467987</v>
      </c>
      <c r="E575" s="3">
        <v>3.1707671099999999</v>
      </c>
      <c r="F575" s="3">
        <v>2.2909172999999998</v>
      </c>
    </row>
    <row r="576" spans="2:6">
      <c r="B576" s="80">
        <v>45383</v>
      </c>
      <c r="C576" s="3">
        <v>144.27906449</v>
      </c>
      <c r="D576" s="3">
        <v>-0.32638571</v>
      </c>
      <c r="E576" s="3">
        <v>2.4805690899999999</v>
      </c>
      <c r="F576" s="3">
        <v>1.95705437</v>
      </c>
    </row>
    <row r="577" spans="2:6">
      <c r="B577" s="80">
        <v>45413</v>
      </c>
      <c r="C577" s="3">
        <v>144.16151662999999</v>
      </c>
      <c r="D577" s="3">
        <v>-8.1472569999999994E-2</v>
      </c>
      <c r="E577" s="3">
        <v>2.2892664900000002</v>
      </c>
      <c r="F577" s="3">
        <v>1.87398734</v>
      </c>
    </row>
    <row r="578" spans="2:6">
      <c r="B578" s="80">
        <v>45444</v>
      </c>
      <c r="C578" s="3">
        <v>143.95329833</v>
      </c>
      <c r="D578" s="3">
        <v>-0.14443404000000001</v>
      </c>
      <c r="E578" s="3">
        <v>1.9812627899999999</v>
      </c>
      <c r="F578" s="3">
        <v>1.7268466200000001</v>
      </c>
    </row>
    <row r="579" spans="2:6">
      <c r="B579" s="80">
        <v>45474</v>
      </c>
      <c r="C579" s="3">
        <v>144.12860660999999</v>
      </c>
      <c r="D579" s="3">
        <v>0.12178136000000001</v>
      </c>
      <c r="E579" s="3">
        <v>1.9143522399999999</v>
      </c>
      <c r="F579" s="3">
        <v>1.8507309599999999</v>
      </c>
    </row>
    <row r="580" spans="2:6">
      <c r="B580" s="80">
        <v>45505</v>
      </c>
      <c r="C580" s="3">
        <v>143.96285843999999</v>
      </c>
      <c r="D580" s="3">
        <v>-0.11500019</v>
      </c>
      <c r="E580" s="3">
        <v>1.62924129</v>
      </c>
      <c r="F580" s="3">
        <v>1.73360242</v>
      </c>
    </row>
    <row r="581" spans="2:6">
      <c r="B581" s="80">
        <v>45536</v>
      </c>
      <c r="C581" s="3">
        <v>144.44371694</v>
      </c>
      <c r="D581" s="3">
        <v>0.33401566999999999</v>
      </c>
      <c r="E581" s="3">
        <v>2.0855220299999999</v>
      </c>
      <c r="F581" s="3">
        <v>2.0734086</v>
      </c>
    </row>
  </sheetData>
  <mergeCells count="1">
    <mergeCell ref="A6:N6"/>
  </mergeCells>
  <phoneticPr fontId="21" type="noConversion"/>
  <pageMargins left="0.7" right="0.7" top="0.75" bottom="0.75" header="0.3" footer="0.3"/>
  <pageSetup orientation="portrait" r:id="rId1"/>
  <drawing r:id="rId2"/>
  <tableParts count="5"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T107"/>
  <sheetViews>
    <sheetView showGridLines="0" zoomScale="80" zoomScaleNormal="80" workbookViewId="0">
      <selection activeCell="F17" sqref="F17"/>
    </sheetView>
  </sheetViews>
  <sheetFormatPr defaultColWidth="11.5703125" defaultRowHeight="14.45"/>
  <cols>
    <col min="1" max="1" width="62.28515625" bestFit="1" customWidth="1"/>
    <col min="2" max="2" width="10.42578125" bestFit="1" customWidth="1"/>
    <col min="3" max="3" width="18" bestFit="1" customWidth="1"/>
    <col min="4" max="5" width="12" bestFit="1" customWidth="1"/>
    <col min="6" max="6" width="20.7109375" bestFit="1" customWidth="1"/>
    <col min="7" max="7" width="17.140625" bestFit="1" customWidth="1"/>
    <col min="8" max="8" width="13.28515625" bestFit="1" customWidth="1"/>
    <col min="9" max="9" width="16.7109375" bestFit="1" customWidth="1"/>
    <col min="10" max="12" width="17.42578125" customWidth="1"/>
    <col min="13" max="14" width="11" bestFit="1" customWidth="1"/>
    <col min="15" max="15" width="22.28515625" bestFit="1" customWidth="1"/>
    <col min="16" max="22" width="11" bestFit="1" customWidth="1"/>
    <col min="23" max="23" width="25.7109375" bestFit="1" customWidth="1"/>
    <col min="24" max="26" width="11" bestFit="1" customWidth="1"/>
    <col min="27" max="27" width="9" bestFit="1" customWidth="1"/>
    <col min="28" max="29" width="11" bestFit="1" customWidth="1"/>
    <col min="30" max="30" width="10" bestFit="1" customWidth="1"/>
    <col min="31" max="31" width="25.7109375" bestFit="1" customWidth="1"/>
    <col min="32" max="32" width="27.28515625" bestFit="1" customWidth="1"/>
    <col min="33" max="33" width="30.7109375" bestFit="1" customWidth="1"/>
    <col min="34" max="48" width="11.7109375" bestFit="1" customWidth="1"/>
    <col min="49" max="49" width="10.7109375" bestFit="1" customWidth="1"/>
    <col min="50" max="91" width="11.7109375" bestFit="1" customWidth="1"/>
    <col min="92" max="92" width="10.7109375" bestFit="1" customWidth="1"/>
    <col min="93" max="100" width="11.7109375" bestFit="1" customWidth="1"/>
    <col min="101" max="101" width="10.7109375" bestFit="1" customWidth="1"/>
    <col min="102" max="102" width="11.7109375" bestFit="1" customWidth="1"/>
    <col min="103" max="103" width="10.7109375" bestFit="1" customWidth="1"/>
    <col min="104" max="115" width="11.7109375" bestFit="1" customWidth="1"/>
    <col min="116" max="116" width="10.7109375" bestFit="1" customWidth="1"/>
    <col min="117" max="127" width="11.7109375" bestFit="1" customWidth="1"/>
    <col min="128" max="129" width="9.7109375" bestFit="1" customWidth="1"/>
    <col min="130" max="146" width="11.7109375" bestFit="1" customWidth="1"/>
    <col min="147" max="147" width="10.7109375" bestFit="1" customWidth="1"/>
    <col min="148" max="155" width="11.7109375" bestFit="1" customWidth="1"/>
    <col min="156" max="156" width="10.7109375" bestFit="1" customWidth="1"/>
    <col min="157" max="169" width="11.7109375" bestFit="1" customWidth="1"/>
    <col min="170" max="170" width="10.7109375" bestFit="1" customWidth="1"/>
    <col min="171" max="177" width="11.7109375" bestFit="1" customWidth="1"/>
    <col min="178" max="178" width="10.7109375" bestFit="1" customWidth="1"/>
    <col min="179" max="181" width="11.7109375" bestFit="1" customWidth="1"/>
    <col min="182" max="182" width="10.7109375" bestFit="1" customWidth="1"/>
    <col min="183" max="183" width="11.7109375" bestFit="1" customWidth="1"/>
    <col min="184" max="184" width="10.7109375" bestFit="1" customWidth="1"/>
    <col min="185" max="189" width="11.7109375" bestFit="1" customWidth="1"/>
    <col min="190" max="190" width="9.7109375" bestFit="1" customWidth="1"/>
    <col min="191" max="200" width="11.7109375" bestFit="1" customWidth="1"/>
    <col min="201" max="201" width="10.7109375" bestFit="1" customWidth="1"/>
    <col min="202" max="211" width="11.7109375" bestFit="1" customWidth="1"/>
    <col min="212" max="212" width="10.7109375" bestFit="1" customWidth="1"/>
    <col min="213" max="213" width="11.7109375" bestFit="1" customWidth="1"/>
    <col min="214" max="214" width="10.7109375" bestFit="1" customWidth="1"/>
    <col min="215" max="270" width="11.7109375" bestFit="1" customWidth="1"/>
    <col min="271" max="271" width="10.7109375" bestFit="1" customWidth="1"/>
    <col min="272" max="294" width="11.7109375" bestFit="1" customWidth="1"/>
    <col min="295" max="295" width="10.7109375" bestFit="1" customWidth="1"/>
    <col min="296" max="308" width="11.7109375" bestFit="1" customWidth="1"/>
    <col min="309" max="309" width="10.7109375" bestFit="1" customWidth="1"/>
    <col min="310" max="310" width="11.7109375" bestFit="1" customWidth="1"/>
    <col min="311" max="311" width="10.7109375" bestFit="1" customWidth="1"/>
    <col min="312" max="313" width="11.7109375" bestFit="1" customWidth="1"/>
    <col min="314" max="314" width="10.7109375" bestFit="1" customWidth="1"/>
    <col min="315" max="318" width="11.7109375" bestFit="1" customWidth="1"/>
    <col min="319" max="320" width="10.7109375" bestFit="1" customWidth="1"/>
    <col min="321" max="337" width="11.7109375" bestFit="1" customWidth="1"/>
    <col min="338" max="338" width="10.7109375" bestFit="1" customWidth="1"/>
    <col min="339" max="351" width="11.7109375" bestFit="1" customWidth="1"/>
    <col min="352" max="380" width="11" bestFit="1" customWidth="1"/>
    <col min="381" max="381" width="10" bestFit="1" customWidth="1"/>
    <col min="382" max="382" width="11" bestFit="1" customWidth="1"/>
    <col min="383" max="383" width="10" bestFit="1" customWidth="1"/>
    <col min="384" max="419" width="11" bestFit="1" customWidth="1"/>
    <col min="420" max="420" width="10" bestFit="1" customWidth="1"/>
    <col min="421" max="423" width="11" bestFit="1" customWidth="1"/>
    <col min="424" max="424" width="10" bestFit="1" customWidth="1"/>
    <col min="425" max="426" width="11" bestFit="1" customWidth="1"/>
    <col min="427" max="427" width="9" bestFit="1" customWidth="1"/>
    <col min="428" max="439" width="11" bestFit="1" customWidth="1"/>
    <col min="440" max="440" width="10" bestFit="1" customWidth="1"/>
    <col min="441" max="451" width="11" bestFit="1" customWidth="1"/>
    <col min="452" max="452" width="9" bestFit="1" customWidth="1"/>
    <col min="453" max="468" width="11" bestFit="1" customWidth="1"/>
    <col min="469" max="469" width="10" bestFit="1" customWidth="1"/>
    <col min="470" max="490" width="11" bestFit="1" customWidth="1"/>
    <col min="491" max="493" width="12" bestFit="1" customWidth="1"/>
    <col min="494" max="494" width="10.7109375" bestFit="1" customWidth="1"/>
    <col min="495" max="495" width="12.28515625" bestFit="1" customWidth="1"/>
    <col min="496" max="496" width="15.7109375" bestFit="1" customWidth="1"/>
    <col min="497" max="497" width="13.28515625" bestFit="1" customWidth="1"/>
    <col min="498" max="498" width="15.7109375" bestFit="1" customWidth="1"/>
    <col min="499" max="499" width="13.28515625" bestFit="1" customWidth="1"/>
    <col min="500" max="500" width="15.7109375" bestFit="1" customWidth="1"/>
    <col min="501" max="501" width="13.28515625" bestFit="1" customWidth="1"/>
    <col min="502" max="502" width="15.7109375" bestFit="1" customWidth="1"/>
    <col min="503" max="503" width="13.28515625" bestFit="1" customWidth="1"/>
    <col min="504" max="504" width="15.7109375" bestFit="1" customWidth="1"/>
    <col min="505" max="505" width="13.28515625" bestFit="1" customWidth="1"/>
    <col min="506" max="506" width="15.7109375" bestFit="1" customWidth="1"/>
    <col min="507" max="507" width="13.28515625" bestFit="1" customWidth="1"/>
    <col min="508" max="508" width="15.7109375" bestFit="1" customWidth="1"/>
    <col min="509" max="509" width="13.28515625" bestFit="1" customWidth="1"/>
    <col min="510" max="510" width="15.7109375" bestFit="1" customWidth="1"/>
    <col min="511" max="511" width="13.28515625" bestFit="1" customWidth="1"/>
    <col min="512" max="512" width="15.7109375" bestFit="1" customWidth="1"/>
    <col min="513" max="513" width="13.28515625" bestFit="1" customWidth="1"/>
    <col min="514" max="514" width="15.7109375" bestFit="1" customWidth="1"/>
    <col min="515" max="515" width="13.28515625" bestFit="1" customWidth="1"/>
    <col min="516" max="516" width="15.7109375" bestFit="1" customWidth="1"/>
    <col min="517" max="517" width="13.28515625" bestFit="1" customWidth="1"/>
    <col min="518" max="518" width="15.7109375" bestFit="1" customWidth="1"/>
    <col min="519" max="519" width="13.28515625" bestFit="1" customWidth="1"/>
    <col min="520" max="520" width="15.7109375" bestFit="1" customWidth="1"/>
    <col min="521" max="521" width="13.28515625" bestFit="1" customWidth="1"/>
    <col min="522" max="522" width="15.7109375" bestFit="1" customWidth="1"/>
    <col min="523" max="523" width="13.28515625" bestFit="1" customWidth="1"/>
    <col min="524" max="524" width="15.7109375" bestFit="1" customWidth="1"/>
    <col min="525" max="525" width="13.28515625" bestFit="1" customWidth="1"/>
    <col min="526" max="526" width="15.7109375" bestFit="1" customWidth="1"/>
    <col min="527" max="527" width="13.28515625" bestFit="1" customWidth="1"/>
    <col min="528" max="528" width="15.7109375" bestFit="1" customWidth="1"/>
    <col min="529" max="529" width="13.28515625" bestFit="1" customWidth="1"/>
    <col min="530" max="530" width="15.7109375" bestFit="1" customWidth="1"/>
    <col min="531" max="531" width="13.28515625" bestFit="1" customWidth="1"/>
    <col min="532" max="532" width="15.7109375" bestFit="1" customWidth="1"/>
    <col min="533" max="533" width="13.28515625" bestFit="1" customWidth="1"/>
    <col min="534" max="534" width="15.7109375" bestFit="1" customWidth="1"/>
    <col min="535" max="535" width="12.28515625" bestFit="1" customWidth="1"/>
    <col min="536" max="536" width="14.7109375" bestFit="1" customWidth="1"/>
    <col min="537" max="537" width="13.28515625" bestFit="1" customWidth="1"/>
    <col min="538" max="538" width="15.7109375" bestFit="1" customWidth="1"/>
    <col min="539" max="539" width="13.28515625" bestFit="1" customWidth="1"/>
    <col min="540" max="540" width="15.7109375" bestFit="1" customWidth="1"/>
    <col min="541" max="541" width="13.28515625" bestFit="1" customWidth="1"/>
    <col min="542" max="542" width="15.7109375" bestFit="1" customWidth="1"/>
    <col min="543" max="543" width="13.28515625" bestFit="1" customWidth="1"/>
    <col min="544" max="544" width="15.7109375" bestFit="1" customWidth="1"/>
    <col min="545" max="545" width="13.28515625" bestFit="1" customWidth="1"/>
    <col min="546" max="546" width="15.7109375" bestFit="1" customWidth="1"/>
    <col min="547" max="547" width="13.28515625" bestFit="1" customWidth="1"/>
    <col min="548" max="548" width="15.7109375" bestFit="1" customWidth="1"/>
    <col min="549" max="549" width="13.28515625" bestFit="1" customWidth="1"/>
    <col min="550" max="550" width="15.7109375" bestFit="1" customWidth="1"/>
    <col min="551" max="551" width="13.28515625" bestFit="1" customWidth="1"/>
    <col min="552" max="552" width="15.7109375" bestFit="1" customWidth="1"/>
    <col min="553" max="553" width="13.28515625" bestFit="1" customWidth="1"/>
    <col min="554" max="554" width="15.7109375" bestFit="1" customWidth="1"/>
    <col min="555" max="555" width="13.28515625" bestFit="1" customWidth="1"/>
    <col min="556" max="556" width="15.7109375" bestFit="1" customWidth="1"/>
    <col min="557" max="557" width="13.28515625" bestFit="1" customWidth="1"/>
    <col min="558" max="558" width="15.7109375" bestFit="1" customWidth="1"/>
    <col min="559" max="559" width="13.28515625" bestFit="1" customWidth="1"/>
    <col min="560" max="560" width="15.7109375" bestFit="1" customWidth="1"/>
    <col min="561" max="561" width="13.28515625" bestFit="1" customWidth="1"/>
    <col min="562" max="562" width="15.7109375" bestFit="1" customWidth="1"/>
    <col min="563" max="563" width="13.28515625" bestFit="1" customWidth="1"/>
    <col min="564" max="564" width="15.7109375" bestFit="1" customWidth="1"/>
    <col min="565" max="565" width="13.28515625" bestFit="1" customWidth="1"/>
    <col min="566" max="566" width="15.7109375" bestFit="1" customWidth="1"/>
    <col min="567" max="567" width="13.28515625" bestFit="1" customWidth="1"/>
    <col min="568" max="568" width="15.7109375" bestFit="1" customWidth="1"/>
    <col min="569" max="569" width="13.28515625" bestFit="1" customWidth="1"/>
    <col min="570" max="570" width="15.7109375" bestFit="1" customWidth="1"/>
    <col min="571" max="571" width="13.28515625" bestFit="1" customWidth="1"/>
    <col min="572" max="572" width="15.7109375" bestFit="1" customWidth="1"/>
    <col min="573" max="573" width="13.28515625" bestFit="1" customWidth="1"/>
    <col min="574" max="574" width="15.7109375" bestFit="1" customWidth="1"/>
    <col min="575" max="575" width="13.28515625" bestFit="1" customWidth="1"/>
    <col min="576" max="576" width="15.7109375" bestFit="1" customWidth="1"/>
    <col min="577" max="577" width="13.28515625" bestFit="1" customWidth="1"/>
    <col min="578" max="578" width="15.7109375" bestFit="1" customWidth="1"/>
    <col min="579" max="579" width="13.28515625" bestFit="1" customWidth="1"/>
    <col min="580" max="580" width="15.7109375" bestFit="1" customWidth="1"/>
    <col min="581" max="581" width="13.28515625" bestFit="1" customWidth="1"/>
    <col min="582" max="582" width="15.7109375" bestFit="1" customWidth="1"/>
    <col min="583" max="583" width="12.28515625" bestFit="1" customWidth="1"/>
    <col min="584" max="584" width="14.7109375" bestFit="1" customWidth="1"/>
    <col min="585" max="585" width="13.28515625" bestFit="1" customWidth="1"/>
    <col min="586" max="586" width="15.7109375" bestFit="1" customWidth="1"/>
    <col min="587" max="587" width="13.28515625" bestFit="1" customWidth="1"/>
    <col min="588" max="588" width="15.7109375" bestFit="1" customWidth="1"/>
    <col min="589" max="589" width="13.28515625" bestFit="1" customWidth="1"/>
    <col min="590" max="590" width="15.7109375" bestFit="1" customWidth="1"/>
    <col min="591" max="591" width="13.28515625" bestFit="1" customWidth="1"/>
    <col min="592" max="592" width="15.7109375" bestFit="1" customWidth="1"/>
    <col min="593" max="593" width="13.28515625" bestFit="1" customWidth="1"/>
    <col min="594" max="594" width="15.7109375" bestFit="1" customWidth="1"/>
    <col min="595" max="595" width="13.28515625" bestFit="1" customWidth="1"/>
    <col min="596" max="596" width="15.7109375" bestFit="1" customWidth="1"/>
    <col min="597" max="597" width="13.28515625" bestFit="1" customWidth="1"/>
    <col min="598" max="598" width="15.7109375" bestFit="1" customWidth="1"/>
    <col min="599" max="599" width="13.28515625" bestFit="1" customWidth="1"/>
    <col min="600" max="600" width="15.7109375" bestFit="1" customWidth="1"/>
    <col min="601" max="601" width="13.28515625" bestFit="1" customWidth="1"/>
    <col min="602" max="602" width="15.7109375" bestFit="1" customWidth="1"/>
    <col min="603" max="603" width="13.28515625" bestFit="1" customWidth="1"/>
    <col min="604" max="604" width="15.7109375" bestFit="1" customWidth="1"/>
    <col min="605" max="605" width="13.28515625" bestFit="1" customWidth="1"/>
    <col min="606" max="606" width="15.7109375" bestFit="1" customWidth="1"/>
    <col min="607" max="607" width="13.28515625" bestFit="1" customWidth="1"/>
    <col min="608" max="608" width="15.7109375" bestFit="1" customWidth="1"/>
    <col min="609" max="609" width="13.28515625" bestFit="1" customWidth="1"/>
    <col min="610" max="610" width="15.7109375" bestFit="1" customWidth="1"/>
    <col min="611" max="611" width="12.28515625" bestFit="1" customWidth="1"/>
    <col min="612" max="612" width="14.7109375" bestFit="1" customWidth="1"/>
    <col min="613" max="613" width="13.28515625" bestFit="1" customWidth="1"/>
    <col min="614" max="614" width="15.7109375" bestFit="1" customWidth="1"/>
    <col min="615" max="615" width="12.28515625" bestFit="1" customWidth="1"/>
    <col min="616" max="616" width="14.7109375" bestFit="1" customWidth="1"/>
    <col min="617" max="617" width="13.28515625" bestFit="1" customWidth="1"/>
    <col min="618" max="618" width="15.7109375" bestFit="1" customWidth="1"/>
    <col min="619" max="619" width="13.28515625" bestFit="1" customWidth="1"/>
    <col min="620" max="620" width="15.7109375" bestFit="1" customWidth="1"/>
    <col min="621" max="621" width="12.28515625" bestFit="1" customWidth="1"/>
    <col min="622" max="622" width="14.7109375" bestFit="1" customWidth="1"/>
    <col min="623" max="623" width="13.28515625" bestFit="1" customWidth="1"/>
    <col min="624" max="624" width="15.7109375" bestFit="1" customWidth="1"/>
    <col min="625" max="625" width="13.28515625" bestFit="1" customWidth="1"/>
    <col min="626" max="626" width="15.7109375" bestFit="1" customWidth="1"/>
    <col min="627" max="627" width="13.28515625" bestFit="1" customWidth="1"/>
    <col min="628" max="628" width="15.7109375" bestFit="1" customWidth="1"/>
    <col min="629" max="629" width="13.28515625" bestFit="1" customWidth="1"/>
    <col min="630" max="630" width="15.7109375" bestFit="1" customWidth="1"/>
    <col min="631" max="631" width="12.28515625" bestFit="1" customWidth="1"/>
    <col min="632" max="632" width="14.7109375" bestFit="1" customWidth="1"/>
    <col min="633" max="633" width="12.28515625" bestFit="1" customWidth="1"/>
    <col min="634" max="634" width="14.7109375" bestFit="1" customWidth="1"/>
    <col min="635" max="635" width="13.28515625" bestFit="1" customWidth="1"/>
    <col min="636" max="636" width="15.7109375" bestFit="1" customWidth="1"/>
    <col min="637" max="637" width="13.28515625" bestFit="1" customWidth="1"/>
    <col min="638" max="638" width="15.7109375" bestFit="1" customWidth="1"/>
    <col min="639" max="639" width="13.28515625" bestFit="1" customWidth="1"/>
    <col min="640" max="640" width="15.7109375" bestFit="1" customWidth="1"/>
    <col min="641" max="641" width="13.28515625" bestFit="1" customWidth="1"/>
    <col min="642" max="642" width="15.7109375" bestFit="1" customWidth="1"/>
    <col min="643" max="643" width="13.28515625" bestFit="1" customWidth="1"/>
    <col min="644" max="644" width="15.7109375" bestFit="1" customWidth="1"/>
    <col min="645" max="645" width="13.28515625" bestFit="1" customWidth="1"/>
    <col min="646" max="646" width="15.7109375" bestFit="1" customWidth="1"/>
    <col min="647" max="647" width="13.28515625" bestFit="1" customWidth="1"/>
    <col min="648" max="648" width="15.7109375" bestFit="1" customWidth="1"/>
    <col min="649" max="649" width="13.28515625" bestFit="1" customWidth="1"/>
    <col min="650" max="650" width="15.7109375" bestFit="1" customWidth="1"/>
    <col min="651" max="651" width="13.28515625" bestFit="1" customWidth="1"/>
    <col min="652" max="652" width="15.7109375" bestFit="1" customWidth="1"/>
    <col min="653" max="653" width="13.28515625" bestFit="1" customWidth="1"/>
    <col min="654" max="654" width="15.7109375" bestFit="1" customWidth="1"/>
    <col min="655" max="655" width="13.28515625" bestFit="1" customWidth="1"/>
    <col min="656" max="656" width="15.7109375" bestFit="1" customWidth="1"/>
    <col min="657" max="657" width="13.28515625" bestFit="1" customWidth="1"/>
    <col min="658" max="658" width="15.7109375" bestFit="1" customWidth="1"/>
    <col min="659" max="659" width="13.28515625" bestFit="1" customWidth="1"/>
    <col min="660" max="660" width="15.7109375" bestFit="1" customWidth="1"/>
    <col min="661" max="661" width="13.28515625" bestFit="1" customWidth="1"/>
    <col min="662" max="662" width="15.7109375" bestFit="1" customWidth="1"/>
    <col min="663" max="663" width="13.28515625" bestFit="1" customWidth="1"/>
    <col min="664" max="664" width="15.7109375" bestFit="1" customWidth="1"/>
    <col min="665" max="665" width="13.28515625" bestFit="1" customWidth="1"/>
    <col min="666" max="666" width="15.7109375" bestFit="1" customWidth="1"/>
    <col min="667" max="667" width="13.28515625" bestFit="1" customWidth="1"/>
    <col min="668" max="668" width="15.7109375" bestFit="1" customWidth="1"/>
    <col min="669" max="669" width="12.28515625" bestFit="1" customWidth="1"/>
    <col min="670" max="670" width="14.7109375" bestFit="1" customWidth="1"/>
    <col min="671" max="671" width="13.28515625" bestFit="1" customWidth="1"/>
    <col min="672" max="672" width="15.7109375" bestFit="1" customWidth="1"/>
    <col min="673" max="673" width="13.28515625" bestFit="1" customWidth="1"/>
    <col min="674" max="674" width="15.7109375" bestFit="1" customWidth="1"/>
    <col min="675" max="675" width="13.28515625" bestFit="1" customWidth="1"/>
    <col min="676" max="676" width="15.7109375" bestFit="1" customWidth="1"/>
    <col min="677" max="677" width="13.28515625" bestFit="1" customWidth="1"/>
    <col min="678" max="678" width="15.7109375" bestFit="1" customWidth="1"/>
    <col min="679" max="679" width="13.28515625" bestFit="1" customWidth="1"/>
    <col min="680" max="680" width="15.7109375" bestFit="1" customWidth="1"/>
    <col min="681" max="681" width="13.28515625" bestFit="1" customWidth="1"/>
    <col min="682" max="682" width="15.7109375" bestFit="1" customWidth="1"/>
    <col min="683" max="683" width="13.28515625" bestFit="1" customWidth="1"/>
    <col min="684" max="684" width="15.7109375" bestFit="1" customWidth="1"/>
    <col min="685" max="685" width="13.28515625" bestFit="1" customWidth="1"/>
    <col min="686" max="686" width="15.7109375" bestFit="1" customWidth="1"/>
    <col min="687" max="687" width="13.28515625" bestFit="1" customWidth="1"/>
    <col min="688" max="688" width="15.7109375" bestFit="1" customWidth="1"/>
    <col min="689" max="689" width="13.28515625" bestFit="1" customWidth="1"/>
    <col min="690" max="690" width="15.7109375" bestFit="1" customWidth="1"/>
    <col min="691" max="691" width="13.28515625" bestFit="1" customWidth="1"/>
    <col min="692" max="692" width="15.7109375" bestFit="1" customWidth="1"/>
    <col min="693" max="693" width="13.28515625" bestFit="1" customWidth="1"/>
    <col min="694" max="694" width="15.7109375" bestFit="1" customWidth="1"/>
    <col min="695" max="695" width="13.28515625" bestFit="1" customWidth="1"/>
    <col min="696" max="696" width="15.7109375" bestFit="1" customWidth="1"/>
    <col min="697" max="697" width="12.7109375" bestFit="1" customWidth="1"/>
    <col min="698" max="698" width="15" bestFit="1" customWidth="1"/>
    <col min="699" max="699" width="12.7109375" bestFit="1" customWidth="1"/>
    <col min="700" max="700" width="15" bestFit="1" customWidth="1"/>
    <col min="701" max="701" width="12.7109375" bestFit="1" customWidth="1"/>
    <col min="702" max="702" width="15" bestFit="1" customWidth="1"/>
    <col min="703" max="703" width="12.7109375" bestFit="1" customWidth="1"/>
    <col min="704" max="704" width="15" bestFit="1" customWidth="1"/>
    <col min="705" max="705" width="12.7109375" bestFit="1" customWidth="1"/>
    <col min="706" max="706" width="15" bestFit="1" customWidth="1"/>
    <col min="707" max="707" width="12.7109375" bestFit="1" customWidth="1"/>
    <col min="708" max="708" width="15" bestFit="1" customWidth="1"/>
    <col min="709" max="709" width="12.7109375" bestFit="1" customWidth="1"/>
    <col min="710" max="710" width="15" bestFit="1" customWidth="1"/>
    <col min="711" max="711" width="12.7109375" bestFit="1" customWidth="1"/>
    <col min="712" max="712" width="15" bestFit="1" customWidth="1"/>
    <col min="713" max="713" width="12.7109375" bestFit="1" customWidth="1"/>
    <col min="714" max="714" width="15" bestFit="1" customWidth="1"/>
    <col min="715" max="715" width="12.7109375" bestFit="1" customWidth="1"/>
    <col min="716" max="716" width="15" bestFit="1" customWidth="1"/>
    <col min="717" max="717" width="12.7109375" bestFit="1" customWidth="1"/>
    <col min="718" max="718" width="15" bestFit="1" customWidth="1"/>
    <col min="719" max="719" width="12.7109375" bestFit="1" customWidth="1"/>
    <col min="720" max="720" width="15" bestFit="1" customWidth="1"/>
    <col min="721" max="721" width="12.7109375" bestFit="1" customWidth="1"/>
    <col min="722" max="722" width="15" bestFit="1" customWidth="1"/>
    <col min="723" max="723" width="12.7109375" bestFit="1" customWidth="1"/>
    <col min="724" max="724" width="15" bestFit="1" customWidth="1"/>
    <col min="725" max="725" width="12.7109375" bestFit="1" customWidth="1"/>
    <col min="726" max="726" width="15" bestFit="1" customWidth="1"/>
    <col min="727" max="727" width="12.7109375" bestFit="1" customWidth="1"/>
    <col min="728" max="728" width="15" bestFit="1" customWidth="1"/>
    <col min="729" max="729" width="12.7109375" bestFit="1" customWidth="1"/>
    <col min="730" max="730" width="15" bestFit="1" customWidth="1"/>
    <col min="731" max="731" width="12.7109375" bestFit="1" customWidth="1"/>
    <col min="732" max="732" width="15" bestFit="1" customWidth="1"/>
    <col min="733" max="733" width="12.7109375" bestFit="1" customWidth="1"/>
    <col min="734" max="734" width="15" bestFit="1" customWidth="1"/>
    <col min="735" max="735" width="12.7109375" bestFit="1" customWidth="1"/>
    <col min="736" max="736" width="15" bestFit="1" customWidth="1"/>
    <col min="737" max="737" width="12.7109375" bestFit="1" customWidth="1"/>
    <col min="738" max="738" width="15" bestFit="1" customWidth="1"/>
    <col min="739" max="739" width="12.7109375" bestFit="1" customWidth="1"/>
    <col min="740" max="740" width="15" bestFit="1" customWidth="1"/>
    <col min="741" max="741" width="12.7109375" bestFit="1" customWidth="1"/>
    <col min="742" max="742" width="15" bestFit="1" customWidth="1"/>
    <col min="743" max="743" width="12.7109375" bestFit="1" customWidth="1"/>
    <col min="744" max="744" width="15" bestFit="1" customWidth="1"/>
    <col min="745" max="745" width="12.7109375" bestFit="1" customWidth="1"/>
    <col min="746" max="746" width="15" bestFit="1" customWidth="1"/>
    <col min="747" max="747" width="12.7109375" bestFit="1" customWidth="1"/>
    <col min="748" max="748" width="15" bestFit="1" customWidth="1"/>
    <col min="749" max="749" width="12.7109375" bestFit="1" customWidth="1"/>
    <col min="750" max="750" width="15" bestFit="1" customWidth="1"/>
    <col min="751" max="751" width="12.7109375" bestFit="1" customWidth="1"/>
    <col min="752" max="752" width="15" bestFit="1" customWidth="1"/>
    <col min="753" max="753" width="12.7109375" bestFit="1" customWidth="1"/>
    <col min="754" max="754" width="15" bestFit="1" customWidth="1"/>
    <col min="755" max="755" width="11.7109375" bestFit="1" customWidth="1"/>
    <col min="756" max="756" width="14" bestFit="1" customWidth="1"/>
    <col min="757" max="757" width="12.7109375" bestFit="1" customWidth="1"/>
    <col min="758" max="758" width="15" bestFit="1" customWidth="1"/>
    <col min="759" max="759" width="11.7109375" bestFit="1" customWidth="1"/>
    <col min="760" max="760" width="14" bestFit="1" customWidth="1"/>
    <col min="761" max="761" width="12.7109375" bestFit="1" customWidth="1"/>
    <col min="762" max="762" width="15" bestFit="1" customWidth="1"/>
    <col min="763" max="763" width="12.7109375" bestFit="1" customWidth="1"/>
    <col min="764" max="764" width="15" bestFit="1" customWidth="1"/>
    <col min="765" max="765" width="12.7109375" bestFit="1" customWidth="1"/>
    <col min="766" max="766" width="15" bestFit="1" customWidth="1"/>
    <col min="767" max="767" width="12.7109375" bestFit="1" customWidth="1"/>
    <col min="768" max="768" width="15" bestFit="1" customWidth="1"/>
    <col min="769" max="769" width="12.7109375" bestFit="1" customWidth="1"/>
    <col min="770" max="770" width="15" bestFit="1" customWidth="1"/>
    <col min="771" max="771" width="12.7109375" bestFit="1" customWidth="1"/>
    <col min="772" max="772" width="15" bestFit="1" customWidth="1"/>
    <col min="773" max="773" width="12.7109375" bestFit="1" customWidth="1"/>
    <col min="774" max="774" width="15" bestFit="1" customWidth="1"/>
    <col min="775" max="775" width="12.7109375" bestFit="1" customWidth="1"/>
    <col min="776" max="776" width="15" bestFit="1" customWidth="1"/>
    <col min="777" max="777" width="12.7109375" bestFit="1" customWidth="1"/>
    <col min="778" max="778" width="15" bestFit="1" customWidth="1"/>
    <col min="779" max="779" width="12.7109375" bestFit="1" customWidth="1"/>
    <col min="780" max="780" width="15" bestFit="1" customWidth="1"/>
    <col min="781" max="781" width="12.7109375" bestFit="1" customWidth="1"/>
    <col min="782" max="782" width="15" bestFit="1" customWidth="1"/>
    <col min="783" max="783" width="12.7109375" bestFit="1" customWidth="1"/>
    <col min="784" max="784" width="15" bestFit="1" customWidth="1"/>
    <col min="785" max="785" width="12.7109375" bestFit="1" customWidth="1"/>
    <col min="786" max="786" width="15" bestFit="1" customWidth="1"/>
    <col min="787" max="787" width="12.7109375" bestFit="1" customWidth="1"/>
    <col min="788" max="788" width="15" bestFit="1" customWidth="1"/>
    <col min="789" max="789" width="12.7109375" bestFit="1" customWidth="1"/>
    <col min="790" max="790" width="15" bestFit="1" customWidth="1"/>
    <col min="791" max="791" width="12.7109375" bestFit="1" customWidth="1"/>
    <col min="792" max="792" width="15" bestFit="1" customWidth="1"/>
    <col min="793" max="793" width="12.7109375" bestFit="1" customWidth="1"/>
    <col min="794" max="794" width="15" bestFit="1" customWidth="1"/>
    <col min="795" max="795" width="12.7109375" bestFit="1" customWidth="1"/>
    <col min="796" max="796" width="15" bestFit="1" customWidth="1"/>
    <col min="797" max="797" width="12.7109375" bestFit="1" customWidth="1"/>
    <col min="798" max="798" width="15" bestFit="1" customWidth="1"/>
    <col min="799" max="799" width="12.7109375" bestFit="1" customWidth="1"/>
    <col min="800" max="800" width="15" bestFit="1" customWidth="1"/>
    <col min="801" max="801" width="12.7109375" bestFit="1" customWidth="1"/>
    <col min="802" max="802" width="15" bestFit="1" customWidth="1"/>
    <col min="803" max="803" width="12.7109375" bestFit="1" customWidth="1"/>
    <col min="804" max="804" width="15" bestFit="1" customWidth="1"/>
    <col min="805" max="805" width="12.7109375" bestFit="1" customWidth="1"/>
    <col min="806" max="806" width="15" bestFit="1" customWidth="1"/>
    <col min="807" max="807" width="12.7109375" bestFit="1" customWidth="1"/>
    <col min="808" max="808" width="15" bestFit="1" customWidth="1"/>
    <col min="809" max="809" width="12.7109375" bestFit="1" customWidth="1"/>
    <col min="810" max="810" width="15" bestFit="1" customWidth="1"/>
    <col min="811" max="811" width="12.7109375" bestFit="1" customWidth="1"/>
    <col min="812" max="812" width="15" bestFit="1" customWidth="1"/>
    <col min="813" max="813" width="12.7109375" bestFit="1" customWidth="1"/>
    <col min="814" max="814" width="15" bestFit="1" customWidth="1"/>
    <col min="815" max="815" width="12.7109375" bestFit="1" customWidth="1"/>
    <col min="816" max="816" width="15" bestFit="1" customWidth="1"/>
    <col min="817" max="817" width="12.7109375" bestFit="1" customWidth="1"/>
    <col min="818" max="818" width="15" bestFit="1" customWidth="1"/>
    <col min="819" max="819" width="12.7109375" bestFit="1" customWidth="1"/>
    <col min="820" max="820" width="15" bestFit="1" customWidth="1"/>
    <col min="821" max="821" width="12.7109375" bestFit="1" customWidth="1"/>
    <col min="822" max="822" width="15" bestFit="1" customWidth="1"/>
    <col min="823" max="823" width="12.7109375" bestFit="1" customWidth="1"/>
    <col min="824" max="824" width="15" bestFit="1" customWidth="1"/>
    <col min="825" max="825" width="12.7109375" bestFit="1" customWidth="1"/>
    <col min="826" max="826" width="15" bestFit="1" customWidth="1"/>
    <col min="827" max="827" width="12.7109375" bestFit="1" customWidth="1"/>
    <col min="828" max="828" width="15" bestFit="1" customWidth="1"/>
    <col min="829" max="829" width="12.7109375" bestFit="1" customWidth="1"/>
    <col min="830" max="830" width="15" bestFit="1" customWidth="1"/>
    <col min="831" max="831" width="12.7109375" bestFit="1" customWidth="1"/>
    <col min="832" max="832" width="15" bestFit="1" customWidth="1"/>
    <col min="833" max="833" width="11.7109375" bestFit="1" customWidth="1"/>
    <col min="834" max="834" width="14" bestFit="1" customWidth="1"/>
    <col min="835" max="835" width="12.7109375" bestFit="1" customWidth="1"/>
    <col min="836" max="836" width="15" bestFit="1" customWidth="1"/>
    <col min="837" max="837" width="12.7109375" bestFit="1" customWidth="1"/>
    <col min="838" max="838" width="15" bestFit="1" customWidth="1"/>
    <col min="839" max="839" width="12.7109375" bestFit="1" customWidth="1"/>
    <col min="840" max="840" width="15" bestFit="1" customWidth="1"/>
    <col min="841" max="841" width="11.7109375" bestFit="1" customWidth="1"/>
    <col min="842" max="842" width="14" bestFit="1" customWidth="1"/>
    <col min="843" max="843" width="12.7109375" bestFit="1" customWidth="1"/>
    <col min="844" max="844" width="15" bestFit="1" customWidth="1"/>
    <col min="845" max="845" width="12.7109375" bestFit="1" customWidth="1"/>
    <col min="846" max="846" width="15" bestFit="1" customWidth="1"/>
    <col min="847" max="847" width="11" bestFit="1" customWidth="1"/>
    <col min="848" max="848" width="13" bestFit="1" customWidth="1"/>
    <col min="849" max="849" width="12.7109375" bestFit="1" customWidth="1"/>
    <col min="850" max="850" width="15" bestFit="1" customWidth="1"/>
    <col min="851" max="851" width="12.7109375" bestFit="1" customWidth="1"/>
    <col min="852" max="852" width="15" bestFit="1" customWidth="1"/>
    <col min="853" max="853" width="12.7109375" bestFit="1" customWidth="1"/>
    <col min="854" max="854" width="15" bestFit="1" customWidth="1"/>
    <col min="855" max="855" width="12.7109375" bestFit="1" customWidth="1"/>
    <col min="856" max="856" width="15" bestFit="1" customWidth="1"/>
    <col min="857" max="857" width="12.7109375" bestFit="1" customWidth="1"/>
    <col min="858" max="858" width="15" bestFit="1" customWidth="1"/>
    <col min="859" max="859" width="12.7109375" bestFit="1" customWidth="1"/>
    <col min="860" max="860" width="15" bestFit="1" customWidth="1"/>
    <col min="861" max="861" width="12.7109375" bestFit="1" customWidth="1"/>
    <col min="862" max="862" width="15" bestFit="1" customWidth="1"/>
    <col min="863" max="863" width="12.7109375" bestFit="1" customWidth="1"/>
    <col min="864" max="864" width="15" bestFit="1" customWidth="1"/>
    <col min="865" max="865" width="12.7109375" bestFit="1" customWidth="1"/>
    <col min="866" max="866" width="15" bestFit="1" customWidth="1"/>
    <col min="867" max="867" width="12.7109375" bestFit="1" customWidth="1"/>
    <col min="868" max="868" width="15" bestFit="1" customWidth="1"/>
    <col min="869" max="869" width="12.7109375" bestFit="1" customWidth="1"/>
    <col min="870" max="870" width="15" bestFit="1" customWidth="1"/>
    <col min="871" max="871" width="12.7109375" bestFit="1" customWidth="1"/>
    <col min="872" max="872" width="15" bestFit="1" customWidth="1"/>
    <col min="873" max="873" width="11.7109375" bestFit="1" customWidth="1"/>
    <col min="874" max="874" width="14" bestFit="1" customWidth="1"/>
    <col min="875" max="875" width="12.7109375" bestFit="1" customWidth="1"/>
    <col min="876" max="876" width="15" bestFit="1" customWidth="1"/>
    <col min="877" max="877" width="12.7109375" bestFit="1" customWidth="1"/>
    <col min="878" max="878" width="15" bestFit="1" customWidth="1"/>
    <col min="879" max="879" width="12.7109375" bestFit="1" customWidth="1"/>
    <col min="880" max="880" width="15" bestFit="1" customWidth="1"/>
    <col min="881" max="881" width="12.7109375" bestFit="1" customWidth="1"/>
    <col min="882" max="882" width="15" bestFit="1" customWidth="1"/>
    <col min="883" max="883" width="12.7109375" bestFit="1" customWidth="1"/>
    <col min="884" max="884" width="15" bestFit="1" customWidth="1"/>
    <col min="885" max="885" width="12.7109375" bestFit="1" customWidth="1"/>
    <col min="886" max="886" width="15" bestFit="1" customWidth="1"/>
    <col min="887" max="887" width="12.7109375" bestFit="1" customWidth="1"/>
    <col min="888" max="888" width="15" bestFit="1" customWidth="1"/>
    <col min="889" max="889" width="12.7109375" bestFit="1" customWidth="1"/>
    <col min="890" max="890" width="15" bestFit="1" customWidth="1"/>
    <col min="891" max="891" width="12.7109375" bestFit="1" customWidth="1"/>
    <col min="892" max="892" width="15" bestFit="1" customWidth="1"/>
    <col min="893" max="893" width="12.7109375" bestFit="1" customWidth="1"/>
    <col min="894" max="894" width="15" bestFit="1" customWidth="1"/>
    <col min="895" max="895" width="12.7109375" bestFit="1" customWidth="1"/>
    <col min="896" max="896" width="15" bestFit="1" customWidth="1"/>
    <col min="897" max="897" width="11.7109375" bestFit="1" customWidth="1"/>
    <col min="898" max="898" width="13" bestFit="1" customWidth="1"/>
    <col min="899" max="899" width="12.7109375" bestFit="1" customWidth="1"/>
    <col min="900" max="900" width="15" bestFit="1" customWidth="1"/>
    <col min="901" max="901" width="12.7109375" bestFit="1" customWidth="1"/>
    <col min="902" max="902" width="15" bestFit="1" customWidth="1"/>
    <col min="903" max="903" width="12.7109375" bestFit="1" customWidth="1"/>
    <col min="904" max="904" width="15" bestFit="1" customWidth="1"/>
    <col min="905" max="905" width="12.7109375" bestFit="1" customWidth="1"/>
    <col min="906" max="906" width="15" bestFit="1" customWidth="1"/>
    <col min="907" max="907" width="12.7109375" bestFit="1" customWidth="1"/>
    <col min="908" max="908" width="15" bestFit="1" customWidth="1"/>
    <col min="909" max="909" width="12.7109375" bestFit="1" customWidth="1"/>
    <col min="910" max="910" width="15" bestFit="1" customWidth="1"/>
    <col min="911" max="911" width="12.7109375" bestFit="1" customWidth="1"/>
    <col min="912" max="912" width="15" bestFit="1" customWidth="1"/>
    <col min="913" max="913" width="12.7109375" bestFit="1" customWidth="1"/>
    <col min="914" max="914" width="15" bestFit="1" customWidth="1"/>
    <col min="915" max="915" width="12.7109375" bestFit="1" customWidth="1"/>
    <col min="916" max="916" width="15" bestFit="1" customWidth="1"/>
    <col min="917" max="917" width="12.7109375" bestFit="1" customWidth="1"/>
    <col min="918" max="918" width="15" bestFit="1" customWidth="1"/>
    <col min="919" max="919" width="12.7109375" bestFit="1" customWidth="1"/>
    <col min="920" max="920" width="15" bestFit="1" customWidth="1"/>
    <col min="921" max="921" width="12.7109375" bestFit="1" customWidth="1"/>
    <col min="922" max="922" width="15" bestFit="1" customWidth="1"/>
    <col min="923" max="923" width="12.7109375" bestFit="1" customWidth="1"/>
    <col min="924" max="924" width="15" bestFit="1" customWidth="1"/>
    <col min="925" max="925" width="12.7109375" bestFit="1" customWidth="1"/>
    <col min="926" max="926" width="15" bestFit="1" customWidth="1"/>
    <col min="927" max="927" width="12.7109375" bestFit="1" customWidth="1"/>
    <col min="928" max="928" width="15" bestFit="1" customWidth="1"/>
    <col min="929" max="929" width="12.7109375" bestFit="1" customWidth="1"/>
    <col min="930" max="930" width="15" bestFit="1" customWidth="1"/>
    <col min="931" max="931" width="11.7109375" bestFit="1" customWidth="1"/>
    <col min="932" max="932" width="14" bestFit="1" customWidth="1"/>
    <col min="933" max="933" width="12.7109375" bestFit="1" customWidth="1"/>
    <col min="934" max="934" width="15" bestFit="1" customWidth="1"/>
    <col min="935" max="935" width="12.7109375" bestFit="1" customWidth="1"/>
    <col min="936" max="936" width="15" bestFit="1" customWidth="1"/>
    <col min="937" max="937" width="12.7109375" bestFit="1" customWidth="1"/>
    <col min="938" max="938" width="15" bestFit="1" customWidth="1"/>
    <col min="939" max="939" width="12.7109375" bestFit="1" customWidth="1"/>
    <col min="940" max="940" width="15" bestFit="1" customWidth="1"/>
    <col min="941" max="941" width="12.7109375" bestFit="1" customWidth="1"/>
    <col min="942" max="942" width="15" bestFit="1" customWidth="1"/>
    <col min="943" max="943" width="12.7109375" bestFit="1" customWidth="1"/>
    <col min="944" max="944" width="15" bestFit="1" customWidth="1"/>
    <col min="945" max="945" width="12.7109375" bestFit="1" customWidth="1"/>
    <col min="946" max="946" width="15" bestFit="1" customWidth="1"/>
    <col min="947" max="947" width="12.7109375" bestFit="1" customWidth="1"/>
    <col min="948" max="948" width="15" bestFit="1" customWidth="1"/>
    <col min="949" max="949" width="12.7109375" bestFit="1" customWidth="1"/>
    <col min="950" max="950" width="15" bestFit="1" customWidth="1"/>
    <col min="951" max="951" width="12.7109375" bestFit="1" customWidth="1"/>
    <col min="952" max="952" width="15" bestFit="1" customWidth="1"/>
    <col min="953" max="953" width="12.7109375" bestFit="1" customWidth="1"/>
    <col min="954" max="954" width="15" bestFit="1" customWidth="1"/>
    <col min="955" max="955" width="12.7109375" bestFit="1" customWidth="1"/>
    <col min="956" max="956" width="15" bestFit="1" customWidth="1"/>
    <col min="957" max="957" width="12.7109375" bestFit="1" customWidth="1"/>
    <col min="958" max="958" width="15" bestFit="1" customWidth="1"/>
    <col min="959" max="959" width="12.7109375" bestFit="1" customWidth="1"/>
    <col min="960" max="960" width="15" bestFit="1" customWidth="1"/>
    <col min="961" max="961" width="12.7109375" bestFit="1" customWidth="1"/>
    <col min="962" max="962" width="15" bestFit="1" customWidth="1"/>
    <col min="963" max="963" width="12.7109375" bestFit="1" customWidth="1"/>
    <col min="964" max="964" width="15" bestFit="1" customWidth="1"/>
    <col min="965" max="965" width="12.7109375" bestFit="1" customWidth="1"/>
    <col min="966" max="966" width="15" bestFit="1" customWidth="1"/>
    <col min="967" max="967" width="12.7109375" bestFit="1" customWidth="1"/>
    <col min="968" max="968" width="15" bestFit="1" customWidth="1"/>
    <col min="969" max="969" width="12.7109375" bestFit="1" customWidth="1"/>
    <col min="970" max="970" width="15" bestFit="1" customWidth="1"/>
    <col min="971" max="971" width="12.7109375" bestFit="1" customWidth="1"/>
    <col min="972" max="972" width="15" bestFit="1" customWidth="1"/>
    <col min="973" max="973" width="12.7109375" bestFit="1" customWidth="1"/>
    <col min="974" max="974" width="15" bestFit="1" customWidth="1"/>
    <col min="975" max="975" width="13.7109375" bestFit="1" customWidth="1"/>
    <col min="976" max="976" width="16.140625" bestFit="1" customWidth="1"/>
    <col min="977" max="977" width="13.7109375" bestFit="1" customWidth="1"/>
    <col min="978" max="978" width="16.140625" bestFit="1" customWidth="1"/>
    <col min="979" max="979" width="13.7109375" bestFit="1" customWidth="1"/>
    <col min="980" max="980" width="16.140625" bestFit="1" customWidth="1"/>
    <col min="981" max="981" width="12" bestFit="1" customWidth="1"/>
    <col min="982" max="982" width="15.7109375" bestFit="1" customWidth="1"/>
    <col min="983" max="983" width="12.28515625" bestFit="1" customWidth="1"/>
  </cols>
  <sheetData>
    <row r="1" spans="1:46" ht="2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</row>
    <row r="2" spans="1:46" ht="20.25" customHeight="1">
      <c r="A2" s="20"/>
      <c r="B2" s="21" t="s">
        <v>0</v>
      </c>
      <c r="C2" s="21"/>
      <c r="D2" s="21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</row>
    <row r="3" spans="1:46" ht="20.25" customHeight="1">
      <c r="A3" s="20"/>
      <c r="B3" s="21" t="s">
        <v>219</v>
      </c>
      <c r="C3" s="21"/>
      <c r="D3" s="21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</row>
    <row r="4" spans="1:46" ht="2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</row>
    <row r="5" spans="1:46" ht="2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</row>
    <row r="6" spans="1:46" ht="24.6" customHeight="1">
      <c r="A6" s="89" t="s">
        <v>220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46" ht="16.149999999999999" customHeight="1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</row>
    <row r="8" spans="1:46">
      <c r="A8" s="5" t="s">
        <v>274</v>
      </c>
    </row>
    <row r="9" spans="1:46" s="86" customFormat="1">
      <c r="A9" s="4" t="s">
        <v>223</v>
      </c>
      <c r="B9" t="s">
        <v>275</v>
      </c>
      <c r="C9" t="s">
        <v>276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</row>
    <row r="10" spans="1:46">
      <c r="A10" s="2" t="s">
        <v>241</v>
      </c>
      <c r="B10" s="82">
        <v>22556</v>
      </c>
      <c r="C10" s="82">
        <v>25478</v>
      </c>
    </row>
    <row r="11" spans="1:46">
      <c r="A11" s="2" t="s">
        <v>232</v>
      </c>
      <c r="B11" s="82">
        <v>137592</v>
      </c>
      <c r="C11" s="82">
        <v>145135</v>
      </c>
    </row>
    <row r="12" spans="1:46">
      <c r="A12" s="2" t="s">
        <v>240</v>
      </c>
      <c r="B12" s="82">
        <v>100167</v>
      </c>
      <c r="C12" s="82">
        <v>109891</v>
      </c>
    </row>
    <row r="13" spans="1:46">
      <c r="A13" s="2" t="s">
        <v>243</v>
      </c>
      <c r="B13" s="82">
        <v>103042</v>
      </c>
      <c r="C13" s="82">
        <v>108476</v>
      </c>
    </row>
    <row r="14" spans="1:46">
      <c r="A14" s="2" t="s">
        <v>244</v>
      </c>
      <c r="B14" s="82">
        <v>96</v>
      </c>
      <c r="C14" s="82">
        <v>2300</v>
      </c>
    </row>
    <row r="15" spans="1:46">
      <c r="A15" s="2" t="s">
        <v>237</v>
      </c>
      <c r="B15" s="82">
        <v>124207</v>
      </c>
      <c r="C15" s="82">
        <v>138759</v>
      </c>
    </row>
    <row r="16" spans="1:46">
      <c r="A16" s="2" t="s">
        <v>234</v>
      </c>
      <c r="B16" s="82">
        <v>49956</v>
      </c>
      <c r="C16" s="82">
        <v>49092</v>
      </c>
    </row>
    <row r="17" spans="1:46">
      <c r="A17" s="2" t="s">
        <v>235</v>
      </c>
      <c r="B17" s="82">
        <v>16292</v>
      </c>
      <c r="C17" s="82">
        <v>13255</v>
      </c>
    </row>
    <row r="18" spans="1:46">
      <c r="A18" s="2" t="s">
        <v>236</v>
      </c>
      <c r="B18" s="82">
        <v>64265</v>
      </c>
      <c r="C18" s="82">
        <v>71444</v>
      </c>
    </row>
    <row r="19" spans="1:46">
      <c r="A19" s="2" t="s">
        <v>238</v>
      </c>
      <c r="B19" s="82">
        <v>100582</v>
      </c>
      <c r="C19" s="82">
        <v>83780</v>
      </c>
    </row>
    <row r="20" spans="1:46">
      <c r="A20" s="2" t="s">
        <v>224</v>
      </c>
      <c r="B20" s="82">
        <v>211563</v>
      </c>
      <c r="C20" s="82">
        <v>211394</v>
      </c>
    </row>
    <row r="21" spans="1:46">
      <c r="A21" s="2" t="s">
        <v>230</v>
      </c>
      <c r="B21" s="82">
        <v>369028</v>
      </c>
      <c r="C21" s="82">
        <v>401408</v>
      </c>
    </row>
    <row r="22" spans="1:46">
      <c r="A22" s="2" t="s">
        <v>229</v>
      </c>
      <c r="B22" s="82">
        <v>129368</v>
      </c>
      <c r="C22" s="82">
        <v>125566</v>
      </c>
    </row>
    <row r="23" spans="1:46">
      <c r="A23" s="2" t="s">
        <v>239</v>
      </c>
      <c r="B23" s="82">
        <v>137462</v>
      </c>
      <c r="C23" s="82">
        <v>121173</v>
      </c>
    </row>
    <row r="24" spans="1:46">
      <c r="A24" s="2" t="s">
        <v>225</v>
      </c>
      <c r="B24" s="82">
        <v>5677</v>
      </c>
      <c r="C24" s="82">
        <v>5333</v>
      </c>
    </row>
    <row r="25" spans="1:46">
      <c r="A25" s="2" t="s">
        <v>245</v>
      </c>
      <c r="B25" s="82">
        <v>25263</v>
      </c>
      <c r="C25" s="82">
        <v>12160</v>
      </c>
    </row>
    <row r="26" spans="1:46">
      <c r="A26" s="2" t="s">
        <v>226</v>
      </c>
      <c r="B26" s="82">
        <v>244172</v>
      </c>
      <c r="C26" s="82">
        <v>238820</v>
      </c>
    </row>
    <row r="27" spans="1:46">
      <c r="A27" s="2" t="s">
        <v>233</v>
      </c>
      <c r="B27" s="82">
        <v>67118</v>
      </c>
      <c r="C27" s="82">
        <v>54727</v>
      </c>
    </row>
    <row r="28" spans="1:46">
      <c r="A28" s="2" t="s">
        <v>242</v>
      </c>
      <c r="B28" s="82">
        <v>106723</v>
      </c>
      <c r="C28" s="82">
        <v>97316</v>
      </c>
    </row>
    <row r="29" spans="1:46">
      <c r="A29" s="2" t="s">
        <v>228</v>
      </c>
      <c r="B29" s="82">
        <v>13513</v>
      </c>
      <c r="C29" s="82">
        <v>14703</v>
      </c>
    </row>
    <row r="30" spans="1:46">
      <c r="A30" s="2" t="s">
        <v>227</v>
      </c>
      <c r="B30" s="82">
        <v>16181</v>
      </c>
      <c r="C30" s="82">
        <v>16670</v>
      </c>
    </row>
    <row r="31" spans="1:46">
      <c r="A31" s="2" t="s">
        <v>231</v>
      </c>
      <c r="B31" s="82">
        <v>112747</v>
      </c>
      <c r="C31" s="82">
        <v>110596</v>
      </c>
    </row>
    <row r="32" spans="1:46">
      <c r="A32" s="2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</row>
    <row r="34" spans="1:3">
      <c r="A34" s="51" t="s">
        <v>246</v>
      </c>
    </row>
    <row r="35" spans="1:3">
      <c r="A35" s="4" t="s">
        <v>277</v>
      </c>
      <c r="B35" t="s">
        <v>275</v>
      </c>
      <c r="C35" t="s">
        <v>276</v>
      </c>
    </row>
    <row r="36" spans="1:3">
      <c r="A36" s="2" t="s">
        <v>241</v>
      </c>
      <c r="B36" s="3">
        <v>1.1988217998909387</v>
      </c>
      <c r="C36" s="3">
        <v>1.3541222653671459</v>
      </c>
    </row>
    <row r="37" spans="1:3">
      <c r="A37" s="2" t="s">
        <v>232</v>
      </c>
      <c r="B37" s="3">
        <v>7.3128342388098098</v>
      </c>
      <c r="C37" s="3">
        <v>7.7137347901742954</v>
      </c>
    </row>
    <row r="38" spans="1:3">
      <c r="A38" s="2" t="s">
        <v>240</v>
      </c>
      <c r="B38" s="3">
        <v>5.3237446014220469</v>
      </c>
      <c r="C38" s="3">
        <v>5.8405624406727776</v>
      </c>
    </row>
    <row r="39" spans="1:3">
      <c r="A39" s="2" t="s">
        <v>243</v>
      </c>
      <c r="B39" s="3">
        <v>5.4765470785760826</v>
      </c>
      <c r="C39" s="3">
        <v>5.7653570475691387</v>
      </c>
    </row>
    <row r="40" spans="1:3">
      <c r="A40" s="2" t="s">
        <v>244</v>
      </c>
      <c r="B40" s="3">
        <v>5.1022740197521786E-3</v>
      </c>
      <c r="C40" s="3">
        <v>0.12224198172322927</v>
      </c>
    </row>
    <row r="41" spans="1:3">
      <c r="A41" s="2" t="s">
        <v>237</v>
      </c>
      <c r="B41" s="3">
        <v>6.6014390538683214</v>
      </c>
      <c r="C41" s="3">
        <v>7.3748587573624222</v>
      </c>
    </row>
    <row r="42" spans="1:3">
      <c r="A42" s="2" t="s">
        <v>234</v>
      </c>
      <c r="B42" s="3">
        <v>2.6550958430285396</v>
      </c>
      <c r="C42" s="3">
        <v>2.6091753768507702</v>
      </c>
    </row>
    <row r="43" spans="1:3">
      <c r="A43" s="2" t="s">
        <v>235</v>
      </c>
      <c r="B43" s="3">
        <v>0.86589842010210916</v>
      </c>
      <c r="C43" s="3">
        <v>0.70448585553974086</v>
      </c>
    </row>
    <row r="44" spans="1:3">
      <c r="A44" s="2" t="s">
        <v>236</v>
      </c>
      <c r="B44" s="3">
        <v>3.4156004154101431</v>
      </c>
      <c r="C44" s="3">
        <v>3.7971548444497358</v>
      </c>
    </row>
    <row r="45" spans="1:3">
      <c r="A45" s="2" t="s">
        <v>238</v>
      </c>
      <c r="B45" s="3">
        <v>5.3458013068199337</v>
      </c>
      <c r="C45" s="3">
        <v>4.4527970559878911</v>
      </c>
    </row>
    <row r="46" spans="1:3">
      <c r="A46" s="2" t="s">
        <v>230</v>
      </c>
      <c r="B46" s="3">
        <v>19.613353926678194</v>
      </c>
      <c r="C46" s="3">
        <v>21.33430843459044</v>
      </c>
    </row>
    <row r="47" spans="1:3">
      <c r="A47" s="2" t="s">
        <v>229</v>
      </c>
      <c r="B47" s="3">
        <v>6.8757394311177054</v>
      </c>
      <c r="C47" s="3">
        <v>6.6736681204604382</v>
      </c>
    </row>
    <row r="48" spans="1:3">
      <c r="A48" s="2" t="s">
        <v>239</v>
      </c>
      <c r="B48" s="3">
        <v>7.3059249094080627</v>
      </c>
      <c r="C48" s="3">
        <v>6.4401859353690689</v>
      </c>
    </row>
    <row r="49" spans="1:5">
      <c r="A49" s="2" t="s">
        <v>225</v>
      </c>
      <c r="B49" s="3">
        <v>0.30172510010555331</v>
      </c>
      <c r="C49" s="3">
        <v>0.28344195153477464</v>
      </c>
    </row>
    <row r="50" spans="1:5">
      <c r="A50" s="2" t="s">
        <v>245</v>
      </c>
      <c r="B50" s="3">
        <v>1.3426952975104092</v>
      </c>
      <c r="C50" s="3">
        <v>0.64628804250194261</v>
      </c>
    </row>
    <row r="51" spans="1:5">
      <c r="A51" s="2" t="s">
        <v>226</v>
      </c>
      <c r="B51" s="3">
        <v>12.977421374488843</v>
      </c>
      <c r="C51" s="3">
        <v>12.692969597887657</v>
      </c>
    </row>
    <row r="52" spans="1:5">
      <c r="A52" s="2" t="s">
        <v>233</v>
      </c>
      <c r="B52" s="3">
        <v>3.5672336214346534</v>
      </c>
      <c r="C52" s="3">
        <v>2.908668232072682</v>
      </c>
    </row>
    <row r="53" spans="1:5">
      <c r="A53" s="2" t="s">
        <v>242</v>
      </c>
      <c r="B53" s="3">
        <v>5.672187398020955</v>
      </c>
      <c r="C53" s="3">
        <v>5.1722176927729482</v>
      </c>
    </row>
    <row r="54" spans="1:5">
      <c r="A54" s="2" t="s">
        <v>228</v>
      </c>
      <c r="B54" s="3">
        <v>0.71819821696782493</v>
      </c>
      <c r="C54" s="3">
        <v>0.78144515533766956</v>
      </c>
    </row>
    <row r="55" spans="1:5">
      <c r="A55" s="2" t="s">
        <v>227</v>
      </c>
      <c r="B55" s="3">
        <v>0.85999891576677079</v>
      </c>
      <c r="C55" s="3">
        <v>0.88598862405488354</v>
      </c>
    </row>
    <row r="56" spans="1:5">
      <c r="A56" s="2" t="s">
        <v>231</v>
      </c>
      <c r="B56" s="3">
        <v>5.9923550927604046</v>
      </c>
      <c r="C56" s="3">
        <v>5.8780322655053325</v>
      </c>
    </row>
    <row r="57" spans="1:5">
      <c r="A57" s="2" t="s">
        <v>224</v>
      </c>
      <c r="B57" s="3">
        <v>11.244295817091981</v>
      </c>
      <c r="C57" s="3">
        <v>11.235313688869708</v>
      </c>
    </row>
    <row r="60" spans="1:5">
      <c r="A60" s="5" t="s">
        <v>278</v>
      </c>
    </row>
    <row r="61" spans="1:5">
      <c r="A61" s="4" t="s">
        <v>277</v>
      </c>
      <c r="B61" t="s">
        <v>279</v>
      </c>
      <c r="C61" t="s">
        <v>280</v>
      </c>
      <c r="D61" t="s">
        <v>281</v>
      </c>
      <c r="E61" t="s">
        <v>282</v>
      </c>
    </row>
    <row r="62" spans="1:5">
      <c r="A62" s="2" t="s">
        <v>266</v>
      </c>
      <c r="B62">
        <v>85628</v>
      </c>
      <c r="C62">
        <v>86811</v>
      </c>
      <c r="D62">
        <v>98580</v>
      </c>
      <c r="E62">
        <v>88393</v>
      </c>
    </row>
    <row r="63" spans="1:5">
      <c r="A63" s="2" t="s">
        <v>261</v>
      </c>
      <c r="B63">
        <v>244915.43335354919</v>
      </c>
      <c r="C63">
        <v>263902.41653728718</v>
      </c>
      <c r="D63">
        <v>303525.38276033686</v>
      </c>
      <c r="E63">
        <v>291995.8349354025</v>
      </c>
    </row>
    <row r="64" spans="1:5">
      <c r="A64" s="2" t="s">
        <v>262</v>
      </c>
      <c r="B64">
        <v>133954.01965773653</v>
      </c>
      <c r="C64">
        <v>137821.1079865963</v>
      </c>
      <c r="D64">
        <v>137839.75590286532</v>
      </c>
      <c r="E64">
        <v>139369.99151353716</v>
      </c>
    </row>
    <row r="65" spans="1:5">
      <c r="A65" s="2" t="s">
        <v>253</v>
      </c>
      <c r="B65">
        <v>154215.24562282459</v>
      </c>
      <c r="C65">
        <v>156134.03317290277</v>
      </c>
      <c r="D65">
        <v>153736.98523071752</v>
      </c>
      <c r="E65">
        <v>153204.17739216593</v>
      </c>
    </row>
    <row r="66" spans="1:5">
      <c r="A66" s="2" t="s">
        <v>257</v>
      </c>
      <c r="B66">
        <v>234912.85158474845</v>
      </c>
      <c r="C66">
        <v>247686.68111188739</v>
      </c>
      <c r="D66">
        <v>268284.04985359986</v>
      </c>
      <c r="E66">
        <v>254472.54487723904</v>
      </c>
    </row>
    <row r="67" spans="1:5">
      <c r="A67" s="2" t="s">
        <v>229</v>
      </c>
      <c r="B67">
        <v>72967.025010547412</v>
      </c>
      <c r="C67">
        <v>78209.40205325259</v>
      </c>
      <c r="D67">
        <v>86369.178349589245</v>
      </c>
      <c r="E67">
        <v>77389.733966440195</v>
      </c>
    </row>
    <row r="68" spans="1:5">
      <c r="A68" s="2" t="s">
        <v>256</v>
      </c>
      <c r="B68">
        <v>16349.238556059487</v>
      </c>
      <c r="C68">
        <v>16107.052204626611</v>
      </c>
      <c r="D68">
        <v>16047.772805129498</v>
      </c>
      <c r="E68">
        <v>16130.214561457689</v>
      </c>
    </row>
    <row r="69" spans="1:5">
      <c r="A69" s="2" t="s">
        <v>239</v>
      </c>
      <c r="B69">
        <v>26629.171158105684</v>
      </c>
      <c r="C69">
        <v>26691.277299073641</v>
      </c>
      <c r="D69">
        <v>28095.072566623363</v>
      </c>
      <c r="E69">
        <v>27709.756543390984</v>
      </c>
    </row>
    <row r="70" spans="1:5">
      <c r="A70" s="2" t="s">
        <v>225</v>
      </c>
      <c r="B70">
        <v>1588.0274100833246</v>
      </c>
      <c r="C70">
        <v>1892</v>
      </c>
      <c r="D70">
        <v>1744</v>
      </c>
      <c r="E70">
        <v>1819</v>
      </c>
    </row>
    <row r="71" spans="1:5">
      <c r="A71" s="2" t="s">
        <v>264</v>
      </c>
      <c r="B71">
        <v>21189.781655416096</v>
      </c>
      <c r="C71">
        <v>21471.631701857888</v>
      </c>
      <c r="D71">
        <v>20899.609644955497</v>
      </c>
      <c r="E71">
        <v>21193.593820774142</v>
      </c>
    </row>
    <row r="72" spans="1:5">
      <c r="A72" s="2" t="s">
        <v>258</v>
      </c>
      <c r="B72">
        <v>53566.137986499314</v>
      </c>
      <c r="C72">
        <v>58387.059689230453</v>
      </c>
      <c r="D72">
        <v>79635.976756962889</v>
      </c>
      <c r="E72">
        <v>71294.951056464895</v>
      </c>
    </row>
    <row r="73" spans="1:5">
      <c r="A73" s="2" t="s">
        <v>255</v>
      </c>
      <c r="B73">
        <v>152804.72964349753</v>
      </c>
      <c r="C73">
        <v>166185.00829322569</v>
      </c>
      <c r="D73">
        <v>184364.89040998495</v>
      </c>
      <c r="E73">
        <v>177198.70503911879</v>
      </c>
    </row>
    <row r="74" spans="1:5">
      <c r="A74" s="2" t="s">
        <v>260</v>
      </c>
      <c r="B74">
        <v>46247.113015504692</v>
      </c>
      <c r="C74">
        <v>45681.619656626819</v>
      </c>
      <c r="D74">
        <v>48271.319145773145</v>
      </c>
      <c r="E74">
        <v>47087.2498005456</v>
      </c>
    </row>
    <row r="75" spans="1:5">
      <c r="A75" s="2" t="s">
        <v>265</v>
      </c>
      <c r="B75">
        <v>418</v>
      </c>
      <c r="C75">
        <v>422</v>
      </c>
      <c r="D75">
        <v>481</v>
      </c>
      <c r="E75">
        <v>451</v>
      </c>
    </row>
    <row r="76" spans="1:5">
      <c r="A76" s="2" t="s">
        <v>242</v>
      </c>
      <c r="B76">
        <v>121578.987580424</v>
      </c>
      <c r="C76">
        <v>124689.42389251152</v>
      </c>
      <c r="D76">
        <v>137929.03151642071</v>
      </c>
      <c r="E76">
        <v>139138.0576680564</v>
      </c>
    </row>
    <row r="77" spans="1:5">
      <c r="A77" s="2" t="s">
        <v>254</v>
      </c>
      <c r="B77">
        <v>3881.0973394156736</v>
      </c>
      <c r="C77">
        <v>3745.969162397143</v>
      </c>
      <c r="D77">
        <v>4230.6146413035749</v>
      </c>
      <c r="E77">
        <v>4041.3525195593988</v>
      </c>
    </row>
    <row r="78" spans="1:5">
      <c r="A78" s="2" t="s">
        <v>263</v>
      </c>
      <c r="B78">
        <v>40378.980223605104</v>
      </c>
      <c r="C78">
        <v>43575.160255912648</v>
      </c>
      <c r="D78">
        <v>47495.697310503965</v>
      </c>
      <c r="E78">
        <v>46449.043854231008</v>
      </c>
    </row>
    <row r="79" spans="1:5">
      <c r="A79" s="2" t="s">
        <v>259</v>
      </c>
      <c r="B79">
        <v>81623.160201982915</v>
      </c>
      <c r="C79">
        <v>79520.156982611399</v>
      </c>
      <c r="D79">
        <v>84951.663105233558</v>
      </c>
      <c r="E79">
        <v>81909.792451616231</v>
      </c>
    </row>
    <row r="80" spans="1:5">
      <c r="A80" s="2" t="s">
        <v>267</v>
      </c>
      <c r="B80">
        <v>1492846.9999999998</v>
      </c>
      <c r="C80">
        <v>1558933</v>
      </c>
      <c r="D80">
        <v>1702482</v>
      </c>
      <c r="E80">
        <v>1639248.0000000002</v>
      </c>
    </row>
    <row r="81" spans="1:9">
      <c r="A81" s="2" t="s">
        <v>283</v>
      </c>
      <c r="B81">
        <v>2985694</v>
      </c>
      <c r="C81">
        <v>3117866</v>
      </c>
      <c r="D81">
        <v>3404964</v>
      </c>
      <c r="E81">
        <v>3278496</v>
      </c>
    </row>
    <row r="82" spans="1:9">
      <c r="A82" s="2"/>
    </row>
    <row r="83" spans="1:9">
      <c r="A83" s="2"/>
    </row>
    <row r="84" spans="1:9" ht="18">
      <c r="B84" s="52" t="s">
        <v>284</v>
      </c>
      <c r="F84" s="52" t="s">
        <v>268</v>
      </c>
    </row>
    <row r="85" spans="1:9">
      <c r="B85" s="4" t="s">
        <v>58</v>
      </c>
      <c r="C85" t="s">
        <v>285</v>
      </c>
    </row>
    <row r="86" spans="1:9">
      <c r="B86" s="2" t="s">
        <v>171</v>
      </c>
      <c r="C86" s="3">
        <v>111.33655626000001</v>
      </c>
    </row>
    <row r="87" spans="1:9" ht="28.9">
      <c r="B87" s="83" t="s">
        <v>286</v>
      </c>
      <c r="C87" s="3">
        <v>11.78279575</v>
      </c>
      <c r="F87" s="88" t="s">
        <v>277</v>
      </c>
      <c r="G87" s="86" t="s">
        <v>209</v>
      </c>
      <c r="H87" s="86" t="s">
        <v>210</v>
      </c>
      <c r="I87" s="86" t="s">
        <v>287</v>
      </c>
    </row>
    <row r="88" spans="1:9">
      <c r="B88" s="83" t="s">
        <v>288</v>
      </c>
      <c r="C88" s="3">
        <v>10.95418856</v>
      </c>
      <c r="F88" s="29">
        <v>45292</v>
      </c>
      <c r="G88" s="3">
        <v>1.890698</v>
      </c>
      <c r="H88" s="3">
        <v>3.88812582</v>
      </c>
      <c r="I88" s="3">
        <v>1.890698</v>
      </c>
    </row>
    <row r="89" spans="1:9">
      <c r="B89" s="83" t="s">
        <v>289</v>
      </c>
      <c r="C89" s="3">
        <v>10.60040513</v>
      </c>
      <c r="F89" s="29">
        <v>45323</v>
      </c>
      <c r="G89" s="3">
        <v>0.10780599</v>
      </c>
      <c r="H89" s="3">
        <v>3.1134689799999999</v>
      </c>
      <c r="I89" s="3">
        <v>2.0005422899999998</v>
      </c>
    </row>
    <row r="90" spans="1:9">
      <c r="B90" s="83" t="s">
        <v>290</v>
      </c>
      <c r="C90" s="3">
        <v>9.6936845799999993</v>
      </c>
      <c r="F90" s="29">
        <v>45352</v>
      </c>
      <c r="G90" s="3">
        <v>0.28467987</v>
      </c>
      <c r="H90" s="3">
        <v>3.1707671099999999</v>
      </c>
      <c r="I90" s="3">
        <v>2.2909172999999998</v>
      </c>
    </row>
    <row r="91" spans="1:9">
      <c r="B91" s="83" t="s">
        <v>291</v>
      </c>
      <c r="C91" s="3">
        <v>10.10123478</v>
      </c>
      <c r="F91" s="29">
        <v>45383</v>
      </c>
      <c r="G91" s="3">
        <v>-0.32638571</v>
      </c>
      <c r="H91" s="3">
        <v>2.4805690899999999</v>
      </c>
      <c r="I91" s="3">
        <v>1.95705437</v>
      </c>
    </row>
    <row r="92" spans="1:9">
      <c r="B92" s="83" t="s">
        <v>292</v>
      </c>
      <c r="C92" s="3">
        <v>9.5844122400000007</v>
      </c>
      <c r="F92" s="29">
        <v>45413</v>
      </c>
      <c r="G92" s="3">
        <v>-8.1472569999999994E-2</v>
      </c>
      <c r="H92" s="3">
        <v>2.2892664900000002</v>
      </c>
      <c r="I92" s="3">
        <v>1.87398734</v>
      </c>
    </row>
    <row r="93" spans="1:9">
      <c r="B93" s="83" t="s">
        <v>293</v>
      </c>
      <c r="C93" s="3">
        <v>9.6021609600000009</v>
      </c>
      <c r="F93" s="29">
        <v>45444</v>
      </c>
      <c r="G93" s="3">
        <v>-0.14443404000000001</v>
      </c>
      <c r="H93" s="3">
        <v>1.9812627899999999</v>
      </c>
      <c r="I93" s="3">
        <v>1.7268466200000001</v>
      </c>
    </row>
    <row r="94" spans="1:9">
      <c r="B94" s="83" t="s">
        <v>294</v>
      </c>
      <c r="C94" s="3">
        <v>8.8027115699999996</v>
      </c>
      <c r="F94" s="29">
        <v>45474</v>
      </c>
      <c r="G94" s="3">
        <v>0.12178136000000001</v>
      </c>
      <c r="H94" s="3">
        <v>1.9143522399999999</v>
      </c>
      <c r="I94" s="3">
        <v>1.8507309599999999</v>
      </c>
    </row>
    <row r="95" spans="1:9">
      <c r="B95" s="83" t="s">
        <v>295</v>
      </c>
      <c r="C95" s="3">
        <v>8.0812701400000009</v>
      </c>
      <c r="F95" s="29">
        <v>45505</v>
      </c>
      <c r="G95" s="3">
        <v>-0.11500019</v>
      </c>
      <c r="H95" s="3">
        <v>1.62924129</v>
      </c>
      <c r="I95" s="3">
        <v>1.73360242</v>
      </c>
    </row>
    <row r="96" spans="1:9">
      <c r="B96" s="83" t="s">
        <v>296</v>
      </c>
      <c r="C96" s="3">
        <v>7.6775700799999997</v>
      </c>
      <c r="F96" s="29" t="s">
        <v>283</v>
      </c>
      <c r="G96" s="3">
        <v>1.7376727099999998</v>
      </c>
      <c r="H96" s="3">
        <v>20.467053809999996</v>
      </c>
      <c r="I96" s="3">
        <v>15.324379299999999</v>
      </c>
    </row>
    <row r="97" spans="2:3">
      <c r="B97" s="83" t="s">
        <v>297</v>
      </c>
      <c r="C97" s="3">
        <v>7.1587154200000001</v>
      </c>
    </row>
    <row r="98" spans="2:3">
      <c r="B98" s="83" t="s">
        <v>298</v>
      </c>
      <c r="C98" s="3">
        <v>7.2974070500000003</v>
      </c>
    </row>
    <row r="99" spans="2:3">
      <c r="B99" s="2" t="s">
        <v>172</v>
      </c>
      <c r="C99" s="3">
        <v>63.114858910000002</v>
      </c>
    </row>
    <row r="100" spans="2:3">
      <c r="B100" s="83" t="s">
        <v>286</v>
      </c>
      <c r="C100" s="3">
        <v>7.9444105499999997</v>
      </c>
    </row>
    <row r="101" spans="2:3">
      <c r="B101" s="83" t="s">
        <v>288</v>
      </c>
      <c r="C101" s="3">
        <v>7.79891442</v>
      </c>
    </row>
    <row r="102" spans="2:3">
      <c r="B102" s="83" t="s">
        <v>289</v>
      </c>
      <c r="C102" s="3">
        <v>7.8173479800000001</v>
      </c>
    </row>
    <row r="103" spans="2:3">
      <c r="B103" s="83" t="s">
        <v>290</v>
      </c>
      <c r="C103" s="3">
        <v>7.9224523900000001</v>
      </c>
    </row>
    <row r="104" spans="2:3">
      <c r="B104" s="83" t="s">
        <v>291</v>
      </c>
      <c r="C104" s="3">
        <v>8.5418173599999996</v>
      </c>
    </row>
    <row r="105" spans="2:3">
      <c r="B105" s="83" t="s">
        <v>292</v>
      </c>
      <c r="C105" s="3">
        <v>8.5272619400000007</v>
      </c>
    </row>
    <row r="106" spans="2:3">
      <c r="B106" s="83" t="s">
        <v>293</v>
      </c>
      <c r="C106" s="3">
        <v>7.8269477600000004</v>
      </c>
    </row>
    <row r="107" spans="2:3">
      <c r="B107" s="83" t="s">
        <v>294</v>
      </c>
      <c r="C107" s="3">
        <v>6.73570651</v>
      </c>
    </row>
  </sheetData>
  <pageMargins left="0.7" right="0.7" top="0.75" bottom="0.75" header="0.3" footer="0.3"/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0 0 f 6 d c d - 9 7 6 6 - 4 3 a f - a 5 8 8 - e a 6 6 a 5 e 8 2 6 7 8 "   x m l n s = " h t t p : / / s c h e m a s . m i c r o s o f t . c o m / D a t a M a s h u p " > A A A A A P j b A Q B Q S w M E F A A C A A g A s l l I W d z n 3 W O j A A A A 9 Q A A A B I A H A B D b 2 5 m a W c v U G F j a 2 F n Z S 5 4 b W w g o h g A K K A U A A A A A A A A A A A A A A A A A A A A A A A A A A A A h Y 8 x D o I w G I W v Q r r T l h K j I T 9 l Y J X E a G J c m 1 K h E Y q h x X I 3 B 4 / k F c Q o 6 u b 4 v v c N 7 9 2 v N 8 j G t g k u q r e 6 M y m K M E W B M r I r t a l S N L h j u E I Z h 4 2 Q J 1 G p Y J K N T U Z b p q h 2 7 p w Q 4 r 3 H P s Z d X x F G a U Q O x X o n a 9 U K 9 J H 1 f z n U x j p h p E I c 9 q 8 x n O E o j v F i i S m Q m U G h z b d n 0 9 x n + w M h H x o 3 9 I o r G + Z b I H M E 8 r 7 A H 1 B L A w Q U A A I A C A C y W U h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l l I W c Y L Q V b z 2 A E A l f M S A B M A H A B G b 3 J t d W x h c y 9 T Z W N 0 a W 9 u M S 5 t I K I Y A C i g F A A A A A A A A A A A A A A A A A A A A A A A A A A A A K T d X 6 s t + Z n Y 9 3 u D 3 0 M z A T O G Y V S / 5 2 9 V w h D C x C a + i s F D c m F M 6 G k d 2 w 2 S e u h u B 9 u D X 5 B f R 9 5 Y z l g i v a z F Z 0 H Q 3 E g 6 N d q q q l 5 n 7 + + q 9 e z n 8 9 O X 7 3 7 + / o f f f f O v f v + v 5 3 / 6 x / / o H / + j n / 7 9 t z 9 + + f U 3 / / L H 7 3 / 7 5 Z u / + u Y 3 X 3 7 + x / / o m 6 / / 9 7 / / + P 2 / + / K 7 r 3 / y f 3 7 5 2 7 / 8 l 9 / + u y 9 / / g / / 5 q 9 / + N 3 P X 3 7 3 8 0 9 / / m f / / u e f / + 6 n / / F X v / p 3 X 7 7 8 5 d 9 + 9 9 2 P f / l v v / / L 7 3 7 8 1 f e / + / X 3 3 3 3 7 6 x 9 + / P L T l + 9 + + N 0 P v / 3 + u x 9 + + t V f / 4 d v f / 3 j 1 3 / 9 t z / + 9 v / 4 8 u N f f / v z 7 / / g L 7 / 9 6 e / + 4 / / 8 1 z / 8 + v f / 8 a / 2 q X / y L 3 7 9 / Q + / / f a v z j / 5 5 1 + + + x e / + / 6 7 7 7 / 9 z V + d 5 5 l f X e d X V / 7 D n / 7 z 7 3 / 3 9 c / i 6 u t X J 3 6 V X / 8 / v / / N z 1 / / 2 9 c / + W f / 8 e 9 + + P H n b 3 / 8 q 7 / 5 8 T 9 8 + f q f v v v y m / / 2 b / / s n / 7 T v / j 9 V f 2 v 3 / 7 8 7 f X 1 o n 5 / d X 9 / / Z d / / Q 9 / 8 m / + c P R / + L N / 9 r v v v v 3 b L / / 5 6 w X 8 9 M 3 f / f j D b 3 / 4 v 7 / / + m / / 7 O t / 4 2 + + / d v f f P n L f / k P f / b z l / / t y 7 e / / v L j T 3 / + 3 7 7 c X 3 z z r / / w x / / L b 3 7 z r 7 7 7 9 j f f / v j T X / 3 8 9 X / 2 3 / z T / + / r / s 3 3 f / f D N 9 9 9 + 9 u / / f 7 r l / 7 l y / 3 N j 9 / + 7 q d / + 8 O P v / 3 r H 3 7 z H 3 7 7 u 7 / 5 T 3 / 3 5 a c / 5 1 n 8 x d / / / Z / 9 z b c / f f v T N 7 / + 8 s 3 3 X / 9 B / P j / / N e f v v l P 3 3 z 3 w 8 / f / + d v v / v 6 j / T L T 7 / / 8 9 / 9 t / / 0 7 W + + f P 0 v f f P z 1 6 / 6 z c 9 f / u P P / + U v v v n / / w X + r / O n f 4 n 4 0 7 9 E / u l f o v 7 0 L 9 F / + p e Y P / 1 L 7 J / + J e 4 / / U s 8 b 1 / i 9 y / i 8 / 6 C + c O B 9 5 f B H w 6 8 / 8 P 9 w 4 H 3 f 2 R / O P D + D + I P B 9 5 v 7 x 8 O v N + 0 P x x 4 v x V / O K A L j E s H d O W h K w 9 d e e j K Q 1 c e u v L Q l Y e u P H T l q S t P X X n q y l N X n r r y 1 J W n r j x 1 5 a k r T 1 1 5 6 c p L V 1 6 6 8 t K V l 6 6 8 d O W l K y 9 d e e n K S 1 f e u v L W l b e u v H X l r S t v X X n r y l t X 3 r r y 1 p W P r n x 0 5 a M r H 1 3 5 6 M p H V z 6 6 8 t G V j 6 5 8 d O W r K 1 9 d + e r K V 1 e + u v L V l a + u f H X l q y t f X f m t K 7 9 1 5 b e u / N a V 3 7 r y W 1 d + 6 8 p v X f m t K 7 9 1 5 Y + u / N G V P 7 r y R 1 f + 6 M o f X f m j K 3 9 0 5 Y + u / G G w X L r 0 c 7 F l L s b M x Z q 5 m D M X e + Z i 0 F w s m o t J c z n a e A / c c w 4 6 F 5 2 T z k 3 n q H P V O e v Y d Y d h d 1 h 2 h 2 l 3 2 H a H c X d Y d 4 d 5 d 9 h 3 h 4 F 3 W H i H i X f Y e I e R d 1 h 5 h 5 l 3 2 H m H o X d Y e o e p d 9 h 6 h 7 F 3 W H u H u X f Y e 4 f B d 1 h 8 h 8 l 3 2 H y H 0 X d Y f Y f Z d 9 h 9 h + F 3 W H 6 H 6 X f Y f o f x d 1 h / h / l 3 2 H + H A X h Y g I c J e N i A h x F 4 W I G H G X j Y g Y c h e F i C h y l 4 2 I K H M X h Y g 4 c 5 e N i D h 0 F 4 W I S H S X j Y h I d R e F i F h 1 l 4 2 I W H Y X h Y h o d p e N i G h 3 F 4 W I e H e X j Y h 4 e B e F i I h 4 l 4 2 I i H k X h Y i Y e Z e N i J w U 4 M d m K w E 4 O d G O z E Y C c G O z H Y i c F O D H Z i s B O D n R j s x G A n B j s x 2 I n B T g x 2 Y r A T w 8 / / / A D w w x N A 3 g M / A / R D Q D 8 F 9 G N A P w f 0 g 0 B 2 Y r A T g 5 0 Y 7 M R g J w Y 7 M d i J w U 4 M d m K w E 4 O d G O z E Y C c G O z H Y i c F O D H Z i s B O D n R j s x G A n B j s x 2 I n B T g x 2 Y r A T g 5 0 Y 7 M R g J w Y 7 M d i J w U 4 M d m K w E 4 O d G O z E Y C c G O z H Y i c F O D H Z i s B O D n R j s x G A n B j s x 2 I n B T g x 2 Y r A T g 5 0 Y 7 M R g J w Y 7 M d i J w U 4 M d m K w E 4 O d G O z E Y C c G O z H Y i c F O D H Z i s B O D n R j s x G A n B j s x 2 I n J T k x 2 Y r I T k 5 2 Y 7 M R k J y Y 7 M d m J y U 5 M d m K y E 5 O d m O z E Z C c m O z H Z i c l O T H Z i s h O T n Z j s x G Q n J j s x 2 Y n J T k x 2 Y r I T k 5 2 Y 7 M T 0 J 8 b + y N i f G X / 4 0 J j 3 w B 8 b + 3 N j f 3 D s T 4 7 9 0 T E 7 M d m J y U 5 M d m K y E 5 O d m O z E Z C c m O z H Z i c l O T H Z i s h O T n Z j s x G Q n J j s x 2 Y n J T k x 2 Y r I T k 5 2 Y 7 M R k J y Y 7 M d m J y U 5 M d m K y E 5 O d m O z E Z C c m O z H Z i c l O T H Z i s h O T n Z j s x G Q n J j s x 2 Y n J T k x 2 Y r I T k 5 2 Y 7 M R k J y Y 7 M d m J y U 5 M d m K y E 5 O d m O z E Z C c m O z H Z i c l O T H Z i s h O L n V j s x G I n F j u x 2 I n F T i x 2 Y r E T i 5 1 Y 7 M R i J x Y 7 s d i J x U 4 s d m K x E 4 u d W O z E Y i c W O 7 H Y i c V O L H Z i s R O L n V j s x G I n F j u x 2 I n F T i x 2 Y r E T i 5 1 Y 7 M R i J x Y 7 s d i J x U 4 s d m J 5 x t B D h p 4 y 9 J j h h z l D 3 g N P G n r U 0 L O G H j Z k J x Y 7 s d i J x U 4 s d m K x E 4 u d W O z E Y i c W O 7 H Y i c V O L H Z i s R O L n V j s x G I n F j u x 2 I n F T i x 2 Y r E T i 5 1 Y 7 M R i J x Y 7 s d i J x U 4 s d m K x E 4 u d W O z E Y i c W O 7 H Y i c V O L H Z i s R O L n V j s x G I n F j u x 2 I n F T i x 2 Y r E T i 5 1 Y 7 M R i J x Y 7 s d i J z U 5 s d m K z E 5 u d 2 O z E Z i c 2 O 7 H Z i c 1 O b H Z i s x O b n d j s x G Y n N j u x 2 Y n N T m x 2 Y v / S i b / + 9 u c v / 9 0 R 3 g N 2 Y r M T m 5 3 Y 7 M T + p R P / + N x + 6 c S 3 I 7 w H 7 M R m J z Y 7 s d m J / U s n / v G 5 / d K J b 0 d 4 D 9 i J z U 5 s d m K z E z v 5 O v i l E / / 4 C D u x 2 Y n N T m x 2 Y r M T u / g 6 + K U T 3 4 7 w H r A T 2 7 + V 4 l 9 L 8 e + l N F 8 H v 3 T i 2 x H / a g p f B / 7 l F P 9 2 i n 8 9 p f k 6 + K U T 3 4 7 w H r A T m 5 3 Y 7 M R m J / b w d f B L J 7 4 d 4 T 1 g J z Y 7 s d m J z U 7 s 5 e t g + T 2 R n d j s x G Y n N j u x 2 Y n N T m x 2 Y r M T m 5 3 Y 7 M R m J z Y 7 s d m J z U 5 s d m K z E 5 u d 2 O z E Z i c 2 O 7 H Z i c 1 O b H Z i s x O b n T j s x G E n D j t x 2 I n D T h x 2 4 r A T h 5 0 4 7 M R h J w 4 7 c d i J w 0 4 c d u K w E 4 e d O O z E Y S c O n y c O O 3 H Y i c N O H H b i s B O H z x O H z x O H n T j s x G E n D j t x 2 I n D 5 4 n D 5 4 n D T h x 2 4 r A T h 5 0 4 7 M T h 8 8 T h 8 8 R h J w 4 7 c d i J U / r Z O K W f j c P n i c P n i c N O H H b i s B O n 1 U j T e r 8 w f J 4 4 f J 4 4 7 M R h J w 4 7 c V q N N K 3 3 C + P f Y / Y v M v s 3 m f 2 r z P 5 d 5 u H r Y P R + Y f z r z P 5 9 Z v 9 C M z t x 2 I m z f B 2 s 3 i 8 M n y c O n y c O O 3 H Y i c N O n O X r Y P V + Y d i J w 0 4 c d u K w E 4 e d O D d f B 7 f e L w w 7 c d i J w 0 4 c d u K w E + f h 6 + D h 9 0 R 2 4 r A T h 5 0 4 7 M R h J 8 6 j 1 8 F e + p 6 4 7 M R l J y 4 7 c d m J y 0 5 c d u K y E 5 e d u O z E Z S c u O 3 H Z i c t O X H b i s h O X n b j s x G U n L j t x 2 Y n L T l x 2 4 r I T l 5 2 4 7 M R l J y 4 7 c d m J y 0 5 c d u K y E 5 e d u O z E Z S c u O 3 H Z i c t O X H b i s h O X n b j s x G U n L p 8 n L p 8 n L j t x 2 Y n L T l x 2 4 r I T l 8 8 T l 8 8 T l 5 2 4 7 M R l J y 4 7 c d m J y + e J y + e J y 0 5 c d u K y E 5 e d u K O f j c v n i c v n i c t O X H b i s h N 3 + L N x + b P R u 2 + 8 / M b b b 7 z + x v t v V o 2 0 q / c L 6 x U 4 f J 6 4 7 M R l J y 4 7 c W + + D m 6 9 X 1 g + T 1 w + T 1 x 2 4 r I T l 5 2 4 D 1 8 H 7 M R l J y 6 f J y 4 7 c d m J y 0 5 c d u I + e r + w 7 M S b z x N v d u L N T r z Z i T c 7 8 b 7 0 f u G + 9 H f h Z i f e 7 M S b n X i z E 2 9 2 4 n 3 0 O r i P / i 7 c 7 M S b n X i z E 2 9 2 4 s 1 O v A 9 f B 6 G / C z c 7 8 W Y n 3 u z E m 5 1 4 s x N v d u L N T r z Z i T c 7 8 W Y n 3 u z E m 5 1 4 s x N v d u L N T r z Z i T c 7 8 W Y n 3 u z E m 5 1 4 s x N v d u L N T r z Z i T c 7 8 W Y n 3 u z E m 5 1 4 s x N v d u L N T r z Z i T c 7 8 W 7 9 b L y b 3 x P Z i T c 7 8 W Y n 3 u z E m 5 1 4 j 5 6 l 3 c P v i X y e e L M T b 3 b i z U 6 8 2 Y n 3 6 G f j z U 6 8 + T z x Z i f e 7 M S b n X i z E + / l 6 4 C d e P N 5 4 s 1 O v L 0 r 0 c s S v S 3 x 5 u u A n X h 7 Y a I 3 J n p l 4 o e d i b w H N 1 8 H 7 M S b n X j z c + e b n X i z E 2 9 2 4 v 3 w d f D o / c L N 5 4 k 3 P 3 d + 2 I k P O / F h J z 6 X X g f P p e + J D 5 8 n P n y e + L A T H 3 b i w 0 5 8 j l 4 H z 9 H 3 x I f P E x 8 + T 3 z Y i Q 8 7 8 W E n P k e v g 4 f z i Q + f J z 5 8 n v i w E x 9 2 4 s N O f D i f + H A + 8 W E n P u z E h 5 3 4 s B M f d u L D + c S H 8 4 k P O / F h J z 7 s x I e d + L A T H 8 4 n P p x P f N i J D z v x Y S c + 7 M S H n f i w E x 9 2 4 s N O f N i J D z v x Y S c + 7 M S H n f i w E x 8 + T 3 z 4 P P F h J z 7 s x I e d + L A T H 3 b i w + e J D 5 8 n P u z E h 5 3 4 s B M f d u L D T n z 4 P P H h 5 8 4 P O / F h J z 7 s x I e d + L A T H z 5 P f P i 5 8 8 N O f N i J D z v x Y S c + 7 M S H z x M f f u 7 8 s B M f d u L D T n z Y i Q 8 7 8 f F 2 b a / X 9 n 5 t L 9 j 2 h m 2 v 2 P a O b S / Z 9 p b t D 2 u 2 P + z Z 9 q L t D 5 u 2 P 6 z a / r B r + 8 O y 7 Q / b t j + s 2 / 6 w b / v S D 8 m v h / R T 8 l x e u X 1 5 5 / b l p d u X t 2 5 f X r t 9 H T X T 1 0 N 6 A / H 1 k M r x 6 y G v H / f u 7 c v L t y 9 v 3 7 5 C 6 f T 1 k N 5 H f D 3 k u + E N 3 J d X c F / e w X 1 5 C f c V f m 2 k 3 k 5 8 P e S 7 4 U X c l z d x X 1 7 F f X k X 9 5 V + b a R f G 1 7 H f X k f 9 + W F 3 J c 3 c l 9 e y X 1 x l v H r I b 2 5 + H r I d 8 N r u S / v 5 b 6 8 m P v y Z u 6 L I 4 1 f D + k 9 x t d D v h v e z n 1 5 P f f l / d y X F 3 R f n G z 8 e s j f R b 2 j + / K S 7 s t b u i + v 6 b 6 8 p / v i g O P X Q / 4 u 6 l X d l 3 d 1 X 1 7 W f X l b 9 + V 1 3 Z f 3 d V 9 e 2 H 1 5 Y / f l l d 2 X d 3 Z f X t p 9 e W v 3 5 b X d l / d 2 X 1 7 c f X l z 9 + X V 3 Z d 3 d 1 9 e 3 n 1 5 e / f l 9 d 2 X 9 3 d f X u B 9 e Y P 3 5 R X e l 3 d 4 X 1 7 i f X m L 9 + U 1 3 p f 3 e F 9 e 5 H 1 5 k / f l V d 6 X W / Q D + v J B f f n A v n x w X z 7 A L x / k l w / 0 y w f 7 5 Q P + 8 k l / + c S / + G 5 8 A G A + C D A f C J g P B s w H B O a D A v O B g X G L f o B g P k g w H y i Y D x b M B w z m g w b z g Y P 5 4 M F 8 A G E + i D A f S J g P J s w H F O a D C v O B h f n g w n y A Y T 7 I M B 9 o m A 8 2 z A c c 5 o M O 8 4 G H + e D D f A B i P g g x H 4 i Y D 0 b M B y T m g x L z g Y n 5 4 M R 8 g G I + S D E f q J g P V s w H L O a D F v O B i / n g x X w A Y z 6 I M R / I m A 9 m z A c 0 5 o M a 8 4 G N + e D G f I B j P s g x H + i Y D 3 b M B z z m g x 7 z g Y / 5 4 M d 8 A G Q + C D I f C J k P h s w H R O a D I v O B k f n g y H y A Z D 5 I M h 8 o m Q + W z A d M 5 o M m 8 4 G T + e D J f A B l P o g y H 0 i Z D 6 b M B 1 T m g y r z g Z W x K 3 M M y x z L M s e 0 z L E t c 4 z L H O s y x 7 z M s S 9 z D M w c C z P H x M y x M X O M z B w r M 8 f M z L E z c w z N H E s z x 9 T M s T V z j M 0 c a z P H 3 M y x N 3 M M z h y L M 8 f k z L E 5 c 4 z O H K s z x + z M s T t z D M 8 c y z P H 9 M y x P X O M z x z r M 8 f 8 z L E / c w z Q H A s 0 x w T N s U F z j N A c K z T H D M 2 x Q 3 M M 0 R x L N M c U z b F F c 4 z R H G s 0 x x z N s U d z D N I c i z T H J M 2 x S X O M 0 h y r N M c s z b F L c w z T H M s 0 x z T N s U 1 z j N M c 6 z T H P M 2 x T 3 M M 1 B w L N c d E z b F R c 4 z U H C s 1 x 0 z N s V N z D N U c S z X H V M 2 x V X O M 1 R x r N c d c z b F X c w z W H I s 1 x 2 T N s V l z j N Y c q z X H b M 2 x W 3 M M 1 x z L N c d 0 z b F d c 4 z X H O s 1 x 3 z N s V 9 z D N g c C z b H h M 2 x Y X O M 2 B w r N s e M z b F j c w z Z H E s 2 x 5 T N s W V z j N k c a z b H n M 2 x Z 3 M M 2 h y L N s e k z b F p c 4 z a H K s 2 x 6 z N s W t z D N s c y z b H t M 2 x b X O M 2 x z r N s e 8 z b F v c w z c H A s 3 x 8 T N s X F z j N w c K z f H z M 2 x c 3 M M 3 R x L N 8 f U z b F 1 c 4 z d H G s 3 x 9 z N s X d z D N 4 c i z f H 5 M 2 x e X O M 3 h y r N 8 f s z b F 7 c w z f H M s 3 x / T N s X 1 z j N 8 c 6 z f H / M 2 x f 3 M M 4 B w L O M c E z r G B c 4 z g H C s 4 x w z O s Y N z D O E c S z j H F M 6 x h X O M 4 R x r O M c c z r G H c w z i H I s 4 x y T O s Y l z j O I c q z j H L M 6 x i 3 M M 4 x z L O M c 0 z r G N c 4 z j H O s 4 x z z O s Y 9 z D O Q c C z n H R M 6 x k X O M 5 B w r O c d M z r G T c w z l H E s 5 x 1 T O s Z V z j O U c a z n H X M 6 x l 3 M M 5 h y L O c d k z r G Z c 4 z m H K s 5 x 2 z O s Z t z D O c c y z n H d M 6 x n X O M 5 x z r O c d 8 z r G f c w z o H A s 6 x 4 T O s a F z j O g c K z r H j M 6 x o 3 M M 6 R x L O s e U z r G l c 4 z p H G s 6 x 5 z O s a d z D O o c i z r H p M 6 x q X O M 6 h y r O s e s z r G r c w z r H M s 6 x 7 T O s a 1 z j O s c 6 z r H v M 6 x r 3 M M 7 B w L O 8 f E z r G x c 4 z s H C s 7 x 8 z O s b N z D O 0 c S z v H 1 M 6 x t X O M 7 R x r O 8 f c z r G 3 c w z u H I s 7 x + T O s b l z j O 4 c q z v H 7 M 6 x u 3 M M 7 x z L O 8 f 0 z r G 9 c 4 z v H O s 7 x / z O s b 9 z D P A c C z z H B M 8 p 7 k I 6 R n i O F Z 5 j h u f Y 4 T m G e I 4 l n t N c i X R e L J 7 3 Q 7 w b 1 n i O O Z 5 j j + c Y 5 D n N z U j n h e R 5 P + S 7 4 R a 1 y n P a L W q X 5 z Q X J J 0 X m e f 9 k O + G W 7 T d o u 0 W N c 9 z X n y e 9 z P k b 2 R Y 6 D k m e o 6 N n t N u U S s 9 5 4 X p e f + C / I 0 M Q z 3 H U s 9 p t 2 i 7 R Y 3 1 n B e t 5 + 0 M f 2 n R 9 0 O + G 2 7 R d o u 2 W 9 R m z 3 l B e 9 7 P 0 N 9 F 3 a J 2 e 0 6 7 R d s t a r r n 2 O 4 5 x n u O 9 Z 5 j v u e 0 W 7 T d o h Z 8 j g m f Y 8 P n G P E 5 V n x O u 0 X b L W r I 5 1 j y O a Z 8 j i 2 f Y 8 z n t F u 0 3 a L 2 f I 5 B n 2 P R 5 5 j 0 O T Z 9 j l G f Y 9 X n m P U 5 d n 2 O Y Z 9 j 2 e e Y 9 j m 2 f Y 5 x n 2 P d 5 z T X L J 0 X 3 + f 9 k O + G W 9 T E z 7 H x c 4 z 8 n O a 2 p d N c y 3 n s / B x D P 8 f S z z H 1 c 2 z 9 n O H S p T P c z n n M / R x 7 P 8 f g z 7 H 4 c 0 z + n O H u p T N c 0 n m s / h y z P 8 f u z z H 8 c y z / n O E K p j P c 1 X m M / x z r P 8 f 8 z 7 H / c w w A n e E m p v N C A L 0 f 8 t 3 w c 1 E r Q M c M 0 L E D d I Y L m c 6 L B P R + y H f D z 0 W N A R 1 r Q M c c 0 B n u Z T o v I N D 7 I d 8 N P x c d t + i 4 R a 0 C n S E f e V 5 c o P d D v h t + L j p u 0 X G L G g c 6 Q 0 X y D N d 5 H v t A x 0 D Q G b f o u E V t B J 0 h J n m G W z 2 P m a B j J + i M W 3 T c o q a C z t C U P M P l n s d a 0 D E X d M Y t O m 5 R i 0 F n S E u e 4 Y 7 P Y z T o W A 0 6 4 x Y d t 6 j h o G M 5 6 J g O O r a D j v G g M 2 7 R c Y v a D z o G h I 4 F o W N C 6 N g Q O u M W H b e o G a F j R + g Y E j q W h I 4 p o T N u 0 X W L W h M 6 5 o S O P a F j U O h Y F D o m h Y 5 N o W N U 6 F g V O m a F j l 2 h Y 1 j o W B Y 6 p o W O b a F j X O h Y F z r m h Y 5 9 o W N g 6 F g Y O i a G j o 2 h Y 2 T o W B k 6 Z o a O n a F j a O h Y G j q m h o 6 t o W N s 6 F g b O u a G j r 2 h Y 3 D o W B w 6 y x W h x + b Q M T p 0 r A 4 d s 0 P H 7 t B Z 7 3 R a S u b H 9 N C x P X S M D x 3 r Q 8 f 8 0 F n v d F q C 5 s c C 0 T F B d G w Q H S N E x w r R W e 9 0 W r r m x x D R s U R 0 T B G d d Y s a I z r r n U 5 L 3 v z Y I z o G i c 6 6 R d c t a p P o L P H K s 1 T O j 1 m i Y 5 f o r F t 0 3 a K m i c 7 S s D w v O N H 7 I d 8 N t + i 6 R d c t a q H o L C n L 8 2 I U v R / y 3 X C L r l v U T t F Z t + h S t D w v V N H 7 I d 8 N t 6 i 1 o r N u 0 X W L G i w 6 F o u O y a J j s + g Y L T q 3 W / R 2 i 9 o t O o a L j u W i Y 7 r o 2 C 4 6 t 1 v 0 d o u a L z r 2 i 4 4 B o 2 P B 6 J g w O r d b 9 H a L W j E 6 Z o y O H a N j y O h Y M j q m j I 4 t o 2 P M 6 F g z O u a M j j 2 j Y 9 D o W D Q 6 J o 2 O T a N j 1 O h Y N T p m j Y 5 d o 2 P Y 6 F g 2 O q a N j m 2 j Y 9 z o W D c 6 5 o 2 O f a N j 4 O h Y O D o m j o 6 N o 2 P k 6 F g 5 O r d b 9 H a L G j o 6 l o 6 O q a N j 6 + g Y O z q 3 W / R 2 i 9 5 0 M c / t / a I W j 4 7 J o 2 P z 6 N x u 0 d s t e p P H P D c d 9 W P 4 6 F g + O q a P z u 0 W v d 2 i N 5 X M c 5 N T P / a P j g G k Y w H p 3 G 7 R 2 y 1 6 E 8 s 8 N 1 X 1 Y w b p 2 E E 6 h p D O 7 R a 9 3 a K 2 k M 5 N N P P c b l F z S M c e 0 r n d o r d b 1 C T S u T 0 v + h B Z P 1 a R j l m k 8 7 h F H 7 e o Z a T z e F 7 0 8 b y o c a R j H e k 8 b t H H L W o g 6 T y e F 3 0 8 L 2 o j 6 R h J O o 9 b 9 H G L 2 k k 6 j + d F L S U d U 0 n H V t J 5 3 K K P W 9 R c 0 r G X d A w m H Y t J x 2 T S e d y i j 1 v U a t I x m 3 T s J h 3 D S c d y 0 n n c o o 9 b 1 H j S s Z 5 0 z C c d + 0 n H g N K x o H R M K B 0 b S s e I 0 r G i d M w o H T t K x 5 D S e f w Z v S m l 8 9 D c P C + Y 0 v s h 3 w 2 3 q D 2 l Y 1 D p W F Q 6 D + n N 8 7 h F j S o d q 0 r H r N K x q 3 Q M K 5 2 H A u d 5 3 K K 2 l Y 5 x p W N d 6 Z h X O v a V z k O I 8 z x u U R N L x 8 b S M b J 0 r C w d M 0 v n o c d 5 H r e o p a V j a u n Y W j r G l o 6 1 p f N 4 X v T x v K j B p W N x 6 Z h c O j a X j t G l 8 3 h e 9 P G 8 q N 2 l s L s U d p f C 7 l L Y X Y q L 8 6 J x c V 4 0 7 C 6 F 3 a W 4 2 K J x s U X D 7 l J c n B e N i / O i Y X c p 7 C 7 F x R a N i y 0 a F 1 s 0 L s 6 L x s V 5 0 b C 7 F H a X 4 m K L x s U W D b t L c X F e N C 7 O i 4 b d p b C 7 F B d b N C 6 2 a N h d i o v z o n F x X j T s L o X d p b j Y o n G x R c P u U l y c F 4 2 L 8 6 J h d y n s L s X F F o 2 L L R p 2 l 8 L u U t h d C r t L Y X c p L r Z o X G z R s L s U d p f C 7 l L Y X Q q 7 S 3 G x R e N i i 4 b d p b C 7 F H a X w u 5 S 2 F 2 K i y 0 a F 1 s 0 7 C 6 F 3 a W w u x R 2 l 8 L u U t h d C r t L Y X c p 7 C 6 F 3 a W w u x R 2 l 8 L u U t h d C r t L Y X c p 7 C 6 F 3 a W w u x R 2 l 8 L u U t h d C r t L Y X c p 7 C 6 F 3 a W w u x R 2 l 8 L u U t h d C r t L Y X c p 7 C 6 F 3 a W w u x R 2 l 8 L u U t h d C r t L Y X c p 7 C 6 F 3 a W w u x R 2 l 8 L u U t h d C r t L Y X c p 7 C 6 F 3 a W w u x S H B m j Y X Q q 7 S 2 F 3 K e w u h d 2 l O D R A 4 x C R D 7 t L Y X c p 7 C 6 F 3 a W w u x S H B m g c / h 5 9 2 F 0 K u 0 t h d y n s L o X d p T g 0 Q O N w X j T s L o X d p b C 7 F H a X w u 5 S H M 6 L x u G 8 a N h d C r t L Y X c p 7 C 6 F 3 a U 4 n B e N w 3 n R s L s U d p f C 7 l L Y X Q q 7 S 3 E 4 L x q H 8 6 J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M G d T h H 0 6 M P u U t h d C r t L Y X c p 7 C 5 F c K d T B D 3 6 s L s U d p f C 7 l L Y X Q q 7 S x H c 6 R R B j z 7 s L o X d p b C 7 F H a X w u 5 S B H c 6 R d C j D 7 t L Y X c p 7 C 6 F 3 a W w u x R 2 l y L o 0 U e 4 R e 0 u h d 2 l s L s U d p f C 7 l I E 5 0 U j + L t L Y X c p 7 C 6 F 3 a W w u x R 2 l y I 4 L x r B 3 1 0 K u 0 t h d y n s L o X d p b C 7 F M F 5 0 Q j + 7 l L Y X Q q 7 S 2 F 3 K e w u R f A z + g j O i 0 b w d 5 f C 7 l L Y X Q q 7 S 2 F 3 K e w u h d 2 l s L s U d p f C 7 l L Y X Q q 7 S 2 F 3 K e w u h d 2 l s L s U d p f C 7 l L Y X Q q 7 S 2 F 3 K e w u h d 2 l s L s U d p f C 7 l L Y X Q q 7 S 2 F 3 K e w u h d 2 l s L s U d p f C 7 l I k 5 0 U j u V 8 0 7 C 6 F 3 a W w u x R 2 l 8 L u U i T 3 i 0 a 6 R e 0 u h d 2 l s L s U d p f C 7 l I k 9 4 t G u k X t L o X d p b C 7 F H a X w u 5 S J P e L R r p F 7 S 6 F 3 a W w u x R 2 l 8 L u U i T 3 i 0 a 6 R e 0 u h d 2 l s L s U d p f C 7 l I k 5 0 U j O S 8 a d p f C 7 l L Y X Q q 7 S 2 F 3 K Z L z o p G c F w 2 7 S 2 F 3 K e w u h d 2 l s L s U y X n R S M 6 L h t 2 l s L s U d p f C 7 l L Y X Y r k v G g k 5 0 X D 7 l L Y X Q q 7 S 2 F 3 K e w u R X J e N N I t a n c p 7 C 6 F 3 a W w u x R 2 l y I 5 L x r J e d G w u x R 2 l 8 L u U t h d C r t L k Z w X j e S 8 a N h d C r t L Y X c p 7 C 6 F 3 a U o z 4 u W 5 0 X t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w u 5 S 2 F 0 K u 0 t h d y n s L o X d p b C 7 F H a X o r h f N I r 7 R c P u U t h d C r t L Y X c p 7 C 7 F i 7 v 0 d o Y 3 3 6 f Y X Q q 7 S 2 F 3 K e w u h d 2 l e H G X 3 s + Q 7 1 P s L o X d p b C 7 F H a X w u 5 S v L h L 7 2 f I 9 y l 2 l 8 L u U p R b 1 O 5 S 2 F 2 K F 3 f p j 8 / w x V 1 6 P 8 S 7 Y X c p 2 i 3 a b l G 7 S / H i L r 2 d 4 e H 7 F L t L Y X c p 2 i 3 a b l G 7 S / H i L r 2 f I d + n 2 F 0 K u 0 v R b t F 2 i 9 p d i v a 8 a H t e 1 O 5 S 2 F 2 K d o u 2 W 9 T u U r T n R d s t a n c p 7 C 5 F u 0 X b L W p 3 K e w u h d 2 l s L s U d p e i 3 a L t F r W 7 F H a X w u 5 S 2 F 0 K u 0 v R b t F 2 i 9 p d C r t L Y X c p 7 C 6 F 3 a W w u x R 2 l 8 L u U t h d C r t L Y X c p 7 C 6 F 3 a W w u x R 2 l 8 L u U t h d C r t L Y X c p 7 C 6 F 3 a W w u x R 2 l 8 L u U t h d C r t L Y X c p 7 C 6 F 3 a W w u x R 2 l 8 L u U t h d C r t L Y X c p 7 C 6 F 3 a W w u x R 2 l 8 L u U r R b t N 2 i d p e i u d M p m v t F w + 5 S 2 F 2 K d o u 2 W 9 T u U g x 3 O s W L u / R + i H f D 7 l K M W 3 T c o n a X Y r j T K V 7 c p f d D v h t + L j p u 0 X G L 2 l 2 K 4 U 6 n e H G X 3 g / 5 b v i 5 6 L h F x y 1 q d y n s L s W L u / R 2 8 m 5 R u 0 s x b t F x i 9 p d C r t L M Z 4 X H b e o 3 a U Y t + i 4 R e 0 u h d 2 l G M + L j n 9 3 y e 5 S j F t 0 3 K J 2 l 8 L u U o z n R c e / u 2 R 3 K c Y t O m 5 R u 0 t h d y n G 8 6 L j 3 1 2 y u x T j F h 2 3 q N 2 l s L s U d p f C 7 l L Y X Y p x i 4 5 b 1 O 5 S 2 F 0 K u 0 t h d y n s L s W 4 R c c t a n c p 7 C 6 F 3 a W w u x R 2 l 2 L c o u M W t b s U d p f C 7 l L Y X Q q 7 S 2 F 3 K e w u h d 2 l s L s U 4 3 n R 8 b y o 3 a W w u x R 2 l 8 L u U t h d i u F + 0 R i 3 q N 2 l s L s U d p f C 7 l L Y X Y r h f t F Y t 6 j d p b C 7 F H a X w u 5 S 2 F 2 K 5 X 7 R W L e o 3 a W w u x R 2 l 8 L u U t h d i u V + 0 V i 3 q N 2 l s L s U d p f C 7 l L Y X Y r 1 v O h 6 X t T u U t h d C r t L Y X c p 7 C 7 F e l 5 0 P S 9 q d y n s L o X d p b C 7 F H a X Y j 0 v u p 4 X t b s U d p d i 3 a J 2 l 8 L u U q z n R d f z o n a X Y v 1 c d N 2 i d p f C 7 l K s 5 0 X X 8 6 J 2 l 2 L 9 X H T d o n a X w u 5 S r O d F 1 / O i d p d i 3 a L r F r W 7 F H a X Y j 0 v u p 4 X t b s U 6 x Z d t 6 j d p b C 7 F O t 5 0 f W 8 q N 2 l W L f o u k X t L o X d p b C 7 F H a X w u 5 S r F t 0 3 a J 2 l 8 L u U t h d C r t L Y X c p 1 s 9 F 1 y 1 q d y n s L o X d p b C 7 F H a X Y v 0 Z / b p F 7 S 6 F 3 a W w u x R 2 l 8 L u U t h d C r t L Y X c p 7 C 6 F 3 a W w u x R 2 l 8 L u U t h d C r t L Y X c p 7 C 6 F 3 a W w u x R 2 l 8 L u U t h d C r t L Y X c p 7 C 6 F 3 a W w u x R 2 l 8 L u U t h d C r t L Y X c p 7 C 6 F 3 a W w u x R 2 l 8 L u U t h d C r t L Y X c p 7 C 6 F 3 a W w u x R 2 l + L 2 f t H b + 0 X t L o X d p b C 7 F H a X w u 5 S 3 P T o 4 6 Z H H 3 a X w u 5 S 2 F 0 K u 0 t h d y l u 7 r q P m x 5 9 2 F 0 K u 0 t h d y n s L o X d p b j p 0 c d N j z 7 s L s X t 5 6 K 3 W 9 T u U t h d i p s e f d z 0 6 M P u U t x + L n q 7 R e 0 u h d 2 l u D 0 v e n t e 1 O 5 S 3 G 7 R 2 y 1 q d y n s L s X t e d H b 8 6 J 2 l + J 2 i 9 5 u U b t L Y X c p b s + L 3 p 4 X t b s U d p f i d o v e b l G 7 S 3 F 7 X v T 2 v K j d p b C 7 F L d b 9 H G L 2 l 0 K u 0 t h d y n s L o X d p X j c o o 9 b 1 O 5 S 2 F 0 K u 0 t h d y n s L s X j F n 3 c o n a X w u 5 S 2 F 0 K u 0 t h d y k e t 6 j d p b C 7 F H a X w u 5 S 2 F 0 K u 0 t h d y n s L o X d p b C 7 F H a X w u 5 S 2 F 0 K u 0 t h d y n s L o X d p b C 7 F H a X w u 5 S 2 F 0 K u 0 t h d y n s L o X d p b C 7 F H a X w u 5 S 2 F 0 K u 0 t h d y n s L s X j 5 6 J 2 l + J x i z 5 u U b t L Y X c p H u 8 X t b s U d p f i c Y s + b l G 7 S / F 4 p 9 N D j z 7 s L o X d p X j c o o 9 b 1 O 5 S P N 7 p 9 N C j D 7 t L Y X c p H r f o 4 x a 1 u x S P d z o 9 9 O j D 7 l L Y X Y r H L f q 4 R e 0 u x e P P 6 B 9 6 9 G F 3 K e w u x e M W f d y i d p f i 8 W f 0 j + d F 7 S 6 F 3 a V 4 3 K K P W 9 T u U l 7 8 j D 4 v z o u m 3 a W 0 u 5 Q X W z Q v t m j a X c q L n 9 H n x X n R t L u U d p f y Y o v m x R Z N u 0 t 5 8 T P 6 v D g v m n a X 0 u 5 S X m z R v N i i a X c p 7 S 6 l 3 a W 0 u 5 R 2 l / J i i + b F F k 2 7 S 2 l 3 K e 0 u p d 2 l t L u U F 1 s 0 L 7 Z o 2 l 1 K u 0 t p d y n t L q X d p b z Y o n m x R d P u U t p d S r t L a X c p 7 S 6 l 3 a W 0 u 5 R 2 l / L i Z / R 5 c V 4 0 7 S 6 l 3 a W 0 u 5 R 2 l 9 L u U l 7 8 j D 4 v 7 h d N u 0 t p d y n t L q X d p b S 7 l B c / o 8 + L + 0 X T 7 l L a X U q 7 S 2 l 3 K e 0 u 5 c X P 6 P P i f t G 0 u 5 R 2 l 9 L u U t p d S r t L e X G n U 1 7 c L 5 p 2 l 9 L u U t p d S r t L a X c p L + 5 0 y o v z o m l 3 K e 0 u p d 2 l t L u U d p f y 4 k 6 n v D g v m n a X 0 u 5 S 2 l 1 K u 0 t p d y k v 7 n T K i / O i a X c p 7 S 6 l 3 a W 0 u 5 R 2 l / J w p 1 M e z o u m 3 a W 0 u 5 R 2 l 9 L u U t p d y k M D N A / n R d P u U t p d S r t L e d y i d p f y 0 A D N w 3 n R t L u U d p f y u E W P W 9 T u U h 4 a o H k 4 L 5 p 2 l 9 L u U h 6 3 6 H G L 2 l 3 K Q w M 0 D + d F 0 + 5 S 2 l 3 K 4 x Y 9 b l G 7 S 3 n 4 G X 3 a X U q 7 S 2 l 3 K Y 9 b 9 L h F 7 S 6 l 3 a W 0 u 5 R 2 l 9 L u U h 6 3 6 H G L 2 l 1 K u 0 t p d y n t L q X d p T x u 0 e M W t b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c p w i 4 Z b 1 O 5 S 2 l 1 K u 0 t p d y n t L m W 4 R c M t a n c p 7 S 6 l 3 a W 0 u 5 R 2 l z L c o u E W t b u U d p f S 7 l L a X U q 7 S x l u 0 X C L 2 l 1 K u 0 t p d y n t L q X d p b S 7 l O E W D b e o 3 a W 0 u 5 R 2 l 9 L u U t p d y n C L h l v U 7 l L a X U q 7 S 2 l 3 K e 0 u Z b h F w y 1 q d y n t L q X d p b S 7 l H a X M t y i 4 R a 1 u 5 R 2 l 9 L u U t p d y n C L h l s 0 3 K J 2 l 9 L u U t p d S r t L a X c p 7 S 6 l 3 a W 0 u 5 R 2 l 9 L u U t p d S r t L a X c p 7 S 6 l 3 a W 0 u 5 R 2 l 9 L u U t p d S r t L a X c p 7 S 6 l 3 a W 0 u 5 R 2 l 9 L u U t p d S r t L a X c p 7 S 6 l 3 a W 0 u 5 R 2 l z L d o u k W t b u U d p f S 7 l L a X U q 7 S 5 l u 0 X S L J n c 6 Z X K n U 9 p d S r t L a X c p 0 y 2 a b t H k T q d M 7 n R K u 0 t p d y n t L m W 6 R d M t m t z p l M m d T m l 3 K e 0 u p d 2 l T L d o u k X T n 9 E n d z q l 3 a W 0 u 5 R 2 l z L d o u k W t b u U S Q M 0 k / O i a X c p 7 S 5 l u k X T L W p 3 K Z P z o p m c F 0 2 7 S 2 l 3 K d M t m m 5 R u 0 u Z n B f N 5 L x o 2 l 1 K u 0 u Z b t F 0 i 9 p d y u S 8 a C b n R d P u U t p d y n S L p l v U 7 l L a X U q 7 S 2 l 3 K e 0 u Z b p F 0 y 1 q d y n t L q X d p b S 7 l H a X M t 2 i 6 R a 1 u 5 R 2 l 9 L u U t p d S r t L W W 7 R c o v a X U q 7 S 2 l 3 K e 0 u p d 2 l t L u U d p f S 7 l L a X c r y v K j d p b S 7 l H a X 0 u 5 S 2 l 3 K 4 k 6 n L O 4 X T b t L a X c p 7 S 6 l 3 a W 0 u 5 T F n U 5 Z b l G 7 S 2 l 3 K e 0 u p d 2 l t L u U x Z 1 O W W 5 R u 0 t p d y n t L q X d p b S 7 l M W d T l l u U b t L a X c p 7 S 6 l 3 a W 0 u 5 T l e d F y i 9 p d S r t L a X c p 7 S 6 l 3 a U s z 4 u W 5 0 X t L q X d p b S 7 l H a X 0 u 5 S l u d F y / O i d p f S 7 l L a X U q 7 S 2 l 3 K c v z o u V 5 U b t L a X c p y y 1 a b l G 7 S 1 m e F y 3 P i 9 p d S r t L W W 7 R c o v a X c r y v G h 5 X t T u U t p d y n K L l l v U 7 l K W 5 0 X L 8 6 J 2 l 9 L u U p Z b t N y i d p e y P C 9 a n h e 1 u 5 R 2 l 7 L d o u 0 W t b u U 7 X n R 9 r y o 3 a W 0 u 5 T t F m 2 3 q N 2 l t L u U d p f S 7 l L a X c p 2 i 7 Z b 1 O 5 S 2 l 1 K u 0 t p d y n t L m W 7 R d s t a n c p 7 S 6 l 3 a W 0 u 5 R 2 l 7 L d o n a X 0 u 5 S 2 l 1 K u 0 t p d y n t L q X d p b S 7 l H a X 0 u 5 S 2 l 1 K u 0 t p d y n t L q X d p b S 7 l H a X 0 u 5 S 2 l 1 K u 0 t p d y n t L q X d p b S 7 l H a X 0 u 5 S 2 l 1 K u 0 t p d y n t L q X d p b S 7 l H a X 0 u 5 S 2 l 1 K u 0 t p d y m b O 5 2 y u V 8 0 7 S 6 l 3 a W 0 u 5 R 2 l 9 L u U j Z 3 O m X T o 0 + 7 S 2 l 3 K e 0 u p d 2 l t L u U z Z 1 O 2 f T o 0 + 5 S 2 l 1 K u 0 t p d y n t L m V z p 1 M 2 P f q 0 u 5 R 2 l 7 L d o u 0 W t b u U z Z 1 O 2 f T o 0 + 5 S 2 l 3 K c Y u O W 9 T u U g 4 N 0 B x 6 9 G l 3 K e 0 u 5 b h F x y 1 q d y m H B m i + u E v v h 3 w 3 3 K L j F h 2 3 q N 2 l H B q g + e I u v R / y 3 X C L 2 l 3 K c Y u O W 3 R o g O a L u / R + y H f D L W p 3 K c c t O m 5 R u 0 t p d y n t L q X d p b S 7 l O M W H b e o 3 a W 0 u 5 R 2 l 9 L u U t p d y n G L j l v U 7 l L a X U q 7 S 2 l 3 K e 0 u 5 b h F x y 1 q d y n t L q X d p b S 7 l H a X 0 u 5 S 2 l 1 K u 0 t p d y n t L q X d p b S 7 l H a X 0 u 5 S 2 l 1 K u 0 t p d y n t L q X d p b S 7 l H a X 0 u 5 S 2 l 1 K u 0 t p d y n t L q X d p b S 7 l H a X 0 u 5 S 2 l 1 K u 0 t p d y n H L T p u U b t L a X c p 7 S 6 l 3 a W 0 u 5 T j F h 2 3 6 H C n U w 7 3 i 6 b d p b S 7 l H a X c t y i 6 x Z d 7 3 R a e v R p d y n t L q X d p V y 3 6 L p F 1 z u d l h 5 9 2 l 1 K u 0 t p d y n X L b p u 0 f V n 9 E u P P u 0 u p d 2 l t L u U 6 x Z d t 6 j d p V w a o L l u U b t L a X c p 1 y 2 6 b l G 7 S 7 m e F 3 1 x l 9 4 P + W 6 4 R d c t u m 5 R u 0 u 5 n h d 9 c Z f e D / l u u E X X L b p u U b t L u Z 4 X f X G X 3 g / 5 b r h F 1 y 2 6 b l G 7 S 2 l 3 K e 0 u p d 2 l t L u U 6 x Z d t 6 j d p b S 7 l H a X 0 u 5 S 2 l 3 K d Y u u W 9 T u U t p d S r t L a X c p 7 S 7 l u k X X L W p 3 K e 0 u p d 2 l t L u U d p f S 7 l L a X U q 7 S 2 l 3 K e 0 u 5 X L X f d p d S r t L a X c p 7 S 7 l c r 9 o L v e L p t 2 l t L u U d p f S 7 l L a X c r l f t F c t 6 j d p b S 7 l H a X 0 u 5 S 2 l 3 K 2 / t F b 7 e o 3 a W 0 u 5 R 2 l 9 L u U t p d y t v 7 R W + 3 q N 2 l t L u U d p f S 7 l L a X c r b + 0 V v t 6 j d p b S 7 l H a X 0 u 5 S 2 l 3 K 2 / O i t + d F 7 S 6 l 3 a W 0 u 5 R 2 l 9 L u U t 6 e F 7 0 9 L 2 p 3 K e 0 u p d 2 l t L u U d p f y 9 r z o 7 X l R u 0 t p d y l v t + j t F r W 7 l L f n R W / P i 9 p d S r t L e b t F b 7 e o 3 a W 8 P S 9 6 e 1 7 U 7 l L a X c r b L X q 7 R e 0 u 5 e 1 5 0 d v z o n a X 0 u 5 S 3 m 7 R 2 y 1 q d y l v z 4 v e n h e 1 u 5 R 2 l / J 2 i 9 5 u U b t L a X c p 7 S 6 l 3 a W 0 u 5 S 3 W / R 2 i 9 p d S r t L a X c p 7 S 6 l 3 a W 8 / V z 0 d o v a X U q 7 S 2 l 3 K e 0 u p d 2 l v N 2 i t 1 v U 7 l L a X U q 7 S 2 l 3 K e 0 u 5 e 0 W v d 2 i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5 e M W t b u U d p f S 7 l L a X U q 7 S / m 4 R R + 3 q N 2 l t L u U d p f S 7 l L a X c r H L f q 4 R e 0 u p d 2 l t L u U d p f S 7 l I + b t H H L W p 3 K e 0 u p d 2 l t L u U d p f y c Y s + b l G 7 S 2 l 3 K e 0 u p d 2 l t L u U j 1 v 0 c Y v a X U q 7 S 2 l 3 K e 0 u p d 2 l u t i i d b F F y + 5 S 2 V 0 q u 0 t l d 6 n s L t X F F q 2 L L V p 2 l 8 r u U t l d K r t L Z X e p L r Z o X W z R s r t U d p f K 7 l L Z X S q 7 S 2 V 3 q e w u l d 2 l s r t U d p f K 7 l L Z X S q 7 S 2 V 3 q e w u l d 2 l s r t U d p f K 7 l L Z X S q 7 S 2 V 3 q e w u l d 2 l s r t U d p f K 7 l L Z X S q 7 S 2 V 3 q e w u l d 2 l s r t U F 1 u 0 L r Z o 2 V 0 q u 0 t l d 6 n s L p X d p b r Y o n W x R c v u U t l d K r t L Z X e p 7 C 7 V x R a t i y 1 a d p f K 7 l L Z X S q 7 S 2 V 3 q S 6 2 a F 1 s 0 b K 7 V H a X y u 5 S 2 V 0 q u 0 t 1 s U X r Y o u W 3 a W y u 1 R 2 l 8 r u U t l d q o s t W h d b t O w u l d 2 l s r t U d p f K 7 l J d b N G 6 2 K J l d 6 n s L p X d p b K 7 V H a X 6 m K L 1 u U W t b t U d p f K 7 l L Z X S q 7 S 3 X c o s c t a n e p 7 C 6 V 3 a W y u 1 R 2 l + q 4 R Y 9 b 1 O 5 S 2 V 0 q u 0 t l d 6 n s L t V x i x 6 3 q N 2 l s r t U d p f K 7 l L Z X a r j F j 1 u U b t L Z X e p 7 C 6 V 3 a W y u 1 T H L X r c o n a X y u 5 S 2 V 0 q u 0 t l d 6 m O W 9 T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0 i 2 a b l G 7 S 2 V 3 q e w u l d 2 l s r t U 6 R Z N t 6 j d p b K 7 V H a X y u 5 S 2 V 2 q d I u m W 9 T u U t l d K r t L Z X e p 7 C 5 V u k X T L W p 3 q e w u l d 2 l s r t U d p f K 7 l K l W z T d o n a X y u 5 S 2 V 0 q u 0 t l d 6 n S L Z p u U b t L Z X e p 7 C 6 V 3 a W y u 1 T p F k 2 3 q N 2 l s r t U d p f K 7 l L Z X a p 0 i 6 Z b 1 O 5 S 2 V 0 q u 0 t l d 6 n s L p X d p b K 7 V H a X y u 5 S 2 V 0 q u 0 t l d 6 n s L p X d p b K 7 V H a X y u 5 S 2 V 0 q u 0 t l d 6 n s L p X d p b K 7 V H a X y u 5 S 2 V 0 q u 0 t l d 6 n s L p X d p b K 7 V H a X y u 5 S 2 V 2 q c o v a X S q 7 S 2 V 3 q e w u l d 2 l K r d o u U X t L p X d p b K 7 V H a X y u 5 S l V u 0 3 K J 2 l 8 r u U t l d K r t L Z X e p y i 1 a b l G 7 S 2 V 3 q e w u l d 2 l s r t U 5 R Y t t 6 j d p b K 7 V H a X y u 5 S 2 V 2 q c o u W W 9 T u U t l d K r t L Z X e p 7 C 5 V u U X L L W p 3 q e w u l d 2 l s r t U d p e q 3 K L l F r W 7 V H a X y u 5 S 2 V 0 q u 0 t V b t F y i 9 p d K r t L Z X e p 7 C 6 V 3 a U q t 2 i 5 R e 0 u l d 2 l s r t U d p f K 7 l K V W 7 T c o n a X y u 5 S 2 V 0 q u 0 t l d 6 n K L V p u U b t L Z X e p 7 C 6 V 3 a W y u 1 T l F i 2 3 q N 2 l s r t U d p f K 7 l L Z X a p 2 i 7 Z b 1 O 5 S 2 V 0 q u 0 t l d 6 n s L p X d p b K 7 V H a X q r n T q Z r 7 R c v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1 W 7 R d o v a X S q 7 S 2 V 3 q e w u l d 2 l a r d o u 0 X t L p X d p b K 7 V H a X y u 5 S t V u 0 3 a J 2 l 8 r u U t l d K r t L Z X e p 2 i 3 a b l G 7 S 2 V 3 q e w u l d 2 l s r t U 7 R Z t t 6 j d p b K 7 V H a X y u 5 S 2 V 2 q c Y u O W 9 T u U t l d K r t L Z X e p 7 C 7 V u E X H L W p 3 q e w u l d 2 l s r t U d p d q 3 K L j F r W 7 V H a X y u 5 S 2 V 0 q u 0 s 1 b t F x i 9 p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7 V u E X H L W p 3 q e w u l d 2 l s r t U d p d q 3 a L r F r W 7 V H a X y u 5 S 2 V 0 q u 0 u 1 b t F 1 i 9 p d K r t L Z X e p 7 C 6 V 3 a V a t + i 6 R e 0 u l d 2 l s r t U d p f K 7 l L Z X a p 1 i 6 5 b 1 O 5 S 2 V 0 q u 0 t l d 6 n s L t W 6 R d c t a n e p 7 C 6 V 3 a W y u 1 R 2 l 2 r d o u s W t b t U d p f K 7 l L Z X S q 7 S 7 V u 0 X W L 2 l 0 q u 0 t l d 6 n s L p X d p b K 7 V H a X y u 5 S 2 V 0 q u 0 t l d 6 n s L p X d p b K 7 V H a X y u 5 S 2 V 0 q u 0 t l d 6 n s L p X d p b K 7 V H a X y u 5 S 2 V 0 q u 0 t l d 6 n s L p X d p b K 7 V H a X y u 5 S 2 V 0 q u 0 t l d 6 n W L W p 3 q e w u l d 2 l s r t U 6 x Z d t 6 j d p b K 7 V H a X y u 5 S 2 V 2 q d Y u u W 9 T u U t l d K r t L Z X e p 7 C 7 V 7 R a 9 3 a J 2 l 8 r u U t l d K r t L Z X e p b r f o 7 R a 1 u 1 R 2 l 8 r u U t l d K r t L d b t F b 7 e o 3 a W y u 1 R 2 l 8 r u U t l d q t s t e r t F 7 S 6 V 3 a W y u 1 R 2 l 8 r u U t 1 u 0 d s t a n e p 7 C 6 V 3 a W y u 1 R 2 l + p 2 i 9 5 u U b t L Z X e p 7 C 6 V 3 a W y u 1 S 3 W / R 2 i 9 p d K r t L Z X e p 7 C 6 V 3 a W 6 3 a K 3 W 9 T u U t l d K r t L Z X e p 7 C 7 V 7 R a 9 3 a J 2 l 8 r u U t l d K r t L Z X e p b r f o 7 R a 1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7 r d o u 0 W t b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z Y u 7 9 O t v f / 7 y 3 x 9 6 e M g t a n d p 7 C 6 N 3 a W x u z Q v 7 t L 7 G Y 4 P + W 6 4 R e 0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e X G X / v j H 6 I u 7 9 H 7 I d 8 M t a n d p 7 C 6 N 3 a V 5 c Z f e z v C X F n 0 / 5 L v h F r W 7 N H a X x u 7 S v L h L b 2 f 4 S 4 u + H / L d c I v a X R q 7 S 2 N 3 a V 7 c p f c z X B / y 3 f B z U b t L Y 3 d p 7 C 7 N i 7 v 0 d o a / t O j 7 I d 8 N P x e 1 u z R 2 l 8 b u 0 r y 4 S 3 9 8 h i / u 0 v s h 3 g 2 7 S 2 N 3 a e w u j d 2 l e X G X 3 s + Q 7 1 P s L o 3 d p b G 7 N H a X x u 7 S v L h L b 2 d 4 + F 3 U 7 t L Y X R q 7 S 2 N 3 a e w u z Y u 7 9 H a G w e + i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z Y u 7 9 P Z D y s 9 F 7 S 6 N 3 a W x u z R 2 l + b F X X o 7 w 8 c / Y f 1 c 1 O 7 S 2 F 0 a u 0 t j d 2 l e 3 K X 3 M 9 T 7 l L W 7 t H a X 1 u 7 S 2 l 1 a u 0 v 7 4 i 6 9 n 6 H e p 6 z d p b W 7 t H a X 1 u 7 S 2 l 3 a F 3 f p 7 Q z Z o n u x R d f u 0 t p d W r t L a 3 d p 7 S 7 t i 7 v 0 d o Z s 0 b W 7 t H a X 1 u 7 S 2 l 1 a u 0 v 7 4 i 6 9 n 6 H + p q z d p b W 7 t H a X 1 u 7 S 2 l 3 a F 3 f p 7 Q z T f 1 P Y o m t 3 a e 0 u r d 2 l t b u 0 L + 7 S 2 x m W / 6 a w R d f u 0 t p d W r t L a 3 d p 7 S 6 t 3 a W 1 u 7 R 2 l 9 b u 0 t p d W r t L a 3 d p 7 S 6 t 3 a W 1 u 7 R 2 l 9 b u 0 t p d W r t L a 3 d p 7 S 6 t 3 a W 1 u 7 R 2 l 9 b u 0 t p d W r t L a 3 d p 7 S 6 t 3 a W 1 u 7 R 2 l / b F X X r 7 W 7 n + L s o W X b t L a 3 d p 7 S 6 t 3 a V 9 c Z f e z v D 2 d 1 E + F 1 2 7 S 2 t 3 a e 0 u r d 2 l f X G X 3 s 6 Q L b p 2 l 9 b u 0 t p d W r t L a 3 d p X 9 y l 9 z P 0 T 1 g + F 1 2 7 S 2 t 3 a e 0 u r d 2 l f X G X / v g M j 1 v U 7 t L a X V q 7 S 2 t 3 a e 0 u 7 Y u 7 9 H a G b l G 7 S 2 t 3 a e 0 u r d 2 l t b u 0 L + 7 S + x n y f Y r d p b W 7 t H a X 1 u 7 S 2 l 3 a F 3 f p / Q z 5 X d T u 0 t p d W r t L a 3 d p 7 S 7 t i 7 v 0 d o b J 7 6 J 2 l 9 b u 0 t p d W r t L a 3 d p X 9 y l t z M s f h e 1 u 7 R 2 l 9 b u 0 t p d W r t L + + I u v Z 8 h v 4 v a X V q 7 S 2 t 3 a e 0 u r d 2 l f X G X 3 s 6 w / V 3 U L W p 3 a e 0 u r d 2 l t b u 0 L + 7 S 2 x m O v 4 u 6 R e 0 u r d 2 l t b u 0 d p f W 7 t L a X V q 7 S 2 t 3 a e 0 u r d 2 l t b u 0 d p f W 7 t L a X V q 7 S 2 t 3 a e 0 u r d 2 l t b u 0 d p f W 7 t L a X V q 7 S 2 t 3 a e 0 u r d 2 l t b u 0 d p f W 7 t L a X V q 7 S 2 t 3 a e 0 u r d 2 l t b u 0 d p f W 7 t L a X V q 7 S 2 t 3 a e 0 u r d 2 l t b u 0 d p f W 7 t L a X V q 7 S 2 t 3 a e 0 u r d 2 l t b u 0 d p f W 7 t L a X V q 7 S 2 t 3 a e 0 u r d 2 l t b u 0 d p f W 7 t L a X V q 7 S 2 t 3 a e 0 u r d 2 l t b u 0 L + 7 S H / 8 Y f X G X 3 g / 5 b v i 5 q N 2 l t b u 0 d p f 2 x V 1 6 P 0 O + T 7 G 7 t H a X 1 u 7 S 2 l 1 a u 0 v 7 4 i 6 9 n W H x f Y r d p b W 7 t H a X 1 u 7 S 2 l 3 a F 3 f p 7 Q y b 7 1 P s L q 3 d p b W 7 t H a X 1 u 7 S v r h L 7 2 f I 9 y l 2 l 9 b u 0 t p d W r t L a 3 d p g / O i G 5 w X X b t L a 3 d p 7 S 6 t 3 a W 1 u 7 T B e d E N z o u u 3 a W 1 u 7 R 2 l 9 b u 0 t p d 2 u C 8 6 A b n R d f u 0 t p d W r t L a 3 d p 7 S 5 t c F 5 0 g / O i a 3 d p 7 S 6 t 3 a W 1 u 7 R 2 l 9 b u 0 t p d W r t L a 3 d p 7 S 6 t 3 a W 1 u 7 R 2 l 9 b u 0 t p d W r t L a 3 d p 7 S 6 t 3 a W 1 u 7 R 2 l 9 b u 0 t p d W r t L a 3 d p 7 S 6 t 3 a W 1 u 7 R 2 l 9 b u 0 t p d W r t L a 3 d p 7 S 6 t 3 a W 1 u 7 R 2 l 9 b u 0 t p d W r t L a 3 d p 7 S 6 t 3 a W 1 u 7 R 2 l 9 b u 0 t p d W r t L a 3 d p 7 S 6 t 3 a W 1 u 7 R 2 l 9 b u 0 t p d W r t L a 3 d p 7 S 6 t 3 a W 1 u 7 R 2 l 9 b u 0 t p d W r t L a 3 d p 7 S 6 t 3 a W 1 u 7 Q v 7 t I f / x h 9 c Z f e D / l u + L m o 3 a W 1 u 7 R 2 l / b F X X o 7 w + H 7 F L t L a 3 d p 7 S 6 t 3 a W 1 u 7 Q v 7 t L b G S 7 f p 9 h d W r t L a 3 d p 7 S 6 t 3 a V N f 0 b / 4 i 6 9 H / L d 8 H N R u 0 t r d 2 n t L m 3 6 M / r k v O j a X V q 7 S 2 t 3 a e 0 u r d 2 l T X 9 G n 5 w X X b t L a 3 d p 7 S 6 t 3 a W 1 u 7 T p z + j T 8 6 J 2 l 9 b u 0 t p d W r t L a 3 d p y 5 / R l + d F 7 S 6 t 3 a W 1 u 7 R 2 l 9 b u 0 t p d W r t L a 3 d p 7 S 6 t 3 a W 1 u 7 R 2 l 9 b u 0 t p d W r t L a 3 d p 7 S 6 t 3 a W 1 u 7 R 2 l 9 b u 0 t p d W r t L a 3 d p 7 S 6 t 3 a W 1 u 7 R 2 l 9 b u 0 t p d W r t L a 3 d p 7 S 6 t 3 a U t z 4 v a X V q 7 S 2 t 3 a e 0 u r d 2 l L X 9 G / + I u v R / y 3 X C L 2 l 1 a u 0 t r d 2 n L n 9 G / u E v v h 3 w 3 / F z U 7 t L a X V q 7 S 1 v + j P 7 F X X o / 5 L v h 5 6 J 2 l 9 b u 0 t p d 2 h d 3 6 f 0 M / R P W z 0 X t L q 3 d p b W 7 t H a X 9 s V d e j 9 D / 4 T 1 c 1 G 7 S 2 t 3 a e 0 u r d 2 l f X G X 3 s 7 Q 8 6 J 2 l 9 b u 0 t p d W r t L a 3 d p i z u d t j w v a n d p 7 S 6 t 3 a W 1 u 7 R 2 l 7 a 4 0 2 n L 8 6 J 2 l 9 b u 0 t p d W r t L a 3 d p X 9 y l P z 7 D 9 r y o 3 a W 1 u 7 R 2 l 9 b u 0 t p d 2 h d 3 6 e 0 M P S 9 q d 2 n t L q 3 d p b W 7 t H a X 9 s V d e j 9 D f h e 1 u 7 R 2 l 9 b u 0 t p d W r t L + + I u v Z 2 h 5 0 X t L q 3 d p b W 7 t H a X 1 u 7 S t j + j b 8 + L 2 l 1 a u 0 t r d 2 n t L q 3 d p b W 7 t H a X 1 u 7 S 2 l 1 a u 0 t r d 2 n t L q 3 d p b W 7 t H a X 1 u 7 S 2 l 1 a u 0 t r d 2 n t L q 3 d p b W 7 t H a X 1 u 7 S 2 l 1 a u 0 t r d 2 n t L q 3 d p b W 7 t H a X 1 u 7 S 2 l 1 a u 0 t r d 2 n t L q 3 d p b W 7 t H a X 1 u 7 S 2 l 1 a u 0 t r d 2 n t L q 3 d p b W 7 t H a X 1 u 7 S 2 l 1 a u 0 t r d 2 n t L q 3 d p b W 7 t H a X 1 u 7 S 2 l 1 a u 0 t r d 2 n t L q 3 d p W 3 u d N r m f t G 1 u 7 R 2 l 9 b u 0 t p d W r t L O 9 z p t C / u 0 v s h 3 g 2 7 S 2 t 3 a e 0 u r d 2 l H e 5 0 2 h d 3 6 e 2 Q n 4 v a X V q 7 S 2 t 3 a e 0 u 7 X C n 0 7 6 4 S + + H f D f 8 X N T u 0 t p d W r t L O 9 z p t C / u 0 v s h 3 w 0 / F 7 W 7 t H a X 1 u 7 S v r h L b 2 f o e V G 7 S 2 t 3 a e 0 u r d 2 l t b u 0 L + 7 S + x n y f Y r d p b W 7 t H a X 1 u 7 S 2 l 3 a F 3 f p 7 Q w 9 L 2 p 3 a e 0 u r d 2 l t b u 0 d p f 2 x V 1 6 O 0 P P i 9 p d W r t L a 3 d p 7 S 6 t 3 a W 1 u 7 R 2 l 9 b u 0 t p d W r t L a 3 d p 7 S 6 t 3 a W 1 u 7 R 2 l 9 b u 0 t p d W r t L a 3 d p 7 S 6 t 3 a W 1 u 7 R 2 l 9 b u 0 t p d W r t L a 3 d p 7 S 6 t 3 a W 1 u 7 R 2 l 9 b u 0 t p d W r t L a 3 d p 7 S 6 t 3 a W 1 u 7 R 2 l 9 b u 0 t p d W r t L a 3 d p 7 S 6 t 3 a W 1 u 7 R 2 l 9 b u 0 t p d W r t L a 3 d p 7 S 6 t 3 a W 1 u 7 R 2 l 9 b u 0 t p d W r t L a 3 d p 7 S 6 t 3 a W 1 u 7 R 2 l 9 b u 0 t p d W r t L a 3 d p 7 S 7 t e q f T e q e T 3 a W 1 u 7 R 2 l 9 b u 0 t p d 2 v V O p / V O J 7 t L a 3 d p 7 S 6 t 3 a W 1 u 7 T r n U 7 r n U 5 2 l 9 b u 0 t p d W r t L a 3 d p 1 5 / R r 3 c 6 2 V 1 a u 0 t r d 2 n t L q 3 d p b W 7 t C / u 0 t v J u 0 X t L q 3 d p b W 7 t H a X 1 u 7 S r u d F 1 / O i d p f W 7 t L a X V q 7 S 2 t 3 a d f z o u t 5 U b t L a 3 d p 7 S 6 t 3 a W 1 u 7 T r e d H 1 v K j d p b W 7 t H a X 1 u 7 S 2 l 1 a u 0 t r d 2 n t L q 3 d p b W 7 t H a X 1 u 7 S 2 l 1 a u 0 t r d 2 n t L u 2 6 R d c t a n d p 7 S 6 t 3 a W 1 u 7 R 2 l 3 b d o u s W t b u 0 d p f W 7 t L a X V q 7 S 2 t 3 a e 0 u r d 2 l t b u 0 d p f W 7 t L a X V q 7 S 2 t 3 a e 0 u 7 e 2 d T i / u 0 v s h 3 w 2 3 q N 2 l t b u 0 d p f 2 9 k 6 n 2 y 1 q d 2 n t L q 3 d p b W 7 t H a X 9 v Z O p 9 s t a n d p 7 S 6 t 3 a W 1 u 7 R 2 l / b 2 T q f b L W p 3 a e 0 u r d 2 l t b u 0 d p f 2 9 k 6 n 2 y 1 q d 2 n t L q 3 d p b W 7 t H a X 9 v a 8 6 O 1 5 U b t L a 3 d p 7 S 6 t 3 a W 1 u 7 S 3 5 0 V v z 4 v a X V q 7 S 2 t 3 a e 0 u r d 2 l v T 0 v e n t e 1 O 7 S 2 l 3 a 2 y 1 6 u 0 X t L u 3 t e d H b 8 6 J 2 l 9 b u 0 t 5 u 0 d s t a n d p b 8 + L 3 p 4 X t b u 0 d p f 2 d o v e b l G 7 S 3 t 7 X v T 2 v K j d p b W 7 t L d b 9 H a L 2 l 3 a 2 / O i t + d F 7 S 6 t 3 a W 9 3 a K 3 W 9 T u 0 t 6 e F 7 0 9 L 2 p 3 a e 0 u 7 e M W f d y i d p f W 7 t L a X V q 7 S 2 t 3 a R + 3 6 O M W t b u 0 d p f W 7 t L a X V q 7 S / u 4 R R + 3 q N 2 l t b u 0 d p f W 7 t L a X d r H L f q 4 R e 0 u r d 2 l t b u 0 d p f W 7 t L a X V q 7 S 2 t 3 a e 0 u r d 2 l t b u 0 d p f W 7 t L a X V q 7 S 2 t 3 a e 0 u r d 2 l t b u 0 d p f W 7 t L a X V q 7 S 2 t 3 a e 0 u r d 2 l t b u 0 d p f W 7 t L a X V q 7 S 2 t 3 a e 0 u r d 2 l t b u 0 d p f W 7 t I + 3 i 9 q d 2 n t L q 3 d p b W 7 t H a X 9 v F O p x d 3 6 f 2 Q 7 4 a f i 9 p d W r t L a 3 d p H + 9 0 e n G X 3 g / 5 b v i 5 q N 2 l t b u 0 d p f 2 8 U 6 n F 3 f p / Z D v h p + L 2 l 3 a x y 1 q d 2 k f 7 3 R 6 6 N G v 3 a W 1 u 7 S P W / R x i 9 p d 2 s f z o o / n R e 0 u r d 2 l / X / 5 e p s e W 7 b s u q 5 v w P / h g e r I A K E 6 e + 7 4 W K u h h g B L s A 3 4 A y B 7 h h t V Z N k o u F h F V 5 E C Z M H / 3 T f e y 5 M R 5 0 W M w R b B w R u 5 7 7 g z X q w 8 u T J m 8 y z a O I s W 9 y 7 V C / d F 6 4 X 7 o s W 9 S 8 W 9 S / X C W b R e O I s W 9 y 7 V C / d F 6 4 X 7 o s W 9 S 8 W 9 S / X C W b S 4 d 6 l e O I v W C / d F 6 4 X 7 o s W 9 S 8 W 9 S 8 W 9 S / X C W b R e O I s W 9 y 4 V 9 y 4 V 9 y 4 V 9 y 4 V 9 y 7 V C 2 f R e u E s W t y 7 V N y 7 V N y 7 V N y 7 V N y 7 V C + c R e u F s 2 h x 7 1 J x 7 1 J x 7 1 J x 7 1 J x 7 1 K 9 c B a t F 8 6 i x b 1 L x b 1 L x b 1 L x b 1 L x b 1 L x b 1 L x b 1 L x b 1 L x b 1 L x b 1 L x b 1 L x b 1 L x b 1 L x b 1 L x b 1 L x b 1 L x b 1 L x b 1 L x b 1 L x b 1 L x b 1 L x b 1 L x b 1 L x b 1 L x b 1 L x b 1 L x b 1 L x b 1 L x b 1 L x b 1 L x b 1 L x b 1 L x b 1 L 9 c J Z t F 4 4 i x b 3 L h X 3 L h X 3 L h X 3 L h X 3 L t U L Z 9 F 6 4 S x a L 3 y n U 7 3 w / a L F v U v F v U v F v U v 1 w l m 0 X j i L 1 g v f 6 V Q v 7 K M v 7 l 0 q 7 l 0 q 7 l 2 q F 8 6 i 9 c J Z t F 7 4 T q c a 2 E d f 3 L t U 3 L t U 3 L t U g 2 f R w b P o w H c 6 1 c A + + u L e p e L e p e L e p R o 8 i w 6 e R b l 3 q Q Z 2 g N b g W Z R 7 l 4 p 7 l 2 r w L D p 4 F u X e p R q 4 L 1 o D f 3 e p u H e p u H e p B s + i g 2 d R 7 l 2 q g f u i N f B 3 l 4 p 7 l 4 p 7 l 2 r w L D p 4 F u X e p R q 4 L 1 o D f 3 e p u H e p u H e p B s + i g 2 d R 7 l 2 q g f u i x b 1 L x b 1 L x b 1 L N X g W H T y L c u 9 S c e 9 S c e 9 S c e 9 S c e 9 S D Z 5 F B 8 + i 3 L t U 3 L t U 3 L t U 3 L t U 3 L t U g 2 f R w b M o 9 y 4 V 9 y 4 V 9 y 4 V 9 y 4 V 9 y 4 V 9 y 4 V 9 y 4 V 9 y 4 V 9 y 4 V 9 y 4 V 9 y 4 V 9 y 4 V 9 y 4 V 9 y 4 V 9 y 7 V w P e L 1 s D 3 i x b 3 L h X 3 L h X 3 L h X 3 L h X 3 L t X A 9 4 v W 4 F m U e 5 e K e 5 e K e 5 e K e 5 e K e 5 d q 4 P t F a / A s y r 1 L x b 1 L x b 1 L x b 1 L x b 1 L N f D 9 o j V 4 F u X e p e L e p e L e p e L e p e L e p Q q + X 7 S 4 d 6 m 4 d 6 m 4 d 6 m 4 d 6 m 4 d 6 m 4 d 6 m C + 6 I V 3 B c t 7 l 0 q 7 l 0 q 7 l 0 q 7 l 0 q 7 l 2 q 4 L 5 o B f d F i 3 u X i n u X i n u X i n u X i n u X K r g v W s F 9 0 e L e p e L e p Q r P o u F Z l H u X K r g v W s F 9 0 e L e p e L e p Q r P o u F Z l H u X K r g v W s F 9 0 e L e p e L e p Q r P o u F Z l H u X K r g v W s F 9 0 e L e p e L e p Q r P o u F Z l H u X K r g v W s F 9 0 e L e p e L e p Q r P o u F Z l H u X K r g v W s F 9 0 e L e p e L e p Q r P o u F Z l H u X i n u X i n u X i n u X i n u X K j y L h m d R 7 l 0 q 7 l 0 q 7 l 0 q 7 l 0 q 7 l 2 q 8 C w a n k W 5 d 6 m 4 d 6 m 4 d 6 m 4 d 6 m 4 d 6 n C s 2 h 4 F u X e p e L e p e L e p e L e p e L e p e L e p e L e p e L e p e L e p e L e p e L e p e L e p e L e p e L e p e L e p e L e p e L e p e L e p e L e p e L e p e L e p e L e p e L e p e L e p e L e p e L e p e L e p e L e p e L e p e L e p e L e p e L e p e L e p e L e p e L e p e L e p e L e p e L e p e L e p e L e p e L e p e L e p e L e p Z r 4 f t G a + H 7 R 4 t 6 l 4 t 6 l 4 t 6 l 4 t 6 l 4 t 6 l m t g B W h P 7 6 I t 7 l 4 p 7 l 4 p 7 l 4 p 7 l 4 p 7 l 2 p i B 2 h N 7 K M v 7 l 0 q 7 l 0 q 7 l 0 q 7 l 0 q 7 l 2 q i R 2 g N b G P v r h 3 q b h 3 q S b P o p N n U e 5 d q o k d o D V x X 7 S 4 d 6 m 4 d 6 k m z 6 K T Z 1 H u X a q J + 6 I 1 c V + 0 u H e p u H e p J s + i k 2 d R 7 l 2 q i f u i N X F f t L h 3 q b h 3 q S b P o p N n U e 5 d q o n 7 o j V x X 7 S 4 d 6 m 4 d 6 k m z 6 K T Z 1 H u X S r u X S r u X S r u X S r u X a r J s + j k W Z R 7 l 4 p 7 l 4 p 7 l 4 p 7 l 4 p 7 l 2 r y L D p 5 F u X e p e L e p e L e p e L e p e L e p V p 4 F l 1 4 F u X e p e L e p e L e p e L e p e L e p e L e p e L e p e L e p e L e p e L e p e L e p e L e p e L e p e L e p e L e p e L e p e L e p e L e p e L e p e L e p e L e p e L e p e L e p e L e p e L e p e L e p e L e p e L e p e L e p e L e p e L e p e L e p e L e p e L e p V p 4 F u X e p e L e p e L e p e L e p e L e p V p 4 F l 1 4 F u X e p V r w n U 6 1 4 P t F i 3 u X i n u X a u F Z d O F Z l H u X a s F 3 O t W C f f T F v U v F v U u 1 8 C y 6 8 C z K v U u 1 4 D u d a s E + + u L e p e L e p V p 4 F l 1 4 F u X e p V r w n U 6 1 Y B 9 9 c e 9 S c e 9 S L T y L L j y L c u 9 S c e 9 S L d h H X w v P o t y 7 V A v P o g v P o t y 7 V N y 7 V A v v i y 7 4 u 0 v F v U u 1 8 C y 6 8 C z K v U v F v U u 1 8 L 7 o g r + 7 V N y 7 V A v P o g v P o t y 7 V N y 7 V C v v i 6 7 8 u 0 v c u 1 Q r z 6 I r z 6 L c u 1 T c u 1 Q r 7 4 u u / L t L 3 L t U K 8 + i K 8 + i 3 L t U 3 L t U 3 L t U 3 L t U 3 L t U K 8 + i K 8 + i 3 L t U 3 L t U 3 L t U 3 L t U 3 L t U K 8 + i K 8 + i 3 L t U 3 L t U 3 L t U 3 L t U 3 L t U K 8 + i K 8 + i 3 L t U 3 L t U 3 L t U 3 L t U 3 L t U 3 L t U 3 L t U 3 L t U 3 L t U K + + L r v i u + + L e p e L e p e L e p e L e p e L e p V r x / a K 1 8 i z K v U v F v U v F v U v F v U v F v U u 1 4 v t F a + V Z l H u X i n u X i n u X i n u X i n u X a s X 3 i 9 b K s y j 3 L h X 3 L h X 3 L h X 3 L h X 3 L t W K 7 x e t l W d R 7 l 0 q 7 l 0 q 7 l 0 q 7 l 0 q 7 l 2 q l f d F V 9 4 X 5 d 6 l 4 t 6 l 4 t 6 l 4 t 6 l 4 t 6 l W n l f d O V 9 U e 5 d K u 5 d K u 5 d K u 5 d K u 5 d q p X 3 R V f e F + X e p V r 5 c 9 G V Z 1 H u X S r u X a q V 9 0 V X 3 h f l 3 q X a + H P R j W d R 7 l 0 q 7 l 2 q j f d F N / 7 d J e 5 d q o 0 / F 9 1 4 F u X e p e L e p d p 4 X 3 T j f V H u X a q N Z 9 G N Z 1 H u X S r u X a q N 9 0 U 3 3 h f l 3 q X a e B b d e B b l 3 q X i 3 q X a e F 9 0 4 3 1 R 7 l 2 q j W f R j W d R 7 l 0 q 7 l 0 q 7 l 0 q 7 l 0 q 7 l 2 q j W f R j W d R 7 l 0 q 7 l 0 q 7 l 0 q 7 l 0 q 7 l 2 q j T 8 X 3 X g W 5 d 6 l 4 t 6 l 4 t 6 l 4 t 6 l 4 t 6 l 2 v h n 9 B v P o t y 7 V N y 7 V N y 7 V N y 7 V N y 7 V N y 7 V N y 7 V N y 7 V N y 7 V N y 7 V N y 7 V N y 7 V N y 7 V N y 7 V N y 7 V N y 7 V N y 7 V N y 7 V N y 7 V N y 7 V N y 7 V N y 7 V N y 7 V N y 7 V N y 7 V N y 7 V N y 7 V N y 7 V N y 7 V N y 7 V N y 7 V N y 7 V N y 7 V N y 7 V N y 7 V N y 7 V N y 7 V N y 7 V N y 7 V N y 7 V N y 7 V N y 7 V N y 7 V N y 7 V B u + X 7 Q 2 f L 9 o c e 9 S c e 9 S c e 9 S c e 9 S c e 9 S 7 d h H X z v 2 0 R f 3 L h X 3 L h X 3 L h X 3 L h X 3 L t W O f f S 1 Y x 9 9 c e 9 S c e 9 S c e 9 S c e 9 S c e 9 S 7 d h H X z v 2 0 R f 3 L t X O n 4 v u P I t y 7 1 J x 7 1 L t 2 E d f O / b R F / c u 1 c 6 f i + 4 8 i 3 L v U n H v U u 2 8 L 7 r z v i j 3 L t X O s + j O s y j 3 L h X 3 L t X O + 6 I 7 7 4 t y 7 1 L t P I v u P I t y 7 1 J x 7 1 L t v C + 6 8 7 4 o 9 y 4 V 9 y 7 V z r P o z r M o 9 y 7 V z v u i 3 L t U 3 L t U 3 L t U O 8 + i O 8 + i 3 L t U 3 L t U 3 L t U 3 L t U 3 L t U O 8 + i O 8 + i 3 L t U 3 L t U 3 L t U 3 L t U 3 L t U O 8 + i O 8 + i 3 L t U 3 L t U 3 L t U 3 L t U 3 L t U 3 L t U 3 L t U 3 L t U 3 L t U 3 L t U 3 L t U 3 L t U 3 L t U 3 L t U 3 L t U 3 L t U 3 L t U 3 L t U 3 L t U 3 L t U 3 L t U 3 L t U 3 L t U 3 L t U 3 L t U 3 L t U 3 L t U 3 L t U 3 L t U 3 L t U 3 L t U 3 L t U 3 L t U 3 L t U 3 L t U 3 L t U 3 L t U 3 L t U 3 L t U 3 L t U x b N o 8 S z K v U t V / E 6 n 4 v e L c u 9 S c e 9 S F c + i x b M o 9 y 5 V 8 T u d C v v o i 3 u X i n u X q n g W L Z 5 F u X e p i t / p V N h H X 9 y 7 V N y 7 V M W z a P E s y r 1 L V f x O p 8 I + + u L e p e L e p S q e R Y t n U e 5 d q u K f 0 R f 2 0 R f 3 L h X 3 L l X x L F o 8 i 3 L v U h X / j L 5 4 X 5 R 7 l 4 p 7 l 6 p 4 F i 2 e R b l 3 q Y p / R l + 8 L 8 q 9 S 8 W 9 S 1 U 8 i x b P o t y 7 V M U / o y / e F + X e p e L e p S q e R Y t n U e 5 d q u K f 0 R f v i 3 L v U n H v U h X P o s W z K P c u F f c u F f c u F f c u F f c u V f E s W j y L c u 9 S c e 9 S c e 9 S c e 9 S c e 9 S F c + i x b M o 9 y 4 V 9 y 4 V 9 y 4 V 9 y 4 V 9 y 5 V 8 S x a P I t y 7 1 J x 7 1 J x 7 1 J x 7 1 J x 7 1 J x 7 1 J x 7 1 J x 7 1 I 1 / 4 y + e V + U e 5 e K e 5 e K e 5 e K e 5 e K e 5 e q + W f 0 z e 8 X 5 d 6 l 4 t 6 l 4 t 6 l 4 t 6 l 4 t 6 l a v 4 Z f f P 7 R b l 3 q b h 3 q b h 3 q b h 3 q b h 3 q Z p / R t / 8 f l H u X S r u X S r u X S r u X S r u X a r m d z o 1 v 1 + U e 5 e K e 5 e K e 5 e K e 5 e K e 5 e q + Z 1 O z f u i 3 L t U 3 L t U 3 L t U 3 L t U 3 L t U z e 9 0 a t 4 X 5 d 6 l 4 t 6 l 4 t 6 l 4 t 6 l 4 t 6 l a n 6 n U / O + K P c u F f c u F f c u V f M s y r 1 L 1 f x O p + Z 9 U e 5 d K u 5 d q u Z Z t H k W 5 d 6 l a u w A r e Z 9 U e 5 d K u 5 d q u Z Z t H k W 5 d 6 l a u w A r e Z 9 U e 5 d K u 5 d q u Z Z t H k W 5 d 6 l a u w A r e Z 9 U e 5 d K u 5 d q u Z Z t H k W 5 d 6 l a u w A r e Z 9 U e 5 d K u 5 d q u Z Z t H k W 5 d 6 l 4 t 6 l 4 t 6 l 4 t 6 l 5 t 6 l f u E s 2 i + c R Z t 7 l 5 p 7 l 5 p 7 l 5 p 7 l 5 p 7 l / q F s 2 i / c B Z t 7 l 1 q 7 l 1 q 7 l 1 q 7 l 1 q 7 l 3 q F 8 6 i / c J Z t L l 3 q b l 3 q b l 3 q b l 3 q b l 3 q b l 3 q b l 3 q b l 3 q b l 3 q b l 3 q b l 3 q b l 3 q b l 3 q b l 3 q b l 3 q b l 3 q b l 3 q b l 3 q b l 3 q b l 3 q b l 3 q b l 3 q b l 3 q b l 3 q b l 3 q b l 3 q b l 3 q b l 3 q b l 3 q b l 3 q b l 3 q b l 3 q b l 3 q b l 3 q b l 3 q b l 3 q b l 3 q b l 3 q b l 3 q b l 3 q b l 3 q b l 3 q b l 3 q V / 4 T q d + 4 f t F m 3 u X m n u X m n u X m n u X m n u X + o X v d O o X 9 t E 3 9 y 4 1 9 y 4 1 9 y 4 1 9 y 4 1 9 y 7 1 C 9 / p 1 C / s o 2 / u X W r u X W r u X W r u X W r u X e o X v t O p X 9 h H 3 9 y 7 1 N y 7 1 C + c R f u F s 2 h z 7 1 K / s A O 0 X 9 h H 3 9 y 7 1 N y 7 1 C + c R f u F s 2 h z 7 1 K / s A O 0 X 7 g v 2 t y 7 1 N y 7 1 C + e R Q f P o t y 7 1 A M 7 Q H v g v m h z 7 1 J z 7 1 I P n k U H z 6 L c u 9 Q D O 0 B 7 4 L 5 o c + 9 S c + 9 S c + 9 S D 5 5 F B 8 + i A 3 9 G 3 w P 3 R Z t 7 l 5 p 7 l 5 p 7 l 3 r w L D p 4 F u X e p e b e p e b e p e b e p e b e p R 4 8 i w 6 e R b l 3 q b l 3 q b l 3 q b l 3 q b l 3 q Q f P o o N n U e 5 d a u 5 d a u 5 d a u 5 d a u 5 d 6 s G z K P c u N f c u N f c u N f c u N f c u N f c u N f c u N f c u N f c u N f c u N f c u N f c u N f c u N f c u N f c u N f c u N f c u N f c u N f c u N f c u N f c u N f c u N f c u N f c u N f c u N f c u N f c u N f c u N f c u N f c u N f c u N f c u N f c u N f c u 9 e B Z d P A s y r 1 L z b 1 L z b 1 L z b 1 L z b 1 L P X g W H T y L D n y n U w 9 8 p 1 N z 7 1 J z 7 1 J z 7 1 I P n k U H z 6 I D 3 + n U A 9 / p 1 N y 7 1 N y 7 1 N y 7 1 I N n 0 c G z a P C d T h 1 8 p 1 N z 7 1 J z 7 1 J z 7 1 K H Z 1 H u X e r g z + g 7 + E 6 n 5 t 6 l 5 t 6 l 5 t 6 l D s + i 4 V m U e 5 c 6 u C / a 4 V m U e 5 e a e 5 c 6 P I u G Z 1 H u X e r g v m g H 9 0 W b e 5 e a e 5 c 6 P I u G Z 1 H u X e r g v m g H 9 0 W b e 5 e a e 5 c 6 P I u G Z 1 H u X e r g v m g H 9 0 W b e 5 e a e 5 c 6 P I u G Z 1 H u X W r u X W r u X W r u X W r u X e r w L B q e R b l 3 q b l 3 q b l 3 q b l 3 q b l 3 q c O z a H g W 5 d 6 l 5 t 6 l 5 t 6 l 5 t 6 l 5 t 6 l D s + i 4 V m U e 5 e a e 5 e a e 5 e a e 5 e a e 5 e a e 5 e a e 5 e a e 5 c 6 u C / a w X 3 R 5 t 6 l 5 t 6 l 5 t 6 l 5 t 6 l 5 t 6 l D r 7 T q Y P v F 2 3 u X W r u X W r u X W r u X W r u X e r g O 5 0 6 P I t y 7 1 J z 7 1 J z 7 1 J z 7 1 J z 7 1 I H 3 + n U 4 V m U e 5 e a e 5 e a e 5 e a e 5 e a e 5 c 6 + E 6 n n j y L c u 9 S c + 9 S c + 9 S c + 9 S c + 9 S T 9 w X 7 c m z K P c u N f c u N f c u N f c u N f c u 9 c R 9 0 Z 6 4 L 9 r c u 9 T c u 9 T c u 9 T c u 9 T c u 9 Q T 9 0 V 7 4 r 5 o c + 9 S c + 9 S c + 9 S c + 9 S c + 9 S T 9 w X 7 Y n 7 o s 2 9 S 8 2 9 S z 1 5 F p 0 8 i 3 L v U k / c F + 2 J + 6 L N v U v N v U s 9 e R a d P I t y 7 1 J P 3 B f t i f u i z b 1 L z b 1 L P X k W n T y L c u 9 S T 9 w X 7 Y n 7 o s 2 9 S 8 2 9 S z 1 5 F p 0 8 i 3 L v U k / c F + 2 J + 6 L N v U v N v U s 9 e R a d P I t y 7 1 J P 3 B d t 7 l 1 q 7 l 1 q 7 l 3 q y b P o 5 F m U e 5 e a e 5 e a e 5 e a e 5 e a e 5 d 6 8 i w 6 e R b l 3 q X m 3 q X m 3 q X m 3 q X m 3 q W e P I t O n k W 5 d 6 m 5 d 6 m 5 d 6 m 5 d 6 m 5 d 6 m 5 d 6 m 5 d 6 m 5 d 6 m 5 d 6 m 5 d 6 m 5 d 6 m 5 d 6 m 5 d 6 m 5 d 6 m 5 d 6 m 5 d 6 m 5 d 6 m 5 d 6 m 5 d 6 m 5 d 6 m 5 d 6 m 5 d 6 m 5 d 6 m 5 d 6 m 5 d 6 m 5 d 6 m 5 d 6 m 5 d 6 m 5 d 6 m 5 d 6 m 5 d 6 m 5 d 6 m 5 d 6 m 5 d 6 m 5 d 6 m 5 d 6 m 5 d 6 m 5 d 6 m 5 d 6 m 5 d 6 m 5 d 6 m 5 d 6 m 5 d 6 k X f K d T L / h + 0 e b e p e b e p e b e p e b e p e b e p V 7 w n U 6 9 Y B 9 9 c + 9 S c + 9 S c + 9 S c + 9 S c + 9 S L / h O p 1 6 w j 7 6 5 d 6 m 5 d 6 m 5 d 6 m 5 d 6 m 5 d 6 k X f K d T L 9 h H 3 9 y 7 1 N y 7 1 A v P o g v P o t y 7 1 A t 2 g P a C f f T N v U v N v U u 9 8 C y 6 8 C z K v U u 9 8 L 7 o w v u i 3 L v U 3 L v U C 8 + i C 8 + i 3 L v U C + + L L r w v y r 1 L z b 1 L v f A s u v A s y r 1 L v f C + 6 M L 7 o t y 7 1 N y 7 1 N y 7 1 A v P o g v P o g v v i y 6 8 L 8 q 9 S 8 2 9 S 8 2 9 S 7 3 w L L r w L M q 9 S 8 2 9 S 8 2 9 S 8 2 9 S 8 2 9 S 7 3 w L L r w L M q 9 S 8 2 9 S 8 2 9 S 8 2 9 S 8 2 9 S 7 3 y L L r y L M q 9 S 8 2 9 S 8 2 9 S 8 2 9 S 8 2 9 S 7 3 y L L r y L M q 9 S 8 2 9 S 8 2 9 S 8 2 9 S 8 2 9 S 8 2 9 S 8 2 9 S 8 2 9 S 8 2 9 S 8 2 9 S 8 2 9 S 8 2 9 S 8 2 9 S 8 2 9 S 8 2 9 S 8 2 9 S 8 2 9 S 8 2 9 S 8 2 9 S 8 2 9 S 8 2 9 S 8 2 9 S 8 2 9 S 8 2 9 S 8 2 9 S 8 2 9 S 8 2 9 S 8 2 9 S 8 2 9 S 8 2 9 S 8 2 9 S 8 2 9 S 8 2 9 S 7 3 y L L r y L M q 9 S 8 2 9 S 8 2 9 S 8 2 9 S 8 2 9 S 7 3 y L L r y L L r i O 5 1 6 x f e L N v c u N f c u N f c u 9 c q z 6 M q z 6 I r v d O o V + + i b e 5 e a e 5 e a e 5 d 6 5 V l 0 5 V l 0 x X c 6 9 Y p 9 9 M 2 9 S 8 2 9 S 8 2 9 S 7 3 y L L r y L L r y z + h X 7 K N v 7 l 1 q 7 l 1 q 7 l 3 q l W f R l W d R 7 l 3 q F T t A e + V Z l H u X m n u X e u V Z d O V Z l H u X e u V 9 0 Z V / d 4 l 7 l 5 p 7 l 3 r l W X T l W Z R 7 l 3 r l f d G V f 3 e J e 5 e a e 5 d 6 5 V l 0 5 V m U e 5 d 6 4 3 3 R j X 9 3 i X u X m n u X e u N Z d O N Z l H u X m n u X m n u X m n u X m n u X e u N Z d O N Z l H u X m n u X m n u X m n u X m n u X e u N Z d O N Z l H u X m n u X m n u X m n u X m n u X e u N Z d O N Z l H u X m n u X m n u X m n u X m n u X m n u X m n u X m n u X m n u X e u N 9 U e 5 d a u 5 d a u 5 d a u 5 d a u 5 d 6 g 3 f L 9 o b v l + 0 u X e p u X e p u X e p u X e p u X e p N 3 y / a G 8 8 i 3 L v U n P v U n P v U n P v U n P v U m / 4 f t H e e B b l 3 q X m 3 q X m 3 q X m 3 q X m 3 q X e 8 P 2 i v f E s y r 1 L z b 1 L z b 1 L z b 1 L z b 1 L v f G + 6 M a z K P c u N f c u N f c u N f c u N f c u 9 c b 7 o h v v i 3 L v U n P v U n P v U n P v U n P v U m + 8 L 7 r x v i j 3 L j X 3 L j X 3 L j X 3 L j X 3 L v X G + 6 I b 7 4 t y 7 1 J z 7 1 J v P I t u P I t y 7 1 J v v C + 6 8 7 4 o 9 y 4 1 9 y 7 1 z r P o z r M o 9 y 7 1 z v u i O + + L c u 9 S c + 9 S 7 z y L 7 j y L c u 9 S 7 7 w v u v O + K P c u N f c u 9 c 6 z 6 M 6 z K P c u 9 c 7 7 o j v v i 3 L v U n P v U u 8 8 i + 4 8 i 3 L v U u + 8 L 7 r z v i j 3 L j X 3 L v X O s + j O s y j 3 L j X 3 L j X 3 L j X 3 L j X 3 L v X O s + j O s y j 3 L j X 3 L j X 3 L j X 3 L j X 3 L v X O s + j O s y j 3 L j X 3 L j X 3 L j X 3 L j X 3 L v X O s y j 3 L j X 3 L j X 3 L j X 3 L j X 3 L j X 3 L j X 3 L j X 3 L j X 3 L j X 3 L j X 3 L j X 3 L j X 3 L j X 3 L j X 3 L j X 3 L j X 3 L j X 3 L j X 3 L j X 3 L j X 3 L j X 3 L j X 3 L j X 3 L j X 3 L j X 3 L j X 3 L j X 3 L j X 3 L j X 3 L j X 3 L j X 3 L j X 3 L j X 3 L j X 3 L j X 3 L j X 3 L v W O 7 x f t H d 8 v 2 t y 7 1 N y 7 1 N y 7 1 N y 7 1 N y 7 1 D t 2 g P a O f f T N v U v N v U v N v U v N v U v N v U t d 2 A H a h X 3 0 z b 1 L z b 1 L z b 1 L z b 1 L z b 1 L X d g B 2 o V 9 9 M 2 9 S 8 2 9 S 1 0 8 i x b P o t y 7 1 I U d o F 3 Y R 9 / c u 9 T c u 9 T F s 2 j x L M q 9 S 1 2 8 L 1 q 8 L 8 q 9 S 8 2 9 S 1 0 8 i x b P o t y 7 1 M X 7 o s X 7 o t y 7 1 N y 7 1 M W z a P E s y r 1 L X b w v W r w v y r 1 L z b 1 L X T y L F s + i 3 L v U x f u i x f u i 3 L v U 3 L v U x b N o 8 S z K v U v N v U v N v U v N v U v N v U t d P I s W z 6 L c u 9 T c u 9 T c u 9 T c u 9 T c u 9 T F s 2 j x L M q 9 S 8 2 9 S 8 2 9 S 8 2 9 S 8 2 9 S 1 0 8 i x b P o t y 7 1 N y 7 1 N y 7 1 N y 7 1 N y 7 1 N y 7 1 N y 7 1 N y 7 1 N y 7 1 N y 7 1 N y 7 1 N y 7 1 N y 7 1 N y 7 1 N y 7 1 N y 7 1 N y 7 1 N y 7 1 N y 7 1 N y 7 1 N y 7 1 N y 7 1 N y 7 1 N y 7 1 N y 7 1 N y 7 1 N y 7 1 N y 7 1 N y 7 1 N y 7 1 N y 7 1 N y 7 1 N y 7 1 M 2 z a P M s y r 1 L z b 1 L z b 1 L z b 1 L z b 1 L 3 T y L N s + i 3 L v U z e 9 0 a n 6 / K P c u N f c u d f M s 2 j y L c u 9 S N 7 / T q b G P v r l 3 q b l 3 q Z t n 0 e Z Z l H u X u v m d T o 1 9 9 M 2 9 S 8 2 9 S 9 0 8 i z b P o t y 7 1 M 0 / o 2 / s o 2 / u X W r u X e r m W b R 5 F u X e p e b e p W 7 s o + / m W Z R 7 l 7 p 5 F m 2 e R b l 3 q b l 3 q Z v 3 R Z t / d 4 l 7 l 7 p 5 F m 2 e R b l 3 q b l 3 q Z v 3 R Z t / d 4 l 7 l 7 p 5 F m 2 e R b l 3 q b l 3 q Z v 3 R Z t / d 4 l 7 l 7 p 5 F m 2 e R b l 3 q b l 3 q b l 3 q b l 3 q b l 3 q Z t n 0 e Z Z l H u X m n u X m n u X m n u X m n u X u n k W b Z 5 F u X e p u X e p u X e p u X e p u X e p m 2 f R 5 l m U e 5 e a e 5 e a e 5 e a e 5 e a e 5 e a e 5 e a e 5 e a e 5 f G i 4 u X D k Y + D k Z C D k Z G D k Z K D k Z O D k Z S D k Z W D k a P 2 o P R f 0 9 / M B x L D y Z e c D A 9 m H j B 0 f R g 9 M Q 9 G P 1 n 9 W D i B c f T g 0 l e c E A 9 m H j B 1 4 4 e j J 6 8 B x M v O K U e T P K C c + r B x A u + f f Q H w 1 H 1 Y O I F h 9 W D S V 5 w X D 2 Y e M G X k B 6 M n s M H E y 8 4 s / 5 g O L Q e T L z g 2 H o w y Q s u l x 5 M v O C P 9 A 8 m e c H h 9 W D i B V d M D 0 b f 2 x x M v O C n q Q e T v O A M e z D x g p u m B 5 P / 7 u J n q j 8 Y f q h 6 M M k L j r I H E y + 4 c H o w + e 8 u f r R 6 M M k L D r Q H E y 8 4 0 h 5 M 8 o K L p w c T L z j W H k z y g o P t w c Q L r p 8 e T P 6 7 i 8 P t w S Q v O N 4 e T L z g g H s w y Q u u o R 5 M v O C Q e z D J C 4 6 5 B x M v u I x 6 M P n v L o 6 6 B 5 O 8 4 L B 7 M P G C 4 + 7 B 2 A u X O x 2 M v Q y Z d 4 f M u 1 z w d D D 2 w h V P B 2 M v X P J 0 M P E i 8 y 7 3 P B 1 M v M i 8 y 1 V P B x M v u B h w M P E i 8 y 7 3 P f 1 g M u 9 y 4 9 P B x A v u B x x M v M i 8 y 7 V P B x M v M u 9 y 8 9 M P h m s C B x M v M u 9 y + 9 P B x I v M u 1 w A d T D x I v M u d 0 D 9 Y D L v c g v U w c Q L f k 5 7 M P E i 8 y 5 X Q R 1 M v M i 8 y 2 1 Q P x h + X H s w 8 S L z L j d C H U y 8 y L w 7 8 O W n B x M v + L H t w c S L z L v c D H U w f k 5 f u q E e m H j B T 2 8 P J n m R e Z c L o g 7 G c 9 2 l I u q B i R f 8 E P d g k h e Z d 7 k n 6 m C S l 5 2 / P + K q q I N J X m T e 5 b a o g 4 m X k r w U f 3 / E j V E H k 7 z I v M u l U Q c T L 7 j u e j D + / o i L o w 4 m e Z F 5 l 7 u j D i Z e c O v 1 Y P z 9 E f d H / Z h a Z d 6 N z L t c I X U w 9 h J c f j 0 Y f 3 / E N V I H 4 7 x E 5 l 1 u k v r B Z N 4 N 7 s A e j P + 7 y 2 1 S B + O 8 R O b d y L z L j V I H E y 8 y 7 3 K p 1 M E k L z L v R u Z d L p Y 6 m H i R e Z e 7 p Q 4 m X m T e j c y 7 3 C 9 1 M P E i 8 y 5 X T B 1 M v M i 8 G 5 l 3 u W b q Y O J F 5 l 1 u m j q Y e J F 5 l 8 u m D i Z e Z N 7 l v q m D i R e Z d 7 l y 6 m D i R e Z d b p 0 6 m H i R e Z e L p w 4 m X m T e 5 e 6 p H 0 z m X W 6 f O p h 4 k c 9 3 u Y D q Y O J F 5 l 3 u o D q Y e J H P d 7 m G 6 m D i R e Z d b q I 6 m H i R e Z f L q A 4 m X m T e j c y 7 X E h 1 M H l O 4 6 t X D y Z e 5 P P d y L w b m X e 5 l + p g P N d d m q n u T D 7 f 5 W 6 q g 0 l e Z N 7 l e q q D y V z X / P 0 R N 1 Q d T P I i 8 + 6 U e Z d b q g 7 G e b n 0 V D 0 w 9 s J N V Q f j v E y Z d 7 m s 6 m C c l 0 t d 1 Q M T L / L 5 7 p R 5 d 8 q 8 y 5 1 V B + O 8 T N y 2 P Z h 4 k X l 3 y r w 7 Z d 7 l 6 q q D S V 5 w 6 f Z g 4 k X m 3 S n z 7 p R 5 l x u s f j D Z Z 5 i 4 e 3 s w 8 S L z 7 p R 5 d 8 q 8 y 0 V W B 5 O 8 4 A r u w c S L z L t T 5 t 0 p 8 y 7 3 W R 1 M v M i 8 y 5 V W B 5 O 8 y L w 7 Z d 7 l W q u D i R e Z d 7 n Z 6 m D i R e b d K f M u t 1 s d T L z I v M s F V w c T L z L v c s f V w c S L z L t c c 3 U w 8 S L z L j d d / W A y 7 3 L X 1 c H k O Y 1 v d T 2 Y e J F 5 l w u v D i Z e Z N 6 d s s 8 w 8 e W u B x M v 8 v k u 9 1 4 d T L z I v D t l n 2 H i O 1 4 P J l 7 k 8 1 2 u v z q Y e J F 5 d 8 o + w 8 R X v R 5 M v M j n u 9 y C d T D x I v P u g i / Z O h g / p 7 k K 6 2 C c F y 7 D O h h 7 4 T q s g 3 F e F t n f 5 U a s H 0 w + 3 + V O r I O J F 5 l 3 F 3 z l 1 s H 4 + y M u x j o Y 5 4 W r s Q 4 m X m T e X f D N W w f j / + 5 y P 9 b B J C 8 y 7 y 4 y 7 3 J H 1 s E k L 7 K / y z V Z B 5 O 8 y L y 7 y L z L V V k H k 7 z I / i 6 3 Z R 1 M 8 i L z 7 i L z L j d m H U z y I v u 7 X J p 1 M M m L z L u L z L t c n H U w y Y v s 7 3 J 3 1 s E k L z L v L j L v c n / W w S Q v s r / L F V o H k 7 z I v L v I v M s 1 W g c T L z L v c p P W w S Q v M u 8 u M u 9 y m 9 Y P J v M u 9 2 k d T L z I 5 7 u L z L u L z L t c q n U w 8 S L z L v d q / W D y + e 4 i 8 + 4 i 8 y 5 3 a x 1 M v M i 8 y / V a B x M v M u 9 y w 9 Y P J v M u d 2 w d T L z I 5 7 t c s 3 U w 8 S L z L j d t H U y 8 y L z L Z V s H Y y 9 c t 3 U w 9 s K F W w d j L 1 y 5 d T D 2 w q V b B x M v M u / + u n f r / / v v / v a / / W 9 + + v E / / + Z v / t M f / v j b v / 7 0 1 3 / 9 5 9 / / 5 Q 9 / / s v v / / r T / / O v f / i X 3 / 7 j b / / 6 N z / 9 + 5 / + / r e / + + P v / 9 3 f / d 9 / + O d / + 2 / + 5 u / / 8 M 9 / / u k f f v t P v / v D b / / x z 3 / z t + O 8 x n / 8 0 z / 8 9 n e / / 3 9 / / J / / + t M / / + X P / / T n / / y H H / / r O K / w v x 3 / x 3 / 5 / f / w + 9 / + 4 + / / 8 t d / a 1 / 1 b 3 / 6 3 7 / + v / / D H / / 4 d / / w 2 z / + 9 i 9 / / f f / 8 p d / / f 3 / c X 6 9 j 5 N c v s z f / + W 3 f / r r / / n n v / z T L 3 / v v / / x 9 z 2 + G B 3 v b / / r f / 2 b m 7 L 5 0 3 / 8 0 + 9 / G p d f w f z T v / 7 T 7 3 7 / l 5 / h Y n A 1 u F 3 h / / i n f 9 m W f 3 c c 7 2 e 2 C y u 7 a B s c L 6 V D a Z R O O f B Y D K q j s S n d l a q o o a b y k i N n G F R P 0 S x F w x Q 1 F T U V C 1 T K o H q a m q j p i f r p P / 3 + d 3 h g g / M K f 3 X e R d h q F 9 0 M 7 g b L Y B v 8 c U P y a c c w q I L G V L o o V U t D N Y 3 d j l w G 1 V N e S j 1 J a i p q K p a m r A b V U z R P 0 U D F E / X T / / z b v / B N d Y G / O v A U t t h F V 4 O b w d 1 g G W w 5 7 I 9 7 S q D 6 G V E 6 l a q k o Z b G Z k f e D a q m 0 Z q G l 1 J P k p q K h S m L Q f U U j V M 0 T 1 F T U V P T I j W H / f v 8 9 B 9 + J 7 e j w G l w M b g a 3 K 7 w N n Q y K 7 t o G / x x P x p V Q 0 M V j S k H H o t B d T Q 2 p b t S F T X U V F 5 y 5 A y D 6 i m a p W i Y o q a i p m K B S h l U T 9 M T 9 e N 2 / C / 2 B E Q 4 D S 5 X e J s r m W 1 2 0 d 1 g G W y D P z 8 C m Q 4 5 7 o h B N T Q W p a t S 1 T T U 0 y g 7 c g u M e o o n S a M U N R U 1 F Y t T N o P q K R q o a K K m m p p q a v z 0 P / 3 r n + j E w u a V 3 W 9 H g a v B T b 7 k b n + w 5 A + 2 s B 9 3 o 1 x 1 D K V R q o q G O h q r H d k k D b U 0 S m k b j Z q K m o p F K d O g e o q G K Z t S N R U 1 F Y v U f N m / z w / 2 R 3 4 A C p w G F 4 O r w e 0 K H + 4 4 Y m U X b Y M / 3 3 J M 1 d B Q R W P K g c d i U B 2 N T e m u V E U N N Z W X H D n D o H q K Z i k a p q i p q K l Y o F I G 1 d P U R E 1 P 1 E / / 4 f / 6 s 3 w T y H B e 4 e 1 D G W a r X X Q z u B s s g 2 3 w + C Y Q T z u G Q R U 0 p t J F q V o a q m n s d u Q y q J 7 y U u p J U l N R U 7 E 0 Z T W o n q J 5 i g Y q a m q q q a m R + u n v f v 8 v O J B e 2 P 1 2 F L g Y X A 1 u B n c 5 b A l r u + i P 2 9 H o U K q K h j o a i 5 x 4 r A Z V 0 t i V l l I 1 F T U V j V I M q q d o m K J p i p q K m o o l K i 1 w e q J + + l / / g b + o w W l w M b h e 4 e 1 D G W a 7 X b Q M t s E f t 5 x R N T Q i 5 x 3 T o C o a q 9 J N q X o a K m q 0 H D k v g 5 4 k j V I 0 S 1 F T U V O x P G U 3 q J 6 i i Z q a q O m J + u l / + f N / 5 h v y A m 8 f y j B b 7 K K r w c 3 g b r A M t h z 2 x / 0 o U P 2 M K J 1 K V d J Q S 2 O z I + 8 G V d N o T c N L q S d J T c X C l M W g e o r G K Z q n q K m o q a m R + u m / / 8 M / 4 N B 5 Y f c n o M D F 4 G p w M 7 j L Y U t Y 2 0 V / 3 H F G h 1 J V N N T R W O T E Y z W o k s a u t J S q q a i p a J R i U D 1 F w x Q T F R U V F R U L V F r g V E 3 T A / X e T N u f b s c L u 9 + O A h e 5 6 i p s s 4 v u B s t g G z y X Q R + p C R o x q I b G o n R V q p q G e h p l R 2 5 L g 3 r K U K p R i p q K m o r F K Z t B 9 R Q N V D R R U 0 1 N N f W 9 w v d 4 P z K b V 3 a / H Q W u B j e D u 8 G S w 7 a w c x U U b k e j U a q O h k o a q x 1 5 M 6 i W R i l t o 1 F T U V O x L G U a V E / R N E X j F D U V N Z W 7 q e 9 f W / j e S 3 u 8 p Z j N K 7 v f U g J X g 5 v B 3 W D J Y V v Y u Q k K t 5 T R K F V H Q y W N 1 Y 6 8 G V R L o 5 S 2 0 a i p q K l Y l j I N q q d o m q J x i p q K m o p F a r 4 M e q L e S 2 u P X 9 T g N L g Y X K / w N n M y 2 + 2 i Z b A N n q u g c E M a j Z x 3 T I O q a K x K N 6 X q a a i o 0 X L k v A x 6 k j R K 0 S x F T U V N x f K U 3 a B 6 i i Z q e q L e a 2 n w B P w v f M f x H 1 y E r X b R z e B u s A y 2 w X M T 9 O n G M D 9 D B Y 2 p d F G q l o Z q G r s d u Q y q p 7 y U D q V q K m o q l q a s B t V T N E / R Q E V N T T U 1 N V K / 2 X 5 z / X P f 7 5 f 4 X t 1 7 v h c F L g Z X g 5 v B n U 5 a B N o u d 2 6 A w n P P q M o Z a m c s d N y x I l E x 5 + 4 n P P G M q q O o o 3 B 2 g k T d R K M T z U 7 U U d R R M E J p I t P z 8 9 4 9 e x 4 s B U 6 D i 8 H 1 N / v z U T c C u 1 2 u D L b B c 9 M T b y 2 m o c O O i U S 1 n D u e 8 G g z q o a G K h p N 5 8 0 L i e d G g x N N T t R R 1 F E w Q N m R q J t o f q b m Z 3 p + 3 j t m 8 B 3 d r + D l f R K I F r v k a n A z u B s s g 8 1 n P X c 6 H 5 i 6 G X c 5 n 8 8 0 o 6 p o q K N x l 3 S e + O 7 o Z K p o 3 B 1 9 P t e M e o b U U y R H u V s 6 m T q K B i m a p K i n q K c p a Z p 3 S 5 d P O b / 2 z p 5 v Q o H T 4 G J w N b j d 4 P d Z d 0 Z l l 2 y D 5 y 4 n P A G N q q B x N 3 R q v w s 6 m f o Z d 0 G f T 0 G j q m m o p 9 w 9 n b f E 3 d L J 1 F E 0 R d E Y R T 1 F P U W y l L u l k 6 m j 6 V l 6 b 5 Q 9 3 2 o C p 8 H l N + P 1 / G B f k W x 2 w d 1 g G W y D 5 w b n 8 4 2 G h / 0 x Z y J S M + f 2 J j z r j K q i o Y 5 G 8 Y E b U d R P P D 0 a n 6 i l q K V w i H 7 M m o j U T z R E 0 R R N t T T V 0 o + I D T g v k u 8 d u + e n n M D V 4 G Z w N 1 h 4 1 E Z y L m v C M 8 5 o l K q f o Y L G y g f e G K m d c 1 M T n n B C o 5 a i l s I J y m S k f q I J i k Y o a i l q K R y k + e J / l / e 6 2 P P T T e A 0 u B h c D W 4 3 e B k k E Z V d s g 2 e + 5 l w k x l V Q e N u 6 D p I M l M / 4 y 7 o 8 w l n V D U N 9 Z S 7 p + s g y U w d R V M U j V H u n s 6 v q p Y i S c r d 0 X W M t B t C k z Q 9 S e 8 t s f s r T 3 N D H z c h / r m F 0 W q X 3 A z u B s t g G z y 3 M u + H H e J m q J x x t / P 5 l D O q j o Z K G n d L 1 w 9 V m K m j 3 B 1 9 P u e M q q e o p 0 i Q c r d 0 v Q X t q p q k a J S i n q Z 6 m p a m 3 + Q 3 V 3 D 5 S d 3 X u t n z L S h w M b g a 3 A z u d N I i 0 H a 5 c w v z k Q 6 l K m e o n b H Q c X 8 M m U R U z L l / + U h L q T q K O g p n J 0 j U T T Q 6 0 e x E H U U d B S O U u 5 / L r T P p 1 v l a D n u + d Q Q u B l e D m 8 G d T l o E 2 i 5 3 b l v C r W N U 5 Q y 1 8 + P W g e P + u H W I q J h z z x J u H a P q K O o o n J 0 g U T f R 6 E S z E 3 U U d R S M 0 I / v z Y B M d T M 9 P + 8 t s M f D G J w G l x u 8 D I 6 I N r v k b r A M t s F z s x J u P j z t u O s 5 m d o Z d z 2 f Y 6 N R l T T U 0 r h r u g 6 O y K K O 4 h n S E E U 9 R T 1 F k p S 7 p Z O p o 2 i U o l m a n q X 3 g t f j h X + z w s 1 N Y L H L r Q Y 3 g 7 v B M t h 0 0 v F C o k 7 O R U p 8 t j F V P U P 9 j A 3 P u y N R N e c K J T 7 b m H p u 1 F E w P V m Q q J t o e K L p i T q K O p q Y o T n w 3 + S 9 + / X 8 b B M 4 D S 4 G V 4 P b L 2 t q 9 5 P u B M o u 1 w b P z U l 4 r h l V O W P S a d 9 b k 0 8 D p V 5 x U 7 o r V U V D H e V F 5 3 1 v T T 4 N l H p F T U 4 0 O l F H U U f B B L 2 3 J h + / F 7 N b w P P z 3 u 6 i W w v h N L j 8 s q h 2 P + t K Y L P L 7 Q b L Y B s 8 N y e f b y 0 6 6 3 t r 8 o G o l X N z E p 5 l R l X Q U E O j 8 L x N J O o m n h s N T t R R 1 F E w P + + t y Q e i b q L x i e Z n q q O p j r 7 3 u R 7 m W k b z h j 6 / V 2 O 4 G t w M 7 g a L z 9 q M z r 1 J + l 5 N 6 F 3 P 5 z B p V B W N u 6 P z x H d F D 3 u T 9 L 2 a 0 L u l z 4 H S q H q K x C h 3 S w 9 7 k / S 9 m l A N U t R T 1 F M k T f N u 6 W F v 8 v k m / N r 1 e n 7 6 C Z w G F 4 P r D V 4 + N k G 0 2 y X L Y B s 8 N y f h R j R 6 F 3 T 9 2 I S Z 6 h l 3 P 5 9 P Q a N q a a i m c f d 0 / d i E m W d I Q x R N U d R T 1 F M k S r l b e t i b h J v Q b g n P 0 n u r 6 / l W E z i / V t T u T / Y F y W o X 3 A z u B s t g G z w O C m f 9 X p t 8 H D Q R T f 1 y i 1 L V M 9 T P 2 P l I x U j l n G u T 8 J g z q t m J W g o H 6 H t n 8 m n S 1 G t q g K I J i l q a a m l K i r 4 W v h 7 + K u 8 d s u d H n M D F 4 G p w M 7 j j U Q t J 2 w X P t U l 4 w B l V P U P 9 j A X P + 7 0 z + Y B U z r k 2 C Y 8 3 o 2 o p a i k S o D B S P 9 E A R R M U t R S 1 F M 7 R 9 8 7 k H U 1 P 0 X u Z 6 / n R J n A a X A y u N 3 i Z I h H t d s k y 2 A b P t U m 4 y Y z e B V 2 n S G a q Z 9 z 9 f D 7 h j K q l o Z r G 3 d N 1 i m T m G d I Q R V M U 9 R T J U S R I u T t 6 W J q E Z 5 z d E J q k 6 U l 6 L 3 P d 2 + D D a D J a b u j j B h S 4 G d w N l s H m s 5 5 L k w / s b u b z B j R 6 9 / M 5 Z h p V R + M u 6 f q J C j N V N O 6 O P p 9 z R t V T 1 F M k R 7 l b e l i a f L y q B i m a p K i n q K c p a Z p y n 3 0 v B z 5 + S Y P T 4 G J w N b h d 4 e 0 N X 8 z K L t o G z / X J R 6 q G h i o a U w 4 8 F o P q a G x K d 6 U q a q i p v O T I G Q b V U z R L 0 T B F T U V N x Q K V M n j 3 d H + F 5 f M t J X A a X A y u B r c r v N 1 S z M o u 2 g b P t U q 4 p Y y q o j H l w G M x q I 7 G p n R X q q K G m s p L j p x h U D 1 F s x Q N U 9 R U 1 F Q s U C m D 6 m l q o q Y n 6 r 0 a 9 n x D C p x X e K + y Q 7 b a R T e D u 8 E y 2 A b P V c u n O 2 M Y V E F j K l 2 U q q W h m s Z u R y 6 D 6 i k v p Z 4 k N R U 1 F U t T V o P q K Z q n a K C i p q a a + l 6 c e z q x s H l l T 0 9 A h K v B z e B u s O S w L e x 8 h y U + A Z l G q T o a K m m s d u T N o F o a p b S N R k 1 F T c W y l G l Q P U X T F I 1 T 1 F T U V C x S 8 2 X Q E / V e K H t + A g q c B h e D 6 x X e X u P M b L e L l s E 2 e C 5 l w g 1 p N H L e M Q 2 q o r E q 3 Z S q p 6 G i R s u R o 6 L i U d I s R c M U V R V V F Q t U d o M q K h q p 6 Z F 6 7 5 L R P Y d w X u F t 6 m S 2 2 k U 3 g 7 v B M t g G z 2 3 N 5 6 l T o A o a U + m i V C 0 N 1 T R 2 O 3 I Z V E 9 5 K f U k q a m o q V i a s h p U T 9 E 8 R Q M V N T X V 1 N R I v d f K H k f S C 3 v 4 J p D h Y n A 1 u B n c 5 b A l r O 2 i 5 w 4 n P A K N q q K h j s Y i J x 6 r Q Z U 0 d q W l V E 1 F T U W j F I P q K R q m a J q i p q K m Y o l K C 5 z q a X q i 3 r t n z 8 9 H g d P g c o W 3 B y S z z S 6 6 G y y D b f D c 5 Y Q b k o 8 7 Y l A N j U X p q l Q 1 D f U 0 y o 7 c A q O e 4 k n S K E V N R U 3 F 4 p T N o H q K B i q a q O m J e q + j P d 9 y F 3 j 7 W I b Z Y h d d D W 4 G d 4 N l s O W w 5 + s w 4 Y 4 z G q V T q V o a q m l s 9 h f a D a q n 0 R o H N R W P k p q K p S m L Q f U U z V M 0 U F F T U V P z Z X f O s H + f 9 4 7 a 8 / 0 o c B p c D K 4 G t y u 8 f S 7 D r O y i b f D c 9 o Q b 0 q g q G l M O P B a D 6 m h s S n e l K m q o q b z k y B k G 1 V M 0 S 9 E w R U 1 F T c U C l T K o n q Y n 6 r 2 P 9 n z L C Z w G l y u 8 T Z 3 M N r v o b r A M t s F z 9 x N u O T 7 u i E E 1 N B a l q 1 L V N N T T K D t y C 4 x 6 i i d J o x Q 1 F T U V i 1 M 2 g + o p G q h o o q a a m m r q l 9 2 0 v F 6 v N / z V D u g j m j f 0 c T M K X A 1 u B n e D x W d t R l 8 7 o H D N c X f z + f T j 6 6 q f o Y L G 3 d D 1 d 2 q Z q Z 9 x F / T 5 5 B M a t R S 1 F L G U u 6 V f b 4 D S V T V F 0 R h F P U U 9 R b I 0 7 5 Z + v Q F K 9 n / e Z a M v a X A a X A w e L 4 i 8 o s t b J e R P 7 Q b L Y B v 8 2 g D l 2 9 B o 6 G 8 y J h J V 8 7 X 7 S V Q F D T U 0 V N F o O m 9 e S D w 7 G p 5 o e q K O o o 6 y 4 X l 3 J O o m n p + f t 8 / w B h I 4 D R 7 v i H w 8 6 0 p g s 8 v t B o s u 2 f a n v v Y 8 8 c a h i 4 4 g U S N f C 5 5 8 4 x h V O U P t D N Q z m k j U T T w z G p q o o 6 i j Y H Z + 3 D R E 1 M 3 X U i f f O B Z / d T T V 0 S + 7 e D A 4 I p o 3 9 P H E E r g a 3 A z u B o v P 2 o y + 9 j m f 2 d 3 M 5 9 h o V P 0 M F T T u h j 5 e x o J M / Y y 7 o M / B U W j u l j 5 v Q a M S o t w t f b y M B Z k Y i k Y o 6 i j q K J K j a T n 6 e a N M n m o I p 8 H F 4 G r w e D f k 4 3 + g d g J l l 2 u D X / u b P B I a V T l j 0 m n H g k S 9 f C 1 u 2 p O N q S o a 6 i g v O m 8 G E n U T T U 4 0 O l F H U U f B B K W Q q J u p + Z m e n 5 / X y v D G E 3 i 8 H v L x s A u B 1 S 6 3 G d w N l s E 2 O F 5 0 1 D G Q q J S v B U 1 + p h l V P 0 M F j R 3 P W 0 j U z d d q J j / P j K q j q K N g f L I i U T f R 9 E T j E 3 U 0 1 d H x g s j n 4 x L 4 Z Y E O n 2 U C V 4 O b w d 1 g 0 U m b w N c a J j / L j E a p 2 h m q Z 6 x 4 3 g 2 J m v n a w O R n m d C o o 6 i j Y H g y k a i b a H a i 4 Y k 6 i j o K Z m i + k H h + f l 4 B w 2 e Z w G l w M b j e 4 L X m g N B u l y y D b f B r 6 Z J v P q N 3 Q R 8 1 B 8 h U z 7 j 7 + X y m G b 1 b + n X h u H y n R n 8 y d 0 f X 9 6 x Y g j R C 0 Q x F L U U t R Y I U c R R 1 F E 3 S 1 C R N T 9 L P a 2 F 4 G / 4 a X j 4 u Q b T Y J V e D m 8 H d Y B l s P u v X o u U X u / 8 i g l x 1 3 O 1 8 P g C N q q O h k s b d 0 v U T E 2 b q a N w l f T 4 E j X q I 1 F M k S L l b u n 5 i Y l f V J E W j F P U U 9 T T v n i 5 V W j + + g 3 l + 5 P + 8 C Y Z P O 4 G L w d X g Z n D H o x a S t g t + b V f y s 8 6 o 6 h n q Z y x 4 3 r E y U j l f i 5 U 8 a h p V S 1 F L k Q C F k f q J B i i a o K i l q K V w j t K I p v q Z n q K f d 7 / w O S d w G v z 5 1 Z C P h 1 2 R b H b B 3 W A Z b I N f 2 5 R 4 A + J h R x i p m a 9 F S n 7 E G V V F Q x 2 N 4 g M 3 o q i f e H o 0 P l F L U U v h E G V j p H 6 i I Y q m a H q K f t 7 m w l v s 1 / A y S i J a 7 J K r w c 3 g b r A M N p / 1 a 3 v y m a m b c Z f z + Y Q z q o q G O h p 3 S d d J k p k q G n d H n 8 8 4 o 5 4 h 9 R T J U e 6 W r p M k M 4 1 R x F H U U d T R l C T N u 6 H L z + W + d r n G / T g 3 9 P G E E 7 g Y X A 1 u f J y d U d k l 2 + C 5 M / l I 7 3 Y + b 0 G j d 0 P X j 1 S Y q Z 9 x F / T 5 l D O q m o Z 6 y t 3 T 9 U M V Z u o o m q J o j K K e o p 4 i W c r d 0 s n U 0 d Q s T c / S e y P s 8 b g G v / Y C v 9 H l p 3 Q A V r v c Z n A 3 W A b b 4 H j R U Y 9 x B Y h K G V P p o l T 9 D B U 0 d j x v I V E 3 e S n 1 3 K i j q K N g f L I i U T f R 9 E T j k 7 u j X 7 0 h E 2 8 d g f O X H b W n W w f A a p f b D O 4 G y 2 A b / H H r w F H f + 5 K P t 4 5 d c S p d l K q f o Y L G j u c t J O r m 3 J m E W 8 e o O o o 6 C s b n v S / 5 e O v Y F T U 9 0 f h E H U 1 1 N D l D 7 0 2 v p 7 H x 1 + h j b B S 4 G F w N b g Z 3 P m s x a r v k u T E J Y 6 N R F T T U 0 L g r u g 6 O z F T Q E E P j r u h z a B Q a t R T L 0 N 3 R w 7 4 k D I 1 G N U V R S 7 l b + r w J + c R 3 S w 8 7 k 8 9 j 4 d d m F z 3 b E H 7 t B T 4 8 2 + x P r f S n N g K 7 X a 4 M t s F z Y x J u M K O h w w 6 0 M l T L u T G J z z W m a m i o o t F 0 3 v e 2 5 A P x z G h o z o 1 J u L W M q q N g g N 7 b k g 9 E 3 U T z M z / y 8 / x 6 S 7 z n v l a + H r / q L x t q 9 8 N O A o t d b j W 4 G d w N l s G m k 7 6 X J Z 9 m S b v g u T A J D z S j q m e o n 7 H h e X c k q u Z c m I T H m V H P j T o K p u e 9 L P k 0 S + o V N T z R 9 E Q d R R 1 N z t A v K 1 8 P f 5 H 3 x t f z v C h w M b g a 3 A z u d N I i 0 H a 5 c 2 E S H m V G V c 5 Q O 2 O h 4 7 6 X J R + I i j k X J u F R Z l Q d R R 2 F s x M k 6 i Y a n W h 2 o o 6 i j o I R e i 9 L P j x Z 1 M 3 0 / L z X u J 7 n R 4 H T 4 H K D 3 / P s y m i z S + 4 G y 2 A b P B c m 6 R s 1 O u 2 4 6 3 l Y l 6 R v 0 o T e D X 3 O k k b v l h 4 W J h / Y 3 d H D u i R 9 k y Z U I x S 1 F L U U y V H u j h 7 W J e m b N K G a p K m e p n r 6 3 n V 7 O D C j e U M f t 6 D A 1 e B m c D d Y f N Z m d K 5 L w i 1 o 9 K 7 n 8 / l n V B W N u 6 P r p y X M 1 N C 4 K / p 8 B g q N e o p 6 i s Q o d 0 s P 2 5 J w E x r V I E U 9 R T 3 l w 9 P 9 L b H 8 j / P e 5 n p + 3 A m c B h e D q 8 H t C m + v w G N W d t E 2 e G 5 N w t 1 m V B W N K Q f + X p p 8 m j b 1 q p v S X a l q G u o p L z z w 9 9 L k 0 7 y p 1 9 Q U R W M U t R S 1 l J 0 P X I z U z 9 Q c T c / R e + P r + T Y U O L 8 W 1 O 6 n X Z C s d s H N 4 G 6 w D L b B o 4 c d z v q 9 N P m A V M y 5 N w m P O q N q a K i i s f O B i 5 H 6 O f c m 4 U F n V C 1 F L Y U z 9 L 0 0 + Y D U T z R D 0 R B F L U 2 1 9 L 3 R 9 T R R I p o 3 9 P G U E 7 g a 3 A z u B o v P 2 o z O r U l 4 x h m 9 6 / m 8 z Y y q o n F 3 d J 0 o m a m h c V f 0 + Y w T G v U U 9 R S J U e 6 W H r Y m 4 S n H f 1 J j F L U U t R T J 0 r w 7 e t i b f L 4 F v / a 5 8 n A L / h p 9 j J o C F 4 M r f 8 W N 0 W 6 X L I N t 8 N y c f K R 3 O 5 8 3 I R 5 3 3 P 0 8 7 E 0 + X v X u 5 / M 5 Z 1 Q t D d U 0 7 p 6 u n 6 4 w U 0 f R E E V T F P U U 9 R S J U u 6 W H v Y m H 6 + q W Z q a p e l Z e m + G P X 7 Z X 1 b V v t H l x 3 U A F r v c a n A z u B s s g 0 0 n f W 9 N P h B 1 c m 5 O P t K p V P U M 9 T M 2 P O + O R N W c m 5 O P / / Y v p Z 4 b d R R M z 3 t r 8 o G o m 2 h 4 o u m J O s r d 0 X 1 z 8 v n W m X T r A F j s c q v B z e B u s A w 2 n f S 9 N f l 4 6 8 g F z 8 1 J u H W M q p 6 h f s a G 5 9 2 R q J p z c x J u H a O e G 3 U U T M 9 7 a / L x 1 r E r a n i i 6 Y k 6 C u Z n Y n 7 e G 5 M P / x 7 v P a / H L 2 V w G l w M r g a 3 G 7 y + v Y R Q 2 S X b 4 L k z C Q O j U R U 0 7 o Y + 3 l 6 C T P 2 M u 6 D P g d G o a h r q K X d P H + 8 v Q a a O o i m K x i j q K e o p k q X c L T 3 s T M L A a H 7 f 6 1 3 P t 5 r A a f D r h Y r 3 W 3 s l s N n l d o N l s A 2 e m 5 P P t x m d 9 b 0 1 + U D U y r k 5 i c 8 1 p i p o q K F R e N 4 m E n U T z 4 0 G J + o o 6 i i Y n / f W 5 A N R N 9 H 4 R P M z 1 d F U R 1 / v V H w 4 L o H v 5 c D n Z 5 v A 1 e B m c D d Y d N I m M F 5 2 v X N 1 E p 5 r R t X O U D 1 j x f N u S N T M u T o J z z S h U U d R R 8 H w v N c m n 4 Z J v a J m J x q e q K O o o 2 C G 3 m u T T 2 P j 1 3 r X 8 7 N M 4 D S 4 G F w N f r 1 O 8 X 7 S n U D Z 5 d r g u T q J t x Z T l T M m n f a 9 N v l A 1 M u 5 O g n P M q O q a K i j v O i 8 7 7 X J B 6 J u o s m J R i f q K O o o m K D 3 2 u Q D U T d T 8 z M 9 P + + F L v h + j e G 8 w c u 7 S R C t d s n N 4 G 6 w D L b B c 3 X y 4 T u n u 5 2 H x U n 6 X k 3 o X d D n M G l U J Y 2 7 p Y f V y Q e m j n J 3 9 P l c M 6 q e o p 4 i Q c r d 0 s P q J H 2 v J l S j F P U 0 1 d O 0 N L 2 3 v R 7 + M j f 0 c R M K X A y u B j e D O 5 + 1 G L V d 8 l y e h C e g U R U 0 1 N C 4 K 7 p + b M J M B Y 2 7 o c + n o F H 1 F P U U S 9 H d 0 s P q J N y E R j V H U U 9 R T 5 E w 5 W 7 p + q N u 8 / v e 6 H p + 3 g m c B h e D 7 9 c p 3 p / r G 5 L d L l g G 2 + C 5 N w k 3 m t H g a X / M m Y h U z b k 1 C c 8 6 o + p o q K T R e O D v l c m n U V P T o / G J 5 i d q K W o p n K L v l c m n Y V O v q S m a m q L p K X r v e z 1 + 2 a / 9 t I d v H Z E s d s H V 4 G Z w N 1 g G G 4 / 6 v T L 5 g N T L u T U J z z i j K m i o o b H x g X d G q u f c m o Q n n F F P j 1 o K R + h 7 Z f I B q Z 9 o h K I Z i l q K W p o S p P c y 1 9 M k + W v 0 8 X g T u B h c D W 4 G d z 5 r M W q 7 5 L k 0 C Q 8 4 o y p o q K F x V 3 S d J J m p o H E 3 9 P m I M 6 q e o p 5 i K b p b e l i Z h I e c U b E U t R S 1 F I l S 7 o 4 e V i b h I W f u 3 6 t c 8 + E m / D X 6 u A k F L n z R l d F m l 9 w N l s E 2 e C 5 N P l K x M + 5 6 H l Y m H 6 9 6 1 / P 5 m D O q k o Z a G n d N 1 0 9 V O A f q K H d H n w 8 6 o + o p 6 i m S p N w t P a x M P l 5 V o x T N 0 l R P U z 1 9 v V b x G 1 1 + U A f g e y 3 w + Q Y U u B r c D O 4 G i 0 7 a B M 5 i b r j 5 j E a p 2 h m q Z 6 x 4 3 g 2 J m j m X J h 9 p G 4 0 6 i j o K h u e 9 M P l A 1 E 0 0 O 9 H w R B 1 F H e X u 6 F L J M e n W A f C 9 F v h 8 6 w h c D W 4 G d 4 N F J 2 0 C Z z U 3 3 D p G o 1 T t D N U z V j z v h k T N n E u T c O s I j T q K O g q G 5 7 0 w + X j r 2 B U 1 O 9 H w R B 1 F H Q U z 9 F 6 a f C C e n / e q 1 + O X M z g N L g b X G 7 y + x Y T Q b p c s g 2 3 w X J y E m 8 / o X d D H W 0 y Q q Z 5 x 9 / M 5 N B p V S 0 M 1 j b u n j / e Y I L s 7 e l i b f G C a o K i j q K N I j H I 3 9 L A y C c 8 t u x 0 8 R + / F r u f b T O D X S x X v 9 / V C Y L X L b Q Z 3 g 2 W w D Y 4 X H f W 9 M P l A V M q 5 N I n P N a b q Z 6 i g s e N 5 C 4 m 6 O Z c m 8 b n G V B 1 F H Q X j 8 1 6 Y f C D q J p q e a H y i j q Y 6 m p y h X 9 a + H v 4 i 7 z 2 y 5 + e a w M X g a n A z u N N J i 0 D b 5 c 6 l S X i m G V U 5 Q + 2 M h Y 7 7 X p h 8 G i b 1 i r v S U q q O o o 7 C 2 Q k S d R O N T j Q 7 U U d R R 8 E I v R c m n 4 Z J 9 f p e 7 H p + l g m c B h e D X + 9 U v B 9 1 I 7 D b 5 c p g G z y X J v H W Y h o 6 7 H t h 8 o G o l n N p E p 5 l R t X Q U E W j 6 b z v h c k H 4 r n R 4 E S T E 3 U U d R Q M 0 H t h 8 o G o m 2 h + p u Z n e n 7 e i 1 z w v d q v 4 O X F J I g W u + R q c D O 4 G y y D z W c 9 V y Y f m L o Z d z m f z z S j q m i o o 3 G X d H 0 x C T N V N O 6 O P p 9 r R j 1 D 6 i m S o 9 w t P a x M 0 v d q Q j 8 s / e q 1 a F F N U U 1 T w j T v k u 4 b k 8 / 3 o M B p c D G 4 G t x u 8 P K J C a K y S 7 b B c 2 c S H o B G V d C 4 G 7 p + Y s J M / Y y 7 o M + H o F H V N N R T 7 p 6 u n 5 g w U 0 f R F E V j F P U U 9 R T J U u 6 W H j Y m 4 S Y 0 v + 9 9 r u d b T e A 0 + H 6 X 4 v 2 5 v i L Z 7 I K 7 w T L Y B s + d y e c b D Q / 7 v T D 5 N G f q N R e l q 1 J V N N T R K D 5 w I 4 r 6 i a d H 4 x O 1 F L U U D t H 3 w u T T r K n X 1 B B F U z T V 0 l R L 7 9 c p P p w X y f d O 4 P N T T u B q c D O 4 G y w 8 a i M 5 u 7 n h G W c 0 S t X P U E F j 5 Q N v j N T O u T M J T z i h U U t R S + E E f S 9 M P i D 1 E 0 1 Q N E J R S 1 F L 4 S B 9 L 0 w + / L u 8 F 7 m e n 2 4 C p 8 H F 4 G p w u 8 H L I I m o 7 J J t 8 F y Z h J v M q A o a d 0 P X Q Z K Z + h l 3 Q Z 9 P O K O q a a i n 3 D 1 d B 0 l m 6 i i a o m i M c v f 0 s D I J t x n / y b u j h 4 V J e M Z d 6 L 2 O i v / B 3 1 t c y / 0 r 3 t D H H Y h / b m G 0 2 i U 3 g 7 v B M t g G z 3 3 J + 2 G H u B k q Z 9 z t f D 7 i j K q j o Z L G 3 d L 1 A x V m 6 i h 3 R 5 8 P O a P q K e o p E q T c L T 1 s S z 5 e V Z M U j V L U 0 1 R P 0 9 L 0 y / b a N 7 j 8 l O 5 r T e z 5 F h S 4 G F w N b g Z 3 O m k R a L v c u T H 5 S I d S l T P U z l j o u O 9 t y Q e i Y s 6 N y U d a S t V R 1 F E 4 O 0 G i b q L R i W Y n 6 i j q K B i h N P 6 b v P e 6 H i 9 o c B p c D K 4 G v 9 Y C 7 y f d C Z R d r g 2 e O 5 N w 8 x h V O W P S a c e C R L 2 c 1 d x w 8 x h V R U M d 5 U X n z U C i b q L J i U Y n 6 i j q K J i g F B J 1 M z U / 0 / P z 3 v R 6 v v E E z h u 8 / i S O 0 G q X 3 A z u B o u / Y j M 6 9 y U f h 0 Z m H 2 J + X X B z F / M 5 M x p V P U P 9 j L u g j x / C I b s L + n x o G f X 4 a H 6 i n i I Z y t 3 S x 3 t L 5 K o a o t w t f c 6 M d j e o p 6 + 1 r o c b m 8 D 3 w t t D w p Y r e 3 q q I d w M 7 g a L D t o E z t d L 4 l O N a Z R O p a p n r H j e D Y m a O Y u 5 8 a m G N O o o 6 i i Y n U w k 6 i a a n W h 4 o o 6 i j o I Z m i 8 k Q 2 6 Q 7 6 X A 5 4 e a w G l w M f i 1 F H g / 6 U Z g t 8 u V w T Z 4 L k z C f W c 0 d N g x k a i W s 5 g b n m h G 1 d B Q R a P p v H k h 8 d x o c K L J i T q K O g o G K D s S d R P N z / T 8 v J e 6 6 N Z C + L U W e D / s Q m C 1 y 2 0 G d 4 N l s A 2 O F x 1 1 D C Q q 5 S z m h k e Z U f U z V N D Y 8 b y F R N 2 c x d z w K D O q j q K O g v H J i k T d R N M T j U / U 0 V R H k z P 0 3 u F 6 m H d v 6 P N b N I a L w d X g Z n D n s x a j t k u e y 5 L w R D O q g o Y a G n d F H 4 0 A y F T Q u B v 6 f K o Z V U 9 R T 7 E U 3 S 1 9 / G q b X F V j F M 1 R 1 F P U U y R M u V u 6 v p L E b h j P 0 n v D 6 / n Z J 3 A a X G 7 w 8 m k J o s 0 u u R s s g 2 3 w 3 J e E G x F P O + 5 6 r r 9 d a l e 9 6 / l 8 B h p V S U M t j b u m 6 0 c m y K K O 4 h n S E E U 9 R T 3 l w 9 O v d 4 8 3 g 2 o p G q Z o m q a n 6 b 3 N 9 X y z X e C v f 0 g u b L G L r g Y 3 g 7 v B M t h y 2 H N p 8 g m q n x G l U 6 l K G m p p b H b k 3 a B q G q 1 p e C n 1 J K m p W J i y G F R P 0 T h F 8 x Q 1 F T U 1 L V J z 2 L / P e 2 v s + X Y U O A 0 u B l e D 2 x X + 6 r C 7 s L K L t s F z k x K e f k Z V 0 Z h y 4 L E Y V E d j U 7 o r V V F D T e U l R 8 4 w q J 6 i W Y q G K W o q a i o W q J R B 9 T Q 9 U e 9 l r + d b T u A 0 u F z h r 4 6 7 C t v s o r v B M t g G z 7 1 K u O X 4 u C M G 1 d B Y l K 5 K V d N Q T 6 P s y C 0 w 6 i m e J I 1 S 1 F T U V C x O 2 Q y q p 2 i g o o m a a m q q q e / F r / U + 9 T O a N / R x M w p c D W 4 G d 4 P F Z 2 1 G 5 4 L l 0 z X H 3 c 3 n 0 8 + o G h q q a N w d X T + G Y a a G x l 3 R 5 7 N P a N R T 1 F M k R r l b u v 7 G q l 1 V c x Q N U t R T 1 F M k T f N u 6 f o r q 2 b / v X r 2 + C U N T o O L w a 9 V w m 9 0 + d k e g N 0 u V w b b 4 L l m C T e h 0 d B h x 0 S i W s 4 W 7 0 e 6 K V V D Q x W N p v P m h c R z o 8 G J J i f q K O o o G K D s S N R N 7 v m 5 / I r A 1 y L Y 8 6 0 j c B p c D H 6 9 e P H p 1 g G w 2 + X K Y B s 8 l y z h 1 j E a O u x 7 w f L x 1 r E r r k o 3 p W p o q K L R d N 7 3 g u X j r W O 5 0 e B E k x N 1 F H U U D N B 7 w f L x 1 r E r a n 6 m 5 m d 6 f t 6 7 Y c 8 3 3 g X e P s t k t t h F V 4 O b w d 1 g G e w b f F i 0 f G B q Z 0 T p V K q K h j o a d 0 k f r z t B p o r G 3 d H n 6 G j U U 6 S e c v f 0 8 b o T Z O o o G q R o k q K e o p 6 m p e m X h b G H e / + 9 L 0 b P N 4 S L w d X g Z n C n k x a B t s u d 6 5 b 4 f G O q c o b a G Q s d 9 7 1 q + U B U z L l u i c 8 3 p u o o 6 i i c n S B R N 9 H o R L M T d R R 1 F I z Q e 9 X y T q a 6 m Z 6 f 9 8 b Y 8 / N N 4 D T 4 9 Q b G + 1 l X A p t d b j d Y B t v g u W / 5 f O P R W d + 7 l k 9 D p V 5 x U b o q V U F D D Y 3 C 8 z a R q J t 4 b j Q 4 U U d R R 8 H 8 v H c t n 4 Z K v a L G J 5 q f 6 f l 5 b 4 w 9 X v i X h b G H m 5 n A Y p d b D W 4 G d 4 N l s O m k 7 1 3 L B 6 J O z n 1 L e J Y Z V T 1 D / Y w N z 7 s j U T X n v i U 8 y 4 x 6 b t R R M D 3 v X c s H o m 6 i 4 Y m m J + o o 6 m h i h t 6 7 l g / / J u 8 N M P h e j e E 0 u B h c D W 4 3 e K 0 R I F R 2 y T Z 4 b l v C I G l U B Y 2 7 o Y 8 a A W T q Z 9 w F f T 7 T j K q m o Z 5 y 9 / R R I 4 B M H U V T F I 1 R 1 F P U U y R L u V t 6 2 L W k 7 9 S E e p b e 2 2 H P N 6 L A e Y O X 3 0 x F t N o l N 4 O 7 w T L Y B s 9 t y 4 d b 4 m 7 n Y d c S b k K j d 0 G f T 0 C j K m n c L V 0 / N G G m j n J 3 9 P k U N K q e o p 4 i Q c r d 0 v X X U + 2 q m q R o l K K e p n p 6 v 3 / x 4 b m O 5 H s z 7 v l p J 3 A 1 u B n c D R Y e t Z G c K 5 b w r D M a p e p n q K C x 8 o E 3 R m r n 3 K + E J 5 3 Q q K W o p X C C M h m p n 2 i C o h G K W o p a C g d p v h h 5 i t 4 b Y M 9 P O Y H T 4 G L w / e 7 F + 1 k 3 J L t d s A y 2 w X O n E m 5 A o 8 H T j s l I 1 Z z 7 l P C E M 6 q O h k o a j Q f O i 5 G n R + M T z U / U U t R S O E X Z G a m f a I q m p + i 9 0 / V 8 i w m c N 3 g Z J B G t d s n N 4 G 6 w D L b B c 4 v y c Z B k p n L G 3 c 7 n E 8 6 o O h o q a d w t X Q d J Z u o o d 0 e f z z i j 6 i n q K R + e 7 r 9 E I F A t R b M U D V P U 1 F R T c 8 i R v x e 7 t o e / z p X d b 0 S B i 8 H V 4 G Z w l 8 O W s L a L n l u U j 3 Q o V U V D H Y 2 7 p O v H K 8 x U 0 d i V l l L 1 F P W U u 6 f r x y v M 1 F E 0 S N E k R T 1 F P e X u 6 f r x C r K p j q Z n 6 b 0 l 9 n g g g 9 P g 1 9 s Y v 9 H l J 3 Y A N r v c b r A M t s F z i / L 5 J q S z v j c o H 4 h a O b c o H + m q V A U N N T Q K z 9 t E o m 7 i u d H g R B 1 F H Q X z 8 9 6 g f C D q J h q f 3 P N z 3 6 J 8 v n U E T o N f 7 2 N 8 u n U A b H a 5 3 W A Z b I P n F i X c O n D W 9 w b l 4 6 1 j V 1 y U r k p V 0 F B D o / C 8 T S T q J p 4 b D U 7 U U d R R M D / v D c r H W 8 e u q P G J 5 m e q o 6 m O v v f f H q d H Z v P K 7 s O j w N X g Z n A 3 W D d 4 f 1 n l w 3 9 3 X n b N M Z R G 6 R R 7 Y z G 4 G t w M q q F x V / Q 5 O g q N e o p 6 i u U o p i k a p G i S o l G K m o q a i u R p 3 j 3 9 e o v y 4 b 8 M 7 z U w e r 4 h X A y u B j c 6 z E 6 g 7 H J t 8 N y i h J v M q M o Z k 0 7 7 3 q B 8 I O r l 3 K L E 5 x t T V T T U U V 6 Y D s 6 N u o k m J x q d q K O o o 2 C C 3 h u U D 0 T d T M 3 P 9 P y 8 9 8 C e B 0 u B X + 9 m v B 9 2 I b D a 5 T a D u 8 E y 2 A b H i 4 7 6 3 q B 8 G i r 1 i l P p o l T 9 D B U 0 d j x v I V E 3 5 x Y l P N G M q q O o o 2 B 8 3 h u U T 0 O l X l H T E 4 1 P 1 N F U R 1 / b X g / H J f C 9 J / j 8 L B O 4 G t w M 7 g a L T t o E z n p v e J Y Z j V K 1 M 1 T P W P G 8 G x I 1 c 2 5 R w r N M a N R R 1 F E w P O 8 N y g e i b q L Z i Y Y n 6 i j q K B + O f v 3 t 0 8 u g p + i 9 3 / X 8 R B M 4 D S 4 G 1 y u 8 v c K E 2 W 4 X L Y N t 8 N y m p O / a h E b O O 6 Z B V T R W p Z t S 9 T R U 1 G g 5 c l 4 G P U k a p W i W o q a i p m J 5 y m 5 Q P U U T N T V R 0 x P 1 3 g J 7 v i E v 8 P Y Z C r P F L r o a 3 A z u B s t g y 2 H P p c o n q H 5 G l E 6 l K m m o p b H Z k X e D q m m 0 p u G l 1 J O k p m J h y m J Q P U X j F M 1 T 1 F T U 1 N R I v Z e / n v 4 6 V 3 Z / A g p c D K 4 G N 4 O 7 H L a E t V 3 0 3 L G E J 6 B R V T T U 0 V j k x G M 1 q J L G r r S U q q m o q W i U Y l A 9 R c M U T V P U V N R U L F F p g V M 9 T U / U e 1 P s + Q k o c B p c r v D 2 U j 1 m m 1 1 0 N 1 g G 2 + C 5 c w k 3 J B 9 3 x K A a G o v S V a l q G u p p l B 2 5 B U Y 9 x Z O k U Y q a i p q K x S m b Q f U U D V Q 0 U d M T 9 d 4 I e 7 7 l L v A 2 d D J b 7 K K r w c 3 g b r A M t h z 2 X M B 8 H j r l s i N K p 1 K V N N T S 2 O z I u 0 H V N F r T 8 F L q S V J T s T B l M b g a 1 D R F 4 x Q V F R U 1 L V F z 2 D / P e y 1 s f x p I L + z + / B O 4 G F w N b n K e X V j Z R d v g u Y P 5 S I d S V T S m H H g s B t X R 2 J T u S l X U U F N 5 W V g 0 S e o p m q V o m K K m o q Z i g U o Z V E 9 T E z U 9 U e 9 N s 8 c D G 5 x X e H s 8 M l v t o p v B 3 W A Z b I P n P u b T n T E M q q A x l S 5 K 1 d J Q T W O 3 I 5 d B 9 Z S X U k + S m o q a i q U p q 0 H 1 F M 1 T N F C 5 m 7 p v a D 7 f U g L n F T 6 0 r h J b 7 a K b w d 1 g G W y D 5 5 7 m 8 y 0 l U A W N q X R R q p a G a h q 7 H b k M q q e 8 l H q S 1 F T U V C x N W Q 2 q p 2 i e o o G K m p p q a m q k 3 o t m j y P n h d 1 v R 4 G L w V W + 5 C Z s F 1 b C 2 g 5 z b m 7 C w G l U B Q 0 1 N B Y 5 8 T B F Y 9 P r 7 k p L q Z q K m o o G K Q b V U z R K W Z W q q a i p W K L S A q c n 6 r 1 l R s 8 / h N P g Y n C 9 w t s N x 2 y 3 i 5 b B N n j u c c I t Z z R y 3 j E N q q K x K t 2 U q q e h o k b L k f M y 6 E n S K E W z F D U V N R X L U 3 a D 6 i m a q K m J m p 6 o 9 2 7 a 8 w 1 5 g b d P Q J k t d t H V 4 G Z w N 1 g G W w 5 7 v i T z e R 6 V y 4 4 o n U p V 0 l B L Y 7 M j 7 w Z V 0 2 h N w 0 u p J 0 l N x c K U x a B 6 i s Y p m q e o q a i p q Z F 6 r 6 U 9 j p w X d n 8 C C l w M r g Y 3 g 7 s c t o S 1 X f T c / o Q n o F F V N N T R W O T E Y z W o k s a u t J S q q a i p a J R i U D 1 F w x R N U 9 R U 1 F Q s U W m B U z 1 N T 9 R 7 K + 3 5 C S h w G l y u 8 P a Z D L P N L r o b L I N t 8 N w E p e 8 C 8 b g j B t X Q W J S u S l X T U E + j 7 M g t M O o p n i S N U t R U 1 F Q s T t k M q q d o o K K J m m p q q q n v / b 3 H B y S z e W X 3 2 1 H g a n A z u B s s O W w L O x d B 4 X Y 0 G q X q a K i k s d q R N 4 N q a Z T S N h o 1 F T U V y 1 K m Q f U U T V M 0 T l F T U V O x S M 2 X / f u 8 t 9 K e n 4 A C p 8 H F 4 G p w u 8 L b p z L M y i 7 a B s 9 N U L j l j K q i M e X A Y z G o j s a m d F e q o o a a y k u O n G F Q P U W z F A 1 T 1 F T U V C x Q K Y P q a W q i p i f q v b P 2 f E M K n F d 4 + 1 S G 2 W o X 3 Q z u B s t g G z w 3 Q Z / u j G F Q B Y 2 p d F G q l o Z q G r s d u Q y q p 7 y U e p L U V N R U L E 1 Z D a q n a J 6 i g Y q a m m r q e y / t c e h k N q / s / g Q U u B r c D O 4 G S w 7 b w s 5 F U H g C G o 1 S d T R U 0 l j t y J t B t T R K a R u N m o q a i m U p 0 6 B 6 i n m K p i k q K i o q l q j 5 M u i B e q + l 1 d P d e G H 3 5 5 / A x e A q X 3 I T t t t F y 2 A b P D d B H + l Q G j n v m A Z V 0 V i V b k r V 0 1 B R o y 0 O L 4 P q K R q l a J a i p q K m Y n n K b l A 9 R R M 1 N V H T E / X e a H v 8 s l d 4 e z w y W + y i q 8 H N 4 G 6 w D L Y c 9 l w E f Y L q Z 0 T p V K q S h l o a m x 1 5 N 6 i a R m s a X k o 9 S W o q F q Y s B t V T N E 7 R P E V N R U 1 9 7 6 U 9 P u S Y z S u 7 P + M E r g Y 3 g 7 v B k s O 2 s H M T F J 5 x R q N U H Q 2 V N F Y 7 8 m Z Q L Y 1 S 2 k a j p q J J s i h l G l R N 0 T B F 0 x Q V F R U V S 9 R 8 G f R A v d f W n h 9 x A q f B x e B 6 h b Q K + j h z y k X L Y B s 8 l 0 H h f j Q a O e + Y B l X R W J V u S t X T U F G j 5 c h 5 G f Q k a Z S i W Y q a i p q K 5 S m 7 Q f U U T d T 0 R L 0 X 0 5 5 v O Y F f L 6 z 8 R p e 3 C g J Y 7 X K b w d 1 g G W y D 5 x r o 8 0 A p U N W c W 6 D 4 6 G O q l o Z q G r s d u Q y q p 7 y U e o b U V N R U F j l y V o P q K Z q n a K C i p q a a m h q p 9 7 7 a 4 y h 6 Y f d n n 8 D F 4 G p w M 7 j L Y U t Y 2 0 X P L V B 4 9 h l V R U M d j U V O P F a D K m n s S k u p m o q a i k Y p B t V T N E z R N E V N R U 3 F E p U W O D 1 R 7 5 W 0 5 2 e f w G l w M b h e 4 W 3 c Z L b b R c t g G z z X Q P G W Y x o 5 7 5 g G V d F Y l W 5 K 1 d N Q U a P l y H k Z 9 C R p l K J Z i p q K m o r l K b t B 9 R R N 1 N R E T U / U e y U N v v 8 7 4 e 3 j G G a L X X Q 1 u B n c D Z b B l s O e W 6 D P E 6 l c d k T p V K q S h l o a m x 1 5 N 6 i a R m s a X k o 9 S W o q F q Y s B t V T N E 7 R P E V N R U 1 N i 9 Q c 9 u / z 3 l d 7 v h 0 F T o O L w d X g d o W 3 B y S z s o u 2 w X M N F J 6 P R l X R m H L g s R h U R 2 N T u i t V U U N N 5 S V H z j C o n q J Z i o Y p a i p q K h a o l E H 1 N D 1 R 7 5 W 0 5 1 t O 4 D S 4 X O F t 7 Y z Z Z h f d D Z b B N n i u g c I t x 8 c d M a i G x q J 0 V a q a h n o a Z U d u g V F P 8 S R p l K K m o q Z i c c p m U D 1 F A x V N 1 F R T U 0 1 9 L + 8 9 n V j Y v L L 7 7 S h w N b g Z 3 A 2 W H L a F n U u g c D s a j V J 1 N F T S W O 3 I m 0 G 1 N E p p G 4 2 a i p q K Z S n T o H q K p i k a p 6 i p q K l Y p O b L / n 3 e O 2 n P T 0 C B 0 + B i c D W 4 X e F t 6 G R W d t E 2 e K 6 B w i 1 n V B W N K Q c e i 0 F 1 N D a l u 1 I V N d R U X n L k D I P q K Z q l a J i i p q K m Y o F K G V R P U x M 1 P V H v p b R + v C E F z i u 8 f S r D b L W L b g Z 3 g 2 W w D Z 6 L o A + n H c O g C h p T 6 a J U L Q 3 V N H Y 7 c h l U T 3 k p 9 S S p q a i p W J q y G l R P 0 T x F A x U 1 N d X U 1 E i 9 9 9 m e / j p X d r 8 d B S 4 G V 4 O b w V 0 O W 8 L a L n r u g T 7 S o V Q V D X U 0 F j n x W A 2 q p L E r L a V q K m o q G q U Y V E / R M E X T F D U V N R V L V O 6 i 7 m 8 E f b y l L u x + S w l c D K 4 G N 4 O 7 H L a E t V 3 0 X A O F W 8 q o K h r q a C x y 4 r E a V E l j V 1 p K 1 V T U V D R K M a i e o m G K p i l q K m o q l q i 0 w K m e p i f q v b H 2 P H I K n A a X K 7 z N n M w 2 u + h u s A y 2 w X M P F G 5 I P u 6 I Q T U 0 F q W r U t U 0 1 N M o O 3 I L j H q K J 0 m j F D U V N R W L U z a D 6 i k a q G i i p i f q v Z n 2 f M t d 4 M N v Q h B b 7 K K r w c 3 g b r A M t h z 2 X A Z 9 / i Z P L j u i d C p V S U M t j c 2 O v B t U T a M 1 D S + l n i Q 1 F Q t T F o P q K R q n a J 6 i p q K m p k V q D v v 3 e e + t P d + O A q f B x e B q c L v C h 9 0 0 Y m U X b Y P n N i g 8 A Y 2 q o j H l w G M x q I 7 G p n R X q q K G m s p L j p x h U D 1 F s x Q N U 9 R U 1 F Q s U C m D 6 m l 6 o t 6 b a X T L I Z w G l y u 8 D Z 3 M N r v o b r A M t s F z G x R v O T r u i E E 1 N B a l q 1 L V N N T T K D t y C 4 x 6 i i d J o x Q 1 F T U V i 1 M 2 g + o p G q h o o q a a m m r q e z X t 6 c T C 5 p U 9 f A / I c D W 4 G d w N l h y 2 h Z 3 L o P Q 9 o N A o V U d D J Y 3 V j r w Z V E u j l L b R q K m o q V i W M g 2 q p 2 i a o n G K m o q a i k V q v g x 6 o t 5 7 a 8 / P R 4 H T 4 G J w v c L b A 5 L Z b h c t g 2 3 w 3 A a F G 9 J o 5 L x j G l R F Y 1 W 6 K V V P Q 0 W N l i P n Z d C T p F G K Z i l q K m o q l q f s B t V T N F H T E / X e T H u + 5 Q T O K 7 x 9 K s N s t Y t u B n e D Z b A N n t u g T 3 f G M K i C x l S 6 K F V L Q z W N 3 Y 5 c B t V T X k o 9 S W o q a i q W p q w G 1 V M 0 T 9 F A R U 1 N N T U 1 U u + 9 t c e J 9 M L u t 6 P A x e B q c D O 4 y 2 F L W N t F z 2 1 Q e A I a V U V D H Y 1 F T j x W g y p p 7 E p L q Z q K m o p G K Q b V U z R M 0 T R F T U V N x R K V F j g 9 U e / N t O c n o M B p c D G 4 X u F t 6 G S 2 2 0 X L Y B s 8 t 0 H h l j M a O e + Y B l X R W J V u S t X T U F G j 5 c h 5 G f Q k a Z S i W Y q a i p r K 3 d T 3 U k r u n k 6 m l q J 5 m p q n 6 X n 6 2 k s b r 8 f b 8 Q J v n 8 k w W + y i q 8 H N 4 G 6 w D L Y c 9 n s V 9 B G q n x G l U 6 l K G m p p b H b k 3 a B q G q 1 p e C n 1 J K m p W J i y G F R P 0 T h F 8 x Q 1 F T U 1 L V J z 2 L / P 1 0 o b 3 I 4 C p 8 H F 4 G p w u 8 L b 4 5 F Z 2 U X b 4 P c u 6 D N V Q 0 M V j S k H H o t B d T Q 2 p b t S F T X U V F 5 y 5 A y D 6 i m a p W i Y o q a i p m K B S h m 8 e 7 q t g s I t J X A a X A y u B r c r v N 1 S z M o u 2 g a / d 0 H p l j K q i s a U A 4 / F o D o a m 9 J d q Y o a a i o v O X K G Q f U U z V I 0 T F F T U V O x Q K U M q q e p i Z q e q K + t N b g h B c 4 r v M 2 c z F a 7 6 G Z w N 1 g G 2 + D 3 L i j M n A J V 0 J h K F 6 V q a a i m s d u R y 6 B 6 y k u p J 0 l N R U 3 F 0 p T V o H q K 5 i k a q K i p q a b e i 2 m P J x Y 2 r + z p C Y h w N b g Z 3 A 2 W H L a F f a + C 8 h O Q a Z S q o 6 G S x m p H 3 g y q p V F K 2 2 j U V N R U L E u Z B t V T N E 3 R O E V N R U 3 F I j V f B j 1 R X 1 t r 8 A Q U O A 0 u B t c r f N h M I 7 b b R c t g G / z e B a U b 0 m j k v G M a V E V j V b o p V U 9 D R Y 2 W I + d l 0 J O k U Y p m K W o q a i q W p + w G 1 V M 0 U d M T 9 b W X h r c c w n m F t 6 G T 2 W o X 3 Q z u B s t g G / z e B Y W h U 6 A K G l P p o l Q t D d U 0 d j t y G V R P e S n 1 J K m p q K l Y m r I a V E / R P E U D F T U 1 1 d T U S H 0 t p j 1 P p B f 2 8 D 0 g w 8 X g a n A z u M t h S 1 j b R b 9 3 Q e k J a F Q V D X U 0 F j n x W A 2 q p L E r L a V q K m o q G q U Y V E / R M E X T F D U V N R V L V F r g V E / T E / W 1 t Q b P R 4 H T 4 H K F t w c k s 8 0 u u h s s g 2 3 w e x e U b k g + 7 o h B N T Q W p a t S 1 T T U 0 y g 7 c g u M e o o n S a M U N R U 1 F Y t T N o P q K R q o a K K m J + p r L w 1 u u Q u 8 f S r D b L G L r g Y 3 g 7 v B M t h y 2 O 9 V U J h I 5 b I j S q d S l T T U 0 t j s y L t B 1 T R a 0 / B S 6 k l S U 7 E w Z T G o n q J x i u Y p a i p q a l q k 5 r B / n 6 + t N b g d B U 6 D i 8 H V 4 H a F t 0 9 l m J V d t A 1 + 7 4 L S E 9 C o K h p T D j w W g + p o b E p 3 p S p q q K m 8 5 M g Z B t V T N E v R M E V N R U 3 F A p U y q J 6 m J + p r M w 1 u O Y H T 4 H K F t 6 G T 2 W Y X 3 Q 2 W w T b 4 v Q t K t x w f d 8 S g G h q L 0 l W p a h r q a Z Q d u Q V G P c W T p F G K m o q a i s U p m 0 H 1 F A 1 U N F F T T U 0 1 9 b 2 a N h 5 O L G x e 2 f 1 2 F L g a 3 A z u B k s O 2 8 L O Z d C n q 4 6 h N E r V 0 V B J Y 7 U j b w b V 0 i i l b T R q K m o q l q V M g + o p m q Z o n K K m o q Z i k Z o v g 5 6 o 9 1 b b 4 x c 1 O A 0 u B t c r v D 0 g m e 1 2 0 T L Y B s 9 t U L g h j U b O O 6 Z B V T R W p Z t S 9 T R U 1 G g 5 c l 4 G P U k a p W i W o q a i p m J 5 y m 5 Q P e W e q P s 2 6 P M t J X A a X A y u V 3 i 7 p Z j t d t E y 2 A b P b V C 4 p Y x G z j u m Q V U 0 V q W b U v U 0 V N R o O X J e B j 1 J G q V o l q K m o q Z i e c p u U D 1 F E z U 1 U d M T 9 d 5 b e 7 4 h L / A 2 c z J b 7 K K r w c 3 g b r A M t h z 2 X A Z 9 g u p n R O l U q p K G W h q b H X k 3 q J p G a x p e S j 1 J a i o W p i w G 1 V M 0 T t E 8 R U 1 F T U 0 1 9 b 2 b 9 v h d 3 o U 9 P Q I R L g Z X g 5 v B X Q 5 b w t o u e q 6 D 4 i O Q q S o a 6 m g s c u K x G l R J Y 1 d a S t V U 1 F Q 0 S j G o n q J h i q Y p a i p q K p a o t M C p n q Y n 6 r 2 4 9 v w I F D g N L l f 4 s J x G b L O L 7 g b L Y B s 8 1 0 H h h u T j j h h U Q 2 N R u i p V T U M 9 j b I j t 8 C o p 3 i S N E p R U 1 F T s T h l M 6 i e o o G K J m p 6 o t 6 r a X T L / R E O P I U t d t H V 4 G Z w N 1 g G W w 5 7 b o M + T 5 1 y 2 R G l U 6 l K G m p p b H b k 3 a B q G q 1 p e C n 1 J K m p W J i y G F R P 0 T h F 8 x Q 1 F T U 1 L V J z 2 L / P e z U N v g l k O A 0 u B l e D 2 x X e P p Z h V n b R N n i u g 8 I T 0 K g q G l M O P B a D 6 m h s S n e l K m q o q b z k y B k G 1 V M 0 S 9 E w R U 1 F T c U C l T K o n q Y m a n q i 3 o t r z z e k w H m F t w c k s 9 U u u h n c D Z b B N n i u g z 4 / I A W q o D G V L k r V 0 l B N Y 7 c j l 0 H 1 l J d S T 5 K a i p q K p S m r Q f U U z V M 0 U F F T U 0 1 9 7 6 Y 9 n V j Y v L L 7 E 1 D g a n A z u B s s O W w L O 7 d B 4 Q l o N E r V 0 V B J Y 7 U j b w b V 0 i i l b T R q K m o q l q V M g + o p m q Z o n K K m o q Z i k Z o v g 5 6 o 9 + L a 8 x N Q 4 D S 4 G F y v 8 P a p D L P d L l o G 2 + C 5 D g o 3 p N H I e c c 0 q I r G q n R T q p 6 G i h o t R 8 7 L o C d J o x T N U t R U 1 F Q s T 9 k N q q d o o q Y n 6 r 2 a 9 n z L C Z x X e B s 6 m a 1 2 0 c 3 g b r A M t s F z H f R 5 6 B S o g s Z U u i h V S 0 M 1 j d 2 O X A b V U 1 5 K P U l q K m o q l q a s B t V T N E / R Q E V N T T U 1 N V L v 3 b Q 8 T a Q X d r 8 d B S 4 G V 4 O b w V 0 O W 8 L a L n q u g z 7 S o V Q V D X U 0 F j n x W A 2 q p L E r L a V q K m o q G q U Y V E / R M E X T F D U V N R V L V F r g V E / T E / V e a 3 s 8 k s F p c L n C 2 w O S 2 W Y X 3 Q 2 W w T Z 4 r o P C D c n H H T G o h s a i d F W q m o Z 6 G m V H b o F R T / E k a Z S i p q K m Y n H K Z l A 9 R Q M V T 9 R 7 O e 3 5 p h I 4 r / A 2 d D J b 7 a K b w d 1 g G W y D 5 0 L o U 8 y G Q R U 0 p t J F q V o a q m n s d u Q y q J 7 y U u p J U l N R U 7 E 0 Z T W o n q J 5 i g Y q a m q q q a m R e m + u P Q 6 d F 3 a / H Q U u B l e D m 8 F d D l v C 2 i 5 6 7 o P C M 8 6 o K h r q a C x y 4 r H + / + y 9 X a 9 c y Z m d e W + g / w P B x h g l Q K r K d 8 X + 9 I w 8 0 O e M P G 5 J b s k 2 B m p B o K q O 1 L R Z Z A 3 J 0 n R Z 0 I / x 5 V w O f D e 3 / c c m D 3 k y 9 0 7 u e J 5 S 6 c N y 2 2 x A a F Y + e S J j r / N G x s p 9 3 o x l U E W q W e m i V J W K K h U t p R h U n a L F F K 2 m q F J R p W I V l V V g 8 4 q 6 9 K b R D o i w G R w M j n v Y + U o E s d k G X Q y u B r d + U F h y R i P z r W Z Q J a p R 6 a R U d S o V q l a Z c k 4 G v Z K 0 l K K 1 F F U q q l S s n j I b V J 2 i F d W 0 o p p X 1 K V z r b 8 g d 7 D T n E Z s s E F H g 5 P B 2 e B i c J X J b u 2 g f U c q w 1 a U N q U q U q l K N d m U Z 4 M q U 6 1 a D S e l X k m q V K y Y M h h U n a L l F K 2 n q F J R p Z q W 1 K U 3 r W s 6 d + y 4 A w o c D I 4 G J 4 O z T H Y R t t q g W z s o 7 I B G V a J S j W q Q G d d o U E W q W e m i V J W K K h U t p R h U n a L F F K 2 m q F J R p W I V l V V g U 5 2 a V 9 S l N 6 2 / A w p s B o c 9 P N y V Y T b Z o L P B x e B q c O s H p U + B O N 2 K Q V W o B q W j U p W p V K d a b M q r w K h O 8 U r S U o o q F V U q V k 6 Z D K p O 0 Y K K V l R T p Z o q d e 3 i 6 2 6 Q z N q e H Z e j w N H g Z H A 2 u M h k V 2 F b N y g s R 6 N R q h q V i l S j T X k y q C r V o n Q 1 G l U q q l S s l t I M q k 7 R a o q W U 1 S p q F K x k m o n + / 1 c e t P 6 O 6 D A Z n A w O B q c 9 v B w V 4 b Z Y o O u B r d + U F h y R l W i a j L h G g y q R j U p n Z W q U K V K 5 S R T T h l U n a K 1 F C 2 m q F J R p W I F l c W g 6 t S 0 o p p X 1 K V z r b 8 g B b Y 9 P N y V Y T b a o J P B 2 e B i c D W 4 9 Y P 2 V k Y Z V I G q K R 2 U q k q l M t V s U 1 4 M q k 4 5 K f V K U q W i S s W q K a N B 1 S l a T 9 G C i i r V V K l r b 1 r X d D J r e 3 b c A Q W O B i e D s 8 F F J r s K 2 7 p B Y Q c 0 G q W q U a l I N d q U J 4 O q U i 1 K V 6 N R p a J K x W o p z a D q F N M p W k 1 R o a J C x S q q n Q x 6 Q V 1 a 0 1 p v N e 7 Y c f 8 T O B g c 5 S U n Y b M N u h h c D W 7 d o F 1 a S i P z r W Z Q J a p R 6 a R U d S o V q l Y r h 5 N B 1 S l a S t F a i i o V V S p W T 5 k N q k 7 R i m p a U c 0 r 6 t L V 1 n 3 Z P T x s j 8 w G G 3 Q 0 O B m c D S 4 G V 5 n s 1 g z a g 6 p P R W l T q i K V q l S T T X k 2 q D L V q t V w U u q V p E r F i i m D Q d U p W k 7 R e o o q l a N S x 8 N B + 0 t q B w 9 L i t l g g 4 4 G J 4 O z w c X g K p P d W k H 7 S 0 q G r S h t S l W k U p V q s i n P B l W m W r U a T k q 9 k l S p W D F l M K g 6 R c s p W k 9 R p a J K N S u p V v b 7 u X S t 9 Z e j w G Z w M D g a n P b w 4 D m Z L T b o a n D r B Q X L a V Q l q i Y T r s G g a l S T 0 l m p C l W q V E 4 y 5 Z R B 1 S l a S 9 F i i i o V V S p W U F k M q k 7 N K + r S l 0 Y 7 I M J m c N j D z t c h i E 0 2 6 G x w M b g a 3 H p B Y c n x d C s G V a E a l I 5 K V a Z S n W q x K a 8 C o z r F K 0 l L K a p U V K l Y O W U y q D p F C y p a U U 2 V a q r U t Y O v N 2 N h b c + O y 1 H g a H A y O B t c Z L K r s K 0 V F J a j 0 S h V j U p F q t G m P B l U l W p R u h q N K h V V K l Z L a Q Z V p 2 g 1 R c s p q l R U q V h J t Z P 9 f i 5 9 a f 0 d U G A z O B g c D U 5 7 e D C d z B Y b d D W 4 9 Y L i k m O q E l W T C d d g U D W q S e m s V I U q V S o n m X L K o O o U r a V o M U W V i i o V K 6 g s B l W n p h X V v K I u f W n w K Z B h 2 8 P D X R l m o w 0 6 G Z w N L g Z X g 1 s v a G 9 l l E E V q J r S Q a m q V C p T z T b l x a D q l J N S r y R V K q p U r J o y G l S d o v U U L a i o U k 2 V a l p S l 6 6 1 r i P d s e N y F D g Y H A 1 O B m e Z 7 C J s t U G 3 X l D Y H 4 2 q R K U a 1 S A z r t G g i l S z 0 k W p K h V V K l p K M a g 6 R Y s p W k 1 R p a J K x S o q q 8 D m F X X p S + v v g A K b w c H g u I e H u z L M Z h t 0 M b g a 3 H p B Y c k Z j c y 3 m k G V q E a l k 1 L V q V S o W m X K O R n 0 S t J S i t Z S V K m o U r F 6 y m x Q d Y p W V N O K a l 5 R l 6 6 1 / o L c w c N d G W a D D T o a n A z O B h e D q 0 x 2 a w X t O 1 I Z t q K 0 K V W R S l W q y a Y 8 G 1 S Z a t V q O C n 1 S l K l Y s W U w a D q F C 2 n a D 1 F l Y o q 1 b S k L p 1 p X d O 5 Y 8 c d U O B g c D Q 4 G Z x l s o u w 1 Q b d e k F h B z S q E p V q V I P M u E a D K l L N S h e l q l R U q W g p x a D q F C 2 m m F B R o a J C x Q o q q 8 C m M j U v q E t j 2 t B b j j t 2 X I 4 C B x l 1 F D b Z o L P B x e B q c O s F 7 V I T q G J Q F a p B 6 a h U Z S r V q R a b 8 m r V o D q l l G o p R Z W K K h U r p 0 w G V a d o Q U U r q q l S T Z W 6 d v B 1 1 y O z t m f H 5 S h w N D g Z n A 0 u M t l V 2 N Y K C s v R a J S q R q U i 1 W h T n g y q S r U o X Y 1 G l Y o q F a u l N I O q U 7 S a o u U U V S q q V I 5 K H X t B u 0 u K W d u z 4 5 I S O B q c D M 4 G F 5 n s K m x r B Y U l Z T R K V a N S k W q 0 K U 8 G V a V a l K 5 G o 0 p F l Y r V U p p B 1 S l a T d F y i i o V V S p W U u 1 k 0 C v q 0 r X W f V G D z e B g c N z D g + d k N t u g i 8 H V 4 N Y L C g v S a G S + 1 Q y q R D U q n Z S q T q V C 1 S p T z s m g V 5 K W U r S W o k p F l Y r V U 2 a D q l O 0 o p p X 1 K U v r b / k B L Y 9 7 H w d g t h o g 0 4 G Z 4 O L w d X g 1 g v a W x l l U A W q p n R Q q i q V y l S z T X k x q D r l p N Q r S Z W K K h W r p o w G V a d o P U U L K q p U U 6 W a l t S l a 6 3 r S H f s u B w F D g Z H g 5 P B W S a 7 C F t t 0 K 0 X F H Z A o y p R q U Y 1 y I x r N K g i 1 a x 0 U a p K R Z W K l l I M q k 7 R Y o p W U 1 S p q F K x i s o q s H l F X f r S + j u g w G Z w M D j u 4 c F 0 M p t t 0 M X g a n D r B c U l x z Q y 3 2 o G V a I a l U 5 K V a d S o W r 9 a P 5 o z z 5 5 8 v r i O J F 4 D W k R R a s o q l F U o 0 w 4 3 x m J a h O t o q Z V 1 L y K L r 1 o 8 M n v H X i 9 g d M Y D T b k a H A y O B t c D K 4 8 1 6 3 3 s 8 N U m z q K c 7 v j G V W J S j W q o 0 j b j I 8 a b U w l q q N G t / u d U a 8 h 1 S l S R z m q t D H V K F p I 0 U q K 6 h T V q U k 1 t a N K u 7 u h D / 1 p / U U o s B k c D I 4 G p w O 8 z n V m t N i Q q 8 G t 5 x P 2 Q a M q U B 0 V 2 m Q / C r Q x 1 a e O A t 3 u g k Z V p l K d c t R p W x J H l T a m G k W r K F p G U Z 2 i O k V q K U e V N q Y a N a + l S + d Z f 6 k J b A a H j + r U 3 9 h H J J M N O B t c D K 4 G t 0 7 P / k L D y V Y Y q T J b l y f s d U Z V o l K N a u E J r 4 i i + s S r R 8 s n q l J U p X A R n b 0 m I t U n W k T R K m q q U l O V z i V W M F 8 k 1 1 6 8 / i 4 n c D Q 4 G Z w N L j j V F c n W 1 A l 7 n N E o V X 1 K B a q R J z w x U n W 2 j k 7 Y 4 Y R G V Y q q F K 6 g N E a q T 7 S C o i U U V S m q U r i Q 2 o l / L 5 e 2 s v 7 u J r A Z H A y O B q c D 3 B l J R I s N u R r c + j h h k R l V g e q o 0 N 5 I M l N 9 6 i j Q 7 Q 5 n V G U q 1 S l H n f Z G k p l q F K 2 i a B n l q N P 2 q q p S p J J y 1 G h v I 2 1 B a C U 1 r 6 R L N 9 l 4 f N E D u l m E + H M D o 9 G G n A z O B h e D q 8 G t e / M 4 2 R J t S s W p o z q 3 u 5 x R 1 a h U p D q q t L + p w k w 1 y l G j 2 3 3 O q O o U 1 S l S S D m q t F + C N q p W U r S U o j o 1 1 a l Z N X 2 U j / Z g 2 / A v b W n 9 J S h w M D g a n A z O N N O F w G r D b d 2 a X V p K V Z x S d W q g 6 Z 5 N J h E V Z u v T 7 N J F q W o U 1 S h c O 0 G i 2 k R L J 1 o 7 U Y 2 i G g V L K E d 9 d k u n 0 d J 5 a C L r L x 2 B g 8 H R 4 G R w p p k u B F Y b b u v K h K V j V M U p V e e 8 d G C 6 5 6 V D R I X Z + j F h 6 R h V j a I a h W s n S F S b a O l E a y e q U V S j Y A m d P 5 s B a a p N 8 / q 5 d I t 1 J 2 O w G R w O c G c c E U 0 2 5 G x w M b g a 3 D o w Y f H h b O s o z 8 Z U n T r K c 2 s b j a p I p S r V U a a 9 c U Q W 1 S h e Q 1 p E U Z 2 i O k U q K U e V N q Y a R U s p W k v N a + n S B 9 Y d + K M R F j e B w Y Y b D U 4 G Z 4 O L w Z V m W i c k q s n W b 4 l 7 G 1 O V p 1 S f m n C + M x K V Z u u 0 x L 2 N q d e N a h S s n g x I V J t o 8 U S r J 6 p R V K O G N d Q K f y e X P r D + 3 i a w G R w M j g a n j 6 b + T G c C i w 2 3 G t z 6 K m F f M 6 r i V K P Z n g 0 l E d V l 6 6 i E P c 2 o S l S q U U 4 0 3 7 O h J K L a R C s n W j p R j a I a B S v o b C i J q D b N 6 + f S 3 U V L C 2 E z O L x t V D v O d S Q w 2 X C z w c X g a n D r n + w v L Z p r B Y m q s n V O w l 5 m V A U q V a g W n O 9 K J K p N v G 6 0 c K I a R T U K 1 s + l a 7 J D V J t o + U T r p 6 l G T T W 6 9 n N 1 f C 2 j d k C 3 n 9 U Y j g Y n g 7 P B h e e 6 M t r 6 J u m z m t C j P L d m 0 q h K V E e N t h k f J e r 0 T d J n N a F H l W 4 N p V H V K V J G O a r U 6 Z u k z 2 p C t Z C i O k V 1 i l R T O 6 r U 6 Z v s L 8 K H X q / + 7 i e w G R w M j g e 4 u 2 2 C a L Y h F 4 O r w a 1 z E h a i 0 a N A + 9 s m z F S e O u p z u w s a V Z V K Z a q j T v v b J s y 8 h r S I o l U U 1 S m q U 6 S U c l S p 0 z c J i 9 C W h N f S p a u r v 9 Q E t o c W t e P O P i A Z b c D J 4 G x w M b g a P E + U 5 n p t m + w Z T R 2 z K R 2 U q k K l E t X M E 1 4 Y q T 5 b 5 y T s d E Z V p a h K 4 R q 6 t k 3 2 z K a O q T U U L a K o S k 1 V a l J I D z 1 f n U u 5 t J H 1 d z m B g 8 H R 4 G R w x q k u S F Y b c O u c h D 3 O q M p T q k 8 N O N 9 r 2 2 Q H q T h b 5 y T s c E Z V p a h K k Q I K I 9 U n W k D R C o q q F F U p X E f X t s k j a l 5 F l 3 6 u / u 4 m s B k c D I 4 H u D O S i G Y b c j G 4 G t w 6 J 2 G R G T 0 K t D e S z F S e O u p z u 8 M Z V Z V K Z a q j T n s j y c x r S I s o W k V R n S J 1 F C m k H D X q 9 E 3 C H m c L Q i u p e S V d + r m m 4 5 Q Y N U b D A d 0 s Q I G T w d n g Y n D l u W 5 9 k x 1 2 V O Z 2 A R o 9 6 n N r M 4 2 q R n U U a X 9 T h Z l K V E e N b v c 5 o 6 p T V K d I H e W o U q d v s j u q F l K 0 k q I 6 R X V q U k 1 N 1 t m 1 P 7 D 7 k g a b w c H g a H B 6 2 8 J 2 R b u / 1 Q F Y b L j V 4 N Y 7 2 a W q T a k 4 1 W i 2 l 7 7 J D l F d t t 7 J L p 2 V q k S l G u V E 8 7 3 0 T X a I a h O t n G j p R D W K a h S s o E v f Z I d 4 / V w 6 v P q L R 2 A z O B h 8 6 B A 8 T n U i M N t w i 8 H V 4 N Y 9 C Y v H a G i y 5 4 V D R G X Z z r K E x W N U F S q V q F a a 7 3 n h E P G 6 0 c K J V k 5 U o 6 h G w Q L K j E S 1 i d Z P 0 / p p X j + X f q / + w h P Y D n B / k g n / 3 G h w M j g b X A y u P N e t e 7 J r H m X Q U n n q q M + t e T S q G t V R p J u / y C F T i e q o 0 a 1 5 N O p V p D p F 6 i h H l W 5 O M p F R t Z C i l R T V K a p T s 2 p 6 2 + X V W f u X t j H a 3 x A O B k e D k 8 G Z Z r o Q W G 2 4 7 b x K 3 N + Y q j i l 6 t R A 0 6 0 R i Q q z n V S J + x t T 1 S i q U b h 2 g k S 1 i Z Z O t H a i G k U 1 C p Z Q V i J N t W l e P 5 c e s P 7 + J r A Z f G g T P M 5 1 J D D Z c L P B x e B q c O u g 7 C 8 8 m u v Z V B J R V b Y T K W F X M 6 o C l S p U C 8 5 3 J R L V J l 4 3 W j h R j a I a B e s n E x L V J l o + 0 f p p X j + X L q / u w G + b 0 j q L m c B g w 4 0 G J 4 O z w c X g S j O t E x L V Z D t 5 E v Y y o y p P q T 4 1 4 X x n J C r N l j 8 O e 5 l R r x v V K F g 9 G Z C o N t H i i V Z P V K O o R g 1 r q B X + T i 4 d X f B Z j W E z O B g c D U 4 H u P t r G 6 L F h l w N b t 2 T Y C S N q k B 1 V G j / 1 z Z m q k 8 d B b r d 0 4 y q T K U 6 5 a j T / q 9 t z F S j a B V F y y i q U 1 S n S C 3 l q N L + n B J b E l p L z W v p 0 u / V X 4 g C 2 w H u b p o g G m 3 I y e B s c D G 4 G t y 6 J z t L 4 q j O / g u n N u p R n d s d 0 K h q V C p S H V X a 3 z R h p h r l q N H t L m h U d Y r q F C m k H F X a / 8 n b R t V K i p Z S V K e m O l 0 6 u z r 7 O p J r 3 1 t / t x M 4 G p w M z g Y X n O q K Z D t x E v Y 6 o 1 G q + p Q K V C N P e G K k 6 m y 5 4 r D T C Y 2 q F F U p X E F p j F S f a A V F S y i q U l S l c C G 1 E y O v o k v f V 3 + X E 9 g M D g Y v 7 Y H H u U 5 I Z h t w M b g a 3 L o n Y Q E a D c 6 2 G i O V Z s s R h x 3 O q G p U K l K t O O G c G H n 1 a P l E 6 y e q U l S l c B V l Z q T 6 R K u o e R V d e r r 6 S 0 x g O 8 C d k U Q 0 2 p C T w d n g Y n A 1 u H V P d o 0 k M x W n j u r c 7 n B G V a N S k e q o 0 t 5 I M l O N c t T o d o 8 z q j p F d Y o U U o 4 q d X o n Y Z c z q q U U 1 a m p T s 2 q 6 d L V N R 8 v 5 o B u F q H A w e B o c D I 4 8 1 w X R q s N u f V P d u l R n V u r a V Q V q q N E + x s r z F S g O i p 0 u 9 c Z V Z 2 i O s W q 6 K j S / i u p N q q W U b S O o j p F d Y o U U 4 4 q 7 b + S a g v G a + n S I d a d k M F m 8 K F N 8 I p 2 f 6 s D M N l w s 8 H F 4 G p w 6 6 D s L 0 K a a w W J q r J l h H f p q F Q F K l W o F p z v S i S q T b x u t H C i G k U 1 C t Z P J i S q T b R 8 c q y f Y y 5 4 f + k I b A Y f j l f s L R 0 A k w 0 3 G 1 w M r g a 3 / k l Y O j D X S + 9 k d + n Y i I P S U a k K V K p Q L T j f l U h U m 3 j d a O F E N Y p q F K y f S + 9 k d + n Y i F o + 0 f p p q l F T j a 6 d b z 3 r i K g d 0 I 1 x F D g a n A z O B h e e 6 8 p o 6 5 0 E 4 2 j 0 K M + t c T S q E t V R o 5 v T T J C p Q n W U 6 N Y 4 C o 3 q F N U p U k Y 5 q t T p n Q T j a F Q L K a p T V K d I N b W j S j f 7 2 x e 2 v y F s B g e D o 8 G H A x a P b 1 M z g c W G W w 1 u / Z O w z I y q O N V o t p f e y Q 5 R X b b + S d z f m K p E p R r l R P O 9 9 E 5 2 i G o T r Z x o 6 U Q 1 i m o U r K B L 7 2 S H q D Z N 6 6 d 5 / V w 6 w P o L T + D D G Y v H y Q 4 E R h t u M j g b X A y u B u t E U 7 3 0 T v Z M p Y 7 Y l A 5 K V Z 9 S g W r G + S 5 I V J u t f x L 2 N K O q U V S j Y P l c e i d 7 p l J H 1 O q J l k 9 U o 6 Y a P f R 5 d a Z L 4 N o h 2 N / L B I 4 G J 4 O z w Y V m u h L Y T p 6 E v c x o l K o 6 p f L U i P O d k K g y W / 8 k 7 G V C o x p F N Q o W z 6 V 3 s k N U m 2 j t R I s n q l F U o 2 A N X X o n O 8 T r 5 9 L T 1 d / L B D a D g 8 H x A P d Z A Y R m G 3 I x u B r c + i f p 8 5 r Q o 0 A 3 W Q H I V J 4 6 6 n O 7 p x l V l U p l q q N O N 1 k B y L y G t I i i V R T V K a p T p J R y V K n T P U m f 1 W R J a C 0 1 r 6 V L x 1 d / I b 4 L d 7 d N E A 0 2 5 G h w M j g b X A y u P N e t e 7 L D V J s 6 i n O 7 A x p V i U o 1 q q N I + 9 s m z F S i O m p 0 u w s a 9 R p S n S J 1 l K N K n e 5 J W I R G t Z K i O k V 1 a l Z N D 6 1 f n T 3 / 0 v n V 3 + 4 E D g Z H g 5 P B G a e 6 I F l t w K 2 B E j Y 7 o y p P q T 4 1 4 H y v 3 Z M 9 n 6 l j z k o X p a p S V K V I A Y W R 6 h M t o G g F R V W K q h S u o 2 v 3 Z M 9 r 6 k L x K r q 0 f v W 3 O Y H N 4 O V 0 x e N k R y S T D T g b X A y u B r c G y v 4 C x M l e u y c 7 S J X Z G i h h i z O q E p V q V A t P e E U U 1 S d e P V o + U Z W i K o W L 6 N o 9 2 U G q T 7 S I o l X U v I o u T V 3 9 J f Y u 3 D l J R I M N O R q c D M 4 G F 4 M r z 3 V r n + w 6 S R m 0 j u L c 7 n B G V a J S j e o o 0 t 5 J M l O J 6 q j R 7 R 5 n 1 G t I d Y r U U Y 4 q d d o n Y Z c z q p U U 1 S m q U 5 N q a k e V j u 2 T S 3 c R C m w G B 4 O j w e k A d 3 d W E C 0 2 5 G p w a 6 D s U t W n V K A 6 K r S / s 8 J M 9 a m j Q L d 7 n V G V q V S n H H X a 3 1 l h p h p F q y h a R l G d o j p F a i l H l T r t k 9 0 l o b X U v J Y u D W L 9 h S j w 4 Z D F K 9 r 9 s Q 7 A a M N N B m e D i 8 H V Y J 1 o q p f m y Q 5 R U b Y G y i 4 d l K o + p Q L V j P N d k K g 2 W w N l l 3 r d q E Z R j Y L l c 2 m e 7 B D V J l o 9 0 f L J U a N j A 2 V / 6 Q h 8 O G a x t 3 Q A j D b c Z H A 2 u B h c D d a J p n p p n u w u H R u x K R 2 U q j 6 l A t W M 8 1 2 Q q D Z b A y U s H a O q U V S j Y P l c m i e 7 S 8 d G 1 O q J l k 9 U o 6 Y a N a 6 h S 8 N X Z 5 M 8 o B v b K H A w O B q c D M 4 8 1 4 X R a k N u 7 Z N g G 4 2 q Q K U K 1 V G i m w N N k K l A d V T o 1 j Y a V Z 2 i O s W q 6 K h S p 3 k S b K N R r a O o T l G d I s W U o 0 q d 5 s m + M X x o 8 a L d D W E z O B h 8 O G L x u O o n A r M N t x h c D W 7 t k 7 D M j I Y m e 2 m d 7 B C V Z W u f x N 2 N q S p U K l G t N N 9 L 6 2 S H e N 1 o 4 U Q r J 6 p R V K N g A V 1 a J z t E t Y n W T 9 P 6 a V 4 / l w a w 7 s u + 7 V c 7 z r b t f + o H z 1 9 P w 4 c / P T / h Y c 3 J i K P B y e B s c D G 4 0 l V c u i d 7 r t I G 3 D o o Y W s z q v K U 6 l M T z n d G o t J s H Z S w r R n 1 0 l G N 0 m i + l + 7 J n q v U E b V 4 o t U T 1 S i q U e M a e t s D 1 r m Q S w t Y f z s T O B g c D U 4 G Z 5 r p Q m C 1 4 b Y O S t j O j K o 4 p e r U Q N O 9 d E 9 2 i A q z d V D C d m Z U N Y p q F K 6 d I F F t o q U T r Z 2 o R l G N g i V 0 6 Z 7 s b C 6 q T f P 6 u X R 1 9 X 2 k w G Z w O M D d i S W I J h t y N r g Y X A 1 u H Z T 0 k Y 1 m W 0 d 5 O v 2 T 9 H F N 6 F G h W z 9 p V F W q o 0 z 7 E 0 u Q R T W K 1 5 A W U V S n q E 6 R S s p R p U 7 / J H 1 c E 6 q 1 1 F S n p j p d u 9 8 6 E 2 b U D u h m E Q o c D U 4 G Z 4 M L z 3 V l t P V P w i I 0 e p T n d g c 0 q h L V U a P 9 n R N m q l A d J b r d B Y V G d Y r q F C m j H F X q 9 E / C I j S q h R T V K a p T p J r a U a X d X w U e 2 r v 6 + 5 3 A Z n A w O B q 8 n L F 4 3 N Z n J I s N u B r c W i h h o R l V e a r h d K / 9 k z 2 j q W N O S m e l K l K p S j n h h K / 9 k z 2 r q W N q / U Q L K K p S V K V w G V 3 7 J 3 t m U 5 e C V l H z K r o 0 f / U X o M D L M Y v H 2 Q 5 I R h t w M j g b X A y u B u u E c 7 3 2 T 3 a Q C r O 1 U M I e Z 1 Q V K p W o Z p 7 w w k j 1 2 V o o Y Y c z q i p F V Q r X 0 L V / s o N U n 2 g N R Y s o q l J T l a 6 N X T 0 r i a g d 0 M 3 + J n A 0 O B m c D S 4 8 1 5 X R 1 k A J O 5 z R o z y 3 y 8 y o S l R H j f Z W k p k q V E e J b v c 4 o V G d o j p F y i h H l T o N l L D L G d V C i u o U 1 S l S T e 2 o U q e B s r 8 I H 9 q 6 1 u 4 + J 7 A Z H A y O B 7 i 7 t Y J o t i E X g 6 v B r Y W y S 1 W f O g q 0 v 7 X C T O W p o z 6 3 e 5 1 R V a l U p j r q t L + 1 w s x r S I s o W k V R n a I 6 R U o p R 5 U 6 D Z T d U b W W m t Z S 8 1 q 6 t I h 1 X / Z t z 9 o V b f d U C Q w 2 3 G h w M j g b X A y u N N N L + 2 S H q C Z b C 2 W X N q U q T 6 k + N e F 8 Z y Q q z d Z C 2 f 3 d n 5 R 6 3 a h G w e q 5 t E 9 2 i G o T L Z 5 o 9 U Q 1 y l G j Y w t l f + k 0 W j o A B h t u N D g Z n A 0 u B l e a 6 a V 9 s r t 0 Z M C t h R K W j l G V p 1 S f m n C + M x K V Z m u h h K V j 1 O t G N Q p W z 6 V 9 s r t 0 b E Q t n m j 1 R D W K a t S w h i 7 t k 5 3 f y a X l q 2 8 a B T a D g 8 H R 4 H S A + x N N C C 0 2 5 G p w a 6 A E 0 2 h U B a q j Q j c n m i B T f e o o 0 K 1 p N K o y l e q U o 0 4 3 J 5 o g U 4 2 i V R Q t o 6 h O U Z 0 i t Z S j S p 3 2 S T C N p u + l y a u / 1 A Q 2 g w + H L B 6 X 9 k h g s u F m g 4 v B 1 e D W Q N l f Z j T X S / N k h 6 g q W w M l 7 m 1 M V a B S h W r B + a 5 E o t r E 6 0 Y L J 6 p R V K N g / V y a J z t E t Y m W T 7 R + m m r U V K O H c x Y 7 0 y V w 7 Q / s 7 2 0 C R 4 O T w d n g Q j N d C W y 5 3 b C v G Y 1 S V a d U n h p x v h M S V W b r n o Q 9 T W h U o 6 h G w e K 5 d E 7 2 D K W O q L U T L Z 6 o R l G N g j V 0 6 Z z s 2 c a H D q / + X i a w G R w M j g Y f j l g 8 z n Q m s N h w q 8 G t e x K X F l M V p x r N 9 t I 5 2 S G q y 9 Y 9 C X u Z U Z W o V K O c a L 6 X z s k O U W 2 i l R M t n a h G U Y 2 C F X T p n O w Q 1 a Z p / T S v n 0 t H F 3 x e Y 9 g O c H d c C a L R h p w M z g Y X g 6 v B r X u y 8 8 n p q E 6 n d 5 I + q w k 9 C n R r J o 2 q S H V U a X 9 c C T P V K E e N b v c 1 o 6 p T V K d I I e W o U q d 3 k j 6 r C d V S i u r U V K d m 1 X T p 9 + p c z A H d L E K B g 8 H R 4 G R w 5 r k u j F Y b c u u e h B 3 Q q A p U q l A d J d r f N m G m A t V R o d t d 0 K j q F N U p V k V H l T q 9 k 7 A I j W o d R X W K 6 h Q p p h x V 6 v R O 9 v e 7 h 8 6 u / n 4 n s B k c D F 5 O W D z u 6 x O S 2 Q Z c D K 4 G t + 5 J W G h G g 7 O 9 t k 7 2 j K a O O S q d l K p G p S L V i h O + t k 7 2 r K Z W j 5 Z P t H 6 i K k V V C l f R t X W y Z z Z 1 T K 2 i p l X U v I o u f V / d l 3 3 o U + t 8 d E Q y 2 I C j w c n g b H A x u O J U r 6 2 T H a S 6 b N 2 T s M c Z V Y F K F a q J J z w z U n m 2 7 k n Y 4 Y x 6 9 a h K 4 R K 6 t k 5 2 k O o T L a F o D U V V i q r U p J A u L V 0 9 J / k u u t n e B A 4 G R 4 O T w Z n n u j B a b c i t e R I 2 O K M q U K l C d Z R o 7 y S Z q U B 1 V O h 2 i z O q O k V 1 i l X R U a V O 6 y R s c k a 1 j q I 6 R X W K F F O O K n V a J 2 G b M / U f G r p y 6 v p M g c 3 g c I C 7 O y u I J h t y N r g Y X A 1 e m y f 7 9 K j P / s 4 K M 1 W n j v L c b n V G V a R S l e o o 0 / 7 O C r K o R v E a 0 i K K 6 h T V K V J J O a p 0 b J 3 s j 6 q l F K 2 l p j o 1 1 e n t O Y s b 2 v 2 x D s C l P R A W o M D R 4 G R w N r j Q T F c C 1 + B u W n x G o 1 T V K Z W n R p z v h E S V u T Z P 9 u l q N K p R V K N g 8 T w 0 T v a I a h O t n W j x R D W K a h S u o T c t X r 0 L e e g Z g 9 1 L 4 G B w N D g Z n G m m C 4 H V h r t G d 9 P i M a r i l K p T A 0 2 3 R i Q q z D W 6 m x a P U d U o q l G 4 d o J E t Y m W T r R 2 o h p F N Q q W U F Y i T b V p X j 8 P D V 9 g G w U 2 g 8 M B 7 v 8 g R 2 i y I W e D i 8 H V 4 L V 9 k h Y f z r a O 8 t w c Z i K j H u W 5 t Y 1 G V a R S l e o o 0 8 0 f 5 I h F N Y r X k B Z R V K e o T p F K y l G l m 8 N M Z F Q t p W g t N a + l h x a v / s B v O t J 6 i 5 v A Y M O N B i e D s 8 H F 4 E o z r R M S 1 e Q a 2 8 1 7 G 1 O V p 1 S f m n C + M x K V 5 h r b z X s b U 6 8 b 1 S h Y P R m Q q D b R 4 o l W T 1 S j q E Y N a 6 g V / k 4 e m s Z g b x P Y D A 4 G R 4 N v O w Q 7 M 5 0 J L D b c a v D a P k n 7 m l E V p x r N t g Y k q s s 1 t p v 2 N K M q U a l G O d F 8 U 0 h U m 2 j l R E s n q l F U o 2 A F Z U G i 2 j S v n 4 c W L 1 x a C J v B t z 2 C n b m O B C Y b b j a 4 G F w N X t s n Y W n R X C t I V J V r b D f t Z U Z V o F K F a s H 5 r k S i 2 s T r R g s n q l F U o 2 D 9 Z E K i 2 k T L J 1 o / T T V q q t G l p a v n a x m 1 A 7 r 9 r M Z w N D g Z n A 0 u P N e V 0 b V 1 E j + r C T 3 K c 2 s m j a p E d d T o J i 0 A m S p U R 4 l u 9 z W h U Z 2 i O k X K K E e V 9 g e V 2 K h a R 9 F C i u o U 1 S l S T e 2 o 0 v 6 g E l P / o e E L d j + B z e B g c D z A 3 W 0 T R L M N u R h c D V 7 b J 2 k h G j 0 K t L 9 t w k z l q a M + t 7 u g U V W p V K Y 6 6 r S / b c L M a 0 i L K F p F U Z 2 i O k V K K U e V 9 t 8 4 t V G 1 l p r X 0 k N r F y w 1 g Q 8 d g p 2 d f U A y 2 o C T w d n g Y n A 1 W C e c a x U j F e a a 3 E 1 7 n V F V q F S i m n n C C y P V 5 5 r c T T u d U V U p q l K 4 h j I y U n 2 i N R Q t o q h K T V V q U k h v u 7 5 6 l / L Q L Q a 7 n M D B 4 G h w M j j j V B c k q w 1 4 T e 6 m P c 6 o y l O q T w 0 4 3 x o Z q T j X 5 G 7 a 4 Y y q S l G V I g U U R q p P t I C i F R R V K a p S u I 6 y I m p e R Q 8 d X b C 7 C W w G B 4 P j A e 6 M J K L Z h l w M r g a v 3 Z O 0 y I w e B d o b S W Y q T x 3 1 u d 3 h j K p K p T L V U a e 9 k W T m N a R F F K 2 i q E 5 R n S K l l K N K e y N p o 2 o t N a 2 l 5 r V 0 6 e i q 7 k J 8 F + 5 u r C A a b M j R 4 G R w N r g Y X H m u W + 9 k h 6 k 2 d R T n d q c z q h K V a l R H k f Y 3 V p i p R H X U 6 H a v M + o 1 p D p F 6 i h H l f b f S b V R t Z C i l R T V K a p T k 2 p q R 5 V 2 3 0 l 9 6 B v r L 0 K B z e B g c D T 4 0 C R 4 R b u / 1 w F Y b L j V 4 N Z B 2 a W q T a k 4 1 W i 2 N S B R X a 7 J 3 X 0 6 K 1 W J S j X K i e a b Q q L a R C s n W j p R j a I a B S s o C 5 K j N o d j J 2 H p C G w G B 4 O j w b e n K 3 a X D o D F h l s N b v 2 T s H S M q j j V a L a X 3 s n u 0 r E R J 6 W z U p W o V K O c a L 6 X 3 s n u 0 r E R t X K i p R P V K K p R s I I u v Z P d p W N L Q O u n e f 1 c O r 7 6 C 0 9 g O 8 D 9 c S a E R h t y M j g b X A y u B r f + y a 5 1 Z K b i 1 F G d W + N o V D U q F a m O K t 0 c Z 4 J M N c p R o 1 v j a F R 1 i u o U K a Q c V e p 0 T 4 J x N K q l F N W p q U 4 P f V 6 d 1 U 3 g 2 i F I e x v C 0 e B k c D a 4 0 E x X A t d j J 3 l v Y x q l q k 6 p P D X i f C c k q s z W P 4 l 7 G 9 K o R l G N g s V z 6 Z 3 s E N U m W j v R 4 o l q F N U o W E O X 3 s k O 8 f q 5 d I D 1 9 z a B z e B g 8 O 3 x i p 2 p T g R m G 2 4 x u B r c + i d h 4 R k N T f b S O 9 k z l D r i q H R S q g q V S l Q r z f f S O 9 k z l F o 3 W j j R y o l q F N U o W E C X 3 s m e o d Q R t X 6 a 1 8 + l x 4 u W F s K 3 B y x 2 J j s Q G G 2 4 y e B s c D G 4 G q w T T f X S O 9 k h K s r W P w l 7 m V H V p 1 S g m n G + C x L V Z u u f h L 3 M q G o U 1 S h Y P p f e y Q 5 R b a L V E y 2 f q E Z N N W p c Q 5 e e r o 7 j P a D b T 2 o M B 4 O j w c n g z H N d G K 0 2 5 N Y 9 C T u a U R W o V K E 6 S n Q T F Y B M B a q j Q r e 7 m l H V K a p T r I q O K n V 6 J + m T m l C t o 6 h O U Z 0 i x Z S j S p 3 e y f 4 S V P U v / V 7 9 v U 9 g M z g c 4 O 6 m C a L J h p w N L g Z X g 1 v 3 J C x E n G 0 d 5 e n 0 T s I i N H p U 6 H Y P N K o q 1 V G m / U 0 T Z F G N 4 j W k R R T V K a p T p J J y V K n T O w m L 0 K j W U v N a u v R 9 d Q d + a P v q f C x E M t i A o 8 H J 4 G x w M b j i V K + t k z 2 b a U N u 3 Z O w 1 x l V g U o V q o k n P D N S e b b u S d j p j H r 1 q E r h E r q 2 T v a s p o 6 p J R S t o a h K U Z U a F 9 K 1 d b J n N h / 6 v v q 7 n M B m c D A 4 G n w 4 W b E z 1 R n J Y g O u B r f u S d j j j K o 8 1 X C 6 1 9 b J D l J t t u 5 J 2 O G M q k i l K u W E E 7 6 2 T n a Q 6 h O t n 2 g B R V W K q h Q u o 2 v r Z A e p P s 2 r 6 N L R 1 V 9 i A p v B 4 Q B 3 R h L R Z E P O B h e D q 8 G t e x I W G c 6 2 j v J 0 e i d h h z N 6 V O h 2 m R l V l e o o 0 9 5 I I o t q F K 8 h L a K o T l G d I p W U o 0 q d 3 k n Y 5 Y x q L T X V q a l O 1 5 6 u H C f M q B 3 Q z S I U O B q c D M 4 G F 5 7 r y m j r n e y N W U d t b n c 6 o 6 p Q q U R 1 1 G h / Y 4 W Z K l R H i W 7 3 O q F R n a I 6 R c o o R 5 U 6 v Z P d U b W O o o U U 1 S m q U 6 S a 2 l G l T u 9 k V / 1 L d 1 j 3 J Q 0 2 g 4 P B h / M V r 2 j 3 1 z o A s w 2 3 G F w N b t 2 T s A i N h i Z 7 6 Z z s E J V l 6 5 7 s 0 k m p K l Q q U a 0 0 3 0 v n Z I d 4 3 W j h R C s n q l F U o 2 A B X T o n O 0 S 1 y b F + j t 2 T / a U j s B k c D D 6 c s N h b O g B m G 2 4 x u B r c u i d h 6 R g N T f b S O d l d O j b i q H R S q g q V S l Q r z f f S O d l d O l Y 3 W j j R y o l q F N U o W E C X z s n u 0 r E R t X 6 a 1 k / z + r n 0 e / U X 3 r t w f 5 4 J o c G G H A 1 O B m e D i 8 G V 5 7 r 1 T n a Y a l N H c W 6 N o 1 G V q F S j O o p 0 c 5 4 J M p W o j h r d G k e j X k O q U 6 S O c l S p 0 z s J x t G o V l J U p 6 h O z a r p b Q d Y Z + V f G s B o d 0 M 4 G B w N T g Z n m u l C Y L X h t v 5 J 3 N 2 Y q j i l 6 t R A 0 7 3 0 T n a I C r P 1 T + L u x l Q 1 i m o U r p 0 g U W 2 i p R O t n a h G U Y 2 C J X T p n T y S p t o 0 r 5 9 L B 1 h / d x P Y D D 4 c s n i c 6 0 h g s u F m g 4 v B 1 e D W P 9 l f e D T X S + 9 k z 1 L q i I P S U a k K V K p Q L T j f l U h U m 3 j d a O F E N Y p q F K y f S + 9 k z 1 L q i F o + 0 f p p X j + X D r D u w G 8 b w D q L m c B g w 4 0 G J 4 O z w c X g S j O 9 9 E 5 2 i G q y 9 U / C X m Z U 5 S n V p y a c 7 4 x E p d n 6 J 2 E v M + p 1 o x o F q + f S O 9 k h q k 2 0 e K L V E 9 U o q l H D G r r 0 T n Z + J 5 e O L v i k x r A Z H A y O B q c D 3 J 1 V g m i x I V e D W / c k G E m j K l A d F d q f V c J M 9 a m j Q L d 7 m l G V q V S n H H X a n 1 X C T D W K V l G 0 j K I 6 R X W K 1 F K O K n V 6 J + m T m l C v p U u / V 3 8 h C m w H u L t p g m i 0 I S e D s 8 H F 4 G p w 6 5 7 s L I m j O p 3 e S V i E R o 8 C 3 e 6 A R l W k O q q 0 v 2 n C T D X K U a P b X d C o 6 h T V K V J I O a r U 6 Z 2 E R W h U S y m q U 1 O d L s 1 d n X 0 d y b U 7 s L / b C R w N T g Z n g w t O d U V y D e 2 m v c 5 o l K o + p Q L V y B O e G K k 6 W / c k 7 H R C o y p F V Q p X 0 L V 1 s m c 0 d U y t o G g J R V W K q h Q u p G v r Z M 9 q q v K X v q / + L i e w G R w M X g 5 X P M 5 1 Q j L b g I v B 1 e D W P Q k L 0 G h w t t f W y Q 5 S a b b u S d j h j K p G p S L V i h O + t k 5 2 k F e P l k + 0 f q I q R V U K V 9 G 1 d b K D V J 9 o F T W v o k t H V 3 + J C W w H u D O S i E Y b c j I 4 G 1 w M r g a 3 7 s m u k W S m 4 t R R n d s d z q h q V C p S H V X a G 0 l m q l G O G t 3 u c U Z V p 6 h O k U L K U a V O 7 y T s c k a 1 l K I 6 N d W p W T V d e r r a 8 W I O 6 G Y R C h w M j g Y n g z P P d W G 0 2 p B b 9 2 S X H t W 5 t Z p G V a E 6 S r S / s c J M B a q j Q r d 7 n V H V K a p T r I q O K n V 6 J 7 u j a h l F 6 y i q U 1 S n S D H l q F K n d 7 K 7 Y L y W L t 1 h 3 Q k Z b A Y f D l i 8 o t 3 f 6 g B M N t x s c D G 4 G t y 6 J / u L k O Z 6 6 Z z s E F V l 6 5 7 s 0 l G p C l S q U C 0 4 3 5 V I V J t 4 3 W j h R D W K a h S s n 0 v n Z I e o N t H y y b F + j t 2 T / a U j s B l 8 O G C x t 3 Q A T D b c b H A x u B r c u i d h 6 c B c L 5 2 T 3 a V j I w 5 K R 6 U q U K l C t e B 8 V y J R b e J 1 o 4 U T 1 S i q U b B + L p 2 T 3 a V j I 2 r 5 R O u n q U Z N N b p 2 v v W s I 6 J 2 Q D f G U e B o c D I 4 G 1 x 4 r i u j r X c S j K P R o z y 3 x t G o S l R H j W 7 O M 0 G m C t V R o l v j K D S q U 1 S n S B n l q F K n d x K M o 1 E t p K h O U Z 0 i 1 d S O K t 3 s b 1 / Y / o a w G R w M j g Y f j l g 8 v k 3 N B B Y b b j W 4 9 U / C M j O q 4 l S j 2 V 5 6 J z t E d d n 6 J 3 F / Y 6 o S l W q U E 8 3 3 0 j v Z I a p N t H K i p R P V K K p R s I I u v Z M d o t o 0 r Z / m 9 X P p A O s v P I E P p y w e J z s Q G G 2 4 y e B s c D G 4 G q w T T f X S O 9 k z l T p i U z o o V X 1 K B a o Z 5 7 s g U W 2 2 / k n Y 0 4 y q R l G N g u V z 6 Z 3 s m U o d U a s n W j 5 R j Z p q 9 N D n 1 Z k u g W u H Y H 8 v E z g a n A z O B h e a 6 U p g y + 2 G v c x o l K o 6 p f L U i P O d k K g y W / 8 k 7 G V C o x p F N Q o W z 6 V 3 s k N U m 2 j t R I s n q l F U o 2 A N X X o n O 8 T r 5 9 L T 1 d / L B D a D g 8 H x A H e n l S C a b c j F 4 G p w 6 5 + k z 2 t C j w L t T y t h p v L U U Z / b P c 2 o q l Q q U x 1 1 2 p 9 W w s x r S I s o W k V R n a I 6 R U o p R 5 U 6 3 Z P 0 W U 2 W h N Z S 8 1 q 6 d H z 1 F + K 7 c H f b B N F g Q 4 4 G J 4 O z w c X g y n P d u i c 7 T L W p o z i 3 O 6 B R l a h U o z q K t L 9 t w k w l q q N G t 7 u g U a 8 h 1 S l S R z m q 1 O m e h E V o V C s p q l N U p 2 b V 9 N D 6 1 d n z L 5 1 f / e 1 O 4 G B w N D g Z n H G q C 5 L V B t w a K G G z M 6 r y l O p T A 8 7 3 2 j 3 Z 8 5 k 6 5 q x 0 U a o q R V W K F F A Y q T 7 R A o p W U F S l q E r h O r p 2 T / a 8 p i 4 U r 6 J L 6 1 d / m x P Y D F 4 O W D x O d k Q y 2 Y C z w c X g a n B r o O w v Q J z s t X u y g 1 S Z r Y E S t j i j K l G p R r X w h F d E U X 3 i 1 a P l E 1 U p q l K 4 i K 7 d k x 2 k + k S L K F p F z a v o 0 t T V X 2 L v w p 2 T R D T Y k K P B y e B s c D G 4 8 l y 3 9 s m u k 5 R B 6 y j O 7 Q 5 n V C U q 1 a i O I u 2 d J D O V q I 4 a 3 e 5 x R r 2 G V K d I H e W o U q d 9 E n Y 5 o 1 p J U Z 2 i O j W p p n Z U 6 d g + O X Q X o c B m c D A 4 G p w O c H d n B d F i Q 6 4 G t w b K L l V 9 S g W q o 0 L 7 O y v M V J 8 6 C n S 7 1 x l V m U p 1 y l G n / Z 0 V Z q p R t I q i Z R T V K a p T p J Z y V K n T P t l d E l p L z W v p 0 i D W X 4 g C H w 5 Z v K L d H + s A j D b c Z H A 2 u B h c D d a J p n p p n u w Q F W V r o O z S Q a n q U y p Q z T j f B Y l q s z V Q d q n X j W o U 1 S h Y P p f m y Q 5 R b a L V E y 2 f e P 1 c 2 r y 6 P / q 2 K + 0 4 2 0 Z g s O F G g 5 P B 2 e B i c K W Z 1 g m J a r L F d s P i M a r y l O p T E 8 5 3 R q L S b L H d s H i M e t 2 o R s H q y Y B E t Y k W T 7 R 6 o h p F N W p Y Q 6 3 w d 3 J p 9 + r v V g K b w c H g a H A 6 w P 0 f 5 A g t N u R q c G u f B N t o V A W q o 0 I 3 f 5 B D p v r U U a B b 2 2 h U Z S r V K U e d b v 4 g h 0 w 1 i l Z R t I y i O k V 1 i t R S j i r d H G c i S 8 J r 6 d L i 1 V 9 q A p v B h x 7 B j j k k M N l w s 8 H F 4 G p w a 5 / s L z O a a w W J q r L F d u P e x l Q F K l W o F p z v S i S q T b x u t H C i G k U 1 C t Z P J i S q T b R 8 o v X T V K O m G j 2 0 C X a m S + D a / N b f 2 w S O B i e D s 8 G F Z r o S 2 I 6 d h H 3 N a J S q O q X y 1 I j z n Z C o M l t s N + x p Q q M a R T U K F k 8 a E t U m W j v R 4 o l q F N U o W E P t h L + T S 4 t X f y 8 T 2 A w O B k e D D x 2 C x 5 n O B B Y b b j W 4 t U / i 0 m K q 4 l S j 2 d a A R H X Z Y r t h L z O q E p V q l B P N N 4 V E t Y l W T r R 0 o h p F N Q p W U B Y k q k 3 T + m l e P 5 e W L v i 8 x r A d 4 D 4 q g N B o Q 0 4 G Z 4 O L w d X g 1 j 7 Z + e R 0 V G d / W I m N e l T n d k 8 z q h q V i l R H l W 6 i A p C p R j l q d L u v G V W d o j p F C i l H l f a H l d i o W k n R U o r q 1 F S n Z t V 0 a f f q X M w B 3 S x C g Y P B 0 e B k c O a 5 L o x W G 3 J r n o Q d 0 K g K V K p Q H S X a 3 z Z h p g L V U a H b X d C o 6 h T U 6 X d f + / p f / b N H 5 / / 7 6 8 f f f / r s y a t H r z 7 / 7 O 7 l 0 x c v 7 1 4 9 + r 8 + f / r 6 y S d P X t X j R 9 9 8 9 N M n v 3 x 2 9 + F P / u P T z z 7 4 6 8 c / f f r Z i 0 c f P / n 0 l 0 + f f P K i H n 9 9 f H e U p 8 9 / 9 e 4 o 2 y B / e / f p i 9 / c / e s n r 1 7 / 8 A N 9 2 a + v 2 7 g / e v 3 y / L S P X z z 7 / N P n b / 7 x / N G T 5 5 8 / e / L x 0 3 / 8 L 8 8 f f X L e 9 J 4 + f / L p 0 / / 0 9 o H t x f 7 t 8 8 + e / u b F 6 x + 9 / v u 7 l 9 9 5 8 9 O v P r B Z 3 s v 1 + C z a 4 2 + 9 f v n 0 l 5 + / f n F + 5 P G / e / L s x c v H 2 2 S + c 5 k G X d z 2 S l 9 x 3 l + / f / X O C 9 3 / 3 P M X n / 7 y 5 d 1 V 9 / 1 r n o f Y v e Z x e l / / 7 W 9 v L u j 7 d x / / / Z P H + 9 / + m 0 t 8 9 P L u 7 t P P n j 3 5 T + 8 M f 3 7 o 4 7 v z M z 6 / + + B L 5 v T 1 x x + d / / f o 8 d c f f u j l 5 a d / e l 4 D 5 4 t 7 e O H t d b / 7 9 D d P P 3 n 6 8 q L Q o 8 / O s / j k 7 t n T T + 9 n f h Z 9 K 7 3 P n j 1 9 / f a 1 P + h N 9 3 p V X 3 / 0 5 q m v z 6 / 9 5 h / 3 r / z t L 7 7 3 5 O O / / + 7 b c e 9 e f v D b 8 x T P v + R / 8 / m L 1 3 c / e f 3 F e f j v v P r N 1 x / 9 6 s m z V 3 d f u y + B N 0 N 9 W N d R P 8 x + 0 j f 1 n 2 2 O P 3 3 5 5 P m r X 7 1 4 + e n b e f 7 0 v N D u f x 9 f d o 3 3 v 5 3 t B X / w / P U 0 f H j / s 7 / b Z n J 7 T t X v r 1 + R g O 9 c w u 4 6 / 4 T 6 5 U Z B 0 b D 9 s R r W T s S 3 r 3 r 7 z r t N 4 U b g m 6 X 2 / N X n z 1 6 / q e v z p J 7 f L u s f 3 r 1 6 f f f J v 3 r x 9 K B d e 3 x 7 v e e X + / Z 3 f / H j + z e d X 3 x 6 9 + o e / s 3 d q z d v K f v H z z 9 1 P 9 r / 8 f T 5 J x / + 6 7 t f v f 7 R 5 2 d d t 9 n 8 5 O 7 R 3 T 9 8 9 u T 5 J + d 3 h Z v x t i l 9 7 w 1 / 8 + / r b 7 V 7 E c d X / u 3 D O 9 r v r v + 8 n / j h b W c b 5 P x W + e r u 5 f 1 7 y f b 6 3 / r k k + v r 8 n R 3 y / L u X E K P 7 q v p w + + 8 G f f u g 9 + + + a / v v 3 z x 6 Q c / e 1 g A P z / / w N 2 r b 3 z n b 8 9 v t 4 9 2 + G G W h K + / 3 9 0 T 7 i X / x v 3 z r q U A 1 T d 8 a f W Z I N f C u / n 4 1 X s T 7 2 y o 7 2 4 X 7 8 z r 6 7 1 3 o n c X 1 W W D 6 v 4 O X 5 3 f J F + 8 / O T u + b v b 1 P 2 D L 2 X P q O u L b z t g p 0 Q + + f z 8 H v H x T W F 8 9 + 1 D r / d l 2 Z n L r j L e / u P R N x 5 9 5 8 V n T 5 / s N t p v / e P / + + I q 9 Y t + 7 R 1 n c r 9 7 n 3 / w U n L f P U / l w / / z 7 s n L D 3 7 2 1 + + 8 0 s + / t n 8 7 k F 9 Z + F f 2 z h w v q l 1 f g 9 7 z x t + 3 6 v a z u C + 2 t 7 + L d 3 3 c X / 2 z p 8 / h d f 7 n v / p n f / X P X v 3 9 k 5 d 3 n 9 w s z v P r P 7 t 7 / f a H f v T y 6 a / v n p 8 f + d 4 / f H z 3 7 M P v f P 7 y 5 d 3 z 1 / / + x c v / + M s X L / 7 j B 1 / 7 7 c 9 + e P Y Y 3 7 x 9 J / n 5 7 3 5 2 f s d 5 f X 7 i z / v X + C W X + P Z F 7 6 / p b 9 6 8 V d y + Z 1 + u 8 + b 9 G i / z 5 i r / + v G P f / D t b / z g h 9 9 9 3 L 3 G f 3 / 3 y w 9 / / O T X d x / c / + P h C l 5 9 8 P j v X 7 / + 7 N W / + O i j X 9 / d f f j L j z 9 + + e G v n n 7 4 8 c u P z m / R 9 3 V 1 7 x P v z p 7 n x a d P P 3 7 x 6 q P v f P 7 k k 5 f n / / + r l 5 / + u / N C e v L 6 7 Q M f P n n 1 2 T / 8 r 9 9 5 8 c n b / / z m O C / D P / / B J 0 9 f f P r k m / X P z 5 X x g + d P P 3 7 6 5 N k 3 a 1 3 r o / t T p 9 4 8 + v 3 z u 8 q z b + Y 0 n h 4 e O 7 + 7 v z g X 1 M t v / v T l 5 3 f / / M 0 v 5 c 0 / H 3 / t U k 7 n s n 5 y O l / M 2 6 v 6 7 e l 3 P 7 t / Z P t F f O / 5 x 0 9 + e X f v j V 4 9 + u z 8 J v n i v I G + 2 L 0 F / P j + s d d 3 / / v d k / M b w a s P 3 g z 3 9 U c / e 3 j 4 W 8 + e / e T j J 8 + e v H z 1 z d f n l / 0 5 F P G X 1 j D M 4 v 5 3 f n 6 l T z 7 / + P W L + 1 / w 3 c v n L x 5 9 + + X Z n r 7 Z 2 b / 1 8 e v 7 / f 7 J J 4 + + d 1 b 8 H / / L W f I n h / r 4 i j / / i 6 M r + K o j H E 8 L / a o j H B t m v + o I x 0 + V X 3 W E 8 Y 8 e Y f q j R 5 j / 6 B G W P 3 q E 9 T D C 2 9 K t e n z 8 C P 2 A e q f J P q B e F / U D 6 n 0 m f 0 A j o 4 n R z G h h t C L K i R G r 0 T 1 b 9 w G x G t 0 7 F A + I 1 Q i r E V Y j r E Z Y j c Z q N F a j s R q N 1 W i s R m M 1 2 r t q / D 7 3 c f w 2 z u O v 5 2 t f s n c U b h 7 2 q l 9 5 T 6 k / c F N 5 + x m w c 4 9 6 7 f 3 S z g / 3 T 7 h f + 1 8 q W f u 3 3 d b e L + n 8 c K 9 c z w / 3 S v X 8 c K 9 M z w / 3 S j S n U 6 8 8 z w / 3 r v L 8 c P 8 Y 8 V P / y z G n / u 3 D U + 8 q z w / 3 r v L 8 c O 8 q z w / 3 r v L 8 c P 8 q q 3 + V 3 T f n 8 8 P 9 q + y + K Z 8 f 7 l 9 l 9 8 3 4 / H D / K r t v w u e H + 1 f Z f f P N q f v G e 3 6 4 f 5 V w J D x 8 0 Q l u B R / e Z P 8 0 9 4 B z + o P u j 9 r t 3 4 e 1 e 5 j f V 7 i 7 3 L k V 2 p 3 o V 7 q / K n e P 3 7 4 B P f 7 p k 1 d P 7 m / u / u b J 2 e u / v d X 7 5 P n n T 5 4 9 / r 3 E z k F s v + d a N 5 + K Z N j 9 R 6 Q f / P j H v / i b b / 3 w L / 3 5 K G M m / n x 0 K v p 8 d L 7 K 1 + c f P / 0 J P i h 9 l Q 8 0 b z 8 l / f Z q q c B C H j 8 o P O z b 8 P j R 1 L 9 9 / G j V 3 z 5 + N O B v H z / a 6 r e P H 8 3 y 2 8 f R A p 9 u w J / C X b Q / 7 d v D / b v D p s X u 8 n d X v L v I 7 b p + 9 2 U u R 0 x O 5 9 3 k v 5 a 5 u f E 2 1 w a P H z 7 9 z d 2 z z r v 8 v 3 v y 8 v K + 8 + n d 8 1 f n d 5 5 H H / x P X / M n P r 3 / 1 P T m X e r L n / v k 4 8 8 / / f z Z / X 3 Q 4 1 P / 6 D 9 f v b u z P L y n / v i + B M 4 / 9 8 5 N I H 2 N m z e 8 v / n W 9 / 7 S 7 3 b j W u v 7 d 7 v / s d 7 t v v K 7 z H 8 D H 6 X + 4 H e b s + d 5 d h 7 p H / + / Z 6 + f f n r + R + X 8 B v R q u 7 l L 7 1 G f P H 3 S e c r F R j 0 5 l / n 5 v e n h T + S / 3 5 s Y f n b + 8 1 f N n + t t 7 w / Z Q N 0 5 / v Y r b Z z d t 9 3 r F P b v t f e / u F + 8 + P j z z 9 7 + W n 5 x f t P 6 x f m N 8 / N X r 8 + / q b / 0 m 3 C t l e 6 b 8 P 2 H z o 9 O 6 0 f t 9 P 5 N + C / 9 J t y 7 H f s u o E s u u u a i i y 6 6 6 q L L L r r u o g s v u v L Q l Q d / 1 3 T l n Q M 5 3 r 3 p + i 6 g K w 9 d e e j K Q 1 c e u v J G V 9 7 o y h u W O V 1 5 o y t v d O W N r r z R l T e 6 8 k Z X P t C V D 3 T l A 1 3 5 g C u c r n y g K x / o y g e 6 8 o G u f K A r H + n K R 7 r y k a 5 8 p C s f 8 c 2 N r n y k K x 9 v r / x P f J / 9 9 + + 6 E 1 P 4 + L y p n k 3 W 6 / P O f v 4 P b L 3 b t o n d z r D b D H b v / 3 / Y J + v t 3 7 X 7 9 + 4 F a / e K t X v J 2 r 1 m 7 V 6 0 d q 9 a u 5 e t 3 e t m 9 7 r Z v W 5 2 r 5 v d 6 2 b 3 u t m 9 b n a v m 9 3 r Z v e 6 2 b 1 u 2 7 1 u 2 7 1 u 2 w u 8 e 9 2 2 e 9 2 2 e 9 2 2 e 9 2 2 e 9 2 2 e 9 2 2 e 9 1 h 9 7 r D 7 n W H 3 e s O + 9 / s 7 n W H 3 e s O u 9 c d d q 8 7 7 F 5 3 2 L 3 u u H v d c f e 6 4 + 5 1 x 9 3 r j v u S 2 r 3 u u H v d 8 9 r 6 Y + 7 G 9 H p A / x K f j 6 7 v G P d n G 7 x Z B + + 0 c A 7 w + P 3 5 e d V p + Q w 8 3 u D x A R 5 / M 3 5 g / M 7 j D R 4 f 4 P E 3 4 z c Y v / N 4 g 8 c H e P z N + A O M 3 3 m 8 w e M D P P 5 m / B H G 7 z z e 4 P E B H n 8 z / g T j d x 5 v 8 P g A j 7 8 Z f 4 b x O 4 8 3 e H y A x 9 + M v 8 D 4 n c c b P D 7 A 4 2 / G X 2 H 8 z u M N H h / g 8 T f n U 3 b W X e D x B o 8 P 8 P i b 8 W H 9 9 h 5 v 8 P g A j 1 8 j y H v j w / r t P T 7 A 4 9 f z O 3 v j w / r t P T 7 A 4 3 X 5 V m J v / H c e P x i r X 9 1 / 2 n 7 H T t 0 9 u / v 4 9 d + + + L 9 7 t 0 v e 9 n r e t 3 g + / v m j / + V f P n r 8 o / v b D / d v 2 x / 8 + E d f 2 z 6 a / 3 F / 9 N t m d b k / c 2 0 t u m / y / g N v T b + 5 X X I e 4 H 4 n u 3 v x l 7 4 / M o 6 n f s v i + / s j 7 + + P v L 8 / 8 v 7 + y P v 7 I + / v j 8 D 9 k R 2 g K x / p y i e 6 8 o m u f K I r n + j K J 7 r y C d / X 6 c o n u v K J r n y i K 5 / p y m e 6 8 p m u f K Y r n + n K Z 7 r y G b c 0 u v K Z r n y m K 1 / o y h e 6 8 o W u f K E r X + j K F 7 r y h a 5 8 w d 2 c r n y h K 1 / p y l e 6 8 p W u f K U r X + n K V 7 r y l a 5 8 p S t f 0 c i w k 0 E r c 0 I v c 0 I z c 0 I 3 c 0 I 7 c 0 I / c 0 J D c 0 J H c 0 J L c 0 I N x M 6 h B m z o 2 N G x p W N P x 6 a O X R 3 b O v R 1 h c a u 0 N k V W r t C b 1 d o 7 g r d X a G 9 K / R 3 h Q a v 0 O E V W r x C j 1 d o 8 g p d X q H N K / R 5 h U a v 0 O k V W r 1 C r 1 d o 9 g r d X q H d K / R 7 h Y a v 0 P E V W r 5 C z 1 d o + g p d X 6 H t K / R 9 h c a v 0 P k V W r 9 C 7 1 d o / g r d X 6 H 9 K / R / h Q a w 0 A E W W s B C D 1 h o A g t d Y K E N L P S B 9 Y 4 R / K / y H Z 1 / Q n 1 l V 7 l + c v f Z 6 6 d 3 9 7 f H L n 8 o e c N 3 n V s / + v j 1 5 4 J / e B 5 d f / 6 7 T z / 2 J 3 z v + d 3 L F 5 c / o 7 w L v 3 9 3 / k n G f / P k 5 X 9 C + K 1 f v n z 6 j H / y C / z B f / X 5 8 6 c C n z H 8 1 q 9 f v H q N 9 F b s 3 j N 2 Y v f w j d i 9 J 9 y I 3 X v C V e z e 1 1 l 2 Y v f w V e w e v I r d / 8 k v 8 A e v Y v f h M 4 a b 2 D 1 6 K 3 b v G T u x e / h G 7 N 4 T b s T u P e E q d u 9 L Q j u x e / g q d g 9 e x e 7 / 5 B f 4 g 1 e x + / A Z w 0 3 s H r 0 V u / e M n d g 9 f C N 2 7 w k 3 Y v e e c B W 7 9 9 W r n d g 9 f B W 7 B 6 9 i 9 3 / y C / z B q 9 h 9 + I z h J n a P 3 o r d e 8 Z O 7 B 6 + E b v 3 h B u x e 0 + 4 i t 3 7 2 t 5 O 7 B 6 + i t 2 D V 7 H 7 P / k F / u B V 7 D 5 8 x n A T u 0 d v x e 4 9 Y y d 2 D 9 + I 3 X v C j d i 9 J 1 z F 7 n 0 Z c i d 2 D 1 / F 7 s G r 2 P 2 f / A J / 8 C p 2 H z 5 j u I n d o 7 d i 9 5 6 x E 7 u H b 8 T u P e F G 7 N 4 T r m L 3 v m K 6 E 7 u H r 2 L 3 4 F X s / k 9 + g T 9 4 F b s P n z H c x O 7 R W 7 F 7 z 9 i J 3 c M 3 Y v e e c C N 2 7 w l X s X t f 3 N 2 J 3 c N X s X v w K n b / J 7 / A H 7 y K 3 Y f P G G 5 i 9 + i t 2 L 1 n 7 M T u 4 R u x e 0 + 4 E b v 3 h K v Y v a 9 D 7 8 T u 4 a v Y P X g V u / + T X + A P X s X u w 2 c M N 7 F 7 9 F b s 3 j N 2 Y v f w j d i 9 J 9 y I 3 X v C R e z u l 8 w 3 s b v 4 I n Y X X s S G n / w C f / A i N s B n D K 9 i d + m N 2 N 1 n b G J 3 8 V 7 s 7 h P 2 Y n e f c B X b P 0 F 2 8 V V s + w Q J P / k F / u B V b P s E 2 X / J q 9 h f + g m y + 4 y d 2 F / 2 C b L 7 h B u x 7 R N k 9 0 C E n d j 2 C b I L r 2 L L J 8 g u u 4 p t n y D 7 L 3 k V + 0 s / Q X a f s R P 7 y z 5 B d p 9 w I 7 Z 9 g u w e M 7 E T 2 z 5 B d u F V b P k E 2 W V X s e 0 T Z P 8 l r 2 J / 6 S f I 7 j N 2 Y n / Z J 8 j u E 2 7 E t k + Q 3 c M 7 d m L b J 8 g u v I o t n y C 7 7 C q 2 f Y L 8 8 o O l / 6 h + v m 9 u R 2 p c 2 + T 2 L X 1 / j t O h d 6 1 + j / 5 b O h P 6 D z i p e f d d E T + e + X q B f / h h x 5 2 u / N v D p 9 9 U C Z 6 R + o d / Z T a H U 6 6 v X 5 2 9 / w V e T p N 8 U 0 h / + C E C P / m b v / 1 L 9 2 e 2 1 u A M g W V 4 f 4 Y A P P 7 + D I F / M m c I / P l P L P n o e c / n / K U L 5 S v s I I e z A n a T 3 8 1 3 N 8 X d r L a J / J m S B m 7 e e / / A N 9 o f P 3 n 5 j / / 5 0 7 v z O 1 a d X / 2 v H 3 / r 5 c d / f 9 6 q 7 3 f H u / 9 w v 7 e c Z 3 X G T x 7 9 7 A e v z s 8 9 z + p c C / / m 8 7 u X X 7 w p 5 q 8 / + v b 5 / e / l F z / 4 5 P w + / P R X T + 9 e f r M 7 x t c f 3 R f x N x + / f f b 5 P 9 8 d 7 W / v z p d 2 n t D b J X J 7 x v B 1 O T x 5 + e h J Z 3 5 8 v P L 1 X O X d Z X 7 9 X I v P n p 1 r 4 / x C 2 + / l B 9 9 4 s / 4 e 3 o k f D m H + w T f a / d n L f 9 R 5 v 2 + H l n e D / a 8 N x r 6 V o / c r 6 k n w / R f P z j P 4 8 P w W d X 7 3 e P y d f / F 3 / / b V e U J / 9 x / u X r 0 6 b 4 o f f n p + n b / 7 7 o v z e r 3 f Q v / u 3 l v + 3 a k + f P T t J 6 / u 3 p i j J 6 9 f v P q 7 v / n e D 7 7 z j e + 9 O h f d 0 1 e v z z / 2 6 u 9 O + f D R d 7 7 z k 5 9 8 4 1 u v 7 n 7 9 + V v n d t H x h 0 9 + c / f r t + 8 E d b O v X Y 6 v 3 i 5 2 / 9 Q 3 1 / e z R 9 / / / P n H r 5 + + e P 6 m I L 5 9 v 3 c / / / W 9 J T 1 X + t 0 / v P E 5 L 7 9 / r o L z 2 8 v 9 r + f x 4 3 / x + M t K 4 / H v H j / 6 u V d S X 7 t 9 w T w 6 L 6 N f v q n b r z 3 6 5 r / c n v x H 1 N t X q 7 k / V 9 3 d j 3 v 5 d e h r b L + 1 t 3 O 9 + U 7 N t 3 / 8 i 0 + e n j e A v / j 3 a W o m u 1 Y f n d p H m f 5 H P Q D 8 z U e 6 b / / j f 7 5 f 9 u c 3 / F d P f 3 P e n c + / t 6 8 d t k 5 8 Z u d Q b 3 7 u 0 W P y c 4 + + k 5 9 7 9 K L 8 3 K M / 5 e c e r Q g / 9 2 h P + L l H y 8 L P f X 9 I 9 v Y R 5 f 0 h 2 f s P Z v / 0 D s n e I V a j s R q N 1 R h Y j Y H V G F i N g d U Y W I 3 h X T X e n w s u 5 4 I v v d / M + e H + u e B L 7 x v O 6 9 I 7 V 2 B d e q c B r E v v O / z r 0 q v F 8 8 P 9 M 8 G X X g 3 W u v b q 7 / 3 J 5 9 2 H 3 5 9 8 f n z 4 v / O T z / 9 c h z N + 9 + l t i u K f 9 u 8 Q O t W 3 f 0 1 6 8 v v / X a I z S P E F f + W / U d z e e n + T v / X O f f d v / / j x V 0 g u p O B C v 5 6 H 3 8 m f J M P w P N C H l x H / 7 P m P l x d 7 Z 3 t 4 + 9 J 4 w / A P i y z M 4 2 3 o 3 / 2 T j C v 8 f e 9 c h g t c I g t 3 G W u P P 3 1 7 r M c f H o 3 o 0 / u 9 4 x H f 1 M f P I f 3 w P M k b 9 L P 7 5 f f z 3 / 2 + + Y d f n r 5 p V / 3 7 5 x / + f k m E 7 6 Z r 7 l I I 7 9 9 C H t b j b m F u c X 9 v f 1 t / 3 D m 5 N x G F h z c B f q 2 3 R r d z g T 9 5 8 f I 1 3 i q / X N q P 7 j X 4 8 F u v P r 5 7 c 3 d x L 9 / v k 4 H 4 7 o t z A u K b F / z S 2 M O d C C W / K o g + 3 K v 0 5 l 2 / / y e A m x d 5 9 9 b d v X 2 / + + T 9 z b v 3 N + / e 3 7 x 7 f / P u / c 2 7 9 z f v 3 t + 8 e 3 / z 7 v 3 N u / c 3 7 9 7 f v H t / 8 + 7 9 z b v 3 N + / e 3 7 x 7 f / P u / c 2 7 9 z f v 3 t + 8 + z P f v H t H p S e / f n l / s P Z e p f / t 5 Y v P P 4 P f Q 7 1 5 D 7 h u K b 9 9 / O O H O 3 u X 6 / v X T 1 + 9 / v B b v 7 l 7 e X 9 D 7 2 f n l / z 5 1 9 7 d / 4 / x t t s k b p q G 7 4 N Q / p u 5 d T i v / W O 0 7 2 3 2 / f c 0 T u 3 P / T 2 N f x I 3 E V / d G 5 I 3 r f z / + P + 8 e v T F + W 3 q 9 R t n 8 u L 5 3 a u 3 j z 9 / 8 1 9 P n m 0 x g j f 3 v r 7 K A H D L 8 S s N 0 b 8 T + Z W G 6 N + g / E p D 9 O 9 b f q U h + r c z v 9 I Q / b u c X 2 m I / s 3 P r z R E / 5 7 o V x r i y 2 + V H s 5 0 J P D + d P U D e H + 6 + g G 8 P 1 3 9 A N 6 f r n 4 A 7 0 9 X P 4 D 3 p 6 s f w P v T 1 Q / f v n x / u n q H v D 9 d / f 3 p 6 u 9 P V 3 9 L 3 p + u / v 5 0 9 f e n q 7 8 l / z 2 c r r 4 n q A F a w U I v W G g G C 9 1 g o R 0 s 9 I O F h r D Q E R Z a w k J P W G g K C 1 1 h o S 0 s 9 I W F x r D Q G R Z a w 0 J v W G g O C 9 1 h o T 0 s 9 I e F B r H Q I R Z a x E K P W G g S C 1 1 i o U 0 s 9 I l B n x j 0 i U G f G P S J Q Z 8 Y 9 I l B n x j 0 i U G f G P S J Q Z 8 Y 9 I l B n x j 0 i U G f G P S J Q Z 8 Y 9 I l B n x i + / 8 c 3 A O U O I G r A 9 w D 5 J i D f B e T b g H w f k G 8 E o k 8 M + s S g T w z 6 x K B P D P r E o E 8 M + s S g T w z 6 x K B P D P r E o E 8 M + s S g T w z 6 x K B P D P r E o E 8 M + s S g T w z 6 x K B P D P r E o E 8 M + s S g T w z 6 x K B P D P r E o E 8 M + s S g T w z 6 x K B P D P r E o E 8 M + s S g T w z 6 x K B P D P r E o E 8 M + s S g T w z 6 x K B P D P r E o E 8 M + s S g T w z 6 x K B P D P r E o E 8 M + s S g T w z 6 x K B P D P r E o E 8 M + s S g T w z 6 x K B P D P r E o E 8 M + s S g T w z 6 x K B P b O g T G / r E h j 6 x o U 9 s 6 B M b + s S G P r G h T 2 z o E x v 6 x I Y + s a F P b O g T G / r E h j 6 x o U 9 s 6 B M b + s S G P r G h T 2 z o E x v 6 x I Y + s a F P b O g T G / r E h j 6 x o U 9 s 6 B M b / 8 W Y / 2 T M f z O W P x q j B v x n Y / 6 7 M f / h m P 9 y z H 8 6 R p / Y 0 C c 2 9 I k N f W J D n 9 j Q J z b 0 i Q 1 9 Y k O f 2 N A n N v S J D X 1 i Q 5 / Y 0 C c 2 9 I k N f W J D n 9 j Q J z b 0 i Q 1 9 Y k O f 2 N A n N v S J D X 1 i Q 5 / Y 0 C c 2 9 I k N f W J D n 9 j Q J z b 0 i Q 1 9 Y k O f 2 N A n N v S J D X 1 i Q 5 / Y 0 C c 2 9 I k N f W J D n 9 j Q J z b 0 i Q 1 9 Y k O f 2 N A n N v S J D X 1 i Q 5 / Y 0 C c 2 9 I k N f W J D n 9 j Q J z b 0 i Q 1 9 Y k O f 2 N A n N v S J D X 1 i Q 5 8 4 o E 8 c 0 C c O 6 B M H 9 I k D + s Q B f e K A P n F A n z i g T x z Q J w 7 o E w f 0 i Q P 6 x A F 9 4 o A + c U C f O K B P H N A n D u g T B / S J A / r E A X 3 i g D 5 x Q J 8 4 o E 8 c 0 C c O 6 B M H 9 I k D + s Q B f e K A P n F A n z i g T x z Q J w 7 o E w f 0 i Q P 6 x A F 9 4 o A + c e A e Q 2 4 y 5 C 5 D b j O U P k P U g D s N u d W Q e w 2 5 2 R B 9 4 o A + c U C f O K B P H N A n D u g T B / S J A / r E A X 3 i g D 5 x Q J 8 4 o E 8 c 0 C c O 6 B M H 9 I k D + s Q B f e K A P n F A n z i g T x z Q J w 7 o E w f 0 i Q P 6 x A F 9 4 o A + c U C f O K B P H N A n D u g T B / S J A / r E A X 3 i g D 5 x Q J 8 4 o E 8 c 0 C c O 6 B M H 9 I k D + s Q B f e K A P n F A n z i g T x z Q J w 7 o E w f 0 i Q P 6 x A F 9 4 o A + c U C f O K J P H N E n j u g T R / S J I / r E E X 3 i i D 5 x R J 8 4 o k 8 c 0 S e O 6 B N H 9 I k j + s Q R f e K I P n F E n z i i T x z R J 4 6 b T 7 w G v V w I a o A + c U S f O K J P H N E n j p t P f H d u m 0 8 8 E N Q A f e K I P n F E n z i i T x w 3 n / j u 3 D a f e C C o A f r E E X 3 i i D 5 x R J 8 4 N q y D z S e + S 9 A n j u g T R / S J I / r E E X 3 i O G A d b D 7 x Q F A D 9 I k j f y u F v 5 b C 3 0 s Z s Q 4 2 n 3 g g / N U U r A P + c g p / O 4 W / n j J i H W w + 8 U B Q A / S J I / r E E X 3 i i D 5 x n L A O N p 9 4 I K g B + s Q R f e K I P n F E n z j O W A c z v i e i T x z R J 4 7 o E 0 f 0 i S P 6 x B F 9 4 o g + c U S f O K J P H N E n j u g T R / S J I / r E E X 3 i i D 5 x R J 8 4 o k 8 c 0 S e O 6 B N H 9 I k j + s Q R f e K I P n F E n z i i T 5 z Q J 0 7 o E y f 0 i R P 6 x A l 9 4 o Q + c U K f O K F P n N A n T u g T J / S J E / r E C X 3 i h D 5 x Q p 8 4 o U + c 0 C d O 6 B M n v J 8 4 o U + c 0 C d O 6 B M n 9 I k T + s Q J 7 y d O e D 9 x Q p 8 4 o U + c 0 C d O 6 B M n 9 I k T 3 k + c 8 H 7 i h D 5 x Q p 8 4 o U + c 0 C d O 6 B M n v J 8 4 4 f 3 E C X 3 i h D 5 x Q p 8 4 D b Q 3 T g P t j R P e T 5 z w f u K E P n F C n z i h T 5 x G 8 k j T S J 8 X J r y f O O H 9 x A l 9 4 o Q + c U K f O I 3 k k a a R P i 9 M / D 1 m / i I z f 5 O Z v 8 r M 3 2 W e s A 4 m + r w w 8 d e Z + f v M / I V m 9 I k T + s R p x j q Y 6 f P C h P c T J 7 y f O K F P n N A n T u g T p x n r Y K b P C x P 6 x A l 9 4 o Q + c U K f O K F P n B a s g 4 U + L 0 z o E y f 0 i R P 6 x A l 9 4 o Q + c V q x D l Z 8 T 0 S f O K F P n N A n T u g T J / S J 0 0 p 1 M J / o P X F G n z i j T 5 z R J 8 7 o E 2 f 0 i T P 6 x B l 9 4 o w + c U a f O K N P n N E n z u g T Z / S J M / r E G X 3 i j D 5 x R p 8 4 o 0 + c 0 S f O 6 B N n 9 I k z + s Q Z f e K M P n F G n z i j T 5 z R J 8 7 o E 2 f 0 i T P 6 x B l 9 4 o w + c U a f O K N P n N E n z u g T Z / S J M / r E G X 3 i j D 5 x R p 8 4 o 0 + c 8 X 7 i j P c T Z / S J M / r E G X 3 i j D 5 x R p 8 4 4 / 3 E G e 8 n z u g T Z / S J M / r E G X 3 i j D 5 x x v u J M 9 5 P n N E n z u g T Z / S J M / r E e a K 9 c c b 7 i T P e T 5 z R J 8 7 o E 2 f 0 i f O E e + O M e y O f f c O H 3 / D p N 3 z 8 D Z 9 / M 5 N H m m f 6 v D D z E T h 4 P 3 F G n z i j T 5 z R J 8 4 L 1 s F C n x d m v J 8 4 4 / 3 E G X 3 i j D 5 x R p 8 4 r 1 g H 6 B N n 9 I k z 3 k + c 0 S f O 6 B N n 9 I k z + s R 5 p c 8 L M / r E B e 8 n L u g T F / S J C / r E B X 3 i c q L P C 8 u J 1 s K C P n F B n 7 i g T 1 z Q J y 7 o E 5 e i O l i K 1 s K C P n F B n 7 i g T 1 z Q J y 7 o E 5 f C O g i t h Q V 9 4 o I + c U G f u K B P X N A n L u g T F / S J C / r E B X 3 i g j 5 x Q Z + 4 o E 9 c 0 C c u 6 B M X 9 I k L + s Q F f e K C P n F B n 7 i g T 1 z Q J y 7 o E x f 0 i Q v 6 x A V 9 4 o I + c U G f u K B P X N A n L u g T F / S J C / r E B X 3 i M t L e u I z 4 n o g + c U G f u K B P X N A n L u g T l 4 n u p S 0 T v i f i / c Q F f e K C P n F B n 7 i g T 1 w m 2 h s X 9 I k L 3 k 9 c 0 C c u 6 B M X 9 I k L + s R l x j p A n 7 j g / c Q F f e L C Z y X y Y Y l 8 W u K C d Y A + c e E D E / n E R D 4 y U c 5 M R A 0 W r A P 0 i Q v 6 x A X / 7 r y g T 1 z Q J y 7 o E 5 c V 6 2 C l z w s L 3 k 9 c 8 O / O K / r E F X 3 i i j 5 x P V E d r C d 6 T 1 z x f u K K 9 x N X 9 I k r + s Q V f e J a V A d r 0 X v i i v c T V 7 y f u K J P X N E n r u g T 1 6 I 6 W L E / c c X 7 i S v e T 1 z R J 6 7 o E 1 f 0 i S v 2 J 6 7 Y n 7 i i T 1 z R J 6 7 o E 1 f 0 i S v 6 x B X 7 E 1 f s T 1 z R J 6 7 o E 1 f 0 i S v 6 x B V 9 4 o r 9 i S v 2 J 6 7 o E 1 f 0 i S v 6 x B V 9 4 o o + c U W f u K J P X N E n r u g T V / S J K / r E F X 3 i i j 5 x R Z + 4 4 v 3 E F e 8 n r u g T V / S J K / r E F X 3 i i j 5 x x f u J K 9 5 P X N E n r u g T V / S J K / r E F X 3 i i v c T V / y 7 8 4 o + c U W f u K J P X N E n r u g T V 7 y f u O L f n V f 0 i S v 6 x B V 9 4 o o + c U W f u O L 9 x B X / 7 r y i T 1 z R J 6 7 o E 1 f 0 i S v 6 x J V P 1 + b j t f l 8 b T 5 g m 0 / Y 5 i O 2 + Y x t P m S b T 9 m W Y 7 b l n G 0 + a F t O 2 p a j t u W s b T l s W 0 7 b l u O 2 5 b z t E 2 2 S t Q u 9 P C A + c v v E Z 2 6 f + N D t E 5 + 6 f e J j t 3 d h m M c Z 0 g e I O q F z r B M f v X 3 i s 7 d P f P j 2 i U / f 3 g V l H q Y R + h x R J z 6 A + 8 Q n c J / 4 C O 4 T n 8 F 9 4 k O 4 T + H a a P R x 4 o x Y D T 6 I + 8 Q n c Z / 4 K O 4 T n 8 V 9 a l w b j W u D j + M + 8 X n c J z 6 Q + 8 Q n c p / 4 S O 4 T 9 j K e E X 2 4 O C N W g 4 / l P v G 5 3 C c + m P v E J 3 O f s K X x j O g z x h m x G n w 6 9 4 m P 5 z 7 x + d w n P q D 7 h J 2 N Z 8 T v o n x G 9 4 k P 6 T 7 x K d 0 n P q b 7 x O d 0 n 7 D B 8 Y z 4 X Z S P 6 j 7 x W d 0 n P q z 7 x K d 1 n / i 4 7 h O f 1 3 3 i A 7 t P f G L 3 i Y / s P v G Z 3 S c + t P v E p 3 a f + N j u E 5 / b f e K D u 0 9 8 c v e J j + 4 + 8 d n d J z 6 8 + 8 S n d 5 / 4 + O 4 T n 9 9 9 4 g O 8 T 3 y C 9 4 m P 8 D 7 x G d 4 n P s T 7 x K d 4 n / g Y 7 x O f 4 3 3 i g 7 x P f J L 3 i Y / y P r E X l d A X S X 2 R 2 B f J f Z H g F 0 l + k e g X y X 6 R 8 B d L f 7 H 4 F 1 Z D A m A k A U Y i Y C Q D R k J g J A V G Y m D Y i 0 o Q j C T B S B S M Z M F I G I y k w U g c j O T B S C C M J M J I J I x k w k g o j K T C S C y M 5 M J I M I w k w 0 g 0 j G T D S D i M p M N I P I z k w 0 h A j C T E S E S M Z M R I S I y k x E h M j O T E S F C M J M V I V I x k x U h Y j K T F S F y M 5 M V I Y I w k x k h k j G T G S G i M p M Z I b I z k x k h w j C T H S H S M Z M d I e I y k x 0 h 8 j O T H S I C M J M h I h I x k y E i I j K T I S I y M 5 M h I k I w k y U i U j G T J S J i M p M l I n I z k y U i g j C T K S K S M Z M p I q I y k y k i s D O f K F A f L F C f L F E f L F G f L F I f L F K f L F M f L F O f L F A f M F C f M F E f M F G f M F I f M F K f M F M f M F O f M F A f N F C f N F E f N F G f N F I f N F K f N F M f N F O f N F A f O F C f O F E f O F G f O F I f O F K f O F M f O F O f O F A f P F C f P F E f P F G f P F I f P F K f P F M f P F O f P F A f Q F C f Q F E f Q F G f Q F I f Q F K f Q F M f Q F O f Q F A f R F C f R F E f R F G f R F I f R F K f R F M f R F O f R F A f S F C f S F E f S F G f S F I f S F K f S F M f S F O f S F A f T F C f T F E f T F G f T F I f T F K f T F M f T F O f T F A f U F C f U F E f U F G f U F I f U F K f U F M f U F O f U F A f V F C f V F E f V F G f V F I f V F K f V F M f V F O f V F A f W F C f W F E f W F G f W F I f W F K f W F M f W F O f W F A f X F C f X F E f X F G f X F I f X F K f X F M f X F O f X F A f Y F C f Y F E f Y F G f Y F I f Y F K f Y F M f Y F O f Y F A f Z F C f Z F E f Z F G f Z F I f Z F K f Z F M f Z F O f Z F A f a F C f a F E f a F G f a F I f a F K f a F M f a F O f a F A f b F C f b F E f b F G f b F I f b F K f b F M f b F O f b F A f c F C f c F E f c F G f c F I f c F K f c F M f c F O f c F A f d F C f d F E f d F G f d F I f d F K f d F M f d F O f d F A f e F C f e F E f e F G f e F I f e F K f e F M f e F O f e F A f f F C f f F E f f F G f f F I f f F K f f F M f f F O f f F A f g F C f g F E f g F G f g F I f g F K f g F M f g F O f g F A f h F C f h F E f h F G f h F I f h F K f h F M f h F O f h F A f i F C f i F E f i F G f i F I f i F K f i F M f i F O f i F A f j F C f j F E f j F G f j F I f j F K f j F M f j F O f j F A f k F C f k F E f k F G f k F I f k F K f k F M f k F O f k F A f l F C f l F E f l F G f l F I f l F K f l F M f l F O f l F A f m F C f m F E f m F G f m F I f m F K f m F M f m F O f m F A f n F C f n F E f n F G f n F I f n F K f n F M f n F O f n F A f o F C f o F E f o F G f o F I f o F K f o F M f o F O f o F A f p F C f p F E f p F G f p F I f p F K f p F M f p F O f p F A f q F C f q F E f q F G f q F I f q F K f q F M f q F O f q F A f r F C f r F E f r F G f r F I f r F K f r F M f r F O f r F A f s F C f s F E f s F G f s F I f s F K f s F M f s F O f s F A f t F C f t F E f t F G f t F I f t F K f t F M f t F O f t F A f u F C f u F E f u F G f u F I f u F K f u F M f u F O f u F A f v F C f v F E f v F G f v F I f v F K f v F M f v F O f v F A f w F C f w F E f w 1 I B n I R W H 8 B S n 8 B T H 8 B T n 8 B Q H 8 R Q n 8 d S I R y L V L o v n i F A N T u M p j u M p z u M p D u S p E U 9 G q l 0 k z x G x G u x F O Z W n R v a i n M t T I x 6 Q V L t k n i N i N d i L j u x F R / a i H M 9 T u 3 y e 4 w z x G x m c 0 F M c 0 V O c 0 V M j e 1 F O 6 a l d T M 9 x Q P x G B g f 1 F C f 1 1 M h e d G Q v y m E 9 t U v r O c x w 8 6 J H x G q w F x 3 Z i 4 7 s R T m z p 3 a h P c c Z 8 r s o e 1 H O 7 a m R v e j I X p S j e 4 q z e 4 r D e 4 r T e 4 r j e 2 p k L z q y F + U E n + I I n + I M n + I Q n + I U n x r Z i 4 7 s R T n I p z j J p z j K p z j L p z j M p 0 b 2 o i N 7 U c 7 z K Q 7 0 K U 7 0 K Y 7 0 K c 7 0 K Q 7 1 K U 7 1 K Y 7 1 K c 7 1 K Q 7 2 K U 7 2 K Y 7 2 K c 7 2 K Q 7 3 K U 7 3 q R G P W a p d v s 8 R s R r s R T n i p z j j p z j k p 0 Y 8 b a l G P J a z O O e n O O i n O O m n O O q n O O u n J j x 0 q S Y 8 n b M 4 7 q c 4 7 6 c 4 8 K c 4 8 a c 4 8 q c m P H u p J j y k s z j 1 p z j 2 p z j 3 p z j 4 p z j 5 p y Y 8 g q k m P K u z O P y n O P 2 n O P 6 n O P + n O A C o J j y J q X Y R Q E f E a v B 9 U U 4 B K o 4 B K s 4 B q g k P Z K p d E t A R s R p 8 X 5 T D g I r T g I r j g G r C c 5 l q F w h 0 R K w G 3 x e d 2 I t O 7 E U 5 F a g m j I + s X S 7 Q E b E a f F 9 0 Y i 8 6 s R f l c K C a M E W y J j z O s z g f q D g g q C b 2 o h N 7 U c 4 I q g n D J G v C U z 2 L Y 4 K K c 4 J q Y i 8 6 s R f l q K C a M F O y J j z c s z g t q D g u q C b 2 o h N 7 U U 4 M q g m j J W v C M z 6 L Q 4 O K U 4 N q Y i 8 6 s R f l 4 K D i 5 K D i 6 K D i 7 K D i 8 K C a 2 I t O 7 E U 5 P 6 g 4 Q K g 4 Q a g 4 Q q g 4 Q 6 g m 9 q I T e 1 G O E S r O E S o O E i p O E i q O E q q J v e j M X p T T h I r j h I r z h I o D h Y o T h Y o j h Y o z h Y p D h Y p T h Y p j h Y p z h Y q D h Y q T h Y q j h Y q z h Y r D h Y r T h Y r j h Y r z h Y o D h o o T h o o j h o o z h o p D h o p T h o p j h o p z h o q D h o q T h o q j h o q z h o r D h o r T h o r j h o r z h o o D h 4 o T h 2 r G I 0 K L M 4 e K Q 4 e K U 4 e K Y 4 e K c 4 d q 5 j O d Z k w y L 4 4 e K s 4 e K g 4 f K k 4 f K o 4 f q p n P d J o x 0 L w 4 g a g 4 g q g 4 g 6 g 4 h K g 4 h a h m P t N p x l z z 4 i C i 4 i S i 4 i i i m t m L c h h R z X y m 0 4 z x 5 s V 5 R M W B R D W z F 5 3 Z i 3 I m U c 0 Y X l k z p p w X x x I V 5 x L V z F 5 0 Z i / K 0 U Q 1 Y 4 Z l 7 c K J j o j V Y C 8 6 s x e d 2 Y t y Q l H N G G V Z u 4 y i I 2 I 1 2 I v O 7 E U 5 p 6 h m 9 q I z J l r W L q r o i F g N 9 q K c V l Q z e 9 G Z v S g H F h U n F h V H F h V n F h W H F t X C X n R h L 8 q 5 R c X B R c X J R c X R R c X Z R b W w F 1 3 Y i 3 J 8 U X F + U X G A U X G C U X G E U S 3 s R R f 2 o p x i V B x j V J x j V B x k V J x k V B x l V J x l V B x m V J x m V B x n V J x n V B x o V J x o V B x p V J x p V B x q V J x q V B x r V J x r V B x s V J x s V B x t V J x t V B x u V J x u V B x v V J x v V B x w V J x w V B x x V J x x V B x y V J x y V A t 7 0 Y W 9 K A c d F S c d F U c d F W c d F Y c d 1 c J e d G E v u m A u Z i 1 8 v i g n H h V H H h V n H t X C X n R h L 7 p g P G Y t m K N e H H x U n H x U H H 1 U C 3 v R h b 3 o g i m Z t W C c e n H + U X E A U n E C U i 3 s R R f 2 o g u G Z d a C q e r F M U j F O U j F Q U i 1 s B d d 2 I t y F l I t G J p Z C 3 t R j k M q z k O q h b 3 o w l 6 U I 5 F q 4 X 7 R F U P W i 1 O R i m O R a m U v u r I X 5 W S k W r l f d O V + U Q 5 H K k 5 H q p W 9 6 M p e l A O S a u V + 0 Z X 7 R T k j q T g k q V b 2 o i t 7 U c 5 J q p X 7 R T k p q T g q q T g r q V b 2 o i t 7 U Y 5 L K s 5 L K g 5 M K k 5 M K o 5 M q p W 9 6 M p e l F O T i m O T i n O T i o O T i p O T a m U v u r I X 5 f C k 4 v S k 4 v i k 4 v y k 4 g C l 4 g S l 4 g i l 4 g y l 4 h C l 4 h S l 4 h i l 4 h y l 4 i C l W v l v 9 B y l V C t m b t Y u T O m I W A 3 2 o p y n V B y o V J y o V C t G b 9 b K X p R D l Y p T l Y p j l Y p z l Y q D l W r F B M 5 a 2 Y t y t l J x u F J x u l J x v F J x v l K t G M R Z K 3 t R j l g q z l g q D l k q T l k q j l m q F f M 4 a 2 U v y k l L x V F L x V l L x W F L x W l L t X K / 6 M r 9 o h y 4 V J y 4 V B y 5 V J y 5 V B y 6 V C v 3 i 6 7 c L 8 q 5 S + H c p X D u U j h 3 K Z y 7 l B P 2 i + a E / a L h 3 K V w 7 l J O 6 E V z Q i 8 a z l 3 K C f t F c 8 J + 0 X D u U j h 3 K S f 0 o j m h F 8 0 J v W h O 2 C + a E / a L h n O X w r l L O a E X z Q m 9 a D h 3 K S f s F 8 0 J + 0 X D u U v h 3 K W c 0 I v m h F 4 0 n L u U E / a L 5 o T 9 o u H c p X D u U k 7 o R X N C L x r O X c o J + 0 V z w n 7 R c O 5 S O H c p J / S i O a E X D e c u h X O X w r l L 4 d y l c O 5 S T u h F c 0 I v G s 5 d C u c u h X O X w r l L 4 d y l n N C L 5 o R e N J y 7 F M 5 d C u c u h X O X w r l L O a E X z Q m 9 a D h 3 K Z y 7 F M 5 d C u c u h X O X w r l L 4 d y l c O 5 S O H c p n L s U z l 0 K 5 y 6 F c 5 f C u U v h 3 K V w 7 l I 4 d y m c u x T O X Q r n L o V z l 8 K 5 S + H c p X D u U j h 3 K Z y 7 F M 5 d C u c u h X O X w r l L 4 d y l c O 5 S O H c p n L s U z l 0 K 5 y 6 F c 5 f C u U v h 3 K V w 7 l I 4 d y m c u x T O X Q r n L o V z l 8 K 5 S + H c p X D u U j h 3 K Z y 7 F M 5 d S m E G a D h 3 K Z y 7 F M 5 d C u c u h X O X U p g B m s I Q + X D u U j h 3 K Z y 7 F M 5 d C u c u p T A D N I X f o w / n L o V z l 8 K 5 S + H c p X D u U g o z Q F P Y L x r O X Q r n L o V z l 8 K 5 S + H c p R T 2 i 6 a w X z S c u x T O X Q r n L o V z l 8 K 5 S y n s F 0 1 h v 2 g 4 d y m c u x T O X Q r n L o V z l 1 L Y L 5 r C f t F w 7 l I 4 d y m c u x T O X Q r n L o V z l 8 K 5 S + H c p X D u U j h 3 K Z y 7 F M 5 d C u c u h X O X w r l L 4 d y l c O 5 S O H c p n L s U z l 0 K 5 y 6 F c 5 f C u U v h 3 K V w 7 l I 4 d y m c u x T O X Q r n L o V z l 8 K 5 S + H c p X D u U j h 3 K Z y 7 F M 5 d C u c u h X O X w r l L 4 d y l c O 5 S O H c p n L s U z l 0 K 5 y 6 F c 5 f C u U v h 3 K V w 7 l I 4 d y m c u x T O X Q r n L o V z l 8 K 5 S + H c p X D u U j h 3 K Z y 7 F M 5 d C u c u h X O X w r l L 4 d y l c O 5 S O H c p n L s U z l 1 K 8 E y n B P P o w 7 l L 4 d y l c O 5 S O H c p n L u U 4 J l O C e b R h 3 O X w r l L 4 d y l c O 5 S O H c p w T O d E s y j D + c u h X O X w r l L 4 d y l c O 5 S g m c 6 J Z h H H 8 5 d C u c u h X O X w r l L 4 d y l c O 5 S g n n 0 C X t R z l 0 K 5 y 6 F c 5 f C u U v h 3 K U E + 0 U T / O 5 S O H c p n L s U z l 0 K 5 y 6 F c 5 c S 7 B d N 8 L t L 4 d y l c O 5 S O H c p n L s U z l 1 K s F 8 0 w e 8 u h X O X w r l L 4 d y l c O 5 S g n + j T 7 B f N M H v L o V z l 8 K 5 S + H c p X D u U j h 3 K Z y 7 F M 5 d C u c u h X O X w r l L 4 d y l c O 5 S O H c p n L s U z l 0 K 5 y 6 F c 5 f C u U v h 3 K V w 7 l I 4 d y m c u x T O X Q r n L o V z l 8 K 5 S + H c p X D u U j h 3 K Z y 7 F M 5 d C u c u h X O X 0 r B f N A 3 P F w 3 n L o V z l 8 K 5 S + H c p X D u U h q e L 5 r G X p R z l 8 K 5 S + H c p X D u U j h 3 K Q 3 P F 0 1 j L 8 q 5 S + H c p X D u U j h 3 K Z y 7 l I b n i 6 a x F + X c p X D u U j h 3 K Z y 7 F M 5 d S s P z R d P Y i 3 L u U j h 3 K Z y 7 F M 5 d C u c u p W G / a B r 2 i 4 Z z l 8 K 5 S + H c p X D u U j h 3 K Q 3 7 R d O w X z S c u x T O X Q r n L o V z l 8 K 5 S 2 n Y L 5 q G / a L h 3 K V w 7 l I 4 d y m c u x T O X U r D f t E 0 7 B c N 5 y 6 F c 5 f C u U v h 3 K V w 7 l I a 9 o u m s R f l 3 K V w 7 l I 4 d y m c u x T O X U r D f t E 0 7 B c N 5 y 6 F c 5 f C u U v h 3 K V w 7 l I a 9 o u m Y b 9 o O H c p n L s U z l 0 K 5 y 6 F c 5 c y c L / o w P 2 i n L s U z l 0 K 5 y 6 F c 5 f C u U v h 3 K V w 7 l I 4 d y m c u x T O X Q r n L o V z l 8 K 5 S + H c p X D u U j h 3 K Z y 7 F M 5 d C u c u h X O X w r l L 4 d y l c O 5 S O H c p n L s U z l 0 K 5 y 6 F c 5 f C u U v h 3 K V w 7 l I 4 d y m c u x T O X Q r n L o V z l 8 K 5 S + H c p X D u U j h 3 K Z y 7 F M 5 d C u c u h X O X w r l L 4 d y l c O 5 S O H c p n L s U z l 0 K 5 y 6 F c 5 f C u U v h 3 K V w 7 l I 4 d y m c u x T O X Q r n L o V z l 8 K 5 S + H c p X D u U j h 3 K Z y 7 F M 5 d C u c u h X O X M u D 5 o h n w f N F w 7 l I 4 d y m c u x T O X Q r n L m W X u 3 S Y 4 Y K f U z h 3 K Z y 7 F M 5 d C u c u h X O X s s t d O s 4 Q P 6 d w 7 l I 4 d y m c u x T O X Q r n L m W X u 3 S c I X 5 O 4 d y l c O 5 S B v a i n L s U z l 3 K L n f p 3 R n u c p e O C N X g 3 K W M 7 E V H 9 q K c u 5 R d 7 t J h h o W f U z h 3 K Z y 7 l J G 9 6 M h e l H O X s s t d O s 4 Q P 6 d w 7 l I 4 d y k j e 9 G R v S j n L m X k f t G R + 0 U 5 d y m c u 5 S R v e j I X p R z l z J y v + j I X p R z l 8 K 5 S x n Z i 4 7 s R T l 3 K Z y 7 F M 5 d C u c u h X O X M r I X H d m L c u 5 S O H c p n L s U z l 0 K 5 y 5 l Z C 8 6 s h f l 3 K V w 7 l I 4 d y m c u x T O X Q r n L o V z l 8 K 5 S + H c p X D u U j h 3 K Z y 7 F M 5 d C u c u h X O X w r l L 4 d y l c O 5 S O H c p n L s U z l 0 K 5 y 6 F c 5 f C u U v h 3 K V w 7 l I 4 d y m c u x T O X Q r n L o V z l 8 K 5 S + H c p X D u U j h 3 K Z y 7 F M 5 d C u c u h X O X w r l L G d m L j u x F O X c p I 5 7 p l B H P F w 3 n L o V z l z K y F x 3 Z i 3 L u U i Y 8 0 y m 7 3 K U j Q j U 4 d y k T e 9 G J v S j n L m X C M 5 2 y y 1 0 6 I l a D 7 4 t O 7 E U n 9 q K c u 5 Q J z 3 T K L n f p i F g N v i 8 6 s R e d 2 I t y 7 l I 4 d y m 7 3 K X D 5 N m L c u 5 S J v a i E 3 t R z l 0 K 5 y 5 l 4 n 7 R i b 0 o 5 y 5 l Y i 8 6 s R f l 3 K V w 7 l I m 7 h e d + L t L n L u U i b 3 o x F 6 U c 5 f C u U u Z u F 9 0 4 u 8 u c e 5 S J v a i E 3 t R z l 0 K 5 y 5 l 4 n 7 R i b + 7 x L l L m d i L T u x F O X c p n L s U z l 0 K 5 y 6 F c 5 c y s R e d 2 I t y 7 l I 4 d y m c u x T O X Q r n L m V i L z q x F + X c p X D u U j h 3 K Z y 7 F M 5 d y s R e d G I v y r l L 4 d y l c O 5 S O H c p n L s U z l 0 K 5 y 6 F c 5 f C u U u Z u F 9 0 4 n 5 R z l 0 K 5 y 6 F c 5 f C u U v h 3 K V M e L 5 o J v a i n L s U z l 0 K 5 y 6 F c 5 f C u U u Z 8 H z R z O x F O X c p n L s U z l 0 K 5 y 6 F c 5 c y 4 / m i m d m L c u 5 S O H c p n L s U z l 0 K 5 y 5 l x v N F M 7 M X 5 d y l c O 5 S O H c p n L s U z l 3 K z P 2 i M / e L c u 5 S O H c p n L s U z l 0 K 5 y 5 l 5 n 7 R m f t F O X c p n L s U z l 0 K 5 y 6 F c 5 c y c 7 / o z P 2 i n L s U z l 3 K z F 6 U c 5 f C u U u Z u V 9 0 5 n 5 R z l 3 K z P d F Z / a i n L s U z l 3 K z P 2 i M / e L c u 5 S Z r 4 v O r M X 5 d y l c O 5 S Z u 4 X n b l f l H O X M r M X n d m L c u 5 S O H c p M / e L z t w v y r l L m d m L z u x F O X c p n L u U m f t F Z + 4 X 5 d y l z O x F Z / a i n L s U z l 0 K 5 y 6 F c 5 f C u U u Z 2 Y v O 7 E U 5 d y m c u x T O X Q r n L o V z l z L z f d G Z v S j n L o V z l 8 K 5 S + H c p X D u U m b + G / 3 M X p R z l 8 K 5 S + H c p X D u U j h 3 K Z y 7 F M 5 d C u c u h X O X w r l L 4 d y l c O 5 S O H c p n L s U z l 0 K 5 y 6 F c 5 f C u U v h 3 K V w 7 l I 4 d y m c u x T O X Q r n L o V z l 8 K 5 S + H c p X D u U j h 3 K Z y 7 F M 5 d C u c u h X O X w r l L 4 d y l c O 5 S O H c p / z 9 f d 9 N j 2 3 Y d 5 r k f I P / h Q u 4 4 g G D s v c b n b L g h I D a S A P k A p F 6 Q x q V 0 E x C h S I W k D C R G / n v O l p O w z O I z 3 T I 0 p M O l q V W n 3 t o 1 z n z s L j 1 2 l x 6 7 S 4 / d p c f u 0 m N 3 6 b G 7 9 K z v F 1 3 f L 2 p 3 6 b G 7 9 N h d e u w u P X a X n q V H / y w 9 + s f u 0 m N 3 6 b G 7 9 N h d e u w u P c u 7 7 p + l R / / Y X X r s L j 1 2 l x 6 7 S 4 / d p W f p 0 T 9 L j / 6 x u / S s P x d d t 6 j d p c f u 0 r P 0 6 J + l R / / Y X X r W n 4 u u W 9 T u 0 m N 3 6 V n v i 6 7 3 R e 0 u P e s W X b e o 3 a X H 7 t K z 3 h d d 7 4 v a X X r W L b p u U b t L j 9 2 l Z 7 0 v u t 4 X t b v 0 2 F 1 6 1 i 2 6 b l G 7 S 8 9 6 X 3 S 9 L 2 p 3 6 b G 7 9 K x b 9 L h F 7 S 4 9 d p c e u 0 u P 3 a X H 7 t J z 3 K L H L W p 3 6 b G 7 9 N h d e u w u P X a X n u M W P W 5 R u 0 u P 3 a X H 7 t J j d + m x u / Q c t 6 j d p c f u 0 m N 3 6 b G 7 9 N h d e u w u P X a X H r t L j 9 2 l x + 7 S Y 3 f p s b v 0 2 F 1 6 7 C 4 9 d p c e u 0 u P 3 a X H 7 t J j d + m x u / T Y X X r s L j 1 2 l x 6 7 S 4 / d p c f u 0 m N 3 6 b G 7 9 N h d e u w u P X a X H r t L z / H n o n a X n u M W P W 5 R u 0 u P 3 a X n + H 5 R u 0 u P 3 a X n u E W P W 9 T u 0 n N 8 p 9 O h R / / Y X X r s L j 3 H L X r c o n a X n u M 7 n Q 4 9 + s f u 0 m N 3 6 T l u 0 e M W t b v 0 H N / p d O j R P 3 a X H r t L z 3 G L H r e o 3 a X n + H f 0 h x 7 9 Y 3 f p s b v 0 H L f o c Y v a X X q O f 0 d / v C 9 q d + m x u / Q c t + h x i 9 p d i h d / R x 8 v 7 o u G 3 a W w u x Q v t m i 8 2 K J h d y l e / B 1 9 v L g v G n a X w u 5 S v N i i 8 W K L h t 2 l e P F 3 9 P H i v m j Y X Q q 7 S / F i i 8 a L L R p 2 l 8 L u U t h d C r t L Y X c p X m z R e L F F w + 5 S 2 F 0 K u 0 t h d y n s L s W L L R o v t m j Y X Q q 7 S 2 F 3 K e w u h d 2 l e L F F 4 8 U W D b t L Y X c p 7 C 6 F 3 a W w u x R 2 l 8 L u U t h d i h d / R x 8 v 7 o u G 3 a W w u x R 2 l 8 L u U t h d i h d / R x 8 v 3 i 8 a d p f C 7 l L Y X Q q 7 S 2 F 3 K V 7 8 H X 2 8 e L 9 o 2 F 0 K u 0 t h d y n s L o X d p X j x d / T x 4 v 2 i Y X c p 7 C 6 F 3 a W w u x R 2 l + L F O 5 3 i x f t F w + 5 S 2 F 0 K u 0 t h d y n s L s W L d z r F i / u i Y X c p 7 C 6 F 3 a W w u x R 2 l + L F O 5 3 i x X 3 R s L s U d p f C 7 l L Y X Q q 7 S / H i n U 7 x 4 r 5 o 2 F 0 K u 0 t h d y n s L o X d p X j z T q d 4 c 1 8 0 7 C 6 F 3 a W w u x R 2 l 8 L u U r x p g M a b + 6 J h d y n s L o X d p X i 7 R e 0 u x Z s G a L y 5 L x p 2 l 8 L u U r z d o m + 3 q N 2 l e N M A j T f 3 R c P u U t h d i r d b 9 O 0 W t b s U b x q g 8 e a + a N h d C r t L 8 X a L v t 2 i d p f i z d / R h 9 2 l s L s U d p f i 7 R Z 9 u 0 X t L o X d p b C 7 F H a X w u 5 S v N 2 i b 7 e o 3 a W w u x R 2 l 8 L u U t h d i r d b 9 O 0 W t b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Y r H L f q 4 R e 0 u h d 2 l s L s U d p f C 7 l I 8 b t H H L W p 3 K e w u h d 2 l s L s U d p f i c Y s + b l G 7 S 2 F 3 K e w u h d 2 l s L s U j 1 v 0 c Y v a X Q q 7 S 2 F 3 K e w u h d 2 l s L s U j 1 v 0 c Y v a X Q q 7 S 2 F 3 K e w u h d 2 l e N y i j 1 v U 7 l L Y X Q q 7 S 2 F 3 K e w u x e M W f d y i d p f C 7 l L Y X Q q 7 S 2 F 3 K R 6 3 6 O M W t b s U d p f C 7 l L Y X Y r H L f q 4 R R + 3 q N 2 l s L s U d p f C 7 l L Y X Q q 7 S 2 F 3 K e w u h d 2 l s L s U d p f C 7 l L Y X Q q 7 S 2 F 3 K e w u h d 2 l s L s U d p f C 7 l L Y X Q q 7 S 2 F 3 K e w u h d 2 l s L s U d p f C 7 l L Y X Q q 7 S 2 F 3 K e w u h d 2 l C L d o u E X t L o X d p b C 7 F H a X w u 5 S h F s 0 3 K L B O 5 0 i e K d T 2 F 0 K u 0 t h d y n C L R p u 0 e C d T h G 8 0 y n s L o X d p b C 7 F O E W D b d o 8 E 6 n C N 7 p F H a X w u 5 S 2 F 2 K c I u G W z T 8 O / r g n U 5 h d y n s L o X d p Q i 3 a L h F 7 S 5 F 0 A C N 4 L 5 o 2 F 0 K u 0 s R b t F w i 9 p d i u C + a A T 3 R c P u U t h d i n C L h l v U 7 l I E 9 0 U j u C 8 a d p f C 7 l K E W z T c o n a X I r g v G s F 9 0 b C 7 F H a X I t y i 4 R a 1 u x R 2 l 8 L u U t h d C r t L E W 7 R c I v a X Q q 7 S 2 F 3 K e w u h d 2 l C L d o u E X t L o X d p b C 7 F H a X w u 5 S p F s 0 3 a J 2 l 8 L u U t h d C r t L Y X c p 7 C 6 F 3 a W w u x R 2 l y K 9 L 2 p 3 K e w u h d 2 l s L s U d p c i e a d T J O 8 X D b t L Y X c p 7 C 6 F 3 a W w u x T J O 5 0 i 3 a J 2 l 8 L u U t h d C r t L Y X c p k n c 6 R b p F 7 S 6 F 3 a W w u x R 2 l 8 L u U i T v d I p 0 i 9 p d C r t L Y X c p 7 C 6 F 3 a V I 7 4 u m W 9 T u U t h d C r t L Y X c p 7 C 5 F e l 8 0 v S 9 q d y n s L o X d p b C 7 F H a X I r 0 v m t 4 X t b s U d p f C 7 l L Y X Q q 7 S 5 H e F 0 3 v i 9 p d C r t L k W 7 R d I v a X Y r 0 v m h 6 X 9 T u U t h d i n S L p l v U 7 l K k 9 0 X T + 6 J 2 l 8 L u U q R b N N 2 i d p c i v S + a 3 h e 1 u x R 2 l y L d o u k W t b s U 6 X 3 R 9 L 6 o 3 a W w u x T l F i 2 3 q N 2 l K O + L l v d F 7 S 6 F 3 a U o t 2 i 5 R e 0 u h d 2 l s L s U d p f C 7 l K U W 7 T c o n a X w u 5 S 2 F 0 K u 0 t h d y n K L V p u U b t L Y X c p 7 C 6 F 3 a W w u x T l F r W 7 F H a X w u 5 S 2 F 0 K u 0 t h d y n s L o X d p b C 7 F H a X w u 5 S 2 F 0 K u 0 t h d y n s L o X d p b C 7 F H a X w u 5 S 2 F 0 K u 0 t h d y n s L o X d p b C 7 F H a X w u 5 S 2 F 0 K u 0 t h d y n s L o X d p b C 7 F H a X w u 5 S 2 F 0 K u 0 t R v N M p i v e L h t 2 l s L s U d p f C 7 l L Y X Y r i n U 5 R 9 O j D 7 l L Y X Q q 7 S 2 F 3 K e w u R f F O p y h 6 9 G F 3 K e w u h d 2 l s L s U d p e i e K d T F D 3 6 s L s U d p e i 3 K L l F r W 7 F M U 7 n a L o 0 Y f d p b C 7 F O 0 W b b e o 3 a V o G q D R 9 O j D 7 l L Y X Y p 2 i 7 Z b 1 O 5 S N A 3 Q + O I u f R / 5 N N y i 7 R Z t t 6 j d p W g a o P H F X f o + 8 m m 4 R e 0 u R b t F 2 y 3 a N E D j i 7 v 0 f e T T c I v a X Y p 2 i 7 Z b 1 O 5 S 2 F 0 K u 0 t h d y n s L k W 7 R d s t a n c p 7 C 6 F 3 a W w u x R 2 l 6 L d o u 0 W t b s U d p f C 7 l L Y X Q q 7 S 9 F u 0 X a L 2 l 0 K u 0 t h d y n s L o X d p b C 7 F H a X w u 5 S 2 F 0 K u 0 t h d y n s L o X d p b C 7 F H a X w u 5 S 2 F 0 K u 0 t h d y n s L o X d p b C 7 F H a X w u 5 S 2 F 0 K u 0 t h d y n s L o X d p b C 7 F H a X w u 5 S 2 F 2 K d o u 2 W 9 T u U t h d C r t L Y X c p 7 C 5 F u 0 X b L d q 8 0 y m a 9 4 u G 3 a W w u x R 2 l 6 L d o u M W H d / p N P T o w + 5 S 2 F 0 K u 0 s x b t F x i 4 7 v d B p 6 9 G F 3 K e w u h d 2 l G L f o u E X H v 6 M f e v R h d y n s L o X d p R i 3 6 L h F 7 S 7 F 0 A C N c Y v a X Q q 7 S z F u 0 X G L 2 l 2 K 8 b 7 o F 3 f p + 8 i n 4 R Y d t + i 4 R e 0 u x X h f 9 I u 7 9 H 3 k 0 3 C L j l t 0 3 K J 2 l 2 K 8 L / r F X f o + 8 m m 4 R c c t O m 5 R u 0 t h d y n s L o X d p b C 7 F O M W H b e o 3 a W w u x R 2 l 8 L u U t h d i n G L j l v U 7 l L Y X Q q 7 S 2 F 3 K e w u x b h F x y 1 q d y n s L o X d p b C 7 F H a X w u 5 S 2 F 0 K u 0 t h d y n s L s X w r v u w u x R 2 l 8 L u U t h d i u H 9 o j G 8 X z T s L o X d p b C 7 F H a X w u 5 S D O 8 X j X G L 2 l 0 K u 0 t h d y n s L o X d p V j f L 7 p u U b t L Y X c p 7 C 6 F 3 a W w u x T r + 0 X X L W p 3 K e w u h d 2 l s L s U d p d i f b / o u k X t L o X d p b C 7 F H a X w u 5 S r P d F 1 / u i d p f C 7 l L Y X Q q 7 S 2 F 3 K d b 7 o u t 9 U b t L Y X c p 7 C 6 F 3 a W w u x T r f d H 1 v q j d p b C 7 F O s W X b e o 3 a V Y 7 4 u u 9 0 X t L o X d p V i 3 6 L p F 7 S 7 F e l 9 0 v S 9 q d y n s L s W 6 R d c t a n c p 1 v u i 6 3 1 R u 0 t h d y n W L b p u U b t L s d 4 X X e + L 2 l 0 K u 0 u x b t F 1 i 9 p d C r t L Y X c p 7 C 6 F 3 a V Y t + i 6 R e 0 u h d 2 l s L s U d p f C 7 l K s P x d d t 6 j d p b C 7 F H a X w u 5 S 2 F 2 K d Y u u W 9 T u U t h d C r t L Y X c p 7 C 7 F u k X X L W p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I c t 6 j d p b C 7 F H a X w u 5 S 2 F 2 K 4 x Y 9 b l G 7 S 2 F 3 K e w u h d 2 l s L s U x y 1 6 3 K J 2 l 8 L u U t h d C r t L Y X c p j l v 0 u E X t L o X d p b C 7 F H a X w u 5 S H L f o c Y v a X Q q 7 S 2 F 3 K e w u h d 2 l O G 7 R 4 x a 1 u x R 2 l 8 L u U t h d C r t L + W K L 5 o s t m n a X 0 u 5 S 2 l 1 K u 0 t p d y l f b N F 8 s U X T 7 l L a X U q 7 S 2 l 3 K e 0 u 5 Y s t m i + 2 a N p d S r t L a X c p 7 S 6 l 3 a W 0 u 5 R 2 l 9 L u U t p d S r t L a X c p 7 S 6 l 3 a W 0 u 5 R 2 l 9 L u U t p d S r t L a X c p 7 S 6 l 3 a W 0 u 5 R 2 l 9 L u U t p d S r t L a X c p 7 S 6 l 3 a W 0 u 5 R 2 l 9 L u U t p d y h d b N F 9 s 0 b S 7 l H a X 0 u 5 S 2 l 1 K u 0 v 5 Y o v m i y 2 a d p f S 7 l L a X U q 7 S 2 l 3 K V 9 s 0 X y x R d P u U t p d S r t L a X c p 7 S 7 l i y 2 a L 7 Z o 2 l 1 K u 0 t p d y n t L q X d p X y x R f P F F k 2 7 S 2 l 3 K e 0 u p d 2 l t L u U L 7 Z o v t i i a X c p 7 S 6 l 3 a W 0 u 5 R 2 l / L F F s 0 X W z T t L q X d p b S 7 l H a X 0 u 5 S v t i i + X K L 2 l 1 K u 0 t p d y n t L q X d p X y 7 R d 9 u U b t L a X c p 7 S 6 l 3 a W 0 u 5 R v t + j b L W p 3 K e 0 u p d 2 l t L u U d p f y 7 R Z 9 u 0 X t L q X d p b S 7 l H a X 0 u 5 S v t 2 i b 7 e o 3 a W 0 u 5 R 2 l 9 L u U t p d y r d b 9 O 0 W t b u U d p f S 7 l L a X U q 7 S / l 2 i 9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6 l 3 a W 0 u 5 R 2 l 9 L u U t p d S r t L a X c p 7 S 5 l u E X D L W p 3 K e 0 u p d 2 l t L u U d p c y 3 K L h F r W 7 l H a X 0 u 5 S 2 l 1 K u 0 s Z b t F w i 9 p d S r t L a X c p 7 S 6 l 3 a U M t 2 i 4 R e 0 u p d 2 l t L u U d p f S 7 l L a X c p w i 4 Z b 1 O 5 S 2 l 1 K u 0 t p d y n t L m W 4 R c M t a n c p 7 S 6 l 3 a W 0 u 5 R 2 l z L c o u E W t b u U d p f S 7 l L a X U q 7 S x l u 0 X C L 2 l 1 K u 0 t p d y n t L q X d p b S 7 l H a X 0 u 5 S 2 l 1 K u 0 t p d y n t L q X d p b S 7 l H a X 0 u 5 S 2 l 1 K u 0 t p d y n t L q X d p b S 7 l H a X 0 u 5 S 2 l 1 K u 0 t p d y n t L q X d p b S 7 l H a X 0 u 5 S 2 l 1 K u 0 u Z b l G 7 S 2 l 3 K e 0 u p d 2 l t L u U 6 R Z N t 6 j d p b S 7 l H a X 0 u 5 S 2 l 3 K d I u m W 9 T u U t p d S r t L a X c p 7 S 5 l u k X T L W p 3 K e 0 u p d 2 l t L u U d p c y 3 a L p F r W 7 l H a X 0 u 5 S 2 l 1 K u 0 u Z b t F 0 i 9 p d S r t L a X c p 7 S 6 l 3 a V M t 2 i 6 R e 0 u p d 2 l t L u U d p f S 7 l K m W z T d o n a X 0 u 5 S 2 l 1 K u 0 t p d y n T L Z p u U b t L a X c p 7 S 6 l 3 a W 0 u 5 T p F k 2 3 q N 2 l t L u U d p f S 7 l L a X c p 0 i 6 Z b 1 O 5 S 2 l 1 K u 0 t p d y n t L m W 6 R d M t a n c p 7 S 6 l 3 a W 0 u 5 R 2 l z L d o u k W t b u U d p f S 7 l L a X U q 7 S 1 l u 0 X K L 2 l 1 K u 0 t p d y n t L q X d p b S 7 l H a X 0 u 5 S F u 9 0 y u L 9 o m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L L d o u U X t L q X d p b S 7 l H a X 0 u 5 S l l u 0 3 K J 2 l 9 L u U t p d S r t L a X c p y y 1 a b l G 7 S 2 l 3 K e 0 u p d 2 l t L u U 5 R Y t t 6 j d p b S 7 l H a X 0 u 5 S 2 l 3 K c o u W W 9 T u U t p d S r t L a X c p 7 S 5 l u 0 X b L W p 3 K e 0 u p d 2 l t L u U d p e y 3 a L t F r W 7 l H a X 0 u 5 S 2 l 1 K u 0 v Z b t F 2 i 9 p d S r t L a X c p 7 S 6 l 3 a V s t 2 i 7 R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e y 3 a L t F r W 7 l H a X 0 u 5 S 2 l 1 K u 0 s 5 b t F x i 9 p d S r t L a X c p 7 S 6 l 3 a U c t + i 4 R e 0 u p d 2 l t L u U d p f S 7 l K O W 3 T c o n a X 0 u 5 S 2 l 1 K u 0 t p d y n t L u W 4 R c c t a n c p 7 S 6 l 3 a W 0 u 5 R 2 l 3 L c o u M W t b u U d p f S 7 l L a X U q 7 S z l u 0 X G L 2 l 1 K u 0 t p d y n t L q X d p R y 3 6 L h F 7 S 6 l 3 a W 0 u 5 R 2 l 9 L u U t p d S r t L a X c p 7 S 6 l 3 a W 0 u 5 R 2 l 9 L u U t p d S r t L a X c p 7 S 6 l 3 a W 0 u 5 R 2 l 9 L u U t p d S r t L a X c p 7 S 6 l 3 a W 0 u 5 R 2 l 9 L u U t p d S r t L a X c p 7 S 6 l 3 a W 0 u 5 T j F r W 7 l H a X 0 u 5 S 2 l 3 K c Y u O W 9 T u U t p d S r t L a X c p 7 S 7 l u E X H L W p 3 K e 0 u p d 2 l t L u U d p d y 3 a L r F r W 7 l H a X 0 u 5 S 2 l 1 K u 0 u 5 b t F 1 i 9 p d S r t L a X c p 7 S 6 l 3 a V c t + i 6 R e 0 u p d 2 l t L u U d p f S 7 l K u W 3 T d o n a X 0 u 5 S 2 l 1 K u 0 t p d y n X L b p u U b t L a X c p 7 S 6 l 3 a W 0 u 5 T r F l 2 3 q N 2 l t L u U d p f S 7 l L a X c p 1 i 6 5 b 1 O 5 S 2 l 1 K u 0 t p d y n t L u W 6 R d c t a n c p 7 S 6 l 3 a W 0 u 5 R 2 l 3 L d o u s W t b u U d p f S 7 l L a X U q 7 S 7 l u 0 X W L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0 u 5 S 2 l 1 K u 0 t p d y n t L q X d p b S 7 l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l d 6 n s L p X d p b K 7 V H a X y u 5 S 2 V 0 q u 0 t V b t F y i 9 p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C 6 V 3 a W y u 1 R 2 l 8 r u U t l d K r t L Z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/ q L u / Q P P / / x l / 9 8 d D h y i 9 p d a r t L b X e p 7 S 7 1 F 3 f p + x O 2 R z 4 N t 6 j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H a X 2 u 5 S 2 1 1 q u 0 t t d 6 n t L r X d p b a 7 1 F / c p T / / N v r F X f o + 8 m m 4 R e 0 u t d 2 l t r v U X 9 y l b 0 / 4 p x b 9 P v J p u E X t L r X d p b a 7 1 F / c p W 9 P + K c W / T 7 y a b h F 7 S 6 1 3 a W 2 u 9 R f 3 K X v T z g e + T T 8 u a j d p b a 7 1 H a X + o u 7 9 O 0 J / 9 S i 3 0 c + D X 8 u a n e p 7 S 6 1 3 a X + 4 i 7 9 + R N + c Z e + j 3 g a d p f a 7 l L b X W q 7 S / 3 F X f r + h P w 5 x e 5 S 2 1 1 q u 0 t t d 6 n t L v U X d + n b E 7 7 5 t 6 j d p b a 7 1 H a X 2 u 5 S 2 1 3 q L + 7 S t y d 8 + L e o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b X e p 7 S 6 1 3 a W 2 u 9 R 2 l 9 r u U t t d a r t L / c V d + v Z N y p + L 2 l 1 q u 0 t t d 6 n t L v U X d + n b E x 5 / h / X n o n a X 2 u 5 S 2 1 1 q u 0 v 9 x V 3 6 / o T 6 O W X s L o 3 d p b G 7 N H a X x u 7 S f H G X v j + h f k 4 Z u 0 t j d 2 n s L o 3 d p b G 7 N F / c p W 9 P y B a d F 1 t 0 7 C 6 N 3 a W x u z R 2 l 8 b u 0 n x x l 7 4 9 I V t 0 7 C 6 N 3 a W x u z R 2 l 8 b u 0 n x x l 7 4 / o b 5 S x u 7 S 2 F 0 a u 0 t j d 2 n s L s 0 X d + n b E 4 a / U t i i Y 3 d p 7 C 6 N 3 a W x u z R f 3 K V v T 5 j + S m G L j t 2 l s b s 0 d p f G 7 t L Y X R q 7 S 2 N 3 a e w u j d 2 l s b s 0 d p f G 7 t L Y X R q 7 S 2 N 3 a e w u j d 2 l s b s 0 d p f G 7 t L Y X R q 7 S 2 N 3 a e w u j d 2 l s b s 0 d p f G 7 t L Y X R q 7 S 2 N 3 a e w u z R d 3 6 d t X 5 f h v U b b o 2 F 0 a u 0 t j d 2 n s L s 0 X d + n b E 6 7 / F u X n o m N 3 a e w u j d 2 l s b s 0 X 9 y l b 0 / I F h 2 7 S 2 N 3 a e w u j d 2 l s b s 0 X 9 y l 7 0 / o 7 7 D 8 X H T s L o 3 d p b G 7 N H a X 5 o u 7 9 O d P + H a L 2 l 0 a u 0 t j d 2 n s L o 3 d p f n i L n 1 7 Q r e o 3 a W x u z R 2 l 8 b u 0 t h d m i / u 0 v c n 5 M 8 p d p f G 7 t L Y X R q 7 S 2 N 3 a b 6 4 S 9 + f k H + L 2 l 0 a u 0 t j d 2 n s L o 3 d p f n i L n 1 7 w u D f o n a X x u 7 S 2 F 0 a u 0 t j d 2 m + u E v f n j D 5 t 6 j d p b G 7 N H a X x u 7 S 2 F 2 a L + 7 S 9 y f k 3 6 J 2 l 8 b u 0 t h d G r t L Y 3 d p v r h L 3 5 6 w / L e o W 9 T u 0 t h d G r t L Y 3 d p v r h L 3 5 6 w / b e o W 9 T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8 8 V d + v N v o 1 / c p e 8 j n 4 Y / F 7 W 7 N H a X x u 7 S f H G X v j 8 h f 0 6 x u z R 2 l 8 b u 0 t h d G r t L 8 8 V d + v a E y Z 9 T 7 C 6 N 3 a W x u z R 2 l 8 b u 0 n x x l 7 4 9 Y f H n F L t L Y 3 d p 7 C 6 N 3 a W x u z R f 3 K X v T 8 i f U + w u j d 2 l s b s 0 d p f G 7 t I 8 3 B e d h / u i Y 3 d p 7 C 6 N 3 a W x u z R 2 l + b h v u g 8 3 B c d u 0 t j d 2 n s L o 3 d p b G 7 N A / 3 R e f h v u j Y X R q 7 S 2 N 3 a e w u j d 2 l e b g v O g / 3 R c f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v r h L f / 5 t 9 I u 7 9 H 3 k 0 / D n o n a X x u 7 S 2 F 2 a L + 7 S t y d s / p x i d 2 n s L o 3 d p b G 7 N H a X 5 o u 7 9 O 0 J h z + n 2 F 0 a u 0 t j d 2 n s L o 3 d p Q n / j v 6 L u / R 9 5 N P w 5 6 J 2 l 8 b u 0 t h d m v D v 6 I P 7 o m N 3 a e w u j d 2 l s b s 0 d p c m / D v 6 4 L 7 o 2 F 0 a u 0 t j d 2 n s L o 3 d p Q n / j j 6 8 L 2 p 3 a e w u j d 2 l s b s 0 d p c m / T v 6 9 L 6 o 3 a W x u z R 2 l 8 b u 0 t h d G r t L Y 3 d p 7 C 6 N 3 a W x u z R 2 l 8 b u 0 t h d G r t L Y 3 d p 7 C 6 N 3 a W x u z R 2 l 8 b u 0 t h d G r t L Y 3 d p 7 C 6 N 3 a W x u z R 2 l 8 b u 0 t h d G r t L Y 3 d p 7 C 6 N 3 a W x u z T p f V G 7 S 2 N 3 a e w u j d 2 l s b s 0 6 d / R f 3 G X v o 9 8 G m 5 R u 0 t j d 2 n s L k 3 6 d / R f 3 K X v I 5 + G P x e 1 u z R 2 l 8 b u 0 q R / R / / F X f o + 8 m n 4 c 1 G 7 S 2 N 3 a e w u z R d 3 6 f s T + j u s P x e 1 u z R 2 l 8 b u 0 t h d m i / u 0 v c n 9 H d Y f y 5 q d 2 n s L o 3 d p b G 7 N F / c p W 9 P 6 H 1 R u 0 t j d 2 n s L o 3 d p b G 7 N M k 7 n S a 9 L 2 p 3 a e w u j d 2 l s b s 0 d p c m e a f T p P d F 7 S 6 N 3 a W x u z R 2 l 8 b u 0 n x x l / 7 8 C c v 7 o n a X x u 7 S 2 F 0 a u 0 t j d 2 m + u E v f n t D 7 o n a X x u 7 S 2 F 0 a u 0 t j d 2 m + u E v f n 5 B / i 9 p d G r t L Y 3 d p 7 C 6 N 3 a X 5 4 i 5 9 e 0 L v i 9 p d G r t L Y 3 d p 7 C 6 N 3 a U p / 4 6 + v C 9 q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x u 7 S 2 F 0 a u 0 t j d 2 n s L o 3 d p b G 7 N H a X p n i n 0 x T v F x 2 7 S 2 N 3 a e w u j d 2 l s b s 0 z T u d 5 o u 7 9 H 3 E 0 7 C 7 N H a X x u 7 S 2 F 2 a 5 p 1 O 8 8 V d + j b y 5 6 J 2 l 8 b u 0 t h d G r t L 0 7 z T a b 6 4 S 9 9 H P g 1 / L m p 3 a e w u j d 2 l a d 7 p N F / c p e 8 j n 4 Y / F 7 W 7 N H a X x u 7 S f H G X v j 2 h 9 0 X t L o 3 d p b G 7 N H a X x u 7 S f H G X v j 8 h f 0 6 x u z R 2 l 8 b u 0 t h d G r t L 8 8 V d + v a E 3 h e 1 u z R 2 l 8 b u 0 t h d G r t L 8 8 V d + v a E 3 h e 1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G r t L Y 3 d p 7 C 6 N 3 a W x u z R 2 l 8 b u 0 t h d m v G d T u M 7 n e w u j d 2 l s b s 0 d p f G 7 t K M 7 3 Q a 3 + l k d 2 n s L o 3 d p b G 7 N H a X Z n y n 0 / h O J 7 t L Y 3 d p 7 C 6 N 3 a W x u z T j 3 9 G P 7 3 S y u z R 2 l 8 b u 0 t h d G r t L Y 3 d p v r h L 3 x 7 e L W p 3 a e w u j d 2 l s b s 0 d p d m v C 8 6 3 h e 1 u z R 2 l 8 b u 0 t h d G r t L M 9 4 X H e + L 2 l 0 a u 0 t j d 2 n s L o 3 d p R n v i 4 7 3 R e 0 u j d 2 l s b s 0 d p f G 7 t L Y X R q 7 S 2 N 3 a e w u j d 2 l s b s 0 d p f G 7 t L Y X R q 7 S 2 N 3 a c Y t O m 5 R u 0 t j d 2 n s L o 3 d p b G 7 N O M W H b e o 3 a W x u z R 2 l 8 b u 0 t h d G r t L Y 3 d p 7 C 6 N 3 a W x u z R 2 l 8 b u 0 t h d G r t L Y 3 d p 1 n c 6 f X G X v o 9 8 G m 5 R u 0 t j d 2 n s L s 3 6 T q d 1 i 9 p d G r t L Y 3 d p 7 C 6 N 3 a V Z 3 + m 0 b l G 7 S 2 N 3 a e w u j d 2 l s b s 0 6 z u d 1 i 1 q d 2 n s L o 3 d p b G 7 N H a X Z n 2 n 0 7 p F 7 S 6 N 3 a W x u z R 2 l 8 b u 0 q z 3 R d f 7 o n a X x u 7 S 2 F 0 a u 0 t j d 2 n W + 6 L r f V G 7 S 2 N 3 a e w u j d 2 l s b s 0 6 3 3 R 9 b 6 o 3 a W x u z T r F l 2 3 q N 2 l W e + L r v d F 7 S 6 N 3 a V Z t + i 6 R e 0 u z X p f d L 0 v a n d p 7 C 7 N u k X X L W p 3 a d b 7 o u t 9 U b t L Y 3 d p 1 i 2 6 b l G 7 S 7 P e F 1 3 v i 9 p d G r t L s 2 7 R d Y v a X Z r 1 v u h 6 X 9 T u 0 t h d m u M W P W 5 R u 0 t j d 2 n s L o 3 d p b G 7 N M c t e t y i d p f G 7 t L Y X R q 7 S 2 N 3 a Y 5 b 9 L h F 7 S 6 N 3 a W x u z R 2 l 8 b u 0 h y 3 6 H G L 2 l 0 a u 0 t j d 2 n s L o 3 d p b G 7 N H a X x u 7 S 2 F 0 a u 0 t j d 2 n s L o 3 d p b G 7 N H a X x u 7 S 2 F 0 a u 0 t j d 2 n s L o 3 d p b G 7 N H a X x u 7 S 2 F 0 a u 0 t j d 2 n s L o 3 d p b G 7 N H a X x u 7 S 2 F 0 a u 0 t j d 2 n s L o 3 d p T m + X 9 T u 0 t h d G r t L Y 3 d p 7 C 7 N 8 Z 1 O X 9 y l 7 y O f h j 8 X t b s 0 d p f G 7 t I c 3 + n 0 x V 3 6 P v J p + H N R u 0 t j d 2 n s L s 3 x n U 5 f 3 K X v I 5 + G P x e 1 u z T H L W p 3 a Y 7 v d D r 0 6 M f u 0 t h d m u M W P W 5 R u 0 t z v C 9 6 v C 9 q d 2 n s L s 1 x i x 6 2 6 N p d 2 h f 3 R f f F f d G 1 u 7 R 2 l / b F F t 0 X W 3 T t L u 2 L + 6 L 7 4 r 7 o 2 l 1 a u 0 v 7 Y o u u 3 a V 9 s U X 3 x X 3 R f X F f d O 0 u r d 2 l t b u 0 L 7 b o v t i i a 3 d p 7 S 6 t 3 a W 1 u 7 R 2 l / b F F t 0 X W 3 T t L q 3 d p b W 7 t H a X 1 u 7 S v t i i + 2 K L r t 2 l t b u 0 d p f W 7 t L a X d o X W 3 R f b N G 1 u 7 R 2 l 9 b u 0 t p d W r t L a 3 d p 7 S 6 t 3 a W 1 u 7 R 2 l 9 b u 0 t p d W r t L a 3 d p 7 S 6 t 3 a W 1 u 7 R 2 l 9 b u 0 t p d W r t L a 3 d p 7 S 6 t 3 a W 1 u 7 R 2 l 9 b u 0 t p d W r t L a 3 d p 7 S 6 t 3 a W 1 u 7 Q v t u i + 2 K J r d 2 n t L q 3 d p b W 7 t H a X 9 s U W 3 R d b d F + 8 0 2 l f v F 9 0 7 S 6 t 3 a W 1 u 7 Q v t u i + 2 K L 7 4 p 1 O + 6 J H v 3 a X 1 u 7 S 2 l 3 a F 1 t 0 X 2 z R f f F O p 3 3 T o 1 + 7 S 2 t 3 a e 0 u 7 d s t + n a L v n m n 0 7 7 p 0 a / d p b W 7 t H a X 9 u 0 W f b t F 7 S 7 t m w b o v t 2 i d p f W 7 t K + 3 a J v t 6 j d p X 1 z X 3 T f / L d L a 3 d p 7 S 7 t 2 y 3 6 d o v a X d o 3 9 0 X 3 z X + 7 t H a X 1 u 7 S v t 2 i b 7 e o 3 a V 9 c 1 9 0 3 / y 3 S 2 t 3 a e 0 u 7 d s t + n a L 2 l 3 a N / d F 1 + 7 S 2 l 1 a u 0 v 7 d o u + 3 a J 2 l 9 b u 0 t p d W r t L a 3 d p 3 2 7 R t 1 v U 7 t L a X V q 7 S 2 t 3 a e 0 u 7 d s t + n a L 2 l 1 a u 0 t r d 2 n t L q 3 d p b W 7 t H a X 1 u 7 S 2 l 1 a u 0 t r d 2 n t L q 3 d p b W 7 t H a X 9 s 3 7 R f f N + 0 X X 7 t L a X V q 7 S 2 t 3 a e 0 u 7 Z v 3 i + 7 b L W p 3 a e 0 u r d 2 l t b u 0 d p f 2 z f t F 9 + 0 W t b u 0 d p f W 7 t L a X V q 7 S / v m / a L 7 d o v a X V q 7 S 2 t 3 a e 0 u r d 2 l f X i / 6 N p d W r t L a 3 d p 7 S 6 t 3 a W 1 u 7 Q P 9 0 X 3 4 b 7 o 2 l 1 a u 0 t r d 2 n t L q 3 d p X 2 4 L 7 o P 9 0 X X 7 t L a X V q 7 S 2 t 3 a e 0 u 7 c N 9 0 X 2 4 L 7 p 2 l 9 b u 0 j 5 u 0 c c t a n d p H + 6 L 7 s N 9 0 b W 7 t H a X 9 n G L P m 5 R u 0 v 7 c F 9 0 H + 6 L r t 2 l t b u 0 j 1 v 0 c Y v a X d q H + 6 L 7 c F 9 0 7 S 6 t 3 a V 9 3 K K P W 9 T u 0 j 7 c F 9 2 H + 6 J r d 2 n t L u 3 j F n 3 c o n a X 9 u G + 6 D 7 c F 1 2 7 S 2 t 3 a R + 3 6 O M W t b u 0 d p f W 7 t L a X V q 7 S / u 4 R R + 3 q N 2 l t b u 0 d p f W 7 t L a X d r H L f q 4 R e 0 u r d 2 l t b u 0 d p f W 7 t I + b t H H L W p 3 a e 0 u r d 2 l t b u 0 d p f W 7 t L a X V q 7 S 2 t 3 a e 0 u r d 2 l t b u 0 d p f W 7 t L a X V q 7 S 2 t 3 a e 0 u r d 2 l t b u 0 d p f W 7 t L a X V q 7 S 2 t 3 a e 0 u r d 2 l t b u 0 d p f W 7 t L a X V q 7 S 2 t 3 a e 0 u r d 2 l t b u 0 d p f W 7 t L a X V q 7 S 2 t 3 a e 0 u r d 2 l D d 4 v u s H 7 R d f u 0 t p d W r t L a 3 d p 7 S 5 t 0 A D d o E e / d p f W 7 t L a X V q 7 S 2 t 3 a Y M G 6 A Y 9 + r W 7 t H a X 1 u 7 S 2 l 1 a u 0 s b N E A 3 6 N G v 3 a W 1 u 7 T h F g 2 3 q N 2 l D R q g G 9 w X X b t L a 3 d p w y 0 a b l G 7 S x v c F 9 3 g v u j a X V q 7 S x t u 0 X C L 2 l 3 a 4 L 7 o B v d F 1 + 7 S 2 l 3 a c I u G W 9 T u 0 g b 3 R T e 4 L 7 p 2 l 9 b u 0 o Z b N N y i d p f W 7 t L a X V q 7 S 2 t 3 a c M t G m 5 R u 0 t r d 2 n t L q 3 d p b W 7 t O E W D b e o 3 a W 1 u 7 R 2 l 9 b u 0 t p d 2 n S L p l v U 7 t L a X V q 7 S 2 t 3 a e 0 u r d 2 l t b u 0 d p f W 7 t L a X V q 7 S 2 t 3 a e 0 u r d 2 l t b u 0 d p f W 7 t L a X V q 7 S 2 t 3 a e 0 u r d 2 l t b u 0 d p f W 7 t L a X V q 7 S 2 t 3 a e 0 u r d 2 l t b u 0 d p f W 7 t L a X d p 0 i 9 p d W r t L a 3 d p 7 S 6 t 3 a V N t 2 i 6 R e 0 u b f J O p 0 3 e L 7 p 2 l 9 b u 0 q Z b N N 2 i d p c 2 e a f T J j 3 6 t b u 0 d p c 2 3 a L p F r W 7 t M k 7 n T b p 0 a / d p b W 7 t O k W T b e o 3 a V N 3 u m 0 S Y 9 + 7 S 6 t 3 a V N t 2 i 6 R e 0 u r d 2 l T X r 0 m 2 5 R u 0 u b b t F 0 i 9 p d W r t L m 9 4 X T f 7 b p b W 7 t O k W T b e o 3 a W 1 u 7 T p f d H k v 1 1 a u 0 u b b t F 0 i 9 p d W r t L W 9 4 X L f / b J b t L W 2 7 R c o v a X V q 7 S 1 v e F y 3 / 2 y W 7 S 1 t u 0 X K L 2 l 1 a u 0 t r d 2 n t L q 3 d p S 2 3 a L l F 7 S 6 t 3 a W 1 u 7 R 2 l 9 b u 0 p Z b t N y i d p f W 7 t L a X V q 7 S 2 t 3 a c s t W m 5 R u 0 t r d 2 n t L q 3 d p b W 7 t H a X 1 u 7 S 2 l 1 a u 0 t b 3 h c t 3 n W / d p f W 7 t L a X V q 7 S 2 t 3 a Y v 3 i 2 6 5 R e 0 u r d 2 l t b u 0 d p f W 7 t I W 7 x f d c o v a X V q 7 S 2 t 3 a e 0 u r d 2 l L d 4 v u u U W t b u 0 d p f W 7 t L a X V q 7 S 1 u 8 X 3 T L L W p 3 a e 0 u r d 2 l t b u 0 d p e 2 v C 9 a 3 h e 1 u 7 R 2 l 9 b u 0 t p d W r t L W 9 4 X L e + L 2 l 1 a u 0 t r d 2 n t L q 3 d p S 3 v i 5 b 3 R e 0 u b f l z 0 X K L 2 l 1 a u 0 t b 3 h c t 7 4 v a X d r 2 5 6 L t F r W 7 t H a X t r 0 v 2 v 6 3 S 3 a X t v 2 5 a L t F 7 S 6 t 3 a V t 7 4 u 2 9 0 X t L m 2 7 R d s t a n d p 7 S 5 t e 1 + 0 v S 9 q d 2 n b L d p u U b t L a 3 d p 2 / u i 7 X 1 R u 0 v b b t F 2 i 9 p d W r t L a 3 d p 7 S 6 t 3 a V t t 2 i 7 R e 0 u r d 2 l t b u 0 d p f W 7 t K 2 P x d t t 6 j d p b W 7 t H a X 1 u 7 S 2 l 3 a 9 u / o 2 y 1 q d 2 n t L q 3 d p b W 7 t H a X 1 u 7 S 2 l 1 a u 0 t r d 2 n t L q 3 d p b W 7 t H a X 1 u 7 S 2 l 1 a u 0 t r d 2 n t L q 3 d p b W 7 t H a X 1 u 7 S 2 l 1 a u 0 t r d 2 n t L q 3 d p b W 7 t H a X 1 u 7 S 2 l 1 a u 0 t r d 2 n t L q 3 d p b W 7 t H a X 1 u 7 S 2 l 1 a u 0 t r d 2 n t L q 3 d p b W 7 t M 3 7 R b d 5 v + j a X V q 7 S 2 t 3 a e 0 u r d 2 l H X r 0 O / T o 1 + 7 S 2 l 1 a u 0 t r d 2 n t L u 3 Q o 9 + h R 7 9 2 l 9 b u 0 t p d W r t L a 3 d p h x 7 9 D j 3 6 t b u 0 4 8 9 F x y 1 q d 2 n t L u 3 Q o 9 + h R 7 9 2 l 3 b 8 u e i 4 R e 0 u r d 2 l H e + L j v d F 7 S 7 t u E X H L W p 3 a e 0 u 7 X h f d L w v a n d p x y 0 6 b l G 7 S 2 t 3 a c f 7 o u N 9 U b t L a 3 d p x y 0 6 b l G 7 S z v e F 7 W 7 t H a X 1 u 7 S j l t 0 3 K J 2 l 9 b u 0 t p d W r t L a 3 d p x y 0 6 b l G 7 S 2 t 3 a e 0 u r d 2 l t b u 0 4 x Y d t 6 j d p b W 7 t H a X 1 u 7 S 2 l 1 a u 0 t r d 2 n t L q 3 d p b W 7 t H a X 1 u 7 S 2 l 1 a u 0 t r d 2 n t L q 3 d p b W 7 t H a X 1 u 7 S 2 l 1 a u 0 t r d 2 n t L q 3 d p b W 7 t H a X 1 u 7 S 2 l 1 a u 0 t r d 2 n t L q 3 d p b W 7 t H a X 1 u 7 S 2 l 1 a u 0 t r d 2 n t L u 2 6 R d c t a n d p 1 3 c 6 r e 8 X t b u 0 d p d 2 3 a L r F r W 7 t O s 7 n Z Y e / d p d W r t L u 2 7 R d Y v a X d r 1 n U 5 L j 3 7 t L q 3 d p V 2 3 6 L p F 7 S 7 t + k 6 n p U e / d p f W 7 t K u W 3 T d o n a X d v 0 7 + q V H v 3 a X 1 u 7 S r l t 0 3 a J 2 l 3 b 9 O / r 1 v q j d p b W 7 t O s W X b e o 3 a V d / 4 5 + v S 9 q d 2 n t L u 2 6 R d c t a n d p 1 7 + j X + + L 2 l 1 a u 0 u 7 b t F 1 i 9 p d 2 v X v 6 N f 7 o n a X 1 u 7 S r l t 0 3 a J 2 l 9 b u 0 t p d W r t L a 3 d p 1 y 2 6 b l G 7 S 2 t 3 a e 0 u r d 2 l t b u 0 6 x Z d t 6 j d p b W 7 t H a X 1 u 7 S 2 l 3 a d Y u u W 9 T u 0 t p d W r t L a 3 d p 7 S 6 t 3 a W 1 u 7 R 2 l / b 4 d / T H + 6 J 2 l 9 b u 0 t p d W r t L a 3 d p j 3 9 H f 3 y / q N 2 l t b u 0 d p f W 7 t L a X d r j 3 9 E f 3 y 9 q d 2 n t L q 3 d p b W 7 t H a X 9 v h 3 9 M f 3 i 9 p d W r t L a 3 d p 7 S 6 t 3 a U 9 v t P p + H 5 R u 0 t r d 2 n t L q 3 d p b W 7 t M d 3 O h 3 v i 9 p d W r t L a 3 d p 7 S 6 t 3 a U 9 v t P p e F / U 7 t L a X V q 7 S 2 t 3 a e 0 u 7 f G d T s f 7 o n a X 1 u 7 S 2 l 3 a 4 x a 1 u 7 T H d z o d 7 4 v a X V q 7 S 3 v c o s c t a n d p D w 3 Q P d 4 X t b u 0 d p f 2 u E W P W 9 T u 0 h 4 a o H u 8 L 2 p 3 a e 0 u 7 X G L H r e o 3 a U 9 N E D 3 e F / U 7 t L a X d r j F j 1 u U b t L e 2 i A 7 v G + q N 2 l t b u 0 x y 1 6 3 K J 2 l 9 b u 0 t p d W r t L x + 7 S e b F F z 4 s t e u w u H b t L x + 7 S s b t 0 7 C 6 d F 1 v 0 v N i i x + 7 S s b t 0 7 C 4 d u 0 v H 7 t J 5 s U X P i y 1 6 7 C 4 d u 0 v H 7 t K x u 3 T s L h 2 7 S 8 f u 0 r G 7 d O w u H b t L x + 7 S s b t 0 7 C 4 d u 0 v H 7 t K x u 3 T s L h 2 7 S 8 f u 0 r G 7 d O w u H b t L x + 7 S s b t 0 7 C 4 d u 0 v H 7 t K x u 3 T s L h 2 7 S 8 f u 0 r G 7 d O w u H b t L x + 7 S s b t 0 7 C 4 d u 0 v H 7 t K x u 3 T s L h 2 7 S 8 f u 0 n n x T q f z 4 v 2 i x + 7 S s b t 0 7 C 4 d u 0 v H 7 t J 5 8 U 6 n 8 6 J H f + w u H b t L x + 7 S s b t 0 7 C 6 d F + 9 0 O i 9 6 9 M f u 0 r G 7 d O w u H b t L x + 7 S e f F O p / O i R 3 / s L h 2 7 S + f F F j 0 v t u i x u 3 R e N E D P i x 7 9 s b t 0 7 C 6 d F 1 v 0 v N i i x + 7 S e d E A P S / u i x 6 7 S 8 f u 0 n m 5 R d 9 u U b t L 5 0 0 D 9 L y 5 L 3 r s L h 2 7 S + f t F n 2 7 R e 0 u n T c N 0 P P m v u i x u 3 T s L h 2 7 S + f t F n 2 7 R d / 8 H f 1 5 c 1 / 0 2 F 0 6 d p e O 3 a X z d o u + 3 a J 2 l 4 7 d p W N 3 6 d h d O n a X z t s t + n a L 2 l 0 6 d p e O 3 a V j d + n Y X T p v t + j b L W p 3 6 d h d O n a X j t 2 l Y 3 f p v N 2 i d p e O 3 a V j d + n Y X T p 2 l 4 7 d p W N 3 6 d h d O n a X j t 2 l Y 3 f p 2 F 0 6 d p e O 3 a V j d + n Y X T p 2 l 4 7 d p W N 3 6 d h d O n a X j t 2 l Y 3 f p 2 F 0 6 d p e O 3 a V j d + n Y X T p 2 l 4 7 d p W N 3 6 d h d O n a X j t 2 l 8 3 a L v t 2 i d p e O 3 a V j d + n Y X T p 2 l 8 7 b L f p 2 i 7 5 5 p 9 N 5 8 0 6 n Y 3 f p 2 F 0 6 d p f O 2 y 3 6 d o u + e a f T e f N O p 2 N 3 6 d h d O n a X z t s t + n a L P r z T 6 T y 8 0 + n Y X T p 2 l 4 7 d p f O 4 R e 0 u n Y e / o z 8 P 7 3 Q 6 d p e O 3 a V j d + k 8 b t H H L W p 3 6 T z c F z 2 P W 9 T u 0 r G 7 d B 6 3 6 O M W t b t 0 H u 6 L n o f 7 o s f u 0 r G 7 d B 6 3 6 O M W t b t 0 H u 6 L n o f 7 o s f u 0 r G 7 d B 6 3 6 O M W t b t 0 H u 6 L n o f 7 o s f u 0 r G 7 d B 6 3 6 O M W t b t 0 7 C 4 d u 0 v H 7 t K x u 3 Q e t + j j F r W 7 d O w u H b t L x + 7 S s b t 0 H r f o 4 x a 1 u 3 T s L h 2 7 S 8 f u 0 r G 7 d B 6 3 6 O M W t b t 0 7 C 4 d u 0 v H 7 t K x u 3 T s L h 2 7 S 8 f u 0 n m 4 L 3 o e 7 o s e u 0 v H 7 t K x u 3 T s L h 2 7 S + f h n U 7 n 4 f 2 i x + 7 S s b t 0 7 C 4 d u 0 v H 7 t J 5 e K f T e d y i d p e O 3 a V j d + n Y X T p 2 l 8 7 D O 5 3 O 4 x a 1 u 3 T s L h 2 7 S 8 f u 0 r G 7 d B 7 e 6 X T C L W p 3 6 d h d O n a X j t 2 l Y 3 f p B P d F T 7 h F 7 S 4 d u 0 v H 7 t K x u 3 T s L p 3 g v u g J 7 o s e u 0 v H 7 t K x u 3 T s L h 2 7 S y e 4 L 3 q C + 6 L H 7 t K x u 3 T s L h 2 7 S 8 f u 0 g n u i 5 7 g v u i x u 3 T s L p 1 w i 4 Z b 1 O 7 S C e 6 L n u C + 6 L G 7 d O w u n X C L h l v U 7 t I J 7 o u e 4 L 7 o s b t 0 7 C 6 d c I u G W 9 T u 0 g n u i 5 7 g v u i x u 3 T s L p 1 w i 4 Z b 1 O 7 S C e 6 L n u C + 6 L G 7 d O w u n X C L h l v U 7 t I J 7 o s e u 0 v H 7 t K x u 3 T C L R p u U b t L x + 7 S s b t 0 7 C 4 d u 0 s n 3 K L h F r W 7 d O w u H b t L x + 7 S s b t 0 w i 0 a b l G 7 S 8 f u 0 r G 7 d O w u H b t L x + 7 S s b t 0 7 C 4 d u 0 v H 7 t K x u 3 T s L h 2 7 S 8 f u 0 r G 7 d O w u H b t L x + 7 S s b t 0 7 C 4 d u 0 v H 7 t K x u 3 T s L h 2 7 S 8 f u 0 r G 7 d O w u H b t L x + 7 S s b t 0 7 C 4 d u 0 v H 7 t K x u 3 T s L h 2 7 S 8 f u 0 r G 7 d O w u H b t L x + 7 S s b t 0 k n c 6 n e T 9 o s f u 0 r G 7 d O w u H b t L x + 7 S S d 7 p d J I e / b G 7 d O w u H b t L x + 7 S s b t 0 k n c 6 n a R H f + w u H b t L x + 7 S s b t 0 7 C 6 d 5 J 1 O J + n R H 7 t L x + 7 S S b d o u k X t L p 2 k A X q S H v 2 x u 3 T s L p 1 0 i 6 Z b 1 O 7 S S e + L p v d F 7 S 4 d u 0 s n 3 a L p F r W 7 d N L 7 o u l 9 U b t L x + 7 S S b d o u k X t L p 3 0 v m h 6 X 9 T u 0 r G 7 d O w u n X S L p l s 0 v S + a 3 h e 1 u 3 T s L h 2 7 S y f d o u k W t b t 0 7 C 4 d u 0 v H 7 t K x u 3 T S L Z p u U b t L x + 7 S s b t 0 7 C 4 d u 0 u n 3 K L l F r W 7 d O w u H b t L x + 7 S s b t 0 y i 1 a b l G 7 S 8 f u 0 r G 7 d O w u H b t L x + 7 S s b t 0 7 C 4 d u 0 v H 7 t K x u 3 T s L h 2 7 S 8 f u 0 r G 7 d O w u H b t L x + 7 S s b t 0 7 C 4 d u 0 v H 7 t K x u 3 T s L h 2 7 S 8 f u 0 r G 7 d O w u H b t L x + 7 S s b t 0 7 C 4 d u 0 u n 3 K L l F r W 7 d O w u H b t L x + 7 S s b t 0 y i 1 a b t H i n U 6 n e L / o s b t 0 7 C 4 d u 0 u n 3 K L l F i 3 e 6 X S K H v 2 x u 3 T s L h 2 7 S 6 f c o u U W L d 7 p d I o e / b G 7 d O w u H b t L p 9 y i 5 R Y t / 4 6 + 6 N E f u 0 v H 7 t K x u 3 T K L V p u U b t L p 2 i A n n K L 2 l 0 6 d p d O u U X L L W p 3 6 Z T 3 R c v / d s n u 0 r G 7 d M o t W m 5 R u 0 u n v C 9 a / r d L d p e O 3 a V T b t F y i 9 p d O u 1 9 0 f a / X b K 7 d O w u n X a L t l v U 7 t K x u 3 T s L h 2 7 S 8 f u 0 m m 3 a L t F 7 S 4 d u 0 v H 7 t K x u 3 T s L p 1 2 i 7 Z b 1 O 7 S s b t 0 7 C 4 d u 0 v H 7 t J p t 2 i 7 R e 0 u H b t L x + 7 S s b t 0 7 C 4 d u 0 v H 7 t K x u 3 T s L p 3 2 v q j d p W N 3 6 d h d O n a X j t 2 l 0 7 x f 9 D T v F z 1 2 l 4 7 d p W N 3 6 d h d O n a X T v N + 0 d N u U b t L x + 7 S s b t 0 7 C 4 d u 0 u n e b / o a b e o 3 a V j d + n Y X T p 2 l 4 7 d p d O 8 X / S 0 W 9 T u 0 r G 7 d O w u H b t L x + 7 S a e + L t l v U 7 t K x u 3 T s L h 2 7 S 8 f u 0 m n v i 7 b 3 R e 0 u H b t L x + 7 S s b t 0 7 C 6 d 9 r 5 o e 1 / U 7 t K x u 3 T s L h 2 7 S 8 f u 0 m n v i 7 b 3 R e 0 u H b t L p 9 2 i 7 R a 1 u 3 T a + 6 L j f V G 7 S 8 f u 0 h m 3 6 L h F 7 S 6 d 8 b 7 o e F / U 7 t K x u 3 T G L T p u U b t L Z 7 w v O t 4 X t b t 0 7 C 6 d c Y u O W 9 T u 0 h n v i 4 7 3 R e 0 u H b t L Z 9 y i 4 x a 1 u 3 T G + 6 L j f V G 7 S 8 f u 0 h m 3 6 L h F 7 S 4 d u 0 v H 7 t K x u 3 T s L p 1 x i 4 5 b 1 O 7 S s b t 0 7 C 4 d u 0 v H 7 t I Z t + i 4 R e 0 u H b t L x + 7 S s b t 0 7 C 6 d c Y v a X T p 2 l 4 7 d p W N 3 6 d h d O n a X j t 2 l Y 3 f p 2 F 0 6 d p e O 3 a V j d + n Y X T p 2 l 4 7 d p W N 3 6 d h d O n a X j t 2 l Y 3 f p 2 F 0 6 d p e O 3 a V j d + n Y X T p 2 l 4 7 d p W N 3 6 d h d O n a X j t 2 l Y 3 f p 2 F 0 6 d p e O 3 a V j d + n Y X T r D + 0 X P 8 H 7 R Y 3 f p 2 F 0 6 d p e O 3 a V j d + k M D d A z 9 O i P 3 a V j d + n Y X T p 2 l 4 7 d p b M 0 Q M / S o z 9 2 l 4 7 d p W N 3 6 d h d O n a X z t I A P U u P / t h d O n a X z r p F 1 y 1 q d + k s D d C z 9 O i P 3 a V j d + m s W 3 T d o n a X z n p f d L 0 v a n f p 2 F 0 6 6 x Z d t 6 j d p b P e F 1 3 v i 9 p d O n a X z r p F 1 y 1 q d + m s 9 0 X X + 6 J 2 l 4 7 d p b N u 0 X W L 2 l 0 6 6 3 3 R 9 b 6 o 3 a V j d + m s W 3 T d o n a X j t 2 l Y 3 f p 2 F 0 6 d p f O u k X X L W p 3 6 d h d O n a X j t 2 l Y 3 f p r F t 0 3 a J 2 l 4 7 d p W N 3 6 d h d O n a X z r p F 1 y 1 q d + n Y X T p 2 l 4 7 d p W N 3 6 d h d O n a X j t 2 l Y 3 f p 2 F 0 6 d p e O 3 a V j d + n Y X T p 2 l 4 7 d p W N 3 6 d h d O n a X j t 2 l Y 3 f p 2 F 0 6 d p e O 3 a V j d + n Y X T p 2 l 4 7 d p W N 3 6 d h d O n a X j t 2 l Y 3 f p H L f o c Y v a X T p 2 l 4 7 d p W N 3 6 d h d O s c t e t y i d p f O 8 Z 1 O x / e L 2 l 0 6 d p f O c Y s e t 6 j d p X N 8 p 9 O h R 3 / s L h 2 7 S + e 4 R Y 9 b 1 O 7 S O b 7 T 6 d C j P 3 a X j t 2 l c 9 y i x y 1 q d + k c / 4 7 + 0 K M / d p e O 3 a V z 3 K L H L W p 3 6 d h d O o c e / T l u U b t L 5 7 h F j 1 v U 7 t K x u 3 S O 9 0 W P / + 2 S 3 a V z 3 K L H L W p 3 6 d h d O s f 7 o s f / d s n u 0 j l u 0 e M W t b t 0 7 C 6 d 4 3 3 R 4 3 + 7 Z H f p H L f o c Y v a X T p 2 l 4 7 d p W N 3 6 d h d O s c t e t y i d p e O 3 a V j d + n Y X T p 2 l 8 5 x i x 6 3 q N 2 l Y 3 f p 2 F 0 6 d p e O 3 a V z 3 K L H L W p 3 6 d h d O n a X j t 2 l Y 3 f p 2 F 0 6 d p e O 3 a X 3 y / D S Z 6 b z + M x 0 I J + Z T u Q z 0 5 F 8 Z j q T z 0 y H 8 p n p V D 4 z f a v 9 z P T 3 6 Y 8 Z s / Q z u 5 w L w / Q z u 5 w L 0 / Q z 0 3 f c z 0 x / r X 5 m l 3 N h n n 5 m l / e F g f q Z X c 6 F 1 4 5 + Z v r O + 5 l d z o W V + p l d 3 h d 2 6 m d 2 O R f e P v p j x l T 9 z C 7 n w l j 9 z C 7 v C 3 P 1 M 7 u c C y 8 h / c z 0 f f g z u 5 w L m / X H j N H 6 m V 3 O h d n 6 m V 3 e F y 6 X f m a X c + G v 9 D + z y / v C e P 3 M L u f C F d P P T D / b f G a X c + G n q Z / Z 5 X 1 h w 3 5 m l 3 P h p u l n d v l 7 l 5 + p / p j x Q 9 X P 7 P K + M G U / s 8 u 5 c O H 0 M 7 v 8 v c u P V j + z y / v C o P 3 M L u f C p P 3 M L u 8 L F 0 8 / s 8 u 5 M G s / s 8 v 7 w r D 9 z C 7 n w v X T z + z y 9 y 7 j 9 j O 7 v C / M 2 8 / s c i 4 M 3 M / s 8 r 5 w D f U z u 5 w L I / c z u 7 w v z N z P 7 H I u X E b 9 z C 5 / 7 z J 1 P 7 P L + 8 L Y / c w u 5 8 L c / c x 8 L s a d P j O f y / v S u + 9 L 7 x p 4 + s x 8 L i a e P j O f i 5 G n z + x y L p f e t f P 0 m V 3 O 5 d K 7 p p 4 + s 8 u 5 c D H g M 7 u c y 6 V 3 7 T 3 9 m F 1 6 1 + L T Z 3 Y 5 F + 4 H f G a X c 7 n 0 r t m n z + x y L p f e t f z 0 Y 8 Y 1 g c / s c i 6 X 3 r X + 9 J l d z u X S u w a g P r P L u V x 6 1 w b U j 9 m l d 6 1 A f W a X c + H n t J / Z 5 V w u v W s K 6 j O 7 n M u l d 6 1 B / Z j x 4 9 r P 7 H I u l 9 6 1 C P W Z X c 7 l 0 r t v X n 7 6 m V 3 O h R / b f m a X c 7 n 0 r m W o z 8 z f p 7 / Y U H 9 h d j k X f n r 7 m V 3 e l 0 v v G o j 6 z N x 1 X 4 i o v z C 7 n A s / x P 3 M L u / L p X f t R H 1 m l / d l / P O R q a j P 7 P K + X H r X W t R n d j m X v b w v 6 5 + P L E Z 9 Z p f 3 5 d K 7 R q M + s 8 u 5 c N 3 1 M / P P R 4 a j P r P L + 3 L p X d t R n 9 n l X L j 1 + p n 5 5 y P 7 U T + q 9 d K 7 z 6 V 3 T U h 9 Z j 6 X h 8 u v n 5 l / P j I j 9 Z n 5 f X k u v W t J 6 s f s 0 r s P d 2 A / M / + 9 a 0 3 q M / P 7 8 l x 6 9 7 n 0 r k W p z + x y L p f e N S r 1 m V 3 e l 0 v v P p f e N S z 1 m V 3 O 5 d K 7 t q U + s 8 u 5 X H r 3 u f S u f a n P 7 H I u l 9 4 1 M f W Z X c 7 l 0 r v P p X f N T H 1 m l 3 O 5 9 K 6 l q c / s c i 6 X 3 j U 2 9 Z l d z u X S u / a m P r P L u V x 6 1 + T U Z 3 Y 5 l 0 v v W p 3 6 z C 7 n c u l d w 1 O f 2 e V c L r 1 r e + r H 7 N K 7 1 q c + s 8 u 5 X D 7 f N U D 1 m V 3 O 5 d K 7 N q g + s 8 u 5 X D 7 f N U P 1 m V 3 O 5 d K 7 l q g + s 8 u 5 X H r X G N V n d j m X S + 8 + l 9 4 1 S P W Z X b 5 P 8 + r V z + x y L p f P d 5 9 L 7 z 6 X 3 r V L 9 Z m 5 6 7 7 I V N 9 n l 8 9 3 b V N 9 Z p f 3 5 d K 7 5 q k + s 0 v X H f 9 8 Z K H q M 7 u 8 L 5 f e j U v v W q n 6 z P y + f H G q / s L M 5 2 K p 6 j P z + x K X 3 j V W 9 Z n 5 f f n C V f 2 F 2 e V c L p / v x q V 3 4 9 K 7 N q s + M 7 8 v w W 3 b z + x y L p f e j U v v x q V 3 T V d 9 Z p f 3 h U u 3 n 9 n l X C 6 9 G 5 f e j U v v W r D 6 M b v s M w R 3 b z + z y 7 l c e j c u v R u X 3 j V k 9 Z l d 3 h e u 4 H 5 m l 3 O 5 9 G 5 c e j c u v W v P 6 j O 7 n M u l d 0 1 a f W a X 9 + X S u 3 H p X b N W n 9 n l X C 6 9 a 9 n q M 7 u c y 6 V 3 4 9 K 7 1 q 0 + s 8 u 5 X H r X w N V n d j m X S + / a u P r M L u d y 6 V 0 z V 5 / Z 5 V w u v W v p 6 s f s 0 r u 2 r j 6 z y / d p 3 u r 6 m V 3 O 5 d K 7 B q 8 + s 8 u 5 X H o 3 L v s M w c t d P 7 P L u V w + 3 7 V 7 9 Z l d z u X S u 3 H Z Z w j e 8 f q Z X c 7 l 8 v m u + a v P 7 H I u l 9 6 N y z 5 D 8 K r X z + x y L p f P d 6 1 g f W a X c 7 n 0 b v K S r c / M 3 6 d N Y X 1 m f l + M Y X 1 m P h d z W J + Z 3 5 e 8 7 O 9 a x P o x u 3 y + a x P r M 7 u c y 6 V 3 k 1 d u f W b + + c g w 1 m f m 9 8 U 0 1 m d 2 O Z d L 7 y Z v 3 v r M / P e u f a z P 7 P K + X H o 3 L 7 1 r I + s z u 7 w v l / 1 d M 1 m f 2 e V 9 u f R u X n r X V N Z n d n l f L v u 7 1 r I + s 8 v 7 c u n d v P S u x a z P 7 P K + X P Z 3 j W Z 9 Z p f 3 5 d K 7 e e l d w 1 m f 2 e V 9 u e z v 2 s 7 6 z C 7 v y 6 V 3 8 9 K 7 9 r M + s 8 v 7 c t n f N a H 1 m V 3 e l 0 v v 5 q V 3 z W h 9 Z p d z u f S u J a 3 P 7 P K + X H o 3 L 7 1 r T e v H 7 N K 7 9 r Q + s 8 u 5 X D 7 f z U v v 5 q V 3 j W p 9 Z p d z u f S u X a 0 f s 8 v n u 3 n p 3 b z 0 r m 2 t z + x y L p f e N a / 1 m V 3 O 5 d K 7 F r Z + z C 6 9 a 2 P r M 7 u c y + X z X T N b n 9 n l X C 6 9 a 2 n r M 7 u c y 6 V 3 j W 1 9 Z j 4 X c 1 u f m c / F 4 N Z n 5 n M x u f W Z + V y M b n 1 m l 3 O 5 9 O 6 f u 1 v / 9 3 / 1 1 / / l f / H T j / / 3 r / 7 q 3 / / 6 N z / / 4 a c / / P M / / f L 7 X / / u 9 7 / 8 4 a f / 4 5 9 / / c e f / + H n P / z V T / / 2 p 7 / 7 + V e / + e X f / O 3 / / u t / + t f / 6 q / + 7 t f / 9 L u f / v 7 n f / z V r 3 / + h 9 / 9 1 V + / / / R n / L v f / v 3 P v / r l / / r x X / 7 D T / / 0 + 9 / 9 4 + / + w 6 9 / / H / f f / o T / q f P f / G P v / w 3 v / z 8 D 7 / 8 / g / / + v a f + t c / / c / / 7 3 / 3 3 / z m N 3 / 7 9 z / / 5 u f f / + H f / v H 3 / / z L / / K n / 7 z / 7 E m + / M f 8 3 e 9 / / u 0 f / t f f / f 4 f / 9 P / 3 n / 3 4 3 / f z 3 + Y H u + v / + N / / K t v R x Y / / b v f / v L T + 8 s / w f z t P / / j r 3 7 5 / b 8 M 8 z a s 2 7 C / D v / b 3 / 6 x 8 9 9 8 H u 9 f Z n O Z 7 e 0 P P b f h + 3 W d v q / T 5 z q N y w O / 8 z a 8 n t G 7 r 9 O 5 T q 8 H 9 b 6 e 1 P O 6 P P L z v g 2 v 5 / R c 3 6 X n + j I 9 1 5 N 6 r i f 1 3 F 6 o Z 2 / D 6 z n F 9 Y 2 K + x v 1 0 7 / / 5 V d 8 4 N s w v g 7 / 7 H n z M q v b H 9 q 3 4 d y G e x u e 2 / D H F 6 S f 9 v 2 + D a 8 H 9 I 7 r N K / T 6 y m 9 r 8 f 0 n t s j 7 2 1 4 P a f n d Z 3 e 3 6 T r S T 3 X k 3 p u b 9 N T t + H 1 n J 7 r + / R c X 6 j n / k b 9 9 N / / / H t / U X 0 Z / t k D x 2 W W t z + 0 b s O + D e c 2 3 N v w X B 7 2 x 9 f U Z X g 9 n / d z n c Z 1 e j 2 k 9 / W U 3 n 1 7 5 L k N r 8 f 0 P t e 3 4 X W d 3 t + k 6 0 k 9 t 5 f p y d v w e k 7 P 9 X V 6 r u / T c z 2 p 5 3 p S c X u l 4 n 3 7 v 8 9 P f / O r y 5 f j Z R i 3 Y d 6 G d R v 2 1 + G 3 6 P R s b 3 / o u Q 1 / f D 3 e p t c T e l + P 6 B 2 X B 3 7 n b X g 9 o 3 d f p 3 O d X g / q f T 2 p 5 3 V 5 5 O d 9 G 1 7 P 6 b m + S 8 / 1 Z X q u J / V c T + q 5 v V D P 3 o b X c 4 r 7 G / X j y / H / v H 0 H 5 D B u w / w 6 / N a V n v X t D 5 3 b c G / D c x v + y 7 d A T 9 + X x 3 0 / t + H 1 h N 5 5 n d Z 1 e j 2 m 9 / W c 3 n t 7 5 H M Z P t d z e u 5 v 0 v V V e q 4 n 9 V x P 6 r m 9 T k / f h t d z e q 4 v 1 H N 9 o + J 6 U n E 9 q f d P / 9 0 / / 1 Z P f J n F 1 9 n 3 L 8 f L s G 7 D v v x H z u 1 / c C / / g + c y + / H V e P l T 3 + / r 9 L l O r 0 f 0 v p 7 R u 2 6 P f D u k 9 / W U 3 n u d n t v 0 u Z 7 U c z 2 p 5 / Y q P X E b X s / p u b 5 M T 1 + n 1 5 N 6 r i f 1 3 F 6 p e N 3 + 7 / N j 9 h t / A 7 w M 4 z b M 2 7 B u w / 4 6 / A t f c Z r t 7 Q 8 9 t + G / f M l 5 e j 2 h 9 / W I 3 n F 5 4 H f e h t c z e v d 1 O t f p 9 a D e 1 5 N 6 X p d H f t 6 3 4 f W c n u u 7 9 F x f p u d 6 U s / 1 p J 7 b C / X s b X g 9 p 7 i + U X F / o 3 7 6 m / / t d 5 c f A j 2 M r 8 N v H 8 p 4 V r c / t G / D u Q 3 3 N j y 3 4 e e H Q D 7 t + 3 0 b X g / o H d d p X q f X U 3 p f j + k 9 t 0 f e 2 / B 6 T s / r O r 2 / S d e T e q 4 n 9 d z e p q d u w + s 5 P d f 3 6 b m + U M / 1 p O J 6 U n F 9 p X 7 6 2 1 / + y C D 9 M v v + 5 X g Z 5 m 1 Y t 2 H f h n N 5 2 L 3 M z u 0 P / f H l e J u + r 9 P r E b 2 v Z / T O y x O / 6 z a 8 H t J 7 r t O 9 T q 8 n 9 V x P 6 r m + S s 9 t e D 2 n 5 / o y P d e 3 6 b m e 1 H M 9 q e f 2 R j 3 n M o z 7 G / X T / / j 3 / g + 9 D e M 2 z N u w v g 6 / f S j j 2 d z + 0 L 0 N z 2 3 4 4 0 v u N r 2 e 0 P u 5 P O 8 7 b s P r E b 3 r O u 3 r 9 H p O 7 + t B v c / l k Z / X b X h / k 6 6 v 0 n N 9 l 5 7 r S T 3 X k 3 p u 7 9 M z t + H 1 n J 7 r G x X X N y r u b 9 R P / 8 P v / o O / I L 8 M v 3 0 o 4 1 n e / t C 6 D f s 2 n N t w b 8 N z e d g f X 4 + X 4 f V 8 3 s 9 1 G t f p 9 Z D e 1 1 N 6 9 + 2 R 5 z a 8 H t P 7 X N + G 1 3 V 6 f 5 O u J / X c X q Y n b 8 P r O T 3 X 1 + m 5 v k / P 9 a S e 6 0 n F 9 Z X 6 6 b / + 9 d 8 z O r / M v n 8 H v A z z N q z b s G / D u T z s X m b n 9 o f + + I q 7 T d / X 6 f W I 3 t c z e u f l i d 9 1 G 1 4 P 6 T 3 X 6 V 6 n 1 5 N 6 r i f 1 X F + l 5 z a 8 n t N z f Z m e 2 0 E 9 1 4 N 6 r g f 1 3 F 6 o 5 1 y G c T 2 m u L 9 Q / 9 9 m 2 v y l L 8 c v s + 9 f j p d h X v 7 U u s z 6 9 o f O b b i 3 4 b k N / 7 Q M + h e n t w N 6 P 7 f h 9 Y T e e Z 3 W d X o 9 p v f 1 n N 5 7 e + R z e x u u 5 / S 8 r 9 P r q / R c T + q 5 n t R z e 5 2 e v g 2 v 5 / R c X 6 j n + k b F 9 a T i e l L / / w r f X / x 6 9 C y + z r 5 / O V 6 G d R v 2 b T i 3 4 f 4 / f P 1 L d j S 5 s k R p z i g P V W D P I V S / J p B r Z T N X t b K T s 6 + 4 9 9 B o 7 g H o 1 9 7 x g 8 p N Q Q D u F J p j 2 B v s r Y I 2 2 1 E 0 p H R U l F S 7 R j 4 E a a k u 0 l s 0 N B W a i r K U I U h P Y Z r C O I W m Q l O Z T f 3 9 2 c J f L 2 2 5 p X o 2 P t m 8 p Q B 3 w U P w F L w w 7 A 3 2 N k G b L S U a U j o q S q p d I x + C t F Q X 6 S 0 a m g p N R V n K E K S n M E 1 h n E J T o a k o U u N H 0 I l 6 S m v L L y o 4 B D f B / R N O d 8 6 e n V r 0 E r w F 3 y p o s y F F g 3 l r C F J R 7 a Q H K T 0 V R d W N k f M j 6 C Q x S m G W Q l O h q S h P O Q X p K U z U c K K e W l p z A v 6 / / Y 7 r / + E G t m v R Q / A U v A R v w b c J u t o Y 8 l M U V I N 0 I 6 W l o q Y 6 N f I l S E / 5 I S 1 S m g p N R W n K L k h P Y Z 7 C Q I W m B k 0 N R u o / x 3 8 + / 9 3 f 8 y X + q n v r v Q i 4 C e 6 C h + D Z T X p 1 4 N Z y b w O 0 O f d E K a d o p 7 Z u 3 N p b Q j F v 9 7 M 5 8 U T p K H S U P j t p C d 2 E 0 Q m z E z o K H a W N U O 6 O D O f n 6 Z 6 t L 5 a A Q 3 A T 3 P 9 z r k c 9 O n B q u U v w F n y b n u 3 W 6 m m 6 Y W u 0 h F r e j m d z t I n S U F F R 3 d 2 8 + W m J c 8 P g h M k J H Y W O 0 g Y o Z 0 v o J s z P Y H 6 G 8 / N 0 z J p X d P + C H 8 + T a N G m J X f B Q / A U v A T v f t a 3 0 7 l g d F O z n O 8 z T Z S K i o 5 q l v R O P D t 6 G R X V 7 O j 7 X B N 1 h u g p y F F m S y + j o z B I Y Z J C T 6 G n g T S N 2 d L H u 5 y / v b P 1 J g Q c g p v g L n h M 8 G / W s 0 e X l r w F 3 y 5 n c w K K U l D N h l 7 t s 6 C X 0 U / N g r 5 P Q V F q K n r K 7 O n d E r O l l 9 F R m K I w R q G n 0 F O Q p c y W X k Z H w 1 l 6 G m X r r Q Y 4 B L f / 1 M / 6 Y N 9 b c m j B U / A S v A X f B u d 6 o 7 X D / n P P b B H N v O 3 N 5 q w T p a K i o 7 r 6 g e 8 W h X 7 i 9 D A + o a X Q U v o Q / X P X b B H 9 h C E K U z R o a d D S P x G r Z t 6 W / H X s 1 q c c 4 C 5 4 C J 6 C V z v q 3 Z K 3 r N m c c a I h p Z + i o N r 7 g Y 8 e 0 c 7 b 1 G x O O N D Q U m g p f Y I y e k Q / Y Y L C C I W W Q k v p g z R + + p / L U x d b n 2 6 A Q 3 A T 3 A W P C X 5 c J F t 0 a c l b 8 O 1 n N p t M l I J q N v R 5 k e w Z / d Q s 6 P u E E 6 W m o q f M n j 4 v k j 2 j o z B F Y Y w y e 3 q / K i 0 F S c r s 6 P M a q Q 3 B J A 0 n 6 W m J z Y 8 8 z Y S + N m H 7 7 7 Y e 7 V r y E D w F L 8 F b 8 G 1 l z s M W 3 B T l 1 G z n + 5 Q T p a O i p J o t f b 6 p 0 j M 6 y u z o + 5 w T p a f Q U x C k z J Y + t 6 B W Z Z L C K I W e B j 0 N p e k / + c 8 n + P h N 3 W / d b L 0 F A T f B X f A Q P L t J r w 7 c W u 5 t Y S 5 p k V J O 0 U 5 t 3 b j / X D I 7 Q j F v / 3 J J L 1 I 6 C h 2 l z 0 5 a Q j d h d M L s h I 5 C R 2 k j l N n P x 9 Y Z 3 d b 5 L Y e t t w 7 g J r g L H o J n N + n V g V v L v W 3 L Z u u I U k 7 R z j 9 b p x n 3 n 6 3 T E Y p 5 e 5 b N 1 h G l o 9 B R + u y k J X Q T R i f M T u g o d J Q 2 Q v + 8 N m v I o J v h / D w t s O U w g k N w m + D H x b F F h 5 Y 8 B S / B W / B t V j a b r 5 2 2 Z j 0 v o 5 2 a 9 X x f G 0 U p q W i p Z k 2 f F 8 e W h Y 7 i D D F E o a f Q U 5 C k z J Z e R k d h l M I s D W f p K X g t F / 7 P 3 m z u D m x a b h c 8 B E / B S / D u J q 2 f l t D J W 6 R s z 7 a e U k / R T x 3 t v G d L q O a t U L Z n W 0 + d G z p K m 5 5 s L a G b M D x h e k J H o a P R Z m h U + z N 5 u l / r s w 1 w C G 6 C u + D x 3 5 r a P O n Z g U v L 3 Y J v c 7 I 5 1 0 Q p p 0 Y 3 7 d O a X F 0 o u e J B e p J S U d F R f r p 5 n 9 b k 6 k L J F Z m c M D q h o 9 B R 2 g Q 9 r c n l a z F t A e f n a X d 1 W 6 u F Q 3 D 7 b 1 F t n n X v w K H l T s F L 8 B Z 8 m 5 P r r d X N + r Q m F 4 R W 3 u Z k c 5 a J U l D R U F 3 t v H d H Q j d x b h i c 0 F H o K G 1 + n t b k g t B N G J 8 w P 4 O O B h 3 9 9 b k W 9 9 o e j Q l 9 v 1 b r 4 S 5 4 C J 6 C V z / r 3 a O 3 N 9 m 9 V g O d 9 X x f J k W p q G Z H 7 8 S z o k V v s n u t B j p b + r 5 Q i t J T E K P M l h a 9 y e 6 1 G i i D F H o K P Q V p G r O l R W 9 y v Q l / u 1 7 r 0 w 9 w C G 6 C + w Q / 3 j Z p 0 a k l L 8 F b 8 G 1 O N h t R d B b 0 + b Z J z 6 i n Z j / f p 6 A o L R U 1 1 e z p 8 2 2 T n j l D D F G Y o t B T 6 C m I U m Z L i 9 5 k s w m 1 J Z y l p 9 W 1 3 m q A 4 7 e i N p / s W 0 t 2 L X g I n o K X 4 C 3 4 P 4 M 2 s / 7 V J p c X z R Y N f r m N l H q K f u r s R 7 p 6 R D l v b b I 5 5 k S Z n d B S + g D 9 d S Z X N 0 2 u y Q C F C Q o t D V o a S N F v 4 W v x r T w d s v U R B 7 g J 7 o K H 4 N m O e r X k 1 o J v b b I 5 4 E S p p + i n t n b e v 8 7 k A l H O W 5 t s j j d R W g o t B Q F K j + g n D F C Y o N B S a C l 9 j v 4 6 k z M a T t F T 5 l o f b Y B D c B P c J / h x i 2 z R q S U v w V v w r U 0 2 m 0 x 0 F v R 5 i + w Z 9 d T s 5 / u E E 6 W l o q a a P X 3 e I n v m D D F E Y Y p C T 0 G O g i B l d r Q o T T Z n n D Y E k z S c p K f M N X 8 a f H o 0 e r R N 6 G s D A h 6 C p + A l e P e z v q X J B Z v N f G 9 A 0 d n P 9 z V T l I 5 q l v T 5 j k r P q K h m R 9 / n n C g 9 h Z 6 C H G W 2 t C h N L l d l k M I k h Z 5 C T w N p G t h n f + X A 5 Z c U H I K b 4 C 5 4 f M L p C V 8 9 u 7 T o L f j W J 5 e U h o q K a m D g 2 g T p q A 7 S k 5 S i i q b y g 5 F T g v Q U Z i k M U 2 g q N B U F K p f g 7 G l + h O V 6 S w E O w U 1 w F z w + 4 b S l e n Z p 0 V v w r V U 2 W 0 q U i m p g 4 N o E 6 a g O 0 p O U o o q m 8 o O R U 4 L 0 F G Y p D F N o K j Q V B S q X I D 0 N J m o 4 U U 8 1 b L 0 h A c c n n D / K r m W 7 F j 0 E T 8 F L 8 B Z 8 q 5 a r n V G C F F S D d C O l p a K m O j X y J U h P + S F 1 k m g q N B W l K b s g P Y V 5 C g M V m h o 0 9 V e c W 0 0 M N j 7 Z 6 g R s 4 S 5 4 C J 6 C F 4 a 9 w d 5 n W L Y n Y E 9 D S k d F S b V r 5 E O Q l u o i v U V D U 6 G p K E s Z g v Q U p i m M U 2 g q N B V F a v w I O l F P o W x 9 A g I O w U 1 w / 4 T T Y 5 x 7 d m r R S / A W f E u Z z Y Y U D e a t I U h F t Z M e p P R U F F U 3 R g 5 F x V F i l s I w h a p C V V G g c g p S V B i p 4 U g 9 X b J u z 7 V w f M L p 1 t m z X Y s e g q f g J X g L v m 3 N 9 a 0 T k I J q k G 6 k t F T U V K d G v g T p K T + k T h J N h a a i N G U X p K c w T 2 G g Q l O D p g Y j 9 d T K l l f S D 7 Z 4 E d j D T X A X P A R P D H u B 3 V r 0 7 X A 2 R 6 A o F R U d 1 Y a J a x e k p D p J L 1 K a C k 2 F U Y o g P Y V h C t M U m g p N R Y n K D T j o a T h R T / d s f T 4 C D s H t E 0 4 H Z M 8 O L X o K X o K 3 4 N v l b D Z k P 2 5 F k I Z q I 9 1 J q a n o q S 6 N f A O G n u I k M U q h q d B U F K c c g v Q U B i p M 1 H C i n j r a e s t 9 w O l t m Z 5 t W n Q X P A R P w U v w x r D v 4 z C b H S c a 0 k F K S 0 V N d e g b O g X p q W 7 G g a b i K N F U l K Z s g v Q U 5 i k M V G g q N D V + t H N K P 5 + n o 7 b e j 4 B D c B P c B Y 9 P O L 0 v 0 7 N L i 9 6 C b 9 u z 2 Z C i V F Q D A 9 c m S E d 1 k J 6 k F F U 0 l R + M n B K k p z B L Y Z h C U 6 G p K F C 5 B O l p O F F P H 2 2 9 5 Q C H 4 P Y J p 1 t n z w 4 t e g p e g r f g 2 / 1 s t l w / b k W Q h m o j 3 U m p q e i p L o 1 8 A 4 a e 4 i Q x S q G p 0 F Q U p x y C 9 B Q G K k z U o K l B U / / t p u X n 5 + e B / + q A L t G Y 0 N d m B N w F D 8 F T 8 O p n v X v 0 2 w F t 1 q z Z z f f p 1 6 9 L P 0 V B N R v 6 / J v a n t F P z Y K + T z 7 Q 0 F J o K b C U 2 d K / G 6 D d q k x R G K P Q U + g p y N K Y L f 2 7 A d r Z / 9 8 u W / c l B Y f g J v g / D 4 j 8 R B 9 P l c C / O g U v w V v w t w H a b 0 P R d N 9 J j Z Z Q z W / 3 s 6 M U V D R U V F R 3 N 2 9 + W u L s M D x h e k J H o a M c 7 b x n S + g m z s / / t s / a D Q Q 4 B P / n G Z H L W f c O H F r u F L y 6 J W / 9 q 9 + e Z 7 t x u k U r L a G R 3 4 J n v 3 F E K a d o p 1 o 9 d X c k d B N n h q E J H Y W O 0 m b n n 0 3 T E b r 5 L X X 2 G 0 f x p 6 N B R / / t 4 j U X x x a N C X 2 d W I C 7 4 C F 4 C l 7 9 r H e P f v u c a z a b + b 4 2 i t J P U V D N h r 4 e x t I y + q l Z 0 P f F E T S z p e 8 t K I o Q Z b b 0 9 T C W l s F Q G K H Q U e g o y N F Q j v 6 3 U Y Z T r Y V D c B P c B f / n 2 Z D L / 0 G d H b i 0 3 C 3 4 2 9 / s r 4 S i l F O j m 7 a 2 l t D L b 3 F T J 1 t P q a j o K D / d v K m W 0 E 2 Y n D A 6 o a P Q U d o E 5 W o J 3 Q z m Z z g / / 1 s r a z c e 4 P 8 8 H n I 5 7 N a B X c s d g q f g J X g L 1 k 8 3 a l V L K O W 3 o N m f a a L 0 U x R U Z z v v 1 R K 6 + a 1 m 9 u e Z K B 2 F j t L G J 3 t L 6 C Z M T x i f 0 N G g o / 9 5 Q O R 6 3 A 7 8 t 0 D X n m W A u + A h e A p e 3 a R 3 B 3 5 r m P 1 Z J h p S 2 i n q q b 2 d 9 2 g J z f w 2 M P u z D D R 0 F D p K G 5 6 M l t B N m J 0 w P K G j 0 F H a D I 2 f l j g / / 1 s B a 8 8 y w C G 4 C e 4 T / P y Y g w 6 d W v I S v A V / S 5 f 9 5 h O d B X 1 9 z E H L q K d m P 9 9 n m u h s 6 d 8 f O I 5 X a t 2 / z O z o 8 z k r S h A j F G Y o t B R a C o I U O A o d h U k a T N J w k v 6 3 F t Z u w 3 / D j 7 d L W r R p y V 3 w E D w F L 8 G 7 n / W 3 a P n L 5 j 9 E w K o 1 2 / k + A E X p q C i p Z k u f 7 5 j 0 j I 5 q l v R 9 C I o 6 R P Q U B C m z p c 9 3 T L Q q k x R G K f Q U e h q z p 4 + P 0 v r n F c z 6 y P / f J l h 7 2 g F u g r v g I X i 2 o 1 4 t u b X g b 7 u y P + t E q a f o p 7 Z 2 3 t p 7 R D m / x c r + q i l K S 6 G l I E D p E f 2 E A Q o T F F o K L a X P U e 4 W D f o Z T t H / d r / a c w 5 w C P 7 v o y G X w + 4 t O b T g K X g J 3 o K / b c p 2 A 7 b D V n p E M 7 9 F y v 6 I E 6 W i o q O 6 + o H v F o V + 4 v Q w P q G l 0 F L 6 E O X o E f 2 E I Q p T N J y i / 2 1 z t V v s 3 / D j K t m i T U v u g o f g K X g J 3 v 2 s v + 3 J N a O b m u V 8 n 3 C i V F R 0 V L O k z 5 t k z 6 i o Z k f f Z 5 y o M 0 R P Q Y 4 y W / q 8 S f a M M Q o c h Y 5 C R w N J G r O h j 9 / L / X a 5 a h 5 n Q l 8 n H O A m u A s e / T h n j y 4 t e Q u + n c k l n e 1 8 b 0 H R 2 d D n W y o 9 o 5 + a B X 2 f c q L U V P S U 2 d P n m y o 9 o 6 M w R W G M Q k + h p y B L m S 2 9 j I 4 G s z S c p a c R t h x X 8 L c X + I c + f k v X g F 3 L H Y K n 4 C V 4 C 9 Z P N + r / X F c a Q i k 1 S D d S + i k K q r O d 9 2 o J 3 e S H 1 L m h o 9 B R 2 v h k b w n d h O k J 4 5 P Z 0 b + e k N l u H c D x 3 4 7 a a u s 0 Y N d y h + A p e A n e g v 9 s n W b U p y + 5 3 D p a c Z B u p P R T F F R n O + / V E r p 5 O 5 P N 1 h G l o 9 B R 2 v g 8 f c n l 1 t G K T E 8 Y n 9 D R o K P R Z + h p e q 2 u j f 9 G X 9 d G w E 1 w F z w E z 3 7 W q 0 e 3 l n w b k 8 2 1 U Z S C i o Z q V v R 5 c e w Z B R U M 1 a z o + 9 I I G l q K M j Q 7 W v Q l m 0 u j K F M U W s p s 6 X s T 9 h P P l h a d y f W 1 8 L f Z 1 Z 1 t L f z t B S 7 O N v 2 r v f t X R w d O L X c J 3 o J v Y 7 L Z Y K L p h q 3 W S l H L 2 5 h s z 7 W e 0 l B R U d 3 d v E 9 b c k G c G Y b m b U w 2 W 0 u U j t I G 6 G l L L g j d h P k Z X / l Z P 9 6 y 3 X O / l a / l V / 1 v Q 2 0 e d n R g 0 3 K 7 4 C F 4 C l 6 C d z f p U 5 Z c 3 S W 1 4 F u Y b A 4 0 U e o p + q m j n f d s C d W 8 h c n m O B N 1 b u g o b X q e s u T q L s k V G Z 4 w P a G j 0 N H o M / T f y t f i G 3 k a X + v 7 I u A m u A s e g m c 3 6 d W B W 8 u 9 h c n m K B O l n K K d 2 r p x n 7 L k g l D M W 5 h s j j J R O g o d p c 9 O W k I 3 Y X T C 7 I S O Q k d p I / S U J R c n C 9 0 M 5 + e p c a 3 v j 4 B D c J v g 3 3 1 2 7 9 G h J U / B S / A W f A u T 3 Q u 1 b t q a 9 S z q k t 2 L N N D Z 0 P d d U n S 2 t C h M L t j s a F G X 7 F 6 k g T J C o a X Q U p C j z I 4 W d c n u R R o o k z T o a d D T X 9 d t M X C P x o S + t i D g L n g I n o J X P + v d o 7 c u 2 W x B 0 V n P 9 / k n S k U 1 O / p 8 t 6 R n N F S z o u 8 z E D T 0 F H o K Y p T Z 0 q I t 2 W x C U Q Y p 9 B R 6 y p e n + S m x / Q / n a X O t j z v A I b g J 7 o L H J 5 w e g d e z S 4 v e g m 9 r s t l t o l R U A w P / l S Z X t 0 2 u e p C e p N R U 9 J S f d u C / 0 u T q v s k 1 m a I w R q G l 0 F L O f u C r R / Q z m K P h H D 2 N r / U 2 B B y / B b V 5 2 q 0 l u x Y 8 B E / B S / A W / J / P Y W 9 m / S t N L h D F v L 3 J 5 q g T p a G i o j r 7 g a 8 e 0 c / b m 2 w O O l F a C i 2 l z 9 B f a X K B 6 C f M U B i i 0 N K g p b 9 G 1 + p G 2 a I x o a 9 T D n A X P A R P w a u f 9 e 7 R 2 5 p s z j j R W c / 3 N h O l o p o d f d 4 o e 0 Z D N S v 6 P u N A Q 0 + h p y B G m S 0 t W p P N K d f / S 8 Y o t B R a C r I 0 Z k e L 3 u R 6 C / 7 2 u b L Y g v 9 G X 1 d N w E 1 w 7 7 / i 0 a N T S 1 6 C t + D b n F z S 2 c 7 3 J m z H r d n P o j e 5 X H X 2 8 3 3 O i d J S U V P N n j 7 f X e k Z H Y U h C l M U e g o 9 B V H K b G n R m 1 y u y i w N Z m k 4 S 0 8 z b P l l / 1 t V + 0 M f v 6 5 r w K b l d s F D 8 B S 8 B O 9 u 0 q c 1 u S B 0 8 j Y n l 3 S Q U k / R T x 3 t v G d L q O Z t T i 5 / 9 j + k z g 0 d p U 3 P 0 5 p c E L o J w x O m J 3 S U 2 d H c n F x v n d F t n Q Z s W m 4 X P A R P w U v w 7 i Z 9 W p P L r Y M F 3 + Z k s 3 V E q a f o p 4 5 2 3 r M l V P M 2 J 5 u t I + r c 0 F H a 9 D y t y e X W 0 Y o M T 5 i e 0 F H a / I w 2 P 0 9 j c v H z e H p e y y 8 l O A Q 3 w V 3 w m O D n 0 0 s 6 d G n J W / D t T D Y X R l E K q t n Q 1 9 N L W k Y / N Q v 6 v j C K U l P R U 2 Z P X 8 8 v a R k d h S k K Y x R 6 C j 0 F W c p s a d G Z b C 6 M 8 v v U u 9 Z b D X A I / j 5 Q c d 7 a e w c O L X c K X o K 3 4 N u c X G + z b t a n N b k g t P I 2 J 9 t z r a c U V D R U V z v v 3 Z H Q T Z w b B i d 0 F D p K m 5 + n N b k g d B P G J 8 z P o K N B R 7 / P V F y M 2 4 G / c u D 6 b A P c B Q / B U / D q J r 0 7 U D 9 a 7 6 1 O N u e a K O 0 U 9 d T e z n u 0 h G b e 6 m R z p o G G j k J H a c P z 1 C Z X l 0 m u y O y E 4 Q k d h Y 7 S Z u i p T a 6 u j b / 1 r v V Z B j g E N 8 F d 8 P d x i v O k Z w c u L X c L v t X J d m v 1 l H J q d N M + t c k F o Z e 3 O t m c Z a J U V H S U n 2 7 e p z a 5 I H Q T J i e M T u g o d J Q 2 Q U 9 t c k H o Z j A / w / l 5 C l 3 N 6 7 U e j g l + P J u k R b u W P A R P w U v w F n y r k 4 t X T r O d R X G y e 6 0 G O g v 6 v k y K U l L N l h b V y Q W j o 8 y O v s 8 1 U X o K P Q V B y m x p U Z 3 s X q u B M k q h p 0 F P Q 2 l 6 2 l 6 L b 2 Z C X 5 s Q c B P c B Q / B s 5 / 1 6 t G t J d / y Z H M C i l J Q 0 V D N i j 7 f N u k Z B d V s 6 P s U F K W n 0 F O U o t n S o j r Z b E J R 5 i j 0 F H o K w p T Z 0 u e v u u X 3 a X S t z z v A I b g J P o 9 T n M / 1 o y W n F r w E b 8 G 3 N 9 l s N N G 0 0 / 5 z z 2 w R 1 b y t y e a s E 6 W j o q S 6 2 4 H / K p O r q y b T w / i E + Q k t h Z b S p + i v M r m 6 b H J N p m g w R c M p e v p e y y / 7 2 0 9 b v H R s y a Y F d 8 F D 8 B S 8 B O 9 2 1 L / K 5 A L R y 9 u a b M 4 4 U Q o q G q q j H / j s E f W 8 r c n m h B N 1 e m g p f Y T + K p M L R D 9 h h M I M h Z Z C S w N B e s p c q 5 v k v 9 H X 8 Q a 4 C e 6 C h + D Z z 3 r 1 6 N a S b 2 m y O e B E K a h o q G Z F n z f J n l F Q z Y a + j z h R e g o 9 R S m a L S 0 q k 8 0 h J w p L o a X Q U h C l z I 4 W l c n m k J P 7 p 8 o 1 F p v w 3 + h r E w J u / a J 7 j w 4 t e Q p e g r f g W 5 p c U t i p W c + i M r l c d d b z f c y J U l L R U s 2 a P t 9 V 6 X N A R 5 k d f R 9 0 o v Q U e g q S l N n S o j K 5 X J V R C r M 0 6 G n Q 0 + 9 j F f / Q x y / q G v B X C 1 x v Q M B d 8 B A 8 B a 9 u 0 r s D 7 w d z N 5 t P N K S 0 U 9 R T e z v v 0 R K a e U u T S 3 q L h o 5 C R 2 n D 8 x Q m F 4 R u w u y E 4 Q k d h Y 4 y O / r 4 S I 7 R b Z 0 G / N U C 1 1 s H c B c 8 B E / B q 5 v 0 7 s D 7 0 d z N 1 h E N K e 0 U 9 d T e z n u 0 h G b e 0 m S z d U B D R 6 G j t O F 5 C p P L r a M V m Z 0 w P K G j 0 F H a D D 2 l y Q V x f p 6 q 1 / L L C Q 7 B T X C f 4 O d T T D p 0 a s l L 8 B Z 8 i 5 P N 5 h O d B X 0 9 x a R l 1 F O z n + 9 L o y g t F T X V 7 O n r O S Y t m x 0 t a p M L x g S F j k J H Q Y w y G 1 p U J p t z S 9 v B O X q K X e t t B v j 7 U M V 5 X 2 8 d 2 L X c I X g K X o K 3 Y P 1 0 o z 6 F y Q W h l L c 0 2 Z 5 r P a W f o q A 6 2 3 m v l t D N W 5 p s z 7 W e 0 l H o K G 1 8 n s L k g t B N m J 4 w P q G j Q U e j z 9 B / a 1 + L b + T p k a 3 P N c B N c B c 8 B M 9 u 0 q s D t 5 Z 7 S 5 P N m S Z K O U U 7 t X X j P o X J 1 W W S K 5 6 k F y k d h Y 7 S Z y c t o Z s w O m F 2 Q k e h o 7 Q R e g q T q 8 s k v T 7 F r v V Z B j g E N 8 H f Z y r O o x 4 d O L X c J X g L v q X J d m v 1 N N 2 w T 2 F y Q a j l L U 0 2 Z 5 k o D R U V 1 d 3 N + x Q m F 8 S 5 Y X D C 5 I S O Q k d p A / Q U J h e E b s L 8 D O Z n O D 9 P k a t 5 r f Y v + P F g k h Z t W n I X P A R P w U v w 7 m d 9 K 5 M L R j c 1 y / k + 0 0 S p q O i o Z k m f D y b p G R X V 7 O j 7 X B N 1 h u g p y F F m S 4 v K Z P d a D f T L 0 r 8 e i x Z q C j U N h G n M k u b G 5 H o P A g 7 B T X A X P C b 4 8 Y 5 J i y 4 t e Q u + n c n m A B S l o J o N f b 5 j 0 j P 6 q V n Q 9 y E o S k 1 F T 5 k 9 f b 5 j 0 j M 6 C l M U x i j 0 F H o K s p T Z 0 q I x 2 W x C + X 3 6 X O u t B j g E n 2 c p z u f 6 3 p J D C 5 6 C l + A t + H Y m 1 x u t H f a v M L m 6 Z 3 L N j X Q n p a K i o 7 r 6 g e 8 W h X 7 i 9 D A + o a X Q U v o Q / R U m V 3 d N r s k Q h S k a t D R o 6 X m c 4 m L e l v x 1 A t e n H O A u e A i e g l c 7 6 t 2 S 9 7 O 5 m z N O N K T 0 U x R U e z / w 0 S P a e T u T z Q k H G l o K L a V P 0 F 9 h c o H o J 0 x Q G K H Q U m g p f Z D + C p O L n 8 t T 5 F q f b o B D c B P c B Y 8 J f l w k W 3 R p y V v w r U w 2 m 0 y U g m o 2 9 H m R 7 B n 9 1 C z o + 4 Q T p a a i p 8 y e P i + S P a O j M E V h j D J 7 W l Q m m 2 3 W / 8 v Z 0 a I w 2 Z x x H 3 T + O K r + B / 6 0 u L b 5 K 0 7 o a w e 2 / 2 7 r 0 a 4 l D 8 F T 8 B K 8 B d + + 5 D x s w U 1 R T s 1 2 v o 8 4 U T o q S q r Z 0 u c b K j 2 j o 8 y O v g 8 5 U X o K P Q V B y m x p 0 Z Z c r s o k h V E K P Q 1 6 G k r T f 9 t r f + D j t 3 S / N b H 1 F g T c B H f B Q / D s J r 0 6 c G u 5 t z G 5 p E V K O U U 7 t X X j P m 3 J B a G Y t z G 5 p B c p H Y W O 0 m c n L a G b M D p h d k J H o a O 0 E c r d / k y e X t d y Q c E h u A n u g r + 1 w H n S s w O X l r s F 3 8 5 k s 3 l E K a d G N 2 1 t L a G X 9 6 O 5 m 8 0 j S k V F R / n p 5 k 2 1 h G 7 C 5 I T R C R 2 F j t I m K F d L 6 G Y w P 8 P 5 e Z p e 6 4 0 H O C b 4 + Z u 4 D u 1 a 8 h A 8 B a / + K 9 4 9 e v u S y 0 t j z 7 7 E / P s D b m Y x 3 3 d G U e o p + q l Z 0 N c v 4 V o 2 C / o + t E Q d H + Y n 9 B R k K L O l r + e W Y F W G K L O l 7 z u j d g M 9 / d a 6 F h u 7 A 3 + F t 0 X C t k + 2 O t V a e A i e g l c 3 6 N 2 B 9 / G S 7 a n W 0 5 A O U u q p v Z 3 3 a A n N v B / M 3 Z 5 q L Q 0 d h Y 7 S Z i e j J X Q T Z i c M T + g o d J Q 2 Q + O n J Y U N 8 l c K X B 9 q g E N w E / w t B c 6 T H h 0 4 t d w l e A u + h c l m 3 4 m m G 7 Z G S 6 j l / W D u 5 k Q T p a G i o r q 7 e f P T E u e G w Q m T E z o K H a U N U M 6 W 0 E 2 Y n + H 8 P K W u b m u 1 8 L c W O A + 7 d W D X c o f g K X g J 3 o L 1 0 4 1 a 1 R J K e T + Y u z n K R O m n K K j O d t 6 r J X T z f j B 3 c 5 S J 0 l H o K G 1 8 s r e E b s L 0 h P E J H Q 0 6 G n 2 G n g 7 X 4 r 4 7 o e + X a D 3 c B H f B Q / D s Z 7 1 6 d G v J t y z Z n G i i F F Q 0 V L O i r 0 8 E a B k F 1 W z o + 1 Q T p a f Q U 5 S i 2 d L X n 7 Z h V c Y o z F H o K f Q U h C m z p c 9 H k m j D O E t P w 2 t 9 9 g E O w W 2 C H + + W t O j Q k q f g J X g L v n 3 J Z i O 2 0 9 a s 5 / O v S 7 X q r O f 7 D B S l p K K l m j V 9 v m X S s t B R n C G G K P Q U e s q X p 3 9 3 j w 9 B W g r D F K Z p O E 1 P m 2 u 9 2 T 7 g v 3 9 J D r Z p 0 V 3 w E D w F L 8 E b w 7 6 l y R W k n w r p I K W k o q U 6 N P I p S E 1 1 M w 0 / p E 4 S T U V h y i Z I T 2 G c w j y F p k J T Q 5 E a p Z / P 0 x p b b 0 f A I b g J 7 o L H J / z X s C f Y p U V v w b d J 2 Z x + o l R U A w P X J k h H d Z C e p B R V N J U f j J w S p K c w S 2 G Y Q l O h q S h Q u Q T p a T h R T 9 l r v e U A h + D 2 C f 8 1 7 g 5 2 a N F T 8 B K 8 B d 9 e Z b P l + n E r g j R U G + l O S k 1 F T 3 V p 5 B s w 9 B Q n i V E K T Y W m o j j l E K S n M F B h o g Z N D Z r 6 K 3 7 t 8 6 2 / R 2 N C X 5 s R c B c 8 B E / B q 5 / 1 7 t F b s F y t W b O b 7 9 N P l I a K i m p 2 9 P k 2 T M 9 o q G Z F 3 2 c f a O g p 9 B T E K L O l z 7 9 Y 1 a r M U R i k 0 F P o K U j T m C 1 9 / s m q 7 D / V s + W X F B y C m + B v l f A P f f x u r w G n l r s E b 8 G 3 Z t l s Q t F 0 w 9 Z o C b W 8 n + K 9 p A c p D R U V 1 d 3 N m 5 + W O D c M T p i c 0 F H o K G 2 A c r a E b j L n 5 + N P B H 6 L Y O u t A z g E N 8 H f B y + u t k 4 D T i 1 3 C d 6 C b 8 m y 2 T q i 6 Y Z 9 C p b L r a M V d 9 K D l I a K i u r u 5 n 0 K l s u t o 9 w w O G F y Q k e h o 7 Q B e g q W y 6 2 j F Z m f w f w M 5 + f p h q 0 3 3 g e c 3 s v s 2 a Z F d 8 F D 8 B S 8 B O 8 J L o q W C 0 Y 7 F d J B S k V F R z V L + n r c S c u o q G Z H 3 1 d H U a e I n j J 7 + n r c S c v o K A x S m K T Q U + h p K E 3 / L Y w t 9 v 7 T F + v O t x Z u g r v g I X h 2 k 1 4 d u L X c W 7 d s z 7 e e U k 7 R T m 3 d u E / V c k E o 5 q 1 b t u d b T + k o d J Q + O 2 k J 3 Y T R C b M T O g o d p Y 3 Q U 7 W c y a C b 4 f w 8 j b H 1 + Q Y 4 B H + f w D j P u n f g 0 H K n 4 C V 4 C 7 5 9 y / X G 6 2 Z 9 u p a r S y V X 3 E h 3 U g o q G q q r n f f u S O g m z g 2 D E z o K H a X N z 9 O 1 X F 0 q u S L j E + Z n O D 9 P Y 2 y 5 8 H 8 L Y 4 v N 3 I F N y + 2 C h + A p e A n e 3 a R P 1 3 J B 6 O T t W z Z n m S j 1 F P 3 U 0 c 5 7 t o R q 3 r 5 l c 5 a J O j d 0 l D Y 9 T 9 d y Q e g m D E + Y n t B R 6 G i 0 G X q 6 l o u f y d M A a 1 6 r 9 X A I b o K 7 4 D H B z 4 8 R 6 N C l J W / B t 2 3 Z X C R F K a h m Q 1 8 f I 9 A y + q l Z 0 P e Z J k p N R U + Z P X 1 9 j E D L 6 C h M U R i j 0 F P o K c h S Z k u L r m X 3 S g 3 U W X r a Y e u N C D g m + P G X q S 3 a t e Q h e A p e g r f g 2 7 Z c b I n Z z q J r 2 W x C 0 V n Q 9 w k o S k k 1 W / p 8 0 6 R n d J T Z 0 f c p K E p P o a c g S J k t f f 5 5 q l Z l k s I o h Z 4 G P T 3 P X 1 y c 6 y 3 5 a 8 a t T z v A X f A Q P A W v d t S 7 J W / F s j n r R E N K P 0 V B t f c D H z 2 i n b d f 2 Z x 0 o K G l 0 F L 6 B G X 0 i H 7 C B I U R C i 2 F l t I H a f z 0 y C l 6 G m D r U w 5 w C G 6 C z 7 M X 5 1 m P l p x a 8 B K 8 B d 9 O Z b M B R d N O W 6 N H V P P 2 K Z s T T p S O i p L q b g f O T 4 + c H s Y n z E 9 o K b S U P k U 5 e 0 Q / Y Y q G U / R 0 u t Z b D H B M 8 O M i 2 a J d S x 6 C p + A l e A u + L c r l R b J n l F O z n e 8 T T p S O i p J q t v R 5 k e w Z H W V 2 9 H 3 G i d J T 6 C l f n u Y / I g C k p T B L Y Z h C U 4 O m R m H k v 2 L X s f h 2 P t m 8 E Q E 3 w V 3 w E D w x 7 A V 2 a 9 G 3 R b m k R U p F R U c 1 S / p 8 e 6 V n V F Q n 6 U V K T 6 G n z J 4 + 3 1 7 p G R 2 F Q Q q T F H o K P W X 2 9 P n 2 S s s G H Q 1 n 6 W m J L Q c S H I K / T 2 P 8 Q x + / s W v A o e V O w U v w F n x b l O t N 2 M 3 6 N C g X h F b e F u W S 7 q Q U V D R U V z v v 3 Z H Q T Z w b B i d 0 F D p K m 5 + n Q b k g d B P G J 3 N + 5 h b l e u s A D s H f 5 z G u t k 4 D D i 1 3 C l 6 C t + D b o m y 2 T j P r 0 6 B c b h 2 t u J H u p B R U N F R X O + / d k d B N n B s G J 3 Q U O k q b n 6 d B u d w 6 W p H x C f M z 6 G j Q 0 V / / b X l 7 7 N n 4 Z P P l E X A X P A R P w W u C 8 8 M q F / / f + d G a V a Q h H b B X m + A u e A j S U M 2 K v q + O o K G n 0 F O U o 0 h T G K Q w S W G U Q l O h q S B P Y / b 0 7 x b l 4 v 8 M T w 2 s O 9 9 a u A n u g k c 3 z N m B S 8 v d g m + L s t l k o p R T o 5 v 2 a V A u C L 2 8 L c r 2 f O s p F R U d 5 a d N R 5 8 b u g m T E 0 Y n d B Q 6 S p u g p 0 G 5 I H Q z m J / h / D w 9 s P X F E v D 3 2 Y z z s F s H d i 1 3 C J 6 C l + A t W D / d q E + D c n W p 5 I q D d C O l n 6 K g O t t 5 r 5 b Q z d u i b E 4 0 U T o K H a W N z 9 O g X F 0 q u S L T E 8 Y n d D T o 6 L f t t R i 3 A 3 8 9 w f V Z B r g L H o K n 4 N V N e n f g / X j v 5 i w T D S n t F P X U 3 s 5 7 t I R m 3 h Z l c 5 a B h o 5 C R 2 n D 8 z Q o F 4 R u w u y E 4 Q k d h Y 7 y 5 e j f L 5 9 + B J 2 i p 9 + 1 P t E A h + A m u H / C 6 R E m P T u 1 6 C V 4 C 7 5 t y u 5 V G 2 g w b w 1 B K q q d 9 C C l p 6 K o u j F y f g S d J E Y p z F J o K j Q V 5 S m n I D 2 F i R p M 1 H C i n h b Y e k N + w O k 9 l J 5 t W n Q X P A R P w U v w x r B v q X I F 6 a d C O k g p q W i p D o 1 8 C l J T 3 U z D D 6 m T R F N R m L I J 0 l M Y p z B P o a n Q 1 G C k n v L X 6 t v 5 Z P M J C L g J 7 o K H 4 I l h L 7 B b i 7 4 d y + Y E F K W i o q P a M H H t g p R U J + l F S l O h q T B K E a S n M E x h m k J T o a k o U b k B B z 0 N J + p p i q 1 P Q M A h u H 3 C 6 a F 6 P T u 0 6 C l 4 C d 6 C b + e y 2 Z D 9 u B V B G q q N d C e l p q K n u j T y D R h 6 i p P E K I W m Q l N R n H I I 0 l M Y q D B R w 4 l 6 G m H r L f c B p 0 t n z z Y t u g s e g q f g J X h j 2 L e A u b 5 0 Y t k K 6 S C l p K K l O j T y K U h N d T M N P 6 R O E k 1 F Y c o m u A s y T W G c Q l G h q K F E j d K P 5 6 m F n a s L 6 Q e b z z / A T X A X P D D P C X Z p 0 V v w 7 W A u a Z F S U Q 0 M X J s g H d V B e p J S V N F U f h Q W J o m e w i y F Y Q p N h a a i Q O U S p K f B R A 0 n 6 m m a L Q c W H J 9 w O h 5 7 t m v R Q / A U v A R v w b e P u d o Z J U h B N U g 3 U l o q a q p T I 1 + C 9 J Q f U i e J p k J T U Z q y C 9 J T m K c w U J l N z Q 3 N 9 Z Y C H J 9 w 8 a m r H d u 1 6 C F 4 C l 6 C t + D b 0 1 x v K U A K q k G 6 k d J S U V O d G v k S p K f 8 k D p J N B W a i t K U X Z C e w j y F g Q p N D Z o a j N R T N F t e O T / Y v B 0 B N 8 E d X / I A O 8 E u s F v D v M 3 N 5 s I p S k F F Q 7 V h 4 p K i O r j u S X q R 0 l R o K g x S B O k p j F J 2 U p o K T U W J y g 0 4 n K i n Z d a d f y 0 c g p v g / g m n D d e z U 4 t e g r f g 2 + N s t p x o M G 8 N Q S q q n f Q g p a e i q L o x c n 4 E n S R G K c x S a C o 0 F e U p p y A 9 h Y k a T N R w o p 5 u 2 n p D f s D p H d C e b V p 0 F z w E T 8 F L 8 M a w 7 0 M y 1 / d R L F s h H a S U V L R U h 0 Y + B a m p b q b h h 9 R J o q k o T N k E 6 S m M U 5 i n 0 F R o a j B S T y 1 t e e X 8 Y P M J C L g J 7 o K H 4 I l h L 7 B b i 7 7 t z + Y E F K W i o q P a M H H t g p R U J + l F S l O h q T B K E a S n M E x h m k J T o a k o U b k B B z 0 N J + p p p a 1 P Q M A h u H 3 C 6 T 2 Z n h 1 a 9 B S 8 B G / B t w n a v Q p s x 6 0 I 0 l B t p D s p N R U 9 1 a W R b 8 D Q U 5 w k R i k 0 F Z q K 4 p R D k J 7 C Q I W J G j Q 1 a O q v v 7 c 8 I H s 2 P t m 8 H Q F 3 w U P w F L w w 7 A 3 2 F k G b 7 S g a U j o q S q p d I x + C t F Q X 6 S 0 a m g p N R V n K E K S n M E 1 h n E J T o a k o U u N H P 5 + n l b Y + A Q G H 4 C a 4 C x 6 f c H p X p m e X F r 0 F 3 y Z o s + V E q a g G B q 5 N k I 7 q I D 1 J K a p o K j 8 Y O S V I T 2 G W w j C F p k J T U a B y C d L T Y K K G E / V 0 1 t Y b E n B 8 w u l d m Z 7 t W v Q Q P A U v w V v w b Y K u d k Y J U l A N 0 o 2 U l o q a 6 t T I l y A 9 5 Y f U S a K p 0 F S U p u y C 9 B T m K Q x U a G r Q 1 F 8 v b X n p 7 N n 4 Z P M J C L g L H o K n 4 I V h b 7 C 3 C N q c g K I h p a O i p N o 1 8 i F I S 3 W R 3 q K h q d B U l K U M Q X q K P I V p C k W F o q J E j R 9 B B + q p p V 2 r 3 f j B 5 v M P c B P c 8 S U P s F O L X o K 3 4 N s E X d I i D e a t I U h F t Z M e p P R U F F W 3 4 v A j S E 9 h l M I s h a Z C U 1 G e c g r S U 5 i o w U Q N J + p p t C 2 / 7 C e c j s e e b V p 0 F z w E T 8 F L 8 M a w b x F 0 B e m n Q j p I K a l o q Q 6 N f A p S U 9 1 M w w + p k 0 R T U Z i y C d J T G K c w T 6 G p 0 N R f L 2 1 5 y P V s f L L 5 j A P c B Q / B U / D C s D f Y 2 w R t z j j R k N J R U V L t G v k Q p K W 6 S G / R 0 F S Y J E U p Q 5 C a w j C F a Q p F h a K i R I 0 f Q Q f q q a 2 t j z j A I b g J 7 p + w q 4 I u 7 5 x Y 9 B K 8 B d 8 y a L M f R Y N 5 a w h S U e 2 k B y k 9 F U X V j Z H z I + g k M U p h l k J T o a k o T z k F 6 S l M 1 H C i n m L a e s s B / j 6 w 8 g 9 9 P F W w A b u W O w R P w U v w F n x r o O s L J S D V v C 3 Q 9 u j r K S 0 V N d W p k S 9 B e s o P q T N E U 6 G p b B g 5 u y A 9 h X k K A x W a G j Q 1 G K m n r 7 a 8 i n 6 w + e w D 3 A R 3 w U P w x L A X 2 K 1 F 3 x Z o c / a J U l H R U W 2 Y u H Z B S q q T 9 C K l q d B U G K U I 0 l M Y p j B N o a n Q V J S o 3 I D D i X o q a e u z D 3 A I b o L 7 J 5 y u m z 0 7 t e g l e A u + N d B 2 y / U 0 m L e G I B X V T n q Q 0 l N R V N 0 Y O T + C T h K j F G Y p N B W a i v K U U 5 C e w k Q N J m o 4 U U 8 l r X n 9 9 8 L p 7 Z i e b V p 0 F z w E T 8 F L 8 M a w b w t 0 f S P F s h X S Q U p J R U t 1 a O R T k J r q Z h p + S J 0 k m o r C l E 2 Q n s I 4 h X k K T Y W m h i I 1 S j + f p 6 + 2 3 o 6 A Q 3 A T 3 A W P T z g d k D 2 7 t O g t + N Z A m / N R l I p q Y O D a B O m o D t K T l K K K p v K D k V O C 9 B R m K Q x T a C o 0 F Q U q l y A 9 D S f q q a S t t x z g E N w + 4 V Q 7 6 9 m h R U / B S / A W f G u g z Z b r x 6 0 I 0 l B t p D s p N R U 9 1 a W R b 8 D Q U 5 w k R i k 0 F Z q K 4 p R D k J 7 C Q I W J G j Q 1 a O q v v L e a G G x 8 s n k 7 A u 6 C h + A p e G H Y G + w t g T b b U T S k d F S U V L t G P g R p q S 7 S W z Q 0 F Z q K s p Q h S E 9 h m s I 4 h a Z C U 1 G k x o 9 + P k 8 n b X 0 C A g 7 B T X A X P D 7 h d O n s 2 a V F b 8 G 3 B t p s O V E q q o G B a x O k o z p I T 1 K K K p r K D 0 Z O C d J T m K U w T K G p 0 F Q U q F y C 9 D S Y q O F E P a W 0 e 7 k h A c c n n N 6 V 6 d m u R Q / B U / A S v A X f I u h i 2 i p B C q p B u p H S U l F T n R r 5 E q S n / J A 6 S T Q V m o r S l F 2 Q n s I 8 h Y E K T Q 2 a G o z U 0 2 d b f T u f b N 6 O g J v g L n g I n h j 2 A r u 1 6 N s D X d I i p a K i o 9 o w c e 2 C l F Q n 6 U V K U 6 G p M E o R p K c w T G G a Q l O h q S h R m U X N T w R d b q k P N m 8 p w E 1 w F z w E T w x 7 g d 1 a 9 K 2 B N l t K l I q K j m r D x L U L U l K d p B c p T Y W m w i h F k J 7 C M I V p C k 2 F p q J E 5 Q Y c 9 D S c q K e x t r 5 y A g 7 B 7 R N O d 8 6 e H V r 0 F L w E b 8 G 3 B 9 p s y H 7 c i i A N 1 U a 6 k 1 J T 0 V N d G v k G D D 3 F S W K U Q l O h q S h O O Q T p K Q x U m K j h R D 3 N t P W W + 4 C L v 4 T o 2 K Z F d 8 F D 8 B S 8 B G 8 M + 5 Z B 1 y / y s G y F d J B S U t F S H R r 5 F K S m u p m G H 1 I n i a a i M G U T p K c w T m G e Q l O h q a F I j d L P 5 + m t r b c j 4 B D c B H f B 4 x M u u m k d u 7 T o L f i 2 Q Z s T U J S K a m D g 2 g T p q A 7 S k 5 S i i q b y g 5 F T g v Q U Z i k M U 2 g q N B U F K p c g P Q 0 n 6 m m m d V u u h U N w + 4 T T p b N n h x Y 9 B S / B W / B t g 7 Z b r h u 3 I k h D t Z H u p N R U 9 F S X R r 4 B Q 0 9 x k h i l 0 F R o K o p T D k F 6 C g M V J m r Q 1 K C p v 2 r a a m K w 8 c k W r w F 7 u A s e g q f g h W F v s L c M 2 r 0 G B A 0 p H R U l 1 a 6 R D 0 F a q o v 0 F g 1 N h a a i L G U I 0 l O Y p j B O o a n Q V B S p 8 S P o R D 2 9 t f X 5 C D g E N 8 H 9 E 0 4 H Z M 9 O L X o J 3 o J v G 7 T Z k K L B v D U E q a h 2 0 o O U n o q i 6 s b I + R F 0 k h i l M E u h q d B U l K e c g v Q U J m o 4 U U 8 z b b 3 l A M c n n N 6 V 6 d m u R Q / B U / A S v A X f N u h q Z 5 Q g B d U g 3 U h p q a i p T o 1 8 C d J T f k i d J J o K T U V p y i 5 I T 2 G e w k C F p g Z N D U b q 6 a 0 t b 6 Q f b N 6 O g J v g L n g I n h j 2 A r u 1 6 N s G b U 5 A U S o q O q o N E 9 c u S E l 1 k l 6 k N B W a C q M U Q X o K w x S m K T Q V m o o S l R t w O F F P M 2 1 9 A g I O w U 1 w / 4 T T p b N n p x a 9 B G / B t w 3 a b D n R Y N 4 a g l R U O + l B S k 9 F U X V j 5 P w I O k m M U p i l 0 F R o K r O p v 1 J K Z k 8 v o 6 U w T 4 N 5 G s 7 T b y + t f p b b 8 Q N O 7 8 n 0 b N O i u + A h e A p e g j e G / a u C L i H 9 V E g H K S U V L d W h k U 9 B a q q b a f g h d Z J o K g p T N k F 6 C u M U 5 i k 0 F Z o a i t Q o / X x + K 2 3 N d g Q c g p v g L n h 8 w u l 4 7 N m l R W / B v y 7 o m t J Q U V E N D F y b I B 3 V Q X q S U l T R V H 4 w c k q Q n s I s h W E K T Y W m o k D l E p w 9 T V X Q Z k s B D s F N c B c 8 P u G 0 p X p 2 a d F b 8 K 8 L 2 m 0 p U S q q g Y F r E 6 S j O k h P U o o q m s o P R k 4 J 0 l O Y p T B M o a n Q V B S o X I L 0 N J i o 4 U T 9 t t a a D Q k 4 P u F 0 5 + z Z r k U P w V P w E r w F / 7 q g z Z 0 T k I J q k G 6 k t F T U V K d G v g T p K T + k T h J N h a a i N G U X p K c w T 2 G g Q l O D p p 5 i 2 n J i s P H J V i d g C 3 f B Q / A U v D D s D f Z X B e 1 P w J 6 G l I 6 K k m r X y I c g L d V F e o u G p k J T U Z Y y B O k p T F M Y p 9 B U a C q K 1 P g R d K J + W 2 v N C Q g 4 B D f B / R M u m m k d O 7 X o J X g L / n V B u w 0 p G s x b Q 5 C K a i c 9 S O m p K K p u j J w f Q S e J U Q q z F J o K T U V 5 y i l I T 2 G i h h P 1 2 0 t r t 1 w L x y e c L p 0 9 2 7 X o I X g K X o K 3 4 F 8 X t L l 0 A l J Q D d K N l J a K m u r U y J c g P e W H 1 E m i q d B U l K b s g v Q U 5 i k M V G h q 0 N R g p H 6 L a e s b 6 Q d b v A b s 4 S a 4 C x 6 C J 4 a 9 w G 4 t + t c F 7 U 5 A U S o q O q o N E 9 c u S E l 1 k l 6 k N B W a C q M U Q X o K w x S m K T Q V m o o S l R t w 0 N N w o n 5 b a 8 3 5 C D g E t 0 8 4 H Z A 9 O 7 T o K X g J 3 o J / X d B u Q / b j V g R p q D b S n Z S a i p 7 q 0 s g 3 Y O g p T h K j F J o K T U V x y i F I T 2 G g w k Q N J + q 3 l 9 Z s u Q 8 4 v S v T s 0 2 L 7 o K H 4 C l 4 C d 4 Y 9 q 8 K 2 t x I s W y F d J B S U t F S H R r 5 F K S m u p m G H 1 I n i a a i M G U T p K c w T m G e Q l O h q a F I j d L P 5 7 e 1 1 m x H w C G 4 C e 6 C x y e c 3 p X p 2 a V F b 8 G / L m h 3 A o p S U Q 0 M X J s g H d V B e p J S V N F U f j B y S p C e w i y F Y Q p N h a a i Q O U S p K f h R P 0 2 0 5 o t B z g E t 0 8 4 X T p 7 d m j R U / A S v A X / u q D d l u v H r Q j S U G 2 k O y k 1 F T 3 V p Z F v w N B T n C R G K T Q V m o r i l E O Q n s J A h Y k a N D V o 6 q + a V o u J w c Y n m 7 c j 4 C 5 4 C J 6 C F 4 a 9 w d 4 y 6 G r V K t K Q 0 l F R U u 0 a + R C k p b p I b 9 H Q V G g q y l K G I D 2 F a Q r j F J o K T U W R G j + C T t T T a l t + U c E h u A n u n 3 A 6 I H t 2 a t F L 8 B Z 8 2 6 D N h h Q N 5 q 0 h S E W 1 k x 6 k 9 F Q U V T d G z o + g k 8 Q o h V k K T Y W m o j z l F K S n z I m a 2 6 D r L Q U 4 B D f B / R N O W 6 p n p x a 9 B G / B t w 3 a b C n R Y N 4 a g l R U O + l B S k 9 F U X V j 5 P w I O k m M U p i l 0 F R o K s p T T k F 6 C h M 1 m K j h R D 2 9 t f W G / I D T n b N n m x b d B Q / B U / A S v D H s W w Z d Q f q p k A 5 S S i p a q k M j n 4 L U V D f T 8 E P q J N F U F K Z s g v Q U x i n M U 2 g q N D V o 6 q + b t n y V 9 8 F W R 2 A L N 8 F d 8 B A 8 M e w F d m v R t w 7 a H o E 9 p a K i o 9 o w c e 2 C l F Q n 6 U V K U 6 G p M E o R p K c w T G G a Q l O h q S h R u Q E H P Q 0 n 6 i m u r Y 9 A w C G 4 f c J F O a 1 j h x Y 9 B S / B W / C t g z Y b s h + 3 I k h D t Z H u p N R U 9 F S X R r 4 B Q 0 9 x k h i l 0 F R o K o p T D k F 6 C g M V J m o 4 U U 8 1 r d t y / 3 c z 8 A D b t O g u e A i e g p f g j W H f N u j 6 1 o l l K 6 S D l J K K l u r Q y K c g N d X N N P y Q O k k 0 F Y U p m y A 9 h X E K 8 x S a C k 0 N R W q U f j 5 P N a 1 5 E d j D I b g J 7 o L H J 5 z e l u n Z p U V v w b c O 2 p y A o l R U A w P X J k h H d Z C e p B R V N J U f j J w S p K c w S 2 G Y Q l O h q S h Q u Q T p a T B R w 4 l 6 i m v r D Q k 4 P u F 0 Q P Z s 1 6 K H 4 C l 4 C d 6 C b x 1 0 f U A C U l A N 0 o 2 U l o q a 6 t T I l y A 9 5 Y f U S a K p 0 F S U p u y C 9 B T m K Q x U a G r Q 1 F 8 3 b T U x 2 P h k 8 w k I u A s e g q f g h W F v s L c N 2 p y A o i G l o 6 K k 2 j X y I U h L d Z H e o q G p 0 F S U p Q x B e g r T F M Y p N B W a i i I 1 f g S d q K e 4 t j 4 B A Y f g J r h / w u l d m Z 6 d W v Q S v A X f O m i z I U W D e W s I U l H t p A c p P R V F 1 Y 2 R 8 y P o J D F K Y Z Z C U 6 G p K E 8 5 B e k p T N R w o p 5 q 2 n r L A Y 5 P O F 0 6 e 7 Z r 0 U P w F L w E b 8 G 3 D r q + d A J S U A 3 S j Z S W i p r q 1 M i X I D 3 l h 9 R J o q n Q V J S m 7 I L 0 F O Y p D F R o a t D U Y K S e b l p W N 9 I P N m 9 H w E 1 w F z w E T w x 7 g d 1 a 9 K 2 D L m m R U l H R U W 2 Y u H Z B S q q T 9 C K l q d B U G K U I 0 l M Y p j B N o a n Q V J S o 3 I C D n o Y T 9 d T a l i M J D s H t E 0 4 H Z M 8 O L X o K X o K 3 4 F s H b T Z k P 2 5 F k I Z q I 9 1 J q a n o q S 6 N f A O G n u I k M U q h q d B U F K c c g v Q U B i p O 1 F N O W 2 8 q w P E J p 0 t n z 3 Y t e g i e g p f g L f g W Q l c x K 0 E K q k G 6 k d J S U V O d G v k S p K f 8 k D p J N B W a i t K U X Z C e w j y F g Q p N D Z o a j N T T X F t e O j / Y v B 0 B N 8 F d 8 B A 8 M e w F d m v R t w / a n H G i V F R 0 V B s m r l 2 Q k u o k v U h p K j Q V R i m C 9 B S G K U x T a C o 0 F S U q N + B w o p 5 u W n c C t n A I b o L 7 J 1 z 8 S U T H T i 1 6 C d 6 C b x + 0 2 X K i w b w 1 B K m o d t K D l J 6 K o u r G y P k R d J I Y p T B L o a n Q V J S n n I L 0 F C Z q M F H D i X q a a + s N + Q E X 5 b S O b V p 0 F z w E T 8 F L 8 M a w b x 1 0 f S P F s h X S Q U p J R U t 1 a O R T k J r q Z h p + S J 0 k m o r C l E 2 Q n s I 4 h X k K T Y W m B i P 1 d N O W l 8 4 P N p + A g J v g L n g I n h j 2 A r u 1 6 F s H b U 5 A U S o q O q o N E 9 c u S E l 1 k l 6 k N B W a C q M U Q X o K w x S m K T Q V m o o S l R t w 0 N N w o p 5 u 2 v o E B B y C 2 y e c 3 p X p 2 a F F T 8 F L 8 B Z 8 + 6 D d q 8 B 2 3 I o g D d V G u p N S U 9 F T X R r 5 B g w 9 x U l i l E J T o a k o T j k E 6 S k M V J i o Q V O D p v 5 a f M s D s m f j k 8 3 b E X A X P A R P w Q v D 3 m B v G 7 T Z j q I h p a O i p N o 1 8 i F I S 3 W R 3 q K h q d B U l K U M Q X o K 0 x T G K T Q V m o o i N X 7 0 8 3 m 6 a e s T E H A I b o K 7 4 P E J p 3 d l e n Z p 0 V v w 7 Y M 2 W 0 6 U i m p g 4 N o E 6 a g O 0 p O U o o q m 8 o O R U 4 L 0 F G Y p D F N o K j Q V B S q X I D 0 N J m o 4 U U 9 z b b 0 h A c c n n N 6 V 6 d m u R Q / B U / A S v A X f P u h q Z 5 Q g B d U g 3 U h p q a i p T o 1 8 C d J T f k i d J J o K T U V p y i 5 I T 2 G e w k C F p g Z N / X X T l p f O n o 1 P N p + A g L v g I X g K X h j 2 B n v b o M 0 J K B p S O i p K q l 0 j H 4 K 0 V B f p L R q a C k 1 F W c o Q p K f I U 5 i m U F Q o K k r U + B F 0 o J 5 q 2 l j t x g 8 2 n 3 + A m + C O L 3 m A n V r 0 E r w F 3 z b o k h Z p M G 8 N Q S q q n f Q g p a e i q L o V h x 9 B e g q j F G Y p N B W a i v K U U 5 C e w k Q N J m o 4 U U + r b f l l P + F 0 P P Z s 0 6 K 7 4 C F 4 C l 6 C N 4 Z 9 y 6 A r S D 8 V 0 k F K S U V L d W j k U 5 C a 6 m Y a f k i d J J q K w p R N k J 7 C O I V 5 C k 1 l N j U / H H S 9 p T 7 g t K V 6 t m n R X f A Q P A U v w R v D v l X Q 9 Z b C s h X S Q U p J R U t 1 a O R T k J r q Z h p + S J 0 k m o r C l E 2 Q n s I 4 h X k K T Y W m h i I 1 S j + f p 7 W 2 3 o 6 A Q 3 A T 3 A W P T z j d O X t 2 a d F b 8 O 2 C N l d O U S q q g Y F r E 6 S j O k h P U o o q m s o P R k 4 J 0 l O Y p T B M o a n Q V B S o X I L 0 N J y o p 5 f W n Y A t H I L b J 1 z 8 O U T H D i 1 6 C l 6 C t + D b B W 2 2 X D 9 u R Z C G a i P d S a m p 6 K k u j X w D h p 7 i J D F K o a n Q V B S n H I L 0 F A Y q T N S g q U F T f w 2 + 1 c R g 4 5 P N 2 x F w F z w E T 8 E L w 9 5 g b x W 0 2 Y 6 i I a W j o q T a N f I h S E t 1 k d 6 i o a n Q V J S l D E F 6 C t M U x i k 0 F Z q K I j V + 9 P N 5 e m n r E x B w C G 6 C u + D x C a d L Z 8 8 u L X o L v l 3 Q d s v 1 l I p q Y O D a B O m o D t K T l K K K p v K D k V O C 9 B R m K Q x T a C o 0 F Q U q l y A 9 D S Z q O F F P L 6 1 5 F d j D 8 Q m n d 2 V 6 t m v R Q / A U v A R v w b c L u t o Z J U h B N U g 3 U l o q a q p T I 1 + C 9 J Q f U i e J p k J T U Z q y C 9 J T m K c w U K G p Q V O D k X p a a 8 s b 6 Q e b t y P g J r g L H o I n h r 3 A b i 3 6 d k G b 8 1 G U i o q O a s P E t Q t S U p 2 k F y l N h a b C K E W Q n s I w h W k K T Y W m o k T l B h x O 1 N N L W 5 + A g E N w E 9 w / 4 f S u T M 9 O L X o J 3 o J v F 7 T Z c q L B v D U E q a h 2 0 o O U n o q i 6 s b I + R F 0 k h i l M E u h q d B U l K e c g v Q U J m o w U c O J e l p r 6 w 3 5 A a d 3 Z X q 2 a d F d 8 B A 8 B S / B G 8 O + V d D 1 j R T L V k g H K S U V L d W h k U 9 B a q q b a f g h d Z J o K g p T N k F 6 C u M U 5 i k 0 F Z o a j N T T T F t e O j / Y f A I C b o K 7 4 C F 4 Y t g L 7 N a i b x e 0 O Q F F q a j o q D Z M X L s g J d V J e p H S V G g q j F I E 6 S k M U y Q q F B W K i g K V G 3 B Q 0 3 C g n m L a t t q O H 2 z e j o A b V t 3 B D i 1 6 C l 6 C t + D b B V 1 S C a o I 0 l B t p D s p N R U 9 1 a W R b 6 W B n l K k j F J o K j Q V x S m H I D 2 F g Q o T N W h q 0 N R f g 2 + 5 H 3 s 2 P t m 8 H Q F 3 w U P w F L w w 7 A 3 2 V k G b 7 S g a U j o q S q p d I x + C t F Q X 6 S 0 a m g p N R V n K E K S n M E 1 h n E J T o a n M p u Y u 6 H J L 9 W x 8 s n l L A e 6 C h + A p e G H Y G + y t g j Z b S j S k d F S U V L t G P g R p q S 7 S W z Q 0 F Z q K s p Q h S E 9 h m s I 4 h a Z C U 1 G k x o + g E / W 0 1 p Z f V H A I b o L 7 J 5 z u n D 0 7 t e g l e A u + X d B m Q 4 o G 8 9 Y Q p K L a S Q 9 S e i q K q h s j 5 0 f Q S W K U w i y F p k J T U Z 5 y C t J T m K j h R D 2 9 t P W W A x y f c P H n E B 3 b t e g h e A p e g r f g 2 w V d 7 Y w S p K A a p B s p L R U 1 1 a m R L 0 F 6 y g + p k 0 R T o a k o T d k F 6 S n M U x i o 0 N S g q c F I P a 2 1 5 Y 3 0 g 8 3 b E X A T 3 A U P w R P D X m C 3 F n 2 7 o M 0 J K E p F R U e 1 Y e L a B S m p T t K L l K Z C U 2 G U I k h P Y Z j C N I W m Q l N R o n I D D i f q 6 a W t T 0 D A I b g J 7 p 9 w u n T 2 7 N S i l + A t + H Z B 2 y 3 X 0 2 D e G o J U V D v p Q U p P R V F 1 / + f 8 z y f 7 v / 7 P / + e 5 c b b E G W K I w h S F j k J H O d p 5 z 5 b Q T Z i i w R Q N p + j p o j W v / P 4 F / 9 7 A G T 3 a t O Q u e A i e g p f g 3 c / 6 d j 8 X j G 5 q l v N 9 4 o l S U d F R z Z L e i W d H L 6 O i m h 1 9 n 3 e i z h A 9 B T n K b O l l d B Q G K U x S 6 C n 0 N J C m M V v 6 e D f 0 t 5 + 2 3 o S A Q 3 A T 3 A W P C f 7 N e v b o 0 p K 3 4 N v 5 b M 5 B U Q q q 2 d C r f R b 0 M v q p W d D 3 K S h K T U V P m T 2 9 W 2 K 2 9 D I 6 C l M U x i j 0 F H o K s p T Z 0 s v o a D h L T / N s v d U A h + D 2 n / p Z H + x 7 S w 4 t e A p e g r f g 2 / R c b 7 R 2 2 E q P a O Z t e T Z n n S g V F R 3 V 1 Q 9 8 t y j 0 E 6 e H 8 Q k t h Z b S h + i f u 2 a L 6 C c M U Z i i Q U u D l v 6 J W D X z t u S v i 7 c + 5 Q B 3 w U P w F L z a U e + W v K X O 5 o w T D S n 9 F A X V 3 g 9 8 9 I h 2 3 k Z n c 8 K B h p Z C S + k T l N E j + g k T F E Y o t B R a S h + k 8 d P / X J 5 a 2 f p 0 A x y C m + A u e E z w 4 y L Z o k t L 3 o J v j 7 P Z Z K I U V L O h z 4 t k z + i n Z k H f J 5 w o N R U 9 Z f b 0 e Z H s G R 2 F K Q p j l N n T + 1 V p K U h S Z k e f 1 0 h t C C Z p O E l P m 2 y f v + i E v j Z h + + + 2 H u 1 a 8 h A 8 B S / B W / B t b 8 7 D F t w U 5 d R s 5 / u U E 6 W j o q S a L X 2 + q d I z O s r s 6 P u c E 6 W n 0 F M Q p M y W P r e g V m W S w i i F n g Y 9 D a X p P / n P J 3 g P / K e W t t 6 C g J v g L n g I n t 2 k V w d u L f e 2 N Z e 0 S C m n a K e 2 b t x / L p k d o Z i 3 p 7 m k F y k d h Y 7 S Z y c t o Z s w O m F 2 Q k e h o 7 Q R y u z n Y + u M b u v 8 l s j W W w d w E 9 w F D 8 G z m / T q w K 3 l 3 l Z m s 3 V E K a d o 5 5 + t 0 4 z 7 z 9 b p C M W 8 f c x m 6 4 j S U e g o f X b S E r o J o x N m J 3 Q U O k o b o X 9 e m z V k 0 M 1 w f p 6 2 2 H I Y w S G 4 T f D j 4 t i i Q 0 u e g p f g L f g 2 M J v N 1 0 5 b s 5 6 X 0 U 7 N e r 6 v j a K U V L R U s 6 b P i 2 P L Q k d x h h i i 0 F P o K U h S Z k s v o 6 M w S m G W h r P 0 9 M C W C / 9 n b z Z 3 B z Y t t w s e g q f g J X h 3 k 9 Z P S + j k 7 V u 2 Z 1 t P q a f o p 4 5 2 3 r M l V P M 2 L d u z r a f O D R 2 l T U + 2 l t B N G J 4 w P a G j 0 N F o M z S q / Z k 8 P b D 1 2 Q Y 4 B D f B X f D 4 z 7 G e 9 O z A p e V u w b d X 2 Z x r o p R T o 5 v 2 n w t l R + j l b V Q 2 Z 5 o o F R U d 5 a e b 9 5 8 L Z U f o J k x O G J 3 Q U e g o b Y L + u V B 2 h G 6 G 8 / O 0 u 7 q t 1 c I h u P 2 3 q D b P u n f g 0 H K n 4 C V 4 C 7 7 9 y f X W 6 m a t t I R W 3 u Z k c 5 a J U l D R U F 3 t v H d H Q j d x b h i c 0 F H o K G 1 + n t b k g t B N G J 8 w P 4 O O B h 3 9 9 b k W 9 9 o e j Q l 9 v 1 b r 4 S 5 4 C J 6 C V z / r 3 a O 3 N 9 m 9 V g O d 9 X x f J k W p q G Z H 7 8 S z o k V v s n u t B j p b + r 5 Q i t J T E K P M l h a 9 y e 6 1 G i i D F H o K P Q V p G r O l R W 9 y v Q l / u 1 7 r 0 w 9 w C G 6 C + w Q / 3 j Z p 0 a k l L 8 F b 8 G 1 O N h t R d B b 0 + b Z J z 6 i n Z j / f p 6 A o L R U 1 1 e z p 8 2 2 T n j l D D F G Y o t B T 6 C m I U m Z L i 9 5 k s w m 1 J Z y l p 9 W 1 3 m q A 4 7 e i N p / s W 0 t 2 L X g I n o K X 4 C 3 4 z 6 D d r H + 1 y d V F k 2 s O 0 o 2 U h o q K 6 u w H v n p E P 2 9 z s j n p R G k p t J Q + Q 3 + 1 y d V l k 2 s y Q 2 G I Q k u D l g a C 9 N v 5 W n w r T 4 1 s f c o B b o K 7 4 C F 4 t q N e L b m 1 4 N u c b M 4 4 U e o p + q m t n f e v N r l A l P M 2 J 5 s T T p S W Q k t B g N I j + g k D F C Y o t B R a S p + j v 9 r k j I Z T 9 P S 5 1 q c b 4 B D c B P c J f l w k W 3 R q y U v w F n y b k 8 0 m E 5 0 F f V 4 k e 0 Y 9 N f v 5 P u F E a a m o q W Z P n x f J n j l D D F G Y o t B T k K M g S J k d L X q T z R m n D c E k D S f p 6 X M d 8 0 g 9 G j 3 a J v S 1 A Q E P w V P w E r z 7 W d / e 5 I L N Z r 4 3 o O j s 5 / u a K U p H N U v 6 f F O l Z 1 R U s 6 P v c 0 6 U n k J P Q Y 4 y W 1 r 0 J p e r M k h h k k J P o a e B N A 3 s s 7 9 + 4 P J L C g 7 B T X A X P P 5 b Y f t D H 7 + r a 8 C l 5 W 7 B t z u 5 p H R T l F O j m / b p T S 4 I v b z d y S U 9 S a m o 6 C g / 3 b x P b 3 J B 6 C Z M T h i d 0 F H o K G 2 C n t 7 k g j g / T 8 N r v X k A h + A m + N s Q n E c 9 O n B q u U v w F n z b k 8 3 m E U 0 3 7 D 8 b p y P U 8 j 7 L s t k 8 o j R U V F R 3 N + 8 / G 6 c j z g 2 D E y Y n d B Q 6 S h u g n C 2 h m z A / g / k Z z s / T 9 1 p v P M A x w c 8 n m f T / b h c 8 B E / B S / D u Z 3 3 b k 8 v L I x Y t 6 q n Z z / f l U Z S O a p b 0 9 R u 5 l l F R z Y 6 + L 4 + i T h E 9 B T n K b O n r S S Z Y l U E K k x R 6 C j 0 N p e m / L a / F 3 n 9 q Y 9 3 5 1 s J N c B c 8 B M 9 u 0 q s D t 5 Z 7 n 1 f Z n m 8 9 p Z y i n d q 6 c W t v C c W 8 T 6 p s z 7 e e 0 l H o K H 1 2 0 h K 6 C a M T Z i d 0 F D p K G 6 H c H R l 0 M 5 y f p w O 2 P t 8 A h + B v T X C e d e / A o e V O w U v w F n w b l O u N 1 8 3 6 z 6 W y I 7 T y P p G y O d V E K a h o q K 5 2 3 r s j o Z s 4 N w x O 6 C h 0 l D Y / O V p C N 2 F 8 w v w M 5 + d p e S 0 X / m 8 p b b G Z O 7 B p u V 3 w E D w F L 8 G 7 m 7 R + W k I n 7 5 M n m 7 N M l H q K f u p o 5 z 1 b Q j X v 5 4 8 3 Z 5 m o c 0 N H a d O T r S V 0 E 4 Y n T E / o K H Q 0 2 g y N a n 8 m T 6 O r e a 3 W w y G 4 C e 6 C x w Q / f t v W o k t L 3 o J v e 7 K 5 S I p S U M 2 G P n / b 1 j P 6 q V n Q 9 5 k m S k 1 F T 5 k 9 f f 6 2 r W d 0 F K Y o j F H o K f Q U Z C m z p c / n l G h L M E v D W X r 6 X u u N C D g m + P G m S Y t 2 L X k I n o K X 4 C 3 4 t i c X W 2 K 2 8 / k H p 1 p 1 t v N 9 A o r S U V F S z Z Y + 3 z T p G R 1 l d v R 9 C o r S U + g p C F J m S 5 + / 8 t a q T F I Y p d D T o K e n 2 b U 4 1 1 v y 1 3 t b n 3 a A u + A h e A p e 7 a h 3 S 9 4 n T j Z n n W h I 6 a c o q P Z + 4 K N H t P N + r n h z 0 o G G l k J L 6 R O U 0 S P 6 C R M U R i i 0 F F p K H 6 T x 0 y O n 6 O l 9 r U 8 5 w C G 4 C T 7 1 w H n W o y W n F r w E b 8 G 3 P d l s Q N G 0 0 9 b o E d W 8 n y P e n H C i d F S U V H c 7 c H 5 6 5 P Q w P m F + Q k u h p f Q p y t k j + g l T N J y i p 9 O 1 3 m K A Y 4 I f F 8 k W 7 V r y E D w F L 8 F b 8 G 1 P L i + S P a O c m u 1 8 n 3 C i d F S U V L O l z 4 t k z + g o s 6 P v M 0 6 U n k J P Q Z A y W 1 p 0 J 5 t T T p R R C j 0 N e h p K 0 9 P q O u d v Z k J f m x B w E 9 w F D 8 G z n / X q 0 a 0 l 3 / 7 k k s 5 2 v q + a o j R U s 6 L P N 1 Z 6 R k E 1 G / o + 6 0 T p K f Q U p W i 2 9 P k n q V q V M Q p z F H o K P Q V h y m z p 8 0 9 S t W G c p a c h t h x I c A j + 1 g T / 0 M f v 6 h p w a L l T 8 B K 8 B d 8 G 5 X o T d r N W W k I r 7 2 e E L + l O S k F F Q 3 W 1 8 9 4 d C d 3 E u W F w Q k e h o 7 T 5 y d E S u g n j k z k / 8 + e C r 7 c O 4 B D 8 f b z i a u s 0 4 N B y p + A l e A u + / c l m 6 z S z P t 3 J 5 d b R i h v p T k p B R U N 1 t f P e H Q n d x L l h c E J H o a O 0 + X m 6 k 8 u t o x U Z n z A / g 4 4 G H f 0 1 3 1 Z X x x a N C X 1 d H A F 3 w U P w F L z 6 W e 8 e v d 3 J 5 u I o O u v 5 v j i K U l H N j r 6 e Z t I y G q p Z 0 f f F E T T 0 F H o K Y p T Z 0 q I 7 2 V w c R R m k 0 F P o K U j T m C 1 9 n W / / r 8 6 3 F g 7 B T X A X / H 3 A 4 v y / q b M D l 5 a 7 B d / + Z L P N R C m n R j f t 0 5 1 c E H p 5 + 5 P t + d Z T K i o 6 y k 8 3 7 9 O d X B C 6 C Z M T R i d 0 F D p K m 6 C n O 7 k g d D O Y n + H 8 P A 2 w 9 c Y D / H 3 G 4 j z s 1 o F d y x 2 C p + A l e A v W T z f q 0 5 1 c X S q 5 4 i D d S O m n K K j O d t 6 r J X T z 9 i e b M 0 2 U j k J H a e P z d C d X l 0 q u y P S E 8 Q k d D T r 6 7 X k t x u 3 A X 0 N w f Z Y B 7 o K H 4 C l 4 d Z P e H X i f P N m c Z a I h p Z 2 i n t r b e Y + W 0 M z b n 2 z O M t D Q U e g o b X i e 7 u S C 0 E 2 Y n T A 8 o a P Q U d o M P d 3 J B X F + n k 7 X + i w D H I K b 4 D 7 B z 8 8 K 6 N C p J S / B W / D t T 3 a v 1 0 B n Q V + f F d A y 6 q n Z z / e Z J k p L R U 0 1 e / r 6 r I C W O U M M U Z i i 0 F P o K Y h S Z k u L 9 m T 3 W g 1 b g l k a z t L T + F p v x H / D j 7 d N W r R p y V 3 w E D w F L 8 G 7 n / V t T y 4 Y 3 d Q s 5 / s E F K W i o q O a J X 2 + b d I z K q r Z 0 f c p K O o M 0 V O Q o 8 y W F u 3 J Z h O K M k m h p 9 D T U J p + q 1 + L M / 9 p f q 2 P O 8 B N c B c 8 B M 9 2 1 K s l t x Z 8 C 5 T N Y S d K P U U / t b X z / r U n V / d M r n m S X q S 0 F F o K A p Q e 0 U 8 Y o D B B o a X Q U v o c / b U n V 3 d N b h S n 6 K l + r Y 8 5 w C H 4 P F 1 x H n Z v y a E F T 8 F L 8 B Z 8 C 5 T r D d g O + 9 e e X C C a e Q u U z R E n S k V F R 3 X 1 A 9 8 t C v 3 E 6 W F 8 Q k u h p f Q h + m t P L h D 9 h C E K U z S c o q f U t d 5 i / 4 Y f N 8 k W b V p y F z w E T 8 F L 8 O 5 n f e u T y 5 s k F q 1 Z z v c J J 0 p F R U c 1 S / q 8 S f a M i m p 2 9 H 3 G i T p D 9 B T k K L O l R X 2 y O e V E m a T Q U + h p I E 1 j t j T X J 6 / l J g Q c g p v g L n h M 8 O O d l R Z d W v I W f A u U S 0 o / R U E 1 G / p 8 Z 6 V n 9 F O z o O + z T p S a i p 4 y e / p 8 Z 6 V n d B S m K I x R 6 C n 0 F G Q p s 6 V F f X K 5 J Z i l 4 S w 9 B b H 1 R g T 8 f c j i H / r 4 Z V 0 D d i 1 3 C J 6 C l + A t W D / d q E 9 5 c k E o 5 S 1 Q L u l G S j 9 F Q X W 2 8 1 4 t o Z u 3 Q L m k z g 0 d h Y 7 S x u c p T y 4 I 3 Y T p C e O T 2 d F c o F x v H c D f x y y u t k 4 D d i 1 3 C J 6 C l + A t W D / d q E 9 5 c r l 1 t O I g 3 U j p p y i o z n b e q y V 0 8 x Y o m 6 0 j S k e h o 7 T x e c q T y 6 2 j F Z m e M D 6 h o 0 F H o 8 / Q U / h a H J I T + r o 2 A m 6 C u + A h e P a z X j 2 6 t e R b n 2 y u j a I U V D R U s 6 K v B 5 q 0 j I J q N v R 9 b R S l p 9 B T l K L Z 0 q I 8 2 V w b R Z m j 0 F P o K Q h T Z k u L 8 u T 6 Y v h b 8 e p O t x Y O w U 3 w 9 x G L 8 6 4 / O n B q u U v w F n z r k 8 0 2 E 0 0 3 7 F O d X B B q e e u T 7 e n W U x o q K q q 7 m / e p T i 6 I c 8 P g h M k J H Y W O 0 g b o q U 4 u C N 2 E + R n M z 3 B + n g L Y 8 s v + t 6 8 2 T z s + / 9 X / 5 / / 3 / x z b / / H / / e c / + N 1 z W H E X P A R P w U v w 7 r 6 L p z 2 5 u l V q w b d B 2 R x t o t R T 9 F N H O + / Z E q p 5 G 5 T N s S b q 6 N B R R j f v 0 5 5 c 3 S q 5 I s M T p i d 0 F D o a f Y b + 2 w F b f C N P B W x 9 n A F u g r v g I X h 2 k 1 4 d u L X c 2 6 B s j j N R y i n a q a 0 b 9 2 l P L g j F v A 3 K 5 j g T p a P Q U f r s p C V 0 E 0 Y n z E 7 o K H S U N k J P e 3 J x u N D N c H 6 e V t f 6 H g k 4 B L c J f j y x p E W H l j w F L 8 F b 8 G 1 Q d i / Z u m l r 1 r P o T 3 Y v 1 0 B n Q 9 / 3 S V F a q l n T 5 x N L W h Y 6 i j P E E I W e Q k 9 B k j J b W v Q n u 5 d r o M z S o K d B T 3 / t t 8 X A P R o T + t q E g L v g I X g K X v 2 s d 4 / e / m S z C U V n P d 8 n o C g V 1 e z o 8 5 2 T n t F Q z Y q + T 0 H Q 0 F P o K Y h R Z k u L / m S z C U U Z p N B T 6 C l I 0 5 g t f f x W 4 L f e t T 7 v A I f g J r g L P s 9 Y n I / 1 s y W X F r w F 3 w p l s 9 F E q a d G O + 5 f f 3 J 1 0 e S a B + l J S k l F S / l p B / 7 r T 6 6 u m l y T + Q k D F F o K L a W P 0 V 9 / c n X Z 5 F Z g i o Z T 9 J S / 1 h s Q 8 H n M 4 j z t 1 p J d C x 6 C p + A l e A v W T z v r X 3 9 y g S j m r V A 2 Z 5 w o D R U V 1 d k P f P W I f t 4 K Z X P C i d J S a C l 9 h v 7 6 k w t E P 2 G G w h C F l g Y t / R W 7 V l f J F o 0 J f Z 1 v g L v g I X g K X v 2 s d 4 / e A m V z w o n O e r 6 3 m S g V 1 e z o 8 y r Z M x q q W d H 3 G Q c a e g o 9 B T H K b G l R o G x O O V E G K f Q U e g r S N G Z L i w L l e h P + 1 r r u 5 T k H O A Q 3 w X 2 C H 2 + t t O j U k p f g L f h W K J e U f m o W 9 P n W S s + o p 2 Y / 3 2 e d K C 0 V N d X s 6 f O t l Z 4 5 Q w x R m K L Q U + g p i F J m S 4 s C 5 X J V Z m k w S 8 N Z e i p i y y / 7 3 8 7 a H 3 r f U + 3 A p u V 2 w U P w F L w E 7 2 7 S p z 6 5 I H T y V i i X d J B S T 9 F P H e 2 8 Z 0 u o 5 q 1 Q L n / 2 P 6 T O D R 2 l T c 9 T n 1 w Q u g n D E 6 Y n d J T Z 0 V y h X G + d 0 W 2 d B m x a b h c 8 B E / B S / D u J n 3 q k 8 u t g w X f C m W z d U S p p + i n j n b e s y V U 8 1 Y o m 6 0 j 6 t z Q U d r 0 P P X J 5 d b R i g x P m J 7 Q U e h o t B l 6 6 p O L n 8 l T + V p f G g G H 4 C a 4 C x 4 T / H y i S Y c u L X k L v g X K 5 t I o S k E 1 G / p 6 o k n L 6 K d m Q d + X R l F q K n r K 7 O n r i S Y t o 6 M w R W G M Q k + h p y B L m S 0 t 6 p P N p V F + n 5 L X e q s B D s H f h y z O W 3 v v w K H l T s F L 8 B Z 8 C 5 T r b d b N + p Q n F 4 R W 3 g J l e 7 b 1 l I K K h u p q 5 7 0 7 E r q J c 8 P g h I 5 C R 2 n z 8 5 Q n F 4 R u w v i E + R l 0 N O j o 9 z m L i 3 E 7 8 N c P X J 9 t g L v g I X g K X t 2 k d w f e z + 1 u z j X R k N J O U U / t 7 b x H S 2 j m b U 8 2 Z x p o 6 C h 0 l D Y 8 T 3 N y d a H k i s x O G J 7 Q U e g o b Y a e 5 u T q 2 v j b 8 F q f Z Y B D c B P c B X 8 f s T h P e n b g 0 n K 3 4 N u e b L d W T y m n R j f t 0 5 x c E H p 5 2 5 P N W S Z K R U V H + e n m f Z q T C 0 I 3 Y X L C 6 I S O Q k d p E / Q 0 J x e E b g b z M 5 y f p 9 H V v F 7 r 4 Z j g x + N K W r R r y U P w F L w E b 8 G 3 P b l 4 5 T T b W X Q n u 9 d q o L O g 7 8 u k K C X V b O n z c S U 9 o 6 P M j r 7 P N V F 6 C j 0 F Q c p s a d G d 7 F 6 r g T J K o a d B T 0 N p e v p e i 2 9 m Q l + b E H A T 3 A U P w b O f 9 e r R r S X f 9 m R z A o p S U N F Q z Y o + 3 z b p G Q X V b O j 7 F B S l p 9 B T l K L Z 0 q I 7 2 W x C U e Y o 9 B R 6 C s K U 2 d K i O 7 k + 7 3 6 b X e v z D n A I b o L P E x b n c / 1 o y a k F L 8 F b 8 G 1 P N h t N N O 2 0 f 9 X J 1 U W T a + 6 k B y k d F S X V 3 Q 7 8 V 5 1 c X T W Z H s Y n z E 9 o K b S U P k V / 1 c n V Z Z N r M k W D K R p O 0 d P 7 W n 7 Z 3 5 7 a 4 q V j S z Y t u A s e g q f g J X i 3 o / 5 V J x e I X t 7 2 Z H P G i V J Q 0 V A d / c B n j 6 j n b U 8 2 J 5 y o 0 0 N L 6 S P 0 V 5 1 c I P o J I x R m K L Q U W h o I 0 l P p W t 0 k / 4 2 + j j f A T X A X P A T P f t a r R 7 e W f M u T z Q E n S k F F Q z U r + r x J 9 o y C a j b 0 f c S J 0 l P o K U r R b G l R n W w O O V H m K P Q U e g r C l N n S o j r Z H H O y / 1 v o y s / y n g k 4 B L c J f r y z 0 q J D S 5 6 C l + A t + F e e X N P Z z + c 7 K z 2 j n Z r 1 f B 9 1 o p R U t F S z p s 9 3 V l o W O o o z x B C F n k J P Q Z I y W 5 q r k + t V G a U w S 4 O e B j 3 9 9 z m L L / r 4 Z V 0 D n n p g s w E B d 8 F D 8 B S 8 u k n v D v x 9 c H e 3 + U R D S j t F P b W 3 8 x 4 t o Z m / 8 u S a 3 q K h o 9 B R 2 v D 8 F i d X h G 7 C 7 I T h C R 2 F j t J n 6 H 8 r X q t v 5 L c z 1 p x e g J v g L n g I n t 2 k V w d u L f f 3 0 d 3 d 5 h G l n K K d 2 r p x a 2 8 J x f x 9 d H e 3 e U T p K H S U P j t p C d 2 E 0 Q m z E z o K H a W N U O 6 O D L o Z z s 9 v 4 a u 5 N g I O w W 2 C n 7 + Q 6 9 C h J U / B S / A W / K t P d p u v n b Z m P V 8 P M 8 G q s 5 7 v a 6 M o J R U t 1 a z p 6 x d y H Q s d x R l i i E J P o a c g S Z k t f T 3 M B K s y S m G W h r P 0 W / F a L / y / j b T V 5 u 7 A p u V 2 w U P w F L w E 7 2 7 S + m k J n f x 9 b H d / t v W U e o p + 6 m j n P V t C N X 8 f 2 9 2 f b T 1 1 b u g o b X q y t Y R u w v C E 6 Q k d h Y 5 G m 6 F R 7 c / k t z T W n G 2 A Q 3 A T 3 A X / 2 x B c T H p 2 4 N J y t + B f f b I 7 1 0 Q p p 0 Y 3 b W 0 t o Z e / j + 3 u z j R R K i o 6 y k 8 3 b 6 o l d B M m J 4 x O 6 C h 0 l D Z B u V p C N 8 P 5 + a 1 4 t V u r h U P w v x 3 B x a x 7 B w 4 t d w p e g r f g X 3 2 y 2 V r d r J W W 0 M r f x 3 Z 3 Z 5 k o B R U N 1 d X O e 3 c k d B P n h s E J H Y W O 0 u Y n R 0 v o J o x P m J 9 B R 4 O O n k r X 6 l 7 b o z G h 7 9 d q P d w F D 8 F T 8 O p n v X v 0 V 5 1 s X 6 u B z n q + L 5 O i V F S z o 6 9 P C 2 g Z D d W s 6 P t c A w 0 9 h Z 6 C G G W 2 9 P m g E q 3 K H I V B C j 2 F n o I 0 j d n S 5 4 N K Z P + 3 8 N W c f o B D c B P c J / j x t k m L T i 1 5 C d 6 C f / X J b i O K z o I + 3 z b p G f X U 7 O f 7 F B S l p a K m m j 1 9 v m 3 S M 2 e I I Q p T F H o K P Q V R y m z p 8 y 9 O t S q z N J y l 3 2 p X s 9 U A f x u C i 5 N 9 a 8 m u B Q / B U / A S v A X r p 5 2 1 q k c U 8 / f J 3 d 1 Z J 0 p D R U V 1 9 g N f P a K f v 0 / u 7 k 4 6 U V o K L a X P U P Y e 0 U + Y o T B E o a V B S w N B + m / r a / W t / L b F m l M O c B P c B Q / B s x 3 1 a s m t B f 8 + u b s 7 4 0 S p p + i n t n b e 2 n t E O X + f 3 N 2 d c K K 0 F F o K A p Q e 0 U 8 Y o D B B o a X Q U v o c 5 W 7 R c I p + G 1 3 N 6 Q Y 4 B D f B f Y I f F 8 k W n V r y E r w F / 9 q T 3 S Y T n Q V 9 X i R 7 R j 0 1 + / k + 4 U R p q a i p Z k + f F 8 m e O U M M U Z i i 0 F P o K Y h S Z k u f F 0 m t y i w N Z m k 4 S 0 + j q 5 Y b 8 d / w 4 4 2 V F m 1 a c h c 8 B E / B S / D u Z 3 2 7 k w t G N z X L + T 7 p R K m o 6 K h m S Z 9 v r P S M i m p 2 9 H 3 W i T p D 9 B T k K L O l z 7 9 J 1 a o M U p i k 0 F P o a S B N Y 7 b 0 8 T e p v 7 2 x 9 S Y E H I K b 4 C 7 4 W x L 8 Q x + / r 2 v A p e V u w b d B u a R 0 U 5 R T o 5 u 2 t p b Q y 9 8 n d 6 / p S U p F R U f 5 6 e Z N t Y R u / v / t n d 1 u G 9 m V h e 8 b 6 H c g 2 E A g A W q Z Z 9 d / z z i B L N s T a 9 o / a T s d D G z D o K V y m w l F a k j K k 4 7 R D z M P M B e D u c t t v 9 i c Y p 1 i V X H v t U S 1 5 M 4 P O p h M 7 L 1 K p 8 7 5 a u 0 6 m 6 X N s l D n C L W O U E Z C G Q l 0 k O R Q 0 W z U a y d B 6 h A x Y m L M x I S J 9 d s V z d Q B Q s 6 G K 5 j Y 9 k + C 1 G E q h e M i N N u m d 9 J M H T Z i S t W M q h S R o 4 x k h O b b 9 E 6 a q c N G p M 4 R a h 2 h j I Q y E u i g p n f S T B 2 W A t Q / E f d P 0 / F l J x 4 R I y V 2 X 2 e C p I Q N m T I x Y 2 L O x I K J b f + k W T p i j c J x m k 6 / c G Q q Z e Q o J K c p 9 V 5 n A j X K S D S j f u H I V M p J K C c h R h J N y e i e B I U j U 6 m V h H K K K K f Q 5 2 V k N x I 2 H Y J o b 4 N i w s S U i R k T c z T T A g m b 1 0 7 i v Q 2 r Q l V K x 1 E 8 L o H z T a F C y b T 9 k 3 B v g 6 p Q R k I Z C T R P 0 z t p K J S N U O 8 I N Y 9 Q R k I Z C f R Q 0 z t p K N w / T Q e Y v b c R M W J i z M T 6 9 Y r G V F M k Z G y 4 n I k F E 9 v + S Z B 4 T B U 0 2 a Z 3 0 i o o 6 Y g J V V O q U k K O I n I F m m / T O 2 k V l N Q 3 1 D h C n S O U k V B G A g 3 U 9 E 5 a B S U d k f o n 4 v 5 p e r x Q a k G x f s G i M d k Y C Q k b L m V i x s S c i Q U T 3 Q h N t e m d N B Q K p e 2 f B H s Z U y k f R w G 5 D M 4 3 h w p l 0 / Z P g r 2 M q Z S R U E Y C 7 d P 0 T h o K Z S P U P U L t I 5 R R R B l F 2 E N N T 5 d R 8 S q p / 0 k N i z E T E y a m T M z w X H M s F W z I t n s S 7 G h M p Y A c J e Q 0 o t 4 / F Q A 1 C s h p Q v 1 d j a m U k 1 B O w l y k K R m 9 k + i T G l G p j 4 R y E s p J i J l E U z J 6 J + 0 U p P S b f i 9 7 7 y N i x M R Y i Z 2 H J l B K 2 Z A Z E 3 M m F k x s u y d B I s L Z O o 3 H 6 J 0 E S c h U T a i / B z K V U n I a U / e h C d S E M h L u I W o i o Z y E c h L i J N G U j N 5 J k I R M p V 6 K u J e a v i 9 z 4 N D 2 Z X w s h E r M B k y Y m D I x Y 2 L O x A J O d d M 6 a Z W Z b M i 2 e x L s d U y l g B w l 5 F I 8 4 Q x L F E / b P Q l 2 O q Z y 9 1 B K g i 2 0 a Z 2 0 S k 0 6 J r W Q U A 8 J p S S U U o S N t G m d t I r N 0 P d l 7 3 J E j J g Y M z F h Y n i z o j H V D C o 5 G 7 B g Y t s 9 C f Y 4 p l I 8 L o L T 3 b R O G h J l 0 3 Z P g h 2 O q R S S o 5 R k B C e 8 a Z 0 0 J M p H q H + E G k g o J a G U B N t o 0 z p p S J R P x F 3 U d H T Z K U b E i I m x E j u F J J R S N m T G x J y J B R P b 7 k m Q Z H C 2 T u M x e i f B D s d U T a i f Z k y l l J z G 1 C 0 k o S a U k X A P U R M J 5 S S U k x A n i a Z k 9 E 6 C X Y 6 p 1 E s R 5 R R R T p u e L t E T x l K k p F 4 S E j F h Y s r E j I k 5 n m u B p b Z 3 0 h r T a T b 9 n Y 6 p l J C j i J x m 1 H 2 w g j V K y G l E / b 2 O q E I 5 C e U k x E a i K R m 9 k + a o 1 E d C j S S U k 1 B O Q t w U a U p G 7 6 R J v + k O M 0 / J x I i J M R P D + x U 3 U u e 3 d U D I 2 H A 5 E w s m t t 2 T I A m Z K m i y T e e k o V A s b f e k q a Z U p Y Q c R e Q K N N + m c 9 J Q u G + o c Y Q 6 R y g j o Y w E G q j p n D Q U y k a 0 f 3 T 3 p J 0 6 R I y Y G D M x v G H R S h 0 g Z G y 4 n I k F E 9 v u S Z A 6 T B U 0 2 a Z z 0 k w d N m J C 1 Z S q l J C j i F y B 5 t t 0 T p q p w 3 x D j S P U O U I Z C W U k 0 E B N 5 6 S Z O m x E 6 p + I + i f i / m n 6 v e z E 2 x a 7 7 z N B U s y G T J i Y M j F j Y s 7 E A s + 1 7 Z 0 0 N M r G a T j 9 w p G p F J G j j J y G 1 H u f C d Q o I q c Z 9 Q t H p n I P U U 5 C f C S a k t E 7 C Q p H p l I n C e U k l F P E 3 F R 3 g B m Z 3 z S A o d 0 N i j E T E y a m T M z Q T H M k F G y 4 t n 8 S 7 m 5 Y p X A c p e N i N N 2 m d 9 J Q K J i 2 f x L u b l i l j I Q y E u w d g Q p l I 9 Q 6 Q r 0 j l J F Q R g I t 1 P R O a i W i b C L u n 6 Y D z N 7 d i B g x M b x k U c 8 1 Q U L K h s u Y m D O x Y G L b P 2 k n H p p r 0 z t p l Z R 0 x J i q C V U p I E c J u R z O t 0 C K U D b C f U O N I 5 S R U E Y C / d P 0 T l o l J R 2 R 2 k e o f y L u n 6 Y D z B y 4 b g A z k h k J M R s u Y W L K x I y J O R M L N N O m d 9 J Q K J O 2 f x L s Z U y l e B z l 4 1 I 4 3 w w q F E 3 b P w n 2 M q Z y 3 1 B G A t 3 T 9 E 4 a C m U j 1 D x C 3 S O U k V B G E f R Q 0 z t p X J O m o w t 8 U s N i x M S Y i Q k T U y V 2 3 l U C p Z w N W T C x 7 Z 4 E h S R T K S C n C X X f V Y I 1 y s d p Q P 0 9 j a k U k 6 O c R H P q v q s E a 5 S R U B c J t Z F Q T k I 5 C f G S a E p G 7 y T 6 p E Z U 7 q W m 3 8 t O R C J G S u w 8 N I F S w o Z M m Z g x M W d i w c S 2 e 9 J I C U 3 H 6 J 0 E S c h U D a i / A z K V Q n K a U v e h C d Y o I 9 G M + r s g U y k n o Z y E G E k 0 J a N 3 E i Q h U 6 m V h H K K K K e m u c v Y 1 6 G y 6 Q 6 0 d z s i J k x M m Z g x M Y d T L a C y + U e 7 0 V 7 H V K E q 5 e M o I J f g C a d Y o n T a 7 k m w 0 x F V K C W h l A Q 7 a N M 6 a R W a d E z q I K E W E k p J K C X B R t q 0 T l q l J i X f 9 H 3 Z u x w R I y b G T G x e r q j n m k I l Y w P m T C y Y 2 H Z P g g R k q s D Z b l o n D Y m i a b s n w Q 7 H V M r I U U i u g B P e t E 4 a E n c P t Y 9 Q / w i l J J S S Y B d t W i c N i f I R 6 q K I u 6 j p 6 L J T j I i R E j u F J J Q S N m T K x I y J O R M L J r b d k 2 Y h i T U K x 2 k 6 / R 2 O q Z S R o 5 C c p t Q t J L F G G Y l m 1 N / j m E o 5 C e U k x E i i K R m 9 k 2 C X Y y q 1 k l B O E e U U M T c 1 P V 2 R X o y S e k l I x J i J C R N T J m Z 4 r j m W C j Z k 2 z 1 p q p p O v 9 R k K i X k N K L u g x W s U U B O E + r v d U y l n I R y E u Y i T c n o n T R H p T Y S 6 i O h n I R y E m I m 0 Z S M 3 k k z Y b i X m u 4 w c 0 J M j J g Y X r C 4 k T q / q w N C y o b L m J g z s W B i 2 z 1 p J y G a a 9 M 5 a S i U S t s 9 a a o J V S k g R w m 5 H M 6 3 Q I p Q N s J 9 Q 4 0 j l J F Q R g L 9 0 3 R O G g p l I 9 Q + o v 2 j u y f t 1 C F i x M T w g k U r d Y C Q s u E y J u Z M L J j Y d k + C 1 A F z b T o n z d R h I 8 Z U T a h K A T l K y O V w v g V S h L I R 7 h t q H K G M h D I S 6 J + m c 9 J M H T Y i t Y 9 Q / 0 S U U U Q Z b T r f r N I R S p G S e o U j E R M m p k z M m J j j u R Z Y a n s n Q e H I V I 2 n X z g y l S J y m l H v f S Z Q o 4 S c R t Q v H I k q l J N Q T k J s J J q S 0 T s J C k e m U i M J 5 S S U k x A 3 R Z p S b 3 / 7 n u 1 v U I y Y G D M x Y W J 4 x a K + T W V I y N l w B R P b / k m Q Z k y l c F y E Z t v 0 T h o K 5 d L 2 T 8 L 9 D a s U k a O M Z I T m 2 / R O G g p l I 9 Q 5 Q q 0 j l J F Q R g I d 1 P R O G g p l E 1 H / R N w / T Q e Y n X h E D G 9 Z 1 J O N k Z C w 4 V I m Z k z M m V g w 0 Y 3 Q V J v e S a u o p C N G V I 2 p S v k 4 C s h l c L 4 5 V C i b t n 8 S 7 G l M p Y y E M h J o n 6 Z 3 0 i o q 6 Y j U P U L t I 5 R R R B m F P i 9 j u k j Y d A j a e x k R E y a m T M y Y m K O Z F k h o / 9 1 u s J c x V a h K 6 T i K x y V w v i l U K J m 2 f x L s Z U Q V y k g o I 4 H m a X o n D Y W y E e o d o e Y R y k g o I 4 E e a n o n D Y X 7 p + n p s v c y I k Z M j J m Y K L H z t h I o Z W z I n I k F E 9 v + S f R 5 j a g a U P d t J V i j e J z m 0 9 / T m E o p O Y r J a U 7 d t 5 V g j X u I m k i o i 4 R y E s p J i J V E U z K 6 J 9 F n N Z I S 1 E s R 9 1 L T 8 W U n 4 r b Y e W w C p Z g N m T A x Z W L G x J y J B Z 5 r 2 z 1 p a J S N 0 3 D 6 O y B T K S J H G T k N q f v Y B G s U k d O M + r s g U 7 m H K C c h P h J N y e i e B E n I V O o k o Z y E c o q Y m 0 L r l 7 H n N 5 1 f 9 n Z H x J i J C R N T J m Z w q j l U C j Z g 2 0 A J N j u m U j y O 8 n E x n O + m e 9 K q M + m Y G V V z q l J K Q i k J M Z B g i f I R a i C h D h J K S S g l w T 7 a d E 9 a t S Z N F O 6 i p v X L 3 u a I G D G x e c G i n m w C l Z Q N m D E x Z 2 L B x L a B 0 k 5 A O N l N 9 6 Q h U T J t A y X Y 4 p h K E T n K y O V 4 w g W U h P I R 7 h 5 q H 6 G U h F I S b K J N 9 6 Q h U T 5 C T S T U R R F 3 U d P U Z a f Y t t i p J K E U s y E T J q Z M z J i Y M 7 H A c 2 3 b J 8 1 K k g z q N J z + D s d U i s h R R k 5 D 6 l a S W K O I n G b U 3 + O Y y j 1 E O Q n x k W h K R v s k 2 O W Y S p 0 k l J N Q T h F x U 6 Q p 6 f b J 2 E x C I k Z M j J m Y M D F V Y u f J C p R y N m T B x L a B 0 l Q p H 0 c B O U 2 o + 2 Q F a 5 S P 0 4 D 6 e x 1 T K S Z H O Y n m 1 H 2 y g j X K S K i L h N p I K C e h n I R 4 S T Q l o 3 3 S T A n q p Y h 7 q W k Q s x O R i O E l i x u p 8 8 s 6 I C R s u J S J G R N z J h Z M d C M 0 1 a Z 5 0 l A o l L a B 0 l R j q l I + j g J y G Z x v D h X K p m 2 g N F X u G 8 p I K C O B 9 m m a J w 2 F s h H q H q H 2 E e 6 f p s 3 L / N G 6 K 0 3 P N k J C z I Z L m J g y M W N i z s Q C z d S N o E K Z t P 9 s N 0 g e p l I 8 j v J x K Z x v B h W K p v 1 n u 0 H y M J X 7 h j I S 6 B 6 J o U L Z C D W P U P c I Z S S U U Q Q 9 F D l 4 T Z p 2 L 3 u 3 I m L E x J i J C R N T J X Z / I Y e k n A 1 Z M L F t n w R l I 1 M p I K c J 9 X 4 h B z X K x 2 l A / b K R q R S T o 5 x E c + r 9 Q g 5 q l J F Q F w m 1 k V B O Q j k J 8 Z J o S r 3 X m Z C U 4 F 5 q W r z s V C N i x M T Q I 2 g U h 0 h I 2 X A Z E 3 M m F k x s 2 y f t N E N z d Q I V S q X 9 Z 7 v h 3 o Z V C s h R Q i 6 H 8 y 2 Q I p S N c N 9 Q 4 w h l J J S R Q P 9 I C h X K R q h 9 h P o n o o w i y i i 0 C R r T R c K m + c 3 e 2 4 i Y M D F l Y s b E H M 2 0 Q E L 7 2 k m w r z F V q E r p O I r H J X C + K V Q o m f a f 7 Q Z 7 G l G F M h L K S K B 5 J I I K Z S P U O 0 L N I 5 S R U E Y C P R S N 4 D V p W r z s v Y y I E R N j J i Z M D B 2 C e q Y Z E n I 2 X M H E t n 0 S p h Z W K R w X o d m 6 G C q U S / v P d o O 9 j K k U k a O M Z I T m K w 4 q l I 1 Q 5 w i 1 j l B G Q h k J d J D k U K F s I u q f i P u n a e k C n 9 e w G C m x + 0 8 F I C l h Q 6 Z M z J i Y M 7 F g Y t s + a X x y 0 n S 6 L y t h o 2 o 6 / T 2 N q Z S R o 5 C c p t T 7 p w K g R h m J Z t T f 1 5 h K O Q n l J M R I o i l 1 X 1 b C R q V O E m o l o Z w i y i l i b m r a v Y z F K K m X h E S M m Z g w M W V i h u e a Y 6 l g Q 7 b N k 2 A H Z C o F 5 C g h p x F 1 H 5 t g j Q J y m l B / F 2 Q q 5 S S Q 0 w / 7 B 5 9 / N v D / + W L 4 c D I d L w f L y 4 t y M Z k v y u X g P y 8 n q / H Z e O m G g 7 u D F + O 3 0 / L w + Z 8 m F 3 t f D F 9 M L u a D 0 / H 5 2 8 n 4 b O 6 G B 8 n 2 K J P Z u + 1 R 2 k G + K c / n H 8 q v x 8 v V k z 1 6 2 o O i H f f p a u E P O 5 1 P L 8 9 n 6 z / M B u P Z 5 X R 8 O v n x / 2 a D M 7 / p T W b j 8 8 l f 6 k B 7 s t / P L i Y f 5 q u n q / f l 4 n j 9 0 8 s 9 N s s K 1 9 B D G x 6 t F p O 3 l 6 u 5 j w y / H U / n i 2 E 7 m e N m G m h x 7 Z m u O e + D 6 u z G i a q f m 8 3 P 3 y 7 K D f f u O f 0 Q n X P q 6 R 1 8 / N h b 0 M P y 9 P 1 4 2 L 3 6 6 y U O F m V 5 f j E d / 2 V r e B 8 6 L f 0 R l + X e F X M 6 G N 7 x / x 0 M D 8 I P L Z q f f u F z w C 8 u n L g 9 b 8 9 K S X v S F 4 v x b P l u v j i v T / f C e 7 Z a m p 5 m t b T 6 + k B n 3 5 9 8 m J x N F s 1 V G F z 4 I c 7 K 6 e S 8 o u N / s L X 3 x X S y q k + 4 7 f K k x X Y w W B + 3 8 o t b / 6 F a 2 r 3 v H 4 x P 3 9 + v B y 0 X e x 8 9 A + + i 3 1 3 O V + X z 1 f d + 7 O P l h 4 P B u / F 0 W e 5 X H l s P d e g 2 o x 4 K p C J X U r l q g R W j 9 o S P Z q s 0 P q x + 9 o d 2 J v 0 X Y e 0 O z + 1 E T 7 r r v E V + 0 i N I G E Y 3 Z e g 6 E O u z 9 m / t 7 R R 6 g H u 5 P F t e T l f r x P G T m v X v G 0 / K 5 a o 8 O 5 l P F L t o 2 F + v P 9 2 9 + 2 + e V X e 1 N + f l s h I f l 8 v 1 P a s b 9 z 9 V j f b v k 9 n Z 4 d f l u 9 X T S 8 + 1 n c 3 z c l D + + W I 8 O / O 3 n d 5 4 7 Z Q e r P X 1 n z d X 1 V y E P n O T k j 9 s / l h N X N 3 X 2 k H 8 v X h Z L q q b V X v + o 7 O z z X n x d D t p W X o L D S o 3 H R 6 v x y 3 3 P q 7 / 9 n A x P 9 9 7 G R L g t f + B c v n l 8 T f + f j 7 o y G G W S N 5 c 3 8 4 B F f I v q + M 2 V g D u i 6 9 0 H w O y M V 7 v 8 5 2 1 S x g 7 9 v Z + t D W v A + t O t J 1 U z Q 5 o X s O l v x v P F 2 f l b H s f r I I L s i m 5 z c n b L d a w y N m l v 0 e c 9 o x x v w 6 t u r Y 0 5 t J x R v 2 H w Z e D 4 / n F Z N z Z y Y 9 + / N / 5 B v X c 9 p 6 e S V U e + B 9 s L H f f T + X w P 8 r x Y u / l F 1 t n e r 3 f v R 2 Q S y b 4 k m 3 N s a G 2 O Y e q 4 c b f L S 4 v + p f j 3 x b z y w v r K s g 6 W 9 e r q Z L 1 4 / C Z t 3 t 5 N t k s 7 u v J c n V 4 9 K F c j L 8 r Q 5 a 8 3 o d b L S s O H K 5 Y t u e 9 r l d q w s N n V Y 1 2 V k + v O 7 v h i / F y P N g E / C w + / 2 w y 2 2 0 i / / L 5 Z 5 9 / t n w / X p R n g 2 P / / 9 4 8 f / N w M j v 1 8 5 u W q 3 q I p 4 v J d + X M R / 5 Q v j 1 8 V i 2 + + o O / / 6 3 K 2 W q 5 N 3 y / W l 0 s v 7 p z 5 7 u y P H x 7 e r o 4 f D c 5 P F 3 c 8 b f b y i N V U V n 6 U 8 / P J 6 f z 5 Z 3 j y / H Z w v / v u 8 X 5 t z 4 p x q s 6 c D h e X v z 5 N 8 f z s / q v d y W O i 1 8 9 8 q s 5 H 9 9 1 v / J X + d F s c j o Z T + + 6 I s / u j N y d a B 3 1 U / U x G S W j O 9 V r q 3 x s M l 3 5 H x / 9 y t + y 5 9 4 l i 7 s v F p e l / 9 t p O V 3 / c b j f X C L v 1 f H I r 6 p e 3 s f R D y + r y G v 7 v n X F b W s 9 V n W p 6 q D e F O u 4 f s d m H d f N o 3 V c f 2 6 q 4 w m I p y C e g X g O 4 g W I u x E S 0 I o d r K b g p x 3 + G W t 4 I O 0 Y D 2 a n 4 7 d l V f w u B x f e / n N f u M w 7 A 1 Q p 4 c u m 3 5 Z j f w N e s o 9 Y f p Y v w 9 F H 0 + n z 0 / F 0 v F j e X X n D v A Y 7 m b t y J w O z q 2 y i n k / e G 8 9 O q 8 N + / O v b a Z U n C u f 2 A W 8 0 8 e a Q x e T D + I w M E f Q 3 2 o 3 3 j v 1 m b g X f a I e + m K / G 0 8 H S 3 x P L 8 / H g r R 9 7 7 J k O Z v 7 j 2 9 w n p T r e f / y b V x 8 0 f e 1 V 3 a a q g 5 e D d z 5 / Z 6 e T c m F M 9 6 o f e K O z o z + n 9 l g 8 q / a S z g d 7 P / 5 1 u p q c z w d n P / 7 P u K p 4 B 7 6 q 2 k f + / W k f S L e f F 3 w 0 L 7 2 K D f Y e P 9 k f Y i N Y P / B g 6 w d a W 2 y H j N G 7 H j E O r 8 Z m Z R f e w v l n 5 o 0 F W 9 d d a b S b 7 7 n 2 U 4 I d D H v l M R 2 y O 9 l 5 l w G v Y k 9 K X s 7 n Y K d 0 + G n P y a y a 1 + 1 2 4 e S q Y s l + Y l b f Z d u a a f e i S H p F 0 Y v j v 3 U t F I 9 G q B S K q l J o 9 E s p 9 D c v h W 6 j s I n + i Q q b d o N 9 9 O z p 4 P j o 8 b 1 H / n + e P n 7 2 z Z H x V H 5 9 0 P 0 H z X H f P n j y w j r s H 8 0 J 1 9 g W V V 3 Q W W x n f Z 0 l d V b R m X h n r u 3 0 b v 4 A 2 N g h B 0 P w + L J 9 d F k 9 / d 5 6 c L l + Y l k / V a k f p x x G n / h p r / W g 9 1 D f f Q 6 j W 3 9 c W T 9 Q q B 7 F / k M + p / x b P 6 X 8 o r p 0 9 B k l E r + o r u a O T y d / 2 r M 7 8 H R y 2 H l e 2 L N 4 V c Z a N 0 J 0 5 4 N X 4 H p l X u 8 Z o M o 7 6 z T X / F W B + S j z i m e 0 9 V b 1 r q p O t n b F c l q e r r 6 Z / 5 e 6 I U a N W f Z e a o y v B / / 6 a 7 9 L T K f 7 v Q p v + z T d m u 7 Z e P H j f 5 + X v j w S f / Y v h k e L 0 / f e o N U v I c s / V r 9 Q 8 9 W v 7 A 9 9 w b s a D 1 4 + W v r j f d 3 p s / F 3 l + X i + / X u 6 V P a X / / F 9 4 8 8 3 9 X k n S / O 7 8 J x v D k 9 i L v D + i e q + 8 z W i N + U n p + f W L 0 v d 2 f q Q T T k x 4 v B G M z T K l D X d d 7 h H + a L P 7 2 d z / + 0 1 1 n y w Z q W v z r + Z M 1 l + e 3 8 j 2 P 3 5 v n 7 s l y 1 d e D L R / 4 j 1 9 3 h W h s e V P e l u 8 P 1 I c P X 2 x X i N Q u W z u l I f d K 9 n O A E f V b o O l p 8 H s 6 n f i q H 3 i b e y c P j r 1 7 9 3 u f x 8 t U f y + X S l + q H 5 / 5 c r + 7 P T y / P q 8 L + V d U w 8 G r k D g f 3 x s t y / c v q 8 W q + f P X 4 w a P j L x 8 s v f X 9 x 1 P / Y 8 t X o / h w 8 I 2 v 8 S / K N 8 / e r O + 9 5 5 O z z q / M n 4 w / l N / V v + J 2 v Y o 7 f I Z 4 3 S 6 6 e + h 6 n S 8 H D y 9 n p y v / s X f t m n v V p 4 r Z d 3 6 U o S + 8 y j + v f x O 8 e O i t c j k d P / H 2 G g 6 / G u 7 i n + E P w 8 H r K y w H O X a d N f A Z 9 3 Z t 8 v 3 B 3 V + 3 B 9 / A m D c 3 5 y c 1 a D V 4 c 7 3 o i d r L W s + / b 9 x H s / L 0 y w f + g p T z n 9 e t / p j u u T u / D q q v + 3 L g B 5 2 u 5 p s 7 6 b z 3 4 b 6 9 Y 9 c z D b f p l 0 e r u s W i X L 7 + z c v f T s 7 8 T f L 1 b 6 r 7 d P f S V s v + M D / 1 J n v n b b 3 u A v E f X 5 b V Q 5 2 J 5 z d 2 d m n B Z l b t q J Z 5 o / 1 m B w H u 9 g f s b V J w / 8 Z P l K 5 a W F V k r T P U T / j 5 / H J x 6 u v I 6 q + d b X K r X c Z 6 t L K m v / P T H X / K 7 q k I K u t 3 j 7 5 u 8 i c d N 1 V d 7 + p Y Z S e c P r 1 E 9 X j 1 I N U s 1 5 U A u l 7 2 / d 4 r + / u g o N n 5 l 8 / W c q v C p g 9 w 6 9 P g + m n N A D 3 Y 2 M T H s + + t 5 x 3 9 c G y H E z u c 2 u H M D u d 2 u L D D 7 c f b r b g D c b B Q B 1 b q w F I d W K s D i 3 V g t Q 4 s 1 4 H 1 C l i v g P U K W K + A 9 Q p Y r 4 D 1 C l i v g P U K W K + A 9 U Z g v R F Y b 4 S M D N Y b g f V G Y L 0 R W G 8 E 1 h u B 9 U Z g v T F Y b w z W G 4 P 1 x i h z w X p j s N 4 Y r D c G 6 4 3 B e m O w 3 g S s N w H r T c B 6 E 7 D e B N 2 q w H o T s N 4 E r D c B 6 0 3 A e l O w 3 h S s N w X r T c F 6 U 7 D e F N 2 b w X p T s N 4 U r D c F 6 8 3 A e j O w 3 g y s N w P r z c B 6 M 7 D e D G 1 G Y L 0 Z W G 8 G 1 p u D 9 e Z g v T l Y b w 7 W m 4 P 1 5 m C 9 O V h v j n Z f s N 4 c r L c A 6 y 3 A e g u w 3 g K s t w D r L c B 6 C 7 D e A q y 3 Q O U G r D d Q w T F C F c c I l R w j V H O M U N E x Q l X H C J U d I 1 R 3 j F D h M U I r x 6 U W W j k s t m C 1 B c s t W G / B g g t W X L D k Q j W X Q 0 W X Q 1 W X Q 2 W X Q 3 W X Q 4 W X Q 5 W X Q 6 W X Q 7 W X Q 8 W X Q 9 W X Q + W X Q / W X Q w W Y Q x W Y Q y W Y Q z W Y Q 0 W Y Q 1 W Y Q 2 W Y Q 3 W Y Q 4 W Y Q 5 W Y Q 6 W Y Q 7 W Y Q 8 W Y Q 9 W Y Q + W Y Q / W Y Q w W Z Q x W Z Q y W Z Q z W Z Q 0 W Z Q 1 W Z Q 2 W Z Q 3 W Z Q 4 W Z Q 5 W Z Q 6 W Z Q 7 W Z Q 8 W Z Q 9 W Z Q + W Z Q / W Z Q w W a Q x W a Q y W a Q z W a 6 x d p t / A r 3 + r X M + B B 0 O 7 9 B P r k / x Q 9 B Y F 5 Q 3 z z X O X k 6 P l A R n r T P H r + 1 I w / f / r E j D 9 9 c t + M P 7 n / w I z f f / D Q j D 9 4 + L i K K y c / f H x k x h 8 f 2 c c f P T 6 x j z + x 4 y c n 9 v i B j x 6 / 5 q P i g Y + K B z 4 q H v i o e O C j 4 o G P S u j A R 8 U D H x U P f P T x J 3 Y 8 8 N H x m o 8 e v + a j 4 o G P i g c + K h 7 4 q H j g o + K B j 7 q v B T 4 q H v i o e O C j j z + x 4 4 G P j t d 8 9 P g 1 H x U P f F Q 8 8 F H x w E f F A x 8 V D 3 z U 7 T 3 w U f H A R 8 U D H 3 3 8 i R 0 P f H S 8 5 q P H r / m o e O C j 4 o G P i g c + K h 7 4 q H j g o 3 a 5 w E f F A x 8 V D 3 z 0 8 S d 2 P P D R 8 Z q P H r / m o + K B j 4 o H P i o e + K h 4 4 K P i g Y / a 7 A M f F Q 9 8 V D z w 0 c e f 2 P H A R 8 d r P n r 8 m o + K B z 4 q H v i o e O C j 4 o G P i g c + q u Y J f F Q 8 8 F H x w E c f f 2 L H A x 8 d r / n o 8 W s + K h 7 4 q H j g o + K B j 4 o H P i o e + K i i N / B R 8 c B H x Q M f f f y J H Q 9 8 d L z m o 8 e v + a h 4 4 K P i g Y + K B z 4 q H v i o e O C j a v / A R 8 U D H x U P f P T x J 3 Y 8 8 N H x m o 8 e v + a j 4 o G P i g c + K h 7 4 q H j g o + I 1 H / 2 o o + a j 4 z U f H a / 5 G M e f 2 P G a j x F f 8 z H G X / P R 8 Z q P j t d 8 d L z m o + M 1 H x 0 P f E D 9 r O O B D 6 i f j e N P 7 H j g A + p n Y / y a D 6 i f d T z w A f W z j g c + o H 7 W D 7 4 C H 1 A / 6 3 j g A + p n H Q 9 8 Q P 1 s j F / z A f W z j g c + o H 7 W 8 c A H 1 M / 6 + V / g A + p n H Q 9 8 Q P 2 s 4 4 E P q J + N 8 W s + o H 7 W 8 c A H 1 M 8 6 H v i A + l k / B g 1 8 Q P 2 s 4 4 E P q J / 7 8 Z v 1 f V Y p E P o + w 0 O A 1 1 W 3 W 3 w 4 e D Z f T u r O m t L / 3 3 R Q r v u X q q + o z U 4 n F + P p c B 9 2 0 t z K C 3 P a Z V Q r b 5 5 Q / H D F 2 3 J + Y v f 9 d d + c 0 5 v E L b x h p B m t 7 h / e / O 1 T v 6 e l d 9 q 1 o z a P f j p z Q F 3 7 W 9 f J 7 l o z O v a D 3 9 q T r y 3 n P T 8 c + D l u x 3 1 O m X G f + 2 b c 5 / L Q a i / b o a t b L e i g Y 7 w b v b 6 o 0 5 y 1 X t D B 0 M H X F n U u C j u p g 2 c 1 3 l u 0 p n s w l J u e V H Y / a b X U 6 h o d D K O b n j X a / a x + h W s H H A z j a 5 4 1 X K v d v 4 B h T L P z b U j z u x d d r / a + T 9 F m 2 + v + l y r u X P W l i h 3 e 6 c F W d r D b v W d z u p / 4 / h W p T t S i 2 X w r w v z C a P c c 9 n c K I v i d g u i W v l M Q f e L v F E T X / U 5 B Z L V u e 2 g y W F X f 3 q 4 b q Y e q e b v R b / f L B e q 8 n / o r B g j X z 9 y 0 / X f 3 1 Y J o x 6 8 W I H 5 d g 9 3 s q w W m P 2 / R o z + D T 2 / l m w Y t k R j e p O J b u k n F n / g m F V / 3 J h X b N 6 k I X f n o t m 9 L 0 c 9 0 P 0 J k P t X 9 K D k c H I 9 n h / 4 4 / / e / 3 9 t R v O P t C O H r W u l m t y P T i T d y 4 6 d 0 5 C 3 f e R J 4 5 0 l u 6 c 6 T f O I 7 T 3 L d O 0 9 i X e / n c h g d o q + 1 1 a J 9 y V v M 3 S G u v i 2 g a X + q 2 0 J 0 O P h 2 v J i E x x S P n h 3 / / d 4 a k h 1 v D Q h h 9 1 r f 7 N Z g W u W G d t l O 4 O 5 Q u + V s C n M 2 v a W c T T 9 x z q b X z d k U 5 q y w i y A 7 5 a z s m r N o 2 r / k b I V m p 5 x F C L v X + m Y 5 a 1 r l h n Y x c 1 a u k 7 M Z z N n s l n I 2 + 8 Q 5 m 1 0 3 Z z O Y s x G 7 C K C 0 2 s r Z a N e c R d P + J W c r N D v l L E L Y v d Y 3 y 1 n T K j e 0 i 5 m z 0 X V y N o c 5 m 9 9 S z u a f O G f z 6 + Z s D n M 2 Z h c h 3 i l n 4 1 1 z F k 3 7 l 5 y t 0 O y U s w h h 9 1 r f L G d N q 9 z Q L m b O x i B n / x 9 Q S w E C L Q A U A A I A C A C y W U h Z 3 O f d Y 6 M A A A D 1 A A A A E g A A A A A A A A A A A A A A A A A A A A A A Q 2 9 u Z m l n L 1 B h Y 2 t h Z 2 U u e G 1 s U E s B A i 0 A F A A C A A g A s l l I W Q / K 6 a u k A A A A 6 Q A A A B M A A A A A A A A A A A A A A A A A 7 w A A A F t D b 2 5 0 Z W 5 0 X 1 R 5 c G V z X S 5 4 b W x Q S w E C L Q A U A A I A C A C y W U h Z x g t B V v P Y A Q C V 8 x I A E w A A A A A A A A A A A A A A A A D g A Q A A R m 9 y b X V s Y X M v U 2 V j d G l v b j E u b V B L B Q Y A A A A A A w A D A M I A A A A g 2 w E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v r Q B A A A A A A C c t A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V B Q U F B Q U F B Q U F C R j F L W D l 4 b W l J U V l B V 3 N u N C 9 N c y 9 n S m x S e V l X N X p a b T l 5 Y l d G e U l H R n l Z M m h w Z G 0 4 Z 1 p H V W d R M E 5 U V X k x Q m M y V m 5 k W E p o W k d G e k F B Q U F B Q U F B Q U F B Q U F P S X p S U V c 1 R V U 5 S 2 k 4 U W U w b z E v L 2 5 F V V E y O X V j M 1 Z z Z E d G e k l H R j F l R 2 x z Y V d G e V p Y T U F B V V h V c G Y z R 2 F J a E J n Q m F 5 Z m o 4 e X o r Q U F B Q U F B Q U F B Q U F K b 2 x R e n N Y b m s x U G p D N U 9 V O S t s S E Z J c V Z I S m h i b k 5 t Y j N K d F l Y S W d Z W E p q Y U d s M m J 5 Q m t a U 0 J T W l d O d m N H V m Z V R j l E Y j I 1 e m R X M X B a R z l 5 Q U F B Q 0 F B Q U F B Q U F B Q U x i c j F W Z z k w b k 5 K a E d a S F B m b k t i W k V V U T I 5 d W M z V n N k R 0 Z 6 S U d G M W V H b H N h V 0 Z 5 W l h N Q U F a b 2 x R e n N Y b m s x U G p D N U 9 V O S t s S E Z J Q U F B Q U F B Q U F B Q U R S b 2 9 W a 3 l 3 S k Z B b E N E V l J z a F l u S E V p V k h K a G J u T m 1 i M 0 p 0 W V h J Z 1 l Y S m p h R 2 w y Y n l C a 1 p T Q k p i b V Z q T F V W d G N H e G x i d 0 F B Q k F B Q U F B Q U F B Q U N H d y 9 p b m Z Z N m d S c T F N Y U 5 K O W 1 X N 2 9 G R U 5 2 Y m 5 O M W J I U m h j e U J o Z F h o c G J H b G h j b V Z 6 Q U F F M G F L R l p N c 0 N S U U p R Z z F V Y k l X S n h 4 Q U F B Q U F B Q U F B Q U N B R U h W W W Z M Z H h T T E x R O T l H O X V S T X B J V l J 5 W V c 1 e l p t O X l i V 0 Z 5 S U d G e V k y a H B k b T h n W k d V Z 1 E y R n V J R U p o Y z J s a l l R Q U F C Z 0 F B Q U F B Q U F B R D R h R S 8 3 a 0 5 X Q 1 Q 2 S F Z q N k R S c l p E U 0 Z F T n Z i b k 4 x Y k h S a G N 5 Q m h k W G h w Y k d s a G N t V n p B Q U d B R U h W W W Z M Z H h T T E x R O T l H O X V S T X B B Q U F B Q U F B Q U F B R H k y R W N H W U V i N V R v T 0 4 x U k V o Q m t j U k p W U n l Z V z V 6 W m 0 5 e W J X R n l J R 0 Z 5 W T J o c G R t O G d a R 1 V n V m 1 G e W F X R m p h Y 0 9 6 Y m w 5 S l V F T U F B Q W d B Q U F B Q U F B Q U F G Y m h R R E p s W F B r Q y 9 U T W p F V D d a Q n B C U k R i M j V 6 Z F d 4 M F l Y T W d Z W F Y 0 Y V d 4 c F l Y S m x j d 0 F C O H R o S E J t Q k c r V T Z E a m R V U k l R W k h F U U F B Q U F B Q U F B Q U E w d X l Z R H k 4 W E I w a V h G U H l 5 V 0 1 y S k t D b F V j b U Z 1 Y z J a d m N t M W h j a U J o Y 2 1 O b 2 F Y W n Z J R 1 J s S U Z a a G N t b G h Z M m 5 E c z I 1 Z l N W Q k R J Q 2 d 5 S 1 F B Q U N n Q U F B Q U F B Q U F E a D J Y U m N z W j l I V E w x K 0 Y x U D I 4 M V d I R k V O d m J u T j F i S F J o Y 3 l C a G R Y a H B i R 2 x o Y 2 1 W e k F B S F M 3 S m d Q T H h j S F N K Y 1 U v T E p Z e X N r b 0 F B Q U F B Q U F B Q U F C R F d y c j J q M j F S U m J P Q k 8 x Q W l w b E N C S 1 Z S e V l X N X p a b T l 5 Y l d G e U l H R n l Z M m h w Z G 0 4 Z 1 p H V W d W b U Z 5 Y V d G a m F j T 3 p i b D l K V U V N Z 0 t E T X B B Q U F N Q U F B Q U F B Q U F B S z l 3 R m d l e W 9 0 T k Z o S G F H K 0 l D U F R i T V V R M j l 1 Y z N W c 2 R H R n p J R 0 Y x Z U d s c 2 F X R n l a W E 1 B Q V V O Y X V 2 Y V B i V k Z G c z R F N 1 V D S 2 1 V S U V B Q U F B Q U F B Q U F B U E 1 k Z H k z S 0 x j Q k h n c 2 h H d U R h O F p T U X B W S E p o Y m 5 O b W I z S n R Z W E l n W V h K a m F H b D J i e U J r W l N C V 1 l Y S n B Z V 0 5 w d z d O d V g w b F F R e U F v T k N r Q U F B N E F B Q U F B Q U F B Q W h v e l B F Q k J u W T B t Z 1 p p U z Z E V G N j Y W h S R G I y N X p k V 3 g w W V h N Z 1 l Y V j R h V 3 h w W V h K b G N 3 Q U I 4 e D E z T G N v d H d F Z U N 5 R W E 0 T n J 4 b E p B Q U F B Q U E 9 I i A v P j w v U 3 R h Y m x l R W 5 0 c m l l c z 4 8 L 0 l 0 Z W 0 + P E l 0 Z W 0 + P E l 0 Z W 1 M b 2 N h d G l v b j 4 8 S X R l b V R 5 c G U + R m 9 y b X V s Y T w v S X R l b V R 5 c G U + P E l 0 Z W 1 Q Y X R o P l N l Y 3 R p b 2 4 x L 0 J E X 1 B p d m 9 0 X 2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k Z W E w O G M 0 N S 0 z O G F j L T R i N D Y t O T d j Y i 1 l M T A w Y 2 E y N 2 M z M m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x M C 0 w O F Q x N z o x M D o z N S 4 3 M z I 0 M j g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C R F 9 Q a X Z v d F 9 t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U G l 2 b 3 R f b W V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U F 9 N Q U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S Z W N v d m V y e V R h c m d l d F N o Z W V 0 I i B W Y W x 1 Z T 0 i c 0 h v a m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0 l Q U F 9 N Q U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Q 0 N D R h Y T B j L T Q w Y j U t N G Q y Z S 1 h Z W Q x L T R i M D N k Z j E w M W U 5 Z S I g L z 4 8 R W 5 0 c n k g V H l w Z T 0 i R m l s b E x h c 3 R V c G R h d G V k I i B W Y W x 1 Z T 0 i Z D I w M j Q t M T A t M D h U M T c 6 M T E 6 M z Y u N D M x N D k z O F o i I C 8 + P E V u d H J 5 I F R 5 c G U 9 I k Z p b G x D b 3 V u d C I g V m F s d W U 9 I m w 0 M D U i I C 8 + P E V u d H J 5 I F R 5 c G U 9 I k Z p b G x D b 2 x 1 b W 5 U e X B l c y I g V m F s d W U 9 I n N D U V V G Q l F V P S I g L z 4 8 R W 5 0 c n k g V H l w Z T 0 i R m l s b E N v b H V t b k 5 h b W V z I i B W Y W x 1 Z T 0 i c 1 s m c X V v d D t Q Z X J p b 2 R v J n F 1 b 3 Q 7 L C Z x d W 9 0 O 0 5 p d m V s J n F 1 b 3 Q 7 L C Z x d W 9 0 O 1 Z h c m l h Y 2 n D s 2 4 g b W V u c 3 V h b C A o J S k m c X V v d D s s J n F 1 b 3 Q 7 V m F y a W F j a c O z b i B p b n R l c m F u d W F s I C g l K S Z x d W 9 0 O y w m c X V v d D t W Y X J p Y W N p w 7 N u I G F j d W 1 1 b G F k Y S A o J S k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U F 9 N Q U 4 v Q X V 0 b 1 J l b W 9 2 Z W R D b 2 x 1 b W 5 z M S 5 7 U G V y a W 9 k b y w w f S Z x d W 9 0 O y w m c X V v d D t T Z W N 0 a W 9 u M S 9 J U F B f T U F O L 0 F 1 d G 9 S Z W 1 v d m V k Q 2 9 s d W 1 u c z E u e 0 5 p d m V s L D F 9 J n F 1 b 3 Q 7 L C Z x d W 9 0 O 1 N l Y 3 R p b 2 4 x L 0 l Q U F 9 N Q U 4 v Q X V 0 b 1 J l b W 9 2 Z W R D b 2 x 1 b W 5 z M S 5 7 V m F y a W F j a c O z b i B t Z W 5 z d W F s I C g l K S w y f S Z x d W 9 0 O y w m c X V v d D t T Z W N 0 a W 9 u M S 9 J U F B f T U F O L 0 F 1 d G 9 S Z W 1 v d m V k Q 2 9 s d W 1 u c z E u e 1 Z h c m l h Y 2 n D s 2 4 g a W 5 0 Z X J h b n V h b C A o J S k s M 3 0 m c X V v d D s s J n F 1 b 3 Q 7 U 2 V j d G l v b j E v S V B Q X 0 1 B T i 9 B d X R v U m V t b 3 Z l Z E N v b H V t b n M x L n t W Y X J p Y W N p w 7 N u I G F j d W 1 1 b G F k Y S A o J S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S V B Q X 0 1 B T i 9 B d X R v U m V t b 3 Z l Z E N v b H V t b n M x L n t Q Z X J p b 2 R v L D B 9 J n F 1 b 3 Q 7 L C Z x d W 9 0 O 1 N l Y 3 R p b 2 4 x L 0 l Q U F 9 N Q U 4 v Q X V 0 b 1 J l b W 9 2 Z W R D b 2 x 1 b W 5 z M S 5 7 T m l 2 Z W w s M X 0 m c X V v d D s s J n F 1 b 3 Q 7 U 2 V j d G l v b j E v S V B Q X 0 1 B T i 9 B d X R v U m V t b 3 Z l Z E N v b H V t b n M x L n t W Y X J p Y W N p w 7 N u I G 1 l b n N 1 Y W w g K C U p L D J 9 J n F 1 b 3 Q 7 L C Z x d W 9 0 O 1 N l Y 3 R p b 2 4 x L 0 l Q U F 9 N Q U 4 v Q X V 0 b 1 J l b W 9 2 Z W R D b 2 x 1 b W 5 z M S 5 7 V m F y a W F j a c O z b i B p b n R l c m F u d W F s I C g l K S w z f S Z x d W 9 0 O y w m c X V v d D t T Z W N 0 a W 9 u M S 9 J U F B f T U F O L 0 F 1 d G 9 S Z W 1 v d m V k Q 2 9 s d W 1 u c z E u e 1 Z h c m l h Y 2 n D s 2 4 g Y W N 1 b X V s Y W R h I C g l K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Q X 0 1 B T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F B f T U F O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Q X 0 1 B T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U H J p b W U i I C 8 + P E V u d H J 5 I F R 5 c G U 9 I k Z p b G x l Z E N v b X B s Z X R l U m V z d W x 0 V G 9 X b 3 J r c 2 h l Z X Q i I F Z h b H V l P S J s M S I g L z 4 8 R W 5 0 c n k g V H l w Z T 0 i R m l s b E x h c 3 R V c G R h d G V k I i B W Y W x 1 Z T 0 i Z D I w M j Q t M T A t M D h U M T c 6 M T A 6 N D g u N D c 3 N j E 0 N l o i I C 8 + P E V u d H J 5 I F R 5 c G U 9 I l F 1 Z X J 5 S U Q i I F Z h b H V l P S J z M z Y 1 O D F j Y m U t Z m M z Y S 0 0 Y z M z L T g 3 Z j Q t Y z g 2 Z T d i N W I 3 M m F l I i A v P j x F b n R y e S B U e X B l P S J G a W x s R X J y b 3 J D b 3 V u d C I g V m F s d W U 9 I m w w I i A v P j x F b n R y e S B U e X B l P S J G a W x s Q 2 9 s d W 1 u V H l w Z X M i I F Z h b H V l P S J z Q 1 F V R C I g L z 4 8 R W 5 0 c n k g V H l w Z T 0 i R m l s b E V y c m 9 y Q 2 9 k Z S I g V m F s d W U 9 I n N V b m t u b 3 d u I i A v P j x F b n R y e S B U e X B l P S J G a W x s Q 2 9 1 b n Q i I F Z h b H V l P S J s O D E w O C I g L z 4 8 R W 5 0 c n k g V H l w Z T 0 i R m l s b E N v b H V t b k 5 h b W V z I i B W Y W x 1 Z T 0 i c 1 s m c X V v d D t G Z W N o Y S Z x d W 9 0 O y w m c X V v d D t W Y W x v c i Z x d W 9 0 O y w m c X V v d D t B w 7 F v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Z S 9 B d X R v U m V t b 3 Z l Z E N v b H V t b n M x L n t G Z W N o Y S w w f S Z x d W 9 0 O y w m c X V v d D t T Z W N 0 a W 9 u M S 9 Q c m l t Z S 9 B d X R v U m V t b 3 Z l Z E N v b H V t b n M x L n t W Y W x v c i w x f S Z x d W 9 0 O y w m c X V v d D t T Z W N 0 a W 9 u M S 9 Q c m l t Z S 9 B d X R v U m V t b 3 Z l Z E N v b H V t b n M x L n t B w 7 F v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B y a W 1 l L 0 F 1 d G 9 S Z W 1 v d m V k Q 2 9 s d W 1 u c z E u e 0 Z l Y 2 h h L D B 9 J n F 1 b 3 Q 7 L C Z x d W 9 0 O 1 N l Y 3 R p b 2 4 x L 1 B y a W 1 l L 0 F 1 d G 9 S Z W 1 v d m V k Q 2 9 s d W 1 u c z E u e 1 Z h b G 9 y L D F 9 J n F 1 b 3 Q 7 L C Z x d W 9 0 O 1 N l Y 3 R p b 2 4 x L 1 B y a W 1 l L 0 F 1 d G 9 S Z W 1 v d m V k Q 2 9 s d W 1 u c z E u e 0 H D s W 8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a W 1 l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S 9 F b m N h Y m V 6 Y W R v c y U y M H B y b 2 1 v d m l k b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L 0 Z p b G F z J T I w c 3 V w Z X J p b 3 J l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L 0 Z p b G F z J T I w a W 5 m Z X J p b 3 J l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T 3 R y Y X M l M j B j b 2 x 1 b W 5 h c y U y M G N v b i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L 0 R p d m l k a X I l M j B j b 2 x 1 b W 5 h J T I w c G 9 y J T I w Z G V s a W 1 p d G F k b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S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R G l 2 a W R p c i U y M G N v b H V t b m E l M j B w b 3 I l M j B k Z W x p b W l 0 Y W R v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L 1 N l J T I w Z X h w Y W 5 k a S V D M y V C M y U y M E J E X 1 B p d m 9 0 X 2 1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L 0 N v b H V t b m E l M j B j b 2 1 i a W 5 h Z G E l M j B p b n N l c n R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S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S 9 D b 2 x 1 b W 5 h c y U y M H J l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Q 2 9 s d W 1 u Y S U y M G R 1 c G x p Y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L 0 E l Q z M l Q j F v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Q 2 9 s d W 1 u Y X M l M j B x d W l 0 Y W R h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F B f T U F O L 0 Z p b G F z J T I w c 3 V w Z X J p b 3 J l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Q X 0 1 B T i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Q X 0 1 B T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F B f T U F O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F B f T U F O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S U 5 E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Q S U J f S U 5 E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U X V l c n l J R C I g V m F s d W U 9 I n M 0 M G Y 5 Z W I x Y y 0 3 N 2 Z i L T Q 1 N G M t Y T A 5 O S 0 3 N T I x N W V j M D k 0 N j M i I C 8 + P E V u d H J 5 I F R 5 c G U 9 I k Z p b G x M Y X N 0 V X B k Y X R l Z C I g V m F s d W U 9 I m Q y M D I 0 L T E w L T A 4 V D E 3 O j E x O j M z L j c 3 N D I 4 M T d a I i A v P j x F b n R y e S B U e X B l P S J S Z W N v d m V y e V R h c m d l d F N o Z W V 0 I i B W Y W x 1 Z T 0 i c z M g L S B Q c m 9 k d W N j a c O z b i B h Z 3 J l Z 2 F k Y S A o Q k Q p I i A v P j x F b n R y e S B U e X B l P S J S Z W N v d m V y e V R h c m d l d E N v b H V t b i I g V m F s d W U 9 I m w x I i A v P j x F b n R y e S B U e X B l P S J S Z W N v d m V y e V R h c m d l d F J v d y I g V m F s d W U 9 I m w x N C I g L z 4 8 R W 5 0 c n k g V H l w Z T 0 i R m l s b E N v d W 5 0 I i B W Y W x 1 Z T 0 i b D E 4 I i A v P j x F b n R y e S B U e X B l P S J G a W x s Q 2 9 s d W 1 u V H l w Z X M i I F Z h b H V l P S J z Q m d V R k J R V U Z C U V V G Q l F V R k J R V U Z C U V V G Q l F V R k J R V U Z C U V V G Q l F V R k J R V U Z C U V U 9 I i A v P j x F b n R y e S B U e X B l P S J G a W x s Q 2 9 s d W 1 u T m F t Z X M i I F Z h b H V l P S J z W y Z x d W 9 0 O 1 R h c 2 E g Z G U g d m F j a W F j a c O z b i B h b n V h b C Z x d W 9 0 O y w m c X V v d D s x O T k y J n F 1 b 3 Q 7 L C Z x d W 9 0 O z E 5 O T M m c X V v d D s s J n F 1 b 3 Q 7 M T k 5 N C Z x d W 9 0 O y w m c X V v d D s x O T k 1 J n F 1 b 3 Q 7 L C Z x d W 9 0 O z E 5 O T Y m c X V v d D s s J n F 1 b 3 Q 7 M T k 5 N y Z x d W 9 0 O y w m c X V v d D s x O T k 4 J n F 1 b 3 Q 7 L C Z x d W 9 0 O z E 5 O T k m c X V v d D s s J n F 1 b 3 Q 7 M j A w M C Z x d W 9 0 O y w m c X V v d D s y M D A x J n F 1 b 3 Q 7 L C Z x d W 9 0 O z I w M D I m c X V v d D s s J n F 1 b 3 Q 7 M j A w M y Z x d W 9 0 O y w m c X V v d D s y M D A 0 J n F 1 b 3 Q 7 L C Z x d W 9 0 O z I w M D U m c X V v d D s s J n F 1 b 3 Q 7 M j A w N i Z x d W 9 0 O y w m c X V v d D s y M D A 3 J n F 1 b 3 Q 7 L C Z x d W 9 0 O z I w M D g m c X V v d D s s J n F 1 b 3 Q 7 M j A w O S Z x d W 9 0 O y w m c X V v d D s y M D E w J n F 1 b 3 Q 7 L C Z x d W 9 0 O z I w M T E m c X V v d D s s J n F 1 b 3 Q 7 M j A x M i Z x d W 9 0 O y w m c X V v d D s y M D E z J n F 1 b 3 Q 7 L C Z x d W 9 0 O z I w M T Q m c X V v d D s s J n F 1 b 3 Q 7 M j A x N S Z x d W 9 0 O y w m c X V v d D s y M D E 2 J n F 1 b 3 Q 7 L C Z x d W 9 0 O z I w M T c m c X V v d D s s J n F 1 b 3 Q 7 M j A x O C Z x d W 9 0 O y w m c X V v d D s y M D E 5 J n F 1 b 3 Q 7 L C Z x d W 9 0 O z I w M j A m c X V v d D s s J n F 1 b 3 Q 7 M j A y M S Z x d W 9 0 O y w m c X V v d D s y M D I y J n F 1 b 3 Q 7 L C Z x d W 9 0 O z I w M j M m c X V v d D s s J n F 1 b 3 Q 7 M j A y N C Z x d W 9 0 O y w m c X V v d D s y M D I 1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l C L U l O R C 9 B d X R v U m V t b 3 Z l Z E N v b H V t b n M x L n t U Y X N h I G R l I H Z h Y 2 l h Y 2 n D s 2 4 g Y W 5 1 Y W w s M H 0 m c X V v d D s s J n F 1 b 3 Q 7 U 2 V j d G l v b j E v U E l C L U l O R C 9 B d X R v U m V t b 3 Z l Z E N v b H V t b n M x L n s x O T k y L D F 9 J n F 1 b 3 Q 7 L C Z x d W 9 0 O 1 N l Y 3 R p b 2 4 x L 1 B J Q i 1 J T k Q v Q X V 0 b 1 J l b W 9 2 Z W R D b 2 x 1 b W 5 z M S 5 7 M T k 5 M y w y f S Z x d W 9 0 O y w m c X V v d D t T Z W N 0 a W 9 u M S 9 Q S U I t S U 5 E L 0 F 1 d G 9 S Z W 1 v d m V k Q 2 9 s d W 1 u c z E u e z E 5 O T Q s M 3 0 m c X V v d D s s J n F 1 b 3 Q 7 U 2 V j d G l v b j E v U E l C L U l O R C 9 B d X R v U m V t b 3 Z l Z E N v b H V t b n M x L n s x O T k 1 L D R 9 J n F 1 b 3 Q 7 L C Z x d W 9 0 O 1 N l Y 3 R p b 2 4 x L 1 B J Q i 1 J T k Q v Q X V 0 b 1 J l b W 9 2 Z W R D b 2 x 1 b W 5 z M S 5 7 M T k 5 N i w 1 f S Z x d W 9 0 O y w m c X V v d D t T Z W N 0 a W 9 u M S 9 Q S U I t S U 5 E L 0 F 1 d G 9 S Z W 1 v d m V k Q 2 9 s d W 1 u c z E u e z E 5 O T c s N n 0 m c X V v d D s s J n F 1 b 3 Q 7 U 2 V j d G l v b j E v U E l C L U l O R C 9 B d X R v U m V t b 3 Z l Z E N v b H V t b n M x L n s x O T k 4 L D d 9 J n F 1 b 3 Q 7 L C Z x d W 9 0 O 1 N l Y 3 R p b 2 4 x L 1 B J Q i 1 J T k Q v Q X V 0 b 1 J l b W 9 2 Z W R D b 2 x 1 b W 5 z M S 5 7 M T k 5 O S w 4 f S Z x d W 9 0 O y w m c X V v d D t T Z W N 0 a W 9 u M S 9 Q S U I t S U 5 E L 0 F 1 d G 9 S Z W 1 v d m V k Q 2 9 s d W 1 u c z E u e z I w M D A s O X 0 m c X V v d D s s J n F 1 b 3 Q 7 U 2 V j d G l v b j E v U E l C L U l O R C 9 B d X R v U m V t b 3 Z l Z E N v b H V t b n M x L n s y M D A x L D E w f S Z x d W 9 0 O y w m c X V v d D t T Z W N 0 a W 9 u M S 9 Q S U I t S U 5 E L 0 F 1 d G 9 S Z W 1 v d m V k Q 2 9 s d W 1 u c z E u e z I w M D I s M T F 9 J n F 1 b 3 Q 7 L C Z x d W 9 0 O 1 N l Y 3 R p b 2 4 x L 1 B J Q i 1 J T k Q v Q X V 0 b 1 J l b W 9 2 Z W R D b 2 x 1 b W 5 z M S 5 7 M j A w M y w x M n 0 m c X V v d D s s J n F 1 b 3 Q 7 U 2 V j d G l v b j E v U E l C L U l O R C 9 B d X R v U m V t b 3 Z l Z E N v b H V t b n M x L n s y M D A 0 L D E z f S Z x d W 9 0 O y w m c X V v d D t T Z W N 0 a W 9 u M S 9 Q S U I t S U 5 E L 0 F 1 d G 9 S Z W 1 v d m V k Q 2 9 s d W 1 u c z E u e z I w M D U s M T R 9 J n F 1 b 3 Q 7 L C Z x d W 9 0 O 1 N l Y 3 R p b 2 4 x L 1 B J Q i 1 J T k Q v Q X V 0 b 1 J l b W 9 2 Z W R D b 2 x 1 b W 5 z M S 5 7 M j A w N i w x N X 0 m c X V v d D s s J n F 1 b 3 Q 7 U 2 V j d G l v b j E v U E l C L U l O R C 9 B d X R v U m V t b 3 Z l Z E N v b H V t b n M x L n s y M D A 3 L D E 2 f S Z x d W 9 0 O y w m c X V v d D t T Z W N 0 a W 9 u M S 9 Q S U I t S U 5 E L 0 F 1 d G 9 S Z W 1 v d m V k Q 2 9 s d W 1 u c z E u e z I w M D g s M T d 9 J n F 1 b 3 Q 7 L C Z x d W 9 0 O 1 N l Y 3 R p b 2 4 x L 1 B J Q i 1 J T k Q v Q X V 0 b 1 J l b W 9 2 Z W R D b 2 x 1 b W 5 z M S 5 7 M j A w O S w x O H 0 m c X V v d D s s J n F 1 b 3 Q 7 U 2 V j d G l v b j E v U E l C L U l O R C 9 B d X R v U m V t b 3 Z l Z E N v b H V t b n M x L n s y M D E w L D E 5 f S Z x d W 9 0 O y w m c X V v d D t T Z W N 0 a W 9 u M S 9 Q S U I t S U 5 E L 0 F 1 d G 9 S Z W 1 v d m V k Q 2 9 s d W 1 u c z E u e z I w M T E s M j B 9 J n F 1 b 3 Q 7 L C Z x d W 9 0 O 1 N l Y 3 R p b 2 4 x L 1 B J Q i 1 J T k Q v Q X V 0 b 1 J l b W 9 2 Z W R D b 2 x 1 b W 5 z M S 5 7 M j A x M i w y M X 0 m c X V v d D s s J n F 1 b 3 Q 7 U 2 V j d G l v b j E v U E l C L U l O R C 9 B d X R v U m V t b 3 Z l Z E N v b H V t b n M x L n s y M D E z L D I y f S Z x d W 9 0 O y w m c X V v d D t T Z W N 0 a W 9 u M S 9 Q S U I t S U 5 E L 0 F 1 d G 9 S Z W 1 v d m V k Q 2 9 s d W 1 u c z E u e z I w M T Q s M j N 9 J n F 1 b 3 Q 7 L C Z x d W 9 0 O 1 N l Y 3 R p b 2 4 x L 1 B J Q i 1 J T k Q v Q X V 0 b 1 J l b W 9 2 Z W R D b 2 x 1 b W 5 z M S 5 7 M j A x N S w y N H 0 m c X V v d D s s J n F 1 b 3 Q 7 U 2 V j d G l v b j E v U E l C L U l O R C 9 B d X R v U m V t b 3 Z l Z E N v b H V t b n M x L n s y M D E 2 L D I 1 f S Z x d W 9 0 O y w m c X V v d D t T Z W N 0 a W 9 u M S 9 Q S U I t S U 5 E L 0 F 1 d G 9 S Z W 1 v d m V k Q 2 9 s d W 1 u c z E u e z I w M T c s M j Z 9 J n F 1 b 3 Q 7 L C Z x d W 9 0 O 1 N l Y 3 R p b 2 4 x L 1 B J Q i 1 J T k Q v Q X V 0 b 1 J l b W 9 2 Z W R D b 2 x 1 b W 5 z M S 5 7 M j A x O C w y N 3 0 m c X V v d D s s J n F 1 b 3 Q 7 U 2 V j d G l v b j E v U E l C L U l O R C 9 B d X R v U m V t b 3 Z l Z E N v b H V t b n M x L n s y M D E 5 L D I 4 f S Z x d W 9 0 O y w m c X V v d D t T Z W N 0 a W 9 u M S 9 Q S U I t S U 5 E L 0 F 1 d G 9 S Z W 1 v d m V k Q 2 9 s d W 1 u c z E u e z I w M j A s M j l 9 J n F 1 b 3 Q 7 L C Z x d W 9 0 O 1 N l Y 3 R p b 2 4 x L 1 B J Q i 1 J T k Q v Q X V 0 b 1 J l b W 9 2 Z W R D b 2 x 1 b W 5 z M S 5 7 M j A y M S w z M H 0 m c X V v d D s s J n F 1 b 3 Q 7 U 2 V j d G l v b j E v U E l C L U l O R C 9 B d X R v U m V t b 3 Z l Z E N v b H V t b n M x L n s y M D I y L D M x f S Z x d W 9 0 O y w m c X V v d D t T Z W N 0 a W 9 u M S 9 Q S U I t S U 5 E L 0 F 1 d G 9 S Z W 1 v d m V k Q 2 9 s d W 1 u c z E u e z I w M j M s M z J 9 J n F 1 b 3 Q 7 L C Z x d W 9 0 O 1 N l Y 3 R p b 2 4 x L 1 B J Q i 1 J T k Q v Q X V 0 b 1 J l b W 9 2 Z W R D b 2 x 1 b W 5 z M S 5 7 M j A y N C w z M 3 0 m c X V v d D s s J n F 1 b 3 Q 7 U 2 V j d G l v b j E v U E l C L U l O R C 9 B d X R v U m V t b 3 Z l Z E N v b H V t b n M x L n s y M D I 1 L D M 0 f S Z x d W 9 0 O 1 0 s J n F 1 b 3 Q 7 Q 2 9 s d W 1 u Q 2 9 1 b n Q m c X V v d D s 6 M z U s J n F 1 b 3 Q 7 S 2 V 5 Q 2 9 s d W 1 u T m F t Z X M m c X V v d D s 6 W 1 0 s J n F 1 b 3 Q 7 Q 2 9 s d W 1 u S W R l b n R p d G l l c y Z x d W 9 0 O z p b J n F 1 b 3 Q 7 U 2 V j d G l v b j E v U E l C L U l O R C 9 B d X R v U m V t b 3 Z l Z E N v b H V t b n M x L n t U Y X N h I G R l I H Z h Y 2 l h Y 2 n D s 2 4 g Y W 5 1 Y W w s M H 0 m c X V v d D s s J n F 1 b 3 Q 7 U 2 V j d G l v b j E v U E l C L U l O R C 9 B d X R v U m V t b 3 Z l Z E N v b H V t b n M x L n s x O T k y L D F 9 J n F 1 b 3 Q 7 L C Z x d W 9 0 O 1 N l Y 3 R p b 2 4 x L 1 B J Q i 1 J T k Q v Q X V 0 b 1 J l b W 9 2 Z W R D b 2 x 1 b W 5 z M S 5 7 M T k 5 M y w y f S Z x d W 9 0 O y w m c X V v d D t T Z W N 0 a W 9 u M S 9 Q S U I t S U 5 E L 0 F 1 d G 9 S Z W 1 v d m V k Q 2 9 s d W 1 u c z E u e z E 5 O T Q s M 3 0 m c X V v d D s s J n F 1 b 3 Q 7 U 2 V j d G l v b j E v U E l C L U l O R C 9 B d X R v U m V t b 3 Z l Z E N v b H V t b n M x L n s x O T k 1 L D R 9 J n F 1 b 3 Q 7 L C Z x d W 9 0 O 1 N l Y 3 R p b 2 4 x L 1 B J Q i 1 J T k Q v Q X V 0 b 1 J l b W 9 2 Z W R D b 2 x 1 b W 5 z M S 5 7 M T k 5 N i w 1 f S Z x d W 9 0 O y w m c X V v d D t T Z W N 0 a W 9 u M S 9 Q S U I t S U 5 E L 0 F 1 d G 9 S Z W 1 v d m V k Q 2 9 s d W 1 u c z E u e z E 5 O T c s N n 0 m c X V v d D s s J n F 1 b 3 Q 7 U 2 V j d G l v b j E v U E l C L U l O R C 9 B d X R v U m V t b 3 Z l Z E N v b H V t b n M x L n s x O T k 4 L D d 9 J n F 1 b 3 Q 7 L C Z x d W 9 0 O 1 N l Y 3 R p b 2 4 x L 1 B J Q i 1 J T k Q v Q X V 0 b 1 J l b W 9 2 Z W R D b 2 x 1 b W 5 z M S 5 7 M T k 5 O S w 4 f S Z x d W 9 0 O y w m c X V v d D t T Z W N 0 a W 9 u M S 9 Q S U I t S U 5 E L 0 F 1 d G 9 S Z W 1 v d m V k Q 2 9 s d W 1 u c z E u e z I w M D A s O X 0 m c X V v d D s s J n F 1 b 3 Q 7 U 2 V j d G l v b j E v U E l C L U l O R C 9 B d X R v U m V t b 3 Z l Z E N v b H V t b n M x L n s y M D A x L D E w f S Z x d W 9 0 O y w m c X V v d D t T Z W N 0 a W 9 u M S 9 Q S U I t S U 5 E L 0 F 1 d G 9 S Z W 1 v d m V k Q 2 9 s d W 1 u c z E u e z I w M D I s M T F 9 J n F 1 b 3 Q 7 L C Z x d W 9 0 O 1 N l Y 3 R p b 2 4 x L 1 B J Q i 1 J T k Q v Q X V 0 b 1 J l b W 9 2 Z W R D b 2 x 1 b W 5 z M S 5 7 M j A w M y w x M n 0 m c X V v d D s s J n F 1 b 3 Q 7 U 2 V j d G l v b j E v U E l C L U l O R C 9 B d X R v U m V t b 3 Z l Z E N v b H V t b n M x L n s y M D A 0 L D E z f S Z x d W 9 0 O y w m c X V v d D t T Z W N 0 a W 9 u M S 9 Q S U I t S U 5 E L 0 F 1 d G 9 S Z W 1 v d m V k Q 2 9 s d W 1 u c z E u e z I w M D U s M T R 9 J n F 1 b 3 Q 7 L C Z x d W 9 0 O 1 N l Y 3 R p b 2 4 x L 1 B J Q i 1 J T k Q v Q X V 0 b 1 J l b W 9 2 Z W R D b 2 x 1 b W 5 z M S 5 7 M j A w N i w x N X 0 m c X V v d D s s J n F 1 b 3 Q 7 U 2 V j d G l v b j E v U E l C L U l O R C 9 B d X R v U m V t b 3 Z l Z E N v b H V t b n M x L n s y M D A 3 L D E 2 f S Z x d W 9 0 O y w m c X V v d D t T Z W N 0 a W 9 u M S 9 Q S U I t S U 5 E L 0 F 1 d G 9 S Z W 1 v d m V k Q 2 9 s d W 1 u c z E u e z I w M D g s M T d 9 J n F 1 b 3 Q 7 L C Z x d W 9 0 O 1 N l Y 3 R p b 2 4 x L 1 B J Q i 1 J T k Q v Q X V 0 b 1 J l b W 9 2 Z W R D b 2 x 1 b W 5 z M S 5 7 M j A w O S w x O H 0 m c X V v d D s s J n F 1 b 3 Q 7 U 2 V j d G l v b j E v U E l C L U l O R C 9 B d X R v U m V t b 3 Z l Z E N v b H V t b n M x L n s y M D E w L D E 5 f S Z x d W 9 0 O y w m c X V v d D t T Z W N 0 a W 9 u M S 9 Q S U I t S U 5 E L 0 F 1 d G 9 S Z W 1 v d m V k Q 2 9 s d W 1 u c z E u e z I w M T E s M j B 9 J n F 1 b 3 Q 7 L C Z x d W 9 0 O 1 N l Y 3 R p b 2 4 x L 1 B J Q i 1 J T k Q v Q X V 0 b 1 J l b W 9 2 Z W R D b 2 x 1 b W 5 z M S 5 7 M j A x M i w y M X 0 m c X V v d D s s J n F 1 b 3 Q 7 U 2 V j d G l v b j E v U E l C L U l O R C 9 B d X R v U m V t b 3 Z l Z E N v b H V t b n M x L n s y M D E z L D I y f S Z x d W 9 0 O y w m c X V v d D t T Z W N 0 a W 9 u M S 9 Q S U I t S U 5 E L 0 F 1 d G 9 S Z W 1 v d m V k Q 2 9 s d W 1 u c z E u e z I w M T Q s M j N 9 J n F 1 b 3 Q 7 L C Z x d W 9 0 O 1 N l Y 3 R p b 2 4 x L 1 B J Q i 1 J T k Q v Q X V 0 b 1 J l b W 9 2 Z W R D b 2 x 1 b W 5 z M S 5 7 M j A x N S w y N H 0 m c X V v d D s s J n F 1 b 3 Q 7 U 2 V j d G l v b j E v U E l C L U l O R C 9 B d X R v U m V t b 3 Z l Z E N v b H V t b n M x L n s y M D E 2 L D I 1 f S Z x d W 9 0 O y w m c X V v d D t T Z W N 0 a W 9 u M S 9 Q S U I t S U 5 E L 0 F 1 d G 9 S Z W 1 v d m V k Q 2 9 s d W 1 u c z E u e z I w M T c s M j Z 9 J n F 1 b 3 Q 7 L C Z x d W 9 0 O 1 N l Y 3 R p b 2 4 x L 1 B J Q i 1 J T k Q v Q X V 0 b 1 J l b W 9 2 Z W R D b 2 x 1 b W 5 z M S 5 7 M j A x O C w y N 3 0 m c X V v d D s s J n F 1 b 3 Q 7 U 2 V j d G l v b j E v U E l C L U l O R C 9 B d X R v U m V t b 3 Z l Z E N v b H V t b n M x L n s y M D E 5 L D I 4 f S Z x d W 9 0 O y w m c X V v d D t T Z W N 0 a W 9 u M S 9 Q S U I t S U 5 E L 0 F 1 d G 9 S Z W 1 v d m V k Q 2 9 s d W 1 u c z E u e z I w M j A s M j l 9 J n F 1 b 3 Q 7 L C Z x d W 9 0 O 1 N l Y 3 R p b 2 4 x L 1 B J Q i 1 J T k Q v Q X V 0 b 1 J l b W 9 2 Z W R D b 2 x 1 b W 5 z M S 5 7 M j A y M S w z M H 0 m c X V v d D s s J n F 1 b 3 Q 7 U 2 V j d G l v b j E v U E l C L U l O R C 9 B d X R v U m V t b 3 Z l Z E N v b H V t b n M x L n s y M D I y L D M x f S Z x d W 9 0 O y w m c X V v d D t T Z W N 0 a W 9 u M S 9 Q S U I t S U 5 E L 0 F 1 d G 9 S Z W 1 v d m V k Q 2 9 s d W 1 u c z E u e z I w M j M s M z J 9 J n F 1 b 3 Q 7 L C Z x d W 9 0 O 1 N l Y 3 R p b 2 4 x L 1 B J Q i 1 J T k Q v Q X V 0 b 1 J l b W 9 2 Z W R D b 2 x 1 b W 5 z M S 5 7 M j A y N C w z M 3 0 m c X V v d D s s J n F 1 b 3 Q 7 U 2 V j d G l v b j E v U E l C L U l O R C 9 B d X R v U m V t b 3 Z l Z E N v b H V t b n M x L n s y M D I 1 L D M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l C L U l O R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S U 5 E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L U l O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S U 5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J T k Q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S U 5 E L 0 V u Y 2 F i Z X p h Z G 9 z J T I w c H J v b W 9 2 a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S U 5 E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S U 5 E L 0 Z p b G F z J T I w c 3 V w Z X J p b 3 J l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J T k Q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J T k Q v R m l s Y X M l M j B p b m Z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S U 5 E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S U 5 E L 0 Z p b G F z J T I w c 3 V w Z X J p b 3 J l c y U y M H F 1 a X R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Q U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S Z W N v d m V y e V R h c m d l d F N o Z W V 0 I i B W Y W x 1 Z T 0 i c 0 h v a m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0 l N Q U V f M i I g L z 4 8 R W 5 0 c n k g V H l w Z T 0 i R m l s b G V k Q 2 9 t c G x l d G V S Z X N 1 b H R U b 1 d v c m t z a G V l d C I g V m F s d W U 9 I m w x I i A v P j x F b n R y e S B U e X B l P S J G a W x s T G F z d F V w Z G F 0 Z W Q i I F Z h b H V l P S J k M j A y N C 0 x M C 0 w O F Q x N z o x M T o z N C 4 5 M T k w M j M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2 E y Y T E 4 N W V j L T c 2 Z G Q t N G I 2 M i 0 5 Z m N h L T A y N G R i M D E 3 Y T E w Y i I g L z 4 8 R W 5 0 c n k g V H l w Z T 0 i R m l s b E N v d W 5 0 I i B W Y W x 1 Z T 0 i b D Q w M y I g L z 4 8 R W 5 0 c n k g V H l w Z T 0 i R m l s b E N v b H V t b l R 5 c G V z I i B W Y W x 1 Z T 0 i c 0 N R V U Z C U V V G I i A v P j x F b n R y e S B U e X B l P S J G a W x s Q 2 9 s d W 1 u T m F t Z X M i I F Z h b H V l P S J z W y Z x d W 9 0 O 1 B l c m l v Z G 8 m c X V v d D s s J n F 1 b 3 Q 7 T m l 2 Z W w m c X V v d D s s J n F 1 b 3 Q 7 V m F y a W F j a c O z b i B k Z S B s b 3 M g w 7 p s d G l t b 3 M g M T I g b W V z Z X M m c X V v d D s s J n F 1 b 3 Q 7 V m F y a W F j a c O z b i B t Z W R p Y S Z x d W 9 0 O y w m c X V v d D t U Y X N h I G R l I G F j Z W x l c m F j a c O z b i Z x d W 9 0 O y w m c X V v d D t W Y X J p Y W N p w 7 N u I G l u d G V y Y W 5 1 Y W w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Q U U v Q X V 0 b 1 J l b W 9 2 Z W R D b 2 x 1 b W 5 z M S 5 7 U G V y a W 9 k b y w w f S Z x d W 9 0 O y w m c X V v d D t T Z W N 0 a W 9 u M S 9 J T U F F L 0 F 1 d G 9 S Z W 1 v d m V k Q 2 9 s d W 1 u c z E u e 0 5 p d m V s L D F 9 J n F 1 b 3 Q 7 L C Z x d W 9 0 O 1 N l Y 3 R p b 2 4 x L 0 l N Q U U v Q X V 0 b 1 J l b W 9 2 Z W R D b 2 x 1 b W 5 z M S 5 7 V m F y a W F j a c O z b i B k Z S B s b 3 M g w 7 p s d G l t b 3 M g M T I g b W V z Z X M s M n 0 m c X V v d D s s J n F 1 b 3 Q 7 U 2 V j d G l v b j E v S U 1 B R S 9 B d X R v U m V t b 3 Z l Z E N v b H V t b n M x L n t W Y X J p Y W N p w 7 N u I G 1 l Z G l h L D N 9 J n F 1 b 3 Q 7 L C Z x d W 9 0 O 1 N l Y 3 R p b 2 4 x L 0 l N Q U U v Q X V 0 b 1 J l b W 9 2 Z W R D b 2 x 1 b W 5 z M S 5 7 V G F z Y S B k Z S B h Y 2 V s Z X J h Y 2 n D s 2 4 s N H 0 m c X V v d D s s J n F 1 b 3 Q 7 U 2 V j d G l v b j E v S U 1 B R S 9 B d X R v U m V t b 3 Z l Z E N v b H V t b n M x L n t W Y X J p Y W N p w 7 N u I G l u d G V y Y W 5 1 Y W w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S U 1 B R S 9 B d X R v U m V t b 3 Z l Z E N v b H V t b n M x L n t Q Z X J p b 2 R v L D B 9 J n F 1 b 3 Q 7 L C Z x d W 9 0 O 1 N l Y 3 R p b 2 4 x L 0 l N Q U U v Q X V 0 b 1 J l b W 9 2 Z W R D b 2 x 1 b W 5 z M S 5 7 T m l 2 Z W w s M X 0 m c X V v d D s s J n F 1 b 3 Q 7 U 2 V j d G l v b j E v S U 1 B R S 9 B d X R v U m V t b 3 Z l Z E N v b H V t b n M x L n t W Y X J p Y W N p w 7 N u I G R l I G x v c y D D u m x 0 a W 1 v c y A x M i B t Z X N l c y w y f S Z x d W 9 0 O y w m c X V v d D t T Z W N 0 a W 9 u M S 9 J T U F F L 0 F 1 d G 9 S Z W 1 v d m V k Q 2 9 s d W 1 u c z E u e 1 Z h c m l h Y 2 n D s 2 4 g b W V k a W E s M 3 0 m c X V v d D s s J n F 1 b 3 Q 7 U 2 V j d G l v b j E v S U 1 B R S 9 B d X R v U m V t b 3 Z l Z E N v b H V t b n M x L n t U Y X N h I G R l I G F j Z W x l c m F j a c O z b i w 0 f S Z x d W 9 0 O y w m c X V v d D t T Z W N 0 a W 9 u M S 9 J T U F F L 0 F 1 d G 9 S Z W 1 v d m V k Q 2 9 s d W 1 u c z E u e 1 Z h c m l h Y 2 n D s 2 4 g a W 5 0 Z X J h b n V h b C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1 B R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U F F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B R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U F F L 0 Z p b G F z J T I w c 3 V w Z X J p b 3 J l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B R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U F F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U F F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U F F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I l Q z M l Q T F t Z X R y b z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A 1 N D U z M 2 U y L T E x Y j k t N G E 0 Z i 0 4 Y m M 0 L T F l Z D I 4 Z D d m Z m U 3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I y V D E 0 O j M z O j U 2 L j g x M j Y 2 N T Z a I i A v P j x F b n R y e S B U e X B l P S J G a W x s U 3 R h d H V z I i B W Y W x 1 Z T 0 i c 0 N v b X B s Z X R l I i A v P j x F b n R y e S B U e X B l P S J R d W V y e U l E I i B W Y W x 1 Z T 0 i c 2 Q z M T l m O T d l L W E 5 M D E t N D I z N i 0 5 M W M 5 L W J h Y j N k Y T F h N G E w N S I g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M D U 0 N T M z Z T I t M T F i O S 0 0 Y T R m L T h i Y z Q t M W V k M j h k N 2 Z m Z T c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l m M m J j O G Q 1 L T g y Y 2 E t N G V l N S 0 4 Y T E 0 L W M 1 N j Z m Y z U 3 O T U z Z i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w L T A 4 V D E 3 O j E w O j M 2 L j g y M T k 3 N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j a G l 2 b y U y M G R l J T I w Z W p l b X B s b y 9 O Y X Z l Z 2 F j a S V D M y V C M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N m Z G E 1 Z D Q 0 N S 0 2 O G M 2 L T Q x O D g t O D A x N i 1 i M j d l M 2 Y z M m N m Z T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h N j B i N T Q 5 O C 0 y M z U 5 L T Q 2 N z c t Y T U w O C 0 y Z T Q 1 M G E z Y 2 U 4 Y T c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x M C 0 w O F Q x N z o x M D o z N i 4 x N D Y 1 N z E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L 0 k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M D U 0 N T M z Z T I t M T F i O S 0 0 Y T R m L T h i Y z Q t M W V k M j h k N 2 Z m Z T c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M 0 M D M 0 O D g 4 O C 0 y Z m R k L T Q 0 O W Y t Y T N l M S 1 h N j Z l N G E 0 N z g 1 Y z Q i I C 8 + P E V u d H J 5 I F R 5 c G U 9 I k Z p b G x M Y X N 0 V X B k Y X R l Z C I g V m F s d W U 9 I m Q y M D I 0 L T A 5 L T I 1 V D E 3 O j A z O j I 5 L j A 3 N T Y 1 M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X 2 9 j d X B h Y 2 k l Q z M l Q j N u X 3 B v c l 9 p b m R 1 c 3 R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S Z W N v d m V y e V R h c m d l d F N o Z W V 0 I i B W Y W x 1 Z T 0 i c 0 h v a m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1 R h c 2 F f b 2 N 1 c G F j a c O z b l 9 w b 3 J f a W 5 k d X N 0 c m l h I i A v P j x F b n R y e S B U e X B l P S J G a W x s Z W R D b 2 1 w b G V 0 Z V J l c 3 V s d F R v V 2 9 y a 3 N o Z W V 0 I i B W Y W x 1 Z T 0 i b D E i I C 8 + P E V u d H J 5 I F R 5 c G U 9 I k Z p b G x M Y X N 0 V X B k Y X R l Z C I g V m F s d W U 9 I m Q y M D I 0 L T E w L T A 4 V D E 3 O j E x O j Q x L j Q y M D c 5 N j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N 2 J j O T E y Z D Y t Z m V k O C 0 0 Y T M z L T k 1 Z j E t M D g 0 O T k 1 Y z F m Y T l m I i A v P j x F b n R y e S B U e X B l P S J G a W x s Q 2 9 1 b n Q i I F Z h b H V l P S J s M j I i I C 8 + P E V u d H J 5 I F R 5 c G U 9 I k Z p b G x D b 2 x 1 b W 5 U e X B l c y I g V m F s d W U 9 I n N C Z 0 1 E Q X d N R E F 3 T U R B d 0 1 E Q X d N R E F 3 T U R B d 0 1 E Q X d N R E F 3 T U R B d 0 1 E Q X d N R E F 3 T U R B d 0 1 E Q X d N R E F 3 T U R B d 0 1 E Q X d N R E F 3 T U R B d 0 1 E I i A v P j x F b n R y e S B U e X B l P S J G a W x s Q 2 9 s d W 1 u T m F t Z X M i I F Z h b H V l P S J z W y Z x d W 9 0 O 0 F j d G l 2 a W R h Z G V z J n F 1 b 3 Q 7 L C Z x d W 9 0 O z M v M j A x M C Z x d W 9 0 O y w m c X V v d D s 0 L z I w M T A m c X V v d D s s J n F 1 b 3 Q 7 M S 8 y M D E x J n F 1 b 3 Q 7 L C Z x d W 9 0 O z I v M j A x M S Z x d W 9 0 O y w m c X V v d D s z L z I w M T E m c X V v d D s s J n F 1 b 3 Q 7 N C 8 y M D E x J n F 1 b 3 Q 7 L C Z x d W 9 0 O z E v M j A x M i Z x d W 9 0 O y w m c X V v d D s y L z I w M T I m c X V v d D s s J n F 1 b 3 Q 7 M y 8 y M D E y J n F 1 b 3 Q 7 L C Z x d W 9 0 O z Q v M j A x M i Z x d W 9 0 O y w m c X V v d D s x L z I w M T M m c X V v d D s s J n F 1 b 3 Q 7 M i 8 y M D E z J n F 1 b 3 Q 7 L C Z x d W 9 0 O z M v M j A x M y Z x d W 9 0 O y w m c X V v d D s 0 L z I w M T M m c X V v d D s s J n F 1 b 3 Q 7 M S 8 y M D E 0 J n F 1 b 3 Q 7 L C Z x d W 9 0 O z I v M j A x N C Z x d W 9 0 O y w m c X V v d D s z L z I w M T Q m c X V v d D s s J n F 1 b 3 Q 7 N C 8 y M D E 0 J n F 1 b 3 Q 7 L C Z x d W 9 0 O z E v M j A x N S Z x d W 9 0 O y w m c X V v d D s y L z I w M T U m c X V v d D s s J n F 1 b 3 Q 7 M y 8 y M D E 1 J n F 1 b 3 Q 7 L C Z x d W 9 0 O z Q v M j A x N S Z x d W 9 0 O y w m c X V v d D s x L z I w M T Y m c X V v d D s s J n F 1 b 3 Q 7 M i 8 y M D E 2 J n F 1 b 3 Q 7 L C Z x d W 9 0 O z M v M j A x N i Z x d W 9 0 O y w m c X V v d D s 0 L z I w M T Y m c X V v d D s s J n F 1 b 3 Q 7 M S 8 y M D E 3 J n F 1 b 3 Q 7 L C Z x d W 9 0 O z I v M j A x N y Z x d W 9 0 O y w m c X V v d D s z L z I w M T c m c X V v d D s s J n F 1 b 3 Q 7 N C 8 y M D E 3 J n F 1 b 3 Q 7 L C Z x d W 9 0 O z E v M j A x O C Z x d W 9 0 O y w m c X V v d D s y L z I w M T g m c X V v d D s s J n F 1 b 3 Q 7 M y 8 y M D E 4 J n F 1 b 3 Q 7 L C Z x d W 9 0 O z Q v M j A x O C Z x d W 9 0 O y w m c X V v d D s x L z I w M T k m c X V v d D s s J n F 1 b 3 Q 7 M i 8 y M D E 5 J n F 1 b 3 Q 7 L C Z x d W 9 0 O z M v M j A x O S Z x d W 9 0 O y w m c X V v d D s 0 L z I w M T k m c X V v d D s s J n F 1 b 3 Q 7 M S 8 y M D I w J n F 1 b 3 Q 7 L C Z x d W 9 0 O z I v M j A y M C Z x d W 9 0 O y w m c X V v d D s z L z I w M j A m c X V v d D s s J n F 1 b 3 Q 7 N C 8 y M D I w J n F 1 b 3 Q 7 L C Z x d W 9 0 O z E v M j A y M S Z x d W 9 0 O y w m c X V v d D s y L z I w M j E m c X V v d D s s J n F 1 b 3 Q 7 M y 8 y M D I x J n F 1 b 3 Q 7 L C Z x d W 9 0 O z Q v M j A y M S Z x d W 9 0 O y w m c X V v d D s x L z I w M j I m c X V v d D s s J n F 1 b 3 Q 7 M i 8 y M D I y J n F 1 b 3 Q 7 L C Z x d W 9 0 O z M v M j A y M i Z x d W 9 0 O y w m c X V v d D s 0 L z I w M j I m c X V v d D s s J n F 1 b 3 Q 7 M S 8 y M D I z J n F 1 b 3 Q 7 L C Z x d W 9 0 O z I v M j A y M y Z x d W 9 0 O y w m c X V v d D s z L z I w M j M m c X V v d D s s J n F 1 b 3 Q 7 N C 8 y M D I z J n F 1 b 3 Q 7 L C Z x d W 9 0 O z E v M j A y N C Z x d W 9 0 O y w m c X V v d D s y L z I w M j Q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N h X 2 9 j d X B h Y 2 n D s 2 5 f c G 9 y X 2 l u Z H V z d H J p Y S 9 B d X R v U m V t b 3 Z l Z E N v b H V t b n M x L n t B Y 3 R p d m l k Y W R l c y w w f S Z x d W 9 0 O y w m c X V v d D t T Z W N 0 a W 9 u M S 9 U Y X N h X 2 9 j d X B h Y 2 n D s 2 5 f c G 9 y X 2 l u Z H V z d H J p Y S 9 B d X R v U m V t b 3 Z l Z E N v b H V t b n M x L n s z L z I w M T A s M X 0 m c X V v d D s s J n F 1 b 3 Q 7 U 2 V j d G l v b j E v V G F z Y V 9 v Y 3 V w Y W N p w 7 N u X 3 B v c l 9 p b m R 1 c 3 R y a W E v Q X V 0 b 1 J l b W 9 2 Z W R D b 2 x 1 b W 5 z M S 5 7 N C 8 y M D E w L D J 9 J n F 1 b 3 Q 7 L C Z x d W 9 0 O 1 N l Y 3 R p b 2 4 x L 1 R h c 2 F f b 2 N 1 c G F j a c O z b l 9 w b 3 J f a W 5 k d X N 0 c m l h L 0 F 1 d G 9 S Z W 1 v d m V k Q 2 9 s d W 1 u c z E u e z E v M j A x M S w z f S Z x d W 9 0 O y w m c X V v d D t T Z W N 0 a W 9 u M S 9 U Y X N h X 2 9 j d X B h Y 2 n D s 2 5 f c G 9 y X 2 l u Z H V z d H J p Y S 9 B d X R v U m V t b 3 Z l Z E N v b H V t b n M x L n s y L z I w M T E s N H 0 m c X V v d D s s J n F 1 b 3 Q 7 U 2 V j d G l v b j E v V G F z Y V 9 v Y 3 V w Y W N p w 7 N u X 3 B v c l 9 p b m R 1 c 3 R y a W E v Q X V 0 b 1 J l b W 9 2 Z W R D b 2 x 1 b W 5 z M S 5 7 M y 8 y M D E x L D V 9 J n F 1 b 3 Q 7 L C Z x d W 9 0 O 1 N l Y 3 R p b 2 4 x L 1 R h c 2 F f b 2 N 1 c G F j a c O z b l 9 w b 3 J f a W 5 k d X N 0 c m l h L 0 F 1 d G 9 S Z W 1 v d m V k Q 2 9 s d W 1 u c z E u e z Q v M j A x M S w 2 f S Z x d W 9 0 O y w m c X V v d D t T Z W N 0 a W 9 u M S 9 U Y X N h X 2 9 j d X B h Y 2 n D s 2 5 f c G 9 y X 2 l u Z H V z d H J p Y S 9 B d X R v U m V t b 3 Z l Z E N v b H V t b n M x L n s x L z I w M T I s N 3 0 m c X V v d D s s J n F 1 b 3 Q 7 U 2 V j d G l v b j E v V G F z Y V 9 v Y 3 V w Y W N p w 7 N u X 3 B v c l 9 p b m R 1 c 3 R y a W E v Q X V 0 b 1 J l b W 9 2 Z W R D b 2 x 1 b W 5 z M S 5 7 M i 8 y M D E y L D h 9 J n F 1 b 3 Q 7 L C Z x d W 9 0 O 1 N l Y 3 R p b 2 4 x L 1 R h c 2 F f b 2 N 1 c G F j a c O z b l 9 w b 3 J f a W 5 k d X N 0 c m l h L 0 F 1 d G 9 S Z W 1 v d m V k Q 2 9 s d W 1 u c z E u e z M v M j A x M i w 5 f S Z x d W 9 0 O y w m c X V v d D t T Z W N 0 a W 9 u M S 9 U Y X N h X 2 9 j d X B h Y 2 n D s 2 5 f c G 9 y X 2 l u Z H V z d H J p Y S 9 B d X R v U m V t b 3 Z l Z E N v b H V t b n M x L n s 0 L z I w M T I s M T B 9 J n F 1 b 3 Q 7 L C Z x d W 9 0 O 1 N l Y 3 R p b 2 4 x L 1 R h c 2 F f b 2 N 1 c G F j a c O z b l 9 w b 3 J f a W 5 k d X N 0 c m l h L 0 F 1 d G 9 S Z W 1 v d m V k Q 2 9 s d W 1 u c z E u e z E v M j A x M y w x M X 0 m c X V v d D s s J n F 1 b 3 Q 7 U 2 V j d G l v b j E v V G F z Y V 9 v Y 3 V w Y W N p w 7 N u X 3 B v c l 9 p b m R 1 c 3 R y a W E v Q X V 0 b 1 J l b W 9 2 Z W R D b 2 x 1 b W 5 z M S 5 7 M i 8 y M D E z L D E y f S Z x d W 9 0 O y w m c X V v d D t T Z W N 0 a W 9 u M S 9 U Y X N h X 2 9 j d X B h Y 2 n D s 2 5 f c G 9 y X 2 l u Z H V z d H J p Y S 9 B d X R v U m V t b 3 Z l Z E N v b H V t b n M x L n s z L z I w M T M s M T N 9 J n F 1 b 3 Q 7 L C Z x d W 9 0 O 1 N l Y 3 R p b 2 4 x L 1 R h c 2 F f b 2 N 1 c G F j a c O z b l 9 w b 3 J f a W 5 k d X N 0 c m l h L 0 F 1 d G 9 S Z W 1 v d m V k Q 2 9 s d W 1 u c z E u e z Q v M j A x M y w x N H 0 m c X V v d D s s J n F 1 b 3 Q 7 U 2 V j d G l v b j E v V G F z Y V 9 v Y 3 V w Y W N p w 7 N u X 3 B v c l 9 p b m R 1 c 3 R y a W E v Q X V 0 b 1 J l b W 9 2 Z W R D b 2 x 1 b W 5 z M S 5 7 M S 8 y M D E 0 L D E 1 f S Z x d W 9 0 O y w m c X V v d D t T Z W N 0 a W 9 u M S 9 U Y X N h X 2 9 j d X B h Y 2 n D s 2 5 f c G 9 y X 2 l u Z H V z d H J p Y S 9 B d X R v U m V t b 3 Z l Z E N v b H V t b n M x L n s y L z I w M T Q s M T Z 9 J n F 1 b 3 Q 7 L C Z x d W 9 0 O 1 N l Y 3 R p b 2 4 x L 1 R h c 2 F f b 2 N 1 c G F j a c O z b l 9 w b 3 J f a W 5 k d X N 0 c m l h L 0 F 1 d G 9 S Z W 1 v d m V k Q 2 9 s d W 1 u c z E u e z M v M j A x N C w x N 3 0 m c X V v d D s s J n F 1 b 3 Q 7 U 2 V j d G l v b j E v V G F z Y V 9 v Y 3 V w Y W N p w 7 N u X 3 B v c l 9 p b m R 1 c 3 R y a W E v Q X V 0 b 1 J l b W 9 2 Z W R D b 2 x 1 b W 5 z M S 5 7 N C 8 y M D E 0 L D E 4 f S Z x d W 9 0 O y w m c X V v d D t T Z W N 0 a W 9 u M S 9 U Y X N h X 2 9 j d X B h Y 2 n D s 2 5 f c G 9 y X 2 l u Z H V z d H J p Y S 9 B d X R v U m V t b 3 Z l Z E N v b H V t b n M x L n s x L z I w M T U s M T l 9 J n F 1 b 3 Q 7 L C Z x d W 9 0 O 1 N l Y 3 R p b 2 4 x L 1 R h c 2 F f b 2 N 1 c G F j a c O z b l 9 w b 3 J f a W 5 k d X N 0 c m l h L 0 F 1 d G 9 S Z W 1 v d m V k Q 2 9 s d W 1 u c z E u e z I v M j A x N S w y M H 0 m c X V v d D s s J n F 1 b 3 Q 7 U 2 V j d G l v b j E v V G F z Y V 9 v Y 3 V w Y W N p w 7 N u X 3 B v c l 9 p b m R 1 c 3 R y a W E v Q X V 0 b 1 J l b W 9 2 Z W R D b 2 x 1 b W 5 z M S 5 7 M y 8 y M D E 1 L D I x f S Z x d W 9 0 O y w m c X V v d D t T Z W N 0 a W 9 u M S 9 U Y X N h X 2 9 j d X B h Y 2 n D s 2 5 f c G 9 y X 2 l u Z H V z d H J p Y S 9 B d X R v U m V t b 3 Z l Z E N v b H V t b n M x L n s 0 L z I w M T U s M j J 9 J n F 1 b 3 Q 7 L C Z x d W 9 0 O 1 N l Y 3 R p b 2 4 x L 1 R h c 2 F f b 2 N 1 c G F j a c O z b l 9 w b 3 J f a W 5 k d X N 0 c m l h L 0 F 1 d G 9 S Z W 1 v d m V k Q 2 9 s d W 1 u c z E u e z E v M j A x N i w y M 3 0 m c X V v d D s s J n F 1 b 3 Q 7 U 2 V j d G l v b j E v V G F z Y V 9 v Y 3 V w Y W N p w 7 N u X 3 B v c l 9 p b m R 1 c 3 R y a W E v Q X V 0 b 1 J l b W 9 2 Z W R D b 2 x 1 b W 5 z M S 5 7 M i 8 y M D E 2 L D I 0 f S Z x d W 9 0 O y w m c X V v d D t T Z W N 0 a W 9 u M S 9 U Y X N h X 2 9 j d X B h Y 2 n D s 2 5 f c G 9 y X 2 l u Z H V z d H J p Y S 9 B d X R v U m V t b 3 Z l Z E N v b H V t b n M x L n s z L z I w M T Y s M j V 9 J n F 1 b 3 Q 7 L C Z x d W 9 0 O 1 N l Y 3 R p b 2 4 x L 1 R h c 2 F f b 2 N 1 c G F j a c O z b l 9 w b 3 J f a W 5 k d X N 0 c m l h L 0 F 1 d G 9 S Z W 1 v d m V k Q 2 9 s d W 1 u c z E u e z Q v M j A x N i w y N n 0 m c X V v d D s s J n F 1 b 3 Q 7 U 2 V j d G l v b j E v V G F z Y V 9 v Y 3 V w Y W N p w 7 N u X 3 B v c l 9 p b m R 1 c 3 R y a W E v Q X V 0 b 1 J l b W 9 2 Z W R D b 2 x 1 b W 5 z M S 5 7 M S 8 y M D E 3 L D I 3 f S Z x d W 9 0 O y w m c X V v d D t T Z W N 0 a W 9 u M S 9 U Y X N h X 2 9 j d X B h Y 2 n D s 2 5 f c G 9 y X 2 l u Z H V z d H J p Y S 9 B d X R v U m V t b 3 Z l Z E N v b H V t b n M x L n s y L z I w M T c s M j h 9 J n F 1 b 3 Q 7 L C Z x d W 9 0 O 1 N l Y 3 R p b 2 4 x L 1 R h c 2 F f b 2 N 1 c G F j a c O z b l 9 w b 3 J f a W 5 k d X N 0 c m l h L 0 F 1 d G 9 S Z W 1 v d m V k Q 2 9 s d W 1 u c z E u e z M v M j A x N y w y O X 0 m c X V v d D s s J n F 1 b 3 Q 7 U 2 V j d G l v b j E v V G F z Y V 9 v Y 3 V w Y W N p w 7 N u X 3 B v c l 9 p b m R 1 c 3 R y a W E v Q X V 0 b 1 J l b W 9 2 Z W R D b 2 x 1 b W 5 z M S 5 7 N C 8 y M D E 3 L D M w f S Z x d W 9 0 O y w m c X V v d D t T Z W N 0 a W 9 u M S 9 U Y X N h X 2 9 j d X B h Y 2 n D s 2 5 f c G 9 y X 2 l u Z H V z d H J p Y S 9 B d X R v U m V t b 3 Z l Z E N v b H V t b n M x L n s x L z I w M T g s M z F 9 J n F 1 b 3 Q 7 L C Z x d W 9 0 O 1 N l Y 3 R p b 2 4 x L 1 R h c 2 F f b 2 N 1 c G F j a c O z b l 9 w b 3 J f a W 5 k d X N 0 c m l h L 0 F 1 d G 9 S Z W 1 v d m V k Q 2 9 s d W 1 u c z E u e z I v M j A x O C w z M n 0 m c X V v d D s s J n F 1 b 3 Q 7 U 2 V j d G l v b j E v V G F z Y V 9 v Y 3 V w Y W N p w 7 N u X 3 B v c l 9 p b m R 1 c 3 R y a W E v Q X V 0 b 1 J l b W 9 2 Z W R D b 2 x 1 b W 5 z M S 5 7 M y 8 y M D E 4 L D M z f S Z x d W 9 0 O y w m c X V v d D t T Z W N 0 a W 9 u M S 9 U Y X N h X 2 9 j d X B h Y 2 n D s 2 5 f c G 9 y X 2 l u Z H V z d H J p Y S 9 B d X R v U m V t b 3 Z l Z E N v b H V t b n M x L n s 0 L z I w M T g s M z R 9 J n F 1 b 3 Q 7 L C Z x d W 9 0 O 1 N l Y 3 R p b 2 4 x L 1 R h c 2 F f b 2 N 1 c G F j a c O z b l 9 w b 3 J f a W 5 k d X N 0 c m l h L 0 F 1 d G 9 S Z W 1 v d m V k Q 2 9 s d W 1 u c z E u e z E v M j A x O S w z N X 0 m c X V v d D s s J n F 1 b 3 Q 7 U 2 V j d G l v b j E v V G F z Y V 9 v Y 3 V w Y W N p w 7 N u X 3 B v c l 9 p b m R 1 c 3 R y a W E v Q X V 0 b 1 J l b W 9 2 Z W R D b 2 x 1 b W 5 z M S 5 7 M i 8 y M D E 5 L D M 2 f S Z x d W 9 0 O y w m c X V v d D t T Z W N 0 a W 9 u M S 9 U Y X N h X 2 9 j d X B h Y 2 n D s 2 5 f c G 9 y X 2 l u Z H V z d H J p Y S 9 B d X R v U m V t b 3 Z l Z E N v b H V t b n M x L n s z L z I w M T k s M z d 9 J n F 1 b 3 Q 7 L C Z x d W 9 0 O 1 N l Y 3 R p b 2 4 x L 1 R h c 2 F f b 2 N 1 c G F j a c O z b l 9 w b 3 J f a W 5 k d X N 0 c m l h L 0 F 1 d G 9 S Z W 1 v d m V k Q 2 9 s d W 1 u c z E u e z Q v M j A x O S w z O H 0 m c X V v d D s s J n F 1 b 3 Q 7 U 2 V j d G l v b j E v V G F z Y V 9 v Y 3 V w Y W N p w 7 N u X 3 B v c l 9 p b m R 1 c 3 R y a W E v Q X V 0 b 1 J l b W 9 2 Z W R D b 2 x 1 b W 5 z M S 5 7 M S 8 y M D I w L D M 5 f S Z x d W 9 0 O y w m c X V v d D t T Z W N 0 a W 9 u M S 9 U Y X N h X 2 9 j d X B h Y 2 n D s 2 5 f c G 9 y X 2 l u Z H V z d H J p Y S 9 B d X R v U m V t b 3 Z l Z E N v b H V t b n M x L n s y L z I w M j A s N D B 9 J n F 1 b 3 Q 7 L C Z x d W 9 0 O 1 N l Y 3 R p b 2 4 x L 1 R h c 2 F f b 2 N 1 c G F j a c O z b l 9 w b 3 J f a W 5 k d X N 0 c m l h L 0 F 1 d G 9 S Z W 1 v d m V k Q 2 9 s d W 1 u c z E u e z M v M j A y M C w 0 M X 0 m c X V v d D s s J n F 1 b 3 Q 7 U 2 V j d G l v b j E v V G F z Y V 9 v Y 3 V w Y W N p w 7 N u X 3 B v c l 9 p b m R 1 c 3 R y a W E v Q X V 0 b 1 J l b W 9 2 Z W R D b 2 x 1 b W 5 z M S 5 7 N C 8 y M D I w L D Q y f S Z x d W 9 0 O y w m c X V v d D t T Z W N 0 a W 9 u M S 9 U Y X N h X 2 9 j d X B h Y 2 n D s 2 5 f c G 9 y X 2 l u Z H V z d H J p Y S 9 B d X R v U m V t b 3 Z l Z E N v b H V t b n M x L n s x L z I w M j E s N D N 9 J n F 1 b 3 Q 7 L C Z x d W 9 0 O 1 N l Y 3 R p b 2 4 x L 1 R h c 2 F f b 2 N 1 c G F j a c O z b l 9 w b 3 J f a W 5 k d X N 0 c m l h L 0 F 1 d G 9 S Z W 1 v d m V k Q 2 9 s d W 1 u c z E u e z I v M j A y M S w 0 N H 0 m c X V v d D s s J n F 1 b 3 Q 7 U 2 V j d G l v b j E v V G F z Y V 9 v Y 3 V w Y W N p w 7 N u X 3 B v c l 9 p b m R 1 c 3 R y a W E v Q X V 0 b 1 J l b W 9 2 Z W R D b 2 x 1 b W 5 z M S 5 7 M y 8 y M D I x L D Q 1 f S Z x d W 9 0 O y w m c X V v d D t T Z W N 0 a W 9 u M S 9 U Y X N h X 2 9 j d X B h Y 2 n D s 2 5 f c G 9 y X 2 l u Z H V z d H J p Y S 9 B d X R v U m V t b 3 Z l Z E N v b H V t b n M x L n s 0 L z I w M j E s N D Z 9 J n F 1 b 3 Q 7 L C Z x d W 9 0 O 1 N l Y 3 R p b 2 4 x L 1 R h c 2 F f b 2 N 1 c G F j a c O z b l 9 w b 3 J f a W 5 k d X N 0 c m l h L 0 F 1 d G 9 S Z W 1 v d m V k Q 2 9 s d W 1 u c z E u e z E v M j A y M i w 0 N 3 0 m c X V v d D s s J n F 1 b 3 Q 7 U 2 V j d G l v b j E v V G F z Y V 9 v Y 3 V w Y W N p w 7 N u X 3 B v c l 9 p b m R 1 c 3 R y a W E v Q X V 0 b 1 J l b W 9 2 Z W R D b 2 x 1 b W 5 z M S 5 7 M i 8 y M D I y L D Q 4 f S Z x d W 9 0 O y w m c X V v d D t T Z W N 0 a W 9 u M S 9 U Y X N h X 2 9 j d X B h Y 2 n D s 2 5 f c G 9 y X 2 l u Z H V z d H J p Y S 9 B d X R v U m V t b 3 Z l Z E N v b H V t b n M x L n s z L z I w M j I s N D l 9 J n F 1 b 3 Q 7 L C Z x d W 9 0 O 1 N l Y 3 R p b 2 4 x L 1 R h c 2 F f b 2 N 1 c G F j a c O z b l 9 w b 3 J f a W 5 k d X N 0 c m l h L 0 F 1 d G 9 S Z W 1 v d m V k Q 2 9 s d W 1 u c z E u e z Q v M j A y M i w 1 M H 0 m c X V v d D s s J n F 1 b 3 Q 7 U 2 V j d G l v b j E v V G F z Y V 9 v Y 3 V w Y W N p w 7 N u X 3 B v c l 9 p b m R 1 c 3 R y a W E v Q X V 0 b 1 J l b W 9 2 Z W R D b 2 x 1 b W 5 z M S 5 7 M S 8 y M D I z L D U x f S Z x d W 9 0 O y w m c X V v d D t T Z W N 0 a W 9 u M S 9 U Y X N h X 2 9 j d X B h Y 2 n D s 2 5 f c G 9 y X 2 l u Z H V z d H J p Y S 9 B d X R v U m V t b 3 Z l Z E N v b H V t b n M x L n s y L z I w M j M s N T J 9 J n F 1 b 3 Q 7 L C Z x d W 9 0 O 1 N l Y 3 R p b 2 4 x L 1 R h c 2 F f b 2 N 1 c G F j a c O z b l 9 w b 3 J f a W 5 k d X N 0 c m l h L 0 F 1 d G 9 S Z W 1 v d m V k Q 2 9 s d W 1 u c z E u e z M v M j A y M y w 1 M 3 0 m c X V v d D s s J n F 1 b 3 Q 7 U 2 V j d G l v b j E v V G F z Y V 9 v Y 3 V w Y W N p w 7 N u X 3 B v c l 9 p b m R 1 c 3 R y a W E v Q X V 0 b 1 J l b W 9 2 Z W R D b 2 x 1 b W 5 z M S 5 7 N C 8 y M D I z L D U 0 f S Z x d W 9 0 O y w m c X V v d D t T Z W N 0 a W 9 u M S 9 U Y X N h X 2 9 j d X B h Y 2 n D s 2 5 f c G 9 y X 2 l u Z H V z d H J p Y S 9 B d X R v U m V t b 3 Z l Z E N v b H V t b n M x L n s x L z I w M j Q s N T V 9 J n F 1 b 3 Q 7 L C Z x d W 9 0 O 1 N l Y 3 R p b 2 4 x L 1 R h c 2 F f b 2 N 1 c G F j a c O z b l 9 w b 3 J f a W 5 k d X N 0 c m l h L 0 F 1 d G 9 S Z W 1 v d m V k Q 2 9 s d W 1 u c z E u e z I v M j A y N C w 1 N n 0 m c X V v d D t d L C Z x d W 9 0 O 0 N v b H V t b k N v d W 5 0 J n F 1 b 3 Q 7 O j U 3 L C Z x d W 9 0 O 0 t l e U N v b H V t b k 5 h b W V z J n F 1 b 3 Q 7 O l t d L C Z x d W 9 0 O 0 N v b H V t b k l k Z W 5 0 a X R p Z X M m c X V v d D s 6 W y Z x d W 9 0 O 1 N l Y 3 R p b 2 4 x L 1 R h c 2 F f b 2 N 1 c G F j a c O z b l 9 w b 3 J f a W 5 k d X N 0 c m l h L 0 F 1 d G 9 S Z W 1 v d m V k Q 2 9 s d W 1 u c z E u e 0 F j d G l 2 a W R h Z G V z L D B 9 J n F 1 b 3 Q 7 L C Z x d W 9 0 O 1 N l Y 3 R p b 2 4 x L 1 R h c 2 F f b 2 N 1 c G F j a c O z b l 9 w b 3 J f a W 5 k d X N 0 c m l h L 0 F 1 d G 9 S Z W 1 v d m V k Q 2 9 s d W 1 u c z E u e z M v M j A x M C w x f S Z x d W 9 0 O y w m c X V v d D t T Z W N 0 a W 9 u M S 9 U Y X N h X 2 9 j d X B h Y 2 n D s 2 5 f c G 9 y X 2 l u Z H V z d H J p Y S 9 B d X R v U m V t b 3 Z l Z E N v b H V t b n M x L n s 0 L z I w M T A s M n 0 m c X V v d D s s J n F 1 b 3 Q 7 U 2 V j d G l v b j E v V G F z Y V 9 v Y 3 V w Y W N p w 7 N u X 3 B v c l 9 p b m R 1 c 3 R y a W E v Q X V 0 b 1 J l b W 9 2 Z W R D b 2 x 1 b W 5 z M S 5 7 M S 8 y M D E x L D N 9 J n F 1 b 3 Q 7 L C Z x d W 9 0 O 1 N l Y 3 R p b 2 4 x L 1 R h c 2 F f b 2 N 1 c G F j a c O z b l 9 w b 3 J f a W 5 k d X N 0 c m l h L 0 F 1 d G 9 S Z W 1 v d m V k Q 2 9 s d W 1 u c z E u e z I v M j A x M S w 0 f S Z x d W 9 0 O y w m c X V v d D t T Z W N 0 a W 9 u M S 9 U Y X N h X 2 9 j d X B h Y 2 n D s 2 5 f c G 9 y X 2 l u Z H V z d H J p Y S 9 B d X R v U m V t b 3 Z l Z E N v b H V t b n M x L n s z L z I w M T E s N X 0 m c X V v d D s s J n F 1 b 3 Q 7 U 2 V j d G l v b j E v V G F z Y V 9 v Y 3 V w Y W N p w 7 N u X 3 B v c l 9 p b m R 1 c 3 R y a W E v Q X V 0 b 1 J l b W 9 2 Z W R D b 2 x 1 b W 5 z M S 5 7 N C 8 y M D E x L D Z 9 J n F 1 b 3 Q 7 L C Z x d W 9 0 O 1 N l Y 3 R p b 2 4 x L 1 R h c 2 F f b 2 N 1 c G F j a c O z b l 9 w b 3 J f a W 5 k d X N 0 c m l h L 0 F 1 d G 9 S Z W 1 v d m V k Q 2 9 s d W 1 u c z E u e z E v M j A x M i w 3 f S Z x d W 9 0 O y w m c X V v d D t T Z W N 0 a W 9 u M S 9 U Y X N h X 2 9 j d X B h Y 2 n D s 2 5 f c G 9 y X 2 l u Z H V z d H J p Y S 9 B d X R v U m V t b 3 Z l Z E N v b H V t b n M x L n s y L z I w M T I s O H 0 m c X V v d D s s J n F 1 b 3 Q 7 U 2 V j d G l v b j E v V G F z Y V 9 v Y 3 V w Y W N p w 7 N u X 3 B v c l 9 p b m R 1 c 3 R y a W E v Q X V 0 b 1 J l b W 9 2 Z W R D b 2 x 1 b W 5 z M S 5 7 M y 8 y M D E y L D l 9 J n F 1 b 3 Q 7 L C Z x d W 9 0 O 1 N l Y 3 R p b 2 4 x L 1 R h c 2 F f b 2 N 1 c G F j a c O z b l 9 w b 3 J f a W 5 k d X N 0 c m l h L 0 F 1 d G 9 S Z W 1 v d m V k Q 2 9 s d W 1 u c z E u e z Q v M j A x M i w x M H 0 m c X V v d D s s J n F 1 b 3 Q 7 U 2 V j d G l v b j E v V G F z Y V 9 v Y 3 V w Y W N p w 7 N u X 3 B v c l 9 p b m R 1 c 3 R y a W E v Q X V 0 b 1 J l b W 9 2 Z W R D b 2 x 1 b W 5 z M S 5 7 M S 8 y M D E z L D E x f S Z x d W 9 0 O y w m c X V v d D t T Z W N 0 a W 9 u M S 9 U Y X N h X 2 9 j d X B h Y 2 n D s 2 5 f c G 9 y X 2 l u Z H V z d H J p Y S 9 B d X R v U m V t b 3 Z l Z E N v b H V t b n M x L n s y L z I w M T M s M T J 9 J n F 1 b 3 Q 7 L C Z x d W 9 0 O 1 N l Y 3 R p b 2 4 x L 1 R h c 2 F f b 2 N 1 c G F j a c O z b l 9 w b 3 J f a W 5 k d X N 0 c m l h L 0 F 1 d G 9 S Z W 1 v d m V k Q 2 9 s d W 1 u c z E u e z M v M j A x M y w x M 3 0 m c X V v d D s s J n F 1 b 3 Q 7 U 2 V j d G l v b j E v V G F z Y V 9 v Y 3 V w Y W N p w 7 N u X 3 B v c l 9 p b m R 1 c 3 R y a W E v Q X V 0 b 1 J l b W 9 2 Z W R D b 2 x 1 b W 5 z M S 5 7 N C 8 y M D E z L D E 0 f S Z x d W 9 0 O y w m c X V v d D t T Z W N 0 a W 9 u M S 9 U Y X N h X 2 9 j d X B h Y 2 n D s 2 5 f c G 9 y X 2 l u Z H V z d H J p Y S 9 B d X R v U m V t b 3 Z l Z E N v b H V t b n M x L n s x L z I w M T Q s M T V 9 J n F 1 b 3 Q 7 L C Z x d W 9 0 O 1 N l Y 3 R p b 2 4 x L 1 R h c 2 F f b 2 N 1 c G F j a c O z b l 9 w b 3 J f a W 5 k d X N 0 c m l h L 0 F 1 d G 9 S Z W 1 v d m V k Q 2 9 s d W 1 u c z E u e z I v M j A x N C w x N n 0 m c X V v d D s s J n F 1 b 3 Q 7 U 2 V j d G l v b j E v V G F z Y V 9 v Y 3 V w Y W N p w 7 N u X 3 B v c l 9 p b m R 1 c 3 R y a W E v Q X V 0 b 1 J l b W 9 2 Z W R D b 2 x 1 b W 5 z M S 5 7 M y 8 y M D E 0 L D E 3 f S Z x d W 9 0 O y w m c X V v d D t T Z W N 0 a W 9 u M S 9 U Y X N h X 2 9 j d X B h Y 2 n D s 2 5 f c G 9 y X 2 l u Z H V z d H J p Y S 9 B d X R v U m V t b 3 Z l Z E N v b H V t b n M x L n s 0 L z I w M T Q s M T h 9 J n F 1 b 3 Q 7 L C Z x d W 9 0 O 1 N l Y 3 R p b 2 4 x L 1 R h c 2 F f b 2 N 1 c G F j a c O z b l 9 w b 3 J f a W 5 k d X N 0 c m l h L 0 F 1 d G 9 S Z W 1 v d m V k Q 2 9 s d W 1 u c z E u e z E v M j A x N S w x O X 0 m c X V v d D s s J n F 1 b 3 Q 7 U 2 V j d G l v b j E v V G F z Y V 9 v Y 3 V w Y W N p w 7 N u X 3 B v c l 9 p b m R 1 c 3 R y a W E v Q X V 0 b 1 J l b W 9 2 Z W R D b 2 x 1 b W 5 z M S 5 7 M i 8 y M D E 1 L D I w f S Z x d W 9 0 O y w m c X V v d D t T Z W N 0 a W 9 u M S 9 U Y X N h X 2 9 j d X B h Y 2 n D s 2 5 f c G 9 y X 2 l u Z H V z d H J p Y S 9 B d X R v U m V t b 3 Z l Z E N v b H V t b n M x L n s z L z I w M T U s M j F 9 J n F 1 b 3 Q 7 L C Z x d W 9 0 O 1 N l Y 3 R p b 2 4 x L 1 R h c 2 F f b 2 N 1 c G F j a c O z b l 9 w b 3 J f a W 5 k d X N 0 c m l h L 0 F 1 d G 9 S Z W 1 v d m V k Q 2 9 s d W 1 u c z E u e z Q v M j A x N S w y M n 0 m c X V v d D s s J n F 1 b 3 Q 7 U 2 V j d G l v b j E v V G F z Y V 9 v Y 3 V w Y W N p w 7 N u X 3 B v c l 9 p b m R 1 c 3 R y a W E v Q X V 0 b 1 J l b W 9 2 Z W R D b 2 x 1 b W 5 z M S 5 7 M S 8 y M D E 2 L D I z f S Z x d W 9 0 O y w m c X V v d D t T Z W N 0 a W 9 u M S 9 U Y X N h X 2 9 j d X B h Y 2 n D s 2 5 f c G 9 y X 2 l u Z H V z d H J p Y S 9 B d X R v U m V t b 3 Z l Z E N v b H V t b n M x L n s y L z I w M T Y s M j R 9 J n F 1 b 3 Q 7 L C Z x d W 9 0 O 1 N l Y 3 R p b 2 4 x L 1 R h c 2 F f b 2 N 1 c G F j a c O z b l 9 w b 3 J f a W 5 k d X N 0 c m l h L 0 F 1 d G 9 S Z W 1 v d m V k Q 2 9 s d W 1 u c z E u e z M v M j A x N i w y N X 0 m c X V v d D s s J n F 1 b 3 Q 7 U 2 V j d G l v b j E v V G F z Y V 9 v Y 3 V w Y W N p w 7 N u X 3 B v c l 9 p b m R 1 c 3 R y a W E v Q X V 0 b 1 J l b W 9 2 Z W R D b 2 x 1 b W 5 z M S 5 7 N C 8 y M D E 2 L D I 2 f S Z x d W 9 0 O y w m c X V v d D t T Z W N 0 a W 9 u M S 9 U Y X N h X 2 9 j d X B h Y 2 n D s 2 5 f c G 9 y X 2 l u Z H V z d H J p Y S 9 B d X R v U m V t b 3 Z l Z E N v b H V t b n M x L n s x L z I w M T c s M j d 9 J n F 1 b 3 Q 7 L C Z x d W 9 0 O 1 N l Y 3 R p b 2 4 x L 1 R h c 2 F f b 2 N 1 c G F j a c O z b l 9 w b 3 J f a W 5 k d X N 0 c m l h L 0 F 1 d G 9 S Z W 1 v d m V k Q 2 9 s d W 1 u c z E u e z I v M j A x N y w y O H 0 m c X V v d D s s J n F 1 b 3 Q 7 U 2 V j d G l v b j E v V G F z Y V 9 v Y 3 V w Y W N p w 7 N u X 3 B v c l 9 p b m R 1 c 3 R y a W E v Q X V 0 b 1 J l b W 9 2 Z W R D b 2 x 1 b W 5 z M S 5 7 M y 8 y M D E 3 L D I 5 f S Z x d W 9 0 O y w m c X V v d D t T Z W N 0 a W 9 u M S 9 U Y X N h X 2 9 j d X B h Y 2 n D s 2 5 f c G 9 y X 2 l u Z H V z d H J p Y S 9 B d X R v U m V t b 3 Z l Z E N v b H V t b n M x L n s 0 L z I w M T c s M z B 9 J n F 1 b 3 Q 7 L C Z x d W 9 0 O 1 N l Y 3 R p b 2 4 x L 1 R h c 2 F f b 2 N 1 c G F j a c O z b l 9 w b 3 J f a W 5 k d X N 0 c m l h L 0 F 1 d G 9 S Z W 1 v d m V k Q 2 9 s d W 1 u c z E u e z E v M j A x O C w z M X 0 m c X V v d D s s J n F 1 b 3 Q 7 U 2 V j d G l v b j E v V G F z Y V 9 v Y 3 V w Y W N p w 7 N u X 3 B v c l 9 p b m R 1 c 3 R y a W E v Q X V 0 b 1 J l b W 9 2 Z W R D b 2 x 1 b W 5 z M S 5 7 M i 8 y M D E 4 L D M y f S Z x d W 9 0 O y w m c X V v d D t T Z W N 0 a W 9 u M S 9 U Y X N h X 2 9 j d X B h Y 2 n D s 2 5 f c G 9 y X 2 l u Z H V z d H J p Y S 9 B d X R v U m V t b 3 Z l Z E N v b H V t b n M x L n s z L z I w M T g s M z N 9 J n F 1 b 3 Q 7 L C Z x d W 9 0 O 1 N l Y 3 R p b 2 4 x L 1 R h c 2 F f b 2 N 1 c G F j a c O z b l 9 w b 3 J f a W 5 k d X N 0 c m l h L 0 F 1 d G 9 S Z W 1 v d m V k Q 2 9 s d W 1 u c z E u e z Q v M j A x O C w z N H 0 m c X V v d D s s J n F 1 b 3 Q 7 U 2 V j d G l v b j E v V G F z Y V 9 v Y 3 V w Y W N p w 7 N u X 3 B v c l 9 p b m R 1 c 3 R y a W E v Q X V 0 b 1 J l b W 9 2 Z W R D b 2 x 1 b W 5 z M S 5 7 M S 8 y M D E 5 L D M 1 f S Z x d W 9 0 O y w m c X V v d D t T Z W N 0 a W 9 u M S 9 U Y X N h X 2 9 j d X B h Y 2 n D s 2 5 f c G 9 y X 2 l u Z H V z d H J p Y S 9 B d X R v U m V t b 3 Z l Z E N v b H V t b n M x L n s y L z I w M T k s M z Z 9 J n F 1 b 3 Q 7 L C Z x d W 9 0 O 1 N l Y 3 R p b 2 4 x L 1 R h c 2 F f b 2 N 1 c G F j a c O z b l 9 w b 3 J f a W 5 k d X N 0 c m l h L 0 F 1 d G 9 S Z W 1 v d m V k Q 2 9 s d W 1 u c z E u e z M v M j A x O S w z N 3 0 m c X V v d D s s J n F 1 b 3 Q 7 U 2 V j d G l v b j E v V G F z Y V 9 v Y 3 V w Y W N p w 7 N u X 3 B v c l 9 p b m R 1 c 3 R y a W E v Q X V 0 b 1 J l b W 9 2 Z W R D b 2 x 1 b W 5 z M S 5 7 N C 8 y M D E 5 L D M 4 f S Z x d W 9 0 O y w m c X V v d D t T Z W N 0 a W 9 u M S 9 U Y X N h X 2 9 j d X B h Y 2 n D s 2 5 f c G 9 y X 2 l u Z H V z d H J p Y S 9 B d X R v U m V t b 3 Z l Z E N v b H V t b n M x L n s x L z I w M j A s M z l 9 J n F 1 b 3 Q 7 L C Z x d W 9 0 O 1 N l Y 3 R p b 2 4 x L 1 R h c 2 F f b 2 N 1 c G F j a c O z b l 9 w b 3 J f a W 5 k d X N 0 c m l h L 0 F 1 d G 9 S Z W 1 v d m V k Q 2 9 s d W 1 u c z E u e z I v M j A y M C w 0 M H 0 m c X V v d D s s J n F 1 b 3 Q 7 U 2 V j d G l v b j E v V G F z Y V 9 v Y 3 V w Y W N p w 7 N u X 3 B v c l 9 p b m R 1 c 3 R y a W E v Q X V 0 b 1 J l b W 9 2 Z W R D b 2 x 1 b W 5 z M S 5 7 M y 8 y M D I w L D Q x f S Z x d W 9 0 O y w m c X V v d D t T Z W N 0 a W 9 u M S 9 U Y X N h X 2 9 j d X B h Y 2 n D s 2 5 f c G 9 y X 2 l u Z H V z d H J p Y S 9 B d X R v U m V t b 3 Z l Z E N v b H V t b n M x L n s 0 L z I w M j A s N D J 9 J n F 1 b 3 Q 7 L C Z x d W 9 0 O 1 N l Y 3 R p b 2 4 x L 1 R h c 2 F f b 2 N 1 c G F j a c O z b l 9 w b 3 J f a W 5 k d X N 0 c m l h L 0 F 1 d G 9 S Z W 1 v d m V k Q 2 9 s d W 1 u c z E u e z E v M j A y M S w 0 M 3 0 m c X V v d D s s J n F 1 b 3 Q 7 U 2 V j d G l v b j E v V G F z Y V 9 v Y 3 V w Y W N p w 7 N u X 3 B v c l 9 p b m R 1 c 3 R y a W E v Q X V 0 b 1 J l b W 9 2 Z W R D b 2 x 1 b W 5 z M S 5 7 M i 8 y M D I x L D Q 0 f S Z x d W 9 0 O y w m c X V v d D t T Z W N 0 a W 9 u M S 9 U Y X N h X 2 9 j d X B h Y 2 n D s 2 5 f c G 9 y X 2 l u Z H V z d H J p Y S 9 B d X R v U m V t b 3 Z l Z E N v b H V t b n M x L n s z L z I w M j E s N D V 9 J n F 1 b 3 Q 7 L C Z x d W 9 0 O 1 N l Y 3 R p b 2 4 x L 1 R h c 2 F f b 2 N 1 c G F j a c O z b l 9 w b 3 J f a W 5 k d X N 0 c m l h L 0 F 1 d G 9 S Z W 1 v d m V k Q 2 9 s d W 1 u c z E u e z Q v M j A y M S w 0 N n 0 m c X V v d D s s J n F 1 b 3 Q 7 U 2 V j d G l v b j E v V G F z Y V 9 v Y 3 V w Y W N p w 7 N u X 3 B v c l 9 p b m R 1 c 3 R y a W E v Q X V 0 b 1 J l b W 9 2 Z W R D b 2 x 1 b W 5 z M S 5 7 M S 8 y M D I y L D Q 3 f S Z x d W 9 0 O y w m c X V v d D t T Z W N 0 a W 9 u M S 9 U Y X N h X 2 9 j d X B h Y 2 n D s 2 5 f c G 9 y X 2 l u Z H V z d H J p Y S 9 B d X R v U m V t b 3 Z l Z E N v b H V t b n M x L n s y L z I w M j I s N D h 9 J n F 1 b 3 Q 7 L C Z x d W 9 0 O 1 N l Y 3 R p b 2 4 x L 1 R h c 2 F f b 2 N 1 c G F j a c O z b l 9 w b 3 J f a W 5 k d X N 0 c m l h L 0 F 1 d G 9 S Z W 1 v d m V k Q 2 9 s d W 1 u c z E u e z M v M j A y M i w 0 O X 0 m c X V v d D s s J n F 1 b 3 Q 7 U 2 V j d G l v b j E v V G F z Y V 9 v Y 3 V w Y W N p w 7 N u X 3 B v c l 9 p b m R 1 c 3 R y a W E v Q X V 0 b 1 J l b W 9 2 Z W R D b 2 x 1 b W 5 z M S 5 7 N C 8 y M D I y L D U w f S Z x d W 9 0 O y w m c X V v d D t T Z W N 0 a W 9 u M S 9 U Y X N h X 2 9 j d X B h Y 2 n D s 2 5 f c G 9 y X 2 l u Z H V z d H J p Y S 9 B d X R v U m V t b 3 Z l Z E N v b H V t b n M x L n s x L z I w M j M s N T F 9 J n F 1 b 3 Q 7 L C Z x d W 9 0 O 1 N l Y 3 R p b 2 4 x L 1 R h c 2 F f b 2 N 1 c G F j a c O z b l 9 w b 3 J f a W 5 k d X N 0 c m l h L 0 F 1 d G 9 S Z W 1 v d m V k Q 2 9 s d W 1 u c z E u e z I v M j A y M y w 1 M n 0 m c X V v d D s s J n F 1 b 3 Q 7 U 2 V j d G l v b j E v V G F z Y V 9 v Y 3 V w Y W N p w 7 N u X 3 B v c l 9 p b m R 1 c 3 R y a W E v Q X V 0 b 1 J l b W 9 2 Z W R D b 2 x 1 b W 5 z M S 5 7 M y 8 y M D I z L D U z f S Z x d W 9 0 O y w m c X V v d D t T Z W N 0 a W 9 u M S 9 U Y X N h X 2 9 j d X B h Y 2 n D s 2 5 f c G 9 y X 2 l u Z H V z d H J p Y S 9 B d X R v U m V t b 3 Z l Z E N v b H V t b n M x L n s 0 L z I w M j M s N T R 9 J n F 1 b 3 Q 7 L C Z x d W 9 0 O 1 N l Y 3 R p b 2 4 x L 1 R h c 2 F f b 2 N 1 c G F j a c O z b l 9 w b 3 J f a W 5 k d X N 0 c m l h L 0 F 1 d G 9 S Z W 1 v d m V k Q 2 9 s d W 1 u c z E u e z E v M j A y N C w 1 N X 0 m c X V v d D s s J n F 1 b 3 Q 7 U 2 V j d G l v b j E v V G F z Y V 9 v Y 3 V w Y W N p w 7 N u X 3 B v c l 9 p b m R 1 c 3 R y a W E v Q X V 0 b 1 J l b W 9 2 Z W R D b 2 x 1 b W 5 z M S 5 7 M i 8 y M D I 0 L D U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z Y V 9 v Y 3 V w Y W N p J U M z J U I z b l 9 w b 3 J f a W 5 k d X N 0 c m l h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f b 2 N 1 c G F j a S V D M y V C M 2 5 f c G 9 y X 2 l u Z H V z d H J p Y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f b 2 N 1 c G F j a S V D M y V C M 2 5 f c G 9 y X 2 l u Z H V z d H J p Y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X 2 9 j d X B h Y 2 k l Q z M l Q j N u X 3 B v c l 9 p b m R 1 c 3 R y a W E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X 2 9 j d X B h Y 2 k l Q z M l Q j N u X 3 B v c l 9 p b m R 1 c 3 R y a W E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f b 2 N 1 c G F j a S V D M y V C M 2 5 f c G 9 y X 2 l u Z H V z d H J p Y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X 2 9 j d X B h Y 2 k l Q z M l Q j N u X 3 B v c l 9 p b m R 1 c 3 R y a W E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f b 2 N 1 c G F j a S V D M y V C M 2 5 f c G 9 y X 2 l u Z H V z d H J p Y S 9 G a W x h c y U y M G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f b 2 N 1 c G F j a S V D M y V C M 2 5 f c G 9 y X 2 l u Z H V z d H J p Y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z Y V 9 k Z X N l b X B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R h c 2 F f Z G V z Z W 1 w b G V v I i A v P j x F b n R y e S B U e X B l P S J G a W x s Z W R D b 2 1 w b G V 0 Z V J l c 3 V s d F R v V 2 9 y a 3 N o Z W V 0 I i B W Y W x 1 Z T 0 i b D E i I C 8 + P E V u d H J 5 I F R 5 c G U 9 I k Z p b G x M Y X N 0 V X B k Y X R l Z C I g V m F s d W U 9 I m Q y M D I 0 L T E w L T A 4 V D E 3 O j E x O j M 5 L j I 5 M T c 2 M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M z I 4 M 2 M y N z E t M m M 3 N S 0 0 N G V j L W I 0 N m U t O T Y y M D l l M G U 0 M j Z i I i A v P j x F b n R y e S B U e X B l P S J G a W x s Q 2 9 1 b n Q i I F Z h b H V l P S J s M T Y 4 I i A v P j x F b n R y e S B U e X B l P S J G a W x s Q 2 9 s d W 1 u V H l w Z X M i I F Z h b H V l P S J z Q 1 F B P S I g L z 4 8 R W 5 0 c n k g V H l w Z T 0 i R m l s b E N v b H V t b k 5 h b W V z I i B W Y W x 1 Z T 0 i c 1 s m c X V v d D t Q Z X J p b 2 R v J n F 1 b 3 Q 7 L C Z x d W 9 0 O 1 R h c 2 E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c 2 F f Z G V z Z W 1 w b G V v L 0 F 1 d G 9 S Z W 1 v d m V k Q 2 9 s d W 1 u c z E u e 1 B l c m l v Z G 8 s M H 0 m c X V v d D s s J n F 1 b 3 Q 7 U 2 V j d G l v b j E v V G F z Y V 9 k Z X N l b X B s Z W 8 v Q X V 0 b 1 J l b W 9 2 Z W R D b 2 x 1 b W 5 z M S 5 7 V G F z Y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X N h X 2 R l c 2 V t c G x l b y 9 B d X R v U m V t b 3 Z l Z E N v b H V t b n M x L n t Q Z X J p b 2 R v L D B 9 J n F 1 b 3 Q 7 L C Z x d W 9 0 O 1 N l Y 3 R p b 2 4 x L 1 R h c 2 F f Z G V z Z W 1 w b G V v L 0 F 1 d G 9 S Z W 1 v d m V k Q 2 9 s d W 1 u c z E u e 1 R h c 2 E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c 2 F f Z G V z Z W 1 w b G V v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f Z G V z Z W 1 w b G V v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z Y V 9 k Z X N l b X B s Z W 8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z Y V 9 k Z X N l b X B s Z W 8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X 2 R l c 2 V t c G x l b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X 2 R l c 2 V t c G x l b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z Y V 9 k Z X N l b X B s Z W 8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X 2 R l c 2 V t c G x l b y 9 P d H J h c y U y M G N v b H V t b m F z J T I w Y 2 9 u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z Y V 9 k Z X N l b X B s Z W 8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f Z G V z Z W 1 w b G V v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X 2 R l c 2 V t c G x l b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z Y V 9 k Z X N l b X B s Z W 8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T V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S Z W N v d m V y e V R h c m d l d F N o Z W V 0 I i B W Y W x 1 Z T 0 i c 1 R h Y m x l I D A g K D I p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0 l T T V I i I C 8 + P E V u d H J 5 I F R 5 c G U 9 I k Z p b G x l Z E N v b X B s Z X R l U m V z d W x 0 V G 9 X b 3 J r c 2 h l Z X Q i I F Z h b H V l P S J s M S I g L z 4 8 R W 5 0 c n k g V H l w Z T 0 i R m l s b E x h c 3 R V c G R h d G V k I i B W Y W x 1 Z T 0 i Z D I w M j Q t M T A t M D h U M T c 6 M T E 6 M z c u O D M z M T E y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2 N j U w M T Q 5 Z i 0 4 Z j M 2 L T Q 5 Y z Q t O G U 2 N S 1 j N W Y z Y j k x Y z E y M G Q i I C 8 + P E V u d H J 5 I F R 5 c G U 9 I k Z p b G x D b 3 V u d C I g V m F s d W U 9 I m w 0 O D k i I C 8 + P E V u d H J 5 I F R 5 c G U 9 I k Z p b G x D b 2 x 1 b W 5 U e X B l c y I g V m F s d W U 9 I n N D U V V G Q l F V P S I g L z 4 8 R W 5 0 c n k g V H l w Z T 0 i R m l s b E N v b H V t b k 5 h b W V z I i B W Y W x 1 Z T 0 i c 1 s m c X V v d D t Q Z X J p b 2 R v J n F 1 b 3 Q 7 L C Z x d W 9 0 O 0 5 p d m V s J n F 1 b 3 Q 7 L C Z x d W 9 0 O 1 Z h c m l h Y 2 n D s 2 4 g b W V u c 3 V h b C A o J S k m c X V v d D s s J n F 1 b 3 Q 7 V m F y a W F j a c O z b i B p b n R l c m F u d W F s I C g l K S Z x d W 9 0 O y w m c X V v d D t W Y X J p Y W N p w 7 N u I G F j d W 1 1 b G F k Y S A o J S k v b j I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T T V I v Q X V 0 b 1 J l b W 9 2 Z W R D b 2 x 1 b W 5 z M S 5 7 U G V y a W 9 k b y w w f S Z x d W 9 0 O y w m c X V v d D t T Z W N 0 a W 9 u M S 9 J U 0 1 S L 0 F 1 d G 9 S Z W 1 v d m V k Q 2 9 s d W 1 u c z E u e 0 5 p d m V s L D F 9 J n F 1 b 3 Q 7 L C Z x d W 9 0 O 1 N l Y 3 R p b 2 4 x L 0 l T T V I v Q X V 0 b 1 J l b W 9 2 Z W R D b 2 x 1 b W 5 z M S 5 7 V m F y a W F j a c O z b i B t Z W 5 z d W F s I C g l K S w y f S Z x d W 9 0 O y w m c X V v d D t T Z W N 0 a W 9 u M S 9 J U 0 1 S L 0 F 1 d G 9 S Z W 1 v d m V k Q 2 9 s d W 1 u c z E u e 1 Z h c m l h Y 2 n D s 2 4 g a W 5 0 Z X J h b n V h b C A o J S k s M 3 0 m c X V v d D s s J n F 1 b 3 Q 7 U 2 V j d G l v b j E v S V N N U i 9 B d X R v U m V t b 3 Z l Z E N v b H V t b n M x L n t W Y X J p Y W N p w 7 N u I G F j d W 1 1 b G F k Y S A o J S k v b j I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S V N N U i 9 B d X R v U m V t b 3 Z l Z E N v b H V t b n M x L n t Q Z X J p b 2 R v L D B 9 J n F 1 b 3 Q 7 L C Z x d W 9 0 O 1 N l Y 3 R p b 2 4 x L 0 l T T V I v Q X V 0 b 1 J l b W 9 2 Z W R D b 2 x 1 b W 5 z M S 5 7 T m l 2 Z W w s M X 0 m c X V v d D s s J n F 1 b 3 Q 7 U 2 V j d G l v b j E v S V N N U i 9 B d X R v U m V t b 3 Z l Z E N v b H V t b n M x L n t W Y X J p Y W N p w 7 N u I G 1 l b n N 1 Y W w g K C U p L D J 9 J n F 1 b 3 Q 7 L C Z x d W 9 0 O 1 N l Y 3 R p b 2 4 x L 0 l T T V I v Q X V 0 b 1 J l b W 9 2 Z W R D b 2 x 1 b W 5 z M S 5 7 V m F y a W F j a c O z b i B p b n R l c m F u d W F s I C g l K S w z f S Z x d W 9 0 O y w m c X V v d D t T Z W N 0 a W 9 u M S 9 J U 0 1 S L 0 F 1 d G 9 S Z W 1 v d m V k Q 2 9 s d W 1 u c z E u e 1 Z h c m l h Y 2 n D s 2 4 g Y W N 1 b X V s Y W R h I C g l K S 9 u M i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N N U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0 1 S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N N U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0 1 S L 0 Z p b G F z J T I w c 3 V w Z X J p b 3 J l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N N U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0 1 S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0 1 S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0 1 S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j b 3 Z l c n l U Y X J n Z X R T a G V l d C I g V m F s d W U 9 I n N U Y W J s Z S A w I C g y K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U Q l B f Z G l h c m l v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A t M D h U M T c 6 M T M 6 M D U u N z g x N z A y M F o i I C 8 + P E V u d H J 5 I F R 5 c G U 9 I l F 1 Z X J 5 S U Q i I F Z h b H V l P S J z Z D E 3 M j J m Z D M t N z F l M y 0 0 Z T Q w L T g 5 O T U t M m J h O T Y x Z W F i N 2 Z h I i A v P j x F b n R y e S B U e X B l P S J G a W x s Q 2 9 1 b n Q i I F Z h b H V l P S J s M T U 5 M D Q i I C 8 + P E V u d H J 5 I F R 5 c G U 9 I k Z p b G x D b 2 x 1 b W 5 U e X B l c y I g V m F s d W U 9 I n N D U U 1 G I i A v P j x F b n R y e S B U e X B l P S J G a W x s Q 2 9 s d W 1 u T m F t Z X M i I F Z h b H V l P S J z W y Z x d W 9 0 O 0 Z l Y 2 h h J n F 1 b 3 Q 7 L C Z x d W 9 0 O 0 H D s W 8 m c X V v d D s s J n F 1 b 3 Q 7 V E J Q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Q l B f Z G l h c m l v L 0 F 1 d G 9 S Z W 1 v d m V k Q 2 9 s d W 1 u c z E u e 0 Z l Y 2 h h L D B 9 J n F 1 b 3 Q 7 L C Z x d W 9 0 O 1 N l Y 3 R p b 2 4 x L 1 R C U F 9 k a W F y a W 8 v Q X V 0 b 1 J l b W 9 2 Z W R D b 2 x 1 b W 5 z M S 5 7 Q c O x b y w x f S Z x d W 9 0 O y w m c X V v d D t T Z W N 0 a W 9 u M S 9 U Q l B f Z G l h c m l v L 0 F 1 d G 9 S Z W 1 v d m V k Q 2 9 s d W 1 u c z E u e 1 R C U C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Q l B f Z G l h c m l v L 0 F 1 d G 9 S Z W 1 v d m V k Q 2 9 s d W 1 u c z E u e 0 Z l Y 2 h h L D B 9 J n F 1 b 3 Q 7 L C Z x d W 9 0 O 1 N l Y 3 R p b 2 4 x L 1 R C U F 9 k a W F y a W 8 v Q X V 0 b 1 J l b W 9 2 Z W R D b 2 x 1 b W 5 z M S 5 7 Q c O x b y w x f S Z x d W 9 0 O y w m c X V v d D t T Z W N 0 a W 9 u M S 9 U Q l B f Z G l h c m l v L 0 F 1 d G 9 S Z W 1 v d m V k Q 2 9 s d W 1 u c z E u e 1 R C U C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E J Q X 2 R p Y X J p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U F 9 k a W F y a W 8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L 0 V u Y 2 F i Z X p h Z G 9 z J T I w c H J v b W 9 2 a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L 0 9 0 c m F z J T I w Y 2 9 s d W 1 u Y X M l M j B j b 2 4 l M j B h b n V s Y W N p J U M z J U I z b i U y M G R l J T I w Z G l u Y W 1 p e m F j a S V D M y V C M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E a X Z p Z G l y J T I w Y 2 9 s d W 1 u Y S U y M H B v c i U y M G R l b G l t a X R h Z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T Z S U y M G V 4 c G F u Z G k l Q z M l Q j M l M j B C R F 9 Q a X Z v d F 9 t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L 0 N v b H V t b m F z J T I w Y 2 9 u J T I w b m 9 t Y n J l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D b 2 x 1 b W 5 h J T I w Y 2 9 t Y m l u Y W R h J T I w a W 5 z Z X J 0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D b 2 x 1 b W 5 h c y U y M H J l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2 R p Y X J p b y 9 G a W x h c y U y M G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U F 9 k a W F y a W 8 v Q S V D M y V C M W 8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Z G l h c m l v L 0 N v b H V t b m F z J T I w c m V v c m R l b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U Q l B f c H J v b W V k a W 8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x M C 0 w O F Q x N z o x M z o y M i 4 w M z Y 2 N T k 5 W i I g L z 4 8 R W 5 0 c n k g V H l w Z T 0 i U X V l c n l J R C I g V m F s d W U 9 I n N j M m Y w N 2 I 4 M C 0 3 Y j l m L T Q 2 N W Q t Y j d l O C 0 5 O D k 1 N z Z l Y T l h O D E i I C 8 + P E V u d H J 5 I F R 5 c G U 9 I k x v Y W R l Z F R v Q W 5 h b H l z a X N T Z X J 2 a W N l c y I g V m F s d W U 9 I m w w I i A v P j x F b n R y e S B U e X B l P S J G a W x s Q 2 9 1 b n Q i I F Z h b H V l P S J s N D Q i I C 8 + P E V u d H J 5 I F R 5 c G U 9 I k Z p b G x D b 2 x 1 b W 5 U e X B l c y I g V m F s d W U 9 I n N B d 1 U 9 I i A v P j x F b n R y e S B U e X B l P S J G a W x s Q 2 9 s d W 1 u T m F t Z X M i I F Z h b H V l P S J z W y Z x d W 9 0 O 0 H D s W 8 m c X V v d D s s J n F 1 b 3 Q 7 U H J v b W V k a W 8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C U F 9 w c m 9 t Z W R p b y 9 B d X R v U m V t b 3 Z l Z E N v b H V t b n M x L n t B w 7 F v L D B 9 J n F 1 b 3 Q 7 L C Z x d W 9 0 O 1 N l Y 3 R p b 2 4 x L 1 R C U F 9 w c m 9 t Z W R p b y 9 B d X R v U m V t b 3 Z l Z E N v b H V t b n M x L n t Q c m 9 t Z W R p b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Q l B f c H J v b W V k a W 8 v Q X V 0 b 1 J l b W 9 2 Z W R D b 2 x 1 b W 5 z M S 5 7 Q c O x b y w w f S Z x d W 9 0 O y w m c X V v d D t T Z W N 0 a W 9 u M S 9 U Q l B f c H J v b W V k a W 8 v Q X V 0 b 1 J l b W 9 2 Z W R D b 2 x 1 b W 5 z M S 5 7 U H J v b W V k a W 8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C U F 9 w c m 9 t Z W R p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c H J v b W V k a W 8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c H J v b W V k a W 8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U F 9 w c m 9 t Z W R p b y 9 G a W x h c y U y M H N 1 c G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U F 9 w c m 9 t Z W R p b y 9 F b m N h Y m V 6 Y W R v c y U y M H B y b 2 1 v d m l k b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c H J v b W V k a W 8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U F 9 w c m 9 t Z W R p b y 9 P d H J h c y U y M G N v b H V t b m F z J T I w Y 2 9 u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0 R p d m l k a X I l M j B j b 2 x 1 b W 5 h J T I w c G 9 y J T I w Z G V s a W 1 p d G F k b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c H J v b W V k a W 8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U F 9 w c m 9 t Z W R p b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1 N l J T I w Z X h w Y W 5 k a S V D M y V C M y U y M E J E X 1 B p d m 9 0 X 2 1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U F 9 w c m 9 t Z W R p b y 9 D b 2 x 1 b W 5 h c y U y M G N v b i U y M G 5 v b W J y Z S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U F 9 w c m 9 t Z W R p b y 9 D b 2 x 1 b W 5 h J T I w Y 2 9 t Y m l u Y W R h J T I w a W 5 z Z X J 0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l B f c H J v b W V k a W 8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U F 9 w c m 9 t Z W R p b y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0 Z p b G F z J T I w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0 E l Q z M l Q j F v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0 N v b H V t b m F z J T I w c m V v c m R l b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Q X 3 B y b 2 1 l Z G l v L 0 Z p b G F z J T I w Y W d y d X B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Q 2 9 1 b n Q i I F Z h b H V l P S J s M j k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l J l Y 2 9 2 Z X J 5 V G F y Z 2 V 0 U 2 h l Z X Q i I F Z h b H V l P S J z M i A t I E l u Z C 4 g S W 5 0 L i A o Q m F z Z S k g K D I p I i A v P j x F b n R y e S B U e X B l P S J S Z W N v d m V y e V R h c m d l d E N v b H V t b i I g V m F s d W U 9 I m w 5 I i A v P j x F b n R y e S B U e X B l P S J S Z W N v d m V y e V R h c m d l d F J v d y I g V m F s d W U 9 I m w x M S I g L z 4 8 R W 5 0 c n k g V H l w Z T 0 i U X V l c n l J R C I g V m F s d W U 9 I n M 0 O G I z Z j J k M C 1 j N m E 5 L T Q 2 Z j k t Y T h j Y S 1 h Z T d l Y j V l N j U 2 M z Q i I C 8 + P E V u d H J 5 I F R 5 c G U 9 I k Z p b G x F c n J v c k N v d W 5 0 I i B W Y W x 1 Z T 0 i b D A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F R h c m d l d C I g V m F s d W U 9 I n N Q c m l t Z V 9 w c m 9 t Z W R p b y I g L z 4 8 R W 5 0 c n k g V H l w Z T 0 i R m l s b E x h c 3 R V c G R h d G V k I i B W Y W x 1 Z T 0 i Z D I w M j Q t M T A t M D h U M T c 6 M T A 6 N D c u M D A z M j k w N F o i I C 8 + P E V u d H J 5 I F R 5 c G U 9 I k Z p b G x D b 2 x 1 b W 5 U e X B l c y I g V m F s d W U 9 I n N B d 1 U 9 I i A v P j x F b n R y e S B U e X B l P S J G a W x s Q 2 9 s d W 1 u T m F t Z X M i I F Z h b H V l P S J z W y Z x d W 9 0 O 1 B l c m l v Z G 8 m c X V v d D s s J n F 1 b 3 Q 7 V G F z Y S B Q c m 9 t Z W R p b y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p b W V f c H J v b W V k a W 8 v Q X V 0 b 1 J l b W 9 2 Z W R D b 2 x 1 b W 5 z M S 5 7 U G V y a W 9 k b y w w f S Z x d W 9 0 O y w m c X V v d D t T Z W N 0 a W 9 u M S 9 Q c m l t Z V 9 w c m 9 t Z W R p b y 9 B d X R v U m V t b 3 Z l Z E N v b H V t b n M x L n t U Y X N h I F B y b 2 1 l Z G l v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B y a W 1 l X 3 B y b 2 1 l Z G l v L 0 F 1 d G 9 S Z W 1 v d m V k Q 2 9 s d W 1 u c z E u e 1 B l c m l v Z G 8 s M H 0 m c X V v d D s s J n F 1 b 3 Q 7 U 2 V j d G l v b j E v U H J p b W V f c H J v b W V k a W 8 v Q X V 0 b 1 J l b W 9 2 Z W R D b 2 x 1 b W 5 z M S 5 7 V G F z Y S B Q c m 9 t Z W R p b y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p b W V f c H J v b W V k a W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G a W x h c y U y M H N 1 c G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X 3 B y b 2 1 l Z G l v L 0 V u Y 2 F i Z X p h Z G 9 z J T I w c H J v b W 9 2 a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v R m l s Y X M l M j B z d X B l c m l v c m V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v R m l s Y X M l M j B p b m Z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P d H J h c y U y M G N v b H V t b m F z J T I w Y 2 9 u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X 3 B y b 2 1 l Z G l v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v R G l 2 a W R p c i U y M G N v b H V t b m E l M j B w b 3 I l M j B k Z W x p b W l 0 Y W R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X 3 B y b 2 1 l Z G l v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E a X Z p Z G l y J T I w Y 2 9 s d W 1 u Y S U y M H B v c i U y M G R l b G l t a X R h Z G 9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X 3 B y b 2 1 l Z G l v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v U 2 U l M j B l e H B h b m R p J U M z J U I z J T I w Q k R f U G l 2 b 3 R f b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v Q 2 9 s d W 1 u Y S U y M G N v b W J p b m F k Y S U y M G l u c 2 V y d G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X 3 B y b 2 1 l Z G l v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X 3 B y b 2 1 l Z G l v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D b 2 x 1 b W 5 h J T I w Z H V w b G l j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v Q S V D M y V C M W 8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D b 2 x 1 b W 5 h c y U y M H F 1 a X R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l X 3 B y b 2 1 l Z G l v L 0 Z p b G F z J T I w Y W d y d X B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Z F 9 T X 0 Z p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y Z W R f U 1 9 G a W 5 j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2 N z M 0 N G Y 2 O S 1 m O G Z k L T Q z M W U t Y m E 0 Z C 1 m M D E 4 M z U 2 M D Y z Y z A i I C 8 + P E V u d H J 5 I F R 5 c G U 9 I k Z p b G x M Y X N 0 V X B k Y X R l Z C I g V m F s d W U 9 I m Q y M D I 0 L T E w L T A 4 V D E 3 O j E x O j Q y L j k z M T Y 1 N D B a I i A v P j x F b n R y e S B U e X B l P S J G a W x s Q 2 9 1 b n Q i I F Z h b H V l P S J s N D U y I i A v P j x F b n R y e S B U e X B l P S J G a W x s Q 2 9 s d W 1 u V H l w Z X M i I F Z h b H V l P S J z Q 1 F Z R 0 J n W U d C Z 1 k 9 I i A v P j x F b n R y e S B U e X B l P S J G a W x s Q 2 9 s d W 1 u T m F t Z X M i I F Z h b H V l P S J z W y Z x d W 9 0 O 1 B l c m l v Z G 8 m c X V v d D s s J n F 1 b 3 Q 7 Q m F u Y 2 9 z I H D D u m J s a W N v c y A o T U 4 p J n F 1 b 3 Q 7 L C Z x d W 9 0 O 0 J h b m N v c y B w w 7 p i b G l j b 3 M g K E 1 F K S Z x d W 9 0 O y w m c X V v d D t C Y W 5 j b 3 M g c H J p d m F k b 3 M g K E 1 O K S Z x d W 9 0 O y w m c X V v d D t C Y W 5 j b 3 M g c H J p d m F k b 3 M g K E 1 F K S Z x d W 9 0 O y w m c X V v d D t P d H J v c y B p b n R l c m 1 l Z G l h c m l v c y B m a W 5 h b m N p Z X J v c y A o T U 4 p J n F 1 b 3 Q 7 L C Z x d W 9 0 O 0 9 0 c m 9 z I G l u d G V y b W V k a W F y a W 9 z I G Z p b m F u Y 2 l l c m 9 z I C h N R S k m c X V v d D s s J n F 1 b 3 Q 7 V G 9 0 Y W w g c 2 l z d G V t Y S B m a W 5 h b m N p Z X J v I G 5 h Y 2 l v b m F s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c m V k X 1 N f R m l u Y y 9 B d X R v U m V t b 3 Z l Z E N v b H V t b n M x L n t Q Z X J p b 2 R v L D B 9 J n F 1 b 3 Q 7 L C Z x d W 9 0 O 1 N l Y 3 R p b 2 4 x L 0 N y Z W R f U 1 9 G a W 5 j L 0 F 1 d G 9 S Z W 1 v d m V k Q 2 9 s d W 1 u c z E u e 0 J h b m N v c y B w w 7 p i b G l j b 3 M g K E 1 O K S w x f S Z x d W 9 0 O y w m c X V v d D t T Z W N 0 a W 9 u M S 9 D c m V k X 1 N f R m l u Y y 9 B d X R v U m V t b 3 Z l Z E N v b H V t b n M x L n t C Y W 5 j b 3 M g c M O 6 Y m x p Y 2 9 z I C h N R S k s M n 0 m c X V v d D s s J n F 1 b 3 Q 7 U 2 V j d G l v b j E v Q 3 J l Z F 9 T X 0 Z p b m M v Q X V 0 b 1 J l b W 9 2 Z W R D b 2 x 1 b W 5 z M S 5 7 Q m F u Y 2 9 z I H B y a X Z h Z G 9 z I C h N T i k s M 3 0 m c X V v d D s s J n F 1 b 3 Q 7 U 2 V j d G l v b j E v Q 3 J l Z F 9 T X 0 Z p b m M v Q X V 0 b 1 J l b W 9 2 Z W R D b 2 x 1 b W 5 z M S 5 7 Q m F u Y 2 9 z I H B y a X Z h Z G 9 z I C h N R S k s N H 0 m c X V v d D s s J n F 1 b 3 Q 7 U 2 V j d G l v b j E v Q 3 J l Z F 9 T X 0 Z p b m M v Q X V 0 b 1 J l b W 9 2 Z W R D b 2 x 1 b W 5 z M S 5 7 T 3 R y b 3 M g a W 5 0 Z X J t Z W R p Y X J p b 3 M g Z m l u Y W 5 j a W V y b 3 M g K E 1 O K S w 1 f S Z x d W 9 0 O y w m c X V v d D t T Z W N 0 a W 9 u M S 9 D c m V k X 1 N f R m l u Y y 9 B d X R v U m V t b 3 Z l Z E N v b H V t b n M x L n t P d H J v c y B p b n R l c m 1 l Z G l h c m l v c y B m a W 5 h b m N p Z X J v c y A o T U U p L D Z 9 J n F 1 b 3 Q 7 L C Z x d W 9 0 O 1 N l Y 3 R p b 2 4 x L 0 N y Z W R f U 1 9 G a W 5 j L 0 F 1 d G 9 S Z W 1 v d m V k Q 2 9 s d W 1 u c z E u e 1 R v d G F s I H N p c 3 R l b W E g Z m l u Y W 5 j a W V y b y B u Y W N p b 2 5 h b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D c m V k X 1 N f R m l u Y y 9 B d X R v U m V t b 3 Z l Z E N v b H V t b n M x L n t Q Z X J p b 2 R v L D B 9 J n F 1 b 3 Q 7 L C Z x d W 9 0 O 1 N l Y 3 R p b 2 4 x L 0 N y Z W R f U 1 9 G a W 5 j L 0 F 1 d G 9 S Z W 1 v d m V k Q 2 9 s d W 1 u c z E u e 0 J h b m N v c y B w w 7 p i b G l j b 3 M g K E 1 O K S w x f S Z x d W 9 0 O y w m c X V v d D t T Z W N 0 a W 9 u M S 9 D c m V k X 1 N f R m l u Y y 9 B d X R v U m V t b 3 Z l Z E N v b H V t b n M x L n t C Y W 5 j b 3 M g c M O 6 Y m x p Y 2 9 z I C h N R S k s M n 0 m c X V v d D s s J n F 1 b 3 Q 7 U 2 V j d G l v b j E v Q 3 J l Z F 9 T X 0 Z p b m M v Q X V 0 b 1 J l b W 9 2 Z W R D b 2 x 1 b W 5 z M S 5 7 Q m F u Y 2 9 z I H B y a X Z h Z G 9 z I C h N T i k s M 3 0 m c X V v d D s s J n F 1 b 3 Q 7 U 2 V j d G l v b j E v Q 3 J l Z F 9 T X 0 Z p b m M v Q X V 0 b 1 J l b W 9 2 Z W R D b 2 x 1 b W 5 z M S 5 7 Q m F u Y 2 9 z I H B y a X Z h Z G 9 z I C h N R S k s N H 0 m c X V v d D s s J n F 1 b 3 Q 7 U 2 V j d G l v b j E v Q 3 J l Z F 9 T X 0 Z p b m M v Q X V 0 b 1 J l b W 9 2 Z W R D b 2 x 1 b W 5 z M S 5 7 T 3 R y b 3 M g a W 5 0 Z X J t Z W R p Y X J p b 3 M g Z m l u Y W 5 j a W V y b 3 M g K E 1 O K S w 1 f S Z x d W 9 0 O y w m c X V v d D t T Z W N 0 a W 9 u M S 9 D c m V k X 1 N f R m l u Y y 9 B d X R v U m V t b 3 Z l Z E N v b H V t b n M x L n t P d H J v c y B p b n R l c m 1 l Z G l h c m l v c y B m a W 5 h b m N p Z X J v c y A o T U U p L D Z 9 J n F 1 b 3 Q 7 L C Z x d W 9 0 O 1 N l Y 3 R p b 2 4 x L 0 N y Z W R f U 1 9 G a W 5 j L 0 F 1 d G 9 S Z W 1 v d m V k Q 2 9 s d W 1 u c z E u e 1 R v d G F s I H N p c 3 R l b W E g Z m l u Y W 5 j a W V y b y B u Y W N p b 2 5 h b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3 J l Z F 9 T X 0 Z p b m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Z F 9 T X 0 Z p b m M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V k X 1 N f R m l u Y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V k X 1 N f R m l u Y y 9 G a W x h c y U y M H N 1 c G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y Z W R f U 1 9 G a W 5 j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y Z W R f U 1 9 G a W 5 j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V k X 1 N f R m l u Y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Z F 9 T X 0 Z p b m M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y Z W R f U 1 9 G a W 5 j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Z F 9 T X 0 Z p b m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V k X 1 N f R m l u Y y 9 G a W x h c y U y M H N 1 c G V y a W 9 y Z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V k X 1 N f R m l u Y y 9 D b 2 x 1 b W 5 h c y U y M G N v b i U y M G 5 v b W J y Z S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D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U Q y I g L z 4 8 R W 5 0 c n k g V H l w Z T 0 i R m l s b G V k Q 2 9 t c G x l d G V S Z X N 1 b H R U b 1 d v c m t z a G V l d C I g V m F s d W U 9 I m w x I i A v P j x F b n R y e S B U e X B l P S J G a W x s T G F z d F V w Z G F 0 Z W Q i I F Z h b H V l P S J k M j A y N C 0 x M C 0 w O F Q x N z o x M z o z N i 4 z O T A x N T Y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R h N D Q x Z T E 1 L T k w Y T U t N D I 2 Z C 1 h Y j c z L T d j O G Q z N z E 2 M j A 3 O C I g L z 4 8 R W 5 0 c n k g V H l w Z T 0 i R m l s b E N v d W 5 0 I i B W Y W x 1 Z T 0 i b D E 1 M j U 3 I i A v P j x F b n R y e S B U e X B l P S J G a W x s Q 2 9 s d W 1 u V H l w Z X M i I F Z h b H V l P S J z Q 1 F V R i I g L z 4 8 R W 5 0 c n k g V H l w Z T 0 i R m l s b E N v b H V t b k 5 h b W V z I i B W Y W x 1 Z T 0 i c 1 s m c X V v d D t G Z W N o Y S Z x d W 9 0 O y w m c X V v d D t U S V B P I E N B T U J J T y B D T 0 1 Q U k E m c X V v d D s s J n F 1 b 3 Q 7 V E l Q T y B E R S B D Q U 1 C S U 8 g V k V O V E E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D L 0 F 1 d G 9 S Z W 1 v d m V k Q 2 9 s d W 1 u c z E u e 0 Z l Y 2 h h L D B 9 J n F 1 b 3 Q 7 L C Z x d W 9 0 O 1 N l Y 3 R p b 2 4 x L 1 R D L 0 F 1 d G 9 S Z W 1 v d m V k Q 2 9 s d W 1 u c z E u e 1 R J U E 8 g Q 0 F N Q k l P I E N P T V B S Q S w x f S Z x d W 9 0 O y w m c X V v d D t T Z W N 0 a W 9 u M S 9 U Q y 9 B d X R v U m V t b 3 Z l Z E N v b H V t b n M x L n t U S V B P I E R F I E N B T U J J T y B W R U 5 U Q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Q y 9 B d X R v U m V t b 3 Z l Z E N v b H V t b n M x L n t G Z W N o Y S w w f S Z x d W 9 0 O y w m c X V v d D t T Z W N 0 a W 9 u M S 9 U Q y 9 B d X R v U m V t b 3 Z l Z E N v b H V t b n M x L n t U S V B P I E N B T U J J T y B D T 0 1 Q U k E s M X 0 m c X V v d D s s J n F 1 b 3 Q 7 U 2 V j d G l v b j E v V E M v Q X V 0 b 1 J l b W 9 2 Z W R D b 2 x 1 b W 5 z M S 5 7 V E l Q T y B E R S B D Q U 1 C S U 8 g V k V O V E E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D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D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M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M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D L 0 R p d m l k a X I l M j B j b 2 x 1 b W 5 h J T I w c G 9 y J T I w Z G V s a W 1 p d G F k b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M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D L 1 N l J T I w Z X h w Y W 5 k a S V D M y V C M y U y M E J E X 1 B p d m 9 0 X 2 1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D L 0 N v b H V t b m E l M j B j b 2 1 i a W 5 h Z G E l M j B p b n N l c n R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y 9 D b 2 x 1 b W 5 h c y U y M H J l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y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M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I l Q z M l Q T F t Z X R y b z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U 4 Z D V l Y m I 2 L W Q y M 2 Q t N D k 3 M y 0 4 N D Y 2 L T Q 3 M 2 R m O W N h N m Q 5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I y V D E 3 O j Q 2 O j M x L j M x N j U w O D B a I i A v P j x F b n R y e S B U e X B l P S J G a W x s U 3 R h d H V z I i B W Y W x 1 Z T 0 i c 0 N v b X B s Z X R l I i A v P j x F b n R y e S B U e X B l P S J R d W V y e U l E I i B W Y W x 1 Z T 0 i c z c 1 N G J h N m U y L T Z k M G Q t N G F j M y 1 h N G R m L T d l M D J l N W U 2 N m U 2 M y I g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J T I w K D I p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N T h k N W V i Y j Y t Z D I z Z C 0 0 O T c z L T g 0 N j Y t N D c z Z G Y 5 Y 2 E 2 Z D k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R i N m U 5 M j d k L T g 0 M T Q t N G I 4 N C 0 5 N z Z m L T N l M 2 M 4 N j h m Z T c 2 O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w L T A 4 V D E 3 O j E w O j M 3 L j k 1 N z A 3 O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j a G l 2 b y U y M G R l J T I w Z W p l b X B s b y U y M C g y K S 9 O Y X Z l Z 2 F j a S V D M y V C M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I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z Y j Q z M j U 5 Y S 0 5 Z T E 3 L T R m N G Q t O G M y Z S 0 0 Z T U z Z G Z h N T F j N T I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U X V l c n l J R C I g V m F s d W U 9 I n M 5 Z T E 5 O G U 5 N S 0 w O T F l L T R l N j A t O D d j M i 0 0 M T Q 4 N G Q y M G I w M j k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G a W x s T G F z d F V w Z G F 0 Z W Q i I F Z h b H V l P S J k M j A y N C 0 x M C 0 w O F Q x N z o x M D o z N y 4 0 O D E 5 O T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I p L 0 h v a m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C g y K T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1 O G Q 1 Z W J i N i 1 k M j N k L T Q 5 N z M t O D Q 2 N i 0 0 N z N k Z j l j Y T Z k O T E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R d W V y e U l E I i B W Y W x 1 Z T 0 i c z Z h M T l j M z Q 0 L T c 2 N T U t N D M 2 N C 1 h Y z I 4 L T c 2 O W N k M m N k Z D J m O S I g L z 4 8 R W 5 0 c n k g V H l w Z T 0 i R m l s b E x h c 3 R V c G R h d G V k I i B W Y W x 1 Z T 0 i Z D I w M j Q t M D k t M j V U M T c 6 M D M 6 M z U u N j U 4 O D I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J b m V j X 0 V t c G x l b y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N C 0 x M C 0 w O F Q x N z o x M D o 0 N i 4 0 M j c 0 N T c y W i I g L z 4 8 R W 5 0 c n k g V H l w Z T 0 i R m l s b E N v b H V t b l R 5 c G V z I i B W Y W x 1 Z T 0 i c 0 J n Q T 0 i I C 8 + P E V u d H J 5 I F R 5 c G U 9 I l F 1 Z X J 5 S U Q i I F Z h b H V l P S J z O G N l N j Y 5 Y W U t N z k y Y S 0 0 Y m M x L T g x Y j g t Y W N k N z Q 4 Z D I y N j V i I i A v P j x F b n R y e S B U e X B l P S J G a W x s Q 2 9 s d W 1 u T m F t Z X M i I F Z h b H V l P S J z W y Z x d W 9 0 O 1 B l c m l v Z G 8 m c X V v d D s s J n F 1 b 3 Q 7 V m F s b 3 I m c X V v d D t d I i A v P j x F b n R y e S B U e X B l P S J G a W x s R X J y b 3 J D b 2 R l I i B W Y W x 1 Z T 0 i c 1 V u a 2 5 v d 2 4 i I C 8 + P E V u d H J 5 I F R 5 c G U 9 I k Z p b G x D b 3 V u d C I g V m F s d W U 9 I m w x M T I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l Y y 1 F b X B s Z W 8 v Q X V 0 b 1 J l b W 9 2 Z W R D b 2 x 1 b W 5 z M S 5 7 U G V y a W 9 k b y w w f S Z x d W 9 0 O y w m c X V v d D t T Z W N 0 a W 9 u M S 9 J b m V j L U V t c G x l b y 9 B d X R v U m V t b 3 Z l Z E N v b H V t b n M x L n t W Y W x v c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J b m V j L U V t c G x l b y 9 B d X R v U m V t b 3 Z l Z E N v b H V t b n M x L n t Q Z X J p b 2 R v L D B 9 J n F 1 b 3 Q 7 L C Z x d W 9 0 O 1 N l Y 3 R p b 2 4 x L 0 l u Z W M t R W 1 w b G V v L 0 F 1 d G 9 S Z W 1 v d m V k Q 2 9 s d W 1 u c z E u e 1 Z h b G 9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m V j L U V t c G x l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I l Q z M l Q T F t Z X R y b z M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2 E 3 Z j h j M z g 2 L T h l N 2 Q t N D Z h M C 1 h Z D R j L T Y 4 Z D I 3 Z D k 5 N m V l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I y V D E 4 O j A z O j M 5 L j E z M D U x M z V a I i A v P j x F b n R y e S B U e X B l P S J G a W x s U 3 R h d H V z I i B W Y W x 1 Z T 0 i c 0 N v b X B s Z X R l I i A v P j x F b n R y e S B U e X B l P S J R d W V y e U l E I i B W Y W x 1 Z T 0 i c z d m N z Q 0 M D M 4 L T Y w O G Y t N D h m Z i 0 4 Y W F h L T h l N m Y 3 Z G I 3 O T Y z N C I g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J T I w K D M p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Y T d m O G M z O D Y t O G U 3 Z C 0 0 N m E w L W F k N G M t N j h k M j d k O T k 2 Z W U 4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N l Y m M y N G I 1 L W Q 1 N j g t N D g 2 M y 0 5 O G R m L W E 3 N G Y 1 Y j Y 1 M j M 1 Z i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w L T A 4 V D E 3 O j E w O j M 4 L j k y M T E 4 M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j a G l 2 b y U y M G R l J T I w Z W p l b X B s b y U y M C g z K S 9 O Y X Z l Z 2 F j a S V D M y V C M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M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1 O W E x N j g z N C 1 j M D M y L T Q w O T E t O T Q y M C 1 k N T Q 2 Y z g 1 O D l j N z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2 Z j I 3 O D U y N S 0 4 Y T J l L T Q y Y T M t Y j Y z N y 0 y Z T l j Y 2 Q 0 O W M y O T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x M C 0 w O F Q x N z o x M D o z O C 4 z O T c 4 O T g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M p L 0 M y J T I w d G 9 0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K D M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2 E 3 Z j h j M z g 2 L T h l N 2 Q t N D Z h M C 1 h Z D R j L T Y 4 Z D I 3 Z D k 5 N m V l O C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M D g 5 O T F i Z D A t Y 2 V h Y S 0 0 M D J k L W J k Y W E t O D d k Y j A 4 M G I 2 Y T c 0 I i A v P j x F b n R y e S B U e X B l P S J G a W x s T G F z d F V w Z G F 0 Z W Q i I F Z h b H V l P S J k M j A y N C 0 w O S 0 y N V Q x N z o w M z o 0 M i 4 3 M D U 5 M j k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l Y y 1 F b X B s Z W 8 v Q X J j a G l 2 b 3 M l M j B v Y 3 V s d G 9 z J T I w Z m l s d H J h Z G 9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l u d m 9 j Y X I l M j B m d W 5 j a S V D M y V C M 2 4 l M j B w Z X J z b 2 5 h b G l 6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l Y y 1 F b X B s Z W 8 v T 3 R y Y X M l M j B j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N v b H V t b m E l M j B k Z S U y M H R h Y m x h J T I w Z X h w Y W 5 k a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V j L U V t c G x l b y 9 G a W x h c y U y M H N 1 c G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V j L U V t c G x l b y 9 G a W x h c y U y M G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9 0 c m F z J T I w Y 2 9 s d W 1 u Y X M l M j B j b 2 4 l M j B h b n V s Y W N p J U M z J U I z b i U y M G R l J T I w Z G l u Y W 1 p e m F j a S V D M y V C M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V j L U V t c G x l b y 9 E a X Z p Z G l y J T I w Y 2 9 s d W 1 u Y S U y M H B v c i U y M G R l b G l t a X R h Z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l Y y 1 F b X B s Z W 8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Z p b G F z J T I w Z m l s d H J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l Y y 1 F b X B s Z W 8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l Y y 1 F b X B s Z W 8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V j L U V t c G x l b y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N v b H V t b m E l M j B j b 2 1 i a W 5 h Z G E l M j B p b n N l c n R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V j L U V t c G x l b y 9 D b 2 x 1 b W 5 h c y U y M H F 1 a X R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W M t R W 1 w b G V v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I l Q z M l Q T F t Z X R y b z Q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2 Z i N G Y 2 O G Y 4 L W Q 1 O T A t N G Y 4 M i 1 h M W Q 1 L T h m Y T B k M W F k O T B k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I z V D A 0 O j M z O j M 4 L j A y M T g 3 M T R a I i A v P j x F b n R y e S B U e X B l P S J G a W x s U 3 R h d H V z I i B W Y W x 1 Z T 0 i c 0 N v b X B s Z X R l I i A v P j x F b n R y e S B U e X B l P S J R d W V y e U l E I i B W Y W x 1 Z T 0 i c z U 0 M D A 1 O T J k L T N h N j c t N G U x Z i 0 4 O D N h L T J l M D Y 2 N z M 4 Z m Y 2 M y I g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J T I w K D Q p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Z m I 0 Z j Y 4 Z j g t Z D U 5 M C 0 0 Z j g y L W E x Z D U t O G Z h M G Q x Y W Q 5 M G Q y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B j Z m M 1 Y j E z L T N j M z k t N G Y w Z i 0 5 Z T Q 5 L T l i N 2 Y 5 N z A x Y 2 E w Y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w L T A 4 V D E 3 O j E w O j Q w L j E 0 M T I 0 M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j a G l 2 b y U y M G R l J T I w Z W p l b X B s b y U y M C g 0 K S 9 O Y X Z l Z 2 F j a S V D M y V C M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1 O D c 1 M T A 4 M C 1 i N z d j L T Q 4 N z E t Y j J k M C 1 m N 2 Q x Y m R i O T E z M j k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j Y T A 3 N j B l M S 1 i Z D E 2 L T R h M T U t Y j I 0 M y 0 z N D Z l M m I 4 Z j E 3 Y T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x M C 0 w O F Q x N z o x M D o z O S 4 2 N z I 2 N T Y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L z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K D Q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2 Z i N G Y 2 O G Y 4 L W Q 1 O T A t N G Y 4 M i 1 h M W Q 1 L T h m Y T B k M W F k O T B k M i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M T J h Y z h m O W I t M j Y x Z S 0 0 Y j Q 3 L W E 2 Y 2 E t M T I w Z T Q 2 Y W Y y O W F l I i A v P j x F b n R y e S B U e X B l P S J G a W x s T G F z d F V w Z G F 0 Z W Q i I F Z h b H V l P S J k M j A y N C 0 w O S 0 y N V Q x N z o w M z o 0 O S 4 x N D I 4 M D c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V f c H J v b W V k a W 8 v Q 2 9 s d W 1 u Y X M l M j B j b 2 4 l M j B u b 2 1 i c m U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Z V 9 w c m 9 t Z W R p b y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U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i V D M y V B M W 1 l d H J v N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V k N 2 V j Z T Q 1 L W Q w Y T M t N D c 2 Y y 0 4 Y W V m L T I x Y m F j N G I x O D d m M C I g L z 4 8 R W 5 0 c n k g V H l w Z T 0 i T G 9 h Z F R v U m V w b 3 J 0 R G l z Y W J s Z W Q i I F Z h b H V l P S J s M S I g L z 4 8 R W 5 0 c n k g V H l w Z T 0 i U X V l c n l H c m 9 1 c E l E I i B W Y W x 1 Z T 0 i c z B j N T B i O D E 1 L T U 3 O T k t N D A z Z S 1 i Z j R j L W M 4 Y z Q 0 Z m I 2 N D F h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k t M j V U M j E 6 M D E 6 M j E u N D M 1 O T Y z O F o i I C 8 + P E V u d H J 5 I F R 5 c G U 9 I k Z p b G x T d G F 0 d X M i I F Z h b H V l P S J z Q 2 9 t c G x l d G U i I C 8 + P E V u d H J 5 I F R 5 c G U 9 I l J l c 3 V s d F R 5 c G U i I F Z h b H V l P S J z Q m l u Y X J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S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k Z T V h M W I 2 N S 0 2 Y W U w L T Q 4 M D g t O D R l N i 1 i Z W I 0 N W M 1 Z j V h O T c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M G M 1 M G I 4 M T U t N T c 5 O S 0 0 M D N l L W J m N G M t Y z h j N D R m Y j Y 0 M W E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A t M D h U M T c 6 M T A 6 N D E u M T A 3 N D g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N o a X Z v J T I w Z G U l M j B l a m V t c G x v J T I w K D U p L 0 5 h d m V n Y W N p J U M z J U I z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S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4 N 2 I z M G U w O S 0 0 N j c 2 L T R h O G E t O D d h O S 0 w M D V i M T h k N D Y 0 Z T U i I C 8 + P E V u d H J 5 I F R 5 c G U 9 I k x v Y W R U b 1 J l c G 9 y d E R p c 2 F i b G V k I i B W Y W x 1 Z T 0 i b D E i I C 8 + P E V u d H J 5 I F R 5 c G U 9 I l F 1 Z X J 5 R 3 J v d X B J R C I g V m F s d W U 9 I n M w N j Q 3 Z D h m M i 0 0 N j Y w L T R l Z j k t O D M 4 Z C 1 k N T E x M j E w N j Q 3 M T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Z p b G x M Y X N 0 V X B k Y X R l Z C I g V m F s d W U 9 I m Q y M D I 0 L T E w L T A 4 V D E 3 O j E w O j Q w L j U 3 O T Q 5 M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S k v U z I u M y 4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K D U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M w O D E x Z j U 2 M C 0 1 Z T Y x L T Q 3 M D E t Y T R j M i 0 0 Y T B j N 2 F h Z j U 5 M W U i I C 8 + P E V u d H J 5 I F R 5 c G U 9 I l F 1 Z X J 5 R 3 J v d X B J R C I g V m F s d W U 9 I n M w Y z U w Y j g x N S 0 1 N z k 5 L T Q w M 2 U t Y m Y 0 Y y 1 j O G M 0 N G Z i N j Q x Y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O S 0 y N l Q x N z o x N j o y M y 4 3 M T A x O D M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J U M z J U E x b W V 0 c m 8 2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j Y 0 M W M 0 O T M t Z D g 0 Z C 0 0 N 2 M 2 L T l i Y j Q t Y T g 4 M j Q 0 O D Z j Z j B k I i A v P j x F b n R y e S B U e X B l P S J M b 2 F k V G 9 S Z X B v c n R E a X N h Y m x l Z C I g V m F s d W U 9 I m w x I i A v P j x F b n R y e S B U e X B l P S J R d W V y e U d y b 3 V w S U Q i I F Z h b H V l P S J z N W M 3 N G Q 5 Z T E t O W Z i M S 0 0 Y z Q 3 L W J k N 2 U t M T c 1 M 2 Y 2 Z j M 1 N T g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S 0 y N V Q y M T o x N z o y M y 4 5 M D k 1 M D E 3 W i I g L z 4 8 R W 5 0 c n k g V H l w Z T 0 i R m l s b F N 0 Y X R 1 c y I g V m F s d W U 9 I n N D b 2 1 w b G V 0 Z S I g L z 4 8 R W 5 0 c n k g V H l w Z T 0 i U m V z d W x 0 V H l w Z S I g V m F s d W U 9 I n N C a W 5 h c n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2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l m O T E 5 N T I x L W V i Z D Y t N D A w O S 1 h Y T Z i L W Q y N 2 Y z Z G V j Y m R h Y y I g L z 4 8 R W 5 0 c n k g V H l w Z T 0 i T G 9 h Z G V k V G 9 B b m F s e X N p c 1 N l c n Z p Y 2 V z I i B W Y W x 1 Z T 0 i b D A i I C 8 + P E V u d H J 5 I F R 5 c G U 9 I k x v Y W R U b 1 J l c G 9 y d E R p c 2 F i b G V k I i B W Y W x 1 Z T 0 i b D E i I C 8 + P E V u d H J 5 I F R 5 c G U 9 I l F 1 Z X J 5 R 3 J v d X B J R C I g V m F s d W U 9 I n M 1 Y z c 0 Z D l l M S 0 5 Z m I x L T R j N D c t Y m Q 3 Z S 0 x N z U z Z j Z m M z U 1 O D c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C 0 w O F Q x N z o x M D o 0 M i 4 w M j A w N z M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J T I w K D Y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l M j A o N i k v T m F 2 Z W d h Y 2 k l Q z M l Q j N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2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c 2 N j V m N z E 4 L T V l Z W M t N G N j O S 0 4 Z G Q 2 L W U 1 N G F i Z j I 1 Z T R i O S I g L z 4 8 R W 5 0 c n k g V H l w Z T 0 i T G 9 h Z F R v U m V w b 3 J 0 R G l z Y W J s Z W Q i I F Z h b H V l P S J s M S I g L z 4 8 R W 5 0 c n k g V H l w Z T 0 i U X V l c n l H c m 9 1 c E l E I i B W Y W x 1 Z T 0 i c z B m O T h l Y 2 Q y L T E 3 M m Y t N D g w N y 0 5 N z E 0 L W Z j Y j I 1 O G N h Y z k y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R m l s b E x h c 3 R V c G R h d G V k I i B W Y W x 1 Z T 0 i Z D I w M j Q t M T A t M D h U M T c 6 M T A 6 N D E u N j I 2 N z k y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Y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2 K S 9 T M i 4 z L j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A o N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l E I i B W Y W x 1 Z T 0 i c 2 Y 4 N D I 3 M 2 R h L T k 2 O T c t N G V m N C 1 h M D A 3 L W Y x M m Y 3 O T I 0 N T g 3 O S I g L z 4 8 R W 5 0 c n k g V H l w Z T 0 i U X V l c n l H c m 9 1 c E l E I i B W Y W x 1 Z T 0 i c z V j N z R k O W U x L T l m Y j E t N G M 0 N y 1 i Z D d l L T E 3 N T N m N m Y z N T U 4 N y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5 L T I 2 V D E 3 O j E 2 O j I 4 L j g 0 N z I z N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C g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I l Q z M l Q T F t Z X R y b z c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Y z c y Y m V k Y S 1 h Y 2 F j L T R k N G U t Y m Y z N C 1 i Y 2 Q 4 M m I 1 Z D A x O G Q i I C 8 + P E V u d H J 5 I F R 5 c G U 9 I k x v Y W R U b 1 J l c G 9 y d E R p c 2 F i b G V k I i B W Y W x 1 Z T 0 i b D E i I C 8 + P E V u d H J 5 I F R 5 c G U 9 I l F 1 Z X J 5 R 3 J v d X B J R C I g V m F s d W U 9 I n M w N z E 2 N z B h Z i 1 h M m I y L T Q 1 Z D M t O D Q 3 N i 0 4 N m Y 4 O D A 4 Z j R k Y j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I 1 V D I x O j M z O j M 1 L j I 3 M T Q 2 N D V a I i A v P j x F b n R y e S B U e X B l P S J G a W x s U 3 R h d H V z I i B W Y W x 1 Z T 0 i c 0 N v b X B s Z X R l I i A v P j x F b n R y e S B U e X B l P S J S Z X N 1 b H R U e X B l I i B W Y W x 1 Z T 0 i c 0 J p b m F y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J T I w K D c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T A 4 O T g 4 Z G M t Z T E 0 M C 0 0 M j Z k L T k 5 Y m U t Z W U w N D Y 3 O G F j N j g 5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R W 5 0 c n k g V H l w Z T 0 i U X V l c n l H c m 9 1 c E l E I i B W Y W x 1 Z T 0 i c z A 3 M T Y 3 M G F m L W E y Y j I t N D V k M y 0 4 N D c 2 L T g 2 Z j g 4 M D h m N G R i M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w L T A 4 V D E 3 O j E w O j Q y L j k z M j Y 5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j a G l 2 b y U y M G R l J T I w Z W p l b X B s b y U y M C g 3 K S 9 O Y X Z l Z 2 F j a S V D M y V C M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c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T J i N z Q 3 O D A t O T Q w M i 0 0 M 2 E 5 L T l k N W Y t Y W E 0 M T l k Y T R l O T c z I i A v P j x F b n R y e S B U e X B l P S J M b 2 F k V G 9 S Z X B v c n R E a X N h Y m x l Z C I g V m F s d W U 9 I m w x I i A v P j x F b n R y e S B U e X B l P S J R d W V y e U d y b 3 V w S U Q i I F Z h b H V l P S J z Z j Z i Y T V h N D M t N m Q 4 Z i 0 0 N T U x L W I z O D E t M 2 I 1 M D I y Y T Y 1 M D g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G a W x s T G F z d F V w Z G F 0 Z W Q i I F Z h b H V l P S J k M j A y N C 0 x M C 0 w O F Q x N z o x M D o 0 M i 4 1 N T Q w N j M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c p L 1 M y L j M u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C g 3 K T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S U Q i I F Z h b H V l P S J z Z G M 4 O D c w N D E t O W Y 1 O S 0 0 M z U 2 L T h i N j E t Z j Y y N D Y 0 O W U z M 2 Y 5 I i A v P j x F b n R y e S B U e X B l P S J R d W V y e U d y b 3 V w S U Q i I F Z h b H V l P S J z M D c x N j c w Y W Y t Y T J i M i 0 0 N W Q z L T g 0 N z Y t O D Z m O D g w O G Y 0 Z G I z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k t M j Z U M T c 6 M T Y 6 M z Q u O D I x O D c y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K D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i V D M y V B M W 1 l d H J v O D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E z M j d l Z T h l L T d k M j Q t N D k 3 M i 1 i Z T E x L W E 5 O G Q z M T I 3 O W V l N i I g L z 4 8 R W 5 0 c n k g V H l w Z T 0 i T G 9 h Z F R v U m V w b 3 J 0 R G l z Y W J s Z W Q i I F Z h b H V l P S J s M S I g L z 4 8 R W 5 0 c n k g V H l w Z T 0 i U X V l c n l H c m 9 1 c E l E I i B W Y W x 1 Z T 0 i c z E w Y 2 Y 4 Y z g 2 L T Y 3 M T A t N D k 2 M y 1 h M D Y 2 L T I 0 Y m E w Z D M 3 M W M 2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k t M j Z U M T U 6 M z M 6 M D g u M T c 3 N j E 2 N 1 o i I C 8 + P E V u d H J 5 I F R 5 c G U 9 I k Z p b G x T d G F 0 d X M i I F Z h b H V l P S J z Q 2 9 t c G x l d G U i I C 8 + P E V u d H J 5 I F R 5 c G U 9 I l J l c 3 V s d F R 5 c G U i I F Z h b H V l P S J z Q m l u Y X J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O C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k Z m V k N T Z j Y i 0 1 M W U z L T R i Z D I t Y W Q y M S 0 3 Z T Z m M z F m Y 2 M z Y T k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M T B j Z j h j O D Y t N j c x M C 0 0 O T Y z L W E w N j Y t M j R i Y T B k M z c x Y z Z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A t M D h U M T c 6 M T A 6 N D Q u M z A w N T U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N o a X Z v J T I w Z G U l M j B l a m V t c G x v J T I w K D g p L 0 5 h d m V n Y W N p J U M z J U I z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O C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O D A 2 Z D I 5 M C 1 k M j A 2 L T Q 5 N m I t O G M 0 N y 1 h N G J m M D M 2 Z m J h M G E i I C 8 + P E V u d H J 5 I F R 5 c G U 9 I k x v Y W R U b 1 J l c G 9 y d E R p c 2 F i b G V k I i B W Y W x 1 Z T 0 i b D E i I C 8 + P E V u d H J 5 I F R 5 c G U 9 I l F 1 Z X J 5 R 3 J v d X B J R C I g V m F s d W U 9 I n M y Z D c 3 M W R m M y 0 y Z G N h L T Q 3 Y z A t O D J j O C 0 0 N m I 4 M z Z i Y z Y 1 M j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Z p b G x M Y X N 0 V X B k Y X R l Z C I g V m F s d W U 9 I m Q y M D I 0 L T E w L T A 4 V D E 3 O j E w O j Q z L j c z N D g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O C k v U z I u M y 4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K D g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N k Z j M w Y W Q z N S 1 k O T Y 0 L T R h M j g t O D c 4 N C 0 y Y z F l Y W E 4 O D B j Z T k i I C 8 + P E V u d H J 5 I F R 5 c G U 9 I l F 1 Z X J 5 R 3 J v d X B J R C I g V m F s d W U 9 I n M x M G N m O G M 4 N i 0 2 N z E w L T Q 5 N j M t Y T A 2 N i 0 y N G J h M G Q z N z F j N m E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O S 0 y N l Q x N z o x N j o 0 M C 4 1 N j U w M D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O C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P B 4 o d U o x c B G l m E X Z z 1 h 6 S A A A A A A A g A A A A A A A 2 Y A A M A A A A A Q A A A A f g b f k D 6 G C Q A s T r k o i P x C a g A A A A A E g A A A o A A A A B A A A A A t l Z K T W 6 R F m q E L 2 / W P W N b z U A A A A N N C w t q t J X v j / g 7 L M 1 w X N U D o f t r f A u Y b 5 N t K B m D l 0 J k J g O y v h w i y R t 2 h 6 D H d A W B T h 6 7 u 5 I E s j D 4 r 8 M D 5 z n 7 P D 5 H w j c S A b 4 C g s H b Q j 2 q E K 4 6 c F A A A A D 1 F 9 P T I t / E b 1 4 q u 4 h / Z 3 a i b B a A C < / D a t a M a s h u p > 
</file>

<file path=customXml/itemProps1.xml><?xml version="1.0" encoding="utf-8"?>
<ds:datastoreItem xmlns:ds="http://schemas.openxmlformats.org/officeDocument/2006/customXml" ds:itemID="{CAB02207-1BE7-423E-9B5E-F053CA55F3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MARIO CALVO MAYORGA</dc:creator>
  <cp:keywords/>
  <dc:description/>
  <cp:lastModifiedBy>Samuel González De la Cruz</cp:lastModifiedBy>
  <cp:revision/>
  <dcterms:created xsi:type="dcterms:W3CDTF">2024-04-01T15:43:25Z</dcterms:created>
  <dcterms:modified xsi:type="dcterms:W3CDTF">2024-10-29T21:27:50Z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fda68b3c-950b-47a2-89cf-31c927a11179</vt:lpwstr>
  </property>
</Properties>
</file>